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imerSimulacro" sheetId="1" state="visible" r:id="rId1"/>
    <sheet xmlns:r="http://schemas.openxmlformats.org/officeDocument/2006/relationships" name="SegundoSimulacro" sheetId="2" state="visible" r:id="rId2"/>
    <sheet xmlns:r="http://schemas.openxmlformats.org/officeDocument/2006/relationships" name="Comparativosimulacros" sheetId="3" state="visible" r:id="rId3"/>
    <sheet xmlns:r="http://schemas.openxmlformats.org/officeDocument/2006/relationships" name="Notas del proceso" sheetId="4" state="visible" r:id="rId4"/>
  </sheets>
  <definedNames>
    <definedName name="_xlnm._FilterDatabase" localSheetId="2" hidden="1">'Comparativosimulacros'!$A$3:$BM$1104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&quot; asistentes&quot;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1155CC"/>
      <sz val="11"/>
      <u val="single"/>
    </font>
    <font>
      <name val="Arial"/>
      <charset val="1"/>
      <family val="0"/>
      <color rgb="FF0000FF"/>
      <sz val="11"/>
      <u val="single"/>
    </font>
    <font>
      <name val="&quot;Open Sans&quot;"/>
      <charset val="1"/>
      <family val="0"/>
      <color rgb="FF002832"/>
      <sz val="11"/>
    </font>
    <font>
      <name val="Cambria"/>
      <charset val="1"/>
      <family val="0"/>
      <color rgb="FF0000FF"/>
      <sz val="11"/>
      <u val="single"/>
    </font>
    <font>
      <name val="Arial"/>
      <b val="1"/>
      <sz val="11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FFF4CCCC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999999"/>
        <bgColor rgb="FF808080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BEA"/>
      </patternFill>
    </fill>
    <fill>
      <patternFill patternType="solid">
        <fgColor rgb="FFFFE0B2"/>
      </patternFill>
    </fill>
  </fills>
  <borders count="36">
    <border>
      <left/>
      <right/>
      <top/>
      <bottom/>
      <diagonal/>
    </border>
    <border>
      <left style="thick"/>
      <right/>
      <top/>
      <bottom/>
      <diagonal/>
    </border>
    <border>
      <left/>
      <right style="thick"/>
      <top/>
      <bottom/>
      <diagonal/>
    </border>
    <border>
      <left style="thick"/>
      <right style="thick"/>
      <top style="thick"/>
      <bottom style="thick"/>
      <diagonal/>
    </border>
    <border>
      <left style="thick"/>
      <right style="thick"/>
      <top/>
      <bottom style="thick"/>
      <diagonal/>
    </border>
    <border>
      <left style="thick"/>
      <right style="thick"/>
      <top/>
      <bottom/>
      <diagonal/>
    </border>
    <border>
      <left style="thick"/>
      <right style="thick"/>
      <top style="thick"/>
      <bottom/>
      <diagonal/>
    </border>
    <border>
      <left style="thick"/>
      <right/>
      <top style="thick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ck"/>
      <right style="thin"/>
      <top style="thin"/>
      <bottom style="thin"/>
      <diagonal/>
    </border>
    <border>
      <left style="thin"/>
      <right style="thick"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ck"/>
      <right style="thin"/>
      <top style="thick"/>
      <bottom style="thin"/>
    </border>
    <border>
      <left style="thick"/>
      <right style="thin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  <border>
      <left style="thin"/>
      <right style="thick"/>
      <top style="thick"/>
      <bottom style="thin"/>
    </border>
    <border>
      <left style="thin"/>
      <right style="thick"/>
      <top style="thin"/>
      <bottom style="thin"/>
    </border>
    <border>
      <left style="thin"/>
      <right style="thick"/>
      <top style="thin"/>
      <bottom style="thick"/>
    </border>
    <border>
      <top style="thick"/>
    </border>
    <border>
      <right style="thick"/>
      <top style="thick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ck"/>
      <bottom/>
      <diagonal/>
    </border>
    <border>
      <left/>
      <right/>
      <top style="thick"/>
      <bottom style="thin"/>
      <diagonal/>
    </border>
    <border>
      <left/>
      <right style="thin"/>
      <top style="thick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center" textRotation="90" wrapText="1"/>
    </xf>
    <xf numFmtId="0" fontId="5" fillId="0" borderId="5" applyAlignment="1" pivotButton="0" quotePrefix="0" xfId="0">
      <alignment horizontal="left" vertical="center" textRotation="90" wrapText="1"/>
    </xf>
    <xf numFmtId="0" fontId="5" fillId="0" borderId="6" applyAlignment="1" pivotButton="0" quotePrefix="0" xfId="0">
      <alignment horizontal="center" vertical="center" textRotation="90" wrapText="1"/>
    </xf>
    <xf numFmtId="0" fontId="5" fillId="4" borderId="6" applyAlignment="1" pivotButton="0" quotePrefix="0" xfId="0">
      <alignment horizontal="center" vertical="center" textRotation="90" wrapText="1"/>
    </xf>
    <xf numFmtId="0" fontId="5" fillId="0" borderId="7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 textRotation="90" wrapText="1"/>
    </xf>
    <xf numFmtId="0" fontId="4" fillId="0" borderId="8" applyAlignment="1" pivotButton="0" quotePrefix="0" xfId="0">
      <alignment horizontal="general" vertical="bottom"/>
    </xf>
    <xf numFmtId="0" fontId="4" fillId="0" borderId="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4" fillId="0" borderId="10" applyAlignment="1" pivotButton="0" quotePrefix="0" xfId="0">
      <alignment horizontal="left" vertical="bottom"/>
    </xf>
    <xf numFmtId="0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 wrapText="1"/>
    </xf>
    <xf numFmtId="0" fontId="4" fillId="0" borderId="8" applyAlignment="1" pivotButton="0" quotePrefix="0" xfId="0">
      <alignment horizontal="center" vertical="bottom" wrapText="1"/>
    </xf>
    <xf numFmtId="0" fontId="4" fillId="0" borderId="9" applyAlignment="1" pivotButton="0" quotePrefix="0" xfId="0">
      <alignment horizontal="center" vertical="bottom" wrapText="1"/>
    </xf>
    <xf numFmtId="0" fontId="4" fillId="0" borderId="10" applyAlignment="1" pivotButton="0" quotePrefix="0" xfId="0">
      <alignment horizontal="center" vertical="bottom" wrapText="1"/>
    </xf>
    <xf numFmtId="0" fontId="4" fillId="0" borderId="11" applyAlignment="1" pivotButton="0" quotePrefix="0" xfId="0">
      <alignment horizontal="center" vertical="bottom" wrapText="1"/>
    </xf>
    <xf numFmtId="0" fontId="4" fillId="0" borderId="8" applyAlignment="1" pivotButton="0" quotePrefix="0" xfId="0">
      <alignment horizontal="general" vertical="bottom"/>
    </xf>
    <xf numFmtId="0" fontId="4" fillId="0" borderId="10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0" fontId="4" fillId="7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0" fillId="0" borderId="15" pivotButton="0" quotePrefix="0" xfId="0"/>
    <xf numFmtId="0" fontId="0" fillId="0" borderId="16" pivotButton="0" quotePrefix="0" xfId="0"/>
    <xf numFmtId="0" fontId="10" fillId="6" borderId="19" applyAlignment="1" pivotButton="0" quotePrefix="0" xfId="0">
      <alignment horizontal="center" vertical="center" wrapText="1"/>
    </xf>
    <xf numFmtId="0" fontId="10" fillId="6" borderId="28" applyAlignment="1" pivotButton="0" quotePrefix="0" xfId="0">
      <alignment horizontal="center" vertical="center" wrapText="1"/>
    </xf>
    <xf numFmtId="0" fontId="10" fillId="6" borderId="29" applyAlignment="1" pivotButton="0" quotePrefix="0" xfId="0">
      <alignment horizontal="center" vertical="center" wrapText="1"/>
    </xf>
    <xf numFmtId="0" fontId="10" fillId="7" borderId="19" applyAlignment="1" pivotButton="0" quotePrefix="0" xfId="0">
      <alignment horizontal="center" vertical="center" wrapText="1"/>
    </xf>
    <xf numFmtId="0" fontId="10" fillId="7" borderId="28" applyAlignment="1" pivotButton="0" quotePrefix="0" xfId="0">
      <alignment horizontal="center" vertical="center" wrapText="1"/>
    </xf>
    <xf numFmtId="0" fontId="10" fillId="7" borderId="2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10" fillId="6" borderId="20" applyAlignment="1" pivotButton="0" quotePrefix="0" xfId="0">
      <alignment horizontal="center" vertical="center" wrapText="1"/>
    </xf>
    <xf numFmtId="0" fontId="10" fillId="6" borderId="23" applyAlignment="1" pivotButton="0" quotePrefix="0" xfId="0">
      <alignment horizontal="center" vertical="center" wrapText="1"/>
    </xf>
    <xf numFmtId="0" fontId="10" fillId="6" borderId="26" applyAlignment="1" pivotButton="0" quotePrefix="0" xfId="0">
      <alignment horizontal="center" vertical="center" wrapText="1"/>
    </xf>
    <xf numFmtId="164" fontId="10" fillId="7" borderId="20" applyAlignment="1" pivotButton="0" quotePrefix="0" xfId="0">
      <alignment horizontal="center" vertical="center" wrapText="1"/>
    </xf>
    <xf numFmtId="164" fontId="10" fillId="7" borderId="23" applyAlignment="1" pivotButton="0" quotePrefix="0" xfId="0">
      <alignment horizontal="center" vertical="center" wrapText="1"/>
    </xf>
    <xf numFmtId="0" fontId="10" fillId="7" borderId="2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textRotation="90" wrapText="1"/>
    </xf>
    <xf numFmtId="0" fontId="5" fillId="0" borderId="5" applyAlignment="1" pivotButton="0" quotePrefix="0" xfId="0">
      <alignment horizontal="left" vertical="center" textRotation="90" wrapText="1"/>
    </xf>
    <xf numFmtId="0" fontId="5" fillId="0" borderId="6" applyAlignment="1" pivotButton="0" quotePrefix="0" xfId="0">
      <alignment horizontal="center" vertical="center" textRotation="90" wrapText="1"/>
    </xf>
    <xf numFmtId="0" fontId="5" fillId="4" borderId="6" applyAlignment="1" pivotButton="0" quotePrefix="0" xfId="0">
      <alignment horizontal="center" vertical="center" textRotation="90" wrapText="1"/>
    </xf>
    <xf numFmtId="0" fontId="5" fillId="0" borderId="7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 textRotation="90" wrapText="1"/>
    </xf>
    <xf numFmtId="0" fontId="10" fillId="6" borderId="21" applyAlignment="1" pivotButton="0" quotePrefix="0" xfId="0">
      <alignment horizontal="center" vertical="center" wrapText="1"/>
    </xf>
    <xf numFmtId="0" fontId="10" fillId="6" borderId="24" applyAlignment="1" pivotButton="0" quotePrefix="0" xfId="0">
      <alignment horizontal="center" vertical="center" wrapText="1"/>
    </xf>
    <xf numFmtId="0" fontId="10" fillId="6" borderId="27" applyAlignment="1" pivotButton="0" quotePrefix="0" xfId="0">
      <alignment horizontal="center" vertical="center" wrapText="1"/>
    </xf>
    <xf numFmtId="0" fontId="10" fillId="7" borderId="21" applyAlignment="1" pivotButton="0" quotePrefix="0" xfId="0">
      <alignment horizontal="center" vertical="center" wrapText="1"/>
    </xf>
    <xf numFmtId="0" fontId="10" fillId="7" borderId="24" applyAlignment="1" pivotButton="0" quotePrefix="0" xfId="0">
      <alignment horizontal="center" vertical="center" wrapText="1"/>
    </xf>
    <xf numFmtId="0" fontId="10" fillId="7" borderId="2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general" vertical="bottom"/>
    </xf>
    <xf numFmtId="0" fontId="4" fillId="0" borderId="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4" fillId="0" borderId="10" applyAlignment="1" pivotButton="0" quotePrefix="0" xfId="0">
      <alignment horizontal="left" vertical="bottom"/>
    </xf>
    <xf numFmtId="0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 wrapText="1"/>
    </xf>
    <xf numFmtId="0" fontId="4" fillId="0" borderId="8" applyAlignment="1" pivotButton="0" quotePrefix="0" xfId="0">
      <alignment horizontal="center" vertical="bottom" wrapText="1"/>
    </xf>
    <xf numFmtId="0" fontId="4" fillId="0" borderId="9" applyAlignment="1" pivotButton="0" quotePrefix="0" xfId="0">
      <alignment horizontal="center" vertical="bottom" wrapText="1"/>
    </xf>
    <xf numFmtId="0" fontId="4" fillId="0" borderId="10" applyAlignment="1" pivotButton="0" quotePrefix="0" xfId="0">
      <alignment horizontal="center" vertical="bottom" wrapText="1"/>
    </xf>
    <xf numFmtId="0" fontId="4" fillId="0" borderId="11" applyAlignment="1" pivotButton="0" quotePrefix="0" xfId="0">
      <alignment horizontal="center" vertical="bottom" wrapText="1"/>
    </xf>
    <xf numFmtId="0" fontId="4" fillId="0" borderId="10" applyAlignment="1" pivotButton="0" quotePrefix="0" xfId="0">
      <alignment horizontal="center" vertical="bottom"/>
    </xf>
    <xf numFmtId="0" fontId="11" fillId="8" borderId="23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8" borderId="23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bottom"/>
    </xf>
    <xf numFmtId="0" fontId="4" fillId="5" borderId="8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0" fillId="0" borderId="34" pivotButton="0" quotePrefix="0" xfId="0"/>
    <xf numFmtId="0" fontId="0" fillId="0" borderId="35" pivotButton="0" quotePrefix="0" xfId="0"/>
    <xf numFmtId="0" fontId="0" fillId="0" borderId="32" pivotButton="0" quotePrefix="0" xfId="0"/>
    <xf numFmtId="0" fontId="0" fillId="0" borderId="12" pivotButton="0" quotePrefix="0" xfId="0"/>
    <xf numFmtId="0" fontId="4" fillId="9" borderId="8" applyAlignment="1" pivotButton="0" quotePrefix="0" xfId="0">
      <alignment horizontal="center" vertical="bottom"/>
    </xf>
    <xf numFmtId="0" fontId="4" fillId="9" borderId="11" applyAlignment="1" pivotButton="0" quotePrefix="0" xfId="0">
      <alignment horizontal="center" vertical="bottom"/>
    </xf>
    <xf numFmtId="0" fontId="0" fillId="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B7B7B7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>
          <bgColor rgb="FFCCCCCC"/>
        </patternFill>
      </fill>
    </dxf>
    <dxf>
      <fill>
        <patternFill>
          <bgColor rgb="FFB7B7B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B9A93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2832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Ajuste consolidado</author>
  </authors>
  <commentList>
    <comment ref="B3" authorId="0" shapeId="0">
      <text>
        <t>Sexo. Se toma de la lista de estudiantes (opción --lista). Sin lista queda vacío: no se infiere por el nombre.</t>
      </text>
    </comment>
  </commentList>
</comments>
</file>

<file path=xl/comments/comment2.xml><?xml version="1.0" encoding="utf-8"?>
<comments xmlns="http://schemas.openxmlformats.org/spreadsheetml/2006/main">
  <authors>
    <author>Ajuste consolidado</author>
  </authors>
  <commentList>
    <comment ref="B3" authorId="0" shapeId="0">
      <text>
        <t>Sexo. Se toma de la lista de estudiantes (opción --lista). Sin lista queda vacío: no se infiere por el nombre.</t>
      </text>
    </comment>
  </commentList>
</comments>
</file>

<file path=xl/comments/comment3.xml><?xml version="1.0" encoding="utf-8"?>
<comments xmlns="http://schemas.openxmlformats.org/spreadsheetml/2006/main">
  <authors>
    <author>Ajuste consolidado</author>
    <author>OEA</author>
  </authors>
  <commentList>
    <comment ref="A3" authorId="0" shapeId="0">
      <text>
        <t>Estudiante con diagnóstico / caso especial (columna "Diag" original).</t>
      </text>
    </comment>
    <comment ref="D3" authorId="0" shapeId="0">
      <text>
        <t>Sexo. Se toma de la lista de estudiantes (opción --lista). Sin lista queda vacío: no se infiere por el nombre.</t>
      </text>
    </comment>
    <comment ref="AN3" authorId="0" shapeId="0">
      <text>
        <t>Cambio = posición en el Segundo Simulacro − posición en el Primero. Un número NEGATIVO indica que subió puestos (mejoró); POSITIVO, que bajó puestos (empeoró).</t>
      </text>
    </comment>
    <comment ref="BB3" authorId="0" shapeId="0">
      <text>
        <t>Espacios para registrar el resultado de la prueba Saber 11 real. Las celdas amarillas claras son de captura (solo grupos 1101–1105).</t>
      </text>
    </comment>
    <comment ref="BI3" authorId="0" shapeId="0">
      <text>
        <t>Marca "Sí" a quien asistió (Preicfes municipal, Semestre cero, Preicfes intensivo). Se diligencia a mano o con la lista de actividades.</t>
      </text>
    </comment>
    <comment ref="BM3" authorId="1" shapeId="0">
      <text>
        <t>Marca "Sí" a quien podría tener promoción anticipada: (1) aparece en un grado distinto entre un simulacro y otro, o (2) presentó el Saber 11 real sin figurar como estudiante de undécimo. La marca la pone el programa solo si la celda está vacía; puede cambiarla a "No" para descartarla y no se volverá a escribir. El motivo está en el comentario de la celda.</t>
      </text>
    </comment>
    <comment ref="BM280" authorId="1" shapeId="0">
      <text>
        <t>Aparece en 703 y en 804 (otro grado en el Simulacro 2): posible promoción anticipada.</t>
      </text>
    </comment>
    <comment ref="BM364" authorId="1" shapeId="0">
      <text>
        <t>Aparece en 705 y en 805 (otro grado en el Simulacro 2): posible promoción anticipada.</t>
      </text>
    </comment>
    <comment ref="BM444" authorId="1" shapeId="0">
      <text>
        <t>Aparece en 803 y en 901 (otro grado en el Simulacro 2): posible promoción anticipada.</t>
      </text>
    </comment>
    <comment ref="BM530" authorId="1" shapeId="0">
      <text>
        <t>Aparece en 805 y en 904 (otro grado en el Simulacro 2): posible promoción anticipada.</t>
      </text>
    </comment>
    <comment ref="BM625" authorId="1" shapeId="0">
      <text>
        <t>Aparece en 903 y en 1002 (otro grado en el Simulacro 2): posible promoción anticipada.</t>
      </text>
    </comment>
    <comment ref="BM651" authorId="1" shapeId="0">
      <text>
        <t>Aparece en 904 y en 1001 (otro grado en el Simulacro 2): posible promoción anticipada.</t>
      </text>
    </comment>
    <comment ref="BM1070" authorId="1" shapeId="0">
      <text>
        <t>Aparece en 703 y en 804 (otro grado en el Simulacro 2): posible promoción anticipada.</t>
      </text>
    </comment>
    <comment ref="BM1071" authorId="1" shapeId="0">
      <text>
        <t>Aparece en 705 y en 805 (otro grado en el Simulacro 2): posible promoción anticipada.</t>
      </text>
    </comment>
    <comment ref="BM1075" authorId="1" shapeId="0">
      <text>
        <t>Aparece en 803 y en 901 (otro grado en el Simulacro 2): posible promoción anticipada.</t>
      </text>
    </comment>
    <comment ref="BM1081" authorId="1" shapeId="0">
      <text>
        <t>Aparece en 805 y en 904 (otro grado en el Simulacro 2): posible promoción anticipada.</t>
      </text>
    </comment>
    <comment ref="BM1084" authorId="1" shapeId="0">
      <text>
        <t>Aparece en 904 y en 1001 (otro grado en el Simulacro 2): posible promoción anticipada.</t>
      </text>
    </comment>
    <comment ref="BM1086" authorId="1" shapeId="0">
      <text>
        <t>Aparece en 903 y en 1002 (otro grado en el Simulacro 2): posible promoción anticipada.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V10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baseColWidth="8" defaultColWidth="12.6328125" defaultRowHeight="15.75" customHeight="1" zeroHeight="0" outlineLevelRow="0"/>
  <cols>
    <col width="7.12" customWidth="1" style="41" min="1" max="1"/>
    <col width="10.63" customWidth="1" style="41" min="2" max="2"/>
    <col width="13" customWidth="1" style="41" min="3" max="3"/>
    <col width="27.5" customWidth="1" style="41" min="4" max="4"/>
    <col width="26.25" customWidth="1" style="41" min="5" max="5"/>
    <col width="13" customWidth="1" style="42" min="14" max="14"/>
    <col width="13" customWidth="1" style="42" min="15" max="15"/>
    <col width="13" customWidth="1" style="42" min="16" max="16"/>
    <col width="13" customWidth="1" style="42" min="17" max="17"/>
    <col width="13" customWidth="1" style="42" min="18" max="18"/>
    <col width="13" customWidth="1" style="42" min="19" max="19"/>
    <col width="13" customWidth="1" style="42" min="20" max="20"/>
  </cols>
  <sheetData>
    <row r="1" ht="15.75" customHeight="1" s="42">
      <c r="A1" s="43" t="n"/>
      <c r="B1" s="43" t="n"/>
      <c r="C1" s="44" t="n"/>
      <c r="D1" s="43" t="n"/>
      <c r="E1" s="44" t="n"/>
      <c r="F1" s="44" t="n"/>
      <c r="G1" s="45" t="n"/>
      <c r="H1" s="45" t="n"/>
      <c r="I1" s="45" t="n"/>
      <c r="J1" s="45" t="n"/>
      <c r="K1" s="45" t="n"/>
      <c r="L1" s="46" t="n"/>
      <c r="M1" s="46" t="n"/>
    </row>
    <row r="2" ht="15.75" customHeight="1" s="42">
      <c r="A2" s="43" t="n"/>
      <c r="B2" s="43" t="n"/>
      <c r="C2" s="44" t="n"/>
      <c r="D2" s="43" t="n"/>
      <c r="E2" s="44" t="inlineStr">
        <is>
          <t>Resultados Primer Simulacro</t>
        </is>
      </c>
      <c r="L2" s="46" t="n"/>
      <c r="M2" s="46" t="n"/>
      <c r="O2" s="57" t="inlineStr">
        <is>
          <t>Puntaje por área (0–100)</t>
        </is>
      </c>
    </row>
    <row r="3" ht="90.25" customHeight="1" s="42">
      <c r="A3" s="47" t="inlineStr">
        <is>
          <t>Grupo</t>
        </is>
      </c>
      <c r="B3" s="47" t="inlineStr">
        <is>
          <t>Sexo</t>
        </is>
      </c>
      <c r="C3" s="47" t="inlineStr">
        <is>
          <t>Documento</t>
        </is>
      </c>
      <c r="D3" s="47" t="inlineStr">
        <is>
          <t>ESTUDIANTES</t>
        </is>
      </c>
      <c r="E3" s="47" t="inlineStr">
        <is>
          <t>Enlace Imagen</t>
        </is>
      </c>
      <c r="F3" s="48" t="inlineStr">
        <is>
          <t>PDF</t>
        </is>
      </c>
      <c r="G3" s="47" t="inlineStr">
        <is>
          <t>Matemática</t>
        </is>
      </c>
      <c r="H3" s="47" t="inlineStr">
        <is>
          <t>Ciencias Naturales</t>
        </is>
      </c>
      <c r="I3" s="47" t="inlineStr">
        <is>
          <t>Sociales y Ciudadanas</t>
        </is>
      </c>
      <c r="J3" s="47" t="inlineStr">
        <is>
          <t>Lectura Crítica</t>
        </is>
      </c>
      <c r="K3" s="47" t="inlineStr">
        <is>
          <t>Inglés</t>
        </is>
      </c>
      <c r="L3" s="47" t="inlineStr">
        <is>
          <t>Posición dentro del grado</t>
        </is>
      </c>
      <c r="M3" s="47">
        <f>"Posición dentro de décimo y undécimo ("&amp;(COUNTIFS(Comparativosimulacros!$C$4:$C$1500,"&gt;=1001",Comparativosimulacros!$C$4:$C$1500,"&lt;=1005",Comparativosimulacros!$K$4:$K$1500,"&gt;0")+COUNTIFS(Comparativosimulacros!$C$4:$C$1500,"&gt;=1101",Comparativosimulacros!$C$4:$C$1500,"&lt;=1105",Comparativosimulacros!$K$4:$K$1500,"&gt;0"))&amp;" estudiantes)"</f>
        <v/>
      </c>
      <c r="N3" s="49" t="inlineStr">
        <is>
          <t>Puntaje Global</t>
        </is>
      </c>
      <c r="O3" s="49" t="inlineStr">
        <is>
          <t>Matemática</t>
        </is>
      </c>
      <c r="P3" s="49" t="inlineStr">
        <is>
          <t>Ciencias Naturales</t>
        </is>
      </c>
      <c r="Q3" s="49" t="inlineStr">
        <is>
          <t>Sociales y Ciudadanas</t>
        </is>
      </c>
      <c r="R3" s="49" t="inlineStr">
        <is>
          <t>Lectura Crítica</t>
        </is>
      </c>
      <c r="S3" s="49" t="inlineStr">
        <is>
          <t>Inglés</t>
        </is>
      </c>
      <c r="T3" s="49" t="inlineStr">
        <is>
          <t>Verificación</t>
        </is>
      </c>
      <c r="U3" s="49" t="n"/>
      <c r="V3" s="49" t="n"/>
    </row>
    <row r="4" ht="15.75" customHeight="1" s="42">
      <c r="A4" s="50" t="n"/>
      <c r="B4" s="44" t="n"/>
      <c r="C4" s="44" t="n"/>
      <c r="D4" s="43" t="n"/>
      <c r="E4" s="51" t="n"/>
      <c r="F4" s="50" t="n"/>
      <c r="G4" s="45" t="n"/>
      <c r="H4" s="45" t="n"/>
      <c r="I4" s="45" t="n"/>
      <c r="J4" s="45" t="n"/>
      <c r="K4" s="45" t="n"/>
      <c r="L4" s="46" t="n"/>
      <c r="M4" s="46" t="n"/>
    </row>
    <row r="5" ht="15.75" customHeight="1" s="42">
      <c r="A5" s="50" t="n">
        <v>601</v>
      </c>
      <c r="B5" s="44" t="n"/>
      <c r="C5" s="44" t="n"/>
      <c r="D5" s="43" t="inlineStr">
        <is>
          <t>Acevedo Castañeda Luciana</t>
        </is>
      </c>
      <c r="E5" s="51" t="n"/>
      <c r="F5" s="52" t="n"/>
      <c r="G5" s="45" t="n">
        <v>2.1</v>
      </c>
      <c r="H5" s="45" t="n">
        <v>4.38</v>
      </c>
      <c r="I5" s="45" t="n">
        <v>2.66</v>
      </c>
      <c r="J5" s="45" t="n">
        <v>3.38</v>
      </c>
      <c r="K5" s="45" t="n">
        <v>2.74</v>
      </c>
      <c r="L5" s="46">
        <f>Comparativosimulacros!M4</f>
        <v/>
      </c>
      <c r="M5" s="46" t="n"/>
      <c r="N5" s="50">
        <f>ROUND(((O5*3+P5*3+Q5*3+R5*3+S5*1)/13)*5,0)</f>
        <v/>
      </c>
      <c r="O5" s="43" t="n">
        <v>26.58</v>
      </c>
      <c r="P5" s="43" t="n">
        <v>55.97</v>
      </c>
      <c r="Q5" s="43" t="n">
        <v>33.61</v>
      </c>
      <c r="R5" s="43" t="n">
        <v>43.13</v>
      </c>
      <c r="S5" s="43" t="n">
        <v>33.54</v>
      </c>
      <c r="T5" s="58">
        <f>IF($C5="","",IF(ISNA(MATCH($C5,Comparativosimulacros!$E:$E,0)),"Falta en Comparativo","Sí está"))</f>
        <v/>
      </c>
    </row>
    <row r="6" ht="15.75" customHeight="1" s="42">
      <c r="A6" s="50" t="n">
        <v>601</v>
      </c>
      <c r="B6" s="44" t="n"/>
      <c r="C6" s="44" t="n"/>
      <c r="D6" s="43" t="inlineStr">
        <is>
          <t>Aguiar García Jesús Antonio</t>
        </is>
      </c>
      <c r="E6" s="51" t="n"/>
      <c r="F6" s="52" t="n"/>
      <c r="G6" s="45" t="n">
        <v>2.49</v>
      </c>
      <c r="H6" s="45" t="n">
        <v>2.77</v>
      </c>
      <c r="I6" s="45" t="n">
        <v>1.73</v>
      </c>
      <c r="J6" s="45" t="n">
        <v>3.76</v>
      </c>
      <c r="K6" s="45" t="n">
        <v>2.35</v>
      </c>
      <c r="L6" s="46">
        <f>Comparativosimulacros!M5</f>
        <v/>
      </c>
      <c r="M6" s="46" t="n"/>
      <c r="N6" s="50">
        <f>ROUND(((O6*3+P6*3+Q6*3+R6*3+S6*1)/13)*5,0)</f>
        <v/>
      </c>
      <c r="O6" s="43" t="n">
        <v>31.41</v>
      </c>
      <c r="P6" s="43" t="n">
        <v>35.42</v>
      </c>
      <c r="Q6" s="43" t="n">
        <v>21.85</v>
      </c>
      <c r="R6" s="43" t="n">
        <v>47.92</v>
      </c>
      <c r="S6" s="43" t="n">
        <v>28.75</v>
      </c>
      <c r="T6" s="58">
        <f>IF($C6="","",IF(ISNA(MATCH($C6,Comparativosimulacros!$E:$E,0)),"Falta en Comparativo","Sí está"))</f>
        <v/>
      </c>
    </row>
    <row r="7" ht="15.75" customHeight="1" s="42">
      <c r="A7" s="50" t="n">
        <v>601</v>
      </c>
      <c r="B7" s="44" t="n"/>
      <c r="C7" s="44" t="n"/>
      <c r="D7" s="43" t="inlineStr">
        <is>
          <t>Alcaraz Londoño Jean Pool</t>
        </is>
      </c>
      <c r="E7" s="51" t="n"/>
      <c r="F7" s="52" t="n"/>
      <c r="G7" s="45" t="n">
        <v>3.67</v>
      </c>
      <c r="H7" s="45" t="n">
        <v>3.5</v>
      </c>
      <c r="I7" s="45" t="n">
        <v>3.13</v>
      </c>
      <c r="J7" s="45" t="n">
        <v>3.38</v>
      </c>
      <c r="K7" s="45" t="n">
        <v>5</v>
      </c>
      <c r="L7" s="46">
        <f>Comparativosimulacros!M6</f>
        <v/>
      </c>
      <c r="M7" s="46" t="n"/>
      <c r="N7" s="50">
        <f>ROUND(((O7*3+P7*3+Q7*3+R7*3+S7*1)/13)*5,0)</f>
        <v/>
      </c>
      <c r="O7" s="43" t="n">
        <v>46.39</v>
      </c>
      <c r="P7" s="43" t="n">
        <v>44.72</v>
      </c>
      <c r="Q7" s="43" t="n">
        <v>39.5</v>
      </c>
      <c r="R7" s="43" t="n">
        <v>43.13</v>
      </c>
      <c r="S7" s="43" t="n">
        <v>62.29</v>
      </c>
      <c r="T7" s="58">
        <f>IF($C7="","",IF(ISNA(MATCH($C7,Comparativosimulacros!$E:$E,0)),"Falta en Comparativo","Sí está"))</f>
        <v/>
      </c>
    </row>
    <row r="8" ht="15.75" customHeight="1" s="42">
      <c r="A8" s="50" t="n">
        <v>601</v>
      </c>
      <c r="B8" s="44" t="n"/>
      <c r="C8" s="44" t="n"/>
      <c r="D8" s="43" t="inlineStr">
        <is>
          <t>Alcaraz Silva Cristian Kamilo</t>
        </is>
      </c>
      <c r="E8" s="51" t="n"/>
      <c r="F8" s="52" t="n"/>
      <c r="G8" s="45" t="n">
        <v>3.94</v>
      </c>
      <c r="H8" s="45" t="n">
        <v>3.5</v>
      </c>
      <c r="I8" s="45" t="n">
        <v>3.46</v>
      </c>
      <c r="J8" s="45" t="n">
        <v>1.88</v>
      </c>
      <c r="K8" s="45" t="n">
        <v>4.69</v>
      </c>
      <c r="L8" s="46">
        <f>Comparativosimulacros!M7</f>
        <v/>
      </c>
      <c r="M8" s="46" t="n"/>
      <c r="N8" s="50">
        <f>ROUND(((O8*3+P8*3+Q8*3+R8*3+S8*1)/13)*5,0)</f>
        <v/>
      </c>
      <c r="O8" s="43" t="n">
        <v>49.77</v>
      </c>
      <c r="P8" s="43" t="n">
        <v>44.72</v>
      </c>
      <c r="Q8" s="43" t="n">
        <v>43.7</v>
      </c>
      <c r="R8" s="43" t="n">
        <v>23.96</v>
      </c>
      <c r="S8" s="43" t="n">
        <v>57.5</v>
      </c>
      <c r="T8" s="58">
        <f>IF($C8="","",IF(ISNA(MATCH($C8,Comparativosimulacros!$E:$E,0)),"Falta en Comparativo","Sí está"))</f>
        <v/>
      </c>
    </row>
    <row r="9" ht="15.75" customHeight="1" s="42">
      <c r="A9" s="50" t="n">
        <v>601</v>
      </c>
      <c r="B9" s="44" t="n"/>
      <c r="C9" s="44" t="n"/>
      <c r="D9" s="43" t="inlineStr">
        <is>
          <t>Amaya Cadavid Mildrey Valentina</t>
        </is>
      </c>
      <c r="E9" s="51" t="n"/>
      <c r="F9" s="52" t="n"/>
      <c r="G9" s="45" t="n">
        <v>4.74</v>
      </c>
      <c r="H9" s="45" t="n">
        <v>5</v>
      </c>
      <c r="I9" s="45" t="n">
        <v>5</v>
      </c>
      <c r="J9" s="45" t="n">
        <v>4.88</v>
      </c>
      <c r="K9" s="45" t="n">
        <v>3.52</v>
      </c>
      <c r="L9" s="46">
        <f>Comparativosimulacros!M8</f>
        <v/>
      </c>
      <c r="M9" s="46" t="n"/>
      <c r="N9" s="50">
        <f>ROUND(((O9*3+P9*3+Q9*3+R9*3+S9*1)/13)*5,0)</f>
        <v/>
      </c>
      <c r="O9" s="43" t="n">
        <v>59.92</v>
      </c>
      <c r="P9" s="43" t="n">
        <v>65.83</v>
      </c>
      <c r="Q9" s="43" t="n">
        <v>63.45</v>
      </c>
      <c r="R9" s="43" t="n">
        <v>62.29</v>
      </c>
      <c r="S9" s="43" t="n">
        <v>43.13</v>
      </c>
      <c r="T9" s="58">
        <f>IF($C9="","",IF(ISNA(MATCH($C9,Comparativosimulacros!$E:$E,0)),"Falta en Comparativo","Sí está"))</f>
        <v/>
      </c>
    </row>
    <row r="10" ht="15.75" customHeight="1" s="42">
      <c r="A10" s="50" t="n">
        <v>601</v>
      </c>
      <c r="B10" s="44" t="n"/>
      <c r="C10" s="44" t="n"/>
      <c r="D10" s="43" t="inlineStr">
        <is>
          <t>Ballesteros Gómez María José</t>
        </is>
      </c>
      <c r="E10" s="51" t="n"/>
      <c r="F10" s="52" t="n"/>
      <c r="G10" s="45" t="n">
        <v>4.48</v>
      </c>
      <c r="H10" s="45" t="n">
        <v>2.53</v>
      </c>
      <c r="I10" s="45" t="n">
        <v>4.12</v>
      </c>
      <c r="J10" s="45" t="n">
        <v>3.38</v>
      </c>
      <c r="K10" s="45" t="n">
        <v>2.74</v>
      </c>
      <c r="L10" s="46">
        <f>Comparativosimulacros!M9</f>
        <v/>
      </c>
      <c r="M10" s="46" t="n"/>
      <c r="N10" s="50">
        <f>ROUND(((O10*3+P10*3+Q10*3+R10*3+S10*1)/13)*5,0)</f>
        <v/>
      </c>
      <c r="O10" s="43" t="n">
        <v>56.53</v>
      </c>
      <c r="P10" s="43" t="n">
        <v>32.36</v>
      </c>
      <c r="Q10" s="43" t="n">
        <v>52.1</v>
      </c>
      <c r="R10" s="43" t="n">
        <v>43.13</v>
      </c>
      <c r="S10" s="43" t="n">
        <v>33.54</v>
      </c>
      <c r="T10" s="58">
        <f>IF($C10="","",IF(ISNA(MATCH($C10,Comparativosimulacros!$E:$E,0)),"Falta en Comparativo","Sí está"))</f>
        <v/>
      </c>
    </row>
    <row r="11" ht="15.75" customHeight="1" s="42">
      <c r="A11" s="50" t="n">
        <v>601</v>
      </c>
      <c r="B11" s="44" t="n"/>
      <c r="C11" s="44" t="n"/>
      <c r="D11" s="43" t="inlineStr">
        <is>
          <t>Benítez Quintero Thomas</t>
        </is>
      </c>
      <c r="E11" s="51" t="n"/>
      <c r="F11" s="52" t="n"/>
      <c r="G11" s="45" t="n">
        <v>4.63</v>
      </c>
      <c r="H11" s="45" t="n">
        <v>3.35</v>
      </c>
      <c r="I11" s="45" t="n">
        <v>5</v>
      </c>
      <c r="J11" s="45" t="n">
        <v>5</v>
      </c>
      <c r="K11" s="45" t="n">
        <v>5</v>
      </c>
      <c r="L11" s="46">
        <f>Comparativosimulacros!M10</f>
        <v/>
      </c>
      <c r="M11" s="46" t="n"/>
      <c r="N11" s="50">
        <f>ROUND(((O11*3+P11*3+Q11*3+R11*3+S11*1)/13)*5,0)</f>
        <v/>
      </c>
      <c r="O11" s="43" t="n">
        <v>58.47</v>
      </c>
      <c r="P11" s="43" t="n">
        <v>42.78</v>
      </c>
      <c r="Q11" s="43" t="n">
        <v>72.27</v>
      </c>
      <c r="R11" s="43" t="n">
        <v>76.67</v>
      </c>
      <c r="S11" s="43" t="n">
        <v>76.67</v>
      </c>
      <c r="T11" s="58">
        <f>IF($C11="","",IF(ISNA(MATCH($C11,Comparativosimulacros!$E:$E,0)),"Falta en Comparativo","Sí está"))</f>
        <v/>
      </c>
    </row>
    <row r="12" ht="15.75" customHeight="1" s="42">
      <c r="A12" s="50" t="n">
        <v>601</v>
      </c>
      <c r="B12" s="44" t="n"/>
      <c r="C12" s="44" t="n"/>
      <c r="D12" s="43" t="inlineStr">
        <is>
          <t>Bertel Barrios Deiner Javier</t>
        </is>
      </c>
      <c r="E12" s="51" t="n"/>
      <c r="F12" s="52" t="n"/>
      <c r="G12" s="45" t="n">
        <v>3.83</v>
      </c>
      <c r="H12" s="45" t="n">
        <v>2.14</v>
      </c>
      <c r="I12" s="45" t="n">
        <v>2.39</v>
      </c>
      <c r="J12" s="45" t="n">
        <v>3.76</v>
      </c>
      <c r="K12" s="45" t="n">
        <v>3.91</v>
      </c>
      <c r="L12" s="46">
        <f>Comparativosimulacros!M11</f>
        <v/>
      </c>
      <c r="M12" s="46" t="n"/>
      <c r="N12" s="50">
        <f>ROUND(((O12*3+P12*3+Q12*3+R12*3+S12*1)/13)*5,0)</f>
        <v/>
      </c>
      <c r="O12" s="43" t="n">
        <v>48.32</v>
      </c>
      <c r="P12" s="43" t="n">
        <v>27.36</v>
      </c>
      <c r="Q12" s="43" t="n">
        <v>30.25</v>
      </c>
      <c r="R12" s="43" t="n">
        <v>47.92</v>
      </c>
      <c r="S12" s="43" t="n">
        <v>47.92</v>
      </c>
      <c r="T12" s="58">
        <f>IF($C12="","",IF(ISNA(MATCH($C12,Comparativosimulacros!$E:$E,0)),"Falta en Comparativo","Sí está"))</f>
        <v/>
      </c>
    </row>
    <row r="13" ht="15.75" customHeight="1" s="42">
      <c r="A13" s="50" t="n">
        <v>601</v>
      </c>
      <c r="B13" s="44" t="n"/>
      <c r="C13" s="44" t="n"/>
      <c r="D13" s="43" t="inlineStr">
        <is>
          <t>Bran David Dylan Emanuel</t>
        </is>
      </c>
      <c r="E13" s="51" t="n"/>
      <c r="F13" s="52" t="n"/>
      <c r="G13" s="45" t="n">
        <v>3.56</v>
      </c>
      <c r="H13" s="45" t="n">
        <v>3.26</v>
      </c>
      <c r="I13" s="45" t="n">
        <v>1</v>
      </c>
      <c r="J13" s="45" t="n">
        <v>3.76</v>
      </c>
      <c r="K13" s="45" t="n">
        <v>2.74</v>
      </c>
      <c r="L13" s="46">
        <f>Comparativosimulacros!M12</f>
        <v/>
      </c>
      <c r="M13" s="46" t="n"/>
      <c r="N13" s="50">
        <f>ROUND(((O13*3+P13*3+Q13*3+R13*3+S13*1)/13)*5,0)</f>
        <v/>
      </c>
      <c r="O13" s="43" t="n">
        <v>44.94</v>
      </c>
      <c r="P13" s="43" t="n">
        <v>41.67</v>
      </c>
      <c r="Q13" s="43" t="n">
        <v>11.76</v>
      </c>
      <c r="R13" s="43" t="n">
        <v>47.92</v>
      </c>
      <c r="S13" s="43" t="n">
        <v>33.54</v>
      </c>
      <c r="T13" s="58">
        <f>IF($C13="","",IF(ISNA(MATCH($C13,Comparativosimulacros!$E:$E,0)),"Falta en Comparativo","Sí está"))</f>
        <v/>
      </c>
    </row>
    <row r="14" ht="15.75" customHeight="1" s="42">
      <c r="A14" s="50" t="n">
        <v>601</v>
      </c>
      <c r="B14" s="44" t="n"/>
      <c r="C14" s="44" t="n"/>
      <c r="D14" s="43" t="inlineStr">
        <is>
          <t>Brand Meneses Isabella</t>
        </is>
      </c>
      <c r="E14" s="51" t="n"/>
      <c r="F14" s="52" t="n"/>
      <c r="G14" s="45" t="n">
        <v>2.64</v>
      </c>
      <c r="H14" s="45" t="n">
        <v>2.39</v>
      </c>
      <c r="I14" s="45" t="n">
        <v>1.96</v>
      </c>
      <c r="J14" s="45" t="n">
        <v>1.13</v>
      </c>
      <c r="K14" s="45" t="n">
        <v>4.69</v>
      </c>
      <c r="L14" s="46">
        <f>Comparativosimulacros!M13</f>
        <v/>
      </c>
      <c r="M14" s="46" t="n"/>
      <c r="N14" s="50">
        <f>ROUND(((O14*3+P14*3+Q14*3+R14*3+S14*1)/13)*5,0)</f>
        <v/>
      </c>
      <c r="O14" s="43" t="n">
        <v>33.34</v>
      </c>
      <c r="P14" s="43" t="n">
        <v>30.56</v>
      </c>
      <c r="Q14" s="43" t="n">
        <v>24.79</v>
      </c>
      <c r="R14" s="43" t="n">
        <v>14.38</v>
      </c>
      <c r="S14" s="43" t="n">
        <v>57.5</v>
      </c>
      <c r="T14" s="58">
        <f>IF($C14="","",IF(ISNA(MATCH($C14,Comparativosimulacros!$E:$E,0)),"Falta en Comparativo","Sí está"))</f>
        <v/>
      </c>
    </row>
    <row r="15" ht="15.75" customHeight="1" s="42">
      <c r="A15" s="50" t="n">
        <v>601</v>
      </c>
      <c r="B15" s="44" t="n"/>
      <c r="C15" s="44" t="n"/>
      <c r="D15" s="43" t="inlineStr">
        <is>
          <t>Carvajal Carvajal Milagros Valentina</t>
        </is>
      </c>
      <c r="E15" s="51" t="n"/>
      <c r="F15" s="52" t="n"/>
      <c r="G15" s="45" t="n">
        <v>3.33</v>
      </c>
      <c r="H15" s="45" t="n">
        <v>4.13</v>
      </c>
      <c r="I15" s="45" t="n">
        <v>4.92</v>
      </c>
      <c r="J15" s="45" t="n">
        <v>4.88</v>
      </c>
      <c r="K15" s="45" t="n">
        <v>3.52</v>
      </c>
      <c r="L15" s="46">
        <f>Comparativosimulacros!M14</f>
        <v/>
      </c>
      <c r="M15" s="46" t="n"/>
      <c r="N15" s="50">
        <f>ROUND(((O15*3+P15*3+Q15*3+R15*3+S15*1)/13)*5,0)</f>
        <v/>
      </c>
      <c r="O15" s="43" t="n">
        <v>42.04</v>
      </c>
      <c r="P15" s="43" t="n">
        <v>52.78</v>
      </c>
      <c r="Q15" s="43" t="n">
        <v>62.18</v>
      </c>
      <c r="R15" s="43" t="n">
        <v>62.29</v>
      </c>
      <c r="S15" s="43" t="n">
        <v>43.13</v>
      </c>
      <c r="T15" s="58">
        <f>IF($C15="","",IF(ISNA(MATCH($C15,Comparativosimulacros!$E:$E,0)),"Falta en Comparativo","Sí está"))</f>
        <v/>
      </c>
    </row>
    <row r="16" ht="15.75" customHeight="1" s="42">
      <c r="A16" s="50" t="n">
        <v>601</v>
      </c>
      <c r="B16" s="44" t="n"/>
      <c r="C16" s="44" t="n"/>
      <c r="D16" s="43" t="inlineStr">
        <is>
          <t>Carvajal Rodríguez Saray</t>
        </is>
      </c>
      <c r="E16" s="51" t="n"/>
      <c r="F16" s="52" t="n"/>
      <c r="G16" s="45" t="n">
        <v>3.44</v>
      </c>
      <c r="H16" s="45" t="n">
        <v>4.62</v>
      </c>
      <c r="I16" s="45" t="n">
        <v>5</v>
      </c>
      <c r="J16" s="45" t="n">
        <v>5</v>
      </c>
      <c r="K16" s="45" t="n">
        <v>4.69</v>
      </c>
      <c r="L16" s="46">
        <f>Comparativosimulacros!M15</f>
        <v/>
      </c>
      <c r="M16" s="46" t="n"/>
      <c r="N16" s="50">
        <f>ROUND(((O16*3+P16*3+Q16*3+R16*3+S16*1)/13)*5,0)</f>
        <v/>
      </c>
      <c r="O16" s="43" t="n">
        <v>43.49</v>
      </c>
      <c r="P16" s="43" t="n">
        <v>59.03</v>
      </c>
      <c r="Q16" s="43" t="n">
        <v>79.83</v>
      </c>
      <c r="R16" s="43" t="n">
        <v>67.08</v>
      </c>
      <c r="S16" s="43" t="n">
        <v>57.5</v>
      </c>
      <c r="T16" s="58">
        <f>IF($C16="","",IF(ISNA(MATCH($C16,Comparativosimulacros!$E:$E,0)),"Falta en Comparativo","Sí está"))</f>
        <v/>
      </c>
    </row>
    <row r="17" ht="15.75" customHeight="1" s="42">
      <c r="A17" s="50" t="n">
        <v>601</v>
      </c>
      <c r="B17" s="44" t="n"/>
      <c r="C17" s="44" t="n"/>
      <c r="D17" s="43" t="inlineStr">
        <is>
          <t>Díaz Ara Moisés</t>
        </is>
      </c>
      <c r="E17" s="51" t="n"/>
      <c r="F17" s="52" t="n"/>
      <c r="G17" s="45" t="n">
        <v>4.48</v>
      </c>
      <c r="H17" s="45" t="n">
        <v>5</v>
      </c>
      <c r="I17" s="45" t="n">
        <v>5</v>
      </c>
      <c r="J17" s="45" t="n">
        <v>4.51</v>
      </c>
      <c r="K17" s="45" t="n">
        <v>5</v>
      </c>
      <c r="L17" s="46">
        <f>Comparativosimulacros!M16</f>
        <v/>
      </c>
      <c r="M17" s="46" t="n"/>
      <c r="N17" s="50">
        <f>ROUND(((O17*3+P17*3+Q17*3+R17*3+S17*1)/13)*5,0)</f>
        <v/>
      </c>
      <c r="O17" s="43" t="n">
        <v>56.53</v>
      </c>
      <c r="P17" s="43" t="n">
        <v>72.22</v>
      </c>
      <c r="Q17" s="43" t="n">
        <v>66.39</v>
      </c>
      <c r="R17" s="43" t="n">
        <v>57.5</v>
      </c>
      <c r="S17" s="43" t="n">
        <v>62.29</v>
      </c>
      <c r="T17" s="58">
        <f>IF($C17="","",IF(ISNA(MATCH($C17,Comparativosimulacros!$E:$E,0)),"Falta en Comparativo","Sí está"))</f>
        <v/>
      </c>
    </row>
    <row r="18" ht="15.75" customHeight="1" s="42">
      <c r="A18" s="50" t="n">
        <v>601</v>
      </c>
      <c r="B18" s="44" t="n"/>
      <c r="C18" s="44" t="n"/>
      <c r="D18" s="43" t="inlineStr">
        <is>
          <t>Gutiérrez Carvajal Sofía</t>
        </is>
      </c>
      <c r="E18" s="51" t="n"/>
      <c r="F18" s="52" t="n"/>
      <c r="G18" s="45" t="n">
        <v>2.91</v>
      </c>
      <c r="H18" s="45" t="n">
        <v>3.81</v>
      </c>
      <c r="I18" s="45" t="n">
        <v>1.86</v>
      </c>
      <c r="J18" s="45" t="n">
        <v>2.63</v>
      </c>
      <c r="K18" s="45" t="n">
        <v>3.13</v>
      </c>
      <c r="L18" s="46">
        <f>Comparativosimulacros!M17</f>
        <v/>
      </c>
      <c r="M18" s="46" t="n"/>
      <c r="N18" s="50">
        <f>ROUND(((O18*3+P18*3+Q18*3+R18*3+S18*1)/13)*5,0)</f>
        <v/>
      </c>
      <c r="O18" s="43" t="n">
        <v>36.72</v>
      </c>
      <c r="P18" s="43" t="n">
        <v>48.61</v>
      </c>
      <c r="Q18" s="43" t="n">
        <v>23.53</v>
      </c>
      <c r="R18" s="43" t="n">
        <v>33.54</v>
      </c>
      <c r="S18" s="43" t="n">
        <v>38.33</v>
      </c>
      <c r="T18" s="58">
        <f>IF($C18="","",IF(ISNA(MATCH($C18,Comparativosimulacros!$E:$E,0)),"Falta en Comparativo","Sí está"))</f>
        <v/>
      </c>
    </row>
    <row r="19" ht="15.75" customHeight="1" s="42">
      <c r="A19" s="50" t="n">
        <v>601</v>
      </c>
      <c r="B19" s="44" t="n"/>
      <c r="C19" s="44" t="n"/>
      <c r="D19" s="43" t="inlineStr">
        <is>
          <t>Hernández Lora Matías</t>
        </is>
      </c>
      <c r="E19" s="51" t="n"/>
      <c r="F19" s="52" t="n"/>
      <c r="G19" s="45" t="n">
        <v>4.63</v>
      </c>
      <c r="H19" s="45" t="n">
        <v>4.29</v>
      </c>
      <c r="I19" s="45" t="n">
        <v>4.69</v>
      </c>
      <c r="J19" s="45" t="n">
        <v>3.76</v>
      </c>
      <c r="K19" s="45" t="n">
        <v>4.69</v>
      </c>
      <c r="L19" s="46">
        <f>Comparativosimulacros!M18</f>
        <v/>
      </c>
      <c r="M19" s="46" t="n"/>
      <c r="N19" s="50">
        <f>ROUND(((O19*3+P19*3+Q19*3+R19*3+S19*1)/13)*5,0)</f>
        <v/>
      </c>
      <c r="O19" s="43" t="n">
        <v>58.47</v>
      </c>
      <c r="P19" s="43" t="n">
        <v>54.72</v>
      </c>
      <c r="Q19" s="43" t="n">
        <v>59.24</v>
      </c>
      <c r="R19" s="43" t="n">
        <v>47.92</v>
      </c>
      <c r="S19" s="43" t="n">
        <v>57.5</v>
      </c>
      <c r="T19" s="58">
        <f>IF($C19="","",IF(ISNA(MATCH($C19,Comparativosimulacros!$E:$E,0)),"Falta en Comparativo","Sí está"))</f>
        <v/>
      </c>
    </row>
    <row r="20" ht="15.75" customHeight="1" s="42">
      <c r="A20" s="50" t="n">
        <v>601</v>
      </c>
      <c r="B20" s="44" t="n"/>
      <c r="C20" s="44" t="n"/>
      <c r="D20" s="43" t="inlineStr">
        <is>
          <t>Hernández Quirós Sebastián Alonso</t>
        </is>
      </c>
      <c r="E20" s="51" t="n"/>
      <c r="F20" s="52" t="n"/>
      <c r="G20" s="45" t="n">
        <v>4.48</v>
      </c>
      <c r="H20" s="45" t="n">
        <v>3.6</v>
      </c>
      <c r="I20" s="45" t="n">
        <v>2.89</v>
      </c>
      <c r="J20" s="45" t="n">
        <v>1.13</v>
      </c>
      <c r="K20" s="45" t="n">
        <v>2.74</v>
      </c>
      <c r="L20" s="46">
        <f>Comparativosimulacros!M19</f>
        <v/>
      </c>
      <c r="M20" s="46" t="n"/>
      <c r="N20" s="50">
        <f>ROUND(((O20*3+P20*3+Q20*3+R20*3+S20*1)/13)*5,0)</f>
        <v/>
      </c>
      <c r="O20" s="43" t="n">
        <v>56.53</v>
      </c>
      <c r="P20" s="43" t="n">
        <v>45.97</v>
      </c>
      <c r="Q20" s="43" t="n">
        <v>36.55</v>
      </c>
      <c r="R20" s="43" t="n">
        <v>14.38</v>
      </c>
      <c r="S20" s="43" t="n">
        <v>33.54</v>
      </c>
      <c r="T20" s="58">
        <f>IF($C20="","",IF(ISNA(MATCH($C20,Comparativosimulacros!$E:$E,0)),"Falta en Comparativo","Sí está"))</f>
        <v/>
      </c>
    </row>
    <row r="21" ht="15.75" customHeight="1" s="42">
      <c r="A21" s="50" t="n">
        <v>601</v>
      </c>
      <c r="B21" s="44" t="n"/>
      <c r="C21" s="44" t="n"/>
      <c r="D21" s="43" t="inlineStr">
        <is>
          <t>Jaramillo Hernández Hanna Sofía</t>
        </is>
      </c>
      <c r="E21" s="51" t="n"/>
      <c r="F21" s="52" t="n"/>
      <c r="G21" s="45" t="n">
        <v>2.37</v>
      </c>
      <c r="H21" s="45" t="n">
        <v>4.08</v>
      </c>
      <c r="I21" s="45" t="n">
        <v>4.69</v>
      </c>
      <c r="J21" s="45" t="n">
        <v>5</v>
      </c>
      <c r="K21" s="45" t="n">
        <v>4.69</v>
      </c>
      <c r="L21" s="46">
        <f>Comparativosimulacros!M20</f>
        <v/>
      </c>
      <c r="M21" s="46" t="n"/>
      <c r="N21" s="50">
        <f>ROUND(((O21*3+P21*3+Q21*3+R21*3+S21*1)/13)*5,0)</f>
        <v/>
      </c>
      <c r="O21" s="43" t="n">
        <v>29.96</v>
      </c>
      <c r="P21" s="43" t="n">
        <v>52.08</v>
      </c>
      <c r="Q21" s="43" t="n">
        <v>59.24</v>
      </c>
      <c r="R21" s="43" t="n">
        <v>67.08</v>
      </c>
      <c r="S21" s="43" t="n">
        <v>57.5</v>
      </c>
      <c r="T21" s="58">
        <f>IF($C21="","",IF(ISNA(MATCH($C21,Comparativosimulacros!$E:$E,0)),"Falta en Comparativo","Sí está"))</f>
        <v/>
      </c>
    </row>
    <row r="22" ht="15.75" customHeight="1" s="42">
      <c r="A22" s="50" t="n">
        <v>601</v>
      </c>
      <c r="B22" s="44" t="n"/>
      <c r="C22" s="44" t="n"/>
      <c r="D22" s="43" t="inlineStr">
        <is>
          <t>Maira Alejandra Serna Baldovino</t>
        </is>
      </c>
      <c r="E22" s="51" t="n"/>
      <c r="F22" s="52" t="n"/>
      <c r="G22" s="45" t="n">
        <v>2.79</v>
      </c>
      <c r="H22" s="45" t="n">
        <v>1.85</v>
      </c>
      <c r="I22" s="45" t="n">
        <v>2.53</v>
      </c>
      <c r="J22" s="45" t="n">
        <v>2.63</v>
      </c>
      <c r="K22" s="45" t="n">
        <v>2.35</v>
      </c>
      <c r="L22" s="46">
        <f>Comparativosimulacros!M21</f>
        <v/>
      </c>
      <c r="M22" s="46" t="n"/>
      <c r="N22" s="50">
        <f>ROUND(((O22*3+P22*3+Q22*3+R22*3+S22*1)/13)*5,0)</f>
        <v/>
      </c>
      <c r="O22" s="43" t="n">
        <v>35.27</v>
      </c>
      <c r="P22" s="43" t="n">
        <v>23.61</v>
      </c>
      <c r="Q22" s="43" t="n">
        <v>31.93</v>
      </c>
      <c r="R22" s="43" t="n">
        <v>33.54</v>
      </c>
      <c r="S22" s="43" t="n">
        <v>28.75</v>
      </c>
      <c r="T22" s="58">
        <f>IF($C22="","",IF(ISNA(MATCH($C22,Comparativosimulacros!$E:$E,0)),"Falta en Comparativo","Sí está"))</f>
        <v/>
      </c>
    </row>
    <row r="23" ht="15.75" customHeight="1" s="42">
      <c r="A23" s="50" t="n">
        <v>601</v>
      </c>
      <c r="B23" s="44" t="n"/>
      <c r="C23" s="44" t="n"/>
      <c r="D23" s="43" t="inlineStr">
        <is>
          <t>Martínez Pérez Salome</t>
        </is>
      </c>
      <c r="E23" s="51" t="n"/>
      <c r="F23" s="52" t="n"/>
      <c r="G23" s="45" t="n">
        <v>3.44</v>
      </c>
      <c r="H23" s="45" t="n">
        <v>4.68</v>
      </c>
      <c r="I23" s="45" t="n">
        <v>4.46</v>
      </c>
      <c r="J23" s="45" t="n">
        <v>1.88</v>
      </c>
      <c r="K23" s="45" t="n">
        <v>4.3</v>
      </c>
      <c r="L23" s="46">
        <f>Comparativosimulacros!M22</f>
        <v/>
      </c>
      <c r="M23" s="46" t="n"/>
      <c r="N23" s="50">
        <f>ROUND(((O23*3+P23*3+Q23*3+R23*3+S23*1)/13)*5,0)</f>
        <v/>
      </c>
      <c r="O23" s="43" t="n">
        <v>43.49</v>
      </c>
      <c r="P23" s="43" t="n">
        <v>59.72</v>
      </c>
      <c r="Q23" s="43" t="n">
        <v>56.3</v>
      </c>
      <c r="R23" s="43" t="n">
        <v>23.96</v>
      </c>
      <c r="S23" s="43" t="n">
        <v>52.71</v>
      </c>
      <c r="T23" s="58">
        <f>IF($C23="","",IF(ISNA(MATCH($C23,Comparativosimulacros!$E:$E,0)),"Falta en Comparativo","Sí está"))</f>
        <v/>
      </c>
    </row>
    <row r="24" ht="15.75" customHeight="1" s="42">
      <c r="A24" s="50" t="n">
        <v>601</v>
      </c>
      <c r="B24" s="44" t="n"/>
      <c r="C24" s="44" t="n"/>
      <c r="D24" s="43" t="inlineStr">
        <is>
          <t>Marín Flórez Juan David</t>
        </is>
      </c>
      <c r="E24" s="51" t="n"/>
      <c r="F24" s="52" t="n"/>
      <c r="G24" s="45" t="n">
        <v>4.86</v>
      </c>
      <c r="H24" s="45" t="n">
        <v>1.59</v>
      </c>
      <c r="I24" s="45" t="n">
        <v>1.63</v>
      </c>
      <c r="J24" s="45" t="n">
        <v>1.5</v>
      </c>
      <c r="K24" s="45" t="n">
        <v>4.3</v>
      </c>
      <c r="L24" s="46">
        <f>Comparativosimulacros!M23</f>
        <v/>
      </c>
      <c r="M24" s="46" t="n"/>
      <c r="N24" s="50">
        <f>ROUND(((O24*3+P24*3+Q24*3+R24*3+S24*1)/13)*5,0)</f>
        <v/>
      </c>
      <c r="O24" s="43" t="n">
        <v>61.37</v>
      </c>
      <c r="P24" s="43" t="n">
        <v>20.28</v>
      </c>
      <c r="Q24" s="43" t="n">
        <v>20.59</v>
      </c>
      <c r="R24" s="43" t="n">
        <v>19.17</v>
      </c>
      <c r="S24" s="43" t="n">
        <v>52.71</v>
      </c>
      <c r="T24" s="58">
        <f>IF($C24="","",IF(ISNA(MATCH($C24,Comparativosimulacros!$E:$E,0)),"Falta en Comparativo","Sí está"))</f>
        <v/>
      </c>
    </row>
    <row r="25" ht="15.75" customHeight="1" s="42">
      <c r="A25" s="50" t="n">
        <v>601</v>
      </c>
      <c r="B25" s="44" t="n"/>
      <c r="C25" s="44" t="n"/>
      <c r="D25" s="43" t="inlineStr">
        <is>
          <t>Mathias Molina Cano</t>
        </is>
      </c>
      <c r="E25" s="51" t="n"/>
      <c r="F25" s="52" t="n"/>
      <c r="G25" s="45" t="n">
        <v>4.09</v>
      </c>
      <c r="H25" s="45" t="n">
        <v>2.63</v>
      </c>
      <c r="I25" s="45" t="n">
        <v>3.33</v>
      </c>
      <c r="J25" s="45" t="n">
        <v>2.63</v>
      </c>
      <c r="K25" s="45" t="n">
        <v>1.96</v>
      </c>
      <c r="L25" s="46">
        <f>Comparativosimulacros!M24</f>
        <v/>
      </c>
      <c r="M25" s="46" t="n"/>
      <c r="N25" s="50">
        <f>ROUND(((O25*3+P25*3+Q25*3+R25*3+S25*1)/13)*5,0)</f>
        <v/>
      </c>
      <c r="O25" s="43" t="n">
        <v>51.7</v>
      </c>
      <c r="P25" s="43" t="n">
        <v>33.61</v>
      </c>
      <c r="Q25" s="43" t="n">
        <v>42.02</v>
      </c>
      <c r="R25" s="43" t="n">
        <v>33.54</v>
      </c>
      <c r="S25" s="43" t="n">
        <v>23.96</v>
      </c>
      <c r="T25" s="58">
        <f>IF($C25="","",IF(ISNA(MATCH($C25,Comparativosimulacros!$E:$E,0)),"Falta en Comparativo","Sí está"))</f>
        <v/>
      </c>
    </row>
    <row r="26" ht="15.75" customHeight="1" s="42">
      <c r="A26" s="50" t="n">
        <v>601</v>
      </c>
      <c r="B26" s="44" t="n"/>
      <c r="C26" s="44" t="n"/>
      <c r="D26" s="43" t="inlineStr">
        <is>
          <t>Mercado Ramírez Sebastián David</t>
        </is>
      </c>
      <c r="E26" s="51" t="n"/>
      <c r="F26" s="52" t="n"/>
      <c r="G26" s="45" t="n">
        <v>4.09</v>
      </c>
      <c r="H26" s="45" t="n">
        <v>3.26</v>
      </c>
      <c r="I26" s="45" t="n">
        <v>3.09</v>
      </c>
      <c r="J26" s="45" t="n">
        <v>1.5</v>
      </c>
      <c r="K26" s="45" t="n">
        <v>4.3</v>
      </c>
      <c r="L26" s="46">
        <f>Comparativosimulacros!M25</f>
        <v/>
      </c>
      <c r="M26" s="46" t="n"/>
      <c r="N26" s="50">
        <f>ROUND(((O26*3+P26*3+Q26*3+R26*3+S26*1)/13)*5,0)</f>
        <v/>
      </c>
      <c r="O26" s="43" t="n">
        <v>51.7</v>
      </c>
      <c r="P26" s="43" t="n">
        <v>41.67</v>
      </c>
      <c r="Q26" s="43" t="n">
        <v>39.08</v>
      </c>
      <c r="R26" s="43" t="n">
        <v>19.17</v>
      </c>
      <c r="S26" s="43" t="n">
        <v>52.71</v>
      </c>
      <c r="T26" s="58">
        <f>IF($C26="","",IF(ISNA(MATCH($C26,Comparativosimulacros!$E:$E,0)),"Falta en Comparativo","Sí está"))</f>
        <v/>
      </c>
    </row>
    <row r="27" ht="15.75" customHeight="1" s="42">
      <c r="A27" s="50" t="n">
        <v>601</v>
      </c>
      <c r="B27" s="44" t="n"/>
      <c r="C27" s="44" t="n"/>
      <c r="D27" s="43" t="inlineStr">
        <is>
          <t>Naranjo Hernández Juan Sebastián</t>
        </is>
      </c>
      <c r="E27" s="51" t="n"/>
      <c r="F27" s="52" t="n"/>
      <c r="G27" s="45" t="n">
        <v>2.91</v>
      </c>
      <c r="H27" s="45" t="n">
        <v>2.13</v>
      </c>
      <c r="I27" s="45" t="n">
        <v>1.36</v>
      </c>
      <c r="J27" s="45" t="n">
        <v>2.63</v>
      </c>
      <c r="K27" s="45" t="n">
        <v>2.74</v>
      </c>
      <c r="L27" s="46">
        <f>Comparativosimulacros!M26</f>
        <v/>
      </c>
      <c r="M27" s="46" t="n"/>
      <c r="N27" s="50">
        <f>ROUND(((O27*3+P27*3+Q27*3+R27*3+S27*1)/13)*5,0)</f>
        <v/>
      </c>
      <c r="O27" s="43" t="n">
        <v>36.72</v>
      </c>
      <c r="P27" s="43" t="n">
        <v>27.22</v>
      </c>
      <c r="Q27" s="43" t="n">
        <v>17.23</v>
      </c>
      <c r="R27" s="43" t="n">
        <v>33.54</v>
      </c>
      <c r="S27" s="43" t="n">
        <v>33.54</v>
      </c>
      <c r="T27" s="58">
        <f>IF($C27="","",IF(ISNA(MATCH($C27,Comparativosimulacros!$E:$E,0)),"Falta en Comparativo","Sí está"))</f>
        <v/>
      </c>
    </row>
    <row r="28" ht="15.75" customHeight="1" s="42">
      <c r="A28" s="50" t="n">
        <v>601</v>
      </c>
      <c r="B28" s="44" t="n"/>
      <c r="C28" s="44" t="n"/>
      <c r="D28" s="43" t="inlineStr">
        <is>
          <t>Narváez Pérez Kevin Andrés</t>
        </is>
      </c>
      <c r="E28" s="51" t="n"/>
      <c r="F28" s="52" t="n"/>
      <c r="G28" s="45" t="n">
        <v>3.29</v>
      </c>
      <c r="H28" s="45" t="n">
        <v>4.47</v>
      </c>
      <c r="I28" s="45" t="n">
        <v>5</v>
      </c>
      <c r="J28" s="45" t="n">
        <v>3.76</v>
      </c>
      <c r="K28" s="45" t="n">
        <v>3.52</v>
      </c>
      <c r="L28" s="46">
        <f>Comparativosimulacros!M27</f>
        <v/>
      </c>
      <c r="M28" s="46" t="n"/>
      <c r="N28" s="50">
        <f>ROUND(((O28*3+P28*3+Q28*3+R28*3+S28*1)/13)*5,0)</f>
        <v/>
      </c>
      <c r="O28" s="43" t="n">
        <v>41.55</v>
      </c>
      <c r="P28" s="43" t="n">
        <v>57.08</v>
      </c>
      <c r="Q28" s="43" t="n">
        <v>69.75</v>
      </c>
      <c r="R28" s="43" t="n">
        <v>47.92</v>
      </c>
      <c r="S28" s="43" t="n">
        <v>43.13</v>
      </c>
      <c r="T28" s="58">
        <f>IF($C28="","",IF(ISNA(MATCH($C28,Comparativosimulacros!$E:$E,0)),"Falta en Comparativo","Sí está"))</f>
        <v/>
      </c>
    </row>
    <row r="29" ht="15.75" customHeight="1" s="42">
      <c r="A29" s="50" t="n">
        <v>601</v>
      </c>
      <c r="B29" s="44" t="n"/>
      <c r="C29" s="44" t="n"/>
      <c r="D29" s="43" t="inlineStr">
        <is>
          <t>Nuno Herrera María Guadalupe</t>
        </is>
      </c>
      <c r="E29" s="51" t="n"/>
      <c r="F29" s="52" t="n"/>
      <c r="G29" s="45" t="n">
        <v>1.99</v>
      </c>
      <c r="H29" s="45" t="n">
        <v>2.23</v>
      </c>
      <c r="I29" s="45" t="n">
        <v>2.29</v>
      </c>
      <c r="J29" s="45" t="n">
        <v>3.38</v>
      </c>
      <c r="K29" s="45" t="n">
        <v>1.56</v>
      </c>
      <c r="L29" s="46">
        <f>Comparativosimulacros!M28</f>
        <v/>
      </c>
      <c r="M29" s="46" t="n"/>
      <c r="N29" s="50">
        <f>ROUND(((O29*3+P29*3+Q29*3+R29*3+S29*1)/13)*5,0)</f>
        <v/>
      </c>
      <c r="O29" s="43" t="n">
        <v>25.13</v>
      </c>
      <c r="P29" s="43" t="n">
        <v>28.47</v>
      </c>
      <c r="Q29" s="43" t="n">
        <v>28.99</v>
      </c>
      <c r="R29" s="43" t="n">
        <v>43.13</v>
      </c>
      <c r="S29" s="43" t="n">
        <v>19.17</v>
      </c>
      <c r="T29" s="58">
        <f>IF($C29="","",IF(ISNA(MATCH($C29,Comparativosimulacros!$E:$E,0)),"Falta en Comparativo","Sí está"))</f>
        <v/>
      </c>
    </row>
    <row r="30" ht="15.75" customHeight="1" s="42">
      <c r="A30" s="50" t="n">
        <v>601</v>
      </c>
      <c r="B30" s="44" t="n"/>
      <c r="C30" s="44" t="n"/>
      <c r="D30" s="43" t="inlineStr">
        <is>
          <t>Palacios Tirado Ever Luis</t>
        </is>
      </c>
      <c r="E30" s="51" t="n"/>
      <c r="F30" s="52" t="n"/>
      <c r="G30" s="45" t="n">
        <v>3.4</v>
      </c>
      <c r="H30" s="45" t="n">
        <v>1.81</v>
      </c>
      <c r="I30" s="45" t="n">
        <v>2.53</v>
      </c>
      <c r="J30" s="45" t="n">
        <v>3.38</v>
      </c>
      <c r="K30" s="45" t="n">
        <v>1.96</v>
      </c>
      <c r="L30" s="46">
        <f>Comparativosimulacros!M29</f>
        <v/>
      </c>
      <c r="M30" s="46" t="n"/>
      <c r="N30" s="50">
        <f>ROUND(((O30*3+P30*3+Q30*3+R30*3+S30*1)/13)*5,0)</f>
        <v/>
      </c>
      <c r="O30" s="43" t="n">
        <v>43</v>
      </c>
      <c r="P30" s="43" t="n">
        <v>23.06</v>
      </c>
      <c r="Q30" s="43" t="n">
        <v>31.93</v>
      </c>
      <c r="R30" s="43" t="n">
        <v>43.13</v>
      </c>
      <c r="S30" s="43" t="n">
        <v>23.96</v>
      </c>
      <c r="T30" s="58">
        <f>IF($C30="","",IF(ISNA(MATCH($C30,Comparativosimulacros!$E:$E,0)),"Falta en Comparativo","Sí está"))</f>
        <v/>
      </c>
    </row>
    <row r="31" ht="15.75" customHeight="1" s="42">
      <c r="A31" s="50" t="n">
        <v>601</v>
      </c>
      <c r="B31" s="44" t="n"/>
      <c r="C31" s="44" t="n"/>
      <c r="D31" s="43" t="inlineStr">
        <is>
          <t>Rivas Guiran Nicolás</t>
        </is>
      </c>
      <c r="E31" s="51" t="n"/>
      <c r="F31" s="52" t="n"/>
      <c r="G31" s="45" t="n">
        <v>2.91</v>
      </c>
      <c r="H31" s="45" t="n">
        <v>3.7</v>
      </c>
      <c r="I31" s="45" t="n">
        <v>2.2</v>
      </c>
      <c r="J31" s="45" t="n">
        <v>3.76</v>
      </c>
      <c r="K31" s="45" t="n">
        <v>4.3</v>
      </c>
      <c r="L31" s="46">
        <f>Comparativosimulacros!M30</f>
        <v/>
      </c>
      <c r="M31" s="46" t="n"/>
      <c r="N31" s="50">
        <f>ROUND(((O31*3+P31*3+Q31*3+R31*3+S31*1)/13)*5,0)</f>
        <v/>
      </c>
      <c r="O31" s="43" t="n">
        <v>36.72</v>
      </c>
      <c r="P31" s="43" t="n">
        <v>47.22</v>
      </c>
      <c r="Q31" s="43" t="n">
        <v>27.73</v>
      </c>
      <c r="R31" s="43" t="n">
        <v>47.92</v>
      </c>
      <c r="S31" s="43" t="n">
        <v>52.71</v>
      </c>
      <c r="T31" s="58">
        <f>IF($C31="","",IF(ISNA(MATCH($C31,Comparativosimulacros!$E:$E,0)),"Falta en Comparativo","Sí está"))</f>
        <v/>
      </c>
    </row>
    <row r="32" ht="15.75" customHeight="1" s="42">
      <c r="A32" s="50" t="n">
        <v>601</v>
      </c>
      <c r="B32" s="44" t="n"/>
      <c r="C32" s="44" t="n"/>
      <c r="D32" s="43" t="inlineStr">
        <is>
          <t>Rojas Palacios María Isabel</t>
        </is>
      </c>
      <c r="E32" s="51" t="n"/>
      <c r="F32" s="52" t="n"/>
      <c r="G32" s="45" t="n">
        <v>3.29</v>
      </c>
      <c r="H32" s="45" t="n">
        <v>2.69</v>
      </c>
      <c r="I32" s="45" t="n">
        <v>1.6</v>
      </c>
      <c r="J32" s="45" t="n">
        <v>2.25</v>
      </c>
      <c r="K32" s="45" t="n">
        <v>1.96</v>
      </c>
      <c r="L32" s="46">
        <f>Comparativosimulacros!M31</f>
        <v/>
      </c>
      <c r="M32" s="46" t="n"/>
      <c r="N32" s="50">
        <f>ROUND(((O32*3+P32*3+Q32*3+R32*3+S32*1)/13)*5,0)</f>
        <v/>
      </c>
      <c r="O32" s="43" t="n">
        <v>41.55</v>
      </c>
      <c r="P32" s="43" t="n">
        <v>34.31</v>
      </c>
      <c r="Q32" s="43" t="n">
        <v>20.17</v>
      </c>
      <c r="R32" s="43" t="n">
        <v>28.75</v>
      </c>
      <c r="S32" s="43" t="n">
        <v>23.96</v>
      </c>
      <c r="T32" s="58">
        <f>IF($C32="","",IF(ISNA(MATCH($C32,Comparativosimulacros!$E:$E,0)),"Falta en Comparativo","Sí está"))</f>
        <v/>
      </c>
    </row>
    <row r="33" ht="15.75" customHeight="1" s="42">
      <c r="A33" s="50" t="n">
        <v>601</v>
      </c>
      <c r="B33" s="44" t="n"/>
      <c r="C33" s="44" t="n"/>
      <c r="D33" s="43" t="inlineStr">
        <is>
          <t>Roldan Tilano Julieta</t>
        </is>
      </c>
      <c r="E33" s="51" t="n"/>
      <c r="F33" s="52" t="n"/>
      <c r="G33" s="45" t="n">
        <v>4.86</v>
      </c>
      <c r="H33" s="45" t="n">
        <v>5</v>
      </c>
      <c r="I33" s="45" t="n">
        <v>4.59</v>
      </c>
      <c r="J33" s="45" t="n">
        <v>5</v>
      </c>
      <c r="K33" s="45" t="n">
        <v>3.52</v>
      </c>
      <c r="L33" s="46">
        <f>Comparativosimulacros!M32</f>
        <v/>
      </c>
      <c r="M33" s="46" t="n"/>
      <c r="N33" s="50">
        <f>ROUND(((O33*3+P33*3+Q33*3+R33*3+S33*1)/13)*5,0)</f>
        <v/>
      </c>
      <c r="O33" s="43" t="n">
        <v>61.37</v>
      </c>
      <c r="P33" s="43" t="n">
        <v>65.83</v>
      </c>
      <c r="Q33" s="43" t="n">
        <v>57.98</v>
      </c>
      <c r="R33" s="43" t="n">
        <v>71.88</v>
      </c>
      <c r="S33" s="43" t="n">
        <v>43.13</v>
      </c>
      <c r="T33" s="58">
        <f>IF($C33="","",IF(ISNA(MATCH($C33,Comparativosimulacros!$E:$E,0)),"Falta en Comparativo","Sí está"))</f>
        <v/>
      </c>
    </row>
    <row r="34" ht="15.75" customHeight="1" s="42">
      <c r="A34" s="50" t="n">
        <v>601</v>
      </c>
      <c r="B34" s="44" t="n"/>
      <c r="C34" s="44" t="n"/>
      <c r="D34" s="43" t="inlineStr">
        <is>
          <t>Ríos Moreno Derick Joel</t>
        </is>
      </c>
      <c r="E34" s="51" t="n"/>
      <c r="F34" s="52" t="n"/>
      <c r="G34" s="45" t="n">
        <v>4.63</v>
      </c>
      <c r="H34" s="45" t="n">
        <v>5</v>
      </c>
      <c r="I34" s="45" t="n">
        <v>5</v>
      </c>
      <c r="J34" s="45" t="n">
        <v>5</v>
      </c>
      <c r="K34" s="45" t="n">
        <v>2.74</v>
      </c>
      <c r="L34" s="46">
        <f>Comparativosimulacros!M33</f>
        <v/>
      </c>
      <c r="M34" s="46" t="n"/>
      <c r="N34" s="50">
        <f>ROUND(((O34*3+P34*3+Q34*3+R34*3+S34*1)/13)*5,0)</f>
        <v/>
      </c>
      <c r="O34" s="43" t="n">
        <v>58.47</v>
      </c>
      <c r="P34" s="43" t="n">
        <v>75.14</v>
      </c>
      <c r="Q34" s="43" t="n">
        <v>71.01000000000001</v>
      </c>
      <c r="R34" s="43" t="n">
        <v>67.08</v>
      </c>
      <c r="S34" s="43" t="n">
        <v>33.54</v>
      </c>
      <c r="T34" s="58">
        <f>IF($C34="","",IF(ISNA(MATCH($C34,Comparativosimulacros!$E:$E,0)),"Falta en Comparativo","Sí está"))</f>
        <v/>
      </c>
    </row>
    <row r="35" ht="15.75" customHeight="1" s="42">
      <c r="A35" s="50" t="n">
        <v>601</v>
      </c>
      <c r="B35" s="44" t="n"/>
      <c r="C35" s="44" t="n"/>
      <c r="D35" s="43" t="inlineStr">
        <is>
          <t>Sepulveda Maria Fernanda</t>
        </is>
      </c>
      <c r="E35" s="51" t="n"/>
      <c r="F35" s="52" t="n"/>
      <c r="G35" s="45" t="n">
        <v>1</v>
      </c>
      <c r="H35" s="45" t="n">
        <v>1.26</v>
      </c>
      <c r="I35" s="45" t="n">
        <v>1.36</v>
      </c>
      <c r="J35" s="45" t="n">
        <v>1.13</v>
      </c>
      <c r="K35" s="45" t="n">
        <v>1.17</v>
      </c>
      <c r="L35" s="46">
        <f>Comparativosimulacros!M34</f>
        <v/>
      </c>
      <c r="M35" s="46" t="n"/>
      <c r="N35" s="50">
        <f>ROUND(((O35*3+P35*3+Q35*3+R35*3+S35*1)/13)*5,0)</f>
        <v/>
      </c>
      <c r="O35" s="43" t="n">
        <v>6.76</v>
      </c>
      <c r="P35" s="43" t="n">
        <v>16.11</v>
      </c>
      <c r="Q35" s="43" t="n">
        <v>17.23</v>
      </c>
      <c r="R35" s="43" t="n">
        <v>14.38</v>
      </c>
      <c r="S35" s="43" t="n">
        <v>14.38</v>
      </c>
      <c r="T35" s="58">
        <f>IF($C35="","",IF(ISNA(MATCH($C35,Comparativosimulacros!$E:$E,0)),"Falta en Comparativo","Sí está"))</f>
        <v/>
      </c>
    </row>
    <row r="36" ht="15.75" customHeight="1" s="42">
      <c r="A36" s="50" t="n">
        <v>601</v>
      </c>
      <c r="B36" s="44" t="n"/>
      <c r="C36" s="44" t="n"/>
      <c r="D36" s="43" t="inlineStr">
        <is>
          <t>Tilano Alcaraz Esneider Alexander</t>
        </is>
      </c>
      <c r="E36" s="51" t="n"/>
      <c r="F36" s="52" t="n"/>
      <c r="G36" s="45" t="n">
        <v>4.48</v>
      </c>
      <c r="H36" s="45" t="n">
        <v>3.02</v>
      </c>
      <c r="I36" s="45" t="n">
        <v>2.63</v>
      </c>
      <c r="J36" s="45" t="n">
        <v>3.38</v>
      </c>
      <c r="K36" s="45" t="n">
        <v>2.74</v>
      </c>
      <c r="L36" s="46">
        <f>Comparativosimulacros!M35</f>
        <v/>
      </c>
      <c r="M36" s="46" t="n"/>
      <c r="N36" s="50">
        <f>ROUND(((O36*3+P36*3+Q36*3+R36*3+S36*1)/13)*5,0)</f>
        <v/>
      </c>
      <c r="O36" s="43" t="n">
        <v>56.53</v>
      </c>
      <c r="P36" s="43" t="n">
        <v>38.61</v>
      </c>
      <c r="Q36" s="43" t="n">
        <v>33.19</v>
      </c>
      <c r="R36" s="43" t="n">
        <v>43.13</v>
      </c>
      <c r="S36" s="43" t="n">
        <v>33.54</v>
      </c>
      <c r="T36" s="58">
        <f>IF($C36="","",IF(ISNA(MATCH($C36,Comparativosimulacros!$E:$E,0)),"Falta en Comparativo","Sí está"))</f>
        <v/>
      </c>
    </row>
    <row r="37" ht="15.75" customHeight="1" s="42">
      <c r="A37" s="50" t="n">
        <v>601</v>
      </c>
      <c r="B37" s="44" t="n"/>
      <c r="C37" s="44" t="n"/>
      <c r="D37" s="43" t="inlineStr">
        <is>
          <t>Urrego Lopera Juan José</t>
        </is>
      </c>
      <c r="E37" s="51" t="n"/>
      <c r="F37" s="52" t="n"/>
      <c r="G37" s="45" t="n">
        <v>2.79</v>
      </c>
      <c r="H37" s="45" t="n">
        <v>2.63</v>
      </c>
      <c r="I37" s="45" t="n">
        <v>4.92</v>
      </c>
      <c r="J37" s="45" t="n">
        <v>2.25</v>
      </c>
      <c r="K37" s="45" t="n">
        <v>2.74</v>
      </c>
      <c r="L37" s="46">
        <f>Comparativosimulacros!M36</f>
        <v/>
      </c>
      <c r="M37" s="46" t="n"/>
      <c r="N37" s="50">
        <f>ROUND(((O37*3+P37*3+Q37*3+R37*3+S37*1)/13)*5,0)</f>
        <v/>
      </c>
      <c r="O37" s="43" t="n">
        <v>35.27</v>
      </c>
      <c r="P37" s="43" t="n">
        <v>33.61</v>
      </c>
      <c r="Q37" s="43" t="n">
        <v>62.18</v>
      </c>
      <c r="R37" s="43" t="n">
        <v>28.75</v>
      </c>
      <c r="S37" s="43" t="n">
        <v>33.54</v>
      </c>
      <c r="T37" s="58">
        <f>IF($C37="","",IF(ISNA(MATCH($C37,Comparativosimulacros!$E:$E,0)),"Falta en Comparativo","Sí está"))</f>
        <v/>
      </c>
    </row>
    <row r="38" ht="15.75" customHeight="1" s="42">
      <c r="A38" s="50" t="n">
        <v>601</v>
      </c>
      <c r="B38" s="44" t="n"/>
      <c r="C38" s="44" t="n"/>
      <c r="D38" s="43" t="inlineStr">
        <is>
          <t>Vargas Osorno Dulce María</t>
        </is>
      </c>
      <c r="E38" s="51" t="n"/>
      <c r="F38" s="52" t="n"/>
      <c r="G38" s="45" t="n">
        <v>5</v>
      </c>
      <c r="H38" s="45" t="n">
        <v>1</v>
      </c>
      <c r="I38" s="45" t="n">
        <v>2.29</v>
      </c>
      <c r="J38" s="45" t="n">
        <v>3.01</v>
      </c>
      <c r="K38" s="45" t="n">
        <v>3.52</v>
      </c>
      <c r="L38" s="46">
        <f>Comparativosimulacros!M37</f>
        <v/>
      </c>
      <c r="M38" s="46" t="n"/>
      <c r="N38" s="50">
        <f>ROUND(((O38*3+P38*3+Q38*3+R38*3+S38*1)/13)*5,0)</f>
        <v/>
      </c>
      <c r="O38" s="43" t="n">
        <v>70.06</v>
      </c>
      <c r="P38" s="43" t="n">
        <v>5</v>
      </c>
      <c r="Q38" s="43" t="n">
        <v>28.99</v>
      </c>
      <c r="R38" s="43" t="n">
        <v>38.33</v>
      </c>
      <c r="S38" s="43" t="n">
        <v>43.13</v>
      </c>
      <c r="T38" s="58">
        <f>IF($C38="","",IF(ISNA(MATCH($C38,Comparativosimulacros!$E:$E,0)),"Falta en Comparativo","Sí está"))</f>
        <v/>
      </c>
    </row>
    <row r="39" ht="15.75" customHeight="1" s="42">
      <c r="A39" s="50" t="n">
        <v>601</v>
      </c>
      <c r="B39" s="44" t="n"/>
      <c r="C39" s="44" t="n"/>
      <c r="D39" s="43" t="inlineStr">
        <is>
          <t>Vidales López Breiner Alexis</t>
        </is>
      </c>
      <c r="E39" s="51" t="n"/>
      <c r="F39" s="52" t="n"/>
      <c r="G39" s="45" t="n">
        <v>2.52</v>
      </c>
      <c r="H39" s="45" t="n">
        <v>5</v>
      </c>
      <c r="I39" s="45" t="n">
        <v>4.59</v>
      </c>
      <c r="J39" s="45" t="n">
        <v>4.88</v>
      </c>
      <c r="K39" s="45" t="n">
        <v>2.74</v>
      </c>
      <c r="L39" s="46">
        <f>Comparativosimulacros!M38</f>
        <v/>
      </c>
      <c r="M39" s="46" t="n"/>
      <c r="N39" s="50">
        <f>ROUND(((O39*3+P39*3+Q39*3+R39*3+S39*1)/13)*5,0)</f>
        <v/>
      </c>
      <c r="O39" s="43" t="n">
        <v>31.89</v>
      </c>
      <c r="P39" s="43" t="n">
        <v>64.03</v>
      </c>
      <c r="Q39" s="43" t="n">
        <v>57.98</v>
      </c>
      <c r="R39" s="43" t="n">
        <v>62.29</v>
      </c>
      <c r="S39" s="43" t="n">
        <v>33.54</v>
      </c>
      <c r="T39" s="58">
        <f>IF($C39="","",IF(ISNA(MATCH($C39,Comparativosimulacros!$E:$E,0)),"Falta en Comparativo","Sí está"))</f>
        <v/>
      </c>
    </row>
    <row r="40" ht="15.75" customHeight="1" s="42">
      <c r="A40" s="50" t="n">
        <v>601</v>
      </c>
      <c r="B40" s="44" t="n"/>
      <c r="C40" s="44" t="n"/>
      <c r="D40" s="43" t="inlineStr">
        <is>
          <t>Zapata Carvajal María Salome</t>
        </is>
      </c>
      <c r="E40" s="51" t="n"/>
      <c r="F40" s="52" t="n"/>
      <c r="G40" s="45" t="n">
        <v>2.26</v>
      </c>
      <c r="H40" s="45" t="n">
        <v>5</v>
      </c>
      <c r="I40" s="45" t="n">
        <v>4.02</v>
      </c>
      <c r="J40" s="45" t="n">
        <v>4.88</v>
      </c>
      <c r="K40" s="45" t="n">
        <v>5</v>
      </c>
      <c r="L40" s="46">
        <f>Comparativosimulacros!M39</f>
        <v/>
      </c>
      <c r="M40" s="46" t="n"/>
      <c r="N40" s="50">
        <f>ROUND(((O40*3+P40*3+Q40*3+R40*3+S40*1)/13)*5,0)</f>
        <v/>
      </c>
      <c r="O40" s="43" t="n">
        <v>28.51</v>
      </c>
      <c r="P40" s="43" t="n">
        <v>64.03</v>
      </c>
      <c r="Q40" s="43" t="n">
        <v>50.84</v>
      </c>
      <c r="R40" s="43" t="n">
        <v>62.29</v>
      </c>
      <c r="S40" s="43" t="n">
        <v>71.88</v>
      </c>
      <c r="T40" s="58">
        <f>IF($C40="","",IF(ISNA(MATCH($C40,Comparativosimulacros!$E:$E,0)),"Falta en Comparativo","Sí está"))</f>
        <v/>
      </c>
    </row>
    <row r="41" ht="15.75" customHeight="1" s="42">
      <c r="A41" s="50" t="n">
        <v>601</v>
      </c>
      <c r="B41" s="44" t="n"/>
      <c r="C41" s="44" t="n"/>
      <c r="D41" s="43" t="inlineStr">
        <is>
          <t>Zapata Gutiérrez Emmanuel</t>
        </is>
      </c>
      <c r="E41" s="51" t="n"/>
      <c r="F41" s="52" t="n"/>
      <c r="G41" s="45" t="n">
        <v>1.99</v>
      </c>
      <c r="H41" s="45" t="n">
        <v>3.75</v>
      </c>
      <c r="I41" s="45" t="n">
        <v>5</v>
      </c>
      <c r="J41" s="45" t="n">
        <v>3.76</v>
      </c>
      <c r="K41" s="45" t="n">
        <v>3.91</v>
      </c>
      <c r="L41" s="46">
        <f>Comparativosimulacros!M40</f>
        <v/>
      </c>
      <c r="M41" s="46" t="n"/>
      <c r="N41" s="50">
        <f>ROUND(((O41*3+P41*3+Q41*3+R41*3+S41*1)/13)*5,0)</f>
        <v/>
      </c>
      <c r="O41" s="43" t="n">
        <v>25.13</v>
      </c>
      <c r="P41" s="43" t="n">
        <v>47.92</v>
      </c>
      <c r="Q41" s="43" t="n">
        <v>66.81</v>
      </c>
      <c r="R41" s="43" t="n">
        <v>47.92</v>
      </c>
      <c r="S41" s="43" t="n">
        <v>47.92</v>
      </c>
      <c r="T41" s="58">
        <f>IF($C41="","",IF(ISNA(MATCH($C41,Comparativosimulacros!$E:$E,0)),"Falta en Comparativo","Sí está"))</f>
        <v/>
      </c>
    </row>
    <row r="42" ht="15.75" customHeight="1" s="42">
      <c r="A42" s="50" t="n">
        <v>601</v>
      </c>
      <c r="B42" s="44" t="n"/>
      <c r="C42" s="44" t="n"/>
      <c r="D42" s="43" t="inlineStr">
        <is>
          <t>Álvarez Delgado Laiha Maite</t>
        </is>
      </c>
      <c r="E42" s="51" t="n"/>
      <c r="F42" s="52" t="n"/>
      <c r="G42" s="45" t="n">
        <v>4.63</v>
      </c>
      <c r="H42" s="45" t="n">
        <v>5</v>
      </c>
      <c r="I42" s="45" t="n">
        <v>5</v>
      </c>
      <c r="J42" s="45" t="n">
        <v>5</v>
      </c>
      <c r="K42" s="45" t="n">
        <v>3.52</v>
      </c>
      <c r="L42" s="46">
        <f>Comparativosimulacros!M41</f>
        <v/>
      </c>
      <c r="M42" s="46" t="n"/>
      <c r="N42" s="50">
        <f>ROUND(((O42*3+P42*3+Q42*3+R42*3+S42*1)/13)*5,0)</f>
        <v/>
      </c>
      <c r="O42" s="43" t="n">
        <v>58.47</v>
      </c>
      <c r="P42" s="43" t="n">
        <v>85.14</v>
      </c>
      <c r="Q42" s="43" t="n">
        <v>68.06999999999999</v>
      </c>
      <c r="R42" s="43" t="n">
        <v>86.25</v>
      </c>
      <c r="S42" s="43" t="n">
        <v>43.13</v>
      </c>
      <c r="T42" s="58">
        <f>IF($C42="","",IF(ISNA(MATCH($C42,Comparativosimulacros!$E:$E,0)),"Falta en Comparativo","Sí está"))</f>
        <v/>
      </c>
    </row>
    <row r="43" ht="15.75" customHeight="1" s="42">
      <c r="A43" s="50" t="n">
        <v>602</v>
      </c>
      <c r="B43" s="44" t="n"/>
      <c r="C43" s="44" t="n"/>
      <c r="D43" s="43" t="inlineStr">
        <is>
          <t>Agudelo Cossio Evanyelin</t>
        </is>
      </c>
      <c r="E43" s="51" t="n"/>
      <c r="F43" s="52" t="n"/>
      <c r="G43" s="45" t="n">
        <v>2.44</v>
      </c>
      <c r="H43" s="45" t="n">
        <v>4.28</v>
      </c>
      <c r="I43" s="45" t="n">
        <v>3.59</v>
      </c>
      <c r="J43" s="45" t="n">
        <v>3.8</v>
      </c>
      <c r="K43" s="45" t="n">
        <v>2.95</v>
      </c>
      <c r="L43" s="46">
        <f>Comparativosimulacros!M42</f>
        <v/>
      </c>
      <c r="M43" s="46" t="n"/>
      <c r="N43" s="50">
        <f>ROUND(((O43*3+P43*3+Q43*3+R43*3+S43*1)/13)*5,0)</f>
        <v/>
      </c>
      <c r="O43" s="43" t="n">
        <v>31.16</v>
      </c>
      <c r="P43" s="43" t="n">
        <v>59.17</v>
      </c>
      <c r="Q43" s="43" t="n">
        <v>49.16</v>
      </c>
      <c r="R43" s="43" t="n">
        <v>47.92</v>
      </c>
      <c r="S43" s="43" t="n">
        <v>38.33</v>
      </c>
      <c r="T43" s="58">
        <f>IF($C43="","",IF(ISNA(MATCH($C43,Comparativosimulacros!$E:$E,0)),"Falta en Comparativo","Sí está"))</f>
        <v/>
      </c>
    </row>
    <row r="44" ht="15.75" customHeight="1" s="42">
      <c r="A44" s="50" t="n">
        <v>602</v>
      </c>
      <c r="B44" s="44" t="n"/>
      <c r="C44" s="44" t="n"/>
      <c r="D44" s="43" t="inlineStr">
        <is>
          <t>Aguinaga Vélez Luis Miguel</t>
        </is>
      </c>
      <c r="E44" s="51" t="n"/>
      <c r="F44" s="52" t="n"/>
      <c r="G44" s="45" t="n">
        <v>2.44</v>
      </c>
      <c r="H44" s="45" t="n">
        <v>2.88</v>
      </c>
      <c r="I44" s="45" t="n">
        <v>3.06</v>
      </c>
      <c r="J44" s="45" t="n">
        <v>2.28</v>
      </c>
      <c r="K44" s="45" t="n">
        <v>3.32</v>
      </c>
      <c r="L44" s="46">
        <f>Comparativosimulacros!M43</f>
        <v/>
      </c>
      <c r="M44" s="46" t="n"/>
      <c r="N44" s="50">
        <f>ROUND(((O44*3+P44*3+Q44*3+R44*3+S44*1)/13)*5,0)</f>
        <v/>
      </c>
      <c r="O44" s="43" t="n">
        <v>31.16</v>
      </c>
      <c r="P44" s="43" t="n">
        <v>39.72</v>
      </c>
      <c r="Q44" s="43" t="n">
        <v>42.02</v>
      </c>
      <c r="R44" s="43" t="n">
        <v>28.75</v>
      </c>
      <c r="S44" s="43" t="n">
        <v>43.13</v>
      </c>
      <c r="T44" s="58">
        <f>IF($C44="","",IF(ISNA(MATCH($C44,Comparativosimulacros!$E:$E,0)),"Falta en Comparativo","Sí está"))</f>
        <v/>
      </c>
    </row>
    <row r="45" ht="15.75" customHeight="1" s="42">
      <c r="A45" s="50" t="n">
        <v>602</v>
      </c>
      <c r="B45" s="44" t="n"/>
      <c r="C45" s="44" t="n"/>
      <c r="D45" s="43" t="inlineStr">
        <is>
          <t>Arango Barrera Emanuel</t>
        </is>
      </c>
      <c r="E45" s="51" t="n"/>
      <c r="F45" s="52" t="n"/>
      <c r="G45" s="45" t="n">
        <v>3.4</v>
      </c>
      <c r="H45" s="45" t="n">
        <v>4.73</v>
      </c>
      <c r="I45" s="45" t="n">
        <v>3.83</v>
      </c>
      <c r="J45" s="45" t="n">
        <v>3.8</v>
      </c>
      <c r="K45" s="45" t="n">
        <v>4.8</v>
      </c>
      <c r="L45" s="46">
        <f>Comparativosimulacros!M44</f>
        <v/>
      </c>
      <c r="M45" s="46" t="n"/>
      <c r="N45" s="50">
        <f>ROUND(((O45*3+P45*3+Q45*3+R45*3+S45*1)/13)*5,0)</f>
        <v/>
      </c>
      <c r="O45" s="43" t="n">
        <v>43.51</v>
      </c>
      <c r="P45" s="43" t="n">
        <v>65.28</v>
      </c>
      <c r="Q45" s="43" t="n">
        <v>52.52</v>
      </c>
      <c r="R45" s="43" t="n">
        <v>47.92</v>
      </c>
      <c r="S45" s="43" t="n">
        <v>62.29</v>
      </c>
      <c r="T45" s="58">
        <f>IF($C45="","",IF(ISNA(MATCH($C45,Comparativosimulacros!$E:$E,0)),"Falta en Comparativo","Sí está"))</f>
        <v/>
      </c>
    </row>
    <row r="46" ht="15.75" customHeight="1" s="42">
      <c r="A46" s="50" t="n">
        <v>602</v>
      </c>
      <c r="B46" s="44" t="n"/>
      <c r="C46" s="44" t="n"/>
      <c r="D46" s="43" t="inlineStr">
        <is>
          <t>Benítez Arboleda Luciana</t>
        </is>
      </c>
      <c r="E46" s="51" t="n"/>
      <c r="F46" s="52" t="n"/>
      <c r="G46" s="45" t="n">
        <v>3.78</v>
      </c>
      <c r="H46" s="45" t="n">
        <v>3.83</v>
      </c>
      <c r="I46" s="45" t="n">
        <v>5</v>
      </c>
      <c r="J46" s="45" t="n">
        <v>4.57</v>
      </c>
      <c r="K46" s="45" t="n">
        <v>4.06</v>
      </c>
      <c r="L46" s="46">
        <f>Comparativosimulacros!M45</f>
        <v/>
      </c>
      <c r="M46" s="46" t="n"/>
      <c r="N46" s="50">
        <f>ROUND(((O46*3+P46*3+Q46*3+R46*3+S46*1)/13)*5,0)</f>
        <v/>
      </c>
      <c r="O46" s="43" t="n">
        <v>48.28</v>
      </c>
      <c r="P46" s="43" t="n">
        <v>52.92</v>
      </c>
      <c r="Q46" s="43" t="n">
        <v>84.03</v>
      </c>
      <c r="R46" s="43" t="n">
        <v>57.5</v>
      </c>
      <c r="S46" s="43" t="n">
        <v>52.71</v>
      </c>
      <c r="T46" s="58">
        <f>IF($C46="","",IF(ISNA(MATCH($C46,Comparativosimulacros!$E:$E,0)),"Falta en Comparativo","Sí está"))</f>
        <v/>
      </c>
    </row>
    <row r="47" ht="15.75" customHeight="1" s="42">
      <c r="A47" s="50" t="n">
        <v>602</v>
      </c>
      <c r="B47" s="44" t="n"/>
      <c r="C47" s="44" t="n"/>
      <c r="D47" s="43" t="inlineStr">
        <is>
          <t>Benítez Flórez Víctor Andrés</t>
        </is>
      </c>
      <c r="E47" s="51" t="n"/>
      <c r="F47" s="52" t="n"/>
      <c r="G47" s="45" t="n">
        <v>2.92</v>
      </c>
      <c r="H47" s="45" t="n">
        <v>3.47</v>
      </c>
      <c r="I47" s="45" t="n">
        <v>3.19</v>
      </c>
      <c r="J47" s="45" t="n">
        <v>3.04</v>
      </c>
      <c r="K47" s="45" t="n">
        <v>2.21</v>
      </c>
      <c r="L47" s="46">
        <f>Comparativosimulacros!M46</f>
        <v/>
      </c>
      <c r="M47" s="46" t="n"/>
      <c r="N47" s="50">
        <f>ROUND(((O47*3+P47*3+Q47*3+R47*3+S47*1)/13)*5,0)</f>
        <v/>
      </c>
      <c r="O47" s="43" t="n">
        <v>37.33</v>
      </c>
      <c r="P47" s="43" t="n">
        <v>47.92</v>
      </c>
      <c r="Q47" s="43" t="n">
        <v>43.7</v>
      </c>
      <c r="R47" s="43" t="n">
        <v>38.33</v>
      </c>
      <c r="S47" s="43" t="n">
        <v>28.75</v>
      </c>
      <c r="T47" s="58">
        <f>IF($C47="","",IF(ISNA(MATCH($C47,Comparativosimulacros!$E:$E,0)),"Falta en Comparativo","Sí está"))</f>
        <v/>
      </c>
    </row>
    <row r="48" ht="15.75" customHeight="1" s="42">
      <c r="A48" s="50" t="n">
        <v>602</v>
      </c>
      <c r="B48" s="44" t="n"/>
      <c r="C48" s="44" t="n"/>
      <c r="D48" s="43" t="inlineStr">
        <is>
          <t>Benítez Serna Santiago</t>
        </is>
      </c>
      <c r="E48" s="51" t="n"/>
      <c r="F48" s="52" t="n"/>
      <c r="G48" s="45" t="n">
        <v>4.88</v>
      </c>
      <c r="H48" s="45" t="n">
        <v>4.05</v>
      </c>
      <c r="I48" s="45" t="n">
        <v>3.49</v>
      </c>
      <c r="J48" s="45" t="n">
        <v>3.04</v>
      </c>
      <c r="K48" s="45" t="n">
        <v>2.58</v>
      </c>
      <c r="L48" s="46">
        <f>Comparativosimulacros!M47</f>
        <v/>
      </c>
      <c r="M48" s="46" t="n"/>
      <c r="N48" s="50">
        <f>ROUND(((O48*3+P48*3+Q48*3+R48*3+S48*1)/13)*5,0)</f>
        <v/>
      </c>
      <c r="O48" s="43" t="n">
        <v>62.31</v>
      </c>
      <c r="P48" s="43" t="n">
        <v>55.97</v>
      </c>
      <c r="Q48" s="43" t="n">
        <v>47.9</v>
      </c>
      <c r="R48" s="43" t="n">
        <v>38.33</v>
      </c>
      <c r="S48" s="43" t="n">
        <v>33.54</v>
      </c>
      <c r="T48" s="58">
        <f>IF($C48="","",IF(ISNA(MATCH($C48,Comparativosimulacros!$E:$E,0)),"Falta en Comparativo","Sí está"))</f>
        <v/>
      </c>
    </row>
    <row r="49" ht="15.75" customHeight="1" s="42">
      <c r="A49" s="50" t="n">
        <v>602</v>
      </c>
      <c r="B49" s="44" t="n"/>
      <c r="C49" s="44" t="n"/>
      <c r="D49" s="43" t="inlineStr">
        <is>
          <t>Bustamante Mejía Kevin</t>
        </is>
      </c>
      <c r="E49" s="51" t="n"/>
      <c r="F49" s="52" t="n"/>
      <c r="G49" s="45" t="n">
        <v>3.05</v>
      </c>
      <c r="H49" s="45" t="n">
        <v>3.24</v>
      </c>
      <c r="I49" s="45" t="n">
        <v>2.33</v>
      </c>
      <c r="J49" s="45" t="n">
        <v>3.04</v>
      </c>
      <c r="K49" s="45" t="n">
        <v>4.06</v>
      </c>
      <c r="L49" s="46">
        <f>Comparativosimulacros!M48</f>
        <v/>
      </c>
      <c r="M49" s="46" t="n"/>
      <c r="N49" s="50">
        <f>ROUND(((O49*3+P49*3+Q49*3+R49*3+S49*1)/13)*5,0)</f>
        <v/>
      </c>
      <c r="O49" s="43" t="n">
        <v>39.01</v>
      </c>
      <c r="P49" s="43" t="n">
        <v>44.72</v>
      </c>
      <c r="Q49" s="43" t="n">
        <v>31.93</v>
      </c>
      <c r="R49" s="43" t="n">
        <v>38.33</v>
      </c>
      <c r="S49" s="43" t="n">
        <v>52.71</v>
      </c>
      <c r="T49" s="58">
        <f>IF($C49="","",IF(ISNA(MATCH($C49,Comparativosimulacros!$E:$E,0)),"Falta en Comparativo","Sí está"))</f>
        <v/>
      </c>
    </row>
    <row r="50" ht="15.75" customHeight="1" s="42">
      <c r="A50" s="50" t="n">
        <v>602</v>
      </c>
      <c r="B50" s="44" t="n"/>
      <c r="C50" s="44" t="n"/>
      <c r="D50" s="43" t="inlineStr">
        <is>
          <t>Camacho Ospino Keilyn Nicoll</t>
        </is>
      </c>
      <c r="E50" s="51" t="n"/>
      <c r="F50" s="52" t="n"/>
      <c r="G50" s="45" t="n">
        <v>2.92</v>
      </c>
      <c r="H50" s="45" t="n">
        <v>4.86</v>
      </c>
      <c r="I50" s="45" t="n">
        <v>4.44</v>
      </c>
      <c r="J50" s="45" t="n">
        <v>4.95</v>
      </c>
      <c r="K50" s="45" t="n">
        <v>2.21</v>
      </c>
      <c r="L50" s="46">
        <f>Comparativosimulacros!M49</f>
        <v/>
      </c>
      <c r="M50" s="46" t="n"/>
      <c r="N50" s="50">
        <f>ROUND(((O50*3+P50*3+Q50*3+R50*3+S50*1)/13)*5,0)</f>
        <v/>
      </c>
      <c r="O50" s="43" t="n">
        <v>37.33</v>
      </c>
      <c r="P50" s="43" t="n">
        <v>67.08</v>
      </c>
      <c r="Q50" s="43" t="n">
        <v>60.92</v>
      </c>
      <c r="R50" s="43" t="n">
        <v>62.29</v>
      </c>
      <c r="S50" s="43" t="n">
        <v>28.75</v>
      </c>
      <c r="T50" s="58">
        <f>IF($C50="","",IF(ISNA(MATCH($C50,Comparativosimulacros!$E:$E,0)),"Falta en Comparativo","Sí está"))</f>
        <v/>
      </c>
    </row>
    <row r="51" ht="15.75" customHeight="1" s="42">
      <c r="A51" s="50" t="n">
        <v>602</v>
      </c>
      <c r="B51" s="44" t="n"/>
      <c r="C51" s="44" t="n"/>
      <c r="D51" s="43" t="inlineStr">
        <is>
          <t>Carvajal Agudelo Emilia</t>
        </is>
      </c>
      <c r="E51" s="51" t="n"/>
      <c r="F51" s="52" t="n"/>
      <c r="G51" s="45" t="n">
        <v>5</v>
      </c>
      <c r="H51" s="45" t="n">
        <v>2.66</v>
      </c>
      <c r="I51" s="45" t="n">
        <v>2.45</v>
      </c>
      <c r="J51" s="45" t="n">
        <v>4.95</v>
      </c>
      <c r="K51" s="45" t="n">
        <v>3.69</v>
      </c>
      <c r="L51" s="46">
        <f>Comparativosimulacros!M50</f>
        <v/>
      </c>
      <c r="M51" s="46" t="n"/>
      <c r="N51" s="50">
        <f>ROUND(((O51*3+P51*3+Q51*3+R51*3+S51*1)/13)*5,0)</f>
        <v/>
      </c>
      <c r="O51" s="43" t="n">
        <v>70.17</v>
      </c>
      <c r="P51" s="43" t="n">
        <v>36.81</v>
      </c>
      <c r="Q51" s="43" t="n">
        <v>33.61</v>
      </c>
      <c r="R51" s="43" t="n">
        <v>62.29</v>
      </c>
      <c r="S51" s="43" t="n">
        <v>47.92</v>
      </c>
      <c r="T51" s="58">
        <f>IF($C51="","",IF(ISNA(MATCH($C51,Comparativosimulacros!$E:$E,0)),"Falta en Comparativo","Sí está"))</f>
        <v/>
      </c>
    </row>
    <row r="52" ht="15.75" customHeight="1" s="42">
      <c r="A52" s="50" t="n">
        <v>602</v>
      </c>
      <c r="B52" s="44" t="n"/>
      <c r="C52" s="44" t="n"/>
      <c r="D52" s="43" t="inlineStr">
        <is>
          <t>Castaño Arboleda Wendy Sofia</t>
        </is>
      </c>
      <c r="E52" s="51" t="n"/>
      <c r="F52" s="52" t="n"/>
      <c r="G52" s="45" t="n">
        <v>2.31</v>
      </c>
      <c r="H52" s="45" t="n">
        <v>1.26</v>
      </c>
      <c r="I52" s="45" t="n">
        <v>3.37</v>
      </c>
      <c r="J52" s="45" t="n">
        <v>4.95</v>
      </c>
      <c r="K52" s="45" t="n">
        <v>2.21</v>
      </c>
      <c r="L52" s="46">
        <f>Comparativosimulacros!M51</f>
        <v/>
      </c>
      <c r="M52" s="46" t="n"/>
      <c r="N52" s="50">
        <f>ROUND(((O52*3+P52*3+Q52*3+R52*3+S52*1)/13)*5,0)</f>
        <v/>
      </c>
      <c r="O52" s="43" t="n">
        <v>29.47</v>
      </c>
      <c r="P52" s="43" t="n">
        <v>17.36</v>
      </c>
      <c r="Q52" s="43" t="n">
        <v>46.22</v>
      </c>
      <c r="R52" s="43" t="n">
        <v>62.29</v>
      </c>
      <c r="S52" s="43" t="n">
        <v>28.75</v>
      </c>
      <c r="T52" s="58">
        <f>IF($C52="","",IF(ISNA(MATCH($C52,Comparativosimulacros!$E:$E,0)),"Falta en Comparativo","Sí está"))</f>
        <v/>
      </c>
    </row>
    <row r="53" ht="15.75" customHeight="1" s="42">
      <c r="A53" s="50" t="n">
        <v>602</v>
      </c>
      <c r="B53" s="44" t="n"/>
      <c r="C53" s="44" t="n"/>
      <c r="D53" s="43" t="inlineStr">
        <is>
          <t>Cortes Bautista Emily Daiana</t>
        </is>
      </c>
      <c r="E53" s="51" t="n"/>
      <c r="F53" s="52" t="n"/>
      <c r="G53" s="45" t="n">
        <v>2.79</v>
      </c>
      <c r="H53" s="45" t="n">
        <v>3.96</v>
      </c>
      <c r="I53" s="45" t="n">
        <v>4.01</v>
      </c>
      <c r="J53" s="45" t="n">
        <v>2.28</v>
      </c>
      <c r="K53" s="45" t="n">
        <v>2.95</v>
      </c>
      <c r="L53" s="46">
        <f>Comparativosimulacros!M52</f>
        <v/>
      </c>
      <c r="M53" s="46" t="n"/>
      <c r="N53" s="50">
        <f>ROUND(((O53*3+P53*3+Q53*3+R53*3+S53*1)/13)*5,0)</f>
        <v/>
      </c>
      <c r="O53" s="43" t="n">
        <v>35.65</v>
      </c>
      <c r="P53" s="43" t="n">
        <v>54.72</v>
      </c>
      <c r="Q53" s="43" t="n">
        <v>55.04</v>
      </c>
      <c r="R53" s="43" t="n">
        <v>28.75</v>
      </c>
      <c r="S53" s="43" t="n">
        <v>38.33</v>
      </c>
      <c r="T53" s="58">
        <f>IF($C53="","",IF(ISNA(MATCH($C53,Comparativosimulacros!$E:$E,0)),"Falta en Comparativo","Sí está"))</f>
        <v/>
      </c>
    </row>
    <row r="54" ht="15.75" customHeight="1" s="42">
      <c r="A54" s="50" t="n">
        <v>602</v>
      </c>
      <c r="B54" s="44" t="n"/>
      <c r="C54" s="44" t="n"/>
      <c r="D54" s="43" t="inlineStr">
        <is>
          <t>Coterio Zapata Jostin Andrey</t>
        </is>
      </c>
      <c r="E54" s="51" t="n"/>
      <c r="F54" s="52" t="n"/>
      <c r="G54" s="45" t="n">
        <v>5</v>
      </c>
      <c r="H54" s="45" t="n">
        <v>3.23</v>
      </c>
      <c r="I54" s="45" t="n">
        <v>1.38</v>
      </c>
      <c r="J54" s="45" t="n">
        <v>4.95</v>
      </c>
      <c r="K54" s="45" t="n">
        <v>4.43</v>
      </c>
      <c r="L54" s="46">
        <f>Comparativosimulacros!M53</f>
        <v/>
      </c>
      <c r="M54" s="46" t="n"/>
      <c r="N54" s="50">
        <f>ROUND(((O54*3+P54*3+Q54*3+R54*3+S54*1)/13)*5,0)</f>
        <v/>
      </c>
      <c r="O54" s="43" t="n">
        <v>70.17</v>
      </c>
      <c r="P54" s="43" t="n">
        <v>44.58</v>
      </c>
      <c r="Q54" s="43" t="n">
        <v>18.91</v>
      </c>
      <c r="R54" s="43" t="n">
        <v>62.29</v>
      </c>
      <c r="S54" s="43" t="n">
        <v>57.5</v>
      </c>
      <c r="T54" s="58">
        <f>IF($C54="","",IF(ISNA(MATCH($C54,Comparativosimulacros!$E:$E,0)),"Falta en Comparativo","Sí está"))</f>
        <v/>
      </c>
    </row>
    <row r="55" ht="15.75" customHeight="1" s="42">
      <c r="A55" s="50" t="n">
        <v>602</v>
      </c>
      <c r="B55" s="44" t="n"/>
      <c r="C55" s="44" t="n"/>
      <c r="D55" s="43" t="inlineStr">
        <is>
          <t>Duarte Úsuga Juanita</t>
        </is>
      </c>
      <c r="E55" s="51" t="n"/>
      <c r="F55" s="52" t="n"/>
      <c r="G55" s="45" t="n">
        <v>2.68</v>
      </c>
      <c r="H55" s="45" t="n">
        <v>4.64</v>
      </c>
      <c r="I55" s="45" t="n">
        <v>4.14</v>
      </c>
      <c r="J55" s="45" t="n">
        <v>4.57</v>
      </c>
      <c r="K55" s="45" t="n">
        <v>4.43</v>
      </c>
      <c r="L55" s="46">
        <f>Comparativosimulacros!M54</f>
        <v/>
      </c>
      <c r="M55" s="46" t="n"/>
      <c r="N55" s="50">
        <f>ROUND(((O55*3+P55*3+Q55*3+R55*3+S55*1)/13)*5,0)</f>
        <v/>
      </c>
      <c r="O55" s="43" t="n">
        <v>34.24</v>
      </c>
      <c r="P55" s="43" t="n">
        <v>64.03</v>
      </c>
      <c r="Q55" s="43" t="n">
        <v>56.72</v>
      </c>
      <c r="R55" s="43" t="n">
        <v>57.5</v>
      </c>
      <c r="S55" s="43" t="n">
        <v>57.5</v>
      </c>
      <c r="T55" s="58">
        <f>IF($C55="","",IF(ISNA(MATCH($C55,Comparativosimulacros!$E:$E,0)),"Falta en Comparativo","Sí está"))</f>
        <v/>
      </c>
    </row>
    <row r="56" ht="15.75" customHeight="1" s="42">
      <c r="A56" s="50" t="n">
        <v>602</v>
      </c>
      <c r="B56" s="44" t="n"/>
      <c r="C56" s="44" t="n"/>
      <c r="D56" s="43" t="inlineStr">
        <is>
          <t>Díaz Zapata Mariana</t>
        </is>
      </c>
      <c r="E56" s="51" t="n"/>
      <c r="F56" s="52" t="n"/>
      <c r="G56" s="45" t="n">
        <v>2.92</v>
      </c>
      <c r="H56" s="45" t="n">
        <v>1</v>
      </c>
      <c r="I56" s="45" t="n">
        <v>1.38</v>
      </c>
      <c r="J56" s="45" t="n">
        <v>2.66</v>
      </c>
      <c r="K56" s="45" t="n">
        <v>1.84</v>
      </c>
      <c r="L56" s="46">
        <f>Comparativosimulacros!M55</f>
        <v/>
      </c>
      <c r="M56" s="46" t="n"/>
      <c r="N56" s="50">
        <f>ROUND(((O56*3+P56*3+Q56*3+R56*3+S56*1)/13)*5,0)</f>
        <v/>
      </c>
      <c r="O56" s="43" t="n">
        <v>37.33</v>
      </c>
      <c r="P56" s="43" t="n">
        <v>11.11</v>
      </c>
      <c r="Q56" s="43" t="n">
        <v>18.91</v>
      </c>
      <c r="R56" s="43" t="n">
        <v>33.54</v>
      </c>
      <c r="S56" s="43" t="n">
        <v>23.96</v>
      </c>
      <c r="T56" s="58">
        <f>IF($C56="","",IF(ISNA(MATCH($C56,Comparativosimulacros!$E:$E,0)),"Falta en Comparativo","Sí está"))</f>
        <v/>
      </c>
    </row>
    <row r="57" ht="15.75" customHeight="1" s="42">
      <c r="A57" s="50" t="n">
        <v>602</v>
      </c>
      <c r="B57" s="44" t="n"/>
      <c r="C57" s="44" t="n"/>
      <c r="D57" s="43" t="inlineStr">
        <is>
          <t>Graciano Loaiza Jacobo</t>
        </is>
      </c>
      <c r="E57" s="51" t="n"/>
      <c r="F57" s="52" t="n"/>
      <c r="G57" s="45" t="n">
        <v>4.63</v>
      </c>
      <c r="H57" s="45" t="n">
        <v>4.65</v>
      </c>
      <c r="I57" s="45" t="n">
        <v>1.81</v>
      </c>
      <c r="J57" s="45" t="n">
        <v>3.04</v>
      </c>
      <c r="K57" s="45" t="n">
        <v>3.69</v>
      </c>
      <c r="L57" s="46">
        <f>Comparativosimulacros!M56</f>
        <v/>
      </c>
      <c r="M57" s="46" t="n"/>
      <c r="N57" s="50">
        <f>ROUND(((O57*3+P57*3+Q57*3+R57*3+S57*1)/13)*5,0)</f>
        <v/>
      </c>
      <c r="O57" s="43" t="n">
        <v>59.22</v>
      </c>
      <c r="P57" s="43" t="n">
        <v>64.17</v>
      </c>
      <c r="Q57" s="43" t="n">
        <v>24.79</v>
      </c>
      <c r="R57" s="43" t="n">
        <v>38.33</v>
      </c>
      <c r="S57" s="43" t="n">
        <v>47.92</v>
      </c>
      <c r="T57" s="58">
        <f>IF($C57="","",IF(ISNA(MATCH($C57,Comparativosimulacros!$E:$E,0)),"Falta en Comparativo","Sí está"))</f>
        <v/>
      </c>
    </row>
    <row r="58" ht="15.75" customHeight="1" s="42">
      <c r="A58" s="50" t="n">
        <v>602</v>
      </c>
      <c r="B58" s="44" t="n"/>
      <c r="C58" s="44" t="n"/>
      <c r="D58" s="43" t="inlineStr">
        <is>
          <t>Guerra Soto Andrés Felipe</t>
        </is>
      </c>
      <c r="E58" s="51" t="n"/>
      <c r="F58" s="52" t="n"/>
      <c r="G58" s="45" t="n">
        <v>5</v>
      </c>
      <c r="H58" s="45" t="n">
        <v>3.82</v>
      </c>
      <c r="I58" s="45" t="n">
        <v>5</v>
      </c>
      <c r="J58" s="45" t="n">
        <v>2.66</v>
      </c>
      <c r="K58" s="45" t="n">
        <v>5</v>
      </c>
      <c r="L58" s="46">
        <f>Comparativosimulacros!M57</f>
        <v/>
      </c>
      <c r="M58" s="46" t="n"/>
      <c r="N58" s="50">
        <f>ROUND(((O58*3+P58*3+Q58*3+R58*3+S58*1)/13)*5,0)</f>
        <v/>
      </c>
      <c r="O58" s="43" t="n">
        <v>67.08</v>
      </c>
      <c r="P58" s="43" t="n">
        <v>52.78</v>
      </c>
      <c r="Q58" s="43" t="n">
        <v>73.95</v>
      </c>
      <c r="R58" s="43" t="n">
        <v>33.54</v>
      </c>
      <c r="S58" s="43" t="n">
        <v>67.08</v>
      </c>
      <c r="T58" s="58">
        <f>IF($C58="","",IF(ISNA(MATCH($C58,Comparativosimulacros!$E:$E,0)),"Falta en Comparativo","Sí está"))</f>
        <v/>
      </c>
    </row>
    <row r="59" ht="15.75" customHeight="1" s="42">
      <c r="A59" s="50" t="n">
        <v>602</v>
      </c>
      <c r="B59" s="44" t="n"/>
      <c r="C59" s="44" t="n"/>
      <c r="D59" s="43" t="inlineStr">
        <is>
          <t>Guzmán Alcaraz Tatiana</t>
        </is>
      </c>
      <c r="E59" s="51" t="n"/>
      <c r="F59" s="52" t="n"/>
      <c r="G59" s="45" t="n">
        <v>3.78</v>
      </c>
      <c r="H59" s="45" t="n">
        <v>3.47</v>
      </c>
      <c r="I59" s="45" t="n">
        <v>4.11</v>
      </c>
      <c r="J59" s="45" t="n">
        <v>3.42</v>
      </c>
      <c r="K59" s="45" t="n">
        <v>3.32</v>
      </c>
      <c r="L59" s="46">
        <f>Comparativosimulacros!M58</f>
        <v/>
      </c>
      <c r="M59" s="46" t="n"/>
      <c r="N59" s="50">
        <f>ROUND(((O59*3+P59*3+Q59*3+R59*3+S59*1)/13)*5,0)</f>
        <v/>
      </c>
      <c r="O59" s="43" t="n">
        <v>48.28</v>
      </c>
      <c r="P59" s="43" t="n">
        <v>47.92</v>
      </c>
      <c r="Q59" s="43" t="n">
        <v>56.3</v>
      </c>
      <c r="R59" s="43" t="n">
        <v>43.13</v>
      </c>
      <c r="S59" s="43" t="n">
        <v>43.13</v>
      </c>
      <c r="T59" s="58">
        <f>IF($C59="","",IF(ISNA(MATCH($C59,Comparativosimulacros!$E:$E,0)),"Falta en Comparativo","Sí está"))</f>
        <v/>
      </c>
    </row>
    <row r="60" ht="15.75" customHeight="1" s="42">
      <c r="A60" s="50" t="n">
        <v>602</v>
      </c>
      <c r="B60" s="44" t="n"/>
      <c r="C60" s="44" t="n"/>
      <c r="D60" s="43" t="inlineStr">
        <is>
          <t>Hernandez Gomez Jose Manuel</t>
        </is>
      </c>
      <c r="E60" s="51" t="n"/>
      <c r="F60" s="52" t="n"/>
      <c r="G60" s="45" t="n"/>
      <c r="H60" s="45" t="n"/>
      <c r="I60" s="45" t="n"/>
      <c r="J60" s="45" t="n"/>
      <c r="K60" s="45" t="n"/>
      <c r="L60" s="46">
        <f>Comparativosimulacros!M59</f>
        <v/>
      </c>
      <c r="M60" s="46" t="n"/>
      <c r="N60" s="50">
        <f>ROUND(((O60*3+P60*3+Q60*3+R60*3+S60*1)/13)*5,0)</f>
        <v/>
      </c>
      <c r="O60" s="43" t="n">
        <v>33</v>
      </c>
      <c r="P60" s="43" t="n">
        <v>42</v>
      </c>
      <c r="Q60" s="43" t="n">
        <v>45</v>
      </c>
      <c r="R60" s="43" t="n">
        <v>63</v>
      </c>
      <c r="S60" s="43" t="n">
        <v>58</v>
      </c>
      <c r="T60" s="58">
        <f>IF($C60="","",IF(ISNA(MATCH($C60,Comparativosimulacros!$E:$E,0)),"Falta en Comparativo","Sí está"))</f>
        <v/>
      </c>
    </row>
    <row r="61" ht="15.75" customHeight="1" s="42">
      <c r="A61" s="50" t="n">
        <v>602</v>
      </c>
      <c r="B61" s="44" t="n"/>
      <c r="C61" s="44" t="n"/>
      <c r="D61" s="43" t="inlineStr">
        <is>
          <t>Holguin David Martina</t>
        </is>
      </c>
      <c r="E61" s="51" t="n"/>
      <c r="F61" s="52" t="n"/>
      <c r="G61" s="45" t="n">
        <v>2.79</v>
      </c>
      <c r="H61" s="45" t="n">
        <v>4.13</v>
      </c>
      <c r="I61" s="45" t="n">
        <v>2.76</v>
      </c>
      <c r="J61" s="45" t="n">
        <v>4.18</v>
      </c>
      <c r="K61" s="45" t="n">
        <v>3.69</v>
      </c>
      <c r="L61" s="46">
        <f>Comparativosimulacros!M60</f>
        <v/>
      </c>
      <c r="M61" s="46" t="n"/>
      <c r="N61" s="50">
        <f>ROUND(((O61*3+P61*3+Q61*3+R61*3+S61*1)/13)*5,0)</f>
        <v/>
      </c>
      <c r="O61" s="43" t="n">
        <v>35.65</v>
      </c>
      <c r="P61" s="43" t="n">
        <v>57.08</v>
      </c>
      <c r="Q61" s="43" t="n">
        <v>37.82</v>
      </c>
      <c r="R61" s="43" t="n">
        <v>52.71</v>
      </c>
      <c r="S61" s="43" t="n">
        <v>47.92</v>
      </c>
      <c r="T61" s="58">
        <f>IF($C61="","",IF(ISNA(MATCH($C61,Comparativosimulacros!$E:$E,0)),"Falta en Comparativo","Sí está"))</f>
        <v/>
      </c>
    </row>
    <row r="62" ht="15.75" customHeight="1" s="42">
      <c r="A62" s="50" t="n">
        <v>602</v>
      </c>
      <c r="B62" s="44" t="n"/>
      <c r="C62" s="44" t="n"/>
      <c r="D62" s="43" t="inlineStr">
        <is>
          <t>Holguin Granados Matias</t>
        </is>
      </c>
      <c r="E62" s="51" t="n"/>
      <c r="F62" s="52" t="n"/>
      <c r="G62" s="45" t="n">
        <v>1.34</v>
      </c>
      <c r="H62" s="45" t="n">
        <v>2.3</v>
      </c>
      <c r="I62" s="45" t="n">
        <v>2.33</v>
      </c>
      <c r="J62" s="45" t="n">
        <v>2.66</v>
      </c>
      <c r="K62" s="45" t="n">
        <v>3.69</v>
      </c>
      <c r="L62" s="46">
        <f>Comparativosimulacros!M61</f>
        <v/>
      </c>
      <c r="M62" s="46" t="n"/>
      <c r="N62" s="50">
        <f>ROUND(((O62*3+P62*3+Q62*3+R62*3+S62*1)/13)*5,0)</f>
        <v/>
      </c>
      <c r="O62" s="43" t="n">
        <v>17.12</v>
      </c>
      <c r="P62" s="43" t="n">
        <v>31.81</v>
      </c>
      <c r="Q62" s="43" t="n">
        <v>31.93</v>
      </c>
      <c r="R62" s="43" t="n">
        <v>33.54</v>
      </c>
      <c r="S62" s="43" t="n">
        <v>47.92</v>
      </c>
      <c r="T62" s="58">
        <f>IF($C62="","",IF(ISNA(MATCH($C62,Comparativosimulacros!$E:$E,0)),"Falta en Comparativo","Sí está"))</f>
        <v/>
      </c>
    </row>
    <row r="63" ht="15.75" customHeight="1" s="42">
      <c r="A63" s="50" t="n">
        <v>602</v>
      </c>
      <c r="B63" s="44" t="n"/>
      <c r="C63" s="44" t="n"/>
      <c r="D63" s="43" t="inlineStr">
        <is>
          <t>Holguín Bravo Iann Santiago</t>
        </is>
      </c>
      <c r="E63" s="51" t="n"/>
      <c r="F63" s="52" t="n"/>
      <c r="G63" s="45" t="n">
        <v>4.88</v>
      </c>
      <c r="H63" s="45" t="n">
        <v>5</v>
      </c>
      <c r="I63" s="45" t="n">
        <v>5</v>
      </c>
      <c r="J63" s="45" t="n">
        <v>5</v>
      </c>
      <c r="K63" s="45" t="n">
        <v>3.69</v>
      </c>
      <c r="L63" s="46">
        <f>Comparativosimulacros!M62</f>
        <v/>
      </c>
      <c r="M63" s="46" t="n"/>
      <c r="N63" s="50">
        <f>ROUND(((O63*3+P63*3+Q63*3+R63*3+S63*1)/13)*5,0)</f>
        <v/>
      </c>
      <c r="O63" s="43" t="n">
        <v>62.31</v>
      </c>
      <c r="P63" s="43" t="n">
        <v>77.08</v>
      </c>
      <c r="Q63" s="43" t="n">
        <v>79.83</v>
      </c>
      <c r="R63" s="43" t="n">
        <v>71.88</v>
      </c>
      <c r="S63" s="43" t="n">
        <v>47.92</v>
      </c>
      <c r="T63" s="58">
        <f>IF($C63="","",IF(ISNA(MATCH($C63,Comparativosimulacros!$E:$E,0)),"Falta en Comparativo","Sí está"))</f>
        <v/>
      </c>
    </row>
    <row r="64" ht="15.75" customHeight="1" s="42">
      <c r="A64" s="50" t="n">
        <v>602</v>
      </c>
      <c r="B64" s="44" t="n"/>
      <c r="C64" s="44" t="n"/>
      <c r="D64" s="43" t="inlineStr">
        <is>
          <t>Jurado Hurtado Juan José</t>
        </is>
      </c>
      <c r="E64" s="51" t="n"/>
      <c r="F64" s="52" t="n"/>
      <c r="G64" s="45" t="n">
        <v>4.52</v>
      </c>
      <c r="H64" s="45" t="n">
        <v>3.47</v>
      </c>
      <c r="I64" s="45" t="n">
        <v>3.19</v>
      </c>
      <c r="J64" s="45" t="n">
        <v>3.8</v>
      </c>
      <c r="K64" s="45" t="n">
        <v>3.69</v>
      </c>
      <c r="L64" s="46">
        <f>Comparativosimulacros!M63</f>
        <v/>
      </c>
      <c r="M64" s="46" t="n"/>
      <c r="N64" s="50">
        <f>ROUND(((O64*3+P64*3+Q64*3+R64*3+S64*1)/13)*5,0)</f>
        <v/>
      </c>
      <c r="O64" s="43" t="n">
        <v>57.82</v>
      </c>
      <c r="P64" s="43" t="n">
        <v>47.92</v>
      </c>
      <c r="Q64" s="43" t="n">
        <v>43.7</v>
      </c>
      <c r="R64" s="43" t="n">
        <v>47.92</v>
      </c>
      <c r="S64" s="43" t="n">
        <v>47.92</v>
      </c>
      <c r="T64" s="58">
        <f>IF($C64="","",IF(ISNA(MATCH($C64,Comparativosimulacros!$E:$E,0)),"Falta en Comparativo","Sí está"))</f>
        <v/>
      </c>
    </row>
    <row r="65" ht="15.75" customHeight="1" s="42">
      <c r="A65" s="50" t="n">
        <v>602</v>
      </c>
      <c r="B65" s="44" t="n"/>
      <c r="C65" s="44" t="n"/>
      <c r="D65" s="43" t="inlineStr">
        <is>
          <t>Lezcano Holguin Julian</t>
        </is>
      </c>
      <c r="E65" s="51" t="n"/>
      <c r="F65" s="52" t="n"/>
      <c r="G65" s="45" t="n">
        <v>3.78</v>
      </c>
      <c r="H65" s="45" t="n">
        <v>2.56</v>
      </c>
      <c r="I65" s="45" t="n">
        <v>3.37</v>
      </c>
      <c r="J65" s="45" t="n">
        <v>2.28</v>
      </c>
      <c r="K65" s="45" t="n">
        <v>1.11</v>
      </c>
      <c r="L65" s="46">
        <f>Comparativosimulacros!M64</f>
        <v/>
      </c>
      <c r="M65" s="46" t="n"/>
      <c r="N65" s="50">
        <f>ROUND(((O65*3+P65*3+Q65*3+R65*3+S65*1)/13)*5,0)</f>
        <v/>
      </c>
      <c r="O65" s="43" t="n">
        <v>48.28</v>
      </c>
      <c r="P65" s="43" t="n">
        <v>35.42</v>
      </c>
      <c r="Q65" s="43" t="n">
        <v>46.22</v>
      </c>
      <c r="R65" s="43" t="n">
        <v>28.75</v>
      </c>
      <c r="S65" s="43" t="n">
        <v>14.38</v>
      </c>
      <c r="T65" s="58">
        <f>IF($C65="","",IF(ISNA(MATCH($C65,Comparativosimulacros!$E:$E,0)),"Falta en Comparativo","Sí está"))</f>
        <v/>
      </c>
    </row>
    <row r="66" ht="15.75" customHeight="1" s="42">
      <c r="A66" s="50" t="n">
        <v>602</v>
      </c>
      <c r="B66" s="44" t="n"/>
      <c r="C66" s="44" t="n"/>
      <c r="D66" s="43" t="inlineStr">
        <is>
          <t>Lozano Villota Nicolas</t>
        </is>
      </c>
      <c r="E66" s="51" t="n"/>
      <c r="F66" s="52" t="n"/>
      <c r="G66" s="45" t="n">
        <v>3.4</v>
      </c>
      <c r="H66" s="45" t="n">
        <v>5</v>
      </c>
      <c r="I66" s="45" t="n">
        <v>4.75</v>
      </c>
      <c r="J66" s="45" t="n">
        <v>4.18</v>
      </c>
      <c r="K66" s="45" t="n">
        <v>5</v>
      </c>
      <c r="L66" s="46">
        <f>Comparativosimulacros!M65</f>
        <v/>
      </c>
      <c r="M66" s="46" t="n"/>
      <c r="N66" s="50">
        <f>ROUND(((O66*3+P66*3+Q66*3+R66*3+S66*1)/13)*5,0)</f>
        <v/>
      </c>
      <c r="O66" s="43" t="n">
        <v>43.51</v>
      </c>
      <c r="P66" s="43" t="n">
        <v>78.33</v>
      </c>
      <c r="Q66" s="43" t="n">
        <v>65.13</v>
      </c>
      <c r="R66" s="43" t="n">
        <v>52.71</v>
      </c>
      <c r="S66" s="43" t="n">
        <v>71.88</v>
      </c>
      <c r="T66" s="58">
        <f>IF($C66="","",IF(ISNA(MATCH($C66,Comparativosimulacros!$E:$E,0)),"Falta en Comparativo","Sí está"))</f>
        <v/>
      </c>
    </row>
    <row r="67" ht="15.75" customHeight="1" s="42">
      <c r="A67" s="50" t="n">
        <v>602</v>
      </c>
      <c r="B67" s="44" t="n"/>
      <c r="C67" s="44" t="n"/>
      <c r="D67" s="43" t="inlineStr">
        <is>
          <t>Madrid Sánchez Matías</t>
        </is>
      </c>
      <c r="E67" s="51" t="n"/>
      <c r="F67" s="52" t="n"/>
      <c r="G67" s="45" t="n">
        <v>3.54</v>
      </c>
      <c r="H67" s="45" t="n">
        <v>3.77</v>
      </c>
      <c r="I67" s="45" t="n">
        <v>4.54</v>
      </c>
      <c r="J67" s="45" t="n">
        <v>1.9</v>
      </c>
      <c r="K67" s="45" t="n">
        <v>3.69</v>
      </c>
      <c r="L67" s="46">
        <f>Comparativosimulacros!M66</f>
        <v/>
      </c>
      <c r="M67" s="46" t="n"/>
      <c r="N67" s="50">
        <f>ROUND(((O67*3+P67*3+Q67*3+R67*3+S67*1)/13)*5,0)</f>
        <v/>
      </c>
      <c r="O67" s="43" t="n">
        <v>45.19</v>
      </c>
      <c r="P67" s="43" t="n">
        <v>52.08</v>
      </c>
      <c r="Q67" s="43" t="n">
        <v>62.18</v>
      </c>
      <c r="R67" s="43" t="n">
        <v>23.96</v>
      </c>
      <c r="S67" s="43" t="n">
        <v>47.92</v>
      </c>
      <c r="T67" s="58">
        <f>IF($C67="","",IF(ISNA(MATCH($C67,Comparativosimulacros!$E:$E,0)),"Falta en Comparativo","Sí está"))</f>
        <v/>
      </c>
    </row>
    <row r="68" ht="15.75" customHeight="1" s="42">
      <c r="A68" s="50" t="n">
        <v>602</v>
      </c>
      <c r="B68" s="44" t="n"/>
      <c r="C68" s="44" t="n"/>
      <c r="D68" s="43" t="inlineStr">
        <is>
          <t>Moreno García Anthony</t>
        </is>
      </c>
      <c r="E68" s="51" t="n"/>
      <c r="F68" s="52" t="n"/>
      <c r="G68" s="45" t="n">
        <v>2.55</v>
      </c>
      <c r="H68" s="45" t="n">
        <v>2.89</v>
      </c>
      <c r="I68" s="45" t="n">
        <v>1.81</v>
      </c>
      <c r="J68" s="45" t="n">
        <v>3.04</v>
      </c>
      <c r="K68" s="45" t="n">
        <v>5</v>
      </c>
      <c r="L68" s="46">
        <f>Comparativosimulacros!M67</f>
        <v/>
      </c>
      <c r="M68" s="46" t="n"/>
      <c r="N68" s="50">
        <f>ROUND(((O68*3+P68*3+Q68*3+R68*3+S68*1)/13)*5,0)</f>
        <v/>
      </c>
      <c r="O68" s="43" t="n">
        <v>32.56</v>
      </c>
      <c r="P68" s="43" t="n">
        <v>39.86</v>
      </c>
      <c r="Q68" s="43" t="n">
        <v>24.79</v>
      </c>
      <c r="R68" s="43" t="n">
        <v>38.33</v>
      </c>
      <c r="S68" s="43" t="n">
        <v>71.88</v>
      </c>
      <c r="T68" s="58">
        <f>IF($C68="","",IF(ISNA(MATCH($C68,Comparativosimulacros!$E:$E,0)),"Falta en Comparativo","Sí está"))</f>
        <v/>
      </c>
    </row>
    <row r="69" ht="15.75" customHeight="1" s="42">
      <c r="A69" s="50" t="n">
        <v>602</v>
      </c>
      <c r="B69" s="44" t="n"/>
      <c r="C69" s="44" t="n"/>
      <c r="D69" s="43" t="inlineStr">
        <is>
          <t>Ortiz Moreno Gerónimo</t>
        </is>
      </c>
      <c r="E69" s="51" t="n"/>
      <c r="F69" s="52" t="n"/>
      <c r="G69" s="45" t="n">
        <v>1.93</v>
      </c>
      <c r="H69" s="45" t="n">
        <v>5</v>
      </c>
      <c r="I69" s="45" t="n">
        <v>3.28</v>
      </c>
      <c r="J69" s="45" t="n">
        <v>3.04</v>
      </c>
      <c r="K69" s="45" t="n">
        <v>5</v>
      </c>
      <c r="L69" s="46">
        <f>Comparativosimulacros!M68</f>
        <v/>
      </c>
      <c r="M69" s="46" t="n"/>
      <c r="N69" s="50">
        <f>ROUND(((O69*3+P69*3+Q69*3+R69*3+S69*1)/13)*5,0)</f>
        <v/>
      </c>
      <c r="O69" s="43" t="n">
        <v>24.71</v>
      </c>
      <c r="P69" s="43" t="n">
        <v>83.33</v>
      </c>
      <c r="Q69" s="43" t="n">
        <v>44.96</v>
      </c>
      <c r="R69" s="43" t="n">
        <v>38.33</v>
      </c>
      <c r="S69" s="43" t="n">
        <v>67.08</v>
      </c>
      <c r="T69" s="58">
        <f>IF($C69="","",IF(ISNA(MATCH($C69,Comparativosimulacros!$E:$E,0)),"Falta en Comparativo","Sí está"))</f>
        <v/>
      </c>
    </row>
    <row r="70" ht="15.75" customHeight="1" s="42">
      <c r="A70" s="50" t="n">
        <v>602</v>
      </c>
      <c r="B70" s="44" t="n"/>
      <c r="C70" s="44" t="n"/>
      <c r="D70" s="43" t="inlineStr">
        <is>
          <t>Panesso Jimenez Andres</t>
        </is>
      </c>
      <c r="E70" s="51" t="n"/>
      <c r="F70" s="52" t="n"/>
      <c r="G70" s="45" t="n">
        <v>4.52</v>
      </c>
      <c r="H70" s="45" t="n">
        <v>4.18</v>
      </c>
      <c r="I70" s="45" t="n">
        <v>4.44</v>
      </c>
      <c r="J70" s="45" t="n">
        <v>1.52</v>
      </c>
      <c r="K70" s="45" t="n">
        <v>4.06</v>
      </c>
      <c r="L70" s="46">
        <f>Comparativosimulacros!M69</f>
        <v/>
      </c>
      <c r="M70" s="46" t="n"/>
      <c r="N70" s="50">
        <f>ROUND(((O70*3+P70*3+Q70*3+R70*3+S70*1)/13)*5,0)</f>
        <v/>
      </c>
      <c r="O70" s="43" t="n">
        <v>57.82</v>
      </c>
      <c r="P70" s="43" t="n">
        <v>57.78</v>
      </c>
      <c r="Q70" s="43" t="n">
        <v>60.92</v>
      </c>
      <c r="R70" s="43" t="n">
        <v>19.17</v>
      </c>
      <c r="S70" s="43" t="n">
        <v>52.71</v>
      </c>
      <c r="T70" s="58">
        <f>IF($C70="","",IF(ISNA(MATCH($C70,Comparativosimulacros!$E:$E,0)),"Falta en Comparativo","Sí está"))</f>
        <v/>
      </c>
    </row>
    <row r="71" ht="15.75" customHeight="1" s="42">
      <c r="A71" s="50" t="n">
        <v>602</v>
      </c>
      <c r="B71" s="44" t="n"/>
      <c r="C71" s="44" t="n"/>
      <c r="D71" s="43" t="inlineStr">
        <is>
          <t>Perez Gonzalez Gabriel</t>
        </is>
      </c>
      <c r="E71" s="51" t="n"/>
      <c r="F71" s="52" t="n"/>
      <c r="G71" s="45" t="n">
        <v>3.18</v>
      </c>
      <c r="H71" s="45" t="n">
        <v>2.34</v>
      </c>
      <c r="I71" s="45" t="n">
        <v>3.49</v>
      </c>
      <c r="J71" s="45" t="n">
        <v>3.42</v>
      </c>
      <c r="K71" s="45" t="n">
        <v>3.32</v>
      </c>
      <c r="L71" s="46">
        <f>Comparativosimulacros!M70</f>
        <v/>
      </c>
      <c r="M71" s="46" t="n"/>
      <c r="N71" s="50">
        <f>ROUND(((O71*3+P71*3+Q71*3+R71*3+S71*1)/13)*5,0)</f>
        <v/>
      </c>
      <c r="O71" s="43" t="n">
        <v>40.69</v>
      </c>
      <c r="P71" s="43" t="n">
        <v>32.36</v>
      </c>
      <c r="Q71" s="43" t="n">
        <v>47.9</v>
      </c>
      <c r="R71" s="43" t="n">
        <v>43.13</v>
      </c>
      <c r="S71" s="43" t="n">
        <v>43.13</v>
      </c>
      <c r="T71" s="58">
        <f>IF($C71="","",IF(ISNA(MATCH($C71,Comparativosimulacros!$E:$E,0)),"Falta en Comparativo","Sí está"))</f>
        <v/>
      </c>
    </row>
    <row r="72" ht="15.75" customHeight="1" s="42">
      <c r="A72" s="50" t="n">
        <v>602</v>
      </c>
      <c r="B72" s="44" t="n"/>
      <c r="C72" s="44" t="n"/>
      <c r="D72" s="43" t="inlineStr">
        <is>
          <t>Perez Gutierrez Cristian</t>
        </is>
      </c>
      <c r="E72" s="51" t="n"/>
      <c r="F72" s="52" t="n"/>
      <c r="G72" s="45" t="n"/>
      <c r="H72" s="45" t="n"/>
      <c r="I72" s="45" t="n"/>
      <c r="J72" s="45" t="n"/>
      <c r="K72" s="45" t="n"/>
      <c r="L72" s="46">
        <f>Comparativosimulacros!M71</f>
        <v/>
      </c>
      <c r="M72" s="46" t="n"/>
      <c r="N72" s="50">
        <f>ROUND(((O72*3+P72*3+Q72*3+R72*3+S72*1)/13)*5,0)</f>
        <v/>
      </c>
      <c r="O72" s="43" t="n">
        <v>45</v>
      </c>
      <c r="P72" s="43" t="n">
        <v>43</v>
      </c>
      <c r="Q72" s="43" t="n">
        <v>74</v>
      </c>
      <c r="R72" s="43" t="n">
        <v>54</v>
      </c>
      <c r="S72" s="43" t="n">
        <v>46</v>
      </c>
      <c r="T72" s="58">
        <f>IF($C72="","",IF(ISNA(MATCH($C72,Comparativosimulacros!$E:$E,0)),"Falta en Comparativo","Sí está"))</f>
        <v/>
      </c>
    </row>
    <row r="73" ht="15.75" customHeight="1" s="42">
      <c r="A73" s="50" t="n">
        <v>602</v>
      </c>
      <c r="B73" s="44" t="n"/>
      <c r="C73" s="44" t="n"/>
      <c r="D73" s="43" t="inlineStr">
        <is>
          <t>Pérez Valencia Miguel Ángel</t>
        </is>
      </c>
      <c r="E73" s="51" t="n"/>
      <c r="F73" s="52" t="n"/>
      <c r="G73" s="45" t="n">
        <v>5</v>
      </c>
      <c r="H73" s="45" t="n">
        <v>4.27</v>
      </c>
      <c r="I73" s="45" t="n">
        <v>4.44</v>
      </c>
      <c r="J73" s="45" t="n">
        <v>4.95</v>
      </c>
      <c r="K73" s="45" t="n">
        <v>5</v>
      </c>
      <c r="L73" s="46">
        <f>Comparativosimulacros!M72</f>
        <v/>
      </c>
      <c r="M73" s="46" t="n"/>
      <c r="N73" s="50">
        <f>ROUND(((O73*3+P73*3+Q73*3+R73*3+S73*1)/13)*5,0)</f>
        <v/>
      </c>
      <c r="O73" s="43" t="n">
        <v>67.08</v>
      </c>
      <c r="P73" s="43" t="n">
        <v>59.03</v>
      </c>
      <c r="Q73" s="43" t="n">
        <v>60.92</v>
      </c>
      <c r="R73" s="43" t="n">
        <v>62.29</v>
      </c>
      <c r="S73" s="43" t="n">
        <v>71.88</v>
      </c>
      <c r="T73" s="58">
        <f>IF($C73="","",IF(ISNA(MATCH($C73,Comparativosimulacros!$E:$E,0)),"Falta en Comparativo","Sí está"))</f>
        <v/>
      </c>
    </row>
    <row r="74" ht="15.75" customHeight="1" s="42">
      <c r="A74" s="50" t="n">
        <v>602</v>
      </c>
      <c r="B74" s="44" t="n"/>
      <c r="C74" s="44" t="n"/>
      <c r="D74" s="43" t="inlineStr">
        <is>
          <t>Salas Arcila Salome</t>
        </is>
      </c>
      <c r="E74" s="51" t="n"/>
      <c r="F74" s="52" t="n"/>
      <c r="G74" s="45" t="n">
        <v>2.57</v>
      </c>
      <c r="H74" s="45" t="n">
        <v>2.42</v>
      </c>
      <c r="I74" s="45" t="n">
        <v>4.23</v>
      </c>
      <c r="J74" s="45" t="n">
        <v>2.66</v>
      </c>
      <c r="K74" s="45" t="n">
        <v>2.21</v>
      </c>
      <c r="L74" s="46">
        <f>Comparativosimulacros!M73</f>
        <v/>
      </c>
      <c r="M74" s="46" t="n"/>
      <c r="N74" s="50">
        <f>ROUND(((O74*3+P74*3+Q74*3+R74*3+S74*1)/13)*5,0)</f>
        <v/>
      </c>
      <c r="O74" s="43" t="n">
        <v>32.84</v>
      </c>
      <c r="P74" s="43" t="n">
        <v>33.47</v>
      </c>
      <c r="Q74" s="43" t="n">
        <v>57.98</v>
      </c>
      <c r="R74" s="43" t="n">
        <v>33.54</v>
      </c>
      <c r="S74" s="43" t="n">
        <v>28.75</v>
      </c>
      <c r="T74" s="58">
        <f>IF($C74="","",IF(ISNA(MATCH($C74,Comparativosimulacros!$E:$E,0)),"Falta en Comparativo","Sí está"))</f>
        <v/>
      </c>
    </row>
    <row r="75" ht="15.75" customHeight="1" s="42">
      <c r="A75" s="50" t="n">
        <v>602</v>
      </c>
      <c r="B75" s="44" t="n"/>
      <c r="C75" s="44" t="n"/>
      <c r="D75" s="43" t="inlineStr">
        <is>
          <t>Valencia Holguín Mariángel</t>
        </is>
      </c>
      <c r="E75" s="51" t="n"/>
      <c r="F75" s="52" t="n"/>
      <c r="G75" s="45" t="n">
        <v>3.29</v>
      </c>
      <c r="H75" s="45" t="n">
        <v>2.64</v>
      </c>
      <c r="I75" s="45" t="n">
        <v>2.42</v>
      </c>
      <c r="J75" s="45" t="n">
        <v>2.28</v>
      </c>
      <c r="K75" s="45" t="n">
        <v>2.58</v>
      </c>
      <c r="L75" s="46">
        <f>Comparativosimulacros!M74</f>
        <v/>
      </c>
      <c r="M75" s="46" t="n"/>
      <c r="N75" s="50">
        <f>ROUND(((O75*3+P75*3+Q75*3+R75*3+S75*1)/13)*5,0)</f>
        <v/>
      </c>
      <c r="O75" s="43" t="n">
        <v>42.1</v>
      </c>
      <c r="P75" s="43" t="n">
        <v>36.53</v>
      </c>
      <c r="Q75" s="43" t="n">
        <v>33.19</v>
      </c>
      <c r="R75" s="43" t="n">
        <v>28.75</v>
      </c>
      <c r="S75" s="43" t="n">
        <v>33.54</v>
      </c>
      <c r="T75" s="58">
        <f>IF($C75="","",IF(ISNA(MATCH($C75,Comparativosimulacros!$E:$E,0)),"Falta en Comparativo","Sí está"))</f>
        <v/>
      </c>
    </row>
    <row r="76" ht="15.75" customHeight="1" s="42">
      <c r="A76" s="50" t="n">
        <v>602</v>
      </c>
      <c r="B76" s="44" t="n"/>
      <c r="C76" s="44" t="n"/>
      <c r="D76" s="43" t="inlineStr">
        <is>
          <t>Vidales Silva Johan Stiven</t>
        </is>
      </c>
      <c r="E76" s="51" t="n"/>
      <c r="F76" s="52" t="n"/>
      <c r="G76" s="45" t="n">
        <v>3.29</v>
      </c>
      <c r="H76" s="45" t="n">
        <v>2.43</v>
      </c>
      <c r="I76" s="45" t="n">
        <v>1.47</v>
      </c>
      <c r="J76" s="45" t="n">
        <v>3.42</v>
      </c>
      <c r="K76" s="45" t="n">
        <v>4.43</v>
      </c>
      <c r="L76" s="46">
        <f>Comparativosimulacros!M75</f>
        <v/>
      </c>
      <c r="M76" s="46" t="n"/>
      <c r="N76" s="50">
        <f>ROUND(((O76*3+P76*3+Q76*3+R76*3+S76*1)/13)*5,0)</f>
        <v/>
      </c>
      <c r="O76" s="43" t="n">
        <v>42.1</v>
      </c>
      <c r="P76" s="43" t="n">
        <v>33.61</v>
      </c>
      <c r="Q76" s="43" t="n">
        <v>20.17</v>
      </c>
      <c r="R76" s="43" t="n">
        <v>43.13</v>
      </c>
      <c r="S76" s="43" t="n">
        <v>57.5</v>
      </c>
      <c r="T76" s="58">
        <f>IF($C76="","",IF(ISNA(MATCH($C76,Comparativosimulacros!$E:$E,0)),"Falta en Comparativo","Sí está"))</f>
        <v/>
      </c>
    </row>
    <row r="77" ht="15.75" customHeight="1" s="42">
      <c r="A77" s="50" t="n">
        <v>602</v>
      </c>
      <c r="B77" s="44" t="n"/>
      <c r="C77" s="44" t="n"/>
      <c r="D77" s="43" t="inlineStr">
        <is>
          <t>Villa Goez Maria Salome</t>
        </is>
      </c>
      <c r="E77" s="51" t="n"/>
      <c r="F77" s="52" t="n"/>
      <c r="G77" s="45" t="n">
        <v>3.29</v>
      </c>
      <c r="H77" s="45" t="n">
        <v>2.7</v>
      </c>
      <c r="I77" s="45" t="n">
        <v>4.44</v>
      </c>
      <c r="J77" s="45" t="n">
        <v>3.8</v>
      </c>
      <c r="K77" s="45" t="n">
        <v>1.48</v>
      </c>
      <c r="L77" s="46">
        <f>Comparativosimulacros!M76</f>
        <v/>
      </c>
      <c r="M77" s="46" t="n"/>
      <c r="N77" s="50">
        <f>ROUND(((O77*3+P77*3+Q77*3+R77*3+S77*1)/13)*5,0)</f>
        <v/>
      </c>
      <c r="O77" s="43" t="n">
        <v>42.1</v>
      </c>
      <c r="P77" s="43" t="n">
        <v>37.36</v>
      </c>
      <c r="Q77" s="43" t="n">
        <v>60.92</v>
      </c>
      <c r="R77" s="43" t="n">
        <v>47.92</v>
      </c>
      <c r="S77" s="43" t="n">
        <v>19.17</v>
      </c>
      <c r="T77" s="58">
        <f>IF($C77="","",IF(ISNA(MATCH($C77,Comparativosimulacros!$E:$E,0)),"Falta en Comparativo","Sí está"))</f>
        <v/>
      </c>
    </row>
    <row r="78" ht="15.75" customHeight="1" s="42">
      <c r="A78" s="50" t="n">
        <v>602</v>
      </c>
      <c r="B78" s="44" t="n"/>
      <c r="C78" s="44" t="n"/>
      <c r="D78" s="43" t="inlineStr">
        <is>
          <t>Villa Molina José Manuel</t>
        </is>
      </c>
      <c r="E78" s="51" t="n"/>
      <c r="F78" s="52" t="n"/>
      <c r="G78" s="45" t="n">
        <v>2.44</v>
      </c>
      <c r="H78" s="45" t="n">
        <v>2.34</v>
      </c>
      <c r="I78" s="45" t="n">
        <v>1.99</v>
      </c>
      <c r="J78" s="45" t="n">
        <v>3.8</v>
      </c>
      <c r="K78" s="45" t="n">
        <v>2.58</v>
      </c>
      <c r="L78" s="46">
        <f>Comparativosimulacros!M77</f>
        <v/>
      </c>
      <c r="M78" s="46" t="n"/>
      <c r="N78" s="50">
        <f>ROUND(((O78*3+P78*3+Q78*3+R78*3+S78*1)/13)*5,0)</f>
        <v/>
      </c>
      <c r="O78" s="43" t="n">
        <v>31.16</v>
      </c>
      <c r="P78" s="43" t="n">
        <v>32.36</v>
      </c>
      <c r="Q78" s="43" t="n">
        <v>27.31</v>
      </c>
      <c r="R78" s="43" t="n">
        <v>47.92</v>
      </c>
      <c r="S78" s="43" t="n">
        <v>33.54</v>
      </c>
      <c r="T78" s="58">
        <f>IF($C78="","",IF(ISNA(MATCH($C78,Comparativosimulacros!$E:$E,0)),"Falta en Comparativo","Sí está"))</f>
        <v/>
      </c>
    </row>
    <row r="79" ht="15.75" customHeight="1" s="42">
      <c r="A79" s="50" t="n">
        <v>602</v>
      </c>
      <c r="B79" s="44" t="n"/>
      <c r="C79" s="44" t="n"/>
      <c r="D79" s="43" t="inlineStr">
        <is>
          <t>Villegas Chaverra Eilyn Marín</t>
        </is>
      </c>
      <c r="E79" s="51" t="n"/>
      <c r="F79" s="52" t="n"/>
      <c r="G79" s="45" t="n">
        <v>4.74</v>
      </c>
      <c r="H79" s="45" t="n">
        <v>2.93</v>
      </c>
      <c r="I79" s="45" t="n">
        <v>5</v>
      </c>
      <c r="J79" s="45" t="n">
        <v>3.8</v>
      </c>
      <c r="K79" s="45" t="n">
        <v>2.58</v>
      </c>
      <c r="L79" s="46">
        <f>Comparativosimulacros!M78</f>
        <v/>
      </c>
      <c r="M79" s="46" t="n"/>
      <c r="N79" s="50">
        <f>ROUND(((O79*3+P79*3+Q79*3+R79*3+S79*1)/13)*5,0)</f>
        <v/>
      </c>
      <c r="O79" s="43" t="n">
        <v>60.63</v>
      </c>
      <c r="P79" s="43" t="n">
        <v>40.42</v>
      </c>
      <c r="Q79" s="43" t="n">
        <v>76.89</v>
      </c>
      <c r="R79" s="43" t="n">
        <v>47.92</v>
      </c>
      <c r="S79" s="43" t="n">
        <v>33.54</v>
      </c>
      <c r="T79" s="58">
        <f>IF($C79="","",IF(ISNA(MATCH($C79,Comparativosimulacros!$E:$E,0)),"Falta en Comparativo","Sí está"))</f>
        <v/>
      </c>
    </row>
    <row r="80" ht="15.75" customHeight="1" s="42">
      <c r="A80" s="50" t="n">
        <v>603</v>
      </c>
      <c r="B80" s="44" t="n"/>
      <c r="C80" s="44" t="n"/>
      <c r="D80" s="43" t="inlineStr">
        <is>
          <t>Aguinaga Ruiz Valentina</t>
        </is>
      </c>
      <c r="E80" s="51" t="n"/>
      <c r="F80" s="52" t="n"/>
      <c r="G80" s="45" t="n">
        <v>4.9</v>
      </c>
      <c r="H80" s="45" t="n">
        <v>5</v>
      </c>
      <c r="I80" s="45" t="n">
        <v>4.6</v>
      </c>
      <c r="J80" s="45" t="n">
        <v>5</v>
      </c>
      <c r="K80" s="45" t="n">
        <v>4.85</v>
      </c>
      <c r="L80" s="46">
        <f>Comparativosimulacros!M79</f>
        <v/>
      </c>
      <c r="M80" s="46" t="n"/>
      <c r="N80" s="50">
        <f>ROUND(((O80*3+P80*3+Q80*3+R80*3+S80*1)/13)*5,0)</f>
        <v/>
      </c>
      <c r="O80" s="43" t="n">
        <v>61.97</v>
      </c>
      <c r="P80" s="43" t="n">
        <v>67.08</v>
      </c>
      <c r="Q80" s="43" t="n">
        <v>59.24</v>
      </c>
      <c r="R80" s="43" t="n">
        <v>67.08</v>
      </c>
      <c r="S80" s="43" t="n">
        <v>59.58</v>
      </c>
      <c r="T80" s="58">
        <f>IF($C80="","",IF(ISNA(MATCH($C80,Comparativosimulacros!$E:$E,0)),"Falta en Comparativo","Sí está"))</f>
        <v/>
      </c>
    </row>
    <row r="81" ht="15.75" customHeight="1" s="42">
      <c r="A81" s="50" t="n">
        <v>603</v>
      </c>
      <c r="B81" s="44" t="n"/>
      <c r="C81" s="44" t="n"/>
      <c r="D81" s="43" t="inlineStr">
        <is>
          <t>Amasará Ramírez Matías</t>
        </is>
      </c>
      <c r="E81" s="51" t="n"/>
      <c r="F81" s="52" t="n"/>
      <c r="G81" s="45" t="n">
        <v>4.53</v>
      </c>
      <c r="H81" s="45" t="n">
        <v>2.8</v>
      </c>
      <c r="I81" s="45" t="n">
        <v>4.04</v>
      </c>
      <c r="J81" s="45" t="n">
        <v>3.32</v>
      </c>
      <c r="K81" s="45" t="n">
        <v>3.52</v>
      </c>
      <c r="L81" s="46">
        <f>Comparativosimulacros!M80</f>
        <v/>
      </c>
      <c r="M81" s="46" t="n"/>
      <c r="N81" s="50">
        <f>ROUND(((O81*3+P81*3+Q81*3+R81*3+S81*1)/13)*5,0)</f>
        <v/>
      </c>
      <c r="O81" s="43" t="n">
        <v>57.25</v>
      </c>
      <c r="P81" s="43" t="n">
        <v>36.04</v>
      </c>
      <c r="Q81" s="43" t="n">
        <v>52.1</v>
      </c>
      <c r="R81" s="43" t="n">
        <v>43.13</v>
      </c>
      <c r="S81" s="43" t="n">
        <v>43.33</v>
      </c>
      <c r="T81" s="58">
        <f>IF($C81="","",IF(ISNA(MATCH($C81,Comparativosimulacros!$E:$E,0)),"Falta en Comparativo","Sí está"))</f>
        <v/>
      </c>
    </row>
    <row r="82" ht="15.75" customHeight="1" s="42">
      <c r="A82" s="50" t="n">
        <v>603</v>
      </c>
      <c r="B82" s="44" t="n"/>
      <c r="C82" s="44" t="n"/>
      <c r="D82" s="43" t="inlineStr">
        <is>
          <t>Bermudez Bran Jonas</t>
        </is>
      </c>
      <c r="E82" s="51" t="n"/>
      <c r="F82" s="52" t="n"/>
      <c r="G82" s="45" t="n">
        <v>2.58</v>
      </c>
      <c r="H82" s="45" t="n">
        <v>1.18</v>
      </c>
      <c r="I82" s="45" t="n">
        <v>2.15</v>
      </c>
      <c r="J82" s="45" t="n">
        <v>4.05</v>
      </c>
      <c r="K82" s="45" t="n">
        <v>3.97</v>
      </c>
      <c r="L82" s="46">
        <f>Comparativosimulacros!M81</f>
        <v/>
      </c>
      <c r="M82" s="46" t="n"/>
      <c r="N82" s="50">
        <f>ROUND(((O82*3+P82*3+Q82*3+R82*3+S82*1)/13)*5,0)</f>
        <v/>
      </c>
      <c r="O82" s="43" t="n">
        <v>32.61</v>
      </c>
      <c r="P82" s="43" t="n">
        <v>15.21</v>
      </c>
      <c r="Q82" s="43" t="n">
        <v>27.73</v>
      </c>
      <c r="R82" s="43" t="n">
        <v>52.71</v>
      </c>
      <c r="S82" s="43" t="n">
        <v>48.75</v>
      </c>
      <c r="T82" s="58">
        <f>IF($C82="","",IF(ISNA(MATCH($C82,Comparativosimulacros!$E:$E,0)),"Falta en Comparativo","Sí está"))</f>
        <v/>
      </c>
    </row>
    <row r="83" ht="15.75" customHeight="1" s="42">
      <c r="A83" s="50" t="n">
        <v>603</v>
      </c>
      <c r="B83" s="44" t="n"/>
      <c r="C83" s="44" t="n"/>
      <c r="D83" s="43" t="inlineStr">
        <is>
          <t>Bran Quiroz Paulina</t>
        </is>
      </c>
      <c r="E83" s="51" t="n"/>
      <c r="F83" s="52" t="n"/>
      <c r="G83" s="45" t="n">
        <v>4.9</v>
      </c>
      <c r="H83" s="45" t="n">
        <v>3.83</v>
      </c>
      <c r="I83" s="45" t="n">
        <v>4.86</v>
      </c>
      <c r="J83" s="45" t="n">
        <v>4.42</v>
      </c>
      <c r="K83" s="45" t="n">
        <v>4.41</v>
      </c>
      <c r="L83" s="46">
        <f>Comparativosimulacros!M82</f>
        <v/>
      </c>
      <c r="M83" s="46" t="n"/>
      <c r="N83" s="50">
        <f>ROUND(((O83*3+P83*3+Q83*3+R83*3+S83*1)/13)*5,0)</f>
        <v/>
      </c>
      <c r="O83" s="43" t="n">
        <v>61.97</v>
      </c>
      <c r="P83" s="43" t="n">
        <v>49.17</v>
      </c>
      <c r="Q83" s="43" t="n">
        <v>62.61</v>
      </c>
      <c r="R83" s="43" t="n">
        <v>57.5</v>
      </c>
      <c r="S83" s="43" t="n">
        <v>54.17</v>
      </c>
      <c r="T83" s="58">
        <f>IF($C83="","",IF(ISNA(MATCH($C83,Comparativosimulacros!$E:$E,0)),"Falta en Comparativo","Sí está"))</f>
        <v/>
      </c>
    </row>
    <row r="84" ht="15.75" customHeight="1" s="42">
      <c r="A84" s="50" t="n">
        <v>603</v>
      </c>
      <c r="B84" s="44" t="n"/>
      <c r="C84" s="44" t="n"/>
      <c r="D84" s="43" t="inlineStr">
        <is>
          <t>Carrasquilla Diaz Emanuel</t>
        </is>
      </c>
      <c r="E84" s="51" t="n"/>
      <c r="F84" s="52" t="n"/>
      <c r="G84" s="45" t="n">
        <v>1.56</v>
      </c>
      <c r="H84" s="45" t="n">
        <v>3.24</v>
      </c>
      <c r="I84" s="45" t="n">
        <v>2.58</v>
      </c>
      <c r="J84" s="45" t="n">
        <v>3.32</v>
      </c>
      <c r="K84" s="45" t="n">
        <v>3.97</v>
      </c>
      <c r="L84" s="46">
        <f>Comparativosimulacros!M83</f>
        <v/>
      </c>
      <c r="M84" s="46" t="n"/>
      <c r="N84" s="50">
        <f>ROUND(((O84*3+P84*3+Q84*3+R84*3+S84*1)/13)*5,0)</f>
        <v/>
      </c>
      <c r="O84" s="43" t="n">
        <v>19.66</v>
      </c>
      <c r="P84" s="43" t="n">
        <v>41.67</v>
      </c>
      <c r="Q84" s="43" t="n">
        <v>33.19</v>
      </c>
      <c r="R84" s="43" t="n">
        <v>43.13</v>
      </c>
      <c r="S84" s="43" t="n">
        <v>48.75</v>
      </c>
      <c r="T84" s="58">
        <f>IF($C84="","",IF(ISNA(MATCH($C84,Comparativosimulacros!$E:$E,0)),"Falta en Comparativo","Sí está"))</f>
        <v/>
      </c>
    </row>
    <row r="85" ht="15.75" customHeight="1" s="42">
      <c r="A85" s="50" t="n">
        <v>603</v>
      </c>
      <c r="B85" s="44" t="n"/>
      <c r="C85" s="44" t="n"/>
      <c r="D85" s="43" t="inlineStr">
        <is>
          <t>Cañola Fernández Salomé</t>
        </is>
      </c>
      <c r="E85" s="51" t="n"/>
      <c r="F85" s="52" t="n"/>
      <c r="G85" s="45" t="n">
        <v>3.74</v>
      </c>
      <c r="H85" s="45" t="n">
        <v>3.58</v>
      </c>
      <c r="I85" s="45" t="n">
        <v>2.48</v>
      </c>
      <c r="J85" s="45" t="n">
        <v>3.68</v>
      </c>
      <c r="K85" s="45" t="n">
        <v>3.97</v>
      </c>
      <c r="L85" s="46">
        <f>Comparativosimulacros!M84</f>
        <v/>
      </c>
      <c r="M85" s="46" t="n"/>
      <c r="N85" s="50">
        <f>ROUND(((O85*3+P85*3+Q85*3+R85*3+S85*1)/13)*5,0)</f>
        <v/>
      </c>
      <c r="O85" s="43" t="n">
        <v>47.29</v>
      </c>
      <c r="P85" s="43" t="n">
        <v>46.04</v>
      </c>
      <c r="Q85" s="43" t="n">
        <v>31.93</v>
      </c>
      <c r="R85" s="43" t="n">
        <v>47.92</v>
      </c>
      <c r="S85" s="43" t="n">
        <v>48.75</v>
      </c>
      <c r="T85" s="58">
        <f>IF($C85="","",IF(ISNA(MATCH($C85,Comparativosimulacros!$E:$E,0)),"Falta en Comparativo","Sí está"))</f>
        <v/>
      </c>
    </row>
    <row r="86" ht="15.75" customHeight="1" s="42">
      <c r="A86" s="50" t="n">
        <v>603</v>
      </c>
      <c r="B86" s="44" t="n"/>
      <c r="C86" s="44" t="n"/>
      <c r="D86" s="43" t="inlineStr">
        <is>
          <t>Correa Quiroz Anaisabel</t>
        </is>
      </c>
      <c r="E86" s="51" t="n"/>
      <c r="F86" s="52" t="n"/>
      <c r="G86" s="45" t="n">
        <v>5</v>
      </c>
      <c r="H86" s="45" t="n">
        <v>5</v>
      </c>
      <c r="I86" s="45" t="n">
        <v>5</v>
      </c>
      <c r="J86" s="45" t="n">
        <v>4.05</v>
      </c>
      <c r="K86" s="45" t="n">
        <v>3.97</v>
      </c>
      <c r="L86" s="46">
        <f>Comparativosimulacros!M85</f>
        <v/>
      </c>
      <c r="M86" s="46" t="n"/>
      <c r="N86" s="50">
        <f>ROUND(((O86*3+P86*3+Q86*3+R86*3+S86*1)/13)*5,0)</f>
        <v/>
      </c>
      <c r="O86" s="43" t="n">
        <v>68.45</v>
      </c>
      <c r="P86" s="43" t="n">
        <v>70.83</v>
      </c>
      <c r="Q86" s="43" t="n">
        <v>76.89</v>
      </c>
      <c r="R86" s="43" t="n">
        <v>52.71</v>
      </c>
      <c r="S86" s="43" t="n">
        <v>48.75</v>
      </c>
      <c r="T86" s="58">
        <f>IF($C86="","",IF(ISNA(MATCH($C86,Comparativosimulacros!$E:$E,0)),"Falta en Comparativo","Sí está"))</f>
        <v/>
      </c>
    </row>
    <row r="87" ht="15.75" customHeight="1" s="42">
      <c r="A87" s="50" t="n">
        <v>603</v>
      </c>
      <c r="B87" s="44" t="n"/>
      <c r="C87" s="44" t="n"/>
      <c r="D87" s="43" t="inlineStr">
        <is>
          <t>De Vrijer Escudero Manolo</t>
        </is>
      </c>
      <c r="E87" s="51" t="n"/>
      <c r="F87" s="52" t="n"/>
      <c r="G87" s="45" t="n">
        <v>3.09</v>
      </c>
      <c r="H87" s="45" t="n">
        <v>3.86</v>
      </c>
      <c r="I87" s="45" t="n">
        <v>3.72</v>
      </c>
      <c r="J87" s="45" t="n">
        <v>4.79</v>
      </c>
      <c r="K87" s="45" t="n">
        <v>4.41</v>
      </c>
      <c r="L87" s="46">
        <f>Comparativosimulacros!M86</f>
        <v/>
      </c>
      <c r="M87" s="46" t="n"/>
      <c r="N87" s="50">
        <f>ROUND(((O87*3+P87*3+Q87*3+R87*3+S87*1)/13)*5,0)</f>
        <v/>
      </c>
      <c r="O87" s="43" t="n">
        <v>39.08</v>
      </c>
      <c r="P87" s="43" t="n">
        <v>49.58</v>
      </c>
      <c r="Q87" s="43" t="n">
        <v>47.9</v>
      </c>
      <c r="R87" s="43" t="n">
        <v>62.29</v>
      </c>
      <c r="S87" s="43" t="n">
        <v>54.17</v>
      </c>
      <c r="T87" s="58">
        <f>IF($C87="","",IF(ISNA(MATCH($C87,Comparativosimulacros!$E:$E,0)),"Falta en Comparativo","Sí está"))</f>
        <v/>
      </c>
    </row>
    <row r="88" ht="15.75" customHeight="1" s="42">
      <c r="A88" s="50" t="n">
        <v>603</v>
      </c>
      <c r="B88" s="44" t="n"/>
      <c r="C88" s="44" t="n"/>
      <c r="D88" s="43" t="inlineStr">
        <is>
          <t>Escobar Berrio Susana</t>
        </is>
      </c>
      <c r="E88" s="51" t="n"/>
      <c r="F88" s="52" t="n"/>
      <c r="G88" s="45" t="n">
        <v>3.23</v>
      </c>
      <c r="H88" s="45" t="n">
        <v>2.16</v>
      </c>
      <c r="I88" s="45" t="n">
        <v>4.27</v>
      </c>
      <c r="J88" s="45" t="n">
        <v>3.32</v>
      </c>
      <c r="K88" s="45" t="n">
        <v>3.52</v>
      </c>
      <c r="L88" s="46">
        <f>Comparativosimulacros!M87</f>
        <v/>
      </c>
      <c r="M88" s="46" t="n"/>
      <c r="N88" s="50">
        <f>ROUND(((O88*3+P88*3+Q88*3+R88*3+S88*1)/13)*5,0)</f>
        <v/>
      </c>
      <c r="O88" s="43" t="n">
        <v>40.82</v>
      </c>
      <c r="P88" s="43" t="n">
        <v>27.71</v>
      </c>
      <c r="Q88" s="43" t="n">
        <v>55.04</v>
      </c>
      <c r="R88" s="43" t="n">
        <v>43.13</v>
      </c>
      <c r="S88" s="43" t="n">
        <v>43.33</v>
      </c>
      <c r="T88" s="58">
        <f>IF($C88="","",IF(ISNA(MATCH($C88,Comparativosimulacros!$E:$E,0)),"Falta en Comparativo","Sí está"))</f>
        <v/>
      </c>
    </row>
    <row r="89" ht="15.75" customHeight="1" s="42">
      <c r="A89" s="50" t="n">
        <v>603</v>
      </c>
      <c r="B89" s="44" t="n"/>
      <c r="C89" s="44" t="n"/>
      <c r="D89" s="43" t="inlineStr">
        <is>
          <t>Febres Chaparro Santiago David</t>
        </is>
      </c>
      <c r="E89" s="51" t="n"/>
      <c r="F89" s="52" t="n"/>
      <c r="G89" s="45" t="n"/>
      <c r="H89" s="45" t="n"/>
      <c r="I89" s="45" t="n"/>
      <c r="J89" s="45" t="n"/>
      <c r="K89" s="45" t="n"/>
      <c r="L89" s="46">
        <f>Comparativosimulacros!M88</f>
        <v/>
      </c>
      <c r="M89" s="46" t="n"/>
      <c r="N89" s="50">
        <f>ROUND(((O89*3+P89*3+Q89*3+R89*3+S89*1)/13)*5,0)</f>
        <v/>
      </c>
      <c r="O89" s="43" t="n">
        <v>64</v>
      </c>
      <c r="P89" s="43" t="n">
        <v>51</v>
      </c>
      <c r="Q89" s="43" t="n">
        <v>77</v>
      </c>
      <c r="R89" s="43" t="n">
        <v>79</v>
      </c>
      <c r="S89" s="43" t="n">
        <v>42</v>
      </c>
      <c r="T89" s="58">
        <f>IF($C89="","",IF(ISNA(MATCH($C89,Comparativosimulacros!$E:$E,0)),"Falta en Comparativo","Sí está"))</f>
        <v/>
      </c>
    </row>
    <row r="90" ht="15.75" customHeight="1" s="42">
      <c r="A90" s="50" t="n">
        <v>603</v>
      </c>
      <c r="B90" s="44" t="n"/>
      <c r="C90" s="44" t="n"/>
      <c r="D90" s="43" t="inlineStr">
        <is>
          <t>Gonzalez Bedoya Juan Sebastián</t>
        </is>
      </c>
      <c r="E90" s="51" t="n"/>
      <c r="F90" s="52" t="n"/>
      <c r="G90" s="45" t="n">
        <v>5</v>
      </c>
      <c r="H90" s="45" t="n">
        <v>4.3</v>
      </c>
      <c r="I90" s="45" t="n">
        <v>5</v>
      </c>
      <c r="J90" s="45" t="n">
        <v>4.79</v>
      </c>
      <c r="K90" s="45" t="n">
        <v>5</v>
      </c>
      <c r="L90" s="46">
        <f>Comparativosimulacros!M89</f>
        <v/>
      </c>
      <c r="M90" s="46" t="n"/>
      <c r="N90" s="50">
        <f>ROUND(((O90*3+P90*3+Q90*3+R90*3+S90*1)/13)*5,0)</f>
        <v/>
      </c>
      <c r="O90" s="43" t="n">
        <v>81.64</v>
      </c>
      <c r="P90" s="43" t="n">
        <v>55.21</v>
      </c>
      <c r="Q90" s="43" t="n">
        <v>73.95</v>
      </c>
      <c r="R90" s="43" t="n">
        <v>62.29</v>
      </c>
      <c r="S90" s="43" t="n">
        <v>65</v>
      </c>
      <c r="T90" s="58">
        <f>IF($C90="","",IF(ISNA(MATCH($C90,Comparativosimulacros!$E:$E,0)),"Falta en Comparativo","Sí está"))</f>
        <v/>
      </c>
    </row>
    <row r="91" ht="15.75" customHeight="1" s="42">
      <c r="A91" s="50" t="n">
        <v>603</v>
      </c>
      <c r="B91" s="44" t="n"/>
      <c r="C91" s="44" t="n"/>
      <c r="D91" s="43" t="inlineStr">
        <is>
          <t>González Cartagena Mateo</t>
        </is>
      </c>
      <c r="E91" s="51" t="n"/>
      <c r="F91" s="52" t="n"/>
      <c r="G91" s="45" t="n">
        <v>1.54</v>
      </c>
      <c r="H91" s="45" t="n">
        <v>2.19</v>
      </c>
      <c r="I91" s="45" t="n">
        <v>1.47</v>
      </c>
      <c r="J91" s="45" t="n">
        <v>2.95</v>
      </c>
      <c r="K91" s="45" t="n">
        <v>2.2</v>
      </c>
      <c r="L91" s="46">
        <f>Comparativosimulacros!M90</f>
        <v/>
      </c>
      <c r="M91" s="46" t="n"/>
      <c r="N91" s="50">
        <f>ROUND(((O91*3+P91*3+Q91*3+R91*3+S91*1)/13)*5,0)</f>
        <v/>
      </c>
      <c r="O91" s="43" t="n">
        <v>19.41</v>
      </c>
      <c r="P91" s="43" t="n">
        <v>28.13</v>
      </c>
      <c r="Q91" s="43" t="n">
        <v>18.91</v>
      </c>
      <c r="R91" s="43" t="n">
        <v>38.33</v>
      </c>
      <c r="S91" s="43" t="n">
        <v>27.08</v>
      </c>
      <c r="T91" s="58">
        <f>IF($C91="","",IF(ISNA(MATCH($C91,Comparativosimulacros!$E:$E,0)),"Falta en Comparativo","Sí está"))</f>
        <v/>
      </c>
    </row>
    <row r="92" ht="15.75" customHeight="1" s="42">
      <c r="A92" s="50" t="n">
        <v>603</v>
      </c>
      <c r="B92" s="44" t="n"/>
      <c r="C92" s="44" t="n"/>
      <c r="D92" s="43" t="inlineStr">
        <is>
          <t>González Zapata Jonathan Alejandro</t>
        </is>
      </c>
      <c r="E92" s="51" t="n"/>
      <c r="F92" s="52" t="n"/>
      <c r="G92" s="45" t="n">
        <v>3.86</v>
      </c>
      <c r="H92" s="45" t="n">
        <v>5</v>
      </c>
      <c r="I92" s="45" t="n">
        <v>4.5</v>
      </c>
      <c r="J92" s="45" t="n">
        <v>4.05</v>
      </c>
      <c r="K92" s="45" t="n">
        <v>3.97</v>
      </c>
      <c r="L92" s="46">
        <f>Comparativosimulacros!M91</f>
        <v/>
      </c>
      <c r="M92" s="46" t="n"/>
      <c r="N92" s="50">
        <f>ROUND(((O92*3+P92*3+Q92*3+R92*3+S92*1)/13)*5,0)</f>
        <v/>
      </c>
      <c r="O92" s="43" t="n">
        <v>48.78</v>
      </c>
      <c r="P92" s="43" t="n">
        <v>69.38</v>
      </c>
      <c r="Q92" s="43" t="n">
        <v>57.98</v>
      </c>
      <c r="R92" s="43" t="n">
        <v>52.71</v>
      </c>
      <c r="S92" s="43" t="n">
        <v>48.75</v>
      </c>
      <c r="T92" s="58">
        <f>IF($C92="","",IF(ISNA(MATCH($C92,Comparativosimulacros!$E:$E,0)),"Falta en Comparativo","Sí está"))</f>
        <v/>
      </c>
    </row>
    <row r="93" ht="15.75" customHeight="1" s="42">
      <c r="A93" s="50" t="n">
        <v>603</v>
      </c>
      <c r="B93" s="44" t="n"/>
      <c r="C93" s="44" t="n"/>
      <c r="D93" s="43" t="inlineStr">
        <is>
          <t>Guevara Montes Bhianka Juliethe</t>
        </is>
      </c>
      <c r="E93" s="51" t="n"/>
      <c r="F93" s="52" t="n"/>
      <c r="G93" s="45" t="n">
        <v>3.88</v>
      </c>
      <c r="H93" s="45" t="n">
        <v>2.33</v>
      </c>
      <c r="I93" s="45" t="n">
        <v>1.37</v>
      </c>
      <c r="J93" s="45" t="n">
        <v>3.32</v>
      </c>
      <c r="K93" s="45" t="n">
        <v>3.08</v>
      </c>
      <c r="L93" s="46">
        <f>Comparativosimulacros!M92</f>
        <v/>
      </c>
      <c r="M93" s="46" t="n"/>
      <c r="N93" s="50">
        <f>ROUND(((O93*3+P93*3+Q93*3+R93*3+S93*1)/13)*5,0)</f>
        <v/>
      </c>
      <c r="O93" s="43" t="n">
        <v>49.03</v>
      </c>
      <c r="P93" s="43" t="n">
        <v>30</v>
      </c>
      <c r="Q93" s="43" t="n">
        <v>17.65</v>
      </c>
      <c r="R93" s="43" t="n">
        <v>43.13</v>
      </c>
      <c r="S93" s="43" t="n">
        <v>37.92</v>
      </c>
      <c r="T93" s="58">
        <f>IF($C93="","",IF(ISNA(MATCH($C93,Comparativosimulacros!$E:$E,0)),"Falta en Comparativo","Sí está"))</f>
        <v/>
      </c>
    </row>
    <row r="94" ht="15.75" customHeight="1" s="42">
      <c r="A94" s="50" t="n">
        <v>603</v>
      </c>
      <c r="B94" s="44" t="n"/>
      <c r="C94" s="44" t="n"/>
      <c r="D94" s="43" t="inlineStr">
        <is>
          <t>Guisao Higuita Guadalupe</t>
        </is>
      </c>
      <c r="E94" s="51" t="n"/>
      <c r="F94" s="52" t="n"/>
      <c r="G94" s="45" t="n">
        <v>4.25</v>
      </c>
      <c r="H94" s="45" t="n">
        <v>3.4</v>
      </c>
      <c r="I94" s="45" t="n">
        <v>3.03</v>
      </c>
      <c r="J94" s="45" t="n">
        <v>2.58</v>
      </c>
      <c r="K94" s="45" t="n">
        <v>2.64</v>
      </c>
      <c r="L94" s="46">
        <f>Comparativosimulacros!M93</f>
        <v/>
      </c>
      <c r="M94" s="46" t="n"/>
      <c r="N94" s="50">
        <f>ROUND(((O94*3+P94*3+Q94*3+R94*3+S94*1)/13)*5,0)</f>
        <v/>
      </c>
      <c r="O94" s="43" t="n">
        <v>53.76</v>
      </c>
      <c r="P94" s="43" t="n">
        <v>43.75</v>
      </c>
      <c r="Q94" s="43" t="n">
        <v>39.08</v>
      </c>
      <c r="R94" s="43" t="n">
        <v>33.54</v>
      </c>
      <c r="S94" s="43" t="n">
        <v>32.5</v>
      </c>
      <c r="T94" s="58">
        <f>IF($C94="","",IF(ISNA(MATCH($C94,Comparativosimulacros!$E:$E,0)),"Falta en Comparativo","Sí está"))</f>
        <v/>
      </c>
    </row>
    <row r="95" ht="15.75" customHeight="1" s="42">
      <c r="A95" s="50" t="n">
        <v>603</v>
      </c>
      <c r="B95" s="44" t="n"/>
      <c r="C95" s="44" t="n"/>
      <c r="D95" s="43" t="inlineStr">
        <is>
          <t>Henao Arteaga Emiliano</t>
        </is>
      </c>
      <c r="E95" s="51" t="n"/>
      <c r="F95" s="52" t="n"/>
      <c r="G95" s="45" t="n">
        <v>3.23</v>
      </c>
      <c r="H95" s="45" t="n">
        <v>3.58</v>
      </c>
      <c r="I95" s="45" t="n">
        <v>4.82</v>
      </c>
      <c r="J95" s="45" t="n">
        <v>2.95</v>
      </c>
      <c r="K95" s="45" t="n">
        <v>2.64</v>
      </c>
      <c r="L95" s="46">
        <f>Comparativosimulacros!M94</f>
        <v/>
      </c>
      <c r="M95" s="46" t="n"/>
      <c r="N95" s="50">
        <f>ROUND(((O95*3+P95*3+Q95*3+R95*3+S95*1)/13)*5,0)</f>
        <v/>
      </c>
      <c r="O95" s="43" t="n">
        <v>40.82</v>
      </c>
      <c r="P95" s="43" t="n">
        <v>46.04</v>
      </c>
      <c r="Q95" s="43" t="n">
        <v>62.18</v>
      </c>
      <c r="R95" s="43" t="n">
        <v>38.33</v>
      </c>
      <c r="S95" s="43" t="n">
        <v>32.5</v>
      </c>
      <c r="T95" s="58">
        <f>IF($C95="","",IF(ISNA(MATCH($C95,Comparativosimulacros!$E:$E,0)),"Falta en Comparativo","Sí está"))</f>
        <v/>
      </c>
    </row>
    <row r="96" ht="15.75" customHeight="1" s="42">
      <c r="A96" s="50" t="n">
        <v>603</v>
      </c>
      <c r="B96" s="44" t="n"/>
      <c r="C96" s="44" t="n"/>
      <c r="D96" s="43" t="inlineStr">
        <is>
          <t>Hernández Castrillón Estefanía</t>
        </is>
      </c>
      <c r="E96" s="51" t="n"/>
      <c r="F96" s="52" t="n"/>
      <c r="G96" s="45" t="n">
        <v>1.54</v>
      </c>
      <c r="H96" s="45" t="n">
        <v>2.27</v>
      </c>
      <c r="I96" s="45" t="n">
        <v>3.36</v>
      </c>
      <c r="J96" s="45" t="n">
        <v>2.95</v>
      </c>
      <c r="K96" s="45" t="n">
        <v>2.64</v>
      </c>
      <c r="L96" s="46">
        <f>Comparativosimulacros!M95</f>
        <v/>
      </c>
      <c r="M96" s="46" t="n"/>
      <c r="N96" s="50">
        <f>ROUND(((O96*3+P96*3+Q96*3+R96*3+S96*1)/13)*5,0)</f>
        <v/>
      </c>
      <c r="O96" s="43" t="n">
        <v>19.41</v>
      </c>
      <c r="P96" s="43" t="n">
        <v>29.17</v>
      </c>
      <c r="Q96" s="43" t="n">
        <v>43.28</v>
      </c>
      <c r="R96" s="43" t="n">
        <v>38.33</v>
      </c>
      <c r="S96" s="43" t="n">
        <v>32.5</v>
      </c>
      <c r="T96" s="58">
        <f>IF($C96="","",IF(ISNA(MATCH($C96,Comparativosimulacros!$E:$E,0)),"Falta en Comparativo","Sí está"))</f>
        <v/>
      </c>
    </row>
    <row r="97" ht="15.75" customHeight="1" s="42">
      <c r="A97" s="50" t="n">
        <v>603</v>
      </c>
      <c r="B97" s="44" t="n"/>
      <c r="C97" s="44" t="n"/>
      <c r="D97" s="43" t="inlineStr">
        <is>
          <t>Hernández Urrego Sofia</t>
        </is>
      </c>
      <c r="E97" s="51" t="n"/>
      <c r="F97" s="52" t="n"/>
      <c r="G97" s="45" t="n">
        <v>3.86</v>
      </c>
      <c r="H97" s="45" t="n">
        <v>4.15</v>
      </c>
      <c r="I97" s="45" t="n">
        <v>4.4</v>
      </c>
      <c r="J97" s="45" t="n">
        <v>4.05</v>
      </c>
      <c r="K97" s="45" t="n">
        <v>3.52</v>
      </c>
      <c r="L97" s="46">
        <f>Comparativosimulacros!M96</f>
        <v/>
      </c>
      <c r="M97" s="46" t="n"/>
      <c r="N97" s="50">
        <f>ROUND(((O97*3+P97*3+Q97*3+R97*3+S97*1)/13)*5,0)</f>
        <v/>
      </c>
      <c r="O97" s="43" t="n">
        <v>48.78</v>
      </c>
      <c r="P97" s="43" t="n">
        <v>53.33</v>
      </c>
      <c r="Q97" s="43" t="n">
        <v>56.72</v>
      </c>
      <c r="R97" s="43" t="n">
        <v>52.71</v>
      </c>
      <c r="S97" s="43" t="n">
        <v>43.33</v>
      </c>
      <c r="T97" s="58">
        <f>IF($C97="","",IF(ISNA(MATCH($C97,Comparativosimulacros!$E:$E,0)),"Falta en Comparativo","Sí está"))</f>
        <v/>
      </c>
    </row>
    <row r="98" ht="15.75" customHeight="1" s="42">
      <c r="A98" s="50" t="n">
        <v>603</v>
      </c>
      <c r="B98" s="44" t="n"/>
      <c r="C98" s="44" t="n"/>
      <c r="D98" s="43" t="inlineStr">
        <is>
          <t>Holguín Amasará Josell Andrés</t>
        </is>
      </c>
      <c r="E98" s="51" t="n"/>
      <c r="F98" s="52" t="n"/>
      <c r="G98" s="45" t="n">
        <v>1.81</v>
      </c>
      <c r="H98" s="45" t="n">
        <v>1.78</v>
      </c>
      <c r="I98" s="45" t="n">
        <v>2.25</v>
      </c>
      <c r="J98" s="45" t="n">
        <v>3.68</v>
      </c>
      <c r="K98" s="45" t="n">
        <v>3.08</v>
      </c>
      <c r="L98" s="46">
        <f>Comparativosimulacros!M97</f>
        <v/>
      </c>
      <c r="M98" s="46" t="n"/>
      <c r="N98" s="50">
        <f>ROUND(((O98*3+P98*3+Q98*3+R98*3+S98*1)/13)*5,0)</f>
        <v/>
      </c>
      <c r="O98" s="43" t="n">
        <v>22.9</v>
      </c>
      <c r="P98" s="43" t="n">
        <v>22.92</v>
      </c>
      <c r="Q98" s="43" t="n">
        <v>28.99</v>
      </c>
      <c r="R98" s="43" t="n">
        <v>47.92</v>
      </c>
      <c r="S98" s="43" t="n">
        <v>37.92</v>
      </c>
      <c r="T98" s="58">
        <f>IF($C98="","",IF(ISNA(MATCH($C98,Comparativosimulacros!$E:$E,0)),"Falta en Comparativo","Sí está"))</f>
        <v/>
      </c>
    </row>
    <row r="99" ht="15.75" customHeight="1" s="42">
      <c r="A99" s="50" t="n">
        <v>603</v>
      </c>
      <c r="B99" s="44" t="n"/>
      <c r="C99" s="44" t="n"/>
      <c r="D99" s="43" t="inlineStr">
        <is>
          <t>Hoyos Urrego Emilano</t>
        </is>
      </c>
      <c r="E99" s="51" t="n"/>
      <c r="F99" s="52" t="n"/>
      <c r="G99" s="45" t="n">
        <v>4.9</v>
      </c>
      <c r="H99" s="45" t="n">
        <v>4.39</v>
      </c>
      <c r="I99" s="45" t="n">
        <v>2.93</v>
      </c>
      <c r="J99" s="45" t="n">
        <v>4.79</v>
      </c>
      <c r="K99" s="45" t="n">
        <v>4.85</v>
      </c>
      <c r="L99" s="46">
        <f>Comparativosimulacros!M98</f>
        <v/>
      </c>
      <c r="M99" s="46" t="n"/>
      <c r="N99" s="50">
        <f>ROUND(((O99*3+P99*3+Q99*3+R99*3+S99*1)/13)*5,0)</f>
        <v/>
      </c>
      <c r="O99" s="43" t="n">
        <v>61.97</v>
      </c>
      <c r="P99" s="43" t="n">
        <v>56.46</v>
      </c>
      <c r="Q99" s="43" t="n">
        <v>37.82</v>
      </c>
      <c r="R99" s="43" t="n">
        <v>62.29</v>
      </c>
      <c r="S99" s="43" t="n">
        <v>59.58</v>
      </c>
      <c r="T99" s="58">
        <f>IF($C99="","",IF(ISNA(MATCH($C99,Comparativosimulacros!$E:$E,0)),"Falta en Comparativo","Sí está"))</f>
        <v/>
      </c>
    </row>
    <row r="100" ht="15.75" customHeight="1" s="42">
      <c r="A100" s="50" t="n">
        <v>603</v>
      </c>
      <c r="B100" s="44" t="n"/>
      <c r="C100" s="44" t="n"/>
      <c r="D100" s="43" t="inlineStr">
        <is>
          <t>Jaramillo Medina Abiatar</t>
        </is>
      </c>
      <c r="E100" s="51" t="n"/>
      <c r="F100" s="52" t="n"/>
      <c r="G100" s="45" t="n">
        <v>3.09</v>
      </c>
      <c r="H100" s="45" t="n">
        <v>1</v>
      </c>
      <c r="I100" s="45" t="n">
        <v>2.02</v>
      </c>
      <c r="J100" s="45" t="n">
        <v>2.58</v>
      </c>
      <c r="K100" s="45" t="n">
        <v>3.52</v>
      </c>
      <c r="L100" s="46">
        <f>Comparativosimulacros!M99</f>
        <v/>
      </c>
      <c r="M100" s="46" t="n"/>
      <c r="N100" s="50">
        <f>ROUND(((O100*3+P100*3+Q100*3+R100*3+S100*1)/13)*5,0)</f>
        <v/>
      </c>
      <c r="O100" s="43" t="n">
        <v>39.08</v>
      </c>
      <c r="P100" s="43" t="n">
        <v>11.46</v>
      </c>
      <c r="Q100" s="43" t="n">
        <v>26.05</v>
      </c>
      <c r="R100" s="43" t="n">
        <v>33.54</v>
      </c>
      <c r="S100" s="43" t="n">
        <v>43.33</v>
      </c>
      <c r="T100" s="58">
        <f>IF($C100="","",IF(ISNA(MATCH($C100,Comparativosimulacros!$E:$E,0)),"Falta en Comparativo","Sí está"))</f>
        <v/>
      </c>
    </row>
    <row r="101" ht="15.75" customHeight="1" s="42">
      <c r="A101" s="50" t="n">
        <v>603</v>
      </c>
      <c r="B101" s="44" t="n"/>
      <c r="C101" s="44" t="n"/>
      <c r="D101" s="43" t="inlineStr">
        <is>
          <t>Londoño García Luciana</t>
        </is>
      </c>
      <c r="E101" s="51" t="n"/>
      <c r="F101" s="52" t="n"/>
      <c r="G101" s="45" t="n">
        <v>3.6</v>
      </c>
      <c r="H101" s="45" t="n">
        <v>2.08</v>
      </c>
      <c r="I101" s="45" t="n">
        <v>3.26</v>
      </c>
      <c r="J101" s="45" t="n">
        <v>3.32</v>
      </c>
      <c r="K101" s="45" t="n">
        <v>2.64</v>
      </c>
      <c r="L101" s="46">
        <f>Comparativosimulacros!M100</f>
        <v/>
      </c>
      <c r="M101" s="46" t="n"/>
      <c r="N101" s="50">
        <f>ROUND(((O101*3+P101*3+Q101*3+R101*3+S101*1)/13)*5,0)</f>
        <v/>
      </c>
      <c r="O101" s="43" t="n">
        <v>45.55</v>
      </c>
      <c r="P101" s="43" t="n">
        <v>26.67</v>
      </c>
      <c r="Q101" s="43" t="n">
        <v>42.02</v>
      </c>
      <c r="R101" s="43" t="n">
        <v>43.13</v>
      </c>
      <c r="S101" s="43" t="n">
        <v>32.5</v>
      </c>
      <c r="T101" s="58">
        <f>IF($C101="","",IF(ISNA(MATCH($C101,Comparativosimulacros!$E:$E,0)),"Falta en Comparativo","Sí está"))</f>
        <v/>
      </c>
    </row>
    <row r="102" ht="15.75" customHeight="1" s="42">
      <c r="A102" s="50" t="n">
        <v>603</v>
      </c>
      <c r="B102" s="44" t="n"/>
      <c r="C102" s="44" t="n"/>
      <c r="D102" s="43" t="inlineStr">
        <is>
          <t>Lopez Amazara Salome</t>
        </is>
      </c>
      <c r="E102" s="51" t="n"/>
      <c r="F102" s="52" t="n"/>
      <c r="G102" s="45" t="n"/>
      <c r="H102" s="45" t="n"/>
      <c r="I102" s="45" t="n"/>
      <c r="J102" s="45" t="n"/>
      <c r="K102" s="45" t="n"/>
      <c r="L102" s="46">
        <f>Comparativosimulacros!M101</f>
        <v/>
      </c>
      <c r="M102" s="46" t="n"/>
      <c r="N102" s="50">
        <f>ROUND(((O102*3+P102*3+Q102*3+R102*3+S102*1)/13)*5,0)</f>
        <v/>
      </c>
      <c r="O102" s="43" t="n">
        <v>39</v>
      </c>
      <c r="P102" s="43" t="n">
        <v>40</v>
      </c>
      <c r="Q102" s="43" t="n">
        <v>50</v>
      </c>
      <c r="R102" s="43" t="n">
        <v>21</v>
      </c>
      <c r="S102" s="43" t="n">
        <v>58</v>
      </c>
      <c r="T102" s="58">
        <f>IF($C102="","",IF(ISNA(MATCH($C102,Comparativosimulacros!$E:$E,0)),"Falta en Comparativo","Sí está"))</f>
        <v/>
      </c>
    </row>
    <row r="103" ht="15.75" customHeight="1" s="42">
      <c r="A103" s="50" t="n">
        <v>603</v>
      </c>
      <c r="B103" s="44" t="n"/>
      <c r="C103" s="44" t="n"/>
      <c r="D103" s="43" t="inlineStr">
        <is>
          <t>López Peralta Santiago</t>
        </is>
      </c>
      <c r="E103" s="51" t="n"/>
      <c r="F103" s="52" t="n"/>
      <c r="G103" s="45" t="n">
        <v>4.25</v>
      </c>
      <c r="H103" s="45" t="n">
        <v>4.57</v>
      </c>
      <c r="I103" s="45" t="n">
        <v>5</v>
      </c>
      <c r="J103" s="45" t="n">
        <v>4.42</v>
      </c>
      <c r="K103" s="45" t="n">
        <v>4.41</v>
      </c>
      <c r="L103" s="46">
        <f>Comparativosimulacros!M102</f>
        <v/>
      </c>
      <c r="M103" s="46" t="n"/>
      <c r="N103" s="50">
        <f>ROUND(((O103*3+P103*3+Q103*3+R103*3+S103*1)/13)*5,0)</f>
        <v/>
      </c>
      <c r="O103" s="43" t="n">
        <v>53.76</v>
      </c>
      <c r="P103" s="43" t="n">
        <v>58.75</v>
      </c>
      <c r="Q103" s="43" t="n">
        <v>71.01000000000001</v>
      </c>
      <c r="R103" s="43" t="n">
        <v>57.5</v>
      </c>
      <c r="S103" s="43" t="n">
        <v>54.17</v>
      </c>
      <c r="T103" s="58">
        <f>IF($C103="","",IF(ISNA(MATCH($C103,Comparativosimulacros!$E:$E,0)),"Falta en Comparativo","Sí está"))</f>
        <v/>
      </c>
    </row>
    <row r="104" ht="15.75" customHeight="1" s="42">
      <c r="A104" s="50" t="n">
        <v>603</v>
      </c>
      <c r="B104" s="44" t="n"/>
      <c r="C104" s="44" t="n"/>
      <c r="D104" s="43" t="inlineStr">
        <is>
          <t>Martínez Durango Juan José</t>
        </is>
      </c>
      <c r="E104" s="51" t="n"/>
      <c r="F104" s="52" t="n"/>
      <c r="G104" s="45" t="n">
        <v>3.47</v>
      </c>
      <c r="H104" s="45" t="n">
        <v>4.88</v>
      </c>
      <c r="I104" s="45" t="n">
        <v>3.36</v>
      </c>
      <c r="J104" s="45" t="n">
        <v>5</v>
      </c>
      <c r="K104" s="45" t="n">
        <v>2.64</v>
      </c>
      <c r="L104" s="46">
        <f>Comparativosimulacros!M103</f>
        <v/>
      </c>
      <c r="M104" s="46" t="n"/>
      <c r="N104" s="50">
        <f>ROUND(((O104*3+P104*3+Q104*3+R104*3+S104*1)/13)*5,0)</f>
        <v/>
      </c>
      <c r="O104" s="43" t="n">
        <v>43.8</v>
      </c>
      <c r="P104" s="43" t="n">
        <v>62.71</v>
      </c>
      <c r="Q104" s="43" t="n">
        <v>43.28</v>
      </c>
      <c r="R104" s="43" t="n">
        <v>67.08</v>
      </c>
      <c r="S104" s="43" t="n">
        <v>32.5</v>
      </c>
      <c r="T104" s="58">
        <f>IF($C104="","",IF(ISNA(MATCH($C104,Comparativosimulacros!$E:$E,0)),"Falta en Comparativo","Sí está"))</f>
        <v/>
      </c>
    </row>
    <row r="105" ht="15.75" customHeight="1" s="42">
      <c r="A105" s="50" t="n">
        <v>603</v>
      </c>
      <c r="B105" s="44" t="n"/>
      <c r="C105" s="44" t="n"/>
      <c r="D105" s="43" t="inlineStr">
        <is>
          <t>Martínez Tarazona Camila Valentina</t>
        </is>
      </c>
      <c r="E105" s="51" t="n"/>
      <c r="F105" s="52" t="n"/>
      <c r="G105" s="45" t="n">
        <v>2.84</v>
      </c>
      <c r="H105" s="45" t="n">
        <v>3.94</v>
      </c>
      <c r="I105" s="45" t="n">
        <v>4.37</v>
      </c>
      <c r="J105" s="45" t="n">
        <v>3.32</v>
      </c>
      <c r="K105" s="45" t="n">
        <v>3.52</v>
      </c>
      <c r="L105" s="46">
        <f>Comparativosimulacros!M104</f>
        <v/>
      </c>
      <c r="M105" s="46" t="n"/>
      <c r="N105" s="50">
        <f>ROUND(((O105*3+P105*3+Q105*3+R105*3+S105*1)/13)*5,0)</f>
        <v/>
      </c>
      <c r="O105" s="43" t="n">
        <v>35.84</v>
      </c>
      <c r="P105" s="43" t="n">
        <v>50.63</v>
      </c>
      <c r="Q105" s="43" t="n">
        <v>56.3</v>
      </c>
      <c r="R105" s="43" t="n">
        <v>43.13</v>
      </c>
      <c r="S105" s="43" t="n">
        <v>43.33</v>
      </c>
      <c r="T105" s="58">
        <f>IF($C105="","",IF(ISNA(MATCH($C105,Comparativosimulacros!$E:$E,0)),"Falta en Comparativo","Sí está"))</f>
        <v/>
      </c>
    </row>
    <row r="106" ht="15.75" customHeight="1" s="42">
      <c r="A106" s="50" t="n">
        <v>603</v>
      </c>
      <c r="B106" s="44" t="n"/>
      <c r="C106" s="44" t="n"/>
      <c r="D106" s="43" t="inlineStr">
        <is>
          <t>Meneses Guerrero Matías</t>
        </is>
      </c>
      <c r="E106" s="51" t="n"/>
      <c r="F106" s="52" t="n"/>
      <c r="G106" s="45" t="n">
        <v>5</v>
      </c>
      <c r="H106" s="45" t="n">
        <v>2.33</v>
      </c>
      <c r="I106" s="45" t="n">
        <v>2.25</v>
      </c>
      <c r="J106" s="45" t="n">
        <v>1.84</v>
      </c>
      <c r="K106" s="45" t="n">
        <v>3.52</v>
      </c>
      <c r="L106" s="46">
        <f>Comparativosimulacros!M105</f>
        <v/>
      </c>
      <c r="M106" s="46" t="n"/>
      <c r="N106" s="50">
        <f>ROUND(((O106*3+P106*3+Q106*3+R106*3+S106*1)/13)*5,0)</f>
        <v/>
      </c>
      <c r="O106" s="43" t="n">
        <v>71.93000000000001</v>
      </c>
      <c r="P106" s="43" t="n">
        <v>30</v>
      </c>
      <c r="Q106" s="43" t="n">
        <v>28.99</v>
      </c>
      <c r="R106" s="43" t="n">
        <v>23.96</v>
      </c>
      <c r="S106" s="43" t="n">
        <v>43.33</v>
      </c>
      <c r="T106" s="58">
        <f>IF($C106="","",IF(ISNA(MATCH($C106,Comparativosimulacros!$E:$E,0)),"Falta en Comparativo","Sí está"))</f>
        <v/>
      </c>
    </row>
    <row r="107" ht="15.75" customHeight="1" s="42">
      <c r="A107" s="50" t="n">
        <v>603</v>
      </c>
      <c r="B107" s="44" t="n"/>
      <c r="C107" s="44" t="n"/>
      <c r="D107" s="43" t="inlineStr">
        <is>
          <t>Nuno Pineda Gustavo</t>
        </is>
      </c>
      <c r="E107" s="51" t="n"/>
      <c r="F107" s="52" t="n"/>
      <c r="G107" s="45" t="n">
        <v>2.84</v>
      </c>
      <c r="H107" s="45" t="n">
        <v>4.59</v>
      </c>
      <c r="I107" s="45" t="n">
        <v>4.73</v>
      </c>
      <c r="J107" s="45" t="n">
        <v>2.58</v>
      </c>
      <c r="K107" s="45" t="n">
        <v>4.85</v>
      </c>
      <c r="L107" s="46">
        <f>Comparativosimulacros!M106</f>
        <v/>
      </c>
      <c r="M107" s="46" t="n"/>
      <c r="N107" s="50">
        <f>ROUND(((O107*3+P107*3+Q107*3+R107*3+S107*1)/13)*5,0)</f>
        <v/>
      </c>
      <c r="O107" s="43" t="n">
        <v>35.84</v>
      </c>
      <c r="P107" s="43" t="n">
        <v>58.96</v>
      </c>
      <c r="Q107" s="43" t="n">
        <v>60.92</v>
      </c>
      <c r="R107" s="43" t="n">
        <v>33.54</v>
      </c>
      <c r="S107" s="43" t="n">
        <v>59.58</v>
      </c>
      <c r="T107" s="58">
        <f>IF($C107="","",IF(ISNA(MATCH($C107,Comparativosimulacros!$E:$E,0)),"Falta en Comparativo","Sí está"))</f>
        <v/>
      </c>
    </row>
    <row r="108" ht="15.75" customHeight="1" s="42">
      <c r="A108" s="50" t="n">
        <v>603</v>
      </c>
      <c r="B108" s="44" t="n"/>
      <c r="C108" s="44" t="n"/>
      <c r="D108" s="43" t="inlineStr">
        <is>
          <t>Oviedo Ruiz Salome</t>
        </is>
      </c>
      <c r="E108" s="51" t="n"/>
      <c r="F108" s="52" t="n"/>
      <c r="G108" s="45" t="n">
        <v>1.93</v>
      </c>
      <c r="H108" s="45" t="n">
        <v>2.93</v>
      </c>
      <c r="I108" s="45" t="n">
        <v>3.26</v>
      </c>
      <c r="J108" s="45" t="n">
        <v>2.95</v>
      </c>
      <c r="K108" s="45" t="n">
        <v>1.76</v>
      </c>
      <c r="L108" s="46">
        <f>Comparativosimulacros!M107</f>
        <v/>
      </c>
      <c r="M108" s="46" t="n"/>
      <c r="N108" s="50">
        <f>ROUND(((O108*3+P108*3+Q108*3+R108*3+S108*1)/13)*5,0)</f>
        <v/>
      </c>
      <c r="O108" s="43" t="n">
        <v>24.39</v>
      </c>
      <c r="P108" s="43" t="n">
        <v>37.71</v>
      </c>
      <c r="Q108" s="43" t="n">
        <v>42.02</v>
      </c>
      <c r="R108" s="43" t="n">
        <v>38.33</v>
      </c>
      <c r="S108" s="43" t="n">
        <v>21.67</v>
      </c>
      <c r="T108" s="58">
        <f>IF($C108="","",IF(ISNA(MATCH($C108,Comparativosimulacros!$E:$E,0)),"Falta en Comparativo","Sí está"))</f>
        <v/>
      </c>
    </row>
    <row r="109" ht="15.75" customHeight="1" s="42">
      <c r="A109" s="50" t="n">
        <v>603</v>
      </c>
      <c r="B109" s="44" t="n"/>
      <c r="C109" s="44" t="n"/>
      <c r="D109" s="43" t="inlineStr">
        <is>
          <t>Quintero Vélez Gerónimo</t>
        </is>
      </c>
      <c r="E109" s="51" t="n"/>
      <c r="F109" s="52" t="n"/>
      <c r="G109" s="45" t="n">
        <v>1.81</v>
      </c>
      <c r="H109" s="45" t="n">
        <v>2.53</v>
      </c>
      <c r="I109" s="45" t="n">
        <v>3.13</v>
      </c>
      <c r="J109" s="45" t="n">
        <v>2.95</v>
      </c>
      <c r="K109" s="45" t="n">
        <v>2.2</v>
      </c>
      <c r="L109" s="46">
        <f>Comparativosimulacros!M108</f>
        <v/>
      </c>
      <c r="M109" s="46" t="n"/>
      <c r="N109" s="50">
        <f>ROUND(((O109*3+P109*3+Q109*3+R109*3+S109*1)/13)*5,0)</f>
        <v/>
      </c>
      <c r="O109" s="43" t="n">
        <v>22.9</v>
      </c>
      <c r="P109" s="43" t="n">
        <v>32.5</v>
      </c>
      <c r="Q109" s="43" t="n">
        <v>40.34</v>
      </c>
      <c r="R109" s="43" t="n">
        <v>38.33</v>
      </c>
      <c r="S109" s="43" t="n">
        <v>27.08</v>
      </c>
      <c r="T109" s="58">
        <f>IF($C109="","",IF(ISNA(MATCH($C109,Comparativosimulacros!$E:$E,0)),"Falta en Comparativo","Sí está"))</f>
        <v/>
      </c>
    </row>
    <row r="110" ht="15.75" customHeight="1" s="42">
      <c r="A110" s="50" t="n">
        <v>603</v>
      </c>
      <c r="B110" s="44" t="n"/>
      <c r="C110" s="44" t="n"/>
      <c r="D110" s="43" t="inlineStr">
        <is>
          <t>Quiroz Garces Michell Dahiana</t>
        </is>
      </c>
      <c r="E110" s="51" t="n"/>
      <c r="F110" s="52" t="n"/>
      <c r="G110" s="45" t="n">
        <v>2.7</v>
      </c>
      <c r="H110" s="45" t="n">
        <v>5</v>
      </c>
      <c r="I110" s="45" t="n">
        <v>1.56</v>
      </c>
      <c r="J110" s="45" t="n">
        <v>2.95</v>
      </c>
      <c r="K110" s="45" t="n">
        <v>4.85</v>
      </c>
      <c r="L110" s="46">
        <f>Comparativosimulacros!M109</f>
        <v/>
      </c>
      <c r="M110" s="46" t="n"/>
      <c r="N110" s="50">
        <f>ROUND(((O110*3+P110*3+Q110*3+R110*3+S110*1)/13)*5,0)</f>
        <v/>
      </c>
      <c r="O110" s="43" t="n">
        <v>34.1</v>
      </c>
      <c r="P110" s="43" t="n">
        <v>72.5</v>
      </c>
      <c r="Q110" s="43" t="n">
        <v>20.17</v>
      </c>
      <c r="R110" s="43" t="n">
        <v>38.33</v>
      </c>
      <c r="S110" s="43" t="n">
        <v>59.58</v>
      </c>
      <c r="T110" s="58">
        <f>IF($C110="","",IF(ISNA(MATCH($C110,Comparativosimulacros!$E:$E,0)),"Falta en Comparativo","Sí está"))</f>
        <v/>
      </c>
    </row>
    <row r="111" ht="15.75" customHeight="1" s="42">
      <c r="A111" s="50" t="n">
        <v>603</v>
      </c>
      <c r="B111" s="44" t="n"/>
      <c r="C111" s="44" t="n"/>
      <c r="D111" s="43" t="inlineStr">
        <is>
          <t>Rodríguez Campo Mariángel</t>
        </is>
      </c>
      <c r="E111" s="51" t="n"/>
      <c r="F111" s="52" t="n"/>
      <c r="G111" s="45" t="n">
        <v>2.58</v>
      </c>
      <c r="H111" s="45" t="n">
        <v>3.34</v>
      </c>
      <c r="I111" s="45" t="n">
        <v>2.25</v>
      </c>
      <c r="J111" s="45" t="n">
        <v>1.84</v>
      </c>
      <c r="K111" s="45" t="n">
        <v>1.76</v>
      </c>
      <c r="L111" s="46">
        <f>Comparativosimulacros!M110</f>
        <v/>
      </c>
      <c r="M111" s="46" t="n"/>
      <c r="N111" s="50">
        <f>ROUND(((O111*3+P111*3+Q111*3+R111*3+S111*1)/13)*5,0)</f>
        <v/>
      </c>
      <c r="O111" s="43" t="n">
        <v>32.61</v>
      </c>
      <c r="P111" s="43" t="n">
        <v>42.92</v>
      </c>
      <c r="Q111" s="43" t="n">
        <v>28.99</v>
      </c>
      <c r="R111" s="43" t="n">
        <v>23.96</v>
      </c>
      <c r="S111" s="43" t="n">
        <v>21.67</v>
      </c>
      <c r="T111" s="58">
        <f>IF($C111="","",IF(ISNA(MATCH($C111,Comparativosimulacros!$E:$E,0)),"Falta en Comparativo","Sí está"))</f>
        <v/>
      </c>
    </row>
    <row r="112" ht="15.75" customHeight="1" s="42">
      <c r="A112" s="50" t="n">
        <v>603</v>
      </c>
      <c r="B112" s="44" t="n"/>
      <c r="C112" s="44" t="n"/>
      <c r="D112" s="43" t="inlineStr">
        <is>
          <t>Roldan Puerta Andrés Felipe</t>
        </is>
      </c>
      <c r="E112" s="51" t="n"/>
      <c r="F112" s="52" t="n"/>
      <c r="G112" s="45" t="n">
        <v>2.58</v>
      </c>
      <c r="H112" s="45" t="n">
        <v>3.74</v>
      </c>
      <c r="I112" s="45" t="n">
        <v>3.03</v>
      </c>
      <c r="J112" s="45" t="n">
        <v>3.32</v>
      </c>
      <c r="K112" s="45" t="n">
        <v>4.85</v>
      </c>
      <c r="L112" s="46">
        <f>Comparativosimulacros!M111</f>
        <v/>
      </c>
      <c r="M112" s="46" t="n"/>
      <c r="N112" s="50">
        <f>ROUND(((O112*3+P112*3+Q112*3+R112*3+S112*1)/13)*5,0)</f>
        <v/>
      </c>
      <c r="O112" s="43" t="n">
        <v>32.61</v>
      </c>
      <c r="P112" s="43" t="n">
        <v>48.13</v>
      </c>
      <c r="Q112" s="43" t="n">
        <v>39.08</v>
      </c>
      <c r="R112" s="43" t="n">
        <v>43.13</v>
      </c>
      <c r="S112" s="43" t="n">
        <v>59.58</v>
      </c>
      <c r="T112" s="58">
        <f>IF($C112="","",IF(ISNA(MATCH($C112,Comparativosimulacros!$E:$E,0)),"Falta en Comparativo","Sí está"))</f>
        <v/>
      </c>
    </row>
    <row r="113" ht="15.75" customHeight="1" s="42">
      <c r="A113" s="50" t="n">
        <v>603</v>
      </c>
      <c r="B113" s="44" t="n"/>
      <c r="C113" s="44" t="n"/>
      <c r="D113" s="43" t="inlineStr">
        <is>
          <t>Sarrazola García Juan Andrés</t>
        </is>
      </c>
      <c r="E113" s="51" t="n"/>
      <c r="F113" s="52" t="n"/>
      <c r="G113" s="45" t="n">
        <v>3.6</v>
      </c>
      <c r="H113" s="45" t="n">
        <v>3.74</v>
      </c>
      <c r="I113" s="45" t="n">
        <v>4.82</v>
      </c>
      <c r="J113" s="45" t="n">
        <v>4.42</v>
      </c>
      <c r="K113" s="45" t="n">
        <v>3.97</v>
      </c>
      <c r="L113" s="46">
        <f>Comparativosimulacros!M112</f>
        <v/>
      </c>
      <c r="M113" s="46" t="n"/>
      <c r="N113" s="50">
        <f>ROUND(((O113*3+P113*3+Q113*3+R113*3+S113*1)/13)*5,0)</f>
        <v/>
      </c>
      <c r="O113" s="43" t="n">
        <v>45.55</v>
      </c>
      <c r="P113" s="43" t="n">
        <v>48.13</v>
      </c>
      <c r="Q113" s="43" t="n">
        <v>62.18</v>
      </c>
      <c r="R113" s="43" t="n">
        <v>57.5</v>
      </c>
      <c r="S113" s="43" t="n">
        <v>48.75</v>
      </c>
      <c r="T113" s="58">
        <f>IF($C113="","",IF(ISNA(MATCH($C113,Comparativosimulacros!$E:$E,0)),"Falta en Comparativo","Sí está"))</f>
        <v/>
      </c>
    </row>
    <row r="114" ht="15.75" customHeight="1" s="42">
      <c r="A114" s="50" t="n">
        <v>603</v>
      </c>
      <c r="B114" s="44" t="n"/>
      <c r="C114" s="44" t="n"/>
      <c r="D114" s="43" t="inlineStr">
        <is>
          <t>Valdez Delgado Juan Esteban</t>
        </is>
      </c>
      <c r="E114" s="51" t="n"/>
      <c r="F114" s="52" t="n"/>
      <c r="G114" s="45" t="n">
        <v>2.97</v>
      </c>
      <c r="H114" s="45" t="n">
        <v>3.63</v>
      </c>
      <c r="I114" s="45" t="n">
        <v>1.24</v>
      </c>
      <c r="J114" s="45" t="n">
        <v>1.84</v>
      </c>
      <c r="K114" s="45" t="n">
        <v>1.76</v>
      </c>
      <c r="L114" s="46">
        <f>Comparativosimulacros!M113</f>
        <v/>
      </c>
      <c r="M114" s="46" t="n"/>
      <c r="N114" s="50">
        <f>ROUND(((O114*3+P114*3+Q114*3+R114*3+S114*1)/13)*5,0)</f>
        <v/>
      </c>
      <c r="O114" s="43" t="n">
        <v>37.58</v>
      </c>
      <c r="P114" s="43" t="n">
        <v>46.67</v>
      </c>
      <c r="Q114" s="43" t="n">
        <v>15.97</v>
      </c>
      <c r="R114" s="43" t="n">
        <v>23.96</v>
      </c>
      <c r="S114" s="43" t="n">
        <v>21.67</v>
      </c>
      <c r="T114" s="58">
        <f>IF($C114="","",IF(ISNA(MATCH($C114,Comparativosimulacros!$E:$E,0)),"Falta en Comparativo","Sí está"))</f>
        <v/>
      </c>
    </row>
    <row r="115" ht="15.75" customHeight="1" s="42">
      <c r="A115" s="50" t="n">
        <v>603</v>
      </c>
      <c r="B115" s="44" t="n"/>
      <c r="C115" s="44" t="n"/>
      <c r="D115" s="43" t="inlineStr">
        <is>
          <t>Varela Benítez Valeria</t>
        </is>
      </c>
      <c r="E115" s="51" t="n"/>
      <c r="F115" s="52" t="n"/>
      <c r="G115" s="45" t="n">
        <v>4.39</v>
      </c>
      <c r="H115" s="45" t="n">
        <v>3.76</v>
      </c>
      <c r="I115" s="45" t="n">
        <v>5</v>
      </c>
      <c r="J115" s="45" t="n">
        <v>4.42</v>
      </c>
      <c r="K115" s="45" t="n">
        <v>4.41</v>
      </c>
      <c r="L115" s="46">
        <f>Comparativosimulacros!M114</f>
        <v/>
      </c>
      <c r="M115" s="46" t="n"/>
      <c r="N115" s="50">
        <f>ROUND(((O115*3+P115*3+Q115*3+R115*3+S115*1)/13)*5,0)</f>
        <v/>
      </c>
      <c r="O115" s="43" t="n">
        <v>55.5</v>
      </c>
      <c r="P115" s="43" t="n">
        <v>48.33</v>
      </c>
      <c r="Q115" s="43" t="n">
        <v>68.06999999999999</v>
      </c>
      <c r="R115" s="43" t="n">
        <v>57.5</v>
      </c>
      <c r="S115" s="43" t="n">
        <v>54.17</v>
      </c>
      <c r="T115" s="58">
        <f>IF($C115="","",IF(ISNA(MATCH($C115,Comparativosimulacros!$E:$E,0)),"Falta en Comparativo","Sí está"))</f>
        <v/>
      </c>
    </row>
    <row r="116" ht="15.75" customHeight="1" s="42">
      <c r="A116" s="50" t="n">
        <v>603</v>
      </c>
      <c r="B116" s="44" t="n"/>
      <c r="C116" s="44" t="n"/>
      <c r="D116" s="43" t="inlineStr">
        <is>
          <t>Vega Mendez Julian Esteban</t>
        </is>
      </c>
      <c r="E116" s="51" t="n"/>
      <c r="F116" s="52" t="n"/>
      <c r="G116" s="45" t="n">
        <v>2.84</v>
      </c>
      <c r="H116" s="45" t="n">
        <v>2.45</v>
      </c>
      <c r="I116" s="45" t="n">
        <v>2.35</v>
      </c>
      <c r="J116" s="45" t="n">
        <v>1.11</v>
      </c>
      <c r="K116" s="45" t="n">
        <v>4.41</v>
      </c>
      <c r="L116" s="46">
        <f>Comparativosimulacros!M115</f>
        <v/>
      </c>
      <c r="M116" s="46" t="n"/>
      <c r="N116" s="50">
        <f>ROUND(((O116*3+P116*3+Q116*3+R116*3+S116*1)/13)*5,0)</f>
        <v/>
      </c>
      <c r="O116" s="43" t="n">
        <v>35.84</v>
      </c>
      <c r="P116" s="43" t="n">
        <v>31.46</v>
      </c>
      <c r="Q116" s="43" t="n">
        <v>30.25</v>
      </c>
      <c r="R116" s="43" t="n">
        <v>14.38</v>
      </c>
      <c r="S116" s="43" t="n">
        <v>54.17</v>
      </c>
      <c r="T116" s="58">
        <f>IF($C116="","",IF(ISNA(MATCH($C116,Comparativosimulacros!$E:$E,0)),"Falta en Comparativo","Sí está"))</f>
        <v/>
      </c>
    </row>
    <row r="117" ht="15.75" customHeight="1" s="42">
      <c r="A117" s="50" t="n">
        <v>603</v>
      </c>
      <c r="B117" s="44" t="n"/>
      <c r="C117" s="44" t="n"/>
      <c r="D117" s="43" t="inlineStr">
        <is>
          <t>Villa Quiroz Ana Sofía</t>
        </is>
      </c>
      <c r="E117" s="51" t="n"/>
      <c r="F117" s="52" t="n"/>
      <c r="G117" s="45" t="n">
        <v>5</v>
      </c>
      <c r="H117" s="45" t="n">
        <v>5</v>
      </c>
      <c r="I117" s="45" t="n">
        <v>5</v>
      </c>
      <c r="J117" s="45" t="n">
        <v>4.79</v>
      </c>
      <c r="K117" s="45" t="n">
        <v>1</v>
      </c>
      <c r="L117" s="46">
        <f>Comparativosimulacros!M116</f>
        <v/>
      </c>
      <c r="M117" s="46" t="n"/>
      <c r="N117" s="50">
        <f>ROUND(((O117*3+P117*3+Q117*3+R117*3+S117*1)/13)*5,0)</f>
        <v/>
      </c>
      <c r="O117" s="43" t="n">
        <v>70.19</v>
      </c>
      <c r="P117" s="43" t="n">
        <v>73.95999999999999</v>
      </c>
      <c r="Q117" s="43" t="n">
        <v>65.13</v>
      </c>
      <c r="R117" s="43" t="n">
        <v>62.29</v>
      </c>
      <c r="S117" s="43" t="n">
        <v>5.42</v>
      </c>
      <c r="T117" s="58">
        <f>IF($C117="","",IF(ISNA(MATCH($C117,Comparativosimulacros!$E:$E,0)),"Falta en Comparativo","Sí está"))</f>
        <v/>
      </c>
    </row>
    <row r="118" ht="15.75" customHeight="1" s="42">
      <c r="A118" s="50" t="n">
        <v>604</v>
      </c>
      <c r="B118" s="44" t="n"/>
      <c r="C118" s="44" t="n"/>
      <c r="D118" s="43" t="inlineStr">
        <is>
          <t>Arias Murillo Sandra Leonora</t>
        </is>
      </c>
      <c r="E118" s="51" t="n"/>
      <c r="F118" s="52" t="n"/>
      <c r="G118" s="45" t="n">
        <v>4.23</v>
      </c>
      <c r="H118" s="45" t="n">
        <v>5</v>
      </c>
      <c r="I118" s="45" t="n">
        <v>4.03</v>
      </c>
      <c r="J118" s="45" t="n">
        <v>2.46</v>
      </c>
      <c r="K118" s="45" t="n">
        <v>3.59</v>
      </c>
      <c r="L118" s="46">
        <f>Comparativosimulacros!M117</f>
        <v/>
      </c>
      <c r="M118" s="46" t="n"/>
      <c r="N118" s="50">
        <f>ROUND(((O118*3+P118*3+Q118*3+R118*3+S118*1)/13)*5,0)</f>
        <v/>
      </c>
      <c r="O118" s="43" t="n">
        <v>52.52</v>
      </c>
      <c r="P118" s="43" t="n">
        <v>64.86</v>
      </c>
      <c r="Q118" s="43" t="n">
        <v>52.02</v>
      </c>
      <c r="R118" s="43" t="n">
        <v>30</v>
      </c>
      <c r="S118" s="43" t="n">
        <v>45</v>
      </c>
      <c r="T118" s="58">
        <f>IF($C118="","",IF(ISNA(MATCH($C118,Comparativosimulacros!$E:$E,0)),"Falta en Comparativo","Sí está"))</f>
        <v/>
      </c>
    </row>
    <row r="119" ht="15.75" customHeight="1" s="42">
      <c r="A119" s="50" t="n">
        <v>604</v>
      </c>
      <c r="B119" s="44" t="n"/>
      <c r="C119" s="44" t="n"/>
      <c r="D119" s="43" t="inlineStr">
        <is>
          <t>Betancur Castrillon Mateo</t>
        </is>
      </c>
      <c r="E119" s="51" t="n"/>
      <c r="F119" s="52" t="n"/>
      <c r="G119" s="45" t="n">
        <v>3.34</v>
      </c>
      <c r="H119" s="45" t="n">
        <v>2.79</v>
      </c>
      <c r="I119" s="45" t="n">
        <v>3.65</v>
      </c>
      <c r="J119" s="45" t="n">
        <v>2.87</v>
      </c>
      <c r="K119" s="45" t="n">
        <v>4.39</v>
      </c>
      <c r="L119" s="46">
        <f>Comparativosimulacros!M118</f>
        <v/>
      </c>
      <c r="M119" s="46" t="n"/>
      <c r="N119" s="50">
        <f>ROUND(((O119*3+P119*3+Q119*3+R119*3+S119*1)/13)*5,0)</f>
        <v/>
      </c>
      <c r="O119" s="43" t="n">
        <v>41.49</v>
      </c>
      <c r="P119" s="43" t="n">
        <v>35.9</v>
      </c>
      <c r="Q119" s="43" t="n">
        <v>47.1</v>
      </c>
      <c r="R119" s="43" t="n">
        <v>35</v>
      </c>
      <c r="S119" s="43" t="n">
        <v>55</v>
      </c>
      <c r="T119" s="58">
        <f>IF($C119="","",IF(ISNA(MATCH($C119,Comparativosimulacros!$E:$E,0)),"Falta en Comparativo","Sí está"))</f>
        <v/>
      </c>
    </row>
    <row r="120" ht="15.75" customHeight="1" s="42">
      <c r="A120" s="50" t="n">
        <v>604</v>
      </c>
      <c r="B120" s="44" t="n"/>
      <c r="C120" s="44" t="n"/>
      <c r="D120" s="43" t="inlineStr">
        <is>
          <t>Chanci Tilano Anny Carolina</t>
        </is>
      </c>
      <c r="E120" s="51" t="n"/>
      <c r="F120" s="52" t="n"/>
      <c r="G120" s="45" t="n">
        <v>5</v>
      </c>
      <c r="H120" s="45" t="n">
        <v>3.65</v>
      </c>
      <c r="I120" s="45" t="n">
        <v>4.1</v>
      </c>
      <c r="J120" s="45" t="n">
        <v>3.28</v>
      </c>
      <c r="K120" s="45" t="n">
        <v>4.39</v>
      </c>
      <c r="L120" s="46">
        <f>Comparativosimulacros!M119</f>
        <v/>
      </c>
      <c r="M120" s="46" t="n"/>
      <c r="N120" s="50">
        <f>ROUND(((O120*3+P120*3+Q120*3+R120*3+S120*1)/13)*5,0)</f>
        <v/>
      </c>
      <c r="O120" s="43" t="n">
        <v>63.55</v>
      </c>
      <c r="P120" s="43" t="n">
        <v>46.94</v>
      </c>
      <c r="Q120" s="43" t="n">
        <v>52.98</v>
      </c>
      <c r="R120" s="43" t="n">
        <v>40</v>
      </c>
      <c r="S120" s="43" t="n">
        <v>55</v>
      </c>
      <c r="T120" s="58">
        <f>IF($C120="","",IF(ISNA(MATCH($C120,Comparativosimulacros!$E:$E,0)),"Falta en Comparativo","Sí está"))</f>
        <v/>
      </c>
    </row>
    <row r="121" ht="15.75" customHeight="1" s="42">
      <c r="A121" s="50" t="n">
        <v>604</v>
      </c>
      <c r="B121" s="44" t="n"/>
      <c r="C121" s="44" t="n"/>
      <c r="D121" s="43" t="inlineStr">
        <is>
          <t>Giraldo Hernandez Yehitmer Andredy</t>
        </is>
      </c>
      <c r="E121" s="51" t="n"/>
      <c r="F121" s="52" t="n"/>
      <c r="G121" s="45" t="n">
        <v>4.4</v>
      </c>
      <c r="H121" s="45" t="n">
        <v>3.25</v>
      </c>
      <c r="I121" s="45" t="n">
        <v>1.29</v>
      </c>
      <c r="J121" s="45" t="n">
        <v>1.64</v>
      </c>
      <c r="K121" s="45" t="n">
        <v>3.99</v>
      </c>
      <c r="L121" s="46">
        <f>Comparativosimulacros!M120</f>
        <v/>
      </c>
      <c r="M121" s="46" t="n"/>
      <c r="N121" s="50">
        <f>ROUND(((O121*3+P121*3+Q121*3+R121*3+S121*1)/13)*5,0)</f>
        <v/>
      </c>
      <c r="O121" s="43" t="n">
        <v>54.62</v>
      </c>
      <c r="P121" s="43" t="n">
        <v>41.81</v>
      </c>
      <c r="Q121" s="43" t="n">
        <v>16.68</v>
      </c>
      <c r="R121" s="43" t="n">
        <v>20</v>
      </c>
      <c r="S121" s="43" t="n">
        <v>50</v>
      </c>
      <c r="T121" s="58">
        <f>IF($C121="","",IF(ISNA(MATCH($C121,Comparativosimulacros!$E:$E,0)),"Falta en Comparativo","Sí está"))</f>
        <v/>
      </c>
    </row>
    <row r="122" ht="15.75" customHeight="1" s="42">
      <c r="A122" s="50" t="n">
        <v>604</v>
      </c>
      <c r="B122" s="44" t="n"/>
      <c r="C122" s="44" t="n"/>
      <c r="D122" s="43" t="inlineStr">
        <is>
          <t>Guerra Morales Leidy Johana</t>
        </is>
      </c>
      <c r="E122" s="51" t="n"/>
      <c r="F122" s="52" t="n"/>
      <c r="G122" s="45" t="n">
        <v>3.64</v>
      </c>
      <c r="H122" s="45" t="n">
        <v>1.88</v>
      </c>
      <c r="I122" s="45" t="n">
        <v>2.13</v>
      </c>
      <c r="J122" s="45" t="n">
        <v>3.28</v>
      </c>
      <c r="K122" s="45" t="n">
        <v>3.99</v>
      </c>
      <c r="L122" s="46">
        <f>Comparativosimulacros!M121</f>
        <v/>
      </c>
      <c r="M122" s="46" t="n"/>
      <c r="N122" s="50">
        <f>ROUND(((O122*3+P122*3+Q122*3+R122*3+S122*1)/13)*5,0)</f>
        <v/>
      </c>
      <c r="O122" s="43" t="n">
        <v>45.17</v>
      </c>
      <c r="P122" s="43" t="n">
        <v>24.1</v>
      </c>
      <c r="Q122" s="43" t="n">
        <v>27.48</v>
      </c>
      <c r="R122" s="43" t="n">
        <v>40</v>
      </c>
      <c r="S122" s="43" t="n">
        <v>50</v>
      </c>
      <c r="T122" s="58">
        <f>IF($C122="","",IF(ISNA(MATCH($C122,Comparativosimulacros!$E:$E,0)),"Falta en Comparativo","Sí está"))</f>
        <v/>
      </c>
    </row>
    <row r="123" ht="15.75" customHeight="1" s="42">
      <c r="A123" s="50" t="n">
        <v>604</v>
      </c>
      <c r="B123" s="44" t="n"/>
      <c r="C123" s="44" t="n"/>
      <c r="D123" s="43" t="inlineStr">
        <is>
          <t>Gutiérrez Cardona Linda Michel</t>
        </is>
      </c>
      <c r="E123" s="51" t="n"/>
      <c r="F123" s="52" t="n"/>
      <c r="G123" s="45" t="n">
        <v>3.76</v>
      </c>
      <c r="H123" s="45" t="n">
        <v>2.79</v>
      </c>
      <c r="I123" s="45" t="n">
        <v>1</v>
      </c>
      <c r="J123" s="45" t="n">
        <v>3.28</v>
      </c>
      <c r="K123" s="45" t="n">
        <v>1.99</v>
      </c>
      <c r="L123" s="46">
        <f>Comparativosimulacros!M122</f>
        <v/>
      </c>
      <c r="M123" s="46" t="n"/>
      <c r="N123" s="50">
        <f>ROUND(((O123*3+P123*3+Q123*3+R123*3+S123*1)/13)*5,0)</f>
        <v/>
      </c>
      <c r="O123" s="43" t="n">
        <v>46.74</v>
      </c>
      <c r="P123" s="43" t="n">
        <v>35.9</v>
      </c>
      <c r="Q123" s="43" t="n">
        <v>8.82</v>
      </c>
      <c r="R123" s="43" t="n">
        <v>40</v>
      </c>
      <c r="S123" s="43" t="n">
        <v>25</v>
      </c>
      <c r="T123" s="58">
        <f>IF($C123="","",IF(ISNA(MATCH($C123,Comparativosimulacros!$E:$E,0)),"Falta en Comparativo","Sí está"))</f>
        <v/>
      </c>
    </row>
    <row r="124" ht="15.75" customHeight="1" s="42">
      <c r="A124" s="50" t="n">
        <v>604</v>
      </c>
      <c r="B124" s="44" t="n"/>
      <c r="C124" s="44" t="n"/>
      <c r="D124" s="43" t="inlineStr">
        <is>
          <t>Higuita Urrego Dulce María</t>
        </is>
      </c>
      <c r="E124" s="51" t="n"/>
      <c r="F124" s="52" t="n"/>
      <c r="G124" s="45" t="n">
        <v>1.61</v>
      </c>
      <c r="H124" s="45" t="n">
        <v>3.07</v>
      </c>
      <c r="I124" s="45" t="n">
        <v>5</v>
      </c>
      <c r="J124" s="45" t="n">
        <v>3.69</v>
      </c>
      <c r="K124" s="45" t="n">
        <v>3.59</v>
      </c>
      <c r="L124" s="46">
        <f>Comparativosimulacros!M123</f>
        <v/>
      </c>
      <c r="M124" s="46" t="n"/>
      <c r="N124" s="50">
        <f>ROUND(((O124*3+P124*3+Q124*3+R124*3+S124*1)/13)*5,0)</f>
        <v/>
      </c>
      <c r="O124" s="43" t="n">
        <v>19.96</v>
      </c>
      <c r="P124" s="43" t="n">
        <v>39.44</v>
      </c>
      <c r="Q124" s="43" t="n">
        <v>85.38</v>
      </c>
      <c r="R124" s="43" t="n">
        <v>45</v>
      </c>
      <c r="S124" s="43" t="n">
        <v>45</v>
      </c>
      <c r="T124" s="58">
        <f>IF($C124="","",IF(ISNA(MATCH($C124,Comparativosimulacros!$E:$E,0)),"Falta en Comparativo","Sí está"))</f>
        <v/>
      </c>
    </row>
    <row r="125" ht="15.75" customHeight="1" s="42">
      <c r="A125" s="50" t="n">
        <v>604</v>
      </c>
      <c r="B125" s="44" t="n"/>
      <c r="C125" s="44" t="n"/>
      <c r="D125" s="43" t="inlineStr">
        <is>
          <t>Isaza Madrigal Miguel Ángel</t>
        </is>
      </c>
      <c r="E125" s="51" t="n"/>
      <c r="F125" s="52" t="n"/>
      <c r="G125" s="45" t="n">
        <v>1.9</v>
      </c>
      <c r="H125" s="45" t="n">
        <v>3.8</v>
      </c>
      <c r="I125" s="45" t="n">
        <v>3.88</v>
      </c>
      <c r="J125" s="45" t="n">
        <v>5</v>
      </c>
      <c r="K125" s="45" t="n">
        <v>4.39</v>
      </c>
      <c r="L125" s="46">
        <f>Comparativosimulacros!M124</f>
        <v/>
      </c>
      <c r="M125" s="46" t="n"/>
      <c r="N125" s="50">
        <f>ROUND(((O125*3+P125*3+Q125*3+R125*3+S125*1)/13)*5,0)</f>
        <v/>
      </c>
      <c r="O125" s="43" t="n">
        <v>23.63</v>
      </c>
      <c r="P125" s="43" t="n">
        <v>48.82</v>
      </c>
      <c r="Q125" s="43" t="n">
        <v>50.04</v>
      </c>
      <c r="R125" s="43" t="n">
        <v>65</v>
      </c>
      <c r="S125" s="43" t="n">
        <v>55</v>
      </c>
      <c r="T125" s="58">
        <f>IF($C125="","",IF(ISNA(MATCH($C125,Comparativosimulacros!$E:$E,0)),"Falta en Comparativo","Sí está"))</f>
        <v/>
      </c>
    </row>
    <row r="126" ht="15.75" customHeight="1" s="42">
      <c r="A126" s="50" t="n">
        <v>604</v>
      </c>
      <c r="B126" s="44" t="n"/>
      <c r="C126" s="44" t="n"/>
      <c r="D126" s="43" t="inlineStr">
        <is>
          <t>León Marín Salome</t>
        </is>
      </c>
      <c r="E126" s="51" t="n"/>
      <c r="F126" s="52" t="n"/>
      <c r="G126" s="45" t="n">
        <v>2.2</v>
      </c>
      <c r="H126" s="45" t="n">
        <v>4.26</v>
      </c>
      <c r="I126" s="45" t="n">
        <v>5</v>
      </c>
      <c r="J126" s="45" t="n">
        <v>2.87</v>
      </c>
      <c r="K126" s="45" t="n">
        <v>4.39</v>
      </c>
      <c r="L126" s="46">
        <f>Comparativosimulacros!M125</f>
        <v/>
      </c>
      <c r="M126" s="46" t="n"/>
      <c r="N126" s="50">
        <f>ROUND(((O126*3+P126*3+Q126*3+R126*3+S126*1)/13)*5,0)</f>
        <v/>
      </c>
      <c r="O126" s="43" t="n">
        <v>27.31</v>
      </c>
      <c r="P126" s="43" t="n">
        <v>54.72</v>
      </c>
      <c r="Q126" s="43" t="n">
        <v>65.76000000000001</v>
      </c>
      <c r="R126" s="43" t="n">
        <v>35</v>
      </c>
      <c r="S126" s="43" t="n">
        <v>55</v>
      </c>
      <c r="T126" s="58">
        <f>IF($C126="","",IF(ISNA(MATCH($C126,Comparativosimulacros!$E:$E,0)),"Falta en Comparativo","Sí está"))</f>
        <v/>
      </c>
    </row>
    <row r="127" ht="15.75" customHeight="1" s="42">
      <c r="A127" s="50" t="n">
        <v>604</v>
      </c>
      <c r="B127" s="44" t="n"/>
      <c r="C127" s="44" t="n"/>
      <c r="D127" s="43" t="inlineStr">
        <is>
          <t>Londoño Cano Jhoalys Valeria</t>
        </is>
      </c>
      <c r="E127" s="51" t="n"/>
      <c r="F127" s="52" t="n"/>
      <c r="G127" s="45" t="n">
        <v>4.99</v>
      </c>
      <c r="H127" s="45" t="n">
        <v>5</v>
      </c>
      <c r="I127" s="45" t="n">
        <v>5</v>
      </c>
      <c r="J127" s="45" t="n">
        <v>5</v>
      </c>
      <c r="K127" s="45" t="n">
        <v>1.99</v>
      </c>
      <c r="L127" s="46">
        <f>Comparativosimulacros!M126</f>
        <v/>
      </c>
      <c r="M127" s="46" t="n"/>
      <c r="N127" s="50">
        <f>ROUND(((O127*3+P127*3+Q127*3+R127*3+S127*1)/13)*5,0)</f>
        <v/>
      </c>
      <c r="O127" s="43" t="n">
        <v>61.97</v>
      </c>
      <c r="P127" s="43" t="n">
        <v>70.69</v>
      </c>
      <c r="Q127" s="43" t="n">
        <v>79.41</v>
      </c>
      <c r="R127" s="43" t="n">
        <v>65</v>
      </c>
      <c r="S127" s="43" t="n">
        <v>25</v>
      </c>
      <c r="T127" s="58">
        <f>IF($C127="","",IF(ISNA(MATCH($C127,Comparativosimulacros!$E:$E,0)),"Falta en Comparativo","Sí está"))</f>
        <v/>
      </c>
    </row>
    <row r="128" ht="15.75" customHeight="1" s="42">
      <c r="A128" s="50" t="n">
        <v>604</v>
      </c>
      <c r="B128" s="44" t="n"/>
      <c r="C128" s="44" t="n"/>
      <c r="D128" s="43" t="inlineStr">
        <is>
          <t>Lopez Hoyos Luciana</t>
        </is>
      </c>
      <c r="E128" s="51" t="n"/>
      <c r="F128" s="52" t="n"/>
      <c r="G128" s="45" t="n">
        <v>3.64</v>
      </c>
      <c r="H128" s="45" t="n">
        <v>2.92</v>
      </c>
      <c r="I128" s="45" t="n">
        <v>1.52</v>
      </c>
      <c r="J128" s="45" t="n">
        <v>1.23</v>
      </c>
      <c r="K128" s="45" t="n">
        <v>3.99</v>
      </c>
      <c r="L128" s="46">
        <f>Comparativosimulacros!M127</f>
        <v/>
      </c>
      <c r="M128" s="46" t="n"/>
      <c r="N128" s="50">
        <f>ROUND(((O128*3+P128*3+Q128*3+R128*3+S128*1)/13)*5,0)</f>
        <v/>
      </c>
      <c r="O128" s="43" t="n">
        <v>45.17</v>
      </c>
      <c r="P128" s="43" t="n">
        <v>37.5</v>
      </c>
      <c r="Q128" s="43" t="n">
        <v>19.62</v>
      </c>
      <c r="R128" s="43" t="n">
        <v>15</v>
      </c>
      <c r="S128" s="43" t="n">
        <v>50</v>
      </c>
      <c r="T128" s="58">
        <f>IF($C128="","",IF(ISNA(MATCH($C128,Comparativosimulacros!$E:$E,0)),"Falta en Comparativo","Sí está"))</f>
        <v/>
      </c>
    </row>
    <row r="129" ht="15.75" customHeight="1" s="42">
      <c r="A129" s="50" t="n">
        <v>604</v>
      </c>
      <c r="B129" s="44" t="n"/>
      <c r="C129" s="44" t="n"/>
      <c r="D129" s="43" t="inlineStr">
        <is>
          <t>Lugo Chourio Mariángel Sofia</t>
        </is>
      </c>
      <c r="E129" s="51" t="n"/>
      <c r="F129" s="52" t="n"/>
      <c r="G129" s="45" t="n">
        <v>2.03</v>
      </c>
      <c r="H129" s="45" t="n">
        <v>1.57</v>
      </c>
      <c r="I129" s="45" t="n">
        <v>1.9</v>
      </c>
      <c r="J129" s="45" t="n">
        <v>2.46</v>
      </c>
      <c r="K129" s="45" t="n">
        <v>2.39</v>
      </c>
      <c r="L129" s="46">
        <f>Comparativosimulacros!M128</f>
        <v/>
      </c>
      <c r="M129" s="46" t="n"/>
      <c r="N129" s="50">
        <f>ROUND(((O129*3+P129*3+Q129*3+R129*3+S129*1)/13)*5,0)</f>
        <v/>
      </c>
      <c r="O129" s="43" t="n">
        <v>25.21</v>
      </c>
      <c r="P129" s="43" t="n">
        <v>20.21</v>
      </c>
      <c r="Q129" s="43" t="n">
        <v>24.54</v>
      </c>
      <c r="R129" s="43" t="n">
        <v>30</v>
      </c>
      <c r="S129" s="43" t="n">
        <v>30</v>
      </c>
      <c r="T129" s="58">
        <f>IF($C129="","",IF(ISNA(MATCH($C129,Comparativosimulacros!$E:$E,0)),"Falta en Comparativo","Sí está"))</f>
        <v/>
      </c>
    </row>
    <row r="130" ht="15.75" customHeight="1" s="42">
      <c r="A130" s="50" t="n">
        <v>604</v>
      </c>
      <c r="B130" s="44" t="n"/>
      <c r="C130" s="44" t="n"/>
      <c r="D130" s="43" t="inlineStr">
        <is>
          <t>López Valencia María José</t>
        </is>
      </c>
      <c r="E130" s="51" t="n"/>
      <c r="F130" s="52" t="n"/>
      <c r="G130" s="45" t="n">
        <v>2.2</v>
      </c>
      <c r="H130" s="45" t="n">
        <v>2.3</v>
      </c>
      <c r="I130" s="45" t="n">
        <v>1.98</v>
      </c>
      <c r="J130" s="45" t="n">
        <v>3.28</v>
      </c>
      <c r="K130" s="45" t="n">
        <v>3.99</v>
      </c>
      <c r="L130" s="46">
        <f>Comparativosimulacros!M129</f>
        <v/>
      </c>
      <c r="M130" s="46" t="n"/>
      <c r="N130" s="50">
        <f>ROUND(((O130*3+P130*3+Q130*3+R130*3+S130*1)/13)*5,0)</f>
        <v/>
      </c>
      <c r="O130" s="43" t="n">
        <v>27.31</v>
      </c>
      <c r="P130" s="43" t="n">
        <v>29.58</v>
      </c>
      <c r="Q130" s="43" t="n">
        <v>25.5</v>
      </c>
      <c r="R130" s="43" t="n">
        <v>40</v>
      </c>
      <c r="S130" s="43" t="n">
        <v>50</v>
      </c>
      <c r="T130" s="58">
        <f>IF($C130="","",IF(ISNA(MATCH($C130,Comparativosimulacros!$E:$E,0)),"Falta en Comparativo","Sí está"))</f>
        <v/>
      </c>
    </row>
    <row r="131" ht="15.75" customHeight="1" s="42">
      <c r="A131" s="50" t="n">
        <v>604</v>
      </c>
      <c r="B131" s="44" t="n"/>
      <c r="C131" s="44" t="n"/>
      <c r="D131" s="43" t="inlineStr">
        <is>
          <t>Manco Henao Iker Alejandro</t>
        </is>
      </c>
      <c r="E131" s="51" t="n"/>
      <c r="F131" s="52" t="n"/>
      <c r="G131" s="45" t="n">
        <v>3.64</v>
      </c>
      <c r="H131" s="45" t="n">
        <v>4.29</v>
      </c>
      <c r="I131" s="45" t="n">
        <v>2.43</v>
      </c>
      <c r="J131" s="45" t="n">
        <v>1.23</v>
      </c>
      <c r="K131" s="45" t="n">
        <v>2.39</v>
      </c>
      <c r="L131" s="46">
        <f>Comparativosimulacros!M130</f>
        <v/>
      </c>
      <c r="M131" s="46" t="n"/>
      <c r="N131" s="50">
        <f>ROUND(((O131*3+P131*3+Q131*3+R131*3+S131*1)/13)*5,0)</f>
        <v/>
      </c>
      <c r="O131" s="43" t="n">
        <v>45.17</v>
      </c>
      <c r="P131" s="43" t="n">
        <v>55.07</v>
      </c>
      <c r="Q131" s="43" t="n">
        <v>31.39</v>
      </c>
      <c r="R131" s="43" t="n">
        <v>15</v>
      </c>
      <c r="S131" s="43" t="n">
        <v>30</v>
      </c>
      <c r="T131" s="58">
        <f>IF($C131="","",IF(ISNA(MATCH($C131,Comparativosimulacros!$E:$E,0)),"Falta en Comparativo","Sí está"))</f>
        <v/>
      </c>
    </row>
    <row r="132" ht="15.75" customHeight="1" s="42">
      <c r="A132" s="50" t="n">
        <v>604</v>
      </c>
      <c r="B132" s="44" t="n"/>
      <c r="C132" s="44" t="n"/>
      <c r="D132" s="43" t="inlineStr">
        <is>
          <t>Mejía Rabelo Dairo Antonio</t>
        </is>
      </c>
      <c r="E132" s="51" t="n"/>
      <c r="F132" s="52" t="n"/>
      <c r="G132" s="45" t="n">
        <v>3.64</v>
      </c>
      <c r="H132" s="45" t="n">
        <v>4.75</v>
      </c>
      <c r="I132" s="45" t="n">
        <v>2.58</v>
      </c>
      <c r="J132" s="45" t="n">
        <v>3.28</v>
      </c>
      <c r="K132" s="45" t="n">
        <v>5</v>
      </c>
      <c r="L132" s="46">
        <f>Comparativosimulacros!M131</f>
        <v/>
      </c>
      <c r="M132" s="46" t="n"/>
      <c r="N132" s="50">
        <f>ROUND(((O132*3+P132*3+Q132*3+R132*3+S132*1)/13)*5,0)</f>
        <v/>
      </c>
      <c r="O132" s="43" t="n">
        <v>45.17</v>
      </c>
      <c r="P132" s="43" t="n">
        <v>61.04</v>
      </c>
      <c r="Q132" s="43" t="n">
        <v>33.36</v>
      </c>
      <c r="R132" s="43" t="n">
        <v>40</v>
      </c>
      <c r="S132" s="43" t="n">
        <v>70</v>
      </c>
      <c r="T132" s="58">
        <f>IF($C132="","",IF(ISNA(MATCH($C132,Comparativosimulacros!$E:$E,0)),"Falta en Comparativo","Sí está"))</f>
        <v/>
      </c>
    </row>
    <row r="133" ht="15.75" customHeight="1" s="42">
      <c r="A133" s="50" t="n">
        <v>604</v>
      </c>
      <c r="B133" s="44" t="n"/>
      <c r="C133" s="44" t="n"/>
      <c r="D133" s="43" t="inlineStr">
        <is>
          <t>Mena Carvajal Wanyer Samuel</t>
        </is>
      </c>
      <c r="E133" s="51" t="n"/>
      <c r="F133" s="52" t="n"/>
      <c r="G133" s="45" t="n">
        <v>2.62</v>
      </c>
      <c r="H133" s="45" t="n">
        <v>3.71</v>
      </c>
      <c r="I133" s="45" t="n">
        <v>1</v>
      </c>
      <c r="J133" s="45" t="n">
        <v>2.46</v>
      </c>
      <c r="K133" s="45" t="n">
        <v>3.59</v>
      </c>
      <c r="L133" s="46">
        <f>Comparativosimulacros!M132</f>
        <v/>
      </c>
      <c r="M133" s="46" t="n"/>
      <c r="N133" s="50">
        <f>ROUND(((O133*3+P133*3+Q133*3+R133*3+S133*1)/13)*5,0)</f>
        <v/>
      </c>
      <c r="O133" s="43" t="n">
        <v>32.56</v>
      </c>
      <c r="P133" s="43" t="n">
        <v>47.71</v>
      </c>
      <c r="Q133" s="43" t="n">
        <v>11.76</v>
      </c>
      <c r="R133" s="43" t="n">
        <v>30</v>
      </c>
      <c r="S133" s="43" t="n">
        <v>45</v>
      </c>
      <c r="T133" s="58">
        <f>IF($C133="","",IF(ISNA(MATCH($C133,Comparativosimulacros!$E:$E,0)),"Falta en Comparativo","Sí está"))</f>
        <v/>
      </c>
    </row>
    <row r="134" ht="15.75" customHeight="1" s="42">
      <c r="A134" s="50" t="n">
        <v>604</v>
      </c>
      <c r="B134" s="44" t="n"/>
      <c r="C134" s="44" t="n"/>
      <c r="D134" s="43" t="inlineStr">
        <is>
          <t>Montoya Salazar Matias</t>
        </is>
      </c>
      <c r="E134" s="51" t="n"/>
      <c r="F134" s="52" t="n"/>
      <c r="G134" s="45" t="n">
        <v>3.21</v>
      </c>
      <c r="H134" s="45" t="n">
        <v>4.1</v>
      </c>
      <c r="I134" s="45" t="n">
        <v>5</v>
      </c>
      <c r="J134" s="45" t="n">
        <v>5</v>
      </c>
      <c r="K134" s="45" t="n">
        <v>3.99</v>
      </c>
      <c r="L134" s="46">
        <f>Comparativosimulacros!M133</f>
        <v/>
      </c>
      <c r="M134" s="46" t="n"/>
      <c r="N134" s="50">
        <f>ROUND(((O134*3+P134*3+Q134*3+R134*3+S134*1)/13)*5,0)</f>
        <v/>
      </c>
      <c r="O134" s="43" t="n">
        <v>39.92</v>
      </c>
      <c r="P134" s="43" t="n">
        <v>52.64</v>
      </c>
      <c r="Q134" s="43" t="n">
        <v>80.45999999999999</v>
      </c>
      <c r="R134" s="43" t="n">
        <v>70</v>
      </c>
      <c r="S134" s="43" t="n">
        <v>50</v>
      </c>
      <c r="T134" s="58">
        <f>IF($C134="","",IF(ISNA(MATCH($C134,Comparativosimulacros!$E:$E,0)),"Falta en Comparativo","Sí está"))</f>
        <v/>
      </c>
    </row>
    <row r="135" ht="15.75" customHeight="1" s="42">
      <c r="A135" s="50" t="n">
        <v>604</v>
      </c>
      <c r="B135" s="44" t="n"/>
      <c r="C135" s="44" t="n"/>
      <c r="D135" s="43" t="inlineStr">
        <is>
          <t>Moreno Cárdenas Emanuel</t>
        </is>
      </c>
      <c r="E135" s="51" t="n"/>
      <c r="F135" s="52" t="n"/>
      <c r="G135" s="45" t="n">
        <v>2.2</v>
      </c>
      <c r="H135" s="45" t="n">
        <v>4.22</v>
      </c>
      <c r="I135" s="45" t="n">
        <v>2.81</v>
      </c>
      <c r="J135" s="45" t="n">
        <v>2.87</v>
      </c>
      <c r="K135" s="45" t="n">
        <v>5</v>
      </c>
      <c r="L135" s="46">
        <f>Comparativosimulacros!M134</f>
        <v/>
      </c>
      <c r="M135" s="46" t="n"/>
      <c r="N135" s="50">
        <f>ROUND(((O135*3+P135*3+Q135*3+R135*3+S135*1)/13)*5,0)</f>
        <v/>
      </c>
      <c r="O135" s="43" t="n">
        <v>27.31</v>
      </c>
      <c r="P135" s="43" t="n">
        <v>54.17</v>
      </c>
      <c r="Q135" s="43" t="n">
        <v>36.3</v>
      </c>
      <c r="R135" s="43" t="n">
        <v>35</v>
      </c>
      <c r="S135" s="43" t="n">
        <v>65</v>
      </c>
      <c r="T135" s="58">
        <f>IF($C135="","",IF(ISNA(MATCH($C135,Comparativosimulacros!$E:$E,0)),"Falta en Comparativo","Sí está"))</f>
        <v/>
      </c>
    </row>
    <row r="136" ht="15.75" customHeight="1" s="42">
      <c r="A136" s="50" t="n">
        <v>604</v>
      </c>
      <c r="B136" s="44" t="n"/>
      <c r="C136" s="44" t="n"/>
      <c r="D136" s="43" t="inlineStr">
        <is>
          <t>Moreno Garcia Angelo</t>
        </is>
      </c>
      <c r="E136" s="51" t="n"/>
      <c r="F136" s="52" t="n"/>
      <c r="G136" s="45" t="n">
        <v>5</v>
      </c>
      <c r="H136" s="45" t="n">
        <v>5</v>
      </c>
      <c r="I136" s="45" t="n">
        <v>4.94</v>
      </c>
      <c r="J136" s="45" t="n">
        <v>4.93</v>
      </c>
      <c r="K136" s="45" t="n">
        <v>3.59</v>
      </c>
      <c r="L136" s="46">
        <f>Comparativosimulacros!M135</f>
        <v/>
      </c>
      <c r="M136" s="46" t="n"/>
      <c r="N136" s="50">
        <f>ROUND(((O136*3+P136*3+Q136*3+R136*3+S136*1)/13)*5,0)</f>
        <v/>
      </c>
      <c r="O136" s="43" t="n">
        <v>76.16</v>
      </c>
      <c r="P136" s="43" t="n">
        <v>75.34999999999999</v>
      </c>
      <c r="Q136" s="43" t="n">
        <v>63.78</v>
      </c>
      <c r="R136" s="43" t="n">
        <v>60</v>
      </c>
      <c r="S136" s="43" t="n">
        <v>45</v>
      </c>
      <c r="T136" s="58">
        <f>IF($C136="","",IF(ISNA(MATCH($C136,Comparativosimulacros!$E:$E,0)),"Falta en Comparativo","Sí está"))</f>
        <v/>
      </c>
    </row>
    <row r="137" ht="15.75" customHeight="1" s="42">
      <c r="A137" s="50" t="n">
        <v>604</v>
      </c>
      <c r="B137" s="44" t="n"/>
      <c r="C137" s="44" t="n"/>
      <c r="D137" s="43" t="inlineStr">
        <is>
          <t>Oquendo Figueroa Mariángel</t>
        </is>
      </c>
      <c r="E137" s="51" t="n"/>
      <c r="F137" s="52" t="n"/>
      <c r="G137" s="45" t="n">
        <v>4.35</v>
      </c>
      <c r="H137" s="45" t="n">
        <v>3.08</v>
      </c>
      <c r="I137" s="45" t="n">
        <v>2.36</v>
      </c>
      <c r="J137" s="45" t="n">
        <v>1.64</v>
      </c>
      <c r="K137" s="45" t="n">
        <v>1.99</v>
      </c>
      <c r="L137" s="46">
        <f>Comparativosimulacros!M136</f>
        <v/>
      </c>
      <c r="M137" s="46" t="n"/>
      <c r="N137" s="50">
        <f>ROUND(((O137*3+P137*3+Q137*3+R137*3+S137*1)/13)*5,0)</f>
        <v/>
      </c>
      <c r="O137" s="43" t="n">
        <v>54.1</v>
      </c>
      <c r="P137" s="43" t="n">
        <v>39.51</v>
      </c>
      <c r="Q137" s="43" t="n">
        <v>30.42</v>
      </c>
      <c r="R137" s="43" t="n">
        <v>20</v>
      </c>
      <c r="S137" s="43" t="n">
        <v>25</v>
      </c>
      <c r="T137" s="58">
        <f>IF($C137="","",IF(ISNA(MATCH($C137,Comparativosimulacros!$E:$E,0)),"Falta en Comparativo","Sí está"))</f>
        <v/>
      </c>
    </row>
    <row r="138" ht="15.75" customHeight="1" s="42">
      <c r="A138" s="50" t="n">
        <v>604</v>
      </c>
      <c r="B138" s="44" t="n"/>
      <c r="C138" s="44" t="n"/>
      <c r="D138" s="43" t="inlineStr">
        <is>
          <t>Panesso Rivera Federico</t>
        </is>
      </c>
      <c r="E138" s="51" t="n"/>
      <c r="F138" s="52" t="n"/>
      <c r="G138" s="45" t="n">
        <v>1.9</v>
      </c>
      <c r="H138" s="45" t="n">
        <v>3.25</v>
      </c>
      <c r="I138" s="45" t="n">
        <v>4.03</v>
      </c>
      <c r="J138" s="45" t="n">
        <v>4.93</v>
      </c>
      <c r="K138" s="45" t="n">
        <v>3.99</v>
      </c>
      <c r="L138" s="46">
        <f>Comparativosimulacros!M137</f>
        <v/>
      </c>
      <c r="M138" s="46" t="n"/>
      <c r="N138" s="50">
        <f>ROUND(((O138*3+P138*3+Q138*3+R138*3+S138*1)/13)*5,0)</f>
        <v/>
      </c>
      <c r="O138" s="43" t="n">
        <v>23.63</v>
      </c>
      <c r="P138" s="43" t="n">
        <v>41.81</v>
      </c>
      <c r="Q138" s="43" t="n">
        <v>52.02</v>
      </c>
      <c r="R138" s="43" t="n">
        <v>60</v>
      </c>
      <c r="S138" s="43" t="n">
        <v>50</v>
      </c>
      <c r="T138" s="58">
        <f>IF($C138="","",IF(ISNA(MATCH($C138,Comparativosimulacros!$E:$E,0)),"Falta en Comparativo","Sí está"))</f>
        <v/>
      </c>
    </row>
    <row r="139" ht="15.75" customHeight="1" s="42">
      <c r="A139" s="50" t="n">
        <v>604</v>
      </c>
      <c r="B139" s="44" t="n"/>
      <c r="C139" s="44" t="n"/>
      <c r="D139" s="43" t="inlineStr">
        <is>
          <t>Paniagua Cartagena Laura Sofia</t>
        </is>
      </c>
      <c r="E139" s="51" t="n"/>
      <c r="F139" s="52" t="n"/>
      <c r="G139" s="45" t="n">
        <v>3.93</v>
      </c>
      <c r="H139" s="45" t="n">
        <v>4.52</v>
      </c>
      <c r="I139" s="45" t="n">
        <v>3.65</v>
      </c>
      <c r="J139" s="45" t="n">
        <v>3.69</v>
      </c>
      <c r="K139" s="45" t="n">
        <v>3.99</v>
      </c>
      <c r="L139" s="46">
        <f>Comparativosimulacros!M138</f>
        <v/>
      </c>
      <c r="M139" s="46" t="n"/>
      <c r="N139" s="50">
        <f>ROUND(((O139*3+P139*3+Q139*3+R139*3+S139*1)/13)*5,0)</f>
        <v/>
      </c>
      <c r="O139" s="43" t="n">
        <v>48.84</v>
      </c>
      <c r="P139" s="43" t="n">
        <v>58.06</v>
      </c>
      <c r="Q139" s="43" t="n">
        <v>47.1</v>
      </c>
      <c r="R139" s="43" t="n">
        <v>45</v>
      </c>
      <c r="S139" s="43" t="n">
        <v>50</v>
      </c>
      <c r="T139" s="58">
        <f>IF($C139="","",IF(ISNA(MATCH($C139,Comparativosimulacros!$E:$E,0)),"Falta en Comparativo","Sí está"))</f>
        <v/>
      </c>
    </row>
    <row r="140" ht="15.75" customHeight="1" s="42">
      <c r="A140" s="50" t="n">
        <v>604</v>
      </c>
      <c r="B140" s="44" t="n"/>
      <c r="C140" s="44" t="n"/>
      <c r="D140" s="43" t="inlineStr">
        <is>
          <t>Pedroza Vásquez Daimarys Alexandra</t>
        </is>
      </c>
      <c r="E140" s="51" t="n"/>
      <c r="F140" s="52" t="n"/>
      <c r="G140" s="45" t="n">
        <v>3.04</v>
      </c>
      <c r="H140" s="45" t="n">
        <v>2.7</v>
      </c>
      <c r="I140" s="45" t="n">
        <v>2.74</v>
      </c>
      <c r="J140" s="45" t="n">
        <v>4.51</v>
      </c>
      <c r="K140" s="45" t="n">
        <v>3.19</v>
      </c>
      <c r="L140" s="46">
        <f>Comparativosimulacros!M139</f>
        <v/>
      </c>
      <c r="M140" s="46" t="n"/>
      <c r="N140" s="50">
        <f>ROUND(((O140*3+P140*3+Q140*3+R140*3+S140*1)/13)*5,0)</f>
        <v/>
      </c>
      <c r="O140" s="43" t="n">
        <v>37.82</v>
      </c>
      <c r="P140" s="43" t="n">
        <v>34.65</v>
      </c>
      <c r="Q140" s="43" t="n">
        <v>35.34</v>
      </c>
      <c r="R140" s="43" t="n">
        <v>55</v>
      </c>
      <c r="S140" s="43" t="n">
        <v>40</v>
      </c>
      <c r="T140" s="58">
        <f>IF($C140="","",IF(ISNA(MATCH($C140,Comparativosimulacros!$E:$E,0)),"Falta en Comparativo","Sí está"))</f>
        <v/>
      </c>
    </row>
    <row r="141" ht="15.75" customHeight="1" s="42">
      <c r="A141" s="50" t="n">
        <v>604</v>
      </c>
      <c r="B141" s="44" t="n"/>
      <c r="C141" s="44" t="n"/>
      <c r="D141" s="43" t="inlineStr">
        <is>
          <t>Piedrahita Vasquez Luciana</t>
        </is>
      </c>
      <c r="E141" s="51" t="n"/>
      <c r="F141" s="52" t="n"/>
      <c r="G141" s="45" t="n">
        <v>3.64</v>
      </c>
      <c r="H141" s="45" t="n">
        <v>1.57</v>
      </c>
      <c r="I141" s="45" t="n">
        <v>2.96</v>
      </c>
      <c r="J141" s="45" t="n">
        <v>1.64</v>
      </c>
      <c r="K141" s="45" t="n">
        <v>1.99</v>
      </c>
      <c r="L141" s="46">
        <f>Comparativosimulacros!M140</f>
        <v/>
      </c>
      <c r="M141" s="46" t="n"/>
      <c r="N141" s="50">
        <f>ROUND(((O141*3+P141*3+Q141*3+R141*3+S141*1)/13)*5,0)</f>
        <v/>
      </c>
      <c r="O141" s="43" t="n">
        <v>45.17</v>
      </c>
      <c r="P141" s="43" t="n">
        <v>20.21</v>
      </c>
      <c r="Q141" s="43" t="n">
        <v>38.28</v>
      </c>
      <c r="R141" s="43" t="n">
        <v>20</v>
      </c>
      <c r="S141" s="43" t="n">
        <v>25</v>
      </c>
      <c r="T141" s="58">
        <f>IF($C141="","",IF(ISNA(MATCH($C141,Comparativosimulacros!$E:$E,0)),"Falta en Comparativo","Sí está"))</f>
        <v/>
      </c>
    </row>
    <row r="142" ht="15.75" customHeight="1" s="42">
      <c r="A142" s="50" t="n">
        <v>604</v>
      </c>
      <c r="B142" s="44" t="n"/>
      <c r="C142" s="44" t="n"/>
      <c r="D142" s="43" t="inlineStr">
        <is>
          <t>Quiroz Gonzalez Mariángel</t>
        </is>
      </c>
      <c r="E142" s="51" t="n"/>
      <c r="F142" s="52" t="n"/>
      <c r="G142" s="45" t="n">
        <v>3.51</v>
      </c>
      <c r="H142" s="45" t="n">
        <v>3.88</v>
      </c>
      <c r="I142" s="45" t="n">
        <v>4.03</v>
      </c>
      <c r="J142" s="45" t="n">
        <v>3.69</v>
      </c>
      <c r="K142" s="45" t="n">
        <v>4.78</v>
      </c>
      <c r="L142" s="46">
        <f>Comparativosimulacros!M141</f>
        <v/>
      </c>
      <c r="M142" s="46" t="n"/>
      <c r="N142" s="50">
        <f>ROUND(((O142*3+P142*3+Q142*3+R142*3+S142*1)/13)*5,0)</f>
        <v/>
      </c>
      <c r="O142" s="43" t="n">
        <v>43.59</v>
      </c>
      <c r="P142" s="43" t="n">
        <v>49.86</v>
      </c>
      <c r="Q142" s="43" t="n">
        <v>52.02</v>
      </c>
      <c r="R142" s="43" t="n">
        <v>45</v>
      </c>
      <c r="S142" s="43" t="n">
        <v>60</v>
      </c>
      <c r="T142" s="58">
        <f>IF($C142="","",IF(ISNA(MATCH($C142,Comparativosimulacros!$E:$E,0)),"Falta en Comparativo","Sí está"))</f>
        <v/>
      </c>
    </row>
    <row r="143" ht="15.75" customHeight="1" s="42">
      <c r="A143" s="50" t="n">
        <v>604</v>
      </c>
      <c r="B143" s="44" t="n"/>
      <c r="C143" s="44" t="n"/>
      <c r="D143" s="43" t="inlineStr">
        <is>
          <t>Ramírez Restrepo Jhon Alex</t>
        </is>
      </c>
      <c r="E143" s="51" t="n"/>
      <c r="F143" s="52" t="n"/>
      <c r="G143" s="45" t="n">
        <v>3.09</v>
      </c>
      <c r="H143" s="45" t="n">
        <v>2.7</v>
      </c>
      <c r="I143" s="45" t="n">
        <v>4.33</v>
      </c>
      <c r="J143" s="45" t="n">
        <v>2.87</v>
      </c>
      <c r="K143" s="45" t="n">
        <v>4.39</v>
      </c>
      <c r="L143" s="46">
        <f>Comparativosimulacros!M142</f>
        <v/>
      </c>
      <c r="M143" s="46" t="n"/>
      <c r="N143" s="50">
        <f>ROUND(((O143*3+P143*3+Q143*3+R143*3+S143*1)/13)*5,0)</f>
        <v/>
      </c>
      <c r="O143" s="43" t="n">
        <v>38.34</v>
      </c>
      <c r="P143" s="43" t="n">
        <v>34.72</v>
      </c>
      <c r="Q143" s="43" t="n">
        <v>55.92</v>
      </c>
      <c r="R143" s="43" t="n">
        <v>35</v>
      </c>
      <c r="S143" s="43" t="n">
        <v>55</v>
      </c>
      <c r="T143" s="58">
        <f>IF($C143="","",IF(ISNA(MATCH($C143,Comparativosimulacros!$E:$E,0)),"Falta en Comparativo","Sí está"))</f>
        <v/>
      </c>
    </row>
    <row r="144" ht="15.75" customHeight="1" s="42">
      <c r="A144" s="50" t="n">
        <v>604</v>
      </c>
      <c r="B144" s="44" t="n"/>
      <c r="C144" s="44" t="n"/>
      <c r="D144" s="43" t="inlineStr">
        <is>
          <t>Restrepo Santana Jerson Esteban</t>
        </is>
      </c>
      <c r="E144" s="51" t="n"/>
      <c r="F144" s="52" t="n"/>
      <c r="G144" s="45" t="n"/>
      <c r="H144" s="45" t="n"/>
      <c r="I144" s="45" t="n"/>
      <c r="J144" s="45" t="n"/>
      <c r="K144" s="45" t="n"/>
      <c r="L144" s="46">
        <f>Comparativosimulacros!M143</f>
        <v/>
      </c>
      <c r="M144" s="46" t="n"/>
      <c r="N144" s="50">
        <f>ROUND(((O144*3+P144*3+Q144*3+R144*3+S144*1)/13)*5,0)</f>
        <v/>
      </c>
      <c r="O144" s="43" t="n">
        <v>51</v>
      </c>
      <c r="P144" s="43" t="n">
        <v>57</v>
      </c>
      <c r="Q144" s="43" t="n">
        <v>43</v>
      </c>
      <c r="R144" s="43" t="n">
        <v>54</v>
      </c>
      <c r="S144" s="43" t="n">
        <v>58</v>
      </c>
      <c r="T144" s="58">
        <f>IF($C144="","",IF(ISNA(MATCH($C144,Comparativosimulacros!$E:$E,0)),"Falta en Comparativo","Sí está"))</f>
        <v/>
      </c>
    </row>
    <row r="145" ht="15.75" customHeight="1" s="42">
      <c r="A145" s="50" t="n">
        <v>604</v>
      </c>
      <c r="B145" s="44" t="n"/>
      <c r="C145" s="44" t="n"/>
      <c r="D145" s="43" t="inlineStr">
        <is>
          <t>Rivero Blanco Breinel José</t>
        </is>
      </c>
      <c r="E145" s="51" t="n"/>
      <c r="F145" s="52" t="n"/>
      <c r="G145" s="45" t="n">
        <v>3.21</v>
      </c>
      <c r="H145" s="45" t="n">
        <v>1.89</v>
      </c>
      <c r="I145" s="45" t="n">
        <v>2.58</v>
      </c>
      <c r="J145" s="45" t="n">
        <v>3.69</v>
      </c>
      <c r="K145" s="45" t="n">
        <v>2.39</v>
      </c>
      <c r="L145" s="46">
        <f>Comparativosimulacros!M144</f>
        <v/>
      </c>
      <c r="M145" s="46" t="n"/>
      <c r="N145" s="50">
        <f>ROUND(((O145*3+P145*3+Q145*3+R145*3+S145*1)/13)*5,0)</f>
        <v/>
      </c>
      <c r="O145" s="43" t="n">
        <v>39.92</v>
      </c>
      <c r="P145" s="43" t="n">
        <v>24.31</v>
      </c>
      <c r="Q145" s="43" t="n">
        <v>33.36</v>
      </c>
      <c r="R145" s="43" t="n">
        <v>45</v>
      </c>
      <c r="S145" s="43" t="n">
        <v>30</v>
      </c>
      <c r="T145" s="58">
        <f>IF($C145="","",IF(ISNA(MATCH($C145,Comparativosimulacros!$E:$E,0)),"Falta en Comparativo","Sí está"))</f>
        <v/>
      </c>
    </row>
    <row r="146" ht="15.75" customHeight="1" s="42">
      <c r="A146" s="50" t="n">
        <v>604</v>
      </c>
      <c r="B146" s="44" t="n"/>
      <c r="C146" s="44" t="n"/>
      <c r="D146" s="43" t="inlineStr">
        <is>
          <t>Rodríguez Passos Wendy Gimena</t>
        </is>
      </c>
      <c r="E146" s="51" t="n"/>
      <c r="F146" s="52" t="n"/>
      <c r="G146" s="45" t="n">
        <v>3.76</v>
      </c>
      <c r="H146" s="45" t="n">
        <v>3.88</v>
      </c>
      <c r="I146" s="45" t="n">
        <v>3.42</v>
      </c>
      <c r="J146" s="45" t="n">
        <v>4.1</v>
      </c>
      <c r="K146" s="45" t="n">
        <v>1.59</v>
      </c>
      <c r="L146" s="46">
        <f>Comparativosimulacros!M145</f>
        <v/>
      </c>
      <c r="M146" s="46" t="n"/>
      <c r="N146" s="50">
        <f>ROUND(((O146*3+P146*3+Q146*3+R146*3+S146*1)/13)*5,0)</f>
        <v/>
      </c>
      <c r="O146" s="43" t="n">
        <v>46.74</v>
      </c>
      <c r="P146" s="43" t="n">
        <v>49.86</v>
      </c>
      <c r="Q146" s="43" t="n">
        <v>44.16</v>
      </c>
      <c r="R146" s="43" t="n">
        <v>50</v>
      </c>
      <c r="S146" s="43" t="n">
        <v>20</v>
      </c>
      <c r="T146" s="58">
        <f>IF($C146="","",IF(ISNA(MATCH($C146,Comparativosimulacros!$E:$E,0)),"Falta en Comparativo","Sí está"))</f>
        <v/>
      </c>
    </row>
    <row r="147" ht="15.75" customHeight="1" s="42">
      <c r="A147" s="50" t="n">
        <v>604</v>
      </c>
      <c r="B147" s="44" t="n"/>
      <c r="C147" s="44" t="n"/>
      <c r="D147" s="43" t="inlineStr">
        <is>
          <t>Sanchez Padilla Jean Paul</t>
        </is>
      </c>
      <c r="E147" s="51" t="n"/>
      <c r="F147" s="52" t="n"/>
      <c r="G147" s="45" t="n">
        <v>5</v>
      </c>
      <c r="H147" s="45" t="n">
        <v>3.78</v>
      </c>
      <c r="I147" s="45" t="n">
        <v>3.27</v>
      </c>
      <c r="J147" s="45" t="n">
        <v>2.46</v>
      </c>
      <c r="K147" s="45" t="n">
        <v>2.79</v>
      </c>
      <c r="L147" s="46">
        <f>Comparativosimulacros!M146</f>
        <v/>
      </c>
      <c r="M147" s="46" t="n"/>
      <c r="N147" s="50">
        <f>ROUND(((O147*3+P147*3+Q147*3+R147*3+S147*1)/13)*5,0)</f>
        <v/>
      </c>
      <c r="O147" s="43" t="n">
        <v>74.05</v>
      </c>
      <c r="P147" s="43" t="n">
        <v>48.54</v>
      </c>
      <c r="Q147" s="43" t="n">
        <v>42.18</v>
      </c>
      <c r="R147" s="43" t="n">
        <v>30</v>
      </c>
      <c r="S147" s="43" t="n">
        <v>35</v>
      </c>
      <c r="T147" s="58">
        <f>IF($C147="","",IF(ISNA(MATCH($C147,Comparativosimulacros!$E:$E,0)),"Falta en Comparativo","Sí está"))</f>
        <v/>
      </c>
    </row>
    <row r="148" ht="15.75" customHeight="1" s="42">
      <c r="A148" s="50" t="n">
        <v>604</v>
      </c>
      <c r="B148" s="44" t="n"/>
      <c r="C148" s="44" t="n"/>
      <c r="D148" s="43" t="inlineStr">
        <is>
          <t>Silva Arenas Samuel Antony</t>
        </is>
      </c>
      <c r="E148" s="51" t="n"/>
      <c r="F148" s="52" t="n"/>
      <c r="G148" s="45" t="n">
        <v>4.52</v>
      </c>
      <c r="H148" s="45" t="n">
        <v>3.27</v>
      </c>
      <c r="I148" s="45" t="n">
        <v>4.48</v>
      </c>
      <c r="J148" s="45" t="n">
        <v>5</v>
      </c>
      <c r="K148" s="45" t="n">
        <v>2.79</v>
      </c>
      <c r="L148" s="46">
        <f>Comparativosimulacros!M147</f>
        <v/>
      </c>
      <c r="M148" s="46" t="n"/>
      <c r="N148" s="50">
        <f>ROUND(((O148*3+P148*3+Q148*3+R148*3+S148*1)/13)*5,0)</f>
        <v/>
      </c>
      <c r="O148" s="43" t="n">
        <v>56.2</v>
      </c>
      <c r="P148" s="43" t="n">
        <v>42.01</v>
      </c>
      <c r="Q148" s="43" t="n">
        <v>57.9</v>
      </c>
      <c r="R148" s="43" t="n">
        <v>70</v>
      </c>
      <c r="S148" s="43" t="n">
        <v>35</v>
      </c>
      <c r="T148" s="58">
        <f>IF($C148="","",IF(ISNA(MATCH($C148,Comparativosimulacros!$E:$E,0)),"Falta en Comparativo","Sí está"))</f>
        <v/>
      </c>
    </row>
    <row r="149" ht="15.75" customHeight="1" s="42">
      <c r="A149" s="50" t="n">
        <v>604</v>
      </c>
      <c r="B149" s="44" t="n"/>
      <c r="C149" s="44" t="n"/>
      <c r="D149" s="43" t="inlineStr">
        <is>
          <t>Silva Ramírez Dilan Smich</t>
        </is>
      </c>
      <c r="E149" s="51" t="n"/>
      <c r="F149" s="52" t="n"/>
      <c r="G149" s="45" t="n">
        <v>3.38</v>
      </c>
      <c r="H149" s="45" t="n">
        <v>5</v>
      </c>
      <c r="I149" s="45" t="n">
        <v>4.33</v>
      </c>
      <c r="J149" s="45" t="n">
        <v>4.1</v>
      </c>
      <c r="K149" s="45" t="n">
        <v>4.39</v>
      </c>
      <c r="L149" s="46">
        <f>Comparativosimulacros!M148</f>
        <v/>
      </c>
      <c r="M149" s="46" t="n"/>
      <c r="N149" s="50">
        <f>ROUND(((O149*3+P149*3+Q149*3+R149*3+S149*1)/13)*5,0)</f>
        <v/>
      </c>
      <c r="O149" s="43" t="n">
        <v>42.02</v>
      </c>
      <c r="P149" s="43" t="n">
        <v>71.31999999999999</v>
      </c>
      <c r="Q149" s="43" t="n">
        <v>55.92</v>
      </c>
      <c r="R149" s="43" t="n">
        <v>50</v>
      </c>
      <c r="S149" s="43" t="n">
        <v>55</v>
      </c>
      <c r="T149" s="58">
        <f>IF($C149="","",IF(ISNA(MATCH($C149,Comparativosimulacros!$E:$E,0)),"Falta en Comparativo","Sí está"))</f>
        <v/>
      </c>
    </row>
    <row r="150" ht="15.75" customHeight="1" s="42">
      <c r="A150" s="50" t="n">
        <v>604</v>
      </c>
      <c r="B150" s="44" t="n"/>
      <c r="C150" s="44" t="n"/>
      <c r="D150" s="43" t="inlineStr">
        <is>
          <t>Uribe Quintero Sofia</t>
        </is>
      </c>
      <c r="E150" s="51" t="n"/>
      <c r="F150" s="52" t="n"/>
      <c r="G150" s="45" t="n">
        <v>2.79</v>
      </c>
      <c r="H150" s="45" t="n">
        <v>4.19</v>
      </c>
      <c r="I150" s="45" t="n">
        <v>4.1</v>
      </c>
      <c r="J150" s="45" t="n">
        <v>3.28</v>
      </c>
      <c r="K150" s="45" t="n">
        <v>2.79</v>
      </c>
      <c r="L150" s="46">
        <f>Comparativosimulacros!M149</f>
        <v/>
      </c>
      <c r="M150" s="46" t="n"/>
      <c r="N150" s="50">
        <f>ROUND(((O150*3+P150*3+Q150*3+R150*3+S150*1)/13)*5,0)</f>
        <v/>
      </c>
      <c r="O150" s="43" t="n">
        <v>34.66</v>
      </c>
      <c r="P150" s="43" t="n">
        <v>53.82</v>
      </c>
      <c r="Q150" s="43" t="n">
        <v>52.98</v>
      </c>
      <c r="R150" s="43" t="n">
        <v>40</v>
      </c>
      <c r="S150" s="43" t="n">
        <v>35</v>
      </c>
      <c r="T150" s="58">
        <f>IF($C150="","",IF(ISNA(MATCH($C150,Comparativosimulacros!$E:$E,0)),"Falta en Comparativo","Sí está"))</f>
        <v/>
      </c>
    </row>
    <row r="151" ht="15.75" customHeight="1" s="42">
      <c r="A151" s="50" t="n">
        <v>604</v>
      </c>
      <c r="B151" s="44" t="n"/>
      <c r="C151" s="44" t="n"/>
      <c r="D151" s="43" t="inlineStr">
        <is>
          <t>Urrego Martinez Dayra Xiomara</t>
        </is>
      </c>
      <c r="E151" s="51" t="n"/>
      <c r="F151" s="52" t="n"/>
      <c r="G151" s="45" t="n">
        <v>3.8</v>
      </c>
      <c r="H151" s="45" t="n">
        <v>4.19</v>
      </c>
      <c r="I151" s="45" t="n">
        <v>5</v>
      </c>
      <c r="J151" s="45" t="n">
        <v>4.93</v>
      </c>
      <c r="K151" s="45" t="n">
        <v>3.99</v>
      </c>
      <c r="L151" s="46">
        <f>Comparativosimulacros!M150</f>
        <v/>
      </c>
      <c r="M151" s="46" t="n"/>
      <c r="N151" s="50">
        <f>ROUND(((O151*3+P151*3+Q151*3+R151*3+S151*1)/13)*5,0)</f>
        <v/>
      </c>
      <c r="O151" s="43" t="n">
        <v>47.27</v>
      </c>
      <c r="P151" s="43" t="n">
        <v>53.82</v>
      </c>
      <c r="Q151" s="43" t="n">
        <v>74.58</v>
      </c>
      <c r="R151" s="43" t="n">
        <v>60</v>
      </c>
      <c r="S151" s="43" t="n">
        <v>50</v>
      </c>
      <c r="T151" s="58">
        <f>IF($C151="","",IF(ISNA(MATCH($C151,Comparativosimulacros!$E:$E,0)),"Falta en Comparativo","Sí está"))</f>
        <v/>
      </c>
    </row>
    <row r="152" ht="15.75" customHeight="1" s="42">
      <c r="A152" s="50" t="n">
        <v>604</v>
      </c>
      <c r="B152" s="44" t="n"/>
      <c r="C152" s="44" t="n"/>
      <c r="D152" s="43" t="inlineStr">
        <is>
          <t>Vallejo Zapata Jerónimo</t>
        </is>
      </c>
      <c r="E152" s="51" t="n"/>
      <c r="F152" s="52" t="n"/>
      <c r="G152" s="45" t="n">
        <v>2.49</v>
      </c>
      <c r="H152" s="45" t="n">
        <v>1.83</v>
      </c>
      <c r="I152" s="45" t="n">
        <v>4.71</v>
      </c>
      <c r="J152" s="45" t="n">
        <v>5</v>
      </c>
      <c r="K152" s="45" t="n">
        <v>2.39</v>
      </c>
      <c r="L152" s="46">
        <f>Comparativosimulacros!M151</f>
        <v/>
      </c>
      <c r="M152" s="46" t="n"/>
      <c r="N152" s="50">
        <f>ROUND(((O152*3+P152*3+Q152*3+R152*3+S152*1)/13)*5,0)</f>
        <v/>
      </c>
      <c r="O152" s="43" t="n">
        <v>30.99</v>
      </c>
      <c r="P152" s="43" t="n">
        <v>23.47</v>
      </c>
      <c r="Q152" s="43" t="n">
        <v>60.84</v>
      </c>
      <c r="R152" s="43" t="n">
        <v>65</v>
      </c>
      <c r="S152" s="43" t="n">
        <v>30</v>
      </c>
      <c r="T152" s="58">
        <f>IF($C152="","",IF(ISNA(MATCH($C152,Comparativosimulacros!$E:$E,0)),"Falta en Comparativo","Sí está"))</f>
        <v/>
      </c>
    </row>
    <row r="153" ht="15.75" customHeight="1" s="42">
      <c r="A153" s="50" t="n">
        <v>604</v>
      </c>
      <c r="B153" s="44" t="n"/>
      <c r="C153" s="44" t="n"/>
      <c r="D153" s="43" t="inlineStr">
        <is>
          <t>Zapata Graciano Kevin Stiven</t>
        </is>
      </c>
      <c r="E153" s="51" t="n"/>
      <c r="F153" s="52" t="n"/>
      <c r="G153" s="45" t="n">
        <v>3.51</v>
      </c>
      <c r="H153" s="45" t="n">
        <v>1.9</v>
      </c>
      <c r="I153" s="45" t="n">
        <v>2.2</v>
      </c>
      <c r="J153" s="45" t="n">
        <v>3.28</v>
      </c>
      <c r="K153" s="45" t="n">
        <v>3.59</v>
      </c>
      <c r="L153" s="46">
        <f>Comparativosimulacros!M152</f>
        <v/>
      </c>
      <c r="M153" s="46" t="n"/>
      <c r="N153" s="50">
        <f>ROUND(((O153*3+P153*3+Q153*3+R153*3+S153*1)/13)*5,0)</f>
        <v/>
      </c>
      <c r="O153" s="43" t="n">
        <v>43.59</v>
      </c>
      <c r="P153" s="43" t="n">
        <v>24.44</v>
      </c>
      <c r="Q153" s="43" t="n">
        <v>28.45</v>
      </c>
      <c r="R153" s="43" t="n">
        <v>40</v>
      </c>
      <c r="S153" s="43" t="n">
        <v>45</v>
      </c>
      <c r="T153" s="58">
        <f>IF($C153="","",IF(ISNA(MATCH($C153,Comparativosimulacros!$E:$E,0)),"Falta en Comparativo","Sí está"))</f>
        <v/>
      </c>
    </row>
    <row r="154" ht="15.75" customHeight="1" s="42">
      <c r="A154" s="50" t="n">
        <v>604</v>
      </c>
      <c r="B154" s="44" t="n"/>
      <c r="C154" s="44" t="n"/>
      <c r="D154" s="43" t="inlineStr">
        <is>
          <t>Zapata Parra Mateo</t>
        </is>
      </c>
      <c r="E154" s="51" t="n"/>
      <c r="F154" s="52" t="n"/>
      <c r="G154" s="45" t="n">
        <v>4.65</v>
      </c>
      <c r="H154" s="45" t="n">
        <v>4.02</v>
      </c>
      <c r="I154" s="45" t="n">
        <v>4.1</v>
      </c>
      <c r="J154" s="45" t="n">
        <v>4.51</v>
      </c>
      <c r="K154" s="45" t="n">
        <v>3.59</v>
      </c>
      <c r="L154" s="46">
        <f>Comparativosimulacros!M153</f>
        <v/>
      </c>
      <c r="M154" s="46" t="n"/>
      <c r="N154" s="50">
        <f>ROUND(((O154*3+P154*3+Q154*3+R154*3+S154*1)/13)*5,0)</f>
        <v/>
      </c>
      <c r="O154" s="43" t="n">
        <v>57.77</v>
      </c>
      <c r="P154" s="43" t="n">
        <v>51.67</v>
      </c>
      <c r="Q154" s="43" t="n">
        <v>52.98</v>
      </c>
      <c r="R154" s="43" t="n">
        <v>55</v>
      </c>
      <c r="S154" s="43" t="n">
        <v>45</v>
      </c>
      <c r="T154" s="58">
        <f>IF($C154="","",IF(ISNA(MATCH($C154,Comparativosimulacros!$E:$E,0)),"Falta en Comparativo","Sí está"))</f>
        <v/>
      </c>
    </row>
    <row r="155" ht="15.75" customHeight="1" s="42">
      <c r="A155" s="50" t="n">
        <v>605</v>
      </c>
      <c r="B155" s="44" t="n"/>
      <c r="C155" s="44" t="n"/>
      <c r="D155" s="43" t="inlineStr">
        <is>
          <t>Baron Hernandez Sebastian</t>
        </is>
      </c>
      <c r="E155" s="51" t="n"/>
      <c r="F155" s="52" t="n"/>
      <c r="G155" s="45" t="n">
        <v>3.52</v>
      </c>
      <c r="H155" s="45" t="n">
        <v>3.3</v>
      </c>
      <c r="I155" s="45" t="n">
        <v>1.94</v>
      </c>
      <c r="J155" s="45" t="n">
        <v>2.3</v>
      </c>
      <c r="K155" s="45" t="n">
        <v>4.45</v>
      </c>
      <c r="L155" s="46">
        <f>Comparativosimulacros!M154</f>
        <v/>
      </c>
      <c r="M155" s="46" t="n"/>
      <c r="N155" s="50">
        <f>ROUND(((O155*3+P155*3+Q155*3+R155*3+S155*1)/13)*5,0)</f>
        <v/>
      </c>
      <c r="O155" s="43" t="n">
        <v>43.36</v>
      </c>
      <c r="P155" s="43" t="n">
        <v>43.53</v>
      </c>
      <c r="Q155" s="43" t="n">
        <v>26.05</v>
      </c>
      <c r="R155" s="43" t="n">
        <v>28.75</v>
      </c>
      <c r="S155" s="43" t="n">
        <v>54.17</v>
      </c>
      <c r="T155" s="58">
        <f>IF($C155="","",IF(ISNA(MATCH($C155,Comparativosimulacros!$E:$E,0)),"Falta en Comparativo","Sí está"))</f>
        <v/>
      </c>
    </row>
    <row r="156" ht="15.75" customHeight="1" s="42">
      <c r="A156" s="50" t="n">
        <v>605</v>
      </c>
      <c r="B156" s="44" t="n"/>
      <c r="C156" s="44" t="n"/>
      <c r="D156" s="43" t="inlineStr">
        <is>
          <t>Benítez  Luciana</t>
        </is>
      </c>
      <c r="E156" s="51" t="n"/>
      <c r="F156" s="52" t="n"/>
      <c r="G156" s="45" t="n">
        <v>2.13</v>
      </c>
      <c r="H156" s="45" t="n">
        <v>3.86</v>
      </c>
      <c r="I156" s="45" t="n">
        <v>3.79</v>
      </c>
      <c r="J156" s="45" t="n">
        <v>3.84</v>
      </c>
      <c r="K156" s="45" t="n">
        <v>2.23</v>
      </c>
      <c r="L156" s="46">
        <f>Comparativosimulacros!M155</f>
        <v/>
      </c>
      <c r="M156" s="46" t="n"/>
      <c r="N156" s="50">
        <f>ROUND(((O156*3+P156*3+Q156*3+R156*3+S156*1)/13)*5,0)</f>
        <v/>
      </c>
      <c r="O156" s="43" t="n">
        <v>26.22</v>
      </c>
      <c r="P156" s="43" t="n">
        <v>51.03</v>
      </c>
      <c r="Q156" s="43" t="n">
        <v>50.84</v>
      </c>
      <c r="R156" s="43" t="n">
        <v>47.92</v>
      </c>
      <c r="S156" s="43" t="n">
        <v>27.08</v>
      </c>
      <c r="T156" s="58">
        <f>IF($C156="","",IF(ISNA(MATCH($C156,Comparativosimulacros!$E:$E,0)),"Falta en Comparativo","Sí está"))</f>
        <v/>
      </c>
    </row>
    <row r="157" ht="15.75" customHeight="1" s="42">
      <c r="A157" s="50" t="n">
        <v>605</v>
      </c>
      <c r="B157" s="44" t="n"/>
      <c r="C157" s="44" t="n"/>
      <c r="D157" s="43" t="inlineStr">
        <is>
          <t>Bolivar Velasquez Juan Manuel</t>
        </is>
      </c>
      <c r="E157" s="51" t="n"/>
      <c r="F157" s="52" t="n"/>
      <c r="G157" s="45" t="n">
        <v>3.81</v>
      </c>
      <c r="H157" s="45" t="n">
        <v>1.07</v>
      </c>
      <c r="I157" s="45" t="n">
        <v>1</v>
      </c>
      <c r="J157" s="45" t="n">
        <v>3.46</v>
      </c>
      <c r="K157" s="45" t="n">
        <v>2.23</v>
      </c>
      <c r="L157" s="46">
        <f>Comparativosimulacros!M156</f>
        <v/>
      </c>
      <c r="M157" s="46" t="n"/>
      <c r="N157" s="50">
        <f>ROUND(((O157*3+P157*3+Q157*3+R157*3+S157*1)/13)*5,0)</f>
        <v/>
      </c>
      <c r="O157" s="43" t="n">
        <v>46.89</v>
      </c>
      <c r="P157" s="43" t="n">
        <v>14.17</v>
      </c>
      <c r="Q157" s="43" t="n">
        <v>10.08</v>
      </c>
      <c r="R157" s="43" t="n">
        <v>43.13</v>
      </c>
      <c r="S157" s="43" t="n">
        <v>27.08</v>
      </c>
      <c r="T157" s="58">
        <f>IF($C157="","",IF(ISNA(MATCH($C157,Comparativosimulacros!$E:$E,0)),"Falta en Comparativo","Sí está"))</f>
        <v/>
      </c>
    </row>
    <row r="158" ht="15.75" customHeight="1" s="42">
      <c r="A158" s="50" t="n">
        <v>605</v>
      </c>
      <c r="B158" s="44" t="n"/>
      <c r="C158" s="44" t="n"/>
      <c r="D158" s="43" t="inlineStr">
        <is>
          <t>Caldas Arbeláez Kevin Alexander</t>
        </is>
      </c>
      <c r="E158" s="51" t="n"/>
      <c r="F158" s="52" t="n"/>
      <c r="G158" s="45" t="n">
        <v>3.4</v>
      </c>
      <c r="H158" s="45" t="n">
        <v>4.39</v>
      </c>
      <c r="I158" s="45" t="n">
        <v>3.79</v>
      </c>
      <c r="J158" s="45" t="n">
        <v>3.84</v>
      </c>
      <c r="K158" s="45" t="n">
        <v>3.56</v>
      </c>
      <c r="L158" s="46">
        <f>Comparativosimulacros!M157</f>
        <v/>
      </c>
      <c r="M158" s="46" t="n"/>
      <c r="N158" s="50">
        <f>ROUND(((O158*3+P158*3+Q158*3+R158*3+S158*1)/13)*5,0)</f>
        <v/>
      </c>
      <c r="O158" s="43" t="n">
        <v>41.85</v>
      </c>
      <c r="P158" s="43" t="n">
        <v>57.97</v>
      </c>
      <c r="Q158" s="43" t="n">
        <v>50.84</v>
      </c>
      <c r="R158" s="43" t="n">
        <v>47.92</v>
      </c>
      <c r="S158" s="43" t="n">
        <v>43.33</v>
      </c>
      <c r="T158" s="58">
        <f>IF($C158="","",IF(ISNA(MATCH($C158,Comparativosimulacros!$E:$E,0)),"Falta en Comparativo","Sí está"))</f>
        <v/>
      </c>
    </row>
    <row r="159" ht="15.75" customHeight="1" s="42">
      <c r="A159" s="50" t="n">
        <v>605</v>
      </c>
      <c r="B159" s="44" t="n"/>
      <c r="C159" s="44" t="n"/>
      <c r="D159" s="43" t="inlineStr">
        <is>
          <t>Campo Romero Dilan</t>
        </is>
      </c>
      <c r="E159" s="51" t="n"/>
      <c r="F159" s="52" t="n"/>
      <c r="G159" s="45" t="n">
        <v>4.5</v>
      </c>
      <c r="H159" s="45" t="n">
        <v>1.41</v>
      </c>
      <c r="I159" s="45" t="n">
        <v>1</v>
      </c>
      <c r="J159" s="45" t="n">
        <v>2.69</v>
      </c>
      <c r="K159" s="45" t="n">
        <v>4.01</v>
      </c>
      <c r="L159" s="46">
        <f>Comparativosimulacros!M158</f>
        <v/>
      </c>
      <c r="M159" s="46" t="n"/>
      <c r="N159" s="50">
        <f>ROUND(((O159*3+P159*3+Q159*3+R159*3+S159*1)/13)*5,0)</f>
        <v/>
      </c>
      <c r="O159" s="43" t="n">
        <v>55.46</v>
      </c>
      <c r="P159" s="43" t="n">
        <v>18.61</v>
      </c>
      <c r="Q159" s="43" t="n">
        <v>11.76</v>
      </c>
      <c r="R159" s="43" t="n">
        <v>33.54</v>
      </c>
      <c r="S159" s="43" t="n">
        <v>48.75</v>
      </c>
      <c r="T159" s="58">
        <f>IF($C159="","",IF(ISNA(MATCH($C159,Comparativosimulacros!$E:$E,0)),"Falta en Comparativo","Sí está"))</f>
        <v/>
      </c>
    </row>
    <row r="160" ht="15.75" customHeight="1" s="42">
      <c r="A160" s="50" t="n">
        <v>605</v>
      </c>
      <c r="B160" s="44" t="n"/>
      <c r="C160" s="44" t="n"/>
      <c r="D160" s="43" t="inlineStr">
        <is>
          <t>Cartagena Cossio Johan Stiven</t>
        </is>
      </c>
      <c r="E160" s="51" t="n"/>
      <c r="F160" s="52" t="n"/>
      <c r="G160" s="45" t="n">
        <v>2.25</v>
      </c>
      <c r="H160" s="45" t="n">
        <v>1.54</v>
      </c>
      <c r="I160" s="45" t="n">
        <v>2.48</v>
      </c>
      <c r="J160" s="45" t="n">
        <v>3.84</v>
      </c>
      <c r="K160" s="45" t="n">
        <v>2.23</v>
      </c>
      <c r="L160" s="46">
        <f>Comparativosimulacros!M159</f>
        <v/>
      </c>
      <c r="M160" s="46" t="n"/>
      <c r="N160" s="50">
        <f>ROUND(((O160*3+P160*3+Q160*3+R160*3+S160*1)/13)*5,0)</f>
        <v/>
      </c>
      <c r="O160" s="43" t="n">
        <v>27.73</v>
      </c>
      <c r="P160" s="43" t="n">
        <v>20.28</v>
      </c>
      <c r="Q160" s="43" t="n">
        <v>33.19</v>
      </c>
      <c r="R160" s="43" t="n">
        <v>47.92</v>
      </c>
      <c r="S160" s="43" t="n">
        <v>27.08</v>
      </c>
      <c r="T160" s="58">
        <f>IF($C160="","",IF(ISNA(MATCH($C160,Comparativosimulacros!$E:$E,0)),"Falta en Comparativo","Sí está"))</f>
        <v/>
      </c>
    </row>
    <row r="161" ht="15.75" customHeight="1" s="42">
      <c r="A161" s="50" t="n">
        <v>605</v>
      </c>
      <c r="B161" s="44" t="n"/>
      <c r="C161" s="44" t="n"/>
      <c r="D161" s="43" t="inlineStr">
        <is>
          <t>Espinosa Carvajal Guadalupe</t>
        </is>
      </c>
      <c r="E161" s="51" t="n"/>
      <c r="F161" s="52" t="n"/>
      <c r="G161" s="45" t="n">
        <v>5</v>
      </c>
      <c r="H161" s="45" t="n">
        <v>3.53</v>
      </c>
      <c r="I161" s="45" t="n">
        <v>2.29</v>
      </c>
      <c r="J161" s="45" t="n">
        <v>4.22</v>
      </c>
      <c r="K161" s="45" t="n">
        <v>3.12</v>
      </c>
      <c r="L161" s="46">
        <f>Comparativosimulacros!M160</f>
        <v/>
      </c>
      <c r="M161" s="46" t="n"/>
      <c r="N161" s="50">
        <f>ROUND(((O161*3+P161*3+Q161*3+R161*3+S161*1)/13)*5,0)</f>
        <v/>
      </c>
      <c r="O161" s="43" t="n">
        <v>69.58</v>
      </c>
      <c r="P161" s="43" t="n">
        <v>46.61</v>
      </c>
      <c r="Q161" s="43" t="n">
        <v>30.67</v>
      </c>
      <c r="R161" s="43" t="n">
        <v>52.71</v>
      </c>
      <c r="S161" s="43" t="n">
        <v>37.92</v>
      </c>
      <c r="T161" s="58">
        <f>IF($C161="","",IF(ISNA(MATCH($C161,Comparativosimulacros!$E:$E,0)),"Falta en Comparativo","Sí está"))</f>
        <v/>
      </c>
    </row>
    <row r="162" ht="15.75" customHeight="1" s="42">
      <c r="A162" s="50" t="n">
        <v>605</v>
      </c>
      <c r="B162" s="44" t="n"/>
      <c r="C162" s="44" t="n"/>
      <c r="D162" s="43" t="inlineStr">
        <is>
          <t>Galindo Cano Luis Fernando</t>
        </is>
      </c>
      <c r="E162" s="51" t="n"/>
      <c r="F162" s="52" t="n"/>
      <c r="G162" s="45" t="n"/>
      <c r="H162" s="45" t="n"/>
      <c r="I162" s="45" t="n"/>
      <c r="J162" s="45" t="n"/>
      <c r="K162" s="45" t="n"/>
      <c r="L162" s="46">
        <f>Comparativosimulacros!M161</f>
        <v/>
      </c>
      <c r="M162" s="46" t="n"/>
      <c r="N162" s="50">
        <f>ROUND(((O162*3+P162*3+Q162*3+R162*3+S162*1)/13)*5,0)</f>
        <v/>
      </c>
      <c r="O162" s="43" t="n">
        <v>39</v>
      </c>
      <c r="P162" s="43" t="n">
        <v>46</v>
      </c>
      <c r="Q162" s="43" t="n">
        <v>39</v>
      </c>
      <c r="R162" s="43" t="n">
        <v>31</v>
      </c>
      <c r="S162" s="43" t="n">
        <v>71</v>
      </c>
      <c r="T162" s="58">
        <f>IF($C162="","",IF(ISNA(MATCH($C162,Comparativosimulacros!$E:$E,0)),"Falta en Comparativo","Sí está"))</f>
        <v/>
      </c>
    </row>
    <row r="163" ht="15.75" customHeight="1" s="42">
      <c r="A163" s="50" t="n">
        <v>605</v>
      </c>
      <c r="B163" s="44" t="n"/>
      <c r="C163" s="44" t="n"/>
      <c r="D163" s="43" t="inlineStr">
        <is>
          <t>Guisao Suarez Luis Stiven</t>
        </is>
      </c>
      <c r="E163" s="51" t="n"/>
      <c r="F163" s="52" t="n"/>
      <c r="G163" s="45" t="n">
        <v>2.54</v>
      </c>
      <c r="H163" s="45" t="n">
        <v>5</v>
      </c>
      <c r="I163" s="45" t="n">
        <v>3.35</v>
      </c>
      <c r="J163" s="45" t="n">
        <v>4.22</v>
      </c>
      <c r="K163" s="45" t="n">
        <v>4.9</v>
      </c>
      <c r="L163" s="46">
        <f>Comparativosimulacros!M162</f>
        <v/>
      </c>
      <c r="M163" s="46" t="n"/>
      <c r="N163" s="50">
        <f>ROUND(((O163*3+P163*3+Q163*3+R163*3+S163*1)/13)*5,0)</f>
        <v/>
      </c>
      <c r="O163" s="43" t="n">
        <v>31.26</v>
      </c>
      <c r="P163" s="43" t="n">
        <v>80.39</v>
      </c>
      <c r="Q163" s="43" t="n">
        <v>44.96</v>
      </c>
      <c r="R163" s="43" t="n">
        <v>52.71</v>
      </c>
      <c r="S163" s="43" t="n">
        <v>59.58</v>
      </c>
      <c r="T163" s="58">
        <f>IF($C163="","",IF(ISNA(MATCH($C163,Comparativosimulacros!$E:$E,0)),"Falta en Comparativo","Sí está"))</f>
        <v/>
      </c>
    </row>
    <row r="164" ht="15.75" customHeight="1" s="42">
      <c r="A164" s="50" t="n">
        <v>605</v>
      </c>
      <c r="B164" s="44" t="n"/>
      <c r="C164" s="44" t="n"/>
      <c r="D164" s="43" t="inlineStr">
        <is>
          <t>Gutierrez Cruz Emiliano</t>
        </is>
      </c>
      <c r="E164" s="51" t="n"/>
      <c r="F164" s="52" t="n"/>
      <c r="G164" s="45" t="n">
        <v>4.38</v>
      </c>
      <c r="H164" s="45" t="n">
        <v>5</v>
      </c>
      <c r="I164" s="45" t="n">
        <v>4.45</v>
      </c>
      <c r="J164" s="45" t="n">
        <v>4.61</v>
      </c>
      <c r="K164" s="45" t="n">
        <v>3.56</v>
      </c>
      <c r="L164" s="46">
        <f>Comparativosimulacros!M163</f>
        <v/>
      </c>
      <c r="M164" s="46" t="n"/>
      <c r="N164" s="50">
        <f>ROUND(((O164*3+P164*3+Q164*3+R164*3+S164*1)/13)*5,0)</f>
        <v/>
      </c>
      <c r="O164" s="43" t="n">
        <v>53.95</v>
      </c>
      <c r="P164" s="43" t="n">
        <v>76.22</v>
      </c>
      <c r="Q164" s="43" t="n">
        <v>59.66</v>
      </c>
      <c r="R164" s="43" t="n">
        <v>57.5</v>
      </c>
      <c r="S164" s="43" t="n">
        <v>43.33</v>
      </c>
      <c r="T164" s="58">
        <f>IF($C164="","",IF(ISNA(MATCH($C164,Comparativosimulacros!$E:$E,0)),"Falta en Comparativo","Sí está"))</f>
        <v/>
      </c>
    </row>
    <row r="165" ht="15.75" customHeight="1" s="42">
      <c r="A165" s="50" t="n">
        <v>605</v>
      </c>
      <c r="B165" s="44" t="n"/>
      <c r="C165" s="44" t="n"/>
      <c r="D165" s="43" t="inlineStr">
        <is>
          <t>Hidalgo Martínez María Guadalupe</t>
        </is>
      </c>
      <c r="E165" s="51" t="n"/>
      <c r="F165" s="52" t="n"/>
      <c r="G165" s="45" t="n">
        <v>4.79</v>
      </c>
      <c r="H165" s="45" t="n">
        <v>5</v>
      </c>
      <c r="I165" s="45" t="n">
        <v>5</v>
      </c>
      <c r="J165" s="45" t="n">
        <v>3.84</v>
      </c>
      <c r="K165" s="45" t="n">
        <v>5</v>
      </c>
      <c r="L165" s="46">
        <f>Comparativosimulacros!M164</f>
        <v/>
      </c>
      <c r="M165" s="46" t="n"/>
      <c r="N165" s="50">
        <f>ROUND(((O165*3+P165*3+Q165*3+R165*3+S165*1)/13)*5,0)</f>
        <v/>
      </c>
      <c r="O165" s="43" t="n">
        <v>58.99</v>
      </c>
      <c r="P165" s="43" t="n">
        <v>78.17</v>
      </c>
      <c r="Q165" s="43" t="n">
        <v>71.01000000000001</v>
      </c>
      <c r="R165" s="43" t="n">
        <v>47.92</v>
      </c>
      <c r="S165" s="43" t="n">
        <v>70.42</v>
      </c>
      <c r="T165" s="58">
        <f>IF($C165="","",IF(ISNA(MATCH($C165,Comparativosimulacros!$E:$E,0)),"Falta en Comparativo","Sí está"))</f>
        <v/>
      </c>
    </row>
    <row r="166" ht="15.75" customHeight="1" s="42">
      <c r="A166" s="50" t="n">
        <v>605</v>
      </c>
      <c r="B166" s="44" t="n"/>
      <c r="C166" s="44" t="n"/>
      <c r="D166" s="43" t="inlineStr">
        <is>
          <t>Jaramillo Ramírez Mariángel</t>
        </is>
      </c>
      <c r="E166" s="51" t="n"/>
      <c r="F166" s="52" t="n"/>
      <c r="G166" s="45" t="n">
        <v>2.37</v>
      </c>
      <c r="H166" s="45" t="n">
        <v>1.55</v>
      </c>
      <c r="I166" s="45" t="n">
        <v>3.57</v>
      </c>
      <c r="J166" s="45" t="n">
        <v>2.3</v>
      </c>
      <c r="K166" s="45" t="n">
        <v>2.67</v>
      </c>
      <c r="L166" s="46">
        <f>Comparativosimulacros!M165</f>
        <v/>
      </c>
      <c r="M166" s="46" t="n"/>
      <c r="N166" s="50">
        <f>ROUND(((O166*3+P166*3+Q166*3+R166*3+S166*1)/13)*5,0)</f>
        <v/>
      </c>
      <c r="O166" s="43" t="n">
        <v>29.24</v>
      </c>
      <c r="P166" s="43" t="n">
        <v>20.42</v>
      </c>
      <c r="Q166" s="43" t="n">
        <v>47.9</v>
      </c>
      <c r="R166" s="43" t="n">
        <v>28.75</v>
      </c>
      <c r="S166" s="43" t="n">
        <v>32.5</v>
      </c>
      <c r="T166" s="58">
        <f>IF($C166="","",IF(ISNA(MATCH($C166,Comparativosimulacros!$E:$E,0)),"Falta en Comparativo","Sí está"))</f>
        <v/>
      </c>
    </row>
    <row r="167" ht="15.75" customHeight="1" s="42">
      <c r="A167" s="50" t="n">
        <v>605</v>
      </c>
      <c r="B167" s="44" t="n"/>
      <c r="C167" s="44" t="n"/>
      <c r="D167" s="43" t="inlineStr">
        <is>
          <t>Loaiza Diez Maylin</t>
        </is>
      </c>
      <c r="E167" s="51" t="n"/>
      <c r="F167" s="52" t="n"/>
      <c r="G167" s="45" t="n">
        <v>1.72</v>
      </c>
      <c r="H167" s="45" t="n">
        <v>3.99</v>
      </c>
      <c r="I167" s="45" t="n">
        <v>4.11</v>
      </c>
      <c r="J167" s="45" t="n">
        <v>3.84</v>
      </c>
      <c r="K167" s="45" t="n">
        <v>4.01</v>
      </c>
      <c r="L167" s="46">
        <f>Comparativosimulacros!M166</f>
        <v/>
      </c>
      <c r="M167" s="46" t="n"/>
      <c r="N167" s="50">
        <f>ROUND(((O167*3+P167*3+Q167*3+R167*3+S167*1)/13)*5,0)</f>
        <v/>
      </c>
      <c r="O167" s="43" t="n">
        <v>21.18</v>
      </c>
      <c r="P167" s="43" t="n">
        <v>52.72</v>
      </c>
      <c r="Q167" s="43" t="n">
        <v>55.04</v>
      </c>
      <c r="R167" s="43" t="n">
        <v>47.92</v>
      </c>
      <c r="S167" s="43" t="n">
        <v>48.75</v>
      </c>
      <c r="T167" s="58">
        <f>IF($C167="","",IF(ISNA(MATCH($C167,Comparativosimulacros!$E:$E,0)),"Falta en Comparativo","Sí está"))</f>
        <v/>
      </c>
    </row>
    <row r="168" ht="15.75" customHeight="1" s="42">
      <c r="A168" s="50" t="n">
        <v>605</v>
      </c>
      <c r="B168" s="44" t="n"/>
      <c r="C168" s="44" t="n"/>
      <c r="D168" s="43" t="inlineStr">
        <is>
          <t>Lopera Galeano Miguel Angel</t>
        </is>
      </c>
      <c r="E168" s="51" t="n"/>
      <c r="F168" s="52" t="n"/>
      <c r="G168" s="45" t="n">
        <v>2.7</v>
      </c>
      <c r="H168" s="45" t="n">
        <v>4</v>
      </c>
      <c r="I168" s="45" t="n">
        <v>2.92</v>
      </c>
      <c r="J168" s="45" t="n">
        <v>3.46</v>
      </c>
      <c r="K168" s="45" t="n">
        <v>3.12</v>
      </c>
      <c r="L168" s="46">
        <f>Comparativosimulacros!M167</f>
        <v/>
      </c>
      <c r="M168" s="46" t="n"/>
      <c r="N168" s="50">
        <f>ROUND(((O168*3+P168*3+Q168*3+R168*3+S168*1)/13)*5,0)</f>
        <v/>
      </c>
      <c r="O168" s="43" t="n">
        <v>33.28</v>
      </c>
      <c r="P168" s="43" t="n">
        <v>52.83</v>
      </c>
      <c r="Q168" s="43" t="n">
        <v>39.08</v>
      </c>
      <c r="R168" s="43" t="n">
        <v>43.13</v>
      </c>
      <c r="S168" s="43" t="n">
        <v>37.92</v>
      </c>
      <c r="T168" s="58">
        <f>IF($C168="","",IF(ISNA(MATCH($C168,Comparativosimulacros!$E:$E,0)),"Falta en Comparativo","Sí está"))</f>
        <v/>
      </c>
    </row>
    <row r="169" ht="15.75" customHeight="1" s="42">
      <c r="A169" s="50" t="n">
        <v>605</v>
      </c>
      <c r="B169" s="44" t="n"/>
      <c r="C169" s="44" t="n"/>
      <c r="D169" s="43" t="inlineStr">
        <is>
          <t>López Rodríguez Matías</t>
        </is>
      </c>
      <c r="E169" s="51" t="n"/>
      <c r="F169" s="52" t="n"/>
      <c r="G169" s="45" t="n">
        <v>4.79</v>
      </c>
      <c r="H169" s="45" t="n">
        <v>1.07</v>
      </c>
      <c r="I169" s="45" t="n">
        <v>1.94</v>
      </c>
      <c r="J169" s="45" t="n">
        <v>3.46</v>
      </c>
      <c r="K169" s="45" t="n">
        <v>2.67</v>
      </c>
      <c r="L169" s="46">
        <f>Comparativosimulacros!M168</f>
        <v/>
      </c>
      <c r="M169" s="46" t="n"/>
      <c r="N169" s="50">
        <f>ROUND(((O169*3+P169*3+Q169*3+R169*3+S169*1)/13)*5,0)</f>
        <v/>
      </c>
      <c r="O169" s="43" t="n">
        <v>58.99</v>
      </c>
      <c r="P169" s="43" t="n">
        <v>14.17</v>
      </c>
      <c r="Q169" s="43" t="n">
        <v>26.05</v>
      </c>
      <c r="R169" s="43" t="n">
        <v>43.13</v>
      </c>
      <c r="S169" s="43" t="n">
        <v>32.5</v>
      </c>
      <c r="T169" s="58">
        <f>IF($C169="","",IF(ISNA(MATCH($C169,Comparativosimulacros!$E:$E,0)),"Falta en Comparativo","Sí está"))</f>
        <v/>
      </c>
    </row>
    <row r="170" ht="15.75" customHeight="1" s="42">
      <c r="A170" s="50" t="n">
        <v>605</v>
      </c>
      <c r="B170" s="44" t="n"/>
      <c r="C170" s="44" t="n"/>
      <c r="D170" s="43" t="inlineStr">
        <is>
          <t>López Zapata Emmily Jinet</t>
        </is>
      </c>
      <c r="E170" s="51" t="n"/>
      <c r="F170" s="52" t="n"/>
      <c r="G170" s="45" t="n">
        <v>2.54</v>
      </c>
      <c r="H170" s="45" t="n">
        <v>1.63</v>
      </c>
      <c r="I170" s="45" t="n">
        <v>4.11</v>
      </c>
      <c r="J170" s="45" t="n">
        <v>4.61</v>
      </c>
      <c r="K170" s="45" t="n">
        <v>3.12</v>
      </c>
      <c r="L170" s="46">
        <f>Comparativosimulacros!M169</f>
        <v/>
      </c>
      <c r="M170" s="46" t="n"/>
      <c r="N170" s="50">
        <f>ROUND(((O170*3+P170*3+Q170*3+R170*3+S170*1)/13)*5,0)</f>
        <v/>
      </c>
      <c r="O170" s="43" t="n">
        <v>31.26</v>
      </c>
      <c r="P170" s="43" t="n">
        <v>21.56</v>
      </c>
      <c r="Q170" s="43" t="n">
        <v>55.04</v>
      </c>
      <c r="R170" s="43" t="n">
        <v>57.5</v>
      </c>
      <c r="S170" s="43" t="n">
        <v>37.92</v>
      </c>
      <c r="T170" s="58">
        <f>IF($C170="","",IF(ISNA(MATCH($C170,Comparativosimulacros!$E:$E,0)),"Falta en Comparativo","Sí está"))</f>
        <v/>
      </c>
    </row>
    <row r="171" ht="15.75" customHeight="1" s="42">
      <c r="A171" s="50" t="n">
        <v>605</v>
      </c>
      <c r="B171" s="44" t="n"/>
      <c r="C171" s="44" t="n"/>
      <c r="D171" s="43" t="inlineStr">
        <is>
          <t>Marimon Calderín Ángel David</t>
        </is>
      </c>
      <c r="E171" s="51" t="n"/>
      <c r="F171" s="52" t="n"/>
      <c r="G171" s="45" t="n">
        <v>1</v>
      </c>
      <c r="H171" s="45" t="n">
        <v>4.14</v>
      </c>
      <c r="I171" s="45" t="n">
        <v>5</v>
      </c>
      <c r="J171" s="45" t="n">
        <v>2.69</v>
      </c>
      <c r="K171" s="45" t="n">
        <v>1.78</v>
      </c>
      <c r="L171" s="46">
        <f>Comparativosimulacros!M170</f>
        <v/>
      </c>
      <c r="M171" s="46" t="n"/>
      <c r="N171" s="50">
        <f>ROUND(((O171*3+P171*3+Q171*3+R171*3+S171*1)/13)*5,0)</f>
        <v/>
      </c>
      <c r="O171" s="43" t="n">
        <v>10.59</v>
      </c>
      <c r="P171" s="43" t="n">
        <v>54.67</v>
      </c>
      <c r="Q171" s="43" t="n">
        <v>71.01000000000001</v>
      </c>
      <c r="R171" s="43" t="n">
        <v>33.54</v>
      </c>
      <c r="S171" s="43" t="n">
        <v>21.67</v>
      </c>
      <c r="T171" s="58">
        <f>IF($C171="","",IF(ISNA(MATCH($C171,Comparativosimulacros!$E:$E,0)),"Falta en Comparativo","Sí está"))</f>
        <v/>
      </c>
    </row>
    <row r="172" ht="15.75" customHeight="1" s="42">
      <c r="A172" s="50" t="n">
        <v>605</v>
      </c>
      <c r="B172" s="44" t="n"/>
      <c r="C172" s="44" t="n"/>
      <c r="D172" s="43" t="inlineStr">
        <is>
          <t>Mena Vargas Jeremy</t>
        </is>
      </c>
      <c r="E172" s="51" t="n"/>
      <c r="F172" s="52" t="n"/>
      <c r="G172" s="45" t="n">
        <v>3.81</v>
      </c>
      <c r="H172" s="45" t="n">
        <v>4.03</v>
      </c>
      <c r="I172" s="45" t="n">
        <v>3.57</v>
      </c>
      <c r="J172" s="45" t="n">
        <v>4.22</v>
      </c>
      <c r="K172" s="45" t="n">
        <v>2.67</v>
      </c>
      <c r="L172" s="46">
        <f>Comparativosimulacros!M171</f>
        <v/>
      </c>
      <c r="M172" s="46" t="n"/>
      <c r="N172" s="50">
        <f>ROUND(((O172*3+P172*3+Q172*3+R172*3+S172*1)/13)*5,0)</f>
        <v/>
      </c>
      <c r="O172" s="43" t="n">
        <v>46.89</v>
      </c>
      <c r="P172" s="43" t="n">
        <v>53.22</v>
      </c>
      <c r="Q172" s="43" t="n">
        <v>47.9</v>
      </c>
      <c r="R172" s="43" t="n">
        <v>52.71</v>
      </c>
      <c r="S172" s="43" t="n">
        <v>32.5</v>
      </c>
      <c r="T172" s="58">
        <f>IF($C172="","",IF(ISNA(MATCH($C172,Comparativosimulacros!$E:$E,0)),"Falta en Comparativo","Sí está"))</f>
        <v/>
      </c>
    </row>
    <row r="173" ht="15.75" customHeight="1" s="42">
      <c r="A173" s="50" t="n">
        <v>605</v>
      </c>
      <c r="B173" s="44" t="n"/>
      <c r="C173" s="44" t="n"/>
      <c r="D173" s="43" t="inlineStr">
        <is>
          <t>Mesa Vargas Mathias</t>
        </is>
      </c>
      <c r="E173" s="51" t="n"/>
      <c r="F173" s="52" t="n"/>
      <c r="G173" s="45" t="n">
        <v>4.79</v>
      </c>
      <c r="H173" s="45" t="n">
        <v>5</v>
      </c>
      <c r="I173" s="45" t="n">
        <v>5</v>
      </c>
      <c r="J173" s="45" t="n">
        <v>5</v>
      </c>
      <c r="K173" s="45" t="n">
        <v>4.9</v>
      </c>
      <c r="L173" s="46">
        <f>Comparativosimulacros!M172</f>
        <v/>
      </c>
      <c r="M173" s="46" t="n"/>
      <c r="N173" s="50">
        <f>ROUND(((O173*3+P173*3+Q173*3+R173*3+S173*1)/13)*5,0)</f>
        <v/>
      </c>
      <c r="O173" s="43" t="n">
        <v>58.99</v>
      </c>
      <c r="P173" s="43" t="n">
        <v>68.17</v>
      </c>
      <c r="Q173" s="43" t="n">
        <v>76.89</v>
      </c>
      <c r="R173" s="43" t="n">
        <v>71.88</v>
      </c>
      <c r="S173" s="43" t="n">
        <v>59.58</v>
      </c>
      <c r="T173" s="58">
        <f>IF($C173="","",IF(ISNA(MATCH($C173,Comparativosimulacros!$E:$E,0)),"Falta en Comparativo","Sí está"))</f>
        <v/>
      </c>
    </row>
    <row r="174" ht="15.75" customHeight="1" s="42">
      <c r="A174" s="50" t="n">
        <v>605</v>
      </c>
      <c r="B174" s="44" t="n"/>
      <c r="C174" s="44" t="n"/>
      <c r="D174" s="43" t="inlineStr">
        <is>
          <t>Munera Torres José David</t>
        </is>
      </c>
      <c r="E174" s="51" t="n"/>
      <c r="F174" s="52" t="n"/>
      <c r="G174" s="45" t="n">
        <v>3.64</v>
      </c>
      <c r="H174" s="45" t="n">
        <v>3.06</v>
      </c>
      <c r="I174" s="45" t="n">
        <v>2.07</v>
      </c>
      <c r="J174" s="45" t="n">
        <v>2.3</v>
      </c>
      <c r="K174" s="45" t="n">
        <v>3.12</v>
      </c>
      <c r="L174" s="46">
        <f>Comparativosimulacros!M173</f>
        <v/>
      </c>
      <c r="M174" s="46" t="n"/>
      <c r="N174" s="50">
        <f>ROUND(((O174*3+P174*3+Q174*3+R174*3+S174*1)/13)*5,0)</f>
        <v/>
      </c>
      <c r="O174" s="43" t="n">
        <v>44.87</v>
      </c>
      <c r="P174" s="43" t="n">
        <v>40.47</v>
      </c>
      <c r="Q174" s="43" t="n">
        <v>27.73</v>
      </c>
      <c r="R174" s="43" t="n">
        <v>28.75</v>
      </c>
      <c r="S174" s="43" t="n">
        <v>37.92</v>
      </c>
      <c r="T174" s="58">
        <f>IF($C174="","",IF(ISNA(MATCH($C174,Comparativosimulacros!$E:$E,0)),"Falta en Comparativo","Sí está"))</f>
        <v/>
      </c>
    </row>
    <row r="175" ht="15.75" customHeight="1" s="42">
      <c r="A175" s="50" t="n">
        <v>605</v>
      </c>
      <c r="B175" s="44" t="n"/>
      <c r="C175" s="44" t="n"/>
      <c r="D175" s="43" t="inlineStr">
        <is>
          <t>Muñoz Carvajal Laura Valentina</t>
        </is>
      </c>
      <c r="E175" s="51" t="n"/>
      <c r="F175" s="52" t="n"/>
      <c r="G175" s="45" t="n">
        <v>2.54</v>
      </c>
      <c r="H175" s="45" t="n">
        <v>4.53</v>
      </c>
      <c r="I175" s="45" t="n">
        <v>3.35</v>
      </c>
      <c r="J175" s="45" t="n">
        <v>3.07</v>
      </c>
      <c r="K175" s="45" t="n">
        <v>3.56</v>
      </c>
      <c r="L175" s="46">
        <f>Comparativosimulacros!M174</f>
        <v/>
      </c>
      <c r="M175" s="46" t="n"/>
      <c r="N175" s="50">
        <f>ROUND(((O175*3+P175*3+Q175*3+R175*3+S175*1)/13)*5,0)</f>
        <v/>
      </c>
      <c r="O175" s="43" t="n">
        <v>31.26</v>
      </c>
      <c r="P175" s="43" t="n">
        <v>59.78</v>
      </c>
      <c r="Q175" s="43" t="n">
        <v>44.96</v>
      </c>
      <c r="R175" s="43" t="n">
        <v>38.33</v>
      </c>
      <c r="S175" s="43" t="n">
        <v>43.33</v>
      </c>
      <c r="T175" s="58">
        <f>IF($C175="","",IF(ISNA(MATCH($C175,Comparativosimulacros!$E:$E,0)),"Falta en Comparativo","Sí está"))</f>
        <v/>
      </c>
    </row>
    <row r="176" ht="15.75" customHeight="1" s="42">
      <c r="A176" s="50" t="n">
        <v>605</v>
      </c>
      <c r="B176" s="44" t="n"/>
      <c r="C176" s="44" t="n"/>
      <c r="D176" s="43" t="inlineStr">
        <is>
          <t>Orrego Urrego María Antonia</t>
        </is>
      </c>
      <c r="E176" s="51" t="n"/>
      <c r="F176" s="52" t="n"/>
      <c r="G176" s="45" t="n">
        <v>3.11</v>
      </c>
      <c r="H176" s="45" t="n">
        <v>3.17</v>
      </c>
      <c r="I176" s="45" t="n">
        <v>2.92</v>
      </c>
      <c r="J176" s="45" t="n">
        <v>1.92</v>
      </c>
      <c r="K176" s="45" t="n">
        <v>3.56</v>
      </c>
      <c r="L176" s="46">
        <f>Comparativosimulacros!M175</f>
        <v/>
      </c>
      <c r="M176" s="46" t="n"/>
      <c r="N176" s="50">
        <f>ROUND(((O176*3+P176*3+Q176*3+R176*3+S176*1)/13)*5,0)</f>
        <v/>
      </c>
      <c r="O176" s="43" t="n">
        <v>38.32</v>
      </c>
      <c r="P176" s="43" t="n">
        <v>41.86</v>
      </c>
      <c r="Q176" s="43" t="n">
        <v>39.08</v>
      </c>
      <c r="R176" s="43" t="n">
        <v>23.96</v>
      </c>
      <c r="S176" s="43" t="n">
        <v>43.33</v>
      </c>
      <c r="T176" s="58">
        <f>IF($C176="","",IF(ISNA(MATCH($C176,Comparativosimulacros!$E:$E,0)),"Falta en Comparativo","Sí está"))</f>
        <v/>
      </c>
    </row>
    <row r="177" ht="15.75" customHeight="1" s="42">
      <c r="A177" s="50" t="n">
        <v>605</v>
      </c>
      <c r="B177" s="44" t="n"/>
      <c r="C177" s="44" t="n"/>
      <c r="D177" s="43" t="inlineStr">
        <is>
          <t>Pineda Valencia Maria Angel</t>
        </is>
      </c>
      <c r="E177" s="51" t="n"/>
      <c r="F177" s="52" t="n"/>
      <c r="G177" s="45" t="n">
        <v>2.82</v>
      </c>
      <c r="H177" s="45" t="n">
        <v>2.17</v>
      </c>
      <c r="I177" s="45" t="n">
        <v>2.38</v>
      </c>
      <c r="J177" s="45" t="n">
        <v>2.3</v>
      </c>
      <c r="K177" s="45" t="n">
        <v>2.67</v>
      </c>
      <c r="L177" s="46">
        <f>Comparativosimulacros!M176</f>
        <v/>
      </c>
      <c r="M177" s="46" t="n"/>
      <c r="N177" s="50">
        <f>ROUND(((O177*3+P177*3+Q177*3+R177*3+S177*1)/13)*5,0)</f>
        <v/>
      </c>
      <c r="O177" s="43" t="n">
        <v>34.79</v>
      </c>
      <c r="P177" s="43" t="n">
        <v>28.61</v>
      </c>
      <c r="Q177" s="43" t="n">
        <v>31.93</v>
      </c>
      <c r="R177" s="43" t="n">
        <v>28.75</v>
      </c>
      <c r="S177" s="43" t="n">
        <v>32.5</v>
      </c>
      <c r="T177" s="58">
        <f>IF($C177="","",IF(ISNA(MATCH($C177,Comparativosimulacros!$E:$E,0)),"Falta en Comparativo","Sí está"))</f>
        <v/>
      </c>
    </row>
    <row r="178" ht="15.75" customHeight="1" s="42">
      <c r="A178" s="50" t="n">
        <v>605</v>
      </c>
      <c r="B178" s="44" t="n"/>
      <c r="C178" s="44" t="n"/>
      <c r="D178" s="43" t="inlineStr">
        <is>
          <t>Pinto Urbina Merluis Javier</t>
        </is>
      </c>
      <c r="E178" s="51" t="n"/>
      <c r="F178" s="52" t="n"/>
      <c r="G178" s="45" t="n">
        <v>5</v>
      </c>
      <c r="H178" s="45" t="n">
        <v>4.4</v>
      </c>
      <c r="I178" s="45" t="n">
        <v>3.48</v>
      </c>
      <c r="J178" s="45" t="n">
        <v>4.61</v>
      </c>
      <c r="K178" s="45" t="n">
        <v>5</v>
      </c>
      <c r="L178" s="46">
        <f>Comparativosimulacros!M177</f>
        <v/>
      </c>
      <c r="M178" s="46" t="n"/>
      <c r="N178" s="50">
        <f>ROUND(((O178*3+P178*3+Q178*3+R178*3+S178*1)/13)*5,0)</f>
        <v/>
      </c>
      <c r="O178" s="43" t="n">
        <v>78.15000000000001</v>
      </c>
      <c r="P178" s="43" t="n">
        <v>58.08</v>
      </c>
      <c r="Q178" s="43" t="n">
        <v>46.64</v>
      </c>
      <c r="R178" s="43" t="n">
        <v>57.5</v>
      </c>
      <c r="S178" s="43" t="n">
        <v>65</v>
      </c>
      <c r="T178" s="58">
        <f>IF($C178="","",IF(ISNA(MATCH($C178,Comparativosimulacros!$E:$E,0)),"Falta en Comparativo","Sí está"))</f>
        <v/>
      </c>
    </row>
    <row r="179" ht="15.75" customHeight="1" s="42">
      <c r="A179" s="50" t="n">
        <v>605</v>
      </c>
      <c r="B179" s="44" t="n"/>
      <c r="C179" s="44" t="n"/>
      <c r="D179" s="43" t="inlineStr">
        <is>
          <t>Porras Reyes Obed José</t>
        </is>
      </c>
      <c r="E179" s="51" t="n"/>
      <c r="F179" s="52" t="n"/>
      <c r="G179" s="45" t="n">
        <v>4.95</v>
      </c>
      <c r="H179" s="45" t="n">
        <v>3.94</v>
      </c>
      <c r="I179" s="45" t="n">
        <v>5</v>
      </c>
      <c r="J179" s="45" t="n">
        <v>4.61</v>
      </c>
      <c r="K179" s="45" t="n">
        <v>4.01</v>
      </c>
      <c r="L179" s="46">
        <f>Comparativosimulacros!M178</f>
        <v/>
      </c>
      <c r="M179" s="46" t="n"/>
      <c r="N179" s="50">
        <f>ROUND(((O179*3+P179*3+Q179*3+R179*3+S179*1)/13)*5,0)</f>
        <v/>
      </c>
      <c r="O179" s="43" t="n">
        <v>61.01</v>
      </c>
      <c r="P179" s="43" t="n">
        <v>51.97</v>
      </c>
      <c r="Q179" s="43" t="n">
        <v>79.83</v>
      </c>
      <c r="R179" s="43" t="n">
        <v>57.5</v>
      </c>
      <c r="S179" s="43" t="n">
        <v>48.75</v>
      </c>
      <c r="T179" s="58">
        <f>IF($C179="","",IF(ISNA(MATCH($C179,Comparativosimulacros!$E:$E,0)),"Falta en Comparativo","Sí está"))</f>
        <v/>
      </c>
    </row>
    <row r="180" ht="15.75" customHeight="1" s="42">
      <c r="A180" s="50" t="n">
        <v>605</v>
      </c>
      <c r="B180" s="44" t="n"/>
      <c r="C180" s="44" t="n"/>
      <c r="D180" s="43" t="inlineStr">
        <is>
          <t>Pulgarín David Romario</t>
        </is>
      </c>
      <c r="E180" s="51" t="n"/>
      <c r="F180" s="52" t="n"/>
      <c r="G180" s="45" t="n">
        <v>3.97</v>
      </c>
      <c r="H180" s="45" t="n">
        <v>3.8</v>
      </c>
      <c r="I180" s="45" t="n">
        <v>4.64</v>
      </c>
      <c r="J180" s="45" t="n">
        <v>2.69</v>
      </c>
      <c r="K180" s="45" t="n">
        <v>4.01</v>
      </c>
      <c r="L180" s="46">
        <f>Comparativosimulacros!M179</f>
        <v/>
      </c>
      <c r="M180" s="46" t="n"/>
      <c r="N180" s="50">
        <f>ROUND(((O180*3+P180*3+Q180*3+R180*3+S180*1)/13)*5,0)</f>
        <v/>
      </c>
      <c r="O180" s="43" t="n">
        <v>48.91</v>
      </c>
      <c r="P180" s="43" t="n">
        <v>50.17</v>
      </c>
      <c r="Q180" s="43" t="n">
        <v>62.18</v>
      </c>
      <c r="R180" s="43" t="n">
        <v>33.54</v>
      </c>
      <c r="S180" s="43" t="n">
        <v>48.75</v>
      </c>
      <c r="T180" s="58">
        <f>IF($C180="","",IF(ISNA(MATCH($C180,Comparativosimulacros!$E:$E,0)),"Falta en Comparativo","Sí está"))</f>
        <v/>
      </c>
    </row>
    <row r="181" ht="15.75" customHeight="1" s="42">
      <c r="A181" s="50" t="n">
        <v>605</v>
      </c>
      <c r="B181" s="44" t="n"/>
      <c r="C181" s="44" t="n"/>
      <c r="D181" s="43" t="inlineStr">
        <is>
          <t>Rios Méndez Juan Daniel</t>
        </is>
      </c>
      <c r="E181" s="51" t="n"/>
      <c r="F181" s="52" t="n"/>
      <c r="G181" s="45" t="n">
        <v>1.43</v>
      </c>
      <c r="H181" s="45" t="n">
        <v>1.38</v>
      </c>
      <c r="I181" s="45" t="n">
        <v>3.13</v>
      </c>
      <c r="J181" s="45" t="n">
        <v>1.92</v>
      </c>
      <c r="K181" s="45" t="n">
        <v>4.01</v>
      </c>
      <c r="L181" s="46">
        <f>Comparativosimulacros!M180</f>
        <v/>
      </c>
      <c r="M181" s="46" t="n"/>
      <c r="N181" s="50">
        <f>ROUND(((O181*3+P181*3+Q181*3+R181*3+S181*1)/13)*5,0)</f>
        <v/>
      </c>
      <c r="O181" s="43" t="n">
        <v>17.65</v>
      </c>
      <c r="P181" s="43" t="n">
        <v>18.22</v>
      </c>
      <c r="Q181" s="43" t="n">
        <v>42.02</v>
      </c>
      <c r="R181" s="43" t="n">
        <v>23.96</v>
      </c>
      <c r="S181" s="43" t="n">
        <v>48.75</v>
      </c>
      <c r="T181" s="58">
        <f>IF($C181="","",IF(ISNA(MATCH($C181,Comparativosimulacros!$E:$E,0)),"Falta en Comparativo","Sí está"))</f>
        <v/>
      </c>
    </row>
    <row r="182" ht="15.75" customHeight="1" s="42">
      <c r="A182" s="50" t="n">
        <v>605</v>
      </c>
      <c r="B182" s="44" t="n"/>
      <c r="C182" s="44" t="n"/>
      <c r="D182" s="43" t="inlineStr">
        <is>
          <t>Sarmiento Cuestas Nicolas Santiago</t>
        </is>
      </c>
      <c r="E182" s="51" t="n"/>
      <c r="F182" s="52" t="n"/>
      <c r="G182" s="45" t="n">
        <v>4.79</v>
      </c>
      <c r="H182" s="45" t="n">
        <v>2.22</v>
      </c>
      <c r="I182" s="45" t="n">
        <v>1.85</v>
      </c>
      <c r="J182" s="45" t="n">
        <v>1.54</v>
      </c>
      <c r="K182" s="45" t="n">
        <v>4.01</v>
      </c>
      <c r="L182" s="46">
        <f>Comparativosimulacros!M181</f>
        <v/>
      </c>
      <c r="M182" s="46" t="n"/>
      <c r="N182" s="50">
        <f>ROUND(((O182*3+P182*3+Q182*3+R182*3+S182*1)/13)*5,0)</f>
        <v/>
      </c>
      <c r="O182" s="43" t="n">
        <v>58.99</v>
      </c>
      <c r="P182" s="43" t="n">
        <v>29.36</v>
      </c>
      <c r="Q182" s="43" t="n">
        <v>24.79</v>
      </c>
      <c r="R182" s="43" t="n">
        <v>19.17</v>
      </c>
      <c r="S182" s="43" t="n">
        <v>48.75</v>
      </c>
      <c r="T182" s="58">
        <f>IF($C182="","",IF(ISNA(MATCH($C182,Comparativosimulacros!$E:$E,0)),"Falta en Comparativo","Sí está"))</f>
        <v/>
      </c>
    </row>
    <row r="183" ht="15.75" customHeight="1" s="42">
      <c r="A183" s="50" t="n">
        <v>605</v>
      </c>
      <c r="B183" s="44" t="n"/>
      <c r="C183" s="44" t="n"/>
      <c r="D183" s="43" t="inlineStr">
        <is>
          <t>Sepúlveda Alcaraz Juan Pablo</t>
        </is>
      </c>
      <c r="E183" s="51" t="n"/>
      <c r="F183" s="52" t="n"/>
      <c r="G183" s="45" t="n">
        <v>2.13</v>
      </c>
      <c r="H183" s="45" t="n">
        <v>1.53</v>
      </c>
      <c r="I183" s="45" t="n">
        <v>2.7</v>
      </c>
      <c r="J183" s="45" t="n">
        <v>1.92</v>
      </c>
      <c r="K183" s="45" t="n">
        <v>2.67</v>
      </c>
      <c r="L183" s="46">
        <f>Comparativosimulacros!M182</f>
        <v/>
      </c>
      <c r="M183" s="46" t="n"/>
      <c r="N183" s="50">
        <f>ROUND(((O183*3+P183*3+Q183*3+R183*3+S183*1)/13)*5,0)</f>
        <v/>
      </c>
      <c r="O183" s="43" t="n">
        <v>26.22</v>
      </c>
      <c r="P183" s="43" t="n">
        <v>20.17</v>
      </c>
      <c r="Q183" s="43" t="n">
        <v>36.13</v>
      </c>
      <c r="R183" s="43" t="n">
        <v>23.96</v>
      </c>
      <c r="S183" s="43" t="n">
        <v>32.5</v>
      </c>
      <c r="T183" s="58">
        <f>IF($C183="","",IF(ISNA(MATCH($C183,Comparativosimulacros!$E:$E,0)),"Falta en Comparativo","Sí está"))</f>
        <v/>
      </c>
    </row>
    <row r="184" ht="15.75" customHeight="1" s="42">
      <c r="A184" s="50" t="n">
        <v>605</v>
      </c>
      <c r="B184" s="44" t="n"/>
      <c r="C184" s="44" t="n"/>
      <c r="D184" s="43" t="inlineStr">
        <is>
          <t>Serna Orrego Carlos Alberto</t>
        </is>
      </c>
      <c r="E184" s="51" t="n"/>
      <c r="F184" s="52" t="n"/>
      <c r="G184" s="45" t="n">
        <v>3.11</v>
      </c>
      <c r="H184" s="45" t="n">
        <v>3.31</v>
      </c>
      <c r="I184" s="45" t="n">
        <v>2.92</v>
      </c>
      <c r="J184" s="45" t="n">
        <v>2.69</v>
      </c>
      <c r="K184" s="45" t="n">
        <v>2.23</v>
      </c>
      <c r="L184" s="46">
        <f>Comparativosimulacros!M183</f>
        <v/>
      </c>
      <c r="M184" s="46" t="n"/>
      <c r="N184" s="50">
        <f>ROUND(((O184*3+P184*3+Q184*3+R184*3+S184*1)/13)*5,0)</f>
        <v/>
      </c>
      <c r="O184" s="43" t="n">
        <v>38.32</v>
      </c>
      <c r="P184" s="43" t="n">
        <v>43.67</v>
      </c>
      <c r="Q184" s="43" t="n">
        <v>39.08</v>
      </c>
      <c r="R184" s="43" t="n">
        <v>33.54</v>
      </c>
      <c r="S184" s="43" t="n">
        <v>27.08</v>
      </c>
      <c r="T184" s="58">
        <f>IF($C184="","",IF(ISNA(MATCH($C184,Comparativosimulacros!$E:$E,0)),"Falta en Comparativo","Sí está"))</f>
        <v/>
      </c>
    </row>
    <row r="185" ht="15.75" customHeight="1" s="42">
      <c r="A185" s="50" t="n">
        <v>605</v>
      </c>
      <c r="B185" s="44" t="n"/>
      <c r="C185" s="44" t="n"/>
      <c r="D185" s="43" t="inlineStr">
        <is>
          <t>Suárez Suárez Mariangel</t>
        </is>
      </c>
      <c r="E185" s="51" t="n"/>
      <c r="F185" s="52" t="n"/>
      <c r="G185" s="45" t="n">
        <v>3.81</v>
      </c>
      <c r="H185" s="45" t="n">
        <v>3.55</v>
      </c>
      <c r="I185" s="45" t="n">
        <v>3.45</v>
      </c>
      <c r="J185" s="45" t="n">
        <v>4.22</v>
      </c>
      <c r="K185" s="45" t="n">
        <v>4.01</v>
      </c>
      <c r="L185" s="46">
        <f>Comparativosimulacros!M184</f>
        <v/>
      </c>
      <c r="M185" s="46" t="n"/>
      <c r="N185" s="50">
        <f>ROUND(((O185*3+P185*3+Q185*3+R185*3+S185*1)/13)*5,0)</f>
        <v/>
      </c>
      <c r="O185" s="43" t="n">
        <v>46.89</v>
      </c>
      <c r="P185" s="43" t="n">
        <v>46.86</v>
      </c>
      <c r="Q185" s="43" t="n">
        <v>46.22</v>
      </c>
      <c r="R185" s="43" t="n">
        <v>52.71</v>
      </c>
      <c r="S185" s="43" t="n">
        <v>48.75</v>
      </c>
      <c r="T185" s="58">
        <f>IF($C185="","",IF(ISNA(MATCH($C185,Comparativosimulacros!$E:$E,0)),"Falta en Comparativo","Sí está"))</f>
        <v/>
      </c>
    </row>
    <row r="186" ht="15.75" customHeight="1" s="42">
      <c r="A186" s="50" t="n">
        <v>605</v>
      </c>
      <c r="B186" s="44" t="n"/>
      <c r="C186" s="44" t="n"/>
      <c r="D186" s="43" t="inlineStr">
        <is>
          <t>Tamayo Lopera Melany</t>
        </is>
      </c>
      <c r="E186" s="51" t="n"/>
      <c r="F186" s="52" t="n"/>
      <c r="G186" s="45" t="n">
        <v>3.23</v>
      </c>
      <c r="H186" s="45" t="n">
        <v>3.4</v>
      </c>
      <c r="I186" s="45" t="n">
        <v>4.55</v>
      </c>
      <c r="J186" s="45" t="n">
        <v>4.22</v>
      </c>
      <c r="K186" s="45" t="n">
        <v>4.01</v>
      </c>
      <c r="L186" s="46">
        <f>Comparativosimulacros!M185</f>
        <v/>
      </c>
      <c r="M186" s="46" t="n"/>
      <c r="N186" s="50">
        <f>ROUND(((O186*3+P186*3+Q186*3+R186*3+S186*1)/13)*5,0)</f>
        <v/>
      </c>
      <c r="O186" s="43" t="n">
        <v>39.83</v>
      </c>
      <c r="P186" s="43" t="n">
        <v>44.92</v>
      </c>
      <c r="Q186" s="43" t="n">
        <v>60.92</v>
      </c>
      <c r="R186" s="43" t="n">
        <v>52.71</v>
      </c>
      <c r="S186" s="43" t="n">
        <v>48.75</v>
      </c>
      <c r="T186" s="58">
        <f>IF($C186="","",IF(ISNA(MATCH($C186,Comparativosimulacros!$E:$E,0)),"Falta en Comparativo","Sí está"))</f>
        <v/>
      </c>
    </row>
    <row r="187" ht="15.75" customHeight="1" s="42">
      <c r="A187" s="50" t="n">
        <v>605</v>
      </c>
      <c r="B187" s="44" t="n"/>
      <c r="C187" s="44" t="n"/>
      <c r="D187" s="43" t="inlineStr">
        <is>
          <t>Tobar Lezcano Alicia</t>
        </is>
      </c>
      <c r="E187" s="51" t="n"/>
      <c r="F187" s="52" t="n"/>
      <c r="G187" s="45" t="n">
        <v>5</v>
      </c>
      <c r="H187" s="45" t="n">
        <v>4.15</v>
      </c>
      <c r="I187" s="45" t="n">
        <v>4.01</v>
      </c>
      <c r="J187" s="45" t="n">
        <v>5</v>
      </c>
      <c r="K187" s="45" t="n">
        <v>4.45</v>
      </c>
      <c r="L187" s="46">
        <f>Comparativosimulacros!M186</f>
        <v/>
      </c>
      <c r="M187" s="46" t="n"/>
      <c r="N187" s="50">
        <f>ROUND(((O187*3+P187*3+Q187*3+R187*3+S187*1)/13)*5,0)</f>
        <v/>
      </c>
      <c r="O187" s="43" t="n">
        <v>66.05</v>
      </c>
      <c r="P187" s="43" t="n">
        <v>54.81</v>
      </c>
      <c r="Q187" s="43" t="n">
        <v>53.78</v>
      </c>
      <c r="R187" s="43" t="n">
        <v>67.08</v>
      </c>
      <c r="S187" s="43" t="n">
        <v>54.17</v>
      </c>
      <c r="T187" s="58">
        <f>IF($C187="","",IF(ISNA(MATCH($C187,Comparativosimulacros!$E:$E,0)),"Falta en Comparativo","Sí está"))</f>
        <v/>
      </c>
    </row>
    <row r="188" ht="15.75" customHeight="1" s="42">
      <c r="A188" s="50" t="n">
        <v>605</v>
      </c>
      <c r="B188" s="44" t="n"/>
      <c r="C188" s="44" t="n"/>
      <c r="D188" s="43" t="inlineStr">
        <is>
          <t>Torres Giraldo Yerson</t>
        </is>
      </c>
      <c r="E188" s="51" t="n"/>
      <c r="F188" s="52" t="n"/>
      <c r="G188" s="45" t="n">
        <v>5</v>
      </c>
      <c r="H188" s="45" t="n">
        <v>5</v>
      </c>
      <c r="I188" s="45" t="n">
        <v>4.76</v>
      </c>
      <c r="J188" s="45" t="n">
        <v>4.22</v>
      </c>
      <c r="K188" s="45" t="n">
        <v>2.67</v>
      </c>
      <c r="L188" s="46">
        <f>Comparativosimulacros!M187</f>
        <v/>
      </c>
      <c r="M188" s="46" t="n"/>
      <c r="N188" s="50">
        <f>ROUND(((O188*3+P188*3+Q188*3+R188*3+S188*1)/13)*5,0)</f>
        <v/>
      </c>
      <c r="O188" s="43" t="n">
        <v>64.03</v>
      </c>
      <c r="P188" s="43" t="n">
        <v>80.08</v>
      </c>
      <c r="Q188" s="43" t="n">
        <v>63.87</v>
      </c>
      <c r="R188" s="43" t="n">
        <v>52.71</v>
      </c>
      <c r="S188" s="43" t="n">
        <v>32.5</v>
      </c>
      <c r="T188" s="58">
        <f>IF($C188="","",IF(ISNA(MATCH($C188,Comparativosimulacros!$E:$E,0)),"Falta en Comparativo","Sí está"))</f>
        <v/>
      </c>
    </row>
    <row r="189" ht="15.75" customHeight="1" s="42">
      <c r="A189" s="50" t="n">
        <v>605</v>
      </c>
      <c r="B189" s="44" t="n"/>
      <c r="C189" s="44" t="n"/>
      <c r="D189" s="43" t="inlineStr">
        <is>
          <t>Zapata Guisao María José</t>
        </is>
      </c>
      <c r="E189" s="51" t="n"/>
      <c r="F189" s="52" t="n"/>
      <c r="G189" s="45" t="n">
        <v>2.13</v>
      </c>
      <c r="H189" s="45" t="n">
        <v>4.55</v>
      </c>
      <c r="I189" s="45" t="n">
        <v>4.45</v>
      </c>
      <c r="J189" s="45" t="n">
        <v>3.07</v>
      </c>
      <c r="K189" s="45" t="n">
        <v>4.01</v>
      </c>
      <c r="L189" s="46">
        <f>Comparativosimulacros!M188</f>
        <v/>
      </c>
      <c r="M189" s="46" t="n"/>
      <c r="N189" s="50">
        <f>ROUND(((O189*3+P189*3+Q189*3+R189*3+S189*1)/13)*5,0)</f>
        <v/>
      </c>
      <c r="O189" s="43" t="n">
        <v>26.22</v>
      </c>
      <c r="P189" s="43" t="n">
        <v>60.03</v>
      </c>
      <c r="Q189" s="43" t="n">
        <v>59.66</v>
      </c>
      <c r="R189" s="43" t="n">
        <v>38.33</v>
      </c>
      <c r="S189" s="43" t="n">
        <v>48.75</v>
      </c>
      <c r="T189" s="58">
        <f>IF($C189="","",IF(ISNA(MATCH($C189,Comparativosimulacros!$E:$E,0)),"Falta en Comparativo","Sí está"))</f>
        <v/>
      </c>
    </row>
    <row r="190" ht="15.75" customHeight="1" s="42">
      <c r="A190" s="50" t="n">
        <v>605</v>
      </c>
      <c r="B190" s="44" t="n"/>
      <c r="C190" s="44" t="n"/>
      <c r="D190" s="43" t="inlineStr">
        <is>
          <t>Zapata Quintero Samantha</t>
        </is>
      </c>
      <c r="E190" s="51" t="n"/>
      <c r="F190" s="52" t="n"/>
      <c r="G190" s="45" t="n">
        <v>3.4</v>
      </c>
      <c r="H190" s="45" t="n">
        <v>4.84</v>
      </c>
      <c r="I190" s="45" t="n">
        <v>5</v>
      </c>
      <c r="J190" s="45" t="n">
        <v>4.61</v>
      </c>
      <c r="K190" s="45" t="n">
        <v>3.12</v>
      </c>
      <c r="L190" s="46">
        <f>Comparativosimulacros!M189</f>
        <v/>
      </c>
      <c r="M190" s="46" t="n"/>
      <c r="N190" s="50">
        <f>ROUND(((O190*3+P190*3+Q190*3+R190*3+S190*1)/13)*5,0)</f>
        <v/>
      </c>
      <c r="O190" s="43" t="n">
        <v>41.85</v>
      </c>
      <c r="P190" s="43" t="n">
        <v>63.97</v>
      </c>
      <c r="Q190" s="43" t="n">
        <v>75.20999999999999</v>
      </c>
      <c r="R190" s="43" t="n">
        <v>57.5</v>
      </c>
      <c r="S190" s="43" t="n">
        <v>37.92</v>
      </c>
      <c r="T190" s="58">
        <f>IF($C190="","",IF(ISNA(MATCH($C190,Comparativosimulacros!$E:$E,0)),"Falta en Comparativo","Sí está"))</f>
        <v/>
      </c>
    </row>
    <row r="191" ht="15.75" customHeight="1" s="42">
      <c r="A191" s="50" t="n">
        <v>701</v>
      </c>
      <c r="B191" s="44" t="n"/>
      <c r="C191" s="44" t="n"/>
      <c r="D191" s="43" t="inlineStr">
        <is>
          <t>Acevedo Hincapié Daniel David</t>
        </is>
      </c>
      <c r="E191" s="51" t="n"/>
      <c r="F191" s="52" t="n"/>
      <c r="G191" s="45" t="n">
        <v>4.29</v>
      </c>
      <c r="H191" s="45" t="n">
        <v>5</v>
      </c>
      <c r="I191" s="45" t="n">
        <v>5</v>
      </c>
      <c r="J191" s="45" t="n">
        <v>4.65</v>
      </c>
      <c r="K191" s="45" t="n">
        <v>5</v>
      </c>
      <c r="L191" s="46">
        <f>Comparativosimulacros!M190</f>
        <v/>
      </c>
      <c r="M191" s="46" t="n"/>
      <c r="N191" s="50">
        <f>ROUND(((O191*3+P191*3+Q191*3+R191*3+S191*1)/13)*5,0)</f>
        <v/>
      </c>
      <c r="O191" s="43" t="n">
        <v>52.38</v>
      </c>
      <c r="P191" s="43" t="n">
        <v>78.31</v>
      </c>
      <c r="Q191" s="43" t="n">
        <v>58.99</v>
      </c>
      <c r="R191" s="43" t="n">
        <v>70.83</v>
      </c>
      <c r="S191" s="43" t="n">
        <v>73.33</v>
      </c>
      <c r="T191" s="58">
        <f>IF($C191="","",IF(ISNA(MATCH($C191,Comparativosimulacros!$E:$E,0)),"Falta en Comparativo","Sí está"))</f>
        <v/>
      </c>
    </row>
    <row r="192" ht="15.75" customHeight="1" s="42">
      <c r="A192" s="50" t="n">
        <v>701</v>
      </c>
      <c r="B192" s="44" t="n"/>
      <c r="C192" s="44" t="n"/>
      <c r="D192" s="43" t="inlineStr">
        <is>
          <t>Agudelo  Luciana</t>
        </is>
      </c>
      <c r="E192" s="51" t="n"/>
      <c r="F192" s="52" t="n"/>
      <c r="G192" s="45" t="n">
        <v>2.84</v>
      </c>
      <c r="H192" s="45" t="n">
        <v>3.87</v>
      </c>
      <c r="I192" s="45" t="n">
        <v>5</v>
      </c>
      <c r="J192" s="45" t="n">
        <v>3.83</v>
      </c>
      <c r="K192" s="45" t="n">
        <v>2.5</v>
      </c>
      <c r="L192" s="46">
        <f>Comparativosimulacros!M191</f>
        <v/>
      </c>
      <c r="M192" s="46" t="n"/>
      <c r="N192" s="50">
        <f>ROUND(((O192*3+P192*3+Q192*3+R192*3+S192*1)/13)*5,0)</f>
        <v/>
      </c>
      <c r="O192" s="43" t="n">
        <v>34.63</v>
      </c>
      <c r="P192" s="43" t="n">
        <v>44.53</v>
      </c>
      <c r="Q192" s="43" t="n">
        <v>58.99</v>
      </c>
      <c r="R192" s="43" t="n">
        <v>58.33</v>
      </c>
      <c r="S192" s="43" t="n">
        <v>32.08</v>
      </c>
      <c r="T192" s="58">
        <f>IF($C192="","",IF(ISNA(MATCH($C192,Comparativosimulacros!$E:$E,0)),"Falta en Comparativo","Sí está"))</f>
        <v/>
      </c>
    </row>
    <row r="193" ht="15.75" customHeight="1" s="42">
      <c r="A193" s="50" t="n">
        <v>701</v>
      </c>
      <c r="B193" s="44" t="n"/>
      <c r="C193" s="44" t="n"/>
      <c r="D193" s="43" t="inlineStr">
        <is>
          <t>Aguinaga Valderrama Melany Sofia</t>
        </is>
      </c>
      <c r="E193" s="51" t="n"/>
      <c r="F193" s="52" t="n"/>
      <c r="G193" s="45" t="n">
        <v>3.39</v>
      </c>
      <c r="H193" s="45" t="n">
        <v>3.88</v>
      </c>
      <c r="I193" s="45" t="n">
        <v>3.58</v>
      </c>
      <c r="J193" s="45" t="n">
        <v>4.11</v>
      </c>
      <c r="K193" s="45" t="n">
        <v>5</v>
      </c>
      <c r="L193" s="46">
        <f>Comparativosimulacros!M192</f>
        <v/>
      </c>
      <c r="M193" s="46" t="n"/>
      <c r="N193" s="50">
        <f>ROUND(((O193*3+P193*3+Q193*3+R193*3+S193*1)/13)*5,0)</f>
        <v/>
      </c>
      <c r="O193" s="43" t="n">
        <v>41.38</v>
      </c>
      <c r="P193" s="43" t="n">
        <v>44.61</v>
      </c>
      <c r="Q193" s="43" t="n">
        <v>41.85</v>
      </c>
      <c r="R193" s="43" t="n">
        <v>62.5</v>
      </c>
      <c r="S193" s="43" t="n">
        <v>73.33</v>
      </c>
      <c r="T193" s="58">
        <f>IF($C193="","",IF(ISNA(MATCH($C193,Comparativosimulacros!$E:$E,0)),"Falta en Comparativo","Sí está"))</f>
        <v/>
      </c>
    </row>
    <row r="194" ht="15.75" customHeight="1" s="42">
      <c r="A194" s="50" t="n">
        <v>701</v>
      </c>
      <c r="B194" s="44" t="n"/>
      <c r="C194" s="44" t="n"/>
      <c r="D194" s="43" t="inlineStr">
        <is>
          <t>Argumedo Lopez Katty Yulieth</t>
        </is>
      </c>
      <c r="E194" s="51" t="n"/>
      <c r="F194" s="52" t="n"/>
      <c r="G194" s="45" t="n">
        <v>4.91</v>
      </c>
      <c r="H194" s="45" t="n">
        <v>1</v>
      </c>
      <c r="I194" s="45" t="n">
        <v>2.37</v>
      </c>
      <c r="J194" s="45" t="n">
        <v>3.01</v>
      </c>
      <c r="K194" s="45" t="n">
        <v>3.21</v>
      </c>
      <c r="L194" s="46">
        <f>Comparativosimulacros!M193</f>
        <v/>
      </c>
      <c r="M194" s="46" t="n"/>
      <c r="N194" s="50">
        <f>ROUND(((O194*3+P194*3+Q194*3+R194*3+S194*1)/13)*5,0)</f>
        <v/>
      </c>
      <c r="O194" s="43" t="n">
        <v>60</v>
      </c>
      <c r="P194" s="43" t="n">
        <v>6</v>
      </c>
      <c r="Q194" s="43" t="n">
        <v>27.73</v>
      </c>
      <c r="R194" s="43" t="n">
        <v>45.83</v>
      </c>
      <c r="S194" s="43" t="n">
        <v>41.25</v>
      </c>
      <c r="T194" s="58">
        <f>IF($C194="","",IF(ISNA(MATCH($C194,Comparativosimulacros!$E:$E,0)),"Falta en Comparativo","Sí está"))</f>
        <v/>
      </c>
    </row>
    <row r="195" ht="15.75" customHeight="1" s="42">
      <c r="A195" s="50" t="n">
        <v>701</v>
      </c>
      <c r="B195" s="44" t="n"/>
      <c r="C195" s="44" t="n"/>
      <c r="D195" s="43" t="inlineStr">
        <is>
          <t>Arteaga Machado Matías</t>
        </is>
      </c>
      <c r="E195" s="51" t="n"/>
      <c r="F195" s="52" t="n"/>
      <c r="G195" s="45" t="n">
        <v>4.57</v>
      </c>
      <c r="H195" s="45" t="n">
        <v>2.09</v>
      </c>
      <c r="I195" s="45" t="n">
        <v>3.71</v>
      </c>
      <c r="J195" s="45" t="n">
        <v>3.29</v>
      </c>
      <c r="K195" s="45" t="n">
        <v>4.99</v>
      </c>
      <c r="L195" s="46">
        <f>Comparativosimulacros!M194</f>
        <v/>
      </c>
      <c r="M195" s="46" t="n"/>
      <c r="N195" s="50">
        <f>ROUND(((O195*3+P195*3+Q195*3+R195*3+S195*1)/13)*5,0)</f>
        <v/>
      </c>
      <c r="O195" s="43" t="n">
        <v>55.75</v>
      </c>
      <c r="P195" s="43" t="n">
        <v>24.1</v>
      </c>
      <c r="Q195" s="43" t="n">
        <v>43.36</v>
      </c>
      <c r="R195" s="43" t="n">
        <v>50</v>
      </c>
      <c r="S195" s="43" t="n">
        <v>64.17</v>
      </c>
      <c r="T195" s="58">
        <f>IF($C195="","",IF(ISNA(MATCH($C195,Comparativosimulacros!$E:$E,0)),"Falta en Comparativo","Sí está"))</f>
        <v/>
      </c>
    </row>
    <row r="196" ht="15.75" customHeight="1" s="42">
      <c r="A196" s="50" t="n">
        <v>701</v>
      </c>
      <c r="B196" s="44" t="n"/>
      <c r="C196" s="44" t="n"/>
      <c r="D196" s="43" t="inlineStr">
        <is>
          <t>Ballesteros Polanco Esteban</t>
        </is>
      </c>
      <c r="E196" s="51" t="n"/>
      <c r="F196" s="52" t="n"/>
      <c r="G196" s="45" t="n">
        <v>2.28</v>
      </c>
      <c r="H196" s="45" t="n">
        <v>1.31</v>
      </c>
      <c r="I196" s="45" t="n">
        <v>3.11</v>
      </c>
      <c r="J196" s="45" t="n">
        <v>3.56</v>
      </c>
      <c r="K196" s="45" t="n">
        <v>1.43</v>
      </c>
      <c r="L196" s="46">
        <f>Comparativosimulacros!M195</f>
        <v/>
      </c>
      <c r="M196" s="46" t="n"/>
      <c r="N196" s="50">
        <f>ROUND(((O196*3+P196*3+Q196*3+R196*3+S196*1)/13)*5,0)</f>
        <v/>
      </c>
      <c r="O196" s="43" t="n">
        <v>27.88</v>
      </c>
      <c r="P196" s="43" t="n">
        <v>15.09</v>
      </c>
      <c r="Q196" s="43" t="n">
        <v>36.3</v>
      </c>
      <c r="R196" s="43" t="n">
        <v>54.17</v>
      </c>
      <c r="S196" s="43" t="n">
        <v>18.33</v>
      </c>
      <c r="T196" s="58">
        <f>IF($C196="","",IF(ISNA(MATCH($C196,Comparativosimulacros!$E:$E,0)),"Falta en Comparativo","Sí está"))</f>
        <v/>
      </c>
    </row>
    <row r="197" ht="15.75" customHeight="1" s="42">
      <c r="A197" s="50" t="n">
        <v>701</v>
      </c>
      <c r="B197" s="44" t="n"/>
      <c r="C197" s="44" t="n"/>
      <c r="D197" s="43" t="inlineStr">
        <is>
          <t>Becerra Sepúlveda Mariángel</t>
        </is>
      </c>
      <c r="E197" s="51" t="n"/>
      <c r="F197" s="52" t="n"/>
      <c r="G197" s="45" t="n">
        <v>1.11</v>
      </c>
      <c r="H197" s="45" t="n">
        <v>1.94</v>
      </c>
      <c r="I197" s="45" t="n">
        <v>4.01</v>
      </c>
      <c r="J197" s="45" t="n">
        <v>3.01</v>
      </c>
      <c r="K197" s="45" t="n">
        <v>1.78</v>
      </c>
      <c r="L197" s="46">
        <f>Comparativosimulacros!M196</f>
        <v/>
      </c>
      <c r="M197" s="46" t="n"/>
      <c r="N197" s="50">
        <f>ROUND(((O197*3+P197*3+Q197*3+R197*3+S197*1)/13)*5,0)</f>
        <v/>
      </c>
      <c r="O197" s="43" t="n">
        <v>13.5</v>
      </c>
      <c r="P197" s="43" t="n">
        <v>22.28</v>
      </c>
      <c r="Q197" s="43" t="n">
        <v>46.89</v>
      </c>
      <c r="R197" s="43" t="n">
        <v>45.83</v>
      </c>
      <c r="S197" s="43" t="n">
        <v>22.92</v>
      </c>
      <c r="T197" s="58">
        <f>IF($C197="","",IF(ISNA(MATCH($C197,Comparativosimulacros!$E:$E,0)),"Falta en Comparativo","Sí está"))</f>
        <v/>
      </c>
    </row>
    <row r="198" ht="15.75" customHeight="1" s="42">
      <c r="A198" s="50" t="n">
        <v>701</v>
      </c>
      <c r="B198" s="44" t="n"/>
      <c r="C198" s="44" t="n"/>
      <c r="D198" s="43" t="inlineStr">
        <is>
          <t>Bran González Ximena</t>
        </is>
      </c>
      <c r="E198" s="51" t="n"/>
      <c r="F198" s="52" t="n"/>
      <c r="G198" s="45" t="n">
        <v>2.01</v>
      </c>
      <c r="H198" s="45" t="n">
        <v>2.51</v>
      </c>
      <c r="I198" s="45" t="n">
        <v>3.41</v>
      </c>
      <c r="J198" s="45" t="n">
        <v>3.29</v>
      </c>
      <c r="K198" s="45" t="n">
        <v>3.92</v>
      </c>
      <c r="L198" s="46">
        <f>Comparativosimulacros!M197</f>
        <v/>
      </c>
      <c r="M198" s="46" t="n"/>
      <c r="N198" s="50">
        <f>ROUND(((O198*3+P198*3+Q198*3+R198*3+S198*1)/13)*5,0)</f>
        <v/>
      </c>
      <c r="O198" s="43" t="n">
        <v>24.5</v>
      </c>
      <c r="P198" s="43" t="n">
        <v>28.94</v>
      </c>
      <c r="Q198" s="43" t="n">
        <v>39.83</v>
      </c>
      <c r="R198" s="43" t="n">
        <v>50</v>
      </c>
      <c r="S198" s="43" t="n">
        <v>50.42</v>
      </c>
      <c r="T198" s="58">
        <f>IF($C198="","",IF(ISNA(MATCH($C198,Comparativosimulacros!$E:$E,0)),"Falta en Comparativo","Sí está"))</f>
        <v/>
      </c>
    </row>
    <row r="199" ht="15.75" customHeight="1" s="42">
      <c r="A199" s="50" t="n">
        <v>701</v>
      </c>
      <c r="B199" s="44" t="n"/>
      <c r="C199" s="44" t="n"/>
      <c r="D199" s="43" t="inlineStr">
        <is>
          <t>Bran Rivera Mathias</t>
        </is>
      </c>
      <c r="E199" s="51" t="n"/>
      <c r="F199" s="52" t="n"/>
      <c r="G199" s="45" t="n">
        <v>2.01</v>
      </c>
      <c r="H199" s="45" t="n">
        <v>2.25</v>
      </c>
      <c r="I199" s="45" t="n">
        <v>3.28</v>
      </c>
      <c r="J199" s="45" t="n">
        <v>4.11</v>
      </c>
      <c r="K199" s="45" t="n">
        <v>2.14</v>
      </c>
      <c r="L199" s="46">
        <f>Comparativosimulacros!M198</f>
        <v/>
      </c>
      <c r="M199" s="46" t="n"/>
      <c r="N199" s="50">
        <f>ROUND(((O199*3+P199*3+Q199*3+R199*3+S199*1)/13)*5,0)</f>
        <v/>
      </c>
      <c r="O199" s="43" t="n">
        <v>24.5</v>
      </c>
      <c r="P199" s="43" t="n">
        <v>25.88</v>
      </c>
      <c r="Q199" s="43" t="n">
        <v>38.32</v>
      </c>
      <c r="R199" s="43" t="n">
        <v>62.5</v>
      </c>
      <c r="S199" s="43" t="n">
        <v>27.5</v>
      </c>
      <c r="T199" s="58">
        <f>IF($C199="","",IF(ISNA(MATCH($C199,Comparativosimulacros!$E:$E,0)),"Falta en Comparativo","Sí está"))</f>
        <v/>
      </c>
    </row>
    <row r="200" ht="15.75" customHeight="1" s="42">
      <c r="A200" s="50" t="n">
        <v>701</v>
      </c>
      <c r="B200" s="44" t="n"/>
      <c r="C200" s="44" t="n"/>
      <c r="D200" s="43" t="inlineStr">
        <is>
          <t>Bravo Galeano Dulce Maria</t>
        </is>
      </c>
      <c r="E200" s="51" t="n"/>
      <c r="F200" s="52" t="n"/>
      <c r="G200" s="45" t="n">
        <v>5</v>
      </c>
      <c r="H200" s="45" t="n">
        <v>5</v>
      </c>
      <c r="I200" s="45" t="n">
        <v>4.92</v>
      </c>
      <c r="J200" s="45" t="n">
        <v>4.65</v>
      </c>
      <c r="K200" s="45" t="n">
        <v>4.99</v>
      </c>
      <c r="L200" s="46">
        <f>Comparativosimulacros!M199</f>
        <v/>
      </c>
      <c r="M200" s="46" t="n"/>
      <c r="N200" s="50">
        <f>ROUND(((O200*3+P200*3+Q200*3+R200*3+S200*1)/13)*5,0)</f>
        <v/>
      </c>
      <c r="O200" s="43" t="n">
        <v>70.13</v>
      </c>
      <c r="P200" s="43" t="n">
        <v>69.22</v>
      </c>
      <c r="Q200" s="43" t="n">
        <v>57.48</v>
      </c>
      <c r="R200" s="43" t="n">
        <v>70.83</v>
      </c>
      <c r="S200" s="43" t="n">
        <v>64.17</v>
      </c>
      <c r="T200" s="58">
        <f>IF($C200="","",IF(ISNA(MATCH($C200,Comparativosimulacros!$E:$E,0)),"Falta en Comparativo","Sí está"))</f>
        <v/>
      </c>
    </row>
    <row r="201" ht="15.75" customHeight="1" s="42">
      <c r="A201" s="50" t="n">
        <v>701</v>
      </c>
      <c r="B201" s="44" t="n"/>
      <c r="C201" s="44" t="n"/>
      <c r="D201" s="43" t="inlineStr">
        <is>
          <t>Bustamante Valderrama Maria Alejandra</t>
        </is>
      </c>
      <c r="E201" s="51" t="n"/>
      <c r="F201" s="52" t="n"/>
      <c r="G201" s="45" t="n">
        <v>5</v>
      </c>
      <c r="H201" s="45" t="n">
        <v>5</v>
      </c>
      <c r="I201" s="45" t="n">
        <v>5</v>
      </c>
      <c r="J201" s="45" t="n">
        <v>3.29</v>
      </c>
      <c r="K201" s="45" t="n">
        <v>4.99</v>
      </c>
      <c r="L201" s="46">
        <f>Comparativosimulacros!M200</f>
        <v/>
      </c>
      <c r="M201" s="46" t="n"/>
      <c r="N201" s="50">
        <f>ROUND(((O201*3+P201*3+Q201*3+R201*3+S201*1)/13)*5,0)</f>
        <v/>
      </c>
      <c r="O201" s="43" t="n">
        <v>62.5</v>
      </c>
      <c r="P201" s="43" t="n">
        <v>71.13</v>
      </c>
      <c r="Q201" s="43" t="n">
        <v>58.99</v>
      </c>
      <c r="R201" s="43" t="n">
        <v>50</v>
      </c>
      <c r="S201" s="43" t="n">
        <v>64.17</v>
      </c>
      <c r="T201" s="58">
        <f>IF($C201="","",IF(ISNA(MATCH($C201,Comparativosimulacros!$E:$E,0)),"Falta en Comparativo","Sí está"))</f>
        <v/>
      </c>
    </row>
    <row r="202" ht="15.75" customHeight="1" s="42">
      <c r="A202" s="50" t="n">
        <v>701</v>
      </c>
      <c r="B202" s="44" t="n"/>
      <c r="C202" s="44" t="n"/>
      <c r="D202" s="43" t="inlineStr">
        <is>
          <t>Cano Cardona José Fernando</t>
        </is>
      </c>
      <c r="E202" s="51" t="n"/>
      <c r="F202" s="52" t="n"/>
      <c r="G202" s="45" t="n">
        <v>2.28</v>
      </c>
      <c r="H202" s="45" t="n">
        <v>3.72</v>
      </c>
      <c r="I202" s="45" t="n">
        <v>2.37</v>
      </c>
      <c r="J202" s="45" t="n">
        <v>3.01</v>
      </c>
      <c r="K202" s="45" t="n">
        <v>5</v>
      </c>
      <c r="L202" s="46">
        <f>Comparativosimulacros!M201</f>
        <v/>
      </c>
      <c r="M202" s="46" t="n"/>
      <c r="N202" s="50">
        <f>ROUND(((O202*3+P202*3+Q202*3+R202*3+S202*1)/13)*5,0)</f>
        <v/>
      </c>
      <c r="O202" s="43" t="n">
        <v>27.88</v>
      </c>
      <c r="P202" s="43" t="n">
        <v>42.88</v>
      </c>
      <c r="Q202" s="43" t="n">
        <v>27.73</v>
      </c>
      <c r="R202" s="43" t="n">
        <v>45.83</v>
      </c>
      <c r="S202" s="43" t="n">
        <v>73.33</v>
      </c>
      <c r="T202" s="58">
        <f>IF($C202="","",IF(ISNA(MATCH($C202,Comparativosimulacros!$E:$E,0)),"Falta en Comparativo","Sí está"))</f>
        <v/>
      </c>
    </row>
    <row r="203" ht="15.75" customHeight="1" s="42">
      <c r="A203" s="50" t="n">
        <v>701</v>
      </c>
      <c r="B203" s="44" t="n"/>
      <c r="C203" s="44" t="n"/>
      <c r="D203" s="43" t="inlineStr">
        <is>
          <t>Cano Graciano Luis Miguel</t>
        </is>
      </c>
      <c r="E203" s="51" t="n"/>
      <c r="F203" s="52" t="n"/>
      <c r="G203" s="45" t="n">
        <v>3.94</v>
      </c>
      <c r="H203" s="45" t="n">
        <v>2.89</v>
      </c>
      <c r="I203" s="45" t="n">
        <v>2.24</v>
      </c>
      <c r="J203" s="45" t="n">
        <v>4.38</v>
      </c>
      <c r="K203" s="45" t="n">
        <v>1.78</v>
      </c>
      <c r="L203" s="46">
        <f>Comparativosimulacros!M202</f>
        <v/>
      </c>
      <c r="M203" s="46" t="n"/>
      <c r="N203" s="50">
        <f>ROUND(((O203*3+P203*3+Q203*3+R203*3+S203*1)/13)*5,0)</f>
        <v/>
      </c>
      <c r="O203" s="43" t="n">
        <v>48.13</v>
      </c>
      <c r="P203" s="43" t="n">
        <v>33.28</v>
      </c>
      <c r="Q203" s="43" t="n">
        <v>26.22</v>
      </c>
      <c r="R203" s="43" t="n">
        <v>66.67</v>
      </c>
      <c r="S203" s="43" t="n">
        <v>22.92</v>
      </c>
      <c r="T203" s="58">
        <f>IF($C203="","",IF(ISNA(MATCH($C203,Comparativosimulacros!$E:$E,0)),"Falta en Comparativo","Sí está"))</f>
        <v/>
      </c>
    </row>
    <row r="204" ht="15.75" customHeight="1" s="42">
      <c r="A204" s="50" t="n">
        <v>701</v>
      </c>
      <c r="B204" s="44" t="n"/>
      <c r="C204" s="44" t="n"/>
      <c r="D204" s="43" t="inlineStr">
        <is>
          <t>Correa Caro Angely Paola</t>
        </is>
      </c>
      <c r="E204" s="51" t="n"/>
      <c r="F204" s="52" t="n"/>
      <c r="G204" s="45" t="n">
        <v>2.84</v>
      </c>
      <c r="H204" s="45" t="n">
        <v>4.78</v>
      </c>
      <c r="I204" s="45" t="n">
        <v>4.32</v>
      </c>
      <c r="J204" s="45" t="n">
        <v>5</v>
      </c>
      <c r="K204" s="45" t="n">
        <v>2.5</v>
      </c>
      <c r="L204" s="46">
        <f>Comparativosimulacros!M203</f>
        <v/>
      </c>
      <c r="M204" s="46" t="n"/>
      <c r="N204" s="50">
        <f>ROUND(((O204*3+P204*3+Q204*3+R204*3+S204*1)/13)*5,0)</f>
        <v/>
      </c>
      <c r="O204" s="43" t="n">
        <v>34.63</v>
      </c>
      <c r="P204" s="43" t="n">
        <v>55.03</v>
      </c>
      <c r="Q204" s="43" t="n">
        <v>50.42</v>
      </c>
      <c r="R204" s="43" t="n">
        <v>79.17</v>
      </c>
      <c r="S204" s="43" t="n">
        <v>32.08</v>
      </c>
      <c r="T204" s="58">
        <f>IF($C204="","",IF(ISNA(MATCH($C204,Comparativosimulacros!$E:$E,0)),"Falta en Comparativo","Sí está"))</f>
        <v/>
      </c>
    </row>
    <row r="205" ht="15.75" customHeight="1" s="42">
      <c r="A205" s="50" t="n">
        <v>701</v>
      </c>
      <c r="B205" s="44" t="n"/>
      <c r="C205" s="44" t="n"/>
      <c r="D205" s="43" t="inlineStr">
        <is>
          <t>Cárdenas Niño Ángela Sofía</t>
        </is>
      </c>
      <c r="E205" s="51" t="n"/>
      <c r="F205" s="52" t="n"/>
      <c r="G205" s="45" t="n">
        <v>3.39</v>
      </c>
      <c r="H205" s="45" t="n">
        <v>5</v>
      </c>
      <c r="I205" s="45" t="n">
        <v>5</v>
      </c>
      <c r="J205" s="45" t="n">
        <v>5</v>
      </c>
      <c r="K205" s="45" t="n">
        <v>4.28</v>
      </c>
      <c r="L205" s="46">
        <f>Comparativosimulacros!M204</f>
        <v/>
      </c>
      <c r="M205" s="46" t="n"/>
      <c r="N205" s="50">
        <f>ROUND(((O205*3+P205*3+Q205*3+R205*3+S205*1)/13)*5,0)</f>
        <v/>
      </c>
      <c r="O205" s="43" t="n">
        <v>41.38</v>
      </c>
      <c r="P205" s="43" t="n">
        <v>71.81</v>
      </c>
      <c r="Q205" s="43" t="n">
        <v>71.09</v>
      </c>
      <c r="R205" s="43" t="n">
        <v>83.33</v>
      </c>
      <c r="S205" s="43" t="n">
        <v>55</v>
      </c>
      <c r="T205" s="58">
        <f>IF($C205="","",IF(ISNA(MATCH($C205,Comparativosimulacros!$E:$E,0)),"Falta en Comparativo","Sí está"))</f>
        <v/>
      </c>
    </row>
    <row r="206" ht="15.75" customHeight="1" s="42">
      <c r="A206" s="50" t="n">
        <v>701</v>
      </c>
      <c r="B206" s="44" t="n"/>
      <c r="C206" s="44" t="n"/>
      <c r="D206" s="43" t="inlineStr">
        <is>
          <t>Durango Usuga María Alejandra</t>
        </is>
      </c>
      <c r="E206" s="51" t="n"/>
      <c r="F206" s="52" t="n"/>
      <c r="G206" s="45" t="n">
        <v>4.29</v>
      </c>
      <c r="H206" s="45" t="n">
        <v>4.78</v>
      </c>
      <c r="I206" s="45" t="n">
        <v>5</v>
      </c>
      <c r="J206" s="45" t="n">
        <v>2.74</v>
      </c>
      <c r="K206" s="45" t="n">
        <v>2.14</v>
      </c>
      <c r="L206" s="46">
        <f>Comparativosimulacros!M205</f>
        <v/>
      </c>
      <c r="M206" s="46" t="n"/>
      <c r="N206" s="50">
        <f>ROUND(((O206*3+P206*3+Q206*3+R206*3+S206*1)/13)*5,0)</f>
        <v/>
      </c>
      <c r="O206" s="43" t="n">
        <v>52.38</v>
      </c>
      <c r="P206" s="43" t="n">
        <v>55.03</v>
      </c>
      <c r="Q206" s="43" t="n">
        <v>69.58</v>
      </c>
      <c r="R206" s="43" t="n">
        <v>41.67</v>
      </c>
      <c r="S206" s="43" t="n">
        <v>27.5</v>
      </c>
      <c r="T206" s="58">
        <f>IF($C206="","",IF(ISNA(MATCH($C206,Comparativosimulacros!$E:$E,0)),"Falta en Comparativo","Sí está"))</f>
        <v/>
      </c>
    </row>
    <row r="207" ht="15.75" customHeight="1" s="42">
      <c r="A207" s="50" t="n">
        <v>701</v>
      </c>
      <c r="B207" s="44" t="n"/>
      <c r="C207" s="44" t="n"/>
      <c r="D207" s="43" t="inlineStr">
        <is>
          <t>García Guzmán Juan Andrés</t>
        </is>
      </c>
      <c r="E207" s="51" t="n"/>
      <c r="F207" s="52" t="n"/>
      <c r="G207" s="45" t="n">
        <v>4.84</v>
      </c>
      <c r="H207" s="45" t="n">
        <v>5</v>
      </c>
      <c r="I207" s="45" t="n">
        <v>5</v>
      </c>
      <c r="J207" s="45" t="n">
        <v>3.56</v>
      </c>
      <c r="K207" s="45" t="n">
        <v>2.14</v>
      </c>
      <c r="L207" s="46">
        <f>Comparativosimulacros!M206</f>
        <v/>
      </c>
      <c r="M207" s="46" t="n"/>
      <c r="N207" s="50">
        <f>ROUND(((O207*3+P207*3+Q207*3+R207*3+S207*1)/13)*5,0)</f>
        <v/>
      </c>
      <c r="O207" s="43" t="n">
        <v>59.13</v>
      </c>
      <c r="P207" s="43" t="n">
        <v>66.45</v>
      </c>
      <c r="Q207" s="43" t="n">
        <v>71.09</v>
      </c>
      <c r="R207" s="43" t="n">
        <v>54.17</v>
      </c>
      <c r="S207" s="43" t="n">
        <v>27.5</v>
      </c>
      <c r="T207" s="58">
        <f>IF($C207="","",IF(ISNA(MATCH($C207,Comparativosimulacros!$E:$E,0)),"Falta en Comparativo","Sí está"))</f>
        <v/>
      </c>
    </row>
    <row r="208" ht="15.75" customHeight="1" s="42">
      <c r="A208" s="50" t="n">
        <v>701</v>
      </c>
      <c r="B208" s="44" t="n"/>
      <c r="C208" s="44" t="n"/>
      <c r="D208" s="43" t="inlineStr">
        <is>
          <t>González Yépez Jeankeiber Eduardo</t>
        </is>
      </c>
      <c r="E208" s="51" t="n"/>
      <c r="F208" s="52" t="n"/>
      <c r="G208" s="45" t="n">
        <v>1</v>
      </c>
      <c r="H208" s="45" t="n">
        <v>1.57</v>
      </c>
      <c r="I208" s="45" t="n">
        <v>1.21</v>
      </c>
      <c r="J208" s="45" t="n">
        <v>3.56</v>
      </c>
      <c r="K208" s="45" t="n">
        <v>2.14</v>
      </c>
      <c r="L208" s="46">
        <f>Comparativosimulacros!M207</f>
        <v/>
      </c>
      <c r="M208" s="46" t="n"/>
      <c r="N208" s="50">
        <f>ROUND(((O208*3+P208*3+Q208*3+R208*3+S208*1)/13)*5,0)</f>
        <v/>
      </c>
      <c r="O208" s="43" t="n">
        <v>10.13</v>
      </c>
      <c r="P208" s="43" t="n">
        <v>18.02</v>
      </c>
      <c r="Q208" s="43" t="n">
        <v>14.12</v>
      </c>
      <c r="R208" s="43" t="n">
        <v>54.17</v>
      </c>
      <c r="S208" s="43" t="n">
        <v>27.5</v>
      </c>
      <c r="T208" s="58">
        <f>IF($C208="","",IF(ISNA(MATCH($C208,Comparativosimulacros!$E:$E,0)),"Falta en Comparativo","Sí está"))</f>
        <v/>
      </c>
    </row>
    <row r="209" ht="15.75" customHeight="1" s="42">
      <c r="A209" s="50" t="n">
        <v>701</v>
      </c>
      <c r="B209" s="44" t="n"/>
      <c r="C209" s="44" t="n"/>
      <c r="D209" s="43" t="inlineStr">
        <is>
          <t>Hernández Cartagena Matias</t>
        </is>
      </c>
      <c r="E209" s="51" t="n"/>
      <c r="F209" s="52" t="n"/>
      <c r="G209" s="45" t="n">
        <v>1.11</v>
      </c>
      <c r="H209" s="45" t="n">
        <v>2.35</v>
      </c>
      <c r="I209" s="45" t="n">
        <v>2.68</v>
      </c>
      <c r="J209" s="45" t="n">
        <v>3.29</v>
      </c>
      <c r="K209" s="45" t="n">
        <v>2.5</v>
      </c>
      <c r="L209" s="46">
        <f>Comparativosimulacros!M208</f>
        <v/>
      </c>
      <c r="M209" s="46" t="n"/>
      <c r="N209" s="50">
        <f>ROUND(((O209*3+P209*3+Q209*3+R209*3+S209*1)/13)*5,0)</f>
        <v/>
      </c>
      <c r="O209" s="43" t="n">
        <v>13.5</v>
      </c>
      <c r="P209" s="43" t="n">
        <v>27.03</v>
      </c>
      <c r="Q209" s="43" t="n">
        <v>31.26</v>
      </c>
      <c r="R209" s="43" t="n">
        <v>50</v>
      </c>
      <c r="S209" s="43" t="n">
        <v>32.08</v>
      </c>
      <c r="T209" s="58">
        <f>IF($C209="","",IF(ISNA(MATCH($C209,Comparativosimulacros!$E:$E,0)),"Falta en Comparativo","Sí está"))</f>
        <v/>
      </c>
    </row>
    <row r="210" ht="15.75" customHeight="1" s="42">
      <c r="A210" s="50" t="n">
        <v>701</v>
      </c>
      <c r="B210" s="44" t="n"/>
      <c r="C210" s="44" t="n"/>
      <c r="D210" s="43" t="inlineStr">
        <is>
          <t>Hernández García Mariana</t>
        </is>
      </c>
      <c r="E210" s="51" t="n"/>
      <c r="F210" s="52" t="n"/>
      <c r="G210" s="45" t="n">
        <v>3.46</v>
      </c>
      <c r="H210" s="45" t="n">
        <v>2.56</v>
      </c>
      <c r="I210" s="45" t="n">
        <v>1.77</v>
      </c>
      <c r="J210" s="45" t="n">
        <v>2.19</v>
      </c>
      <c r="K210" s="45" t="n">
        <v>1.07</v>
      </c>
      <c r="L210" s="46">
        <f>Comparativosimulacros!M209</f>
        <v/>
      </c>
      <c r="M210" s="46" t="n"/>
      <c r="N210" s="50">
        <f>ROUND(((O210*3+P210*3+Q210*3+R210*3+S210*1)/13)*5,0)</f>
        <v/>
      </c>
      <c r="O210" s="43" t="n">
        <v>42.25</v>
      </c>
      <c r="P210" s="43" t="n">
        <v>29.52</v>
      </c>
      <c r="Q210" s="43" t="n">
        <v>20.67</v>
      </c>
      <c r="R210" s="43" t="n">
        <v>33.33</v>
      </c>
      <c r="S210" s="43" t="n">
        <v>13.75</v>
      </c>
      <c r="T210" s="58">
        <f>IF($C210="","",IF(ISNA(MATCH($C210,Comparativosimulacros!$E:$E,0)),"Falta en Comparativo","Sí está"))</f>
        <v/>
      </c>
    </row>
    <row r="211" ht="15.75" customHeight="1" s="42">
      <c r="A211" s="50" t="n">
        <v>701</v>
      </c>
      <c r="B211" s="44" t="n"/>
      <c r="C211" s="44" t="n"/>
      <c r="D211" s="43" t="inlineStr">
        <is>
          <t>Hidalgo Garcés Yariani</t>
        </is>
      </c>
      <c r="E211" s="51" t="n"/>
      <c r="F211" s="52" t="n"/>
      <c r="G211" s="45" t="n">
        <v>2.01</v>
      </c>
      <c r="H211" s="45" t="n">
        <v>1.88</v>
      </c>
      <c r="I211" s="45" t="n">
        <v>1.77</v>
      </c>
      <c r="J211" s="45" t="n">
        <v>2.46</v>
      </c>
      <c r="K211" s="45" t="n">
        <v>2.14</v>
      </c>
      <c r="L211" s="46">
        <f>Comparativosimulacros!M210</f>
        <v/>
      </c>
      <c r="M211" s="46" t="n"/>
      <c r="N211" s="50">
        <f>ROUND(((O211*3+P211*3+Q211*3+R211*3+S211*1)/13)*5,0)</f>
        <v/>
      </c>
      <c r="O211" s="43" t="n">
        <v>24.5</v>
      </c>
      <c r="P211" s="43" t="n">
        <v>21.61</v>
      </c>
      <c r="Q211" s="43" t="n">
        <v>20.67</v>
      </c>
      <c r="R211" s="43" t="n">
        <v>37.5</v>
      </c>
      <c r="S211" s="43" t="n">
        <v>27.5</v>
      </c>
      <c r="T211" s="58">
        <f>IF($C211="","",IF(ISNA(MATCH($C211,Comparativosimulacros!$E:$E,0)),"Falta en Comparativo","Sí está"))</f>
        <v/>
      </c>
    </row>
    <row r="212" ht="15.75" customHeight="1" s="42">
      <c r="A212" s="50" t="n">
        <v>701</v>
      </c>
      <c r="B212" s="44" t="n"/>
      <c r="C212" s="44" t="n"/>
      <c r="D212" s="43" t="inlineStr">
        <is>
          <t>Idarraga Monsalve Santiago</t>
        </is>
      </c>
      <c r="E212" s="51" t="n"/>
      <c r="F212" s="52" t="n"/>
      <c r="G212" s="45" t="n">
        <v>4.84</v>
      </c>
      <c r="H212" s="45" t="n">
        <v>4.61</v>
      </c>
      <c r="I212" s="45" t="n">
        <v>2.98</v>
      </c>
      <c r="J212" s="45" t="n">
        <v>3.56</v>
      </c>
      <c r="K212" s="45" t="n">
        <v>4.64</v>
      </c>
      <c r="L212" s="46">
        <f>Comparativosimulacros!M211</f>
        <v/>
      </c>
      <c r="M212" s="46" t="n"/>
      <c r="N212" s="50">
        <f>ROUND(((O212*3+P212*3+Q212*3+R212*3+S212*1)/13)*5,0)</f>
        <v/>
      </c>
      <c r="O212" s="43" t="n">
        <v>59.13</v>
      </c>
      <c r="P212" s="43" t="n">
        <v>53.02</v>
      </c>
      <c r="Q212" s="43" t="n">
        <v>34.79</v>
      </c>
      <c r="R212" s="43" t="n">
        <v>54.17</v>
      </c>
      <c r="S212" s="43" t="n">
        <v>59.58</v>
      </c>
      <c r="T212" s="58">
        <f>IF($C212="","",IF(ISNA(MATCH($C212,Comparativosimulacros!$E:$E,0)),"Falta en Comparativo","Sí está"))</f>
        <v/>
      </c>
    </row>
    <row r="213" ht="15.75" customHeight="1" s="42">
      <c r="A213" s="50" t="n">
        <v>701</v>
      </c>
      <c r="B213" s="44" t="n"/>
      <c r="C213" s="44" t="n"/>
      <c r="D213" s="43" t="inlineStr">
        <is>
          <t>Jaramillo Marín Mateo</t>
        </is>
      </c>
      <c r="E213" s="51" t="n"/>
      <c r="F213" s="52" t="n"/>
      <c r="G213" s="45" t="n">
        <v>4.84</v>
      </c>
      <c r="H213" s="45" t="n">
        <v>4.71</v>
      </c>
      <c r="I213" s="45" t="n">
        <v>3.28</v>
      </c>
      <c r="J213" s="45" t="n">
        <v>4.11</v>
      </c>
      <c r="K213" s="45" t="n">
        <v>4.28</v>
      </c>
      <c r="L213" s="46">
        <f>Comparativosimulacros!M212</f>
        <v/>
      </c>
      <c r="M213" s="46" t="n"/>
      <c r="N213" s="50">
        <f>ROUND(((O213*3+P213*3+Q213*3+R213*3+S213*1)/13)*5,0)</f>
        <v/>
      </c>
      <c r="O213" s="43" t="n">
        <v>59.13</v>
      </c>
      <c r="P213" s="43" t="n">
        <v>54.21</v>
      </c>
      <c r="Q213" s="43" t="n">
        <v>38.32</v>
      </c>
      <c r="R213" s="43" t="n">
        <v>62.5</v>
      </c>
      <c r="S213" s="43" t="n">
        <v>55</v>
      </c>
      <c r="T213" s="58">
        <f>IF($C213="","",IF(ISNA(MATCH($C213,Comparativosimulacros!$E:$E,0)),"Falta en Comparativo","Sí está"))</f>
        <v/>
      </c>
    </row>
    <row r="214" ht="15.75" customHeight="1" s="42">
      <c r="A214" s="50" t="n">
        <v>701</v>
      </c>
      <c r="B214" s="44" t="n"/>
      <c r="C214" s="44" t="n"/>
      <c r="D214" s="43" t="inlineStr">
        <is>
          <t>Loaiza Alcaraz Tomas</t>
        </is>
      </c>
      <c r="E214" s="51" t="n"/>
      <c r="F214" s="52" t="n"/>
      <c r="G214" s="45" t="n">
        <v>5</v>
      </c>
      <c r="H214" s="45" t="n">
        <v>3.93</v>
      </c>
      <c r="I214" s="45" t="n">
        <v>5</v>
      </c>
      <c r="J214" s="45" t="n">
        <v>4.11</v>
      </c>
      <c r="K214" s="45" t="n">
        <v>3.92</v>
      </c>
      <c r="L214" s="46">
        <f>Comparativosimulacros!M213</f>
        <v/>
      </c>
      <c r="M214" s="46" t="n"/>
      <c r="N214" s="50">
        <f>ROUND(((O214*3+P214*3+Q214*3+R214*3+S214*1)/13)*5,0)</f>
        <v/>
      </c>
      <c r="O214" s="43" t="n">
        <v>65.88</v>
      </c>
      <c r="P214" s="43" t="n">
        <v>45.2</v>
      </c>
      <c r="Q214" s="43" t="n">
        <v>62.52</v>
      </c>
      <c r="R214" s="43" t="n">
        <v>62.5</v>
      </c>
      <c r="S214" s="43" t="n">
        <v>50.42</v>
      </c>
      <c r="T214" s="58">
        <f>IF($C214="","",IF(ISNA(MATCH($C214,Comparativosimulacros!$E:$E,0)),"Falta en Comparativo","Sí está"))</f>
        <v/>
      </c>
    </row>
    <row r="215" ht="15.75" customHeight="1" s="42">
      <c r="A215" s="50" t="n">
        <v>701</v>
      </c>
      <c r="B215" s="44" t="n"/>
      <c r="C215" s="44" t="n"/>
      <c r="D215" s="43" t="inlineStr">
        <is>
          <t>Martinez Ramos Amaury Santiago</t>
        </is>
      </c>
      <c r="E215" s="51" t="n"/>
      <c r="F215" s="52" t="n"/>
      <c r="G215" s="45" t="n">
        <v>3.11</v>
      </c>
      <c r="H215" s="45" t="n">
        <v>5</v>
      </c>
      <c r="I215" s="45" t="n">
        <v>4.92</v>
      </c>
      <c r="J215" s="45" t="n">
        <v>4.38</v>
      </c>
      <c r="K215" s="45" t="n">
        <v>4.28</v>
      </c>
      <c r="L215" s="46">
        <f>Comparativosimulacros!M214</f>
        <v/>
      </c>
      <c r="M215" s="46" t="n"/>
      <c r="N215" s="50">
        <f>ROUND(((O215*3+P215*3+Q215*3+R215*3+S215*1)/13)*5,0)</f>
        <v/>
      </c>
      <c r="O215" s="43" t="n">
        <v>38</v>
      </c>
      <c r="P215" s="43" t="n">
        <v>72.40000000000001</v>
      </c>
      <c r="Q215" s="43" t="n">
        <v>57.48</v>
      </c>
      <c r="R215" s="43" t="n">
        <v>66.67</v>
      </c>
      <c r="S215" s="43" t="n">
        <v>55</v>
      </c>
      <c r="T215" s="58">
        <f>IF($C215="","",IF(ISNA(MATCH($C215,Comparativosimulacros!$E:$E,0)),"Falta en Comparativo","Sí está"))</f>
        <v/>
      </c>
    </row>
    <row r="216" ht="15.75" customHeight="1" s="42">
      <c r="A216" s="50" t="n">
        <v>701</v>
      </c>
      <c r="B216" s="44" t="n"/>
      <c r="C216" s="44" t="n"/>
      <c r="D216" s="43" t="inlineStr">
        <is>
          <t>Martínez Betin Adrian David</t>
        </is>
      </c>
      <c r="E216" s="51" t="n"/>
      <c r="F216" s="52" t="n"/>
      <c r="G216" s="45" t="n">
        <v>4.57</v>
      </c>
      <c r="H216" s="45" t="n">
        <v>3.09</v>
      </c>
      <c r="I216" s="45" t="n">
        <v>2.98</v>
      </c>
      <c r="J216" s="45" t="n">
        <v>2.74</v>
      </c>
      <c r="K216" s="45" t="n">
        <v>4.99</v>
      </c>
      <c r="L216" s="46">
        <f>Comparativosimulacros!M215</f>
        <v/>
      </c>
      <c r="M216" s="46" t="n"/>
      <c r="N216" s="50">
        <f>ROUND(((O216*3+P216*3+Q216*3+R216*3+S216*1)/13)*5,0)</f>
        <v/>
      </c>
      <c r="O216" s="43" t="n">
        <v>55.75</v>
      </c>
      <c r="P216" s="43" t="n">
        <v>35.6</v>
      </c>
      <c r="Q216" s="43" t="n">
        <v>34.79</v>
      </c>
      <c r="R216" s="43" t="n">
        <v>41.67</v>
      </c>
      <c r="S216" s="43" t="n">
        <v>64.17</v>
      </c>
      <c r="T216" s="58">
        <f>IF($C216="","",IF(ISNA(MATCH($C216,Comparativosimulacros!$E:$E,0)),"Falta en Comparativo","Sí está"))</f>
        <v/>
      </c>
    </row>
    <row r="217" ht="15.75" customHeight="1" s="42">
      <c r="A217" s="50" t="n">
        <v>701</v>
      </c>
      <c r="B217" s="44" t="n"/>
      <c r="C217" s="44" t="n"/>
      <c r="D217" s="43" t="inlineStr">
        <is>
          <t>Martínez Gómez Zaray</t>
        </is>
      </c>
      <c r="E217" s="51" t="n"/>
      <c r="F217" s="52" t="n"/>
      <c r="G217" s="45" t="n">
        <v>3.11</v>
      </c>
      <c r="H217" s="45" t="n">
        <v>3.09</v>
      </c>
      <c r="I217" s="45" t="n">
        <v>2.98</v>
      </c>
      <c r="J217" s="45" t="n">
        <v>1.64</v>
      </c>
      <c r="K217" s="45" t="n">
        <v>4.28</v>
      </c>
      <c r="L217" s="46">
        <f>Comparativosimulacros!M216</f>
        <v/>
      </c>
      <c r="M217" s="46" t="n"/>
      <c r="N217" s="50">
        <f>ROUND(((O217*3+P217*3+Q217*3+R217*3+S217*1)/13)*5,0)</f>
        <v/>
      </c>
      <c r="O217" s="43" t="n">
        <v>38</v>
      </c>
      <c r="P217" s="43" t="n">
        <v>35.6</v>
      </c>
      <c r="Q217" s="43" t="n">
        <v>34.79</v>
      </c>
      <c r="R217" s="43" t="n">
        <v>25</v>
      </c>
      <c r="S217" s="43" t="n">
        <v>55</v>
      </c>
      <c r="T217" s="58">
        <f>IF($C217="","",IF(ISNA(MATCH($C217,Comparativosimulacros!$E:$E,0)),"Falta en Comparativo","Sí está"))</f>
        <v/>
      </c>
    </row>
    <row r="218" ht="15.75" customHeight="1" s="42">
      <c r="A218" s="50" t="n">
        <v>701</v>
      </c>
      <c r="B218" s="44" t="n"/>
      <c r="C218" s="44" t="n"/>
      <c r="D218" s="43" t="inlineStr">
        <is>
          <t>Martínez Hernández Luciana</t>
        </is>
      </c>
      <c r="E218" s="51" t="n"/>
      <c r="F218" s="52" t="n"/>
      <c r="G218" s="45" t="n">
        <v>3.66</v>
      </c>
      <c r="H218" s="45" t="n">
        <v>3.04</v>
      </c>
      <c r="I218" s="45" t="n">
        <v>2.85</v>
      </c>
      <c r="J218" s="45" t="n">
        <v>2.46</v>
      </c>
      <c r="K218" s="45" t="n">
        <v>4.99</v>
      </c>
      <c r="L218" s="46">
        <f>Comparativosimulacros!M217</f>
        <v/>
      </c>
      <c r="M218" s="46" t="n"/>
      <c r="N218" s="50">
        <f>ROUND(((O218*3+P218*3+Q218*3+R218*3+S218*1)/13)*5,0)</f>
        <v/>
      </c>
      <c r="O218" s="43" t="n">
        <v>44.75</v>
      </c>
      <c r="P218" s="43" t="n">
        <v>35.02</v>
      </c>
      <c r="Q218" s="43" t="n">
        <v>33.28</v>
      </c>
      <c r="R218" s="43" t="n">
        <v>37.5</v>
      </c>
      <c r="S218" s="43" t="n">
        <v>64.17</v>
      </c>
      <c r="T218" s="58">
        <f>IF($C218="","",IF(ISNA(MATCH($C218,Comparativosimulacros!$E:$E,0)),"Falta en Comparativo","Sí está"))</f>
        <v/>
      </c>
    </row>
    <row r="219" ht="15.75" customHeight="1" s="42">
      <c r="A219" s="50" t="n">
        <v>701</v>
      </c>
      <c r="B219" s="44" t="n"/>
      <c r="C219" s="44" t="n"/>
      <c r="D219" s="43" t="inlineStr">
        <is>
          <t>Mejía Holguin Maximiliano</t>
        </is>
      </c>
      <c r="E219" s="51" t="n"/>
      <c r="F219" s="52" t="n"/>
      <c r="G219" s="45" t="n">
        <v>4.57</v>
      </c>
      <c r="H219" s="45" t="n">
        <v>2.73</v>
      </c>
      <c r="I219" s="45" t="n">
        <v>1.94</v>
      </c>
      <c r="J219" s="45" t="n">
        <v>3.29</v>
      </c>
      <c r="K219" s="45" t="n">
        <v>3.57</v>
      </c>
      <c r="L219" s="46">
        <f>Comparativosimulacros!M218</f>
        <v/>
      </c>
      <c r="M219" s="46" t="n"/>
      <c r="N219" s="50">
        <f>ROUND(((O219*3+P219*3+Q219*3+R219*3+S219*1)/13)*5,0)</f>
        <v/>
      </c>
      <c r="O219" s="43" t="n">
        <v>55.75</v>
      </c>
      <c r="P219" s="43" t="n">
        <v>31.43</v>
      </c>
      <c r="Q219" s="43" t="n">
        <v>22.69</v>
      </c>
      <c r="R219" s="43" t="n">
        <v>50</v>
      </c>
      <c r="S219" s="43" t="n">
        <v>45.83</v>
      </c>
      <c r="T219" s="58">
        <f>IF($C219="","",IF(ISNA(MATCH($C219,Comparativosimulacros!$E:$E,0)),"Falta en Comparativo","Sí está"))</f>
        <v/>
      </c>
    </row>
    <row r="220" ht="15.75" customHeight="1" s="42">
      <c r="A220" s="50" t="n">
        <v>701</v>
      </c>
      <c r="B220" s="44" t="n"/>
      <c r="C220" s="44" t="n"/>
      <c r="D220" s="43" t="inlineStr">
        <is>
          <t>Núñez Hernández Mileidys Sofía</t>
        </is>
      </c>
      <c r="E220" s="51" t="n"/>
      <c r="F220" s="52" t="n"/>
      <c r="G220" s="45" t="n">
        <v>2.63</v>
      </c>
      <c r="H220" s="45" t="n">
        <v>1.26</v>
      </c>
      <c r="I220" s="45" t="n">
        <v>1.51</v>
      </c>
      <c r="J220" s="45" t="n">
        <v>3.01</v>
      </c>
      <c r="K220" s="45" t="n">
        <v>2.5</v>
      </c>
      <c r="L220" s="46">
        <f>Comparativosimulacros!M219</f>
        <v/>
      </c>
      <c r="M220" s="46" t="n"/>
      <c r="N220" s="50">
        <f>ROUND(((O220*3+P220*3+Q220*3+R220*3+S220*1)/13)*5,0)</f>
        <v/>
      </c>
      <c r="O220" s="43" t="n">
        <v>32.13</v>
      </c>
      <c r="P220" s="43" t="n">
        <v>14.51</v>
      </c>
      <c r="Q220" s="43" t="n">
        <v>17.65</v>
      </c>
      <c r="R220" s="43" t="n">
        <v>45.83</v>
      </c>
      <c r="S220" s="43" t="n">
        <v>32.08</v>
      </c>
      <c r="T220" s="58">
        <f>IF($C220="","",IF(ISNA(MATCH($C220,Comparativosimulacros!$E:$E,0)),"Falta en Comparativo","Sí está"))</f>
        <v/>
      </c>
    </row>
    <row r="221" ht="15.75" customHeight="1" s="42">
      <c r="A221" s="50" t="n">
        <v>701</v>
      </c>
      <c r="B221" s="44" t="n"/>
      <c r="C221" s="44" t="n"/>
      <c r="D221" s="43" t="inlineStr">
        <is>
          <t>Posada Sanmartín Manuel David</t>
        </is>
      </c>
      <c r="E221" s="51" t="n"/>
      <c r="F221" s="52" t="n"/>
      <c r="G221" s="45" t="n">
        <v>2.01</v>
      </c>
      <c r="H221" s="45" t="n">
        <v>2.93</v>
      </c>
      <c r="I221" s="45" t="n">
        <v>2.98</v>
      </c>
      <c r="J221" s="45" t="n">
        <v>3.83</v>
      </c>
      <c r="K221" s="45" t="n">
        <v>3.92</v>
      </c>
      <c r="L221" s="46">
        <f>Comparativosimulacros!M220</f>
        <v/>
      </c>
      <c r="M221" s="46" t="n"/>
      <c r="N221" s="50">
        <f>ROUND(((O221*3+P221*3+Q221*3+R221*3+S221*1)/13)*5,0)</f>
        <v/>
      </c>
      <c r="O221" s="43" t="n">
        <v>24.5</v>
      </c>
      <c r="P221" s="43" t="n">
        <v>33.7</v>
      </c>
      <c r="Q221" s="43" t="n">
        <v>34.79</v>
      </c>
      <c r="R221" s="43" t="n">
        <v>58.33</v>
      </c>
      <c r="S221" s="43" t="n">
        <v>50.42</v>
      </c>
      <c r="T221" s="58">
        <f>IF($C221="","",IF(ISNA(MATCH($C221,Comparativosimulacros!$E:$E,0)),"Falta en Comparativo","Sí está"))</f>
        <v/>
      </c>
    </row>
    <row r="222" ht="15.75" customHeight="1" s="42">
      <c r="A222" s="50" t="n">
        <v>701</v>
      </c>
      <c r="B222" s="44" t="n"/>
      <c r="C222" s="44" t="n"/>
      <c r="D222" s="43" t="inlineStr">
        <is>
          <t>Sierra Polo Andrés Felipe</t>
        </is>
      </c>
      <c r="E222" s="51" t="n"/>
      <c r="F222" s="52" t="n"/>
      <c r="G222" s="45" t="n">
        <v>4.64</v>
      </c>
      <c r="H222" s="45" t="n">
        <v>2.71</v>
      </c>
      <c r="I222" s="45" t="n">
        <v>4.49</v>
      </c>
      <c r="J222" s="45" t="n">
        <v>3.56</v>
      </c>
      <c r="K222" s="45" t="n">
        <v>4.28</v>
      </c>
      <c r="L222" s="46">
        <f>Comparativosimulacros!M221</f>
        <v/>
      </c>
      <c r="M222" s="46" t="n"/>
      <c r="N222" s="50">
        <f>ROUND(((O222*3+P222*3+Q222*3+R222*3+S222*1)/13)*5,0)</f>
        <v/>
      </c>
      <c r="O222" s="43" t="n">
        <v>56.63</v>
      </c>
      <c r="P222" s="43" t="n">
        <v>31.21</v>
      </c>
      <c r="Q222" s="43" t="n">
        <v>52.44</v>
      </c>
      <c r="R222" s="43" t="n">
        <v>54.17</v>
      </c>
      <c r="S222" s="43" t="n">
        <v>55</v>
      </c>
      <c r="T222" s="58">
        <f>IF($C222="","",IF(ISNA(MATCH($C222,Comparativosimulacros!$E:$E,0)),"Falta en Comparativo","Sí está"))</f>
        <v/>
      </c>
    </row>
    <row r="223" ht="15.75" customHeight="1" s="42">
      <c r="A223" s="50" t="n">
        <v>701</v>
      </c>
      <c r="B223" s="44" t="n"/>
      <c r="C223" s="44" t="n"/>
      <c r="D223" s="43" t="inlineStr">
        <is>
          <t>Usuga Garcés Miguel Ángel</t>
        </is>
      </c>
      <c r="E223" s="51" t="n"/>
      <c r="F223" s="52" t="n"/>
      <c r="G223" s="45" t="n">
        <v>2.84</v>
      </c>
      <c r="H223" s="45" t="n">
        <v>1.88</v>
      </c>
      <c r="I223" s="45" t="n">
        <v>2.24</v>
      </c>
      <c r="J223" s="45" t="n">
        <v>2.46</v>
      </c>
      <c r="K223" s="45" t="n">
        <v>4.64</v>
      </c>
      <c r="L223" s="46">
        <f>Comparativosimulacros!M222</f>
        <v/>
      </c>
      <c r="M223" s="46" t="n"/>
      <c r="N223" s="50">
        <f>ROUND(((O223*3+P223*3+Q223*3+R223*3+S223*1)/13)*5,0)</f>
        <v/>
      </c>
      <c r="O223" s="43" t="n">
        <v>34.63</v>
      </c>
      <c r="P223" s="43" t="n">
        <v>21.7</v>
      </c>
      <c r="Q223" s="43" t="n">
        <v>26.22</v>
      </c>
      <c r="R223" s="43" t="n">
        <v>37.5</v>
      </c>
      <c r="S223" s="43" t="n">
        <v>59.58</v>
      </c>
      <c r="T223" s="58">
        <f>IF($C223="","",IF(ISNA(MATCH($C223,Comparativosimulacros!$E:$E,0)),"Falta en Comparativo","Sí está"))</f>
        <v/>
      </c>
    </row>
    <row r="224" ht="15.75" customHeight="1" s="42">
      <c r="A224" s="50" t="n">
        <v>701</v>
      </c>
      <c r="B224" s="44" t="n"/>
      <c r="C224" s="44" t="n"/>
      <c r="D224" s="43" t="inlineStr">
        <is>
          <t>Velásquez Holguín Zharick Manuela</t>
        </is>
      </c>
      <c r="E224" s="51" t="n"/>
      <c r="F224" s="52" t="n"/>
      <c r="G224" s="45" t="n">
        <v>3.74</v>
      </c>
      <c r="H224" s="45" t="n">
        <v>2.72</v>
      </c>
      <c r="I224" s="45" t="n">
        <v>4.32</v>
      </c>
      <c r="J224" s="45" t="n">
        <v>4.38</v>
      </c>
      <c r="K224" s="45" t="n">
        <v>2.5</v>
      </c>
      <c r="L224" s="46">
        <f>Comparativosimulacros!M223</f>
        <v/>
      </c>
      <c r="M224" s="46" t="n"/>
      <c r="N224" s="50">
        <f>ROUND(((O224*3+P224*3+Q224*3+R224*3+S224*1)/13)*5,0)</f>
        <v/>
      </c>
      <c r="O224" s="43" t="n">
        <v>45.63</v>
      </c>
      <c r="P224" s="43" t="n">
        <v>31.29</v>
      </c>
      <c r="Q224" s="43" t="n">
        <v>50.42</v>
      </c>
      <c r="R224" s="43" t="n">
        <v>66.67</v>
      </c>
      <c r="S224" s="43" t="n">
        <v>32.08</v>
      </c>
      <c r="T224" s="58">
        <f>IF($C224="","",IF(ISNA(MATCH($C224,Comparativosimulacros!$E:$E,0)),"Falta en Comparativo","Sí está"))</f>
        <v/>
      </c>
    </row>
    <row r="225" ht="15.75" customHeight="1" s="42">
      <c r="A225" s="50" t="n">
        <v>701</v>
      </c>
      <c r="B225" s="44" t="n"/>
      <c r="C225" s="44" t="n"/>
      <c r="D225" s="43" t="inlineStr">
        <is>
          <t>Álvarez Álvarez Mateo</t>
        </is>
      </c>
      <c r="E225" s="51" t="n"/>
      <c r="F225" s="52" t="n"/>
      <c r="G225" s="45" t="n">
        <v>1.66</v>
      </c>
      <c r="H225" s="45" t="n">
        <v>3.88</v>
      </c>
      <c r="I225" s="45" t="n">
        <v>1.94</v>
      </c>
      <c r="J225" s="45" t="n">
        <v>2.19</v>
      </c>
      <c r="K225" s="45" t="n">
        <v>1.78</v>
      </c>
      <c r="L225" s="46">
        <f>Comparativosimulacros!M224</f>
        <v/>
      </c>
      <c r="M225" s="46" t="n"/>
      <c r="N225" s="50">
        <f>ROUND(((O225*3+P225*3+Q225*3+R225*3+S225*1)/13)*5,0)</f>
        <v/>
      </c>
      <c r="O225" s="43" t="n">
        <v>20.25</v>
      </c>
      <c r="P225" s="43" t="n">
        <v>44.61</v>
      </c>
      <c r="Q225" s="43" t="n">
        <v>22.69</v>
      </c>
      <c r="R225" s="43" t="n">
        <v>33.33</v>
      </c>
      <c r="S225" s="43" t="n">
        <v>22.92</v>
      </c>
      <c r="T225" s="58">
        <f>IF($C225="","",IF(ISNA(MATCH($C225,Comparativosimulacros!$E:$E,0)),"Falta en Comparativo","Sí está"))</f>
        <v/>
      </c>
    </row>
    <row r="226" ht="15.75" customHeight="1" s="42">
      <c r="A226" s="50" t="n">
        <v>701</v>
      </c>
      <c r="B226" s="44" t="n"/>
      <c r="C226" s="44" t="n"/>
      <c r="D226" s="43" t="inlineStr">
        <is>
          <t>Úsuga Beltrán María Guadalupe</t>
        </is>
      </c>
      <c r="E226" s="51" t="n"/>
      <c r="F226" s="52" t="n"/>
      <c r="G226" s="45" t="n">
        <v>4.91</v>
      </c>
      <c r="H226" s="45" t="n">
        <v>4.51</v>
      </c>
      <c r="I226" s="45" t="n">
        <v>3.41</v>
      </c>
      <c r="J226" s="45" t="n">
        <v>3.83</v>
      </c>
      <c r="K226" s="45" t="n">
        <v>3.92</v>
      </c>
      <c r="L226" s="46">
        <f>Comparativosimulacros!M225</f>
        <v/>
      </c>
      <c r="M226" s="46" t="n"/>
      <c r="N226" s="50">
        <f>ROUND(((O226*3+P226*3+Q226*3+R226*3+S226*1)/13)*5,0)</f>
        <v/>
      </c>
      <c r="O226" s="43" t="n">
        <v>60</v>
      </c>
      <c r="P226" s="43" t="n">
        <v>51.89</v>
      </c>
      <c r="Q226" s="43" t="n">
        <v>39.83</v>
      </c>
      <c r="R226" s="43" t="n">
        <v>58.33</v>
      </c>
      <c r="S226" s="43" t="n">
        <v>50.42</v>
      </c>
      <c r="T226" s="58">
        <f>IF($C226="","",IF(ISNA(MATCH($C226,Comparativosimulacros!$E:$E,0)),"Falta en Comparativo","Sí está"))</f>
        <v/>
      </c>
    </row>
    <row r="227" ht="15.75" customHeight="1" s="42">
      <c r="A227" s="50" t="n">
        <v>701</v>
      </c>
      <c r="B227" s="44" t="n"/>
      <c r="C227" s="44" t="n"/>
      <c r="D227" s="43" t="inlineStr">
        <is>
          <t>Úsuga Pino Juan Esteban</t>
        </is>
      </c>
      <c r="E227" s="51" t="n"/>
      <c r="F227" s="52" t="n"/>
      <c r="G227" s="45" t="n">
        <v>5</v>
      </c>
      <c r="H227" s="45" t="n">
        <v>4.24</v>
      </c>
      <c r="I227" s="45" t="n">
        <v>3.28</v>
      </c>
      <c r="J227" s="45" t="n">
        <v>3.29</v>
      </c>
      <c r="K227" s="45" t="n">
        <v>3.21</v>
      </c>
      <c r="L227" s="46">
        <f>Comparativosimulacros!M226</f>
        <v/>
      </c>
      <c r="M227" s="46" t="n"/>
      <c r="N227" s="50">
        <f>ROUND(((O227*3+P227*3+Q227*3+R227*3+S227*1)/13)*5,0)</f>
        <v/>
      </c>
      <c r="O227" s="43" t="n">
        <v>70.13</v>
      </c>
      <c r="P227" s="43" t="n">
        <v>48.84</v>
      </c>
      <c r="Q227" s="43" t="n">
        <v>38.32</v>
      </c>
      <c r="R227" s="43" t="n">
        <v>50</v>
      </c>
      <c r="S227" s="43" t="n">
        <v>41.25</v>
      </c>
      <c r="T227" s="58">
        <f>IF($C227="","",IF(ISNA(MATCH($C227,Comparativosimulacros!$E:$E,0)),"Falta en Comparativo","Sí está"))</f>
        <v/>
      </c>
    </row>
    <row r="228" ht="15.75" customHeight="1" s="42">
      <c r="A228" s="50" t="n">
        <v>702</v>
      </c>
      <c r="B228" s="44" t="n"/>
      <c r="C228" s="44" t="n"/>
      <c r="D228" s="43" t="inlineStr">
        <is>
          <t>Alvarez Murillo Guadalupe</t>
        </is>
      </c>
      <c r="E228" s="51" t="n"/>
      <c r="F228" s="52" t="n"/>
      <c r="G228" s="45" t="n">
        <v>4.91</v>
      </c>
      <c r="H228" s="45" t="n">
        <v>2.66</v>
      </c>
      <c r="I228" s="45" t="n">
        <v>1</v>
      </c>
      <c r="J228" s="45" t="n">
        <v>3.55</v>
      </c>
      <c r="K228" s="45" t="n">
        <v>4.47</v>
      </c>
      <c r="L228" s="46">
        <f>Comparativosimulacros!M227</f>
        <v/>
      </c>
      <c r="M228" s="46" t="n"/>
      <c r="N228" s="50">
        <f>ROUND(((O228*3+P228*3+Q228*3+R228*3+S228*1)/13)*5,0)</f>
        <v/>
      </c>
      <c r="O228" s="43" t="n">
        <v>60.75</v>
      </c>
      <c r="P228" s="43" t="n">
        <v>33.29</v>
      </c>
      <c r="Q228" s="43" t="n">
        <v>7.06</v>
      </c>
      <c r="R228" s="43" t="n">
        <v>50</v>
      </c>
      <c r="S228" s="43" t="n">
        <v>55</v>
      </c>
      <c r="T228" s="58">
        <f>IF($C228="","",IF(ISNA(MATCH($C228,Comparativosimulacros!$E:$E,0)),"Falta en Comparativo","Sí está"))</f>
        <v/>
      </c>
    </row>
    <row r="229" ht="15.75" customHeight="1" s="42">
      <c r="A229" s="50" t="n">
        <v>702</v>
      </c>
      <c r="B229" s="44" t="n"/>
      <c r="C229" s="44" t="n"/>
      <c r="D229" s="43" t="inlineStr">
        <is>
          <t>Arango Martínez Samuel</t>
        </is>
      </c>
      <c r="E229" s="51" t="n"/>
      <c r="F229" s="52" t="n"/>
      <c r="G229" s="45" t="n">
        <v>2.95</v>
      </c>
      <c r="H229" s="45" t="n">
        <v>3.01</v>
      </c>
      <c r="I229" s="45" t="n">
        <v>4.74</v>
      </c>
      <c r="J229" s="45" t="n">
        <v>3.55</v>
      </c>
      <c r="K229" s="45" t="n">
        <v>2.85</v>
      </c>
      <c r="L229" s="46">
        <f>Comparativosimulacros!M228</f>
        <v/>
      </c>
      <c r="M229" s="46" t="n"/>
      <c r="N229" s="50">
        <f>ROUND(((O229*3+P229*3+Q229*3+R229*3+S229*1)/13)*5,0)</f>
        <v/>
      </c>
      <c r="O229" s="43" t="n">
        <v>36.5</v>
      </c>
      <c r="P229" s="43" t="n">
        <v>37.71</v>
      </c>
      <c r="Q229" s="43" t="n">
        <v>57.56</v>
      </c>
      <c r="R229" s="43" t="n">
        <v>50</v>
      </c>
      <c r="S229" s="43" t="n">
        <v>35</v>
      </c>
      <c r="T229" s="58">
        <f>IF($C229="","",IF(ISNA(MATCH($C229,Comparativosimulacros!$E:$E,0)),"Falta en Comparativo","Sí está"))</f>
        <v/>
      </c>
    </row>
    <row r="230" ht="15.75" customHeight="1" s="42">
      <c r="A230" s="50" t="n">
        <v>702</v>
      </c>
      <c r="B230" s="44" t="n"/>
      <c r="C230" s="44" t="n"/>
      <c r="D230" s="43" t="inlineStr">
        <is>
          <t>Arias Patiño Dana Isabel</t>
        </is>
      </c>
      <c r="E230" s="51" t="n"/>
      <c r="F230" s="52" t="n"/>
      <c r="G230" s="45" t="n">
        <v>3.01</v>
      </c>
      <c r="H230" s="45" t="n">
        <v>4.21</v>
      </c>
      <c r="I230" s="45" t="n">
        <v>1.64</v>
      </c>
      <c r="J230" s="45" t="n">
        <v>2.66</v>
      </c>
      <c r="K230" s="45" t="n">
        <v>1.63</v>
      </c>
      <c r="L230" s="46">
        <f>Comparativosimulacros!M229</f>
        <v/>
      </c>
      <c r="M230" s="46" t="n"/>
      <c r="N230" s="50">
        <f>ROUND(((O230*3+P230*3+Q230*3+R230*3+S230*1)/13)*5,0)</f>
        <v/>
      </c>
      <c r="O230" s="43" t="n">
        <v>37.25</v>
      </c>
      <c r="P230" s="43" t="n">
        <v>52.65</v>
      </c>
      <c r="Q230" s="43" t="n">
        <v>19.96</v>
      </c>
      <c r="R230" s="43" t="n">
        <v>37.5</v>
      </c>
      <c r="S230" s="43" t="n">
        <v>20</v>
      </c>
      <c r="T230" s="58">
        <f>IF($C230="","",IF(ISNA(MATCH($C230,Comparativosimulacros!$E:$E,0)),"Falta en Comparativo","Sí está"))</f>
        <v/>
      </c>
    </row>
    <row r="231" ht="15.75" customHeight="1" s="42">
      <c r="A231" s="50" t="n">
        <v>702</v>
      </c>
      <c r="B231" s="44" t="n"/>
      <c r="C231" s="44" t="n"/>
      <c r="D231" s="43" t="inlineStr">
        <is>
          <t>Cartagena Urrego Dulce Maria</t>
        </is>
      </c>
      <c r="E231" s="51" t="n"/>
      <c r="F231" s="52" t="n"/>
      <c r="G231" s="45" t="n">
        <v>5</v>
      </c>
      <c r="H231" s="45" t="n">
        <v>3.75</v>
      </c>
      <c r="I231" s="45" t="n">
        <v>5</v>
      </c>
      <c r="J231" s="45" t="n">
        <v>5</v>
      </c>
      <c r="K231" s="45" t="n">
        <v>5</v>
      </c>
      <c r="L231" s="46">
        <f>Comparativosimulacros!M230</f>
        <v/>
      </c>
      <c r="M231" s="46" t="n"/>
      <c r="N231" s="50">
        <f>ROUND(((O231*3+P231*3+Q231*3+R231*3+S231*1)/13)*5,0)</f>
        <v/>
      </c>
      <c r="O231" s="43" t="n">
        <v>86.75</v>
      </c>
      <c r="P231" s="43" t="n">
        <v>46.92</v>
      </c>
      <c r="Q231" s="43" t="n">
        <v>64.62</v>
      </c>
      <c r="R231" s="43" t="n">
        <v>70.83</v>
      </c>
      <c r="S231" s="43" t="n">
        <v>75</v>
      </c>
      <c r="T231" s="58">
        <f>IF($C231="","",IF(ISNA(MATCH($C231,Comparativosimulacros!$E:$E,0)),"Falta en Comparativo","Sí está"))</f>
        <v/>
      </c>
    </row>
    <row r="232" ht="15.75" customHeight="1" s="42">
      <c r="A232" s="50" t="n">
        <v>702</v>
      </c>
      <c r="B232" s="44" t="n"/>
      <c r="C232" s="44" t="n"/>
      <c r="D232" s="43" t="inlineStr">
        <is>
          <t>Carvajal Hernández Edier Alonso</t>
        </is>
      </c>
      <c r="E232" s="51" t="n"/>
      <c r="F232" s="52" t="n"/>
      <c r="G232" s="45" t="n">
        <v>2.95</v>
      </c>
      <c r="H232" s="45" t="n">
        <v>5</v>
      </c>
      <c r="I232" s="45" t="n">
        <v>3.97</v>
      </c>
      <c r="J232" s="45" t="n">
        <v>3.85</v>
      </c>
      <c r="K232" s="45" t="n">
        <v>4.88</v>
      </c>
      <c r="L232" s="46">
        <f>Comparativosimulacros!M231</f>
        <v/>
      </c>
      <c r="M232" s="46" t="n"/>
      <c r="N232" s="50">
        <f>ROUND(((O232*3+P232*3+Q232*3+R232*3+S232*1)/13)*5,0)</f>
        <v/>
      </c>
      <c r="O232" s="43" t="n">
        <v>36.5</v>
      </c>
      <c r="P232" s="43" t="n">
        <v>68.33</v>
      </c>
      <c r="Q232" s="43" t="n">
        <v>48.19</v>
      </c>
      <c r="R232" s="43" t="n">
        <v>54.17</v>
      </c>
      <c r="S232" s="43" t="n">
        <v>60</v>
      </c>
      <c r="T232" s="58">
        <f>IF($C232="","",IF(ISNA(MATCH($C232,Comparativosimulacros!$E:$E,0)),"Falta en Comparativo","Sí está"))</f>
        <v/>
      </c>
    </row>
    <row r="233" ht="15.75" customHeight="1" s="42">
      <c r="A233" s="50" t="n">
        <v>702</v>
      </c>
      <c r="B233" s="44" t="n"/>
      <c r="C233" s="44" t="n"/>
      <c r="D233" s="43" t="inlineStr">
        <is>
          <t>Carvajal Urrego Andrés Santiago</t>
        </is>
      </c>
      <c r="E233" s="51" t="n"/>
      <c r="F233" s="52" t="n"/>
      <c r="G233" s="45" t="n">
        <v>2.43</v>
      </c>
      <c r="H233" s="45" t="n">
        <v>2.45</v>
      </c>
      <c r="I233" s="45" t="n">
        <v>2.13</v>
      </c>
      <c r="J233" s="45" t="n">
        <v>1</v>
      </c>
      <c r="K233" s="45" t="n">
        <v>2.85</v>
      </c>
      <c r="L233" s="46">
        <f>Comparativosimulacros!M232</f>
        <v/>
      </c>
      <c r="M233" s="46" t="n"/>
      <c r="N233" s="50">
        <f>ROUND(((O233*3+P233*3+Q233*3+R233*3+S233*1)/13)*5,0)</f>
        <v/>
      </c>
      <c r="O233" s="43" t="n">
        <v>30</v>
      </c>
      <c r="P233" s="43" t="n">
        <v>30.63</v>
      </c>
      <c r="Q233" s="43" t="n">
        <v>25.86</v>
      </c>
      <c r="R233" s="43" t="n">
        <v>12.5</v>
      </c>
      <c r="S233" s="43" t="n">
        <v>35</v>
      </c>
      <c r="T233" s="58">
        <f>IF($C233="","",IF(ISNA(MATCH($C233,Comparativosimulacros!$E:$E,0)),"Falta en Comparativo","Sí está"))</f>
        <v/>
      </c>
    </row>
    <row r="234" ht="15.75" customHeight="1" s="42">
      <c r="A234" s="50" t="n">
        <v>702</v>
      </c>
      <c r="B234" s="44" t="n"/>
      <c r="C234" s="44" t="n"/>
      <c r="D234" s="43" t="inlineStr">
        <is>
          <t>Castillo Cartagena Gabriel Jaime</t>
        </is>
      </c>
      <c r="E234" s="51" t="n"/>
      <c r="F234" s="52" t="n"/>
      <c r="G234" s="45" t="n">
        <v>2.95</v>
      </c>
      <c r="H234" s="45" t="n">
        <v>5</v>
      </c>
      <c r="I234" s="45" t="n">
        <v>3.68</v>
      </c>
      <c r="J234" s="45" t="n">
        <v>4.44</v>
      </c>
      <c r="K234" s="45" t="n">
        <v>4.47</v>
      </c>
      <c r="L234" s="46">
        <f>Comparativosimulacros!M233</f>
        <v/>
      </c>
      <c r="M234" s="46" t="n"/>
      <c r="N234" s="50">
        <f>ROUND(((O234*3+P234*3+Q234*3+R234*3+S234*1)/13)*5,0)</f>
        <v/>
      </c>
      <c r="O234" s="43" t="n">
        <v>36.5</v>
      </c>
      <c r="P234" s="43" t="n">
        <v>64.17</v>
      </c>
      <c r="Q234" s="43" t="n">
        <v>44.66</v>
      </c>
      <c r="R234" s="43" t="n">
        <v>62.5</v>
      </c>
      <c r="S234" s="43" t="n">
        <v>55</v>
      </c>
      <c r="T234" s="58">
        <f>IF($C234="","",IF(ISNA(MATCH($C234,Comparativosimulacros!$E:$E,0)),"Falta en Comparativo","Sí está"))</f>
        <v/>
      </c>
    </row>
    <row r="235" ht="15.75" customHeight="1" s="42">
      <c r="A235" s="50" t="n">
        <v>702</v>
      </c>
      <c r="B235" s="44" t="n"/>
      <c r="C235" s="44" t="n"/>
      <c r="D235" s="43" t="inlineStr">
        <is>
          <t>Cifuentes Tangarife María Paulina</t>
        </is>
      </c>
      <c r="E235" s="51" t="n"/>
      <c r="F235" s="52" t="n"/>
      <c r="G235" s="45" t="n">
        <v>3.48</v>
      </c>
      <c r="H235" s="45" t="n">
        <v>4.39</v>
      </c>
      <c r="I235" s="45" t="n">
        <v>3.97</v>
      </c>
      <c r="J235" s="45" t="n">
        <v>4.44</v>
      </c>
      <c r="K235" s="45" t="n">
        <v>4.47</v>
      </c>
      <c r="L235" s="46">
        <f>Comparativosimulacros!M234</f>
        <v/>
      </c>
      <c r="M235" s="46" t="n"/>
      <c r="N235" s="50">
        <f>ROUND(((O235*3+P235*3+Q235*3+R235*3+S235*1)/13)*5,0)</f>
        <v/>
      </c>
      <c r="O235" s="43" t="n">
        <v>43</v>
      </c>
      <c r="P235" s="43" t="n">
        <v>54.98</v>
      </c>
      <c r="Q235" s="43" t="n">
        <v>48.19</v>
      </c>
      <c r="R235" s="43" t="n">
        <v>62.5</v>
      </c>
      <c r="S235" s="43" t="n">
        <v>55</v>
      </c>
      <c r="T235" s="58">
        <f>IF($C235="","",IF(ISNA(MATCH($C235,Comparativosimulacros!$E:$E,0)),"Falta en Comparativo","Sí está"))</f>
        <v/>
      </c>
    </row>
    <row r="236" ht="15.75" customHeight="1" s="42">
      <c r="A236" s="50" t="n">
        <v>702</v>
      </c>
      <c r="B236" s="44" t="n"/>
      <c r="C236" s="44" t="n"/>
      <c r="D236" s="43" t="inlineStr">
        <is>
          <t>Delgado Pérez Guadalupe</t>
        </is>
      </c>
      <c r="E236" s="51" t="n"/>
      <c r="F236" s="52" t="n"/>
      <c r="G236" s="45" t="n">
        <v>3.48</v>
      </c>
      <c r="H236" s="45" t="n">
        <v>5</v>
      </c>
      <c r="I236" s="45" t="n">
        <v>3</v>
      </c>
      <c r="J236" s="45" t="n">
        <v>3.55</v>
      </c>
      <c r="K236" s="45" t="n">
        <v>4.88</v>
      </c>
      <c r="L236" s="46">
        <f>Comparativosimulacros!M235</f>
        <v/>
      </c>
      <c r="M236" s="46" t="n"/>
      <c r="N236" s="50">
        <f>ROUND(((O236*3+P236*3+Q236*3+R236*3+S236*1)/13)*5,0)</f>
        <v/>
      </c>
      <c r="O236" s="43" t="n">
        <v>43</v>
      </c>
      <c r="P236" s="43" t="n">
        <v>74.08</v>
      </c>
      <c r="Q236" s="43" t="n">
        <v>36.45</v>
      </c>
      <c r="R236" s="43" t="n">
        <v>50</v>
      </c>
      <c r="S236" s="43" t="n">
        <v>60</v>
      </c>
      <c r="T236" s="58">
        <f>IF($C236="","",IF(ISNA(MATCH($C236,Comparativosimulacros!$E:$E,0)),"Falta en Comparativo","Sí está"))</f>
        <v/>
      </c>
    </row>
    <row r="237" ht="15.75" customHeight="1" s="42">
      <c r="A237" s="50" t="n">
        <v>702</v>
      </c>
      <c r="B237" s="44" t="n"/>
      <c r="C237" s="44" t="n"/>
      <c r="D237" s="43" t="inlineStr">
        <is>
          <t>Grajales Arenas Nicolas</t>
        </is>
      </c>
      <c r="E237" s="51" t="n"/>
      <c r="F237" s="52" t="n"/>
      <c r="G237" s="45" t="n">
        <v>2.69</v>
      </c>
      <c r="H237" s="45" t="n">
        <v>3.51</v>
      </c>
      <c r="I237" s="45" t="n">
        <v>4.06</v>
      </c>
      <c r="J237" s="45" t="n">
        <v>1.48</v>
      </c>
      <c r="K237" s="45" t="n">
        <v>4.88</v>
      </c>
      <c r="L237" s="46">
        <f>Comparativosimulacros!M236</f>
        <v/>
      </c>
      <c r="M237" s="46" t="n"/>
      <c r="N237" s="50">
        <f>ROUND(((O237*3+P237*3+Q237*3+R237*3+S237*1)/13)*5,0)</f>
        <v/>
      </c>
      <c r="O237" s="43" t="n">
        <v>33.25</v>
      </c>
      <c r="P237" s="43" t="n">
        <v>43.98</v>
      </c>
      <c r="Q237" s="43" t="n">
        <v>49.35</v>
      </c>
      <c r="R237" s="43" t="n">
        <v>20.83</v>
      </c>
      <c r="S237" s="43" t="n">
        <v>60</v>
      </c>
      <c r="T237" s="58">
        <f>IF($C237="","",IF(ISNA(MATCH($C237,Comparativosimulacros!$E:$E,0)),"Falta en Comparativo","Sí está"))</f>
        <v/>
      </c>
    </row>
    <row r="238" ht="15.75" customHeight="1" s="42">
      <c r="A238" s="50" t="n">
        <v>702</v>
      </c>
      <c r="B238" s="44" t="n"/>
      <c r="C238" s="44" t="n"/>
      <c r="D238" s="43" t="inlineStr">
        <is>
          <t>Granda Rivera Sara</t>
        </is>
      </c>
      <c r="E238" s="51" t="n"/>
      <c r="F238" s="52" t="n"/>
      <c r="G238" s="45" t="n">
        <v>4.32</v>
      </c>
      <c r="H238" s="45" t="n">
        <v>5</v>
      </c>
      <c r="I238" s="45" t="n">
        <v>4.54</v>
      </c>
      <c r="J238" s="45" t="n">
        <v>3.25</v>
      </c>
      <c r="K238" s="45" t="n">
        <v>1.22</v>
      </c>
      <c r="L238" s="46">
        <f>Comparativosimulacros!M237</f>
        <v/>
      </c>
      <c r="M238" s="46" t="n"/>
      <c r="N238" s="50">
        <f>ROUND(((O238*3+P238*3+Q238*3+R238*3+S238*1)/13)*5,0)</f>
        <v/>
      </c>
      <c r="O238" s="43" t="n">
        <v>53.5</v>
      </c>
      <c r="P238" s="43" t="n">
        <v>80.23</v>
      </c>
      <c r="Q238" s="43" t="n">
        <v>55.19</v>
      </c>
      <c r="R238" s="43" t="n">
        <v>45.83</v>
      </c>
      <c r="S238" s="43" t="n">
        <v>15</v>
      </c>
      <c r="T238" s="58">
        <f>IF($C238="","",IF(ISNA(MATCH($C238,Comparativosimulacros!$E:$E,0)),"Falta en Comparativo","Sí está"))</f>
        <v/>
      </c>
    </row>
    <row r="239" ht="15.75" customHeight="1" s="42">
      <c r="A239" s="50" t="n">
        <v>702</v>
      </c>
      <c r="B239" s="44" t="n"/>
      <c r="C239" s="44" t="n"/>
      <c r="D239" s="43" t="inlineStr">
        <is>
          <t>Hernández Padierna Juan David</t>
        </is>
      </c>
      <c r="E239" s="51" t="n"/>
      <c r="F239" s="52" t="n"/>
      <c r="G239" s="45" t="n">
        <v>2.63</v>
      </c>
      <c r="H239" s="45" t="n">
        <v>3.37</v>
      </c>
      <c r="I239" s="45" t="n">
        <v>1</v>
      </c>
      <c r="J239" s="45" t="n">
        <v>3.55</v>
      </c>
      <c r="K239" s="45" t="n">
        <v>1.22</v>
      </c>
      <c r="L239" s="46">
        <f>Comparativosimulacros!M238</f>
        <v/>
      </c>
      <c r="M239" s="46" t="n"/>
      <c r="N239" s="50">
        <f>ROUND(((O239*3+P239*3+Q239*3+R239*3+S239*1)/13)*5,0)</f>
        <v/>
      </c>
      <c r="O239" s="43" t="n">
        <v>32.5</v>
      </c>
      <c r="P239" s="43" t="n">
        <v>42.13</v>
      </c>
      <c r="Q239" s="43" t="n">
        <v>10.59</v>
      </c>
      <c r="R239" s="43" t="n">
        <v>50</v>
      </c>
      <c r="S239" s="43" t="n">
        <v>15</v>
      </c>
      <c r="T239" s="58">
        <f>IF($C239="","",IF(ISNA(MATCH($C239,Comparativosimulacros!$E:$E,0)),"Falta en Comparativo","Sí está"))</f>
        <v/>
      </c>
    </row>
    <row r="240" ht="15.75" customHeight="1" s="42">
      <c r="A240" s="50" t="n">
        <v>702</v>
      </c>
      <c r="B240" s="44" t="n"/>
      <c r="C240" s="44" t="n"/>
      <c r="D240" s="43" t="inlineStr">
        <is>
          <t>Hernández Padierna Maria Camila</t>
        </is>
      </c>
      <c r="E240" s="51" t="n"/>
      <c r="F240" s="52" t="n"/>
      <c r="G240" s="45" t="n">
        <v>3.27</v>
      </c>
      <c r="H240" s="45" t="n">
        <v>4.34</v>
      </c>
      <c r="I240" s="45" t="n">
        <v>4.64</v>
      </c>
      <c r="J240" s="45" t="n">
        <v>3.55</v>
      </c>
      <c r="K240" s="45" t="n">
        <v>2.44</v>
      </c>
      <c r="L240" s="46">
        <f>Comparativosimulacros!M239</f>
        <v/>
      </c>
      <c r="M240" s="46" t="n"/>
      <c r="N240" s="50">
        <f>ROUND(((O240*3+P240*3+Q240*3+R240*3+S240*1)/13)*5,0)</f>
        <v/>
      </c>
      <c r="O240" s="43" t="n">
        <v>40.5</v>
      </c>
      <c r="P240" s="43" t="n">
        <v>54.29</v>
      </c>
      <c r="Q240" s="43" t="n">
        <v>56.41</v>
      </c>
      <c r="R240" s="43" t="n">
        <v>50</v>
      </c>
      <c r="S240" s="43" t="n">
        <v>30</v>
      </c>
      <c r="T240" s="58">
        <f>IF($C240="","",IF(ISNA(MATCH($C240,Comparativosimulacros!$E:$E,0)),"Falta en Comparativo","Sí está"))</f>
        <v/>
      </c>
    </row>
    <row r="241" ht="15.75" customHeight="1" s="42">
      <c r="A241" s="50" t="n">
        <v>702</v>
      </c>
      <c r="B241" s="44" t="n"/>
      <c r="C241" s="44" t="n"/>
      <c r="D241" s="43" t="inlineStr">
        <is>
          <t>Hernández Payares María Ángel</t>
        </is>
      </c>
      <c r="E241" s="51" t="n"/>
      <c r="F241" s="52" t="n"/>
      <c r="G241" s="45" t="n">
        <v>2.69</v>
      </c>
      <c r="H241" s="45" t="n">
        <v>3.35</v>
      </c>
      <c r="I241" s="45" t="n">
        <v>2.8</v>
      </c>
      <c r="J241" s="45" t="n">
        <v>3.25</v>
      </c>
      <c r="K241" s="45" t="n">
        <v>2.44</v>
      </c>
      <c r="L241" s="46">
        <f>Comparativosimulacros!M240</f>
        <v/>
      </c>
      <c r="M241" s="46" t="n"/>
      <c r="N241" s="50">
        <f>ROUND(((O241*3+P241*3+Q241*3+R241*3+S241*1)/13)*5,0)</f>
        <v/>
      </c>
      <c r="O241" s="43" t="n">
        <v>33.25</v>
      </c>
      <c r="P241" s="43" t="n">
        <v>41.88</v>
      </c>
      <c r="Q241" s="43" t="n">
        <v>34.08</v>
      </c>
      <c r="R241" s="43" t="n">
        <v>45.83</v>
      </c>
      <c r="S241" s="43" t="n">
        <v>30</v>
      </c>
      <c r="T241" s="58">
        <f>IF($C241="","",IF(ISNA(MATCH($C241,Comparativosimulacros!$E:$E,0)),"Falta en Comparativo","Sí está"))</f>
        <v/>
      </c>
    </row>
    <row r="242" ht="15.75" customHeight="1" s="42">
      <c r="A242" s="50" t="n">
        <v>702</v>
      </c>
      <c r="B242" s="44" t="n"/>
      <c r="C242" s="44" t="n"/>
      <c r="D242" s="43" t="inlineStr">
        <is>
          <t>Jaramillo Vargas Maycol Andrey</t>
        </is>
      </c>
      <c r="E242" s="51" t="n"/>
      <c r="F242" s="52" t="n"/>
      <c r="G242" s="45" t="n">
        <v>1.58</v>
      </c>
      <c r="H242" s="45" t="n">
        <v>3.29</v>
      </c>
      <c r="I242" s="45" t="n">
        <v>1</v>
      </c>
      <c r="J242" s="45" t="n">
        <v>2.07</v>
      </c>
      <c r="K242" s="45" t="n">
        <v>1.63</v>
      </c>
      <c r="L242" s="46">
        <f>Comparativosimulacros!M241</f>
        <v/>
      </c>
      <c r="M242" s="46" t="n"/>
      <c r="N242" s="50">
        <f>ROUND(((O242*3+P242*3+Q242*3+R242*3+S242*1)/13)*5,0)</f>
        <v/>
      </c>
      <c r="O242" s="43" t="n">
        <v>19.5</v>
      </c>
      <c r="P242" s="43" t="n">
        <v>41.15</v>
      </c>
      <c r="Q242" s="43" t="n">
        <v>7.06</v>
      </c>
      <c r="R242" s="43" t="n">
        <v>29.17</v>
      </c>
      <c r="S242" s="43" t="n">
        <v>20</v>
      </c>
      <c r="T242" s="58">
        <f>IF($C242="","",IF(ISNA(MATCH($C242,Comparativosimulacros!$E:$E,0)),"Falta en Comparativo","Sí está"))</f>
        <v/>
      </c>
    </row>
    <row r="243" ht="15.75" customHeight="1" s="42">
      <c r="A243" s="50" t="n">
        <v>702</v>
      </c>
      <c r="B243" s="44" t="n"/>
      <c r="C243" s="44" t="n"/>
      <c r="D243" s="43" t="inlineStr">
        <is>
          <t>Macias Benitez Nahila Anelim Sophia</t>
        </is>
      </c>
      <c r="E243" s="51" t="n"/>
      <c r="F243" s="52" t="n"/>
      <c r="G243" s="45" t="n">
        <v>5</v>
      </c>
      <c r="H243" s="45" t="n">
        <v>4.77</v>
      </c>
      <c r="I243" s="45" t="n">
        <v>5</v>
      </c>
      <c r="J243" s="45" t="n">
        <v>5</v>
      </c>
      <c r="K243" s="45" t="n">
        <v>5</v>
      </c>
      <c r="L243" s="46">
        <f>Comparativosimulacros!M242</f>
        <v/>
      </c>
      <c r="M243" s="46" t="n"/>
      <c r="N243" s="50">
        <f>ROUND(((O243*3+P243*3+Q243*3+R243*3+S243*1)/13)*5,0)</f>
        <v/>
      </c>
      <c r="O243" s="43" t="n">
        <v>67.25</v>
      </c>
      <c r="P243" s="43" t="n">
        <v>59.75</v>
      </c>
      <c r="Q243" s="43" t="n">
        <v>92.34999999999999</v>
      </c>
      <c r="R243" s="43" t="n">
        <v>75</v>
      </c>
      <c r="S243" s="43" t="n">
        <v>85</v>
      </c>
      <c r="T243" s="58">
        <f>IF($C243="","",IF(ISNA(MATCH($C243,Comparativosimulacros!$E:$E,0)),"Falta en Comparativo","Sí está"))</f>
        <v/>
      </c>
    </row>
    <row r="244" ht="15.75" customHeight="1" s="42">
      <c r="A244" s="50" t="n">
        <v>702</v>
      </c>
      <c r="B244" s="44" t="n"/>
      <c r="C244" s="44" t="n"/>
      <c r="D244" s="43" t="inlineStr">
        <is>
          <t>Mejía Agudelo Mariángel</t>
        </is>
      </c>
      <c r="E244" s="51" t="n"/>
      <c r="F244" s="52" t="n"/>
      <c r="G244" s="45" t="n">
        <v>4.91</v>
      </c>
      <c r="H244" s="45" t="n">
        <v>3.67</v>
      </c>
      <c r="I244" s="45" t="n">
        <v>3.19</v>
      </c>
      <c r="J244" s="45" t="n">
        <v>3.55</v>
      </c>
      <c r="K244" s="45" t="n">
        <v>2.85</v>
      </c>
      <c r="L244" s="46">
        <f>Comparativosimulacros!M243</f>
        <v/>
      </c>
      <c r="M244" s="46" t="n"/>
      <c r="N244" s="50">
        <f>ROUND(((O244*3+P244*3+Q244*3+R244*3+S244*1)/13)*5,0)</f>
        <v/>
      </c>
      <c r="O244" s="43" t="n">
        <v>60.75</v>
      </c>
      <c r="P244" s="43" t="n">
        <v>45.92</v>
      </c>
      <c r="Q244" s="43" t="n">
        <v>38.76</v>
      </c>
      <c r="R244" s="43" t="n">
        <v>50</v>
      </c>
      <c r="S244" s="43" t="n">
        <v>35</v>
      </c>
      <c r="T244" s="58">
        <f>IF($C244="","",IF(ISNA(MATCH($C244,Comparativosimulacros!$E:$E,0)),"Falta en Comparativo","Sí está"))</f>
        <v/>
      </c>
    </row>
    <row r="245" ht="15.75" customHeight="1" s="42">
      <c r="A245" s="50" t="n">
        <v>702</v>
      </c>
      <c r="B245" s="44" t="n"/>
      <c r="C245" s="44" t="n"/>
      <c r="D245" s="43" t="inlineStr">
        <is>
          <t>Morales Flórez Damian</t>
        </is>
      </c>
      <c r="E245" s="51" t="n"/>
      <c r="F245" s="52" t="n"/>
      <c r="G245" s="45" t="n">
        <v>1.31</v>
      </c>
      <c r="H245" s="45" t="n">
        <v>4.11</v>
      </c>
      <c r="I245" s="45" t="n">
        <v>3.48</v>
      </c>
      <c r="J245" s="45" t="n">
        <v>1.77</v>
      </c>
      <c r="K245" s="45" t="n">
        <v>2.03</v>
      </c>
      <c r="L245" s="46">
        <f>Comparativosimulacros!M244</f>
        <v/>
      </c>
      <c r="M245" s="46" t="n"/>
      <c r="N245" s="50">
        <f>ROUND(((O245*3+P245*3+Q245*3+R245*3+S245*1)/13)*5,0)</f>
        <v/>
      </c>
      <c r="O245" s="43" t="n">
        <v>16.25</v>
      </c>
      <c r="P245" s="43" t="n">
        <v>51.46</v>
      </c>
      <c r="Q245" s="43" t="n">
        <v>42.29</v>
      </c>
      <c r="R245" s="43" t="n">
        <v>25</v>
      </c>
      <c r="S245" s="43" t="n">
        <v>25</v>
      </c>
      <c r="T245" s="58">
        <f>IF($C245="","",IF(ISNA(MATCH($C245,Comparativosimulacros!$E:$E,0)),"Falta en Comparativo","Sí está"))</f>
        <v/>
      </c>
    </row>
    <row r="246" ht="15.75" customHeight="1" s="42">
      <c r="A246" s="50" t="n">
        <v>702</v>
      </c>
      <c r="B246" s="44" t="n"/>
      <c r="C246" s="44" t="n"/>
      <c r="D246" s="43" t="inlineStr">
        <is>
          <t>Mosquera Flórez Yuri Tatiana</t>
        </is>
      </c>
      <c r="E246" s="51" t="n"/>
      <c r="F246" s="52" t="n"/>
      <c r="G246" s="45" t="n">
        <v>1.9</v>
      </c>
      <c r="H246" s="45" t="n">
        <v>4.09</v>
      </c>
      <c r="I246" s="45" t="n">
        <v>3.48</v>
      </c>
      <c r="J246" s="45" t="n">
        <v>2.96</v>
      </c>
      <c r="K246" s="45" t="n">
        <v>1.63</v>
      </c>
      <c r="L246" s="46">
        <f>Comparativosimulacros!M245</f>
        <v/>
      </c>
      <c r="M246" s="46" t="n"/>
      <c r="N246" s="50">
        <f>ROUND(((O246*3+P246*3+Q246*3+R246*3+S246*1)/13)*5,0)</f>
        <v/>
      </c>
      <c r="O246" s="43" t="n">
        <v>23.5</v>
      </c>
      <c r="P246" s="43" t="n">
        <v>51.21</v>
      </c>
      <c r="Q246" s="43" t="n">
        <v>42.29</v>
      </c>
      <c r="R246" s="43" t="n">
        <v>41.67</v>
      </c>
      <c r="S246" s="43" t="n">
        <v>20</v>
      </c>
      <c r="T246" s="58">
        <f>IF($C246="","",IF(ISNA(MATCH($C246,Comparativosimulacros!$E:$E,0)),"Falta en Comparativo","Sí está"))</f>
        <v/>
      </c>
    </row>
    <row r="247" ht="15.75" customHeight="1" s="42">
      <c r="A247" s="50" t="n">
        <v>702</v>
      </c>
      <c r="B247" s="44" t="n"/>
      <c r="C247" s="44" t="n"/>
      <c r="D247" s="43" t="inlineStr">
        <is>
          <t>Muñetón Guevara Matías</t>
        </is>
      </c>
      <c r="E247" s="51" t="n"/>
      <c r="F247" s="52" t="n"/>
      <c r="G247" s="45" t="n">
        <v>5</v>
      </c>
      <c r="H247" s="45" t="n">
        <v>2.87</v>
      </c>
      <c r="I247" s="45" t="n">
        <v>2.8</v>
      </c>
      <c r="J247" s="45" t="n">
        <v>4.14</v>
      </c>
      <c r="K247" s="45" t="n">
        <v>1.22</v>
      </c>
      <c r="L247" s="46">
        <f>Comparativosimulacros!M246</f>
        <v/>
      </c>
      <c r="M247" s="46" t="n"/>
      <c r="N247" s="50">
        <f>ROUND(((O247*3+P247*3+Q247*3+R247*3+S247*1)/13)*5,0)</f>
        <v/>
      </c>
      <c r="O247" s="43" t="n">
        <v>67.25</v>
      </c>
      <c r="P247" s="43" t="n">
        <v>35.9</v>
      </c>
      <c r="Q247" s="43" t="n">
        <v>34.08</v>
      </c>
      <c r="R247" s="43" t="n">
        <v>58.33</v>
      </c>
      <c r="S247" s="43" t="n">
        <v>15</v>
      </c>
      <c r="T247" s="58">
        <f>IF($C247="","",IF(ISNA(MATCH($C247,Comparativosimulacros!$E:$E,0)),"Falta en Comparativo","Sí está"))</f>
        <v/>
      </c>
    </row>
    <row r="248" ht="15.75" customHeight="1" s="42">
      <c r="A248" s="50" t="n">
        <v>702</v>
      </c>
      <c r="B248" s="44" t="n"/>
      <c r="C248" s="44" t="n"/>
      <c r="D248" s="43" t="inlineStr">
        <is>
          <t>Oquendo Palacio Víctor Samuel</t>
        </is>
      </c>
      <c r="E248" s="51" t="n"/>
      <c r="F248" s="52" t="n"/>
      <c r="G248" s="45" t="n">
        <v>2.69</v>
      </c>
      <c r="H248" s="45" t="n">
        <v>3.14</v>
      </c>
      <c r="I248" s="45" t="n">
        <v>2.13</v>
      </c>
      <c r="J248" s="45" t="n">
        <v>4.14</v>
      </c>
      <c r="K248" s="45" t="n">
        <v>4.06</v>
      </c>
      <c r="L248" s="46">
        <f>Comparativosimulacros!M247</f>
        <v/>
      </c>
      <c r="M248" s="46" t="n"/>
      <c r="N248" s="50">
        <f>ROUND(((O248*3+P248*3+Q248*3+R248*3+S248*1)/13)*5,0)</f>
        <v/>
      </c>
      <c r="O248" s="43" t="n">
        <v>33.25</v>
      </c>
      <c r="P248" s="43" t="n">
        <v>39.29</v>
      </c>
      <c r="Q248" s="43" t="n">
        <v>25.86</v>
      </c>
      <c r="R248" s="43" t="n">
        <v>58.33</v>
      </c>
      <c r="S248" s="43" t="n">
        <v>50</v>
      </c>
      <c r="T248" s="58">
        <f>IF($C248="","",IF(ISNA(MATCH($C248,Comparativosimulacros!$E:$E,0)),"Falta en Comparativo","Sí está"))</f>
        <v/>
      </c>
    </row>
    <row r="249" ht="15.75" customHeight="1" s="42">
      <c r="A249" s="50" t="n">
        <v>702</v>
      </c>
      <c r="B249" s="44" t="n"/>
      <c r="C249" s="44" t="n"/>
      <c r="D249" s="43" t="inlineStr">
        <is>
          <t>Portillo Barrios Shayra Salome</t>
        </is>
      </c>
      <c r="E249" s="51" t="n"/>
      <c r="F249" s="52" t="n"/>
      <c r="G249" s="45" t="n">
        <v>4.32</v>
      </c>
      <c r="H249" s="45" t="n">
        <v>2.26</v>
      </c>
      <c r="I249" s="45" t="n">
        <v>4.84</v>
      </c>
      <c r="J249" s="45" t="n">
        <v>4.14</v>
      </c>
      <c r="K249" s="45" t="n">
        <v>3.66</v>
      </c>
      <c r="L249" s="46">
        <f>Comparativosimulacros!M248</f>
        <v/>
      </c>
      <c r="M249" s="46" t="n"/>
      <c r="N249" s="50">
        <f>ROUND(((O249*3+P249*3+Q249*3+R249*3+S249*1)/13)*5,0)</f>
        <v/>
      </c>
      <c r="O249" s="43" t="n">
        <v>53.5</v>
      </c>
      <c r="P249" s="43" t="n">
        <v>28.31</v>
      </c>
      <c r="Q249" s="43" t="n">
        <v>58.78</v>
      </c>
      <c r="R249" s="43" t="n">
        <v>58.33</v>
      </c>
      <c r="S249" s="43" t="n">
        <v>45</v>
      </c>
      <c r="T249" s="58">
        <f>IF($C249="","",IF(ISNA(MATCH($C249,Comparativosimulacros!$E:$E,0)),"Falta en Comparativo","Sí está"))</f>
        <v/>
      </c>
    </row>
    <row r="250" ht="15.75" customHeight="1" s="42">
      <c r="A250" s="50" t="n">
        <v>702</v>
      </c>
      <c r="B250" s="44" t="n"/>
      <c r="C250" s="44" t="n"/>
      <c r="D250" s="43" t="inlineStr">
        <is>
          <t>Pérez Rivera Luciana Andrea</t>
        </is>
      </c>
      <c r="E250" s="51" t="n"/>
      <c r="F250" s="52" t="n"/>
      <c r="G250" s="45" t="n">
        <v>2.16</v>
      </c>
      <c r="H250" s="45" t="n">
        <v>2.43</v>
      </c>
      <c r="I250" s="45" t="n">
        <v>1.84</v>
      </c>
      <c r="J250" s="45" t="n">
        <v>4.73</v>
      </c>
      <c r="K250" s="45" t="n">
        <v>3.66</v>
      </c>
      <c r="L250" s="46">
        <f>Comparativosimulacros!M249</f>
        <v/>
      </c>
      <c r="M250" s="46" t="n"/>
      <c r="N250" s="50">
        <f>ROUND(((O250*3+P250*3+Q250*3+R250*3+S250*1)/13)*5,0)</f>
        <v/>
      </c>
      <c r="O250" s="43" t="n">
        <v>26.75</v>
      </c>
      <c r="P250" s="43" t="n">
        <v>30.35</v>
      </c>
      <c r="Q250" s="43" t="n">
        <v>22.33</v>
      </c>
      <c r="R250" s="43" t="n">
        <v>66.67</v>
      </c>
      <c r="S250" s="43" t="n">
        <v>45</v>
      </c>
      <c r="T250" s="58">
        <f>IF($C250="","",IF(ISNA(MATCH($C250,Comparativosimulacros!$E:$E,0)),"Falta en Comparativo","Sí está"))</f>
        <v/>
      </c>
    </row>
    <row r="251" ht="15.75" customHeight="1" s="42">
      <c r="A251" s="50" t="n">
        <v>702</v>
      </c>
      <c r="B251" s="44" t="n"/>
      <c r="C251" s="44" t="n"/>
      <c r="D251" s="43" t="inlineStr">
        <is>
          <t>Quiroz Présiga Maria Valeria</t>
        </is>
      </c>
      <c r="E251" s="51" t="n"/>
      <c r="F251" s="52" t="n"/>
      <c r="G251" s="45" t="n">
        <v>1.9</v>
      </c>
      <c r="H251" s="45" t="n">
        <v>3.56</v>
      </c>
      <c r="I251" s="45" t="n">
        <v>1.45</v>
      </c>
      <c r="J251" s="45" t="n">
        <v>2.66</v>
      </c>
      <c r="K251" s="45" t="n">
        <v>2.03</v>
      </c>
      <c r="L251" s="46">
        <f>Comparativosimulacros!M250</f>
        <v/>
      </c>
      <c r="M251" s="46" t="n"/>
      <c r="N251" s="50">
        <f>ROUND(((O251*3+P251*3+Q251*3+R251*3+S251*1)/13)*5,0)</f>
        <v/>
      </c>
      <c r="O251" s="43" t="n">
        <v>23.5</v>
      </c>
      <c r="P251" s="43" t="n">
        <v>44.58</v>
      </c>
      <c r="Q251" s="43" t="n">
        <v>17.65</v>
      </c>
      <c r="R251" s="43" t="n">
        <v>37.5</v>
      </c>
      <c r="S251" s="43" t="n">
        <v>25</v>
      </c>
      <c r="T251" s="58">
        <f>IF($C251="","",IF(ISNA(MATCH($C251,Comparativosimulacros!$E:$E,0)),"Falta en Comparativo","Sí está"))</f>
        <v/>
      </c>
    </row>
    <row r="252" ht="15.75" customHeight="1" s="42">
      <c r="A252" s="50" t="n">
        <v>702</v>
      </c>
      <c r="B252" s="44" t="n"/>
      <c r="C252" s="44" t="n"/>
      <c r="D252" s="43" t="inlineStr">
        <is>
          <t>Ramírez Higuita Thiago Benjamín</t>
        </is>
      </c>
      <c r="E252" s="51" t="n"/>
      <c r="F252" s="52" t="n"/>
      <c r="G252" s="45" t="n">
        <v>4.85</v>
      </c>
      <c r="H252" s="45" t="n">
        <v>3.69</v>
      </c>
      <c r="I252" s="45" t="n">
        <v>5</v>
      </c>
      <c r="J252" s="45" t="n">
        <v>5</v>
      </c>
      <c r="K252" s="45" t="n">
        <v>5</v>
      </c>
      <c r="L252" s="46">
        <f>Comparativosimulacros!M251</f>
        <v/>
      </c>
      <c r="M252" s="46" t="n"/>
      <c r="N252" s="50">
        <f>ROUND(((O252*3+P252*3+Q252*3+R252*3+S252*1)/13)*5,0)</f>
        <v/>
      </c>
      <c r="O252" s="43" t="n">
        <v>60</v>
      </c>
      <c r="P252" s="43" t="n">
        <v>46.19</v>
      </c>
      <c r="Q252" s="43" t="n">
        <v>61.09</v>
      </c>
      <c r="R252" s="43" t="n">
        <v>70.83</v>
      </c>
      <c r="S252" s="43" t="n">
        <v>80</v>
      </c>
      <c r="T252" s="58">
        <f>IF($C252="","",IF(ISNA(MATCH($C252,Comparativosimulacros!$E:$E,0)),"Falta en Comparativo","Sí está"))</f>
        <v/>
      </c>
    </row>
    <row r="253" ht="15.75" customHeight="1" s="42">
      <c r="A253" s="50" t="n">
        <v>702</v>
      </c>
      <c r="B253" s="44" t="n"/>
      <c r="C253" s="44" t="n"/>
      <c r="D253" s="43" t="inlineStr">
        <is>
          <t>Roldan Goez Yerar Estiven</t>
        </is>
      </c>
      <c r="E253" s="51" t="n"/>
      <c r="F253" s="52" t="n"/>
      <c r="G253" s="45" t="n">
        <v>2.95</v>
      </c>
      <c r="H253" s="45" t="n">
        <v>1.32</v>
      </c>
      <c r="I253" s="45" t="n">
        <v>2.8</v>
      </c>
      <c r="J253" s="45" t="n">
        <v>3.25</v>
      </c>
      <c r="K253" s="45" t="n">
        <v>3.25</v>
      </c>
      <c r="L253" s="46">
        <f>Comparativosimulacros!M252</f>
        <v/>
      </c>
      <c r="M253" s="46" t="n"/>
      <c r="N253" s="50">
        <f>ROUND(((O253*3+P253*3+Q253*3+R253*3+S253*1)/13)*5,0)</f>
        <v/>
      </c>
      <c r="O253" s="43" t="n">
        <v>36.5</v>
      </c>
      <c r="P253" s="43" t="n">
        <v>16.54</v>
      </c>
      <c r="Q253" s="43" t="n">
        <v>34.08</v>
      </c>
      <c r="R253" s="43" t="n">
        <v>45.83</v>
      </c>
      <c r="S253" s="43" t="n">
        <v>40</v>
      </c>
      <c r="T253" s="58">
        <f>IF($C253="","",IF(ISNA(MATCH($C253,Comparativosimulacros!$E:$E,0)),"Falta en Comparativo","Sí está"))</f>
        <v/>
      </c>
    </row>
    <row r="254" ht="15.75" customHeight="1" s="42">
      <c r="A254" s="50" t="n">
        <v>702</v>
      </c>
      <c r="B254" s="44" t="n"/>
      <c r="C254" s="44" t="n"/>
      <c r="D254" s="43" t="inlineStr">
        <is>
          <t>Rosas Beltrán Danna Sofía</t>
        </is>
      </c>
      <c r="E254" s="51" t="n"/>
      <c r="F254" s="52" t="n"/>
      <c r="G254" s="45" t="n">
        <v>5</v>
      </c>
      <c r="H254" s="45" t="n">
        <v>2.66</v>
      </c>
      <c r="I254" s="45" t="n">
        <v>3.09</v>
      </c>
      <c r="J254" s="45" t="n">
        <v>3.55</v>
      </c>
      <c r="K254" s="45" t="n">
        <v>2.44</v>
      </c>
      <c r="L254" s="46">
        <f>Comparativosimulacros!M253</f>
        <v/>
      </c>
      <c r="M254" s="46" t="n"/>
      <c r="N254" s="50">
        <f>ROUND(((O254*3+P254*3+Q254*3+R254*3+S254*1)/13)*5,0)</f>
        <v/>
      </c>
      <c r="O254" s="43" t="n">
        <v>64</v>
      </c>
      <c r="P254" s="43" t="n">
        <v>33.33</v>
      </c>
      <c r="Q254" s="43" t="n">
        <v>37.61</v>
      </c>
      <c r="R254" s="43" t="n">
        <v>50</v>
      </c>
      <c r="S254" s="43" t="n">
        <v>30</v>
      </c>
      <c r="T254" s="58">
        <f>IF($C254="","",IF(ISNA(MATCH($C254,Comparativosimulacros!$E:$E,0)),"Falta en Comparativo","Sí está"))</f>
        <v/>
      </c>
    </row>
    <row r="255" ht="15.75" customHeight="1" s="42">
      <c r="A255" s="50" t="n">
        <v>702</v>
      </c>
      <c r="B255" s="44" t="n"/>
      <c r="C255" s="44" t="n"/>
      <c r="D255" s="43" t="inlineStr">
        <is>
          <t>Solorzano Cartagena Matias</t>
        </is>
      </c>
      <c r="E255" s="51" t="n"/>
      <c r="F255" s="52" t="n"/>
      <c r="G255" s="45" t="n">
        <v>3.01</v>
      </c>
      <c r="H255" s="45" t="n">
        <v>2.5</v>
      </c>
      <c r="I255" s="45" t="n">
        <v>4.74</v>
      </c>
      <c r="J255" s="45" t="n">
        <v>2.07</v>
      </c>
      <c r="K255" s="45" t="n">
        <v>2.44</v>
      </c>
      <c r="L255" s="46">
        <f>Comparativosimulacros!M254</f>
        <v/>
      </c>
      <c r="M255" s="46" t="n"/>
      <c r="N255" s="50">
        <f>ROUND(((O255*3+P255*3+Q255*3+R255*3+S255*1)/13)*5,0)</f>
        <v/>
      </c>
      <c r="O255" s="43" t="n">
        <v>37.25</v>
      </c>
      <c r="P255" s="43" t="n">
        <v>31.23</v>
      </c>
      <c r="Q255" s="43" t="n">
        <v>57.56</v>
      </c>
      <c r="R255" s="43" t="n">
        <v>29.17</v>
      </c>
      <c r="S255" s="43" t="n">
        <v>30</v>
      </c>
      <c r="T255" s="58">
        <f>IF($C255="","",IF(ISNA(MATCH($C255,Comparativosimulacros!$E:$E,0)),"Falta en Comparativo","Sí está"))</f>
        <v/>
      </c>
    </row>
    <row r="256" ht="15.75" customHeight="1" s="42">
      <c r="A256" s="50" t="n">
        <v>702</v>
      </c>
      <c r="B256" s="44" t="n"/>
      <c r="C256" s="44" t="n"/>
      <c r="D256" s="43" t="inlineStr">
        <is>
          <t>Sosa Vásquez Jose Ángel</t>
        </is>
      </c>
      <c r="E256" s="51" t="n"/>
      <c r="F256" s="52" t="n"/>
      <c r="G256" s="45" t="n">
        <v>1.84</v>
      </c>
      <c r="H256" s="45" t="n">
        <v>1.44</v>
      </c>
      <c r="I256" s="45" t="n">
        <v>2.13</v>
      </c>
      <c r="J256" s="45" t="n">
        <v>2.37</v>
      </c>
      <c r="K256" s="45" t="n">
        <v>4.47</v>
      </c>
      <c r="L256" s="46">
        <f>Comparativosimulacros!M255</f>
        <v/>
      </c>
      <c r="M256" s="46" t="n"/>
      <c r="N256" s="50">
        <f>ROUND(((O256*3+P256*3+Q256*3+R256*3+S256*1)/13)*5,0)</f>
        <v/>
      </c>
      <c r="O256" s="43" t="n">
        <v>22.75</v>
      </c>
      <c r="P256" s="43" t="n">
        <v>18</v>
      </c>
      <c r="Q256" s="43" t="n">
        <v>25.86</v>
      </c>
      <c r="R256" s="43" t="n">
        <v>33.33</v>
      </c>
      <c r="S256" s="43" t="n">
        <v>55</v>
      </c>
      <c r="T256" s="58">
        <f>IF($C256="","",IF(ISNA(MATCH($C256,Comparativosimulacros!$E:$E,0)),"Falta en Comparativo","Sí está"))</f>
        <v/>
      </c>
    </row>
    <row r="257" ht="15.75" customHeight="1" s="42">
      <c r="A257" s="50" t="n">
        <v>702</v>
      </c>
      <c r="B257" s="44" t="n"/>
      <c r="C257" s="44" t="n"/>
      <c r="D257" s="43" t="inlineStr">
        <is>
          <t>Sánchez Silva Cristian Santiago</t>
        </is>
      </c>
      <c r="E257" s="51" t="n"/>
      <c r="F257" s="52" t="n"/>
      <c r="G257" s="45" t="n">
        <v>4.06</v>
      </c>
      <c r="H257" s="45" t="n">
        <v>1.51</v>
      </c>
      <c r="I257" s="45" t="n">
        <v>1.93</v>
      </c>
      <c r="J257" s="45" t="n">
        <v>2.66</v>
      </c>
      <c r="K257" s="45" t="n">
        <v>2.44</v>
      </c>
      <c r="L257" s="46">
        <f>Comparativosimulacros!M256</f>
        <v/>
      </c>
      <c r="M257" s="46" t="n"/>
      <c r="N257" s="50">
        <f>ROUND(((O257*3+P257*3+Q257*3+R257*3+S257*1)/13)*5,0)</f>
        <v/>
      </c>
      <c r="O257" s="43" t="n">
        <v>50.25</v>
      </c>
      <c r="P257" s="43" t="n">
        <v>18.85</v>
      </c>
      <c r="Q257" s="43" t="n">
        <v>23.49</v>
      </c>
      <c r="R257" s="43" t="n">
        <v>37.5</v>
      </c>
      <c r="S257" s="43" t="n">
        <v>30</v>
      </c>
      <c r="T257" s="58">
        <f>IF($C257="","",IF(ISNA(MATCH($C257,Comparativosimulacros!$E:$E,0)),"Falta en Comparativo","Sí está"))</f>
        <v/>
      </c>
    </row>
    <row r="258" ht="15.75" customHeight="1" s="42">
      <c r="A258" s="50" t="n">
        <v>702</v>
      </c>
      <c r="B258" s="44" t="n"/>
      <c r="C258" s="44" t="n"/>
      <c r="D258" s="43" t="inlineStr">
        <is>
          <t>Vargas Cartagena Nicol Alejandra</t>
        </is>
      </c>
      <c r="E258" s="51" t="n"/>
      <c r="F258" s="52" t="n"/>
      <c r="G258" s="45" t="n">
        <v>2.16</v>
      </c>
      <c r="H258" s="45" t="n">
        <v>3.21</v>
      </c>
      <c r="I258" s="45" t="n">
        <v>3.48</v>
      </c>
      <c r="J258" s="45" t="n">
        <v>2.96</v>
      </c>
      <c r="K258" s="45" t="n">
        <v>1.22</v>
      </c>
      <c r="L258" s="46">
        <f>Comparativosimulacros!M257</f>
        <v/>
      </c>
      <c r="M258" s="46" t="n"/>
      <c r="N258" s="50">
        <f>ROUND(((O258*3+P258*3+Q258*3+R258*3+S258*1)/13)*5,0)</f>
        <v/>
      </c>
      <c r="O258" s="43" t="n">
        <v>26.75</v>
      </c>
      <c r="P258" s="43" t="n">
        <v>40.17</v>
      </c>
      <c r="Q258" s="43" t="n">
        <v>42.29</v>
      </c>
      <c r="R258" s="43" t="n">
        <v>41.67</v>
      </c>
      <c r="S258" s="43" t="n">
        <v>15</v>
      </c>
      <c r="T258" s="58">
        <f>IF($C258="","",IF(ISNA(MATCH($C258,Comparativosimulacros!$E:$E,0)),"Falta en Comparativo","Sí está"))</f>
        <v/>
      </c>
    </row>
    <row r="259" ht="15.75" customHeight="1" s="42">
      <c r="A259" s="50" t="n">
        <v>702</v>
      </c>
      <c r="B259" s="44" t="n"/>
      <c r="C259" s="44" t="n"/>
      <c r="D259" s="43" t="inlineStr">
        <is>
          <t>Vasco Calle Yulibeth</t>
        </is>
      </c>
      <c r="E259" s="51" t="n"/>
      <c r="F259" s="52" t="n"/>
      <c r="G259" s="45" t="n">
        <v>4.06</v>
      </c>
      <c r="H259" s="45" t="n">
        <v>4.61</v>
      </c>
      <c r="I259" s="45" t="n">
        <v>5</v>
      </c>
      <c r="J259" s="45" t="n">
        <v>5</v>
      </c>
      <c r="K259" s="45" t="n">
        <v>4.06</v>
      </c>
      <c r="L259" s="46">
        <f>Comparativosimulacros!M258</f>
        <v/>
      </c>
      <c r="M259" s="46" t="n"/>
      <c r="N259" s="50">
        <f>ROUND(((O259*3+P259*3+Q259*3+R259*3+S259*1)/13)*5,0)</f>
        <v/>
      </c>
      <c r="O259" s="43" t="n">
        <v>50.25</v>
      </c>
      <c r="P259" s="43" t="n">
        <v>57.69</v>
      </c>
      <c r="Q259" s="43" t="n">
        <v>73.98999999999999</v>
      </c>
      <c r="R259" s="43" t="n">
        <v>75</v>
      </c>
      <c r="S259" s="43" t="n">
        <v>50</v>
      </c>
      <c r="T259" s="58">
        <f>IF($C259="","",IF(ISNA(MATCH($C259,Comparativosimulacros!$E:$E,0)),"Falta en Comparativo","Sí está"))</f>
        <v/>
      </c>
    </row>
    <row r="260" ht="15.75" customHeight="1" s="42">
      <c r="A260" s="50" t="n">
        <v>702</v>
      </c>
      <c r="B260" s="44" t="n"/>
      <c r="C260" s="44" t="n"/>
      <c r="D260" s="43" t="inlineStr">
        <is>
          <t>Vasco Meneses Samantha</t>
        </is>
      </c>
      <c r="E260" s="51" t="n"/>
      <c r="F260" s="52" t="n"/>
      <c r="G260" s="45" t="n">
        <v>4.91</v>
      </c>
      <c r="H260" s="45" t="n">
        <v>2.83</v>
      </c>
      <c r="I260" s="45" t="n">
        <v>5</v>
      </c>
      <c r="J260" s="45" t="n">
        <v>5</v>
      </c>
      <c r="K260" s="45" t="n">
        <v>5</v>
      </c>
      <c r="L260" s="46">
        <f>Comparativosimulacros!M259</f>
        <v/>
      </c>
      <c r="M260" s="46" t="n"/>
      <c r="N260" s="50">
        <f>ROUND(((O260*3+P260*3+Q260*3+R260*3+S260*1)/13)*5,0)</f>
        <v/>
      </c>
      <c r="O260" s="43" t="n">
        <v>60.75</v>
      </c>
      <c r="P260" s="43" t="n">
        <v>35.44</v>
      </c>
      <c r="Q260" s="43" t="n">
        <v>70.45999999999999</v>
      </c>
      <c r="R260" s="43" t="n">
        <v>87.5</v>
      </c>
      <c r="S260" s="43" t="n">
        <v>70</v>
      </c>
      <c r="T260" s="58">
        <f>IF($C260="","",IF(ISNA(MATCH($C260,Comparativosimulacros!$E:$E,0)),"Falta en Comparativo","Sí está"))</f>
        <v/>
      </c>
    </row>
    <row r="261" ht="15.75" customHeight="1" s="42">
      <c r="A261" s="50" t="n">
        <v>702</v>
      </c>
      <c r="B261" s="44" t="n"/>
      <c r="C261" s="44" t="n"/>
      <c r="D261" s="43" t="inlineStr">
        <is>
          <t>Yaneth Carvajal Mariana</t>
        </is>
      </c>
      <c r="E261" s="51" t="n"/>
      <c r="F261" s="52" t="n"/>
      <c r="G261" s="45" t="n">
        <v>2.43</v>
      </c>
      <c r="H261" s="45" t="n">
        <v>2.83</v>
      </c>
      <c r="I261" s="45" t="n">
        <v>4.74</v>
      </c>
      <c r="J261" s="45" t="n">
        <v>3.25</v>
      </c>
      <c r="K261" s="45" t="n">
        <v>2.85</v>
      </c>
      <c r="L261" s="46">
        <f>Comparativosimulacros!M260</f>
        <v/>
      </c>
      <c r="M261" s="46" t="n"/>
      <c r="N261" s="50">
        <f>ROUND(((O261*3+P261*3+Q261*3+R261*3+S261*1)/13)*5,0)</f>
        <v/>
      </c>
      <c r="O261" s="43" t="n">
        <v>30</v>
      </c>
      <c r="P261" s="43" t="n">
        <v>35.4</v>
      </c>
      <c r="Q261" s="43" t="n">
        <v>57.56</v>
      </c>
      <c r="R261" s="43" t="n">
        <v>45.83</v>
      </c>
      <c r="S261" s="43" t="n">
        <v>35</v>
      </c>
      <c r="T261" s="58">
        <f>IF($C261="","",IF(ISNA(MATCH($C261,Comparativosimulacros!$E:$E,0)),"Falta en Comparativo","Sí está"))</f>
        <v/>
      </c>
    </row>
    <row r="262" ht="15.75" customHeight="1" s="42">
      <c r="A262" s="50" t="n">
        <v>702</v>
      </c>
      <c r="B262" s="44" t="n"/>
      <c r="C262" s="44" t="n"/>
      <c r="D262" s="43" t="inlineStr">
        <is>
          <t>Ángel Ortiz Salome</t>
        </is>
      </c>
      <c r="E262" s="51" t="n"/>
      <c r="F262" s="52" t="n"/>
      <c r="G262" s="45" t="n">
        <v>2.95</v>
      </c>
      <c r="H262" s="45" t="n">
        <v>2.5</v>
      </c>
      <c r="I262" s="45" t="n">
        <v>1.55</v>
      </c>
      <c r="J262" s="45" t="n">
        <v>1.18</v>
      </c>
      <c r="K262" s="45" t="n">
        <v>4.88</v>
      </c>
      <c r="L262" s="46">
        <f>Comparativosimulacros!M261</f>
        <v/>
      </c>
      <c r="M262" s="46" t="n"/>
      <c r="N262" s="50">
        <f>ROUND(((O262*3+P262*3+Q262*3+R262*3+S262*1)/13)*5,0)</f>
        <v/>
      </c>
      <c r="O262" s="43" t="n">
        <v>36.5</v>
      </c>
      <c r="P262" s="43" t="n">
        <v>31.35</v>
      </c>
      <c r="Q262" s="43" t="n">
        <v>18.8</v>
      </c>
      <c r="R262" s="43" t="n">
        <v>16.67</v>
      </c>
      <c r="S262" s="43" t="n">
        <v>60</v>
      </c>
      <c r="T262" s="58">
        <f>IF($C262="","",IF(ISNA(MATCH($C262,Comparativosimulacros!$E:$E,0)),"Falta en Comparativo","Sí está"))</f>
        <v/>
      </c>
    </row>
    <row r="263" ht="15.75" customHeight="1" s="42">
      <c r="A263" s="50" t="n">
        <v>702</v>
      </c>
      <c r="B263" s="44" t="n"/>
      <c r="C263" s="44" t="n"/>
      <c r="D263" s="43" t="inlineStr">
        <is>
          <t>Úsuga Pérez Juan David</t>
        </is>
      </c>
      <c r="E263" s="51" t="n"/>
      <c r="F263" s="52" t="n"/>
      <c r="G263" s="45" t="n">
        <v>5</v>
      </c>
      <c r="H263" s="45" t="n">
        <v>4.77</v>
      </c>
      <c r="I263" s="45" t="n">
        <v>5</v>
      </c>
      <c r="J263" s="45" t="n">
        <v>5</v>
      </c>
      <c r="K263" s="45" t="n">
        <v>5</v>
      </c>
      <c r="L263" s="46">
        <f>Comparativosimulacros!M262</f>
        <v/>
      </c>
      <c r="M263" s="46" t="n"/>
      <c r="N263" s="50">
        <f>ROUND(((O263*3+P263*3+Q263*3+R263*3+S263*1)/13)*5,0)</f>
        <v/>
      </c>
      <c r="O263" s="43" t="n">
        <v>89</v>
      </c>
      <c r="P263" s="43" t="n">
        <v>59.75</v>
      </c>
      <c r="Q263" s="43" t="n">
        <v>88.81999999999999</v>
      </c>
      <c r="R263" s="43" t="n">
        <v>79.17</v>
      </c>
      <c r="S263" s="43" t="n">
        <v>90</v>
      </c>
      <c r="T263" s="58">
        <f>IF($C263="","",IF(ISNA(MATCH($C263,Comparativosimulacros!$E:$E,0)),"Falta en Comparativo","Sí está"))</f>
        <v/>
      </c>
    </row>
    <row r="264" ht="15.75" customHeight="1" s="42">
      <c r="A264" s="50" t="n">
        <v>703</v>
      </c>
      <c r="B264" s="44" t="n"/>
      <c r="C264" s="44" t="n"/>
      <c r="D264" s="43" t="inlineStr">
        <is>
          <t>Arango Giraldo Samuel Alejandro</t>
        </is>
      </c>
      <c r="E264" s="51" t="n"/>
      <c r="F264" s="52" t="n"/>
      <c r="G264" s="45" t="n">
        <v>2.21</v>
      </c>
      <c r="H264" s="45" t="n">
        <v>2.4</v>
      </c>
      <c r="I264" s="45" t="n">
        <v>3.35</v>
      </c>
      <c r="J264" s="45" t="n">
        <v>4.69</v>
      </c>
      <c r="K264" s="45" t="n">
        <v>3.67</v>
      </c>
      <c r="L264" s="46">
        <f>Comparativosimulacros!M263</f>
        <v/>
      </c>
      <c r="M264" s="46" t="n"/>
      <c r="N264" s="50">
        <f>ROUND(((O264*3+P264*3+Q264*3+R264*3+S264*1)/13)*5,0)</f>
        <v/>
      </c>
      <c r="O264" s="43" t="n">
        <v>27</v>
      </c>
      <c r="P264" s="43" t="n">
        <v>30.63</v>
      </c>
      <c r="Q264" s="43" t="n">
        <v>42.63</v>
      </c>
      <c r="R264" s="43" t="n">
        <v>70.83</v>
      </c>
      <c r="S264" s="43" t="n">
        <v>45</v>
      </c>
      <c r="T264" s="58">
        <f>IF($C264="","",IF(ISNA(MATCH($C264,Comparativosimulacros!$E:$E,0)),"Falta en Comparativo","Sí está"))</f>
        <v/>
      </c>
    </row>
    <row r="265" ht="15.75" customHeight="1" s="42">
      <c r="A265" s="50" t="n">
        <v>703</v>
      </c>
      <c r="B265" s="44" t="n"/>
      <c r="C265" s="44" t="n"/>
      <c r="D265" s="43" t="inlineStr">
        <is>
          <t>Barboza Graciano Eyleen Sofia</t>
        </is>
      </c>
      <c r="E265" s="51" t="n"/>
      <c r="F265" s="52" t="n"/>
      <c r="G265" s="45" t="n">
        <v>5</v>
      </c>
      <c r="H265" s="45" t="n">
        <v>5</v>
      </c>
      <c r="I265" s="45" t="n">
        <v>5</v>
      </c>
      <c r="J265" s="45" t="n">
        <v>4.97</v>
      </c>
      <c r="K265" s="45" t="n">
        <v>5</v>
      </c>
      <c r="L265" s="46">
        <f>Comparativosimulacros!M264</f>
        <v/>
      </c>
      <c r="M265" s="46" t="n"/>
      <c r="N265" s="50">
        <f>ROUND(((O265*3+P265*3+Q265*3+R265*3+S265*1)/13)*5,0)</f>
        <v/>
      </c>
      <c r="O265" s="43" t="n">
        <v>74</v>
      </c>
      <c r="P265" s="43" t="n">
        <v>73</v>
      </c>
      <c r="Q265" s="43" t="n">
        <v>68.11</v>
      </c>
      <c r="R265" s="43" t="n">
        <v>75</v>
      </c>
      <c r="S265" s="43" t="n">
        <v>80</v>
      </c>
      <c r="T265" s="58">
        <f>IF($C265="","",IF(ISNA(MATCH($C265,Comparativosimulacros!$E:$E,0)),"Falta en Comparativo","Sí está"))</f>
        <v/>
      </c>
    </row>
    <row r="266" ht="15.75" customHeight="1" s="42">
      <c r="A266" s="50" t="n">
        <v>703</v>
      </c>
      <c r="B266" s="44" t="n"/>
      <c r="C266" s="44" t="n"/>
      <c r="D266" s="43" t="inlineStr">
        <is>
          <t>Cano Ocampo Dulce Maria</t>
        </is>
      </c>
      <c r="E266" s="51" t="n"/>
      <c r="F266" s="52" t="n"/>
      <c r="G266" s="45" t="n">
        <v>3.99</v>
      </c>
      <c r="H266" s="45" t="n">
        <v>3.88</v>
      </c>
      <c r="I266" s="45" t="n">
        <v>3.35</v>
      </c>
      <c r="J266" s="45" t="n">
        <v>3.59</v>
      </c>
      <c r="K266" s="45" t="n">
        <v>5</v>
      </c>
      <c r="L266" s="46">
        <f>Comparativosimulacros!M265</f>
        <v/>
      </c>
      <c r="M266" s="46" t="n"/>
      <c r="N266" s="50">
        <f>ROUND(((O266*3+P266*3+Q266*3+R266*3+S266*1)/13)*5,0)</f>
        <v/>
      </c>
      <c r="O266" s="43" t="n">
        <v>48.75</v>
      </c>
      <c r="P266" s="43" t="n">
        <v>49.63</v>
      </c>
      <c r="Q266" s="43" t="n">
        <v>42.63</v>
      </c>
      <c r="R266" s="43" t="n">
        <v>54.17</v>
      </c>
      <c r="S266" s="43" t="n">
        <v>70</v>
      </c>
      <c r="T266" s="58">
        <f>IF($C266="","",IF(ISNA(MATCH($C266,Comparativosimulacros!$E:$E,0)),"Falta en Comparativo","Sí está"))</f>
        <v/>
      </c>
    </row>
    <row r="267" ht="15.75" customHeight="1" s="42">
      <c r="A267" s="50" t="n">
        <v>703</v>
      </c>
      <c r="B267" s="44" t="n"/>
      <c r="C267" s="44" t="n"/>
      <c r="D267" s="43" t="inlineStr">
        <is>
          <t>Caro Ayala Marisol</t>
        </is>
      </c>
      <c r="E267" s="51" t="n"/>
      <c r="F267" s="52" t="n"/>
      <c r="G267" s="45" t="n">
        <v>2.85</v>
      </c>
      <c r="H267" s="45" t="n">
        <v>2.41</v>
      </c>
      <c r="I267" s="45" t="n">
        <v>2.8</v>
      </c>
      <c r="J267" s="45" t="n">
        <v>3.31</v>
      </c>
      <c r="K267" s="45" t="n">
        <v>2.85</v>
      </c>
      <c r="L267" s="46">
        <f>Comparativosimulacros!M266</f>
        <v/>
      </c>
      <c r="M267" s="46" t="n"/>
      <c r="N267" s="50">
        <f>ROUND(((O267*3+P267*3+Q267*3+R267*3+S267*1)/13)*5,0)</f>
        <v/>
      </c>
      <c r="O267" s="43" t="n">
        <v>34.88</v>
      </c>
      <c r="P267" s="43" t="n">
        <v>30.79</v>
      </c>
      <c r="Q267" s="43" t="n">
        <v>35.63</v>
      </c>
      <c r="R267" s="43" t="n">
        <v>50</v>
      </c>
      <c r="S267" s="43" t="n">
        <v>35</v>
      </c>
      <c r="T267" s="58">
        <f>IF($C267="","",IF(ISNA(MATCH($C267,Comparativosimulacros!$E:$E,0)),"Falta en Comparativo","Sí está"))</f>
        <v/>
      </c>
    </row>
    <row r="268" ht="15.75" customHeight="1" s="42">
      <c r="A268" s="50" t="n">
        <v>703</v>
      </c>
      <c r="B268" s="44" t="n"/>
      <c r="C268" s="44" t="n"/>
      <c r="D268" s="43" t="inlineStr">
        <is>
          <t>Cartagena González Yesenia</t>
        </is>
      </c>
      <c r="E268" s="51" t="n"/>
      <c r="F268" s="52" t="n"/>
      <c r="G268" s="45" t="n">
        <v>2.61</v>
      </c>
      <c r="H268" s="45" t="n">
        <v>2.17</v>
      </c>
      <c r="I268" s="45" t="n">
        <v>2.8</v>
      </c>
      <c r="J268" s="45" t="n">
        <v>2.48</v>
      </c>
      <c r="K268" s="45" t="n">
        <v>1.22</v>
      </c>
      <c r="L268" s="46">
        <f>Comparativosimulacros!M267</f>
        <v/>
      </c>
      <c r="M268" s="46" t="n"/>
      <c r="N268" s="50">
        <f>ROUND(((O268*3+P268*3+Q268*3+R268*3+S268*1)/13)*5,0)</f>
        <v/>
      </c>
      <c r="O268" s="43" t="n">
        <v>31.88</v>
      </c>
      <c r="P268" s="43" t="n">
        <v>27.67</v>
      </c>
      <c r="Q268" s="43" t="n">
        <v>35.63</v>
      </c>
      <c r="R268" s="43" t="n">
        <v>37.5</v>
      </c>
      <c r="S268" s="43" t="n">
        <v>15</v>
      </c>
      <c r="T268" s="58">
        <f>IF($C268="","",IF(ISNA(MATCH($C268,Comparativosimulacros!$E:$E,0)),"Falta en Comparativo","Sí está"))</f>
        <v/>
      </c>
    </row>
    <row r="269" ht="15.75" customHeight="1" s="42">
      <c r="A269" s="50" t="n">
        <v>703</v>
      </c>
      <c r="B269" s="44" t="n"/>
      <c r="C269" s="44" t="n"/>
      <c r="D269" s="43" t="inlineStr">
        <is>
          <t>Castro Ortiz Shaira Jasmín</t>
        </is>
      </c>
      <c r="E269" s="51" t="n"/>
      <c r="F269" s="52" t="n"/>
      <c r="G269" s="45" t="n">
        <v>2.45</v>
      </c>
      <c r="H269" s="45" t="n">
        <v>2.83</v>
      </c>
      <c r="I269" s="45" t="n">
        <v>4.01</v>
      </c>
      <c r="J269" s="45" t="n">
        <v>2.48</v>
      </c>
      <c r="K269" s="45" t="n">
        <v>2.85</v>
      </c>
      <c r="L269" s="46">
        <f>Comparativosimulacros!M268</f>
        <v/>
      </c>
      <c r="M269" s="46" t="n"/>
      <c r="N269" s="50">
        <f>ROUND(((O269*3+P269*3+Q269*3+R269*3+S269*1)/13)*5,0)</f>
        <v/>
      </c>
      <c r="O269" s="43" t="n">
        <v>30</v>
      </c>
      <c r="P269" s="43" t="n">
        <v>36.21</v>
      </c>
      <c r="Q269" s="43" t="n">
        <v>50.97</v>
      </c>
      <c r="R269" s="43" t="n">
        <v>37.5</v>
      </c>
      <c r="S269" s="43" t="n">
        <v>35</v>
      </c>
      <c r="T269" s="58">
        <f>IF($C269="","",IF(ISNA(MATCH($C269,Comparativosimulacros!$E:$E,0)),"Falta en Comparativo","Sí está"))</f>
        <v/>
      </c>
    </row>
    <row r="270" ht="15.75" customHeight="1" s="42">
      <c r="A270" s="50" t="n">
        <v>703</v>
      </c>
      <c r="B270" s="44" t="n"/>
      <c r="C270" s="44" t="n"/>
      <c r="D270" s="43" t="inlineStr">
        <is>
          <t>Duque Urrego Miguel Ángel</t>
        </is>
      </c>
      <c r="E270" s="51" t="n"/>
      <c r="F270" s="52" t="n"/>
      <c r="G270" s="45" t="n">
        <v>3.34</v>
      </c>
      <c r="H270" s="45" t="n">
        <v>2.62</v>
      </c>
      <c r="I270" s="45" t="n">
        <v>2.15</v>
      </c>
      <c r="J270" s="45" t="n">
        <v>2.48</v>
      </c>
      <c r="K270" s="45" t="n">
        <v>3.67</v>
      </c>
      <c r="L270" s="46">
        <f>Comparativosimulacros!M269</f>
        <v/>
      </c>
      <c r="M270" s="46" t="n"/>
      <c r="N270" s="50">
        <f>ROUND(((O270*3+P270*3+Q270*3+R270*3+S270*1)/13)*5,0)</f>
        <v/>
      </c>
      <c r="O270" s="43" t="n">
        <v>40.88</v>
      </c>
      <c r="P270" s="43" t="n">
        <v>33.5</v>
      </c>
      <c r="Q270" s="43" t="n">
        <v>27.29</v>
      </c>
      <c r="R270" s="43" t="n">
        <v>37.5</v>
      </c>
      <c r="S270" s="43" t="n">
        <v>45</v>
      </c>
      <c r="T270" s="58">
        <f>IF($C270="","",IF(ISNA(MATCH($C270,Comparativosimulacros!$E:$E,0)),"Falta en Comparativo","Sí está"))</f>
        <v/>
      </c>
    </row>
    <row r="271" ht="15.75" customHeight="1" s="42">
      <c r="A271" s="50" t="n">
        <v>703</v>
      </c>
      <c r="B271" s="44" t="n"/>
      <c r="C271" s="44" t="n"/>
      <c r="D271" s="43" t="inlineStr">
        <is>
          <t>Feria Garrido Nicolax</t>
        </is>
      </c>
      <c r="E271" s="51" t="n"/>
      <c r="F271" s="52" t="n"/>
      <c r="G271" s="45" t="n">
        <v>1</v>
      </c>
      <c r="H271" s="45" t="n">
        <v>2.73</v>
      </c>
      <c r="I271" s="45" t="n">
        <v>3.21</v>
      </c>
      <c r="J271" s="45" t="n">
        <v>1.93</v>
      </c>
      <c r="K271" s="45" t="n">
        <v>2.85</v>
      </c>
      <c r="L271" s="46">
        <f>Comparativosimulacros!M270</f>
        <v/>
      </c>
      <c r="M271" s="46" t="n"/>
      <c r="N271" s="50">
        <f>ROUND(((O271*3+P271*3+Q271*3+R271*3+S271*1)/13)*5,0)</f>
        <v/>
      </c>
      <c r="O271" s="43" t="n">
        <v>12</v>
      </c>
      <c r="P271" s="43" t="n">
        <v>34.92</v>
      </c>
      <c r="Q271" s="43" t="n">
        <v>40.82</v>
      </c>
      <c r="R271" s="43" t="n">
        <v>29.17</v>
      </c>
      <c r="S271" s="43" t="n">
        <v>35</v>
      </c>
      <c r="T271" s="58">
        <f>IF($C271="","",IF(ISNA(MATCH($C271,Comparativosimulacros!$E:$E,0)),"Falta en Comparativo","Sí está"))</f>
        <v/>
      </c>
    </row>
    <row r="272" ht="15.75" customHeight="1" s="42">
      <c r="A272" s="50" t="n">
        <v>703</v>
      </c>
      <c r="B272" s="44" t="n"/>
      <c r="C272" s="44" t="n"/>
      <c r="D272" s="43" t="inlineStr">
        <is>
          <t>Florez Cano Miguel Angel</t>
        </is>
      </c>
      <c r="E272" s="51" t="n"/>
      <c r="F272" s="52" t="n"/>
      <c r="G272" s="45" t="n">
        <v>2.85</v>
      </c>
      <c r="H272" s="45" t="n">
        <v>3.76</v>
      </c>
      <c r="I272" s="45" t="n">
        <v>2.41</v>
      </c>
      <c r="J272" s="45" t="n">
        <v>2.48</v>
      </c>
      <c r="K272" s="45" t="n">
        <v>1.63</v>
      </c>
      <c r="L272" s="46">
        <f>Comparativosimulacros!M271</f>
        <v/>
      </c>
      <c r="M272" s="46" t="n"/>
      <c r="N272" s="50">
        <f>ROUND(((O272*3+P272*3+Q272*3+R272*3+S272*1)/13)*5,0)</f>
        <v/>
      </c>
      <c r="O272" s="43" t="n">
        <v>34.88</v>
      </c>
      <c r="P272" s="43" t="n">
        <v>48.04</v>
      </c>
      <c r="Q272" s="43" t="n">
        <v>30.67</v>
      </c>
      <c r="R272" s="43" t="n">
        <v>37.5</v>
      </c>
      <c r="S272" s="43" t="n">
        <v>20</v>
      </c>
      <c r="T272" s="58">
        <f>IF($C272="","",IF(ISNA(MATCH($C272,Comparativosimulacros!$E:$E,0)),"Falta en Comparativo","Sí está"))</f>
        <v/>
      </c>
    </row>
    <row r="273" ht="15.75" customHeight="1" s="42">
      <c r="A273" s="50" t="n">
        <v>703</v>
      </c>
      <c r="B273" s="44" t="n"/>
      <c r="C273" s="44" t="n"/>
      <c r="D273" s="43" t="inlineStr">
        <is>
          <t>Gallo Tuberquía Luciana</t>
        </is>
      </c>
      <c r="E273" s="51" t="n"/>
      <c r="F273" s="52" t="n"/>
      <c r="G273" s="45" t="n">
        <v>4.72</v>
      </c>
      <c r="H273" s="45" t="n">
        <v>1.48</v>
      </c>
      <c r="I273" s="45" t="n">
        <v>2.68</v>
      </c>
      <c r="J273" s="45" t="n">
        <v>3.59</v>
      </c>
      <c r="K273" s="45" t="n">
        <v>2.04</v>
      </c>
      <c r="L273" s="46">
        <f>Comparativosimulacros!M272</f>
        <v/>
      </c>
      <c r="M273" s="46" t="n"/>
      <c r="N273" s="50">
        <f>ROUND(((O273*3+P273*3+Q273*3+R273*3+S273*1)/13)*5,0)</f>
        <v/>
      </c>
      <c r="O273" s="43" t="n">
        <v>57.75</v>
      </c>
      <c r="P273" s="43" t="n">
        <v>18.96</v>
      </c>
      <c r="Q273" s="43" t="n">
        <v>34.05</v>
      </c>
      <c r="R273" s="43" t="n">
        <v>54.17</v>
      </c>
      <c r="S273" s="43" t="n">
        <v>25</v>
      </c>
      <c r="T273" s="58">
        <f>IF($C273="","",IF(ISNA(MATCH($C273,Comparativosimulacros!$E:$E,0)),"Falta en Comparativo","Sí está"))</f>
        <v/>
      </c>
    </row>
    <row r="274" ht="15.75" customHeight="1" s="42">
      <c r="A274" s="50" t="n">
        <v>703</v>
      </c>
      <c r="B274" s="44" t="n"/>
      <c r="C274" s="44" t="n"/>
      <c r="D274" s="43" t="inlineStr">
        <is>
          <t>García Holguín Dylan</t>
        </is>
      </c>
      <c r="E274" s="51" t="n"/>
      <c r="F274" s="52" t="n"/>
      <c r="G274" s="45" t="n">
        <v>3.1</v>
      </c>
      <c r="H274" s="45" t="n">
        <v>4.24</v>
      </c>
      <c r="I274" s="45" t="n">
        <v>3.07</v>
      </c>
      <c r="J274" s="45" t="n">
        <v>3.59</v>
      </c>
      <c r="K274" s="45" t="n">
        <v>1.63</v>
      </c>
      <c r="L274" s="46">
        <f>Comparativosimulacros!M273</f>
        <v/>
      </c>
      <c r="M274" s="46" t="n"/>
      <c r="N274" s="50">
        <f>ROUND(((O274*3+P274*3+Q274*3+R274*3+S274*1)/13)*5,0)</f>
        <v/>
      </c>
      <c r="O274" s="43" t="n">
        <v>37.88</v>
      </c>
      <c r="P274" s="43" t="n">
        <v>54.21</v>
      </c>
      <c r="Q274" s="43" t="n">
        <v>39.01</v>
      </c>
      <c r="R274" s="43" t="n">
        <v>54.17</v>
      </c>
      <c r="S274" s="43" t="n">
        <v>20</v>
      </c>
      <c r="T274" s="58">
        <f>IF($C274="","",IF(ISNA(MATCH($C274,Comparativosimulacros!$E:$E,0)),"Falta en Comparativo","Sí está"))</f>
        <v/>
      </c>
    </row>
    <row r="275" ht="15.75" customHeight="1" s="42">
      <c r="A275" s="50" t="n">
        <v>703</v>
      </c>
      <c r="B275" s="44" t="n"/>
      <c r="C275" s="44" t="n"/>
      <c r="D275" s="43" t="inlineStr">
        <is>
          <t>Gonzalez Pulgarin Deiby</t>
        </is>
      </c>
      <c r="E275" s="51" t="n"/>
      <c r="F275" s="52" t="n"/>
      <c r="G275" s="45" t="n">
        <v>3.25</v>
      </c>
      <c r="H275" s="45" t="n">
        <v>4.85</v>
      </c>
      <c r="I275" s="45" t="n">
        <v>1.61</v>
      </c>
      <c r="J275" s="45" t="n">
        <v>1.66</v>
      </c>
      <c r="K275" s="45" t="n">
        <v>4.48</v>
      </c>
      <c r="L275" s="46">
        <f>Comparativosimulacros!M274</f>
        <v/>
      </c>
      <c r="M275" s="46" t="n"/>
      <c r="N275" s="50">
        <f>ROUND(((O275*3+P275*3+Q275*3+R275*3+S275*1)/13)*5,0)</f>
        <v/>
      </c>
      <c r="O275" s="43" t="n">
        <v>39.75</v>
      </c>
      <c r="P275" s="43" t="n">
        <v>62</v>
      </c>
      <c r="Q275" s="43" t="n">
        <v>20.53</v>
      </c>
      <c r="R275" s="43" t="n">
        <v>25</v>
      </c>
      <c r="S275" s="43" t="n">
        <v>55</v>
      </c>
      <c r="T275" s="58">
        <f>IF($C275="","",IF(ISNA(MATCH($C275,Comparativosimulacros!$E:$E,0)),"Falta en Comparativo","Sí está"))</f>
        <v/>
      </c>
    </row>
    <row r="276" ht="15.75" customHeight="1" s="42">
      <c r="A276" s="50" t="n">
        <v>703</v>
      </c>
      <c r="B276" s="44" t="n"/>
      <c r="C276" s="44" t="n"/>
      <c r="D276" s="43" t="inlineStr">
        <is>
          <t>González Benítez Juan José</t>
        </is>
      </c>
      <c r="E276" s="51" t="n"/>
      <c r="F276" s="52" t="n"/>
      <c r="G276" s="45" t="n">
        <v>4.48</v>
      </c>
      <c r="H276" s="45" t="n">
        <v>5</v>
      </c>
      <c r="I276" s="45" t="n">
        <v>3.86</v>
      </c>
      <c r="J276" s="45" t="n">
        <v>3.31</v>
      </c>
      <c r="K276" s="45" t="n">
        <v>3.26</v>
      </c>
      <c r="L276" s="46">
        <f>Comparativosimulacros!M275</f>
        <v/>
      </c>
      <c r="M276" s="46" t="n"/>
      <c r="N276" s="50">
        <f>ROUND(((O276*3+P276*3+Q276*3+R276*3+S276*1)/13)*5,0)</f>
        <v/>
      </c>
      <c r="O276" s="43" t="n">
        <v>54.75</v>
      </c>
      <c r="P276" s="43" t="n">
        <v>71.13</v>
      </c>
      <c r="Q276" s="43" t="n">
        <v>49.16</v>
      </c>
      <c r="R276" s="43" t="n">
        <v>50</v>
      </c>
      <c r="S276" s="43" t="n">
        <v>40</v>
      </c>
      <c r="T276" s="58">
        <f>IF($C276="","",IF(ISNA(MATCH($C276,Comparativosimulacros!$E:$E,0)),"Falta en Comparativo","Sí está"))</f>
        <v/>
      </c>
    </row>
    <row r="277" ht="15.75" customHeight="1" s="42">
      <c r="A277" s="50" t="n">
        <v>703</v>
      </c>
      <c r="B277" s="44" t="n"/>
      <c r="C277" s="44" t="n"/>
      <c r="D277" s="43" t="inlineStr">
        <is>
          <t>González Zapata Carlos Andrés</t>
        </is>
      </c>
      <c r="E277" s="51" t="n"/>
      <c r="F277" s="52" t="n"/>
      <c r="G277" s="45" t="n">
        <v>3.34</v>
      </c>
      <c r="H277" s="45" t="n">
        <v>4.85</v>
      </c>
      <c r="I277" s="45" t="n">
        <v>4.15</v>
      </c>
      <c r="J277" s="45" t="n">
        <v>3.59</v>
      </c>
      <c r="K277" s="45" t="n">
        <v>4.48</v>
      </c>
      <c r="L277" s="46">
        <f>Comparativosimulacros!M276</f>
        <v/>
      </c>
      <c r="M277" s="46" t="n"/>
      <c r="N277" s="50">
        <f>ROUND(((O277*3+P277*3+Q277*3+R277*3+S277*1)/13)*5,0)</f>
        <v/>
      </c>
      <c r="O277" s="43" t="n">
        <v>40.88</v>
      </c>
      <c r="P277" s="43" t="n">
        <v>62</v>
      </c>
      <c r="Q277" s="43" t="n">
        <v>52.77</v>
      </c>
      <c r="R277" s="43" t="n">
        <v>54.17</v>
      </c>
      <c r="S277" s="43" t="n">
        <v>55</v>
      </c>
      <c r="T277" s="58">
        <f>IF($C277="","",IF(ISNA(MATCH($C277,Comparativosimulacros!$E:$E,0)),"Falta en Comparativo","Sí está"))</f>
        <v/>
      </c>
    </row>
    <row r="278" ht="15.75" customHeight="1" s="42">
      <c r="A278" s="50" t="n">
        <v>703</v>
      </c>
      <c r="B278" s="44" t="n"/>
      <c r="C278" s="44" t="n"/>
      <c r="D278" s="43" t="inlineStr">
        <is>
          <t>Gómez Higuita Jerónimo</t>
        </is>
      </c>
      <c r="E278" s="51" t="n"/>
      <c r="F278" s="52" t="n"/>
      <c r="G278" s="45" t="n">
        <v>3.34</v>
      </c>
      <c r="H278" s="45" t="n">
        <v>4.63</v>
      </c>
      <c r="I278" s="45" t="n">
        <v>5</v>
      </c>
      <c r="J278" s="45" t="n">
        <v>4.14</v>
      </c>
      <c r="K278" s="45" t="n">
        <v>4.48</v>
      </c>
      <c r="L278" s="46">
        <f>Comparativosimulacros!M277</f>
        <v/>
      </c>
      <c r="M278" s="46" t="n"/>
      <c r="N278" s="50">
        <f>ROUND(((O278*3+P278*3+Q278*3+R278*3+S278*1)/13)*5,0)</f>
        <v/>
      </c>
      <c r="O278" s="43" t="n">
        <v>40.88</v>
      </c>
      <c r="P278" s="43" t="n">
        <v>59.13</v>
      </c>
      <c r="Q278" s="43" t="n">
        <v>74.87</v>
      </c>
      <c r="R278" s="43" t="n">
        <v>62.5</v>
      </c>
      <c r="S278" s="43" t="n">
        <v>55</v>
      </c>
      <c r="T278" s="58">
        <f>IF($C278="","",IF(ISNA(MATCH($C278,Comparativosimulacros!$E:$E,0)),"Falta en Comparativo","Sí está"))</f>
        <v/>
      </c>
    </row>
    <row r="279" ht="15.75" customHeight="1" s="42">
      <c r="A279" s="50" t="n">
        <v>703</v>
      </c>
      <c r="B279" s="44" t="n"/>
      <c r="C279" s="44" t="n"/>
      <c r="D279" s="43" t="inlineStr">
        <is>
          <t>Hernández Roman Miguel Angel</t>
        </is>
      </c>
      <c r="E279" s="51" t="n"/>
      <c r="F279" s="52" t="n"/>
      <c r="G279" s="45" t="n">
        <v>4.72</v>
      </c>
      <c r="H279" s="45" t="n">
        <v>4.02</v>
      </c>
      <c r="I279" s="45" t="n">
        <v>3.74</v>
      </c>
      <c r="J279" s="45" t="n">
        <v>5</v>
      </c>
      <c r="K279" s="45" t="n">
        <v>3.26</v>
      </c>
      <c r="L279" s="46">
        <f>Comparativosimulacros!M278</f>
        <v/>
      </c>
      <c r="M279" s="46" t="n"/>
      <c r="N279" s="50">
        <f>ROUND(((O279*3+P279*3+Q279*3+R279*3+S279*1)/13)*5,0)</f>
        <v/>
      </c>
      <c r="O279" s="43" t="n">
        <v>57.75</v>
      </c>
      <c r="P279" s="43" t="n">
        <v>51.33</v>
      </c>
      <c r="Q279" s="43" t="n">
        <v>47.58</v>
      </c>
      <c r="R279" s="43" t="n">
        <v>79.17</v>
      </c>
      <c r="S279" s="43" t="n">
        <v>40</v>
      </c>
      <c r="T279" s="58">
        <f>IF($C279="","",IF(ISNA(MATCH($C279,Comparativosimulacros!$E:$E,0)),"Falta en Comparativo","Sí está"))</f>
        <v/>
      </c>
    </row>
    <row r="280" ht="15.75" customHeight="1" s="42">
      <c r="A280" s="50" t="n">
        <v>703</v>
      </c>
      <c r="B280" s="44" t="n"/>
      <c r="C280" s="44" t="n"/>
      <c r="D280" s="43" t="inlineStr">
        <is>
          <t>Lastra Villa Juan José</t>
        </is>
      </c>
      <c r="E280" s="51" t="n"/>
      <c r="F280" s="52" t="n"/>
      <c r="G280" s="45" t="n">
        <v>3.1</v>
      </c>
      <c r="H280" s="45" t="n">
        <v>2.1</v>
      </c>
      <c r="I280" s="45" t="n">
        <v>1.74</v>
      </c>
      <c r="J280" s="45" t="n">
        <v>4.14</v>
      </c>
      <c r="K280" s="45" t="n">
        <v>2.04</v>
      </c>
      <c r="L280" s="46">
        <f>Comparativosimulacros!M279</f>
        <v/>
      </c>
      <c r="M280" s="46" t="n"/>
      <c r="N280" s="50">
        <f>ROUND(((O280*3+P280*3+Q280*3+R280*3+S280*1)/13)*5,0)</f>
        <v/>
      </c>
      <c r="O280" s="43" t="n">
        <v>37.88</v>
      </c>
      <c r="P280" s="43" t="n">
        <v>26.79</v>
      </c>
      <c r="Q280" s="43" t="n">
        <v>22.1</v>
      </c>
      <c r="R280" s="43" t="n">
        <v>62.5</v>
      </c>
      <c r="S280" s="43" t="n">
        <v>25</v>
      </c>
      <c r="T280" s="58">
        <f>IF($C280="","",IF(ISNA(MATCH($C280,Comparativosimulacros!$E:$E,0)),"Falta en Comparativo","Sí está"))</f>
        <v/>
      </c>
    </row>
    <row r="281" ht="15.75" customHeight="1" s="42">
      <c r="A281" s="50" t="n">
        <v>703</v>
      </c>
      <c r="B281" s="44" t="n"/>
      <c r="C281" s="44" t="n"/>
      <c r="D281" s="43" t="inlineStr">
        <is>
          <t>López Ruiz Eduarliz</t>
        </is>
      </c>
      <c r="E281" s="51" t="n"/>
      <c r="F281" s="52" t="n"/>
      <c r="G281" s="45" t="n">
        <v>3.34</v>
      </c>
      <c r="H281" s="45" t="n">
        <v>3.58</v>
      </c>
      <c r="I281" s="45" t="n">
        <v>2.68</v>
      </c>
      <c r="J281" s="45" t="n">
        <v>4.14</v>
      </c>
      <c r="K281" s="45" t="n">
        <v>3.26</v>
      </c>
      <c r="L281" s="46">
        <f>Comparativosimulacros!M280</f>
        <v/>
      </c>
      <c r="M281" s="46" t="n"/>
      <c r="N281" s="50">
        <f>ROUND(((O281*3+P281*3+Q281*3+R281*3+S281*1)/13)*5,0)</f>
        <v/>
      </c>
      <c r="O281" s="43" t="n">
        <v>40.88</v>
      </c>
      <c r="P281" s="43" t="n">
        <v>45.75</v>
      </c>
      <c r="Q281" s="43" t="n">
        <v>34.05</v>
      </c>
      <c r="R281" s="43" t="n">
        <v>62.5</v>
      </c>
      <c r="S281" s="43" t="n">
        <v>40</v>
      </c>
      <c r="T281" s="58">
        <f>IF($C281="","",IF(ISNA(MATCH($C281,Comparativosimulacros!$E:$E,0)),"Falta en Comparativo","Sí está"))</f>
        <v/>
      </c>
    </row>
    <row r="282" ht="15.75" customHeight="1" s="42">
      <c r="A282" s="50" t="n">
        <v>703</v>
      </c>
      <c r="B282" s="44" t="n"/>
      <c r="C282" s="44" t="n"/>
      <c r="D282" s="43" t="inlineStr">
        <is>
          <t>Manco Rodríguez Evelyn</t>
        </is>
      </c>
      <c r="E282" s="51" t="n"/>
      <c r="F282" s="52" t="n"/>
      <c r="G282" s="45" t="n">
        <v>3.1</v>
      </c>
      <c r="H282" s="45" t="n">
        <v>1.63</v>
      </c>
      <c r="I282" s="45" t="n">
        <v>3.88</v>
      </c>
      <c r="J282" s="45" t="n">
        <v>2.76</v>
      </c>
      <c r="K282" s="45" t="n">
        <v>2.45</v>
      </c>
      <c r="L282" s="46">
        <f>Comparativosimulacros!M281</f>
        <v/>
      </c>
      <c r="M282" s="46" t="n"/>
      <c r="N282" s="50">
        <f>ROUND(((O282*3+P282*3+Q282*3+R282*3+S282*1)/13)*5,0)</f>
        <v/>
      </c>
      <c r="O282" s="43" t="n">
        <v>37.88</v>
      </c>
      <c r="P282" s="43" t="n">
        <v>20.79</v>
      </c>
      <c r="Q282" s="43" t="n">
        <v>49.39</v>
      </c>
      <c r="R282" s="43" t="n">
        <v>41.67</v>
      </c>
      <c r="S282" s="43" t="n">
        <v>30</v>
      </c>
      <c r="T282" s="58">
        <f>IF($C282="","",IF(ISNA(MATCH($C282,Comparativosimulacros!$E:$E,0)),"Falta en Comparativo","Sí está"))</f>
        <v/>
      </c>
    </row>
    <row r="283" ht="15.75" customHeight="1" s="42">
      <c r="A283" s="50" t="n">
        <v>703</v>
      </c>
      <c r="B283" s="44" t="n"/>
      <c r="C283" s="44" t="n"/>
      <c r="D283" s="43" t="inlineStr">
        <is>
          <t>Mejía Grisales Gerónimo</t>
        </is>
      </c>
      <c r="E283" s="51" t="n"/>
      <c r="F283" s="52" t="n"/>
      <c r="G283" s="45" t="n">
        <v>3.34</v>
      </c>
      <c r="H283" s="45" t="n">
        <v>4.44</v>
      </c>
      <c r="I283" s="45" t="n">
        <v>3.88</v>
      </c>
      <c r="J283" s="45" t="n">
        <v>4.69</v>
      </c>
      <c r="K283" s="45" t="n">
        <v>4.08</v>
      </c>
      <c r="L283" s="46">
        <f>Comparativosimulacros!M282</f>
        <v/>
      </c>
      <c r="M283" s="46" t="n"/>
      <c r="N283" s="50">
        <f>ROUND(((O283*3+P283*3+Q283*3+R283*3+S283*1)/13)*5,0)</f>
        <v/>
      </c>
      <c r="O283" s="43" t="n">
        <v>40.88</v>
      </c>
      <c r="P283" s="43" t="n">
        <v>56.75</v>
      </c>
      <c r="Q283" s="43" t="n">
        <v>49.39</v>
      </c>
      <c r="R283" s="43" t="n">
        <v>70.83</v>
      </c>
      <c r="S283" s="43" t="n">
        <v>50</v>
      </c>
      <c r="T283" s="58">
        <f>IF($C283="","",IF(ISNA(MATCH($C283,Comparativosimulacros!$E:$E,0)),"Falta en Comparativo","Sí está"))</f>
        <v/>
      </c>
    </row>
    <row r="284" ht="15.75" customHeight="1" s="42">
      <c r="A284" s="50" t="n">
        <v>703</v>
      </c>
      <c r="B284" s="44" t="n"/>
      <c r="C284" s="44" t="n"/>
      <c r="D284" s="43" t="inlineStr">
        <is>
          <t>Mena Rivas Jeiser Andres</t>
        </is>
      </c>
      <c r="E284" s="51" t="n"/>
      <c r="F284" s="52" t="n"/>
      <c r="G284" s="45" t="n">
        <v>5</v>
      </c>
      <c r="H284" s="45" t="n">
        <v>4.24</v>
      </c>
      <c r="I284" s="45" t="n">
        <v>4.02</v>
      </c>
      <c r="J284" s="45" t="n">
        <v>3.59</v>
      </c>
      <c r="K284" s="45" t="n">
        <v>5</v>
      </c>
      <c r="L284" s="46">
        <f>Comparativosimulacros!M283</f>
        <v/>
      </c>
      <c r="M284" s="46" t="n"/>
      <c r="N284" s="50">
        <f>ROUND(((O284*3+P284*3+Q284*3+R284*3+S284*1)/13)*5,0)</f>
        <v/>
      </c>
      <c r="O284" s="43" t="n">
        <v>63.75</v>
      </c>
      <c r="P284" s="43" t="n">
        <v>54.21</v>
      </c>
      <c r="Q284" s="43" t="n">
        <v>51.2</v>
      </c>
      <c r="R284" s="43" t="n">
        <v>54.17</v>
      </c>
      <c r="S284" s="43" t="n">
        <v>75</v>
      </c>
      <c r="T284" s="58">
        <f>IF($C284="","",IF(ISNA(MATCH($C284,Comparativosimulacros!$E:$E,0)),"Falta en Comparativo","Sí está"))</f>
        <v/>
      </c>
    </row>
    <row r="285" ht="15.75" customHeight="1" s="42">
      <c r="A285" s="50" t="n">
        <v>703</v>
      </c>
      <c r="B285" s="44" t="n"/>
      <c r="C285" s="44" t="n"/>
      <c r="D285" s="43" t="inlineStr">
        <is>
          <t>Mesa Martinez Neitan Guiseppe</t>
        </is>
      </c>
      <c r="E285" s="51" t="n"/>
      <c r="F285" s="52" t="n"/>
      <c r="G285" s="45" t="n">
        <v>2.21</v>
      </c>
      <c r="H285" s="45" t="n">
        <v>2.66</v>
      </c>
      <c r="I285" s="45" t="n">
        <v>2.68</v>
      </c>
      <c r="J285" s="45" t="n">
        <v>2.48</v>
      </c>
      <c r="K285" s="45" t="n">
        <v>4.08</v>
      </c>
      <c r="L285" s="46">
        <f>Comparativosimulacros!M284</f>
        <v/>
      </c>
      <c r="M285" s="46" t="n"/>
      <c r="N285" s="50">
        <f>ROUND(((O285*3+P285*3+Q285*3+R285*3+S285*1)/13)*5,0)</f>
        <v/>
      </c>
      <c r="O285" s="43" t="n">
        <v>27</v>
      </c>
      <c r="P285" s="43" t="n">
        <v>33.92</v>
      </c>
      <c r="Q285" s="43" t="n">
        <v>34.05</v>
      </c>
      <c r="R285" s="43" t="n">
        <v>37.5</v>
      </c>
      <c r="S285" s="43" t="n">
        <v>50</v>
      </c>
      <c r="T285" s="58">
        <f>IF($C285="","",IF(ISNA(MATCH($C285,Comparativosimulacros!$E:$E,0)),"Falta en Comparativo","Sí está"))</f>
        <v/>
      </c>
    </row>
    <row r="286" ht="15.75" customHeight="1" s="42">
      <c r="A286" s="50" t="n">
        <v>703</v>
      </c>
      <c r="B286" s="44" t="n"/>
      <c r="C286" s="44" t="n"/>
      <c r="D286" s="43" t="inlineStr">
        <is>
          <t>Morales Berrio Juliana</t>
        </is>
      </c>
      <c r="E286" s="51" t="n"/>
      <c r="F286" s="52" t="n"/>
      <c r="G286" s="45" t="n">
        <v>1.96</v>
      </c>
      <c r="H286" s="45" t="n">
        <v>2.9</v>
      </c>
      <c r="I286" s="45" t="n">
        <v>2</v>
      </c>
      <c r="J286" s="45" t="n">
        <v>3.31</v>
      </c>
      <c r="K286" s="45" t="n">
        <v>2.45</v>
      </c>
      <c r="L286" s="46">
        <f>Comparativosimulacros!M285</f>
        <v/>
      </c>
      <c r="M286" s="46" t="n"/>
      <c r="N286" s="50">
        <f>ROUND(((O286*3+P286*3+Q286*3+R286*3+S286*1)/13)*5,0)</f>
        <v/>
      </c>
      <c r="O286" s="43" t="n">
        <v>24</v>
      </c>
      <c r="P286" s="43" t="n">
        <v>37.04</v>
      </c>
      <c r="Q286" s="43" t="n">
        <v>25.48</v>
      </c>
      <c r="R286" s="43" t="n">
        <v>50</v>
      </c>
      <c r="S286" s="43" t="n">
        <v>30</v>
      </c>
      <c r="T286" s="58">
        <f>IF($C286="","",IF(ISNA(MATCH($C286,Comparativosimulacros!$E:$E,0)),"Falta en Comparativo","Sí está"))</f>
        <v/>
      </c>
    </row>
    <row r="287" ht="15.75" customHeight="1" s="42">
      <c r="A287" s="50" t="n">
        <v>703</v>
      </c>
      <c r="B287" s="44" t="n"/>
      <c r="C287" s="44" t="n"/>
      <c r="D287" s="43" t="inlineStr">
        <is>
          <t>Novoa Moreno Mariana Isabel</t>
        </is>
      </c>
      <c r="E287" s="51" t="n"/>
      <c r="F287" s="52" t="n"/>
      <c r="G287" s="45" t="n">
        <v>3.1</v>
      </c>
      <c r="H287" s="45" t="n">
        <v>1.76</v>
      </c>
      <c r="I287" s="45" t="n">
        <v>1.21</v>
      </c>
      <c r="J287" s="45" t="n">
        <v>1.66</v>
      </c>
      <c r="K287" s="45" t="n">
        <v>1.63</v>
      </c>
      <c r="L287" s="46">
        <f>Comparativosimulacros!M286</f>
        <v/>
      </c>
      <c r="M287" s="46" t="n"/>
      <c r="N287" s="50">
        <f>ROUND(((O287*3+P287*3+Q287*3+R287*3+S287*1)/13)*5,0)</f>
        <v/>
      </c>
      <c r="O287" s="43" t="n">
        <v>37.88</v>
      </c>
      <c r="P287" s="43" t="n">
        <v>22.5</v>
      </c>
      <c r="Q287" s="43" t="n">
        <v>15.34</v>
      </c>
      <c r="R287" s="43" t="n">
        <v>25</v>
      </c>
      <c r="S287" s="43" t="n">
        <v>20</v>
      </c>
      <c r="T287" s="58">
        <f>IF($C287="","",IF(ISNA(MATCH($C287,Comparativosimulacros!$E:$E,0)),"Falta en Comparativo","Sí está"))</f>
        <v/>
      </c>
    </row>
    <row r="288" ht="15.75" customHeight="1" s="42">
      <c r="A288" s="50" t="n">
        <v>703</v>
      </c>
      <c r="B288" s="44" t="n"/>
      <c r="C288" s="44" t="n"/>
      <c r="D288" s="43" t="inlineStr">
        <is>
          <t>Ocampo Flórez Andrea</t>
        </is>
      </c>
      <c r="E288" s="51" t="n"/>
      <c r="F288" s="52" t="n"/>
      <c r="G288" s="45" t="n">
        <v>2.61</v>
      </c>
      <c r="H288" s="45" t="n">
        <v>3.25</v>
      </c>
      <c r="I288" s="45" t="n">
        <v>3.08</v>
      </c>
      <c r="J288" s="45" t="n">
        <v>2.48</v>
      </c>
      <c r="K288" s="45" t="n">
        <v>2.85</v>
      </c>
      <c r="L288" s="46">
        <f>Comparativosimulacros!M287</f>
        <v/>
      </c>
      <c r="M288" s="46" t="n"/>
      <c r="N288" s="50">
        <f>ROUND(((O288*3+P288*3+Q288*3+R288*3+S288*1)/13)*5,0)</f>
        <v/>
      </c>
      <c r="O288" s="43" t="n">
        <v>31.88</v>
      </c>
      <c r="P288" s="43" t="n">
        <v>41.54</v>
      </c>
      <c r="Q288" s="43" t="n">
        <v>39.24</v>
      </c>
      <c r="R288" s="43" t="n">
        <v>37.5</v>
      </c>
      <c r="S288" s="43" t="n">
        <v>35</v>
      </c>
      <c r="T288" s="58">
        <f>IF($C288="","",IF(ISNA(MATCH($C288,Comparativosimulacros!$E:$E,0)),"Falta en Comparativo","Sí está"))</f>
        <v/>
      </c>
    </row>
    <row r="289" ht="15.75" customHeight="1" s="42">
      <c r="A289" s="50" t="n">
        <v>703</v>
      </c>
      <c r="B289" s="44" t="n"/>
      <c r="C289" s="44" t="n"/>
      <c r="D289" s="43" t="inlineStr">
        <is>
          <t>Ortega Roldan Samuel</t>
        </is>
      </c>
      <c r="E289" s="51" t="n"/>
      <c r="F289" s="52" t="n"/>
      <c r="G289" s="45" t="n">
        <v>3.34</v>
      </c>
      <c r="H289" s="45" t="n">
        <v>4.25</v>
      </c>
      <c r="I289" s="45" t="n">
        <v>4.56</v>
      </c>
      <c r="J289" s="45" t="n">
        <v>3.59</v>
      </c>
      <c r="K289" s="45" t="n">
        <v>4.48</v>
      </c>
      <c r="L289" s="46">
        <f>Comparativosimulacros!M288</f>
        <v/>
      </c>
      <c r="M289" s="46" t="n"/>
      <c r="N289" s="50">
        <f>ROUND(((O289*3+P289*3+Q289*3+R289*3+S289*1)/13)*5,0)</f>
        <v/>
      </c>
      <c r="O289" s="43" t="n">
        <v>40.88</v>
      </c>
      <c r="P289" s="43" t="n">
        <v>54.29</v>
      </c>
      <c r="Q289" s="43" t="n">
        <v>57.96</v>
      </c>
      <c r="R289" s="43" t="n">
        <v>54.17</v>
      </c>
      <c r="S289" s="43" t="n">
        <v>55</v>
      </c>
      <c r="T289" s="58">
        <f>IF($C289="","",IF(ISNA(MATCH($C289,Comparativosimulacros!$E:$E,0)),"Falta en Comparativo","Sí está"))</f>
        <v/>
      </c>
    </row>
    <row r="290" ht="15.75" customHeight="1" s="42">
      <c r="A290" s="50" t="n">
        <v>703</v>
      </c>
      <c r="B290" s="44" t="n"/>
      <c r="C290" s="44" t="n"/>
      <c r="D290" s="43" t="inlineStr">
        <is>
          <t>Perez Gutierrez Jeronimo</t>
        </is>
      </c>
      <c r="E290" s="51" t="n"/>
      <c r="F290" s="52" t="n"/>
      <c r="G290" s="45" t="n">
        <v>2.36</v>
      </c>
      <c r="H290" s="45" t="n">
        <v>3.55</v>
      </c>
      <c r="I290" s="45" t="n">
        <v>3.07</v>
      </c>
      <c r="J290" s="45" t="n">
        <v>4.42</v>
      </c>
      <c r="K290" s="45" t="n">
        <v>3.67</v>
      </c>
      <c r="L290" s="46">
        <f>Comparativosimulacros!M289</f>
        <v/>
      </c>
      <c r="M290" s="46" t="n"/>
      <c r="N290" s="50">
        <f>ROUND(((O290*3+P290*3+Q290*3+R290*3+S290*1)/13)*5,0)</f>
        <v/>
      </c>
      <c r="O290" s="43" t="n">
        <v>28.88</v>
      </c>
      <c r="P290" s="43" t="n">
        <v>45.33</v>
      </c>
      <c r="Q290" s="43" t="n">
        <v>39.01</v>
      </c>
      <c r="R290" s="43" t="n">
        <v>66.67</v>
      </c>
      <c r="S290" s="43" t="n">
        <v>45</v>
      </c>
      <c r="T290" s="58">
        <f>IF($C290="","",IF(ISNA(MATCH($C290,Comparativosimulacros!$E:$E,0)),"Falta en Comparativo","Sí está"))</f>
        <v/>
      </c>
    </row>
    <row r="291" ht="15.75" customHeight="1" s="42">
      <c r="A291" s="50" t="n">
        <v>703</v>
      </c>
      <c r="B291" s="44" t="n"/>
      <c r="C291" s="44" t="n"/>
      <c r="D291" s="43" t="inlineStr">
        <is>
          <t>Pineda Ortiz Edwin Andreys</t>
        </is>
      </c>
      <c r="E291" s="51" t="n"/>
      <c r="F291" s="52" t="n"/>
      <c r="G291" s="45" t="n">
        <v>4.08</v>
      </c>
      <c r="H291" s="45" t="n">
        <v>3.65</v>
      </c>
      <c r="I291" s="45" t="n">
        <v>4.29</v>
      </c>
      <c r="J291" s="45" t="n">
        <v>3.87</v>
      </c>
      <c r="K291" s="45" t="n">
        <v>4.08</v>
      </c>
      <c r="L291" s="46">
        <f>Comparativosimulacros!M290</f>
        <v/>
      </c>
      <c r="M291" s="46" t="n"/>
      <c r="N291" s="50">
        <f>ROUND(((O291*3+P291*3+Q291*3+R291*3+S291*1)/13)*5,0)</f>
        <v/>
      </c>
      <c r="O291" s="43" t="n">
        <v>49.88</v>
      </c>
      <c r="P291" s="43" t="n">
        <v>46.63</v>
      </c>
      <c r="Q291" s="43" t="n">
        <v>54.58</v>
      </c>
      <c r="R291" s="43" t="n">
        <v>58.33</v>
      </c>
      <c r="S291" s="43" t="n">
        <v>50</v>
      </c>
      <c r="T291" s="58">
        <f>IF($C291="","",IF(ISNA(MATCH($C291,Comparativosimulacros!$E:$E,0)),"Falta en Comparativo","Sí está"))</f>
        <v/>
      </c>
    </row>
    <row r="292" ht="15.75" customHeight="1" s="42">
      <c r="A292" s="50" t="n">
        <v>703</v>
      </c>
      <c r="B292" s="44" t="n"/>
      <c r="C292" s="44" t="n"/>
      <c r="D292" s="43" t="inlineStr">
        <is>
          <t>Ramirez Agurre Luciana</t>
        </is>
      </c>
      <c r="E292" s="51" t="n"/>
      <c r="F292" s="52" t="n"/>
      <c r="G292" s="45" t="n"/>
      <c r="H292" s="45" t="n"/>
      <c r="I292" s="45" t="n"/>
      <c r="J292" s="45" t="n"/>
      <c r="K292" s="45" t="n"/>
      <c r="L292" s="46">
        <f>Comparativosimulacros!M291</f>
        <v/>
      </c>
      <c r="M292" s="46" t="n"/>
      <c r="N292" s="50">
        <f>ROUND(((O292*3+P292*3+Q292*3+R292*3+S292*1)/13)*5,0)</f>
        <v/>
      </c>
      <c r="O292" s="43" t="n">
        <v>59</v>
      </c>
      <c r="P292" s="43" t="n">
        <v>56</v>
      </c>
      <c r="Q292" s="43" t="n">
        <v>45</v>
      </c>
      <c r="R292" s="43" t="n">
        <v>65</v>
      </c>
      <c r="S292" s="43" t="n">
        <v>69</v>
      </c>
      <c r="T292" s="58">
        <f>IF($C292="","",IF(ISNA(MATCH($C292,Comparativosimulacros!$E:$E,0)),"Falta en Comparativo","Sí está"))</f>
        <v/>
      </c>
    </row>
    <row r="293" ht="15.75" customHeight="1" s="42">
      <c r="A293" s="50" t="n">
        <v>703</v>
      </c>
      <c r="B293" s="44" t="n"/>
      <c r="C293" s="44" t="n"/>
      <c r="D293" s="43" t="inlineStr">
        <is>
          <t>Sepúlveda Lezcano Dulce María</t>
        </is>
      </c>
      <c r="E293" s="51" t="n"/>
      <c r="F293" s="52" t="n"/>
      <c r="G293" s="45" t="n">
        <v>5</v>
      </c>
      <c r="H293" s="45" t="n">
        <v>3.86</v>
      </c>
      <c r="I293" s="45" t="n">
        <v>4.56</v>
      </c>
      <c r="J293" s="45" t="n">
        <v>3.87</v>
      </c>
      <c r="K293" s="45" t="n">
        <v>4.89</v>
      </c>
      <c r="L293" s="46">
        <f>Comparativosimulacros!M292</f>
        <v/>
      </c>
      <c r="M293" s="46" t="n"/>
      <c r="N293" s="50">
        <f>ROUND(((O293*3+P293*3+Q293*3+R293*3+S293*1)/13)*5,0)</f>
        <v/>
      </c>
      <c r="O293" s="43" t="n">
        <v>83</v>
      </c>
      <c r="P293" s="43" t="n">
        <v>49.33</v>
      </c>
      <c r="Q293" s="43" t="n">
        <v>57.96</v>
      </c>
      <c r="R293" s="43" t="n">
        <v>58.33</v>
      </c>
      <c r="S293" s="43" t="n">
        <v>60</v>
      </c>
      <c r="T293" s="58">
        <f>IF($C293="","",IF(ISNA(MATCH($C293,Comparativosimulacros!$E:$E,0)),"Falta en Comparativo","Sí está"))</f>
        <v/>
      </c>
    </row>
    <row r="294" ht="15.75" customHeight="1" s="42">
      <c r="A294" s="50" t="n">
        <v>703</v>
      </c>
      <c r="B294" s="44" t="n"/>
      <c r="C294" s="44" t="n"/>
      <c r="D294" s="43" t="inlineStr">
        <is>
          <t>Silva Úsuga Diego Alejandro</t>
        </is>
      </c>
      <c r="E294" s="51" t="n"/>
      <c r="F294" s="52" t="n"/>
      <c r="G294" s="45" t="n">
        <v>5</v>
      </c>
      <c r="H294" s="45" t="n">
        <v>3.68</v>
      </c>
      <c r="I294" s="45" t="n">
        <v>4.96</v>
      </c>
      <c r="J294" s="45" t="n">
        <v>4.14</v>
      </c>
      <c r="K294" s="45" t="n">
        <v>4.89</v>
      </c>
      <c r="L294" s="46">
        <f>Comparativosimulacros!M293</f>
        <v/>
      </c>
      <c r="M294" s="46" t="n"/>
      <c r="N294" s="50">
        <f>ROUND(((O294*3+P294*3+Q294*3+R294*3+S294*1)/13)*5,0)</f>
        <v/>
      </c>
      <c r="O294" s="43" t="n">
        <v>63.75</v>
      </c>
      <c r="P294" s="43" t="n">
        <v>47.04</v>
      </c>
      <c r="Q294" s="43" t="n">
        <v>63.15</v>
      </c>
      <c r="R294" s="43" t="n">
        <v>62.5</v>
      </c>
      <c r="S294" s="43" t="n">
        <v>60</v>
      </c>
      <c r="T294" s="58">
        <f>IF($C294="","",IF(ISNA(MATCH($C294,Comparativosimulacros!$E:$E,0)),"Falta en Comparativo","Sí está"))</f>
        <v/>
      </c>
    </row>
    <row r="295" ht="15.75" customHeight="1" s="42">
      <c r="A295" s="50" t="n">
        <v>703</v>
      </c>
      <c r="B295" s="44" t="n"/>
      <c r="C295" s="44" t="n"/>
      <c r="D295" s="43" t="inlineStr">
        <is>
          <t>Tangarife Acevedo Tomas</t>
        </is>
      </c>
      <c r="E295" s="51" t="n"/>
      <c r="F295" s="52" t="n"/>
      <c r="G295" s="45" t="n">
        <v>2.85</v>
      </c>
      <c r="H295" s="45" t="n">
        <v>4.07</v>
      </c>
      <c r="I295" s="45" t="n">
        <v>3.74</v>
      </c>
      <c r="J295" s="45" t="n">
        <v>4.69</v>
      </c>
      <c r="K295" s="45" t="n">
        <v>3.67</v>
      </c>
      <c r="L295" s="46">
        <f>Comparativosimulacros!M294</f>
        <v/>
      </c>
      <c r="M295" s="46" t="n"/>
      <c r="N295" s="50">
        <f>ROUND(((O295*3+P295*3+Q295*3+R295*3+S295*1)/13)*5,0)</f>
        <v/>
      </c>
      <c r="O295" s="43" t="n">
        <v>34.88</v>
      </c>
      <c r="P295" s="43" t="n">
        <v>52</v>
      </c>
      <c r="Q295" s="43" t="n">
        <v>47.58</v>
      </c>
      <c r="R295" s="43" t="n">
        <v>70.83</v>
      </c>
      <c r="S295" s="43" t="n">
        <v>45</v>
      </c>
      <c r="T295" s="58">
        <f>IF($C295="","",IF(ISNA(MATCH($C295,Comparativosimulacros!$E:$E,0)),"Falta en Comparativo","Sí está"))</f>
        <v/>
      </c>
    </row>
    <row r="296" ht="15.75" customHeight="1" s="42">
      <c r="A296" s="50" t="n">
        <v>703</v>
      </c>
      <c r="B296" s="44" t="n"/>
      <c r="C296" s="44" t="n"/>
      <c r="D296" s="43" t="inlineStr">
        <is>
          <t>Tilano Gutiérrez Salome</t>
        </is>
      </c>
      <c r="E296" s="51" t="n"/>
      <c r="F296" s="52" t="n"/>
      <c r="G296" s="45" t="n">
        <v>4.72</v>
      </c>
      <c r="H296" s="45" t="n">
        <v>3.57</v>
      </c>
      <c r="I296" s="45" t="n">
        <v>4.96</v>
      </c>
      <c r="J296" s="45" t="n">
        <v>3.87</v>
      </c>
      <c r="K296" s="45" t="n">
        <v>4.48</v>
      </c>
      <c r="L296" s="46">
        <f>Comparativosimulacros!M295</f>
        <v/>
      </c>
      <c r="M296" s="46" t="n"/>
      <c r="N296" s="50">
        <f>ROUND(((O296*3+P296*3+Q296*3+R296*3+S296*1)/13)*5,0)</f>
        <v/>
      </c>
      <c r="O296" s="43" t="n">
        <v>57.75</v>
      </c>
      <c r="P296" s="43" t="n">
        <v>45.58</v>
      </c>
      <c r="Q296" s="43" t="n">
        <v>63.15</v>
      </c>
      <c r="R296" s="43" t="n">
        <v>58.33</v>
      </c>
      <c r="S296" s="43" t="n">
        <v>55</v>
      </c>
      <c r="T296" s="58">
        <f>IF($C296="","",IF(ISNA(MATCH($C296,Comparativosimulacros!$E:$E,0)),"Falta en Comparativo","Sí está"))</f>
        <v/>
      </c>
    </row>
    <row r="297" ht="15.75" customHeight="1" s="42">
      <c r="A297" s="50" t="n">
        <v>703</v>
      </c>
      <c r="B297" s="44" t="n"/>
      <c r="C297" s="44" t="n"/>
      <c r="D297" s="43" t="inlineStr">
        <is>
          <t>Valencia Vásquez Ángelo Stiven</t>
        </is>
      </c>
      <c r="E297" s="51" t="n"/>
      <c r="F297" s="52" t="n"/>
      <c r="G297" s="45" t="n">
        <v>4.72</v>
      </c>
      <c r="H297" s="45" t="n">
        <v>5</v>
      </c>
      <c r="I297" s="45" t="n">
        <v>5</v>
      </c>
      <c r="J297" s="45" t="n">
        <v>4.97</v>
      </c>
      <c r="K297" s="45" t="n">
        <v>3.26</v>
      </c>
      <c r="L297" s="46">
        <f>Comparativosimulacros!M296</f>
        <v/>
      </c>
      <c r="M297" s="46" t="n"/>
      <c r="N297" s="50">
        <f>ROUND(((O297*3+P297*3+Q297*3+R297*3+S297*1)/13)*5,0)</f>
        <v/>
      </c>
      <c r="O297" s="43" t="n">
        <v>57.75</v>
      </c>
      <c r="P297" s="43" t="n">
        <v>65.70999999999999</v>
      </c>
      <c r="Q297" s="43" t="n">
        <v>70.29000000000001</v>
      </c>
      <c r="R297" s="43" t="n">
        <v>75</v>
      </c>
      <c r="S297" s="43" t="n">
        <v>40</v>
      </c>
      <c r="T297" s="58">
        <f>IF($C297="","",IF(ISNA(MATCH($C297,Comparativosimulacros!$E:$E,0)),"Falta en Comparativo","Sí está"))</f>
        <v/>
      </c>
    </row>
    <row r="298" ht="15.75" customHeight="1" s="42">
      <c r="A298" s="50" t="n">
        <v>703</v>
      </c>
      <c r="B298" s="44" t="n"/>
      <c r="C298" s="44" t="n"/>
      <c r="D298" s="43" t="inlineStr">
        <is>
          <t>Zapata Zapata Maria Angelica</t>
        </is>
      </c>
      <c r="E298" s="51" t="n"/>
      <c r="F298" s="52" t="n"/>
      <c r="G298" s="45" t="n">
        <v>2.61</v>
      </c>
      <c r="H298" s="45" t="n">
        <v>2.49</v>
      </c>
      <c r="I298" s="45" t="n">
        <v>3.74</v>
      </c>
      <c r="J298" s="45" t="n">
        <v>2.76</v>
      </c>
      <c r="K298" s="45" t="n">
        <v>2.04</v>
      </c>
      <c r="L298" s="46">
        <f>Comparativosimulacros!M297</f>
        <v/>
      </c>
      <c r="M298" s="46" t="n"/>
      <c r="N298" s="50">
        <f>ROUND(((O298*3+P298*3+Q298*3+R298*3+S298*1)/13)*5,0)</f>
        <v/>
      </c>
      <c r="O298" s="43" t="n">
        <v>31.88</v>
      </c>
      <c r="P298" s="43" t="n">
        <v>31.79</v>
      </c>
      <c r="Q298" s="43" t="n">
        <v>47.58</v>
      </c>
      <c r="R298" s="43" t="n">
        <v>41.67</v>
      </c>
      <c r="S298" s="43" t="n">
        <v>25</v>
      </c>
      <c r="T298" s="58">
        <f>IF($C298="","",IF(ISNA(MATCH($C298,Comparativosimulacros!$E:$E,0)),"Falta en Comparativo","Sí está"))</f>
        <v/>
      </c>
    </row>
    <row r="299" ht="15.75" customHeight="1" s="42">
      <c r="A299" s="50" t="n">
        <v>704</v>
      </c>
      <c r="B299" s="44" t="n"/>
      <c r="C299" s="44" t="n"/>
      <c r="D299" s="43" t="inlineStr">
        <is>
          <t>Agudelo Ortega Samanta</t>
        </is>
      </c>
      <c r="E299" s="51" t="n"/>
      <c r="F299" s="52" t="n"/>
      <c r="G299" s="45" t="n">
        <v>5</v>
      </c>
      <c r="H299" s="45" t="n">
        <v>5</v>
      </c>
      <c r="I299" s="45" t="n">
        <v>4.88</v>
      </c>
      <c r="J299" s="45" t="n">
        <v>4.21</v>
      </c>
      <c r="K299" s="45" t="n">
        <v>4.13</v>
      </c>
      <c r="L299" s="46">
        <f>Comparativosimulacros!M298</f>
        <v/>
      </c>
      <c r="M299" s="46" t="n"/>
      <c r="N299" s="50">
        <f>ROUND(((O299*3+P299*3+Q299*3+R299*3+S299*1)/13)*5,0)</f>
        <v/>
      </c>
      <c r="O299" s="43" t="n">
        <v>70.25</v>
      </c>
      <c r="P299" s="43" t="n">
        <v>66.88</v>
      </c>
      <c r="Q299" s="43" t="n">
        <v>65.13</v>
      </c>
      <c r="R299" s="43" t="n">
        <v>66.67</v>
      </c>
      <c r="S299" s="43" t="n">
        <v>50</v>
      </c>
      <c r="T299" s="58">
        <f>IF($C299="","",IF(ISNA(MATCH($C299,Comparativosimulacros!$E:$E,0)),"Falta en Comparativo","Sí está"))</f>
        <v/>
      </c>
    </row>
    <row r="300" ht="15.75" customHeight="1" s="42">
      <c r="A300" s="50" t="n">
        <v>704</v>
      </c>
      <c r="B300" s="44" t="n"/>
      <c r="C300" s="44" t="n"/>
      <c r="D300" s="43" t="inlineStr">
        <is>
          <t>Aguinaga Aristizábal Jerónimo</t>
        </is>
      </c>
      <c r="E300" s="51" t="n"/>
      <c r="F300" s="52" t="n"/>
      <c r="G300" s="45" t="n">
        <v>3.74</v>
      </c>
      <c r="H300" s="45" t="n">
        <v>4.77</v>
      </c>
      <c r="I300" s="45" t="n">
        <v>3.91</v>
      </c>
      <c r="J300" s="45" t="n">
        <v>4.21</v>
      </c>
      <c r="K300" s="45" t="n">
        <v>4.96</v>
      </c>
      <c r="L300" s="46">
        <f>Comparativosimulacros!M299</f>
        <v/>
      </c>
      <c r="M300" s="46" t="n"/>
      <c r="N300" s="50">
        <f>ROUND(((O300*3+P300*3+Q300*3+R300*3+S300*1)/13)*5,0)</f>
        <v/>
      </c>
      <c r="O300" s="43" t="n">
        <v>46</v>
      </c>
      <c r="P300" s="43" t="n">
        <v>63.75</v>
      </c>
      <c r="Q300" s="43" t="n">
        <v>52.1</v>
      </c>
      <c r="R300" s="43" t="n">
        <v>66.67</v>
      </c>
      <c r="S300" s="43" t="n">
        <v>60</v>
      </c>
      <c r="T300" s="58">
        <f>IF($C300="","",IF(ISNA(MATCH($C300,Comparativosimulacros!$E:$E,0)),"Falta en Comparativo","Sí está"))</f>
        <v/>
      </c>
    </row>
    <row r="301" ht="15.75" customHeight="1" s="42">
      <c r="A301" s="50" t="n">
        <v>704</v>
      </c>
      <c r="B301" s="44" t="n"/>
      <c r="C301" s="44" t="n"/>
      <c r="D301" s="43" t="inlineStr">
        <is>
          <t>Arroyave Úsuga Mariantonia</t>
        </is>
      </c>
      <c r="E301" s="51" t="n"/>
      <c r="F301" s="52" t="n"/>
      <c r="G301" s="45" t="n">
        <v>2.91</v>
      </c>
      <c r="H301" s="45" t="n">
        <v>4.13</v>
      </c>
      <c r="I301" s="45" t="n">
        <v>3.91</v>
      </c>
      <c r="J301" s="45" t="n">
        <v>3.42</v>
      </c>
      <c r="K301" s="45" t="n">
        <v>5</v>
      </c>
      <c r="L301" s="46">
        <f>Comparativosimulacros!M300</f>
        <v/>
      </c>
      <c r="M301" s="46" t="n"/>
      <c r="N301" s="50">
        <f>ROUND(((O301*3+P301*3+Q301*3+R301*3+S301*1)/13)*5,0)</f>
        <v/>
      </c>
      <c r="O301" s="43" t="n">
        <v>35.88</v>
      </c>
      <c r="P301" s="43" t="n">
        <v>55.21</v>
      </c>
      <c r="Q301" s="43" t="n">
        <v>52.1</v>
      </c>
      <c r="R301" s="43" t="n">
        <v>54.17</v>
      </c>
      <c r="S301" s="43" t="n">
        <v>65</v>
      </c>
      <c r="T301" s="58">
        <f>IF($C301="","",IF(ISNA(MATCH($C301,Comparativosimulacros!$E:$E,0)),"Falta en Comparativo","Sí está"))</f>
        <v/>
      </c>
    </row>
    <row r="302" ht="15.75" customHeight="1" s="42">
      <c r="A302" s="50" t="n">
        <v>704</v>
      </c>
      <c r="B302" s="44" t="n"/>
      <c r="C302" s="44" t="n"/>
      <c r="D302" s="43" t="inlineStr">
        <is>
          <t>Cano Vélez Mariángel</t>
        </is>
      </c>
      <c r="E302" s="51" t="n"/>
      <c r="F302" s="52" t="n"/>
      <c r="G302" s="45" t="n">
        <v>1.1</v>
      </c>
      <c r="H302" s="45" t="n">
        <v>2.61</v>
      </c>
      <c r="I302" s="45" t="n">
        <v>1.2</v>
      </c>
      <c r="J302" s="45" t="n">
        <v>2.89</v>
      </c>
      <c r="K302" s="45" t="n">
        <v>3.72</v>
      </c>
      <c r="L302" s="46">
        <f>Comparativosimulacros!M301</f>
        <v/>
      </c>
      <c r="M302" s="46" t="n"/>
      <c r="N302" s="50">
        <f>ROUND(((O302*3+P302*3+Q302*3+R302*3+S302*1)/13)*5,0)</f>
        <v/>
      </c>
      <c r="O302" s="43" t="n">
        <v>13.5</v>
      </c>
      <c r="P302" s="43" t="n">
        <v>34.83</v>
      </c>
      <c r="Q302" s="43" t="n">
        <v>15.97</v>
      </c>
      <c r="R302" s="43" t="n">
        <v>45.83</v>
      </c>
      <c r="S302" s="43" t="n">
        <v>45</v>
      </c>
      <c r="T302" s="58">
        <f>IF($C302="","",IF(ISNA(MATCH($C302,Comparativosimulacros!$E:$E,0)),"Falta en Comparativo","Sí está"))</f>
        <v/>
      </c>
    </row>
    <row r="303" ht="15.75" customHeight="1" s="42">
      <c r="A303" s="50" t="n">
        <v>704</v>
      </c>
      <c r="B303" s="44" t="n"/>
      <c r="C303" s="44" t="n"/>
      <c r="D303" s="43" t="inlineStr">
        <is>
          <t>Cardenas Acevedo Jhon Mario</t>
        </is>
      </c>
      <c r="E303" s="51" t="n"/>
      <c r="F303" s="52" t="n"/>
      <c r="G303" s="45" t="n">
        <v>2.37</v>
      </c>
      <c r="H303" s="45" t="n">
        <v>1.71</v>
      </c>
      <c r="I303" s="45" t="n">
        <v>1.86</v>
      </c>
      <c r="J303" s="45" t="n">
        <v>3.95</v>
      </c>
      <c r="K303" s="45" t="n">
        <v>4.54</v>
      </c>
      <c r="L303" s="46">
        <f>Comparativosimulacros!M302</f>
        <v/>
      </c>
      <c r="M303" s="46" t="n"/>
      <c r="N303" s="50">
        <f>ROUND(((O303*3+P303*3+Q303*3+R303*3+S303*1)/13)*5,0)</f>
        <v/>
      </c>
      <c r="O303" s="43" t="n">
        <v>29.13</v>
      </c>
      <c r="P303" s="43" t="n">
        <v>22.83</v>
      </c>
      <c r="Q303" s="43" t="n">
        <v>24.79</v>
      </c>
      <c r="R303" s="43" t="n">
        <v>62.5</v>
      </c>
      <c r="S303" s="43" t="n">
        <v>55</v>
      </c>
      <c r="T303" s="58">
        <f>IF($C303="","",IF(ISNA(MATCH($C303,Comparativosimulacros!$E:$E,0)),"Falta en Comparativo","Sí está"))</f>
        <v/>
      </c>
    </row>
    <row r="304" ht="15.75" customHeight="1" s="42">
      <c r="A304" s="50" t="n">
        <v>704</v>
      </c>
      <c r="B304" s="44" t="n"/>
      <c r="C304" s="44" t="n"/>
      <c r="D304" s="43" t="inlineStr">
        <is>
          <t>Carvajal Puerta Johan Alexis</t>
        </is>
      </c>
      <c r="E304" s="51" t="n"/>
      <c r="F304" s="52" t="n"/>
      <c r="G304" s="45" t="n">
        <v>3.91</v>
      </c>
      <c r="H304" s="45" t="n">
        <v>2.89</v>
      </c>
      <c r="I304" s="45" t="n">
        <v>1.76</v>
      </c>
      <c r="J304" s="45" t="n">
        <v>2.63</v>
      </c>
      <c r="K304" s="45" t="n">
        <v>1.24</v>
      </c>
      <c r="L304" s="46">
        <f>Comparativosimulacros!M303</f>
        <v/>
      </c>
      <c r="M304" s="46" t="n"/>
      <c r="N304" s="50">
        <f>ROUND(((O304*3+P304*3+Q304*3+R304*3+S304*1)/13)*5,0)</f>
        <v/>
      </c>
      <c r="O304" s="43" t="n">
        <v>48.13</v>
      </c>
      <c r="P304" s="43" t="n">
        <v>38.63</v>
      </c>
      <c r="Q304" s="43" t="n">
        <v>23.53</v>
      </c>
      <c r="R304" s="43" t="n">
        <v>41.67</v>
      </c>
      <c r="S304" s="43" t="n">
        <v>15</v>
      </c>
      <c r="T304" s="58">
        <f>IF($C304="","",IF(ISNA(MATCH($C304,Comparativosimulacros!$E:$E,0)),"Falta en Comparativo","Sí está"))</f>
        <v/>
      </c>
    </row>
    <row r="305" ht="15.75" customHeight="1" s="42">
      <c r="A305" s="50" t="n">
        <v>704</v>
      </c>
      <c r="B305" s="44" t="n"/>
      <c r="C305" s="44" t="n"/>
      <c r="D305" s="43" t="inlineStr">
        <is>
          <t>Carvajal Puerta Nataly Juliana</t>
        </is>
      </c>
      <c r="E305" s="51" t="n"/>
      <c r="F305" s="52" t="n"/>
      <c r="G305" s="45" t="n">
        <v>2.37</v>
      </c>
      <c r="H305" s="45" t="n">
        <v>5</v>
      </c>
      <c r="I305" s="45" t="n">
        <v>3.91</v>
      </c>
      <c r="J305" s="45" t="n">
        <v>2.63</v>
      </c>
      <c r="K305" s="45" t="n">
        <v>3.3</v>
      </c>
      <c r="L305" s="46">
        <f>Comparativosimulacros!M304</f>
        <v/>
      </c>
      <c r="M305" s="46" t="n"/>
      <c r="N305" s="50">
        <f>ROUND(((O305*3+P305*3+Q305*3+R305*3+S305*1)/13)*5,0)</f>
        <v/>
      </c>
      <c r="O305" s="43" t="n">
        <v>29.13</v>
      </c>
      <c r="P305" s="43" t="n">
        <v>69.17</v>
      </c>
      <c r="Q305" s="43" t="n">
        <v>52.1</v>
      </c>
      <c r="R305" s="43" t="n">
        <v>41.67</v>
      </c>
      <c r="S305" s="43" t="n">
        <v>40</v>
      </c>
      <c r="T305" s="58">
        <f>IF($C305="","",IF(ISNA(MATCH($C305,Comparativosimulacros!$E:$E,0)),"Falta en Comparativo","Sí está"))</f>
        <v/>
      </c>
    </row>
    <row r="306" ht="15.75" customHeight="1" s="42">
      <c r="A306" s="50" t="n">
        <v>704</v>
      </c>
      <c r="B306" s="44" t="n"/>
      <c r="C306" s="44" t="n"/>
      <c r="D306" s="43" t="inlineStr">
        <is>
          <t>Chica Zea Ana Sofía</t>
        </is>
      </c>
      <c r="E306" s="51" t="n"/>
      <c r="F306" s="52" t="n"/>
      <c r="G306" s="45" t="n">
        <v>2.09</v>
      </c>
      <c r="H306" s="45" t="n">
        <v>3.22</v>
      </c>
      <c r="I306" s="45" t="n">
        <v>1.95</v>
      </c>
      <c r="J306" s="45" t="n">
        <v>3.16</v>
      </c>
      <c r="K306" s="45" t="n">
        <v>1</v>
      </c>
      <c r="L306" s="46">
        <f>Comparativosimulacros!M305</f>
        <v/>
      </c>
      <c r="M306" s="46" t="n"/>
      <c r="N306" s="50">
        <f>ROUND(((O306*3+P306*3+Q306*3+R306*3+S306*1)/13)*5,0)</f>
        <v/>
      </c>
      <c r="O306" s="43" t="n">
        <v>25.75</v>
      </c>
      <c r="P306" s="43" t="n">
        <v>43.04</v>
      </c>
      <c r="Q306" s="43" t="n">
        <v>26.05</v>
      </c>
      <c r="R306" s="43" t="n">
        <v>50</v>
      </c>
      <c r="S306" s="43" t="n">
        <v>10</v>
      </c>
      <c r="T306" s="58">
        <f>IF($C306="","",IF(ISNA(MATCH($C306,Comparativosimulacros!$E:$E,0)),"Falta en Comparativo","Sí está"))</f>
        <v/>
      </c>
    </row>
    <row r="307" ht="15.75" customHeight="1" s="42">
      <c r="A307" s="50" t="n">
        <v>704</v>
      </c>
      <c r="B307" s="44" t="n"/>
      <c r="C307" s="44" t="n"/>
      <c r="D307" s="43" t="inlineStr">
        <is>
          <t>Florez Borja Matias</t>
        </is>
      </c>
      <c r="E307" s="51" t="n"/>
      <c r="F307" s="52" t="n"/>
      <c r="G307" s="45" t="n">
        <v>5</v>
      </c>
      <c r="H307" s="45" t="n">
        <v>4.99</v>
      </c>
      <c r="I307" s="45" t="n">
        <v>3.91</v>
      </c>
      <c r="J307" s="45" t="n">
        <v>4.47</v>
      </c>
      <c r="K307" s="45" t="n">
        <v>4.96</v>
      </c>
      <c r="L307" s="46">
        <f>Comparativosimulacros!M306</f>
        <v/>
      </c>
      <c r="M307" s="46" t="n"/>
      <c r="N307" s="50">
        <f>ROUND(((O307*3+P307*3+Q307*3+R307*3+S307*1)/13)*5,0)</f>
        <v/>
      </c>
      <c r="O307" s="43" t="n">
        <v>73.88</v>
      </c>
      <c r="P307" s="43" t="n">
        <v>66.70999999999999</v>
      </c>
      <c r="Q307" s="43" t="n">
        <v>52.1</v>
      </c>
      <c r="R307" s="43" t="n">
        <v>70.83</v>
      </c>
      <c r="S307" s="43" t="n">
        <v>60</v>
      </c>
      <c r="T307" s="58">
        <f>IF($C307="","",IF(ISNA(MATCH($C307,Comparativosimulacros!$E:$E,0)),"Falta en Comparativo","Sí está"))</f>
        <v/>
      </c>
    </row>
    <row r="308" ht="15.75" customHeight="1" s="42">
      <c r="A308" s="50" t="n">
        <v>704</v>
      </c>
      <c r="B308" s="44" t="n"/>
      <c r="C308" s="44" t="n"/>
      <c r="D308" s="43" t="inlineStr">
        <is>
          <t>Franco Mejia Violeta</t>
        </is>
      </c>
      <c r="E308" s="51" t="n"/>
      <c r="F308" s="52" t="n"/>
      <c r="G308" s="45" t="n">
        <v>2.37</v>
      </c>
      <c r="H308" s="45" t="n">
        <v>3.21</v>
      </c>
      <c r="I308" s="45" t="n">
        <v>3.37</v>
      </c>
      <c r="J308" s="45" t="n">
        <v>3.95</v>
      </c>
      <c r="K308" s="45" t="n">
        <v>3.3</v>
      </c>
      <c r="L308" s="46">
        <f>Comparativosimulacros!M307</f>
        <v/>
      </c>
      <c r="M308" s="46" t="n"/>
      <c r="N308" s="50">
        <f>ROUND(((O308*3+P308*3+Q308*3+R308*3+S308*1)/13)*5,0)</f>
        <v/>
      </c>
      <c r="O308" s="43" t="n">
        <v>29.13</v>
      </c>
      <c r="P308" s="43" t="n">
        <v>42.88</v>
      </c>
      <c r="Q308" s="43" t="n">
        <v>44.96</v>
      </c>
      <c r="R308" s="43" t="n">
        <v>62.5</v>
      </c>
      <c r="S308" s="43" t="n">
        <v>40</v>
      </c>
      <c r="T308" s="58">
        <f>IF($C308="","",IF(ISNA(MATCH($C308,Comparativosimulacros!$E:$E,0)),"Falta en Comparativo","Sí está"))</f>
        <v/>
      </c>
    </row>
    <row r="309" ht="15.75" customHeight="1" s="42">
      <c r="A309" s="50" t="n">
        <v>704</v>
      </c>
      <c r="B309" s="44" t="n"/>
      <c r="C309" s="44" t="n"/>
      <c r="D309" s="43" t="inlineStr">
        <is>
          <t>Guzman Cortez Sofia</t>
        </is>
      </c>
      <c r="E309" s="51" t="n"/>
      <c r="F309" s="52" t="n"/>
      <c r="G309" s="45" t="n">
        <v>1.64</v>
      </c>
      <c r="H309" s="45" t="n">
        <v>5</v>
      </c>
      <c r="I309" s="45" t="n">
        <v>5</v>
      </c>
      <c r="J309" s="45" t="n">
        <v>4.47</v>
      </c>
      <c r="K309" s="45" t="n">
        <v>4.96</v>
      </c>
      <c r="L309" s="46">
        <f>Comparativosimulacros!M308</f>
        <v/>
      </c>
      <c r="M309" s="46" t="n"/>
      <c r="N309" s="50">
        <f>ROUND(((O309*3+P309*3+Q309*3+R309*3+S309*1)/13)*5,0)</f>
        <v/>
      </c>
      <c r="O309" s="43" t="n">
        <v>20.25</v>
      </c>
      <c r="P309" s="43" t="n">
        <v>78.38</v>
      </c>
      <c r="Q309" s="43" t="n">
        <v>88.23999999999999</v>
      </c>
      <c r="R309" s="43" t="n">
        <v>70.83</v>
      </c>
      <c r="S309" s="43" t="n">
        <v>60</v>
      </c>
      <c r="T309" s="58">
        <f>IF($C309="","",IF(ISNA(MATCH($C309,Comparativosimulacros!$E:$E,0)),"Falta en Comparativo","Sí está"))</f>
        <v/>
      </c>
    </row>
    <row r="310" ht="15.75" customHeight="1" s="42">
      <c r="A310" s="50" t="n">
        <v>704</v>
      </c>
      <c r="B310" s="44" t="n"/>
      <c r="C310" s="44" t="n"/>
      <c r="D310" s="43" t="inlineStr">
        <is>
          <t>Hernandez Tilano Miguel Angel</t>
        </is>
      </c>
      <c r="E310" s="51" t="n"/>
      <c r="F310" s="52" t="n"/>
      <c r="G310" s="45" t="n">
        <v>1.1</v>
      </c>
      <c r="H310" s="45" t="n">
        <v>1</v>
      </c>
      <c r="I310" s="45" t="n">
        <v>1.42</v>
      </c>
      <c r="J310" s="45" t="n">
        <v>1.58</v>
      </c>
      <c r="K310" s="45" t="n">
        <v>1.24</v>
      </c>
      <c r="L310" s="46">
        <f>Comparativosimulacros!M309</f>
        <v/>
      </c>
      <c r="M310" s="46" t="n"/>
      <c r="N310" s="50">
        <f>ROUND(((O310*3+P310*3+Q310*3+R310*3+S310*1)/13)*5,0)</f>
        <v/>
      </c>
      <c r="O310" s="43" t="n">
        <v>13.5</v>
      </c>
      <c r="P310" s="43" t="n">
        <v>8.539999999999999</v>
      </c>
      <c r="Q310" s="43" t="n">
        <v>18.91</v>
      </c>
      <c r="R310" s="43" t="n">
        <v>25</v>
      </c>
      <c r="S310" s="43" t="n">
        <v>15</v>
      </c>
      <c r="T310" s="58">
        <f>IF($C310="","",IF(ISNA(MATCH($C310,Comparativosimulacros!$E:$E,0)),"Falta en Comparativo","Sí está"))</f>
        <v/>
      </c>
    </row>
    <row r="311" ht="15.75" customHeight="1" s="42">
      <c r="A311" s="50" t="n">
        <v>704</v>
      </c>
      <c r="B311" s="44" t="n"/>
      <c r="C311" s="44" t="n"/>
      <c r="D311" s="43" t="inlineStr">
        <is>
          <t>Hernández Rodríguez Mayrobis</t>
        </is>
      </c>
      <c r="E311" s="51" t="n"/>
      <c r="F311" s="52" t="n"/>
      <c r="G311" s="45" t="n">
        <v>4.18</v>
      </c>
      <c r="H311" s="45" t="n">
        <v>2.66</v>
      </c>
      <c r="I311" s="45" t="n">
        <v>4.57</v>
      </c>
      <c r="J311" s="45" t="n">
        <v>3.42</v>
      </c>
      <c r="K311" s="45" t="n">
        <v>3.3</v>
      </c>
      <c r="L311" s="46">
        <f>Comparativosimulacros!M310</f>
        <v/>
      </c>
      <c r="M311" s="46" t="n"/>
      <c r="N311" s="50">
        <f>ROUND(((O311*3+P311*3+Q311*3+R311*3+S311*1)/13)*5,0)</f>
        <v/>
      </c>
      <c r="O311" s="43" t="n">
        <v>51.5</v>
      </c>
      <c r="P311" s="43" t="n">
        <v>35.5</v>
      </c>
      <c r="Q311" s="43" t="n">
        <v>60.92</v>
      </c>
      <c r="R311" s="43" t="n">
        <v>54.17</v>
      </c>
      <c r="S311" s="43" t="n">
        <v>40</v>
      </c>
      <c r="T311" s="58">
        <f>IF($C311="","",IF(ISNA(MATCH($C311,Comparativosimulacros!$E:$E,0)),"Falta en Comparativo","Sí está"))</f>
        <v/>
      </c>
    </row>
    <row r="312" ht="15.75" customHeight="1" s="42">
      <c r="A312" s="50" t="n">
        <v>704</v>
      </c>
      <c r="B312" s="44" t="n"/>
      <c r="C312" s="44" t="n"/>
      <c r="D312" s="43" t="inlineStr">
        <is>
          <t>Higuita Rivera Kesly Atalina</t>
        </is>
      </c>
      <c r="E312" s="51" t="n"/>
      <c r="F312" s="52" t="n"/>
      <c r="G312" s="45" t="n">
        <v>2.19</v>
      </c>
      <c r="H312" s="45" t="n">
        <v>3.69</v>
      </c>
      <c r="I312" s="45" t="n">
        <v>3.24</v>
      </c>
      <c r="J312" s="45" t="n">
        <v>3.16</v>
      </c>
      <c r="K312" s="45" t="n">
        <v>2.07</v>
      </c>
      <c r="L312" s="46">
        <f>Comparativosimulacros!M311</f>
        <v/>
      </c>
      <c r="M312" s="46" t="n"/>
      <c r="N312" s="50">
        <f>ROUND(((O312*3+P312*3+Q312*3+R312*3+S312*1)/13)*5,0)</f>
        <v/>
      </c>
      <c r="O312" s="43" t="n">
        <v>27</v>
      </c>
      <c r="P312" s="43" t="n">
        <v>49.29</v>
      </c>
      <c r="Q312" s="43" t="n">
        <v>43.28</v>
      </c>
      <c r="R312" s="43" t="n">
        <v>50</v>
      </c>
      <c r="S312" s="43" t="n">
        <v>25</v>
      </c>
      <c r="T312" s="58">
        <f>IF($C312="","",IF(ISNA(MATCH($C312,Comparativosimulacros!$E:$E,0)),"Falta en Comparativo","Sí está"))</f>
        <v/>
      </c>
    </row>
    <row r="313" ht="15.75" customHeight="1" s="42">
      <c r="A313" s="50" t="n">
        <v>704</v>
      </c>
      <c r="B313" s="44" t="n"/>
      <c r="C313" s="44" t="n"/>
      <c r="D313" s="43" t="inlineStr">
        <is>
          <t>Lopez Montoya Salome</t>
        </is>
      </c>
      <c r="E313" s="51" t="n"/>
      <c r="F313" s="52" t="n"/>
      <c r="G313" s="45" t="n"/>
      <c r="H313" s="45" t="n"/>
      <c r="I313" s="45" t="n"/>
      <c r="J313" s="45" t="n"/>
      <c r="K313" s="45" t="n"/>
      <c r="L313" s="46">
        <f>Comparativosimulacros!M312</f>
        <v/>
      </c>
      <c r="M313" s="46" t="n"/>
      <c r="N313" s="50">
        <f>ROUND(((O313*3+P313*3+Q313*3+R313*3+S313*1)/13)*5,0)</f>
        <v/>
      </c>
      <c r="O313" s="43" t="n">
        <v>54</v>
      </c>
      <c r="P313" s="43" t="n">
        <v>53</v>
      </c>
      <c r="Q313" s="43" t="n">
        <v>52</v>
      </c>
      <c r="R313" s="43" t="n">
        <v>63</v>
      </c>
      <c r="S313" s="43" t="n">
        <v>63</v>
      </c>
      <c r="T313" s="58">
        <f>IF($C313="","",IF(ISNA(MATCH($C313,Comparativosimulacros!$E:$E,0)),"Falta en Comparativo","Sí está"))</f>
        <v/>
      </c>
    </row>
    <row r="314" ht="15.75" customHeight="1" s="42">
      <c r="A314" s="50" t="n">
        <v>704</v>
      </c>
      <c r="B314" s="44" t="n"/>
      <c r="C314" s="44" t="n"/>
      <c r="D314" s="43" t="inlineStr">
        <is>
          <t>Leon Silva Miguel Angel</t>
        </is>
      </c>
      <c r="E314" s="51" t="n"/>
      <c r="F314" s="52" t="n"/>
      <c r="G314" s="45" t="n">
        <v>3.19</v>
      </c>
      <c r="H314" s="45" t="n">
        <v>4.13</v>
      </c>
      <c r="I314" s="45" t="n">
        <v>1.86</v>
      </c>
      <c r="J314" s="45" t="n">
        <v>2.63</v>
      </c>
      <c r="K314" s="45" t="n">
        <v>4.13</v>
      </c>
      <c r="L314" s="46">
        <f>Comparativosimulacros!M313</f>
        <v/>
      </c>
      <c r="M314" s="46" t="n"/>
      <c r="N314" s="50">
        <f>ROUND(((O314*3+P314*3+Q314*3+R314*3+S314*1)/13)*5,0)</f>
        <v/>
      </c>
      <c r="O314" s="43" t="n">
        <v>39.25</v>
      </c>
      <c r="P314" s="43" t="n">
        <v>55.21</v>
      </c>
      <c r="Q314" s="43" t="n">
        <v>24.79</v>
      </c>
      <c r="R314" s="43" t="n">
        <v>41.67</v>
      </c>
      <c r="S314" s="43" t="n">
        <v>50</v>
      </c>
      <c r="T314" s="58">
        <f>IF($C314="","",IF(ISNA(MATCH($C314,Comparativosimulacros!$E:$E,0)),"Falta en Comparativo","Sí está"))</f>
        <v/>
      </c>
    </row>
    <row r="315" ht="15.75" customHeight="1" s="42">
      <c r="A315" s="50" t="n">
        <v>704</v>
      </c>
      <c r="B315" s="44" t="n"/>
      <c r="C315" s="44" t="n"/>
      <c r="D315" s="43" t="inlineStr">
        <is>
          <t>Lezano David Juan Diego</t>
        </is>
      </c>
      <c r="E315" s="51" t="n"/>
      <c r="F315" s="52" t="n"/>
      <c r="G315" s="45" t="n">
        <v>3.36</v>
      </c>
      <c r="H315" s="45" t="n">
        <v>3.27</v>
      </c>
      <c r="I315" s="45" t="n">
        <v>3.91</v>
      </c>
      <c r="J315" s="45" t="n">
        <v>3.95</v>
      </c>
      <c r="K315" s="45" t="n">
        <v>2.48</v>
      </c>
      <c r="L315" s="46">
        <f>Comparativosimulacros!M314</f>
        <v/>
      </c>
      <c r="M315" s="46" t="n"/>
      <c r="N315" s="50">
        <f>ROUND(((O315*3+P315*3+Q315*3+R315*3+S315*1)/13)*5,0)</f>
        <v/>
      </c>
      <c r="O315" s="43" t="n">
        <v>41.38</v>
      </c>
      <c r="P315" s="43" t="n">
        <v>43.71</v>
      </c>
      <c r="Q315" s="43" t="n">
        <v>52.1</v>
      </c>
      <c r="R315" s="43" t="n">
        <v>62.5</v>
      </c>
      <c r="S315" s="43" t="n">
        <v>30</v>
      </c>
      <c r="T315" s="58">
        <f>IF($C315="","",IF(ISNA(MATCH($C315,Comparativosimulacros!$E:$E,0)),"Falta en Comparativo","Sí está"))</f>
        <v/>
      </c>
    </row>
    <row r="316" ht="15.75" customHeight="1" s="42">
      <c r="A316" s="50" t="n">
        <v>704</v>
      </c>
      <c r="B316" s="44" t="n"/>
      <c r="C316" s="44" t="n"/>
      <c r="D316" s="43" t="inlineStr">
        <is>
          <t>Maya Vargas Juan Andres</t>
        </is>
      </c>
      <c r="E316" s="51" t="n"/>
      <c r="F316" s="52" t="n"/>
      <c r="G316" s="45" t="n">
        <v>4.18</v>
      </c>
      <c r="H316" s="45" t="n">
        <v>5</v>
      </c>
      <c r="I316" s="45" t="n">
        <v>4.57</v>
      </c>
      <c r="J316" s="45" t="n">
        <v>4.21</v>
      </c>
      <c r="K316" s="45" t="n">
        <v>5</v>
      </c>
      <c r="L316" s="46">
        <f>Comparativosimulacros!M315</f>
        <v/>
      </c>
      <c r="M316" s="46" t="n"/>
      <c r="N316" s="50">
        <f>ROUND(((O316*3+P316*3+Q316*3+R316*3+S316*1)/13)*5,0)</f>
        <v/>
      </c>
      <c r="O316" s="43" t="n">
        <v>51.5</v>
      </c>
      <c r="P316" s="43" t="n">
        <v>78.04000000000001</v>
      </c>
      <c r="Q316" s="43" t="n">
        <v>60.92</v>
      </c>
      <c r="R316" s="43" t="n">
        <v>66.67</v>
      </c>
      <c r="S316" s="43" t="n">
        <v>70</v>
      </c>
      <c r="T316" s="58">
        <f>IF($C316="","",IF(ISNA(MATCH($C316,Comparativosimulacros!$E:$E,0)),"Falta en Comparativo","Sí está"))</f>
        <v/>
      </c>
    </row>
    <row r="317" ht="15.75" customHeight="1" s="42">
      <c r="A317" s="50" t="n">
        <v>704</v>
      </c>
      <c r="B317" s="44" t="n"/>
      <c r="C317" s="44" t="n"/>
      <c r="D317" s="43" t="inlineStr">
        <is>
          <t>Morales Torres Karlyveth</t>
        </is>
      </c>
      <c r="E317" s="51" t="n"/>
      <c r="F317" s="52" t="n"/>
      <c r="G317" s="45" t="n">
        <v>3.74</v>
      </c>
      <c r="H317" s="45" t="n">
        <v>4.99</v>
      </c>
      <c r="I317" s="45" t="n">
        <v>5</v>
      </c>
      <c r="J317" s="45" t="n">
        <v>5</v>
      </c>
      <c r="K317" s="45" t="n">
        <v>3.72</v>
      </c>
      <c r="L317" s="46">
        <f>Comparativosimulacros!M316</f>
        <v/>
      </c>
      <c r="M317" s="46" t="n"/>
      <c r="N317" s="50">
        <f>ROUND(((O317*3+P317*3+Q317*3+R317*3+S317*1)/13)*5,0)</f>
        <v/>
      </c>
      <c r="O317" s="43" t="n">
        <v>46</v>
      </c>
      <c r="P317" s="43" t="n">
        <v>66.70999999999999</v>
      </c>
      <c r="Q317" s="43" t="n">
        <v>76.89</v>
      </c>
      <c r="R317" s="43" t="n">
        <v>79.17</v>
      </c>
      <c r="S317" s="43" t="n">
        <v>45</v>
      </c>
      <c r="T317" s="58">
        <f>IF($C317="","",IF(ISNA(MATCH($C317,Comparativosimulacros!$E:$E,0)),"Falta en Comparativo","Sí está"))</f>
        <v/>
      </c>
    </row>
    <row r="318" ht="15.75" customHeight="1" s="42">
      <c r="A318" s="50" t="n">
        <v>704</v>
      </c>
      <c r="B318" s="44" t="n"/>
      <c r="C318" s="44" t="n"/>
      <c r="D318" s="43" t="inlineStr">
        <is>
          <t>Moreno Guzmán Kevin</t>
        </is>
      </c>
      <c r="E318" s="51" t="n"/>
      <c r="F318" s="52" t="n"/>
      <c r="G318" s="45" t="n">
        <v>2.91</v>
      </c>
      <c r="H318" s="45" t="n">
        <v>3.1</v>
      </c>
      <c r="I318" s="45" t="n">
        <v>3.59</v>
      </c>
      <c r="J318" s="45" t="n">
        <v>3.95</v>
      </c>
      <c r="K318" s="45" t="n">
        <v>4.13</v>
      </c>
      <c r="L318" s="46">
        <f>Comparativosimulacros!M317</f>
        <v/>
      </c>
      <c r="M318" s="46" t="n"/>
      <c r="N318" s="50">
        <f>ROUND(((O318*3+P318*3+Q318*3+R318*3+S318*1)/13)*5,0)</f>
        <v/>
      </c>
      <c r="O318" s="43" t="n">
        <v>35.88</v>
      </c>
      <c r="P318" s="43" t="n">
        <v>41.42</v>
      </c>
      <c r="Q318" s="43" t="n">
        <v>47.9</v>
      </c>
      <c r="R318" s="43" t="n">
        <v>62.5</v>
      </c>
      <c r="S318" s="43" t="n">
        <v>50</v>
      </c>
      <c r="T318" s="58">
        <f>IF($C318="","",IF(ISNA(MATCH($C318,Comparativosimulacros!$E:$E,0)),"Falta en Comparativo","Sí está"))</f>
        <v/>
      </c>
    </row>
    <row r="319" ht="15.75" customHeight="1" s="42">
      <c r="A319" s="50" t="n">
        <v>704</v>
      </c>
      <c r="B319" s="44" t="n"/>
      <c r="C319" s="44" t="n"/>
      <c r="D319" s="43" t="inlineStr">
        <is>
          <t>Ospina Garces Simon</t>
        </is>
      </c>
      <c r="E319" s="51" t="n"/>
      <c r="F319" s="52" t="n"/>
      <c r="G319" s="45" t="n">
        <v>1.92</v>
      </c>
      <c r="H319" s="45" t="n">
        <v>4.76</v>
      </c>
      <c r="I319" s="45" t="n">
        <v>3.59</v>
      </c>
      <c r="J319" s="45" t="n">
        <v>4.47</v>
      </c>
      <c r="K319" s="45" t="n">
        <v>4.96</v>
      </c>
      <c r="L319" s="46">
        <f>Comparativosimulacros!M318</f>
        <v/>
      </c>
      <c r="M319" s="46" t="n"/>
      <c r="N319" s="50">
        <f>ROUND(((O319*3+P319*3+Q319*3+R319*3+S319*1)/13)*5,0)</f>
        <v/>
      </c>
      <c r="O319" s="43" t="n">
        <v>23.63</v>
      </c>
      <c r="P319" s="43" t="n">
        <v>63.58</v>
      </c>
      <c r="Q319" s="43" t="n">
        <v>47.9</v>
      </c>
      <c r="R319" s="43" t="n">
        <v>70.83</v>
      </c>
      <c r="S319" s="43" t="n">
        <v>60</v>
      </c>
      <c r="T319" s="58">
        <f>IF($C319="","",IF(ISNA(MATCH($C319,Comparativosimulacros!$E:$E,0)),"Falta en Comparativo","Sí está"))</f>
        <v/>
      </c>
    </row>
    <row r="320" ht="15.75" customHeight="1" s="42">
      <c r="A320" s="50" t="n">
        <v>704</v>
      </c>
      <c r="B320" s="44" t="n"/>
      <c r="C320" s="44" t="n"/>
      <c r="D320" s="43" t="inlineStr">
        <is>
          <t>Padilla Solorzano Andres Stiven</t>
        </is>
      </c>
      <c r="E320" s="51" t="n"/>
      <c r="F320" s="52" t="n"/>
      <c r="G320" s="45" t="n">
        <v>5</v>
      </c>
      <c r="H320" s="45" t="n">
        <v>2.16</v>
      </c>
      <c r="I320" s="45" t="n">
        <v>3.24</v>
      </c>
      <c r="J320" s="45" t="n">
        <v>2.89</v>
      </c>
      <c r="K320" s="45" t="n">
        <v>2.89</v>
      </c>
      <c r="L320" s="46">
        <f>Comparativosimulacros!M319</f>
        <v/>
      </c>
      <c r="M320" s="46" t="n"/>
      <c r="N320" s="50">
        <f>ROUND(((O320*3+P320*3+Q320*3+R320*3+S320*1)/13)*5,0)</f>
        <v/>
      </c>
      <c r="O320" s="43" t="n">
        <v>63.75</v>
      </c>
      <c r="P320" s="43" t="n">
        <v>28.92</v>
      </c>
      <c r="Q320" s="43" t="n">
        <v>43.28</v>
      </c>
      <c r="R320" s="43" t="n">
        <v>45.83</v>
      </c>
      <c r="S320" s="43" t="n">
        <v>35</v>
      </c>
      <c r="T320" s="58">
        <f>IF($C320="","",IF(ISNA(MATCH($C320,Comparativosimulacros!$E:$E,0)),"Falta en Comparativo","Sí está"))</f>
        <v/>
      </c>
    </row>
    <row r="321" ht="15.75" customHeight="1" s="42">
      <c r="A321" s="50" t="n">
        <v>704</v>
      </c>
      <c r="B321" s="44" t="n"/>
      <c r="C321" s="44" t="n"/>
      <c r="D321" s="43" t="inlineStr">
        <is>
          <t>Palacio Tirado Evelin</t>
        </is>
      </c>
      <c r="E321" s="51" t="n"/>
      <c r="F321" s="52" t="n"/>
      <c r="G321" s="45" t="n">
        <v>3.19</v>
      </c>
      <c r="H321" s="45" t="n">
        <v>1.3</v>
      </c>
      <c r="I321" s="45" t="n">
        <v>1.95</v>
      </c>
      <c r="J321" s="45" t="n">
        <v>1.32</v>
      </c>
      <c r="K321" s="45" t="n">
        <v>2.48</v>
      </c>
      <c r="L321" s="46">
        <f>Comparativosimulacros!M320</f>
        <v/>
      </c>
      <c r="M321" s="46" t="n"/>
      <c r="N321" s="50">
        <f>ROUND(((O321*3+P321*3+Q321*3+R321*3+S321*1)/13)*5,0)</f>
        <v/>
      </c>
      <c r="O321" s="43" t="n">
        <v>39.25</v>
      </c>
      <c r="P321" s="43" t="n">
        <v>17.42</v>
      </c>
      <c r="Q321" s="43" t="n">
        <v>26.05</v>
      </c>
      <c r="R321" s="43" t="n">
        <v>20.83</v>
      </c>
      <c r="S321" s="43" t="n">
        <v>30</v>
      </c>
      <c r="T321" s="58">
        <f>IF($C321="","",IF(ISNA(MATCH($C321,Comparativosimulacros!$E:$E,0)),"Falta en Comparativo","Sí está"))</f>
        <v/>
      </c>
    </row>
    <row r="322" ht="15.75" customHeight="1" s="42">
      <c r="A322" s="50" t="n">
        <v>704</v>
      </c>
      <c r="B322" s="44" t="n"/>
      <c r="C322" s="44" t="n"/>
      <c r="D322" s="43" t="inlineStr">
        <is>
          <t>Paternina Ruiz Manuel Alejandro</t>
        </is>
      </c>
      <c r="E322" s="51" t="n"/>
      <c r="F322" s="52" t="n"/>
      <c r="G322" s="45" t="n">
        <v>5</v>
      </c>
      <c r="H322" s="45" t="n">
        <v>4.17</v>
      </c>
      <c r="I322" s="45" t="n">
        <v>4.03</v>
      </c>
      <c r="J322" s="45" t="n">
        <v>3.95</v>
      </c>
      <c r="K322" s="45" t="n">
        <v>5</v>
      </c>
      <c r="L322" s="46">
        <f>Comparativosimulacros!M321</f>
        <v/>
      </c>
      <c r="M322" s="46" t="n"/>
      <c r="N322" s="50">
        <f>ROUND(((O322*3+P322*3+Q322*3+R322*3+S322*1)/13)*5,0)</f>
        <v/>
      </c>
      <c r="O322" s="43" t="n">
        <v>73.88</v>
      </c>
      <c r="P322" s="43" t="n">
        <v>55.71</v>
      </c>
      <c r="Q322" s="43" t="n">
        <v>53.78</v>
      </c>
      <c r="R322" s="43" t="n">
        <v>62.5</v>
      </c>
      <c r="S322" s="43" t="n">
        <v>65</v>
      </c>
      <c r="T322" s="58">
        <f>IF($C322="","",IF(ISNA(MATCH($C322,Comparativosimulacros!$E:$E,0)),"Falta en Comparativo","Sí está"))</f>
        <v/>
      </c>
    </row>
    <row r="323" ht="15.75" customHeight="1" s="42">
      <c r="A323" s="50" t="n">
        <v>704</v>
      </c>
      <c r="B323" s="44" t="n"/>
      <c r="C323" s="44" t="n"/>
      <c r="D323" s="43" t="inlineStr">
        <is>
          <t>Perez Benitez Kinverli Mariana</t>
        </is>
      </c>
      <c r="E323" s="51" t="n"/>
      <c r="F323" s="52" t="n"/>
      <c r="G323" s="45" t="n">
        <v>5</v>
      </c>
      <c r="H323" s="45" t="n">
        <v>4.37</v>
      </c>
      <c r="I323" s="45" t="n">
        <v>3.72</v>
      </c>
      <c r="J323" s="45" t="n">
        <v>5</v>
      </c>
      <c r="K323" s="45" t="n">
        <v>2.07</v>
      </c>
      <c r="L323" s="46">
        <f>Comparativosimulacros!M322</f>
        <v/>
      </c>
      <c r="M323" s="46" t="n"/>
      <c r="N323" s="50">
        <f>ROUND(((O323*3+P323*3+Q323*3+R323*3+S323*1)/13)*5,0)</f>
        <v/>
      </c>
      <c r="O323" s="43" t="n">
        <v>61.63</v>
      </c>
      <c r="P323" s="43" t="n">
        <v>58.33</v>
      </c>
      <c r="Q323" s="43" t="n">
        <v>49.58</v>
      </c>
      <c r="R323" s="43" t="n">
        <v>79.17</v>
      </c>
      <c r="S323" s="43" t="n">
        <v>25</v>
      </c>
      <c r="T323" s="58">
        <f>IF($C323="","",IF(ISNA(MATCH($C323,Comparativosimulacros!$E:$E,0)),"Falta en Comparativo","Sí está"))</f>
        <v/>
      </c>
    </row>
    <row r="324" ht="15.75" customHeight="1" s="42">
      <c r="A324" s="50" t="n">
        <v>704</v>
      </c>
      <c r="B324" s="44" t="n"/>
      <c r="C324" s="44" t="n"/>
      <c r="D324" s="43" t="inlineStr">
        <is>
          <t>Pino Tilano Maicol Estiven</t>
        </is>
      </c>
      <c r="E324" s="51" t="n"/>
      <c r="F324" s="52" t="n"/>
      <c r="G324" s="45" t="n">
        <v>3.19</v>
      </c>
      <c r="H324" s="45" t="n">
        <v>1.76</v>
      </c>
      <c r="I324" s="45" t="n">
        <v>1</v>
      </c>
      <c r="J324" s="45" t="n">
        <v>3.42</v>
      </c>
      <c r="K324" s="45" t="n">
        <v>2.89</v>
      </c>
      <c r="L324" s="46">
        <f>Comparativosimulacros!M323</f>
        <v/>
      </c>
      <c r="M324" s="46" t="n"/>
      <c r="N324" s="50">
        <f>ROUND(((O324*3+P324*3+Q324*3+R324*3+S324*1)/13)*5,0)</f>
        <v/>
      </c>
      <c r="O324" s="43" t="n">
        <v>39.25</v>
      </c>
      <c r="P324" s="43" t="n">
        <v>23.5</v>
      </c>
      <c r="Q324" s="43" t="n">
        <v>5.88</v>
      </c>
      <c r="R324" s="43" t="n">
        <v>54.17</v>
      </c>
      <c r="S324" s="43" t="n">
        <v>35</v>
      </c>
      <c r="T324" s="58">
        <f>IF($C324="","",IF(ISNA(MATCH($C324,Comparativosimulacros!$E:$E,0)),"Falta en Comparativo","Sí está"))</f>
        <v/>
      </c>
    </row>
    <row r="325" ht="15.75" customHeight="1" s="42">
      <c r="A325" s="50" t="n">
        <v>704</v>
      </c>
      <c r="B325" s="44" t="n"/>
      <c r="C325" s="44" t="n"/>
      <c r="D325" s="43" t="inlineStr">
        <is>
          <t>Quiroz Valderrama Maria Jose</t>
        </is>
      </c>
      <c r="E325" s="51" t="n"/>
      <c r="F325" s="52" t="n"/>
      <c r="G325" s="45" t="n">
        <v>5</v>
      </c>
      <c r="H325" s="45" t="n">
        <v>5</v>
      </c>
      <c r="I325" s="45" t="n">
        <v>5</v>
      </c>
      <c r="J325" s="45" t="n">
        <v>3.95</v>
      </c>
      <c r="K325" s="45" t="n">
        <v>4.13</v>
      </c>
      <c r="L325" s="46">
        <f>Comparativosimulacros!M324</f>
        <v/>
      </c>
      <c r="M325" s="46" t="n"/>
      <c r="N325" s="50">
        <f>ROUND(((O325*3+P325*3+Q325*3+R325*3+S325*1)/13)*5,0)</f>
        <v/>
      </c>
      <c r="O325" s="43" t="n">
        <v>90.5</v>
      </c>
      <c r="P325" s="43" t="n">
        <v>66.88</v>
      </c>
      <c r="Q325" s="43" t="n">
        <v>91.18000000000001</v>
      </c>
      <c r="R325" s="43" t="n">
        <v>62.5</v>
      </c>
      <c r="S325" s="43" t="n">
        <v>50</v>
      </c>
      <c r="T325" s="58">
        <f>IF($C325="","",IF(ISNA(MATCH($C325,Comparativosimulacros!$E:$E,0)),"Falta en Comparativo","Sí está"))</f>
        <v/>
      </c>
    </row>
    <row r="326" ht="15.75" customHeight="1" s="42">
      <c r="A326" s="50" t="n">
        <v>704</v>
      </c>
      <c r="B326" s="44" t="n"/>
      <c r="C326" s="44" t="n"/>
      <c r="D326" s="43" t="inlineStr">
        <is>
          <t>Samantha Garcia Gutierrez</t>
        </is>
      </c>
      <c r="E326" s="51" t="n"/>
      <c r="F326" s="52" t="n"/>
      <c r="G326" s="45" t="n">
        <v>5</v>
      </c>
      <c r="H326" s="45" t="n">
        <v>3.68</v>
      </c>
      <c r="I326" s="45" t="n">
        <v>5</v>
      </c>
      <c r="J326" s="45" t="n">
        <v>5</v>
      </c>
      <c r="K326" s="45" t="n">
        <v>1.65</v>
      </c>
      <c r="L326" s="46">
        <f>Comparativosimulacros!M325</f>
        <v/>
      </c>
      <c r="M326" s="46" t="n"/>
      <c r="N326" s="50">
        <f>ROUND(((O326*3+P326*3+Q326*3+R326*3+S326*1)/13)*5,0)</f>
        <v/>
      </c>
      <c r="O326" s="43" t="n">
        <v>77.25</v>
      </c>
      <c r="P326" s="43" t="n">
        <v>49.13</v>
      </c>
      <c r="Q326" s="43" t="n">
        <v>68.06999999999999</v>
      </c>
      <c r="R326" s="43" t="n">
        <v>79.17</v>
      </c>
      <c r="S326" s="43" t="n">
        <v>20</v>
      </c>
      <c r="T326" s="58">
        <f>IF($C326="","",IF(ISNA(MATCH($C326,Comparativosimulacros!$E:$E,0)),"Falta en Comparativo","Sí está"))</f>
        <v/>
      </c>
    </row>
    <row r="327" ht="15.75" customHeight="1" s="42">
      <c r="A327" s="50" t="n">
        <v>704</v>
      </c>
      <c r="B327" s="44" t="n"/>
      <c r="C327" s="44" t="n"/>
      <c r="D327" s="43" t="inlineStr">
        <is>
          <t>Suarez Rivera Salome</t>
        </is>
      </c>
      <c r="E327" s="51" t="n"/>
      <c r="F327" s="52" t="n"/>
      <c r="G327" s="45" t="n">
        <v>3.09</v>
      </c>
      <c r="H327" s="45" t="n">
        <v>2.8</v>
      </c>
      <c r="I327" s="45" t="n">
        <v>2.61</v>
      </c>
      <c r="J327" s="45" t="n">
        <v>3.16</v>
      </c>
      <c r="K327" s="45" t="n">
        <v>2.48</v>
      </c>
      <c r="L327" s="46">
        <f>Comparativosimulacros!M326</f>
        <v/>
      </c>
      <c r="M327" s="46" t="n"/>
      <c r="N327" s="50">
        <f>ROUND(((O327*3+P327*3+Q327*3+R327*3+S327*1)/13)*5,0)</f>
        <v/>
      </c>
      <c r="O327" s="43" t="n">
        <v>38</v>
      </c>
      <c r="P327" s="43" t="n">
        <v>37.46</v>
      </c>
      <c r="Q327" s="43" t="n">
        <v>34.87</v>
      </c>
      <c r="R327" s="43" t="n">
        <v>50</v>
      </c>
      <c r="S327" s="43" t="n">
        <v>30</v>
      </c>
      <c r="T327" s="58">
        <f>IF($C327="","",IF(ISNA(MATCH($C327,Comparativosimulacros!$E:$E,0)),"Falta en Comparativo","Sí está"))</f>
        <v/>
      </c>
    </row>
    <row r="328" ht="15.75" customHeight="1" s="42">
      <c r="A328" s="50" t="n">
        <v>704</v>
      </c>
      <c r="B328" s="44" t="n"/>
      <c r="C328" s="44" t="n"/>
      <c r="D328" s="43" t="inlineStr">
        <is>
          <t>Tamayo Gomez Emanuel</t>
        </is>
      </c>
      <c r="E328" s="51" t="n"/>
      <c r="F328" s="52" t="n"/>
      <c r="G328" s="45" t="n">
        <v>2.37</v>
      </c>
      <c r="H328" s="45" t="n">
        <v>1.3</v>
      </c>
      <c r="I328" s="45" t="n">
        <v>2.71</v>
      </c>
      <c r="J328" s="45" t="n">
        <v>1.84</v>
      </c>
      <c r="K328" s="45" t="n">
        <v>3.3</v>
      </c>
      <c r="L328" s="46">
        <f>Comparativosimulacros!M327</f>
        <v/>
      </c>
      <c r="M328" s="46" t="n"/>
      <c r="N328" s="50">
        <f>ROUND(((O328*3+P328*3+Q328*3+R328*3+S328*1)/13)*5,0)</f>
        <v/>
      </c>
      <c r="O328" s="43" t="n">
        <v>29.13</v>
      </c>
      <c r="P328" s="43" t="n">
        <v>17.42</v>
      </c>
      <c r="Q328" s="43" t="n">
        <v>36.13</v>
      </c>
      <c r="R328" s="43" t="n">
        <v>29.17</v>
      </c>
      <c r="S328" s="43" t="n">
        <v>40</v>
      </c>
      <c r="T328" s="58">
        <f>IF($C328="","",IF(ISNA(MATCH($C328,Comparativosimulacros!$E:$E,0)),"Falta en Comparativo","Sí está"))</f>
        <v/>
      </c>
    </row>
    <row r="329" ht="15.75" customHeight="1" s="42">
      <c r="A329" s="50" t="n">
        <v>704</v>
      </c>
      <c r="B329" s="44" t="n"/>
      <c r="C329" s="44" t="n"/>
      <c r="D329" s="43" t="inlineStr">
        <is>
          <t>Usme Durango Arolina</t>
        </is>
      </c>
      <c r="E329" s="51" t="n"/>
      <c r="F329" s="52" t="n"/>
      <c r="G329" s="45" t="n">
        <v>2.37</v>
      </c>
      <c r="H329" s="45" t="n">
        <v>1.73</v>
      </c>
      <c r="I329" s="45" t="n">
        <v>3.02</v>
      </c>
      <c r="J329" s="45" t="n">
        <v>2.89</v>
      </c>
      <c r="K329" s="45" t="n">
        <v>2.07</v>
      </c>
      <c r="L329" s="46">
        <f>Comparativosimulacros!M328</f>
        <v/>
      </c>
      <c r="M329" s="46" t="n"/>
      <c r="N329" s="50">
        <f>ROUND(((O329*3+P329*3+Q329*3+R329*3+S329*1)/13)*5,0)</f>
        <v/>
      </c>
      <c r="O329" s="43" t="n">
        <v>29.13</v>
      </c>
      <c r="P329" s="43" t="n">
        <v>23.17</v>
      </c>
      <c r="Q329" s="43" t="n">
        <v>40.34</v>
      </c>
      <c r="R329" s="43" t="n">
        <v>45.83</v>
      </c>
      <c r="S329" s="43" t="n">
        <v>25</v>
      </c>
      <c r="T329" s="58">
        <f>IF($C329="","",IF(ISNA(MATCH($C329,Comparativosimulacros!$E:$E,0)),"Falta en Comparativo","Sí está"))</f>
        <v/>
      </c>
    </row>
    <row r="330" ht="15.75" customHeight="1" s="42">
      <c r="A330" s="50" t="n">
        <v>704</v>
      </c>
      <c r="B330" s="44" t="n"/>
      <c r="C330" s="44" t="n"/>
      <c r="D330" s="43" t="inlineStr">
        <is>
          <t>Usuga Artegena John Alexis</t>
        </is>
      </c>
      <c r="E330" s="51" t="n"/>
      <c r="F330" s="52" t="n"/>
      <c r="G330" s="45" t="n">
        <v>4.46</v>
      </c>
      <c r="H330" s="45" t="n">
        <v>3.51</v>
      </c>
      <c r="I330" s="45" t="n">
        <v>3.56</v>
      </c>
      <c r="J330" s="45" t="n">
        <v>3.68</v>
      </c>
      <c r="K330" s="45" t="n">
        <v>4.54</v>
      </c>
      <c r="L330" s="46">
        <f>Comparativosimulacros!M329</f>
        <v/>
      </c>
      <c r="M330" s="46" t="n"/>
      <c r="N330" s="50">
        <f>ROUND(((O330*3+P330*3+Q330*3+R330*3+S330*1)/13)*5,0)</f>
        <v/>
      </c>
      <c r="O330" s="43" t="n">
        <v>54.88</v>
      </c>
      <c r="P330" s="43" t="n">
        <v>46.83</v>
      </c>
      <c r="Q330" s="43" t="n">
        <v>47.48</v>
      </c>
      <c r="R330" s="43" t="n">
        <v>58.33</v>
      </c>
      <c r="S330" s="43" t="n">
        <v>55</v>
      </c>
      <c r="T330" s="58">
        <f>IF($C330="","",IF(ISNA(MATCH($C330,Comparativosimulacros!$E:$E,0)),"Falta en Comparativo","Sí está"))</f>
        <v/>
      </c>
    </row>
    <row r="331" ht="15.75" customHeight="1" s="42">
      <c r="A331" s="50" t="n">
        <v>704</v>
      </c>
      <c r="B331" s="44" t="n"/>
      <c r="C331" s="44" t="n"/>
      <c r="D331" s="43" t="inlineStr">
        <is>
          <t>Vargas Garcia Nicolas</t>
        </is>
      </c>
      <c r="E331" s="51" t="n"/>
      <c r="F331" s="52" t="n"/>
      <c r="G331" s="45" t="n">
        <v>2.91</v>
      </c>
      <c r="H331" s="45" t="n">
        <v>2.82</v>
      </c>
      <c r="I331" s="45" t="n">
        <v>4.44</v>
      </c>
      <c r="J331" s="45" t="n">
        <v>3.42</v>
      </c>
      <c r="K331" s="45" t="n">
        <v>3.3</v>
      </c>
      <c r="L331" s="46">
        <f>Comparativosimulacros!M330</f>
        <v/>
      </c>
      <c r="M331" s="46" t="n"/>
      <c r="N331" s="50">
        <f>ROUND(((O331*3+P331*3+Q331*3+R331*3+S331*1)/13)*5,0)</f>
        <v/>
      </c>
      <c r="O331" s="43" t="n">
        <v>35.88</v>
      </c>
      <c r="P331" s="43" t="n">
        <v>37.63</v>
      </c>
      <c r="Q331" s="43" t="n">
        <v>59.24</v>
      </c>
      <c r="R331" s="43" t="n">
        <v>54.17</v>
      </c>
      <c r="S331" s="43" t="n">
        <v>40</v>
      </c>
      <c r="T331" s="58">
        <f>IF($C331="","",IF(ISNA(MATCH($C331,Comparativosimulacros!$E:$E,0)),"Falta en Comparativo","Sí está"))</f>
        <v/>
      </c>
    </row>
    <row r="332" ht="15.75" customHeight="1" s="42">
      <c r="A332" s="50" t="n">
        <v>704</v>
      </c>
      <c r="B332" s="44" t="n"/>
      <c r="C332" s="44" t="n"/>
      <c r="D332" s="43" t="inlineStr">
        <is>
          <t>Velez Tamayo Anthony</t>
        </is>
      </c>
      <c r="E332" s="51" t="n"/>
      <c r="F332" s="52" t="n"/>
      <c r="G332" s="45" t="n">
        <v>3.19</v>
      </c>
      <c r="H332" s="45" t="n">
        <v>3.3</v>
      </c>
      <c r="I332" s="45" t="n">
        <v>3.91</v>
      </c>
      <c r="J332" s="45" t="n">
        <v>3.16</v>
      </c>
      <c r="K332" s="45" t="n">
        <v>3.3</v>
      </c>
      <c r="L332" s="46">
        <f>Comparativosimulacros!M331</f>
        <v/>
      </c>
      <c r="M332" s="46" t="n"/>
      <c r="N332" s="50">
        <f>ROUND(((O332*3+P332*3+Q332*3+R332*3+S332*1)/13)*5,0)</f>
        <v/>
      </c>
      <c r="O332" s="43" t="n">
        <v>39.25</v>
      </c>
      <c r="P332" s="43" t="n">
        <v>44.04</v>
      </c>
      <c r="Q332" s="43" t="n">
        <v>52.1</v>
      </c>
      <c r="R332" s="43" t="n">
        <v>50</v>
      </c>
      <c r="S332" s="43" t="n">
        <v>40</v>
      </c>
      <c r="T332" s="58">
        <f>IF($C332="","",IF(ISNA(MATCH($C332,Comparativosimulacros!$E:$E,0)),"Falta en Comparativo","Sí está"))</f>
        <v/>
      </c>
    </row>
    <row r="333" ht="15.75" customHeight="1" s="42">
      <c r="A333" s="50" t="n">
        <v>704</v>
      </c>
      <c r="B333" s="44" t="n"/>
      <c r="C333" s="44" t="n"/>
      <c r="D333" s="43" t="inlineStr">
        <is>
          <t>Villa Agudelo Jose Matias</t>
        </is>
      </c>
      <c r="E333" s="51" t="n"/>
      <c r="F333" s="52" t="n"/>
      <c r="G333" s="45" t="n">
        <v>3.01</v>
      </c>
      <c r="H333" s="45" t="n">
        <v>4.07</v>
      </c>
      <c r="I333" s="45" t="n">
        <v>3.15</v>
      </c>
      <c r="J333" s="45" t="n">
        <v>4.21</v>
      </c>
      <c r="K333" s="45" t="n">
        <v>5</v>
      </c>
      <c r="L333" s="46">
        <f>Comparativosimulacros!M332</f>
        <v/>
      </c>
      <c r="M333" s="46" t="n"/>
      <c r="N333" s="50">
        <f>ROUND(((O333*3+P333*3+Q333*3+R333*3+S333*1)/13)*5,0)</f>
        <v/>
      </c>
      <c r="O333" s="43" t="n">
        <v>37.13</v>
      </c>
      <c r="P333" s="43" t="n">
        <v>54.38</v>
      </c>
      <c r="Q333" s="43" t="n">
        <v>42.02</v>
      </c>
      <c r="R333" s="43" t="n">
        <v>66.67</v>
      </c>
      <c r="S333" s="43" t="n">
        <v>70</v>
      </c>
      <c r="T333" s="58">
        <f>IF($C333="","",IF(ISNA(MATCH($C333,Comparativosimulacros!$E:$E,0)),"Falta en Comparativo","Sí está"))</f>
        <v/>
      </c>
    </row>
    <row r="334" ht="15.75" customHeight="1" s="42">
      <c r="A334" s="50" t="n">
        <v>704</v>
      </c>
      <c r="B334" s="44" t="n"/>
      <c r="C334" s="44" t="n"/>
      <c r="D334" s="43" t="inlineStr">
        <is>
          <t>Villa Benitez Andres</t>
        </is>
      </c>
      <c r="E334" s="51" t="n"/>
      <c r="F334" s="52" t="n"/>
      <c r="G334" s="45" t="n">
        <v>1.92</v>
      </c>
      <c r="H334" s="45" t="n">
        <v>2.83</v>
      </c>
      <c r="I334" s="45" t="n">
        <v>2.93</v>
      </c>
      <c r="J334" s="45" t="n">
        <v>3.16</v>
      </c>
      <c r="K334" s="45" t="n">
        <v>2.89</v>
      </c>
      <c r="L334" s="46">
        <f>Comparativosimulacros!M333</f>
        <v/>
      </c>
      <c r="M334" s="46" t="n"/>
      <c r="N334" s="50">
        <f>ROUND(((O334*3+P334*3+Q334*3+R334*3+S334*1)/13)*5,0)</f>
        <v/>
      </c>
      <c r="O334" s="43" t="n">
        <v>23.63</v>
      </c>
      <c r="P334" s="43" t="n">
        <v>37.79</v>
      </c>
      <c r="Q334" s="43" t="n">
        <v>39.08</v>
      </c>
      <c r="R334" s="43" t="n">
        <v>50</v>
      </c>
      <c r="S334" s="43" t="n">
        <v>35</v>
      </c>
      <c r="T334" s="58">
        <f>IF($C334="","",IF(ISNA(MATCH($C334,Comparativosimulacros!$E:$E,0)),"Falta en Comparativo","Sí está"))</f>
        <v/>
      </c>
    </row>
    <row r="335" ht="15.75" customHeight="1" s="42">
      <c r="A335" s="50" t="n">
        <v>704</v>
      </c>
      <c r="B335" s="44" t="n"/>
      <c r="C335" s="44" t="n"/>
      <c r="D335" s="43" t="inlineStr">
        <is>
          <t>Álvarez Durango Luciana</t>
        </is>
      </c>
      <c r="E335" s="51" t="n"/>
      <c r="F335" s="52" t="n"/>
      <c r="G335" s="45" t="n">
        <v>5</v>
      </c>
      <c r="H335" s="45" t="n">
        <v>4.53</v>
      </c>
      <c r="I335" s="45" t="n">
        <v>4.57</v>
      </c>
      <c r="J335" s="45" t="n">
        <v>2.63</v>
      </c>
      <c r="K335" s="45" t="n">
        <v>3.72</v>
      </c>
      <c r="L335" s="46">
        <f>Comparativosimulacros!M334</f>
        <v/>
      </c>
      <c r="M335" s="46" t="n"/>
      <c r="N335" s="50">
        <f>ROUND(((O335*3+P335*3+Q335*3+R335*3+S335*1)/13)*5,0)</f>
        <v/>
      </c>
      <c r="O335" s="43" t="n">
        <v>68.38</v>
      </c>
      <c r="P335" s="43" t="n">
        <v>60.46</v>
      </c>
      <c r="Q335" s="43" t="n">
        <v>60.92</v>
      </c>
      <c r="R335" s="43" t="n">
        <v>41.67</v>
      </c>
      <c r="S335" s="43" t="n">
        <v>45</v>
      </c>
      <c r="T335" s="58">
        <f>IF($C335="","",IF(ISNA(MATCH($C335,Comparativosimulacros!$E:$E,0)),"Falta en Comparativo","Sí está"))</f>
        <v/>
      </c>
    </row>
    <row r="336" ht="15.75" customHeight="1" s="42">
      <c r="A336" s="50" t="n">
        <v>705</v>
      </c>
      <c r="B336" s="44" t="n"/>
      <c r="C336" s="44" t="n"/>
      <c r="D336" s="43" t="inlineStr">
        <is>
          <t>Acevedo Tilano Mateo</t>
        </is>
      </c>
      <c r="E336" s="51" t="n"/>
      <c r="F336" s="52" t="n"/>
      <c r="G336" s="45" t="n">
        <v>5</v>
      </c>
      <c r="H336" s="45" t="n">
        <v>2.58</v>
      </c>
      <c r="I336" s="45" t="n">
        <v>4.05</v>
      </c>
      <c r="J336" s="45" t="n">
        <v>3.74</v>
      </c>
      <c r="K336" s="45" t="n">
        <v>4.65</v>
      </c>
      <c r="L336" s="46">
        <f>Comparativosimulacros!M335</f>
        <v/>
      </c>
      <c r="M336" s="46" t="n"/>
      <c r="N336" s="50">
        <f>ROUND(((O336*3+P336*3+Q336*3+R336*3+S336*1)/13)*5,0)</f>
        <v/>
      </c>
      <c r="O336" s="43" t="n">
        <v>68.25</v>
      </c>
      <c r="P336" s="43" t="n">
        <v>32.08</v>
      </c>
      <c r="Q336" s="43" t="n">
        <v>51.22</v>
      </c>
      <c r="R336" s="43" t="n">
        <v>58.33</v>
      </c>
      <c r="S336" s="43" t="n">
        <v>60</v>
      </c>
      <c r="T336" s="58">
        <f>IF($C336="","",IF(ISNA(MATCH($C336,Comparativosimulacros!$E:$E,0)),"Falta en Comparativo","Sí está"))</f>
        <v/>
      </c>
    </row>
    <row r="337" ht="15.75" customHeight="1" s="42">
      <c r="A337" s="50" t="n">
        <v>705</v>
      </c>
      <c r="B337" s="44" t="n"/>
      <c r="C337" s="44" t="n"/>
      <c r="D337" s="43" t="inlineStr">
        <is>
          <t>Correa Garcés Mariapaz</t>
        </is>
      </c>
      <c r="E337" s="51" t="n"/>
      <c r="F337" s="52" t="n"/>
      <c r="G337" s="45" t="n">
        <v>4.44</v>
      </c>
      <c r="H337" s="45" t="n">
        <v>2.32</v>
      </c>
      <c r="I337" s="45" t="n">
        <v>4.62</v>
      </c>
      <c r="J337" s="45" t="n">
        <v>3.47</v>
      </c>
      <c r="K337" s="45" t="n">
        <v>3.1</v>
      </c>
      <c r="L337" s="46">
        <f>Comparativosimulacros!M336</f>
        <v/>
      </c>
      <c r="M337" s="46" t="n"/>
      <c r="N337" s="50">
        <f>ROUND(((O337*3+P337*3+Q337*3+R337*3+S337*1)/13)*5,0)</f>
        <v/>
      </c>
      <c r="O337" s="43" t="n">
        <v>54.5</v>
      </c>
      <c r="P337" s="43" t="n">
        <v>28.79</v>
      </c>
      <c r="Q337" s="43" t="n">
        <v>58.36</v>
      </c>
      <c r="R337" s="43" t="n">
        <v>54.17</v>
      </c>
      <c r="S337" s="43" t="n">
        <v>40</v>
      </c>
      <c r="T337" s="58">
        <f>IF($C337="","",IF(ISNA(MATCH($C337,Comparativosimulacros!$E:$E,0)),"Falta en Comparativo","Sí está"))</f>
        <v/>
      </c>
    </row>
    <row r="338" ht="15.75" customHeight="1" s="42">
      <c r="A338" s="50" t="n">
        <v>705</v>
      </c>
      <c r="B338" s="44" t="n"/>
      <c r="C338" s="44" t="n"/>
      <c r="D338" s="43" t="inlineStr">
        <is>
          <t>Durango Ríos Angie Sofía</t>
        </is>
      </c>
      <c r="E338" s="51" t="n"/>
      <c r="F338" s="52" t="n"/>
      <c r="G338" s="45" t="n">
        <v>2.49</v>
      </c>
      <c r="H338" s="45" t="n">
        <v>3.86</v>
      </c>
      <c r="I338" s="45" t="n">
        <v>3.74</v>
      </c>
      <c r="J338" s="45" t="n">
        <v>3.74</v>
      </c>
      <c r="K338" s="45" t="n">
        <v>2.33</v>
      </c>
      <c r="L338" s="46">
        <f>Comparativosimulacros!M337</f>
        <v/>
      </c>
      <c r="M338" s="46" t="n"/>
      <c r="N338" s="50">
        <f>ROUND(((O338*3+P338*3+Q338*3+R338*3+S338*1)/13)*5,0)</f>
        <v/>
      </c>
      <c r="O338" s="43" t="n">
        <v>30.63</v>
      </c>
      <c r="P338" s="43" t="n">
        <v>48</v>
      </c>
      <c r="Q338" s="43" t="n">
        <v>47.31</v>
      </c>
      <c r="R338" s="43" t="n">
        <v>58.33</v>
      </c>
      <c r="S338" s="43" t="n">
        <v>30</v>
      </c>
      <c r="T338" s="58">
        <f>IF($C338="","",IF(ISNA(MATCH($C338,Comparativosimulacros!$E:$E,0)),"Falta en Comparativo","Sí está"))</f>
        <v/>
      </c>
    </row>
    <row r="339" ht="15.75" customHeight="1" s="42">
      <c r="A339" s="50" t="n">
        <v>705</v>
      </c>
      <c r="B339" s="44" t="n"/>
      <c r="C339" s="44" t="n"/>
      <c r="D339" s="43" t="inlineStr">
        <is>
          <t>Echavarria Rua Matias</t>
        </is>
      </c>
      <c r="E339" s="51" t="n"/>
      <c r="F339" s="52" t="n"/>
      <c r="G339" s="45" t="n">
        <v>1.1</v>
      </c>
      <c r="H339" s="45" t="n">
        <v>3.12</v>
      </c>
      <c r="I339" s="45" t="n">
        <v>3.03</v>
      </c>
      <c r="J339" s="45" t="n">
        <v>2.94</v>
      </c>
      <c r="K339" s="45" t="n">
        <v>2.71</v>
      </c>
      <c r="L339" s="46">
        <f>Comparativosimulacros!M338</f>
        <v/>
      </c>
      <c r="M339" s="46" t="n"/>
      <c r="N339" s="50">
        <f>ROUND(((O339*3+P339*3+Q339*3+R339*3+S339*1)/13)*5,0)</f>
        <v/>
      </c>
      <c r="O339" s="43" t="n">
        <v>13.5</v>
      </c>
      <c r="P339" s="43" t="n">
        <v>38.83</v>
      </c>
      <c r="Q339" s="43" t="n">
        <v>38.28</v>
      </c>
      <c r="R339" s="43" t="n">
        <v>45.83</v>
      </c>
      <c r="S339" s="43" t="n">
        <v>35</v>
      </c>
      <c r="T339" s="58">
        <f>IF($C339="","",IF(ISNA(MATCH($C339,Comparativosimulacros!$E:$E,0)),"Falta en Comparativo","Sí está"))</f>
        <v/>
      </c>
    </row>
    <row r="340" ht="15.75" customHeight="1" s="42">
      <c r="A340" s="50" t="n">
        <v>705</v>
      </c>
      <c r="B340" s="44" t="n"/>
      <c r="C340" s="44" t="n"/>
      <c r="D340" s="43" t="inlineStr">
        <is>
          <t>Gallo Santana María Valentina</t>
        </is>
      </c>
      <c r="E340" s="51" t="n"/>
      <c r="F340" s="52" t="n"/>
      <c r="G340" s="45" t="n">
        <v>2.77</v>
      </c>
      <c r="H340" s="45" t="n">
        <v>4.15</v>
      </c>
      <c r="I340" s="45" t="n">
        <v>3.49</v>
      </c>
      <c r="J340" s="45" t="n">
        <v>4.27</v>
      </c>
      <c r="K340" s="45" t="n">
        <v>3.1</v>
      </c>
      <c r="L340" s="46">
        <f>Comparativosimulacros!M339</f>
        <v/>
      </c>
      <c r="M340" s="46" t="n"/>
      <c r="N340" s="50">
        <f>ROUND(((O340*3+P340*3+Q340*3+R340*3+S340*1)/13)*5,0)</f>
        <v/>
      </c>
      <c r="O340" s="43" t="n">
        <v>34</v>
      </c>
      <c r="P340" s="43" t="n">
        <v>51.54</v>
      </c>
      <c r="Q340" s="43" t="n">
        <v>44.08</v>
      </c>
      <c r="R340" s="43" t="n">
        <v>66.67</v>
      </c>
      <c r="S340" s="43" t="n">
        <v>40</v>
      </c>
      <c r="T340" s="58">
        <f>IF($C340="","",IF(ISNA(MATCH($C340,Comparativosimulacros!$E:$E,0)),"Falta en Comparativo","Sí está"))</f>
        <v/>
      </c>
    </row>
    <row r="341" ht="15.75" customHeight="1" s="42">
      <c r="A341" s="50" t="n">
        <v>705</v>
      </c>
      <c r="B341" s="44" t="n"/>
      <c r="C341" s="44" t="n"/>
      <c r="D341" s="43" t="inlineStr">
        <is>
          <t>Gil Bedoya Salome</t>
        </is>
      </c>
      <c r="E341" s="51" t="n"/>
      <c r="F341" s="52" t="n"/>
      <c r="G341" s="45" t="n">
        <v>3.04</v>
      </c>
      <c r="H341" s="45" t="n">
        <v>2.97</v>
      </c>
      <c r="I341" s="45" t="n">
        <v>1.85</v>
      </c>
      <c r="J341" s="45" t="n">
        <v>3.2</v>
      </c>
      <c r="K341" s="45" t="n">
        <v>5</v>
      </c>
      <c r="L341" s="46">
        <f>Comparativosimulacros!M340</f>
        <v/>
      </c>
      <c r="M341" s="46" t="n"/>
      <c r="N341" s="50">
        <f>ROUND(((O341*3+P341*3+Q341*3+R341*3+S341*1)/13)*5,0)</f>
        <v/>
      </c>
      <c r="O341" s="43" t="n">
        <v>37.38</v>
      </c>
      <c r="P341" s="43" t="n">
        <v>36.88</v>
      </c>
      <c r="Q341" s="43" t="n">
        <v>23.32</v>
      </c>
      <c r="R341" s="43" t="n">
        <v>50</v>
      </c>
      <c r="S341" s="43" t="n">
        <v>70</v>
      </c>
      <c r="T341" s="58">
        <f>IF($C341="","",IF(ISNA(MATCH($C341,Comparativosimulacros!$E:$E,0)),"Falta en Comparativo","Sí está"))</f>
        <v/>
      </c>
    </row>
    <row r="342" ht="15.75" customHeight="1" s="42">
      <c r="A342" s="50" t="n">
        <v>705</v>
      </c>
      <c r="B342" s="44" t="n"/>
      <c r="C342" s="44" t="n"/>
      <c r="D342" s="43" t="inlineStr">
        <is>
          <t>Guzman Banquet Isabella</t>
        </is>
      </c>
      <c r="E342" s="51" t="n"/>
      <c r="F342" s="52" t="n"/>
      <c r="G342" s="45" t="n">
        <v>3.89</v>
      </c>
      <c r="H342" s="45" t="n">
        <v>3.74</v>
      </c>
      <c r="I342" s="45" t="n">
        <v>5</v>
      </c>
      <c r="J342" s="45" t="n">
        <v>4.27</v>
      </c>
      <c r="K342" s="45" t="n">
        <v>3.1</v>
      </c>
      <c r="L342" s="46">
        <f>Comparativosimulacros!M341</f>
        <v/>
      </c>
      <c r="M342" s="46" t="n"/>
      <c r="N342" s="50">
        <f>ROUND(((O342*3+P342*3+Q342*3+R342*3+S342*1)/13)*5,0)</f>
        <v/>
      </c>
      <c r="O342" s="43" t="n">
        <v>47.75</v>
      </c>
      <c r="P342" s="43" t="n">
        <v>46.54</v>
      </c>
      <c r="Q342" s="43" t="n">
        <v>67.39</v>
      </c>
      <c r="R342" s="43" t="n">
        <v>66.67</v>
      </c>
      <c r="S342" s="43" t="n">
        <v>40</v>
      </c>
      <c r="T342" s="58">
        <f>IF($C342="","",IF(ISNA(MATCH($C342,Comparativosimulacros!$E:$E,0)),"Falta en Comparativo","Sí está"))</f>
        <v/>
      </c>
    </row>
    <row r="343" ht="15.75" customHeight="1" s="42">
      <c r="A343" s="50" t="n">
        <v>705</v>
      </c>
      <c r="B343" s="44" t="n"/>
      <c r="C343" s="44" t="n"/>
      <c r="D343" s="43" t="inlineStr">
        <is>
          <t>Herrera Carvajal Miguel Ángel</t>
        </is>
      </c>
      <c r="E343" s="51" t="n"/>
      <c r="F343" s="52" t="n"/>
      <c r="G343" s="45" t="n">
        <v>5</v>
      </c>
      <c r="H343" s="45" t="n">
        <v>3.46</v>
      </c>
      <c r="I343" s="45" t="n">
        <v>3.69</v>
      </c>
      <c r="J343" s="45" t="n">
        <v>3.2</v>
      </c>
      <c r="K343" s="45" t="n">
        <v>2.71</v>
      </c>
      <c r="L343" s="46">
        <f>Comparativosimulacros!M342</f>
        <v/>
      </c>
      <c r="M343" s="46" t="n"/>
      <c r="N343" s="50">
        <f>ROUND(((O343*3+P343*3+Q343*3+R343*3+S343*1)/13)*5,0)</f>
        <v/>
      </c>
      <c r="O343" s="43" t="n">
        <v>61.5</v>
      </c>
      <c r="P343" s="43" t="n">
        <v>43.04</v>
      </c>
      <c r="Q343" s="43" t="n">
        <v>46.64</v>
      </c>
      <c r="R343" s="43" t="n">
        <v>50</v>
      </c>
      <c r="S343" s="43" t="n">
        <v>35</v>
      </c>
      <c r="T343" s="58">
        <f>IF($C343="","",IF(ISNA(MATCH($C343,Comparativosimulacros!$E:$E,0)),"Falta en Comparativo","Sí está"))</f>
        <v/>
      </c>
    </row>
    <row r="344" ht="15.75" customHeight="1" s="42">
      <c r="A344" s="50" t="n">
        <v>705</v>
      </c>
      <c r="B344" s="44" t="n"/>
      <c r="C344" s="44" t="n"/>
      <c r="D344" s="43" t="inlineStr">
        <is>
          <t>Holguín Ortiz Mathias</t>
        </is>
      </c>
      <c r="E344" s="51" t="n"/>
      <c r="F344" s="52" t="n"/>
      <c r="G344" s="45" t="n">
        <v>4.73</v>
      </c>
      <c r="H344" s="45" t="n">
        <v>4.55</v>
      </c>
      <c r="I344" s="45" t="n">
        <v>4</v>
      </c>
      <c r="J344" s="45" t="n">
        <v>4.27</v>
      </c>
      <c r="K344" s="45" t="n">
        <v>3.49</v>
      </c>
      <c r="L344" s="46">
        <f>Comparativosimulacros!M343</f>
        <v/>
      </c>
      <c r="M344" s="46" t="n"/>
      <c r="N344" s="50">
        <f>ROUND(((O344*3+P344*3+Q344*3+R344*3+S344*1)/13)*5,0)</f>
        <v/>
      </c>
      <c r="O344" s="43" t="n">
        <v>58.13</v>
      </c>
      <c r="P344" s="43" t="n">
        <v>56.58</v>
      </c>
      <c r="Q344" s="43" t="n">
        <v>50.55</v>
      </c>
      <c r="R344" s="43" t="n">
        <v>66.67</v>
      </c>
      <c r="S344" s="43" t="n">
        <v>45</v>
      </c>
      <c r="T344" s="58">
        <f>IF($C344="","",IF(ISNA(MATCH($C344,Comparativosimulacros!$E:$E,0)),"Falta en Comparativo","Sí está"))</f>
        <v/>
      </c>
    </row>
    <row r="345" ht="15.75" customHeight="1" s="42">
      <c r="A345" s="50" t="n">
        <v>705</v>
      </c>
      <c r="B345" s="44" t="n"/>
      <c r="C345" s="44" t="n"/>
      <c r="D345" s="43" t="inlineStr">
        <is>
          <t>Londoño Holguín Samuel</t>
        </is>
      </c>
      <c r="E345" s="51" t="n"/>
      <c r="F345" s="52" t="n"/>
      <c r="G345" s="45" t="n">
        <v>3.89</v>
      </c>
      <c r="H345" s="45" t="n">
        <v>3.12</v>
      </c>
      <c r="I345" s="45" t="n">
        <v>3.29</v>
      </c>
      <c r="J345" s="45" t="n">
        <v>2.4</v>
      </c>
      <c r="K345" s="45" t="n">
        <v>3.1</v>
      </c>
      <c r="L345" s="46">
        <f>Comparativosimulacros!M344</f>
        <v/>
      </c>
      <c r="M345" s="46" t="n"/>
      <c r="N345" s="50">
        <f>ROUND(((O345*3+P345*3+Q345*3+R345*3+S345*1)/13)*5,0)</f>
        <v/>
      </c>
      <c r="O345" s="43" t="n">
        <v>47.75</v>
      </c>
      <c r="P345" s="43" t="n">
        <v>38.79</v>
      </c>
      <c r="Q345" s="43" t="n">
        <v>41.51</v>
      </c>
      <c r="R345" s="43" t="n">
        <v>37.5</v>
      </c>
      <c r="S345" s="43" t="n">
        <v>40</v>
      </c>
      <c r="T345" s="58">
        <f>IF($C345="","",IF(ISNA(MATCH($C345,Comparativosimulacros!$E:$E,0)),"Falta en Comparativo","Sí está"))</f>
        <v/>
      </c>
    </row>
    <row r="346" ht="15.75" customHeight="1" s="42">
      <c r="A346" s="50" t="n">
        <v>705</v>
      </c>
      <c r="B346" s="44" t="n"/>
      <c r="C346" s="44" t="n"/>
      <c r="D346" s="43" t="inlineStr">
        <is>
          <t>Marcano Carvajal Gabriel Santiago</t>
        </is>
      </c>
      <c r="E346" s="51" t="n"/>
      <c r="F346" s="52" t="n"/>
      <c r="G346" s="45" t="n">
        <v>3.87</v>
      </c>
      <c r="H346" s="45" t="n">
        <v>4.16</v>
      </c>
      <c r="I346" s="45" t="n">
        <v>4.31</v>
      </c>
      <c r="J346" s="45" t="n">
        <v>4.01</v>
      </c>
      <c r="K346" s="45" t="n">
        <v>3.88</v>
      </c>
      <c r="L346" s="46">
        <f>Comparativosimulacros!M345</f>
        <v/>
      </c>
      <c r="M346" s="46" t="n"/>
      <c r="N346" s="50">
        <f>ROUND(((O346*3+P346*3+Q346*3+R346*3+S346*1)/13)*5,0)</f>
        <v/>
      </c>
      <c r="O346" s="43" t="n">
        <v>47.5</v>
      </c>
      <c r="P346" s="43" t="n">
        <v>51.75</v>
      </c>
      <c r="Q346" s="43" t="n">
        <v>54.45</v>
      </c>
      <c r="R346" s="43" t="n">
        <v>62.5</v>
      </c>
      <c r="S346" s="43" t="n">
        <v>50</v>
      </c>
      <c r="T346" s="58">
        <f>IF($C346="","",IF(ISNA(MATCH($C346,Comparativosimulacros!$E:$E,0)),"Falta en Comparativo","Sí está"))</f>
        <v/>
      </c>
    </row>
    <row r="347" ht="15.75" customHeight="1" s="42">
      <c r="A347" s="50" t="n">
        <v>705</v>
      </c>
      <c r="B347" s="44" t="n"/>
      <c r="C347" s="44" t="n"/>
      <c r="D347" s="43" t="inlineStr">
        <is>
          <t>Mercado Gonzalez Valery Sofía</t>
        </is>
      </c>
      <c r="E347" s="51" t="n"/>
      <c r="F347" s="52" t="n"/>
      <c r="G347" s="45" t="n">
        <v>3.87</v>
      </c>
      <c r="H347" s="45" t="n">
        <v>4.16</v>
      </c>
      <c r="I347" s="45" t="n">
        <v>4.05</v>
      </c>
      <c r="J347" s="45" t="n">
        <v>4.54</v>
      </c>
      <c r="K347" s="45" t="n">
        <v>4.26</v>
      </c>
      <c r="L347" s="46">
        <f>Comparativosimulacros!M346</f>
        <v/>
      </c>
      <c r="M347" s="46" t="n"/>
      <c r="N347" s="50">
        <f>ROUND(((O347*3+P347*3+Q347*3+R347*3+S347*1)/13)*5,0)</f>
        <v/>
      </c>
      <c r="O347" s="43" t="n">
        <v>47.5</v>
      </c>
      <c r="P347" s="43" t="n">
        <v>51.75</v>
      </c>
      <c r="Q347" s="43" t="n">
        <v>51.22</v>
      </c>
      <c r="R347" s="43" t="n">
        <v>70.83</v>
      </c>
      <c r="S347" s="43" t="n">
        <v>55</v>
      </c>
      <c r="T347" s="58">
        <f>IF($C347="","",IF(ISNA(MATCH($C347,Comparativosimulacros!$E:$E,0)),"Falta en Comparativo","Sí está"))</f>
        <v/>
      </c>
    </row>
    <row r="348" ht="15.75" customHeight="1" s="42">
      <c r="A348" s="50" t="n">
        <v>705</v>
      </c>
      <c r="B348" s="44" t="n"/>
      <c r="C348" s="44" t="n"/>
      <c r="D348" s="43" t="inlineStr">
        <is>
          <t>Montoya Castañeda Isabella</t>
        </is>
      </c>
      <c r="E348" s="51" t="n"/>
      <c r="F348" s="52" t="n"/>
      <c r="G348" s="45" t="n">
        <v>2.77</v>
      </c>
      <c r="H348" s="45" t="n">
        <v>2.62</v>
      </c>
      <c r="I348" s="45" t="n">
        <v>1.85</v>
      </c>
      <c r="J348" s="45" t="n">
        <v>1.07</v>
      </c>
      <c r="K348" s="45" t="n">
        <v>4.26</v>
      </c>
      <c r="L348" s="46">
        <f>Comparativosimulacros!M347</f>
        <v/>
      </c>
      <c r="M348" s="46" t="n"/>
      <c r="N348" s="50">
        <f>ROUND(((O348*3+P348*3+Q348*3+R348*3+S348*1)/13)*5,0)</f>
        <v/>
      </c>
      <c r="O348" s="43" t="n">
        <v>34</v>
      </c>
      <c r="P348" s="43" t="n">
        <v>32.58</v>
      </c>
      <c r="Q348" s="43" t="n">
        <v>23.32</v>
      </c>
      <c r="R348" s="43" t="n">
        <v>16.67</v>
      </c>
      <c r="S348" s="43" t="n">
        <v>55</v>
      </c>
      <c r="T348" s="58">
        <f>IF($C348="","",IF(ISNA(MATCH($C348,Comparativosimulacros!$E:$E,0)),"Falta en Comparativo","Sí está"))</f>
        <v/>
      </c>
    </row>
    <row r="349" ht="15.75" customHeight="1" s="42">
      <c r="A349" s="50" t="n">
        <v>705</v>
      </c>
      <c r="B349" s="44" t="n"/>
      <c r="C349" s="44" t="n"/>
      <c r="D349" s="43" t="inlineStr">
        <is>
          <t>Moreno León Juan David</t>
        </is>
      </c>
      <c r="E349" s="51" t="n"/>
      <c r="F349" s="52" t="n"/>
      <c r="G349" s="45" t="n">
        <v>4.16</v>
      </c>
      <c r="H349" s="45" t="n">
        <v>4.15</v>
      </c>
      <c r="I349" s="45" t="n">
        <v>3.23</v>
      </c>
      <c r="J349" s="45" t="n">
        <v>4.27</v>
      </c>
      <c r="K349" s="45" t="n">
        <v>2.71</v>
      </c>
      <c r="L349" s="46">
        <f>Comparativosimulacros!M348</f>
        <v/>
      </c>
      <c r="M349" s="46" t="n"/>
      <c r="N349" s="50">
        <f>ROUND(((O349*3+P349*3+Q349*3+R349*3+S349*1)/13)*5,0)</f>
        <v/>
      </c>
      <c r="O349" s="43" t="n">
        <v>51.13</v>
      </c>
      <c r="P349" s="43" t="n">
        <v>51.58</v>
      </c>
      <c r="Q349" s="43" t="n">
        <v>40.84</v>
      </c>
      <c r="R349" s="43" t="n">
        <v>66.67</v>
      </c>
      <c r="S349" s="43" t="n">
        <v>35</v>
      </c>
      <c r="T349" s="58">
        <f>IF($C349="","",IF(ISNA(MATCH($C349,Comparativosimulacros!$E:$E,0)),"Falta en Comparativo","Sí está"))</f>
        <v/>
      </c>
    </row>
    <row r="350" ht="15.75" customHeight="1" s="42">
      <c r="A350" s="50" t="n">
        <v>705</v>
      </c>
      <c r="B350" s="44" t="n"/>
      <c r="C350" s="44" t="n"/>
      <c r="D350" s="43" t="inlineStr">
        <is>
          <t>Ortiz Piedrahita Emanuel</t>
        </is>
      </c>
      <c r="E350" s="51" t="n"/>
      <c r="F350" s="52" t="n"/>
      <c r="G350" s="45" t="n">
        <v>3.89</v>
      </c>
      <c r="H350" s="45" t="n">
        <v>2.68</v>
      </c>
      <c r="I350" s="45" t="n">
        <v>4.05</v>
      </c>
      <c r="J350" s="45" t="n">
        <v>2.67</v>
      </c>
      <c r="K350" s="45" t="n">
        <v>2.71</v>
      </c>
      <c r="L350" s="46">
        <f>Comparativosimulacros!M349</f>
        <v/>
      </c>
      <c r="M350" s="46" t="n"/>
      <c r="N350" s="50">
        <f>ROUND(((O350*3+P350*3+Q350*3+R350*3+S350*1)/13)*5,0)</f>
        <v/>
      </c>
      <c r="O350" s="43" t="n">
        <v>47.75</v>
      </c>
      <c r="P350" s="43" t="n">
        <v>33.38</v>
      </c>
      <c r="Q350" s="43" t="n">
        <v>51.22</v>
      </c>
      <c r="R350" s="43" t="n">
        <v>41.67</v>
      </c>
      <c r="S350" s="43" t="n">
        <v>35</v>
      </c>
      <c r="T350" s="58">
        <f>IF($C350="","",IF(ISNA(MATCH($C350,Comparativosimulacros!$E:$E,0)),"Falta en Comparativo","Sí está"))</f>
        <v/>
      </c>
    </row>
    <row r="351" ht="15.75" customHeight="1" s="42">
      <c r="A351" s="50" t="n">
        <v>705</v>
      </c>
      <c r="B351" s="44" t="n"/>
      <c r="C351" s="44" t="n"/>
      <c r="D351" s="43" t="inlineStr">
        <is>
          <t>Ospino Ospino Sheyla Carolina</t>
        </is>
      </c>
      <c r="E351" s="51" t="n"/>
      <c r="F351" s="52" t="n"/>
      <c r="G351" s="45" t="n">
        <v>5</v>
      </c>
      <c r="H351" s="45" t="n">
        <v>1.94</v>
      </c>
      <c r="I351" s="45" t="n">
        <v>2.41</v>
      </c>
      <c r="J351" s="45" t="n">
        <v>4.01</v>
      </c>
      <c r="K351" s="45" t="n">
        <v>2.71</v>
      </c>
      <c r="L351" s="46">
        <f>Comparativosimulacros!M350</f>
        <v/>
      </c>
      <c r="M351" s="46" t="n"/>
      <c r="N351" s="50">
        <f>ROUND(((O351*3+P351*3+Q351*3+R351*3+S351*1)/13)*5,0)</f>
        <v/>
      </c>
      <c r="O351" s="43" t="n">
        <v>64.88</v>
      </c>
      <c r="P351" s="43" t="n">
        <v>24.17</v>
      </c>
      <c r="Q351" s="43" t="n">
        <v>30.46</v>
      </c>
      <c r="R351" s="43" t="n">
        <v>62.5</v>
      </c>
      <c r="S351" s="43" t="n">
        <v>35</v>
      </c>
      <c r="T351" s="58">
        <f>IF($C351="","",IF(ISNA(MATCH($C351,Comparativosimulacros!$E:$E,0)),"Falta en Comparativo","Sí está"))</f>
        <v/>
      </c>
    </row>
    <row r="352" ht="15.75" customHeight="1" s="42">
      <c r="A352" s="50" t="n">
        <v>705</v>
      </c>
      <c r="B352" s="44" t="n"/>
      <c r="C352" s="44" t="n"/>
      <c r="D352" s="43" t="inlineStr">
        <is>
          <t>Patiño Martínez Jhon Alexander</t>
        </is>
      </c>
      <c r="E352" s="51" t="n"/>
      <c r="F352" s="52" t="n"/>
      <c r="G352" s="45" t="n">
        <v>2.77</v>
      </c>
      <c r="H352" s="45" t="n">
        <v>1.83</v>
      </c>
      <c r="I352" s="45" t="n">
        <v>3.8</v>
      </c>
      <c r="J352" s="45" t="n">
        <v>2.4</v>
      </c>
      <c r="K352" s="45" t="n">
        <v>4.65</v>
      </c>
      <c r="L352" s="46">
        <f>Comparativosimulacros!M351</f>
        <v/>
      </c>
      <c r="M352" s="46" t="n"/>
      <c r="N352" s="50">
        <f>ROUND(((O352*3+P352*3+Q352*3+R352*3+S352*1)/13)*5,0)</f>
        <v/>
      </c>
      <c r="O352" s="43" t="n">
        <v>34</v>
      </c>
      <c r="P352" s="43" t="n">
        <v>22.75</v>
      </c>
      <c r="Q352" s="43" t="n">
        <v>47.98</v>
      </c>
      <c r="R352" s="43" t="n">
        <v>37.5</v>
      </c>
      <c r="S352" s="43" t="n">
        <v>60</v>
      </c>
      <c r="T352" s="58">
        <f>IF($C352="","",IF(ISNA(MATCH($C352,Comparativosimulacros!$E:$E,0)),"Falta en Comparativo","Sí está"))</f>
        <v/>
      </c>
    </row>
    <row r="353" ht="15.75" customHeight="1" s="42">
      <c r="A353" s="50" t="n">
        <v>705</v>
      </c>
      <c r="B353" s="44" t="n"/>
      <c r="C353" s="44" t="n"/>
      <c r="D353" s="43" t="inlineStr">
        <is>
          <t>Piedrahita Vásquez María Salome</t>
        </is>
      </c>
      <c r="E353" s="51" t="n"/>
      <c r="F353" s="52" t="n"/>
      <c r="G353" s="45" t="n">
        <v>4.16</v>
      </c>
      <c r="H353" s="45" t="n">
        <v>4.28</v>
      </c>
      <c r="I353" s="45" t="n">
        <v>5</v>
      </c>
      <c r="J353" s="45" t="n">
        <v>4.27</v>
      </c>
      <c r="K353" s="45" t="n">
        <v>5</v>
      </c>
      <c r="L353" s="46">
        <f>Comparativosimulacros!M352</f>
        <v/>
      </c>
      <c r="M353" s="46" t="n"/>
      <c r="N353" s="50">
        <f>ROUND(((O353*3+P353*3+Q353*3+R353*3+S353*1)/13)*5,0)</f>
        <v/>
      </c>
      <c r="O353" s="43" t="n">
        <v>51.13</v>
      </c>
      <c r="P353" s="43" t="n">
        <v>53.21</v>
      </c>
      <c r="Q353" s="43" t="n">
        <v>64.83</v>
      </c>
      <c r="R353" s="43" t="n">
        <v>66.67</v>
      </c>
      <c r="S353" s="43" t="n">
        <v>90</v>
      </c>
      <c r="T353" s="58">
        <f>IF($C353="","",IF(ISNA(MATCH($C353,Comparativosimulacros!$E:$E,0)),"Falta en Comparativo","Sí está"))</f>
        <v/>
      </c>
    </row>
    <row r="354" ht="15.75" customHeight="1" s="42">
      <c r="A354" s="50" t="n">
        <v>705</v>
      </c>
      <c r="B354" s="44" t="n"/>
      <c r="C354" s="44" t="n"/>
      <c r="D354" s="43" t="inlineStr">
        <is>
          <t>Pineda Hernández German</t>
        </is>
      </c>
      <c r="E354" s="51" t="n"/>
      <c r="F354" s="52" t="n"/>
      <c r="G354" s="45" t="n">
        <v>3.06</v>
      </c>
      <c r="H354" s="45" t="n">
        <v>2.58</v>
      </c>
      <c r="I354" s="45" t="n">
        <v>3.23</v>
      </c>
      <c r="J354" s="45" t="n">
        <v>4.27</v>
      </c>
      <c r="K354" s="45" t="n">
        <v>3.88</v>
      </c>
      <c r="L354" s="46">
        <f>Comparativosimulacros!M353</f>
        <v/>
      </c>
      <c r="M354" s="46" t="n"/>
      <c r="N354" s="50">
        <f>ROUND(((O354*3+P354*3+Q354*3+R354*3+S354*1)/13)*5,0)</f>
        <v/>
      </c>
      <c r="O354" s="43" t="n">
        <v>37.63</v>
      </c>
      <c r="P354" s="43" t="n">
        <v>32.08</v>
      </c>
      <c r="Q354" s="43" t="n">
        <v>40.84</v>
      </c>
      <c r="R354" s="43" t="n">
        <v>66.67</v>
      </c>
      <c r="S354" s="43" t="n">
        <v>50</v>
      </c>
      <c r="T354" s="58">
        <f>IF($C354="","",IF(ISNA(MATCH($C354,Comparativosimulacros!$E:$E,0)),"Falta en Comparativo","Sí está"))</f>
        <v/>
      </c>
    </row>
    <row r="355" ht="15.75" customHeight="1" s="42">
      <c r="A355" s="50" t="n">
        <v>705</v>
      </c>
      <c r="B355" s="44" t="n"/>
      <c r="C355" s="44" t="n"/>
      <c r="D355" s="43" t="inlineStr">
        <is>
          <t>Portillo Hidalgo Ericson José</t>
        </is>
      </c>
      <c r="E355" s="51" t="n"/>
      <c r="F355" s="52" t="n"/>
      <c r="G355" s="45" t="n">
        <v>3.34</v>
      </c>
      <c r="H355" s="45" t="n">
        <v>3.75</v>
      </c>
      <c r="I355" s="45" t="n">
        <v>3.8</v>
      </c>
      <c r="J355" s="45" t="n">
        <v>3.74</v>
      </c>
      <c r="K355" s="45" t="n">
        <v>3.1</v>
      </c>
      <c r="L355" s="46">
        <f>Comparativosimulacros!M354</f>
        <v/>
      </c>
      <c r="M355" s="46" t="n"/>
      <c r="N355" s="50">
        <f>ROUND(((O355*3+P355*3+Q355*3+R355*3+S355*1)/13)*5,0)</f>
        <v/>
      </c>
      <c r="O355" s="43" t="n">
        <v>41</v>
      </c>
      <c r="P355" s="43" t="n">
        <v>46.67</v>
      </c>
      <c r="Q355" s="43" t="n">
        <v>47.98</v>
      </c>
      <c r="R355" s="43" t="n">
        <v>58.33</v>
      </c>
      <c r="S355" s="43" t="n">
        <v>40</v>
      </c>
      <c r="T355" s="58">
        <f>IF($C355="","",IF(ISNA(MATCH($C355,Comparativosimulacros!$E:$E,0)),"Falta en Comparativo","Sí está"))</f>
        <v/>
      </c>
    </row>
    <row r="356" ht="15.75" customHeight="1" s="42">
      <c r="A356" s="50" t="n">
        <v>705</v>
      </c>
      <c r="B356" s="44" t="n"/>
      <c r="C356" s="44" t="n"/>
      <c r="D356" s="43" t="inlineStr">
        <is>
          <t>Pulgarin García Johan Stiven</t>
        </is>
      </c>
      <c r="E356" s="51" t="n"/>
      <c r="F356" s="52" t="n"/>
      <c r="G356" s="45" t="n">
        <v>3.04</v>
      </c>
      <c r="H356" s="45" t="n">
        <v>3.51</v>
      </c>
      <c r="I356" s="45" t="n">
        <v>2.72</v>
      </c>
      <c r="J356" s="45" t="n">
        <v>2.67</v>
      </c>
      <c r="K356" s="45" t="n">
        <v>1.94</v>
      </c>
      <c r="L356" s="46">
        <f>Comparativosimulacros!M355</f>
        <v/>
      </c>
      <c r="M356" s="46" t="n"/>
      <c r="N356" s="50">
        <f>ROUND(((O356*3+P356*3+Q356*3+R356*3+S356*1)/13)*5,0)</f>
        <v/>
      </c>
      <c r="O356" s="43" t="n">
        <v>37.38</v>
      </c>
      <c r="P356" s="43" t="n">
        <v>43.63</v>
      </c>
      <c r="Q356" s="43" t="n">
        <v>34.37</v>
      </c>
      <c r="R356" s="43" t="n">
        <v>41.67</v>
      </c>
      <c r="S356" s="43" t="n">
        <v>25</v>
      </c>
      <c r="T356" s="58">
        <f>IF($C356="","",IF(ISNA(MATCH($C356,Comparativosimulacros!$E:$E,0)),"Falta en Comparativo","Sí está"))</f>
        <v/>
      </c>
    </row>
    <row r="357" ht="15.75" customHeight="1" s="42">
      <c r="A357" s="50" t="n">
        <v>705</v>
      </c>
      <c r="B357" s="44" t="n"/>
      <c r="C357" s="44" t="n"/>
      <c r="D357" s="43" t="inlineStr">
        <is>
          <t>Pérez Gaspar Yulieth Valentina</t>
        </is>
      </c>
      <c r="E357" s="51" t="n"/>
      <c r="F357" s="52" t="n"/>
      <c r="G357" s="45" t="n">
        <v>3.06</v>
      </c>
      <c r="H357" s="45" t="n">
        <v>4.79</v>
      </c>
      <c r="I357" s="45" t="n">
        <v>1.85</v>
      </c>
      <c r="J357" s="45" t="n">
        <v>3.47</v>
      </c>
      <c r="K357" s="45" t="n">
        <v>2.33</v>
      </c>
      <c r="L357" s="46">
        <f>Comparativosimulacros!M356</f>
        <v/>
      </c>
      <c r="M357" s="46" t="n"/>
      <c r="N357" s="50">
        <f>ROUND(((O357*3+P357*3+Q357*3+R357*3+S357*1)/13)*5,0)</f>
        <v/>
      </c>
      <c r="O357" s="43" t="n">
        <v>37.63</v>
      </c>
      <c r="P357" s="43" t="n">
        <v>59.5</v>
      </c>
      <c r="Q357" s="43" t="n">
        <v>23.32</v>
      </c>
      <c r="R357" s="43" t="n">
        <v>54.17</v>
      </c>
      <c r="S357" s="43" t="n">
        <v>30</v>
      </c>
      <c r="T357" s="58">
        <f>IF($C357="","",IF(ISNA(MATCH($C357,Comparativosimulacros!$E:$E,0)),"Falta en Comparativo","Sí está"))</f>
        <v/>
      </c>
    </row>
    <row r="358" ht="15.75" customHeight="1" s="42">
      <c r="A358" s="50" t="n">
        <v>705</v>
      </c>
      <c r="B358" s="44" t="n"/>
      <c r="C358" s="44" t="n"/>
      <c r="D358" s="43" t="inlineStr">
        <is>
          <t>Pérez Zapata Matías</t>
        </is>
      </c>
      <c r="E358" s="51" t="n"/>
      <c r="F358" s="52" t="n"/>
      <c r="G358" s="45" t="n">
        <v>2.77</v>
      </c>
      <c r="H358" s="45" t="n">
        <v>4.13</v>
      </c>
      <c r="I358" s="45" t="n">
        <v>3.49</v>
      </c>
      <c r="J358" s="45" t="n">
        <v>3.2</v>
      </c>
      <c r="K358" s="45" t="n">
        <v>3.1</v>
      </c>
      <c r="L358" s="46">
        <f>Comparativosimulacros!M357</f>
        <v/>
      </c>
      <c r="M358" s="46" t="n"/>
      <c r="N358" s="50">
        <f>ROUND(((O358*3+P358*3+Q358*3+R358*3+S358*1)/13)*5,0)</f>
        <v/>
      </c>
      <c r="O358" s="43" t="n">
        <v>34</v>
      </c>
      <c r="P358" s="43" t="n">
        <v>51.29</v>
      </c>
      <c r="Q358" s="43" t="n">
        <v>44.08</v>
      </c>
      <c r="R358" s="43" t="n">
        <v>50</v>
      </c>
      <c r="S358" s="43" t="n">
        <v>40</v>
      </c>
      <c r="T358" s="58">
        <f>IF($C358="","",IF(ISNA(MATCH($C358,Comparativosimulacros!$E:$E,0)),"Falta en Comparativo","Sí está"))</f>
        <v/>
      </c>
    </row>
    <row r="359" ht="15.75" customHeight="1" s="42">
      <c r="A359" s="50" t="n">
        <v>705</v>
      </c>
      <c r="B359" s="44" t="n"/>
      <c r="C359" s="44" t="n"/>
      <c r="D359" s="43" t="inlineStr">
        <is>
          <t>Quiroz Quiroz Ana Karina</t>
        </is>
      </c>
      <c r="E359" s="51" t="n"/>
      <c r="F359" s="52" t="n"/>
      <c r="G359" s="45" t="n">
        <v>4.46</v>
      </c>
      <c r="H359" s="45" t="n">
        <v>3.09</v>
      </c>
      <c r="I359" s="45" t="n">
        <v>3.44</v>
      </c>
      <c r="J359" s="45" t="n">
        <v>4.54</v>
      </c>
      <c r="K359" s="45" t="n">
        <v>3.1</v>
      </c>
      <c r="L359" s="46">
        <f>Comparativosimulacros!M358</f>
        <v/>
      </c>
      <c r="M359" s="46" t="n"/>
      <c r="N359" s="50">
        <f>ROUND(((O359*3+P359*3+Q359*3+R359*3+S359*1)/13)*5,0)</f>
        <v/>
      </c>
      <c r="O359" s="43" t="n">
        <v>54.75</v>
      </c>
      <c r="P359" s="43" t="n">
        <v>38.38</v>
      </c>
      <c r="Q359" s="43" t="n">
        <v>43.4</v>
      </c>
      <c r="R359" s="43" t="n">
        <v>70.83</v>
      </c>
      <c r="S359" s="43" t="n">
        <v>40</v>
      </c>
      <c r="T359" s="58">
        <f>IF($C359="","",IF(ISNA(MATCH($C359,Comparativosimulacros!$E:$E,0)),"Falta en Comparativo","Sí está"))</f>
        <v/>
      </c>
    </row>
    <row r="360" ht="15.75" customHeight="1" s="42">
      <c r="A360" s="50" t="n">
        <v>705</v>
      </c>
      <c r="B360" s="44" t="n"/>
      <c r="C360" s="44" t="n"/>
      <c r="D360" s="43" t="inlineStr">
        <is>
          <t>Ramirez Lezcano Evelyn</t>
        </is>
      </c>
      <c r="E360" s="51" t="n"/>
      <c r="F360" s="52" t="n"/>
      <c r="G360" s="45" t="n">
        <v>3.59</v>
      </c>
      <c r="H360" s="45" t="n">
        <v>2.86</v>
      </c>
      <c r="I360" s="45" t="n">
        <v>2.1</v>
      </c>
      <c r="J360" s="45" t="n">
        <v>4.01</v>
      </c>
      <c r="K360" s="45" t="n">
        <v>2.33</v>
      </c>
      <c r="L360" s="46">
        <f>Comparativosimulacros!M359</f>
        <v/>
      </c>
      <c r="M360" s="46" t="n"/>
      <c r="N360" s="50">
        <f>ROUND(((O360*3+P360*3+Q360*3+R360*3+S360*1)/13)*5,0)</f>
        <v/>
      </c>
      <c r="O360" s="43" t="n">
        <v>44.13</v>
      </c>
      <c r="P360" s="43" t="n">
        <v>35.5</v>
      </c>
      <c r="Q360" s="43" t="n">
        <v>26.55</v>
      </c>
      <c r="R360" s="43" t="n">
        <v>62.5</v>
      </c>
      <c r="S360" s="43" t="n">
        <v>30</v>
      </c>
      <c r="T360" s="58">
        <f>IF($C360="","",IF(ISNA(MATCH($C360,Comparativosimulacros!$E:$E,0)),"Falta en Comparativo","Sí está"))</f>
        <v/>
      </c>
    </row>
    <row r="361" ht="15.75" customHeight="1" s="42">
      <c r="A361" s="50" t="n">
        <v>705</v>
      </c>
      <c r="B361" s="44" t="n"/>
      <c r="C361" s="44" t="n"/>
      <c r="D361" s="43" t="inlineStr">
        <is>
          <t>Ramírez Morales Sharis Sofía</t>
        </is>
      </c>
      <c r="E361" s="51" t="n"/>
      <c r="F361" s="52" t="n"/>
      <c r="G361" s="45" t="n">
        <v>3.32</v>
      </c>
      <c r="H361" s="45" t="n">
        <v>3.75</v>
      </c>
      <c r="I361" s="45" t="n">
        <v>1.59</v>
      </c>
      <c r="J361" s="45" t="n">
        <v>3.47</v>
      </c>
      <c r="K361" s="45" t="n">
        <v>1.55</v>
      </c>
      <c r="L361" s="46">
        <f>Comparativosimulacros!M360</f>
        <v/>
      </c>
      <c r="M361" s="46" t="n"/>
      <c r="N361" s="50">
        <f>ROUND(((O361*3+P361*3+Q361*3+R361*3+S361*1)/13)*5,0)</f>
        <v/>
      </c>
      <c r="O361" s="43" t="n">
        <v>40.75</v>
      </c>
      <c r="P361" s="43" t="n">
        <v>46.58</v>
      </c>
      <c r="Q361" s="43" t="n">
        <v>20.08</v>
      </c>
      <c r="R361" s="43" t="n">
        <v>54.17</v>
      </c>
      <c r="S361" s="43" t="n">
        <v>20</v>
      </c>
      <c r="T361" s="58">
        <f>IF($C361="","",IF(ISNA(MATCH($C361,Comparativosimulacros!$E:$E,0)),"Falta en Comparativo","Sí está"))</f>
        <v/>
      </c>
    </row>
    <row r="362" ht="15.75" customHeight="1" s="42">
      <c r="A362" s="50" t="n">
        <v>705</v>
      </c>
      <c r="B362" s="44" t="n"/>
      <c r="C362" s="44" t="n"/>
      <c r="D362" s="43" t="inlineStr">
        <is>
          <t>Rojas Jiménez Susana</t>
        </is>
      </c>
      <c r="E362" s="51" t="n"/>
      <c r="F362" s="52" t="n"/>
      <c r="G362" s="45" t="n">
        <v>4.71</v>
      </c>
      <c r="H362" s="45" t="n">
        <v>3.36</v>
      </c>
      <c r="I362" s="45" t="n">
        <v>4.26</v>
      </c>
      <c r="J362" s="45" t="n">
        <v>4.54</v>
      </c>
      <c r="K362" s="45" t="n">
        <v>3.49</v>
      </c>
      <c r="L362" s="46">
        <f>Comparativosimulacros!M361</f>
        <v/>
      </c>
      <c r="M362" s="46" t="n"/>
      <c r="N362" s="50">
        <f>ROUND(((O362*3+P362*3+Q362*3+R362*3+S362*1)/13)*5,0)</f>
        <v/>
      </c>
      <c r="O362" s="43" t="n">
        <v>57.88</v>
      </c>
      <c r="P362" s="43" t="n">
        <v>41.71</v>
      </c>
      <c r="Q362" s="43" t="n">
        <v>53.78</v>
      </c>
      <c r="R362" s="43" t="n">
        <v>70.83</v>
      </c>
      <c r="S362" s="43" t="n">
        <v>45</v>
      </c>
      <c r="T362" s="58">
        <f>IF($C362="","",IF(ISNA(MATCH($C362,Comparativosimulacros!$E:$E,0)),"Falta en Comparativo","Sí está"))</f>
        <v/>
      </c>
    </row>
    <row r="363" ht="15.75" customHeight="1" s="42">
      <c r="A363" s="50" t="n">
        <v>705</v>
      </c>
      <c r="B363" s="44" t="n"/>
      <c r="C363" s="44" t="n"/>
      <c r="D363" s="43" t="inlineStr">
        <is>
          <t>Rojas Lugo Nathasha Del Mar</t>
        </is>
      </c>
      <c r="E363" s="51" t="n"/>
      <c r="F363" s="52" t="n"/>
      <c r="G363" s="45" t="n">
        <v>1.65</v>
      </c>
      <c r="H363" s="45" t="n">
        <v>1.68</v>
      </c>
      <c r="I363" s="45" t="n">
        <v>1.9</v>
      </c>
      <c r="J363" s="45" t="n">
        <v>1.87</v>
      </c>
      <c r="K363" s="45" t="n">
        <v>2.71</v>
      </c>
      <c r="L363" s="46">
        <f>Comparativosimulacros!M362</f>
        <v/>
      </c>
      <c r="M363" s="46" t="n"/>
      <c r="N363" s="50">
        <f>ROUND(((O363*3+P363*3+Q363*3+R363*3+S363*1)/13)*5,0)</f>
        <v/>
      </c>
      <c r="O363" s="43" t="n">
        <v>20.25</v>
      </c>
      <c r="P363" s="43" t="n">
        <v>20.83</v>
      </c>
      <c r="Q363" s="43" t="n">
        <v>23.99</v>
      </c>
      <c r="R363" s="43" t="n">
        <v>29.17</v>
      </c>
      <c r="S363" s="43" t="n">
        <v>35</v>
      </c>
      <c r="T363" s="58">
        <f>IF($C363="","",IF(ISNA(MATCH($C363,Comparativosimulacros!$E:$E,0)),"Falta en Comparativo","Sí está"))</f>
        <v/>
      </c>
    </row>
    <row r="364" ht="15.75" customHeight="1" s="42">
      <c r="A364" s="50" t="n">
        <v>705</v>
      </c>
      <c r="B364" s="44" t="n"/>
      <c r="C364" s="44" t="n"/>
      <c r="D364" s="43" t="inlineStr">
        <is>
          <t>Roldan Rivera Brahian Esteban</t>
        </is>
      </c>
      <c r="E364" s="51" t="n"/>
      <c r="F364" s="52" t="n"/>
      <c r="G364" s="45" t="n">
        <v>1.65</v>
      </c>
      <c r="H364" s="45" t="n">
        <v>1.16</v>
      </c>
      <c r="I364" s="45" t="n">
        <v>1.85</v>
      </c>
      <c r="J364" s="45" t="n">
        <v>1.34</v>
      </c>
      <c r="K364" s="45" t="n">
        <v>2.33</v>
      </c>
      <c r="L364" s="46">
        <f>Comparativosimulacros!M363</f>
        <v/>
      </c>
      <c r="M364" s="46" t="n"/>
      <c r="N364" s="50">
        <f>ROUND(((O364*3+P364*3+Q364*3+R364*3+S364*1)/13)*5,0)</f>
        <v/>
      </c>
      <c r="O364" s="43" t="n">
        <v>20.25</v>
      </c>
      <c r="P364" s="43" t="n">
        <v>14.42</v>
      </c>
      <c r="Q364" s="43" t="n">
        <v>23.32</v>
      </c>
      <c r="R364" s="43" t="n">
        <v>20.83</v>
      </c>
      <c r="S364" s="43" t="n">
        <v>30</v>
      </c>
      <c r="T364" s="58">
        <f>IF($C364="","",IF(ISNA(MATCH($C364,Comparativosimulacros!$E:$E,0)),"Falta en Comparativo","Sí está"))</f>
        <v/>
      </c>
    </row>
    <row r="365" ht="15.75" customHeight="1" s="42">
      <c r="A365" s="50" t="n">
        <v>705</v>
      </c>
      <c r="B365" s="44" t="n"/>
      <c r="C365" s="44" t="n"/>
      <c r="D365" s="43" t="inlineStr">
        <is>
          <t>Salcedo Vásquez Katerin Abril</t>
        </is>
      </c>
      <c r="E365" s="51" t="n"/>
      <c r="F365" s="52" t="n"/>
      <c r="G365" s="45" t="n">
        <v>3.34</v>
      </c>
      <c r="H365" s="45" t="n">
        <v>2.82</v>
      </c>
      <c r="I365" s="45" t="n">
        <v>1.33</v>
      </c>
      <c r="J365" s="45" t="n">
        <v>4.81</v>
      </c>
      <c r="K365" s="45" t="n">
        <v>3.49</v>
      </c>
      <c r="L365" s="46">
        <f>Comparativosimulacros!M364</f>
        <v/>
      </c>
      <c r="M365" s="46" t="n"/>
      <c r="N365" s="50">
        <f>ROUND(((O365*3+P365*3+Q365*3+R365*3+S365*1)/13)*5,0)</f>
        <v/>
      </c>
      <c r="O365" s="43" t="n">
        <v>41</v>
      </c>
      <c r="P365" s="43" t="n">
        <v>35.08</v>
      </c>
      <c r="Q365" s="43" t="n">
        <v>16.85</v>
      </c>
      <c r="R365" s="43" t="n">
        <v>75</v>
      </c>
      <c r="S365" s="43" t="n">
        <v>45</v>
      </c>
      <c r="T365" s="58">
        <f>IF($C365="","",IF(ISNA(MATCH($C365,Comparativosimulacros!$E:$E,0)),"Falta en Comparativo","Sí está"))</f>
        <v/>
      </c>
    </row>
    <row r="366" ht="15.75" customHeight="1" s="42">
      <c r="A366" s="50" t="n">
        <v>705</v>
      </c>
      <c r="B366" s="44" t="n"/>
      <c r="C366" s="44" t="n"/>
      <c r="D366" s="43" t="inlineStr">
        <is>
          <t>Santiesteban Arenas Aslhy Alejandra</t>
        </is>
      </c>
      <c r="E366" s="51" t="n"/>
      <c r="F366" s="52" t="n"/>
      <c r="G366" s="45" t="n">
        <v>3.34</v>
      </c>
      <c r="H366" s="45" t="n">
        <v>5</v>
      </c>
      <c r="I366" s="45" t="n">
        <v>4.57</v>
      </c>
      <c r="J366" s="45" t="n">
        <v>4.54</v>
      </c>
      <c r="K366" s="45" t="n">
        <v>5</v>
      </c>
      <c r="L366" s="46">
        <f>Comparativosimulacros!M365</f>
        <v/>
      </c>
      <c r="M366" s="46" t="n"/>
      <c r="N366" s="50">
        <f>ROUND(((O366*3+P366*3+Q366*3+R366*3+S366*1)/13)*5,0)</f>
        <v/>
      </c>
      <c r="O366" s="43" t="n">
        <v>41</v>
      </c>
      <c r="P366" s="43" t="n">
        <v>70.92</v>
      </c>
      <c r="Q366" s="43" t="n">
        <v>57.69</v>
      </c>
      <c r="R366" s="43" t="n">
        <v>70.83</v>
      </c>
      <c r="S366" s="43" t="n">
        <v>80</v>
      </c>
      <c r="T366" s="58">
        <f>IF($C366="","",IF(ISNA(MATCH($C366,Comparativosimulacros!$E:$E,0)),"Falta en Comparativo","Sí está"))</f>
        <v/>
      </c>
    </row>
    <row r="367" ht="15.75" customHeight="1" s="42">
      <c r="A367" s="50" t="n">
        <v>705</v>
      </c>
      <c r="B367" s="44" t="n"/>
      <c r="C367" s="44" t="n"/>
      <c r="D367" s="43" t="inlineStr">
        <is>
          <t>Silva Gallo Maicon Aron</t>
        </is>
      </c>
      <c r="E367" s="51" t="n"/>
      <c r="F367" s="52" t="n"/>
      <c r="G367" s="45" t="n">
        <v>3.32</v>
      </c>
      <c r="H367" s="45" t="n">
        <v>4.41</v>
      </c>
      <c r="I367" s="45" t="n">
        <v>4.05</v>
      </c>
      <c r="J367" s="45" t="n">
        <v>2.94</v>
      </c>
      <c r="K367" s="45" t="n">
        <v>3.1</v>
      </c>
      <c r="L367" s="46">
        <f>Comparativosimulacros!M366</f>
        <v/>
      </c>
      <c r="M367" s="46" t="n"/>
      <c r="N367" s="50">
        <f>ROUND(((O367*3+P367*3+Q367*3+R367*3+S367*1)/13)*5,0)</f>
        <v/>
      </c>
      <c r="O367" s="43" t="n">
        <v>40.75</v>
      </c>
      <c r="P367" s="43" t="n">
        <v>54.88</v>
      </c>
      <c r="Q367" s="43" t="n">
        <v>51.22</v>
      </c>
      <c r="R367" s="43" t="n">
        <v>45.83</v>
      </c>
      <c r="S367" s="43" t="n">
        <v>40</v>
      </c>
      <c r="T367" s="58">
        <f>IF($C367="","",IF(ISNA(MATCH($C367,Comparativosimulacros!$E:$E,0)),"Falta en Comparativo","Sí está"))</f>
        <v/>
      </c>
    </row>
    <row r="368" ht="15.75" customHeight="1" s="42">
      <c r="A368" s="50" t="n">
        <v>705</v>
      </c>
      <c r="B368" s="44" t="n"/>
      <c r="C368" s="44" t="n"/>
      <c r="D368" s="43" t="inlineStr">
        <is>
          <t>Taborda Piedrahita Jerónimo</t>
        </is>
      </c>
      <c r="E368" s="51" t="n"/>
      <c r="F368" s="52" t="n"/>
      <c r="G368" s="45" t="n">
        <v>4.16</v>
      </c>
      <c r="H368" s="45" t="n">
        <v>5</v>
      </c>
      <c r="I368" s="45" t="n">
        <v>5</v>
      </c>
      <c r="J368" s="45" t="n">
        <v>3.74</v>
      </c>
      <c r="K368" s="45" t="n">
        <v>5</v>
      </c>
      <c r="L368" s="46">
        <f>Comparativosimulacros!M367</f>
        <v/>
      </c>
      <c r="M368" s="46" t="n"/>
      <c r="N368" s="50">
        <f>ROUND(((O368*3+P368*3+Q368*3+R368*3+S368*1)/13)*5,0)</f>
        <v/>
      </c>
      <c r="O368" s="43" t="n">
        <v>51.13</v>
      </c>
      <c r="P368" s="43" t="n">
        <v>72.79000000000001</v>
      </c>
      <c r="Q368" s="43" t="n">
        <v>64.83</v>
      </c>
      <c r="R368" s="43" t="n">
        <v>58.33</v>
      </c>
      <c r="S368" s="43" t="n">
        <v>65</v>
      </c>
      <c r="T368" s="58">
        <f>IF($C368="","",IF(ISNA(MATCH($C368,Comparativosimulacros!$E:$E,0)),"Falta en Comparativo","Sí está"))</f>
        <v/>
      </c>
    </row>
    <row r="369" ht="15.75" customHeight="1" s="42">
      <c r="A369" s="50" t="n">
        <v>705</v>
      </c>
      <c r="B369" s="44" t="n"/>
      <c r="C369" s="44" t="n"/>
      <c r="D369" s="43" t="inlineStr">
        <is>
          <t>Toro Ochoa Abigail</t>
        </is>
      </c>
      <c r="E369" s="51" t="n"/>
      <c r="F369" s="52" t="n"/>
      <c r="G369" s="45" t="n">
        <v>3.61</v>
      </c>
      <c r="H369" s="45" t="n">
        <v>4.8</v>
      </c>
      <c r="I369" s="45" t="n">
        <v>4.31</v>
      </c>
      <c r="J369" s="45" t="n">
        <v>3.2</v>
      </c>
      <c r="K369" s="45" t="n">
        <v>2.71</v>
      </c>
      <c r="L369" s="46">
        <f>Comparativosimulacros!M368</f>
        <v/>
      </c>
      <c r="M369" s="46" t="n"/>
      <c r="N369" s="50">
        <f>ROUND(((O369*3+P369*3+Q369*3+R369*3+S369*1)/13)*5,0)</f>
        <v/>
      </c>
      <c r="O369" s="43" t="n">
        <v>44.38</v>
      </c>
      <c r="P369" s="43" t="n">
        <v>59.67</v>
      </c>
      <c r="Q369" s="43" t="n">
        <v>54.45</v>
      </c>
      <c r="R369" s="43" t="n">
        <v>50</v>
      </c>
      <c r="S369" s="43" t="n">
        <v>35</v>
      </c>
      <c r="T369" s="58">
        <f>IF($C369="","",IF(ISNA(MATCH($C369,Comparativosimulacros!$E:$E,0)),"Falta en Comparativo","Sí está"))</f>
        <v/>
      </c>
    </row>
    <row r="370" ht="15.75" customHeight="1" s="42">
      <c r="A370" s="50" t="n">
        <v>705</v>
      </c>
      <c r="B370" s="44" t="n"/>
      <c r="C370" s="44" t="n"/>
      <c r="D370" s="43" t="inlineStr">
        <is>
          <t>Vargas Gómez Maria Paula</t>
        </is>
      </c>
      <c r="E370" s="51" t="n"/>
      <c r="F370" s="52" t="n"/>
      <c r="G370" s="45" t="n">
        <v>3.87</v>
      </c>
      <c r="H370" s="45" t="n">
        <v>4.53</v>
      </c>
      <c r="I370" s="45" t="n">
        <v>5</v>
      </c>
      <c r="J370" s="45" t="n">
        <v>3.2</v>
      </c>
      <c r="K370" s="45" t="n">
        <v>5</v>
      </c>
      <c r="L370" s="46">
        <f>Comparativosimulacros!M369</f>
        <v/>
      </c>
      <c r="M370" s="46" t="n"/>
      <c r="N370" s="50">
        <f>ROUND(((O370*3+P370*3+Q370*3+R370*3+S370*1)/13)*5,0)</f>
        <v/>
      </c>
      <c r="O370" s="43" t="n">
        <v>47.5</v>
      </c>
      <c r="P370" s="43" t="n">
        <v>56.33</v>
      </c>
      <c r="Q370" s="43" t="n">
        <v>77.77</v>
      </c>
      <c r="R370" s="43" t="n">
        <v>50</v>
      </c>
      <c r="S370" s="43" t="n">
        <v>70</v>
      </c>
      <c r="T370" s="58">
        <f>IF($C370="","",IF(ISNA(MATCH($C370,Comparativosimulacros!$E:$E,0)),"Falta en Comparativo","Sí está"))</f>
        <v/>
      </c>
    </row>
    <row r="371" ht="15.75" customHeight="1" s="42">
      <c r="A371" s="50" t="n">
        <v>705</v>
      </c>
      <c r="B371" s="44" t="n"/>
      <c r="C371" s="44" t="n"/>
      <c r="D371" s="43" t="inlineStr">
        <is>
          <t>Velasquez Mesa Zamara</t>
        </is>
      </c>
      <c r="E371" s="51" t="n"/>
      <c r="F371" s="52" t="n"/>
      <c r="G371" s="45" t="n">
        <v>3.34</v>
      </c>
      <c r="H371" s="45" t="n">
        <v>3.78</v>
      </c>
      <c r="I371" s="45" t="n">
        <v>5</v>
      </c>
      <c r="J371" s="45" t="n">
        <v>3.74</v>
      </c>
      <c r="K371" s="45" t="n">
        <v>5</v>
      </c>
      <c r="L371" s="46">
        <f>Comparativosimulacros!M370</f>
        <v/>
      </c>
      <c r="M371" s="46" t="n"/>
      <c r="N371" s="50">
        <f>ROUND(((O371*3+P371*3+Q371*3+R371*3+S371*1)/13)*5,0)</f>
        <v/>
      </c>
      <c r="O371" s="43" t="n">
        <v>41</v>
      </c>
      <c r="P371" s="43" t="n">
        <v>46.96</v>
      </c>
      <c r="Q371" s="43" t="n">
        <v>64.16</v>
      </c>
      <c r="R371" s="43" t="n">
        <v>58.33</v>
      </c>
      <c r="S371" s="43" t="n">
        <v>65</v>
      </c>
      <c r="T371" s="58">
        <f>IF($C371="","",IF(ISNA(MATCH($C371,Comparativosimulacros!$E:$E,0)),"Falta en Comparativo","Sí está"))</f>
        <v/>
      </c>
    </row>
    <row r="372" ht="15.75" customHeight="1" s="42">
      <c r="A372" s="50" t="n">
        <v>705</v>
      </c>
      <c r="B372" s="44" t="n"/>
      <c r="C372" s="44" t="n"/>
      <c r="D372" s="43" t="inlineStr">
        <is>
          <t>Villa López Monzerrat</t>
        </is>
      </c>
      <c r="E372" s="51" t="n"/>
      <c r="F372" s="52" t="n"/>
      <c r="G372" s="45" t="n">
        <v>2.2</v>
      </c>
      <c r="H372" s="45" t="n">
        <v>3.24</v>
      </c>
      <c r="I372" s="45" t="n">
        <v>2.72</v>
      </c>
      <c r="J372" s="45" t="n">
        <v>3.47</v>
      </c>
      <c r="K372" s="45" t="n">
        <v>2.71</v>
      </c>
      <c r="L372" s="46">
        <f>Comparativosimulacros!M371</f>
        <v/>
      </c>
      <c r="M372" s="46" t="n"/>
      <c r="N372" s="50">
        <f>ROUND(((O372*3+P372*3+Q372*3+R372*3+S372*1)/13)*5,0)</f>
        <v/>
      </c>
      <c r="O372" s="43" t="n">
        <v>27</v>
      </c>
      <c r="P372" s="43" t="n">
        <v>40.25</v>
      </c>
      <c r="Q372" s="43" t="n">
        <v>34.37</v>
      </c>
      <c r="R372" s="43" t="n">
        <v>54.17</v>
      </c>
      <c r="S372" s="43" t="n">
        <v>35</v>
      </c>
      <c r="T372" s="58">
        <f>IF($C372="","",IF(ISNA(MATCH($C372,Comparativosimulacros!$E:$E,0)),"Falta en Comparativo","Sí está"))</f>
        <v/>
      </c>
    </row>
    <row r="373" ht="15.75" customHeight="1" s="42">
      <c r="A373" s="50" t="n">
        <v>801</v>
      </c>
      <c r="B373" s="44" t="n"/>
      <c r="C373" s="44" t="n"/>
      <c r="D373" s="43" t="inlineStr">
        <is>
          <t>Agudelo Castillo Ciara Jayden</t>
        </is>
      </c>
      <c r="E373" s="51" t="n"/>
      <c r="F373" s="52" t="n"/>
      <c r="G373" s="45" t="n">
        <v>2.91</v>
      </c>
      <c r="H373" s="45" t="n">
        <v>4.65</v>
      </c>
      <c r="I373" s="45" t="n">
        <v>4.81</v>
      </c>
      <c r="J373" s="45" t="n">
        <v>2.53</v>
      </c>
      <c r="K373" s="45" t="n">
        <v>3.59</v>
      </c>
      <c r="L373" s="46">
        <f>Comparativosimulacros!M372</f>
        <v/>
      </c>
      <c r="M373" s="46" t="n"/>
      <c r="N373" s="50">
        <f>ROUND(((O373*3+P373*3+Q373*3+R373*3+S373*1)/13)*5,0)</f>
        <v/>
      </c>
      <c r="O373" s="43" t="n">
        <v>35.63</v>
      </c>
      <c r="P373" s="43" t="n">
        <v>58.29</v>
      </c>
      <c r="Q373" s="43" t="n">
        <v>58.44</v>
      </c>
      <c r="R373" s="43" t="n">
        <v>32.08</v>
      </c>
      <c r="S373" s="43" t="n">
        <v>50</v>
      </c>
      <c r="T373" s="58">
        <f>IF($C373="","",IF(ISNA(MATCH($C373,Comparativosimulacros!$E:$E,0)),"Falta en Comparativo","Sí está"))</f>
        <v/>
      </c>
    </row>
    <row r="374" ht="15.75" customHeight="1" s="42">
      <c r="A374" s="50" t="n">
        <v>801</v>
      </c>
      <c r="B374" s="44" t="n"/>
      <c r="C374" s="44" t="n"/>
      <c r="D374" s="43" t="inlineStr">
        <is>
          <t>Aguirre Moncada Keiry</t>
        </is>
      </c>
      <c r="E374" s="51" t="n"/>
      <c r="F374" s="52" t="n"/>
      <c r="G374" s="45" t="n">
        <v>2.63</v>
      </c>
      <c r="H374" s="45" t="n">
        <v>1</v>
      </c>
      <c r="I374" s="45" t="n">
        <v>1.39</v>
      </c>
      <c r="J374" s="45" t="n">
        <v>2.89</v>
      </c>
      <c r="K374" s="45" t="n">
        <v>1.49</v>
      </c>
      <c r="L374" s="46">
        <f>Comparativosimulacros!M373</f>
        <v/>
      </c>
      <c r="M374" s="46" t="n"/>
      <c r="N374" s="50">
        <f>ROUND(((O374*3+P374*3+Q374*3+R374*3+S374*1)/13)*5,0)</f>
        <v/>
      </c>
      <c r="O374" s="43" t="n">
        <v>32.19</v>
      </c>
      <c r="P374" s="43" t="n">
        <v>7.12</v>
      </c>
      <c r="Q374" s="43" t="n">
        <v>16.88</v>
      </c>
      <c r="R374" s="43" t="n">
        <v>36.67</v>
      </c>
      <c r="S374" s="43" t="n">
        <v>20.83</v>
      </c>
      <c r="T374" s="58">
        <f>IF($C374="","",IF(ISNA(MATCH($C374,Comparativosimulacros!$E:$E,0)),"Falta en Comparativo","Sí está"))</f>
        <v/>
      </c>
    </row>
    <row r="375" ht="15.75" customHeight="1" s="42">
      <c r="A375" s="50" t="n">
        <v>801</v>
      </c>
      <c r="B375" s="44" t="n"/>
      <c r="C375" s="44" t="n"/>
      <c r="D375" s="43" t="inlineStr">
        <is>
          <t>Aguirres Urrego Darlinson Estiven</t>
        </is>
      </c>
      <c r="E375" s="51" t="n"/>
      <c r="F375" s="52" t="n"/>
      <c r="G375" s="45" t="n">
        <v>2.96</v>
      </c>
      <c r="H375" s="45" t="n">
        <v>3.27</v>
      </c>
      <c r="I375" s="45" t="n">
        <v>2.35</v>
      </c>
      <c r="J375" s="45" t="n">
        <v>2.89</v>
      </c>
      <c r="K375" s="45" t="n">
        <v>4.18</v>
      </c>
      <c r="L375" s="46">
        <f>Comparativosimulacros!M374</f>
        <v/>
      </c>
      <c r="M375" s="46" t="n"/>
      <c r="N375" s="50">
        <f>ROUND(((O375*3+P375*3+Q375*3+R375*3+S375*1)/13)*5,0)</f>
        <v/>
      </c>
      <c r="O375" s="43" t="n">
        <v>36.25</v>
      </c>
      <c r="P375" s="43" t="n">
        <v>41.03</v>
      </c>
      <c r="Q375" s="43" t="n">
        <v>28.59</v>
      </c>
      <c r="R375" s="43" t="n">
        <v>36.67</v>
      </c>
      <c r="S375" s="43" t="n">
        <v>58.33</v>
      </c>
      <c r="T375" s="58">
        <f>IF($C375="","",IF(ISNA(MATCH($C375,Comparativosimulacros!$E:$E,0)),"Falta en Comparativo","Sí está"))</f>
        <v/>
      </c>
    </row>
    <row r="376" ht="15.75" customHeight="1" s="42">
      <c r="A376" s="50" t="n">
        <v>801</v>
      </c>
      <c r="B376" s="44" t="n"/>
      <c r="C376" s="44" t="n"/>
      <c r="D376" s="43" t="inlineStr">
        <is>
          <t>Alcaraz Cano Yeikob David</t>
        </is>
      </c>
      <c r="E376" s="51" t="n"/>
      <c r="F376" s="52" t="n"/>
      <c r="G376" s="45" t="n">
        <v>3.52</v>
      </c>
      <c r="H376" s="45" t="n">
        <v>2.96</v>
      </c>
      <c r="I376" s="45" t="n">
        <v>2.35</v>
      </c>
      <c r="J376" s="45" t="n">
        <v>3.98</v>
      </c>
      <c r="K376" s="45" t="n">
        <v>1.79</v>
      </c>
      <c r="L376" s="46">
        <f>Comparativosimulacros!M375</f>
        <v/>
      </c>
      <c r="M376" s="46" t="n"/>
      <c r="N376" s="50">
        <f>ROUND(((O376*3+P376*3+Q376*3+R376*3+S376*1)/13)*5,0)</f>
        <v/>
      </c>
      <c r="O376" s="43" t="n">
        <v>43.13</v>
      </c>
      <c r="P376" s="43" t="n">
        <v>37.07</v>
      </c>
      <c r="Q376" s="43" t="n">
        <v>28.59</v>
      </c>
      <c r="R376" s="43" t="n">
        <v>50.42</v>
      </c>
      <c r="S376" s="43" t="n">
        <v>25</v>
      </c>
      <c r="T376" s="58">
        <f>IF($C376="","",IF(ISNA(MATCH($C376,Comparativosimulacros!$E:$E,0)),"Falta en Comparativo","Sí está"))</f>
        <v/>
      </c>
    </row>
    <row r="377" ht="15.75" customHeight="1" s="42">
      <c r="A377" s="50" t="n">
        <v>801</v>
      </c>
      <c r="B377" s="44" t="n"/>
      <c r="C377" s="44" t="n"/>
      <c r="D377" s="43" t="inlineStr">
        <is>
          <t>Alcaraz Urrego Alejandro</t>
        </is>
      </c>
      <c r="E377" s="51" t="n"/>
      <c r="F377" s="52" t="n"/>
      <c r="G377" s="45" t="n">
        <v>1.45</v>
      </c>
      <c r="H377" s="45" t="n">
        <v>2.08</v>
      </c>
      <c r="I377" s="45" t="n">
        <v>2.03</v>
      </c>
      <c r="J377" s="45" t="n">
        <v>3.62</v>
      </c>
      <c r="K377" s="45" t="n">
        <v>1.49</v>
      </c>
      <c r="L377" s="46">
        <f>Comparativosimulacros!M376</f>
        <v/>
      </c>
      <c r="M377" s="46" t="n"/>
      <c r="N377" s="50">
        <f>ROUND(((O377*3+P377*3+Q377*3+R377*3+S377*1)/13)*5,0)</f>
        <v/>
      </c>
      <c r="O377" s="43" t="n">
        <v>17.81</v>
      </c>
      <c r="P377" s="43" t="n">
        <v>26.03</v>
      </c>
      <c r="Q377" s="43" t="n">
        <v>24.69</v>
      </c>
      <c r="R377" s="43" t="n">
        <v>45.83</v>
      </c>
      <c r="S377" s="43" t="n">
        <v>20.83</v>
      </c>
      <c r="T377" s="58">
        <f>IF($C377="","",IF(ISNA(MATCH($C377,Comparativosimulacros!$E:$E,0)),"Falta en Comparativo","Sí está"))</f>
        <v/>
      </c>
    </row>
    <row r="378" ht="15.75" customHeight="1" s="42">
      <c r="A378" s="50" t="n">
        <v>801</v>
      </c>
      <c r="B378" s="44" t="n"/>
      <c r="C378" s="44" t="n"/>
      <c r="D378" s="43" t="inlineStr">
        <is>
          <t>Almanzar Lares Brenda Carolina</t>
        </is>
      </c>
      <c r="E378" s="51" t="n"/>
      <c r="F378" s="52" t="n"/>
      <c r="G378" s="45" t="n">
        <v>3.24</v>
      </c>
      <c r="H378" s="45" t="n">
        <v>4.36</v>
      </c>
      <c r="I378" s="45" t="n">
        <v>2.03</v>
      </c>
      <c r="J378" s="45" t="n">
        <v>2.17</v>
      </c>
      <c r="K378" s="45" t="n">
        <v>1.49</v>
      </c>
      <c r="L378" s="46">
        <f>Comparativosimulacros!M377</f>
        <v/>
      </c>
      <c r="M378" s="46" t="n"/>
      <c r="N378" s="50">
        <f>ROUND(((O378*3+P378*3+Q378*3+R378*3+S378*1)/13)*5,0)</f>
        <v/>
      </c>
      <c r="O378" s="43" t="n">
        <v>39.69</v>
      </c>
      <c r="P378" s="43" t="n">
        <v>54.63</v>
      </c>
      <c r="Q378" s="43" t="n">
        <v>24.69</v>
      </c>
      <c r="R378" s="43" t="n">
        <v>27.5</v>
      </c>
      <c r="S378" s="43" t="n">
        <v>20.83</v>
      </c>
      <c r="T378" s="58">
        <f>IF($C378="","",IF(ISNA(MATCH($C378,Comparativosimulacros!$E:$E,0)),"Falta en Comparativo","Sí está"))</f>
        <v/>
      </c>
    </row>
    <row r="379" ht="15.75" customHeight="1" s="42">
      <c r="A379" s="50" t="n">
        <v>801</v>
      </c>
      <c r="B379" s="44" t="n"/>
      <c r="C379" s="44" t="n"/>
      <c r="D379" s="43" t="inlineStr">
        <is>
          <t>Argumedo López Oscar Yesit</t>
        </is>
      </c>
      <c r="E379" s="51" t="n"/>
      <c r="F379" s="52" t="n"/>
      <c r="G379" s="45" t="n">
        <v>3.8</v>
      </c>
      <c r="H379" s="45" t="n">
        <v>3.11</v>
      </c>
      <c r="I379" s="45" t="n">
        <v>3.74</v>
      </c>
      <c r="J379" s="45" t="n">
        <v>3.62</v>
      </c>
      <c r="K379" s="45" t="n">
        <v>4.78</v>
      </c>
      <c r="L379" s="46">
        <f>Comparativosimulacros!M378</f>
        <v/>
      </c>
      <c r="M379" s="46" t="n"/>
      <c r="N379" s="50">
        <f>ROUND(((O379*3+P379*3+Q379*3+R379*3+S379*1)/13)*5,0)</f>
        <v/>
      </c>
      <c r="O379" s="43" t="n">
        <v>46.56</v>
      </c>
      <c r="P379" s="43" t="n">
        <v>39.05</v>
      </c>
      <c r="Q379" s="43" t="n">
        <v>45.47</v>
      </c>
      <c r="R379" s="43" t="n">
        <v>45.83</v>
      </c>
      <c r="S379" s="43" t="n">
        <v>66.67</v>
      </c>
      <c r="T379" s="58">
        <f>IF($C379="","",IF(ISNA(MATCH($C379,Comparativosimulacros!$E:$E,0)),"Falta en Comparativo","Sí está"))</f>
        <v/>
      </c>
    </row>
    <row r="380" ht="15.75" customHeight="1" s="42">
      <c r="A380" s="50" t="n">
        <v>801</v>
      </c>
      <c r="B380" s="44" t="n"/>
      <c r="C380" s="44" t="n"/>
      <c r="D380" s="43" t="inlineStr">
        <is>
          <t>Arteaga Franco Nicolas</t>
        </is>
      </c>
      <c r="E380" s="51" t="n"/>
      <c r="F380" s="52" t="n"/>
      <c r="G380" s="45" t="n">
        <v>3.8</v>
      </c>
      <c r="H380" s="45" t="n">
        <v>3.14</v>
      </c>
      <c r="I380" s="45" t="n">
        <v>1.71</v>
      </c>
      <c r="J380" s="45" t="n">
        <v>2.89</v>
      </c>
      <c r="K380" s="45" t="n">
        <v>2.09</v>
      </c>
      <c r="L380" s="46">
        <f>Comparativosimulacros!M379</f>
        <v/>
      </c>
      <c r="M380" s="46" t="n"/>
      <c r="N380" s="50">
        <f>ROUND(((O380*3+P380*3+Q380*3+R380*3+S380*1)/13)*5,0)</f>
        <v/>
      </c>
      <c r="O380" s="43" t="n">
        <v>46.56</v>
      </c>
      <c r="P380" s="43" t="n">
        <v>39.36</v>
      </c>
      <c r="Q380" s="43" t="n">
        <v>20.78</v>
      </c>
      <c r="R380" s="43" t="n">
        <v>36.67</v>
      </c>
      <c r="S380" s="43" t="n">
        <v>29.17</v>
      </c>
      <c r="T380" s="58">
        <f>IF($C380="","",IF(ISNA(MATCH($C380,Comparativosimulacros!$E:$E,0)),"Falta en Comparativo","Sí está"))</f>
        <v/>
      </c>
    </row>
    <row r="381" ht="15.75" customHeight="1" s="42">
      <c r="A381" s="50" t="n">
        <v>801</v>
      </c>
      <c r="B381" s="44" t="n"/>
      <c r="C381" s="44" t="n"/>
      <c r="D381" s="43" t="inlineStr">
        <is>
          <t>Arteaga Grajales Yorman</t>
        </is>
      </c>
      <c r="E381" s="51" t="n"/>
      <c r="F381" s="52" t="n"/>
      <c r="G381" s="45" t="n">
        <v>3.47</v>
      </c>
      <c r="H381" s="45" t="n">
        <v>2.7</v>
      </c>
      <c r="I381" s="45" t="n">
        <v>4.91</v>
      </c>
      <c r="J381" s="45" t="n">
        <v>4.34</v>
      </c>
      <c r="K381" s="45" t="n">
        <v>3.59</v>
      </c>
      <c r="L381" s="46">
        <f>Comparativosimulacros!M380</f>
        <v/>
      </c>
      <c r="M381" s="46" t="n"/>
      <c r="N381" s="50">
        <f>ROUND(((O381*3+P381*3+Q381*3+R381*3+S381*1)/13)*5,0)</f>
        <v/>
      </c>
      <c r="O381" s="43" t="n">
        <v>42.5</v>
      </c>
      <c r="P381" s="43" t="n">
        <v>33.91</v>
      </c>
      <c r="Q381" s="43" t="n">
        <v>59.69</v>
      </c>
      <c r="R381" s="43" t="n">
        <v>55</v>
      </c>
      <c r="S381" s="43" t="n">
        <v>50</v>
      </c>
      <c r="T381" s="58">
        <f>IF($C381="","",IF(ISNA(MATCH($C381,Comparativosimulacros!$E:$E,0)),"Falta en Comparativo","Sí está"))</f>
        <v/>
      </c>
    </row>
    <row r="382" ht="15.75" customHeight="1" s="42">
      <c r="A382" s="50" t="n">
        <v>801</v>
      </c>
      <c r="B382" s="44" t="n"/>
      <c r="C382" s="44" t="n"/>
      <c r="D382" s="43" t="inlineStr">
        <is>
          <t>Bedoya Acevedo Juan Pablo</t>
        </is>
      </c>
      <c r="E382" s="51" t="n"/>
      <c r="F382" s="52" t="n"/>
      <c r="G382" s="45" t="n">
        <v>4.08</v>
      </c>
      <c r="H382" s="45" t="n">
        <v>4.27</v>
      </c>
      <c r="I382" s="45" t="n">
        <v>3.74</v>
      </c>
      <c r="J382" s="45" t="n">
        <v>3.98</v>
      </c>
      <c r="K382" s="45" t="n">
        <v>3.59</v>
      </c>
      <c r="L382" s="46">
        <f>Comparativosimulacros!M381</f>
        <v/>
      </c>
      <c r="M382" s="46" t="n"/>
      <c r="N382" s="50">
        <f>ROUND(((O382*3+P382*3+Q382*3+R382*3+S382*1)/13)*5,0)</f>
        <v/>
      </c>
      <c r="O382" s="43" t="n">
        <v>50</v>
      </c>
      <c r="P382" s="43" t="n">
        <v>53.59</v>
      </c>
      <c r="Q382" s="43" t="n">
        <v>45.47</v>
      </c>
      <c r="R382" s="43" t="n">
        <v>50.42</v>
      </c>
      <c r="S382" s="43" t="n">
        <v>50</v>
      </c>
      <c r="T382" s="58">
        <f>IF($C382="","",IF(ISNA(MATCH($C382,Comparativosimulacros!$E:$E,0)),"Falta en Comparativo","Sí está"))</f>
        <v/>
      </c>
    </row>
    <row r="383" ht="15.75" customHeight="1" s="42">
      <c r="A383" s="50" t="n">
        <v>801</v>
      </c>
      <c r="B383" s="44" t="n"/>
      <c r="C383" s="44" t="n"/>
      <c r="D383" s="43" t="inlineStr">
        <is>
          <t>Bolivar Bedoya Karen Dayana</t>
        </is>
      </c>
      <c r="E383" s="51" t="n"/>
      <c r="F383" s="52" t="n"/>
      <c r="G383" s="45" t="n">
        <v>1.45</v>
      </c>
      <c r="H383" s="45" t="n">
        <v>4.01</v>
      </c>
      <c r="I383" s="45" t="n">
        <v>2.78</v>
      </c>
      <c r="J383" s="45" t="n">
        <v>4.34</v>
      </c>
      <c r="K383" s="45" t="n">
        <v>2.09</v>
      </c>
      <c r="L383" s="46">
        <f>Comparativosimulacros!M382</f>
        <v/>
      </c>
      <c r="M383" s="46" t="n"/>
      <c r="N383" s="50">
        <f>ROUND(((O383*3+P383*3+Q383*3+R383*3+S383*1)/13)*5,0)</f>
        <v/>
      </c>
      <c r="O383" s="43" t="n">
        <v>17.81</v>
      </c>
      <c r="P383" s="43" t="n">
        <v>50.27</v>
      </c>
      <c r="Q383" s="43" t="n">
        <v>33.75</v>
      </c>
      <c r="R383" s="43" t="n">
        <v>55</v>
      </c>
      <c r="S383" s="43" t="n">
        <v>29.17</v>
      </c>
      <c r="T383" s="58">
        <f>IF($C383="","",IF(ISNA(MATCH($C383,Comparativosimulacros!$E:$E,0)),"Falta en Comparativo","Sí está"))</f>
        <v/>
      </c>
    </row>
    <row r="384" ht="15.75" customHeight="1" s="42">
      <c r="A384" s="50" t="n">
        <v>801</v>
      </c>
      <c r="B384" s="44" t="n"/>
      <c r="C384" s="44" t="n"/>
      <c r="D384" s="43" t="inlineStr">
        <is>
          <t>Brand Arroyave María Ufay</t>
        </is>
      </c>
      <c r="E384" s="51" t="n"/>
      <c r="F384" s="52" t="n"/>
      <c r="G384" s="45" t="n">
        <v>3.52</v>
      </c>
      <c r="H384" s="45" t="n">
        <v>5</v>
      </c>
      <c r="I384" s="45" t="n">
        <v>5</v>
      </c>
      <c r="J384" s="45" t="n">
        <v>3.98</v>
      </c>
      <c r="K384" s="45" t="n">
        <v>4.48</v>
      </c>
      <c r="L384" s="46">
        <f>Comparativosimulacros!M383</f>
        <v/>
      </c>
      <c r="M384" s="46" t="n"/>
      <c r="N384" s="50">
        <f>ROUND(((O384*3+P384*3+Q384*3+R384*3+S384*1)/13)*5,0)</f>
        <v/>
      </c>
      <c r="O384" s="43" t="n">
        <v>43.13</v>
      </c>
      <c r="P384" s="43" t="n">
        <v>72.06999999999999</v>
      </c>
      <c r="Q384" s="43" t="n">
        <v>62.34</v>
      </c>
      <c r="R384" s="43" t="n">
        <v>50.42</v>
      </c>
      <c r="S384" s="43" t="n">
        <v>62.5</v>
      </c>
      <c r="T384" s="58">
        <f>IF($C384="","",IF(ISNA(MATCH($C384,Comparativosimulacros!$E:$E,0)),"Falta en Comparativo","Sí está"))</f>
        <v/>
      </c>
    </row>
    <row r="385" ht="15.75" customHeight="1" s="42">
      <c r="A385" s="50" t="n">
        <v>801</v>
      </c>
      <c r="B385" s="44" t="n"/>
      <c r="C385" s="44" t="n"/>
      <c r="D385" s="43" t="inlineStr">
        <is>
          <t>Cano Salazar Sara Sofia</t>
        </is>
      </c>
      <c r="E385" s="51" t="n"/>
      <c r="F385" s="52" t="n"/>
      <c r="G385" s="45" t="n">
        <v>3.24</v>
      </c>
      <c r="H385" s="45" t="n">
        <v>1.17</v>
      </c>
      <c r="I385" s="45" t="n">
        <v>1</v>
      </c>
      <c r="J385" s="45" t="n">
        <v>2.53</v>
      </c>
      <c r="K385" s="45" t="n">
        <v>2.39</v>
      </c>
      <c r="L385" s="46">
        <f>Comparativosimulacros!M384</f>
        <v/>
      </c>
      <c r="M385" s="46" t="n"/>
      <c r="N385" s="50">
        <f>ROUND(((O385*3+P385*3+Q385*3+R385*3+S385*1)/13)*5,0)</f>
        <v/>
      </c>
      <c r="O385" s="43" t="n">
        <v>39.69</v>
      </c>
      <c r="P385" s="43" t="n">
        <v>14.68</v>
      </c>
      <c r="Q385" s="43" t="n">
        <v>7.81</v>
      </c>
      <c r="R385" s="43" t="n">
        <v>32.08</v>
      </c>
      <c r="S385" s="43" t="n">
        <v>33.33</v>
      </c>
      <c r="T385" s="58">
        <f>IF($C385="","",IF(ISNA(MATCH($C385,Comparativosimulacros!$E:$E,0)),"Falta en Comparativo","Sí está"))</f>
        <v/>
      </c>
    </row>
    <row r="386" ht="15.75" customHeight="1" s="42">
      <c r="A386" s="50" t="n">
        <v>801</v>
      </c>
      <c r="B386" s="44" t="n"/>
      <c r="C386" s="44" t="n"/>
      <c r="D386" s="43" t="inlineStr">
        <is>
          <t>Cardenas Aguinaga Javes Estiven</t>
        </is>
      </c>
      <c r="E386" s="51" t="n"/>
      <c r="F386" s="52" t="n"/>
      <c r="G386" s="45" t="n">
        <v>5</v>
      </c>
      <c r="H386" s="45" t="n">
        <v>4.12</v>
      </c>
      <c r="I386" s="45" t="n">
        <v>3.74</v>
      </c>
      <c r="J386" s="45" t="n">
        <v>5</v>
      </c>
      <c r="K386" s="45" t="n">
        <v>5</v>
      </c>
      <c r="L386" s="46">
        <f>Comparativosimulacros!M385</f>
        <v/>
      </c>
      <c r="M386" s="46" t="n"/>
      <c r="N386" s="50">
        <f>ROUND(((O386*3+P386*3+Q386*3+R386*3+S386*1)/13)*5,0)</f>
        <v/>
      </c>
      <c r="O386" s="43" t="n">
        <v>86.25</v>
      </c>
      <c r="P386" s="43" t="n">
        <v>51.62</v>
      </c>
      <c r="Q386" s="43" t="n">
        <v>45.47</v>
      </c>
      <c r="R386" s="43" t="n">
        <v>68.75</v>
      </c>
      <c r="S386" s="43" t="n">
        <v>83.33</v>
      </c>
      <c r="T386" s="58">
        <f>IF($C386="","",IF(ISNA(MATCH($C386,Comparativosimulacros!$E:$E,0)),"Falta en Comparativo","Sí está"))</f>
        <v/>
      </c>
    </row>
    <row r="387" ht="15.75" customHeight="1" s="42">
      <c r="A387" s="50" t="n">
        <v>801</v>
      </c>
      <c r="B387" s="44" t="n"/>
      <c r="C387" s="44" t="n"/>
      <c r="D387" s="43" t="inlineStr">
        <is>
          <t>Cardona Thomas Victor Ismael</t>
        </is>
      </c>
      <c r="E387" s="51" t="n"/>
      <c r="F387" s="52" t="n"/>
      <c r="G387" s="45" t="n">
        <v>4.36</v>
      </c>
      <c r="H387" s="45" t="n">
        <v>3.11</v>
      </c>
      <c r="I387" s="45" t="n">
        <v>3.42</v>
      </c>
      <c r="J387" s="45" t="n">
        <v>3.62</v>
      </c>
      <c r="K387" s="45" t="n">
        <v>4.48</v>
      </c>
      <c r="L387" s="46">
        <f>Comparativosimulacros!M386</f>
        <v/>
      </c>
      <c r="M387" s="46" t="n"/>
      <c r="N387" s="50">
        <f>ROUND(((O387*3+P387*3+Q387*3+R387*3+S387*1)/13)*5,0)</f>
        <v/>
      </c>
      <c r="O387" s="43" t="n">
        <v>53.44</v>
      </c>
      <c r="P387" s="43" t="n">
        <v>39.05</v>
      </c>
      <c r="Q387" s="43" t="n">
        <v>41.56</v>
      </c>
      <c r="R387" s="43" t="n">
        <v>45.83</v>
      </c>
      <c r="S387" s="43" t="n">
        <v>62.5</v>
      </c>
      <c r="T387" s="58">
        <f>IF($C387="","",IF(ISNA(MATCH($C387,Comparativosimulacros!$E:$E,0)),"Falta en Comparativo","Sí está"))</f>
        <v/>
      </c>
    </row>
    <row r="388" ht="15.75" customHeight="1" s="42">
      <c r="A388" s="50" t="n">
        <v>801</v>
      </c>
      <c r="B388" s="44" t="n"/>
      <c r="C388" s="44" t="n"/>
      <c r="D388" s="43" t="inlineStr">
        <is>
          <t>Carvajal Pava Any Carolina</t>
        </is>
      </c>
      <c r="E388" s="51" t="n"/>
      <c r="F388" s="52" t="n"/>
      <c r="G388" s="45" t="n">
        <v>3.8</v>
      </c>
      <c r="H388" s="45" t="n">
        <v>5</v>
      </c>
      <c r="I388" s="45" t="n">
        <v>3.74</v>
      </c>
      <c r="J388" s="45" t="n">
        <v>2.89</v>
      </c>
      <c r="K388" s="45" t="n">
        <v>5</v>
      </c>
      <c r="L388" s="46">
        <f>Comparativosimulacros!M387</f>
        <v/>
      </c>
      <c r="M388" s="46" t="n"/>
      <c r="N388" s="50">
        <f>ROUND(((O388*3+P388*3+Q388*3+R388*3+S388*1)/13)*5,0)</f>
        <v/>
      </c>
      <c r="O388" s="43" t="n">
        <v>46.56</v>
      </c>
      <c r="P388" s="43" t="n">
        <v>67.06999999999999</v>
      </c>
      <c r="Q388" s="43" t="n">
        <v>45.47</v>
      </c>
      <c r="R388" s="43" t="n">
        <v>36.67</v>
      </c>
      <c r="S388" s="43" t="n">
        <v>75</v>
      </c>
      <c r="T388" s="58">
        <f>IF($C388="","",IF(ISNA(MATCH($C388,Comparativosimulacros!$E:$E,0)),"Falta en Comparativo","Sí está"))</f>
        <v/>
      </c>
    </row>
    <row r="389" ht="15.75" customHeight="1" s="42">
      <c r="A389" s="50" t="n">
        <v>801</v>
      </c>
      <c r="B389" s="44" t="n"/>
      <c r="C389" s="44" t="n"/>
      <c r="D389" s="43" t="inlineStr">
        <is>
          <t>Celis Velez Ana Sofia</t>
        </is>
      </c>
      <c r="E389" s="51" t="n"/>
      <c r="F389" s="52" t="n"/>
      <c r="G389" s="45" t="n">
        <v>4.41</v>
      </c>
      <c r="H389" s="45" t="n">
        <v>5</v>
      </c>
      <c r="I389" s="45" t="n">
        <v>4.49</v>
      </c>
      <c r="J389" s="45" t="n">
        <v>4.34</v>
      </c>
      <c r="K389" s="45" t="n">
        <v>5</v>
      </c>
      <c r="L389" s="46">
        <f>Comparativosimulacros!M388</f>
        <v/>
      </c>
      <c r="M389" s="46" t="n"/>
      <c r="N389" s="50">
        <f>ROUND(((O389*3+P389*3+Q389*3+R389*3+S389*1)/13)*5,0)</f>
        <v/>
      </c>
      <c r="O389" s="43" t="n">
        <v>54.06</v>
      </c>
      <c r="P389" s="43" t="n">
        <v>63.27</v>
      </c>
      <c r="Q389" s="43" t="n">
        <v>54.53</v>
      </c>
      <c r="R389" s="43" t="n">
        <v>55</v>
      </c>
      <c r="S389" s="43" t="n">
        <v>79.17</v>
      </c>
      <c r="T389" s="58">
        <f>IF($C389="","",IF(ISNA(MATCH($C389,Comparativosimulacros!$E:$E,0)),"Falta en Comparativo","Sí está"))</f>
        <v/>
      </c>
    </row>
    <row r="390" ht="15.75" customHeight="1" s="42">
      <c r="A390" s="50" t="n">
        <v>801</v>
      </c>
      <c r="B390" s="44" t="n"/>
      <c r="C390" s="44" t="n"/>
      <c r="D390" s="43" t="inlineStr">
        <is>
          <t>Diaz Zapata Juan David</t>
        </is>
      </c>
      <c r="E390" s="51" t="n"/>
      <c r="F390" s="52" t="n"/>
      <c r="G390" s="45" t="n">
        <v>4.41</v>
      </c>
      <c r="H390" s="45" t="n">
        <v>5</v>
      </c>
      <c r="I390" s="45" t="n">
        <v>5</v>
      </c>
      <c r="J390" s="45" t="n">
        <v>3.26</v>
      </c>
      <c r="K390" s="45" t="n">
        <v>5</v>
      </c>
      <c r="L390" s="46">
        <f>Comparativosimulacros!M389</f>
        <v/>
      </c>
      <c r="M390" s="46" t="n"/>
      <c r="N390" s="50">
        <f>ROUND(((O390*3+P390*3+Q390*3+R390*3+S390*1)/13)*5,0)</f>
        <v/>
      </c>
      <c r="O390" s="43" t="n">
        <v>54.06</v>
      </c>
      <c r="P390" s="43" t="n">
        <v>82.64</v>
      </c>
      <c r="Q390" s="43" t="n">
        <v>68.75</v>
      </c>
      <c r="R390" s="43" t="n">
        <v>41.25</v>
      </c>
      <c r="S390" s="43" t="n">
        <v>83.33</v>
      </c>
      <c r="T390" s="58">
        <f>IF($C390="","",IF(ISNA(MATCH($C390,Comparativosimulacros!$E:$E,0)),"Falta en Comparativo","Sí está"))</f>
        <v/>
      </c>
    </row>
    <row r="391" ht="15.75" customHeight="1" s="42">
      <c r="A391" s="50" t="n">
        <v>801</v>
      </c>
      <c r="B391" s="44" t="n"/>
      <c r="C391" s="44" t="n"/>
      <c r="D391" s="43" t="inlineStr">
        <is>
          <t>Echeverri Sanchez Luciana</t>
        </is>
      </c>
      <c r="E391" s="51" t="n"/>
      <c r="F391" s="52" t="n"/>
      <c r="G391" s="45" t="n">
        <v>4.41</v>
      </c>
      <c r="H391" s="45" t="n">
        <v>3.21</v>
      </c>
      <c r="I391" s="45" t="n">
        <v>4.17</v>
      </c>
      <c r="J391" s="45" t="n">
        <v>4.34</v>
      </c>
      <c r="K391" s="45" t="n">
        <v>3.59</v>
      </c>
      <c r="L391" s="46">
        <f>Comparativosimulacros!M390</f>
        <v/>
      </c>
      <c r="M391" s="46" t="n"/>
      <c r="N391" s="50">
        <f>ROUND(((O391*3+P391*3+Q391*3+R391*3+S391*1)/13)*5,0)</f>
        <v/>
      </c>
      <c r="O391" s="43" t="n">
        <v>54.06</v>
      </c>
      <c r="P391" s="43" t="n">
        <v>40.26</v>
      </c>
      <c r="Q391" s="43" t="n">
        <v>50.63</v>
      </c>
      <c r="R391" s="43" t="n">
        <v>55</v>
      </c>
      <c r="S391" s="43" t="n">
        <v>50</v>
      </c>
      <c r="T391" s="58">
        <f>IF($C391="","",IF(ISNA(MATCH($C391,Comparativosimulacros!$E:$E,0)),"Falta en Comparativo","Sí está"))</f>
        <v/>
      </c>
    </row>
    <row r="392" ht="15.75" customHeight="1" s="42">
      <c r="A392" s="50" t="n">
        <v>801</v>
      </c>
      <c r="B392" s="44" t="n"/>
      <c r="C392" s="44" t="n"/>
      <c r="D392" s="43" t="inlineStr">
        <is>
          <t>Feria Berdel Edwar Andres</t>
        </is>
      </c>
      <c r="E392" s="51" t="n"/>
      <c r="F392" s="52" t="n"/>
      <c r="G392" s="45" t="n">
        <v>2.96</v>
      </c>
      <c r="H392" s="45" t="n">
        <v>3.68</v>
      </c>
      <c r="I392" s="45" t="n">
        <v>3.52</v>
      </c>
      <c r="J392" s="45" t="n">
        <v>1.81</v>
      </c>
      <c r="K392" s="45" t="n">
        <v>1.49</v>
      </c>
      <c r="L392" s="46">
        <f>Comparativosimulacros!M391</f>
        <v/>
      </c>
      <c r="M392" s="46" t="n"/>
      <c r="N392" s="50">
        <f>ROUND(((O392*3+P392*3+Q392*3+R392*3+S392*1)/13)*5,0)</f>
        <v/>
      </c>
      <c r="O392" s="43" t="n">
        <v>36.25</v>
      </c>
      <c r="P392" s="43" t="n">
        <v>46.17</v>
      </c>
      <c r="Q392" s="43" t="n">
        <v>42.81</v>
      </c>
      <c r="R392" s="43" t="n">
        <v>22.92</v>
      </c>
      <c r="S392" s="43" t="n">
        <v>20.83</v>
      </c>
      <c r="T392" s="58">
        <f>IF($C392="","",IF(ISNA(MATCH($C392,Comparativosimulacros!$E:$E,0)),"Falta en Comparativo","Sí está"))</f>
        <v/>
      </c>
    </row>
    <row r="393" ht="15.75" customHeight="1" s="42">
      <c r="A393" s="50" t="n">
        <v>801</v>
      </c>
      <c r="B393" s="44" t="n"/>
      <c r="C393" s="44" t="n"/>
      <c r="D393" s="43" t="inlineStr">
        <is>
          <t>Fernández Garay Juan Sebastián</t>
        </is>
      </c>
      <c r="E393" s="51" t="n"/>
      <c r="F393" s="52" t="n"/>
      <c r="G393" s="45" t="n">
        <v>1.45</v>
      </c>
      <c r="H393" s="45" t="n">
        <v>1</v>
      </c>
      <c r="I393" s="45" t="n">
        <v>3.85</v>
      </c>
      <c r="J393" s="45" t="n">
        <v>2.17</v>
      </c>
      <c r="K393" s="45" t="n">
        <v>2.09</v>
      </c>
      <c r="L393" s="46">
        <f>Comparativosimulacros!M392</f>
        <v/>
      </c>
      <c r="M393" s="46" t="n"/>
      <c r="N393" s="50">
        <f>ROUND(((O393*3+P393*3+Q393*3+R393*3+S393*1)/13)*5,0)</f>
        <v/>
      </c>
      <c r="O393" s="43" t="n">
        <v>17.81</v>
      </c>
      <c r="P393" s="43" t="n">
        <v>9.23</v>
      </c>
      <c r="Q393" s="43" t="n">
        <v>46.72</v>
      </c>
      <c r="R393" s="43" t="n">
        <v>27.5</v>
      </c>
      <c r="S393" s="43" t="n">
        <v>29.17</v>
      </c>
      <c r="T393" s="58">
        <f>IF($C393="","",IF(ISNA(MATCH($C393,Comparativosimulacros!$E:$E,0)),"Falta en Comparativo","Sí está"))</f>
        <v/>
      </c>
    </row>
    <row r="394" ht="15.75" customHeight="1" s="42">
      <c r="A394" s="50" t="n">
        <v>801</v>
      </c>
      <c r="B394" s="44" t="n"/>
      <c r="C394" s="44" t="n"/>
      <c r="D394" s="43" t="inlineStr">
        <is>
          <t>Gallego Calle Maria Isabel</t>
        </is>
      </c>
      <c r="E394" s="51" t="n"/>
      <c r="F394" s="52" t="n"/>
      <c r="G394" s="45" t="n">
        <v>4.08</v>
      </c>
      <c r="H394" s="45" t="n">
        <v>2.54</v>
      </c>
      <c r="I394" s="45" t="n">
        <v>5</v>
      </c>
      <c r="J394" s="45" t="n">
        <v>4.7</v>
      </c>
      <c r="K394" s="45" t="n">
        <v>3.89</v>
      </c>
      <c r="L394" s="46">
        <f>Comparativosimulacros!M393</f>
        <v/>
      </c>
      <c r="M394" s="46" t="n"/>
      <c r="N394" s="50">
        <f>ROUND(((O394*3+P394*3+Q394*3+R394*3+S394*1)/13)*5,0)</f>
        <v/>
      </c>
      <c r="O394" s="43" t="n">
        <v>50</v>
      </c>
      <c r="P394" s="43" t="n">
        <v>31.79</v>
      </c>
      <c r="Q394" s="43" t="n">
        <v>67.5</v>
      </c>
      <c r="R394" s="43" t="n">
        <v>59.58</v>
      </c>
      <c r="S394" s="43" t="n">
        <v>54.17</v>
      </c>
      <c r="T394" s="58">
        <f>IF($C394="","",IF(ISNA(MATCH($C394,Comparativosimulacros!$E:$E,0)),"Falta en Comparativo","Sí está"))</f>
        <v/>
      </c>
    </row>
    <row r="395" ht="15.75" customHeight="1" s="42">
      <c r="A395" s="50" t="n">
        <v>801</v>
      </c>
      <c r="B395" s="44" t="n"/>
      <c r="C395" s="44" t="n"/>
      <c r="D395" s="43" t="inlineStr">
        <is>
          <t>Gallego Usma Juan Sebastian</t>
        </is>
      </c>
      <c r="E395" s="51" t="n"/>
      <c r="F395" s="52" t="n"/>
      <c r="G395" s="45" t="n">
        <v>4.03</v>
      </c>
      <c r="H395" s="45" t="n">
        <v>4.42</v>
      </c>
      <c r="I395" s="45" t="n">
        <v>3.52</v>
      </c>
      <c r="J395" s="45" t="n">
        <v>5</v>
      </c>
      <c r="K395" s="45" t="n">
        <v>5</v>
      </c>
      <c r="L395" s="46">
        <f>Comparativosimulacros!M394</f>
        <v/>
      </c>
      <c r="M395" s="46" t="n"/>
      <c r="N395" s="50">
        <f>ROUND(((O395*3+P395*3+Q395*3+R395*3+S395*1)/13)*5,0)</f>
        <v/>
      </c>
      <c r="O395" s="43" t="n">
        <v>49.38</v>
      </c>
      <c r="P395" s="43" t="n">
        <v>55.4</v>
      </c>
      <c r="Q395" s="43" t="n">
        <v>42.81</v>
      </c>
      <c r="R395" s="43" t="n">
        <v>73.33</v>
      </c>
      <c r="S395" s="43" t="n">
        <v>79.17</v>
      </c>
      <c r="T395" s="58">
        <f>IF($C395="","",IF(ISNA(MATCH($C395,Comparativosimulacros!$E:$E,0)),"Falta en Comparativo","Sí está"))</f>
        <v/>
      </c>
    </row>
    <row r="396" ht="15.75" customHeight="1" s="42">
      <c r="A396" s="50" t="n">
        <v>801</v>
      </c>
      <c r="B396" s="44" t="n"/>
      <c r="C396" s="44" t="n"/>
      <c r="D396" s="43" t="inlineStr">
        <is>
          <t>Gomez Lezcano Guadalupe</t>
        </is>
      </c>
      <c r="E396" s="51" t="n"/>
      <c r="F396" s="52" t="n"/>
      <c r="G396" s="45" t="n">
        <v>2.68</v>
      </c>
      <c r="H396" s="45" t="n">
        <v>2.14</v>
      </c>
      <c r="I396" s="45" t="n">
        <v>2.35</v>
      </c>
      <c r="J396" s="45" t="n">
        <v>1.81</v>
      </c>
      <c r="K396" s="45" t="n">
        <v>1.2</v>
      </c>
      <c r="L396" s="46">
        <f>Comparativosimulacros!M395</f>
        <v/>
      </c>
      <c r="M396" s="46" t="n"/>
      <c r="N396" s="50">
        <f>ROUND(((O396*3+P396*3+Q396*3+R396*3+S396*1)/13)*5,0)</f>
        <v/>
      </c>
      <c r="O396" s="43" t="n">
        <v>32.81</v>
      </c>
      <c r="P396" s="43" t="n">
        <v>26.79</v>
      </c>
      <c r="Q396" s="43" t="n">
        <v>28.59</v>
      </c>
      <c r="R396" s="43" t="n">
        <v>22.92</v>
      </c>
      <c r="S396" s="43" t="n">
        <v>16.67</v>
      </c>
      <c r="T396" s="58">
        <f>IF($C396="","",IF(ISNA(MATCH($C396,Comparativosimulacros!$E:$E,0)),"Falta en Comparativo","Sí está"))</f>
        <v/>
      </c>
    </row>
    <row r="397" ht="15.75" customHeight="1" s="42">
      <c r="A397" s="50" t="n">
        <v>801</v>
      </c>
      <c r="B397" s="44" t="n"/>
      <c r="C397" s="44" t="n"/>
      <c r="D397" s="43" t="inlineStr">
        <is>
          <t>Gonzalez Echavarria Allison Stefania</t>
        </is>
      </c>
      <c r="E397" s="51" t="n"/>
      <c r="F397" s="52" t="n"/>
      <c r="G397" s="45" t="n">
        <v>2.96</v>
      </c>
      <c r="H397" s="45" t="n">
        <v>5</v>
      </c>
      <c r="I397" s="45" t="n">
        <v>3.85</v>
      </c>
      <c r="J397" s="45" t="n">
        <v>3.26</v>
      </c>
      <c r="K397" s="45" t="n">
        <v>5</v>
      </c>
      <c r="L397" s="46">
        <f>Comparativosimulacros!M396</f>
        <v/>
      </c>
      <c r="M397" s="46" t="n"/>
      <c r="N397" s="50">
        <f>ROUND(((O397*3+P397*3+Q397*3+R397*3+S397*1)/13)*5,0)</f>
        <v/>
      </c>
      <c r="O397" s="43" t="n">
        <v>36.25</v>
      </c>
      <c r="P397" s="43" t="n">
        <v>63.73</v>
      </c>
      <c r="Q397" s="43" t="n">
        <v>46.72</v>
      </c>
      <c r="R397" s="43" t="n">
        <v>41.25</v>
      </c>
      <c r="S397" s="43" t="n">
        <v>75</v>
      </c>
      <c r="T397" s="58">
        <f>IF($C397="","",IF(ISNA(MATCH($C397,Comparativosimulacros!$E:$E,0)),"Falta en Comparativo","Sí está"))</f>
        <v/>
      </c>
    </row>
    <row r="398" ht="15.75" customHeight="1" s="42">
      <c r="A398" s="50" t="n">
        <v>801</v>
      </c>
      <c r="B398" s="44" t="n"/>
      <c r="C398" s="44" t="n"/>
      <c r="D398" s="43" t="inlineStr">
        <is>
          <t>Henao Arango Zarah Alejandra</t>
        </is>
      </c>
      <c r="E398" s="51" t="n"/>
      <c r="F398" s="52" t="n"/>
      <c r="G398" s="45" t="n">
        <v>3.85</v>
      </c>
      <c r="H398" s="45" t="n">
        <v>5</v>
      </c>
      <c r="I398" s="45" t="n">
        <v>4.81</v>
      </c>
      <c r="J398" s="45" t="n">
        <v>4.34</v>
      </c>
      <c r="K398" s="45" t="n">
        <v>4.18</v>
      </c>
      <c r="L398" s="46">
        <f>Comparativosimulacros!M397</f>
        <v/>
      </c>
      <c r="M398" s="46" t="n"/>
      <c r="N398" s="50">
        <f>ROUND(((O398*3+P398*3+Q398*3+R398*3+S398*1)/13)*5,0)</f>
        <v/>
      </c>
      <c r="O398" s="43" t="n">
        <v>47.19</v>
      </c>
      <c r="P398" s="43" t="n">
        <v>71.47</v>
      </c>
      <c r="Q398" s="43" t="n">
        <v>58.44</v>
      </c>
      <c r="R398" s="43" t="n">
        <v>55</v>
      </c>
      <c r="S398" s="43" t="n">
        <v>58.33</v>
      </c>
      <c r="T398" s="58">
        <f>IF($C398="","",IF(ISNA(MATCH($C398,Comparativosimulacros!$E:$E,0)),"Falta en Comparativo","Sí está"))</f>
        <v/>
      </c>
    </row>
    <row r="399" ht="15.75" customHeight="1" s="42">
      <c r="A399" s="50" t="n">
        <v>801</v>
      </c>
      <c r="B399" s="44" t="n"/>
      <c r="C399" s="44" t="n"/>
      <c r="D399" s="43" t="inlineStr">
        <is>
          <t>Lezcano Vargas Alejandro</t>
        </is>
      </c>
      <c r="E399" s="51" t="n"/>
      <c r="F399" s="52" t="n"/>
      <c r="G399" s="45" t="n">
        <v>4.69</v>
      </c>
      <c r="H399" s="45" t="n">
        <v>4.12</v>
      </c>
      <c r="I399" s="45" t="n">
        <v>4.27</v>
      </c>
      <c r="J399" s="45" t="n">
        <v>3.98</v>
      </c>
      <c r="K399" s="45" t="n">
        <v>3.89</v>
      </c>
      <c r="L399" s="46">
        <f>Comparativosimulacros!M398</f>
        <v/>
      </c>
      <c r="M399" s="46" t="n"/>
      <c r="N399" s="50">
        <f>ROUND(((O399*3+P399*3+Q399*3+R399*3+S399*1)/13)*5,0)</f>
        <v/>
      </c>
      <c r="O399" s="43" t="n">
        <v>57.5</v>
      </c>
      <c r="P399" s="43" t="n">
        <v>51.62</v>
      </c>
      <c r="Q399" s="43" t="n">
        <v>51.88</v>
      </c>
      <c r="R399" s="43" t="n">
        <v>50.42</v>
      </c>
      <c r="S399" s="43" t="n">
        <v>54.17</v>
      </c>
      <c r="T399" s="58">
        <f>IF($C399="","",IF(ISNA(MATCH($C399,Comparativosimulacros!$E:$E,0)),"Falta en Comparativo","Sí está"))</f>
        <v/>
      </c>
    </row>
    <row r="400" ht="15.75" customHeight="1" s="42">
      <c r="A400" s="50" t="n">
        <v>801</v>
      </c>
      <c r="B400" s="44" t="n"/>
      <c r="C400" s="44" t="n"/>
      <c r="D400" s="43" t="inlineStr">
        <is>
          <t>Quintero Perez Nicolas</t>
        </is>
      </c>
      <c r="E400" s="51" t="n"/>
      <c r="F400" s="52" t="n"/>
      <c r="G400" s="45" t="n">
        <v>4.03</v>
      </c>
      <c r="H400" s="45" t="n">
        <v>1.34</v>
      </c>
      <c r="I400" s="45" t="n">
        <v>2.78</v>
      </c>
      <c r="J400" s="45" t="n">
        <v>2.53</v>
      </c>
      <c r="K400" s="45" t="n">
        <v>2.99</v>
      </c>
      <c r="L400" s="46">
        <f>Comparativosimulacros!M399</f>
        <v/>
      </c>
      <c r="M400" s="46" t="n"/>
      <c r="N400" s="50">
        <f>ROUND(((O400*3+P400*3+Q400*3+R400*3+S400*1)/13)*5,0)</f>
        <v/>
      </c>
      <c r="O400" s="43" t="n">
        <v>49.38</v>
      </c>
      <c r="P400" s="43" t="n">
        <v>16.79</v>
      </c>
      <c r="Q400" s="43" t="n">
        <v>33.75</v>
      </c>
      <c r="R400" s="43" t="n">
        <v>32.08</v>
      </c>
      <c r="S400" s="43" t="n">
        <v>41.67</v>
      </c>
      <c r="T400" s="58">
        <f>IF($C400="","",IF(ISNA(MATCH($C400,Comparativosimulacros!$E:$E,0)),"Falta en Comparativo","Sí está"))</f>
        <v/>
      </c>
    </row>
    <row r="401" ht="15.75" customHeight="1" s="42">
      <c r="A401" s="50" t="n">
        <v>801</v>
      </c>
      <c r="B401" s="44" t="n"/>
      <c r="C401" s="44" t="n"/>
      <c r="D401" s="43" t="inlineStr">
        <is>
          <t>Ramirez Figueredo Yeuferson Eliecer</t>
        </is>
      </c>
      <c r="E401" s="51" t="n"/>
      <c r="F401" s="52" t="n"/>
      <c r="G401" s="45" t="n">
        <v>2.29</v>
      </c>
      <c r="H401" s="45" t="n">
        <v>1.4</v>
      </c>
      <c r="I401" s="45" t="n">
        <v>2.68</v>
      </c>
      <c r="J401" s="45" t="n">
        <v>2.89</v>
      </c>
      <c r="K401" s="45" t="n">
        <v>2.99</v>
      </c>
      <c r="L401" s="46">
        <f>Comparativosimulacros!M400</f>
        <v/>
      </c>
      <c r="M401" s="46" t="n"/>
      <c r="N401" s="50">
        <f>ROUND(((O401*3+P401*3+Q401*3+R401*3+S401*1)/13)*5,0)</f>
        <v/>
      </c>
      <c r="O401" s="43" t="n">
        <v>28.13</v>
      </c>
      <c r="P401" s="43" t="n">
        <v>17.56</v>
      </c>
      <c r="Q401" s="43" t="n">
        <v>32.5</v>
      </c>
      <c r="R401" s="43" t="n">
        <v>36.67</v>
      </c>
      <c r="S401" s="43" t="n">
        <v>41.67</v>
      </c>
      <c r="T401" s="58">
        <f>IF($C401="","",IF(ISNA(MATCH($C401,Comparativosimulacros!$E:$E,0)),"Falta en Comparativo","Sí está"))</f>
        <v/>
      </c>
    </row>
    <row r="402" ht="15.75" customHeight="1" s="42">
      <c r="A402" s="50" t="n">
        <v>801</v>
      </c>
      <c r="B402" s="44" t="n"/>
      <c r="C402" s="44" t="n"/>
      <c r="D402" s="43" t="inlineStr">
        <is>
          <t>Romero Suarez Franyelysmar</t>
        </is>
      </c>
      <c r="E402" s="51" t="n"/>
      <c r="F402" s="52" t="n"/>
      <c r="G402" s="45" t="n">
        <v>2.58</v>
      </c>
      <c r="H402" s="45" t="n">
        <v>3.26</v>
      </c>
      <c r="I402" s="45" t="n">
        <v>3.42</v>
      </c>
      <c r="J402" s="45" t="n">
        <v>3.98</v>
      </c>
      <c r="K402" s="45" t="n">
        <v>2.39</v>
      </c>
      <c r="L402" s="46">
        <f>Comparativosimulacros!M401</f>
        <v/>
      </c>
      <c r="M402" s="46" t="n"/>
      <c r="N402" s="50">
        <f>ROUND(((O402*3+P402*3+Q402*3+R402*3+S402*1)/13)*5,0)</f>
        <v/>
      </c>
      <c r="O402" s="43" t="n">
        <v>31.56</v>
      </c>
      <c r="P402" s="43" t="n">
        <v>40.9</v>
      </c>
      <c r="Q402" s="43" t="n">
        <v>41.56</v>
      </c>
      <c r="R402" s="43" t="n">
        <v>50.42</v>
      </c>
      <c r="S402" s="43" t="n">
        <v>33.33</v>
      </c>
      <c r="T402" s="58">
        <f>IF($C402="","",IF(ISNA(MATCH($C402,Comparativosimulacros!$E:$E,0)),"Falta en Comparativo","Sí está"))</f>
        <v/>
      </c>
    </row>
    <row r="403" ht="15.75" customHeight="1" s="42">
      <c r="A403" s="50" t="n">
        <v>801</v>
      </c>
      <c r="B403" s="44" t="n"/>
      <c r="C403" s="44" t="n"/>
      <c r="D403" s="43" t="inlineStr">
        <is>
          <t>Suarez Lopez Yuliany</t>
        </is>
      </c>
      <c r="E403" s="51" t="n"/>
      <c r="F403" s="52" t="n"/>
      <c r="G403" s="45" t="n">
        <v>4.41</v>
      </c>
      <c r="H403" s="45" t="n">
        <v>4.62</v>
      </c>
      <c r="I403" s="45" t="n">
        <v>5</v>
      </c>
      <c r="J403" s="45" t="n">
        <v>3.62</v>
      </c>
      <c r="K403" s="45" t="n">
        <v>4.18</v>
      </c>
      <c r="L403" s="46">
        <f>Comparativosimulacros!M402</f>
        <v/>
      </c>
      <c r="M403" s="46" t="n"/>
      <c r="N403" s="50">
        <f>ROUND(((O403*3+P403*3+Q403*3+R403*3+S403*1)/13)*5,0)</f>
        <v/>
      </c>
      <c r="O403" s="43" t="n">
        <v>54.06</v>
      </c>
      <c r="P403" s="43" t="n">
        <v>57.96</v>
      </c>
      <c r="Q403" s="43" t="n">
        <v>60.94</v>
      </c>
      <c r="R403" s="43" t="n">
        <v>45.83</v>
      </c>
      <c r="S403" s="43" t="n">
        <v>58.33</v>
      </c>
      <c r="T403" s="58">
        <f>IF($C403="","",IF(ISNA(MATCH($C403,Comparativosimulacros!$E:$E,0)),"Falta en Comparativo","Sí está"))</f>
        <v/>
      </c>
    </row>
    <row r="404" ht="15.75" customHeight="1" s="42">
      <c r="A404" s="50" t="n">
        <v>801</v>
      </c>
      <c r="B404" s="44" t="n"/>
      <c r="C404" s="44" t="n"/>
      <c r="D404" s="43" t="inlineStr">
        <is>
          <t>Toro Rivera Sulay Yosledy</t>
        </is>
      </c>
      <c r="E404" s="51" t="n"/>
      <c r="F404" s="52" t="n"/>
      <c r="G404" s="45" t="n"/>
      <c r="H404" s="45" t="n"/>
      <c r="I404" s="45" t="n"/>
      <c r="J404" s="45" t="n"/>
      <c r="K404" s="45" t="n"/>
      <c r="L404" s="46">
        <f>Comparativosimulacros!M403</f>
        <v/>
      </c>
      <c r="M404" s="46" t="n"/>
      <c r="N404" s="50">
        <f>ROUND(((O404*3+P404*3+Q404*3+R404*3+S404*1)/13)*5,0)</f>
        <v/>
      </c>
      <c r="O404" s="43" t="n">
        <v>43</v>
      </c>
      <c r="P404" s="43" t="n">
        <v>39</v>
      </c>
      <c r="Q404" s="43" t="n">
        <v>39</v>
      </c>
      <c r="R404" s="43" t="n">
        <v>44</v>
      </c>
      <c r="S404" s="43" t="n">
        <v>38</v>
      </c>
      <c r="T404" s="58">
        <f>IF($C404="","",IF(ISNA(MATCH($C404,Comparativosimulacros!$E:$E,0)),"Falta en Comparativo","Sí está"))</f>
        <v/>
      </c>
    </row>
    <row r="405" ht="15.75" customHeight="1" s="42">
      <c r="A405" s="50" t="n">
        <v>802</v>
      </c>
      <c r="B405" s="44" t="n"/>
      <c r="C405" s="44" t="n"/>
      <c r="D405" s="43" t="inlineStr">
        <is>
          <t>Acevedo Tilano Jhonger Stiven</t>
        </is>
      </c>
      <c r="E405" s="51" t="n"/>
      <c r="F405" s="52" t="n"/>
      <c r="G405" s="45" t="n">
        <v>3.39</v>
      </c>
      <c r="H405" s="45" t="n">
        <v>1.61</v>
      </c>
      <c r="I405" s="45" t="n">
        <v>2.66</v>
      </c>
      <c r="J405" s="45" t="n">
        <v>1.71</v>
      </c>
      <c r="K405" s="45" t="n">
        <v>3.27</v>
      </c>
      <c r="L405" s="46">
        <f>Comparativosimulacros!M404</f>
        <v/>
      </c>
      <c r="M405" s="46" t="n"/>
      <c r="N405" s="50">
        <f>ROUND(((O405*3+P405*3+Q405*3+R405*3+S405*1)/13)*5,0)</f>
        <v/>
      </c>
      <c r="O405" s="43" t="n">
        <v>41.25</v>
      </c>
      <c r="P405" s="43" t="n">
        <v>19.55</v>
      </c>
      <c r="Q405" s="43" t="n">
        <v>32.5</v>
      </c>
      <c r="R405" s="43" t="n">
        <v>20.83</v>
      </c>
      <c r="S405" s="43" t="n">
        <v>41.67</v>
      </c>
      <c r="T405" s="58">
        <f>IF($C405="","",IF(ISNA(MATCH($C405,Comparativosimulacros!$E:$E,0)),"Falta en Comparativo","Sí está"))</f>
        <v/>
      </c>
    </row>
    <row r="406" ht="15.75" customHeight="1" s="42">
      <c r="A406" s="50" t="n">
        <v>802</v>
      </c>
      <c r="B406" s="44" t="n"/>
      <c r="C406" s="44" t="n"/>
      <c r="D406" s="43" t="inlineStr">
        <is>
          <t>Aguinaga Hernandez Sophia</t>
        </is>
      </c>
      <c r="E406" s="51" t="n"/>
      <c r="F406" s="52" t="n"/>
      <c r="G406" s="45" t="n">
        <v>5</v>
      </c>
      <c r="H406" s="45" t="n">
        <v>3.48</v>
      </c>
      <c r="I406" s="45" t="n">
        <v>3.17</v>
      </c>
      <c r="J406" s="45" t="n">
        <v>4.45</v>
      </c>
      <c r="K406" s="45" t="n">
        <v>3.59</v>
      </c>
      <c r="L406" s="46">
        <f>Comparativosimulacros!M405</f>
        <v/>
      </c>
      <c r="M406" s="46" t="n"/>
      <c r="N406" s="50">
        <f>ROUND(((O406*3+P406*3+Q406*3+R406*3+S406*1)/13)*5,0)</f>
        <v/>
      </c>
      <c r="O406" s="43" t="n">
        <v>62.5</v>
      </c>
      <c r="P406" s="43" t="n">
        <v>42.15</v>
      </c>
      <c r="Q406" s="43" t="n">
        <v>38.75</v>
      </c>
      <c r="R406" s="43" t="n">
        <v>54.17</v>
      </c>
      <c r="S406" s="43" t="n">
        <v>45.83</v>
      </c>
      <c r="T406" s="58">
        <f>IF($C406="","",IF(ISNA(MATCH($C406,Comparativosimulacros!$E:$E,0)),"Falta en Comparativo","Sí está"))</f>
        <v/>
      </c>
    </row>
    <row r="407" ht="15.75" customHeight="1" s="42">
      <c r="A407" s="50" t="n">
        <v>802</v>
      </c>
      <c r="B407" s="44" t="n"/>
      <c r="C407" s="44" t="n"/>
      <c r="D407" s="43" t="inlineStr">
        <is>
          <t>Benitez Cartagena Valeryn Dahiana</t>
        </is>
      </c>
      <c r="E407" s="51" t="n"/>
      <c r="F407" s="52" t="n"/>
      <c r="G407" s="45" t="n"/>
      <c r="H407" s="45" t="n"/>
      <c r="I407" s="45" t="n"/>
      <c r="J407" s="45" t="n"/>
      <c r="K407" s="45" t="n"/>
      <c r="L407" s="46">
        <f>Comparativosimulacros!M406</f>
        <v/>
      </c>
      <c r="M407" s="46" t="n"/>
      <c r="N407" s="50">
        <f>ROUND(((O407*3+P407*3+Q407*3+R407*3+S407*1)/13)*5,0)</f>
        <v/>
      </c>
      <c r="O407" s="43" t="n">
        <v>13</v>
      </c>
      <c r="P407" s="43" t="n">
        <v>36</v>
      </c>
      <c r="Q407" s="43" t="n">
        <v>46</v>
      </c>
      <c r="R407" s="43" t="n">
        <v>38</v>
      </c>
      <c r="S407" s="43" t="n">
        <v>38</v>
      </c>
      <c r="T407" s="58">
        <f>IF($C407="","",IF(ISNA(MATCH($C407,Comparativosimulacros!$E:$E,0)),"Falta en Comparativo","Sí está"))</f>
        <v/>
      </c>
    </row>
    <row r="408" ht="15.75" customHeight="1" s="42">
      <c r="A408" s="50" t="n">
        <v>802</v>
      </c>
      <c r="B408" s="44" t="n"/>
      <c r="C408" s="44" t="n"/>
      <c r="D408" s="43" t="inlineStr">
        <is>
          <t>Benitez Lopez Miguel Angel</t>
        </is>
      </c>
      <c r="E408" s="51" t="n"/>
      <c r="F408" s="52" t="n"/>
      <c r="G408" s="45" t="n">
        <v>4.72</v>
      </c>
      <c r="H408" s="45" t="n">
        <v>3.66</v>
      </c>
      <c r="I408" s="45" t="n">
        <v>3.99</v>
      </c>
      <c r="J408" s="45" t="n">
        <v>4.45</v>
      </c>
      <c r="K408" s="45" t="n">
        <v>5</v>
      </c>
      <c r="L408" s="46">
        <f>Comparativosimulacros!M407</f>
        <v/>
      </c>
      <c r="M408" s="46" t="n"/>
      <c r="N408" s="50">
        <f>ROUND(((O408*3+P408*3+Q408*3+R408*3+S408*1)/13)*5,0)</f>
        <v/>
      </c>
      <c r="O408" s="43" t="n">
        <v>57.5</v>
      </c>
      <c r="P408" s="43" t="n">
        <v>44.36</v>
      </c>
      <c r="Q408" s="43" t="n">
        <v>48.75</v>
      </c>
      <c r="R408" s="43" t="n">
        <v>54.17</v>
      </c>
      <c r="S408" s="43" t="n">
        <v>66.67</v>
      </c>
      <c r="T408" s="58">
        <f>IF($C408="","",IF(ISNA(MATCH($C408,Comparativosimulacros!$E:$E,0)),"Falta en Comparativo","Sí está"))</f>
        <v/>
      </c>
    </row>
    <row r="409" ht="15.75" customHeight="1" s="42">
      <c r="A409" s="50" t="n">
        <v>802</v>
      </c>
      <c r="B409" s="44" t="n"/>
      <c r="C409" s="44" t="n"/>
      <c r="D409" s="43" t="inlineStr">
        <is>
          <t>Cano Vidales Maria Fernanda</t>
        </is>
      </c>
      <c r="E409" s="51" t="n"/>
      <c r="F409" s="52" t="n"/>
      <c r="G409" s="45" t="n">
        <v>3.29</v>
      </c>
      <c r="H409" s="45" t="n">
        <v>5</v>
      </c>
      <c r="I409" s="45" t="n">
        <v>3.22</v>
      </c>
      <c r="J409" s="45" t="n">
        <v>3.77</v>
      </c>
      <c r="K409" s="45" t="n">
        <v>4.24</v>
      </c>
      <c r="L409" s="46">
        <f>Comparativosimulacros!M408</f>
        <v/>
      </c>
      <c r="M409" s="46" t="n"/>
      <c r="N409" s="50">
        <f>ROUND(((O409*3+P409*3+Q409*3+R409*3+S409*1)/13)*5,0)</f>
        <v/>
      </c>
      <c r="O409" s="43" t="n">
        <v>40</v>
      </c>
      <c r="P409" s="43" t="n">
        <v>64.09999999999999</v>
      </c>
      <c r="Q409" s="43" t="n">
        <v>39.38</v>
      </c>
      <c r="R409" s="43" t="n">
        <v>45.83</v>
      </c>
      <c r="S409" s="43" t="n">
        <v>54.17</v>
      </c>
      <c r="T409" s="58">
        <f>IF($C409="","",IF(ISNA(MATCH($C409,Comparativosimulacros!$E:$E,0)),"Falta en Comparativo","Sí está"))</f>
        <v/>
      </c>
    </row>
    <row r="410" ht="15.75" customHeight="1" s="42">
      <c r="A410" s="50" t="n">
        <v>802</v>
      </c>
      <c r="B410" s="44" t="n"/>
      <c r="C410" s="44" t="n"/>
      <c r="D410" s="43" t="inlineStr">
        <is>
          <t>Cartagena Tilano Salome</t>
        </is>
      </c>
      <c r="E410" s="51" t="n"/>
      <c r="F410" s="52" t="n"/>
      <c r="G410" s="45" t="n">
        <v>3.9</v>
      </c>
      <c r="H410" s="45" t="n">
        <v>4.04</v>
      </c>
      <c r="I410" s="45" t="n">
        <v>2.15</v>
      </c>
      <c r="J410" s="45" t="n">
        <v>3.08</v>
      </c>
      <c r="K410" s="45" t="n">
        <v>2.29</v>
      </c>
      <c r="L410" s="46">
        <f>Comparativosimulacros!M409</f>
        <v/>
      </c>
      <c r="M410" s="46" t="n"/>
      <c r="N410" s="50">
        <f>ROUND(((O410*3+P410*3+Q410*3+R410*3+S410*1)/13)*5,0)</f>
        <v/>
      </c>
      <c r="O410" s="43" t="n">
        <v>47.5</v>
      </c>
      <c r="P410" s="43" t="n">
        <v>48.89</v>
      </c>
      <c r="Q410" s="43" t="n">
        <v>26.25</v>
      </c>
      <c r="R410" s="43" t="n">
        <v>37.5</v>
      </c>
      <c r="S410" s="43" t="n">
        <v>29.17</v>
      </c>
      <c r="T410" s="58">
        <f>IF($C410="","",IF(ISNA(MATCH($C410,Comparativosimulacros!$E:$E,0)),"Falta en Comparativo","Sí está"))</f>
        <v/>
      </c>
    </row>
    <row r="411" ht="15.75" customHeight="1" s="42">
      <c r="A411" s="50" t="n">
        <v>802</v>
      </c>
      <c r="B411" s="44" t="n"/>
      <c r="C411" s="44" t="n"/>
      <c r="D411" s="43" t="inlineStr">
        <is>
          <t>Castrillón Ramirez Emanuel</t>
        </is>
      </c>
      <c r="E411" s="51" t="n"/>
      <c r="F411" s="52" t="n"/>
      <c r="G411" s="45" t="n">
        <v>2.98</v>
      </c>
      <c r="H411" s="45" t="n">
        <v>1</v>
      </c>
      <c r="I411" s="45" t="n">
        <v>2.66</v>
      </c>
      <c r="J411" s="45" t="n">
        <v>1.71</v>
      </c>
      <c r="K411" s="45" t="n">
        <v>3.59</v>
      </c>
      <c r="L411" s="46">
        <f>Comparativosimulacros!M410</f>
        <v/>
      </c>
      <c r="M411" s="46" t="n"/>
      <c r="N411" s="50">
        <f>ROUND(((O411*3+P411*3+Q411*3+R411*3+S411*1)/13)*5,0)</f>
        <v/>
      </c>
      <c r="O411" s="43" t="n">
        <v>36.25</v>
      </c>
      <c r="P411" s="43" t="n">
        <v>11.22</v>
      </c>
      <c r="Q411" s="43" t="n">
        <v>32.5</v>
      </c>
      <c r="R411" s="43" t="n">
        <v>20.83</v>
      </c>
      <c r="S411" s="43" t="n">
        <v>45.83</v>
      </c>
      <c r="T411" s="58">
        <f>IF($C411="","",IF(ISNA(MATCH($C411,Comparativosimulacros!$E:$E,0)),"Falta en Comparativo","Sí está"))</f>
        <v/>
      </c>
    </row>
    <row r="412" ht="15.75" customHeight="1" s="42">
      <c r="A412" s="50" t="n">
        <v>802</v>
      </c>
      <c r="B412" s="44" t="n"/>
      <c r="C412" s="44" t="n"/>
      <c r="D412" s="43" t="inlineStr">
        <is>
          <t>Florez Guzman Mariana</t>
        </is>
      </c>
      <c r="E412" s="51" t="n"/>
      <c r="F412" s="52" t="n"/>
      <c r="G412" s="45" t="n">
        <v>3.39</v>
      </c>
      <c r="H412" s="45" t="n">
        <v>3.66</v>
      </c>
      <c r="I412" s="45" t="n">
        <v>3.22</v>
      </c>
      <c r="J412" s="45" t="n">
        <v>3.43</v>
      </c>
      <c r="K412" s="45" t="n">
        <v>5</v>
      </c>
      <c r="L412" s="46">
        <f>Comparativosimulacros!M411</f>
        <v/>
      </c>
      <c r="M412" s="46" t="n"/>
      <c r="N412" s="50">
        <f>ROUND(((O412*3+P412*3+Q412*3+R412*3+S412*1)/13)*5,0)</f>
        <v/>
      </c>
      <c r="O412" s="43" t="n">
        <v>41.25</v>
      </c>
      <c r="P412" s="43" t="n">
        <v>44.31</v>
      </c>
      <c r="Q412" s="43" t="n">
        <v>39.38</v>
      </c>
      <c r="R412" s="43" t="n">
        <v>41.67</v>
      </c>
      <c r="S412" s="43" t="n">
        <v>79.17</v>
      </c>
      <c r="T412" s="58">
        <f>IF($C412="","",IF(ISNA(MATCH($C412,Comparativosimulacros!$E:$E,0)),"Falta en Comparativo","Sí está"))</f>
        <v/>
      </c>
    </row>
    <row r="413" ht="15.75" customHeight="1" s="42">
      <c r="A413" s="50" t="n">
        <v>802</v>
      </c>
      <c r="B413" s="44" t="n"/>
      <c r="C413" s="44" t="n"/>
      <c r="D413" s="43" t="inlineStr">
        <is>
          <t>Gaviria Rojas Ana Sofía</t>
        </is>
      </c>
      <c r="E413" s="51" t="n"/>
      <c r="F413" s="52" t="n"/>
      <c r="G413" s="45" t="n">
        <v>1.44</v>
      </c>
      <c r="H413" s="45" t="n">
        <v>1.05</v>
      </c>
      <c r="I413" s="45" t="n">
        <v>2.35</v>
      </c>
      <c r="J413" s="45" t="n">
        <v>3.77</v>
      </c>
      <c r="K413" s="45" t="n">
        <v>1</v>
      </c>
      <c r="L413" s="46">
        <f>Comparativosimulacros!M412</f>
        <v/>
      </c>
      <c r="M413" s="46" t="n"/>
      <c r="N413" s="50">
        <f>ROUND(((O413*3+P413*3+Q413*3+R413*3+S413*1)/13)*5,0)</f>
        <v/>
      </c>
      <c r="O413" s="43" t="n">
        <v>17.5</v>
      </c>
      <c r="P413" s="43" t="n">
        <v>12.76</v>
      </c>
      <c r="Q413" s="43" t="n">
        <v>28.75</v>
      </c>
      <c r="R413" s="43" t="n">
        <v>45.83</v>
      </c>
      <c r="S413" s="43" t="n">
        <v>12.5</v>
      </c>
      <c r="T413" s="58">
        <f>IF($C413="","",IF(ISNA(MATCH($C413,Comparativosimulacros!$E:$E,0)),"Falta en Comparativo","Sí está"))</f>
        <v/>
      </c>
    </row>
    <row r="414" ht="15.75" customHeight="1" s="42">
      <c r="A414" s="50" t="n">
        <v>802</v>
      </c>
      <c r="B414" s="44" t="n"/>
      <c r="C414" s="44" t="n"/>
      <c r="D414" s="43" t="inlineStr">
        <is>
          <t>Gomez Quintero Samuel</t>
        </is>
      </c>
      <c r="E414" s="51" t="n"/>
      <c r="F414" s="52" t="n"/>
      <c r="G414" s="45" t="n">
        <v>4.82</v>
      </c>
      <c r="H414" s="45" t="n">
        <v>5</v>
      </c>
      <c r="I414" s="45" t="n">
        <v>4.55</v>
      </c>
      <c r="J414" s="45" t="n">
        <v>3.77</v>
      </c>
      <c r="K414" s="45" t="n">
        <v>3.92</v>
      </c>
      <c r="L414" s="46">
        <f>Comparativosimulacros!M413</f>
        <v/>
      </c>
      <c r="M414" s="46" t="n"/>
      <c r="N414" s="50">
        <f>ROUND(((O414*3+P414*3+Q414*3+R414*3+S414*1)/13)*5,0)</f>
        <v/>
      </c>
      <c r="O414" s="43" t="n">
        <v>58.75</v>
      </c>
      <c r="P414" s="43" t="n">
        <v>62.48</v>
      </c>
      <c r="Q414" s="43" t="n">
        <v>55.63</v>
      </c>
      <c r="R414" s="43" t="n">
        <v>45.83</v>
      </c>
      <c r="S414" s="43" t="n">
        <v>50</v>
      </c>
      <c r="T414" s="58">
        <f>IF($C414="","",IF(ISNA(MATCH($C414,Comparativosimulacros!$E:$E,0)),"Falta en Comparativo","Sí está"))</f>
        <v/>
      </c>
    </row>
    <row r="415" ht="15.75" customHeight="1" s="42">
      <c r="A415" s="50" t="n">
        <v>802</v>
      </c>
      <c r="B415" s="44" t="n"/>
      <c r="C415" s="44" t="n"/>
      <c r="D415" s="43" t="inlineStr">
        <is>
          <t>Gonzalez Bastidas Juan Jose</t>
        </is>
      </c>
      <c r="E415" s="51" t="n"/>
      <c r="F415" s="52" t="n"/>
      <c r="G415" s="45" t="n">
        <v>3.9</v>
      </c>
      <c r="H415" s="45" t="n">
        <v>5</v>
      </c>
      <c r="I415" s="45" t="n">
        <v>4.29</v>
      </c>
      <c r="J415" s="45" t="n">
        <v>4.45</v>
      </c>
      <c r="K415" s="45" t="n">
        <v>4.57</v>
      </c>
      <c r="L415" s="46">
        <f>Comparativosimulacros!M414</f>
        <v/>
      </c>
      <c r="M415" s="46" t="n"/>
      <c r="N415" s="50">
        <f>ROUND(((O415*3+P415*3+Q415*3+R415*3+S415*1)/13)*5,0)</f>
        <v/>
      </c>
      <c r="O415" s="43" t="n">
        <v>47.5</v>
      </c>
      <c r="P415" s="43" t="n">
        <v>64.86</v>
      </c>
      <c r="Q415" s="43" t="n">
        <v>52.5</v>
      </c>
      <c r="R415" s="43" t="n">
        <v>54.17</v>
      </c>
      <c r="S415" s="43" t="n">
        <v>58.33</v>
      </c>
      <c r="T415" s="58">
        <f>IF($C415="","",IF(ISNA(MATCH($C415,Comparativosimulacros!$E:$E,0)),"Falta en Comparativo","Sí está"))</f>
        <v/>
      </c>
    </row>
    <row r="416" ht="15.75" customHeight="1" s="42">
      <c r="A416" s="50" t="n">
        <v>802</v>
      </c>
      <c r="B416" s="44" t="n"/>
      <c r="C416" s="44" t="n"/>
      <c r="D416" s="43" t="inlineStr">
        <is>
          <t>Gonzalez Hoyos Mariana</t>
        </is>
      </c>
      <c r="E416" s="51" t="n"/>
      <c r="F416" s="52" t="n"/>
      <c r="G416" s="45" t="n">
        <v>3.29</v>
      </c>
      <c r="H416" s="45" t="n">
        <v>3.68</v>
      </c>
      <c r="I416" s="45" t="n">
        <v>3.22</v>
      </c>
      <c r="J416" s="45" t="n">
        <v>3.77</v>
      </c>
      <c r="K416" s="45" t="n">
        <v>3.92</v>
      </c>
      <c r="L416" s="46">
        <f>Comparativosimulacros!M415</f>
        <v/>
      </c>
      <c r="M416" s="46" t="n"/>
      <c r="N416" s="50">
        <f>ROUND(((O416*3+P416*3+Q416*3+R416*3+S416*1)/13)*5,0)</f>
        <v/>
      </c>
      <c r="O416" s="43" t="n">
        <v>40</v>
      </c>
      <c r="P416" s="43" t="n">
        <v>44.63</v>
      </c>
      <c r="Q416" s="43" t="n">
        <v>39.38</v>
      </c>
      <c r="R416" s="43" t="n">
        <v>45.83</v>
      </c>
      <c r="S416" s="43" t="n">
        <v>50</v>
      </c>
      <c r="T416" s="58">
        <f>IF($C416="","",IF(ISNA(MATCH($C416,Comparativosimulacros!$E:$E,0)),"Falta en Comparativo","Sí está"))</f>
        <v/>
      </c>
    </row>
    <row r="417" ht="15.75" customHeight="1" s="42">
      <c r="A417" s="50" t="n">
        <v>802</v>
      </c>
      <c r="B417" s="44" t="n"/>
      <c r="C417" s="44" t="n"/>
      <c r="D417" s="43" t="inlineStr">
        <is>
          <t>Guzman Moreno Valentina</t>
        </is>
      </c>
      <c r="E417" s="51" t="n"/>
      <c r="F417" s="52" t="n"/>
      <c r="G417" s="45" t="n"/>
      <c r="H417" s="45" t="n"/>
      <c r="I417" s="45" t="n"/>
      <c r="J417" s="45" t="n"/>
      <c r="K417" s="45" t="n"/>
      <c r="L417" s="46">
        <f>Comparativosimulacros!M416</f>
        <v/>
      </c>
      <c r="M417" s="46" t="n"/>
      <c r="N417" s="50">
        <f>ROUND(((O417*3+P417*3+Q417*3+R417*3+S417*1)/13)*5,0)</f>
        <v/>
      </c>
      <c r="O417" s="43" t="n">
        <v>21</v>
      </c>
      <c r="P417" s="43" t="n">
        <v>26</v>
      </c>
      <c r="Q417" s="43" t="n">
        <v>21</v>
      </c>
      <c r="R417" s="43" t="n">
        <v>38</v>
      </c>
      <c r="S417" s="43" t="n">
        <v>31</v>
      </c>
      <c r="T417" s="58">
        <f>IF($C417="","",IF(ISNA(MATCH($C417,Comparativosimulacros!$E:$E,0)),"Falta en Comparativo","Sí está"))</f>
        <v/>
      </c>
    </row>
    <row r="418" ht="15.75" customHeight="1" s="42">
      <c r="A418" s="50" t="n">
        <v>802</v>
      </c>
      <c r="B418" s="44" t="n"/>
      <c r="C418" s="44" t="n"/>
      <c r="D418" s="43" t="inlineStr">
        <is>
          <t>Hernandez Lora Samuel</t>
        </is>
      </c>
      <c r="E418" s="51" t="n"/>
      <c r="F418" s="52" t="n"/>
      <c r="G418" s="45" t="n">
        <v>1.33</v>
      </c>
      <c r="H418" s="45" t="n">
        <v>3.04</v>
      </c>
      <c r="I418" s="45" t="n">
        <v>3.78</v>
      </c>
      <c r="J418" s="45" t="n">
        <v>2.74</v>
      </c>
      <c r="K418" s="45" t="n">
        <v>3.59</v>
      </c>
      <c r="L418" s="46">
        <f>Comparativosimulacros!M417</f>
        <v/>
      </c>
      <c r="M418" s="46" t="n"/>
      <c r="N418" s="50">
        <f>ROUND(((O418*3+P418*3+Q418*3+R418*3+S418*1)/13)*5,0)</f>
        <v/>
      </c>
      <c r="O418" s="43" t="n">
        <v>16.25</v>
      </c>
      <c r="P418" s="43" t="n">
        <v>36.89</v>
      </c>
      <c r="Q418" s="43" t="n">
        <v>46.25</v>
      </c>
      <c r="R418" s="43" t="n">
        <v>33.33</v>
      </c>
      <c r="S418" s="43" t="n">
        <v>45.83</v>
      </c>
      <c r="T418" s="58">
        <f>IF($C418="","",IF(ISNA(MATCH($C418,Comparativosimulacros!$E:$E,0)),"Falta en Comparativo","Sí está"))</f>
        <v/>
      </c>
    </row>
    <row r="419" ht="15.75" customHeight="1" s="42">
      <c r="A419" s="50" t="n">
        <v>802</v>
      </c>
      <c r="B419" s="44" t="n"/>
      <c r="C419" s="44" t="n"/>
      <c r="D419" s="43" t="inlineStr">
        <is>
          <t>Jurado Hurtado Emanuel</t>
        </is>
      </c>
      <c r="E419" s="51" t="n"/>
      <c r="F419" s="52" t="n"/>
      <c r="G419" s="45" t="n">
        <v>3.8</v>
      </c>
      <c r="H419" s="45" t="n">
        <v>5</v>
      </c>
      <c r="I419" s="45" t="n">
        <v>3.47</v>
      </c>
      <c r="J419" s="45" t="n">
        <v>5</v>
      </c>
      <c r="K419" s="45" t="n">
        <v>4.9</v>
      </c>
      <c r="L419" s="46">
        <f>Comparativosimulacros!M418</f>
        <v/>
      </c>
      <c r="M419" s="46" t="n"/>
      <c r="N419" s="50">
        <f>ROUND(((O419*3+P419*3+Q419*3+R419*3+S419*1)/13)*5,0)</f>
        <v/>
      </c>
      <c r="O419" s="43" t="n">
        <v>46.25</v>
      </c>
      <c r="P419" s="43" t="n">
        <v>81.44</v>
      </c>
      <c r="Q419" s="43" t="n">
        <v>42.5</v>
      </c>
      <c r="R419" s="43" t="n">
        <v>70.83</v>
      </c>
      <c r="S419" s="43" t="n">
        <v>62.5</v>
      </c>
      <c r="T419" s="58">
        <f>IF($C419="","",IF(ISNA(MATCH($C419,Comparativosimulacros!$E:$E,0)),"Falta en Comparativo","Sí está"))</f>
        <v/>
      </c>
    </row>
    <row r="420" ht="15.75" customHeight="1" s="42">
      <c r="A420" s="50" t="n">
        <v>802</v>
      </c>
      <c r="B420" s="44" t="n"/>
      <c r="C420" s="44" t="n"/>
      <c r="D420" s="43" t="inlineStr">
        <is>
          <t>Londoño Becerra Nicolas</t>
        </is>
      </c>
      <c r="E420" s="51" t="n"/>
      <c r="F420" s="52" t="n"/>
      <c r="G420" s="45" t="n">
        <v>4.21</v>
      </c>
      <c r="H420" s="45" t="n">
        <v>4.97</v>
      </c>
      <c r="I420" s="45" t="n">
        <v>3.78</v>
      </c>
      <c r="J420" s="45" t="n">
        <v>3.77</v>
      </c>
      <c r="K420" s="45" t="n">
        <v>5</v>
      </c>
      <c r="L420" s="46">
        <f>Comparativosimulacros!M419</f>
        <v/>
      </c>
      <c r="M420" s="46" t="n"/>
      <c r="N420" s="50">
        <f>ROUND(((O420*3+P420*3+Q420*3+R420*3+S420*1)/13)*5,0)</f>
        <v/>
      </c>
      <c r="O420" s="43" t="n">
        <v>51.25</v>
      </c>
      <c r="P420" s="43" t="n">
        <v>60.27</v>
      </c>
      <c r="Q420" s="43" t="n">
        <v>46.25</v>
      </c>
      <c r="R420" s="43" t="n">
        <v>45.83</v>
      </c>
      <c r="S420" s="43" t="n">
        <v>87.5</v>
      </c>
      <c r="T420" s="58">
        <f>IF($C420="","",IF(ISNA(MATCH($C420,Comparativosimulacros!$E:$E,0)),"Falta en Comparativo","Sí está"))</f>
        <v/>
      </c>
    </row>
    <row r="421" ht="15.75" customHeight="1" s="42">
      <c r="A421" s="50" t="n">
        <v>802</v>
      </c>
      <c r="B421" s="44" t="n"/>
      <c r="C421" s="44" t="n"/>
      <c r="D421" s="43" t="inlineStr">
        <is>
          <t>Lopez Alcaraz Maria Salome</t>
        </is>
      </c>
      <c r="E421" s="51" t="n"/>
      <c r="F421" s="52" t="n"/>
      <c r="G421" s="45" t="n">
        <v>5</v>
      </c>
      <c r="H421" s="45" t="n">
        <v>4.86</v>
      </c>
      <c r="I421" s="45" t="n">
        <v>5</v>
      </c>
      <c r="J421" s="45" t="n">
        <v>4.11</v>
      </c>
      <c r="K421" s="45" t="n">
        <v>3.27</v>
      </c>
      <c r="L421" s="46">
        <f>Comparativosimulacros!M420</f>
        <v/>
      </c>
      <c r="M421" s="46" t="n"/>
      <c r="N421" s="50">
        <f>ROUND(((O421*3+P421*3+Q421*3+R421*3+S421*1)/13)*5,0)</f>
        <v/>
      </c>
      <c r="O421" s="43" t="n">
        <v>61.25</v>
      </c>
      <c r="P421" s="43" t="n">
        <v>58.93</v>
      </c>
      <c r="Q421" s="43" t="n">
        <v>62.5</v>
      </c>
      <c r="R421" s="43" t="n">
        <v>50</v>
      </c>
      <c r="S421" s="43" t="n">
        <v>41.67</v>
      </c>
      <c r="T421" s="58">
        <f>IF($C421="","",IF(ISNA(MATCH($C421,Comparativosimulacros!$E:$E,0)),"Falta en Comparativo","Sí está"))</f>
        <v/>
      </c>
    </row>
    <row r="422" ht="15.75" customHeight="1" s="42">
      <c r="A422" s="50" t="n">
        <v>802</v>
      </c>
      <c r="B422" s="44" t="n"/>
      <c r="C422" s="44" t="n"/>
      <c r="D422" s="43" t="inlineStr">
        <is>
          <t>Lopez Varela Emiliana</t>
        </is>
      </c>
      <c r="E422" s="51" t="n"/>
      <c r="F422" s="52" t="n"/>
      <c r="G422" s="45" t="n">
        <v>5</v>
      </c>
      <c r="H422" s="45" t="n">
        <v>5</v>
      </c>
      <c r="I422" s="45" t="n">
        <v>4.55</v>
      </c>
      <c r="J422" s="45" t="n">
        <v>3.43</v>
      </c>
      <c r="K422" s="45" t="n">
        <v>3.27</v>
      </c>
      <c r="L422" s="46">
        <f>Comparativosimulacros!M421</f>
        <v/>
      </c>
      <c r="M422" s="46" t="n"/>
      <c r="N422" s="50">
        <f>ROUND(((O422*3+P422*3+Q422*3+R422*3+S422*1)/13)*5,0)</f>
        <v/>
      </c>
      <c r="O422" s="43" t="n">
        <v>65</v>
      </c>
      <c r="P422" s="43" t="n">
        <v>64.26000000000001</v>
      </c>
      <c r="Q422" s="43" t="n">
        <v>55.63</v>
      </c>
      <c r="R422" s="43" t="n">
        <v>41.67</v>
      </c>
      <c r="S422" s="43" t="n">
        <v>41.67</v>
      </c>
      <c r="T422" s="58">
        <f>IF($C422="","",IF(ISNA(MATCH($C422,Comparativosimulacros!$E:$E,0)),"Falta en Comparativo","Sí está"))</f>
        <v/>
      </c>
    </row>
    <row r="423" ht="15.75" customHeight="1" s="42">
      <c r="A423" s="50" t="n">
        <v>802</v>
      </c>
      <c r="B423" s="44" t="n"/>
      <c r="C423" s="44" t="n"/>
      <c r="D423" s="43" t="inlineStr">
        <is>
          <t>Marin Buitrago Thiago</t>
        </is>
      </c>
      <c r="E423" s="51" t="n"/>
      <c r="F423" s="52" t="n"/>
      <c r="G423" s="45" t="n">
        <v>5</v>
      </c>
      <c r="H423" s="45" t="n">
        <v>3.66</v>
      </c>
      <c r="I423" s="45" t="n">
        <v>1.58</v>
      </c>
      <c r="J423" s="45" t="n">
        <v>3.77</v>
      </c>
      <c r="K423" s="45" t="n">
        <v>1.96</v>
      </c>
      <c r="L423" s="46">
        <f>Comparativosimulacros!M422</f>
        <v/>
      </c>
      <c r="M423" s="46" t="n"/>
      <c r="N423" s="50">
        <f>ROUND(((O423*3+P423*3+Q423*3+R423*3+S423*1)/13)*5,0)</f>
        <v/>
      </c>
      <c r="O423" s="43" t="n">
        <v>66.25</v>
      </c>
      <c r="P423" s="43" t="n">
        <v>44.39</v>
      </c>
      <c r="Q423" s="43" t="n">
        <v>19.38</v>
      </c>
      <c r="R423" s="43" t="n">
        <v>45.83</v>
      </c>
      <c r="S423" s="43" t="n">
        <v>25</v>
      </c>
      <c r="T423" s="58">
        <f>IF($C423="","",IF(ISNA(MATCH($C423,Comparativosimulacros!$E:$E,0)),"Falta en Comparativo","Sí está"))</f>
        <v/>
      </c>
    </row>
    <row r="424" ht="15.75" customHeight="1" s="42">
      <c r="A424" s="50" t="n">
        <v>802</v>
      </c>
      <c r="B424" s="44" t="n"/>
      <c r="C424" s="44" t="n"/>
      <c r="D424" s="43" t="inlineStr">
        <is>
          <t>Mejia Hoyos Tiffany Sofia</t>
        </is>
      </c>
      <c r="E424" s="51" t="n"/>
      <c r="F424" s="52" t="n"/>
      <c r="G424" s="45" t="n">
        <v>2.26</v>
      </c>
      <c r="H424" s="45" t="n">
        <v>2.3</v>
      </c>
      <c r="I424" s="45" t="n">
        <v>1.89</v>
      </c>
      <c r="J424" s="45" t="n">
        <v>1.71</v>
      </c>
      <c r="K424" s="45" t="n">
        <v>2.29</v>
      </c>
      <c r="L424" s="46">
        <f>Comparativosimulacros!M423</f>
        <v/>
      </c>
      <c r="M424" s="46" t="n"/>
      <c r="N424" s="50">
        <f>ROUND(((O424*3+P424*3+Q424*3+R424*3+S424*1)/13)*5,0)</f>
        <v/>
      </c>
      <c r="O424" s="43" t="n">
        <v>27.5</v>
      </c>
      <c r="P424" s="43" t="n">
        <v>27.88</v>
      </c>
      <c r="Q424" s="43" t="n">
        <v>23.13</v>
      </c>
      <c r="R424" s="43" t="n">
        <v>20.83</v>
      </c>
      <c r="S424" s="43" t="n">
        <v>29.17</v>
      </c>
      <c r="T424" s="58">
        <f>IF($C424="","",IF(ISNA(MATCH($C424,Comparativosimulacros!$E:$E,0)),"Falta en Comparativo","Sí está"))</f>
        <v/>
      </c>
    </row>
    <row r="425" ht="15.75" customHeight="1" s="42">
      <c r="A425" s="50" t="n">
        <v>802</v>
      </c>
      <c r="B425" s="44" t="n"/>
      <c r="C425" s="44" t="n"/>
      <c r="D425" s="43" t="inlineStr">
        <is>
          <t>Moreno Jimenez Mariajose</t>
        </is>
      </c>
      <c r="E425" s="51" t="n"/>
      <c r="F425" s="52" t="n"/>
      <c r="G425" s="45" t="n">
        <v>1</v>
      </c>
      <c r="H425" s="45" t="n">
        <v>3.04</v>
      </c>
      <c r="I425" s="45" t="n">
        <v>2.2</v>
      </c>
      <c r="J425" s="45" t="n">
        <v>2.06</v>
      </c>
      <c r="K425" s="45" t="n">
        <v>1.96</v>
      </c>
      <c r="L425" s="46">
        <f>Comparativosimulacros!M424</f>
        <v/>
      </c>
      <c r="M425" s="46" t="n"/>
      <c r="N425" s="50">
        <f>ROUND(((O425*3+P425*3+Q425*3+R425*3+S425*1)/13)*5,0)</f>
        <v/>
      </c>
      <c r="O425" s="43" t="n">
        <v>11.25</v>
      </c>
      <c r="P425" s="43" t="n">
        <v>36.89</v>
      </c>
      <c r="Q425" s="43" t="n">
        <v>26.88</v>
      </c>
      <c r="R425" s="43" t="n">
        <v>25</v>
      </c>
      <c r="S425" s="43" t="n">
        <v>25</v>
      </c>
      <c r="T425" s="58">
        <f>IF($C425="","",IF(ISNA(MATCH($C425,Comparativosimulacros!$E:$E,0)),"Falta en Comparativo","Sí está"))</f>
        <v/>
      </c>
    </row>
    <row r="426" ht="15.75" customHeight="1" s="42">
      <c r="A426" s="50" t="n">
        <v>802</v>
      </c>
      <c r="B426" s="44" t="n"/>
      <c r="C426" s="44" t="n"/>
      <c r="D426" s="43" t="inlineStr">
        <is>
          <t>Mosquera Argaez Helen Mariana</t>
        </is>
      </c>
      <c r="E426" s="51" t="n"/>
      <c r="F426" s="52" t="n"/>
      <c r="G426" s="45" t="n">
        <v>1.75</v>
      </c>
      <c r="H426" s="45" t="n">
        <v>3.61</v>
      </c>
      <c r="I426" s="45" t="n">
        <v>2.91</v>
      </c>
      <c r="J426" s="45" t="n">
        <v>3.43</v>
      </c>
      <c r="K426" s="45" t="n">
        <v>1.96</v>
      </c>
      <c r="L426" s="46">
        <f>Comparativosimulacros!M425</f>
        <v/>
      </c>
      <c r="M426" s="46" t="n"/>
      <c r="N426" s="50">
        <f>ROUND(((O426*3+P426*3+Q426*3+R426*3+S426*1)/13)*5,0)</f>
        <v/>
      </c>
      <c r="O426" s="43" t="n">
        <v>21.25</v>
      </c>
      <c r="P426" s="43" t="n">
        <v>43.69</v>
      </c>
      <c r="Q426" s="43" t="n">
        <v>35.63</v>
      </c>
      <c r="R426" s="43" t="n">
        <v>41.67</v>
      </c>
      <c r="S426" s="43" t="n">
        <v>25</v>
      </c>
      <c r="T426" s="58">
        <f>IF($C426="","",IF(ISNA(MATCH($C426,Comparativosimulacros!$E:$E,0)),"Falta en Comparativo","Sí está"))</f>
        <v/>
      </c>
    </row>
    <row r="427" ht="15.75" customHeight="1" s="42">
      <c r="A427" s="50" t="n">
        <v>802</v>
      </c>
      <c r="B427" s="44" t="n"/>
      <c r="C427" s="44" t="n"/>
      <c r="D427" s="43" t="inlineStr">
        <is>
          <t>Orjuela Trujillo Gabriela Alejandra</t>
        </is>
      </c>
      <c r="E427" s="51" t="n"/>
      <c r="F427" s="52" t="n"/>
      <c r="G427" s="45" t="n">
        <v>5</v>
      </c>
      <c r="H427" s="45" t="n">
        <v>5</v>
      </c>
      <c r="I427" s="45" t="n">
        <v>4.29</v>
      </c>
      <c r="J427" s="45" t="n">
        <v>3.43</v>
      </c>
      <c r="K427" s="45" t="n">
        <v>3.92</v>
      </c>
      <c r="L427" s="46">
        <f>Comparativosimulacros!M426</f>
        <v/>
      </c>
      <c r="M427" s="46" t="n"/>
      <c r="N427" s="50">
        <f>ROUND(((O427*3+P427*3+Q427*3+R427*3+S427*1)/13)*5,0)</f>
        <v/>
      </c>
      <c r="O427" s="43" t="n">
        <v>61.25</v>
      </c>
      <c r="P427" s="43" t="n">
        <v>61.65</v>
      </c>
      <c r="Q427" s="43" t="n">
        <v>52.5</v>
      </c>
      <c r="R427" s="43" t="n">
        <v>41.67</v>
      </c>
      <c r="S427" s="43" t="n">
        <v>50</v>
      </c>
      <c r="T427" s="58">
        <f>IF($C427="","",IF(ISNA(MATCH($C427,Comparativosimulacros!$E:$E,0)),"Falta en Comparativo","Sí está"))</f>
        <v/>
      </c>
    </row>
    <row r="428" ht="15.75" customHeight="1" s="42">
      <c r="A428" s="50" t="n">
        <v>802</v>
      </c>
      <c r="B428" s="44" t="n"/>
      <c r="C428" s="44" t="n"/>
      <c r="D428" s="43" t="inlineStr">
        <is>
          <t>Ospina Aguinaga Melanny</t>
        </is>
      </c>
      <c r="E428" s="51" t="n"/>
      <c r="F428" s="52" t="n"/>
      <c r="G428" s="45" t="n">
        <v>4.41</v>
      </c>
      <c r="H428" s="45" t="n">
        <v>1.68</v>
      </c>
      <c r="I428" s="45" t="n">
        <v>4.55</v>
      </c>
      <c r="J428" s="45" t="n">
        <v>4.11</v>
      </c>
      <c r="K428" s="45" t="n">
        <v>3.59</v>
      </c>
      <c r="L428" s="46">
        <f>Comparativosimulacros!M427</f>
        <v/>
      </c>
      <c r="M428" s="46" t="n"/>
      <c r="N428" s="50">
        <f>ROUND(((O428*3+P428*3+Q428*3+R428*3+S428*1)/13)*5,0)</f>
        <v/>
      </c>
      <c r="O428" s="43" t="n">
        <v>53.75</v>
      </c>
      <c r="P428" s="43" t="n">
        <v>20.38</v>
      </c>
      <c r="Q428" s="43" t="n">
        <v>55.63</v>
      </c>
      <c r="R428" s="43" t="n">
        <v>50</v>
      </c>
      <c r="S428" s="43" t="n">
        <v>45.83</v>
      </c>
      <c r="T428" s="58">
        <f>IF($C428="","",IF(ISNA(MATCH($C428,Comparativosimulacros!$E:$E,0)),"Falta en Comparativo","Sí está"))</f>
        <v/>
      </c>
    </row>
    <row r="429" ht="15.75" customHeight="1" s="42">
      <c r="A429" s="50" t="n">
        <v>802</v>
      </c>
      <c r="B429" s="44" t="n"/>
      <c r="C429" s="44" t="n"/>
      <c r="D429" s="43" t="inlineStr">
        <is>
          <t>Palacio Roldan Erika Tatiana</t>
        </is>
      </c>
      <c r="E429" s="51" t="n"/>
      <c r="F429" s="52" t="n"/>
      <c r="G429" s="45" t="n">
        <v>3.7</v>
      </c>
      <c r="H429" s="45" t="n">
        <v>2.48</v>
      </c>
      <c r="I429" s="45" t="n">
        <v>3.17</v>
      </c>
      <c r="J429" s="45" t="n">
        <v>3.08</v>
      </c>
      <c r="K429" s="45" t="n">
        <v>4.24</v>
      </c>
      <c r="L429" s="46">
        <f>Comparativosimulacros!M428</f>
        <v/>
      </c>
      <c r="M429" s="46" t="n"/>
      <c r="N429" s="50">
        <f>ROUND(((O429*3+P429*3+Q429*3+R429*3+S429*1)/13)*5,0)</f>
        <v/>
      </c>
      <c r="O429" s="43" t="n">
        <v>45</v>
      </c>
      <c r="P429" s="43" t="n">
        <v>30.1</v>
      </c>
      <c r="Q429" s="43" t="n">
        <v>38.75</v>
      </c>
      <c r="R429" s="43" t="n">
        <v>37.5</v>
      </c>
      <c r="S429" s="43" t="n">
        <v>54.17</v>
      </c>
      <c r="T429" s="58">
        <f>IF($C429="","",IF(ISNA(MATCH($C429,Comparativosimulacros!$E:$E,0)),"Falta en Comparativo","Sí está"))</f>
        <v/>
      </c>
    </row>
    <row r="430" ht="15.75" customHeight="1" s="42">
      <c r="A430" s="50" t="n">
        <v>802</v>
      </c>
      <c r="B430" s="44" t="n"/>
      <c r="C430" s="44" t="n"/>
      <c r="D430" s="43" t="inlineStr">
        <is>
          <t>Parra Quirama Cristian Felipe</t>
        </is>
      </c>
      <c r="E430" s="51" t="n"/>
      <c r="F430" s="52" t="n"/>
      <c r="G430" s="45" t="n">
        <v>2.46</v>
      </c>
      <c r="H430" s="45" t="n">
        <v>1</v>
      </c>
      <c r="I430" s="45" t="n">
        <v>2.35</v>
      </c>
      <c r="J430" s="45" t="n">
        <v>1.71</v>
      </c>
      <c r="K430" s="45" t="n">
        <v>2.94</v>
      </c>
      <c r="L430" s="46">
        <f>Comparativosimulacros!M429</f>
        <v/>
      </c>
      <c r="M430" s="46" t="n"/>
      <c r="N430" s="50">
        <f>ROUND(((O430*3+P430*3+Q430*3+R430*3+S430*1)/13)*5,0)</f>
        <v/>
      </c>
      <c r="O430" s="43" t="n">
        <v>30</v>
      </c>
      <c r="P430" s="43" t="n">
        <v>11.22</v>
      </c>
      <c r="Q430" s="43" t="n">
        <v>28.75</v>
      </c>
      <c r="R430" s="43" t="n">
        <v>20.83</v>
      </c>
      <c r="S430" s="43" t="n">
        <v>37.5</v>
      </c>
      <c r="T430" s="58">
        <f>IF($C430="","",IF(ISNA(MATCH($C430,Comparativosimulacros!$E:$E,0)),"Falta en Comparativo","Sí está"))</f>
        <v/>
      </c>
    </row>
    <row r="431" ht="15.75" customHeight="1" s="42">
      <c r="A431" s="50" t="n">
        <v>802</v>
      </c>
      <c r="B431" s="44" t="n"/>
      <c r="C431" s="44" t="n"/>
      <c r="D431" s="43" t="inlineStr">
        <is>
          <t>Perez Jimenez Juan Jose</t>
        </is>
      </c>
      <c r="E431" s="51" t="n"/>
      <c r="F431" s="52" t="n"/>
      <c r="G431" s="45" t="n">
        <v>3.08</v>
      </c>
      <c r="H431" s="45" t="n">
        <v>1.86</v>
      </c>
      <c r="I431" s="45" t="n">
        <v>1.94</v>
      </c>
      <c r="J431" s="45" t="n">
        <v>2.06</v>
      </c>
      <c r="K431" s="45" t="n">
        <v>2.61</v>
      </c>
      <c r="L431" s="46">
        <f>Comparativosimulacros!M430</f>
        <v/>
      </c>
      <c r="M431" s="46" t="n"/>
      <c r="N431" s="50">
        <f>ROUND(((O431*3+P431*3+Q431*3+R431*3+S431*1)/13)*5,0)</f>
        <v/>
      </c>
      <c r="O431" s="43" t="n">
        <v>37.5</v>
      </c>
      <c r="P431" s="43" t="n">
        <v>22.6</v>
      </c>
      <c r="Q431" s="43" t="n">
        <v>23.75</v>
      </c>
      <c r="R431" s="43" t="n">
        <v>25</v>
      </c>
      <c r="S431" s="43" t="n">
        <v>33.33</v>
      </c>
      <c r="T431" s="58">
        <f>IF($C431="","",IF(ISNA(MATCH($C431,Comparativosimulacros!$E:$E,0)),"Falta en Comparativo","Sí está"))</f>
        <v/>
      </c>
    </row>
    <row r="432" ht="15.75" customHeight="1" s="42">
      <c r="A432" s="50" t="n">
        <v>802</v>
      </c>
      <c r="B432" s="44" t="n"/>
      <c r="C432" s="44" t="n"/>
      <c r="D432" s="43" t="inlineStr">
        <is>
          <t>Quintero Escudero Mariana</t>
        </is>
      </c>
      <c r="E432" s="51" t="n"/>
      <c r="F432" s="52" t="n"/>
      <c r="G432" s="45" t="n">
        <v>4.11</v>
      </c>
      <c r="H432" s="45" t="n">
        <v>3.17</v>
      </c>
      <c r="I432" s="45" t="n">
        <v>3.53</v>
      </c>
      <c r="J432" s="45" t="n">
        <v>2.06</v>
      </c>
      <c r="K432" s="45" t="n">
        <v>2.61</v>
      </c>
      <c r="L432" s="46">
        <f>Comparativosimulacros!M431</f>
        <v/>
      </c>
      <c r="M432" s="46" t="n"/>
      <c r="N432" s="50">
        <f>ROUND(((O432*3+P432*3+Q432*3+R432*3+S432*1)/13)*5,0)</f>
        <v/>
      </c>
      <c r="O432" s="43" t="n">
        <v>50</v>
      </c>
      <c r="P432" s="43" t="n">
        <v>38.43</v>
      </c>
      <c r="Q432" s="43" t="n">
        <v>43.13</v>
      </c>
      <c r="R432" s="43" t="n">
        <v>25</v>
      </c>
      <c r="S432" s="43" t="n">
        <v>33.33</v>
      </c>
      <c r="T432" s="58">
        <f>IF($C432="","",IF(ISNA(MATCH($C432,Comparativosimulacros!$E:$E,0)),"Falta en Comparativo","Sí está"))</f>
        <v/>
      </c>
    </row>
    <row r="433" ht="15.75" customHeight="1" s="42">
      <c r="A433" s="50" t="n">
        <v>802</v>
      </c>
      <c r="B433" s="44" t="n"/>
      <c r="C433" s="44" t="n"/>
      <c r="D433" s="43" t="inlineStr">
        <is>
          <t>Restrepo Roman Maria Del Mar</t>
        </is>
      </c>
      <c r="E433" s="51" t="n"/>
      <c r="F433" s="52" t="n"/>
      <c r="G433" s="45" t="n">
        <v>3.7</v>
      </c>
      <c r="H433" s="45" t="n">
        <v>3.61</v>
      </c>
      <c r="I433" s="45" t="n">
        <v>5</v>
      </c>
      <c r="J433" s="45" t="n">
        <v>5</v>
      </c>
      <c r="K433" s="45" t="n">
        <v>5</v>
      </c>
      <c r="L433" s="46">
        <f>Comparativosimulacros!M432</f>
        <v/>
      </c>
      <c r="M433" s="46" t="n"/>
      <c r="N433" s="50">
        <f>ROUND(((O433*3+P433*3+Q433*3+R433*3+S433*1)/13)*5,0)</f>
        <v/>
      </c>
      <c r="O433" s="43" t="n">
        <v>45</v>
      </c>
      <c r="P433" s="43" t="n">
        <v>43.69</v>
      </c>
      <c r="Q433" s="43" t="n">
        <v>61.88</v>
      </c>
      <c r="R433" s="43" t="n">
        <v>70.83</v>
      </c>
      <c r="S433" s="43" t="n">
        <v>70.83</v>
      </c>
      <c r="T433" s="58">
        <f>IF($C433="","",IF(ISNA(MATCH($C433,Comparativosimulacros!$E:$E,0)),"Falta en Comparativo","Sí está"))</f>
        <v/>
      </c>
    </row>
    <row r="434" ht="15.75" customHeight="1" s="42">
      <c r="A434" s="50" t="n">
        <v>802</v>
      </c>
      <c r="B434" s="44" t="n"/>
      <c r="C434" s="44" t="n"/>
      <c r="D434" s="43" t="inlineStr">
        <is>
          <t>Silva Carvajal Daniela</t>
        </is>
      </c>
      <c r="E434" s="51" t="n"/>
      <c r="F434" s="52" t="n"/>
      <c r="G434" s="45" t="n">
        <v>2.05</v>
      </c>
      <c r="H434" s="45" t="n">
        <v>3.87</v>
      </c>
      <c r="I434" s="45" t="n">
        <v>3.53</v>
      </c>
      <c r="J434" s="45" t="n">
        <v>4.45</v>
      </c>
      <c r="K434" s="45" t="n">
        <v>2.94</v>
      </c>
      <c r="L434" s="46">
        <f>Comparativosimulacros!M433</f>
        <v/>
      </c>
      <c r="M434" s="46" t="n"/>
      <c r="N434" s="50">
        <f>ROUND(((O434*3+P434*3+Q434*3+R434*3+S434*1)/13)*5,0)</f>
        <v/>
      </c>
      <c r="O434" s="43" t="n">
        <v>25</v>
      </c>
      <c r="P434" s="43" t="n">
        <v>46.84</v>
      </c>
      <c r="Q434" s="43" t="n">
        <v>43.13</v>
      </c>
      <c r="R434" s="43" t="n">
        <v>54.17</v>
      </c>
      <c r="S434" s="43" t="n">
        <v>37.5</v>
      </c>
      <c r="T434" s="58">
        <f>IF($C434="","",IF(ISNA(MATCH($C434,Comparativosimulacros!$E:$E,0)),"Falta en Comparativo","Sí está"))</f>
        <v/>
      </c>
    </row>
    <row r="435" ht="15.75" customHeight="1" s="42">
      <c r="A435" s="50" t="n">
        <v>802</v>
      </c>
      <c r="B435" s="44" t="n"/>
      <c r="C435" s="44" t="n"/>
      <c r="D435" s="43" t="inlineStr">
        <is>
          <t>Silva Vasquez Mariangel</t>
        </is>
      </c>
      <c r="E435" s="51" t="n"/>
      <c r="F435" s="52" t="n"/>
      <c r="G435" s="45" t="n">
        <v>3.08</v>
      </c>
      <c r="H435" s="45" t="n">
        <v>4.92</v>
      </c>
      <c r="I435" s="45" t="n">
        <v>5</v>
      </c>
      <c r="J435" s="45" t="n">
        <v>3.43</v>
      </c>
      <c r="K435" s="45" t="n">
        <v>2.94</v>
      </c>
      <c r="L435" s="46">
        <f>Comparativosimulacros!M434</f>
        <v/>
      </c>
      <c r="M435" s="46" t="n"/>
      <c r="N435" s="50">
        <f>ROUND(((O435*3+P435*3+Q435*3+R435*3+S435*1)/13)*5,0)</f>
        <v/>
      </c>
      <c r="O435" s="43" t="n">
        <v>37.5</v>
      </c>
      <c r="P435" s="43" t="n">
        <v>59.6</v>
      </c>
      <c r="Q435" s="43" t="n">
        <v>66.25</v>
      </c>
      <c r="R435" s="43" t="n">
        <v>41.67</v>
      </c>
      <c r="S435" s="43" t="n">
        <v>37.5</v>
      </c>
      <c r="T435" s="58">
        <f>IF($C435="","",IF(ISNA(MATCH($C435,Comparativosimulacros!$E:$E,0)),"Falta en Comparativo","Sí está"))</f>
        <v/>
      </c>
    </row>
    <row r="436" ht="15.75" customHeight="1" s="42">
      <c r="A436" s="50" t="n">
        <v>802</v>
      </c>
      <c r="B436" s="44" t="n"/>
      <c r="C436" s="44" t="n"/>
      <c r="D436" s="43" t="inlineStr">
        <is>
          <t>Suarez Ruiz Sara</t>
        </is>
      </c>
      <c r="E436" s="51" t="n"/>
      <c r="F436" s="52" t="n"/>
      <c r="G436" s="45" t="n">
        <v>4.21</v>
      </c>
      <c r="H436" s="45" t="n">
        <v>3.06</v>
      </c>
      <c r="I436" s="45" t="n">
        <v>5</v>
      </c>
      <c r="J436" s="45" t="n">
        <v>4.8</v>
      </c>
      <c r="K436" s="45" t="n">
        <v>2.94</v>
      </c>
      <c r="L436" s="46">
        <f>Comparativosimulacros!M435</f>
        <v/>
      </c>
      <c r="M436" s="46" t="n"/>
      <c r="N436" s="50">
        <f>ROUND(((O436*3+P436*3+Q436*3+R436*3+S436*1)/13)*5,0)</f>
        <v/>
      </c>
      <c r="O436" s="43" t="n">
        <v>51.25</v>
      </c>
      <c r="P436" s="43" t="n">
        <v>37.05</v>
      </c>
      <c r="Q436" s="43" t="n">
        <v>65.63</v>
      </c>
      <c r="R436" s="43" t="n">
        <v>58.33</v>
      </c>
      <c r="S436" s="43" t="n">
        <v>37.5</v>
      </c>
      <c r="T436" s="58">
        <f>IF($C436="","",IF(ISNA(MATCH($C436,Comparativosimulacros!$E:$E,0)),"Falta en Comparativo","Sí está"))</f>
        <v/>
      </c>
    </row>
    <row r="437" ht="15.75" customHeight="1" s="42">
      <c r="A437" s="50" t="n">
        <v>802</v>
      </c>
      <c r="B437" s="44" t="n"/>
      <c r="C437" s="44" t="n"/>
      <c r="D437" s="43" t="inlineStr">
        <is>
          <t>Vargas Rodriguez Yenifer Dahiana</t>
        </is>
      </c>
      <c r="E437" s="51" t="n"/>
      <c r="F437" s="52" t="n"/>
      <c r="G437" s="45" t="n">
        <v>1.95</v>
      </c>
      <c r="H437" s="45" t="n">
        <v>1.29</v>
      </c>
      <c r="I437" s="45" t="n">
        <v>2.15</v>
      </c>
      <c r="J437" s="45" t="n">
        <v>3.77</v>
      </c>
      <c r="K437" s="45" t="n">
        <v>2.61</v>
      </c>
      <c r="L437" s="46">
        <f>Comparativosimulacros!M436</f>
        <v/>
      </c>
      <c r="M437" s="46" t="n"/>
      <c r="N437" s="50">
        <f>ROUND(((O437*3+P437*3+Q437*3+R437*3+S437*1)/13)*5,0)</f>
        <v/>
      </c>
      <c r="O437" s="43" t="n">
        <v>23.75</v>
      </c>
      <c r="P437" s="43" t="n">
        <v>15.64</v>
      </c>
      <c r="Q437" s="43" t="n">
        <v>26.25</v>
      </c>
      <c r="R437" s="43" t="n">
        <v>45.83</v>
      </c>
      <c r="S437" s="43" t="n">
        <v>33.33</v>
      </c>
      <c r="T437" s="58">
        <f>IF($C437="","",IF(ISNA(MATCH($C437,Comparativosimulacros!$E:$E,0)),"Falta en Comparativo","Sí está"))</f>
        <v/>
      </c>
    </row>
    <row r="438" ht="15.75" customHeight="1" s="42">
      <c r="A438" s="50" t="n">
        <v>802</v>
      </c>
      <c r="B438" s="44" t="n"/>
      <c r="C438" s="44" t="n"/>
      <c r="D438" s="43" t="inlineStr">
        <is>
          <t>Zapata Lezcano Karol Michel</t>
        </is>
      </c>
      <c r="E438" s="51" t="n"/>
      <c r="F438" s="52" t="n"/>
      <c r="G438" s="45" t="n">
        <v>3.9</v>
      </c>
      <c r="H438" s="45" t="n">
        <v>4.62</v>
      </c>
      <c r="I438" s="45" t="n">
        <v>5</v>
      </c>
      <c r="J438" s="45" t="n">
        <v>4.11</v>
      </c>
      <c r="K438" s="45" t="n">
        <v>3.27</v>
      </c>
      <c r="L438" s="46">
        <f>Comparativosimulacros!M437</f>
        <v/>
      </c>
      <c r="M438" s="46" t="n"/>
      <c r="N438" s="50">
        <f>ROUND(((O438*3+P438*3+Q438*3+R438*3+S438*1)/13)*5,0)</f>
        <v/>
      </c>
      <c r="O438" s="43" t="n">
        <v>47.5</v>
      </c>
      <c r="P438" s="43" t="n">
        <v>55.93</v>
      </c>
      <c r="Q438" s="43" t="n">
        <v>72.5</v>
      </c>
      <c r="R438" s="43" t="n">
        <v>50</v>
      </c>
      <c r="S438" s="43" t="n">
        <v>41.67</v>
      </c>
      <c r="T438" s="58">
        <f>IF($C438="","",IF(ISNA(MATCH($C438,Comparativosimulacros!$E:$E,0)),"Falta en Comparativo","Sí está"))</f>
        <v/>
      </c>
    </row>
    <row r="439" ht="15.75" customHeight="1" s="42">
      <c r="A439" s="50" t="n">
        <v>803</v>
      </c>
      <c r="B439" s="44" t="n"/>
      <c r="C439" s="44" t="n"/>
      <c r="D439" s="43" t="inlineStr">
        <is>
          <t>Acevedo Restrepo Luciana</t>
        </is>
      </c>
      <c r="E439" s="51" t="n"/>
      <c r="F439" s="52" t="n"/>
      <c r="G439" s="45" t="n">
        <v>4.14</v>
      </c>
      <c r="H439" s="45" t="n">
        <v>3.75</v>
      </c>
      <c r="I439" s="45" t="n">
        <v>4.15</v>
      </c>
      <c r="J439" s="45" t="n">
        <v>3.5</v>
      </c>
      <c r="K439" s="45" t="n">
        <v>5</v>
      </c>
      <c r="L439" s="46">
        <f>Comparativosimulacros!M438</f>
        <v/>
      </c>
      <c r="M439" s="46" t="n"/>
      <c r="N439" s="50">
        <f>ROUND(((O439*3+P439*3+Q439*3+R439*3+S439*1)/13)*5,0)</f>
        <v/>
      </c>
      <c r="O439" s="43" t="n">
        <v>53.13</v>
      </c>
      <c r="P439" s="43" t="n">
        <v>46.89</v>
      </c>
      <c r="Q439" s="43" t="n">
        <v>49.38</v>
      </c>
      <c r="R439" s="43" t="n">
        <v>45.83</v>
      </c>
      <c r="S439" s="43" t="n">
        <v>66.67</v>
      </c>
      <c r="T439" s="58">
        <f>IF($C439="","",IF(ISNA(MATCH($C439,Comparativosimulacros!$E:$E,0)),"Falta en Comparativo","Sí está"))</f>
        <v/>
      </c>
    </row>
    <row r="440" ht="15.75" customHeight="1" s="42">
      <c r="A440" s="50" t="n">
        <v>803</v>
      </c>
      <c r="B440" s="44" t="n"/>
      <c r="C440" s="44" t="n"/>
      <c r="D440" s="43" t="inlineStr">
        <is>
          <t>Borja Londoño Anyelin Salome</t>
        </is>
      </c>
      <c r="E440" s="51" t="n"/>
      <c r="F440" s="52" t="n"/>
      <c r="G440" s="45" t="n">
        <v>3.34</v>
      </c>
      <c r="H440" s="45" t="n">
        <v>2.55</v>
      </c>
      <c r="I440" s="45" t="n">
        <v>4.15</v>
      </c>
      <c r="J440" s="45" t="n">
        <v>3.18</v>
      </c>
      <c r="K440" s="45" t="n">
        <v>2.84</v>
      </c>
      <c r="L440" s="46">
        <f>Comparativosimulacros!M439</f>
        <v/>
      </c>
      <c r="M440" s="46" t="n"/>
      <c r="N440" s="50">
        <f>ROUND(((O440*3+P440*3+Q440*3+R440*3+S440*1)/13)*5,0)</f>
        <v/>
      </c>
      <c r="O440" s="43" t="n">
        <v>42.81</v>
      </c>
      <c r="P440" s="43" t="n">
        <v>31.92</v>
      </c>
      <c r="Q440" s="43" t="n">
        <v>49.38</v>
      </c>
      <c r="R440" s="43" t="n">
        <v>41.67</v>
      </c>
      <c r="S440" s="43" t="n">
        <v>33.33</v>
      </c>
      <c r="T440" s="58">
        <f>IF($C440="","",IF(ISNA(MATCH($C440,Comparativosimulacros!$E:$E,0)),"Falta en Comparativo","Sí está"))</f>
        <v/>
      </c>
    </row>
    <row r="441" ht="15.75" customHeight="1" s="42">
      <c r="A441" s="50" t="n">
        <v>803</v>
      </c>
      <c r="B441" s="44" t="n"/>
      <c r="C441" s="44" t="n"/>
      <c r="D441" s="43" t="inlineStr">
        <is>
          <t>Cano Alcaraz Ceyner Nicolas</t>
        </is>
      </c>
      <c r="E441" s="51" t="n"/>
      <c r="F441" s="52" t="n"/>
      <c r="G441" s="45" t="n">
        <v>4.8</v>
      </c>
      <c r="H441" s="45" t="n">
        <v>3.43</v>
      </c>
      <c r="I441" s="45" t="n">
        <v>4.41</v>
      </c>
      <c r="J441" s="45" t="n">
        <v>3.5</v>
      </c>
      <c r="K441" s="45" t="n">
        <v>3.19</v>
      </c>
      <c r="L441" s="46">
        <f>Comparativosimulacros!M440</f>
        <v/>
      </c>
      <c r="M441" s="46" t="n"/>
      <c r="N441" s="50">
        <f>ROUND(((O441*3+P441*3+Q441*3+R441*3+S441*1)/13)*5,0)</f>
        <v/>
      </c>
      <c r="O441" s="43" t="n">
        <v>61.56</v>
      </c>
      <c r="P441" s="43" t="n">
        <v>42.93</v>
      </c>
      <c r="Q441" s="43" t="n">
        <v>52.5</v>
      </c>
      <c r="R441" s="43" t="n">
        <v>45.83</v>
      </c>
      <c r="S441" s="43" t="n">
        <v>37.5</v>
      </c>
      <c r="T441" s="58">
        <f>IF($C441="","",IF(ISNA(MATCH($C441,Comparativosimulacros!$E:$E,0)),"Falta en Comparativo","Sí está"))</f>
        <v/>
      </c>
    </row>
    <row r="442" ht="15.75" customHeight="1" s="42">
      <c r="A442" s="50" t="n">
        <v>803</v>
      </c>
      <c r="B442" s="44" t="n"/>
      <c r="C442" s="44" t="n"/>
      <c r="D442" s="43" t="inlineStr">
        <is>
          <t>Carvajal Salazar Juan José</t>
        </is>
      </c>
      <c r="E442" s="51" t="n"/>
      <c r="F442" s="52" t="n"/>
      <c r="G442" s="45" t="n">
        <v>4.53</v>
      </c>
      <c r="H442" s="45" t="n">
        <v>5</v>
      </c>
      <c r="I442" s="45" t="n">
        <v>3.78</v>
      </c>
      <c r="J442" s="45" t="n">
        <v>3.82</v>
      </c>
      <c r="K442" s="45" t="n">
        <v>4.25</v>
      </c>
      <c r="L442" s="46">
        <f>Comparativosimulacros!M441</f>
        <v/>
      </c>
      <c r="M442" s="46" t="n"/>
      <c r="N442" s="50">
        <f>ROUND(((O442*3+P442*3+Q442*3+R442*3+S442*1)/13)*5,0)</f>
        <v/>
      </c>
      <c r="O442" s="43" t="n">
        <v>58.13</v>
      </c>
      <c r="P442" s="43" t="n">
        <v>66.59999999999999</v>
      </c>
      <c r="Q442" s="43" t="n">
        <v>45</v>
      </c>
      <c r="R442" s="43" t="n">
        <v>50</v>
      </c>
      <c r="S442" s="43" t="n">
        <v>50</v>
      </c>
      <c r="T442" s="58">
        <f>IF($C442="","",IF(ISNA(MATCH($C442,Comparativosimulacros!$E:$E,0)),"Falta en Comparativo","Sí está"))</f>
        <v/>
      </c>
    </row>
    <row r="443" ht="15.75" customHeight="1" s="42">
      <c r="A443" s="50" t="n">
        <v>803</v>
      </c>
      <c r="B443" s="44" t="n"/>
      <c r="C443" s="44" t="n"/>
      <c r="D443" s="43" t="inlineStr">
        <is>
          <t>Castro Aguinaga Xiomara</t>
        </is>
      </c>
      <c r="E443" s="51" t="n"/>
      <c r="F443" s="52" t="n"/>
      <c r="G443" s="45" t="n">
        <v>3.34</v>
      </c>
      <c r="H443" s="45" t="n">
        <v>3.65</v>
      </c>
      <c r="I443" s="45" t="n">
        <v>3.31</v>
      </c>
      <c r="J443" s="45" t="n">
        <v>3.82</v>
      </c>
      <c r="K443" s="45" t="n">
        <v>3.19</v>
      </c>
      <c r="L443" s="46">
        <f>Comparativosimulacros!M442</f>
        <v/>
      </c>
      <c r="M443" s="46" t="n"/>
      <c r="N443" s="50">
        <f>ROUND(((O443*3+P443*3+Q443*3+R443*3+S443*1)/13)*5,0)</f>
        <v/>
      </c>
      <c r="O443" s="43" t="n">
        <v>42.81</v>
      </c>
      <c r="P443" s="43" t="n">
        <v>45.59</v>
      </c>
      <c r="Q443" s="43" t="n">
        <v>39.38</v>
      </c>
      <c r="R443" s="43" t="n">
        <v>50</v>
      </c>
      <c r="S443" s="43" t="n">
        <v>37.5</v>
      </c>
      <c r="T443" s="58">
        <f>IF($C443="","",IF(ISNA(MATCH($C443,Comparativosimulacros!$E:$E,0)),"Falta en Comparativo","Sí está"))</f>
        <v/>
      </c>
    </row>
    <row r="444" ht="15.75" customHeight="1" s="42">
      <c r="A444" s="50" t="n">
        <v>803</v>
      </c>
      <c r="B444" s="44" t="n"/>
      <c r="C444" s="44" t="n"/>
      <c r="D444" s="43" t="inlineStr">
        <is>
          <t>Criollo Cruz Mariangel</t>
        </is>
      </c>
      <c r="E444" s="51" t="n"/>
      <c r="F444" s="52" t="n"/>
      <c r="G444" s="45" t="n">
        <v>3.29</v>
      </c>
      <c r="H444" s="45" t="n">
        <v>3.19</v>
      </c>
      <c r="I444" s="45" t="n">
        <v>2.78</v>
      </c>
      <c r="J444" s="45" t="n">
        <v>3.82</v>
      </c>
      <c r="K444" s="45" t="n">
        <v>3.54</v>
      </c>
      <c r="L444" s="46">
        <f>Comparativosimulacros!M443</f>
        <v/>
      </c>
      <c r="M444" s="46" t="n"/>
      <c r="N444" s="50">
        <f>ROUND(((O444*3+P444*3+Q444*3+R444*3+S444*1)/13)*5,0)</f>
        <v/>
      </c>
      <c r="O444" s="43" t="n">
        <v>42.19</v>
      </c>
      <c r="P444" s="43" t="n">
        <v>39.84</v>
      </c>
      <c r="Q444" s="43" t="n">
        <v>33.13</v>
      </c>
      <c r="R444" s="43" t="n">
        <v>50</v>
      </c>
      <c r="S444" s="43" t="n">
        <v>41.67</v>
      </c>
      <c r="T444" s="58">
        <f>IF($C444="","",IF(ISNA(MATCH($C444,Comparativosimulacros!$E:$E,0)),"Falta en Comparativo","Sí está"))</f>
        <v/>
      </c>
    </row>
    <row r="445" ht="15.75" customHeight="1" s="42">
      <c r="A445" s="50" t="n">
        <v>803</v>
      </c>
      <c r="B445" s="44" t="n"/>
      <c r="C445" s="44" t="n">
        <v>1038543508</v>
      </c>
      <c r="D445" s="43" t="inlineStr">
        <is>
          <t>Franco Mejia Matias</t>
        </is>
      </c>
      <c r="E445" s="51" t="n"/>
      <c r="F445" s="52" t="n"/>
      <c r="G445" s="45" t="n">
        <v>3.55</v>
      </c>
      <c r="H445" s="45" t="n">
        <v>3.86</v>
      </c>
      <c r="I445" s="45" t="n">
        <v>3.31</v>
      </c>
      <c r="J445" s="45" t="n">
        <v>4.77</v>
      </c>
      <c r="K445" s="45" t="n">
        <v>4.96</v>
      </c>
      <c r="L445" s="46">
        <f>IFERROR(INDEX(Comparativosimulacros!$M$4:$M$1500,MATCH($C445,Comparativosimulacros!$E$4:$E$1500,0)),"")</f>
        <v/>
      </c>
      <c r="M445" s="46" t="n"/>
      <c r="N445" s="50">
        <f>ROUND(((O445*3+P445*3+Q445*3+R445*3+S445*1)/13)*5,0)</f>
        <v/>
      </c>
      <c r="O445" s="43" t="n">
        <v>45.63</v>
      </c>
      <c r="P445" s="43" t="n">
        <v>48.22</v>
      </c>
      <c r="Q445" s="43" t="n">
        <v>39.38</v>
      </c>
      <c r="R445" s="43" t="n">
        <v>62.5</v>
      </c>
      <c r="S445" s="43" t="n">
        <v>58.33</v>
      </c>
      <c r="T445" s="58">
        <f>IF($C445="","",IF(ISNA(MATCH($C445,Comparativosimulacros!$E:$E,0)),"Falta en Comparativo","Sí está"))</f>
        <v/>
      </c>
    </row>
    <row r="446" ht="15.75" customHeight="1" s="42">
      <c r="A446" s="50" t="n">
        <v>803</v>
      </c>
      <c r="B446" s="44" t="n"/>
      <c r="C446" s="44" t="n"/>
      <c r="D446" s="43" t="inlineStr">
        <is>
          <t>Hernandez Silva Juliana Andrea</t>
        </is>
      </c>
      <c r="E446" s="51" t="n"/>
      <c r="F446" s="52" t="n"/>
      <c r="G446" s="45" t="n">
        <v>2.09</v>
      </c>
      <c r="H446" s="45" t="n">
        <v>2.07</v>
      </c>
      <c r="I446" s="45" t="n">
        <v>2.84</v>
      </c>
      <c r="J446" s="45" t="n">
        <v>1</v>
      </c>
      <c r="K446" s="45" t="n">
        <v>2.48</v>
      </c>
      <c r="L446" s="46">
        <f>Comparativosimulacros!M445</f>
        <v/>
      </c>
      <c r="M446" s="46" t="n"/>
      <c r="N446" s="50">
        <f>ROUND(((O446*3+P446*3+Q446*3+R446*3+S446*1)/13)*5,0)</f>
        <v/>
      </c>
      <c r="O446" s="43" t="n">
        <v>26.88</v>
      </c>
      <c r="P446" s="43" t="n">
        <v>25.88</v>
      </c>
      <c r="Q446" s="43" t="n">
        <v>33.75</v>
      </c>
      <c r="R446" s="43" t="n">
        <v>12.5</v>
      </c>
      <c r="S446" s="43" t="n">
        <v>29.17</v>
      </c>
      <c r="T446" s="58">
        <f>IF($C446="","",IF(ISNA(MATCH($C446,Comparativosimulacros!$E:$E,0)),"Falta en Comparativo","Sí está"))</f>
        <v/>
      </c>
    </row>
    <row r="447" ht="15.75" customHeight="1" s="42">
      <c r="A447" s="50" t="n">
        <v>803</v>
      </c>
      <c r="B447" s="44" t="n"/>
      <c r="C447" s="44" t="n"/>
      <c r="D447" s="43" t="inlineStr">
        <is>
          <t>Hernandez Tamayo Cesar Alejandro</t>
        </is>
      </c>
      <c r="E447" s="51" t="n"/>
      <c r="F447" s="52" t="n"/>
      <c r="G447" s="45" t="n">
        <v>2.09</v>
      </c>
      <c r="H447" s="45" t="n">
        <v>3.37</v>
      </c>
      <c r="I447" s="45" t="n">
        <v>1.89</v>
      </c>
      <c r="J447" s="45" t="n">
        <v>1.91</v>
      </c>
      <c r="K447" s="45" t="n">
        <v>2.84</v>
      </c>
      <c r="L447" s="46">
        <f>Comparativosimulacros!M446</f>
        <v/>
      </c>
      <c r="M447" s="46" t="n"/>
      <c r="N447" s="50">
        <f>ROUND(((O447*3+P447*3+Q447*3+R447*3+S447*1)/13)*5,0)</f>
        <v/>
      </c>
      <c r="O447" s="43" t="n">
        <v>26.88</v>
      </c>
      <c r="P447" s="43" t="n">
        <v>42.1</v>
      </c>
      <c r="Q447" s="43" t="n">
        <v>22.5</v>
      </c>
      <c r="R447" s="43" t="n">
        <v>25</v>
      </c>
      <c r="S447" s="43" t="n">
        <v>33.33</v>
      </c>
      <c r="T447" s="58">
        <f>IF($C447="","",IF(ISNA(MATCH($C447,Comparativosimulacros!$E:$E,0)),"Falta en Comparativo","Sí está"))</f>
        <v/>
      </c>
    </row>
    <row r="448" ht="15.75" customHeight="1" s="42">
      <c r="A448" s="50" t="n">
        <v>803</v>
      </c>
      <c r="B448" s="44" t="n"/>
      <c r="C448" s="44" t="n"/>
      <c r="D448" s="43" t="inlineStr">
        <is>
          <t>Holguin Higuita Samuel</t>
        </is>
      </c>
      <c r="E448" s="51" t="n"/>
      <c r="F448" s="52" t="n"/>
      <c r="G448" s="45" t="n">
        <v>2.05</v>
      </c>
      <c r="H448" s="45" t="n">
        <v>1.2</v>
      </c>
      <c r="I448" s="45" t="n">
        <v>3.68</v>
      </c>
      <c r="J448" s="45" t="n">
        <v>3.5</v>
      </c>
      <c r="K448" s="45" t="n">
        <v>2.13</v>
      </c>
      <c r="L448" s="46">
        <f>Comparativosimulacros!M447</f>
        <v/>
      </c>
      <c r="M448" s="46" t="n"/>
      <c r="N448" s="50">
        <f>ROUND(((O448*3+P448*3+Q448*3+R448*3+S448*1)/13)*5,0)</f>
        <v/>
      </c>
      <c r="O448" s="43" t="n">
        <v>26.25</v>
      </c>
      <c r="P448" s="43" t="n">
        <v>14.97</v>
      </c>
      <c r="Q448" s="43" t="n">
        <v>43.75</v>
      </c>
      <c r="R448" s="43" t="n">
        <v>45.83</v>
      </c>
      <c r="S448" s="43" t="n">
        <v>25</v>
      </c>
      <c r="T448" s="58">
        <f>IF($C448="","",IF(ISNA(MATCH($C448,Comparativosimulacros!$E:$E,0)),"Falta en Comparativo","Sí está"))</f>
        <v/>
      </c>
    </row>
    <row r="449" ht="15.75" customHeight="1" s="42">
      <c r="A449" s="50" t="n">
        <v>803</v>
      </c>
      <c r="B449" s="44" t="n"/>
      <c r="C449" s="44" t="n"/>
      <c r="D449" s="43" t="inlineStr">
        <is>
          <t>Jaramillo Florez Maria Jose</t>
        </is>
      </c>
      <c r="E449" s="51" t="n"/>
      <c r="F449" s="52" t="n"/>
      <c r="G449" s="45" t="n">
        <v>3.82</v>
      </c>
      <c r="H449" s="45" t="n">
        <v>3.19</v>
      </c>
      <c r="I449" s="45" t="n">
        <v>4.73</v>
      </c>
      <c r="J449" s="45" t="n">
        <v>4.45</v>
      </c>
      <c r="K449" s="45" t="n">
        <v>4.25</v>
      </c>
      <c r="L449" s="46">
        <f>Comparativosimulacros!M448</f>
        <v/>
      </c>
      <c r="M449" s="46" t="n"/>
      <c r="N449" s="50">
        <f>ROUND(((O449*3+P449*3+Q449*3+R449*3+S449*1)/13)*5,0)</f>
        <v/>
      </c>
      <c r="O449" s="43" t="n">
        <v>49.06</v>
      </c>
      <c r="P449" s="43" t="n">
        <v>39.89</v>
      </c>
      <c r="Q449" s="43" t="n">
        <v>56.25</v>
      </c>
      <c r="R449" s="43" t="n">
        <v>58.33</v>
      </c>
      <c r="S449" s="43" t="n">
        <v>50</v>
      </c>
      <c r="T449" s="58">
        <f>IF($C449="","",IF(ISNA(MATCH($C449,Comparativosimulacros!$E:$E,0)),"Falta en Comparativo","Sí está"))</f>
        <v/>
      </c>
    </row>
    <row r="450" ht="15.75" customHeight="1" s="42">
      <c r="A450" s="50" t="n">
        <v>803</v>
      </c>
      <c r="B450" s="44" t="n"/>
      <c r="C450" s="44" t="n"/>
      <c r="D450" s="43" t="inlineStr">
        <is>
          <t>Jaramillo Vargas Santiago</t>
        </is>
      </c>
      <c r="E450" s="51" t="n"/>
      <c r="F450" s="52" t="n"/>
      <c r="G450" s="45" t="n">
        <v>5</v>
      </c>
      <c r="H450" s="45" t="n">
        <v>5</v>
      </c>
      <c r="I450" s="45" t="n">
        <v>3.83</v>
      </c>
      <c r="J450" s="45" t="n">
        <v>4.14</v>
      </c>
      <c r="K450" s="45" t="n">
        <v>3.54</v>
      </c>
      <c r="L450" s="46">
        <f>Comparativosimulacros!M449</f>
        <v/>
      </c>
      <c r="M450" s="46" t="n"/>
      <c r="N450" s="50">
        <f>ROUND(((O450*3+P450*3+Q450*3+R450*3+S450*1)/13)*5,0)</f>
        <v/>
      </c>
      <c r="O450" s="43" t="n">
        <v>67.81</v>
      </c>
      <c r="P450" s="43" t="n">
        <v>72.84999999999999</v>
      </c>
      <c r="Q450" s="43" t="n">
        <v>45.63</v>
      </c>
      <c r="R450" s="43" t="n">
        <v>54.17</v>
      </c>
      <c r="S450" s="43" t="n">
        <v>41.67</v>
      </c>
      <c r="T450" s="58">
        <f>IF($C450="","",IF(ISNA(MATCH($C450,Comparativosimulacros!$E:$E,0)),"Falta en Comparativo","Sí está"))</f>
        <v/>
      </c>
    </row>
    <row r="451" ht="15.75" customHeight="1" s="42">
      <c r="A451" s="50" t="n">
        <v>803</v>
      </c>
      <c r="B451" s="44" t="n"/>
      <c r="C451" s="44" t="n"/>
      <c r="D451" s="43" t="inlineStr">
        <is>
          <t>Jimenez Higuita Mariangel</t>
        </is>
      </c>
      <c r="E451" s="51" t="n"/>
      <c r="F451" s="52" t="n"/>
      <c r="G451" s="45" t="n">
        <v>2.31</v>
      </c>
      <c r="H451" s="45" t="n">
        <v>1</v>
      </c>
      <c r="I451" s="45" t="n">
        <v>3.89</v>
      </c>
      <c r="J451" s="45" t="n">
        <v>3.5</v>
      </c>
      <c r="K451" s="45" t="n">
        <v>2.13</v>
      </c>
      <c r="L451" s="46">
        <f>Comparativosimulacros!M450</f>
        <v/>
      </c>
      <c r="M451" s="46" t="n"/>
      <c r="N451" s="50">
        <f>ROUND(((O451*3+P451*3+Q451*3+R451*3+S451*1)/13)*5,0)</f>
        <v/>
      </c>
      <c r="O451" s="43" t="n">
        <v>29.69</v>
      </c>
      <c r="P451" s="43" t="n">
        <v>7</v>
      </c>
      <c r="Q451" s="43" t="n">
        <v>46.25</v>
      </c>
      <c r="R451" s="43" t="n">
        <v>45.83</v>
      </c>
      <c r="S451" s="43" t="n">
        <v>25</v>
      </c>
      <c r="T451" s="58">
        <f>IF($C451="","",IF(ISNA(MATCH($C451,Comparativosimulacros!$E:$E,0)),"Falta en Comparativo","Sí está"))</f>
        <v/>
      </c>
    </row>
    <row r="452" ht="15.75" customHeight="1" s="42">
      <c r="A452" s="50" t="n">
        <v>803</v>
      </c>
      <c r="B452" s="44" t="n"/>
      <c r="C452" s="44" t="n"/>
      <c r="D452" s="43" t="inlineStr">
        <is>
          <t>Jurado Arredondo Cristhian Andrey</t>
        </is>
      </c>
      <c r="E452" s="51" t="n"/>
      <c r="F452" s="52" t="n"/>
      <c r="G452" s="45" t="n">
        <v>4.53</v>
      </c>
      <c r="H452" s="45" t="n">
        <v>3.41</v>
      </c>
      <c r="I452" s="45" t="n">
        <v>3.52</v>
      </c>
      <c r="J452" s="45" t="n">
        <v>4.14</v>
      </c>
      <c r="K452" s="45" t="n">
        <v>3.54</v>
      </c>
      <c r="L452" s="46">
        <f>Comparativosimulacros!M451</f>
        <v/>
      </c>
      <c r="M452" s="46" t="n"/>
      <c r="N452" s="50">
        <f>ROUND(((O452*3+P452*3+Q452*3+R452*3+S452*1)/13)*5,0)</f>
        <v/>
      </c>
      <c r="O452" s="43" t="n">
        <v>58.13</v>
      </c>
      <c r="P452" s="43" t="n">
        <v>42.56</v>
      </c>
      <c r="Q452" s="43" t="n">
        <v>41.88</v>
      </c>
      <c r="R452" s="43" t="n">
        <v>54.17</v>
      </c>
      <c r="S452" s="43" t="n">
        <v>41.67</v>
      </c>
      <c r="T452" s="58">
        <f>IF($C452="","",IF(ISNA(MATCH($C452,Comparativosimulacros!$E:$E,0)),"Falta en Comparativo","Sí está"))</f>
        <v/>
      </c>
    </row>
    <row r="453" ht="15.75" customHeight="1" s="42">
      <c r="A453" s="50" t="n">
        <v>803</v>
      </c>
      <c r="B453" s="44" t="n"/>
      <c r="C453" s="44" t="n"/>
      <c r="D453" s="43" t="inlineStr">
        <is>
          <t>Leon Chanci Juan Sebastian</t>
        </is>
      </c>
      <c r="E453" s="51" t="n"/>
      <c r="F453" s="52" t="n"/>
      <c r="G453" s="45" t="n">
        <v>5</v>
      </c>
      <c r="H453" s="45" t="n">
        <v>5</v>
      </c>
      <c r="I453" s="45" t="n">
        <v>3.57</v>
      </c>
      <c r="J453" s="45" t="n">
        <v>4.77</v>
      </c>
      <c r="K453" s="45" t="n">
        <v>3.19</v>
      </c>
      <c r="L453" s="46">
        <f>Comparativosimulacros!M452</f>
        <v/>
      </c>
      <c r="M453" s="46" t="n"/>
      <c r="N453" s="50">
        <f>ROUND(((O453*3+P453*3+Q453*3+R453*3+S453*1)/13)*5,0)</f>
        <v/>
      </c>
      <c r="O453" s="43" t="n">
        <v>71.88</v>
      </c>
      <c r="P453" s="43" t="n">
        <v>64.52</v>
      </c>
      <c r="Q453" s="43" t="n">
        <v>42.5</v>
      </c>
      <c r="R453" s="43" t="n">
        <v>62.5</v>
      </c>
      <c r="S453" s="43" t="n">
        <v>37.5</v>
      </c>
      <c r="T453" s="58">
        <f>IF($C453="","",IF(ISNA(MATCH($C453,Comparativosimulacros!$E:$E,0)),"Falta en Comparativo","Sí está"))</f>
        <v/>
      </c>
    </row>
    <row r="454" ht="15.75" customHeight="1" s="42">
      <c r="A454" s="50" t="n">
        <v>803</v>
      </c>
      <c r="B454" s="44" t="n"/>
      <c r="C454" s="44" t="n"/>
      <c r="D454" s="43" t="inlineStr">
        <is>
          <t>Londoño Sanmartin Allison Dahiana</t>
        </is>
      </c>
      <c r="E454" s="51" t="n"/>
      <c r="F454" s="52" t="n"/>
      <c r="G454" s="45" t="n">
        <v>2.8</v>
      </c>
      <c r="H454" s="45" t="n">
        <v>4.74</v>
      </c>
      <c r="I454" s="45" t="n">
        <v>2.73</v>
      </c>
      <c r="J454" s="45" t="n">
        <v>1.91</v>
      </c>
      <c r="K454" s="45" t="n">
        <v>2.84</v>
      </c>
      <c r="L454" s="46">
        <f>Comparativosimulacros!M453</f>
        <v/>
      </c>
      <c r="M454" s="46" t="n"/>
      <c r="N454" s="50">
        <f>ROUND(((O454*3+P454*3+Q454*3+R454*3+S454*1)/13)*5,0)</f>
        <v/>
      </c>
      <c r="O454" s="43" t="n">
        <v>35.94</v>
      </c>
      <c r="P454" s="43" t="n">
        <v>59.23</v>
      </c>
      <c r="Q454" s="43" t="n">
        <v>32.5</v>
      </c>
      <c r="R454" s="43" t="n">
        <v>25</v>
      </c>
      <c r="S454" s="43" t="n">
        <v>33.33</v>
      </c>
      <c r="T454" s="58">
        <f>IF($C454="","",IF(ISNA(MATCH($C454,Comparativosimulacros!$E:$E,0)),"Falta en Comparativo","Sí está"))</f>
        <v/>
      </c>
    </row>
    <row r="455" ht="15.75" customHeight="1" s="42">
      <c r="A455" s="50" t="n">
        <v>803</v>
      </c>
      <c r="B455" s="44" t="n"/>
      <c r="C455" s="44" t="n"/>
      <c r="D455" s="43" t="inlineStr">
        <is>
          <t>Lopez Rodriguez Salome</t>
        </is>
      </c>
      <c r="E455" s="51" t="n"/>
      <c r="F455" s="52" t="n"/>
      <c r="G455" s="45" t="n">
        <v>2.36</v>
      </c>
      <c r="H455" s="45" t="n">
        <v>2.9</v>
      </c>
      <c r="I455" s="45" t="n">
        <v>4.1</v>
      </c>
      <c r="J455" s="45" t="n">
        <v>2.55</v>
      </c>
      <c r="K455" s="45" t="n">
        <v>1.42</v>
      </c>
      <c r="L455" s="46">
        <f>Comparativosimulacros!M454</f>
        <v/>
      </c>
      <c r="M455" s="46" t="n"/>
      <c r="N455" s="50">
        <f>ROUND(((O455*3+P455*3+Q455*3+R455*3+S455*1)/13)*5,0)</f>
        <v/>
      </c>
      <c r="O455" s="43" t="n">
        <v>30.31</v>
      </c>
      <c r="P455" s="43" t="n">
        <v>36.3</v>
      </c>
      <c r="Q455" s="43" t="n">
        <v>48.75</v>
      </c>
      <c r="R455" s="43" t="n">
        <v>33.33</v>
      </c>
      <c r="S455" s="43" t="n">
        <v>16.67</v>
      </c>
      <c r="T455" s="58">
        <f>IF($C455="","",IF(ISNA(MATCH($C455,Comparativosimulacros!$E:$E,0)),"Falta en Comparativo","Sí está"))</f>
        <v/>
      </c>
    </row>
    <row r="456" ht="15.75" customHeight="1" s="42">
      <c r="A456" s="50" t="n">
        <v>803</v>
      </c>
      <c r="B456" s="44" t="n"/>
      <c r="C456" s="44" t="n"/>
      <c r="D456" s="43" t="inlineStr">
        <is>
          <t>Macias Osorno Moises</t>
        </is>
      </c>
      <c r="E456" s="51" t="n"/>
      <c r="F456" s="52" t="n"/>
      <c r="G456" s="45" t="n">
        <v>2.31</v>
      </c>
      <c r="H456" s="45" t="n">
        <v>4.17</v>
      </c>
      <c r="I456" s="45" t="n">
        <v>4.15</v>
      </c>
      <c r="J456" s="45" t="n">
        <v>3.82</v>
      </c>
      <c r="K456" s="45" t="n">
        <v>3.54</v>
      </c>
      <c r="L456" s="46">
        <f>Comparativosimulacros!M455</f>
        <v/>
      </c>
      <c r="M456" s="46" t="n"/>
      <c r="N456" s="50">
        <f>ROUND(((O456*3+P456*3+Q456*3+R456*3+S456*1)/13)*5,0)</f>
        <v/>
      </c>
      <c r="O456" s="43" t="n">
        <v>29.69</v>
      </c>
      <c r="P456" s="43" t="n">
        <v>52.15</v>
      </c>
      <c r="Q456" s="43" t="n">
        <v>49.38</v>
      </c>
      <c r="R456" s="43" t="n">
        <v>50</v>
      </c>
      <c r="S456" s="43" t="n">
        <v>41.67</v>
      </c>
      <c r="T456" s="58">
        <f>IF($C456="","",IF(ISNA(MATCH($C456,Comparativosimulacros!$E:$E,0)),"Falta en Comparativo","Sí está"))</f>
        <v/>
      </c>
    </row>
    <row r="457" ht="15.75" customHeight="1" s="42">
      <c r="A457" s="50" t="n">
        <v>803</v>
      </c>
      <c r="B457" s="44" t="n"/>
      <c r="C457" s="44" t="n"/>
      <c r="D457" s="43" t="inlineStr">
        <is>
          <t>Monsalve Jimenez Maria Jose</t>
        </is>
      </c>
      <c r="E457" s="51" t="n"/>
      <c r="F457" s="52" t="n"/>
      <c r="G457" s="45" t="n">
        <v>4.04</v>
      </c>
      <c r="H457" s="45" t="n">
        <v>5</v>
      </c>
      <c r="I457" s="45" t="n">
        <v>3.31</v>
      </c>
      <c r="J457" s="45" t="n">
        <v>3.82</v>
      </c>
      <c r="K457" s="45" t="n">
        <v>4.25</v>
      </c>
      <c r="L457" s="46">
        <f>Comparativosimulacros!M456</f>
        <v/>
      </c>
      <c r="M457" s="46" t="n"/>
      <c r="N457" s="50">
        <f>ROUND(((O457*3+P457*3+Q457*3+R457*3+S457*1)/13)*5,0)</f>
        <v/>
      </c>
      <c r="O457" s="43" t="n">
        <v>51.88</v>
      </c>
      <c r="P457" s="43" t="n">
        <v>66.23</v>
      </c>
      <c r="Q457" s="43" t="n">
        <v>39.38</v>
      </c>
      <c r="R457" s="43" t="n">
        <v>50</v>
      </c>
      <c r="S457" s="43" t="n">
        <v>50</v>
      </c>
      <c r="T457" s="58">
        <f>IF($C457="","",IF(ISNA(MATCH($C457,Comparativosimulacros!$E:$E,0)),"Falta en Comparativo","Sí está"))</f>
        <v/>
      </c>
    </row>
    <row r="458" ht="15.75" customHeight="1" s="42">
      <c r="A458" s="50" t="n">
        <v>803</v>
      </c>
      <c r="B458" s="44" t="n"/>
      <c r="C458" s="44" t="n"/>
      <c r="D458" s="43" t="inlineStr">
        <is>
          <t>Montoya Bravo Hanny Maria</t>
        </is>
      </c>
      <c r="E458" s="51" t="n"/>
      <c r="F458" s="52" t="n"/>
      <c r="G458" s="45" t="n">
        <v>3.07</v>
      </c>
      <c r="H458" s="45" t="n">
        <v>3.52</v>
      </c>
      <c r="I458" s="45" t="n">
        <v>4.67</v>
      </c>
      <c r="J458" s="45" t="n">
        <v>4.14</v>
      </c>
      <c r="K458" s="45" t="n">
        <v>3.9</v>
      </c>
      <c r="L458" s="46">
        <f>Comparativosimulacros!M457</f>
        <v/>
      </c>
      <c r="M458" s="46" t="n"/>
      <c r="N458" s="50">
        <f>ROUND(((O458*3+P458*3+Q458*3+R458*3+S458*1)/13)*5,0)</f>
        <v/>
      </c>
      <c r="O458" s="43" t="n">
        <v>39.38</v>
      </c>
      <c r="P458" s="43" t="n">
        <v>43.94</v>
      </c>
      <c r="Q458" s="43" t="n">
        <v>55.63</v>
      </c>
      <c r="R458" s="43" t="n">
        <v>54.17</v>
      </c>
      <c r="S458" s="43" t="n">
        <v>45.83</v>
      </c>
      <c r="T458" s="58">
        <f>IF($C458="","",IF(ISNA(MATCH($C458,Comparativosimulacros!$E:$E,0)),"Falta en Comparativo","Sí está"))</f>
        <v/>
      </c>
    </row>
    <row r="459" ht="15.75" customHeight="1" s="42">
      <c r="A459" s="50" t="n">
        <v>803</v>
      </c>
      <c r="B459" s="44" t="n"/>
      <c r="C459" s="44" t="n"/>
      <c r="D459" s="43" t="inlineStr">
        <is>
          <t>Ospina Cano Emmanuel</t>
        </is>
      </c>
      <c r="E459" s="51" t="n"/>
      <c r="F459" s="52" t="n"/>
      <c r="G459" s="45" t="n">
        <v>4.58</v>
      </c>
      <c r="H459" s="45" t="n">
        <v>2.32</v>
      </c>
      <c r="I459" s="45" t="n">
        <v>2.73</v>
      </c>
      <c r="J459" s="45" t="n">
        <v>2.55</v>
      </c>
      <c r="K459" s="45" t="n">
        <v>5</v>
      </c>
      <c r="L459" s="46">
        <f>Comparativosimulacros!M458</f>
        <v/>
      </c>
      <c r="M459" s="46" t="n"/>
      <c r="N459" s="50">
        <f>ROUND(((O459*3+P459*3+Q459*3+R459*3+S459*1)/13)*5,0)</f>
        <v/>
      </c>
      <c r="O459" s="43" t="n">
        <v>58.75</v>
      </c>
      <c r="P459" s="43" t="n">
        <v>28.97</v>
      </c>
      <c r="Q459" s="43" t="n">
        <v>32.5</v>
      </c>
      <c r="R459" s="43" t="n">
        <v>33.33</v>
      </c>
      <c r="S459" s="43" t="n">
        <v>62.5</v>
      </c>
      <c r="T459" s="58">
        <f>IF($C459="","",IF(ISNA(MATCH($C459,Comparativosimulacros!$E:$E,0)),"Falta en Comparativo","Sí está"))</f>
        <v/>
      </c>
    </row>
    <row r="460" ht="15.75" customHeight="1" s="42">
      <c r="A460" s="50" t="n">
        <v>803</v>
      </c>
      <c r="B460" s="44" t="n"/>
      <c r="C460" s="44" t="n"/>
      <c r="D460" s="43" t="inlineStr">
        <is>
          <t>Paniagua Rodelo Jhon Alex</t>
        </is>
      </c>
      <c r="E460" s="51" t="n"/>
      <c r="F460" s="52" t="n"/>
      <c r="G460" s="45" t="n">
        <v>1.29</v>
      </c>
      <c r="H460" s="45" t="n">
        <v>2.42</v>
      </c>
      <c r="I460" s="45" t="n">
        <v>1.63</v>
      </c>
      <c r="J460" s="45" t="n">
        <v>3.5</v>
      </c>
      <c r="K460" s="45" t="n">
        <v>2.84</v>
      </c>
      <c r="L460" s="46">
        <f>Comparativosimulacros!M459</f>
        <v/>
      </c>
      <c r="M460" s="46" t="n"/>
      <c r="N460" s="50">
        <f>ROUND(((O460*3+P460*3+Q460*3+R460*3+S460*1)/13)*5,0)</f>
        <v/>
      </c>
      <c r="O460" s="43" t="n">
        <v>16.56</v>
      </c>
      <c r="P460" s="43" t="n">
        <v>30.3</v>
      </c>
      <c r="Q460" s="43" t="n">
        <v>19.38</v>
      </c>
      <c r="R460" s="43" t="n">
        <v>45.83</v>
      </c>
      <c r="S460" s="43" t="n">
        <v>33.33</v>
      </c>
      <c r="T460" s="58">
        <f>IF($C460="","",IF(ISNA(MATCH($C460,Comparativosimulacros!$E:$E,0)),"Falta en Comparativo","Sí está"))</f>
        <v/>
      </c>
    </row>
    <row r="461" ht="15.75" customHeight="1" s="42">
      <c r="A461" s="50" t="n">
        <v>803</v>
      </c>
      <c r="B461" s="44" t="n"/>
      <c r="C461" s="44" t="n"/>
      <c r="D461" s="43" t="inlineStr">
        <is>
          <t>Perez Mendoza Kevin Ferney</t>
        </is>
      </c>
      <c r="E461" s="51" t="n"/>
      <c r="F461" s="52" t="n"/>
      <c r="G461" s="45" t="n">
        <v>3.55</v>
      </c>
      <c r="H461" s="45" t="n">
        <v>1.27</v>
      </c>
      <c r="I461" s="45" t="n">
        <v>2.47</v>
      </c>
      <c r="J461" s="45" t="n">
        <v>4.14</v>
      </c>
      <c r="K461" s="45" t="n">
        <v>1.77</v>
      </c>
      <c r="L461" s="46">
        <f>Comparativosimulacros!M460</f>
        <v/>
      </c>
      <c r="M461" s="46" t="n"/>
      <c r="N461" s="50">
        <f>ROUND(((O461*3+P461*3+Q461*3+R461*3+S461*1)/13)*5,0)</f>
        <v/>
      </c>
      <c r="O461" s="43" t="n">
        <v>45.63</v>
      </c>
      <c r="P461" s="43" t="n">
        <v>15.85</v>
      </c>
      <c r="Q461" s="43" t="n">
        <v>29.38</v>
      </c>
      <c r="R461" s="43" t="n">
        <v>54.17</v>
      </c>
      <c r="S461" s="43" t="n">
        <v>20.83</v>
      </c>
      <c r="T461" s="58">
        <f>IF($C461="","",IF(ISNA(MATCH($C461,Comparativosimulacros!$E:$E,0)),"Falta en Comparativo","Sí está"))</f>
        <v/>
      </c>
    </row>
    <row r="462" ht="15.75" customHeight="1" s="42">
      <c r="A462" s="50" t="n">
        <v>803</v>
      </c>
      <c r="B462" s="44" t="n"/>
      <c r="C462" s="44" t="n"/>
      <c r="D462" s="43" t="inlineStr">
        <is>
          <t>Perez Urrego Dulce Maria</t>
        </is>
      </c>
      <c r="E462" s="51" t="n"/>
      <c r="F462" s="52" t="n"/>
      <c r="G462" s="45" t="n">
        <v>4.09</v>
      </c>
      <c r="H462" s="45" t="n">
        <v>1.93</v>
      </c>
      <c r="I462" s="45" t="n">
        <v>3.31</v>
      </c>
      <c r="J462" s="45" t="n">
        <v>2.23</v>
      </c>
      <c r="K462" s="45" t="n">
        <v>2.84</v>
      </c>
      <c r="L462" s="46">
        <f>Comparativosimulacros!M461</f>
        <v/>
      </c>
      <c r="M462" s="46" t="n"/>
      <c r="N462" s="50">
        <f>ROUND(((O462*3+P462*3+Q462*3+R462*3+S462*1)/13)*5,0)</f>
        <v/>
      </c>
      <c r="O462" s="43" t="n">
        <v>52.5</v>
      </c>
      <c r="P462" s="43" t="n">
        <v>24.18</v>
      </c>
      <c r="Q462" s="43" t="n">
        <v>39.38</v>
      </c>
      <c r="R462" s="43" t="n">
        <v>29.17</v>
      </c>
      <c r="S462" s="43" t="n">
        <v>33.33</v>
      </c>
      <c r="T462" s="58">
        <f>IF($C462="","",IF(ISNA(MATCH($C462,Comparativosimulacros!$E:$E,0)),"Falta en Comparativo","Sí está"))</f>
        <v/>
      </c>
    </row>
    <row r="463" ht="15.75" customHeight="1" s="42">
      <c r="A463" s="50" t="n">
        <v>803</v>
      </c>
      <c r="B463" s="44" t="n"/>
      <c r="C463" s="44" t="n"/>
      <c r="D463" s="43" t="inlineStr">
        <is>
          <t>Ramirez Holguin Jhonatan Estiven</t>
        </is>
      </c>
      <c r="E463" s="51" t="n"/>
      <c r="F463" s="52" t="n"/>
      <c r="G463" s="45" t="n">
        <v>1</v>
      </c>
      <c r="H463" s="45" t="n">
        <v>3.54</v>
      </c>
      <c r="I463" s="45" t="n">
        <v>1.31</v>
      </c>
      <c r="J463" s="45" t="n">
        <v>2.23</v>
      </c>
      <c r="K463" s="45" t="n">
        <v>2.13</v>
      </c>
      <c r="L463" s="46">
        <f>Comparativosimulacros!M462</f>
        <v/>
      </c>
      <c r="M463" s="46" t="n"/>
      <c r="N463" s="50">
        <f>ROUND(((O463*3+P463*3+Q463*3+R463*3+S463*1)/13)*5,0)</f>
        <v/>
      </c>
      <c r="O463" s="43" t="n">
        <v>9.69</v>
      </c>
      <c r="P463" s="43" t="n">
        <v>44.26</v>
      </c>
      <c r="Q463" s="43" t="n">
        <v>15.63</v>
      </c>
      <c r="R463" s="43" t="n">
        <v>29.17</v>
      </c>
      <c r="S463" s="43" t="n">
        <v>25</v>
      </c>
      <c r="T463" s="58">
        <f>IF($C463="","",IF(ISNA(MATCH($C463,Comparativosimulacros!$E:$E,0)),"Falta en Comparativo","Sí está"))</f>
        <v/>
      </c>
    </row>
    <row r="464" ht="15.75" customHeight="1" s="42">
      <c r="A464" s="50" t="n">
        <v>803</v>
      </c>
      <c r="B464" s="44" t="n"/>
      <c r="C464" s="44" t="n"/>
      <c r="D464" s="43" t="inlineStr">
        <is>
          <t>Salcedo Panesso Manuela</t>
        </is>
      </c>
      <c r="E464" s="51" t="n"/>
      <c r="F464" s="52" t="n"/>
      <c r="G464" s="45" t="n">
        <v>4.26</v>
      </c>
      <c r="H464" s="45" t="n">
        <v>5</v>
      </c>
      <c r="I464" s="45" t="n">
        <v>4.67</v>
      </c>
      <c r="J464" s="45" t="n">
        <v>4.14</v>
      </c>
      <c r="K464" s="45" t="n">
        <v>3.9</v>
      </c>
      <c r="L464" s="46">
        <f>Comparativosimulacros!M463</f>
        <v/>
      </c>
      <c r="M464" s="46" t="n"/>
      <c r="N464" s="50">
        <f>ROUND(((O464*3+P464*3+Q464*3+R464*3+S464*1)/13)*5,0)</f>
        <v/>
      </c>
      <c r="O464" s="43" t="n">
        <v>54.69</v>
      </c>
      <c r="P464" s="43" t="n">
        <v>68.43000000000001</v>
      </c>
      <c r="Q464" s="43" t="n">
        <v>55.63</v>
      </c>
      <c r="R464" s="43" t="n">
        <v>54.17</v>
      </c>
      <c r="S464" s="43" t="n">
        <v>45.83</v>
      </c>
      <c r="T464" s="58">
        <f>IF($C464="","",IF(ISNA(MATCH($C464,Comparativosimulacros!$E:$E,0)),"Falta en Comparativo","Sí está"))</f>
        <v/>
      </c>
    </row>
    <row r="465" ht="15.75" customHeight="1" s="42">
      <c r="A465" s="50" t="n">
        <v>803</v>
      </c>
      <c r="B465" s="44" t="n"/>
      <c r="C465" s="44" t="n"/>
      <c r="D465" s="43" t="inlineStr">
        <is>
          <t>Sanchez Garces Dana Salome</t>
        </is>
      </c>
      <c r="E465" s="51" t="n"/>
      <c r="F465" s="52" t="n"/>
      <c r="G465" s="45" t="n">
        <v>2.85</v>
      </c>
      <c r="H465" s="45" t="n">
        <v>4.36</v>
      </c>
      <c r="I465" s="45" t="n">
        <v>4.15</v>
      </c>
      <c r="J465" s="45" t="n">
        <v>3.82</v>
      </c>
      <c r="K465" s="45" t="n">
        <v>4.25</v>
      </c>
      <c r="L465" s="46">
        <f>Comparativosimulacros!M464</f>
        <v/>
      </c>
      <c r="M465" s="46" t="n"/>
      <c r="N465" s="50">
        <f>ROUND(((O465*3+P465*3+Q465*3+R465*3+S465*1)/13)*5,0)</f>
        <v/>
      </c>
      <c r="O465" s="43" t="n">
        <v>36.56</v>
      </c>
      <c r="P465" s="43" t="n">
        <v>54.44</v>
      </c>
      <c r="Q465" s="43" t="n">
        <v>49.38</v>
      </c>
      <c r="R465" s="43" t="n">
        <v>50</v>
      </c>
      <c r="S465" s="43" t="n">
        <v>50</v>
      </c>
      <c r="T465" s="58">
        <f>IF($C465="","",IF(ISNA(MATCH($C465,Comparativosimulacros!$E:$E,0)),"Falta en Comparativo","Sí está"))</f>
        <v/>
      </c>
    </row>
    <row r="466" ht="15.75" customHeight="1" s="42">
      <c r="A466" s="50" t="n">
        <v>803</v>
      </c>
      <c r="B466" s="44" t="n"/>
      <c r="C466" s="44" t="n"/>
      <c r="D466" s="43" t="inlineStr">
        <is>
          <t>Sanchez Macias Maximiliano</t>
        </is>
      </c>
      <c r="E466" s="51" t="n"/>
      <c r="F466" s="52" t="n"/>
      <c r="G466" s="45" t="n">
        <v>5</v>
      </c>
      <c r="H466" s="45" t="n">
        <v>5</v>
      </c>
      <c r="I466" s="45" t="n">
        <v>4.94</v>
      </c>
      <c r="J466" s="45" t="n">
        <v>5</v>
      </c>
      <c r="K466" s="45" t="n">
        <v>4.96</v>
      </c>
      <c r="L466" s="46">
        <f>Comparativosimulacros!M465</f>
        <v/>
      </c>
      <c r="M466" s="46" t="n"/>
      <c r="N466" s="50">
        <f>ROUND(((O466*3+P466*3+Q466*3+R466*3+S466*1)/13)*5,0)</f>
        <v/>
      </c>
      <c r="O466" s="43" t="n">
        <v>80.94</v>
      </c>
      <c r="P466" s="43" t="n">
        <v>74.2</v>
      </c>
      <c r="Q466" s="43" t="n">
        <v>58.75</v>
      </c>
      <c r="R466" s="43" t="n">
        <v>75</v>
      </c>
      <c r="S466" s="43" t="n">
        <v>58.33</v>
      </c>
      <c r="T466" s="58">
        <f>IF($C466="","",IF(ISNA(MATCH($C466,Comparativosimulacros!$E:$E,0)),"Falta en Comparativo","Sí está"))</f>
        <v/>
      </c>
    </row>
    <row r="467" ht="15.75" customHeight="1" s="42">
      <c r="A467" s="50" t="n">
        <v>803</v>
      </c>
      <c r="B467" s="44" t="n"/>
      <c r="C467" s="44" t="n"/>
      <c r="D467" s="43" t="inlineStr">
        <is>
          <t>Solano Borja Yerif Santiago</t>
        </is>
      </c>
      <c r="E467" s="51" t="n"/>
      <c r="F467" s="52" t="n"/>
      <c r="G467" s="45" t="n">
        <v>2.8</v>
      </c>
      <c r="H467" s="45" t="n">
        <v>3.19</v>
      </c>
      <c r="I467" s="45" t="n">
        <v>3.31</v>
      </c>
      <c r="J467" s="45" t="n">
        <v>3.18</v>
      </c>
      <c r="K467" s="45" t="n">
        <v>2.13</v>
      </c>
      <c r="L467" s="46">
        <f>Comparativosimulacros!M466</f>
        <v/>
      </c>
      <c r="M467" s="46" t="n"/>
      <c r="N467" s="50">
        <f>ROUND(((O467*3+P467*3+Q467*3+R467*3+S467*1)/13)*5,0)</f>
        <v/>
      </c>
      <c r="O467" s="43" t="n">
        <v>35.94</v>
      </c>
      <c r="P467" s="43" t="n">
        <v>39.89</v>
      </c>
      <c r="Q467" s="43" t="n">
        <v>39.38</v>
      </c>
      <c r="R467" s="43" t="n">
        <v>41.67</v>
      </c>
      <c r="S467" s="43" t="n">
        <v>25</v>
      </c>
      <c r="T467" s="58">
        <f>IF($C467="","",IF(ISNA(MATCH($C467,Comparativosimulacros!$E:$E,0)),"Falta en Comparativo","Sí está"))</f>
        <v/>
      </c>
    </row>
    <row r="468" ht="15.75" customHeight="1" s="42">
      <c r="A468" s="50" t="n">
        <v>803</v>
      </c>
      <c r="B468" s="44" t="n"/>
      <c r="C468" s="44" t="n"/>
      <c r="D468" s="43" t="inlineStr">
        <is>
          <t>Urrego Lopera Geronimo</t>
        </is>
      </c>
      <c r="E468" s="51" t="n"/>
      <c r="F468" s="52" t="n"/>
      <c r="G468" s="45" t="n">
        <v>3.77</v>
      </c>
      <c r="H468" s="45" t="n">
        <v>1.96</v>
      </c>
      <c r="I468" s="45" t="n">
        <v>4.15</v>
      </c>
      <c r="J468" s="45" t="n">
        <v>1.91</v>
      </c>
      <c r="K468" s="45" t="n">
        <v>4.25</v>
      </c>
      <c r="L468" s="46">
        <f>Comparativosimulacros!M467</f>
        <v/>
      </c>
      <c r="M468" s="46" t="n"/>
      <c r="N468" s="50">
        <f>ROUND(((O468*3+P468*3+Q468*3+R468*3+S468*1)/13)*5,0)</f>
        <v/>
      </c>
      <c r="O468" s="43" t="n">
        <v>48.44</v>
      </c>
      <c r="P468" s="43" t="n">
        <v>24.55</v>
      </c>
      <c r="Q468" s="43" t="n">
        <v>49.38</v>
      </c>
      <c r="R468" s="43" t="n">
        <v>25</v>
      </c>
      <c r="S468" s="43" t="n">
        <v>50</v>
      </c>
      <c r="T468" s="58">
        <f>IF($C468="","",IF(ISNA(MATCH($C468,Comparativosimulacros!$E:$E,0)),"Falta en Comparativo","Sí está"))</f>
        <v/>
      </c>
    </row>
    <row r="469" ht="15.75" customHeight="1" s="42">
      <c r="A469" s="50" t="n">
        <v>803</v>
      </c>
      <c r="B469" s="44" t="n"/>
      <c r="C469" s="44" t="n"/>
      <c r="D469" s="43" t="inlineStr">
        <is>
          <t>Velasquez Diaz Jhonatan</t>
        </is>
      </c>
      <c r="E469" s="51" t="n"/>
      <c r="F469" s="52" t="n"/>
      <c r="G469" s="45" t="n">
        <v>4.85</v>
      </c>
      <c r="H469" s="45" t="n">
        <v>4.03</v>
      </c>
      <c r="I469" s="45" t="n">
        <v>3.26</v>
      </c>
      <c r="J469" s="45" t="n">
        <v>5</v>
      </c>
      <c r="K469" s="45" t="n">
        <v>5</v>
      </c>
      <c r="L469" s="46">
        <f>Comparativosimulacros!M468</f>
        <v/>
      </c>
      <c r="M469" s="46" t="n"/>
      <c r="N469" s="50">
        <f>ROUND(((O469*3+P469*3+Q469*3+R469*3+S469*1)/13)*5,0)</f>
        <v/>
      </c>
      <c r="O469" s="43" t="n">
        <v>62.19</v>
      </c>
      <c r="P469" s="43" t="n">
        <v>50.43</v>
      </c>
      <c r="Q469" s="43" t="n">
        <v>38.75</v>
      </c>
      <c r="R469" s="43" t="n">
        <v>66.67</v>
      </c>
      <c r="S469" s="43" t="n">
        <v>75</v>
      </c>
      <c r="T469" s="58">
        <f>IF($C469="","",IF(ISNA(MATCH($C469,Comparativosimulacros!$E:$E,0)),"Falta en Comparativo","Sí está"))</f>
        <v/>
      </c>
    </row>
    <row r="470" ht="15.75" customHeight="1" s="42">
      <c r="A470" s="50" t="n">
        <v>803</v>
      </c>
      <c r="B470" s="44" t="n"/>
      <c r="C470" s="44" t="n"/>
      <c r="D470" s="43" t="inlineStr">
        <is>
          <t>Velez Jimenez Salome</t>
        </is>
      </c>
      <c r="E470" s="51" t="n"/>
      <c r="F470" s="52" t="n"/>
      <c r="G470" s="45" t="n">
        <v>3.55</v>
      </c>
      <c r="H470" s="45" t="n">
        <v>4.39</v>
      </c>
      <c r="I470" s="45" t="n">
        <v>3.31</v>
      </c>
      <c r="J470" s="45" t="n">
        <v>3.5</v>
      </c>
      <c r="K470" s="45" t="n">
        <v>3.54</v>
      </c>
      <c r="L470" s="46">
        <f>Comparativosimulacros!M469</f>
        <v/>
      </c>
      <c r="M470" s="46" t="n"/>
      <c r="N470" s="50">
        <f>ROUND(((O470*3+P470*3+Q470*3+R470*3+S470*1)/13)*5,0)</f>
        <v/>
      </c>
      <c r="O470" s="43" t="n">
        <v>45.63</v>
      </c>
      <c r="P470" s="43" t="n">
        <v>54.86</v>
      </c>
      <c r="Q470" s="43" t="n">
        <v>39.38</v>
      </c>
      <c r="R470" s="43" t="n">
        <v>45.83</v>
      </c>
      <c r="S470" s="43" t="n">
        <v>41.67</v>
      </c>
      <c r="T470" s="58">
        <f>IF($C470="","",IF(ISNA(MATCH($C470,Comparativosimulacros!$E:$E,0)),"Falta en Comparativo","Sí está"))</f>
        <v/>
      </c>
    </row>
    <row r="471" ht="15.75" customHeight="1" s="42">
      <c r="A471" s="50" t="n">
        <v>804</v>
      </c>
      <c r="B471" s="44" t="n"/>
      <c r="C471" s="44" t="n"/>
      <c r="D471" s="43" t="inlineStr">
        <is>
          <t>Arredondo Hernandez Victor Hugo</t>
        </is>
      </c>
      <c r="E471" s="51" t="n"/>
      <c r="F471" s="52" t="n"/>
      <c r="G471" s="45" t="n">
        <v>2.09</v>
      </c>
      <c r="H471" s="45" t="n">
        <v>2.25</v>
      </c>
      <c r="I471" s="45" t="n">
        <v>3.71</v>
      </c>
      <c r="J471" s="45" t="n">
        <v>1</v>
      </c>
      <c r="K471" s="45" t="n">
        <v>2.4</v>
      </c>
      <c r="L471" s="46">
        <f>Comparativosimulacros!M470</f>
        <v/>
      </c>
      <c r="M471" s="46" t="n"/>
      <c r="N471" s="50">
        <f>ROUND(((O471*3+P471*3+Q471*3+R471*3+S471*1)/13)*5,0)</f>
        <v/>
      </c>
      <c r="O471" s="43" t="n">
        <v>25.31</v>
      </c>
      <c r="P471" s="43" t="n">
        <v>28.57</v>
      </c>
      <c r="Q471" s="43" t="n">
        <v>45.94</v>
      </c>
      <c r="R471" s="43" t="n">
        <v>8.33</v>
      </c>
      <c r="S471" s="43" t="n">
        <v>33.33</v>
      </c>
      <c r="T471" s="58">
        <f>IF($C471="","",IF(ISNA(MATCH($C471,Comparativosimulacros!$E:$E,0)),"Falta en Comparativo","Sí está"))</f>
        <v/>
      </c>
    </row>
    <row r="472" ht="15.75" customHeight="1" s="42">
      <c r="A472" s="50" t="n">
        <v>804</v>
      </c>
      <c r="B472" s="44" t="n"/>
      <c r="C472" s="44" t="n"/>
      <c r="D472" s="43" t="inlineStr">
        <is>
          <t>Barrera Gomez Ana Sol</t>
        </is>
      </c>
      <c r="E472" s="51" t="n"/>
      <c r="F472" s="52" t="n"/>
      <c r="G472" s="45" t="n">
        <v>2.42</v>
      </c>
      <c r="H472" s="45" t="n">
        <v>4.44</v>
      </c>
      <c r="I472" s="45" t="n">
        <v>3.18</v>
      </c>
      <c r="J472" s="45" t="n">
        <v>2.76</v>
      </c>
      <c r="K472" s="45" t="n">
        <v>2.4</v>
      </c>
      <c r="L472" s="46">
        <f>Comparativosimulacros!M471</f>
        <v/>
      </c>
      <c r="M472" s="46" t="n"/>
      <c r="N472" s="50">
        <f>ROUND(((O472*3+P472*3+Q472*3+R472*3+S472*1)/13)*5,0)</f>
        <v/>
      </c>
      <c r="O472" s="43" t="n">
        <v>29.22</v>
      </c>
      <c r="P472" s="43" t="n">
        <v>56.33</v>
      </c>
      <c r="Q472" s="43" t="n">
        <v>39.38</v>
      </c>
      <c r="R472" s="43" t="n">
        <v>33.33</v>
      </c>
      <c r="S472" s="43" t="n">
        <v>33.33</v>
      </c>
      <c r="T472" s="58">
        <f>IF($C472="","",IF(ISNA(MATCH($C472,Comparativosimulacros!$E:$E,0)),"Falta en Comparativo","Sí está"))</f>
        <v/>
      </c>
    </row>
    <row r="473" ht="15.75" customHeight="1" s="42">
      <c r="A473" s="50" t="n">
        <v>804</v>
      </c>
      <c r="B473" s="44" t="n"/>
      <c r="C473" s="44" t="n"/>
      <c r="D473" s="43" t="inlineStr">
        <is>
          <t>Campo Espinosa Nicolas</t>
        </is>
      </c>
      <c r="E473" s="51" t="n"/>
      <c r="F473" s="52" t="n"/>
      <c r="G473" s="45" t="n">
        <v>1.21</v>
      </c>
      <c r="H473" s="45" t="n">
        <v>3.83</v>
      </c>
      <c r="I473" s="45" t="n">
        <v>2.92</v>
      </c>
      <c r="J473" s="45" t="n">
        <v>2.41</v>
      </c>
      <c r="K473" s="45" t="n">
        <v>2.7</v>
      </c>
      <c r="L473" s="46">
        <f>Comparativosimulacros!M472</f>
        <v/>
      </c>
      <c r="M473" s="46" t="n"/>
      <c r="N473" s="50">
        <f>ROUND(((O473*3+P473*3+Q473*3+R473*3+S473*1)/13)*5,0)</f>
        <v/>
      </c>
      <c r="O473" s="43" t="n">
        <v>14.69</v>
      </c>
      <c r="P473" s="43" t="n">
        <v>48.59</v>
      </c>
      <c r="Q473" s="43" t="n">
        <v>36.09</v>
      </c>
      <c r="R473" s="43" t="n">
        <v>29.17</v>
      </c>
      <c r="S473" s="43" t="n">
        <v>37.5</v>
      </c>
      <c r="T473" s="58">
        <f>IF($C473="","",IF(ISNA(MATCH($C473,Comparativosimulacros!$E:$E,0)),"Falta en Comparativo","Sí está"))</f>
        <v/>
      </c>
    </row>
    <row r="474" ht="15.75" customHeight="1" s="42">
      <c r="A474" s="50" t="n">
        <v>804</v>
      </c>
      <c r="B474" s="44" t="n"/>
      <c r="C474" s="44" t="n"/>
      <c r="D474" s="43" t="inlineStr">
        <is>
          <t>Carvajal Alcaraz Susana</t>
        </is>
      </c>
      <c r="E474" s="51" t="n"/>
      <c r="F474" s="52" t="n"/>
      <c r="G474" s="45" t="n">
        <v>3.11</v>
      </c>
      <c r="H474" s="45" t="n">
        <v>3.93</v>
      </c>
      <c r="I474" s="45" t="n">
        <v>2.12</v>
      </c>
      <c r="J474" s="45" t="n">
        <v>4.48</v>
      </c>
      <c r="K474" s="45" t="n">
        <v>3.6</v>
      </c>
      <c r="L474" s="46">
        <f>Comparativosimulacros!M473</f>
        <v/>
      </c>
      <c r="M474" s="46" t="n"/>
      <c r="N474" s="50">
        <f>ROUND(((O474*3+P474*3+Q474*3+R474*3+S474*1)/13)*5,0)</f>
        <v/>
      </c>
      <c r="O474" s="43" t="n">
        <v>37.66</v>
      </c>
      <c r="P474" s="43" t="n">
        <v>49.86</v>
      </c>
      <c r="Q474" s="43" t="n">
        <v>26.25</v>
      </c>
      <c r="R474" s="43" t="n">
        <v>54.17</v>
      </c>
      <c r="S474" s="43" t="n">
        <v>50</v>
      </c>
      <c r="T474" s="58">
        <f>IF($C474="","",IF(ISNA(MATCH($C474,Comparativosimulacros!$E:$E,0)),"Falta en Comparativo","Sí está"))</f>
        <v/>
      </c>
    </row>
    <row r="475" ht="15.75" customHeight="1" s="42">
      <c r="A475" s="50" t="n">
        <v>804</v>
      </c>
      <c r="B475" s="44" t="n"/>
      <c r="C475" s="44" t="n"/>
      <c r="D475" s="43" t="inlineStr">
        <is>
          <t>Cortinez Londoño Silvana</t>
        </is>
      </c>
      <c r="E475" s="51" t="n"/>
      <c r="F475" s="52" t="n"/>
      <c r="G475" s="45" t="n">
        <v>3.13</v>
      </c>
      <c r="H475" s="45" t="n">
        <v>3.53</v>
      </c>
      <c r="I475" s="45" t="n">
        <v>2.65</v>
      </c>
      <c r="J475" s="45" t="n">
        <v>3.44</v>
      </c>
      <c r="K475" s="45" t="n">
        <v>3</v>
      </c>
      <c r="L475" s="46">
        <f>Comparativosimulacros!M474</f>
        <v/>
      </c>
      <c r="M475" s="46" t="n"/>
      <c r="N475" s="50">
        <f>ROUND(((O475*3+P475*3+Q475*3+R475*3+S475*1)/13)*5,0)</f>
        <v/>
      </c>
      <c r="O475" s="43" t="n">
        <v>37.81</v>
      </c>
      <c r="P475" s="43" t="n">
        <v>44.87</v>
      </c>
      <c r="Q475" s="43" t="n">
        <v>32.81</v>
      </c>
      <c r="R475" s="43" t="n">
        <v>41.67</v>
      </c>
      <c r="S475" s="43" t="n">
        <v>41.67</v>
      </c>
      <c r="T475" s="58">
        <f>IF($C475="","",IF(ISNA(MATCH($C475,Comparativosimulacros!$E:$E,0)),"Falta en Comparativo","Sí está"))</f>
        <v/>
      </c>
    </row>
    <row r="476" ht="15.75" customHeight="1" s="42">
      <c r="A476" s="50" t="n">
        <v>804</v>
      </c>
      <c r="B476" s="44" t="n"/>
      <c r="C476" s="44" t="n"/>
      <c r="D476" s="43" t="inlineStr">
        <is>
          <t>Florez Hernandez Jorge Ivan</t>
        </is>
      </c>
      <c r="E476" s="51" t="n"/>
      <c r="F476" s="52" t="n"/>
      <c r="G476" s="45" t="n">
        <v>2.6</v>
      </c>
      <c r="H476" s="45" t="n">
        <v>1.71</v>
      </c>
      <c r="I476" s="45" t="n">
        <v>2.92</v>
      </c>
      <c r="J476" s="45" t="n">
        <v>3.1</v>
      </c>
      <c r="K476" s="45" t="n">
        <v>3.3</v>
      </c>
      <c r="L476" s="46">
        <f>Comparativosimulacros!M475</f>
        <v/>
      </c>
      <c r="M476" s="46" t="n"/>
      <c r="N476" s="50">
        <f>ROUND(((O476*3+P476*3+Q476*3+R476*3+S476*1)/13)*5,0)</f>
        <v/>
      </c>
      <c r="O476" s="43" t="n">
        <v>31.41</v>
      </c>
      <c r="P476" s="43" t="n">
        <v>21.73</v>
      </c>
      <c r="Q476" s="43" t="n">
        <v>36.09</v>
      </c>
      <c r="R476" s="43" t="n">
        <v>37.5</v>
      </c>
      <c r="S476" s="43" t="n">
        <v>45.83</v>
      </c>
      <c r="T476" s="58">
        <f>IF($C476="","",IF(ISNA(MATCH($C476,Comparativosimulacros!$E:$E,0)),"Falta en Comparativo","Sí está"))</f>
        <v/>
      </c>
    </row>
    <row r="477" ht="15.75" customHeight="1" s="42">
      <c r="A477" s="50" t="n">
        <v>804</v>
      </c>
      <c r="B477" s="44" t="n"/>
      <c r="C477" s="44" t="n"/>
      <c r="D477" s="43" t="inlineStr">
        <is>
          <t>Garcia Ospina Juan Sebastian</t>
        </is>
      </c>
      <c r="E477" s="51" t="n"/>
      <c r="F477" s="52" t="n"/>
      <c r="G477" s="45" t="n">
        <v>2.95</v>
      </c>
      <c r="H477" s="45" t="n">
        <v>4.07</v>
      </c>
      <c r="I477" s="45" t="n">
        <v>3.45</v>
      </c>
      <c r="J477" s="45" t="n">
        <v>3.1</v>
      </c>
      <c r="K477" s="45" t="n">
        <v>2.4</v>
      </c>
      <c r="L477" s="46">
        <f>Comparativosimulacros!M476</f>
        <v/>
      </c>
      <c r="M477" s="46" t="n"/>
      <c r="N477" s="50">
        <f>ROUND(((O477*3+P477*3+Q477*3+R477*3+S477*1)/13)*5,0)</f>
        <v/>
      </c>
      <c r="O477" s="43" t="n">
        <v>35.63</v>
      </c>
      <c r="P477" s="43" t="n">
        <v>51.71</v>
      </c>
      <c r="Q477" s="43" t="n">
        <v>42.66</v>
      </c>
      <c r="R477" s="43" t="n">
        <v>37.5</v>
      </c>
      <c r="S477" s="43" t="n">
        <v>33.33</v>
      </c>
      <c r="T477" s="58">
        <f>IF($C477="","",IF(ISNA(MATCH($C477,Comparativosimulacros!$E:$E,0)),"Falta en Comparativo","Sí está"))</f>
        <v/>
      </c>
    </row>
    <row r="478" ht="15.75" customHeight="1" s="42">
      <c r="A478" s="50" t="n">
        <v>804</v>
      </c>
      <c r="B478" s="44" t="n"/>
      <c r="C478" s="44" t="n"/>
      <c r="D478" s="43" t="inlineStr">
        <is>
          <t>Giron Gonzalez Jacobo</t>
        </is>
      </c>
      <c r="E478" s="51" t="n"/>
      <c r="F478" s="52" t="n"/>
      <c r="G478" s="45" t="n">
        <v>3.48</v>
      </c>
      <c r="H478" s="45" t="n">
        <v>1.35</v>
      </c>
      <c r="I478" s="45" t="n">
        <v>3.18</v>
      </c>
      <c r="J478" s="45" t="n">
        <v>3.79</v>
      </c>
      <c r="K478" s="45" t="n">
        <v>3.6</v>
      </c>
      <c r="L478" s="46">
        <f>Comparativosimulacros!M477</f>
        <v/>
      </c>
      <c r="M478" s="46" t="n"/>
      <c r="N478" s="50">
        <f>ROUND(((O478*3+P478*3+Q478*3+R478*3+S478*1)/13)*5,0)</f>
        <v/>
      </c>
      <c r="O478" s="43" t="n">
        <v>42.03</v>
      </c>
      <c r="P478" s="43" t="n">
        <v>17.12</v>
      </c>
      <c r="Q478" s="43" t="n">
        <v>39.38</v>
      </c>
      <c r="R478" s="43" t="n">
        <v>45.83</v>
      </c>
      <c r="S478" s="43" t="n">
        <v>50</v>
      </c>
      <c r="T478" s="58">
        <f>IF($C478="","",IF(ISNA(MATCH($C478,Comparativosimulacros!$E:$E,0)),"Falta en Comparativo","Sí está"))</f>
        <v/>
      </c>
    </row>
    <row r="479" ht="15.75" customHeight="1" s="42">
      <c r="A479" s="50" t="n">
        <v>804</v>
      </c>
      <c r="B479" s="44" t="n"/>
      <c r="C479" s="44" t="n"/>
      <c r="D479" s="43" t="inlineStr">
        <is>
          <t>Gomez Urrego Emanuel</t>
        </is>
      </c>
      <c r="E479" s="51" t="n"/>
      <c r="F479" s="52" t="n"/>
      <c r="G479" s="45" t="n">
        <v>3.98</v>
      </c>
      <c r="H479" s="45" t="n">
        <v>3.45</v>
      </c>
      <c r="I479" s="45" t="n">
        <v>1.06</v>
      </c>
      <c r="J479" s="45" t="n">
        <v>3.44</v>
      </c>
      <c r="K479" s="45" t="n">
        <v>2.7</v>
      </c>
      <c r="L479" s="46">
        <f>Comparativosimulacros!M478</f>
        <v/>
      </c>
      <c r="M479" s="46" t="n"/>
      <c r="N479" s="50">
        <f>ROUND(((O479*3+P479*3+Q479*3+R479*3+S479*1)/13)*5,0)</f>
        <v/>
      </c>
      <c r="O479" s="43" t="n">
        <v>48.13</v>
      </c>
      <c r="P479" s="43" t="n">
        <v>43.83</v>
      </c>
      <c r="Q479" s="43" t="n">
        <v>13.13</v>
      </c>
      <c r="R479" s="43" t="n">
        <v>41.67</v>
      </c>
      <c r="S479" s="43" t="n">
        <v>37.5</v>
      </c>
      <c r="T479" s="58">
        <f>IF($C479="","",IF(ISNA(MATCH($C479,Comparativosimulacros!$E:$E,0)),"Falta en Comparativo","Sí está"))</f>
        <v/>
      </c>
    </row>
    <row r="480" ht="15.75" customHeight="1" s="42">
      <c r="A480" s="50" t="n">
        <v>804</v>
      </c>
      <c r="B480" s="44" t="n"/>
      <c r="C480" s="44" t="n"/>
      <c r="D480" s="43" t="inlineStr">
        <is>
          <t>Gonzalez Lopez Juan Camilo</t>
        </is>
      </c>
      <c r="E480" s="51" t="n"/>
      <c r="F480" s="52" t="n"/>
      <c r="G480" s="45" t="n">
        <v>3.64</v>
      </c>
      <c r="H480" s="45" t="n">
        <v>3.16</v>
      </c>
      <c r="I480" s="45" t="n">
        <v>2.65</v>
      </c>
      <c r="J480" s="45" t="n">
        <v>3.1</v>
      </c>
      <c r="K480" s="45" t="n">
        <v>2.4</v>
      </c>
      <c r="L480" s="46">
        <f>Comparativosimulacros!M479</f>
        <v/>
      </c>
      <c r="M480" s="46" t="n"/>
      <c r="N480" s="50">
        <f>ROUND(((O480*3+P480*3+Q480*3+R480*3+S480*1)/13)*5,0)</f>
        <v/>
      </c>
      <c r="O480" s="43" t="n">
        <v>44.06</v>
      </c>
      <c r="P480" s="43" t="n">
        <v>40.11</v>
      </c>
      <c r="Q480" s="43" t="n">
        <v>32.81</v>
      </c>
      <c r="R480" s="43" t="n">
        <v>37.5</v>
      </c>
      <c r="S480" s="43" t="n">
        <v>33.33</v>
      </c>
      <c r="T480" s="58">
        <f>IF($C480="","",IF(ISNA(MATCH($C480,Comparativosimulacros!$E:$E,0)),"Falta en Comparativo","Sí está"))</f>
        <v/>
      </c>
    </row>
    <row r="481" ht="15.75" customHeight="1" s="42">
      <c r="A481" s="50" t="n">
        <v>804</v>
      </c>
      <c r="B481" s="44" t="n"/>
      <c r="C481" s="44" t="n"/>
      <c r="D481" s="43" t="inlineStr">
        <is>
          <t>Gutierrez Vélez Salome</t>
        </is>
      </c>
      <c r="E481" s="51" t="n"/>
      <c r="F481" s="52" t="n"/>
      <c r="G481" s="45" t="n">
        <v>4.5</v>
      </c>
      <c r="H481" s="45" t="n">
        <v>2.55</v>
      </c>
      <c r="I481" s="45" t="n">
        <v>3.98</v>
      </c>
      <c r="J481" s="45" t="n">
        <v>2.76</v>
      </c>
      <c r="K481" s="45" t="n">
        <v>4.5</v>
      </c>
      <c r="L481" s="46">
        <f>Comparativosimulacros!M480</f>
        <v/>
      </c>
      <c r="M481" s="46" t="n"/>
      <c r="N481" s="50">
        <f>ROUND(((O481*3+P481*3+Q481*3+R481*3+S481*1)/13)*5,0)</f>
        <v/>
      </c>
      <c r="O481" s="43" t="n">
        <v>54.38</v>
      </c>
      <c r="P481" s="43" t="n">
        <v>32.37</v>
      </c>
      <c r="Q481" s="43" t="n">
        <v>49.22</v>
      </c>
      <c r="R481" s="43" t="n">
        <v>33.33</v>
      </c>
      <c r="S481" s="43" t="n">
        <v>62.5</v>
      </c>
      <c r="T481" s="58">
        <f>IF($C481="","",IF(ISNA(MATCH($C481,Comparativosimulacros!$E:$E,0)),"Falta en Comparativo","Sí está"))</f>
        <v/>
      </c>
    </row>
    <row r="482" ht="15.75" customHeight="1" s="42">
      <c r="A482" s="50" t="n">
        <v>804</v>
      </c>
      <c r="B482" s="44" t="n"/>
      <c r="C482" s="44" t="n"/>
      <c r="D482" s="43" t="inlineStr">
        <is>
          <t>Mendez Hernández Luciana</t>
        </is>
      </c>
      <c r="E482" s="51" t="n"/>
      <c r="F482" s="52" t="n"/>
      <c r="G482" s="45" t="n">
        <v>4.68</v>
      </c>
      <c r="H482" s="45" t="n">
        <v>3.21</v>
      </c>
      <c r="I482" s="45" t="n">
        <v>3.45</v>
      </c>
      <c r="J482" s="45" t="n">
        <v>4.82</v>
      </c>
      <c r="K482" s="45" t="n">
        <v>4.8</v>
      </c>
      <c r="L482" s="46">
        <f>Comparativosimulacros!M481</f>
        <v/>
      </c>
      <c r="M482" s="46" t="n"/>
      <c r="N482" s="50">
        <f>ROUND(((O482*3+P482*3+Q482*3+R482*3+S482*1)/13)*5,0)</f>
        <v/>
      </c>
      <c r="O482" s="43" t="n">
        <v>56.56</v>
      </c>
      <c r="P482" s="43" t="n">
        <v>40.71</v>
      </c>
      <c r="Q482" s="43" t="n">
        <v>42.66</v>
      </c>
      <c r="R482" s="43" t="n">
        <v>58.33</v>
      </c>
      <c r="S482" s="43" t="n">
        <v>66.67</v>
      </c>
      <c r="T482" s="58">
        <f>IF($C482="","",IF(ISNA(MATCH($C482,Comparativosimulacros!$E:$E,0)),"Falta en Comparativo","Sí está"))</f>
        <v/>
      </c>
    </row>
    <row r="483" ht="15.75" customHeight="1" s="42">
      <c r="A483" s="50" t="n">
        <v>804</v>
      </c>
      <c r="B483" s="44" t="n"/>
      <c r="C483" s="44" t="n"/>
      <c r="D483" s="43" t="inlineStr">
        <is>
          <t>Montoya Oyola Ioseh Yoan</t>
        </is>
      </c>
      <c r="E483" s="51" t="n"/>
      <c r="F483" s="52" t="n"/>
      <c r="G483" s="45" t="n">
        <v>3.11</v>
      </c>
      <c r="H483" s="45" t="n">
        <v>2.98</v>
      </c>
      <c r="I483" s="45" t="n">
        <v>2.12</v>
      </c>
      <c r="J483" s="45" t="n">
        <v>3.44</v>
      </c>
      <c r="K483" s="45" t="n">
        <v>3.6</v>
      </c>
      <c r="L483" s="46">
        <f>Comparativosimulacros!M482</f>
        <v/>
      </c>
      <c r="M483" s="46" t="n"/>
      <c r="N483" s="50">
        <f>ROUND(((O483*3+P483*3+Q483*3+R483*3+S483*1)/13)*5,0)</f>
        <v/>
      </c>
      <c r="O483" s="43" t="n">
        <v>37.66</v>
      </c>
      <c r="P483" s="43" t="n">
        <v>37.8</v>
      </c>
      <c r="Q483" s="43" t="n">
        <v>26.25</v>
      </c>
      <c r="R483" s="43" t="n">
        <v>41.67</v>
      </c>
      <c r="S483" s="43" t="n">
        <v>50</v>
      </c>
      <c r="T483" s="58">
        <f>IF($C483="","",IF(ISNA(MATCH($C483,Comparativosimulacros!$E:$E,0)),"Falta en Comparativo","Sí está"))</f>
        <v/>
      </c>
    </row>
    <row r="484" ht="15.75" customHeight="1" s="42">
      <c r="A484" s="50" t="n">
        <v>804</v>
      </c>
      <c r="B484" s="44" t="n"/>
      <c r="C484" s="44" t="n"/>
      <c r="D484" s="43" t="inlineStr">
        <is>
          <t>Morales Garcia Maria Camila</t>
        </is>
      </c>
      <c r="E484" s="51" t="n"/>
      <c r="F484" s="52" t="n"/>
      <c r="G484" s="45" t="n">
        <v>3.46</v>
      </c>
      <c r="H484" s="45" t="n">
        <v>5</v>
      </c>
      <c r="I484" s="45" t="n">
        <v>5</v>
      </c>
      <c r="J484" s="45" t="n">
        <v>4.13</v>
      </c>
      <c r="K484" s="45" t="n">
        <v>2.4</v>
      </c>
      <c r="L484" s="46">
        <f>Comparativosimulacros!M483</f>
        <v/>
      </c>
      <c r="M484" s="46" t="n"/>
      <c r="N484" s="50">
        <f>ROUND(((O484*3+P484*3+Q484*3+R484*3+S484*1)/13)*5,0)</f>
        <v/>
      </c>
      <c r="O484" s="43" t="n">
        <v>41.88</v>
      </c>
      <c r="P484" s="43" t="n">
        <v>78.20999999999999</v>
      </c>
      <c r="Q484" s="43" t="n">
        <v>72.19</v>
      </c>
      <c r="R484" s="43" t="n">
        <v>50</v>
      </c>
      <c r="S484" s="43" t="n">
        <v>33.33</v>
      </c>
      <c r="T484" s="58">
        <f>IF($C484="","",IF(ISNA(MATCH($C484,Comparativosimulacros!$E:$E,0)),"Falta en Comparativo","Sí está"))</f>
        <v/>
      </c>
    </row>
    <row r="485" ht="15.75" customHeight="1" s="42">
      <c r="A485" s="50" t="n">
        <v>804</v>
      </c>
      <c r="B485" s="44" t="n"/>
      <c r="C485" s="44" t="n"/>
      <c r="D485" s="43" t="inlineStr">
        <is>
          <t>Moreno Cardona Juan Manuel</t>
        </is>
      </c>
      <c r="E485" s="51" t="n"/>
      <c r="F485" s="52" t="n"/>
      <c r="G485" s="45" t="n">
        <v>4.33</v>
      </c>
      <c r="H485" s="45" t="n">
        <v>3.75</v>
      </c>
      <c r="I485" s="45" t="n">
        <v>5</v>
      </c>
      <c r="J485" s="45" t="n">
        <v>4.13</v>
      </c>
      <c r="K485" s="45" t="n">
        <v>3.9</v>
      </c>
      <c r="L485" s="46">
        <f>Comparativosimulacros!M484</f>
        <v/>
      </c>
      <c r="M485" s="46" t="n"/>
      <c r="N485" s="50">
        <f>ROUND(((O485*3+P485*3+Q485*3+R485*3+S485*1)/13)*5,0)</f>
        <v/>
      </c>
      <c r="O485" s="43" t="n">
        <v>52.34</v>
      </c>
      <c r="P485" s="43" t="n">
        <v>47.63</v>
      </c>
      <c r="Q485" s="43" t="n">
        <v>62.34</v>
      </c>
      <c r="R485" s="43" t="n">
        <v>50</v>
      </c>
      <c r="S485" s="43" t="n">
        <v>54.17</v>
      </c>
      <c r="T485" s="58">
        <f>IF($C485="","",IF(ISNA(MATCH($C485,Comparativosimulacros!$E:$E,0)),"Falta en Comparativo","Sí está"))</f>
        <v/>
      </c>
    </row>
    <row r="486" ht="15.75" customHeight="1" s="42">
      <c r="A486" s="50" t="n">
        <v>804</v>
      </c>
      <c r="B486" s="44" t="n"/>
      <c r="C486" s="44" t="n"/>
      <c r="D486" s="43" t="inlineStr">
        <is>
          <t>Muñoz Giraldo Jimmy</t>
        </is>
      </c>
      <c r="E486" s="51" t="n"/>
      <c r="F486" s="52" t="n"/>
      <c r="G486" s="45" t="n">
        <v>3.64</v>
      </c>
      <c r="H486" s="45" t="n">
        <v>3.35</v>
      </c>
      <c r="I486" s="45" t="n">
        <v>4.78</v>
      </c>
      <c r="J486" s="45" t="n">
        <v>3.1</v>
      </c>
      <c r="K486" s="45" t="n">
        <v>3.3</v>
      </c>
      <c r="L486" s="46">
        <f>Comparativosimulacros!M485</f>
        <v/>
      </c>
      <c r="M486" s="46" t="n"/>
      <c r="N486" s="50">
        <f>ROUND(((O486*3+P486*3+Q486*3+R486*3+S486*1)/13)*5,0)</f>
        <v/>
      </c>
      <c r="O486" s="43" t="n">
        <v>44.06</v>
      </c>
      <c r="P486" s="43" t="n">
        <v>42.56</v>
      </c>
      <c r="Q486" s="43" t="n">
        <v>59.06</v>
      </c>
      <c r="R486" s="43" t="n">
        <v>37.5</v>
      </c>
      <c r="S486" s="43" t="n">
        <v>45.83</v>
      </c>
      <c r="T486" s="58">
        <f>IF($C486="","",IF(ISNA(MATCH($C486,Comparativosimulacros!$E:$E,0)),"Falta en Comparativo","Sí está"))</f>
        <v/>
      </c>
    </row>
    <row r="487" ht="15.75" customHeight="1" s="42">
      <c r="A487" s="50" t="n">
        <v>804</v>
      </c>
      <c r="B487" s="44" t="n"/>
      <c r="C487" s="44" t="n"/>
      <c r="D487" s="43" t="inlineStr">
        <is>
          <t>Palacios Zapata Valeri</t>
        </is>
      </c>
      <c r="E487" s="51" t="n"/>
      <c r="F487" s="52" t="n"/>
      <c r="G487" s="45" t="n">
        <v>3.13</v>
      </c>
      <c r="H487" s="45" t="n">
        <v>3.17</v>
      </c>
      <c r="I487" s="45" t="n">
        <v>4.78</v>
      </c>
      <c r="J487" s="45" t="n">
        <v>4.48</v>
      </c>
      <c r="K487" s="45" t="n">
        <v>3.9</v>
      </c>
      <c r="L487" s="46">
        <f>Comparativosimulacros!M486</f>
        <v/>
      </c>
      <c r="M487" s="46" t="n"/>
      <c r="N487" s="50">
        <f>ROUND(((O487*3+P487*3+Q487*3+R487*3+S487*1)/13)*5,0)</f>
        <v/>
      </c>
      <c r="O487" s="43" t="n">
        <v>37.81</v>
      </c>
      <c r="P487" s="43" t="n">
        <v>40.26</v>
      </c>
      <c r="Q487" s="43" t="n">
        <v>59.06</v>
      </c>
      <c r="R487" s="43" t="n">
        <v>54.17</v>
      </c>
      <c r="S487" s="43" t="n">
        <v>54.17</v>
      </c>
      <c r="T487" s="58">
        <f>IF($C487="","",IF(ISNA(MATCH($C487,Comparativosimulacros!$E:$E,0)),"Falta en Comparativo","Sí está"))</f>
        <v/>
      </c>
    </row>
    <row r="488" ht="15.75" customHeight="1" s="42">
      <c r="A488" s="50" t="n">
        <v>804</v>
      </c>
      <c r="B488" s="44" t="n"/>
      <c r="C488" s="44" t="n"/>
      <c r="D488" s="43" t="inlineStr">
        <is>
          <t>Perez Piedrahita Salome</t>
        </is>
      </c>
      <c r="E488" s="51" t="n"/>
      <c r="F488" s="52" t="n"/>
      <c r="G488" s="45" t="n">
        <v>3.64</v>
      </c>
      <c r="H488" s="45" t="n">
        <v>2.51</v>
      </c>
      <c r="I488" s="45" t="n">
        <v>4.78</v>
      </c>
      <c r="J488" s="45" t="n">
        <v>3.44</v>
      </c>
      <c r="K488" s="45" t="n">
        <v>2.4</v>
      </c>
      <c r="L488" s="46">
        <f>Comparativosimulacros!M487</f>
        <v/>
      </c>
      <c r="M488" s="46" t="n"/>
      <c r="N488" s="50">
        <f>ROUND(((O488*3+P488*3+Q488*3+R488*3+S488*1)/13)*5,0)</f>
        <v/>
      </c>
      <c r="O488" s="43" t="n">
        <v>44.06</v>
      </c>
      <c r="P488" s="43" t="n">
        <v>31.92</v>
      </c>
      <c r="Q488" s="43" t="n">
        <v>59.06</v>
      </c>
      <c r="R488" s="43" t="n">
        <v>41.67</v>
      </c>
      <c r="S488" s="43" t="n">
        <v>33.33</v>
      </c>
      <c r="T488" s="58">
        <f>IF($C488="","",IF(ISNA(MATCH($C488,Comparativosimulacros!$E:$E,0)),"Falta en Comparativo","Sí está"))</f>
        <v/>
      </c>
    </row>
    <row r="489" ht="15.75" customHeight="1" s="42">
      <c r="A489" s="50" t="n">
        <v>804</v>
      </c>
      <c r="B489" s="44" t="n"/>
      <c r="C489" s="44" t="n"/>
      <c r="D489" s="43" t="inlineStr">
        <is>
          <t>Peña Gomez Jhor Alejandro</t>
        </is>
      </c>
      <c r="E489" s="51" t="n"/>
      <c r="F489" s="52" t="n"/>
      <c r="G489" s="45" t="n">
        <v>4.16</v>
      </c>
      <c r="H489" s="45" t="n">
        <v>2.73</v>
      </c>
      <c r="I489" s="45" t="n">
        <v>4.78</v>
      </c>
      <c r="J489" s="45" t="n">
        <v>4.13</v>
      </c>
      <c r="K489" s="45" t="n">
        <v>5</v>
      </c>
      <c r="L489" s="46">
        <f>Comparativosimulacros!M488</f>
        <v/>
      </c>
      <c r="M489" s="46" t="n"/>
      <c r="N489" s="50">
        <f>ROUND(((O489*3+P489*3+Q489*3+R489*3+S489*1)/13)*5,0)</f>
        <v/>
      </c>
      <c r="O489" s="43" t="n">
        <v>50.31</v>
      </c>
      <c r="P489" s="43" t="n">
        <v>34.68</v>
      </c>
      <c r="Q489" s="43" t="n">
        <v>59.06</v>
      </c>
      <c r="R489" s="43" t="n">
        <v>50</v>
      </c>
      <c r="S489" s="43" t="n">
        <v>70.83</v>
      </c>
      <c r="T489" s="58">
        <f>IF($C489="","",IF(ISNA(MATCH($C489,Comparativosimulacros!$E:$E,0)),"Falta en Comparativo","Sí está"))</f>
        <v/>
      </c>
    </row>
    <row r="490" ht="15.75" customHeight="1" s="42">
      <c r="A490" s="50" t="n">
        <v>804</v>
      </c>
      <c r="B490" s="44" t="n"/>
      <c r="C490" s="44" t="n"/>
      <c r="D490" s="43" t="inlineStr">
        <is>
          <t>Quiros Machado Laura Cristina</t>
        </is>
      </c>
      <c r="E490" s="51" t="n"/>
      <c r="F490" s="52" t="n"/>
      <c r="G490" s="45" t="n">
        <v>4.33</v>
      </c>
      <c r="H490" s="45" t="n">
        <v>5</v>
      </c>
      <c r="I490" s="45" t="n">
        <v>3.45</v>
      </c>
      <c r="J490" s="45" t="n">
        <v>3.1</v>
      </c>
      <c r="K490" s="45" t="n">
        <v>3.3</v>
      </c>
      <c r="L490" s="46">
        <f>Comparativosimulacros!M489</f>
        <v/>
      </c>
      <c r="M490" s="46" t="n"/>
      <c r="N490" s="50">
        <f>ROUND(((O490*3+P490*3+Q490*3+R490*3+S490*1)/13)*5,0)</f>
        <v/>
      </c>
      <c r="O490" s="43" t="n">
        <v>52.34</v>
      </c>
      <c r="P490" s="43" t="n">
        <v>66.52</v>
      </c>
      <c r="Q490" s="43" t="n">
        <v>42.66</v>
      </c>
      <c r="R490" s="43" t="n">
        <v>37.5</v>
      </c>
      <c r="S490" s="43" t="n">
        <v>45.83</v>
      </c>
      <c r="T490" s="58">
        <f>IF($C490="","",IF(ISNA(MATCH($C490,Comparativosimulacros!$E:$E,0)),"Falta en Comparativo","Sí está"))</f>
        <v/>
      </c>
    </row>
    <row r="491" ht="15.75" customHeight="1" s="42">
      <c r="A491" s="50" t="n">
        <v>804</v>
      </c>
      <c r="B491" s="44" t="n"/>
      <c r="C491" s="44" t="n"/>
      <c r="D491" s="43" t="inlineStr">
        <is>
          <t>Rincon Montoya Maria Antonia</t>
        </is>
      </c>
      <c r="E491" s="51" t="n"/>
      <c r="F491" s="52" t="n"/>
      <c r="G491" s="45" t="n">
        <v>4.68</v>
      </c>
      <c r="H491" s="45" t="n">
        <v>2.76</v>
      </c>
      <c r="I491" s="45" t="n">
        <v>4.24</v>
      </c>
      <c r="J491" s="45" t="n">
        <v>4.82</v>
      </c>
      <c r="K491" s="45" t="n">
        <v>3.9</v>
      </c>
      <c r="L491" s="46">
        <f>Comparativosimulacros!M490</f>
        <v/>
      </c>
      <c r="M491" s="46" t="n"/>
      <c r="N491" s="50">
        <f>ROUND(((O491*3+P491*3+Q491*3+R491*3+S491*1)/13)*5,0)</f>
        <v/>
      </c>
      <c r="O491" s="43" t="n">
        <v>56.56</v>
      </c>
      <c r="P491" s="43" t="n">
        <v>35.05</v>
      </c>
      <c r="Q491" s="43" t="n">
        <v>52.5</v>
      </c>
      <c r="R491" s="43" t="n">
        <v>58.33</v>
      </c>
      <c r="S491" s="43" t="n">
        <v>54.17</v>
      </c>
      <c r="T491" s="58">
        <f>IF($C491="","",IF(ISNA(MATCH($C491,Comparativosimulacros!$E:$E,0)),"Falta en Comparativo","Sí está"))</f>
        <v/>
      </c>
    </row>
    <row r="492" ht="15.75" customHeight="1" s="42">
      <c r="A492" s="50" t="n">
        <v>804</v>
      </c>
      <c r="B492" s="44" t="n"/>
      <c r="C492" s="44" t="n"/>
      <c r="D492" s="43" t="inlineStr">
        <is>
          <t>Rivera Sepulveda David</t>
        </is>
      </c>
      <c r="E492" s="51" t="n"/>
      <c r="F492" s="52" t="n"/>
      <c r="G492" s="45" t="n">
        <v>3.13</v>
      </c>
      <c r="H492" s="45" t="n">
        <v>3.32</v>
      </c>
      <c r="I492" s="45" t="n">
        <v>3.71</v>
      </c>
      <c r="J492" s="45" t="n">
        <v>3.79</v>
      </c>
      <c r="K492" s="45" t="n">
        <v>3</v>
      </c>
      <c r="L492" s="46">
        <f>Comparativosimulacros!M491</f>
        <v/>
      </c>
      <c r="M492" s="46" t="n"/>
      <c r="N492" s="50">
        <f>ROUND(((O492*3+P492*3+Q492*3+R492*3+S492*1)/13)*5,0)</f>
        <v/>
      </c>
      <c r="O492" s="43" t="n">
        <v>37.81</v>
      </c>
      <c r="P492" s="43" t="n">
        <v>42.12</v>
      </c>
      <c r="Q492" s="43" t="n">
        <v>45.94</v>
      </c>
      <c r="R492" s="43" t="n">
        <v>45.83</v>
      </c>
      <c r="S492" s="43" t="n">
        <v>41.67</v>
      </c>
      <c r="T492" s="58">
        <f>IF($C492="","",IF(ISNA(MATCH($C492,Comparativosimulacros!$E:$E,0)),"Falta en Comparativo","Sí está"))</f>
        <v/>
      </c>
    </row>
    <row r="493" ht="15.75" customHeight="1" s="42">
      <c r="A493" s="50" t="n">
        <v>804</v>
      </c>
      <c r="B493" s="44" t="n"/>
      <c r="C493" s="44" t="n"/>
      <c r="D493" s="43" t="inlineStr">
        <is>
          <t>Roldan Goez Nicol Estefani</t>
        </is>
      </c>
      <c r="E493" s="51" t="n"/>
      <c r="F493" s="52" t="n"/>
      <c r="G493" s="45" t="n">
        <v>3.13</v>
      </c>
      <c r="H493" s="45" t="n">
        <v>2.29</v>
      </c>
      <c r="I493" s="45" t="n">
        <v>1.33</v>
      </c>
      <c r="J493" s="45" t="n">
        <v>3.44</v>
      </c>
      <c r="K493" s="45" t="n">
        <v>1.5</v>
      </c>
      <c r="L493" s="46">
        <f>Comparativosimulacros!M492</f>
        <v/>
      </c>
      <c r="M493" s="46" t="n"/>
      <c r="N493" s="50">
        <f>ROUND(((O493*3+P493*3+Q493*3+R493*3+S493*1)/13)*5,0)</f>
        <v/>
      </c>
      <c r="O493" s="43" t="n">
        <v>37.81</v>
      </c>
      <c r="P493" s="43" t="n">
        <v>29.02</v>
      </c>
      <c r="Q493" s="43" t="n">
        <v>16.41</v>
      </c>
      <c r="R493" s="43" t="n">
        <v>41.67</v>
      </c>
      <c r="S493" s="43" t="n">
        <v>20.83</v>
      </c>
      <c r="T493" s="58">
        <f>IF($C493="","",IF(ISNA(MATCH($C493,Comparativosimulacros!$E:$E,0)),"Falta en Comparativo","Sí está"))</f>
        <v/>
      </c>
    </row>
    <row r="494" ht="15.75" customHeight="1" s="42">
      <c r="A494" s="50" t="n">
        <v>804</v>
      </c>
      <c r="B494" s="44" t="n"/>
      <c r="C494" s="44" t="n"/>
      <c r="D494" s="43" t="inlineStr">
        <is>
          <t>Salcedo Perez Lennysmar Del Valle</t>
        </is>
      </c>
      <c r="E494" s="51" t="n"/>
      <c r="F494" s="52" t="n"/>
      <c r="G494" s="45" t="n">
        <v>3.13</v>
      </c>
      <c r="H494" s="45" t="n">
        <v>1.86</v>
      </c>
      <c r="I494" s="45" t="n">
        <v>2.12</v>
      </c>
      <c r="J494" s="45" t="n">
        <v>2.76</v>
      </c>
      <c r="K494" s="45" t="n">
        <v>2.4</v>
      </c>
      <c r="L494" s="46">
        <f>Comparativosimulacros!M493</f>
        <v/>
      </c>
      <c r="M494" s="46" t="n"/>
      <c r="N494" s="50">
        <f>ROUND(((O494*3+P494*3+Q494*3+R494*3+S494*1)/13)*5,0)</f>
        <v/>
      </c>
      <c r="O494" s="43" t="n">
        <v>37.81</v>
      </c>
      <c r="P494" s="43" t="n">
        <v>23.59</v>
      </c>
      <c r="Q494" s="43" t="n">
        <v>26.25</v>
      </c>
      <c r="R494" s="43" t="n">
        <v>33.33</v>
      </c>
      <c r="S494" s="43" t="n">
        <v>33.33</v>
      </c>
      <c r="T494" s="58">
        <f>IF($C494="","",IF(ISNA(MATCH($C494,Comparativosimulacros!$E:$E,0)),"Falta en Comparativo","Sí está"))</f>
        <v/>
      </c>
    </row>
    <row r="495" ht="15.75" customHeight="1" s="42">
      <c r="A495" s="50" t="n">
        <v>804</v>
      </c>
      <c r="B495" s="44" t="n"/>
      <c r="C495" s="44" t="n"/>
      <c r="D495" s="43" t="inlineStr">
        <is>
          <t>Sepulveda Rodriguez Santiago</t>
        </is>
      </c>
      <c r="E495" s="51" t="n"/>
      <c r="F495" s="52" t="n"/>
      <c r="G495" s="45" t="n">
        <v>3.81</v>
      </c>
      <c r="H495" s="45" t="n">
        <v>3.63</v>
      </c>
      <c r="I495" s="45" t="n">
        <v>4.51</v>
      </c>
      <c r="J495" s="45" t="n">
        <v>2.07</v>
      </c>
      <c r="K495" s="45" t="n">
        <v>3.3</v>
      </c>
      <c r="L495" s="46">
        <f>Comparativosimulacros!M494</f>
        <v/>
      </c>
      <c r="M495" s="46" t="n"/>
      <c r="N495" s="50">
        <f>ROUND(((O495*3+P495*3+Q495*3+R495*3+S495*1)/13)*5,0)</f>
        <v/>
      </c>
      <c r="O495" s="43" t="n">
        <v>46.09</v>
      </c>
      <c r="P495" s="43" t="n">
        <v>46.14</v>
      </c>
      <c r="Q495" s="43" t="n">
        <v>55.78</v>
      </c>
      <c r="R495" s="43" t="n">
        <v>25</v>
      </c>
      <c r="S495" s="43" t="n">
        <v>45.83</v>
      </c>
      <c r="T495" s="58">
        <f>IF($C495="","",IF(ISNA(MATCH($C495,Comparativosimulacros!$E:$E,0)),"Falta en Comparativo","Sí está"))</f>
        <v/>
      </c>
    </row>
    <row r="496" ht="15.75" customHeight="1" s="42">
      <c r="A496" s="50" t="n">
        <v>804</v>
      </c>
      <c r="B496" s="44" t="n"/>
      <c r="C496" s="44" t="n"/>
      <c r="D496" s="43" t="inlineStr">
        <is>
          <t>Tilano Alcaraz Kleyder Ignacio</t>
        </is>
      </c>
      <c r="E496" s="51" t="n"/>
      <c r="F496" s="52" t="n"/>
      <c r="G496" s="45" t="n">
        <v>4.68</v>
      </c>
      <c r="H496" s="45" t="n">
        <v>4.07</v>
      </c>
      <c r="I496" s="45" t="n">
        <v>3.45</v>
      </c>
      <c r="J496" s="45" t="n">
        <v>2.76</v>
      </c>
      <c r="K496" s="45" t="n">
        <v>2.4</v>
      </c>
      <c r="L496" s="46">
        <f>Comparativosimulacros!M495</f>
        <v/>
      </c>
      <c r="M496" s="46" t="n"/>
      <c r="N496" s="50">
        <f>ROUND(((O496*3+P496*3+Q496*3+R496*3+S496*1)/13)*5,0)</f>
        <v/>
      </c>
      <c r="O496" s="43" t="n">
        <v>56.56</v>
      </c>
      <c r="P496" s="43" t="n">
        <v>51.71</v>
      </c>
      <c r="Q496" s="43" t="n">
        <v>42.66</v>
      </c>
      <c r="R496" s="43" t="n">
        <v>33.33</v>
      </c>
      <c r="S496" s="43" t="n">
        <v>33.33</v>
      </c>
      <c r="T496" s="58">
        <f>IF($C496="","",IF(ISNA(MATCH($C496,Comparativosimulacros!$E:$E,0)),"Falta en Comparativo","Sí está"))</f>
        <v/>
      </c>
    </row>
    <row r="497" ht="15.75" customHeight="1" s="42">
      <c r="A497" s="50" t="n">
        <v>804</v>
      </c>
      <c r="B497" s="44" t="n"/>
      <c r="C497" s="44" t="n"/>
      <c r="D497" s="43" t="inlineStr">
        <is>
          <t>Urrutia Sucerquia Dylan Stik</t>
        </is>
      </c>
      <c r="E497" s="51" t="n"/>
      <c r="F497" s="52" t="n"/>
      <c r="G497" s="45" t="n">
        <v>2.95</v>
      </c>
      <c r="H497" s="45" t="n">
        <v>3.27</v>
      </c>
      <c r="I497" s="45" t="n">
        <v>4.78</v>
      </c>
      <c r="J497" s="45" t="n">
        <v>3.79</v>
      </c>
      <c r="K497" s="45" t="n">
        <v>5</v>
      </c>
      <c r="L497" s="46">
        <f>Comparativosimulacros!M496</f>
        <v/>
      </c>
      <c r="M497" s="46" t="n"/>
      <c r="N497" s="50">
        <f>ROUND(((O497*3+P497*3+Q497*3+R497*3+S497*1)/13)*5,0)</f>
        <v/>
      </c>
      <c r="O497" s="43" t="n">
        <v>35.63</v>
      </c>
      <c r="P497" s="43" t="n">
        <v>41.52</v>
      </c>
      <c r="Q497" s="43" t="n">
        <v>59.06</v>
      </c>
      <c r="R497" s="43" t="n">
        <v>45.83</v>
      </c>
      <c r="S497" s="43" t="n">
        <v>70.83</v>
      </c>
      <c r="T497" s="58">
        <f>IF($C497="","",IF(ISNA(MATCH($C497,Comparativosimulacros!$E:$E,0)),"Falta en Comparativo","Sí está"))</f>
        <v/>
      </c>
    </row>
    <row r="498" ht="15.75" customHeight="1" s="42">
      <c r="A498" s="50" t="n">
        <v>804</v>
      </c>
      <c r="B498" s="44" t="n"/>
      <c r="C498" s="44" t="n"/>
      <c r="D498" s="43" t="inlineStr">
        <is>
          <t>Zambrano Cabello Jefferson Ruben</t>
        </is>
      </c>
      <c r="E498" s="51" t="n"/>
      <c r="F498" s="52" t="n"/>
      <c r="G498" s="45" t="n">
        <v>5</v>
      </c>
      <c r="H498" s="45" t="n">
        <v>4.95</v>
      </c>
      <c r="I498" s="45" t="n">
        <v>3.45</v>
      </c>
      <c r="J498" s="45" t="n">
        <v>3.79</v>
      </c>
      <c r="K498" s="45" t="n">
        <v>5</v>
      </c>
      <c r="L498" s="46">
        <f>Comparativosimulacros!M497</f>
        <v/>
      </c>
      <c r="M498" s="46" t="n"/>
      <c r="N498" s="50">
        <f>ROUND(((O498*3+P498*3+Q498*3+R498*3+S498*1)/13)*5,0)</f>
        <v/>
      </c>
      <c r="O498" s="43" t="n">
        <v>60.78</v>
      </c>
      <c r="P498" s="43" t="n">
        <v>62.8</v>
      </c>
      <c r="Q498" s="43" t="n">
        <v>42.66</v>
      </c>
      <c r="R498" s="43" t="n">
        <v>45.83</v>
      </c>
      <c r="S498" s="43" t="n">
        <v>75</v>
      </c>
      <c r="T498" s="58">
        <f>IF($C498="","",IF(ISNA(MATCH($C498,Comparativosimulacros!$E:$E,0)),"Falta en Comparativo","Sí está"))</f>
        <v/>
      </c>
    </row>
    <row r="499" ht="15.75" customHeight="1" s="42">
      <c r="A499" s="50" t="n">
        <v>804</v>
      </c>
      <c r="B499" s="44" t="n"/>
      <c r="C499" s="44" t="n"/>
      <c r="D499" s="43" t="inlineStr">
        <is>
          <t>Zambrano Garcia Isaac David</t>
        </is>
      </c>
      <c r="E499" s="51" t="n"/>
      <c r="F499" s="52" t="n"/>
      <c r="G499" s="45" t="n">
        <v>4.34</v>
      </c>
      <c r="H499" s="45" t="n">
        <v>5</v>
      </c>
      <c r="I499" s="45" t="n">
        <v>2.12</v>
      </c>
      <c r="J499" s="45" t="n">
        <v>3.44</v>
      </c>
      <c r="K499" s="45" t="n">
        <v>5</v>
      </c>
      <c r="L499" s="46">
        <f>Comparativosimulacros!M498</f>
        <v/>
      </c>
      <c r="M499" s="46" t="n"/>
      <c r="N499" s="50">
        <f>ROUND(((O499*3+P499*3+Q499*3+R499*3+S499*1)/13)*5,0)</f>
        <v/>
      </c>
      <c r="O499" s="43" t="n">
        <v>52.5</v>
      </c>
      <c r="P499" s="43" t="n">
        <v>65.11</v>
      </c>
      <c r="Q499" s="43" t="n">
        <v>26.25</v>
      </c>
      <c r="R499" s="43" t="n">
        <v>41.67</v>
      </c>
      <c r="S499" s="43" t="n">
        <v>83.33</v>
      </c>
      <c r="T499" s="58">
        <f>IF($C499="","",IF(ISNA(MATCH($C499,Comparativosimulacros!$E:$E,0)),"Falta en Comparativo","Sí está"))</f>
        <v/>
      </c>
    </row>
    <row r="500" ht="15.75" customHeight="1" s="42">
      <c r="A500" s="50" t="n">
        <v>804</v>
      </c>
      <c r="B500" s="44" t="n"/>
      <c r="C500" s="44" t="n"/>
      <c r="D500" s="43" t="inlineStr">
        <is>
          <t>Zapata Hernandez Laura Sofia</t>
        </is>
      </c>
      <c r="E500" s="51" t="n"/>
      <c r="F500" s="52" t="n"/>
      <c r="G500" s="45" t="n">
        <v>3.29</v>
      </c>
      <c r="H500" s="45" t="n">
        <v>4.88</v>
      </c>
      <c r="I500" s="45" t="n">
        <v>4.51</v>
      </c>
      <c r="J500" s="45" t="n">
        <v>5</v>
      </c>
      <c r="K500" s="45" t="n">
        <v>5</v>
      </c>
      <c r="L500" s="46">
        <f>Comparativosimulacros!M499</f>
        <v/>
      </c>
      <c r="M500" s="46" t="n"/>
      <c r="N500" s="50">
        <f>ROUND(((O500*3+P500*3+Q500*3+R500*3+S500*1)/13)*5,0)</f>
        <v/>
      </c>
      <c r="O500" s="43" t="n">
        <v>39.84</v>
      </c>
      <c r="P500" s="43" t="n">
        <v>61.99</v>
      </c>
      <c r="Q500" s="43" t="n">
        <v>55.78</v>
      </c>
      <c r="R500" s="43" t="n">
        <v>75</v>
      </c>
      <c r="S500" s="43" t="n">
        <v>70.83</v>
      </c>
      <c r="T500" s="58">
        <f>IF($C500="","",IF(ISNA(MATCH($C500,Comparativosimulacros!$E:$E,0)),"Falta en Comparativo","Sí está"))</f>
        <v/>
      </c>
    </row>
    <row r="501" ht="15.75" customHeight="1" s="42">
      <c r="A501" s="50" t="n">
        <v>804</v>
      </c>
      <c r="B501" s="44" t="n"/>
      <c r="C501" s="44" t="n"/>
      <c r="D501" s="43" t="inlineStr">
        <is>
          <t>Zapata Ospina Juan Sebástian</t>
        </is>
      </c>
      <c r="E501" s="51" t="n"/>
      <c r="F501" s="52" t="n"/>
      <c r="G501" s="45" t="n">
        <v>2.76</v>
      </c>
      <c r="H501" s="45" t="n">
        <v>4.98</v>
      </c>
      <c r="I501" s="45" t="n">
        <v>3.45</v>
      </c>
      <c r="J501" s="45" t="n">
        <v>3.79</v>
      </c>
      <c r="K501" s="45" t="n">
        <v>4.8</v>
      </c>
      <c r="L501" s="46">
        <f>Comparativosimulacros!M500</f>
        <v/>
      </c>
      <c r="M501" s="46" t="n"/>
      <c r="N501" s="50">
        <f>ROUND(((O501*3+P501*3+Q501*3+R501*3+S501*1)/13)*5,0)</f>
        <v/>
      </c>
      <c r="O501" s="43" t="n">
        <v>33.44</v>
      </c>
      <c r="P501" s="43" t="n">
        <v>63.25</v>
      </c>
      <c r="Q501" s="43" t="n">
        <v>42.66</v>
      </c>
      <c r="R501" s="43" t="n">
        <v>45.83</v>
      </c>
      <c r="S501" s="43" t="n">
        <v>66.67</v>
      </c>
      <c r="T501" s="58">
        <f>IF($C501="","",IF(ISNA(MATCH($C501,Comparativosimulacros!$E:$E,0)),"Falta en Comparativo","Sí está"))</f>
        <v/>
      </c>
    </row>
    <row r="502" ht="15.75" customHeight="1" s="42">
      <c r="A502" s="50" t="n">
        <v>805</v>
      </c>
      <c r="B502" s="44" t="n"/>
      <c r="C502" s="44" t="n"/>
      <c r="D502" s="43" t="inlineStr">
        <is>
          <t>Aguirre Lezcano Melany</t>
        </is>
      </c>
      <c r="E502" s="51" t="n"/>
      <c r="F502" s="52" t="n"/>
      <c r="G502" s="45" t="n">
        <v>3.56</v>
      </c>
      <c r="H502" s="45" t="n">
        <v>1.03</v>
      </c>
      <c r="I502" s="45" t="n">
        <v>3.24</v>
      </c>
      <c r="J502" s="45" t="n">
        <v>2.67</v>
      </c>
      <c r="K502" s="45" t="n">
        <v>3.07</v>
      </c>
      <c r="L502" s="46">
        <f>Comparativosimulacros!M501</f>
        <v/>
      </c>
      <c r="M502" s="46" t="n"/>
      <c r="N502" s="50">
        <f>ROUND(((O502*3+P502*3+Q502*3+R502*3+S502*1)/13)*5,0)</f>
        <v/>
      </c>
      <c r="O502" s="43" t="n">
        <v>45.31</v>
      </c>
      <c r="P502" s="43" t="n">
        <v>12.39</v>
      </c>
      <c r="Q502" s="43" t="n">
        <v>39.69</v>
      </c>
      <c r="R502" s="43" t="n">
        <v>33.33</v>
      </c>
      <c r="S502" s="43" t="n">
        <v>41.67</v>
      </c>
      <c r="T502" s="58">
        <f>IF($C502="","",IF(ISNA(MATCH($C502,Comparativosimulacros!$E:$E,0)),"Falta en Comparativo","Sí está"))</f>
        <v/>
      </c>
    </row>
    <row r="503" ht="15.75" customHeight="1" s="42">
      <c r="A503" s="50" t="n">
        <v>805</v>
      </c>
      <c r="B503" s="44" t="n"/>
      <c r="C503" s="44" t="n"/>
      <c r="D503" s="43" t="inlineStr">
        <is>
          <t>Alcaraz Urrego Miguel</t>
        </is>
      </c>
      <c r="E503" s="51" t="n"/>
      <c r="F503" s="52" t="n"/>
      <c r="G503" s="45" t="n">
        <v>4.03</v>
      </c>
      <c r="H503" s="45" t="n">
        <v>3.17</v>
      </c>
      <c r="I503" s="45" t="n">
        <v>2.05</v>
      </c>
      <c r="J503" s="45" t="n">
        <v>1.34</v>
      </c>
      <c r="K503" s="45" t="n">
        <v>4</v>
      </c>
      <c r="L503" s="46">
        <f>Comparativosimulacros!M502</f>
        <v/>
      </c>
      <c r="M503" s="46" t="n"/>
      <c r="N503" s="50">
        <f>ROUND(((O503*3+P503*3+Q503*3+R503*3+S503*1)/13)*5,0)</f>
        <v/>
      </c>
      <c r="O503" s="43" t="n">
        <v>51.25</v>
      </c>
      <c r="P503" s="43" t="n">
        <v>38.35</v>
      </c>
      <c r="Q503" s="43" t="n">
        <v>25.16</v>
      </c>
      <c r="R503" s="43" t="n">
        <v>16.67</v>
      </c>
      <c r="S503" s="43" t="n">
        <v>54.17</v>
      </c>
      <c r="T503" s="58">
        <f>IF($C503="","",IF(ISNA(MATCH($C503,Comparativosimulacros!$E:$E,0)),"Falta en Comparativo","Sí está"))</f>
        <v/>
      </c>
    </row>
    <row r="504" ht="15.75" customHeight="1" s="42">
      <c r="A504" s="50" t="n">
        <v>805</v>
      </c>
      <c r="B504" s="44" t="n"/>
      <c r="C504" s="44" t="n"/>
      <c r="D504" s="43" t="inlineStr">
        <is>
          <t>Ardila Diaz Jair</t>
        </is>
      </c>
      <c r="E504" s="51" t="n"/>
      <c r="F504" s="52" t="n"/>
      <c r="G504" s="45" t="n">
        <v>2.75</v>
      </c>
      <c r="H504" s="45" t="n">
        <v>1</v>
      </c>
      <c r="I504" s="45" t="n">
        <v>1.83</v>
      </c>
      <c r="J504" s="45" t="n">
        <v>2.34</v>
      </c>
      <c r="K504" s="45" t="n">
        <v>4</v>
      </c>
      <c r="L504" s="46">
        <f>Comparativosimulacros!M503</f>
        <v/>
      </c>
      <c r="M504" s="46" t="n"/>
      <c r="N504" s="50">
        <f>ROUND(((O504*3+P504*3+Q504*3+R504*3+S504*1)/13)*5,0)</f>
        <v/>
      </c>
      <c r="O504" s="43" t="n">
        <v>35</v>
      </c>
      <c r="P504" s="43" t="n">
        <v>10.27</v>
      </c>
      <c r="Q504" s="43" t="n">
        <v>22.5</v>
      </c>
      <c r="R504" s="43" t="n">
        <v>29.17</v>
      </c>
      <c r="S504" s="43" t="n">
        <v>54.17</v>
      </c>
      <c r="T504" s="58">
        <f>IF($C504="","",IF(ISNA(MATCH($C504,Comparativosimulacros!$E:$E,0)),"Falta en Comparativo","Sí está"))</f>
        <v/>
      </c>
    </row>
    <row r="505" ht="15.75" customHeight="1" s="42">
      <c r="A505" s="50" t="n">
        <v>805</v>
      </c>
      <c r="B505" s="44" t="n"/>
      <c r="C505" s="44" t="n"/>
      <c r="D505" s="43" t="inlineStr">
        <is>
          <t>Areiza Ramirez Cristian Alonso</t>
        </is>
      </c>
      <c r="E505" s="51" t="n"/>
      <c r="F505" s="52" t="n"/>
      <c r="G505" s="45" t="n">
        <v>4.05</v>
      </c>
      <c r="H505" s="45" t="n">
        <v>5</v>
      </c>
      <c r="I505" s="45" t="n">
        <v>5</v>
      </c>
      <c r="J505" s="45" t="n">
        <v>4.34</v>
      </c>
      <c r="K505" s="45" t="n">
        <v>4</v>
      </c>
      <c r="L505" s="46">
        <f>Comparativosimulacros!M504</f>
        <v/>
      </c>
      <c r="M505" s="46" t="n"/>
      <c r="N505" s="50">
        <f>ROUND(((O505*3+P505*3+Q505*3+R505*3+S505*1)/13)*5,0)</f>
        <v/>
      </c>
      <c r="O505" s="43" t="n">
        <v>51.56</v>
      </c>
      <c r="P505" s="43" t="n">
        <v>65.16</v>
      </c>
      <c r="Q505" s="43" t="n">
        <v>65.78</v>
      </c>
      <c r="R505" s="43" t="n">
        <v>54.17</v>
      </c>
      <c r="S505" s="43" t="n">
        <v>54.17</v>
      </c>
      <c r="T505" s="58">
        <f>IF($C505="","",IF(ISNA(MATCH($C505,Comparativosimulacros!$E:$E,0)),"Falta en Comparativo","Sí está"))</f>
        <v/>
      </c>
    </row>
    <row r="506" ht="15.75" customHeight="1" s="42">
      <c r="A506" s="50" t="n">
        <v>805</v>
      </c>
      <c r="B506" s="44" t="n"/>
      <c r="C506" s="44" t="n"/>
      <c r="D506" s="43" t="inlineStr">
        <is>
          <t>Bolivar Bedoya Daniel</t>
        </is>
      </c>
      <c r="E506" s="51" t="n"/>
      <c r="F506" s="52" t="n"/>
      <c r="G506" s="45" t="n">
        <v>1.45</v>
      </c>
      <c r="H506" s="45" t="n">
        <v>2.04</v>
      </c>
      <c r="I506" s="45" t="n">
        <v>3.45</v>
      </c>
      <c r="J506" s="45" t="n">
        <v>2</v>
      </c>
      <c r="K506" s="45" t="n">
        <v>2.46</v>
      </c>
      <c r="L506" s="46">
        <f>Comparativosimulacros!M505</f>
        <v/>
      </c>
      <c r="M506" s="46" t="n"/>
      <c r="N506" s="50">
        <f>ROUND(((O506*3+P506*3+Q506*3+R506*3+S506*1)/13)*5,0)</f>
        <v/>
      </c>
      <c r="O506" s="43" t="n">
        <v>18.44</v>
      </c>
      <c r="P506" s="43" t="n">
        <v>24.65</v>
      </c>
      <c r="Q506" s="43" t="n">
        <v>42.34</v>
      </c>
      <c r="R506" s="43" t="n">
        <v>25</v>
      </c>
      <c r="S506" s="43" t="n">
        <v>33.33</v>
      </c>
      <c r="T506" s="58">
        <f>IF($C506="","",IF(ISNA(MATCH($C506,Comparativosimulacros!$E:$E,0)),"Falta en Comparativo","Sí está"))</f>
        <v/>
      </c>
    </row>
    <row r="507" ht="15.75" customHeight="1" s="42">
      <c r="A507" s="50" t="n">
        <v>805</v>
      </c>
      <c r="B507" s="44" t="n"/>
      <c r="C507" s="44" t="n"/>
      <c r="D507" s="43" t="inlineStr">
        <is>
          <t>Brand Silva Andrey Sebastian</t>
        </is>
      </c>
      <c r="E507" s="51" t="n"/>
      <c r="F507" s="52" t="n"/>
      <c r="G507" s="45" t="n">
        <v>3.73</v>
      </c>
      <c r="H507" s="45" t="n">
        <v>3.34</v>
      </c>
      <c r="I507" s="45" t="n">
        <v>2.71</v>
      </c>
      <c r="J507" s="45" t="n">
        <v>3.67</v>
      </c>
      <c r="K507" s="45" t="n">
        <v>3.69</v>
      </c>
      <c r="L507" s="46">
        <f>Comparativosimulacros!M506</f>
        <v/>
      </c>
      <c r="M507" s="46" t="n"/>
      <c r="N507" s="50">
        <f>ROUND(((O507*3+P507*3+Q507*3+R507*3+S507*1)/13)*5,0)</f>
        <v/>
      </c>
      <c r="O507" s="43" t="n">
        <v>47.5</v>
      </c>
      <c r="P507" s="43" t="n">
        <v>40.34</v>
      </c>
      <c r="Q507" s="43" t="n">
        <v>33.28</v>
      </c>
      <c r="R507" s="43" t="n">
        <v>45.83</v>
      </c>
      <c r="S507" s="43" t="n">
        <v>50</v>
      </c>
      <c r="T507" s="58">
        <f>IF($C507="","",IF(ISNA(MATCH($C507,Comparativosimulacros!$E:$E,0)),"Falta en Comparativo","Sí está"))</f>
        <v/>
      </c>
    </row>
    <row r="508" ht="15.75" customHeight="1" s="42">
      <c r="A508" s="50" t="n">
        <v>805</v>
      </c>
      <c r="B508" s="44" t="n"/>
      <c r="C508" s="44" t="n"/>
      <c r="D508" s="43" t="inlineStr">
        <is>
          <t>Cantillo Trujillo Adismar Veronica</t>
        </is>
      </c>
      <c r="E508" s="51" t="n"/>
      <c r="F508" s="52" t="n"/>
      <c r="G508" s="45" t="n">
        <v>5</v>
      </c>
      <c r="H508" s="45" t="n">
        <v>4.19</v>
      </c>
      <c r="I508" s="45" t="n">
        <v>2.79</v>
      </c>
      <c r="J508" s="45" t="n">
        <v>2.67</v>
      </c>
      <c r="K508" s="45" t="n">
        <v>3.69</v>
      </c>
      <c r="L508" s="46">
        <f>Comparativosimulacros!M507</f>
        <v/>
      </c>
      <c r="M508" s="46" t="n"/>
      <c r="N508" s="50">
        <f>ROUND(((O508*3+P508*3+Q508*3+R508*3+S508*1)/13)*5,0)</f>
        <v/>
      </c>
      <c r="O508" s="43" t="n">
        <v>63.75</v>
      </c>
      <c r="P508" s="43" t="n">
        <v>50.61</v>
      </c>
      <c r="Q508" s="43" t="n">
        <v>34.22</v>
      </c>
      <c r="R508" s="43" t="n">
        <v>33.33</v>
      </c>
      <c r="S508" s="43" t="n">
        <v>50</v>
      </c>
      <c r="T508" s="58">
        <f>IF($C508="","",IF(ISNA(MATCH($C508,Comparativosimulacros!$E:$E,0)),"Falta en Comparativo","Sí está"))</f>
        <v/>
      </c>
    </row>
    <row r="509" ht="15.75" customHeight="1" s="42">
      <c r="A509" s="50" t="n">
        <v>805</v>
      </c>
      <c r="B509" s="44" t="n"/>
      <c r="C509" s="44" t="n"/>
      <c r="D509" s="43" t="inlineStr">
        <is>
          <t>Cartagena Rivera Leidy</t>
        </is>
      </c>
      <c r="E509" s="51" t="n"/>
      <c r="F509" s="52" t="n"/>
      <c r="G509" s="45" t="n">
        <v>2.58</v>
      </c>
      <c r="H509" s="45" t="n">
        <v>3.11</v>
      </c>
      <c r="I509" s="45" t="n">
        <v>3.45</v>
      </c>
      <c r="J509" s="45" t="n">
        <v>3.34</v>
      </c>
      <c r="K509" s="45" t="n">
        <v>2.77</v>
      </c>
      <c r="L509" s="46">
        <f>Comparativosimulacros!M508</f>
        <v/>
      </c>
      <c r="M509" s="46" t="n"/>
      <c r="N509" s="50">
        <f>ROUND(((O509*3+P509*3+Q509*3+R509*3+S509*1)/13)*5,0)</f>
        <v/>
      </c>
      <c r="O509" s="43" t="n">
        <v>32.81</v>
      </c>
      <c r="P509" s="43" t="n">
        <v>37.52</v>
      </c>
      <c r="Q509" s="43" t="n">
        <v>42.34</v>
      </c>
      <c r="R509" s="43" t="n">
        <v>41.67</v>
      </c>
      <c r="S509" s="43" t="n">
        <v>37.5</v>
      </c>
      <c r="T509" s="58">
        <f>IF($C509="","",IF(ISNA(MATCH($C509,Comparativosimulacros!$E:$E,0)),"Falta en Comparativo","Sí está"))</f>
        <v/>
      </c>
    </row>
    <row r="510" ht="15.75" customHeight="1" s="42">
      <c r="A510" s="50" t="n">
        <v>805</v>
      </c>
      <c r="B510" s="44" t="n"/>
      <c r="C510" s="44" t="n"/>
      <c r="D510" s="43" t="inlineStr">
        <is>
          <t>Carvajal Hernandez Sara Vanesa</t>
        </is>
      </c>
      <c r="E510" s="51" t="n"/>
      <c r="F510" s="52" t="n"/>
      <c r="G510" s="45" t="n">
        <v>4.2</v>
      </c>
      <c r="H510" s="45" t="n">
        <v>5</v>
      </c>
      <c r="I510" s="45" t="n">
        <v>3.3</v>
      </c>
      <c r="J510" s="45" t="n">
        <v>5</v>
      </c>
      <c r="K510" s="45" t="n">
        <v>3.38</v>
      </c>
      <c r="L510" s="46">
        <f>Comparativosimulacros!M509</f>
        <v/>
      </c>
      <c r="M510" s="46" t="n"/>
      <c r="N510" s="50">
        <f>ROUND(((O510*3+P510*3+Q510*3+R510*3+S510*1)/13)*5,0)</f>
        <v/>
      </c>
      <c r="O510" s="43" t="n">
        <v>53.44</v>
      </c>
      <c r="P510" s="43" t="n">
        <v>68.56</v>
      </c>
      <c r="Q510" s="43" t="n">
        <v>40.47</v>
      </c>
      <c r="R510" s="43" t="n">
        <v>66.67</v>
      </c>
      <c r="S510" s="43" t="n">
        <v>45.83</v>
      </c>
      <c r="T510" s="58">
        <f>IF($C510="","",IF(ISNA(MATCH($C510,Comparativosimulacros!$E:$E,0)),"Falta en Comparativo","Sí está"))</f>
        <v/>
      </c>
    </row>
    <row r="511" ht="15.75" customHeight="1" s="42">
      <c r="A511" s="50" t="n">
        <v>805</v>
      </c>
      <c r="B511" s="44" t="n"/>
      <c r="C511" s="44" t="n"/>
      <c r="D511" s="43" t="inlineStr">
        <is>
          <t>Chaparro Martinez Wiliannys Sofia</t>
        </is>
      </c>
      <c r="E511" s="51" t="n"/>
      <c r="F511" s="52" t="n"/>
      <c r="G511" s="45" t="n">
        <v>3.39</v>
      </c>
      <c r="H511" s="45" t="n">
        <v>4.73</v>
      </c>
      <c r="I511" s="45" t="n">
        <v>5</v>
      </c>
      <c r="J511" s="45" t="n">
        <v>5</v>
      </c>
      <c r="K511" s="45" t="n">
        <v>3.07</v>
      </c>
      <c r="L511" s="46">
        <f>Comparativosimulacros!M510</f>
        <v/>
      </c>
      <c r="M511" s="46" t="n"/>
      <c r="N511" s="50">
        <f>ROUND(((O511*3+P511*3+Q511*3+R511*3+S511*1)/13)*5,0)</f>
        <v/>
      </c>
      <c r="O511" s="43" t="n">
        <v>43.13</v>
      </c>
      <c r="P511" s="43" t="n">
        <v>57.13</v>
      </c>
      <c r="Q511" s="43" t="n">
        <v>69.38</v>
      </c>
      <c r="R511" s="43" t="n">
        <v>66.67</v>
      </c>
      <c r="S511" s="43" t="n">
        <v>41.67</v>
      </c>
      <c r="T511" s="58">
        <f>IF($C511="","",IF(ISNA(MATCH($C511,Comparativosimulacros!$E:$E,0)),"Falta en Comparativo","Sí está"))</f>
        <v/>
      </c>
    </row>
    <row r="512" ht="15.75" customHeight="1" s="42">
      <c r="A512" s="50" t="n">
        <v>805</v>
      </c>
      <c r="B512" s="44" t="n"/>
      <c r="C512" s="44" t="n"/>
      <c r="D512" s="43" t="inlineStr">
        <is>
          <t>Diaz Montes Mariana</t>
        </is>
      </c>
      <c r="E512" s="51" t="n"/>
      <c r="F512" s="52" t="n"/>
      <c r="G512" s="45" t="n">
        <v>3.39</v>
      </c>
      <c r="H512" s="45" t="n">
        <v>2.59</v>
      </c>
      <c r="I512" s="45" t="n">
        <v>4.62</v>
      </c>
      <c r="J512" s="45" t="n">
        <v>3.67</v>
      </c>
      <c r="K512" s="45" t="n">
        <v>4.3</v>
      </c>
      <c r="L512" s="46">
        <f>Comparativosimulacros!M511</f>
        <v/>
      </c>
      <c r="M512" s="46" t="n"/>
      <c r="N512" s="50">
        <f>ROUND(((O512*3+P512*3+Q512*3+R512*3+S512*1)/13)*5,0)</f>
        <v/>
      </c>
      <c r="O512" s="43" t="n">
        <v>43.13</v>
      </c>
      <c r="P512" s="43" t="n">
        <v>31.3</v>
      </c>
      <c r="Q512" s="43" t="n">
        <v>56.72</v>
      </c>
      <c r="R512" s="43" t="n">
        <v>45.83</v>
      </c>
      <c r="S512" s="43" t="n">
        <v>58.33</v>
      </c>
      <c r="T512" s="58">
        <f>IF($C512="","",IF(ISNA(MATCH($C512,Comparativosimulacros!$E:$E,0)),"Falta en Comparativo","Sí está"))</f>
        <v/>
      </c>
    </row>
    <row r="513" ht="15.75" customHeight="1" s="42">
      <c r="A513" s="50" t="n">
        <v>805</v>
      </c>
      <c r="B513" s="44" t="n"/>
      <c r="C513" s="44" t="n"/>
      <c r="D513" s="43" t="inlineStr">
        <is>
          <t>Garcia Alvarez Juan Jose</t>
        </is>
      </c>
      <c r="E513" s="51" t="n"/>
      <c r="F513" s="52" t="n"/>
      <c r="G513" s="45" t="n">
        <v>3.07</v>
      </c>
      <c r="H513" s="45" t="n">
        <v>1.2</v>
      </c>
      <c r="I513" s="45" t="n">
        <v>2.34</v>
      </c>
      <c r="J513" s="45" t="n">
        <v>4.34</v>
      </c>
      <c r="K513" s="45" t="n">
        <v>2.77</v>
      </c>
      <c r="L513" s="46">
        <f>Comparativosimulacros!M512</f>
        <v/>
      </c>
      <c r="M513" s="46" t="n"/>
      <c r="N513" s="50">
        <f>ROUND(((O513*3+P513*3+Q513*3+R513*3+S513*1)/13)*5,0)</f>
        <v/>
      </c>
      <c r="O513" s="43" t="n">
        <v>39.06</v>
      </c>
      <c r="P513" s="43" t="n">
        <v>14.5</v>
      </c>
      <c r="Q513" s="43" t="n">
        <v>28.75</v>
      </c>
      <c r="R513" s="43" t="n">
        <v>54.17</v>
      </c>
      <c r="S513" s="43" t="n">
        <v>37.5</v>
      </c>
      <c r="T513" s="58">
        <f>IF($C513="","",IF(ISNA(MATCH($C513,Comparativosimulacros!$E:$E,0)),"Falta en Comparativo","Sí está"))</f>
        <v/>
      </c>
    </row>
    <row r="514" ht="15.75" customHeight="1" s="42">
      <c r="A514" s="50" t="n">
        <v>805</v>
      </c>
      <c r="B514" s="44" t="n"/>
      <c r="C514" s="44" t="n"/>
      <c r="D514" s="43" t="inlineStr">
        <is>
          <t>Garcés Hernandez Juan Jose</t>
        </is>
      </c>
      <c r="E514" s="51" t="n"/>
      <c r="F514" s="52" t="n"/>
      <c r="G514" s="45" t="n">
        <v>4.37</v>
      </c>
      <c r="H514" s="45" t="n">
        <v>3.15</v>
      </c>
      <c r="I514" s="45" t="n">
        <v>4.62</v>
      </c>
      <c r="J514" s="45" t="n">
        <v>3.67</v>
      </c>
      <c r="K514" s="45" t="n">
        <v>2.46</v>
      </c>
      <c r="L514" s="46">
        <f>Comparativosimulacros!M513</f>
        <v/>
      </c>
      <c r="M514" s="46" t="n"/>
      <c r="N514" s="50">
        <f>ROUND(((O514*3+P514*3+Q514*3+R514*3+S514*1)/13)*5,0)</f>
        <v/>
      </c>
      <c r="O514" s="43" t="n">
        <v>55.63</v>
      </c>
      <c r="P514" s="43" t="n">
        <v>38.04</v>
      </c>
      <c r="Q514" s="43" t="n">
        <v>56.72</v>
      </c>
      <c r="R514" s="43" t="n">
        <v>45.83</v>
      </c>
      <c r="S514" s="43" t="n">
        <v>33.33</v>
      </c>
      <c r="T514" s="58">
        <f>IF($C514="","",IF(ISNA(MATCH($C514,Comparativosimulacros!$E:$E,0)),"Falta en Comparativo","Sí está"))</f>
        <v/>
      </c>
    </row>
    <row r="515" ht="15.75" customHeight="1" s="42">
      <c r="A515" s="50" t="n">
        <v>805</v>
      </c>
      <c r="B515" s="44" t="n"/>
      <c r="C515" s="44" t="n"/>
      <c r="D515" s="43" t="inlineStr">
        <is>
          <t>Guevara Uran John Mario</t>
        </is>
      </c>
      <c r="E515" s="51" t="n"/>
      <c r="F515" s="52" t="n"/>
      <c r="G515" s="45" t="n">
        <v>5</v>
      </c>
      <c r="H515" s="45" t="n">
        <v>4.19</v>
      </c>
      <c r="I515" s="45" t="n">
        <v>4.04</v>
      </c>
      <c r="J515" s="45" t="n">
        <v>2.67</v>
      </c>
      <c r="K515" s="45" t="n">
        <v>4.3</v>
      </c>
      <c r="L515" s="46">
        <f>Comparativosimulacros!M514</f>
        <v/>
      </c>
      <c r="M515" s="46" t="n"/>
      <c r="N515" s="50">
        <f>ROUND(((O515*3+P515*3+Q515*3+R515*3+S515*1)/13)*5,0)</f>
        <v/>
      </c>
      <c r="O515" s="43" t="n">
        <v>74.06</v>
      </c>
      <c r="P515" s="43" t="n">
        <v>50.61</v>
      </c>
      <c r="Q515" s="43" t="n">
        <v>49.53</v>
      </c>
      <c r="R515" s="43" t="n">
        <v>33.33</v>
      </c>
      <c r="S515" s="43" t="n">
        <v>58.33</v>
      </c>
      <c r="T515" s="58">
        <f>IF($C515="","",IF(ISNA(MATCH($C515,Comparativosimulacros!$E:$E,0)),"Falta en Comparativo","Sí está"))</f>
        <v/>
      </c>
    </row>
    <row r="516" ht="15.75" customHeight="1" s="42">
      <c r="A516" s="50" t="n">
        <v>805</v>
      </c>
      <c r="B516" s="44" t="n"/>
      <c r="C516" s="44" t="n"/>
      <c r="D516" s="43" t="inlineStr">
        <is>
          <t>Herron Loaiza Santiago</t>
        </is>
      </c>
      <c r="E516" s="51" t="n"/>
      <c r="F516" s="52" t="n"/>
      <c r="G516" s="45" t="n">
        <v>5</v>
      </c>
      <c r="H516" s="45" t="n">
        <v>4.7</v>
      </c>
      <c r="I516" s="45" t="n">
        <v>4.19</v>
      </c>
      <c r="J516" s="45" t="n">
        <v>4.01</v>
      </c>
      <c r="K516" s="45" t="n">
        <v>4</v>
      </c>
      <c r="L516" s="46">
        <f>Comparativosimulacros!M515</f>
        <v/>
      </c>
      <c r="M516" s="46" t="n"/>
      <c r="N516" s="50">
        <f>ROUND(((O516*3+P516*3+Q516*3+R516*3+S516*1)/13)*5,0)</f>
        <v/>
      </c>
      <c r="O516" s="43" t="n">
        <v>80.31</v>
      </c>
      <c r="P516" s="43" t="n">
        <v>56.83</v>
      </c>
      <c r="Q516" s="43" t="n">
        <v>51.41</v>
      </c>
      <c r="R516" s="43" t="n">
        <v>50</v>
      </c>
      <c r="S516" s="43" t="n">
        <v>54.17</v>
      </c>
      <c r="T516" s="58">
        <f>IF($C516="","",IF(ISNA(MATCH($C516,Comparativosimulacros!$E:$E,0)),"Falta en Comparativo","Sí está"))</f>
        <v/>
      </c>
    </row>
    <row r="517" ht="15.75" customHeight="1" s="42">
      <c r="A517" s="50" t="n">
        <v>805</v>
      </c>
      <c r="B517" s="44" t="n"/>
      <c r="C517" s="44" t="n"/>
      <c r="D517" s="43" t="inlineStr">
        <is>
          <t>Jaraba Silva Jeronimo</t>
        </is>
      </c>
      <c r="E517" s="51" t="n"/>
      <c r="F517" s="52" t="n"/>
      <c r="G517" s="45" t="n">
        <v>5</v>
      </c>
      <c r="H517" s="45" t="n">
        <v>5</v>
      </c>
      <c r="I517" s="45" t="n">
        <v>3.16</v>
      </c>
      <c r="J517" s="45" t="n">
        <v>5</v>
      </c>
      <c r="K517" s="45" t="n">
        <v>4.3</v>
      </c>
      <c r="L517" s="46">
        <f>Comparativosimulacros!M516</f>
        <v/>
      </c>
      <c r="M517" s="46" t="n"/>
      <c r="N517" s="50">
        <f>ROUND(((O517*3+P517*3+Q517*3+R517*3+S517*1)/13)*5,0)</f>
        <v/>
      </c>
      <c r="O517" s="43" t="n">
        <v>65.63</v>
      </c>
      <c r="P517" s="43" t="n">
        <v>63.17</v>
      </c>
      <c r="Q517" s="43" t="n">
        <v>38.75</v>
      </c>
      <c r="R517" s="43" t="n">
        <v>79.17</v>
      </c>
      <c r="S517" s="43" t="n">
        <v>58.33</v>
      </c>
      <c r="T517" s="58">
        <f>IF($C517="","",IF(ISNA(MATCH($C517,Comparativosimulacros!$E:$E,0)),"Falta en Comparativo","Sí está"))</f>
        <v/>
      </c>
    </row>
    <row r="518" ht="15.75" customHeight="1" s="42">
      <c r="A518" s="50" t="n">
        <v>805</v>
      </c>
      <c r="B518" s="44" t="n"/>
      <c r="C518" s="44" t="n"/>
      <c r="D518" s="43" t="inlineStr">
        <is>
          <t>Loaiza Diez Sebastian</t>
        </is>
      </c>
      <c r="E518" s="51" t="n"/>
      <c r="F518" s="52" t="n"/>
      <c r="G518" s="45" t="n">
        <v>5</v>
      </c>
      <c r="H518" s="45" t="n">
        <v>5</v>
      </c>
      <c r="I518" s="45" t="n">
        <v>5</v>
      </c>
      <c r="J518" s="45" t="n">
        <v>3.34</v>
      </c>
      <c r="K518" s="45" t="n">
        <v>4.92</v>
      </c>
      <c r="L518" s="46">
        <f>Comparativosimulacros!M517</f>
        <v/>
      </c>
      <c r="M518" s="46" t="n"/>
      <c r="N518" s="50">
        <f>ROUND(((O518*3+P518*3+Q518*3+R518*3+S518*1)/13)*5,0)</f>
        <v/>
      </c>
      <c r="O518" s="43" t="n">
        <v>63.75</v>
      </c>
      <c r="P518" s="43" t="n">
        <v>74.78</v>
      </c>
      <c r="Q518" s="43" t="n">
        <v>65.78</v>
      </c>
      <c r="R518" s="43" t="n">
        <v>41.67</v>
      </c>
      <c r="S518" s="43" t="n">
        <v>66.67</v>
      </c>
      <c r="T518" s="58">
        <f>IF($C518="","",IF(ISNA(MATCH($C518,Comparativosimulacros!$E:$E,0)),"Falta en Comparativo","Sí está"))</f>
        <v/>
      </c>
    </row>
    <row r="519" ht="15.75" customHeight="1" s="42">
      <c r="A519" s="50" t="n">
        <v>805</v>
      </c>
      <c r="B519" s="44" t="n"/>
      <c r="C519" s="44" t="n"/>
      <c r="D519" s="43" t="inlineStr">
        <is>
          <t>Lopez Cossio Alejandro</t>
        </is>
      </c>
      <c r="E519" s="51" t="n"/>
      <c r="F519" s="52" t="n"/>
      <c r="G519" s="45" t="n">
        <v>1.45</v>
      </c>
      <c r="H519" s="45" t="n">
        <v>3.51</v>
      </c>
      <c r="I519" s="45" t="n">
        <v>2.5</v>
      </c>
      <c r="J519" s="45" t="n">
        <v>2.67</v>
      </c>
      <c r="K519" s="45" t="n">
        <v>1.23</v>
      </c>
      <c r="L519" s="46">
        <f>Comparativosimulacros!M518</f>
        <v/>
      </c>
      <c r="M519" s="46" t="n"/>
      <c r="N519" s="50">
        <f>ROUND(((O519*3+P519*3+Q519*3+R519*3+S519*1)/13)*5,0)</f>
        <v/>
      </c>
      <c r="O519" s="43" t="n">
        <v>18.44</v>
      </c>
      <c r="P519" s="43" t="n">
        <v>42.45</v>
      </c>
      <c r="Q519" s="43" t="n">
        <v>30.63</v>
      </c>
      <c r="R519" s="43" t="n">
        <v>33.33</v>
      </c>
      <c r="S519" s="43" t="n">
        <v>16.67</v>
      </c>
      <c r="T519" s="58">
        <f>IF($C519="","",IF(ISNA(MATCH($C519,Comparativosimulacros!$E:$E,0)),"Falta en Comparativo","Sí está"))</f>
        <v/>
      </c>
    </row>
    <row r="520" ht="15.75" customHeight="1" s="42">
      <c r="A520" s="50" t="n">
        <v>805</v>
      </c>
      <c r="B520" s="44" t="n"/>
      <c r="C520" s="44" t="n"/>
      <c r="D520" s="43" t="inlineStr">
        <is>
          <t>Moncada Martinez Camila Andrea</t>
        </is>
      </c>
      <c r="E520" s="51" t="n"/>
      <c r="F520" s="52" t="n"/>
      <c r="G520" s="45" t="n">
        <v>3.56</v>
      </c>
      <c r="H520" s="45" t="n">
        <v>3.45</v>
      </c>
      <c r="I520" s="45" t="n">
        <v>4.33</v>
      </c>
      <c r="J520" s="45" t="n">
        <v>3.67</v>
      </c>
      <c r="K520" s="45" t="n">
        <v>4</v>
      </c>
      <c r="L520" s="46">
        <f>Comparativosimulacros!M519</f>
        <v/>
      </c>
      <c r="M520" s="46" t="n"/>
      <c r="N520" s="50">
        <f>ROUND(((O520*3+P520*3+Q520*3+R520*3+S520*1)/13)*5,0)</f>
        <v/>
      </c>
      <c r="O520" s="43" t="n">
        <v>45.31</v>
      </c>
      <c r="P520" s="43" t="n">
        <v>41.62</v>
      </c>
      <c r="Q520" s="43" t="n">
        <v>53.13</v>
      </c>
      <c r="R520" s="43" t="n">
        <v>45.83</v>
      </c>
      <c r="S520" s="43" t="n">
        <v>54.17</v>
      </c>
      <c r="T520" s="58">
        <f>IF($C520="","",IF(ISNA(MATCH($C520,Comparativosimulacros!$E:$E,0)),"Falta en Comparativo","Sí está"))</f>
        <v/>
      </c>
    </row>
    <row r="521" ht="15.75" customHeight="1" s="42">
      <c r="A521" s="50" t="n">
        <v>805</v>
      </c>
      <c r="B521" s="44" t="n"/>
      <c r="C521" s="44" t="n"/>
      <c r="D521" s="43" t="inlineStr">
        <is>
          <t>Mora Sierra Breyner Yesid</t>
        </is>
      </c>
      <c r="E521" s="51" t="n"/>
      <c r="F521" s="52" t="n"/>
      <c r="G521" s="45" t="n">
        <v>3.73</v>
      </c>
      <c r="H521" s="45" t="n">
        <v>5</v>
      </c>
      <c r="I521" s="45" t="n">
        <v>2.79</v>
      </c>
      <c r="J521" s="45" t="n">
        <v>3.34</v>
      </c>
      <c r="K521" s="45" t="n">
        <v>3.38</v>
      </c>
      <c r="L521" s="46">
        <f>Comparativosimulacros!M520</f>
        <v/>
      </c>
      <c r="M521" s="46" t="n"/>
      <c r="N521" s="50">
        <f>ROUND(((O521*3+P521*3+Q521*3+R521*3+S521*1)/13)*5,0)</f>
        <v/>
      </c>
      <c r="O521" s="43" t="n">
        <v>47.5</v>
      </c>
      <c r="P521" s="43" t="n">
        <v>68.25</v>
      </c>
      <c r="Q521" s="43" t="n">
        <v>34.22</v>
      </c>
      <c r="R521" s="43" t="n">
        <v>41.67</v>
      </c>
      <c r="S521" s="43" t="n">
        <v>45.83</v>
      </c>
      <c r="T521" s="58">
        <f>IF($C521="","",IF(ISNA(MATCH($C521,Comparativosimulacros!$E:$E,0)),"Falta en Comparativo","Sí está"))</f>
        <v/>
      </c>
    </row>
    <row r="522" ht="15.75" customHeight="1" s="42">
      <c r="A522" s="50" t="n">
        <v>805</v>
      </c>
      <c r="B522" s="44" t="n"/>
      <c r="C522" s="44" t="n"/>
      <c r="D522" s="43" t="inlineStr">
        <is>
          <t>Perez Campo Jacobo Alejandro</t>
        </is>
      </c>
      <c r="E522" s="51" t="n"/>
      <c r="F522" s="52" t="n"/>
      <c r="G522" s="45" t="n">
        <v>1.62</v>
      </c>
      <c r="H522" s="45" t="n">
        <v>2.65</v>
      </c>
      <c r="I522" s="45" t="n">
        <v>1.91</v>
      </c>
      <c r="J522" s="45" t="n">
        <v>1.67</v>
      </c>
      <c r="K522" s="45" t="n">
        <v>2.15</v>
      </c>
      <c r="L522" s="46">
        <f>Comparativosimulacros!M521</f>
        <v/>
      </c>
      <c r="M522" s="46" t="n"/>
      <c r="N522" s="50">
        <f>ROUND(((O522*3+P522*3+Q522*3+R522*3+S522*1)/13)*5,0)</f>
        <v/>
      </c>
      <c r="O522" s="43" t="n">
        <v>20.63</v>
      </c>
      <c r="P522" s="43" t="n">
        <v>32</v>
      </c>
      <c r="Q522" s="43" t="n">
        <v>23.44</v>
      </c>
      <c r="R522" s="43" t="n">
        <v>20.83</v>
      </c>
      <c r="S522" s="43" t="n">
        <v>29.17</v>
      </c>
      <c r="T522" s="58">
        <f>IF($C522="","",IF(ISNA(MATCH($C522,Comparativosimulacros!$E:$E,0)),"Falta en Comparativo","Sí está"))</f>
        <v/>
      </c>
    </row>
    <row r="523" ht="15.75" customHeight="1" s="42">
      <c r="A523" s="50" t="n">
        <v>805</v>
      </c>
      <c r="B523" s="44" t="n"/>
      <c r="C523" s="44" t="n"/>
      <c r="D523" s="43" t="inlineStr">
        <is>
          <t>Piedrahita Rivera Maria Manuela</t>
        </is>
      </c>
      <c r="E523" s="51" t="n"/>
      <c r="F523" s="52" t="n"/>
      <c r="G523" s="45" t="n">
        <v>2.43</v>
      </c>
      <c r="H523" s="45" t="n">
        <v>4.5</v>
      </c>
      <c r="I523" s="45" t="n">
        <v>4.7</v>
      </c>
      <c r="J523" s="45" t="n">
        <v>3.34</v>
      </c>
      <c r="K523" s="45" t="n">
        <v>1.84</v>
      </c>
      <c r="L523" s="46">
        <f>Comparativosimulacros!M522</f>
        <v/>
      </c>
      <c r="M523" s="46" t="n"/>
      <c r="N523" s="50">
        <f>ROUND(((O523*3+P523*3+Q523*3+R523*3+S523*1)/13)*5,0)</f>
        <v/>
      </c>
      <c r="O523" s="43" t="n">
        <v>30.94</v>
      </c>
      <c r="P523" s="43" t="n">
        <v>54.36</v>
      </c>
      <c r="Q523" s="43" t="n">
        <v>57.66</v>
      </c>
      <c r="R523" s="43" t="n">
        <v>41.67</v>
      </c>
      <c r="S523" s="43" t="n">
        <v>25</v>
      </c>
      <c r="T523" s="58">
        <f>IF($C523="","",IF(ISNA(MATCH($C523,Comparativosimulacros!$E:$E,0)),"Falta en Comparativo","Sí está"))</f>
        <v/>
      </c>
    </row>
    <row r="524" ht="15.75" customHeight="1" s="42">
      <c r="A524" s="50" t="n">
        <v>805</v>
      </c>
      <c r="B524" s="44" t="n"/>
      <c r="C524" s="44" t="n"/>
      <c r="D524" s="43" t="inlineStr">
        <is>
          <t>Quiroz Oquendo Ana Sofia</t>
        </is>
      </c>
      <c r="E524" s="51" t="n"/>
      <c r="F524" s="52" t="n"/>
      <c r="G524" s="45" t="n">
        <v>2.11</v>
      </c>
      <c r="H524" s="45" t="n">
        <v>3.43</v>
      </c>
      <c r="I524" s="45" t="n">
        <v>2.87</v>
      </c>
      <c r="J524" s="45" t="n">
        <v>3.34</v>
      </c>
      <c r="K524" s="45" t="n">
        <v>3.38</v>
      </c>
      <c r="L524" s="46">
        <f>Comparativosimulacros!M523</f>
        <v/>
      </c>
      <c r="M524" s="46" t="n"/>
      <c r="N524" s="50">
        <f>ROUND(((O524*3+P524*3+Q524*3+R524*3+S524*1)/13)*5,0)</f>
        <v/>
      </c>
      <c r="O524" s="43" t="n">
        <v>26.88</v>
      </c>
      <c r="P524" s="43" t="n">
        <v>41.44</v>
      </c>
      <c r="Q524" s="43" t="n">
        <v>35.16</v>
      </c>
      <c r="R524" s="43" t="n">
        <v>41.67</v>
      </c>
      <c r="S524" s="43" t="n">
        <v>45.83</v>
      </c>
      <c r="T524" s="58">
        <f>IF($C524="","",IF(ISNA(MATCH($C524,Comparativosimulacros!$E:$E,0)),"Falta en Comparativo","Sí está"))</f>
        <v/>
      </c>
    </row>
    <row r="525" ht="15.75" customHeight="1" s="42">
      <c r="A525" s="50" t="n">
        <v>805</v>
      </c>
      <c r="B525" s="44" t="n"/>
      <c r="C525" s="44" t="n"/>
      <c r="D525" s="43" t="inlineStr">
        <is>
          <t>Riveros Aguirre Stiven</t>
        </is>
      </c>
      <c r="E525" s="51" t="n"/>
      <c r="F525" s="52" t="n"/>
      <c r="G525" s="45" t="n">
        <v>5</v>
      </c>
      <c r="H525" s="45" t="n">
        <v>5</v>
      </c>
      <c r="I525" s="45" t="n">
        <v>4.62</v>
      </c>
      <c r="J525" s="45" t="n">
        <v>3.67</v>
      </c>
      <c r="K525" s="45" t="n">
        <v>5</v>
      </c>
      <c r="L525" s="46">
        <f>Comparativosimulacros!M524</f>
        <v/>
      </c>
      <c r="M525" s="46" t="n"/>
      <c r="N525" s="50">
        <f>ROUND(((O525*3+P525*3+Q525*3+R525*3+S525*1)/13)*5,0)</f>
        <v/>
      </c>
      <c r="O525" s="43" t="n">
        <v>63.75</v>
      </c>
      <c r="P525" s="43" t="n">
        <v>71.51000000000001</v>
      </c>
      <c r="Q525" s="43" t="n">
        <v>56.72</v>
      </c>
      <c r="R525" s="43" t="n">
        <v>45.83</v>
      </c>
      <c r="S525" s="43" t="n">
        <v>70.83</v>
      </c>
      <c r="T525" s="58">
        <f>IF($C525="","",IF(ISNA(MATCH($C525,Comparativosimulacros!$E:$E,0)),"Falta en Comparativo","Sí está"))</f>
        <v/>
      </c>
    </row>
    <row r="526" ht="15.75" customHeight="1" s="42">
      <c r="A526" s="50" t="n">
        <v>805</v>
      </c>
      <c r="B526" s="44" t="n"/>
      <c r="C526" s="44" t="n"/>
      <c r="D526" s="43" t="inlineStr">
        <is>
          <t>Robledo Marin Ana María</t>
        </is>
      </c>
      <c r="E526" s="51" t="n"/>
      <c r="F526" s="52" t="n"/>
      <c r="G526" s="45" t="n">
        <v>1.45</v>
      </c>
      <c r="H526" s="45" t="n">
        <v>5</v>
      </c>
      <c r="I526" s="45" t="n">
        <v>1.91</v>
      </c>
      <c r="J526" s="45" t="n">
        <v>2.34</v>
      </c>
      <c r="K526" s="45" t="n">
        <v>2.15</v>
      </c>
      <c r="L526" s="46">
        <f>Comparativosimulacros!M525</f>
        <v/>
      </c>
      <c r="M526" s="46" t="n"/>
      <c r="N526" s="50">
        <f>ROUND(((O526*3+P526*3+Q526*3+R526*3+S526*1)/13)*5,0)</f>
        <v/>
      </c>
      <c r="O526" s="43" t="n">
        <v>18.44</v>
      </c>
      <c r="P526" s="43" t="n">
        <v>62.56</v>
      </c>
      <c r="Q526" s="43" t="n">
        <v>23.44</v>
      </c>
      <c r="R526" s="43" t="n">
        <v>29.17</v>
      </c>
      <c r="S526" s="43" t="n">
        <v>29.17</v>
      </c>
      <c r="T526" s="58">
        <f>IF($C526="","",IF(ISNA(MATCH($C526,Comparativosimulacros!$E:$E,0)),"Falta en Comparativo","Sí está"))</f>
        <v/>
      </c>
    </row>
    <row r="527" ht="15.75" customHeight="1" s="42">
      <c r="A527" s="50" t="n">
        <v>805</v>
      </c>
      <c r="B527" s="44" t="n"/>
      <c r="C527" s="44" t="n"/>
      <c r="D527" s="43" t="inlineStr">
        <is>
          <t>Rodriguez Uribe Salome</t>
        </is>
      </c>
      <c r="E527" s="51" t="n"/>
      <c r="F527" s="52" t="n"/>
      <c r="G527" s="45" t="n">
        <v>1</v>
      </c>
      <c r="H527" s="45" t="n">
        <v>2.22</v>
      </c>
      <c r="I527" s="45" t="n">
        <v>4.04</v>
      </c>
      <c r="J527" s="45" t="n">
        <v>4.01</v>
      </c>
      <c r="K527" s="45" t="n">
        <v>3.07</v>
      </c>
      <c r="L527" s="46">
        <f>Comparativosimulacros!M526</f>
        <v/>
      </c>
      <c r="M527" s="46" t="n"/>
      <c r="N527" s="50">
        <f>ROUND(((O527*3+P527*3+Q527*3+R527*3+S527*1)/13)*5,0)</f>
        <v/>
      </c>
      <c r="O527" s="43" t="n">
        <v>10.31</v>
      </c>
      <c r="P527" s="43" t="n">
        <v>26.76</v>
      </c>
      <c r="Q527" s="43" t="n">
        <v>49.53</v>
      </c>
      <c r="R527" s="43" t="n">
        <v>50</v>
      </c>
      <c r="S527" s="43" t="n">
        <v>41.67</v>
      </c>
      <c r="T527" s="58">
        <f>IF($C527="","",IF(ISNA(MATCH($C527,Comparativosimulacros!$E:$E,0)),"Falta en Comparativo","Sí está"))</f>
        <v/>
      </c>
    </row>
    <row r="528" ht="15.75" customHeight="1" s="42">
      <c r="A528" s="50" t="n">
        <v>805</v>
      </c>
      <c r="B528" s="44" t="n"/>
      <c r="C528" s="44" t="n"/>
      <c r="D528" s="43" t="inlineStr">
        <is>
          <t>Taborda Macias Estefania</t>
        </is>
      </c>
      <c r="E528" s="51" t="n"/>
      <c r="F528" s="52" t="n"/>
      <c r="G528" s="45" t="n">
        <v>4.35</v>
      </c>
      <c r="H528" s="45" t="n">
        <v>1.57</v>
      </c>
      <c r="I528" s="45" t="n">
        <v>3.96</v>
      </c>
      <c r="J528" s="45" t="n">
        <v>3.34</v>
      </c>
      <c r="K528" s="45" t="n">
        <v>3.38</v>
      </c>
      <c r="L528" s="46">
        <f>Comparativosimulacros!M527</f>
        <v/>
      </c>
      <c r="M528" s="46" t="n"/>
      <c r="N528" s="50">
        <f>ROUND(((O528*3+P528*3+Q528*3+R528*3+S528*1)/13)*5,0)</f>
        <v/>
      </c>
      <c r="O528" s="43" t="n">
        <v>55.31</v>
      </c>
      <c r="P528" s="43" t="n">
        <v>18.91</v>
      </c>
      <c r="Q528" s="43" t="n">
        <v>48.59</v>
      </c>
      <c r="R528" s="43" t="n">
        <v>41.67</v>
      </c>
      <c r="S528" s="43" t="n">
        <v>45.83</v>
      </c>
      <c r="T528" s="58">
        <f>IF($C528="","",IF(ISNA(MATCH($C528,Comparativosimulacros!$E:$E,0)),"Falta en Comparativo","Sí está"))</f>
        <v/>
      </c>
    </row>
    <row r="529" ht="15.75" customHeight="1" s="42">
      <c r="A529" s="50" t="n">
        <v>805</v>
      </c>
      <c r="B529" s="44" t="n"/>
      <c r="C529" s="44" t="n"/>
      <c r="D529" s="43" t="inlineStr">
        <is>
          <t>Tobón Pérez Yasmin Camila</t>
        </is>
      </c>
      <c r="E529" s="51" t="n"/>
      <c r="F529" s="52" t="n"/>
      <c r="G529" s="45" t="n">
        <v>3.07</v>
      </c>
      <c r="H529" s="45" t="n">
        <v>1.7</v>
      </c>
      <c r="I529" s="45" t="n">
        <v>2.79</v>
      </c>
      <c r="J529" s="45" t="n">
        <v>3.67</v>
      </c>
      <c r="K529" s="45" t="n">
        <v>3.69</v>
      </c>
      <c r="L529" s="46">
        <f>Comparativosimulacros!M528</f>
        <v/>
      </c>
      <c r="M529" s="46" t="n"/>
      <c r="N529" s="50">
        <f>ROUND(((O529*3+P529*3+Q529*3+R529*3+S529*1)/13)*5,0)</f>
        <v/>
      </c>
      <c r="O529" s="43" t="n">
        <v>39.06</v>
      </c>
      <c r="P529" s="43" t="n">
        <v>20.54</v>
      </c>
      <c r="Q529" s="43" t="n">
        <v>34.22</v>
      </c>
      <c r="R529" s="43" t="n">
        <v>45.83</v>
      </c>
      <c r="S529" s="43" t="n">
        <v>50</v>
      </c>
      <c r="T529" s="58">
        <f>IF($C529="","",IF(ISNA(MATCH($C529,Comparativosimulacros!$E:$E,0)),"Falta en Comparativo","Sí está"))</f>
        <v/>
      </c>
    </row>
    <row r="530" ht="15.75" customHeight="1" s="42">
      <c r="A530" s="50" t="n">
        <v>805</v>
      </c>
      <c r="B530" s="44" t="n"/>
      <c r="C530" s="44" t="n"/>
      <c r="D530" s="43" t="inlineStr">
        <is>
          <t>Varela Arredondo Allison</t>
        </is>
      </c>
      <c r="E530" s="51" t="n"/>
      <c r="F530" s="52" t="n"/>
      <c r="G530" s="45" t="n">
        <v>2.75</v>
      </c>
      <c r="H530" s="45" t="n">
        <v>3.15</v>
      </c>
      <c r="I530" s="45" t="n">
        <v>1.91</v>
      </c>
      <c r="J530" s="45" t="n">
        <v>4.01</v>
      </c>
      <c r="K530" s="45" t="n">
        <v>5</v>
      </c>
      <c r="L530" s="46">
        <f>Comparativosimulacros!M529</f>
        <v/>
      </c>
      <c r="M530" s="46" t="n"/>
      <c r="N530" s="50">
        <f>ROUND(((O530*3+P530*3+Q530*3+R530*3+S530*1)/13)*5,0)</f>
        <v/>
      </c>
      <c r="O530" s="43" t="n">
        <v>35</v>
      </c>
      <c r="P530" s="43" t="n">
        <v>38.04</v>
      </c>
      <c r="Q530" s="43" t="n">
        <v>23.44</v>
      </c>
      <c r="R530" s="43" t="n">
        <v>50</v>
      </c>
      <c r="S530" s="43" t="n">
        <v>70.83</v>
      </c>
      <c r="T530" s="58">
        <f>IF($C530="","",IF(ISNA(MATCH($C530,Comparativosimulacros!$E:$E,0)),"Falta en Comparativo","Sí está"))</f>
        <v/>
      </c>
    </row>
    <row r="531" ht="15.75" customHeight="1" s="42">
      <c r="A531" s="50" t="n">
        <v>805</v>
      </c>
      <c r="B531" s="44" t="n"/>
      <c r="C531" s="44" t="n">
        <v>1022004580</v>
      </c>
      <c r="D531" s="43" t="inlineStr">
        <is>
          <t>Yanes Arias Naomi Andrea</t>
        </is>
      </c>
      <c r="E531" s="51" t="n"/>
      <c r="F531" s="52" t="n"/>
      <c r="G531" s="45" t="n">
        <v>4.84</v>
      </c>
      <c r="H531" s="45" t="n">
        <v>2.42</v>
      </c>
      <c r="I531" s="45" t="n">
        <v>4.62</v>
      </c>
      <c r="J531" s="45" t="n">
        <v>4.34</v>
      </c>
      <c r="K531" s="45" t="n">
        <v>4.61</v>
      </c>
      <c r="L531" s="46">
        <f>IFERROR(INDEX(Comparativosimulacros!$M$4:$M$1500,MATCH($C531,Comparativosimulacros!$E$4:$E$1500,0)),"")</f>
        <v/>
      </c>
      <c r="M531" s="46" t="n"/>
      <c r="N531" s="50">
        <f>ROUND(((O531*3+P531*3+Q531*3+R531*3+S531*1)/13)*5,0)</f>
        <v/>
      </c>
      <c r="O531" s="43" t="n">
        <v>61.56</v>
      </c>
      <c r="P531" s="43" t="n">
        <v>29.18</v>
      </c>
      <c r="Q531" s="43" t="n">
        <v>56.72</v>
      </c>
      <c r="R531" s="43" t="n">
        <v>54.17</v>
      </c>
      <c r="S531" s="43" t="n">
        <v>62.5</v>
      </c>
      <c r="T531" s="58">
        <f>IF($C531="","",IF(ISNA(MATCH($C531,Comparativosimulacros!$E:$E,0)),"Falta en Comparativo","Sí está"))</f>
        <v/>
      </c>
    </row>
    <row r="532" ht="15.75" customHeight="1" s="42">
      <c r="A532" s="50" t="n">
        <v>805</v>
      </c>
      <c r="B532" s="44" t="n"/>
      <c r="C532" s="44" t="n"/>
      <c r="D532" s="43" t="inlineStr">
        <is>
          <t>Yepes Hernández Angelismar Gabriela</t>
        </is>
      </c>
      <c r="E532" s="51" t="n"/>
      <c r="F532" s="52" t="n"/>
      <c r="G532" s="45" t="n">
        <v>3.39</v>
      </c>
      <c r="H532" s="45" t="n">
        <v>2.39</v>
      </c>
      <c r="I532" s="45" t="n">
        <v>3.38</v>
      </c>
      <c r="J532" s="45" t="n">
        <v>4.01</v>
      </c>
      <c r="K532" s="45" t="n">
        <v>4</v>
      </c>
      <c r="L532" s="46">
        <f>Comparativosimulacros!M531</f>
        <v/>
      </c>
      <c r="M532" s="46" t="n"/>
      <c r="N532" s="50">
        <f>ROUND(((O532*3+P532*3+Q532*3+R532*3+S532*1)/13)*5,0)</f>
        <v/>
      </c>
      <c r="O532" s="43" t="n">
        <v>43.13</v>
      </c>
      <c r="P532" s="43" t="n">
        <v>28.88</v>
      </c>
      <c r="Q532" s="43" t="n">
        <v>41.41</v>
      </c>
      <c r="R532" s="43" t="n">
        <v>50</v>
      </c>
      <c r="S532" s="43" t="n">
        <v>54.17</v>
      </c>
      <c r="T532" s="58">
        <f>IF($C532="","",IF(ISNA(MATCH($C532,Comparativosimulacros!$E:$E,0)),"Falta en Comparativo","Sí está"))</f>
        <v/>
      </c>
    </row>
    <row r="533" ht="15.75" customHeight="1" s="42">
      <c r="A533" s="50" t="n">
        <v>901</v>
      </c>
      <c r="B533" s="44" t="n"/>
      <c r="C533" s="44" t="n">
        <v>1020118690</v>
      </c>
      <c r="D533" s="43" t="inlineStr">
        <is>
          <t>Betancur Varela María Antonia</t>
        </is>
      </c>
      <c r="E533" s="51" t="n"/>
      <c r="F533" s="52" t="n"/>
      <c r="G533" s="45" t="n">
        <v>2.64</v>
      </c>
      <c r="H533" s="45" t="n">
        <v>1.14</v>
      </c>
      <c r="I533" s="45" t="n">
        <v>2.56</v>
      </c>
      <c r="J533" s="45" t="n">
        <v>5</v>
      </c>
      <c r="K533" s="45" t="n">
        <v>3.81</v>
      </c>
      <c r="L533" s="46">
        <f>IFERROR(INDEX(Comparativosimulacros!$M$4:$M$1500,MATCH($C533,Comparativosimulacros!$E$4:$E$1500,0)),"")</f>
        <v/>
      </c>
      <c r="M533" s="46" t="n"/>
      <c r="N533" s="50">
        <f>ROUND(((O533*3+P533*3+Q533*3+R533*3+S533*1)/13)*5,0)</f>
        <v/>
      </c>
      <c r="O533" s="43" t="n">
        <v>33.88</v>
      </c>
      <c r="P533" s="43" t="n">
        <v>15.48</v>
      </c>
      <c r="Q533" s="43" t="n">
        <v>34.38</v>
      </c>
      <c r="R533" s="43" t="n">
        <v>68.75</v>
      </c>
      <c r="S533" s="43" t="n">
        <v>62.5</v>
      </c>
      <c r="T533" s="58">
        <f>IF($C533="","",IF(ISNA(MATCH($C533,Comparativosimulacros!$E:$E,0)),"Falta en Comparativo","Sí está"))</f>
        <v/>
      </c>
    </row>
    <row r="534" ht="15.75" customHeight="1" s="42">
      <c r="A534" s="50" t="n">
        <v>901</v>
      </c>
      <c r="B534" s="44" t="n"/>
      <c r="C534" s="44" t="n">
        <v>1011594602</v>
      </c>
      <c r="D534" s="43" t="inlineStr">
        <is>
          <t>Cano Cano Leidy Tatiana</t>
        </is>
      </c>
      <c r="E534" s="51" t="n"/>
      <c r="F534" s="52" t="n"/>
      <c r="G534" s="45" t="n">
        <v>1.79</v>
      </c>
      <c r="H534" s="45" t="n">
        <v>2.41</v>
      </c>
      <c r="I534" s="45" t="n">
        <v>3.96</v>
      </c>
      <c r="J534" s="45" t="n">
        <v>5</v>
      </c>
      <c r="K534" s="45" t="n">
        <v>3.3</v>
      </c>
      <c r="L534" s="46">
        <f>IFERROR(INDEX(Comparativosimulacros!$M$4:$M$1500,MATCH($C534,Comparativosimulacros!$E$4:$E$1500,0)),"")</f>
        <v/>
      </c>
      <c r="M534" s="46" t="n"/>
      <c r="N534" s="50">
        <f>ROUND(((O534*3+P534*3+Q534*3+R534*3+S534*1)/13)*5,0)</f>
        <v/>
      </c>
      <c r="O534" s="43" t="n">
        <v>23</v>
      </c>
      <c r="P534" s="43" t="n">
        <v>32.74</v>
      </c>
      <c r="Q534" s="43" t="n">
        <v>53.13</v>
      </c>
      <c r="R534" s="43" t="n">
        <v>64.17</v>
      </c>
      <c r="S534" s="43" t="n">
        <v>54.17</v>
      </c>
      <c r="T534" s="58">
        <f>IF($C534="","",IF(ISNA(MATCH($C534,Comparativosimulacros!$E:$E,0)),"Falta en Comparativo","Sí está"))</f>
        <v/>
      </c>
    </row>
    <row r="535" ht="15.75" customHeight="1" s="42">
      <c r="A535" s="50" t="n">
        <v>901</v>
      </c>
      <c r="B535" s="44" t="n"/>
      <c r="C535" s="44" t="n">
        <v>1011594828</v>
      </c>
      <c r="D535" s="43" t="inlineStr">
        <is>
          <t>Cartagena Perea Karen Soriany</t>
        </is>
      </c>
      <c r="E535" s="51" t="n"/>
      <c r="F535" s="52" t="n"/>
      <c r="G535" s="45" t="n">
        <v>1</v>
      </c>
      <c r="H535" s="45" t="n">
        <v>1.27</v>
      </c>
      <c r="I535" s="45" t="n">
        <v>2.79</v>
      </c>
      <c r="J535" s="45" t="n">
        <v>3.22</v>
      </c>
      <c r="K535" s="45" t="n">
        <v>3.55</v>
      </c>
      <c r="L535" s="46">
        <f>IFERROR(INDEX(Comparativosimulacros!$M$4:$M$1500,MATCH($C535,Comparativosimulacros!$E$4:$E$1500,0)),"")</f>
        <v/>
      </c>
      <c r="M535" s="46" t="n"/>
      <c r="N535" s="50">
        <f>ROUND(((O535*3+P535*3+Q535*3+R535*3+S535*1)/13)*5,0)</f>
        <v/>
      </c>
      <c r="O535" s="43" t="n">
        <v>11.5</v>
      </c>
      <c r="P535" s="43" t="n">
        <v>17.26</v>
      </c>
      <c r="Q535" s="43" t="n">
        <v>37.5</v>
      </c>
      <c r="R535" s="43" t="n">
        <v>41.25</v>
      </c>
      <c r="S535" s="43" t="n">
        <v>58.33</v>
      </c>
      <c r="T535" s="58">
        <f>IF($C535="","",IF(ISNA(MATCH($C535,Comparativosimulacros!$E:$E,0)),"Falta en Comparativo","Sí está"))</f>
        <v/>
      </c>
    </row>
    <row r="536" ht="15.75" customHeight="1" s="42">
      <c r="A536" s="50" t="n">
        <v>901</v>
      </c>
      <c r="B536" s="44" t="n"/>
      <c r="C536" s="44" t="n">
        <v>1021928901</v>
      </c>
      <c r="D536" s="43" t="inlineStr">
        <is>
          <t>Cartagena Ramírez Juan Andrés</t>
        </is>
      </c>
      <c r="E536" s="51" t="n"/>
      <c r="F536" s="52" t="n"/>
      <c r="G536" s="45" t="n">
        <v>2.41</v>
      </c>
      <c r="H536" s="45" t="n">
        <v>1.92</v>
      </c>
      <c r="I536" s="45" t="n">
        <v>1</v>
      </c>
      <c r="J536" s="45" t="n">
        <v>1.07</v>
      </c>
      <c r="K536" s="45" t="n">
        <v>2.03</v>
      </c>
      <c r="L536" s="46">
        <f>IFERROR(INDEX(Comparativosimulacros!$M$4:$M$1500,MATCH($C536,Comparativosimulacros!$E$4:$E$1500,0)),"")</f>
        <v/>
      </c>
      <c r="M536" s="46" t="n"/>
      <c r="N536" s="50">
        <f>ROUND(((O536*3+P536*3+Q536*3+R536*3+S536*1)/13)*5,0)</f>
        <v/>
      </c>
      <c r="O536" s="43" t="n">
        <v>31</v>
      </c>
      <c r="P536" s="43" t="n">
        <v>26.19</v>
      </c>
      <c r="Q536" s="43" t="n">
        <v>12.5</v>
      </c>
      <c r="R536" s="43" t="n">
        <v>13.75</v>
      </c>
      <c r="S536" s="43" t="n">
        <v>33.33</v>
      </c>
      <c r="T536" s="58">
        <f>IF($C536="","",IF(ISNA(MATCH($C536,Comparativosimulacros!$E:$E,0)),"Falta en Comparativo","Sí está"))</f>
        <v/>
      </c>
    </row>
    <row r="537" ht="15.75" customHeight="1" s="42">
      <c r="A537" s="50" t="n">
        <v>901</v>
      </c>
      <c r="B537" s="44" t="n"/>
      <c r="C537" s="44" t="n">
        <v>1011593954</v>
      </c>
      <c r="D537" s="43" t="inlineStr">
        <is>
          <t>Carvajal Carvajal Julián David</t>
        </is>
      </c>
      <c r="E537" s="51" t="n"/>
      <c r="F537" s="52" t="n"/>
      <c r="G537" s="45" t="n">
        <v>1</v>
      </c>
      <c r="H537" s="45" t="n">
        <v>2.45</v>
      </c>
      <c r="I537" s="45" t="n">
        <v>1.63</v>
      </c>
      <c r="J537" s="45" t="n">
        <v>1.07</v>
      </c>
      <c r="K537" s="45" t="n">
        <v>2.54</v>
      </c>
      <c r="L537" s="46">
        <f>IFERROR(INDEX(Comparativosimulacros!$M$4:$M$1500,MATCH($C537,Comparativosimulacros!$E$4:$E$1500,0)),"")</f>
        <v/>
      </c>
      <c r="M537" s="46" t="n"/>
      <c r="N537" s="50">
        <f>ROUND(((O537*3+P537*3+Q537*3+R537*3+S537*1)/13)*5,0)</f>
        <v/>
      </c>
      <c r="O537" s="43" t="n">
        <v>11.5</v>
      </c>
      <c r="P537" s="43" t="n">
        <v>33.33</v>
      </c>
      <c r="Q537" s="43" t="n">
        <v>21.88</v>
      </c>
      <c r="R537" s="43" t="n">
        <v>13.75</v>
      </c>
      <c r="S537" s="43" t="n">
        <v>41.67</v>
      </c>
      <c r="T537" s="58">
        <f>IF($C537="","",IF(ISNA(MATCH($C537,Comparativosimulacros!$E:$E,0)),"Falta en Comparativo","Sí está"))</f>
        <v/>
      </c>
    </row>
    <row r="538" ht="15.75" customHeight="1" s="42">
      <c r="A538" s="50" t="n">
        <v>901</v>
      </c>
      <c r="B538" s="44" t="n"/>
      <c r="C538" s="44" t="n">
        <v>1011594524</v>
      </c>
      <c r="D538" s="43" t="inlineStr">
        <is>
          <t>Carvajal Higuita Emanuel</t>
        </is>
      </c>
      <c r="E538" s="51" t="n"/>
      <c r="F538" s="52" t="n"/>
      <c r="G538" s="45" t="n">
        <v>3.49</v>
      </c>
      <c r="H538" s="45" t="n">
        <v>5</v>
      </c>
      <c r="I538" s="45" t="n">
        <v>4.66</v>
      </c>
      <c r="J538" s="45" t="n">
        <v>5</v>
      </c>
      <c r="K538" s="45" t="n">
        <v>4.32</v>
      </c>
      <c r="L538" s="46">
        <f>IFERROR(INDEX(Comparativosimulacros!$M$4:$M$1500,MATCH($C538,Comparativosimulacros!$E$4:$E$1500,0)),"")</f>
        <v/>
      </c>
      <c r="M538" s="46" t="n"/>
      <c r="N538" s="50">
        <f>ROUND(((O538*3+P538*3+Q538*3+R538*3+S538*1)/13)*5,0)</f>
        <v/>
      </c>
      <c r="O538" s="43" t="n">
        <v>44.75</v>
      </c>
      <c r="P538" s="43" t="n">
        <v>75</v>
      </c>
      <c r="Q538" s="43" t="n">
        <v>62.5</v>
      </c>
      <c r="R538" s="43" t="n">
        <v>64.17</v>
      </c>
      <c r="S538" s="43" t="n">
        <v>70.83</v>
      </c>
      <c r="T538" s="58">
        <f>IF($C538="","",IF(ISNA(MATCH($C538,Comparativosimulacros!$E:$E,0)),"Falta en Comparativo","Sí está"))</f>
        <v/>
      </c>
    </row>
    <row r="539" ht="15.75" customHeight="1" s="42">
      <c r="A539" s="50" t="n">
        <v>901</v>
      </c>
      <c r="B539" s="44" t="n"/>
      <c r="C539" s="44" t="n">
        <v>1032019206</v>
      </c>
      <c r="D539" s="43" t="inlineStr">
        <is>
          <t>Carvajal Ortega Julián</t>
        </is>
      </c>
      <c r="E539" s="51" t="n"/>
      <c r="F539" s="52" t="n"/>
      <c r="G539" s="45" t="n">
        <v>3.53</v>
      </c>
      <c r="H539" s="45" t="n">
        <v>5</v>
      </c>
      <c r="I539" s="45" t="n">
        <v>5</v>
      </c>
      <c r="J539" s="45" t="n">
        <v>5</v>
      </c>
      <c r="K539" s="45" t="n">
        <v>4.32</v>
      </c>
      <c r="L539" s="46">
        <f>IFERROR(INDEX(Comparativosimulacros!$M$4:$M$1500,MATCH($C539,Comparativosimulacros!$E$4:$E$1500,0)),"")</f>
        <v/>
      </c>
      <c r="M539" s="46" t="n"/>
      <c r="N539" s="50">
        <f>ROUND(((O539*3+P539*3+Q539*3+R539*3+S539*1)/13)*5,0)</f>
        <v/>
      </c>
      <c r="O539" s="43" t="n">
        <v>45.38</v>
      </c>
      <c r="P539" s="43" t="n">
        <v>72.02</v>
      </c>
      <c r="Q539" s="43" t="n">
        <v>68.75</v>
      </c>
      <c r="R539" s="43" t="n">
        <v>77.92</v>
      </c>
      <c r="S539" s="43" t="n">
        <v>70.83</v>
      </c>
      <c r="T539" s="58">
        <f>IF($C539="","",IF(ISNA(MATCH($C539,Comparativosimulacros!$E:$E,0)),"Falta en Comparativo","Sí está"))</f>
        <v/>
      </c>
    </row>
    <row r="540" ht="15.75" customHeight="1" s="42">
      <c r="A540" s="50" t="n">
        <v>901</v>
      </c>
      <c r="B540" s="44" t="n"/>
      <c r="C540" s="44" t="n">
        <v>1023831855</v>
      </c>
      <c r="D540" s="43" t="inlineStr">
        <is>
          <t>Cristian Alejandro Guzman Marino</t>
        </is>
      </c>
      <c r="E540" s="51" t="n"/>
      <c r="F540" s="52" t="n"/>
      <c r="G540" s="45" t="n">
        <v>3.71</v>
      </c>
      <c r="H540" s="45" t="n">
        <v>1.75</v>
      </c>
      <c r="I540" s="45" t="n">
        <v>2.56</v>
      </c>
      <c r="J540" s="45" t="n">
        <v>3.94</v>
      </c>
      <c r="K540" s="45" t="n">
        <v>2.79</v>
      </c>
      <c r="L540" s="46">
        <f>IFERROR(INDEX(Comparativosimulacros!$M$4:$M$1500,MATCH($C540,Comparativosimulacros!$E$4:$E$1500,0)),"")</f>
        <v/>
      </c>
      <c r="M540" s="46" t="n"/>
      <c r="N540" s="50">
        <f>ROUND(((O540*3+P540*3+Q540*3+R540*3+S540*1)/13)*5,0)</f>
        <v/>
      </c>
      <c r="O540" s="43" t="n">
        <v>47.63</v>
      </c>
      <c r="P540" s="43" t="n">
        <v>23.81</v>
      </c>
      <c r="Q540" s="43" t="n">
        <v>34.38</v>
      </c>
      <c r="R540" s="43" t="n">
        <v>50.42</v>
      </c>
      <c r="S540" s="43" t="n">
        <v>45.83</v>
      </c>
      <c r="T540" s="58">
        <f>IF($C540="","",IF(ISNA(MATCH($C540,Comparativosimulacros!$E:$E,0)),"Falta en Comparativo","Sí está"))</f>
        <v/>
      </c>
    </row>
    <row r="541" ht="15.75" customHeight="1" s="42">
      <c r="A541" s="50" t="n">
        <v>901</v>
      </c>
      <c r="B541" s="44" t="n"/>
      <c r="C541" s="44" t="n">
        <v>1011594644</v>
      </c>
      <c r="D541" s="43" t="inlineStr">
        <is>
          <t>Cuadros Moreno Michelle</t>
        </is>
      </c>
      <c r="E541" s="51" t="n"/>
      <c r="F541" s="52" t="n"/>
      <c r="G541" s="45" t="n">
        <v>5</v>
      </c>
      <c r="H541" s="45" t="n">
        <v>5</v>
      </c>
      <c r="I541" s="45" t="n">
        <v>2.33</v>
      </c>
      <c r="J541" s="45" t="n">
        <v>4.65</v>
      </c>
      <c r="K541" s="45" t="n">
        <v>3.3</v>
      </c>
      <c r="L541" s="46">
        <f>IFERROR(INDEX(Comparativosimulacros!$M$4:$M$1500,MATCH($C541,Comparativosimulacros!$E$4:$E$1500,0)),"")</f>
        <v/>
      </c>
      <c r="M541" s="46" t="n"/>
      <c r="N541" s="50">
        <f>ROUND(((O541*3+P541*3+Q541*3+R541*3+S541*1)/13)*5,0)</f>
        <v/>
      </c>
      <c r="O541" s="43" t="n">
        <v>75.75</v>
      </c>
      <c r="P541" s="43" t="n">
        <v>81.55</v>
      </c>
      <c r="Q541" s="43" t="n">
        <v>31.25</v>
      </c>
      <c r="R541" s="43" t="n">
        <v>59.58</v>
      </c>
      <c r="S541" s="43" t="n">
        <v>54.17</v>
      </c>
      <c r="T541" s="58">
        <f>IF($C541="","",IF(ISNA(MATCH($C541,Comparativosimulacros!$E:$E,0)),"Falta en Comparativo","Sí está"))</f>
        <v/>
      </c>
    </row>
    <row r="542" ht="15.75" customHeight="1" s="42">
      <c r="A542" s="50" t="n">
        <v>901</v>
      </c>
      <c r="B542" s="44" t="n"/>
      <c r="C542" s="44" t="n">
        <v>1046909843</v>
      </c>
      <c r="D542" s="43" t="inlineStr">
        <is>
          <t>Escalante Morales Fabiana Andrea</t>
        </is>
      </c>
      <c r="E542" s="51" t="n"/>
      <c r="F542" s="52" t="n"/>
      <c r="G542" s="45" t="n">
        <v>5</v>
      </c>
      <c r="H542" s="45" t="n">
        <v>2.36</v>
      </c>
      <c r="I542" s="45" t="n">
        <v>2.56</v>
      </c>
      <c r="J542" s="45" t="n">
        <v>2.86</v>
      </c>
      <c r="K542" s="45" t="n">
        <v>2.54</v>
      </c>
      <c r="L542" s="46">
        <f>IFERROR(INDEX(Comparativosimulacros!$M$4:$M$1500,MATCH($C542,Comparativosimulacros!$E$4:$E$1500,0)),"")</f>
        <v/>
      </c>
      <c r="M542" s="46" t="n"/>
      <c r="N542" s="50">
        <f>ROUND(((O542*3+P542*3+Q542*3+R542*3+S542*1)/13)*5,0)</f>
        <v/>
      </c>
      <c r="O542" s="43" t="n">
        <v>70</v>
      </c>
      <c r="P542" s="43" t="n">
        <v>32.14</v>
      </c>
      <c r="Q542" s="43" t="n">
        <v>34.38</v>
      </c>
      <c r="R542" s="43" t="n">
        <v>36.67</v>
      </c>
      <c r="S542" s="43" t="n">
        <v>41.67</v>
      </c>
      <c r="T542" s="58">
        <f>IF($C542="","",IF(ISNA(MATCH($C542,Comparativosimulacros!$E:$E,0)),"Falta en Comparativo","Sí está"))</f>
        <v/>
      </c>
    </row>
    <row r="543" ht="15.75" customHeight="1" s="42">
      <c r="A543" s="50" t="n">
        <v>901</v>
      </c>
      <c r="B543" s="44" t="n"/>
      <c r="C543" s="44" t="n">
        <v>1011594622</v>
      </c>
      <c r="D543" s="43" t="inlineStr">
        <is>
          <t>García Correa Estefanía</t>
        </is>
      </c>
      <c r="E543" s="51" t="n"/>
      <c r="F543" s="52" t="n"/>
      <c r="G543" s="45" t="n">
        <v>5</v>
      </c>
      <c r="H543" s="45" t="n">
        <v>5</v>
      </c>
      <c r="I543" s="45" t="n">
        <v>4.43</v>
      </c>
      <c r="J543" s="45" t="n">
        <v>4.29</v>
      </c>
      <c r="K543" s="45" t="n">
        <v>3.81</v>
      </c>
      <c r="L543" s="46">
        <f>IFERROR(INDEX(Comparativosimulacros!$M$4:$M$1500,MATCH($C543,Comparativosimulacros!$E$4:$E$1500,0)),"")</f>
        <v/>
      </c>
      <c r="M543" s="46" t="n"/>
      <c r="N543" s="50">
        <f>ROUND(((O543*3+P543*3+Q543*3+R543*3+S543*1)/13)*5,0)</f>
        <v/>
      </c>
      <c r="O543" s="43" t="n">
        <v>70</v>
      </c>
      <c r="P543" s="43" t="n">
        <v>81.55</v>
      </c>
      <c r="Q543" s="43" t="n">
        <v>59.38</v>
      </c>
      <c r="R543" s="43" t="n">
        <v>55</v>
      </c>
      <c r="S543" s="43" t="n">
        <v>62.5</v>
      </c>
      <c r="T543" s="58">
        <f>IF($C543="","",IF(ISNA(MATCH($C543,Comparativosimulacros!$E:$E,0)),"Falta en Comparativo","Sí está"))</f>
        <v/>
      </c>
    </row>
    <row r="544" ht="15.75" customHeight="1" s="42">
      <c r="A544" s="50" t="n">
        <v>901</v>
      </c>
      <c r="B544" s="44" t="n"/>
      <c r="C544" s="44" t="n">
        <v>1073992672</v>
      </c>
      <c r="D544" s="43" t="inlineStr">
        <is>
          <t>García Tano Loren Sofía</t>
        </is>
      </c>
      <c r="E544" s="51" t="n"/>
      <c r="F544" s="52" t="n"/>
      <c r="G544" s="45" t="n">
        <v>4.6</v>
      </c>
      <c r="H544" s="45" t="n">
        <v>5</v>
      </c>
      <c r="I544" s="45" t="n">
        <v>3.03</v>
      </c>
      <c r="J544" s="45" t="n">
        <v>2.86</v>
      </c>
      <c r="K544" s="45" t="n">
        <v>3.05</v>
      </c>
      <c r="L544" s="46">
        <f>IFERROR(INDEX(Comparativosimulacros!$M$4:$M$1500,MATCH($C544,Comparativosimulacros!$E$4:$E$1500,0)),"")</f>
        <v/>
      </c>
      <c r="M544" s="46" t="n"/>
      <c r="N544" s="50">
        <f>ROUND(((O544*3+P544*3+Q544*3+R544*3+S544*1)/13)*5,0)</f>
        <v/>
      </c>
      <c r="O544" s="43" t="n">
        <v>59.13</v>
      </c>
      <c r="P544" s="43" t="n">
        <v>81.55</v>
      </c>
      <c r="Q544" s="43" t="n">
        <v>40.63</v>
      </c>
      <c r="R544" s="43" t="n">
        <v>36.67</v>
      </c>
      <c r="S544" s="43" t="n">
        <v>50</v>
      </c>
      <c r="T544" s="58">
        <f>IF($C544="","",IF(ISNA(MATCH($C544,Comparativosimulacros!$E:$E,0)),"Falta en Comparativo","Sí está"))</f>
        <v/>
      </c>
    </row>
    <row r="545" ht="15.75" customHeight="1" s="42">
      <c r="A545" s="50" t="n">
        <v>901</v>
      </c>
      <c r="B545" s="44" t="n"/>
      <c r="C545" s="44" t="n">
        <v>1022096133</v>
      </c>
      <c r="D545" s="43" t="inlineStr">
        <is>
          <t>González Munera Mariángel</t>
        </is>
      </c>
      <c r="E545" s="51" t="n"/>
      <c r="F545" s="52" t="n"/>
      <c r="G545" s="45" t="n">
        <v>3.71</v>
      </c>
      <c r="H545" s="45" t="n">
        <v>5</v>
      </c>
      <c r="I545" s="45" t="n">
        <v>5</v>
      </c>
      <c r="J545" s="45" t="n">
        <v>5</v>
      </c>
      <c r="K545" s="45" t="n">
        <v>5</v>
      </c>
      <c r="L545" s="46">
        <f>IFERROR(INDEX(Comparativosimulacros!$M$4:$M$1500,MATCH($C545,Comparativosimulacros!$E$4:$E$1500,0)),"")</f>
        <v/>
      </c>
      <c r="M545" s="46" t="n"/>
      <c r="N545" s="50">
        <f>ROUND(((O545*3+P545*3+Q545*3+R545*3+S545*1)/13)*5,0)</f>
        <v/>
      </c>
      <c r="O545" s="43" t="n">
        <v>47.63</v>
      </c>
      <c r="P545" s="43" t="n">
        <v>86.90000000000001</v>
      </c>
      <c r="Q545" s="43" t="n">
        <v>75</v>
      </c>
      <c r="R545" s="43" t="n">
        <v>68.75</v>
      </c>
      <c r="S545" s="43" t="n">
        <v>87.5</v>
      </c>
      <c r="T545" s="58">
        <f>IF($C545="","",IF(ISNA(MATCH($C545,Comparativosimulacros!$E:$E,0)),"Falta en Comparativo","Sí está"))</f>
        <v/>
      </c>
    </row>
    <row r="546" ht="15.75" customHeight="1" s="42">
      <c r="A546" s="50" t="n">
        <v>901</v>
      </c>
      <c r="B546" s="44" t="n"/>
      <c r="C546" s="44" t="n">
        <v>1011594750</v>
      </c>
      <c r="D546" s="43" t="inlineStr">
        <is>
          <t>Guardia Yepes Andrés Felipe</t>
        </is>
      </c>
      <c r="E546" s="51" t="n"/>
      <c r="F546" s="52" t="n"/>
      <c r="G546" s="45" t="n">
        <v>4.38</v>
      </c>
      <c r="H546" s="45" t="n">
        <v>3.72</v>
      </c>
      <c r="I546" s="45" t="n">
        <v>2.56</v>
      </c>
      <c r="J546" s="45" t="n">
        <v>3.22</v>
      </c>
      <c r="K546" s="45" t="n">
        <v>2.79</v>
      </c>
      <c r="L546" s="46">
        <f>IFERROR(INDEX(Comparativosimulacros!$M$4:$M$1500,MATCH($C546,Comparativosimulacros!$E$4:$E$1500,0)),"")</f>
        <v/>
      </c>
      <c r="M546" s="46" t="n"/>
      <c r="N546" s="50">
        <f>ROUND(((O546*3+P546*3+Q546*3+R546*3+S546*1)/13)*5,0)</f>
        <v/>
      </c>
      <c r="O546" s="43" t="n">
        <v>56.25</v>
      </c>
      <c r="P546" s="43" t="n">
        <v>50.6</v>
      </c>
      <c r="Q546" s="43" t="n">
        <v>34.38</v>
      </c>
      <c r="R546" s="43" t="n">
        <v>41.25</v>
      </c>
      <c r="S546" s="43" t="n">
        <v>45.83</v>
      </c>
      <c r="T546" s="58">
        <f>IF($C546="","",IF(ISNA(MATCH($C546,Comparativosimulacros!$E:$E,0)),"Falta en Comparativo","Sí está"))</f>
        <v/>
      </c>
    </row>
    <row r="547" ht="15.75" customHeight="1" s="42">
      <c r="A547" s="50" t="n">
        <v>901</v>
      </c>
      <c r="B547" s="44" t="n"/>
      <c r="C547" s="44" t="n">
        <v>1011594576</v>
      </c>
      <c r="D547" s="43" t="inlineStr">
        <is>
          <t>Gutiérrez Cruz María Salome</t>
        </is>
      </c>
      <c r="E547" s="51" t="n"/>
      <c r="F547" s="52" t="n"/>
      <c r="G547" s="45" t="n">
        <v>4.83</v>
      </c>
      <c r="H547" s="45" t="n">
        <v>5</v>
      </c>
      <c r="I547" s="45" t="n">
        <v>5</v>
      </c>
      <c r="J547" s="45" t="n">
        <v>5</v>
      </c>
      <c r="K547" s="45" t="n">
        <v>4.82</v>
      </c>
      <c r="L547" s="46">
        <f>IFERROR(INDEX(Comparativosimulacros!$M$4:$M$1500,MATCH($C547,Comparativosimulacros!$E$4:$E$1500,0)),"")</f>
        <v/>
      </c>
      <c r="M547" s="46" t="n"/>
      <c r="N547" s="50">
        <f>ROUND(((O547*3+P547*3+Q547*3+R547*3+S547*1)/13)*5,0)</f>
        <v/>
      </c>
      <c r="O547" s="43" t="n">
        <v>62</v>
      </c>
      <c r="P547" s="43" t="n">
        <v>88.69</v>
      </c>
      <c r="Q547" s="43" t="n">
        <v>68.75</v>
      </c>
      <c r="R547" s="43" t="n">
        <v>73.33</v>
      </c>
      <c r="S547" s="43" t="n">
        <v>79.17</v>
      </c>
      <c r="T547" s="58">
        <f>IF($C547="","",IF(ISNA(MATCH($C547,Comparativosimulacros!$E:$E,0)),"Falta en Comparativo","Sí está"))</f>
        <v/>
      </c>
    </row>
    <row r="548" ht="15.75" customHeight="1" s="42">
      <c r="A548" s="50" t="n">
        <v>901</v>
      </c>
      <c r="B548" s="44" t="n"/>
      <c r="C548" s="44" t="n">
        <v>1018250065</v>
      </c>
      <c r="D548" s="43" t="inlineStr">
        <is>
          <t>Gómez Gómez Thomas</t>
        </is>
      </c>
      <c r="E548" s="51" t="n"/>
      <c r="F548" s="52" t="n"/>
      <c r="G548" s="45" t="n">
        <v>4.38</v>
      </c>
      <c r="H548" s="45" t="n">
        <v>2.06</v>
      </c>
      <c r="I548" s="45" t="n">
        <v>1.63</v>
      </c>
      <c r="J548" s="45" t="n">
        <v>2.86</v>
      </c>
      <c r="K548" s="45" t="n">
        <v>3.05</v>
      </c>
      <c r="L548" s="46">
        <f>IFERROR(INDEX(Comparativosimulacros!$M$4:$M$1500,MATCH($C548,Comparativosimulacros!$E$4:$E$1500,0)),"")</f>
        <v/>
      </c>
      <c r="M548" s="46" t="n"/>
      <c r="N548" s="50">
        <f>ROUND(((O548*3+P548*3+Q548*3+R548*3+S548*1)/13)*5,0)</f>
        <v/>
      </c>
      <c r="O548" s="43" t="n">
        <v>56.25</v>
      </c>
      <c r="P548" s="43" t="n">
        <v>27.98</v>
      </c>
      <c r="Q548" s="43" t="n">
        <v>21.88</v>
      </c>
      <c r="R548" s="43" t="n">
        <v>36.67</v>
      </c>
      <c r="S548" s="43" t="n">
        <v>50</v>
      </c>
      <c r="T548" s="58">
        <f>IF($C548="","",IF(ISNA(MATCH($C548,Comparativosimulacros!$E:$E,0)),"Falta en Comparativo","Sí está"))</f>
        <v/>
      </c>
    </row>
    <row r="549" ht="15.75" customHeight="1" s="42">
      <c r="A549" s="50" t="n">
        <v>901</v>
      </c>
      <c r="B549" s="44" t="n"/>
      <c r="C549" s="44" t="n">
        <v>1011594637</v>
      </c>
      <c r="D549" s="43" t="inlineStr">
        <is>
          <t>Higuita Silva Sara</t>
        </is>
      </c>
      <c r="E549" s="51" t="n"/>
      <c r="F549" s="52" t="n"/>
      <c r="G549" s="45" t="n">
        <v>2.64</v>
      </c>
      <c r="H549" s="45" t="n">
        <v>2.32</v>
      </c>
      <c r="I549" s="45" t="n">
        <v>3.26</v>
      </c>
      <c r="J549" s="45" t="n">
        <v>3.94</v>
      </c>
      <c r="K549" s="45" t="n">
        <v>3.81</v>
      </c>
      <c r="L549" s="46">
        <f>IFERROR(INDEX(Comparativosimulacros!$M$4:$M$1500,MATCH($C549,Comparativosimulacros!$E$4:$E$1500,0)),"")</f>
        <v/>
      </c>
      <c r="M549" s="46" t="n"/>
      <c r="N549" s="50">
        <f>ROUND(((O549*3+P549*3+Q549*3+R549*3+S549*1)/13)*5,0)</f>
        <v/>
      </c>
      <c r="O549" s="43" t="n">
        <v>33.88</v>
      </c>
      <c r="P549" s="43" t="n">
        <v>31.55</v>
      </c>
      <c r="Q549" s="43" t="n">
        <v>43.75</v>
      </c>
      <c r="R549" s="43" t="n">
        <v>50.42</v>
      </c>
      <c r="S549" s="43" t="n">
        <v>62.5</v>
      </c>
      <c r="T549" s="58">
        <f>IF($C549="","",IF(ISNA(MATCH($C549,Comparativosimulacros!$E:$E,0)),"Falta en Comparativo","Sí está"))</f>
        <v/>
      </c>
    </row>
    <row r="550" ht="15.75" customHeight="1" s="42">
      <c r="A550" s="50" t="n">
        <v>901</v>
      </c>
      <c r="B550" s="44" t="n"/>
      <c r="C550" s="44" t="n">
        <v>1022097085</v>
      </c>
      <c r="D550" s="43" t="inlineStr">
        <is>
          <t>Molina Sepúlveda Nathaly</t>
        </is>
      </c>
      <c r="E550" s="51" t="n"/>
      <c r="F550" s="52" t="n"/>
      <c r="G550" s="45" t="n">
        <v>2.19</v>
      </c>
      <c r="H550" s="45" t="n">
        <v>3.8</v>
      </c>
      <c r="I550" s="45" t="n">
        <v>3.96</v>
      </c>
      <c r="J550" s="45" t="n">
        <v>4.65</v>
      </c>
      <c r="K550" s="45" t="n">
        <v>3.81</v>
      </c>
      <c r="L550" s="46">
        <f>IFERROR(INDEX(Comparativosimulacros!$M$4:$M$1500,MATCH($C550,Comparativosimulacros!$E$4:$E$1500,0)),"")</f>
        <v/>
      </c>
      <c r="M550" s="46" t="n"/>
      <c r="N550" s="50">
        <f>ROUND(((O550*3+P550*3+Q550*3+R550*3+S550*1)/13)*5,0)</f>
        <v/>
      </c>
      <c r="O550" s="43" t="n">
        <v>28.13</v>
      </c>
      <c r="P550" s="43" t="n">
        <v>51.79</v>
      </c>
      <c r="Q550" s="43" t="n">
        <v>53.13</v>
      </c>
      <c r="R550" s="43" t="n">
        <v>59.58</v>
      </c>
      <c r="S550" s="43" t="n">
        <v>62.5</v>
      </c>
      <c r="T550" s="58">
        <f>IF($C550="","",IF(ISNA(MATCH($C550,Comparativosimulacros!$E:$E,0)),"Falta en Comparativo","Sí está"))</f>
        <v/>
      </c>
    </row>
    <row r="551" ht="15.75" customHeight="1" s="42">
      <c r="A551" s="50" t="n">
        <v>901</v>
      </c>
      <c r="B551" s="44" t="n"/>
      <c r="C551" s="44" t="n">
        <v>1039380185</v>
      </c>
      <c r="D551" s="43" t="inlineStr">
        <is>
          <t>Monsalve González Mariángel</t>
        </is>
      </c>
      <c r="E551" s="51" t="n"/>
      <c r="F551" s="52" t="n"/>
      <c r="G551" s="45" t="n">
        <v>4.56</v>
      </c>
      <c r="H551" s="45" t="n">
        <v>3.76</v>
      </c>
      <c r="I551" s="45" t="n">
        <v>5</v>
      </c>
      <c r="J551" s="45" t="n">
        <v>4.29</v>
      </c>
      <c r="K551" s="45" t="n">
        <v>4.32</v>
      </c>
      <c r="L551" s="46">
        <f>IFERROR(INDEX(Comparativosimulacros!$M$4:$M$1500,MATCH($C551,Comparativosimulacros!$E$4:$E$1500,0)),"")</f>
        <v/>
      </c>
      <c r="M551" s="46" t="n"/>
      <c r="N551" s="50">
        <f>ROUND(((O551*3+P551*3+Q551*3+R551*3+S551*1)/13)*5,0)</f>
        <v/>
      </c>
      <c r="O551" s="43" t="n">
        <v>58.5</v>
      </c>
      <c r="P551" s="43" t="n">
        <v>51.19</v>
      </c>
      <c r="Q551" s="43" t="n">
        <v>71.88</v>
      </c>
      <c r="R551" s="43" t="n">
        <v>55</v>
      </c>
      <c r="S551" s="43" t="n">
        <v>70.83</v>
      </c>
      <c r="T551" s="58">
        <f>IF($C551="","",IF(ISNA(MATCH($C551,Comparativosimulacros!$E:$E,0)),"Falta en Comparativo","Sí está"))</f>
        <v/>
      </c>
    </row>
    <row r="552" ht="15.75" customHeight="1" s="42">
      <c r="A552" s="50" t="n">
        <v>901</v>
      </c>
      <c r="B552" s="44" t="n"/>
      <c r="C552" s="44" t="n">
        <v>1032020172</v>
      </c>
      <c r="D552" s="43" t="inlineStr">
        <is>
          <t>Muñoz Muñoz Heidy Yurani</t>
        </is>
      </c>
      <c r="E552" s="51" t="n"/>
      <c r="F552" s="52" t="n"/>
      <c r="G552" s="45" t="n">
        <v>3.71</v>
      </c>
      <c r="H552" s="45" t="n">
        <v>3.76</v>
      </c>
      <c r="I552" s="45" t="n">
        <v>4.19</v>
      </c>
      <c r="J552" s="45" t="n">
        <v>3.58</v>
      </c>
      <c r="K552" s="45" t="n">
        <v>3.81</v>
      </c>
      <c r="L552" s="46">
        <f>IFERROR(INDEX(Comparativosimulacros!$M$4:$M$1500,MATCH($C552,Comparativosimulacros!$E$4:$E$1500,0)),"")</f>
        <v/>
      </c>
      <c r="M552" s="46" t="n"/>
      <c r="N552" s="50">
        <f>ROUND(((O552*3+P552*3+Q552*3+R552*3+S552*1)/13)*5,0)</f>
        <v/>
      </c>
      <c r="O552" s="43" t="n">
        <v>47.63</v>
      </c>
      <c r="P552" s="43" t="n">
        <v>51.19</v>
      </c>
      <c r="Q552" s="43" t="n">
        <v>56.25</v>
      </c>
      <c r="R552" s="43" t="n">
        <v>45.83</v>
      </c>
      <c r="S552" s="43" t="n">
        <v>62.5</v>
      </c>
      <c r="T552" s="58">
        <f>IF($C552="","",IF(ISNA(MATCH($C552,Comparativosimulacros!$E:$E,0)),"Falta en Comparativo","Sí está"))</f>
        <v/>
      </c>
    </row>
    <row r="553" ht="15.75" customHeight="1" s="42">
      <c r="A553" s="50" t="n">
        <v>901</v>
      </c>
      <c r="B553" s="44" t="n"/>
      <c r="C553" s="44" t="n">
        <v>1022096941</v>
      </c>
      <c r="D553" s="43" t="inlineStr">
        <is>
          <t>Palomino Carvajal Emmanuel</t>
        </is>
      </c>
      <c r="E553" s="51" t="n"/>
      <c r="F553" s="52" t="n"/>
      <c r="G553" s="45" t="n">
        <v>1.97</v>
      </c>
      <c r="H553" s="45" t="n">
        <v>1.62</v>
      </c>
      <c r="I553" s="45" t="n">
        <v>1.86</v>
      </c>
      <c r="J553" s="45" t="n">
        <v>1.79</v>
      </c>
      <c r="K553" s="45" t="n">
        <v>3.05</v>
      </c>
      <c r="L553" s="46">
        <f>IFERROR(INDEX(Comparativosimulacros!$M$4:$M$1500,MATCH($C553,Comparativosimulacros!$E$4:$E$1500,0)),"")</f>
        <v/>
      </c>
      <c r="M553" s="46" t="n"/>
      <c r="N553" s="50">
        <f>ROUND(((O553*3+P553*3+Q553*3+R553*3+S553*1)/13)*5,0)</f>
        <v/>
      </c>
      <c r="O553" s="43" t="n">
        <v>25.25</v>
      </c>
      <c r="P553" s="43" t="n">
        <v>22.02</v>
      </c>
      <c r="Q553" s="43" t="n">
        <v>25</v>
      </c>
      <c r="R553" s="43" t="n">
        <v>22.92</v>
      </c>
      <c r="S553" s="43" t="n">
        <v>50</v>
      </c>
      <c r="T553" s="58">
        <f>IF($C553="","",IF(ISNA(MATCH($C553,Comparativosimulacros!$E:$E,0)),"Falta en Comparativo","Sí está"))</f>
        <v/>
      </c>
    </row>
    <row r="554" ht="15.75" customHeight="1" s="42">
      <c r="A554" s="50" t="n">
        <v>901</v>
      </c>
      <c r="B554" s="44" t="n"/>
      <c r="C554" s="44" t="n">
        <v>1046709312</v>
      </c>
      <c r="D554" s="43" t="inlineStr">
        <is>
          <t>Palomino Cervantes Tania Alejandra</t>
        </is>
      </c>
      <c r="E554" s="51" t="n"/>
      <c r="F554" s="52" t="n"/>
      <c r="G554" s="45" t="n">
        <v>2.46</v>
      </c>
      <c r="H554" s="45" t="n">
        <v>4.46</v>
      </c>
      <c r="I554" s="45" t="n">
        <v>3.03</v>
      </c>
      <c r="J554" s="45" t="n">
        <v>3.58</v>
      </c>
      <c r="K554" s="45" t="n">
        <v>4.06</v>
      </c>
      <c r="L554" s="46">
        <f>IFERROR(INDEX(Comparativosimulacros!$M$4:$M$1500,MATCH($C554,Comparativosimulacros!$E$4:$E$1500,0)),"")</f>
        <v/>
      </c>
      <c r="M554" s="46" t="n"/>
      <c r="N554" s="50">
        <f>ROUND(((O554*3+P554*3+Q554*3+R554*3+S554*1)/13)*5,0)</f>
        <v/>
      </c>
      <c r="O554" s="43" t="n">
        <v>31.63</v>
      </c>
      <c r="P554" s="43" t="n">
        <v>60.71</v>
      </c>
      <c r="Q554" s="43" t="n">
        <v>40.63</v>
      </c>
      <c r="R554" s="43" t="n">
        <v>45.83</v>
      </c>
      <c r="S554" s="43" t="n">
        <v>66.67</v>
      </c>
      <c r="T554" s="58">
        <f>IF($C554="","",IF(ISNA(MATCH($C554,Comparativosimulacros!$E:$E,0)),"Falta en Comparativo","Sí está"))</f>
        <v/>
      </c>
    </row>
    <row r="555" ht="15.75" customHeight="1" s="42">
      <c r="A555" s="50" t="n">
        <v>901</v>
      </c>
      <c r="B555" s="44" t="n"/>
      <c r="C555" s="44" t="n">
        <v>1011594469</v>
      </c>
      <c r="D555" s="43" t="inlineStr">
        <is>
          <t>Puerta Tilano Álvaro Jhacerr</t>
        </is>
      </c>
      <c r="E555" s="51" t="n"/>
      <c r="F555" s="52" t="n"/>
      <c r="G555" s="45" t="n">
        <v>2.19</v>
      </c>
      <c r="H555" s="45" t="n">
        <v>2.8</v>
      </c>
      <c r="I555" s="45" t="n">
        <v>2.56</v>
      </c>
      <c r="J555" s="45" t="n">
        <v>1.79</v>
      </c>
      <c r="K555" s="45" t="n">
        <v>2.54</v>
      </c>
      <c r="L555" s="46">
        <f>IFERROR(INDEX(Comparativosimulacros!$M$4:$M$1500,MATCH($C555,Comparativosimulacros!$E$4:$E$1500,0)),"")</f>
        <v/>
      </c>
      <c r="M555" s="46" t="n"/>
      <c r="N555" s="50">
        <f>ROUND(((O555*3+P555*3+Q555*3+R555*3+S555*1)/13)*5,0)</f>
        <v/>
      </c>
      <c r="O555" s="43" t="n">
        <v>28.13</v>
      </c>
      <c r="P555" s="43" t="n">
        <v>38.1</v>
      </c>
      <c r="Q555" s="43" t="n">
        <v>34.38</v>
      </c>
      <c r="R555" s="43" t="n">
        <v>22.92</v>
      </c>
      <c r="S555" s="43" t="n">
        <v>41.67</v>
      </c>
      <c r="T555" s="58">
        <f>IF($C555="","",IF(ISNA(MATCH($C555,Comparativosimulacros!$E:$E,0)),"Falta en Comparativo","Sí está"))</f>
        <v/>
      </c>
    </row>
    <row r="556" ht="15.75" customHeight="1" s="42">
      <c r="A556" s="50" t="n">
        <v>901</v>
      </c>
      <c r="B556" s="44" t="n"/>
      <c r="C556" s="44" t="n">
        <v>1011593983</v>
      </c>
      <c r="D556" s="43" t="inlineStr">
        <is>
          <t>Quevedo Torres María José</t>
        </is>
      </c>
      <c r="E556" s="51" t="n"/>
      <c r="F556" s="52" t="n"/>
      <c r="G556" s="45" t="n">
        <v>1.74</v>
      </c>
      <c r="H556" s="45" t="n">
        <v>1.88</v>
      </c>
      <c r="I556" s="45" t="n">
        <v>2.56</v>
      </c>
      <c r="J556" s="45" t="n">
        <v>1.79</v>
      </c>
      <c r="K556" s="45" t="n">
        <v>2.29</v>
      </c>
      <c r="L556" s="46">
        <f>IFERROR(INDEX(Comparativosimulacros!$M$4:$M$1500,MATCH($C556,Comparativosimulacros!$E$4:$E$1500,0)),"")</f>
        <v/>
      </c>
      <c r="M556" s="46" t="n"/>
      <c r="N556" s="50">
        <f>ROUND(((O556*3+P556*3+Q556*3+R556*3+S556*1)/13)*5,0)</f>
        <v/>
      </c>
      <c r="O556" s="43" t="n">
        <v>22.38</v>
      </c>
      <c r="P556" s="43" t="n">
        <v>25.6</v>
      </c>
      <c r="Q556" s="43" t="n">
        <v>34.38</v>
      </c>
      <c r="R556" s="43" t="n">
        <v>22.92</v>
      </c>
      <c r="S556" s="43" t="n">
        <v>37.5</v>
      </c>
      <c r="T556" s="58">
        <f>IF($C556="","",IF(ISNA(MATCH($C556,Comparativosimulacros!$E:$E,0)),"Falta en Comparativo","Sí está"))</f>
        <v/>
      </c>
    </row>
    <row r="557" ht="15.75" customHeight="1" s="42">
      <c r="A557" s="50" t="n">
        <v>901</v>
      </c>
      <c r="B557" s="44" t="n"/>
      <c r="C557" s="44" t="n">
        <v>1025768210</v>
      </c>
      <c r="D557" s="43" t="inlineStr">
        <is>
          <t>Quiroz López Juan Sebastián</t>
        </is>
      </c>
      <c r="E557" s="51" t="n"/>
      <c r="F557" s="52" t="n"/>
      <c r="G557" s="45" t="n">
        <v>4.83</v>
      </c>
      <c r="H557" s="45" t="n">
        <v>5</v>
      </c>
      <c r="I557" s="45" t="n">
        <v>5</v>
      </c>
      <c r="J557" s="45" t="n">
        <v>5</v>
      </c>
      <c r="K557" s="45" t="n">
        <v>4.57</v>
      </c>
      <c r="L557" s="46">
        <f>IFERROR(INDEX(Comparativosimulacros!$M$4:$M$1500,MATCH($C557,Comparativosimulacros!$E$4:$E$1500,0)),"")</f>
        <v/>
      </c>
      <c r="M557" s="46" t="n"/>
      <c r="N557" s="50">
        <f>ROUND(((O557*3+P557*3+Q557*3+R557*3+S557*1)/13)*5,0)</f>
        <v/>
      </c>
      <c r="O557" s="43" t="n">
        <v>62</v>
      </c>
      <c r="P557" s="43" t="n">
        <v>88.69</v>
      </c>
      <c r="Q557" s="43" t="n">
        <v>78.13</v>
      </c>
      <c r="R557" s="43" t="n">
        <v>64.17</v>
      </c>
      <c r="S557" s="43" t="n">
        <v>75</v>
      </c>
      <c r="T557" s="58">
        <f>IF($C557="","",IF(ISNA(MATCH($C557,Comparativosimulacros!$E:$E,0)),"Falta en Comparativo","Sí está"))</f>
        <v/>
      </c>
    </row>
    <row r="558" ht="15.75" customHeight="1" s="42">
      <c r="A558" s="50" t="n">
        <v>901</v>
      </c>
      <c r="B558" s="44" t="n"/>
      <c r="C558" s="44" t="n">
        <v>1043981787</v>
      </c>
      <c r="D558" s="43" t="inlineStr">
        <is>
          <t>Reyes Gómez Fernán Nicolas</t>
        </is>
      </c>
      <c r="E558" s="51" t="n"/>
      <c r="F558" s="52" t="n"/>
      <c r="G558" s="45" t="n">
        <v>3.93</v>
      </c>
      <c r="H558" s="45" t="n">
        <v>1</v>
      </c>
      <c r="I558" s="45" t="n">
        <v>2.33</v>
      </c>
      <c r="J558" s="45" t="n">
        <v>2.15</v>
      </c>
      <c r="K558" s="45" t="n">
        <v>3.3</v>
      </c>
      <c r="L558" s="46">
        <f>IFERROR(INDEX(Comparativosimulacros!$M$4:$M$1500,MATCH($C558,Comparativosimulacros!$E$4:$E$1500,0)),"")</f>
        <v/>
      </c>
      <c r="M558" s="46" t="n"/>
      <c r="N558" s="50">
        <f>ROUND(((O558*3+P558*3+Q558*3+R558*3+S558*1)/13)*5,0)</f>
        <v/>
      </c>
      <c r="O558" s="43" t="n">
        <v>50.5</v>
      </c>
      <c r="P558" s="43" t="n">
        <v>10.71</v>
      </c>
      <c r="Q558" s="43" t="n">
        <v>31.25</v>
      </c>
      <c r="R558" s="43" t="n">
        <v>27.5</v>
      </c>
      <c r="S558" s="43" t="n">
        <v>54.17</v>
      </c>
      <c r="T558" s="58">
        <f>IF($C558="","",IF(ISNA(MATCH($C558,Comparativosimulacros!$E:$E,0)),"Falta en Comparativo","Sí está"))</f>
        <v/>
      </c>
    </row>
    <row r="559" ht="15.75" customHeight="1" s="42">
      <c r="A559" s="50" t="n">
        <v>901</v>
      </c>
      <c r="B559" s="44" t="n"/>
      <c r="C559" s="44" t="n">
        <v>1043981788</v>
      </c>
      <c r="D559" s="43" t="inlineStr">
        <is>
          <t>Reyes Gómez Gabriela</t>
        </is>
      </c>
      <c r="E559" s="51" t="n"/>
      <c r="F559" s="52" t="n"/>
      <c r="G559" s="45" t="n">
        <v>2.86</v>
      </c>
      <c r="H559" s="45" t="n">
        <v>1.05</v>
      </c>
      <c r="I559" s="45" t="n">
        <v>2.56</v>
      </c>
      <c r="J559" s="45" t="n">
        <v>2.86</v>
      </c>
      <c r="K559" s="45" t="n">
        <v>2.79</v>
      </c>
      <c r="L559" s="46">
        <f>IFERROR(INDEX(Comparativosimulacros!$M$4:$M$1500,MATCH($C559,Comparativosimulacros!$E$4:$E$1500,0)),"")</f>
        <v/>
      </c>
      <c r="M559" s="46" t="n"/>
      <c r="N559" s="50">
        <f>ROUND(((O559*3+P559*3+Q559*3+R559*3+S559*1)/13)*5,0)</f>
        <v/>
      </c>
      <c r="O559" s="43" t="n">
        <v>36.75</v>
      </c>
      <c r="P559" s="43" t="n">
        <v>14.29</v>
      </c>
      <c r="Q559" s="43" t="n">
        <v>34.38</v>
      </c>
      <c r="R559" s="43" t="n">
        <v>36.67</v>
      </c>
      <c r="S559" s="43" t="n">
        <v>45.83</v>
      </c>
      <c r="T559" s="58">
        <f>IF($C559="","",IF(ISNA(MATCH($C559,Comparativosimulacros!$E:$E,0)),"Falta en Comparativo","Sí está"))</f>
        <v/>
      </c>
    </row>
    <row r="560" ht="15.75" customHeight="1" s="42">
      <c r="A560" s="50" t="n">
        <v>901</v>
      </c>
      <c r="B560" s="44" t="n"/>
      <c r="C560" s="44" t="n">
        <v>1018241873</v>
      </c>
      <c r="D560" s="43" t="inlineStr">
        <is>
          <t>Rivera Sepúlveda Sebastián</t>
        </is>
      </c>
      <c r="E560" s="51" t="n"/>
      <c r="F560" s="52" t="n"/>
      <c r="G560" s="45" t="n">
        <v>4.83</v>
      </c>
      <c r="H560" s="45" t="n">
        <v>5</v>
      </c>
      <c r="I560" s="45" t="n">
        <v>5</v>
      </c>
      <c r="J560" s="45" t="n">
        <v>5</v>
      </c>
      <c r="K560" s="45" t="n">
        <v>5</v>
      </c>
      <c r="L560" s="46">
        <f>IFERROR(INDEX(Comparativosimulacros!$M$4:$M$1500,MATCH($C560,Comparativosimulacros!$E$4:$E$1500,0)),"")</f>
        <v/>
      </c>
      <c r="M560" s="46" t="n"/>
      <c r="N560" s="50">
        <f>ROUND(((O560*3+P560*3+Q560*3+R560*3+S560*1)/13)*5,0)</f>
        <v/>
      </c>
      <c r="O560" s="43" t="n">
        <v>62</v>
      </c>
      <c r="P560" s="43" t="n">
        <v>88.69</v>
      </c>
      <c r="Q560" s="43" t="n">
        <v>71.88</v>
      </c>
      <c r="R560" s="43" t="n">
        <v>64.17</v>
      </c>
      <c r="S560" s="43" t="n">
        <v>87.5</v>
      </c>
      <c r="T560" s="58">
        <f>IF($C560="","",IF(ISNA(MATCH($C560,Comparativosimulacros!$E:$E,0)),"Falta en Comparativo","Sí está"))</f>
        <v/>
      </c>
    </row>
    <row r="561" ht="15.75" customHeight="1" s="42">
      <c r="A561" s="50" t="n">
        <v>901</v>
      </c>
      <c r="B561" s="44" t="n"/>
      <c r="C561" s="44" t="n">
        <v>1011594470</v>
      </c>
      <c r="D561" s="43" t="inlineStr">
        <is>
          <t>Rodríguez Rivera Denilson</t>
        </is>
      </c>
      <c r="E561" s="51" t="n"/>
      <c r="F561" s="52" t="n"/>
      <c r="G561" s="45" t="n">
        <v>4.38</v>
      </c>
      <c r="H561" s="45" t="n">
        <v>5</v>
      </c>
      <c r="I561" s="45" t="n">
        <v>4.89</v>
      </c>
      <c r="J561" s="45" t="n">
        <v>3.22</v>
      </c>
      <c r="K561" s="45" t="n">
        <v>3.3</v>
      </c>
      <c r="L561" s="46">
        <f>IFERROR(INDEX(Comparativosimulacros!$M$4:$M$1500,MATCH($C561,Comparativosimulacros!$E$4:$E$1500,0)),"")</f>
        <v/>
      </c>
      <c r="M561" s="46" t="n"/>
      <c r="N561" s="50">
        <f>ROUND(((O561*3+P561*3+Q561*3+R561*3+S561*1)/13)*5,0)</f>
        <v/>
      </c>
      <c r="O561" s="43" t="n">
        <v>56.25</v>
      </c>
      <c r="P561" s="43" t="n">
        <v>88.69</v>
      </c>
      <c r="Q561" s="43" t="n">
        <v>65.63</v>
      </c>
      <c r="R561" s="43" t="n">
        <v>41.25</v>
      </c>
      <c r="S561" s="43" t="n">
        <v>54.17</v>
      </c>
      <c r="T561" s="58">
        <f>IF($C561="","",IF(ISNA(MATCH($C561,Comparativosimulacros!$E:$E,0)),"Falta en Comparativo","Sí está"))</f>
        <v/>
      </c>
    </row>
    <row r="562" ht="15.75" customHeight="1" s="42">
      <c r="A562" s="50" t="n">
        <v>901</v>
      </c>
      <c r="B562" s="44" t="n"/>
      <c r="C562" s="44" t="n">
        <v>1042707982</v>
      </c>
      <c r="D562" s="43" t="inlineStr">
        <is>
          <t>Tavera Ortiz Angelica</t>
        </is>
      </c>
      <c r="E562" s="51" t="n"/>
      <c r="F562" s="52" t="n"/>
      <c r="G562" s="45" t="n">
        <v>4.6</v>
      </c>
      <c r="H562" s="45" t="n">
        <v>4.55</v>
      </c>
      <c r="I562" s="45" t="n">
        <v>5</v>
      </c>
      <c r="J562" s="45" t="n">
        <v>3.94</v>
      </c>
      <c r="K562" s="45" t="n">
        <v>4.32</v>
      </c>
      <c r="L562" s="46">
        <f>IFERROR(INDEX(Comparativosimulacros!$M$4:$M$1500,MATCH($C562,Comparativosimulacros!$E$4:$E$1500,0)),"")</f>
        <v/>
      </c>
      <c r="M562" s="46" t="n"/>
      <c r="N562" s="50">
        <f>ROUND(((O562*3+P562*3+Q562*3+R562*3+S562*1)/13)*5,0)</f>
        <v/>
      </c>
      <c r="O562" s="43" t="n">
        <v>59.13</v>
      </c>
      <c r="P562" s="43" t="n">
        <v>61.9</v>
      </c>
      <c r="Q562" s="43" t="n">
        <v>68.75</v>
      </c>
      <c r="R562" s="43" t="n">
        <v>50.42</v>
      </c>
      <c r="S562" s="43" t="n">
        <v>70.83</v>
      </c>
      <c r="T562" s="58">
        <f>IF($C562="","",IF(ISNA(MATCH($C562,Comparativosimulacros!$E:$E,0)),"Falta en Comparativo","Sí está"))</f>
        <v/>
      </c>
    </row>
    <row r="563" ht="15.75" customHeight="1" s="42">
      <c r="A563" s="50" t="n">
        <v>901</v>
      </c>
      <c r="B563" s="44" t="n"/>
      <c r="C563" s="44" t="n">
        <v>4882313</v>
      </c>
      <c r="D563" s="43" t="inlineStr">
        <is>
          <t>Thomas Montaño Juliannis Karina</t>
        </is>
      </c>
      <c r="E563" s="51" t="n"/>
      <c r="F563" s="52" t="n"/>
      <c r="G563" s="45" t="n">
        <v>3.53</v>
      </c>
      <c r="H563" s="45" t="n">
        <v>5</v>
      </c>
      <c r="I563" s="45" t="n">
        <v>5</v>
      </c>
      <c r="J563" s="45" t="n">
        <v>3.22</v>
      </c>
      <c r="K563" s="45" t="n">
        <v>5</v>
      </c>
      <c r="L563" s="46">
        <f>IFERROR(INDEX(Comparativosimulacros!$M$4:$M$1500,MATCH($C563,Comparativosimulacros!$E$4:$E$1500,0)),"")</f>
        <v/>
      </c>
      <c r="M563" s="46" t="n"/>
      <c r="N563" s="50">
        <f>ROUND(((O563*3+P563*3+Q563*3+R563*3+S563*1)/13)*5,0)</f>
        <v/>
      </c>
      <c r="O563" s="43" t="n">
        <v>45.38</v>
      </c>
      <c r="P563" s="43" t="n">
        <v>82.73999999999999</v>
      </c>
      <c r="Q563" s="43" t="n">
        <v>71.88</v>
      </c>
      <c r="R563" s="43" t="n">
        <v>41.25</v>
      </c>
      <c r="S563" s="43" t="n">
        <v>87.5</v>
      </c>
      <c r="T563" s="58">
        <f>IF($C563="","",IF(ISNA(MATCH($C563,Comparativosimulacros!$E:$E,0)),"Falta en Comparativo","Sí está"))</f>
        <v/>
      </c>
    </row>
    <row r="564" ht="15.75" customHeight="1" s="42">
      <c r="A564" s="50" t="n">
        <v>901</v>
      </c>
      <c r="B564" s="44" t="n"/>
      <c r="C564" s="44" t="n">
        <v>1011594160</v>
      </c>
      <c r="D564" s="43" t="inlineStr">
        <is>
          <t>Valencia Alcaraz Miguel Ángel</t>
        </is>
      </c>
      <c r="E564" s="51" t="n"/>
      <c r="F564" s="52" t="n"/>
      <c r="G564" s="45" t="n">
        <v>1.97</v>
      </c>
      <c r="H564" s="45" t="n">
        <v>1.79</v>
      </c>
      <c r="I564" s="45" t="n">
        <v>2.79</v>
      </c>
      <c r="J564" s="45" t="n">
        <v>1.79</v>
      </c>
      <c r="K564" s="45" t="n">
        <v>2.54</v>
      </c>
      <c r="L564" s="46">
        <f>IFERROR(INDEX(Comparativosimulacros!$M$4:$M$1500,MATCH($C564,Comparativosimulacros!$E$4:$E$1500,0)),"")</f>
        <v/>
      </c>
      <c r="M564" s="46" t="n"/>
      <c r="N564" s="50">
        <f>ROUND(((O564*3+P564*3+Q564*3+R564*3+S564*1)/13)*5,0)</f>
        <v/>
      </c>
      <c r="O564" s="43" t="n">
        <v>25.25</v>
      </c>
      <c r="P564" s="43" t="n">
        <v>24.4</v>
      </c>
      <c r="Q564" s="43" t="n">
        <v>37.5</v>
      </c>
      <c r="R564" s="43" t="n">
        <v>22.92</v>
      </c>
      <c r="S564" s="43" t="n">
        <v>41.67</v>
      </c>
      <c r="T564" s="58">
        <f>IF($C564="","",IF(ISNA(MATCH($C564,Comparativosimulacros!$E:$E,0)),"Falta en Comparativo","Sí está"))</f>
        <v/>
      </c>
    </row>
    <row r="565" ht="15.75" customHeight="1" s="42">
      <c r="A565" s="50" t="n">
        <v>901</v>
      </c>
      <c r="B565" s="44" t="n"/>
      <c r="C565" s="44" t="n">
        <v>1045328608</v>
      </c>
      <c r="D565" s="43" t="inlineStr">
        <is>
          <t>Valencia Cardona Dayhana Isabella</t>
        </is>
      </c>
      <c r="E565" s="51" t="n"/>
      <c r="F565" s="52" t="n"/>
      <c r="G565" s="45" t="n">
        <v>4.38</v>
      </c>
      <c r="H565" s="45" t="n">
        <v>1.75</v>
      </c>
      <c r="I565" s="45" t="n">
        <v>4.66</v>
      </c>
      <c r="J565" s="45" t="n">
        <v>5</v>
      </c>
      <c r="K565" s="45" t="n">
        <v>3.3</v>
      </c>
      <c r="L565" s="46">
        <f>IFERROR(INDEX(Comparativosimulacros!$M$4:$M$1500,MATCH($C565,Comparativosimulacros!$E$4:$E$1500,0)),"")</f>
        <v/>
      </c>
      <c r="M565" s="46" t="n"/>
      <c r="N565" s="50">
        <f>ROUND(((O565*3+P565*3+Q565*3+R565*3+S565*1)/13)*5,0)</f>
        <v/>
      </c>
      <c r="O565" s="43" t="n">
        <v>56.25</v>
      </c>
      <c r="P565" s="43" t="n">
        <v>23.81</v>
      </c>
      <c r="Q565" s="43" t="n">
        <v>62.5</v>
      </c>
      <c r="R565" s="43" t="n">
        <v>64.17</v>
      </c>
      <c r="S565" s="43" t="n">
        <v>54.17</v>
      </c>
      <c r="T565" s="58">
        <f>IF($C565="","",IF(ISNA(MATCH($C565,Comparativosimulacros!$E:$E,0)),"Falta en Comparativo","Sí está"))</f>
        <v/>
      </c>
    </row>
    <row r="566" ht="15.75" customHeight="1" s="42">
      <c r="A566" s="50" t="n">
        <v>901</v>
      </c>
      <c r="B566" s="44" t="n"/>
      <c r="C566" s="44" t="n">
        <v>1011593114</v>
      </c>
      <c r="D566" s="43" t="inlineStr">
        <is>
          <t>Vargas Pérez Ángel Santiago</t>
        </is>
      </c>
      <c r="E566" s="51" t="n"/>
      <c r="F566" s="52" t="n"/>
      <c r="G566" s="45" t="n">
        <v>3.09</v>
      </c>
      <c r="H566" s="45" t="n">
        <v>3.41</v>
      </c>
      <c r="I566" s="45" t="n">
        <v>4.19</v>
      </c>
      <c r="J566" s="45" t="n">
        <v>2.5</v>
      </c>
      <c r="K566" s="45" t="n">
        <v>3.05</v>
      </c>
      <c r="L566" s="46">
        <f>IFERROR(INDEX(Comparativosimulacros!$M$4:$M$1500,MATCH($C566,Comparativosimulacros!$E$4:$E$1500,0)),"")</f>
        <v/>
      </c>
      <c r="M566" s="46" t="n"/>
      <c r="N566" s="50">
        <f>ROUND(((O566*3+P566*3+Q566*3+R566*3+S566*1)/13)*5,0)</f>
        <v/>
      </c>
      <c r="O566" s="43" t="n">
        <v>39.63</v>
      </c>
      <c r="P566" s="43" t="n">
        <v>46.43</v>
      </c>
      <c r="Q566" s="43" t="n">
        <v>56.25</v>
      </c>
      <c r="R566" s="43" t="n">
        <v>32.08</v>
      </c>
      <c r="S566" s="43" t="n">
        <v>50</v>
      </c>
      <c r="T566" s="58">
        <f>IF($C566="","",IF(ISNA(MATCH($C566,Comparativosimulacros!$E:$E,0)),"Falta en Comparativo","Sí está"))</f>
        <v/>
      </c>
    </row>
    <row r="567" ht="15.75" customHeight="1" s="42">
      <c r="A567" s="50" t="n">
        <v>901</v>
      </c>
      <c r="B567" s="44" t="n"/>
      <c r="C567" s="44" t="n">
        <v>1011594396</v>
      </c>
      <c r="D567" s="43" t="inlineStr">
        <is>
          <t>Zapata Hidalgo Sara</t>
        </is>
      </c>
      <c r="E567" s="51" t="n"/>
      <c r="F567" s="52" t="n"/>
      <c r="G567" s="45" t="n">
        <v>2.86</v>
      </c>
      <c r="H567" s="45" t="n">
        <v>1.75</v>
      </c>
      <c r="I567" s="45" t="n">
        <v>2.56</v>
      </c>
      <c r="J567" s="45" t="n">
        <v>2.15</v>
      </c>
      <c r="K567" s="45" t="n">
        <v>3.05</v>
      </c>
      <c r="L567" s="46">
        <f>IFERROR(INDEX(Comparativosimulacros!$M$4:$M$1500,MATCH($C567,Comparativosimulacros!$E$4:$E$1500,0)),"")</f>
        <v/>
      </c>
      <c r="M567" s="46" t="n"/>
      <c r="N567" s="50">
        <f>ROUND(((O567*3+P567*3+Q567*3+R567*3+S567*1)/13)*5,0)</f>
        <v/>
      </c>
      <c r="O567" s="43" t="n">
        <v>36.75</v>
      </c>
      <c r="P567" s="43" t="n">
        <v>23.81</v>
      </c>
      <c r="Q567" s="43" t="n">
        <v>34.38</v>
      </c>
      <c r="R567" s="43" t="n">
        <v>27.5</v>
      </c>
      <c r="S567" s="43" t="n">
        <v>50</v>
      </c>
      <c r="T567" s="58">
        <f>IF($C567="","",IF(ISNA(MATCH($C567,Comparativosimulacros!$E:$E,0)),"Falta en Comparativo","Sí está"))</f>
        <v/>
      </c>
    </row>
    <row r="568" ht="15.75" customHeight="1" s="42">
      <c r="A568" s="50" t="n">
        <v>901</v>
      </c>
      <c r="B568" s="44" t="n"/>
      <c r="C568" s="44" t="n"/>
      <c r="D568" s="43" t="inlineStr">
        <is>
          <t>Zapata Montoya Juan Felipe</t>
        </is>
      </c>
      <c r="E568" s="51" t="n"/>
      <c r="F568" s="52" t="n"/>
      <c r="G568" s="45" t="n">
        <v>3.93</v>
      </c>
      <c r="H568" s="45" t="n">
        <v>2.93</v>
      </c>
      <c r="I568" s="45" t="n">
        <v>2.33</v>
      </c>
      <c r="J568" s="45" t="n">
        <v>1.07</v>
      </c>
      <c r="K568" s="45" t="n">
        <v>1.78</v>
      </c>
      <c r="L568" s="46">
        <f>Comparativosimulacros!M567</f>
        <v/>
      </c>
      <c r="M568" s="46" t="n"/>
      <c r="N568" s="50">
        <f>ROUND(((O568*3+P568*3+Q568*3+R568*3+S568*1)/13)*5,0)</f>
        <v/>
      </c>
      <c r="O568" s="43" t="n">
        <v>50.5</v>
      </c>
      <c r="P568" s="43" t="n">
        <v>39.88</v>
      </c>
      <c r="Q568" s="43" t="n">
        <v>31.25</v>
      </c>
      <c r="R568" s="43" t="n">
        <v>13.75</v>
      </c>
      <c r="S568" s="43" t="n">
        <v>29.17</v>
      </c>
      <c r="T568" s="58">
        <f>IF($C568="","",IF(ISNA(MATCH($C568,Comparativosimulacros!$E:$E,0)),"Falta en Comparativo","Sí está"))</f>
        <v/>
      </c>
    </row>
    <row r="569" ht="15.75" customHeight="1" s="42">
      <c r="A569" s="50" t="n">
        <v>901</v>
      </c>
      <c r="B569" s="44" t="n"/>
      <c r="C569" s="44" t="n">
        <v>1045511870</v>
      </c>
      <c r="D569" s="43" t="inlineStr">
        <is>
          <t>Álzate Martínez Paulette Sofia</t>
        </is>
      </c>
      <c r="E569" s="51" t="n"/>
      <c r="F569" s="52" t="n"/>
      <c r="G569" s="45" t="n">
        <v>4.78</v>
      </c>
      <c r="H569" s="45" t="n">
        <v>1</v>
      </c>
      <c r="I569" s="45" t="n">
        <v>3.26</v>
      </c>
      <c r="J569" s="45" t="n">
        <v>3.58</v>
      </c>
      <c r="K569" s="45" t="n">
        <v>3.81</v>
      </c>
      <c r="L569" s="46">
        <f>IFERROR(INDEX(Comparativosimulacros!$M$4:$M$1500,MATCH($C569,Comparativosimulacros!$E$4:$E$1500,0)),"")</f>
        <v/>
      </c>
      <c r="M569" s="46" t="n"/>
      <c r="N569" s="50">
        <f>ROUND(((O569*3+P569*3+Q569*3+R569*3+S569*1)/13)*5,0)</f>
        <v/>
      </c>
      <c r="O569" s="43" t="n">
        <v>61.38</v>
      </c>
      <c r="P569" s="43" t="n">
        <v>9.52</v>
      </c>
      <c r="Q569" s="43" t="n">
        <v>43.75</v>
      </c>
      <c r="R569" s="43" t="n">
        <v>45.83</v>
      </c>
      <c r="S569" s="43" t="n">
        <v>62.5</v>
      </c>
      <c r="T569" s="58">
        <f>IF($C569="","",IF(ISNA(MATCH($C569,Comparativosimulacros!$E:$E,0)),"Falta en Comparativo","Sí está"))</f>
        <v/>
      </c>
    </row>
    <row r="570" ht="15.75" customHeight="1" s="42">
      <c r="A570" s="50" t="n">
        <v>902</v>
      </c>
      <c r="B570" s="44" t="n"/>
      <c r="C570" s="44" t="n">
        <v>1011593687</v>
      </c>
      <c r="D570" s="43" t="inlineStr">
        <is>
          <t>Aguinaga Layos Juan Camilo</t>
        </is>
      </c>
      <c r="E570" s="51" t="n"/>
      <c r="F570" s="52" t="n"/>
      <c r="G570" s="45" t="n">
        <v>2.64</v>
      </c>
      <c r="H570" s="45" t="n">
        <v>4.33</v>
      </c>
      <c r="I570" s="45" t="n">
        <v>3.27</v>
      </c>
      <c r="J570" s="45" t="n">
        <v>1.65</v>
      </c>
      <c r="K570" s="45" t="n">
        <v>2.67</v>
      </c>
      <c r="L570" s="46">
        <f>IFERROR(INDEX(Comparativosimulacros!$M$4:$M$1500,MATCH($C570,Comparativosimulacros!$E$4:$E$1500,0)),"")</f>
        <v/>
      </c>
      <c r="M570" s="46" t="n"/>
      <c r="N570" s="50">
        <f>ROUND(((O570*3+P570*3+Q570*3+R570*3+S570*1)/13)*5,0)</f>
        <v/>
      </c>
      <c r="O570" s="43" t="n">
        <v>39.38</v>
      </c>
      <c r="P570" s="43" t="n">
        <v>68.66</v>
      </c>
      <c r="Q570" s="43" t="n">
        <v>56.25</v>
      </c>
      <c r="R570" s="43" t="n">
        <v>25</v>
      </c>
      <c r="S570" s="43" t="n">
        <v>50</v>
      </c>
      <c r="T570" s="58">
        <f>IF($C570="","",IF(ISNA(MATCH($C570,Comparativosimulacros!$E:$E,0)),"Falta en Comparativo","Sí está"))</f>
        <v/>
      </c>
    </row>
    <row r="571" ht="15.75" customHeight="1" s="42">
      <c r="A571" s="50" t="n">
        <v>902</v>
      </c>
      <c r="B571" s="44" t="n"/>
      <c r="C571" s="44" t="n">
        <v>1011594454</v>
      </c>
      <c r="D571" s="43" t="inlineStr">
        <is>
          <t>Aguirre Rueda Miguel Angel</t>
        </is>
      </c>
      <c r="E571" s="51" t="n"/>
      <c r="F571" s="52" t="n"/>
      <c r="G571" s="45" t="n">
        <v>3.6</v>
      </c>
      <c r="H571" s="45" t="n">
        <v>4.49</v>
      </c>
      <c r="I571" s="45" t="n">
        <v>2.72</v>
      </c>
      <c r="J571" s="45" t="n">
        <v>3.31</v>
      </c>
      <c r="K571" s="45" t="n">
        <v>2.67</v>
      </c>
      <c r="L571" s="46">
        <f>IFERROR(INDEX(Comparativosimulacros!$M$4:$M$1500,MATCH($C571,Comparativosimulacros!$E$4:$E$1500,0)),"")</f>
        <v/>
      </c>
      <c r="M571" s="46" t="n"/>
      <c r="N571" s="50">
        <f>ROUND(((O571*3+P571*3+Q571*3+R571*3+S571*1)/13)*5,0)</f>
        <v/>
      </c>
      <c r="O571" s="43" t="n">
        <v>53.75</v>
      </c>
      <c r="P571" s="43" t="n">
        <v>71.25</v>
      </c>
      <c r="Q571" s="43" t="n">
        <v>46.88</v>
      </c>
      <c r="R571" s="43" t="n">
        <v>50</v>
      </c>
      <c r="S571" s="43" t="n">
        <v>50</v>
      </c>
      <c r="T571" s="58">
        <f>IF($C571="","",IF(ISNA(MATCH($C571,Comparativosimulacros!$E:$E,0)),"Falta en Comparativo","Sí está"))</f>
        <v/>
      </c>
    </row>
    <row r="572" ht="15.75" customHeight="1" s="42">
      <c r="A572" s="50" t="n">
        <v>902</v>
      </c>
      <c r="B572" s="44" t="n"/>
      <c r="C572" s="44" t="n">
        <v>1011594511</v>
      </c>
      <c r="D572" s="43" t="inlineStr">
        <is>
          <t>Araque Rodríguez Katherin Sofia</t>
        </is>
      </c>
      <c r="E572" s="51" t="n"/>
      <c r="F572" s="52" t="n"/>
      <c r="G572" s="45" t="n">
        <v>2.6</v>
      </c>
      <c r="H572" s="45" t="n">
        <v>1</v>
      </c>
      <c r="I572" s="45" t="n">
        <v>2.72</v>
      </c>
      <c r="J572" s="45" t="n">
        <v>1.93</v>
      </c>
      <c r="K572" s="45" t="n">
        <v>3.11</v>
      </c>
      <c r="L572" s="46">
        <f>IFERROR(INDEX(Comparativosimulacros!$M$4:$M$1500,MATCH($C572,Comparativosimulacros!$E$4:$E$1500,0)),"")</f>
        <v/>
      </c>
      <c r="M572" s="46" t="n"/>
      <c r="N572" s="50">
        <f>ROUND(((O572*3+P572*3+Q572*3+R572*3+S572*1)/13)*5,0)</f>
        <v/>
      </c>
      <c r="O572" s="43" t="n">
        <v>38.75</v>
      </c>
      <c r="P572" s="43" t="n">
        <v>5.36</v>
      </c>
      <c r="Q572" s="43" t="n">
        <v>46.88</v>
      </c>
      <c r="R572" s="43" t="n">
        <v>29.17</v>
      </c>
      <c r="S572" s="43" t="n">
        <v>58.33</v>
      </c>
      <c r="T572" s="58">
        <f>IF($C572="","",IF(ISNA(MATCH($C572,Comparativosimulacros!$E:$E,0)),"Falta en Comparativo","Sí está"))</f>
        <v/>
      </c>
    </row>
    <row r="573" ht="15.75" customHeight="1" s="42">
      <c r="A573" s="50" t="n">
        <v>902</v>
      </c>
      <c r="B573" s="44" t="n"/>
      <c r="C573" s="44" t="n">
        <v>1011592448</v>
      </c>
      <c r="D573" s="43" t="inlineStr">
        <is>
          <t>Calle Vélez Juan Camilo</t>
        </is>
      </c>
      <c r="E573" s="51" t="n"/>
      <c r="F573" s="52" t="n"/>
      <c r="G573" s="45" t="n">
        <v>2.81</v>
      </c>
      <c r="H573" s="45" t="n">
        <v>4.05</v>
      </c>
      <c r="I573" s="45" t="n">
        <v>4</v>
      </c>
      <c r="J573" s="45" t="n">
        <v>3.31</v>
      </c>
      <c r="K573" s="45" t="n">
        <v>3.78</v>
      </c>
      <c r="L573" s="46">
        <f>IFERROR(INDEX(Comparativosimulacros!$M$4:$M$1500,MATCH($C573,Comparativosimulacros!$E$4:$E$1500,0)),"")</f>
        <v/>
      </c>
      <c r="M573" s="46" t="n"/>
      <c r="N573" s="50">
        <f>ROUND(((O573*3+P573*3+Q573*3+R573*3+S573*1)/13)*5,0)</f>
        <v/>
      </c>
      <c r="O573" s="43" t="n">
        <v>41.88</v>
      </c>
      <c r="P573" s="43" t="n">
        <v>64.29000000000001</v>
      </c>
      <c r="Q573" s="43" t="n">
        <v>68.75</v>
      </c>
      <c r="R573" s="43" t="n">
        <v>50</v>
      </c>
      <c r="S573" s="43" t="n">
        <v>70.83</v>
      </c>
      <c r="T573" s="58">
        <f>IF($C573="","",IF(ISNA(MATCH($C573,Comparativosimulacros!$E:$E,0)),"Falta en Comparativo","Sí está"))</f>
        <v/>
      </c>
    </row>
    <row r="574" ht="15.75" customHeight="1" s="42">
      <c r="A574" s="50" t="n">
        <v>902</v>
      </c>
      <c r="B574" s="44" t="n"/>
      <c r="C574" s="44" t="n">
        <v>1011593917</v>
      </c>
      <c r="D574" s="43" t="inlineStr">
        <is>
          <t>Cardona Romero Susana</t>
        </is>
      </c>
      <c r="E574" s="51" t="n"/>
      <c r="F574" s="52" t="n"/>
      <c r="G574" s="45" t="n">
        <v>4.07</v>
      </c>
      <c r="H574" s="45" t="n">
        <v>3.58</v>
      </c>
      <c r="I574" s="45" t="n">
        <v>2.36</v>
      </c>
      <c r="J574" s="45" t="n">
        <v>1.93</v>
      </c>
      <c r="K574" s="45" t="n">
        <v>3.56</v>
      </c>
      <c r="L574" s="46">
        <f>IFERROR(INDEX(Comparativosimulacros!$M$4:$M$1500,MATCH($C574,Comparativosimulacros!$E$4:$E$1500,0)),"")</f>
        <v/>
      </c>
      <c r="M574" s="46" t="n"/>
      <c r="N574" s="50">
        <f>ROUND(((O574*3+P574*3+Q574*3+R574*3+S574*1)/13)*5,0)</f>
        <v/>
      </c>
      <c r="O574" s="43" t="n">
        <v>60.63</v>
      </c>
      <c r="P574" s="43" t="n">
        <v>56.79</v>
      </c>
      <c r="Q574" s="43" t="n">
        <v>40.63</v>
      </c>
      <c r="R574" s="43" t="n">
        <v>29.17</v>
      </c>
      <c r="S574" s="43" t="n">
        <v>66.67</v>
      </c>
      <c r="T574" s="58">
        <f>IF($C574="","",IF(ISNA(MATCH($C574,Comparativosimulacros!$E:$E,0)),"Falta en Comparativo","Sí está"))</f>
        <v/>
      </c>
    </row>
    <row r="575" ht="15.75" customHeight="1" s="42">
      <c r="A575" s="50" t="n">
        <v>902</v>
      </c>
      <c r="B575" s="44" t="n"/>
      <c r="C575" s="44" t="n">
        <v>1011594772</v>
      </c>
      <c r="D575" s="43" t="inlineStr">
        <is>
          <t>Carvajal Ibarra Julián</t>
        </is>
      </c>
      <c r="E575" s="51" t="n"/>
      <c r="F575" s="52" t="n"/>
      <c r="G575" s="45" t="n">
        <v>3.6</v>
      </c>
      <c r="H575" s="45" t="n">
        <v>2.18</v>
      </c>
      <c r="I575" s="45" t="n">
        <v>1</v>
      </c>
      <c r="J575" s="45" t="n">
        <v>2.2</v>
      </c>
      <c r="K575" s="45" t="n">
        <v>3.34</v>
      </c>
      <c r="L575" s="46">
        <f>IFERROR(INDEX(Comparativosimulacros!$M$4:$M$1500,MATCH($C575,Comparativosimulacros!$E$4:$E$1500,0)),"")</f>
        <v/>
      </c>
      <c r="M575" s="46" t="n"/>
      <c r="N575" s="50">
        <f>ROUND(((O575*3+P575*3+Q575*3+R575*3+S575*1)/13)*5,0)</f>
        <v/>
      </c>
      <c r="O575" s="43" t="n">
        <v>53.75</v>
      </c>
      <c r="P575" s="43" t="n">
        <v>34.55</v>
      </c>
      <c r="Q575" s="43" t="n">
        <v>15.63</v>
      </c>
      <c r="R575" s="43" t="n">
        <v>33.33</v>
      </c>
      <c r="S575" s="43" t="n">
        <v>62.5</v>
      </c>
      <c r="T575" s="58">
        <f>IF($C575="","",IF(ISNA(MATCH($C575,Comparativosimulacros!$E:$E,0)),"Falta en Comparativo","Sí está"))</f>
        <v/>
      </c>
    </row>
    <row r="576" ht="15.75" customHeight="1" s="42">
      <c r="A576" s="50" t="n">
        <v>902</v>
      </c>
      <c r="B576" s="44" t="n"/>
      <c r="C576" s="44" t="n">
        <v>1039477381</v>
      </c>
      <c r="D576" s="43" t="inlineStr">
        <is>
          <t>Castaño Torres Jeidy Yamile</t>
        </is>
      </c>
      <c r="E576" s="51" t="n"/>
      <c r="F576" s="52" t="n"/>
      <c r="G576" s="45" t="n">
        <v>2.47</v>
      </c>
      <c r="H576" s="45" t="n">
        <v>1</v>
      </c>
      <c r="I576" s="45" t="n">
        <v>2.18</v>
      </c>
      <c r="J576" s="45" t="n">
        <v>2.76</v>
      </c>
      <c r="K576" s="45" t="n">
        <v>2.89</v>
      </c>
      <c r="L576" s="46">
        <f>IFERROR(INDEX(Comparativosimulacros!$M$4:$M$1500,MATCH($C576,Comparativosimulacros!$E$4:$E$1500,0)),"")</f>
        <v/>
      </c>
      <c r="M576" s="46" t="n"/>
      <c r="N576" s="50">
        <f>ROUND(((O576*3+P576*3+Q576*3+R576*3+S576*1)/13)*5,0)</f>
        <v/>
      </c>
      <c r="O576" s="43" t="n">
        <v>36.88</v>
      </c>
      <c r="P576" s="43" t="n">
        <v>12.32</v>
      </c>
      <c r="Q576" s="43" t="n">
        <v>37.5</v>
      </c>
      <c r="R576" s="43" t="n">
        <v>41.67</v>
      </c>
      <c r="S576" s="43" t="n">
        <v>54.17</v>
      </c>
      <c r="T576" s="58">
        <f>IF($C576="","",IF(ISNA(MATCH($C576,Comparativosimulacros!$E:$E,0)),"Falta en Comparativo","Sí está"))</f>
        <v/>
      </c>
    </row>
    <row r="577" ht="15.75" customHeight="1" s="42">
      <c r="A577" s="50" t="n">
        <v>902</v>
      </c>
      <c r="B577" s="44" t="n"/>
      <c r="C577" s="44" t="n">
        <v>8116138</v>
      </c>
      <c r="D577" s="43" t="inlineStr">
        <is>
          <t>Ferrebus Hernández Dayra Manuela</t>
        </is>
      </c>
      <c r="E577" s="51" t="n"/>
      <c r="F577" s="52" t="n"/>
      <c r="G577" s="45" t="n">
        <v>2.31</v>
      </c>
      <c r="H577" s="45" t="n">
        <v>2.14</v>
      </c>
      <c r="I577" s="45" t="n">
        <v>2</v>
      </c>
      <c r="J577" s="45" t="n">
        <v>2.2</v>
      </c>
      <c r="K577" s="45" t="n">
        <v>3.11</v>
      </c>
      <c r="L577" s="46">
        <f>IFERROR(INDEX(Comparativosimulacros!$M$4:$M$1500,MATCH($C577,Comparativosimulacros!$E$4:$E$1500,0)),"")</f>
        <v/>
      </c>
      <c r="M577" s="46" t="n"/>
      <c r="N577" s="50">
        <f>ROUND(((O577*3+P577*3+Q577*3+R577*3+S577*1)/13)*5,0)</f>
        <v/>
      </c>
      <c r="O577" s="43" t="n">
        <v>34.38</v>
      </c>
      <c r="P577" s="43" t="n">
        <v>33.93</v>
      </c>
      <c r="Q577" s="43" t="n">
        <v>34.38</v>
      </c>
      <c r="R577" s="43" t="n">
        <v>33.33</v>
      </c>
      <c r="S577" s="43" t="n">
        <v>58.33</v>
      </c>
      <c r="T577" s="58">
        <f>IF($C577="","",IF(ISNA(MATCH($C577,Comparativosimulacros!$E:$E,0)),"Falta en Comparativo","Sí está"))</f>
        <v/>
      </c>
    </row>
    <row r="578" ht="15.75" customHeight="1" s="42">
      <c r="A578" s="50" t="n">
        <v>902</v>
      </c>
      <c r="B578" s="44" t="n"/>
      <c r="C578" s="44" t="n">
        <v>1011594339</v>
      </c>
      <c r="D578" s="43" t="inlineStr">
        <is>
          <t>García Carvajal Samuel</t>
        </is>
      </c>
      <c r="E578" s="51" t="n"/>
      <c r="F578" s="52" t="n"/>
      <c r="G578" s="45" t="n">
        <v>4.74</v>
      </c>
      <c r="H578" s="45" t="n">
        <v>4.21</v>
      </c>
      <c r="I578" s="45" t="n">
        <v>2.18</v>
      </c>
      <c r="J578" s="45" t="n">
        <v>3.03</v>
      </c>
      <c r="K578" s="45" t="n">
        <v>2.45</v>
      </c>
      <c r="L578" s="46">
        <f>IFERROR(INDEX(Comparativosimulacros!$M$4:$M$1500,MATCH($C578,Comparativosimulacros!$E$4:$E$1500,0)),"")</f>
        <v/>
      </c>
      <c r="M578" s="46" t="n"/>
      <c r="N578" s="50">
        <f>ROUND(((O578*3+P578*3+Q578*3+R578*3+S578*1)/13)*5,0)</f>
        <v/>
      </c>
      <c r="O578" s="43" t="n">
        <v>70.63</v>
      </c>
      <c r="P578" s="43" t="n">
        <v>66.88</v>
      </c>
      <c r="Q578" s="43" t="n">
        <v>37.5</v>
      </c>
      <c r="R578" s="43" t="n">
        <v>45.83</v>
      </c>
      <c r="S578" s="43" t="n">
        <v>45.83</v>
      </c>
      <c r="T578" s="58">
        <f>IF($C578="","",IF(ISNA(MATCH($C578,Comparativosimulacros!$E:$E,0)),"Falta en Comparativo","Sí está"))</f>
        <v/>
      </c>
    </row>
    <row r="579" ht="15.75" customHeight="1" s="42">
      <c r="A579" s="50" t="n">
        <v>902</v>
      </c>
      <c r="B579" s="44" t="n"/>
      <c r="C579" s="44" t="n">
        <v>1011594543</v>
      </c>
      <c r="D579" s="43" t="inlineStr">
        <is>
          <t>García Hidalgo Susana</t>
        </is>
      </c>
      <c r="E579" s="51" t="n"/>
      <c r="F579" s="52" t="n"/>
      <c r="G579" s="45" t="n">
        <v>2.93</v>
      </c>
      <c r="H579" s="45" t="n">
        <v>1</v>
      </c>
      <c r="I579" s="45" t="n">
        <v>2.72</v>
      </c>
      <c r="J579" s="45" t="n">
        <v>3.31</v>
      </c>
      <c r="K579" s="45" t="n">
        <v>3.11</v>
      </c>
      <c r="L579" s="46">
        <f>IFERROR(INDEX(Comparativosimulacros!$M$4:$M$1500,MATCH($C579,Comparativosimulacros!$E$4:$E$1500,0)),"")</f>
        <v/>
      </c>
      <c r="M579" s="46" t="n"/>
      <c r="N579" s="50">
        <f>ROUND(((O579*3+P579*3+Q579*3+R579*3+S579*1)/13)*5,0)</f>
        <v/>
      </c>
      <c r="O579" s="43" t="n">
        <v>43.75</v>
      </c>
      <c r="P579" s="43" t="n">
        <v>11.52</v>
      </c>
      <c r="Q579" s="43" t="n">
        <v>46.88</v>
      </c>
      <c r="R579" s="43" t="n">
        <v>50</v>
      </c>
      <c r="S579" s="43" t="n">
        <v>58.33</v>
      </c>
      <c r="T579" s="58">
        <f>IF($C579="","",IF(ISNA(MATCH($C579,Comparativosimulacros!$E:$E,0)),"Falta en Comparativo","Sí está"))</f>
        <v/>
      </c>
    </row>
    <row r="580" ht="15.75" customHeight="1" s="42">
      <c r="A580" s="50" t="n">
        <v>902</v>
      </c>
      <c r="B580" s="44" t="n"/>
      <c r="C580" s="44" t="n">
        <v>1048045580</v>
      </c>
      <c r="D580" s="43" t="inlineStr">
        <is>
          <t>Gómez Berrío Samuel</t>
        </is>
      </c>
      <c r="E580" s="51" t="n"/>
      <c r="F580" s="52" t="n"/>
      <c r="G580" s="45" t="n">
        <v>1.97</v>
      </c>
      <c r="H580" s="45" t="n">
        <v>2.46</v>
      </c>
      <c r="I580" s="45" t="n">
        <v>2.54</v>
      </c>
      <c r="J580" s="45" t="n">
        <v>1.93</v>
      </c>
      <c r="K580" s="45" t="n">
        <v>2.67</v>
      </c>
      <c r="L580" s="46">
        <f>IFERROR(INDEX(Comparativosimulacros!$M$4:$M$1500,MATCH($C580,Comparativosimulacros!$E$4:$E$1500,0)),"")</f>
        <v/>
      </c>
      <c r="M580" s="46" t="n"/>
      <c r="N580" s="50">
        <f>ROUND(((O580*3+P580*3+Q580*3+R580*3+S580*1)/13)*5,0)</f>
        <v/>
      </c>
      <c r="O580" s="43" t="n">
        <v>29.38</v>
      </c>
      <c r="P580" s="43" t="n">
        <v>39.11</v>
      </c>
      <c r="Q580" s="43" t="n">
        <v>43.75</v>
      </c>
      <c r="R580" s="43" t="n">
        <v>29.17</v>
      </c>
      <c r="S580" s="43" t="n">
        <v>50</v>
      </c>
      <c r="T580" s="58">
        <f>IF($C580="","",IF(ISNA(MATCH($C580,Comparativosimulacros!$E:$E,0)),"Falta en Comparativo","Sí está"))</f>
        <v/>
      </c>
    </row>
    <row r="581" ht="15.75" customHeight="1" s="42">
      <c r="A581" s="50" t="n">
        <v>902</v>
      </c>
      <c r="B581" s="44" t="n"/>
      <c r="C581" s="44" t="n">
        <v>1011593035</v>
      </c>
      <c r="D581" s="43" t="inlineStr">
        <is>
          <t>Gómez Lezcano Isabel Sofia</t>
        </is>
      </c>
      <c r="E581" s="51" t="n"/>
      <c r="F581" s="52" t="n"/>
      <c r="G581" s="45" t="n">
        <v>1.51</v>
      </c>
      <c r="H581" s="45" t="n">
        <v>2.19</v>
      </c>
      <c r="I581" s="45" t="n">
        <v>1.45</v>
      </c>
      <c r="J581" s="45" t="n">
        <v>1.38</v>
      </c>
      <c r="K581" s="45" t="n">
        <v>2.22</v>
      </c>
      <c r="L581" s="46">
        <f>IFERROR(INDEX(Comparativosimulacros!$M$4:$M$1500,MATCH($C581,Comparativosimulacros!$E$4:$E$1500,0)),"")</f>
        <v/>
      </c>
      <c r="M581" s="46" t="n"/>
      <c r="N581" s="50">
        <f>ROUND(((O581*3+P581*3+Q581*3+R581*3+S581*1)/13)*5,0)</f>
        <v/>
      </c>
      <c r="O581" s="43" t="n">
        <v>22.5</v>
      </c>
      <c r="P581" s="43" t="n">
        <v>34.73</v>
      </c>
      <c r="Q581" s="43" t="n">
        <v>25</v>
      </c>
      <c r="R581" s="43" t="n">
        <v>20.83</v>
      </c>
      <c r="S581" s="43" t="n">
        <v>41.67</v>
      </c>
      <c r="T581" s="58">
        <f>IF($C581="","",IF(ISNA(MATCH($C581,Comparativosimulacros!$E:$E,0)),"Falta en Comparativo","Sí está"))</f>
        <v/>
      </c>
    </row>
    <row r="582" ht="15.75" customHeight="1" s="42">
      <c r="A582" s="50" t="n">
        <v>902</v>
      </c>
      <c r="B582" s="44" t="n"/>
      <c r="C582" s="44" t="n">
        <v>1025658121</v>
      </c>
      <c r="D582" s="43" t="inlineStr">
        <is>
          <t>Hernández Quiros Nicoll</t>
        </is>
      </c>
      <c r="E582" s="51" t="n"/>
      <c r="F582" s="52" t="n"/>
      <c r="G582" s="45" t="n">
        <v>3.6</v>
      </c>
      <c r="H582" s="45" t="n">
        <v>3.59</v>
      </c>
      <c r="I582" s="45" t="n">
        <v>2.54</v>
      </c>
      <c r="J582" s="45" t="n">
        <v>3.03</v>
      </c>
      <c r="K582" s="45" t="n">
        <v>1.56</v>
      </c>
      <c r="L582" s="46">
        <f>IFERROR(INDEX(Comparativosimulacros!$M$4:$M$1500,MATCH($C582,Comparativosimulacros!$E$4:$E$1500,0)),"")</f>
        <v/>
      </c>
      <c r="M582" s="46" t="n"/>
      <c r="N582" s="50">
        <f>ROUND(((O582*3+P582*3+Q582*3+R582*3+S582*1)/13)*5,0)</f>
        <v/>
      </c>
      <c r="O582" s="43" t="n">
        <v>53.75</v>
      </c>
      <c r="P582" s="43" t="n">
        <v>56.96</v>
      </c>
      <c r="Q582" s="43" t="n">
        <v>43.75</v>
      </c>
      <c r="R582" s="43" t="n">
        <v>45.83</v>
      </c>
      <c r="S582" s="43" t="n">
        <v>29.17</v>
      </c>
      <c r="T582" s="58">
        <f>IF($C582="","",IF(ISNA(MATCH($C582,Comparativosimulacros!$E:$E,0)),"Falta en Comparativo","Sí está"))</f>
        <v/>
      </c>
    </row>
    <row r="583" ht="15.75" customHeight="1" s="42">
      <c r="A583" s="50" t="n">
        <v>902</v>
      </c>
      <c r="B583" s="44" t="n"/>
      <c r="C583" s="44" t="n">
        <v>1011594874</v>
      </c>
      <c r="D583" s="43" t="inlineStr">
        <is>
          <t>Hernández Vargas Josellyne</t>
        </is>
      </c>
      <c r="E583" s="51" t="n"/>
      <c r="F583" s="52" t="n"/>
      <c r="G583" s="45" t="n">
        <v>1.51</v>
      </c>
      <c r="H583" s="45" t="n">
        <v>2.24</v>
      </c>
      <c r="I583" s="45" t="n">
        <v>3.27</v>
      </c>
      <c r="J583" s="45" t="n">
        <v>3.31</v>
      </c>
      <c r="K583" s="45" t="n">
        <v>3.78</v>
      </c>
      <c r="L583" s="46">
        <f>IFERROR(INDEX(Comparativosimulacros!$M$4:$M$1500,MATCH($C583,Comparativosimulacros!$E$4:$E$1500,0)),"")</f>
        <v/>
      </c>
      <c r="M583" s="46" t="n"/>
      <c r="N583" s="50">
        <f>ROUND(((O583*3+P583*3+Q583*3+R583*3+S583*1)/13)*5,0)</f>
        <v/>
      </c>
      <c r="O583" s="43" t="n">
        <v>22.5</v>
      </c>
      <c r="P583" s="43" t="n">
        <v>35.54</v>
      </c>
      <c r="Q583" s="43" t="n">
        <v>56.25</v>
      </c>
      <c r="R583" s="43" t="n">
        <v>50</v>
      </c>
      <c r="S583" s="43" t="n">
        <v>70.83</v>
      </c>
      <c r="T583" s="58">
        <f>IF($C583="","",IF(ISNA(MATCH($C583,Comparativosimulacros!$E:$E,0)),"Falta en Comparativo","Sí está"))</f>
        <v/>
      </c>
    </row>
    <row r="584" ht="15.75" customHeight="1" s="42">
      <c r="A584" s="50" t="n">
        <v>902</v>
      </c>
      <c r="B584" s="44" t="n"/>
      <c r="C584" s="44" t="n">
        <v>1021929225</v>
      </c>
      <c r="D584" s="43" t="inlineStr">
        <is>
          <t>Holguín Cartagena Silvana</t>
        </is>
      </c>
      <c r="E584" s="51" t="n"/>
      <c r="F584" s="52" t="n"/>
      <c r="G584" s="45" t="n">
        <v>3.44</v>
      </c>
      <c r="H584" s="45" t="n">
        <v>2.18</v>
      </c>
      <c r="I584" s="45" t="n">
        <v>2.72</v>
      </c>
      <c r="J584" s="45" t="n">
        <v>4.13</v>
      </c>
      <c r="K584" s="45" t="n">
        <v>3.56</v>
      </c>
      <c r="L584" s="46">
        <f>IFERROR(INDEX(Comparativosimulacros!$M$4:$M$1500,MATCH($C584,Comparativosimulacros!$E$4:$E$1500,0)),"")</f>
        <v/>
      </c>
      <c r="M584" s="46" t="n"/>
      <c r="N584" s="50">
        <f>ROUND(((O584*3+P584*3+Q584*3+R584*3+S584*1)/13)*5,0)</f>
        <v/>
      </c>
      <c r="O584" s="43" t="n">
        <v>51.25</v>
      </c>
      <c r="P584" s="43" t="n">
        <v>34.55</v>
      </c>
      <c r="Q584" s="43" t="n">
        <v>46.88</v>
      </c>
      <c r="R584" s="43" t="n">
        <v>62.5</v>
      </c>
      <c r="S584" s="43" t="n">
        <v>66.67</v>
      </c>
      <c r="T584" s="58">
        <f>IF($C584="","",IF(ISNA(MATCH($C584,Comparativosimulacros!$E:$E,0)),"Falta en Comparativo","Sí está"))</f>
        <v/>
      </c>
    </row>
    <row r="585" ht="15.75" customHeight="1" s="42">
      <c r="A585" s="50" t="n">
        <v>902</v>
      </c>
      <c r="B585" s="44" t="n"/>
      <c r="C585" s="44" t="n">
        <v>1011594739</v>
      </c>
      <c r="D585" s="43" t="inlineStr">
        <is>
          <t>López Pérez María Fernanda</t>
        </is>
      </c>
      <c r="E585" s="51" t="n"/>
      <c r="F585" s="52" t="n"/>
      <c r="G585" s="45" t="n">
        <v>3.9</v>
      </c>
      <c r="H585" s="45" t="n">
        <v>2.25</v>
      </c>
      <c r="I585" s="45" t="n">
        <v>3.27</v>
      </c>
      <c r="J585" s="45" t="n">
        <v>2.76</v>
      </c>
      <c r="K585" s="45" t="n">
        <v>3.34</v>
      </c>
      <c r="L585" s="46">
        <f>IFERROR(INDEX(Comparativosimulacros!$M$4:$M$1500,MATCH($C585,Comparativosimulacros!$E$4:$E$1500,0)),"")</f>
        <v/>
      </c>
      <c r="M585" s="46" t="n"/>
      <c r="N585" s="50">
        <f>ROUND(((O585*3+P585*3+Q585*3+R585*3+S585*1)/13)*5,0)</f>
        <v/>
      </c>
      <c r="O585" s="43" t="n">
        <v>58.13</v>
      </c>
      <c r="P585" s="43" t="n">
        <v>35.71</v>
      </c>
      <c r="Q585" s="43" t="n">
        <v>56.25</v>
      </c>
      <c r="R585" s="43" t="n">
        <v>41.67</v>
      </c>
      <c r="S585" s="43" t="n">
        <v>62.5</v>
      </c>
      <c r="T585" s="58">
        <f>IF($C585="","",IF(ISNA(MATCH($C585,Comparativosimulacros!$E:$E,0)),"Falta en Comparativo","Sí está"))</f>
        <v/>
      </c>
    </row>
    <row r="586" ht="15.75" customHeight="1" s="42">
      <c r="A586" s="50" t="n">
        <v>902</v>
      </c>
      <c r="B586" s="44" t="n"/>
      <c r="C586" s="44" t="n">
        <v>1011593607</v>
      </c>
      <c r="D586" s="43" t="inlineStr">
        <is>
          <t>Marín Zapata David Santiago</t>
        </is>
      </c>
      <c r="E586" s="51" t="n"/>
      <c r="F586" s="52" t="n"/>
      <c r="G586" s="45" t="n">
        <v>4.9</v>
      </c>
      <c r="H586" s="45" t="n">
        <v>2.93</v>
      </c>
      <c r="I586" s="45" t="n">
        <v>2.54</v>
      </c>
      <c r="J586" s="45" t="n">
        <v>3.58</v>
      </c>
      <c r="K586" s="45" t="n">
        <v>2.45</v>
      </c>
      <c r="L586" s="46">
        <f>IFERROR(INDEX(Comparativosimulacros!$M$4:$M$1500,MATCH($C586,Comparativosimulacros!$E$4:$E$1500,0)),"")</f>
        <v/>
      </c>
      <c r="M586" s="46" t="n"/>
      <c r="N586" s="50">
        <f>ROUND(((O586*3+P586*3+Q586*3+R586*3+S586*1)/13)*5,0)</f>
        <v/>
      </c>
      <c r="O586" s="43" t="n">
        <v>73.13</v>
      </c>
      <c r="P586" s="43" t="n">
        <v>46.43</v>
      </c>
      <c r="Q586" s="43" t="n">
        <v>43.75</v>
      </c>
      <c r="R586" s="43" t="n">
        <v>54.17</v>
      </c>
      <c r="S586" s="43" t="n">
        <v>45.83</v>
      </c>
      <c r="T586" s="58">
        <f>IF($C586="","",IF(ISNA(MATCH($C586,Comparativosimulacros!$E:$E,0)),"Falta en Comparativo","Sí está"))</f>
        <v/>
      </c>
    </row>
    <row r="587" ht="15.75" customHeight="1" s="42">
      <c r="A587" s="50" t="n">
        <v>902</v>
      </c>
      <c r="B587" s="44" t="n"/>
      <c r="C587" s="44" t="n">
        <v>1025772545</v>
      </c>
      <c r="D587" s="43" t="inlineStr">
        <is>
          <t>Morales Holguín Sebastián</t>
        </is>
      </c>
      <c r="E587" s="51" t="n"/>
      <c r="F587" s="52" t="n"/>
      <c r="G587" s="45" t="n">
        <v>2.64</v>
      </c>
      <c r="H587" s="45" t="n">
        <v>2.29</v>
      </c>
      <c r="I587" s="45" t="n">
        <v>2.72</v>
      </c>
      <c r="J587" s="45" t="n">
        <v>3.86</v>
      </c>
      <c r="K587" s="45" t="n">
        <v>2.67</v>
      </c>
      <c r="L587" s="46">
        <f>IFERROR(INDEX(Comparativosimulacros!$M$4:$M$1500,MATCH($C587,Comparativosimulacros!$E$4:$E$1500,0)),"")</f>
        <v/>
      </c>
      <c r="M587" s="46" t="n"/>
      <c r="N587" s="50">
        <f>ROUND(((O587*3+P587*3+Q587*3+R587*3+S587*1)/13)*5,0)</f>
        <v/>
      </c>
      <c r="O587" s="43" t="n">
        <v>39.38</v>
      </c>
      <c r="P587" s="43" t="n">
        <v>36.34</v>
      </c>
      <c r="Q587" s="43" t="n">
        <v>46.88</v>
      </c>
      <c r="R587" s="43" t="n">
        <v>58.33</v>
      </c>
      <c r="S587" s="43" t="n">
        <v>50</v>
      </c>
      <c r="T587" s="58">
        <f>IF($C587="","",IF(ISNA(MATCH($C587,Comparativosimulacros!$E:$E,0)),"Falta en Comparativo","Sí está"))</f>
        <v/>
      </c>
    </row>
    <row r="588" ht="15.75" customHeight="1" s="42">
      <c r="A588" s="50" t="n">
        <v>902</v>
      </c>
      <c r="B588" s="44" t="n"/>
      <c r="C588" s="44" t="n">
        <v>1011594048</v>
      </c>
      <c r="D588" s="43" t="inlineStr">
        <is>
          <t>Moreno Tilano Michell Dahiana</t>
        </is>
      </c>
      <c r="E588" s="51" t="n"/>
      <c r="F588" s="52" t="n"/>
      <c r="G588" s="45" t="n">
        <v>1.17</v>
      </c>
      <c r="H588" s="45" t="n">
        <v>4.55</v>
      </c>
      <c r="I588" s="45" t="n">
        <v>2.91</v>
      </c>
      <c r="J588" s="45" t="n">
        <v>4.13</v>
      </c>
      <c r="K588" s="45" t="n">
        <v>2.67</v>
      </c>
      <c r="L588" s="46">
        <f>IFERROR(INDEX(Comparativosimulacros!$M$4:$M$1500,MATCH($C588,Comparativosimulacros!$E$4:$E$1500,0)),"")</f>
        <v/>
      </c>
      <c r="M588" s="46" t="n"/>
      <c r="N588" s="50">
        <f>ROUND(((O588*3+P588*3+Q588*3+R588*3+S588*1)/13)*5,0)</f>
        <v/>
      </c>
      <c r="O588" s="43" t="n">
        <v>17.5</v>
      </c>
      <c r="P588" s="43" t="n">
        <v>72.23</v>
      </c>
      <c r="Q588" s="43" t="n">
        <v>50</v>
      </c>
      <c r="R588" s="43" t="n">
        <v>62.5</v>
      </c>
      <c r="S588" s="43" t="n">
        <v>50</v>
      </c>
      <c r="T588" s="58">
        <f>IF($C588="","",IF(ISNA(MATCH($C588,Comparativosimulacros!$E:$E,0)),"Falta en Comparativo","Sí está"))</f>
        <v/>
      </c>
    </row>
    <row r="589" ht="15.75" customHeight="1" s="42">
      <c r="A589" s="50" t="n">
        <v>902</v>
      </c>
      <c r="B589" s="44" t="n"/>
      <c r="C589" s="44" t="n">
        <v>1011594183</v>
      </c>
      <c r="D589" s="43" t="inlineStr">
        <is>
          <t>Ospina Aguirre Mariángel</t>
        </is>
      </c>
      <c r="E589" s="51" t="n"/>
      <c r="F589" s="52" t="n"/>
      <c r="G589" s="45" t="n">
        <v>3.27</v>
      </c>
      <c r="H589" s="45" t="n">
        <v>2.13</v>
      </c>
      <c r="I589" s="45" t="n">
        <v>2.54</v>
      </c>
      <c r="J589" s="45" t="n">
        <v>3.03</v>
      </c>
      <c r="K589" s="45" t="n">
        <v>2.67</v>
      </c>
      <c r="L589" s="46">
        <f>IFERROR(INDEX(Comparativosimulacros!$M$4:$M$1500,MATCH($C589,Comparativosimulacros!$E$4:$E$1500,0)),"")</f>
        <v/>
      </c>
      <c r="M589" s="46" t="n"/>
      <c r="N589" s="50">
        <f>ROUND(((O589*3+P589*3+Q589*3+R589*3+S589*1)/13)*5,0)</f>
        <v/>
      </c>
      <c r="O589" s="43" t="n">
        <v>48.75</v>
      </c>
      <c r="P589" s="43" t="n">
        <v>33.75</v>
      </c>
      <c r="Q589" s="43" t="n">
        <v>43.75</v>
      </c>
      <c r="R589" s="43" t="n">
        <v>45.83</v>
      </c>
      <c r="S589" s="43" t="n">
        <v>50</v>
      </c>
      <c r="T589" s="58">
        <f>IF($C589="","",IF(ISNA(MATCH($C589,Comparativosimulacros!$E:$E,0)),"Falta en Comparativo","Sí está"))</f>
        <v/>
      </c>
    </row>
    <row r="590" ht="15.75" customHeight="1" s="42">
      <c r="A590" s="50" t="n">
        <v>902</v>
      </c>
      <c r="B590" s="44" t="n"/>
      <c r="C590" s="44" t="n">
        <v>1011593085</v>
      </c>
      <c r="D590" s="43" t="inlineStr">
        <is>
          <t>Présiga Ceballos Sara Yulieth</t>
        </is>
      </c>
      <c r="E590" s="51" t="n"/>
      <c r="F590" s="52" t="n"/>
      <c r="G590" s="45" t="n">
        <v>2.14</v>
      </c>
      <c r="H590" s="45" t="n">
        <v>3.61</v>
      </c>
      <c r="I590" s="45" t="n">
        <v>3.27</v>
      </c>
      <c r="J590" s="45" t="n">
        <v>3.31</v>
      </c>
      <c r="K590" s="45" t="n">
        <v>2.89</v>
      </c>
      <c r="L590" s="46">
        <f>IFERROR(INDEX(Comparativosimulacros!$M$4:$M$1500,MATCH($C590,Comparativosimulacros!$E$4:$E$1500,0)),"")</f>
        <v/>
      </c>
      <c r="M590" s="46" t="n"/>
      <c r="N590" s="50">
        <f>ROUND(((O590*3+P590*3+Q590*3+R590*3+S590*1)/13)*5,0)</f>
        <v/>
      </c>
      <c r="O590" s="43" t="n">
        <v>31.88</v>
      </c>
      <c r="P590" s="43" t="n">
        <v>57.32</v>
      </c>
      <c r="Q590" s="43" t="n">
        <v>56.25</v>
      </c>
      <c r="R590" s="43" t="n">
        <v>50</v>
      </c>
      <c r="S590" s="43" t="n">
        <v>54.17</v>
      </c>
      <c r="T590" s="58">
        <f>IF($C590="","",IF(ISNA(MATCH($C590,Comparativosimulacros!$E:$E,0)),"Falta en Comparativo","Sí está"))</f>
        <v/>
      </c>
    </row>
    <row r="591" ht="15.75" customHeight="1" s="42">
      <c r="A591" s="50" t="n">
        <v>902</v>
      </c>
      <c r="B591" s="44" t="n"/>
      <c r="C591" s="44" t="n">
        <v>1011517263</v>
      </c>
      <c r="D591" s="43" t="inlineStr">
        <is>
          <t>Quiroz Alcaraz Anthony</t>
        </is>
      </c>
      <c r="E591" s="51" t="n"/>
      <c r="F591" s="52" t="n"/>
      <c r="G591" s="45" t="n">
        <v>4.57</v>
      </c>
      <c r="H591" s="45" t="n">
        <v>3.08</v>
      </c>
      <c r="I591" s="45" t="n">
        <v>3.45</v>
      </c>
      <c r="J591" s="45" t="n">
        <v>3.58</v>
      </c>
      <c r="K591" s="45" t="n">
        <v>4.45</v>
      </c>
      <c r="L591" s="46">
        <f>IFERROR(INDEX(Comparativosimulacros!$M$4:$M$1500,MATCH($C591,Comparativosimulacros!$E$4:$E$1500,0)),"")</f>
        <v/>
      </c>
      <c r="M591" s="46" t="n"/>
      <c r="N591" s="50">
        <f>ROUND(((O591*3+P591*3+Q591*3+R591*3+S591*1)/13)*5,0)</f>
        <v/>
      </c>
      <c r="O591" s="43" t="n">
        <v>68.13</v>
      </c>
      <c r="P591" s="43" t="n">
        <v>48.84</v>
      </c>
      <c r="Q591" s="43" t="n">
        <v>59.38</v>
      </c>
      <c r="R591" s="43" t="n">
        <v>54.17</v>
      </c>
      <c r="S591" s="43" t="n">
        <v>83.33</v>
      </c>
      <c r="T591" s="58">
        <f>IF($C591="","",IF(ISNA(MATCH($C591,Comparativosimulacros!$E:$E,0)),"Falta en Comparativo","Sí está"))</f>
        <v/>
      </c>
    </row>
    <row r="592" ht="15.75" customHeight="1" s="42">
      <c r="A592" s="50" t="n">
        <v>902</v>
      </c>
      <c r="B592" s="44" t="n"/>
      <c r="C592" s="44" t="n">
        <v>1028005790</v>
      </c>
      <c r="D592" s="43" t="inlineStr">
        <is>
          <t>Quiñones Cartagena Jhon Alexander</t>
        </is>
      </c>
      <c r="E592" s="51" t="n"/>
      <c r="F592" s="52" t="n"/>
      <c r="G592" s="45" t="n">
        <v>2.98</v>
      </c>
      <c r="H592" s="45" t="n">
        <v>4.94</v>
      </c>
      <c r="I592" s="45" t="n">
        <v>3.45</v>
      </c>
      <c r="J592" s="45" t="n">
        <v>3.86</v>
      </c>
      <c r="K592" s="45" t="n">
        <v>3.78</v>
      </c>
      <c r="L592" s="46">
        <f>IFERROR(INDEX(Comparativosimulacros!$M$4:$M$1500,MATCH($C592,Comparativosimulacros!$E$4:$E$1500,0)),"")</f>
        <v/>
      </c>
      <c r="M592" s="46" t="n"/>
      <c r="N592" s="50">
        <f>ROUND(((O592*3+P592*3+Q592*3+R592*3+S592*1)/13)*5,0)</f>
        <v/>
      </c>
      <c r="O592" s="43" t="n">
        <v>44.38</v>
      </c>
      <c r="P592" s="43" t="n">
        <v>78.39</v>
      </c>
      <c r="Q592" s="43" t="n">
        <v>59.38</v>
      </c>
      <c r="R592" s="43" t="n">
        <v>58.33</v>
      </c>
      <c r="S592" s="43" t="n">
        <v>70.83</v>
      </c>
      <c r="T592" s="58">
        <f>IF($C592="","",IF(ISNA(MATCH($C592,Comparativosimulacros!$E:$E,0)),"Falta en Comparativo","Sí está"))</f>
        <v/>
      </c>
    </row>
    <row r="593" ht="15.75" customHeight="1" s="42">
      <c r="A593" s="50" t="n">
        <v>902</v>
      </c>
      <c r="B593" s="44" t="n"/>
      <c r="C593" s="44" t="n">
        <v>1028012265</v>
      </c>
      <c r="D593" s="43" t="inlineStr">
        <is>
          <t>Quiñones Cartagena Julio Cesar</t>
        </is>
      </c>
      <c r="E593" s="51" t="n"/>
      <c r="F593" s="52" t="n"/>
      <c r="G593" s="45" t="n">
        <v>3.14</v>
      </c>
      <c r="H593" s="45" t="n">
        <v>3.74</v>
      </c>
      <c r="I593" s="45" t="n">
        <v>2.72</v>
      </c>
      <c r="J593" s="45" t="n">
        <v>2.76</v>
      </c>
      <c r="K593" s="45" t="n">
        <v>3.34</v>
      </c>
      <c r="L593" s="46">
        <f>IFERROR(INDEX(Comparativosimulacros!$M$4:$M$1500,MATCH($C593,Comparativosimulacros!$E$4:$E$1500,0)),"")</f>
        <v/>
      </c>
      <c r="M593" s="46" t="n"/>
      <c r="N593" s="50">
        <f>ROUND(((O593*3+P593*3+Q593*3+R593*3+S593*1)/13)*5,0)</f>
        <v/>
      </c>
      <c r="O593" s="43" t="n">
        <v>46.88</v>
      </c>
      <c r="P593" s="43" t="n">
        <v>59.38</v>
      </c>
      <c r="Q593" s="43" t="n">
        <v>46.88</v>
      </c>
      <c r="R593" s="43" t="n">
        <v>41.67</v>
      </c>
      <c r="S593" s="43" t="n">
        <v>62.5</v>
      </c>
      <c r="T593" s="58">
        <f>IF($C593="","",IF(ISNA(MATCH($C593,Comparativosimulacros!$E:$E,0)),"Falta en Comparativo","Sí está"))</f>
        <v/>
      </c>
    </row>
    <row r="594" ht="15.75" customHeight="1" s="42">
      <c r="A594" s="50" t="n">
        <v>902</v>
      </c>
      <c r="B594" s="44" t="n"/>
      <c r="C594" s="44" t="n">
        <v>1062973308</v>
      </c>
      <c r="D594" s="43" t="inlineStr">
        <is>
          <t>Rivas Benítez Valentina Andrea</t>
        </is>
      </c>
      <c r="E594" s="51" t="n"/>
      <c r="F594" s="52" t="n"/>
      <c r="G594" s="45" t="n">
        <v>1.17</v>
      </c>
      <c r="H594" s="45" t="n">
        <v>3.04</v>
      </c>
      <c r="I594" s="45" t="n">
        <v>4.54</v>
      </c>
      <c r="J594" s="45" t="n">
        <v>3.58</v>
      </c>
      <c r="K594" s="45" t="n">
        <v>3.11</v>
      </c>
      <c r="L594" s="46">
        <f>IFERROR(INDEX(Comparativosimulacros!$M$4:$M$1500,MATCH($C594,Comparativosimulacros!$E$4:$E$1500,0)),"")</f>
        <v/>
      </c>
      <c r="M594" s="46" t="n"/>
      <c r="N594" s="50">
        <f>ROUND(((O594*3+P594*3+Q594*3+R594*3+S594*1)/13)*5,0)</f>
        <v/>
      </c>
      <c r="O594" s="43" t="n">
        <v>17.5</v>
      </c>
      <c r="P594" s="43" t="n">
        <v>48.21</v>
      </c>
      <c r="Q594" s="43" t="n">
        <v>78.13</v>
      </c>
      <c r="R594" s="43" t="n">
        <v>54.17</v>
      </c>
      <c r="S594" s="43" t="n">
        <v>58.33</v>
      </c>
      <c r="T594" s="58">
        <f>IF($C594="","",IF(ISNA(MATCH($C594,Comparativosimulacros!$E:$E,0)),"Falta en Comparativo","Sí está"))</f>
        <v/>
      </c>
    </row>
    <row r="595" ht="15.75" customHeight="1" s="42">
      <c r="A595" s="50" t="n">
        <v>902</v>
      </c>
      <c r="B595" s="44" t="n"/>
      <c r="C595" s="44" t="n">
        <v>1071435782</v>
      </c>
      <c r="D595" s="43" t="inlineStr">
        <is>
          <t>Rivas Tuiran Jhonatan Andrés</t>
        </is>
      </c>
      <c r="E595" s="51" t="n"/>
      <c r="F595" s="52" t="n"/>
      <c r="G595" s="45" t="n">
        <v>3.1</v>
      </c>
      <c r="H595" s="45" t="n">
        <v>4.72</v>
      </c>
      <c r="I595" s="45" t="n">
        <v>3.81</v>
      </c>
      <c r="J595" s="45" t="n">
        <v>3.31</v>
      </c>
      <c r="K595" s="45" t="n">
        <v>2.89</v>
      </c>
      <c r="L595" s="46">
        <f>IFERROR(INDEX(Comparativosimulacros!$M$4:$M$1500,MATCH($C595,Comparativosimulacros!$E$4:$E$1500,0)),"")</f>
        <v/>
      </c>
      <c r="M595" s="46" t="n"/>
      <c r="N595" s="50">
        <f>ROUND(((O595*3+P595*3+Q595*3+R595*3+S595*1)/13)*5,0)</f>
        <v/>
      </c>
      <c r="O595" s="43" t="n">
        <v>46.25</v>
      </c>
      <c r="P595" s="43" t="n">
        <v>74.81999999999999</v>
      </c>
      <c r="Q595" s="43" t="n">
        <v>65.63</v>
      </c>
      <c r="R595" s="43" t="n">
        <v>50</v>
      </c>
      <c r="S595" s="43" t="n">
        <v>54.17</v>
      </c>
      <c r="T595" s="58">
        <f>IF($C595="","",IF(ISNA(MATCH($C595,Comparativosimulacros!$E:$E,0)),"Falta en Comparativo","Sí está"))</f>
        <v/>
      </c>
    </row>
    <row r="596" ht="15.75" customHeight="1" s="42">
      <c r="A596" s="50" t="n">
        <v>902</v>
      </c>
      <c r="B596" s="44" t="n"/>
      <c r="C596" s="44" t="n">
        <v>1011594540</v>
      </c>
      <c r="D596" s="43" t="inlineStr">
        <is>
          <t>Rodríguez Alcaraz Sebastián</t>
        </is>
      </c>
      <c r="E596" s="51" t="n"/>
      <c r="F596" s="52" t="n"/>
      <c r="G596" s="45" t="n">
        <v>4.9</v>
      </c>
      <c r="H596" s="45" t="n">
        <v>3.49</v>
      </c>
      <c r="I596" s="45" t="n">
        <v>4</v>
      </c>
      <c r="J596" s="45" t="n">
        <v>4.13</v>
      </c>
      <c r="K596" s="45" t="n">
        <v>3.11</v>
      </c>
      <c r="L596" s="46">
        <f>IFERROR(INDEX(Comparativosimulacros!$M$4:$M$1500,MATCH($C596,Comparativosimulacros!$E$4:$E$1500,0)),"")</f>
        <v/>
      </c>
      <c r="M596" s="46" t="n"/>
      <c r="N596" s="50">
        <f>ROUND(((O596*3+P596*3+Q596*3+R596*3+S596*1)/13)*5,0)</f>
        <v/>
      </c>
      <c r="O596" s="43" t="n">
        <v>73.13</v>
      </c>
      <c r="P596" s="43" t="n">
        <v>55.36</v>
      </c>
      <c r="Q596" s="43" t="n">
        <v>68.75</v>
      </c>
      <c r="R596" s="43" t="n">
        <v>62.5</v>
      </c>
      <c r="S596" s="43" t="n">
        <v>58.33</v>
      </c>
      <c r="T596" s="58">
        <f>IF($C596="","",IF(ISNA(MATCH($C596,Comparativosimulacros!$E:$E,0)),"Falta en Comparativo","Sí está"))</f>
        <v/>
      </c>
    </row>
    <row r="597" ht="15.75" customHeight="1" s="42">
      <c r="A597" s="50" t="n">
        <v>902</v>
      </c>
      <c r="B597" s="44" t="n"/>
      <c r="C597" s="44" t="n">
        <v>1011594583</v>
      </c>
      <c r="D597" s="43" t="inlineStr">
        <is>
          <t>Rodríguez Franco Nicolle</t>
        </is>
      </c>
      <c r="E597" s="51" t="n"/>
      <c r="F597" s="52" t="n"/>
      <c r="G597" s="45" t="n">
        <v>2.64</v>
      </c>
      <c r="H597" s="45" t="n">
        <v>3.59</v>
      </c>
      <c r="I597" s="45" t="n">
        <v>2.36</v>
      </c>
      <c r="J597" s="45" t="n">
        <v>2.76</v>
      </c>
      <c r="K597" s="45" t="n">
        <v>3.56</v>
      </c>
      <c r="L597" s="46">
        <f>IFERROR(INDEX(Comparativosimulacros!$M$4:$M$1500,MATCH($C597,Comparativosimulacros!$E$4:$E$1500,0)),"")</f>
        <v/>
      </c>
      <c r="M597" s="46" t="n"/>
      <c r="N597" s="50">
        <f>ROUND(((O597*3+P597*3+Q597*3+R597*3+S597*1)/13)*5,0)</f>
        <v/>
      </c>
      <c r="O597" s="43" t="n">
        <v>39.38</v>
      </c>
      <c r="P597" s="43" t="n">
        <v>56.96</v>
      </c>
      <c r="Q597" s="43" t="n">
        <v>40.63</v>
      </c>
      <c r="R597" s="43" t="n">
        <v>41.67</v>
      </c>
      <c r="S597" s="43" t="n">
        <v>66.67</v>
      </c>
      <c r="T597" s="58">
        <f>IF($C597="","",IF(ISNA(MATCH($C597,Comparativosimulacros!$E:$E,0)),"Falta en Comparativo","Sí está"))</f>
        <v/>
      </c>
    </row>
    <row r="598" ht="15.75" customHeight="1" s="42">
      <c r="A598" s="50" t="n">
        <v>902</v>
      </c>
      <c r="B598" s="44" t="n"/>
      <c r="C598" s="44" t="n">
        <v>1037126299</v>
      </c>
      <c r="D598" s="43" t="inlineStr">
        <is>
          <t>Saldarriaga David Karen Dayana</t>
        </is>
      </c>
      <c r="E598" s="51" t="n"/>
      <c r="F598" s="52" t="n"/>
      <c r="G598" s="45" t="n">
        <v>2.93</v>
      </c>
      <c r="H598" s="45" t="n">
        <v>4.11</v>
      </c>
      <c r="I598" s="45" t="n">
        <v>4.18</v>
      </c>
      <c r="J598" s="45" t="n">
        <v>2.76</v>
      </c>
      <c r="K598" s="45" t="n">
        <v>2.45</v>
      </c>
      <c r="L598" s="46">
        <f>IFERROR(INDEX(Comparativosimulacros!$M$4:$M$1500,MATCH($C598,Comparativosimulacros!$E$4:$E$1500,0)),"")</f>
        <v/>
      </c>
      <c r="M598" s="46" t="n"/>
      <c r="N598" s="50">
        <f>ROUND(((O598*3+P598*3+Q598*3+R598*3+S598*1)/13)*5,0)</f>
        <v/>
      </c>
      <c r="O598" s="43" t="n">
        <v>43.75</v>
      </c>
      <c r="P598" s="43" t="n">
        <v>65.27</v>
      </c>
      <c r="Q598" s="43" t="n">
        <v>71.88</v>
      </c>
      <c r="R598" s="43" t="n">
        <v>41.67</v>
      </c>
      <c r="S598" s="43" t="n">
        <v>45.83</v>
      </c>
      <c r="T598" s="58">
        <f>IF($C598="","",IF(ISNA(MATCH($C598,Comparativosimulacros!$E:$E,0)),"Falta en Comparativo","Sí está"))</f>
        <v/>
      </c>
    </row>
    <row r="599" ht="15.75" customHeight="1" s="42">
      <c r="A599" s="50" t="n">
        <v>902</v>
      </c>
      <c r="B599" s="44" t="n"/>
      <c r="C599" s="44" t="n">
        <v>1011594423</v>
      </c>
      <c r="D599" s="43" t="inlineStr">
        <is>
          <t>Serna Tilano Jacob</t>
        </is>
      </c>
      <c r="E599" s="51" t="n"/>
      <c r="F599" s="52" t="n"/>
      <c r="G599" s="45" t="n">
        <v>2.81</v>
      </c>
      <c r="H599" s="45" t="n">
        <v>2.8</v>
      </c>
      <c r="I599" s="45" t="n">
        <v>3.63</v>
      </c>
      <c r="J599" s="45" t="n">
        <v>3.31</v>
      </c>
      <c r="K599" s="45" t="n">
        <v>2.45</v>
      </c>
      <c r="L599" s="46">
        <f>IFERROR(INDEX(Comparativosimulacros!$M$4:$M$1500,MATCH($C599,Comparativosimulacros!$E$4:$E$1500,0)),"")</f>
        <v/>
      </c>
      <c r="M599" s="46" t="n"/>
      <c r="N599" s="50">
        <f>ROUND(((O599*3+P599*3+Q599*3+R599*3+S599*1)/13)*5,0)</f>
        <v/>
      </c>
      <c r="O599" s="43" t="n">
        <v>41.88</v>
      </c>
      <c r="P599" s="43" t="n">
        <v>44.46</v>
      </c>
      <c r="Q599" s="43" t="n">
        <v>62.5</v>
      </c>
      <c r="R599" s="43" t="n">
        <v>50</v>
      </c>
      <c r="S599" s="43" t="n">
        <v>45.83</v>
      </c>
      <c r="T599" s="58">
        <f>IF($C599="","",IF(ISNA(MATCH($C599,Comparativosimulacros!$E:$E,0)),"Falta en Comparativo","Sí está"))</f>
        <v/>
      </c>
    </row>
    <row r="600" ht="15.75" customHeight="1" s="42">
      <c r="A600" s="50" t="n">
        <v>902</v>
      </c>
      <c r="B600" s="44" t="n"/>
      <c r="C600" s="44" t="n">
        <v>1011592935</v>
      </c>
      <c r="D600" s="43" t="inlineStr">
        <is>
          <t>Urrego Cano Ian Andrés</t>
        </is>
      </c>
      <c r="E600" s="51" t="n"/>
      <c r="F600" s="52" t="n"/>
      <c r="G600" s="45" t="n">
        <v>3.6</v>
      </c>
      <c r="H600" s="45" t="n">
        <v>3.94</v>
      </c>
      <c r="I600" s="45" t="n">
        <v>3.63</v>
      </c>
      <c r="J600" s="45" t="n">
        <v>1.65</v>
      </c>
      <c r="K600" s="45" t="n">
        <v>2.45</v>
      </c>
      <c r="L600" s="46">
        <f>IFERROR(INDEX(Comparativosimulacros!$M$4:$M$1500,MATCH($C600,Comparativosimulacros!$E$4:$E$1500,0)),"")</f>
        <v/>
      </c>
      <c r="M600" s="46" t="n"/>
      <c r="N600" s="50">
        <f>ROUND(((O600*3+P600*3+Q600*3+R600*3+S600*1)/13)*5,0)</f>
        <v/>
      </c>
      <c r="O600" s="43" t="n">
        <v>53.75</v>
      </c>
      <c r="P600" s="43" t="n">
        <v>62.5</v>
      </c>
      <c r="Q600" s="43" t="n">
        <v>62.5</v>
      </c>
      <c r="R600" s="43" t="n">
        <v>25</v>
      </c>
      <c r="S600" s="43" t="n">
        <v>45.83</v>
      </c>
      <c r="T600" s="58">
        <f>IF($C600="","",IF(ISNA(MATCH($C600,Comparativosimulacros!$E:$E,0)),"Falta en Comparativo","Sí está"))</f>
        <v/>
      </c>
    </row>
    <row r="601" ht="15.75" customHeight="1" s="42">
      <c r="A601" s="50" t="n">
        <v>902</v>
      </c>
      <c r="B601" s="44" t="n"/>
      <c r="C601" s="44" t="n">
        <v>1011594809</v>
      </c>
      <c r="D601" s="43" t="inlineStr">
        <is>
          <t>Valderrama Montoya Maylin</t>
        </is>
      </c>
      <c r="E601" s="51" t="n"/>
      <c r="F601" s="52" t="n"/>
      <c r="G601" s="45" t="n">
        <v>1.97</v>
      </c>
      <c r="H601" s="45" t="n">
        <v>1.46</v>
      </c>
      <c r="I601" s="45" t="n">
        <v>2.72</v>
      </c>
      <c r="J601" s="45" t="n">
        <v>3.31</v>
      </c>
      <c r="K601" s="45" t="n">
        <v>2.67</v>
      </c>
      <c r="L601" s="46">
        <f>IFERROR(INDEX(Comparativosimulacros!$M$4:$M$1500,MATCH($C601,Comparativosimulacros!$E$4:$E$1500,0)),"")</f>
        <v/>
      </c>
      <c r="M601" s="46" t="n"/>
      <c r="N601" s="50">
        <f>ROUND(((O601*3+P601*3+Q601*3+R601*3+S601*1)/13)*5,0)</f>
        <v/>
      </c>
      <c r="O601" s="43" t="n">
        <v>29.38</v>
      </c>
      <c r="P601" s="43" t="n">
        <v>23.21</v>
      </c>
      <c r="Q601" s="43" t="n">
        <v>46.88</v>
      </c>
      <c r="R601" s="43" t="n">
        <v>50</v>
      </c>
      <c r="S601" s="43" t="n">
        <v>50</v>
      </c>
      <c r="T601" s="58">
        <f>IF($C601="","",IF(ISNA(MATCH($C601,Comparativosimulacros!$E:$E,0)),"Falta en Comparativo","Sí está"))</f>
        <v/>
      </c>
    </row>
    <row r="602" ht="15.75" customHeight="1" s="42">
      <c r="A602" s="50" t="n">
        <v>902</v>
      </c>
      <c r="B602" s="44" t="n"/>
      <c r="C602" s="44" t="n">
        <v>1026568611</v>
      </c>
      <c r="D602" s="43" t="inlineStr">
        <is>
          <t>Vásquez Gómez Alex David</t>
        </is>
      </c>
      <c r="E602" s="51" t="n"/>
      <c r="F602" s="52" t="n"/>
      <c r="G602" s="45" t="n">
        <v>1.97</v>
      </c>
      <c r="H602" s="45" t="n">
        <v>4.83</v>
      </c>
      <c r="I602" s="45" t="n">
        <v>4.18</v>
      </c>
      <c r="J602" s="45" t="n">
        <v>3.58</v>
      </c>
      <c r="K602" s="45" t="n">
        <v>4.23</v>
      </c>
      <c r="L602" s="46">
        <f>IFERROR(INDEX(Comparativosimulacros!$M$4:$M$1500,MATCH($C602,Comparativosimulacros!$E$4:$E$1500,0)),"")</f>
        <v/>
      </c>
      <c r="M602" s="46" t="n"/>
      <c r="N602" s="50">
        <f>ROUND(((O602*3+P602*3+Q602*3+R602*3+S602*1)/13)*5,0)</f>
        <v/>
      </c>
      <c r="O602" s="43" t="n">
        <v>29.38</v>
      </c>
      <c r="P602" s="43" t="n">
        <v>76.61</v>
      </c>
      <c r="Q602" s="43" t="n">
        <v>71.88</v>
      </c>
      <c r="R602" s="43" t="n">
        <v>54.17</v>
      </c>
      <c r="S602" s="43" t="n">
        <v>79.17</v>
      </c>
      <c r="T602" s="58">
        <f>IF($C602="","",IF(ISNA(MATCH($C602,Comparativosimulacros!$E:$E,0)),"Falta en Comparativo","Sí está"))</f>
        <v/>
      </c>
    </row>
    <row r="603" ht="15.75" customHeight="1" s="42">
      <c r="A603" s="50" t="n">
        <v>902</v>
      </c>
      <c r="B603" s="44" t="n"/>
      <c r="C603" s="44" t="n">
        <v>1011594199</v>
      </c>
      <c r="D603" s="43" t="inlineStr">
        <is>
          <t>Yépez Arango María Kamila</t>
        </is>
      </c>
      <c r="E603" s="51" t="n"/>
      <c r="F603" s="52" t="n"/>
      <c r="G603" s="45" t="n">
        <v>4.57</v>
      </c>
      <c r="H603" s="45" t="n">
        <v>3.25</v>
      </c>
      <c r="I603" s="45" t="n">
        <v>4.18</v>
      </c>
      <c r="J603" s="45" t="n">
        <v>3.86</v>
      </c>
      <c r="K603" s="45" t="n">
        <v>3.11</v>
      </c>
      <c r="L603" s="46">
        <f>IFERROR(INDEX(Comparativosimulacros!$M$4:$M$1500,MATCH($C603,Comparativosimulacros!$E$4:$E$1500,0)),"")</f>
        <v/>
      </c>
      <c r="M603" s="46" t="n"/>
      <c r="N603" s="50">
        <f>ROUND(((O603*3+P603*3+Q603*3+R603*3+S603*1)/13)*5,0)</f>
        <v/>
      </c>
      <c r="O603" s="43" t="n">
        <v>68.13</v>
      </c>
      <c r="P603" s="43" t="n">
        <v>51.61</v>
      </c>
      <c r="Q603" s="43" t="n">
        <v>71.88</v>
      </c>
      <c r="R603" s="43" t="n">
        <v>58.33</v>
      </c>
      <c r="S603" s="43" t="n">
        <v>58.33</v>
      </c>
      <c r="T603" s="58">
        <f>IF($C603="","",IF(ISNA(MATCH($C603,Comparativosimulacros!$E:$E,0)),"Falta en Comparativo","Sí está"))</f>
        <v/>
      </c>
    </row>
    <row r="604" ht="15.75" customHeight="1" s="42">
      <c r="A604" s="50" t="n">
        <v>902</v>
      </c>
      <c r="B604" s="44" t="n"/>
      <c r="C604" s="44" t="n">
        <v>1018244618</v>
      </c>
      <c r="D604" s="43" t="inlineStr">
        <is>
          <t>Álvarez Roldan María De Los Ángeles</t>
        </is>
      </c>
      <c r="E604" s="51" t="n"/>
      <c r="F604" s="52" t="n"/>
      <c r="G604" s="45" t="n">
        <v>2.81</v>
      </c>
      <c r="H604" s="45" t="n">
        <v>1</v>
      </c>
      <c r="I604" s="45" t="n">
        <v>3.27</v>
      </c>
      <c r="J604" s="45" t="n">
        <v>2.48</v>
      </c>
      <c r="K604" s="45" t="n">
        <v>2.22</v>
      </c>
      <c r="L604" s="46">
        <f>IFERROR(INDEX(Comparativosimulacros!$M$4:$M$1500,MATCH($C604,Comparativosimulacros!$E$4:$E$1500,0)),"")</f>
        <v/>
      </c>
      <c r="M604" s="46" t="n"/>
      <c r="N604" s="50">
        <f>ROUND(((O604*3+P604*3+Q604*3+R604*3+S604*1)/13)*5,0)</f>
        <v/>
      </c>
      <c r="O604" s="43" t="n">
        <v>41.88</v>
      </c>
      <c r="P604" s="43" t="n">
        <v>12.32</v>
      </c>
      <c r="Q604" s="43" t="n">
        <v>56.25</v>
      </c>
      <c r="R604" s="43" t="n">
        <v>37.5</v>
      </c>
      <c r="S604" s="43" t="n">
        <v>41.67</v>
      </c>
      <c r="T604" s="58">
        <f>IF($C604="","",IF(ISNA(MATCH($C604,Comparativosimulacros!$E:$E,0)),"Falta en Comparativo","Sí está"))</f>
        <v/>
      </c>
    </row>
    <row r="605" ht="15.75" customHeight="1" s="42">
      <c r="A605" s="50" t="n">
        <v>903</v>
      </c>
      <c r="B605" s="44" t="n"/>
      <c r="C605" s="44" t="n">
        <v>6355533</v>
      </c>
      <c r="D605" s="43" t="inlineStr">
        <is>
          <t>Alvarado Yepes Cristian Josué</t>
        </is>
      </c>
      <c r="E605" s="51" t="n"/>
      <c r="F605" s="52" t="n"/>
      <c r="G605" s="45" t="n">
        <v>4.98</v>
      </c>
      <c r="H605" s="45" t="n">
        <v>3.78</v>
      </c>
      <c r="I605" s="45" t="n">
        <v>3.45</v>
      </c>
      <c r="J605" s="45" t="n">
        <v>3.63</v>
      </c>
      <c r="K605" s="45" t="n">
        <v>3.46</v>
      </c>
      <c r="L605" s="46">
        <f>IFERROR(INDEX(Comparativosimulacros!$M$4:$M$1500,MATCH($C605,Comparativosimulacros!$E$4:$E$1500,0)),"")</f>
        <v/>
      </c>
      <c r="M605" s="46" t="n"/>
      <c r="N605" s="50">
        <f>ROUND(((O605*3+P605*3+Q605*3+R605*3+S605*1)/13)*5,0)</f>
        <v/>
      </c>
      <c r="O605" s="43" t="n">
        <v>62.75</v>
      </c>
      <c r="P605" s="43" t="n">
        <v>47.92</v>
      </c>
      <c r="Q605" s="43" t="n">
        <v>48.44</v>
      </c>
      <c r="R605" s="43" t="n">
        <v>45.83</v>
      </c>
      <c r="S605" s="43" t="n">
        <v>58.33</v>
      </c>
      <c r="T605" s="58">
        <f>IF($C605="","",IF(ISNA(MATCH($C605,Comparativosimulacros!$E:$E,0)),"Falta en Comparativo","Sí está"))</f>
        <v/>
      </c>
    </row>
    <row r="606" ht="15.75" customHeight="1" s="42">
      <c r="A606" s="50" t="n">
        <v>903</v>
      </c>
      <c r="B606" s="44" t="n"/>
      <c r="C606" s="44" t="n">
        <v>1022096986</v>
      </c>
      <c r="D606" s="43" t="inlineStr">
        <is>
          <t>Arroyave López Katherin</t>
        </is>
      </c>
      <c r="E606" s="51" t="n"/>
      <c r="F606" s="52" t="n"/>
      <c r="G606" s="45" t="n">
        <v>3.89</v>
      </c>
      <c r="H606" s="45" t="n">
        <v>2.52</v>
      </c>
      <c r="I606" s="45" t="n">
        <v>1.92</v>
      </c>
      <c r="J606" s="45" t="n">
        <v>2.97</v>
      </c>
      <c r="K606" s="45" t="n">
        <v>3.96</v>
      </c>
      <c r="L606" s="46">
        <f>IFERROR(INDEX(Comparativosimulacros!$M$4:$M$1500,MATCH($C606,Comparativosimulacros!$E$4:$E$1500,0)),"")</f>
        <v/>
      </c>
      <c r="M606" s="46" t="n"/>
      <c r="N606" s="50">
        <f>ROUND(((O606*3+P606*3+Q606*3+R606*3+S606*1)/13)*5,0)</f>
        <v/>
      </c>
      <c r="O606" s="43" t="n">
        <v>49</v>
      </c>
      <c r="P606" s="43" t="n">
        <v>31.99</v>
      </c>
      <c r="Q606" s="43" t="n">
        <v>26.88</v>
      </c>
      <c r="R606" s="43" t="n">
        <v>37.5</v>
      </c>
      <c r="S606" s="43" t="n">
        <v>66.67</v>
      </c>
      <c r="T606" s="58">
        <f>IF($C606="","",IF(ISNA(MATCH($C606,Comparativosimulacros!$E:$E,0)),"Falta en Comparativo","Sí está"))</f>
        <v/>
      </c>
    </row>
    <row r="607" ht="15.75" customHeight="1" s="42">
      <c r="A607" s="50" t="n">
        <v>903</v>
      </c>
      <c r="B607" s="44" t="n"/>
      <c r="C607" s="44" t="n">
        <v>1018246745</v>
      </c>
      <c r="D607" s="43" t="inlineStr">
        <is>
          <t>Cano Durango Valentina</t>
        </is>
      </c>
      <c r="E607" s="51" t="n"/>
      <c r="F607" s="52" t="n"/>
      <c r="G607" s="45" t="n">
        <v>2.6</v>
      </c>
      <c r="H607" s="45" t="n">
        <v>3.67</v>
      </c>
      <c r="I607" s="45" t="n">
        <v>2.16</v>
      </c>
      <c r="J607" s="45" t="n">
        <v>2.97</v>
      </c>
      <c r="K607" s="45" t="n">
        <v>3.46</v>
      </c>
      <c r="L607" s="46">
        <f>IFERROR(INDEX(Comparativosimulacros!$M$4:$M$1500,MATCH($C607,Comparativosimulacros!$E$4:$E$1500,0)),"")</f>
        <v/>
      </c>
      <c r="M607" s="46" t="n"/>
      <c r="N607" s="50">
        <f>ROUND(((O607*3+P607*3+Q607*3+R607*3+S607*1)/13)*5,0)</f>
        <v/>
      </c>
      <c r="O607" s="43" t="n">
        <v>32.75</v>
      </c>
      <c r="P607" s="43" t="n">
        <v>46.55</v>
      </c>
      <c r="Q607" s="43" t="n">
        <v>30.31</v>
      </c>
      <c r="R607" s="43" t="n">
        <v>37.5</v>
      </c>
      <c r="S607" s="43" t="n">
        <v>58.33</v>
      </c>
      <c r="T607" s="58">
        <f>IF($C607="","",IF(ISNA(MATCH($C607,Comparativosimulacros!$E:$E,0)),"Falta en Comparativo","Sí está"))</f>
        <v/>
      </c>
    </row>
    <row r="608" ht="15.75" customHeight="1" s="42">
      <c r="A608" s="50" t="n">
        <v>903</v>
      </c>
      <c r="B608" s="44" t="n"/>
      <c r="C608" s="44" t="n">
        <v>1011594067</v>
      </c>
      <c r="D608" s="43" t="inlineStr">
        <is>
          <t>Cano Morales Samanta</t>
        </is>
      </c>
      <c r="E608" s="51" t="n"/>
      <c r="F608" s="52" t="n"/>
      <c r="G608" s="45" t="n">
        <v>2.4</v>
      </c>
      <c r="H608" s="45" t="n">
        <v>2.33</v>
      </c>
      <c r="I608" s="45" t="n">
        <v>3.85</v>
      </c>
      <c r="J608" s="45" t="n">
        <v>2.31</v>
      </c>
      <c r="K608" s="45" t="n">
        <v>2.72</v>
      </c>
      <c r="L608" s="46">
        <f>IFERROR(INDEX(Comparativosimulacros!$M$4:$M$1500,MATCH($C608,Comparativosimulacros!$E$4:$E$1500,0)),"")</f>
        <v/>
      </c>
      <c r="M608" s="46" t="n"/>
      <c r="N608" s="50">
        <f>ROUND(((O608*3+P608*3+Q608*3+R608*3+S608*1)/13)*5,0)</f>
        <v/>
      </c>
      <c r="O608" s="43" t="n">
        <v>30.25</v>
      </c>
      <c r="P608" s="43" t="n">
        <v>29.61</v>
      </c>
      <c r="Q608" s="43" t="n">
        <v>54.06</v>
      </c>
      <c r="R608" s="43" t="n">
        <v>29.17</v>
      </c>
      <c r="S608" s="43" t="n">
        <v>45.83</v>
      </c>
      <c r="T608" s="58">
        <f>IF($C608="","",IF(ISNA(MATCH($C608,Comparativosimulacros!$E:$E,0)),"Falta en Comparativo","Sí está"))</f>
        <v/>
      </c>
    </row>
    <row r="609" ht="15.75" customHeight="1" s="42">
      <c r="A609" s="50" t="n">
        <v>903</v>
      </c>
      <c r="B609" s="44" t="n"/>
      <c r="C609" s="44" t="n">
        <v>1011593924</v>
      </c>
      <c r="D609" s="43" t="inlineStr">
        <is>
          <t>Cartagena Urrego José Luis</t>
        </is>
      </c>
      <c r="E609" s="51" t="n"/>
      <c r="F609" s="52" t="n"/>
      <c r="G609" s="45" t="n">
        <v>3.25</v>
      </c>
      <c r="H609" s="45" t="n">
        <v>1.73</v>
      </c>
      <c r="I609" s="45" t="n">
        <v>2.76</v>
      </c>
      <c r="J609" s="45" t="n">
        <v>3.63</v>
      </c>
      <c r="K609" s="45" t="n">
        <v>3.22</v>
      </c>
      <c r="L609" s="46">
        <f>IFERROR(INDEX(Comparativosimulacros!$M$4:$M$1500,MATCH($C609,Comparativosimulacros!$E$4:$E$1500,0)),"")</f>
        <v/>
      </c>
      <c r="M609" s="46" t="n"/>
      <c r="N609" s="50">
        <f>ROUND(((O609*3+P609*3+Q609*3+R609*3+S609*1)/13)*5,0)</f>
        <v/>
      </c>
      <c r="O609" s="43" t="n">
        <v>41</v>
      </c>
      <c r="P609" s="43" t="n">
        <v>21.9</v>
      </c>
      <c r="Q609" s="43" t="n">
        <v>38.75</v>
      </c>
      <c r="R609" s="43" t="n">
        <v>45.83</v>
      </c>
      <c r="S609" s="43" t="n">
        <v>54.17</v>
      </c>
      <c r="T609" s="58">
        <f>IF($C609="","",IF(ISNA(MATCH($C609,Comparativosimulacros!$E:$E,0)),"Falta en Comparativo","Sí está"))</f>
        <v/>
      </c>
    </row>
    <row r="610" ht="15.75" customHeight="1" s="42">
      <c r="A610" s="50" t="n">
        <v>903</v>
      </c>
      <c r="B610" s="44" t="n"/>
      <c r="C610" s="44" t="n">
        <v>1011594472</v>
      </c>
      <c r="D610" s="43" t="inlineStr">
        <is>
          <t>Casas Bran Ana Sofia</t>
        </is>
      </c>
      <c r="E610" s="51" t="n"/>
      <c r="F610" s="52" t="n"/>
      <c r="G610" s="45" t="n">
        <v>4.33</v>
      </c>
      <c r="H610" s="45" t="n">
        <v>4.83</v>
      </c>
      <c r="I610" s="45" t="n">
        <v>5</v>
      </c>
      <c r="J610" s="45" t="n">
        <v>4.29</v>
      </c>
      <c r="K610" s="45" t="n">
        <v>4.21</v>
      </c>
      <c r="L610" s="46">
        <f>IFERROR(INDEX(Comparativosimulacros!$M$4:$M$1500,MATCH($C610,Comparativosimulacros!$E$4:$E$1500,0)),"")</f>
        <v/>
      </c>
      <c r="M610" s="46" t="n"/>
      <c r="N610" s="50">
        <f>ROUND(((O610*3+P610*3+Q610*3+R610*3+S610*1)/13)*5,0)</f>
        <v/>
      </c>
      <c r="O610" s="43" t="n">
        <v>54.5</v>
      </c>
      <c r="P610" s="43" t="n">
        <v>61.28</v>
      </c>
      <c r="Q610" s="43" t="n">
        <v>84.38</v>
      </c>
      <c r="R610" s="43" t="n">
        <v>54.17</v>
      </c>
      <c r="S610" s="43" t="n">
        <v>70.83</v>
      </c>
      <c r="T610" s="58">
        <f>IF($C610="","",IF(ISNA(MATCH($C610,Comparativosimulacros!$E:$E,0)),"Falta en Comparativo","Sí está"))</f>
        <v/>
      </c>
    </row>
    <row r="611" ht="15.75" customHeight="1" s="42">
      <c r="A611" s="50" t="n">
        <v>903</v>
      </c>
      <c r="B611" s="44" t="n"/>
      <c r="C611" s="44" t="n">
        <v>1046906946</v>
      </c>
      <c r="D611" s="43" t="inlineStr">
        <is>
          <t>Castrillón Ramírez Jhordan</t>
        </is>
      </c>
      <c r="E611" s="51" t="n"/>
      <c r="F611" s="52" t="n"/>
      <c r="G611" s="45" t="n">
        <v>1.31</v>
      </c>
      <c r="H611" s="45" t="n">
        <v>1.62</v>
      </c>
      <c r="I611" s="45" t="n">
        <v>4.39</v>
      </c>
      <c r="J611" s="45" t="n">
        <v>4.29</v>
      </c>
      <c r="K611" s="45" t="n">
        <v>1.98</v>
      </c>
      <c r="L611" s="46">
        <f>IFERROR(INDEX(Comparativosimulacros!$M$4:$M$1500,MATCH($C611,Comparativosimulacros!$E$4:$E$1500,0)),"")</f>
        <v/>
      </c>
      <c r="M611" s="46" t="n"/>
      <c r="N611" s="50">
        <f>ROUND(((O611*3+P611*3+Q611*3+R611*3+S611*1)/13)*5,0)</f>
        <v/>
      </c>
      <c r="O611" s="43" t="n">
        <v>16.5</v>
      </c>
      <c r="P611" s="43" t="n">
        <v>20.54</v>
      </c>
      <c r="Q611" s="43" t="n">
        <v>61.56</v>
      </c>
      <c r="R611" s="43" t="n">
        <v>54.17</v>
      </c>
      <c r="S611" s="43" t="n">
        <v>33.33</v>
      </c>
      <c r="T611" s="58">
        <f>IF($C611="","",IF(ISNA(MATCH($C611,Comparativosimulacros!$E:$E,0)),"Falta en Comparativo","Sí está"))</f>
        <v/>
      </c>
    </row>
    <row r="612" ht="15.75" customHeight="1" s="42">
      <c r="A612" s="50" t="n">
        <v>903</v>
      </c>
      <c r="B612" s="44" t="n"/>
      <c r="C612" s="44" t="n">
        <v>1011593854</v>
      </c>
      <c r="D612" s="43" t="inlineStr">
        <is>
          <t>García Benítez Kitian Zulay</t>
        </is>
      </c>
      <c r="E612" s="51" t="n"/>
      <c r="F612" s="52" t="n"/>
      <c r="G612" s="45" t="n">
        <v>1.96</v>
      </c>
      <c r="H612" s="45" t="n">
        <v>3.83</v>
      </c>
      <c r="I612" s="45" t="n">
        <v>3.9</v>
      </c>
      <c r="J612" s="45" t="n">
        <v>3.63</v>
      </c>
      <c r="K612" s="45" t="n">
        <v>3.22</v>
      </c>
      <c r="L612" s="46">
        <f>IFERROR(INDEX(Comparativosimulacros!$M$4:$M$1500,MATCH($C612,Comparativosimulacros!$E$4:$E$1500,0)),"")</f>
        <v/>
      </c>
      <c r="M612" s="46" t="n"/>
      <c r="N612" s="50">
        <f>ROUND(((O612*3+P612*3+Q612*3+R612*3+S612*1)/13)*5,0)</f>
        <v/>
      </c>
      <c r="O612" s="43" t="n">
        <v>24.75</v>
      </c>
      <c r="P612" s="43" t="n">
        <v>48.6</v>
      </c>
      <c r="Q612" s="43" t="n">
        <v>54.69</v>
      </c>
      <c r="R612" s="43" t="n">
        <v>45.83</v>
      </c>
      <c r="S612" s="43" t="n">
        <v>54.17</v>
      </c>
      <c r="T612" s="58">
        <f>IF($C612="","",IF(ISNA(MATCH($C612,Comparativosimulacros!$E:$E,0)),"Falta en Comparativo","Sí está"))</f>
        <v/>
      </c>
    </row>
    <row r="613" ht="15.75" customHeight="1" s="42">
      <c r="A613" s="50" t="n">
        <v>903</v>
      </c>
      <c r="B613" s="44" t="n"/>
      <c r="C613" s="44" t="n">
        <v>1017191218</v>
      </c>
      <c r="D613" s="43" t="inlineStr">
        <is>
          <t>García Jaramillo Mariana</t>
        </is>
      </c>
      <c r="E613" s="51" t="n"/>
      <c r="F613" s="52" t="n"/>
      <c r="G613" s="45" t="n">
        <v>1.96</v>
      </c>
      <c r="H613" s="45" t="n">
        <v>3.67</v>
      </c>
      <c r="I613" s="45" t="n">
        <v>3.5</v>
      </c>
      <c r="J613" s="45" t="n">
        <v>4.29</v>
      </c>
      <c r="K613" s="45" t="n">
        <v>3.22</v>
      </c>
      <c r="L613" s="46">
        <f>IFERROR(INDEX(Comparativosimulacros!$M$4:$M$1500,MATCH($C613,Comparativosimulacros!$E$4:$E$1500,0)),"")</f>
        <v/>
      </c>
      <c r="M613" s="46" t="n"/>
      <c r="N613" s="50">
        <f>ROUND(((O613*3+P613*3+Q613*3+R613*3+S613*1)/13)*5,0)</f>
        <v/>
      </c>
      <c r="O613" s="43" t="n">
        <v>24.75</v>
      </c>
      <c r="P613" s="43" t="n">
        <v>46.55</v>
      </c>
      <c r="Q613" s="43" t="n">
        <v>49.06</v>
      </c>
      <c r="R613" s="43" t="n">
        <v>54.17</v>
      </c>
      <c r="S613" s="43" t="n">
        <v>54.17</v>
      </c>
      <c r="T613" s="58">
        <f>IF($C613="","",IF(ISNA(MATCH($C613,Comparativosimulacros!$E:$E,0)),"Falta en Comparativo","Sí está"))</f>
        <v/>
      </c>
    </row>
    <row r="614" ht="15.75" customHeight="1" s="42">
      <c r="A614" s="50" t="n">
        <v>903</v>
      </c>
      <c r="B614" s="44" t="n"/>
      <c r="C614" s="44" t="n">
        <v>1011594292</v>
      </c>
      <c r="D614" s="43" t="inlineStr">
        <is>
          <t>Graciano Tamayo Lina Marcela</t>
        </is>
      </c>
      <c r="E614" s="51" t="n"/>
      <c r="F614" s="52" t="n"/>
      <c r="G614" s="45" t="n">
        <v>3.25</v>
      </c>
      <c r="H614" s="45" t="n">
        <v>2.33</v>
      </c>
      <c r="I614" s="45" t="n">
        <v>3.7</v>
      </c>
      <c r="J614" s="45" t="n">
        <v>5</v>
      </c>
      <c r="K614" s="45" t="n">
        <v>3.96</v>
      </c>
      <c r="L614" s="46">
        <f>IFERROR(INDEX(Comparativosimulacros!$M$4:$M$1500,MATCH($C614,Comparativosimulacros!$E$4:$E$1500,0)),"")</f>
        <v/>
      </c>
      <c r="M614" s="46" t="n"/>
      <c r="N614" s="50">
        <f>ROUND(((O614*3+P614*3+Q614*3+R614*3+S614*1)/13)*5,0)</f>
        <v/>
      </c>
      <c r="O614" s="43" t="n">
        <v>41</v>
      </c>
      <c r="P614" s="43" t="n">
        <v>29.61</v>
      </c>
      <c r="Q614" s="43" t="n">
        <v>51.88</v>
      </c>
      <c r="R614" s="43" t="n">
        <v>70.83</v>
      </c>
      <c r="S614" s="43" t="n">
        <v>66.67</v>
      </c>
      <c r="T614" s="58">
        <f>IF($C614="","",IF(ISNA(MATCH($C614,Comparativosimulacros!$E:$E,0)),"Falta en Comparativo","Sí está"))</f>
        <v/>
      </c>
    </row>
    <row r="615" ht="15.75" customHeight="1" s="42">
      <c r="A615" s="50" t="n">
        <v>903</v>
      </c>
      <c r="B615" s="44" t="n"/>
      <c r="C615" s="44" t="n">
        <v>1011594898</v>
      </c>
      <c r="D615" s="43" t="inlineStr">
        <is>
          <t>Hernández Vélez Ximena</t>
        </is>
      </c>
      <c r="E615" s="51" t="n"/>
      <c r="F615" s="52" t="n"/>
      <c r="G615" s="45" t="n">
        <v>3.04</v>
      </c>
      <c r="H615" s="45" t="n">
        <v>2.55</v>
      </c>
      <c r="I615" s="45" t="n">
        <v>3.3</v>
      </c>
      <c r="J615" s="45" t="n">
        <v>3.63</v>
      </c>
      <c r="K615" s="45" t="n">
        <v>4.21</v>
      </c>
      <c r="L615" s="46">
        <f>IFERROR(INDEX(Comparativosimulacros!$M$4:$M$1500,MATCH($C615,Comparativosimulacros!$E$4:$E$1500,0)),"")</f>
        <v/>
      </c>
      <c r="M615" s="46" t="n"/>
      <c r="N615" s="50">
        <f>ROUND(((O615*3+P615*3+Q615*3+R615*3+S615*1)/13)*5,0)</f>
        <v/>
      </c>
      <c r="O615" s="43" t="n">
        <v>38.25</v>
      </c>
      <c r="P615" s="43" t="n">
        <v>32.35</v>
      </c>
      <c r="Q615" s="43" t="n">
        <v>46.25</v>
      </c>
      <c r="R615" s="43" t="n">
        <v>45.83</v>
      </c>
      <c r="S615" s="43" t="n">
        <v>70.83</v>
      </c>
      <c r="T615" s="58">
        <f>IF($C615="","",IF(ISNA(MATCH($C615,Comparativosimulacros!$E:$E,0)),"Falta en Comparativo","Sí está"))</f>
        <v/>
      </c>
    </row>
    <row r="616" ht="15.75" customHeight="1" s="42">
      <c r="A616" s="50" t="n">
        <v>903</v>
      </c>
      <c r="B616" s="44" t="n"/>
      <c r="C616" s="44" t="n">
        <v>1032020482</v>
      </c>
      <c r="D616" s="43" t="inlineStr">
        <is>
          <t>Laverde Usuga Alejandra</t>
        </is>
      </c>
      <c r="E616" s="51" t="n"/>
      <c r="F616" s="52" t="n"/>
      <c r="G616" s="45" t="n">
        <v>3.69</v>
      </c>
      <c r="H616" s="45" t="n">
        <v>3.24</v>
      </c>
      <c r="I616" s="45" t="n">
        <v>4.19</v>
      </c>
      <c r="J616" s="45" t="n">
        <v>4.94</v>
      </c>
      <c r="K616" s="45" t="n">
        <v>2.47</v>
      </c>
      <c r="L616" s="46">
        <f>IFERROR(INDEX(Comparativosimulacros!$M$4:$M$1500,MATCH($C616,Comparativosimulacros!$E$4:$E$1500,0)),"")</f>
        <v/>
      </c>
      <c r="M616" s="46" t="n"/>
      <c r="N616" s="50">
        <f>ROUND(((O616*3+P616*3+Q616*3+R616*3+S616*1)/13)*5,0)</f>
        <v/>
      </c>
      <c r="O616" s="43" t="n">
        <v>46.5</v>
      </c>
      <c r="P616" s="43" t="n">
        <v>41.07</v>
      </c>
      <c r="Q616" s="43" t="n">
        <v>58.75</v>
      </c>
      <c r="R616" s="43" t="n">
        <v>62.5</v>
      </c>
      <c r="S616" s="43" t="n">
        <v>41.67</v>
      </c>
      <c r="T616" s="58">
        <f>IF($C616="","",IF(ISNA(MATCH($C616,Comparativosimulacros!$E:$E,0)),"Falta en Comparativo","Sí está"))</f>
        <v/>
      </c>
    </row>
    <row r="617" ht="15.75" customHeight="1" s="42">
      <c r="A617" s="50" t="n">
        <v>903</v>
      </c>
      <c r="B617" s="44" t="n"/>
      <c r="C617" s="44" t="n">
        <v>1017269793</v>
      </c>
      <c r="D617" s="43" t="inlineStr">
        <is>
          <t>Lezcano Arsenio Anderson Josué</t>
        </is>
      </c>
      <c r="E617" s="51" t="n"/>
      <c r="F617" s="52" t="n"/>
      <c r="G617" s="45" t="n">
        <v>3.67</v>
      </c>
      <c r="H617" s="45" t="n">
        <v>4.64</v>
      </c>
      <c r="I617" s="45" t="n">
        <v>3.99</v>
      </c>
      <c r="J617" s="45" t="n">
        <v>4.61</v>
      </c>
      <c r="K617" s="45" t="n">
        <v>3.71</v>
      </c>
      <c r="L617" s="46">
        <f>IFERROR(INDEX(Comparativosimulacros!$M$4:$M$1500,MATCH($C617,Comparativosimulacros!$E$4:$E$1500,0)),"")</f>
        <v/>
      </c>
      <c r="M617" s="46" t="n"/>
      <c r="N617" s="50">
        <f>ROUND(((O617*3+P617*3+Q617*3+R617*3+S617*1)/13)*5,0)</f>
        <v/>
      </c>
      <c r="O617" s="43" t="n">
        <v>46.25</v>
      </c>
      <c r="P617" s="43" t="n">
        <v>58.87</v>
      </c>
      <c r="Q617" s="43" t="n">
        <v>55.94</v>
      </c>
      <c r="R617" s="43" t="n">
        <v>58.33</v>
      </c>
      <c r="S617" s="43" t="n">
        <v>62.5</v>
      </c>
      <c r="T617" s="58">
        <f>IF($C617="","",IF(ISNA(MATCH($C617,Comparativosimulacros!$E:$E,0)),"Falta en Comparativo","Sí está"))</f>
        <v/>
      </c>
    </row>
    <row r="618" ht="15.75" customHeight="1" s="42">
      <c r="A618" s="50" t="n">
        <v>903</v>
      </c>
      <c r="B618" s="44" t="n"/>
      <c r="C618" s="44" t="n">
        <v>1011593996</v>
      </c>
      <c r="D618" s="43" t="inlineStr">
        <is>
          <t>López Quiroz María Valentina</t>
        </is>
      </c>
      <c r="E618" s="51" t="n"/>
      <c r="F618" s="52" t="n"/>
      <c r="G618" s="45" t="n">
        <v>2.38</v>
      </c>
      <c r="H618" s="45" t="n">
        <v>3.29</v>
      </c>
      <c r="I618" s="45" t="n">
        <v>2.36</v>
      </c>
      <c r="J618" s="45" t="n">
        <v>2.31</v>
      </c>
      <c r="K618" s="45" t="n">
        <v>3.22</v>
      </c>
      <c r="L618" s="46">
        <f>IFERROR(INDEX(Comparativosimulacros!$M$4:$M$1500,MATCH($C618,Comparativosimulacros!$E$4:$E$1500,0)),"")</f>
        <v/>
      </c>
      <c r="M618" s="46" t="n"/>
      <c r="N618" s="50">
        <f>ROUND(((O618*3+P618*3+Q618*3+R618*3+S618*1)/13)*5,0)</f>
        <v/>
      </c>
      <c r="O618" s="43" t="n">
        <v>30</v>
      </c>
      <c r="P618" s="43" t="n">
        <v>41.76</v>
      </c>
      <c r="Q618" s="43" t="n">
        <v>33.13</v>
      </c>
      <c r="R618" s="43" t="n">
        <v>29.17</v>
      </c>
      <c r="S618" s="43" t="n">
        <v>54.17</v>
      </c>
      <c r="T618" s="58">
        <f>IF($C618="","",IF(ISNA(MATCH($C618,Comparativosimulacros!$E:$E,0)),"Falta en Comparativo","Sí está"))</f>
        <v/>
      </c>
    </row>
    <row r="619" ht="15.75" customHeight="1" s="42">
      <c r="A619" s="50" t="n">
        <v>903</v>
      </c>
      <c r="B619" s="44" t="n"/>
      <c r="C619" s="44" t="n">
        <v>1140923106</v>
      </c>
      <c r="D619" s="43" t="inlineStr">
        <is>
          <t>López Usuga Emmanuel</t>
        </is>
      </c>
      <c r="E619" s="51" t="n"/>
      <c r="F619" s="52" t="n"/>
      <c r="G619" s="45" t="n">
        <v>3.69</v>
      </c>
      <c r="H619" s="45" t="n">
        <v>3.99</v>
      </c>
      <c r="I619" s="45" t="n">
        <v>2.07</v>
      </c>
      <c r="J619" s="45" t="n">
        <v>3.3</v>
      </c>
      <c r="K619" s="45" t="n">
        <v>2.72</v>
      </c>
      <c r="L619" s="46">
        <f>IFERROR(INDEX(Comparativosimulacros!$M$4:$M$1500,MATCH($C619,Comparativosimulacros!$E$4:$E$1500,0)),"")</f>
        <v/>
      </c>
      <c r="M619" s="46" t="n"/>
      <c r="N619" s="50">
        <f>ROUND(((O619*3+P619*3+Q619*3+R619*3+S619*1)/13)*5,0)</f>
        <v/>
      </c>
      <c r="O619" s="43" t="n">
        <v>46.5</v>
      </c>
      <c r="P619" s="43" t="n">
        <v>50.65</v>
      </c>
      <c r="Q619" s="43" t="n">
        <v>29.06</v>
      </c>
      <c r="R619" s="43" t="n">
        <v>41.67</v>
      </c>
      <c r="S619" s="43" t="n">
        <v>45.83</v>
      </c>
      <c r="T619" s="58">
        <f>IF($C619="","",IF(ISNA(MATCH($C619,Comparativosimulacros!$E:$E,0)),"Falta en Comparativo","Sí está"))</f>
        <v/>
      </c>
    </row>
    <row r="620" ht="15.75" customHeight="1" s="42">
      <c r="A620" s="50" t="n">
        <v>903</v>
      </c>
      <c r="B620" s="44" t="n"/>
      <c r="C620" s="44" t="n">
        <v>1028946846</v>
      </c>
      <c r="D620" s="43" t="inlineStr">
        <is>
          <t>Martínez De Los Santos Esneider</t>
        </is>
      </c>
      <c r="E620" s="51" t="n"/>
      <c r="F620" s="52" t="n"/>
      <c r="G620" s="45" t="n">
        <v>5</v>
      </c>
      <c r="H620" s="45" t="n">
        <v>2.93</v>
      </c>
      <c r="I620" s="45" t="n">
        <v>3.01</v>
      </c>
      <c r="J620" s="45" t="n">
        <v>3.63</v>
      </c>
      <c r="K620" s="45" t="n">
        <v>4.21</v>
      </c>
      <c r="L620" s="46">
        <f>IFERROR(INDEX(Comparativosimulacros!$M$4:$M$1500,MATCH($C620,Comparativosimulacros!$E$4:$E$1500,0)),"")</f>
        <v/>
      </c>
      <c r="M620" s="46" t="n"/>
      <c r="N620" s="50">
        <f>ROUND(((O620*3+P620*3+Q620*3+R620*3+S620*1)/13)*5,0)</f>
        <v/>
      </c>
      <c r="O620" s="43" t="n">
        <v>73.5</v>
      </c>
      <c r="P620" s="43" t="n">
        <v>37.14</v>
      </c>
      <c r="Q620" s="43" t="n">
        <v>42.19</v>
      </c>
      <c r="R620" s="43" t="n">
        <v>45.83</v>
      </c>
      <c r="S620" s="43" t="n">
        <v>70.83</v>
      </c>
      <c r="T620" s="58">
        <f>IF($C620="","",IF(ISNA(MATCH($C620,Comparativosimulacros!$E:$E,0)),"Falta en Comparativo","Sí está"))</f>
        <v/>
      </c>
    </row>
    <row r="621" ht="15.75" customHeight="1" s="42">
      <c r="A621" s="50" t="n">
        <v>903</v>
      </c>
      <c r="B621" s="44" t="n"/>
      <c r="C621" s="44" t="n">
        <v>1011594820</v>
      </c>
      <c r="D621" s="43" t="inlineStr">
        <is>
          <t>Mora Moreno Daniel</t>
        </is>
      </c>
      <c r="E621" s="51" t="n"/>
      <c r="F621" s="52" t="n"/>
      <c r="G621" s="45" t="n">
        <v>3.25</v>
      </c>
      <c r="H621" s="45" t="n">
        <v>2.39</v>
      </c>
      <c r="I621" s="45" t="n">
        <v>1.87</v>
      </c>
      <c r="J621" s="45" t="n">
        <v>2.64</v>
      </c>
      <c r="K621" s="45" t="n">
        <v>2.72</v>
      </c>
      <c r="L621" s="46">
        <f>IFERROR(INDEX(Comparativosimulacros!$M$4:$M$1500,MATCH($C621,Comparativosimulacros!$E$4:$E$1500,0)),"")</f>
        <v/>
      </c>
      <c r="M621" s="46" t="n"/>
      <c r="N621" s="50">
        <f>ROUND(((O621*3+P621*3+Q621*3+R621*3+S621*1)/13)*5,0)</f>
        <v/>
      </c>
      <c r="O621" s="43" t="n">
        <v>41</v>
      </c>
      <c r="P621" s="43" t="n">
        <v>30.3</v>
      </c>
      <c r="Q621" s="43" t="n">
        <v>26.25</v>
      </c>
      <c r="R621" s="43" t="n">
        <v>33.33</v>
      </c>
      <c r="S621" s="43" t="n">
        <v>45.83</v>
      </c>
      <c r="T621" s="58">
        <f>IF($C621="","",IF(ISNA(MATCH($C621,Comparativosimulacros!$E:$E,0)),"Falta en Comparativo","Sí está"))</f>
        <v/>
      </c>
    </row>
    <row r="622" ht="15.75" customHeight="1" s="42">
      <c r="A622" s="50" t="n">
        <v>903</v>
      </c>
      <c r="B622" s="44" t="n"/>
      <c r="C622" s="44" t="n">
        <v>1011594819</v>
      </c>
      <c r="D622" s="43" t="inlineStr">
        <is>
          <t>Mora Moreno David</t>
        </is>
      </c>
      <c r="E622" s="51" t="n"/>
      <c r="F622" s="52" t="n"/>
      <c r="G622" s="45" t="n">
        <v>1.53</v>
      </c>
      <c r="H622" s="45" t="n">
        <v>1.53</v>
      </c>
      <c r="I622" s="45" t="n">
        <v>1</v>
      </c>
      <c r="J622" s="45" t="n">
        <v>4.29</v>
      </c>
      <c r="K622" s="45" t="n">
        <v>2.97</v>
      </c>
      <c r="L622" s="46">
        <f>IFERROR(INDEX(Comparativosimulacros!$M$4:$M$1500,MATCH($C622,Comparativosimulacros!$E$4:$E$1500,0)),"")</f>
        <v/>
      </c>
      <c r="M622" s="46" t="n"/>
      <c r="N622" s="50">
        <f>ROUND(((O622*3+P622*3+Q622*3+R622*3+S622*1)/13)*5,0)</f>
        <v/>
      </c>
      <c r="O622" s="43" t="n">
        <v>19.25</v>
      </c>
      <c r="P622" s="43" t="n">
        <v>19.35</v>
      </c>
      <c r="Q622" s="43" t="n">
        <v>6.25</v>
      </c>
      <c r="R622" s="43" t="n">
        <v>54.17</v>
      </c>
      <c r="S622" s="43" t="n">
        <v>50</v>
      </c>
      <c r="T622" s="58">
        <f>IF($C622="","",IF(ISNA(MATCH($C622,Comparativosimulacros!$E:$E,0)),"Falta en Comparativo","Sí está"))</f>
        <v/>
      </c>
    </row>
    <row r="623" ht="15.75" customHeight="1" s="42">
      <c r="A623" s="50" t="n">
        <v>903</v>
      </c>
      <c r="B623" s="44" t="n"/>
      <c r="C623" s="44" t="n">
        <v>1011594150</v>
      </c>
      <c r="D623" s="43" t="inlineStr">
        <is>
          <t>Moreno Tuberquia Bleyder</t>
        </is>
      </c>
      <c r="E623" s="51" t="n"/>
      <c r="F623" s="52" t="n"/>
      <c r="G623" s="45" t="n">
        <v>5</v>
      </c>
      <c r="H623" s="45" t="n">
        <v>1.85</v>
      </c>
      <c r="I623" s="45" t="n">
        <v>1</v>
      </c>
      <c r="J623" s="45" t="n">
        <v>1.98</v>
      </c>
      <c r="K623" s="45" t="n">
        <v>2.23</v>
      </c>
      <c r="L623" s="46">
        <f>IFERROR(INDEX(Comparativosimulacros!$M$4:$M$1500,MATCH($C623,Comparativosimulacros!$E$4:$E$1500,0)),"")</f>
        <v/>
      </c>
      <c r="M623" s="46" t="n"/>
      <c r="N623" s="50">
        <f>ROUND(((O623*3+P623*3+Q623*3+R623*3+S623*1)/13)*5,0)</f>
        <v/>
      </c>
      <c r="O623" s="43" t="n">
        <v>72</v>
      </c>
      <c r="P623" s="43" t="n">
        <v>23.45</v>
      </c>
      <c r="Q623" s="43" t="n">
        <v>13.75</v>
      </c>
      <c r="R623" s="43" t="n">
        <v>25</v>
      </c>
      <c r="S623" s="43" t="n">
        <v>37.5</v>
      </c>
      <c r="T623" s="58">
        <f>IF($C623="","",IF(ISNA(MATCH($C623,Comparativosimulacros!$E:$E,0)),"Falta en Comparativo","Sí está"))</f>
        <v/>
      </c>
    </row>
    <row r="624" ht="15.75" customHeight="1" s="42">
      <c r="A624" s="50" t="n">
        <v>903</v>
      </c>
      <c r="B624" s="44" t="n"/>
      <c r="C624" s="44" t="n">
        <v>1018244206</v>
      </c>
      <c r="D624" s="43" t="inlineStr">
        <is>
          <t>Oliveros Tuberquia Juan Manuel</t>
        </is>
      </c>
      <c r="E624" s="51" t="n"/>
      <c r="F624" s="52" t="n"/>
      <c r="G624" s="45" t="n">
        <v>3.45</v>
      </c>
      <c r="H624" s="45" t="n">
        <v>4.37</v>
      </c>
      <c r="I624" s="45" t="n">
        <v>4.19</v>
      </c>
      <c r="J624" s="45" t="n">
        <v>3.96</v>
      </c>
      <c r="K624" s="45" t="n">
        <v>2.72</v>
      </c>
      <c r="L624" s="46">
        <f>IFERROR(INDEX(Comparativosimulacros!$M$4:$M$1500,MATCH($C624,Comparativosimulacros!$E$4:$E$1500,0)),"")</f>
        <v/>
      </c>
      <c r="M624" s="46" t="n"/>
      <c r="N624" s="50">
        <f>ROUND(((O624*3+P624*3+Q624*3+R624*3+S624*1)/13)*5,0)</f>
        <v/>
      </c>
      <c r="O624" s="43" t="n">
        <v>43.5</v>
      </c>
      <c r="P624" s="43" t="n">
        <v>55.45</v>
      </c>
      <c r="Q624" s="43" t="n">
        <v>58.75</v>
      </c>
      <c r="R624" s="43" t="n">
        <v>50</v>
      </c>
      <c r="S624" s="43" t="n">
        <v>45.83</v>
      </c>
      <c r="T624" s="58">
        <f>IF($C624="","",IF(ISNA(MATCH($C624,Comparativosimulacros!$E:$E,0)),"Falta en Comparativo","Sí está"))</f>
        <v/>
      </c>
    </row>
    <row r="625" ht="15.75" customHeight="1" s="42">
      <c r="A625" s="50" t="n">
        <v>903</v>
      </c>
      <c r="B625" s="44" t="n"/>
      <c r="C625" s="44" t="n">
        <v>1011594658</v>
      </c>
      <c r="D625" s="43" t="inlineStr">
        <is>
          <t>Palacio Vargas Nicolas Augusto</t>
        </is>
      </c>
      <c r="E625" s="51" t="n"/>
      <c r="F625" s="52" t="n"/>
      <c r="G625" s="45" t="n">
        <v>4.98</v>
      </c>
      <c r="H625" s="45" t="n">
        <v>5</v>
      </c>
      <c r="I625" s="45" t="n">
        <v>5</v>
      </c>
      <c r="J625" s="45" t="n">
        <v>3.3</v>
      </c>
      <c r="K625" s="45" t="n">
        <v>5</v>
      </c>
      <c r="L625" s="46">
        <f>IFERROR(INDEX(Comparativosimulacros!$M$4:$M$1500,MATCH($C625,Comparativosimulacros!$E$4:$E$1500,0)),"")</f>
        <v/>
      </c>
      <c r="M625" s="46" t="n"/>
      <c r="N625" s="50">
        <f>ROUND(((O625*3+P625*3+Q625*3+R625*3+S625*1)/13)*5,0)</f>
        <v/>
      </c>
      <c r="O625" s="43" t="n">
        <v>62.75</v>
      </c>
      <c r="P625" s="43" t="n">
        <v>77.89</v>
      </c>
      <c r="Q625" s="43" t="n">
        <v>78.75</v>
      </c>
      <c r="R625" s="43" t="n">
        <v>41.67</v>
      </c>
      <c r="S625" s="43" t="n">
        <v>91.67</v>
      </c>
      <c r="T625" s="58">
        <f>IF($C625="","",IF(ISNA(MATCH($C625,Comparativosimulacros!$E:$E,0)),"Falta en Comparativo","Sí está"))</f>
        <v/>
      </c>
    </row>
    <row r="626" ht="15.75" customHeight="1" s="42">
      <c r="A626" s="50" t="n">
        <v>903</v>
      </c>
      <c r="B626" s="44" t="n"/>
      <c r="C626" s="44" t="n">
        <v>1011592610</v>
      </c>
      <c r="D626" s="43" t="inlineStr">
        <is>
          <t>Piedrahita Panesso Daniel Alexander</t>
        </is>
      </c>
      <c r="E626" s="51" t="n"/>
      <c r="F626" s="52" t="n"/>
      <c r="G626" s="45" t="n">
        <v>5</v>
      </c>
      <c r="H626" s="45" t="n">
        <v>4.64</v>
      </c>
      <c r="I626" s="45" t="n">
        <v>4.48</v>
      </c>
      <c r="J626" s="45" t="n">
        <v>2.31</v>
      </c>
      <c r="K626" s="45" t="n">
        <v>4.21</v>
      </c>
      <c r="L626" s="46">
        <f>IFERROR(INDEX(Comparativosimulacros!$M$4:$M$1500,MATCH($C626,Comparativosimulacros!$E$4:$E$1500,0)),"")</f>
        <v/>
      </c>
      <c r="M626" s="46" t="n"/>
      <c r="N626" s="50">
        <f>ROUND(((O626*3+P626*3+Q626*3+R626*3+S626*1)/13)*5,0)</f>
        <v/>
      </c>
      <c r="O626" s="43" t="n">
        <v>81.75</v>
      </c>
      <c r="P626" s="43" t="n">
        <v>58.87</v>
      </c>
      <c r="Q626" s="43" t="n">
        <v>62.81</v>
      </c>
      <c r="R626" s="43" t="n">
        <v>29.17</v>
      </c>
      <c r="S626" s="43" t="n">
        <v>70.83</v>
      </c>
      <c r="T626" s="58">
        <f>IF($C626="","",IF(ISNA(MATCH($C626,Comparativosimulacros!$E:$E,0)),"Falta en Comparativo","Sí está"))</f>
        <v/>
      </c>
    </row>
    <row r="627" ht="15.75" customHeight="1" s="42">
      <c r="A627" s="50" t="n">
        <v>903</v>
      </c>
      <c r="B627" s="44" t="n"/>
      <c r="C627" s="44" t="n">
        <v>1011594050</v>
      </c>
      <c r="D627" s="43" t="inlineStr">
        <is>
          <t>Pérez Garcés Kevin Alexander</t>
        </is>
      </c>
      <c r="E627" s="51" t="n"/>
      <c r="F627" s="52" t="n"/>
      <c r="G627" s="45" t="n">
        <v>3.04</v>
      </c>
      <c r="H627" s="45" t="n">
        <v>2.55</v>
      </c>
      <c r="I627" s="45" t="n">
        <v>3.45</v>
      </c>
      <c r="J627" s="45" t="n">
        <v>3.3</v>
      </c>
      <c r="K627" s="45" t="n">
        <v>3.96</v>
      </c>
      <c r="L627" s="46">
        <f>IFERROR(INDEX(Comparativosimulacros!$M$4:$M$1500,MATCH($C627,Comparativosimulacros!$E$4:$E$1500,0)),"")</f>
        <v/>
      </c>
      <c r="M627" s="46" t="n"/>
      <c r="N627" s="50">
        <f>ROUND(((O627*3+P627*3+Q627*3+R627*3+S627*1)/13)*5,0)</f>
        <v/>
      </c>
      <c r="O627" s="43" t="n">
        <v>38.25</v>
      </c>
      <c r="P627" s="43" t="n">
        <v>32.35</v>
      </c>
      <c r="Q627" s="43" t="n">
        <v>48.44</v>
      </c>
      <c r="R627" s="43" t="n">
        <v>41.67</v>
      </c>
      <c r="S627" s="43" t="n">
        <v>66.67</v>
      </c>
      <c r="T627" s="58">
        <f>IF($C627="","",IF(ISNA(MATCH($C627,Comparativosimulacros!$E:$E,0)),"Falta en Comparativo","Sí está"))</f>
        <v/>
      </c>
    </row>
    <row r="628" ht="15.75" customHeight="1" s="42">
      <c r="A628" s="50" t="n">
        <v>903</v>
      </c>
      <c r="B628" s="44" t="n"/>
      <c r="C628" s="44" t="n">
        <v>1011593896</v>
      </c>
      <c r="D628" s="43" t="inlineStr">
        <is>
          <t>Rivera Alcaraz Ylluana Alexa</t>
        </is>
      </c>
      <c r="E628" s="51" t="n"/>
      <c r="F628" s="52" t="n"/>
      <c r="G628" s="45" t="n">
        <v>2.6</v>
      </c>
      <c r="H628" s="45" t="n">
        <v>3.83</v>
      </c>
      <c r="I628" s="45" t="n">
        <v>1.63</v>
      </c>
      <c r="J628" s="45" t="n">
        <v>2.97</v>
      </c>
      <c r="K628" s="45" t="n">
        <v>3.22</v>
      </c>
      <c r="L628" s="46">
        <f>IFERROR(INDEX(Comparativosimulacros!$M$4:$M$1500,MATCH($C628,Comparativosimulacros!$E$4:$E$1500,0)),"")</f>
        <v/>
      </c>
      <c r="M628" s="46" t="n"/>
      <c r="N628" s="50">
        <f>ROUND(((O628*3+P628*3+Q628*3+R628*3+S628*1)/13)*5,0)</f>
        <v/>
      </c>
      <c r="O628" s="43" t="n">
        <v>32.75</v>
      </c>
      <c r="P628" s="43" t="n">
        <v>48.6</v>
      </c>
      <c r="Q628" s="43" t="n">
        <v>22.81</v>
      </c>
      <c r="R628" s="43" t="n">
        <v>37.5</v>
      </c>
      <c r="S628" s="43" t="n">
        <v>54.17</v>
      </c>
      <c r="T628" s="58">
        <f>IF($C628="","",IF(ISNA(MATCH($C628,Comparativosimulacros!$E:$E,0)),"Falta en Comparativo","Sí está"))</f>
        <v/>
      </c>
    </row>
    <row r="629" ht="15.75" customHeight="1" s="42">
      <c r="A629" s="50" t="n">
        <v>903</v>
      </c>
      <c r="B629" s="44" t="n"/>
      <c r="C629" s="44" t="n">
        <v>1033187311</v>
      </c>
      <c r="D629" s="43" t="inlineStr">
        <is>
          <t>Saenz Ramírez Juan Manuel</t>
        </is>
      </c>
      <c r="E629" s="51" t="n"/>
      <c r="F629" s="52" t="n"/>
      <c r="G629" s="45" t="n">
        <v>1.94</v>
      </c>
      <c r="H629" s="45" t="n">
        <v>2.23</v>
      </c>
      <c r="I629" s="45" t="n">
        <v>1.87</v>
      </c>
      <c r="J629" s="45" t="n">
        <v>2.64</v>
      </c>
      <c r="K629" s="45" t="n">
        <v>2.47</v>
      </c>
      <c r="L629" s="46">
        <f>IFERROR(INDEX(Comparativosimulacros!$M$4:$M$1500,MATCH($C629,Comparativosimulacros!$E$4:$E$1500,0)),"")</f>
        <v/>
      </c>
      <c r="M629" s="46" t="n"/>
      <c r="N629" s="50">
        <f>ROUND(((O629*3+P629*3+Q629*3+R629*3+S629*1)/13)*5,0)</f>
        <v/>
      </c>
      <c r="O629" s="43" t="n">
        <v>24.5</v>
      </c>
      <c r="P629" s="43" t="n">
        <v>28.24</v>
      </c>
      <c r="Q629" s="43" t="n">
        <v>26.25</v>
      </c>
      <c r="R629" s="43" t="n">
        <v>33.33</v>
      </c>
      <c r="S629" s="43" t="n">
        <v>41.67</v>
      </c>
      <c r="T629" s="58">
        <f>IF($C629="","",IF(ISNA(MATCH($C629,Comparativosimulacros!$E:$E,0)),"Falta en Comparativo","Sí está"))</f>
        <v/>
      </c>
    </row>
    <row r="630" ht="15.75" customHeight="1" s="42">
      <c r="A630" s="50" t="n">
        <v>903</v>
      </c>
      <c r="B630" s="44" t="n"/>
      <c r="C630" s="44" t="n">
        <v>1022096927</v>
      </c>
      <c r="D630" s="43" t="inlineStr">
        <is>
          <t>Santana León Ana Sofia</t>
        </is>
      </c>
      <c r="E630" s="51" t="n"/>
      <c r="F630" s="52" t="n"/>
      <c r="G630" s="45" t="n">
        <v>4.96</v>
      </c>
      <c r="H630" s="45" t="n">
        <v>2.17</v>
      </c>
      <c r="I630" s="45" t="n">
        <v>2.32</v>
      </c>
      <c r="J630" s="45" t="n">
        <v>1.98</v>
      </c>
      <c r="K630" s="45" t="n">
        <v>3.96</v>
      </c>
      <c r="L630" s="46">
        <f>IFERROR(INDEX(Comparativosimulacros!$M$4:$M$1500,MATCH($C630,Comparativosimulacros!$E$4:$E$1500,0)),"")</f>
        <v/>
      </c>
      <c r="M630" s="46" t="n"/>
      <c r="N630" s="50">
        <f>ROUND(((O630*3+P630*3+Q630*3+R630*3+S630*1)/13)*5,0)</f>
        <v/>
      </c>
      <c r="O630" s="43" t="n">
        <v>62.5</v>
      </c>
      <c r="P630" s="43" t="n">
        <v>27.56</v>
      </c>
      <c r="Q630" s="43" t="n">
        <v>32.5</v>
      </c>
      <c r="R630" s="43" t="n">
        <v>25</v>
      </c>
      <c r="S630" s="43" t="n">
        <v>66.67</v>
      </c>
      <c r="T630" s="58">
        <f>IF($C630="","",IF(ISNA(MATCH($C630,Comparativosimulacros!$E:$E,0)),"Falta en Comparativo","Sí está"))</f>
        <v/>
      </c>
    </row>
    <row r="631" ht="15.75" customHeight="1" s="42">
      <c r="A631" s="50" t="n">
        <v>903</v>
      </c>
      <c r="B631" s="44" t="n"/>
      <c r="C631" s="44" t="n">
        <v>1040367449</v>
      </c>
      <c r="D631" s="43" t="inlineStr">
        <is>
          <t>Solano Borja Sofía</t>
        </is>
      </c>
      <c r="E631" s="51" t="n"/>
      <c r="F631" s="52" t="n"/>
      <c r="G631" s="45" t="n">
        <v>4.11</v>
      </c>
      <c r="H631" s="45" t="n">
        <v>3.83</v>
      </c>
      <c r="I631" s="45" t="n">
        <v>2.96</v>
      </c>
      <c r="J631" s="45" t="n">
        <v>1.98</v>
      </c>
      <c r="K631" s="45" t="n">
        <v>1.48</v>
      </c>
      <c r="L631" s="46">
        <f>IFERROR(INDEX(Comparativosimulacros!$M$4:$M$1500,MATCH($C631,Comparativosimulacros!$E$4:$E$1500,0)),"")</f>
        <v/>
      </c>
      <c r="M631" s="46" t="n"/>
      <c r="N631" s="50">
        <f>ROUND(((O631*3+P631*3+Q631*3+R631*3+S631*1)/13)*5,0)</f>
        <v/>
      </c>
      <c r="O631" s="43" t="n">
        <v>51.75</v>
      </c>
      <c r="P631" s="43" t="n">
        <v>48.6</v>
      </c>
      <c r="Q631" s="43" t="n">
        <v>41.56</v>
      </c>
      <c r="R631" s="43" t="n">
        <v>25</v>
      </c>
      <c r="S631" s="43" t="n">
        <v>25</v>
      </c>
      <c r="T631" s="58">
        <f>IF($C631="","",IF(ISNA(MATCH($C631,Comparativosimulacros!$E:$E,0)),"Falta en Comparativo","Sí está"))</f>
        <v/>
      </c>
    </row>
    <row r="632" ht="15.75" customHeight="1" s="42">
      <c r="A632" s="50" t="n">
        <v>903</v>
      </c>
      <c r="B632" s="44" t="n"/>
      <c r="C632" s="44" t="n">
        <v>1011592836</v>
      </c>
      <c r="D632" s="43" t="inlineStr">
        <is>
          <t>Sucerquia Julio Oscar Alejandro</t>
        </is>
      </c>
      <c r="E632" s="51" t="n"/>
      <c r="F632" s="52" t="n"/>
      <c r="G632" s="45" t="n">
        <v>1.09</v>
      </c>
      <c r="H632" s="45" t="n">
        <v>3.39</v>
      </c>
      <c r="I632" s="45" t="n">
        <v>2.76</v>
      </c>
      <c r="J632" s="45" t="n">
        <v>2.64</v>
      </c>
      <c r="K632" s="45" t="n">
        <v>3.22</v>
      </c>
      <c r="L632" s="46">
        <f>IFERROR(INDEX(Comparativosimulacros!$M$4:$M$1500,MATCH($C632,Comparativosimulacros!$E$4:$E$1500,0)),"")</f>
        <v/>
      </c>
      <c r="M632" s="46" t="n"/>
      <c r="N632" s="50">
        <f>ROUND(((O632*3+P632*3+Q632*3+R632*3+S632*1)/13)*5,0)</f>
        <v/>
      </c>
      <c r="O632" s="43" t="n">
        <v>13.75</v>
      </c>
      <c r="P632" s="43" t="n">
        <v>42.95</v>
      </c>
      <c r="Q632" s="43" t="n">
        <v>38.75</v>
      </c>
      <c r="R632" s="43" t="n">
        <v>33.33</v>
      </c>
      <c r="S632" s="43" t="n">
        <v>54.17</v>
      </c>
      <c r="T632" s="58">
        <f>IF($C632="","",IF(ISNA(MATCH($C632,Comparativosimulacros!$E:$E,0)),"Falta en Comparativo","Sí está"))</f>
        <v/>
      </c>
    </row>
    <row r="633" ht="15.75" customHeight="1" s="42">
      <c r="A633" s="50" t="n">
        <v>903</v>
      </c>
      <c r="B633" s="44" t="n"/>
      <c r="C633" s="44" t="n"/>
      <c r="D633" s="43" t="inlineStr">
        <is>
          <t>Suárez Alcaraz Luciana</t>
        </is>
      </c>
      <c r="E633" s="51" t="n"/>
      <c r="F633" s="52" t="n"/>
      <c r="G633" s="45" t="n">
        <v>3.47</v>
      </c>
      <c r="H633" s="45" t="n">
        <v>5</v>
      </c>
      <c r="I633" s="45" t="n">
        <v>5</v>
      </c>
      <c r="J633" s="45" t="n">
        <v>4.61</v>
      </c>
      <c r="K633" s="45" t="n">
        <v>4.21</v>
      </c>
      <c r="L633" s="46">
        <f>Comparativosimulacros!M632</f>
        <v/>
      </c>
      <c r="M633" s="46" t="n"/>
      <c r="N633" s="50">
        <f>ROUND(((O633*3+P633*3+Q633*3+R633*3+S633*1)/13)*5,0)</f>
        <v/>
      </c>
      <c r="O633" s="43" t="n">
        <v>43.75</v>
      </c>
      <c r="P633" s="43" t="n">
        <v>73.09999999999999</v>
      </c>
      <c r="Q633" s="43" t="n">
        <v>78.75</v>
      </c>
      <c r="R633" s="43" t="n">
        <v>58.33</v>
      </c>
      <c r="S633" s="43" t="n">
        <v>70.83</v>
      </c>
      <c r="T633" s="58">
        <f>IF($C633="","",IF(ISNA(MATCH($C633,Comparativosimulacros!$E:$E,0)),"Falta en Comparativo","Sí está"))</f>
        <v/>
      </c>
    </row>
    <row r="634" ht="15.75" customHeight="1" s="42">
      <c r="A634" s="50" t="n">
        <v>903</v>
      </c>
      <c r="B634" s="44" t="n"/>
      <c r="C634" s="44" t="n">
        <v>1034301140</v>
      </c>
      <c r="D634" s="43" t="inlineStr">
        <is>
          <t>Tobón Roldan Mariángel</t>
        </is>
      </c>
      <c r="E634" s="51" t="n"/>
      <c r="F634" s="52" t="n"/>
      <c r="G634" s="45" t="n">
        <v>5</v>
      </c>
      <c r="H634" s="45" t="n">
        <v>5</v>
      </c>
      <c r="I634" s="45" t="n">
        <v>5</v>
      </c>
      <c r="J634" s="45" t="n">
        <v>5</v>
      </c>
      <c r="K634" s="45" t="n">
        <v>4.7</v>
      </c>
      <c r="L634" s="46">
        <f>IFERROR(INDEX(Comparativosimulacros!$M$4:$M$1500,MATCH($C634,Comparativosimulacros!$E$4:$E$1500,0)),"")</f>
        <v/>
      </c>
      <c r="M634" s="46" t="n"/>
      <c r="N634" s="50">
        <f>ROUND(((O634*3+P634*3+Q634*3+R634*3+S634*1)/13)*5,0)</f>
        <v/>
      </c>
      <c r="O634" s="43" t="n">
        <v>81.75</v>
      </c>
      <c r="P634" s="43" t="n">
        <v>65.20999999999999</v>
      </c>
      <c r="Q634" s="43" t="n">
        <v>88.44</v>
      </c>
      <c r="R634" s="43" t="n">
        <v>70.83</v>
      </c>
      <c r="S634" s="43" t="n">
        <v>79.17</v>
      </c>
      <c r="T634" s="58">
        <f>IF($C634="","",IF(ISNA(MATCH($C634,Comparativosimulacros!$E:$E,0)),"Falta en Comparativo","Sí está"))</f>
        <v/>
      </c>
    </row>
    <row r="635" ht="15.75" customHeight="1" s="42">
      <c r="A635" s="50" t="n">
        <v>903</v>
      </c>
      <c r="B635" s="44" t="n"/>
      <c r="C635" s="44" t="n">
        <v>1046954006</v>
      </c>
      <c r="D635" s="43" t="inlineStr">
        <is>
          <t>Urrego Borja Jerónimo Andrés</t>
        </is>
      </c>
      <c r="E635" s="51" t="n"/>
      <c r="F635" s="52" t="n"/>
      <c r="G635" s="45" t="n">
        <v>2.38</v>
      </c>
      <c r="H635" s="45" t="n">
        <v>5</v>
      </c>
      <c r="I635" s="45" t="n">
        <v>5</v>
      </c>
      <c r="J635" s="45" t="n">
        <v>3.3</v>
      </c>
      <c r="K635" s="45" t="n">
        <v>4.95</v>
      </c>
      <c r="L635" s="46">
        <f>IFERROR(INDEX(Comparativosimulacros!$M$4:$M$1500,MATCH($C635,Comparativosimulacros!$E$4:$E$1500,0)),"")</f>
        <v/>
      </c>
      <c r="M635" s="46" t="n"/>
      <c r="N635" s="50">
        <f>ROUND(((O635*3+P635*3+Q635*3+R635*3+S635*1)/13)*5,0)</f>
        <v/>
      </c>
      <c r="O635" s="43" t="n">
        <v>30</v>
      </c>
      <c r="P635" s="43" t="n">
        <v>81.48999999999999</v>
      </c>
      <c r="Q635" s="43" t="n">
        <v>75.31</v>
      </c>
      <c r="R635" s="43" t="n">
        <v>41.67</v>
      </c>
      <c r="S635" s="43" t="n">
        <v>83.33</v>
      </c>
      <c r="T635" s="58">
        <f>IF($C635="","",IF(ISNA(MATCH($C635,Comparativosimulacros!$E:$E,0)),"Falta en Comparativo","Sí está"))</f>
        <v/>
      </c>
    </row>
    <row r="636" ht="15.75" customHeight="1" s="42">
      <c r="A636" s="50" t="n">
        <v>903</v>
      </c>
      <c r="B636" s="44" t="n"/>
      <c r="C636" s="44" t="n">
        <v>1011593946</v>
      </c>
      <c r="D636" s="43" t="inlineStr">
        <is>
          <t>Urrego Campo Karoll Sofia</t>
        </is>
      </c>
      <c r="E636" s="51" t="n"/>
      <c r="F636" s="52" t="n"/>
      <c r="G636" s="45" t="n">
        <v>3.47</v>
      </c>
      <c r="H636" s="45" t="n">
        <v>5</v>
      </c>
      <c r="I636" s="45" t="n">
        <v>4.63</v>
      </c>
      <c r="J636" s="45" t="n">
        <v>1.98</v>
      </c>
      <c r="K636" s="45" t="n">
        <v>5</v>
      </c>
      <c r="L636" s="46">
        <f>IFERROR(INDEX(Comparativosimulacros!$M$4:$M$1500,MATCH($C636,Comparativosimulacros!$E$4:$E$1500,0)),"")</f>
        <v/>
      </c>
      <c r="M636" s="46" t="n"/>
      <c r="N636" s="50">
        <f>ROUND(((O636*3+P636*3+Q636*3+R636*3+S636*1)/13)*5,0)</f>
        <v/>
      </c>
      <c r="O636" s="43" t="n">
        <v>43.75</v>
      </c>
      <c r="P636" s="43" t="n">
        <v>63.66</v>
      </c>
      <c r="Q636" s="43" t="n">
        <v>65</v>
      </c>
      <c r="R636" s="43" t="n">
        <v>25</v>
      </c>
      <c r="S636" s="43" t="n">
        <v>87.5</v>
      </c>
      <c r="T636" s="58">
        <f>IF($C636="","",IF(ISNA(MATCH($C636,Comparativosimulacros!$E:$E,0)),"Falta en Comparativo","Sí está"))</f>
        <v/>
      </c>
    </row>
    <row r="637" ht="15.75" customHeight="1" s="42">
      <c r="A637" s="50" t="n">
        <v>903</v>
      </c>
      <c r="B637" s="44" t="n"/>
      <c r="C637" s="44" t="n">
        <v>1042153362</v>
      </c>
      <c r="D637" s="43" t="inlineStr">
        <is>
          <t>Yepes Hernández Luisana</t>
        </is>
      </c>
      <c r="E637" s="51" t="n"/>
      <c r="F637" s="52" t="n"/>
      <c r="G637" s="45" t="n">
        <v>4.54</v>
      </c>
      <c r="H637" s="45" t="n">
        <v>3.85</v>
      </c>
      <c r="I637" s="45" t="n">
        <v>4.68</v>
      </c>
      <c r="J637" s="45" t="n">
        <v>4.29</v>
      </c>
      <c r="K637" s="45" t="n">
        <v>3.96</v>
      </c>
      <c r="L637" s="46">
        <f>IFERROR(INDEX(Comparativosimulacros!$M$4:$M$1500,MATCH($C637,Comparativosimulacros!$E$4:$E$1500,0)),"")</f>
        <v/>
      </c>
      <c r="M637" s="46" t="n"/>
      <c r="N637" s="50">
        <f>ROUND(((O637*3+P637*3+Q637*3+R637*3+S637*1)/13)*5,0)</f>
        <v/>
      </c>
      <c r="O637" s="43" t="n">
        <v>57.25</v>
      </c>
      <c r="P637" s="43" t="n">
        <v>48.78</v>
      </c>
      <c r="Q637" s="43" t="n">
        <v>65.63</v>
      </c>
      <c r="R637" s="43" t="n">
        <v>54.17</v>
      </c>
      <c r="S637" s="43" t="n">
        <v>66.67</v>
      </c>
      <c r="T637" s="58">
        <f>IF($C637="","",IF(ISNA(MATCH($C637,Comparativosimulacros!$E:$E,0)),"Falta en Comparativo","Sí está"))</f>
        <v/>
      </c>
    </row>
    <row r="638" ht="15.75" customHeight="1" s="42">
      <c r="A638" s="50" t="n">
        <v>903</v>
      </c>
      <c r="B638" s="44" t="n"/>
      <c r="C638" s="44" t="n">
        <v>1011595081</v>
      </c>
      <c r="D638" s="43" t="inlineStr">
        <is>
          <t>Zabala Usuga Angelis</t>
        </is>
      </c>
      <c r="E638" s="51" t="n"/>
      <c r="F638" s="52" t="n"/>
      <c r="G638" s="45" t="n">
        <v>3.25</v>
      </c>
      <c r="H638" s="45" t="n">
        <v>2.93</v>
      </c>
      <c r="I638" s="45" t="n">
        <v>5</v>
      </c>
      <c r="J638" s="45" t="n">
        <v>5</v>
      </c>
      <c r="K638" s="45" t="n">
        <v>3.46</v>
      </c>
      <c r="L638" s="46">
        <f>IFERROR(INDEX(Comparativosimulacros!$M$4:$M$1500,MATCH($C638,Comparativosimulacros!$E$4:$E$1500,0)),"")</f>
        <v/>
      </c>
      <c r="M638" s="46" t="n"/>
      <c r="N638" s="50">
        <f>ROUND(((O638*3+P638*3+Q638*3+R638*3+S638*1)/13)*5,0)</f>
        <v/>
      </c>
      <c r="O638" s="43" t="n">
        <v>41</v>
      </c>
      <c r="P638" s="43" t="n">
        <v>37.14</v>
      </c>
      <c r="Q638" s="43" t="n">
        <v>74.06</v>
      </c>
      <c r="R638" s="43" t="n">
        <v>66.67</v>
      </c>
      <c r="S638" s="43" t="n">
        <v>58.33</v>
      </c>
      <c r="T638" s="58">
        <f>IF($C638="","",IF(ISNA(MATCH($C638,Comparativosimulacros!$E:$E,0)),"Falta en Comparativo","Sí está"))</f>
        <v/>
      </c>
    </row>
    <row r="639" ht="15.75" customHeight="1" s="42">
      <c r="A639" s="50" t="n">
        <v>904</v>
      </c>
      <c r="B639" s="44" t="n"/>
      <c r="C639" s="44" t="n">
        <v>1011594192</v>
      </c>
      <c r="D639" s="43" t="inlineStr">
        <is>
          <t>Aguiar Lopera Valeria</t>
        </is>
      </c>
      <c r="E639" s="51" t="n"/>
      <c r="F639" s="52" t="n"/>
      <c r="G639" s="45" t="n">
        <v>3.17</v>
      </c>
      <c r="H639" s="45" t="n">
        <v>4</v>
      </c>
      <c r="I639" s="45" t="n">
        <v>3.73</v>
      </c>
      <c r="J639" s="45" t="n">
        <v>2.79</v>
      </c>
      <c r="K639" s="45" t="n">
        <v>3.64</v>
      </c>
      <c r="L639" s="46">
        <f>IFERROR(INDEX(Comparativosimulacros!$M$4:$M$1500,MATCH($C639,Comparativosimulacros!$E$4:$E$1500,0)),"")</f>
        <v/>
      </c>
      <c r="M639" s="46" t="n"/>
      <c r="N639" s="50">
        <f>ROUND(((O639*3+P639*3+Q639*3+R639*3+S639*1)/13)*5,0)</f>
        <v/>
      </c>
      <c r="O639" s="43" t="n">
        <v>40</v>
      </c>
      <c r="P639" s="43" t="n">
        <v>56.55</v>
      </c>
      <c r="Q639" s="43" t="n">
        <v>59.38</v>
      </c>
      <c r="R639" s="43" t="n">
        <v>37.5</v>
      </c>
      <c r="S639" s="43" t="n">
        <v>62.5</v>
      </c>
      <c r="T639" s="58">
        <f>IF($C639="","",IF(ISNA(MATCH($C639,Comparativosimulacros!$E:$E,0)),"Falta en Comparativo","Sí está"))</f>
        <v/>
      </c>
    </row>
    <row r="640" ht="15.75" customHeight="1" s="42">
      <c r="A640" s="50" t="n">
        <v>904</v>
      </c>
      <c r="B640" s="44" t="n"/>
      <c r="C640" s="44" t="n">
        <v>1011593850</v>
      </c>
      <c r="D640" s="43" t="inlineStr">
        <is>
          <t>Aguinaga Palacio Gerónimo</t>
        </is>
      </c>
      <c r="E640" s="51" t="n"/>
      <c r="F640" s="52" t="n"/>
      <c r="G640" s="45" t="n">
        <v>3.96</v>
      </c>
      <c r="H640" s="45" t="n">
        <v>5</v>
      </c>
      <c r="I640" s="45" t="n">
        <v>4.52</v>
      </c>
      <c r="J640" s="45" t="n">
        <v>4.66</v>
      </c>
      <c r="K640" s="45" t="n">
        <v>3.64</v>
      </c>
      <c r="L640" s="46">
        <f>IFERROR(INDEX(Comparativosimulacros!$M$4:$M$1500,MATCH($C640,Comparativosimulacros!$E$4:$E$1500,0)),"")</f>
        <v/>
      </c>
      <c r="M640" s="46" t="n"/>
      <c r="N640" s="50">
        <f>ROUND(((O640*3+P640*3+Q640*3+R640*3+S640*1)/13)*5,0)</f>
        <v/>
      </c>
      <c r="O640" s="43" t="n">
        <v>50</v>
      </c>
      <c r="P640" s="43" t="n">
        <v>72.62</v>
      </c>
      <c r="Q640" s="43" t="n">
        <v>71.88</v>
      </c>
      <c r="R640" s="43" t="n">
        <v>62.5</v>
      </c>
      <c r="S640" s="43" t="n">
        <v>62.5</v>
      </c>
      <c r="T640" s="58">
        <f>IF($C640="","",IF(ISNA(MATCH($C640,Comparativosimulacros!$E:$E,0)),"Falta en Comparativo","Sí está"))</f>
        <v/>
      </c>
    </row>
    <row r="641" ht="15.75" customHeight="1" s="42">
      <c r="A641" s="50" t="n">
        <v>904</v>
      </c>
      <c r="B641" s="44" t="n"/>
      <c r="C641" s="44" t="n">
        <v>1018251145</v>
      </c>
      <c r="D641" s="43" t="inlineStr">
        <is>
          <t>Arango Barrera Ana Michel</t>
        </is>
      </c>
      <c r="E641" s="51" t="n"/>
      <c r="F641" s="52" t="n"/>
      <c r="G641" s="45" t="n">
        <v>2.38</v>
      </c>
      <c r="H641" s="45" t="n">
        <v>4.22</v>
      </c>
      <c r="I641" s="45" t="n">
        <v>4.52</v>
      </c>
      <c r="J641" s="45" t="n">
        <v>3.73</v>
      </c>
      <c r="K641" s="45" t="n">
        <v>3.15</v>
      </c>
      <c r="L641" s="46">
        <f>IFERROR(INDEX(Comparativosimulacros!$M$4:$M$1500,MATCH($C641,Comparativosimulacros!$E$4:$E$1500,0)),"")</f>
        <v/>
      </c>
      <c r="M641" s="46" t="n"/>
      <c r="N641" s="50">
        <f>ROUND(((O641*3+P641*3+Q641*3+R641*3+S641*1)/13)*5,0)</f>
        <v/>
      </c>
      <c r="O641" s="43" t="n">
        <v>30</v>
      </c>
      <c r="P641" s="43" t="n">
        <v>59.52</v>
      </c>
      <c r="Q641" s="43" t="n">
        <v>71.88</v>
      </c>
      <c r="R641" s="43" t="n">
        <v>50</v>
      </c>
      <c r="S641" s="43" t="n">
        <v>54.17</v>
      </c>
      <c r="T641" s="58">
        <f>IF($C641="","",IF(ISNA(MATCH($C641,Comparativosimulacros!$E:$E,0)),"Falta en Comparativo","Sí está"))</f>
        <v/>
      </c>
    </row>
    <row r="642" ht="15.75" customHeight="1" s="42">
      <c r="A642" s="50" t="n">
        <v>904</v>
      </c>
      <c r="B642" s="44" t="n"/>
      <c r="C642" s="44" t="n">
        <v>1038545040</v>
      </c>
      <c r="D642" s="43" t="inlineStr">
        <is>
          <t>Arroyave Pineda María José</t>
        </is>
      </c>
      <c r="E642" s="51" t="n"/>
      <c r="F642" s="52" t="n"/>
      <c r="G642" s="45" t="n">
        <v>4.95</v>
      </c>
      <c r="H642" s="45" t="n">
        <v>3.16</v>
      </c>
      <c r="I642" s="45" t="n">
        <v>4.71</v>
      </c>
      <c r="J642" s="45" t="n">
        <v>4.04</v>
      </c>
      <c r="K642" s="45" t="n">
        <v>4.85</v>
      </c>
      <c r="L642" s="46">
        <f>IFERROR(INDEX(Comparativosimulacros!$M$4:$M$1500,MATCH($C642,Comparativosimulacros!$E$4:$E$1500,0)),"")</f>
        <v/>
      </c>
      <c r="M642" s="46" t="n"/>
      <c r="N642" s="50">
        <f>ROUND(((O642*3+P642*3+Q642*3+R642*3+S642*1)/13)*5,0)</f>
        <v/>
      </c>
      <c r="O642" s="43" t="n">
        <v>62.5</v>
      </c>
      <c r="P642" s="43" t="n">
        <v>44.64</v>
      </c>
      <c r="Q642" s="43" t="n">
        <v>75</v>
      </c>
      <c r="R642" s="43" t="n">
        <v>54.17</v>
      </c>
      <c r="S642" s="43" t="n">
        <v>83.33</v>
      </c>
      <c r="T642" s="58">
        <f>IF($C642="","",IF(ISNA(MATCH($C642,Comparativosimulacros!$E:$E,0)),"Falta en Comparativo","Sí está"))</f>
        <v/>
      </c>
    </row>
    <row r="643" ht="15.75" customHeight="1" s="42">
      <c r="A643" s="50" t="n">
        <v>904</v>
      </c>
      <c r="B643" s="44" t="n"/>
      <c r="C643" s="44" t="n">
        <v>1011594875</v>
      </c>
      <c r="D643" s="43" t="inlineStr">
        <is>
          <t>Calderon Ospina Andrés Matías</t>
        </is>
      </c>
      <c r="E643" s="51" t="n"/>
      <c r="F643" s="52" t="n"/>
      <c r="G643" s="45" t="n">
        <v>3.37</v>
      </c>
      <c r="H643" s="45" t="n">
        <v>2.99</v>
      </c>
      <c r="I643" s="45" t="n">
        <v>2.55</v>
      </c>
      <c r="J643" s="45" t="n">
        <v>2.79</v>
      </c>
      <c r="K643" s="45" t="n">
        <v>3.15</v>
      </c>
      <c r="L643" s="46">
        <f>IFERROR(INDEX(Comparativosimulacros!$M$4:$M$1500,MATCH($C643,Comparativosimulacros!$E$4:$E$1500,0)),"")</f>
        <v/>
      </c>
      <c r="M643" s="46" t="n"/>
      <c r="N643" s="50">
        <f>ROUND(((O643*3+P643*3+Q643*3+R643*3+S643*1)/13)*5,0)</f>
        <v/>
      </c>
      <c r="O643" s="43" t="n">
        <v>42.5</v>
      </c>
      <c r="P643" s="43" t="n">
        <v>42.26</v>
      </c>
      <c r="Q643" s="43" t="n">
        <v>40.63</v>
      </c>
      <c r="R643" s="43" t="n">
        <v>37.5</v>
      </c>
      <c r="S643" s="43" t="n">
        <v>54.17</v>
      </c>
      <c r="T643" s="58">
        <f>IF($C643="","",IF(ISNA(MATCH($C643,Comparativosimulacros!$E:$E,0)),"Falta en Comparativo","Sí está"))</f>
        <v/>
      </c>
    </row>
    <row r="644" ht="15.75" customHeight="1" s="42">
      <c r="A644" s="50" t="n">
        <v>904</v>
      </c>
      <c r="B644" s="44" t="n"/>
      <c r="C644" s="44" t="n">
        <v>1011593819</v>
      </c>
      <c r="D644" s="43" t="inlineStr">
        <is>
          <t>Garay Arango Jorge Mario</t>
        </is>
      </c>
      <c r="E644" s="51" t="n"/>
      <c r="F644" s="52" t="n"/>
      <c r="G644" s="45" t="n">
        <v>4.95</v>
      </c>
      <c r="H644" s="45" t="n">
        <v>3.41</v>
      </c>
      <c r="I644" s="45" t="n">
        <v>1.77</v>
      </c>
      <c r="J644" s="45" t="n">
        <v>2.17</v>
      </c>
      <c r="K644" s="45" t="n">
        <v>3.64</v>
      </c>
      <c r="L644" s="46">
        <f>IFERROR(INDEX(Comparativosimulacros!$M$4:$M$1500,MATCH($C644,Comparativosimulacros!$E$4:$E$1500,0)),"")</f>
        <v/>
      </c>
      <c r="M644" s="46" t="n"/>
      <c r="N644" s="50">
        <f>ROUND(((O644*3+P644*3+Q644*3+R644*3+S644*1)/13)*5,0)</f>
        <v/>
      </c>
      <c r="O644" s="43" t="n">
        <v>62.5</v>
      </c>
      <c r="P644" s="43" t="n">
        <v>48.21</v>
      </c>
      <c r="Q644" s="43" t="n">
        <v>28.13</v>
      </c>
      <c r="R644" s="43" t="n">
        <v>29.17</v>
      </c>
      <c r="S644" s="43" t="n">
        <v>62.5</v>
      </c>
      <c r="T644" s="58">
        <f>IF($C644="","",IF(ISNA(MATCH($C644,Comparativosimulacros!$E:$E,0)),"Falta en Comparativo","Sí está"))</f>
        <v/>
      </c>
    </row>
    <row r="645" ht="15.75" customHeight="1" s="42">
      <c r="A645" s="50" t="n">
        <v>904</v>
      </c>
      <c r="B645" s="44" t="n"/>
      <c r="C645" s="44" t="n">
        <v>1011594821</v>
      </c>
      <c r="D645" s="43" t="inlineStr">
        <is>
          <t>González Higuita Mariángel</t>
        </is>
      </c>
      <c r="E645" s="51" t="n"/>
      <c r="F645" s="52" t="n"/>
      <c r="G645" s="45" t="n">
        <v>2.38</v>
      </c>
      <c r="H645" s="45" t="n">
        <v>2.99</v>
      </c>
      <c r="I645" s="45" t="n">
        <v>3.34</v>
      </c>
      <c r="J645" s="45" t="n">
        <v>2.48</v>
      </c>
      <c r="K645" s="45" t="n">
        <v>3.64</v>
      </c>
      <c r="L645" s="46">
        <f>IFERROR(INDEX(Comparativosimulacros!$M$4:$M$1500,MATCH($C645,Comparativosimulacros!$E$4:$E$1500,0)),"")</f>
        <v/>
      </c>
      <c r="M645" s="46" t="n"/>
      <c r="N645" s="50">
        <f>ROUND(((O645*3+P645*3+Q645*3+R645*3+S645*1)/13)*5,0)</f>
        <v/>
      </c>
      <c r="O645" s="43" t="n">
        <v>30</v>
      </c>
      <c r="P645" s="43" t="n">
        <v>42.26</v>
      </c>
      <c r="Q645" s="43" t="n">
        <v>53.13</v>
      </c>
      <c r="R645" s="43" t="n">
        <v>33.33</v>
      </c>
      <c r="S645" s="43" t="n">
        <v>62.5</v>
      </c>
      <c r="T645" s="58">
        <f>IF($C645="","",IF(ISNA(MATCH($C645,Comparativosimulacros!$E:$E,0)),"Falta en Comparativo","Sí está"))</f>
        <v/>
      </c>
    </row>
    <row r="646" ht="15.75" customHeight="1" s="42">
      <c r="A646" s="50" t="n">
        <v>904</v>
      </c>
      <c r="B646" s="44" t="n"/>
      <c r="C646" s="44" t="n">
        <v>1011594832</v>
      </c>
      <c r="D646" s="43" t="inlineStr">
        <is>
          <t>Graciano Aguinaga Cleyder Alejandro</t>
        </is>
      </c>
      <c r="E646" s="51" t="n"/>
      <c r="F646" s="52" t="n"/>
      <c r="G646" s="45" t="n">
        <v>2.58</v>
      </c>
      <c r="H646" s="45" t="n">
        <v>3.29</v>
      </c>
      <c r="I646" s="45" t="n">
        <v>2.75</v>
      </c>
      <c r="J646" s="45" t="n">
        <v>1.86</v>
      </c>
      <c r="K646" s="45" t="n">
        <v>2.67</v>
      </c>
      <c r="L646" s="46">
        <f>IFERROR(INDEX(Comparativosimulacros!$M$4:$M$1500,MATCH($C646,Comparativosimulacros!$E$4:$E$1500,0)),"")</f>
        <v/>
      </c>
      <c r="M646" s="46" t="n"/>
      <c r="N646" s="50">
        <f>ROUND(((O646*3+P646*3+Q646*3+R646*3+S646*1)/13)*5,0)</f>
        <v/>
      </c>
      <c r="O646" s="43" t="n">
        <v>32.5</v>
      </c>
      <c r="P646" s="43" t="n">
        <v>46.43</v>
      </c>
      <c r="Q646" s="43" t="n">
        <v>43.75</v>
      </c>
      <c r="R646" s="43" t="n">
        <v>25</v>
      </c>
      <c r="S646" s="43" t="n">
        <v>45.83</v>
      </c>
      <c r="T646" s="58">
        <f>IF($C646="","",IF(ISNA(MATCH($C646,Comparativosimulacros!$E:$E,0)),"Falta en Comparativo","Sí está"))</f>
        <v/>
      </c>
    </row>
    <row r="647" ht="15.75" customHeight="1" s="42">
      <c r="A647" s="50" t="n">
        <v>904</v>
      </c>
      <c r="B647" s="44" t="n"/>
      <c r="C647" s="44" t="n">
        <v>1038928406</v>
      </c>
      <c r="D647" s="43" t="inlineStr">
        <is>
          <t>Guisao Suarez Luisa Nahomy</t>
        </is>
      </c>
      <c r="E647" s="51" t="n"/>
      <c r="F647" s="52" t="n"/>
      <c r="G647" s="45" t="n">
        <v>3.37</v>
      </c>
      <c r="H647" s="45" t="n">
        <v>2.44</v>
      </c>
      <c r="I647" s="45" t="n">
        <v>1.77</v>
      </c>
      <c r="J647" s="45" t="n">
        <v>3.42</v>
      </c>
      <c r="K647" s="45" t="n">
        <v>2.43</v>
      </c>
      <c r="L647" s="46">
        <f>IFERROR(INDEX(Comparativosimulacros!$M$4:$M$1500,MATCH($C647,Comparativosimulacros!$E$4:$E$1500,0)),"")</f>
        <v/>
      </c>
      <c r="M647" s="46" t="n"/>
      <c r="N647" s="50">
        <f>ROUND(((O647*3+P647*3+Q647*3+R647*3+S647*1)/13)*5,0)</f>
        <v/>
      </c>
      <c r="O647" s="43" t="n">
        <v>42.5</v>
      </c>
      <c r="P647" s="43" t="n">
        <v>34.52</v>
      </c>
      <c r="Q647" s="43" t="n">
        <v>28.13</v>
      </c>
      <c r="R647" s="43" t="n">
        <v>45.83</v>
      </c>
      <c r="S647" s="43" t="n">
        <v>41.67</v>
      </c>
      <c r="T647" s="58">
        <f>IF($C647="","",IF(ISNA(MATCH($C647,Comparativosimulacros!$E:$E,0)),"Falta en Comparativo","Sí está"))</f>
        <v/>
      </c>
    </row>
    <row r="648" ht="15.75" customHeight="1" s="42">
      <c r="A648" s="50" t="n">
        <v>904</v>
      </c>
      <c r="B648" s="44" t="n"/>
      <c r="C648" s="44" t="n">
        <v>6409382</v>
      </c>
      <c r="D648" s="43" t="inlineStr">
        <is>
          <t>Gutiérrez Chacin Orliannys Paola</t>
        </is>
      </c>
      <c r="E648" s="51" t="n"/>
      <c r="F648" s="52" t="n"/>
      <c r="G648" s="45" t="n">
        <v>1.78</v>
      </c>
      <c r="H648" s="45" t="n">
        <v>2.23</v>
      </c>
      <c r="I648" s="45" t="n">
        <v>2.55</v>
      </c>
      <c r="J648" s="45" t="n">
        <v>3.1</v>
      </c>
      <c r="K648" s="45" t="n">
        <v>2.18</v>
      </c>
      <c r="L648" s="46">
        <f>IFERROR(INDEX(Comparativosimulacros!$M$4:$M$1500,MATCH($C648,Comparativosimulacros!$E$4:$E$1500,0)),"")</f>
        <v/>
      </c>
      <c r="M648" s="46" t="n"/>
      <c r="N648" s="50">
        <f>ROUND(((O648*3+P648*3+Q648*3+R648*3+S648*1)/13)*5,0)</f>
        <v/>
      </c>
      <c r="O648" s="43" t="n">
        <v>22.5</v>
      </c>
      <c r="P648" s="43" t="n">
        <v>31.55</v>
      </c>
      <c r="Q648" s="43" t="n">
        <v>40.63</v>
      </c>
      <c r="R648" s="43" t="n">
        <v>41.67</v>
      </c>
      <c r="S648" s="43" t="n">
        <v>37.5</v>
      </c>
      <c r="T648" s="58">
        <f>IF($C648="","",IF(ISNA(MATCH($C648,Comparativosimulacros!$E:$E,0)),"Falta en Comparativo","Sí está"))</f>
        <v/>
      </c>
    </row>
    <row r="649" ht="15.75" customHeight="1" s="42">
      <c r="A649" s="50" t="n">
        <v>904</v>
      </c>
      <c r="B649" s="44" t="n"/>
      <c r="C649" s="44" t="n">
        <v>1045141484</v>
      </c>
      <c r="D649" s="43" t="inlineStr">
        <is>
          <t>Guzmán Atehortúa Joan Sebastián</t>
        </is>
      </c>
      <c r="E649" s="51" t="n"/>
      <c r="F649" s="52" t="n"/>
      <c r="G649" s="45" t="n">
        <v>4.16</v>
      </c>
      <c r="H649" s="45" t="n">
        <v>4.34</v>
      </c>
      <c r="I649" s="45" t="n">
        <v>4.13</v>
      </c>
      <c r="J649" s="45" t="n">
        <v>3.73</v>
      </c>
      <c r="K649" s="45" t="n">
        <v>4.85</v>
      </c>
      <c r="L649" s="46">
        <f>IFERROR(INDEX(Comparativosimulacros!$M$4:$M$1500,MATCH($C649,Comparativosimulacros!$E$4:$E$1500,0)),"")</f>
        <v/>
      </c>
      <c r="M649" s="46" t="n"/>
      <c r="N649" s="50">
        <f>ROUND(((O649*3+P649*3+Q649*3+R649*3+S649*1)/13)*5,0)</f>
        <v/>
      </c>
      <c r="O649" s="43" t="n">
        <v>52.5</v>
      </c>
      <c r="P649" s="43" t="n">
        <v>61.31</v>
      </c>
      <c r="Q649" s="43" t="n">
        <v>65.63</v>
      </c>
      <c r="R649" s="43" t="n">
        <v>50</v>
      </c>
      <c r="S649" s="43" t="n">
        <v>83.33</v>
      </c>
      <c r="T649" s="58">
        <f>IF($C649="","",IF(ISNA(MATCH($C649,Comparativosimulacros!$E:$E,0)),"Falta en Comparativo","Sí está"))</f>
        <v/>
      </c>
    </row>
    <row r="650" ht="15.75" customHeight="1" s="42">
      <c r="A650" s="50" t="n">
        <v>904</v>
      </c>
      <c r="B650" s="44" t="n"/>
      <c r="C650" s="44" t="n">
        <v>1011593562</v>
      </c>
      <c r="D650" s="43" t="inlineStr">
        <is>
          <t>Hernadez Pino Sebastián</t>
        </is>
      </c>
      <c r="E650" s="51" t="n"/>
      <c r="F650" s="52" t="n"/>
      <c r="G650" s="45" t="n"/>
      <c r="H650" s="45" t="n"/>
      <c r="I650" s="45" t="n"/>
      <c r="J650" s="45" t="n"/>
      <c r="K650" s="45" t="n"/>
      <c r="L650" s="46">
        <f>IFERROR(INDEX(Comparativosimulacros!$M$4:$M$1500,MATCH($C650,Comparativosimulacros!$E$4:$E$1500,0)),"")</f>
        <v/>
      </c>
      <c r="M650" s="46" t="n"/>
      <c r="N650" s="50">
        <f>ROUND(((O650*3+P650*3+Q650*3+R650*3+S650*1)/13)*5,0)</f>
        <v/>
      </c>
      <c r="O650" s="43" t="n">
        <v>96</v>
      </c>
      <c r="P650" s="43" t="n">
        <v>63</v>
      </c>
      <c r="Q650" s="43" t="n">
        <v>48</v>
      </c>
      <c r="R650" s="43" t="n">
        <v>66</v>
      </c>
      <c r="S650" s="43" t="n">
        <v>75</v>
      </c>
      <c r="T650" s="58">
        <f>IF($C650="","",IF(ISNA(MATCH($C650,Comparativosimulacros!$E:$E,0)),"Falta en Comparativo","Sí está"))</f>
        <v/>
      </c>
    </row>
    <row r="651" ht="15.75" customHeight="1" s="42">
      <c r="A651" s="50" t="n">
        <v>904</v>
      </c>
      <c r="B651" s="44" t="n"/>
      <c r="C651" s="44" t="n">
        <v>1033260940</v>
      </c>
      <c r="D651" s="43" t="inlineStr">
        <is>
          <t>Montoya Castañeda Dylam</t>
        </is>
      </c>
      <c r="E651" s="51" t="n"/>
      <c r="F651" s="52" t="n"/>
      <c r="G651" s="45" t="n">
        <v>2.18</v>
      </c>
      <c r="H651" s="45" t="n">
        <v>1.69</v>
      </c>
      <c r="I651" s="45" t="n">
        <v>2.16</v>
      </c>
      <c r="J651" s="45" t="n">
        <v>2.48</v>
      </c>
      <c r="K651" s="45" t="n">
        <v>2.91</v>
      </c>
      <c r="L651" s="46">
        <f>IFERROR(INDEX(Comparativosimulacros!$M$4:$M$1500,MATCH($C651,Comparativosimulacros!$E$4:$E$1500,0)),"")</f>
        <v/>
      </c>
      <c r="M651" s="46" t="n"/>
      <c r="N651" s="50">
        <f>ROUND(((O651*3+P651*3+Q651*3+R651*3+S651*1)/13)*5,0)</f>
        <v/>
      </c>
      <c r="O651" s="43" t="n">
        <v>27.5</v>
      </c>
      <c r="P651" s="43" t="n">
        <v>23.81</v>
      </c>
      <c r="Q651" s="43" t="n">
        <v>34.38</v>
      </c>
      <c r="R651" s="43" t="n">
        <v>33.33</v>
      </c>
      <c r="S651" s="43" t="n">
        <v>50</v>
      </c>
      <c r="T651" s="58">
        <f>IF($C651="","",IF(ISNA(MATCH($C651,Comparativosimulacros!$E:$E,0)),"Falta en Comparativo","Sí está"))</f>
        <v/>
      </c>
    </row>
    <row r="652" ht="15.75" customHeight="1" s="42">
      <c r="A652" s="50" t="n">
        <v>904</v>
      </c>
      <c r="B652" s="44" t="n"/>
      <c r="C652" s="44" t="n">
        <v>1032014845</v>
      </c>
      <c r="D652" s="43" t="inlineStr">
        <is>
          <t>Moreno Espinal Dylan Andrey</t>
        </is>
      </c>
      <c r="E652" s="51" t="n"/>
      <c r="F652" s="52" t="n"/>
      <c r="G652" s="45" t="n">
        <v>5</v>
      </c>
      <c r="H652" s="45" t="n">
        <v>3.12</v>
      </c>
      <c r="I652" s="45" t="n">
        <v>2.95</v>
      </c>
      <c r="J652" s="45" t="n">
        <v>3.42</v>
      </c>
      <c r="K652" s="45" t="n">
        <v>2.91</v>
      </c>
      <c r="L652" s="46">
        <f>IFERROR(INDEX(Comparativosimulacros!$M$4:$M$1500,MATCH($C652,Comparativosimulacros!$E$4:$E$1500,0)),"")</f>
        <v/>
      </c>
      <c r="M652" s="46" t="n"/>
      <c r="N652" s="50">
        <f>ROUND(((O652*3+P652*3+Q652*3+R652*3+S652*1)/13)*5,0)</f>
        <v/>
      </c>
      <c r="O652" s="43" t="n">
        <v>67.5</v>
      </c>
      <c r="P652" s="43" t="n">
        <v>44.05</v>
      </c>
      <c r="Q652" s="43" t="n">
        <v>46.88</v>
      </c>
      <c r="R652" s="43" t="n">
        <v>45.83</v>
      </c>
      <c r="S652" s="43" t="n">
        <v>50</v>
      </c>
      <c r="T652" s="58">
        <f>IF($C652="","",IF(ISNA(MATCH($C652,Comparativosimulacros!$E:$E,0)),"Falta en Comparativo","Sí está"))</f>
        <v/>
      </c>
    </row>
    <row r="653" ht="15.75" customHeight="1" s="42">
      <c r="A653" s="50" t="n">
        <v>904</v>
      </c>
      <c r="B653" s="44" t="n"/>
      <c r="C653" s="44" t="n">
        <v>1040508791</v>
      </c>
      <c r="D653" s="43" t="inlineStr">
        <is>
          <t>Ortega Lucas Harold Jhoel</t>
        </is>
      </c>
      <c r="E653" s="51" t="n"/>
      <c r="F653" s="52" t="n"/>
      <c r="G653" s="45" t="n">
        <v>3.17</v>
      </c>
      <c r="H653" s="45" t="n">
        <v>5</v>
      </c>
      <c r="I653" s="45" t="n">
        <v>3.14</v>
      </c>
      <c r="J653" s="45" t="n">
        <v>4.04</v>
      </c>
      <c r="K653" s="45" t="n">
        <v>4.85</v>
      </c>
      <c r="L653" s="46">
        <f>IFERROR(INDEX(Comparativosimulacros!$M$4:$M$1500,MATCH($C653,Comparativosimulacros!$E$4:$E$1500,0)),"")</f>
        <v/>
      </c>
      <c r="M653" s="46" t="n"/>
      <c r="N653" s="50">
        <f>ROUND(((O653*3+P653*3+Q653*3+R653*3+S653*1)/13)*5,0)</f>
        <v/>
      </c>
      <c r="O653" s="43" t="n">
        <v>40</v>
      </c>
      <c r="P653" s="43" t="n">
        <v>74.40000000000001</v>
      </c>
      <c r="Q653" s="43" t="n">
        <v>50</v>
      </c>
      <c r="R653" s="43" t="n">
        <v>54.17</v>
      </c>
      <c r="S653" s="43" t="n">
        <v>83.33</v>
      </c>
      <c r="T653" s="58">
        <f>IF($C653="","",IF(ISNA(MATCH($C653,Comparativosimulacros!$E:$E,0)),"Falta en Comparativo","Sí está"))</f>
        <v/>
      </c>
    </row>
    <row r="654" ht="15.75" customHeight="1" s="42">
      <c r="A654" s="50" t="n">
        <v>904</v>
      </c>
      <c r="B654" s="44" t="n"/>
      <c r="C654" s="44" t="n">
        <v>1026140162</v>
      </c>
      <c r="D654" s="43" t="inlineStr">
        <is>
          <t>Osorio Cifuentes Salome</t>
        </is>
      </c>
      <c r="E654" s="51" t="n"/>
      <c r="F654" s="52" t="n"/>
      <c r="G654" s="45" t="n">
        <v>1.58</v>
      </c>
      <c r="H654" s="45" t="n">
        <v>1.98</v>
      </c>
      <c r="I654" s="45" t="n">
        <v>4.32</v>
      </c>
      <c r="J654" s="45" t="n">
        <v>3.73</v>
      </c>
      <c r="K654" s="45" t="n">
        <v>2.91</v>
      </c>
      <c r="L654" s="46">
        <f>IFERROR(INDEX(Comparativosimulacros!$M$4:$M$1500,MATCH($C654,Comparativosimulacros!$E$4:$E$1500,0)),"")</f>
        <v/>
      </c>
      <c r="M654" s="46" t="n"/>
      <c r="N654" s="50">
        <f>ROUND(((O654*3+P654*3+Q654*3+R654*3+S654*1)/13)*5,0)</f>
        <v/>
      </c>
      <c r="O654" s="43" t="n">
        <v>20</v>
      </c>
      <c r="P654" s="43" t="n">
        <v>27.98</v>
      </c>
      <c r="Q654" s="43" t="n">
        <v>68.75</v>
      </c>
      <c r="R654" s="43" t="n">
        <v>50</v>
      </c>
      <c r="S654" s="43" t="n">
        <v>50</v>
      </c>
      <c r="T654" s="58">
        <f>IF($C654="","",IF(ISNA(MATCH($C654,Comparativosimulacros!$E:$E,0)),"Falta en Comparativo","Sí está"))</f>
        <v/>
      </c>
    </row>
    <row r="655" ht="15.75" customHeight="1" s="42">
      <c r="A655" s="50" t="n">
        <v>904</v>
      </c>
      <c r="B655" s="44" t="n"/>
      <c r="C655" s="44" t="n">
        <v>1011593951</v>
      </c>
      <c r="D655" s="43" t="inlineStr">
        <is>
          <t>Palacio Serna Sara</t>
        </is>
      </c>
      <c r="E655" s="51" t="n"/>
      <c r="F655" s="52" t="n"/>
      <c r="G655" s="45" t="n">
        <v>3.37</v>
      </c>
      <c r="H655" s="45" t="n">
        <v>1.94</v>
      </c>
      <c r="I655" s="45" t="n">
        <v>3.73</v>
      </c>
      <c r="J655" s="45" t="n">
        <v>4.66</v>
      </c>
      <c r="K655" s="45" t="n">
        <v>5</v>
      </c>
      <c r="L655" s="46">
        <f>IFERROR(INDEX(Comparativosimulacros!$M$4:$M$1500,MATCH($C655,Comparativosimulacros!$E$4:$E$1500,0)),"")</f>
        <v/>
      </c>
      <c r="M655" s="46" t="n"/>
      <c r="N655" s="50">
        <f>ROUND(((O655*3+P655*3+Q655*3+R655*3+S655*1)/13)*5,0)</f>
        <v/>
      </c>
      <c r="O655" s="43" t="n">
        <v>42.5</v>
      </c>
      <c r="P655" s="43" t="n">
        <v>27.38</v>
      </c>
      <c r="Q655" s="43" t="n">
        <v>59.38</v>
      </c>
      <c r="R655" s="43" t="n">
        <v>62.5</v>
      </c>
      <c r="S655" s="43" t="n">
        <v>91.67</v>
      </c>
      <c r="T655" s="58">
        <f>IF($C655="","",IF(ISNA(MATCH($C655,Comparativosimulacros!$E:$E,0)),"Falta en Comparativo","Sí está"))</f>
        <v/>
      </c>
    </row>
    <row r="656" ht="15.75" customHeight="1" s="42">
      <c r="A656" s="50" t="n">
        <v>904</v>
      </c>
      <c r="B656" s="44" t="n"/>
      <c r="C656" s="44" t="n">
        <v>1011594415</v>
      </c>
      <c r="D656" s="43" t="inlineStr">
        <is>
          <t>Palacios Duque Mariana</t>
        </is>
      </c>
      <c r="E656" s="51" t="n"/>
      <c r="F656" s="52" t="n"/>
      <c r="G656" s="45" t="n">
        <v>1</v>
      </c>
      <c r="H656" s="45" t="n">
        <v>1</v>
      </c>
      <c r="I656" s="45" t="n">
        <v>1.38</v>
      </c>
      <c r="J656" s="45" t="n">
        <v>2.79</v>
      </c>
      <c r="K656" s="45" t="n">
        <v>2.67</v>
      </c>
      <c r="L656" s="46">
        <f>IFERROR(INDEX(Comparativosimulacros!$M$4:$M$1500,MATCH($C656,Comparativosimulacros!$E$4:$E$1500,0)),"")</f>
        <v/>
      </c>
      <c r="M656" s="46" t="n"/>
      <c r="N656" s="50">
        <f>ROUND(((O656*3+P656*3+Q656*3+R656*3+S656*1)/13)*5,0)</f>
        <v/>
      </c>
      <c r="O656" s="43" t="n">
        <v>10</v>
      </c>
      <c r="P656" s="43" t="n">
        <v>13.1</v>
      </c>
      <c r="Q656" s="43" t="n">
        <v>21.88</v>
      </c>
      <c r="R656" s="43" t="n">
        <v>37.5</v>
      </c>
      <c r="S656" s="43" t="n">
        <v>45.83</v>
      </c>
      <c r="T656" s="58">
        <f>IF($C656="","",IF(ISNA(MATCH($C656,Comparativosimulacros!$E:$E,0)),"Falta en Comparativo","Sí está"))</f>
        <v/>
      </c>
    </row>
    <row r="657" ht="15.75" customHeight="1" s="42">
      <c r="A657" s="50" t="n">
        <v>904</v>
      </c>
      <c r="B657" s="44" t="n"/>
      <c r="C657" s="44" t="n">
        <v>1020308276</v>
      </c>
      <c r="D657" s="43" t="inlineStr">
        <is>
          <t>Piedrahita Quintero Erik Alejandro</t>
        </is>
      </c>
      <c r="E657" s="51" t="n"/>
      <c r="F657" s="52" t="n"/>
      <c r="G657" s="45" t="n">
        <v>5</v>
      </c>
      <c r="H657" s="45" t="n">
        <v>3.37</v>
      </c>
      <c r="I657" s="45" t="n">
        <v>3.73</v>
      </c>
      <c r="J657" s="45" t="n">
        <v>4.04</v>
      </c>
      <c r="K657" s="45" t="n">
        <v>3.15</v>
      </c>
      <c r="L657" s="46">
        <f>IFERROR(INDEX(Comparativosimulacros!$M$4:$M$1500,MATCH($C657,Comparativosimulacros!$E$4:$E$1500,0)),"")</f>
        <v/>
      </c>
      <c r="M657" s="46" t="n"/>
      <c r="N657" s="50">
        <f>ROUND(((O657*3+P657*3+Q657*3+R657*3+S657*1)/13)*5,0)</f>
        <v/>
      </c>
      <c r="O657" s="43" t="n">
        <v>72.5</v>
      </c>
      <c r="P657" s="43" t="n">
        <v>47.62</v>
      </c>
      <c r="Q657" s="43" t="n">
        <v>59.38</v>
      </c>
      <c r="R657" s="43" t="n">
        <v>54.17</v>
      </c>
      <c r="S657" s="43" t="n">
        <v>54.17</v>
      </c>
      <c r="T657" s="58">
        <f>IF($C657="","",IF(ISNA(MATCH($C657,Comparativosimulacros!$E:$E,0)),"Falta en Comparativo","Sí está"))</f>
        <v/>
      </c>
    </row>
    <row r="658" ht="15.75" customHeight="1" s="42">
      <c r="A658" s="50" t="n">
        <v>904</v>
      </c>
      <c r="B658" s="44" t="n"/>
      <c r="C658" s="44" t="n">
        <v>1018248843</v>
      </c>
      <c r="D658" s="43" t="inlineStr">
        <is>
          <t>Présiga Quintero Thamara</t>
        </is>
      </c>
      <c r="E658" s="51" t="n"/>
      <c r="F658" s="52" t="n"/>
      <c r="G658" s="45" t="n">
        <v>1.98</v>
      </c>
      <c r="H658" s="45" t="n">
        <v>5</v>
      </c>
      <c r="I658" s="45" t="n">
        <v>4.52</v>
      </c>
      <c r="J658" s="45" t="n">
        <v>3.73</v>
      </c>
      <c r="K658" s="45" t="n">
        <v>3.15</v>
      </c>
      <c r="L658" s="46">
        <f>IFERROR(INDEX(Comparativosimulacros!$M$4:$M$1500,MATCH($C658,Comparativosimulacros!$E$4:$E$1500,0)),"")</f>
        <v/>
      </c>
      <c r="M658" s="46" t="n"/>
      <c r="N658" s="50">
        <f>ROUND(((O658*3+P658*3+Q658*3+R658*3+S658*1)/13)*5,0)</f>
        <v/>
      </c>
      <c r="O658" s="43" t="n">
        <v>25</v>
      </c>
      <c r="P658" s="43" t="n">
        <v>79.17</v>
      </c>
      <c r="Q658" s="43" t="n">
        <v>71.88</v>
      </c>
      <c r="R658" s="43" t="n">
        <v>50</v>
      </c>
      <c r="S658" s="43" t="n">
        <v>54.17</v>
      </c>
      <c r="T658" s="58">
        <f>IF($C658="","",IF(ISNA(MATCH($C658,Comparativosimulacros!$E:$E,0)),"Falta en Comparativo","Sí está"))</f>
        <v/>
      </c>
    </row>
    <row r="659" ht="15.75" customHeight="1" s="42">
      <c r="A659" s="50" t="n">
        <v>904</v>
      </c>
      <c r="B659" s="44" t="n"/>
      <c r="C659" s="44" t="n">
        <v>1011594862</v>
      </c>
      <c r="D659" s="43" t="inlineStr">
        <is>
          <t>Pérez Yepes Sofia</t>
        </is>
      </c>
      <c r="E659" s="51" t="n"/>
      <c r="F659" s="52" t="n"/>
      <c r="G659" s="45" t="n">
        <v>4.36</v>
      </c>
      <c r="H659" s="45" t="n">
        <v>4.89</v>
      </c>
      <c r="I659" s="45" t="n">
        <v>4.71</v>
      </c>
      <c r="J659" s="45" t="n">
        <v>4.35</v>
      </c>
      <c r="K659" s="45" t="n">
        <v>3.15</v>
      </c>
      <c r="L659" s="46">
        <f>IFERROR(INDEX(Comparativosimulacros!$M$4:$M$1500,MATCH($C659,Comparativosimulacros!$E$4:$E$1500,0)),"")</f>
        <v/>
      </c>
      <c r="M659" s="46" t="n"/>
      <c r="N659" s="50">
        <f>ROUND(((O659*3+P659*3+Q659*3+R659*3+S659*1)/13)*5,0)</f>
        <v/>
      </c>
      <c r="O659" s="43" t="n">
        <v>55</v>
      </c>
      <c r="P659" s="43" t="n">
        <v>69.05</v>
      </c>
      <c r="Q659" s="43" t="n">
        <v>75</v>
      </c>
      <c r="R659" s="43" t="n">
        <v>58.33</v>
      </c>
      <c r="S659" s="43" t="n">
        <v>54.17</v>
      </c>
      <c r="T659" s="58">
        <f>IF($C659="","",IF(ISNA(MATCH($C659,Comparativosimulacros!$E:$E,0)),"Falta en Comparativo","Sí está"))</f>
        <v/>
      </c>
    </row>
    <row r="660" ht="15.75" customHeight="1" s="42">
      <c r="A660" s="50" t="n">
        <v>904</v>
      </c>
      <c r="B660" s="44" t="n"/>
      <c r="C660" s="44" t="n">
        <v>1011593836</v>
      </c>
      <c r="D660" s="43" t="inlineStr">
        <is>
          <t>Ramírez Tilano Nicole</t>
        </is>
      </c>
      <c r="E660" s="51" t="n"/>
      <c r="F660" s="52" t="n"/>
      <c r="G660" s="45" t="n">
        <v>2.77</v>
      </c>
      <c r="H660" s="45" t="n">
        <v>2.53</v>
      </c>
      <c r="I660" s="45" t="n">
        <v>2.75</v>
      </c>
      <c r="J660" s="45" t="n">
        <v>4.04</v>
      </c>
      <c r="K660" s="45" t="n">
        <v>3.15</v>
      </c>
      <c r="L660" s="46">
        <f>IFERROR(INDEX(Comparativosimulacros!$M$4:$M$1500,MATCH($C660,Comparativosimulacros!$E$4:$E$1500,0)),"")</f>
        <v/>
      </c>
      <c r="M660" s="46" t="n"/>
      <c r="N660" s="50">
        <f>ROUND(((O660*3+P660*3+Q660*3+R660*3+S660*1)/13)*5,0)</f>
        <v/>
      </c>
      <c r="O660" s="43" t="n">
        <v>35</v>
      </c>
      <c r="P660" s="43" t="n">
        <v>35.71</v>
      </c>
      <c r="Q660" s="43" t="n">
        <v>43.75</v>
      </c>
      <c r="R660" s="43" t="n">
        <v>54.17</v>
      </c>
      <c r="S660" s="43" t="n">
        <v>54.17</v>
      </c>
      <c r="T660" s="58">
        <f>IF($C660="","",IF(ISNA(MATCH($C660,Comparativosimulacros!$E:$E,0)),"Falta en Comparativo","Sí está"))</f>
        <v/>
      </c>
    </row>
    <row r="661" ht="15.75" customHeight="1" s="42">
      <c r="A661" s="50" t="n">
        <v>904</v>
      </c>
      <c r="B661" s="44" t="n"/>
      <c r="C661" s="44" t="n">
        <v>1021927822</v>
      </c>
      <c r="D661" s="43" t="inlineStr">
        <is>
          <t>Rendón Uribe Ana Sofía</t>
        </is>
      </c>
      <c r="E661" s="51" t="n"/>
      <c r="F661" s="52" t="n"/>
      <c r="G661" s="45" t="n">
        <v>4.16</v>
      </c>
      <c r="H661" s="45" t="n">
        <v>3.16</v>
      </c>
      <c r="I661" s="45" t="n">
        <v>1.18</v>
      </c>
      <c r="J661" s="45" t="n">
        <v>2.79</v>
      </c>
      <c r="K661" s="45" t="n">
        <v>2.18</v>
      </c>
      <c r="L661" s="46">
        <f>IFERROR(INDEX(Comparativosimulacros!$M$4:$M$1500,MATCH($C661,Comparativosimulacros!$E$4:$E$1500,0)),"")</f>
        <v/>
      </c>
      <c r="M661" s="46" t="n"/>
      <c r="N661" s="50">
        <f>ROUND(((O661*3+P661*3+Q661*3+R661*3+S661*1)/13)*5,0)</f>
        <v/>
      </c>
      <c r="O661" s="43" t="n">
        <v>52.5</v>
      </c>
      <c r="P661" s="43" t="n">
        <v>44.64</v>
      </c>
      <c r="Q661" s="43" t="n">
        <v>18.75</v>
      </c>
      <c r="R661" s="43" t="n">
        <v>37.5</v>
      </c>
      <c r="S661" s="43" t="n">
        <v>37.5</v>
      </c>
      <c r="T661" s="58">
        <f>IF($C661="","",IF(ISNA(MATCH($C661,Comparativosimulacros!$E:$E,0)),"Falta en Comparativo","Sí está"))</f>
        <v/>
      </c>
    </row>
    <row r="662" ht="15.75" customHeight="1" s="42">
      <c r="A662" s="50" t="n">
        <v>904</v>
      </c>
      <c r="B662" s="44" t="n"/>
      <c r="C662" s="44" t="n">
        <v>1011515026</v>
      </c>
      <c r="D662" s="43" t="inlineStr">
        <is>
          <t>Rivera Carvajal Ytzel</t>
        </is>
      </c>
      <c r="E662" s="51" t="n"/>
      <c r="F662" s="52" t="n"/>
      <c r="G662" s="45" t="n">
        <v>3.76</v>
      </c>
      <c r="H662" s="45" t="n">
        <v>5</v>
      </c>
      <c r="I662" s="45" t="n">
        <v>4.71</v>
      </c>
      <c r="J662" s="45" t="n">
        <v>4.04</v>
      </c>
      <c r="K662" s="45" t="n">
        <v>3.64</v>
      </c>
      <c r="L662" s="46">
        <f>IFERROR(INDEX(Comparativosimulacros!$M$4:$M$1500,MATCH($C662,Comparativosimulacros!$E$4:$E$1500,0)),"")</f>
        <v/>
      </c>
      <c r="M662" s="46" t="n"/>
      <c r="N662" s="50">
        <f>ROUND(((O662*3+P662*3+Q662*3+R662*3+S662*1)/13)*5,0)</f>
        <v/>
      </c>
      <c r="O662" s="43" t="n">
        <v>47.5</v>
      </c>
      <c r="P662" s="43" t="n">
        <v>84.52</v>
      </c>
      <c r="Q662" s="43" t="n">
        <v>75</v>
      </c>
      <c r="R662" s="43" t="n">
        <v>54.17</v>
      </c>
      <c r="S662" s="43" t="n">
        <v>62.5</v>
      </c>
      <c r="T662" s="58">
        <f>IF($C662="","",IF(ISNA(MATCH($C662,Comparativosimulacros!$E:$E,0)),"Falta en Comparativo","Sí está"))</f>
        <v/>
      </c>
    </row>
    <row r="663" ht="15.75" customHeight="1" s="42">
      <c r="A663" s="50" t="n">
        <v>904</v>
      </c>
      <c r="B663" s="44" t="n"/>
      <c r="C663" s="44" t="n">
        <v>1036692460</v>
      </c>
      <c r="D663" s="43" t="inlineStr">
        <is>
          <t>Rojas Salas Jahir Adrian</t>
        </is>
      </c>
      <c r="E663" s="51" t="n"/>
      <c r="F663" s="52" t="n"/>
      <c r="G663" s="45" t="n">
        <v>5</v>
      </c>
      <c r="H663" s="45" t="n">
        <v>3.79</v>
      </c>
      <c r="I663" s="45" t="n">
        <v>3.73</v>
      </c>
      <c r="J663" s="45" t="n">
        <v>4.04</v>
      </c>
      <c r="K663" s="45" t="n">
        <v>3.64</v>
      </c>
      <c r="L663" s="46">
        <f>IFERROR(INDEX(Comparativosimulacros!$M$4:$M$1500,MATCH($C663,Comparativosimulacros!$E$4:$E$1500,0)),"")</f>
        <v/>
      </c>
      <c r="M663" s="46" t="n"/>
      <c r="N663" s="50">
        <f>ROUND(((O663*3+P663*3+Q663*3+R663*3+S663*1)/13)*5,0)</f>
        <v/>
      </c>
      <c r="O663" s="43" t="n">
        <v>80</v>
      </c>
      <c r="P663" s="43" t="n">
        <v>53.57</v>
      </c>
      <c r="Q663" s="43" t="n">
        <v>59.38</v>
      </c>
      <c r="R663" s="43" t="n">
        <v>54.17</v>
      </c>
      <c r="S663" s="43" t="n">
        <v>62.5</v>
      </c>
      <c r="T663" s="58">
        <f>IF($C663="","",IF(ISNA(MATCH($C663,Comparativosimulacros!$E:$E,0)),"Falta en Comparativo","Sí está"))</f>
        <v/>
      </c>
    </row>
    <row r="664" ht="15.75" customHeight="1" s="42">
      <c r="A664" s="50" t="n">
        <v>904</v>
      </c>
      <c r="B664" s="44" t="n"/>
      <c r="C664" s="44" t="n">
        <v>1011592958</v>
      </c>
      <c r="D664" s="43" t="inlineStr">
        <is>
          <t>Silva Ortiz Brandon Alejandro</t>
        </is>
      </c>
      <c r="E664" s="51" t="n"/>
      <c r="F664" s="52" t="n"/>
      <c r="G664" s="45" t="n">
        <v>3.37</v>
      </c>
      <c r="H664" s="45" t="n">
        <v>1.81</v>
      </c>
      <c r="I664" s="45" t="n">
        <v>3.14</v>
      </c>
      <c r="J664" s="45" t="n">
        <v>3.73</v>
      </c>
      <c r="K664" s="45" t="n">
        <v>4.13</v>
      </c>
      <c r="L664" s="46">
        <f>IFERROR(INDEX(Comparativosimulacros!$M$4:$M$1500,MATCH($C664,Comparativosimulacros!$E$4:$E$1500,0)),"")</f>
        <v/>
      </c>
      <c r="M664" s="46" t="n"/>
      <c r="N664" s="50">
        <f>ROUND(((O664*3+P664*3+Q664*3+R664*3+S664*1)/13)*5,0)</f>
        <v/>
      </c>
      <c r="O664" s="43" t="n">
        <v>42.5</v>
      </c>
      <c r="P664" s="43" t="n">
        <v>25.6</v>
      </c>
      <c r="Q664" s="43" t="n">
        <v>50</v>
      </c>
      <c r="R664" s="43" t="n">
        <v>50</v>
      </c>
      <c r="S664" s="43" t="n">
        <v>70.83</v>
      </c>
      <c r="T664" s="58">
        <f>IF($C664="","",IF(ISNA(MATCH($C664,Comparativosimulacros!$E:$E,0)),"Falta en Comparativo","Sí está"))</f>
        <v/>
      </c>
    </row>
    <row r="665" ht="15.75" customHeight="1" s="42">
      <c r="A665" s="50" t="n">
        <v>904</v>
      </c>
      <c r="B665" s="44" t="n"/>
      <c r="C665" s="44" t="n">
        <v>1011592690</v>
      </c>
      <c r="D665" s="43" t="inlineStr">
        <is>
          <t>Uribe Usuga David</t>
        </is>
      </c>
      <c r="E665" s="51" t="n"/>
      <c r="F665" s="52" t="n"/>
      <c r="G665" s="45" t="n">
        <v>5</v>
      </c>
      <c r="H665" s="45" t="n">
        <v>2.02</v>
      </c>
      <c r="I665" s="45" t="n">
        <v>3.54</v>
      </c>
      <c r="J665" s="45" t="n">
        <v>3.1</v>
      </c>
      <c r="K665" s="45" t="n">
        <v>2.67</v>
      </c>
      <c r="L665" s="46">
        <f>IFERROR(INDEX(Comparativosimulacros!$M$4:$M$1500,MATCH($C665,Comparativosimulacros!$E$4:$E$1500,0)),"")</f>
        <v/>
      </c>
      <c r="M665" s="46" t="n"/>
      <c r="N665" s="50">
        <f>ROUND(((O665*3+P665*3+Q665*3+R665*3+S665*1)/13)*5,0)</f>
        <v/>
      </c>
      <c r="O665" s="43" t="n">
        <v>65</v>
      </c>
      <c r="P665" s="43" t="n">
        <v>28.57</v>
      </c>
      <c r="Q665" s="43" t="n">
        <v>56.25</v>
      </c>
      <c r="R665" s="43" t="n">
        <v>41.67</v>
      </c>
      <c r="S665" s="43" t="n">
        <v>45.83</v>
      </c>
      <c r="T665" s="58">
        <f>IF($C665="","",IF(ISNA(MATCH($C665,Comparativosimulacros!$E:$E,0)),"Falta en Comparativo","Sí está"))</f>
        <v/>
      </c>
    </row>
    <row r="666" ht="15.75" customHeight="1" s="42">
      <c r="A666" s="50" t="n">
        <v>904</v>
      </c>
      <c r="B666" s="44" t="n"/>
      <c r="C666" s="44" t="n">
        <v>1011594657</v>
      </c>
      <c r="D666" s="43" t="inlineStr">
        <is>
          <t>Usquiano Rodríguez Emmanuel</t>
        </is>
      </c>
      <c r="E666" s="51" t="n"/>
      <c r="F666" s="52" t="n"/>
      <c r="G666" s="45" t="n">
        <v>4.16</v>
      </c>
      <c r="H666" s="45" t="n">
        <v>4.89</v>
      </c>
      <c r="I666" s="45" t="n">
        <v>4.13</v>
      </c>
      <c r="J666" s="45" t="n">
        <v>3.73</v>
      </c>
      <c r="K666" s="45" t="n">
        <v>3.88</v>
      </c>
      <c r="L666" s="46">
        <f>IFERROR(INDEX(Comparativosimulacros!$M$4:$M$1500,MATCH($C666,Comparativosimulacros!$E$4:$E$1500,0)),"")</f>
        <v/>
      </c>
      <c r="M666" s="46" t="n"/>
      <c r="N666" s="50">
        <f>ROUND(((O666*3+P666*3+Q666*3+R666*3+S666*1)/13)*5,0)</f>
        <v/>
      </c>
      <c r="O666" s="43" t="n">
        <v>52.5</v>
      </c>
      <c r="P666" s="43" t="n">
        <v>69.05</v>
      </c>
      <c r="Q666" s="43" t="n">
        <v>65.63</v>
      </c>
      <c r="R666" s="43" t="n">
        <v>50</v>
      </c>
      <c r="S666" s="43" t="n">
        <v>66.67</v>
      </c>
      <c r="T666" s="58">
        <f>IF($C666="","",IF(ISNA(MATCH($C666,Comparativosimulacros!$E:$E,0)),"Falta en Comparativo","Sí está"))</f>
        <v/>
      </c>
    </row>
    <row r="667" ht="15.75" customHeight="1" s="42">
      <c r="A667" s="50" t="n">
        <v>904</v>
      </c>
      <c r="B667" s="44" t="n"/>
      <c r="C667" s="44" t="n">
        <v>1036452881</v>
      </c>
      <c r="D667" s="43" t="inlineStr">
        <is>
          <t>Valencia Cano Juan Andrés</t>
        </is>
      </c>
      <c r="E667" s="51" t="n"/>
      <c r="F667" s="52" t="n"/>
      <c r="G667" s="45" t="n">
        <v>2.58</v>
      </c>
      <c r="H667" s="45" t="n">
        <v>3.12</v>
      </c>
      <c r="I667" s="45" t="n">
        <v>3.73</v>
      </c>
      <c r="J667" s="45" t="n">
        <v>3.1</v>
      </c>
      <c r="K667" s="45" t="n">
        <v>3.88</v>
      </c>
      <c r="L667" s="46">
        <f>IFERROR(INDEX(Comparativosimulacros!$M$4:$M$1500,MATCH($C667,Comparativosimulacros!$E$4:$E$1500,0)),"")</f>
        <v/>
      </c>
      <c r="M667" s="46" t="n"/>
      <c r="N667" s="50">
        <f>ROUND(((O667*3+P667*3+Q667*3+R667*3+S667*1)/13)*5,0)</f>
        <v/>
      </c>
      <c r="O667" s="43" t="n">
        <v>32.5</v>
      </c>
      <c r="P667" s="43" t="n">
        <v>44.05</v>
      </c>
      <c r="Q667" s="43" t="n">
        <v>59.38</v>
      </c>
      <c r="R667" s="43" t="n">
        <v>41.67</v>
      </c>
      <c r="S667" s="43" t="n">
        <v>66.67</v>
      </c>
      <c r="T667" s="58">
        <f>IF($C667="","",IF(ISNA(MATCH($C667,Comparativosimulacros!$E:$E,0)),"Falta en Comparativo","Sí está"))</f>
        <v/>
      </c>
    </row>
    <row r="668" ht="15.75" customHeight="1" s="42">
      <c r="A668" s="50" t="n">
        <v>904</v>
      </c>
      <c r="B668" s="44" t="n"/>
      <c r="C668" s="44" t="n">
        <v>1033189776</v>
      </c>
      <c r="D668" s="43" t="inlineStr">
        <is>
          <t>Vargas Nanclares Martina</t>
        </is>
      </c>
      <c r="E668" s="51" t="n"/>
      <c r="F668" s="52" t="n"/>
      <c r="G668" s="45" t="n">
        <v>4.16</v>
      </c>
      <c r="H668" s="45" t="n">
        <v>3.25</v>
      </c>
      <c r="I668" s="45" t="n">
        <v>3.34</v>
      </c>
      <c r="J668" s="45" t="n">
        <v>4.97</v>
      </c>
      <c r="K668" s="45" t="n">
        <v>3.4</v>
      </c>
      <c r="L668" s="46">
        <f>IFERROR(INDEX(Comparativosimulacros!$M$4:$M$1500,MATCH($C668,Comparativosimulacros!$E$4:$E$1500,0)),"")</f>
        <v/>
      </c>
      <c r="M668" s="46" t="n"/>
      <c r="N668" s="50">
        <f>ROUND(((O668*3+P668*3+Q668*3+R668*3+S668*1)/13)*5,0)</f>
        <v/>
      </c>
      <c r="O668" s="43" t="n">
        <v>52.5</v>
      </c>
      <c r="P668" s="43" t="n">
        <v>45.83</v>
      </c>
      <c r="Q668" s="43" t="n">
        <v>53.13</v>
      </c>
      <c r="R668" s="43" t="n">
        <v>66.67</v>
      </c>
      <c r="S668" s="43" t="n">
        <v>58.33</v>
      </c>
      <c r="T668" s="58">
        <f>IF($C668="","",IF(ISNA(MATCH($C668,Comparativosimulacros!$E:$E,0)),"Falta en Comparativo","Sí está"))</f>
        <v/>
      </c>
    </row>
    <row r="669" ht="15.75" customHeight="1" s="42">
      <c r="A669" s="50" t="n">
        <v>904</v>
      </c>
      <c r="B669" s="44" t="n"/>
      <c r="C669" s="44" t="n">
        <v>1011594562</v>
      </c>
      <c r="D669" s="43" t="inlineStr">
        <is>
          <t>Vivas Salazar Ana María</t>
        </is>
      </c>
      <c r="E669" s="51" t="n"/>
      <c r="F669" s="52" t="n"/>
      <c r="G669" s="45" t="n">
        <v>1.39</v>
      </c>
      <c r="H669" s="45" t="n">
        <v>5</v>
      </c>
      <c r="I669" s="45" t="n">
        <v>4.13</v>
      </c>
      <c r="J669" s="45" t="n">
        <v>3.73</v>
      </c>
      <c r="K669" s="45" t="n">
        <v>3.64</v>
      </c>
      <c r="L669" s="46">
        <f>IFERROR(INDEX(Comparativosimulacros!$M$4:$M$1500,MATCH($C669,Comparativosimulacros!$E$4:$E$1500,0)),"")</f>
        <v/>
      </c>
      <c r="M669" s="46" t="n"/>
      <c r="N669" s="50">
        <f>ROUND(((O669*3+P669*3+Q669*3+R669*3+S669*1)/13)*5,0)</f>
        <v/>
      </c>
      <c r="O669" s="43" t="n">
        <v>17.5</v>
      </c>
      <c r="P669" s="43" t="n">
        <v>76.79000000000001</v>
      </c>
      <c r="Q669" s="43" t="n">
        <v>65.63</v>
      </c>
      <c r="R669" s="43" t="n">
        <v>50</v>
      </c>
      <c r="S669" s="43" t="n">
        <v>62.5</v>
      </c>
      <c r="T669" s="58">
        <f>IF($C669="","",IF(ISNA(MATCH($C669,Comparativosimulacros!$E:$E,0)),"Falta en Comparativo","Sí está"))</f>
        <v/>
      </c>
    </row>
    <row r="670" ht="15.75" customHeight="1" s="42">
      <c r="A670" s="50" t="n">
        <v>904</v>
      </c>
      <c r="B670" s="44" t="n"/>
      <c r="C670" s="44" t="n">
        <v>1011594473</v>
      </c>
      <c r="D670" s="43" t="inlineStr">
        <is>
          <t>Vélez Rueda Juliana</t>
        </is>
      </c>
      <c r="E670" s="51" t="n"/>
      <c r="F670" s="52" t="n"/>
      <c r="G670" s="45" t="n">
        <v>5</v>
      </c>
      <c r="H670" s="45" t="n">
        <v>5</v>
      </c>
      <c r="I670" s="45" t="n">
        <v>5</v>
      </c>
      <c r="J670" s="45" t="n">
        <v>3.73</v>
      </c>
      <c r="K670" s="45" t="n">
        <v>4.37</v>
      </c>
      <c r="L670" s="46">
        <f>IFERROR(INDEX(Comparativosimulacros!$M$4:$M$1500,MATCH($C670,Comparativosimulacros!$E$4:$E$1500,0)),"")</f>
        <v/>
      </c>
      <c r="M670" s="46" t="n"/>
      <c r="N670" s="50">
        <f>ROUND(((O670*3+P670*3+Q670*3+R670*3+S670*1)/13)*5,0)</f>
        <v/>
      </c>
      <c r="O670" s="43" t="n">
        <v>77.5</v>
      </c>
      <c r="P670" s="43" t="n">
        <v>78.56999999999999</v>
      </c>
      <c r="Q670" s="43" t="n">
        <v>90.63</v>
      </c>
      <c r="R670" s="43" t="n">
        <v>50</v>
      </c>
      <c r="S670" s="43" t="n">
        <v>75</v>
      </c>
      <c r="T670" s="58">
        <f>IF($C670="","",IF(ISNA(MATCH($C670,Comparativosimulacros!$E:$E,0)),"Falta en Comparativo","Sí está"))</f>
        <v/>
      </c>
    </row>
    <row r="671" ht="15.75" customHeight="1" s="42">
      <c r="A671" s="50" t="n">
        <v>904</v>
      </c>
      <c r="B671" s="44" t="n"/>
      <c r="C671" s="44" t="n">
        <v>1011594601</v>
      </c>
      <c r="D671" s="43" t="inlineStr">
        <is>
          <t>Vélez Tamayo Lenny Alexander</t>
        </is>
      </c>
      <c r="E671" s="51" t="n"/>
      <c r="F671" s="52" t="n"/>
      <c r="G671" s="45" t="n">
        <v>2.97</v>
      </c>
      <c r="H671" s="45" t="n">
        <v>3.12</v>
      </c>
      <c r="I671" s="45" t="n">
        <v>4.32</v>
      </c>
      <c r="J671" s="45" t="n">
        <v>3.42</v>
      </c>
      <c r="K671" s="45" t="n">
        <v>3.15</v>
      </c>
      <c r="L671" s="46">
        <f>IFERROR(INDEX(Comparativosimulacros!$M$4:$M$1500,MATCH($C671,Comparativosimulacros!$E$4:$E$1500,0)),"")</f>
        <v/>
      </c>
      <c r="M671" s="46" t="n"/>
      <c r="N671" s="50">
        <f>ROUND(((O671*3+P671*3+Q671*3+R671*3+S671*1)/13)*5,0)</f>
        <v/>
      </c>
      <c r="O671" s="43" t="n">
        <v>37.5</v>
      </c>
      <c r="P671" s="43" t="n">
        <v>44.05</v>
      </c>
      <c r="Q671" s="43" t="n">
        <v>68.75</v>
      </c>
      <c r="R671" s="43" t="n">
        <v>45.83</v>
      </c>
      <c r="S671" s="43" t="n">
        <v>54.17</v>
      </c>
      <c r="T671" s="58">
        <f>IF($C671="","",IF(ISNA(MATCH($C671,Comparativosimulacros!$E:$E,0)),"Falta en Comparativo","Sí está"))</f>
        <v/>
      </c>
    </row>
    <row r="672" ht="15.75" customHeight="1" s="42">
      <c r="A672" s="50" t="n">
        <v>904</v>
      </c>
      <c r="B672" s="44" t="n"/>
      <c r="C672" s="44" t="n">
        <v>1025895698</v>
      </c>
      <c r="D672" s="43" t="inlineStr">
        <is>
          <t>Álzate Ortiz Laura Isabel</t>
        </is>
      </c>
      <c r="E672" s="51" t="n"/>
      <c r="F672" s="52" t="n"/>
      <c r="G672" s="45" t="n">
        <v>2.97</v>
      </c>
      <c r="H672" s="45" t="n">
        <v>3.79</v>
      </c>
      <c r="I672" s="45" t="n">
        <v>4.13</v>
      </c>
      <c r="J672" s="45" t="n">
        <v>3.1</v>
      </c>
      <c r="K672" s="45" t="n">
        <v>4.85</v>
      </c>
      <c r="L672" s="46">
        <f>IFERROR(INDEX(Comparativosimulacros!$M$4:$M$1500,MATCH($C672,Comparativosimulacros!$E$4:$E$1500,0)),"")</f>
        <v/>
      </c>
      <c r="M672" s="46" t="n"/>
      <c r="N672" s="50">
        <f>ROUND(((O672*3+P672*3+Q672*3+R672*3+S672*1)/13)*5,0)</f>
        <v/>
      </c>
      <c r="O672" s="43" t="n">
        <v>37.5</v>
      </c>
      <c r="P672" s="43" t="n">
        <v>53.57</v>
      </c>
      <c r="Q672" s="43" t="n">
        <v>65.63</v>
      </c>
      <c r="R672" s="43" t="n">
        <v>41.67</v>
      </c>
      <c r="S672" s="43" t="n">
        <v>83.33</v>
      </c>
      <c r="T672" s="58">
        <f>IF($C672="","",IF(ISNA(MATCH($C672,Comparativosimulacros!$E:$E,0)),"Falta en Comparativo","Sí está"))</f>
        <v/>
      </c>
    </row>
    <row r="673" ht="15.75" customHeight="1" s="42">
      <c r="A673" s="50" t="n">
        <v>905</v>
      </c>
      <c r="B673" s="44" t="n"/>
      <c r="C673" s="44" t="n">
        <v>1103747878</v>
      </c>
      <c r="D673" s="43" t="inlineStr">
        <is>
          <t>Aguirre Quintero Esteban</t>
        </is>
      </c>
      <c r="E673" s="51" t="n"/>
      <c r="F673" s="52" t="n"/>
      <c r="G673" s="45" t="n">
        <v>5</v>
      </c>
      <c r="H673" s="45" t="n">
        <v>5</v>
      </c>
      <c r="I673" s="45" t="n">
        <v>5</v>
      </c>
      <c r="J673" s="45" t="n">
        <v>5</v>
      </c>
      <c r="K673" s="45" t="n">
        <v>5</v>
      </c>
      <c r="L673" s="46">
        <f>IFERROR(INDEX(Comparativosimulacros!$M$4:$M$1500,MATCH($C673,Comparativosimulacros!$E$4:$E$1500,0)),"")</f>
        <v/>
      </c>
      <c r="M673" s="46" t="n"/>
      <c r="N673" s="50">
        <f>ROUND(((O673*3+P673*3+Q673*3+R673*3+S673*1)/13)*5,0)</f>
        <v/>
      </c>
      <c r="O673" s="43" t="n">
        <v>72.5</v>
      </c>
      <c r="P673" s="43" t="n">
        <v>80.36</v>
      </c>
      <c r="Q673" s="43" t="n">
        <v>78.13</v>
      </c>
      <c r="R673" s="43" t="n">
        <v>79.17</v>
      </c>
      <c r="S673" s="43" t="n">
        <v>87.5</v>
      </c>
      <c r="T673" s="58">
        <f>IF($C673="","",IF(ISNA(MATCH($C673,Comparativosimulacros!$E:$E,0)),"Falta en Comparativo","Sí está"))</f>
        <v/>
      </c>
    </row>
    <row r="674" ht="15.75" customHeight="1" s="42">
      <c r="A674" s="50" t="n">
        <v>905</v>
      </c>
      <c r="B674" s="44" t="n"/>
      <c r="C674" s="44" t="n">
        <v>1037480199</v>
      </c>
      <c r="D674" s="43" t="inlineStr">
        <is>
          <t>Altamiranda Benitez Estiven</t>
        </is>
      </c>
      <c r="E674" s="51" t="n"/>
      <c r="F674" s="52" t="n"/>
      <c r="G674" s="45" t="n">
        <v>4.3</v>
      </c>
      <c r="H674" s="45" t="n">
        <v>1.21</v>
      </c>
      <c r="I674" s="45" t="n">
        <v>1.42</v>
      </c>
      <c r="J674" s="45" t="n">
        <v>3.62</v>
      </c>
      <c r="K674" s="45" t="n">
        <v>3.6</v>
      </c>
      <c r="L674" s="46">
        <f>IFERROR(INDEX(Comparativosimulacros!$M$4:$M$1500,MATCH($C674,Comparativosimulacros!$E$4:$E$1500,0)),"")</f>
        <v/>
      </c>
      <c r="M674" s="46" t="n"/>
      <c r="N674" s="50">
        <f>ROUND(((O674*3+P674*3+Q674*3+R674*3+S674*1)/13)*5,0)</f>
        <v/>
      </c>
      <c r="O674" s="43" t="n">
        <v>51.25</v>
      </c>
      <c r="P674" s="43" t="n">
        <v>15.48</v>
      </c>
      <c r="Q674" s="43" t="n">
        <v>18.75</v>
      </c>
      <c r="R674" s="43" t="n">
        <v>45.83</v>
      </c>
      <c r="S674" s="43" t="n">
        <v>62.5</v>
      </c>
      <c r="T674" s="58">
        <f>IF($C674="","",IF(ISNA(MATCH($C674,Comparativosimulacros!$E:$E,0)),"Falta en Comparativo","Sí está"))</f>
        <v/>
      </c>
    </row>
    <row r="675" ht="15.75" customHeight="1" s="42">
      <c r="A675" s="50" t="n">
        <v>905</v>
      </c>
      <c r="B675" s="44" t="n"/>
      <c r="C675" s="44" t="n">
        <v>1011593972</v>
      </c>
      <c r="D675" s="43" t="inlineStr">
        <is>
          <t>Amazara Cuesta Melissa</t>
        </is>
      </c>
      <c r="E675" s="51" t="n"/>
      <c r="F675" s="52" t="n"/>
      <c r="G675" s="45" t="n">
        <v>3.3</v>
      </c>
      <c r="H675" s="45" t="n">
        <v>2.75</v>
      </c>
      <c r="I675" s="45" t="n">
        <v>2.6</v>
      </c>
      <c r="J675" s="45" t="n">
        <v>4.28</v>
      </c>
      <c r="K675" s="45" t="n">
        <v>4.08</v>
      </c>
      <c r="L675" s="46">
        <f>IFERROR(INDEX(Comparativosimulacros!$M$4:$M$1500,MATCH($C675,Comparativosimulacros!$E$4:$E$1500,0)),"")</f>
        <v/>
      </c>
      <c r="M675" s="46" t="n"/>
      <c r="N675" s="50">
        <f>ROUND(((O675*3+P675*3+Q675*3+R675*3+S675*1)/13)*5,0)</f>
        <v/>
      </c>
      <c r="O675" s="43" t="n">
        <v>39.38</v>
      </c>
      <c r="P675" s="43" t="n">
        <v>35.12</v>
      </c>
      <c r="Q675" s="43" t="n">
        <v>34.38</v>
      </c>
      <c r="R675" s="43" t="n">
        <v>54.17</v>
      </c>
      <c r="S675" s="43" t="n">
        <v>70.83</v>
      </c>
      <c r="T675" s="58">
        <f>IF($C675="","",IF(ISNA(MATCH($C675,Comparativosimulacros!$E:$E,0)),"Falta en Comparativo","Sí está"))</f>
        <v/>
      </c>
    </row>
    <row r="676" ht="15.75" customHeight="1" s="42">
      <c r="A676" s="50" t="n">
        <v>905</v>
      </c>
      <c r="B676" s="44" t="n"/>
      <c r="C676" s="44" t="n">
        <v>1011594629</v>
      </c>
      <c r="D676" s="43" t="inlineStr">
        <is>
          <t>Arroyave Calderón Nicolas</t>
        </is>
      </c>
      <c r="E676" s="51" t="n"/>
      <c r="F676" s="52" t="n"/>
      <c r="G676" s="45" t="n">
        <v>3.09</v>
      </c>
      <c r="H676" s="45" t="n">
        <v>1.54</v>
      </c>
      <c r="I676" s="45" t="n">
        <v>2.37</v>
      </c>
      <c r="J676" s="45" t="n">
        <v>3.29</v>
      </c>
      <c r="K676" s="45" t="n">
        <v>4.56</v>
      </c>
      <c r="L676" s="46">
        <f>IFERROR(INDEX(Comparativosimulacros!$M$4:$M$1500,MATCH($C676,Comparativosimulacros!$E$4:$E$1500,0)),"")</f>
        <v/>
      </c>
      <c r="M676" s="46" t="n"/>
      <c r="N676" s="50">
        <f>ROUND(((O676*3+P676*3+Q676*3+R676*3+S676*1)/13)*5,0)</f>
        <v/>
      </c>
      <c r="O676" s="43" t="n">
        <v>36.88</v>
      </c>
      <c r="P676" s="43" t="n">
        <v>19.64</v>
      </c>
      <c r="Q676" s="43" t="n">
        <v>31.25</v>
      </c>
      <c r="R676" s="43" t="n">
        <v>41.67</v>
      </c>
      <c r="S676" s="43" t="n">
        <v>79.17</v>
      </c>
      <c r="T676" s="58">
        <f>IF($C676="","",IF(ISNA(MATCH($C676,Comparativosimulacros!$E:$E,0)),"Falta en Comparativo","Sí está"))</f>
        <v/>
      </c>
    </row>
    <row r="677" ht="15.75" customHeight="1" s="42">
      <c r="A677" s="50" t="n">
        <v>905</v>
      </c>
      <c r="B677" s="44" t="n"/>
      <c r="C677" s="44" t="n">
        <v>1032019533</v>
      </c>
      <c r="D677" s="43" t="inlineStr">
        <is>
          <t>Carvajal Vargas Juliana</t>
        </is>
      </c>
      <c r="E677" s="51" t="n"/>
      <c r="F677" s="52" t="n"/>
      <c r="G677" s="45" t="n">
        <v>2.88</v>
      </c>
      <c r="H677" s="45" t="n">
        <v>5</v>
      </c>
      <c r="I677" s="45" t="n">
        <v>3.08</v>
      </c>
      <c r="J677" s="45" t="n">
        <v>4.94</v>
      </c>
      <c r="K677" s="45" t="n">
        <v>3.84</v>
      </c>
      <c r="L677" s="46">
        <f>IFERROR(INDEX(Comparativosimulacros!$M$4:$M$1500,MATCH($C677,Comparativosimulacros!$E$4:$E$1500,0)),"")</f>
        <v/>
      </c>
      <c r="M677" s="46" t="n"/>
      <c r="N677" s="50">
        <f>ROUND(((O677*3+P677*3+Q677*3+R677*3+S677*1)/13)*5,0)</f>
        <v/>
      </c>
      <c r="O677" s="43" t="n">
        <v>34.38</v>
      </c>
      <c r="P677" s="43" t="n">
        <v>87.14</v>
      </c>
      <c r="Q677" s="43" t="n">
        <v>40.63</v>
      </c>
      <c r="R677" s="43" t="n">
        <v>62.5</v>
      </c>
      <c r="S677" s="43" t="n">
        <v>66.67</v>
      </c>
      <c r="T677" s="58">
        <f>IF($C677="","",IF(ISNA(MATCH($C677,Comparativosimulacros!$E:$E,0)),"Falta en Comparativo","Sí está"))</f>
        <v/>
      </c>
    </row>
    <row r="678" ht="15.75" customHeight="1" s="42">
      <c r="A678" s="50" t="n">
        <v>905</v>
      </c>
      <c r="B678" s="44" t="n"/>
      <c r="C678" s="44" t="n">
        <v>1011594070</v>
      </c>
      <c r="D678" s="43" t="inlineStr">
        <is>
          <t>Coronado Loaiza María José</t>
        </is>
      </c>
      <c r="E678" s="51" t="n"/>
      <c r="F678" s="52" t="n"/>
      <c r="G678" s="45" t="n">
        <v>2.3</v>
      </c>
      <c r="H678" s="45" t="n">
        <v>5</v>
      </c>
      <c r="I678" s="45" t="n">
        <v>4.02</v>
      </c>
      <c r="J678" s="45" t="n">
        <v>5</v>
      </c>
      <c r="K678" s="45" t="n">
        <v>4.08</v>
      </c>
      <c r="L678" s="46">
        <f>IFERROR(INDEX(Comparativosimulacros!$M$4:$M$1500,MATCH($C678,Comparativosimulacros!$E$4:$E$1500,0)),"")</f>
        <v/>
      </c>
      <c r="M678" s="46" t="n"/>
      <c r="N678" s="50">
        <f>ROUND(((O678*3+P678*3+Q678*3+R678*3+S678*1)/13)*5,0)</f>
        <v/>
      </c>
      <c r="O678" s="43" t="n">
        <v>27.5</v>
      </c>
      <c r="P678" s="43" t="n">
        <v>88.93000000000001</v>
      </c>
      <c r="Q678" s="43" t="n">
        <v>53.13</v>
      </c>
      <c r="R678" s="43" t="n">
        <v>70.83</v>
      </c>
      <c r="S678" s="43" t="n">
        <v>70.83</v>
      </c>
      <c r="T678" s="58">
        <f>IF($C678="","",IF(ISNA(MATCH($C678,Comparativosimulacros!$E:$E,0)),"Falta en Comparativo","Sí está"))</f>
        <v/>
      </c>
    </row>
    <row r="679" ht="15.75" customHeight="1" s="42">
      <c r="A679" s="50" t="n">
        <v>905</v>
      </c>
      <c r="B679" s="44" t="n"/>
      <c r="C679" s="44" t="n">
        <v>1035282835</v>
      </c>
      <c r="D679" s="43" t="inlineStr">
        <is>
          <t>David López Saray</t>
        </is>
      </c>
      <c r="E679" s="51" t="n"/>
      <c r="F679" s="52" t="n"/>
      <c r="G679" s="45" t="n">
        <v>5</v>
      </c>
      <c r="H679" s="45" t="n">
        <v>4.82</v>
      </c>
      <c r="I679" s="45" t="n">
        <v>4.26</v>
      </c>
      <c r="J679" s="45" t="n">
        <v>2.63</v>
      </c>
      <c r="K679" s="45" t="n">
        <v>3.84</v>
      </c>
      <c r="L679" s="46">
        <f>IFERROR(INDEX(Comparativosimulacros!$M$4:$M$1500,MATCH($C679,Comparativosimulacros!$E$4:$E$1500,0)),"")</f>
        <v/>
      </c>
      <c r="M679" s="46" t="n"/>
      <c r="N679" s="50">
        <f>ROUND(((O679*3+P679*3+Q679*3+R679*3+S679*1)/13)*5,0)</f>
        <v/>
      </c>
      <c r="O679" s="43" t="n">
        <v>65.63</v>
      </c>
      <c r="P679" s="43" t="n">
        <v>61.55</v>
      </c>
      <c r="Q679" s="43" t="n">
        <v>56.25</v>
      </c>
      <c r="R679" s="43" t="n">
        <v>33.33</v>
      </c>
      <c r="S679" s="43" t="n">
        <v>66.67</v>
      </c>
      <c r="T679" s="58">
        <f>IF($C679="","",IF(ISNA(MATCH($C679,Comparativosimulacros!$E:$E,0)),"Falta en Comparativo","Sí está"))</f>
        <v/>
      </c>
    </row>
    <row r="680" ht="15.75" customHeight="1" s="42">
      <c r="A680" s="50" t="n">
        <v>905</v>
      </c>
      <c r="B680" s="44" t="n"/>
      <c r="C680" s="44" t="n">
        <v>1025659970</v>
      </c>
      <c r="D680" s="43" t="inlineStr">
        <is>
          <t>Diaz Medina Saray Yulieth</t>
        </is>
      </c>
      <c r="E680" s="51" t="n"/>
      <c r="F680" s="52" t="n"/>
      <c r="G680" s="45" t="n">
        <v>3.88</v>
      </c>
      <c r="H680" s="45" t="n">
        <v>2.01</v>
      </c>
      <c r="I680" s="45" t="n">
        <v>1.18</v>
      </c>
      <c r="J680" s="45" t="n">
        <v>2.63</v>
      </c>
      <c r="K680" s="45" t="n">
        <v>1.92</v>
      </c>
      <c r="L680" s="46">
        <f>IFERROR(INDEX(Comparativosimulacros!$M$4:$M$1500,MATCH($C680,Comparativosimulacros!$E$4:$E$1500,0)),"")</f>
        <v/>
      </c>
      <c r="M680" s="46" t="n"/>
      <c r="N680" s="50">
        <f>ROUND(((O680*3+P680*3+Q680*3+R680*3+S680*1)/13)*5,0)</f>
        <v/>
      </c>
      <c r="O680" s="43" t="n">
        <v>46.25</v>
      </c>
      <c r="P680" s="43" t="n">
        <v>25.6</v>
      </c>
      <c r="Q680" s="43" t="n">
        <v>15.63</v>
      </c>
      <c r="R680" s="43" t="n">
        <v>33.33</v>
      </c>
      <c r="S680" s="43" t="n">
        <v>33.33</v>
      </c>
      <c r="T680" s="58">
        <f>IF($C680="","",IF(ISNA(MATCH($C680,Comparativosimulacros!$E:$E,0)),"Falta en Comparativo","Sí está"))</f>
        <v/>
      </c>
    </row>
    <row r="681" ht="15.75" customHeight="1" s="42">
      <c r="A681" s="50" t="n">
        <v>905</v>
      </c>
      <c r="B681" s="44" t="n"/>
      <c r="C681" s="44" t="n">
        <v>1011594274</v>
      </c>
      <c r="D681" s="43" t="inlineStr">
        <is>
          <t>González Herron Luciana</t>
        </is>
      </c>
      <c r="E681" s="51" t="n"/>
      <c r="F681" s="52" t="n"/>
      <c r="G681" s="45" t="n">
        <v>2.67</v>
      </c>
      <c r="H681" s="45" t="n">
        <v>2.91</v>
      </c>
      <c r="I681" s="45" t="n">
        <v>3.55</v>
      </c>
      <c r="J681" s="45" t="n">
        <v>2.96</v>
      </c>
      <c r="K681" s="45" t="n">
        <v>4.32</v>
      </c>
      <c r="L681" s="46">
        <f>IFERROR(INDEX(Comparativosimulacros!$M$4:$M$1500,MATCH($C681,Comparativosimulacros!$E$4:$E$1500,0)),"")</f>
        <v/>
      </c>
      <c r="M681" s="46" t="n"/>
      <c r="N681" s="50">
        <f>ROUND(((O681*3+P681*3+Q681*3+R681*3+S681*1)/13)*5,0)</f>
        <v/>
      </c>
      <c r="O681" s="43" t="n">
        <v>31.88</v>
      </c>
      <c r="P681" s="43" t="n">
        <v>37.14</v>
      </c>
      <c r="Q681" s="43" t="n">
        <v>46.88</v>
      </c>
      <c r="R681" s="43" t="n">
        <v>37.5</v>
      </c>
      <c r="S681" s="43" t="n">
        <v>75</v>
      </c>
      <c r="T681" s="58">
        <f>IF($C681="","",IF(ISNA(MATCH($C681,Comparativosimulacros!$E:$E,0)),"Falta en Comparativo","Sí está"))</f>
        <v/>
      </c>
    </row>
    <row r="682" ht="15.75" customHeight="1" s="42">
      <c r="A682" s="50" t="n">
        <v>905</v>
      </c>
      <c r="B682" s="44" t="n"/>
      <c r="C682" s="44" t="n">
        <v>1011593003</v>
      </c>
      <c r="D682" s="43" t="inlineStr">
        <is>
          <t>Lezcano Vásquez Sebastián</t>
        </is>
      </c>
      <c r="E682" s="51" t="n"/>
      <c r="F682" s="52" t="n"/>
      <c r="G682" s="45" t="n">
        <v>2.1</v>
      </c>
      <c r="H682" s="45" t="n">
        <v>1.63</v>
      </c>
      <c r="I682" s="45" t="n">
        <v>2.84</v>
      </c>
      <c r="J682" s="45" t="n">
        <v>2.96</v>
      </c>
      <c r="K682" s="45" t="n">
        <v>2.88</v>
      </c>
      <c r="L682" s="46">
        <f>IFERROR(INDEX(Comparativosimulacros!$M$4:$M$1500,MATCH($C682,Comparativosimulacros!$E$4:$E$1500,0)),"")</f>
        <v/>
      </c>
      <c r="M682" s="46" t="n"/>
      <c r="N682" s="50">
        <f>ROUND(((O682*3+P682*3+Q682*3+R682*3+S682*1)/13)*5,0)</f>
        <v/>
      </c>
      <c r="O682" s="43" t="n">
        <v>25</v>
      </c>
      <c r="P682" s="43" t="n">
        <v>20.83</v>
      </c>
      <c r="Q682" s="43" t="n">
        <v>37.5</v>
      </c>
      <c r="R682" s="43" t="n">
        <v>37.5</v>
      </c>
      <c r="S682" s="43" t="n">
        <v>50</v>
      </c>
      <c r="T682" s="58">
        <f>IF($C682="","",IF(ISNA(MATCH($C682,Comparativosimulacros!$E:$E,0)),"Falta en Comparativo","Sí está"))</f>
        <v/>
      </c>
    </row>
    <row r="683" ht="15.75" customHeight="1" s="42">
      <c r="A683" s="50" t="n">
        <v>905</v>
      </c>
      <c r="B683" s="44" t="n"/>
      <c r="C683" s="44" t="n">
        <v>1011594567</v>
      </c>
      <c r="D683" s="43" t="inlineStr">
        <is>
          <t>López Vidales Evelyn Sofia</t>
        </is>
      </c>
      <c r="E683" s="51" t="n"/>
      <c r="F683" s="52" t="n"/>
      <c r="G683" s="45" t="n">
        <v>2.46</v>
      </c>
      <c r="H683" s="45" t="n">
        <v>2.47</v>
      </c>
      <c r="I683" s="45" t="n">
        <v>4.73</v>
      </c>
      <c r="J683" s="45" t="n">
        <v>3.62</v>
      </c>
      <c r="K683" s="45" t="n">
        <v>3.6</v>
      </c>
      <c r="L683" s="46">
        <f>IFERROR(INDEX(Comparativosimulacros!$M$4:$M$1500,MATCH($C683,Comparativosimulacros!$E$4:$E$1500,0)),"")</f>
        <v/>
      </c>
      <c r="M683" s="46" t="n"/>
      <c r="N683" s="50">
        <f>ROUND(((O683*3+P683*3+Q683*3+R683*3+S683*1)/13)*5,0)</f>
        <v/>
      </c>
      <c r="O683" s="43" t="n">
        <v>29.38</v>
      </c>
      <c r="P683" s="43" t="n">
        <v>31.55</v>
      </c>
      <c r="Q683" s="43" t="n">
        <v>62.5</v>
      </c>
      <c r="R683" s="43" t="n">
        <v>45.83</v>
      </c>
      <c r="S683" s="43" t="n">
        <v>62.5</v>
      </c>
      <c r="T683" s="58">
        <f>IF($C683="","",IF(ISNA(MATCH($C683,Comparativosimulacros!$E:$E,0)),"Falta en Comparativo","Sí está"))</f>
        <v/>
      </c>
    </row>
    <row r="684" ht="15.75" customHeight="1" s="42">
      <c r="A684" s="50" t="n">
        <v>905</v>
      </c>
      <c r="B684" s="44" t="n"/>
      <c r="C684" s="44" t="n">
        <v>1034300213</v>
      </c>
      <c r="D684" s="43" t="inlineStr">
        <is>
          <t>Macias Herron Ainhoa</t>
        </is>
      </c>
      <c r="E684" s="51" t="n"/>
      <c r="F684" s="52" t="n"/>
      <c r="G684" s="45" t="n">
        <v>4.09</v>
      </c>
      <c r="H684" s="45" t="n">
        <v>4.71</v>
      </c>
      <c r="I684" s="45" t="n">
        <v>3.79</v>
      </c>
      <c r="J684" s="45" t="n">
        <v>3.62</v>
      </c>
      <c r="K684" s="45" t="n">
        <v>3.6</v>
      </c>
      <c r="L684" s="46">
        <f>IFERROR(INDEX(Comparativosimulacros!$M$4:$M$1500,MATCH($C684,Comparativosimulacros!$E$4:$E$1500,0)),"")</f>
        <v/>
      </c>
      <c r="M684" s="46" t="n"/>
      <c r="N684" s="50">
        <f>ROUND(((O684*3+P684*3+Q684*3+R684*3+S684*1)/13)*5,0)</f>
        <v/>
      </c>
      <c r="O684" s="43" t="n">
        <v>48.75</v>
      </c>
      <c r="P684" s="43" t="n">
        <v>60.12</v>
      </c>
      <c r="Q684" s="43" t="n">
        <v>50</v>
      </c>
      <c r="R684" s="43" t="n">
        <v>45.83</v>
      </c>
      <c r="S684" s="43" t="n">
        <v>62.5</v>
      </c>
      <c r="T684" s="58">
        <f>IF($C684="","",IF(ISNA(MATCH($C684,Comparativosimulacros!$E:$E,0)),"Falta en Comparativo","Sí está"))</f>
        <v/>
      </c>
    </row>
    <row r="685" ht="15.75" customHeight="1" s="42">
      <c r="A685" s="50" t="n">
        <v>905</v>
      </c>
      <c r="B685" s="44" t="n"/>
      <c r="C685" s="44" t="n">
        <v>1011594308</v>
      </c>
      <c r="D685" s="43" t="inlineStr">
        <is>
          <t>Mejía Piedrahita María José</t>
        </is>
      </c>
      <c r="E685" s="51" t="n"/>
      <c r="F685" s="52" t="n"/>
      <c r="G685" s="45" t="n">
        <v>1.68</v>
      </c>
      <c r="H685" s="45" t="n">
        <v>1</v>
      </c>
      <c r="I685" s="45" t="n">
        <v>4.02</v>
      </c>
      <c r="J685" s="45" t="n">
        <v>1.97</v>
      </c>
      <c r="K685" s="45" t="n">
        <v>2.16</v>
      </c>
      <c r="L685" s="46">
        <f>IFERROR(INDEX(Comparativosimulacros!$M$4:$M$1500,MATCH($C685,Comparativosimulacros!$E$4:$E$1500,0)),"")</f>
        <v/>
      </c>
      <c r="M685" s="46" t="n"/>
      <c r="N685" s="50">
        <f>ROUND(((O685*3+P685*3+Q685*3+R685*3+S685*1)/13)*5,0)</f>
        <v/>
      </c>
      <c r="O685" s="43" t="n">
        <v>20</v>
      </c>
      <c r="P685" s="43" t="n">
        <v>9.52</v>
      </c>
      <c r="Q685" s="43" t="n">
        <v>53.13</v>
      </c>
      <c r="R685" s="43" t="n">
        <v>25</v>
      </c>
      <c r="S685" s="43" t="n">
        <v>37.5</v>
      </c>
      <c r="T685" s="58">
        <f>IF($C685="","",IF(ISNA(MATCH($C685,Comparativosimulacros!$E:$E,0)),"Falta en Comparativo","Sí está"))</f>
        <v/>
      </c>
    </row>
    <row r="686" ht="15.75" customHeight="1" s="42">
      <c r="A686" s="50" t="n">
        <v>905</v>
      </c>
      <c r="B686" s="44" t="n"/>
      <c r="C686" s="44" t="n">
        <v>1011593852</v>
      </c>
      <c r="D686" s="43" t="inlineStr">
        <is>
          <t>Morales Cartagena Anelim Sofia</t>
        </is>
      </c>
      <c r="E686" s="51" t="n"/>
      <c r="F686" s="52" t="n"/>
      <c r="G686" s="45" t="n">
        <v>2.1</v>
      </c>
      <c r="H686" s="45" t="n">
        <v>1.73</v>
      </c>
      <c r="I686" s="45" t="n">
        <v>4.73</v>
      </c>
      <c r="J686" s="45" t="n">
        <v>3.62</v>
      </c>
      <c r="K686" s="45" t="n">
        <v>3.36</v>
      </c>
      <c r="L686" s="46">
        <f>IFERROR(INDEX(Comparativosimulacros!$M$4:$M$1500,MATCH($C686,Comparativosimulacros!$E$4:$E$1500,0)),"")</f>
        <v/>
      </c>
      <c r="M686" s="46" t="n"/>
      <c r="N686" s="50">
        <f>ROUND(((O686*3+P686*3+Q686*3+R686*3+S686*1)/13)*5,0)</f>
        <v/>
      </c>
      <c r="O686" s="43" t="n">
        <v>25</v>
      </c>
      <c r="P686" s="43" t="n">
        <v>22.02</v>
      </c>
      <c r="Q686" s="43" t="n">
        <v>62.5</v>
      </c>
      <c r="R686" s="43" t="n">
        <v>45.83</v>
      </c>
      <c r="S686" s="43" t="n">
        <v>58.33</v>
      </c>
      <c r="T686" s="58">
        <f>IF($C686="","",IF(ISNA(MATCH($C686,Comparativosimulacros!$E:$E,0)),"Falta en Comparativo","Sí está"))</f>
        <v/>
      </c>
    </row>
    <row r="687" ht="15.75" customHeight="1" s="42">
      <c r="A687" s="50" t="n">
        <v>905</v>
      </c>
      <c r="B687" s="44" t="n"/>
      <c r="C687" s="44" t="n">
        <v>1011594868</v>
      </c>
      <c r="D687" s="43" t="inlineStr">
        <is>
          <t>Oquendo Girón Shiara</t>
        </is>
      </c>
      <c r="E687" s="51" t="n"/>
      <c r="F687" s="52" t="n"/>
      <c r="G687" s="45" t="n">
        <v>2.25</v>
      </c>
      <c r="H687" s="45" t="n">
        <v>2.54</v>
      </c>
      <c r="I687" s="45" t="n">
        <v>2.84</v>
      </c>
      <c r="J687" s="45" t="n">
        <v>3.95</v>
      </c>
      <c r="K687" s="45" t="n">
        <v>1.44</v>
      </c>
      <c r="L687" s="46">
        <f>IFERROR(INDEX(Comparativosimulacros!$M$4:$M$1500,MATCH($C687,Comparativosimulacros!$E$4:$E$1500,0)),"")</f>
        <v/>
      </c>
      <c r="M687" s="46" t="n"/>
      <c r="N687" s="50">
        <f>ROUND(((O687*3+P687*3+Q687*3+R687*3+S687*1)/13)*5,0)</f>
        <v/>
      </c>
      <c r="O687" s="43" t="n">
        <v>26.88</v>
      </c>
      <c r="P687" s="43" t="n">
        <v>32.38</v>
      </c>
      <c r="Q687" s="43" t="n">
        <v>37.5</v>
      </c>
      <c r="R687" s="43" t="n">
        <v>50</v>
      </c>
      <c r="S687" s="43" t="n">
        <v>25</v>
      </c>
      <c r="T687" s="58">
        <f>IF($C687="","",IF(ISNA(MATCH($C687,Comparativosimulacros!$E:$E,0)),"Falta en Comparativo","Sí está"))</f>
        <v/>
      </c>
    </row>
    <row r="688" ht="15.75" customHeight="1" s="42">
      <c r="A688" s="50" t="n">
        <v>905</v>
      </c>
      <c r="B688" s="44" t="n"/>
      <c r="C688" s="44" t="n">
        <v>1011592346</v>
      </c>
      <c r="D688" s="43" t="inlineStr">
        <is>
          <t>Padilla González Juan Pablo</t>
        </is>
      </c>
      <c r="E688" s="51" t="n"/>
      <c r="F688" s="52" t="n"/>
      <c r="G688" s="45" t="n">
        <v>2.88</v>
      </c>
      <c r="H688" s="45" t="n">
        <v>2.54</v>
      </c>
      <c r="I688" s="45" t="n">
        <v>2.6</v>
      </c>
      <c r="J688" s="45" t="n">
        <v>1.32</v>
      </c>
      <c r="K688" s="45" t="n">
        <v>3.6</v>
      </c>
      <c r="L688" s="46">
        <f>IFERROR(INDEX(Comparativosimulacros!$M$4:$M$1500,MATCH($C688,Comparativosimulacros!$E$4:$E$1500,0)),"")</f>
        <v/>
      </c>
      <c r="M688" s="46" t="n"/>
      <c r="N688" s="50">
        <f>ROUND(((O688*3+P688*3+Q688*3+R688*3+S688*1)/13)*5,0)</f>
        <v/>
      </c>
      <c r="O688" s="43" t="n">
        <v>34.38</v>
      </c>
      <c r="P688" s="43" t="n">
        <v>32.38</v>
      </c>
      <c r="Q688" s="43" t="n">
        <v>34.38</v>
      </c>
      <c r="R688" s="43" t="n">
        <v>16.67</v>
      </c>
      <c r="S688" s="43" t="n">
        <v>62.5</v>
      </c>
      <c r="T688" s="58">
        <f>IF($C688="","",IF(ISNA(MATCH($C688,Comparativosimulacros!$E:$E,0)),"Falta en Comparativo","Sí está"))</f>
        <v/>
      </c>
    </row>
    <row r="689" ht="15.75" customHeight="1" s="42">
      <c r="A689" s="50" t="n">
        <v>905</v>
      </c>
      <c r="B689" s="44" t="n"/>
      <c r="C689" s="44" t="n">
        <v>1033653118</v>
      </c>
      <c r="D689" s="43" t="inlineStr">
        <is>
          <t>Panesso Zea Juan Esteban</t>
        </is>
      </c>
      <c r="E689" s="51" t="n"/>
      <c r="F689" s="52" t="n"/>
      <c r="G689" s="45" t="n">
        <v>2.46</v>
      </c>
      <c r="H689" s="45" t="n">
        <v>1.03</v>
      </c>
      <c r="I689" s="45" t="n">
        <v>3.31</v>
      </c>
      <c r="J689" s="45" t="n">
        <v>2.63</v>
      </c>
      <c r="K689" s="45" t="n">
        <v>3.12</v>
      </c>
      <c r="L689" s="46">
        <f>IFERROR(INDEX(Comparativosimulacros!$M$4:$M$1500,MATCH($C689,Comparativosimulacros!$E$4:$E$1500,0)),"")</f>
        <v/>
      </c>
      <c r="M689" s="46" t="n"/>
      <c r="N689" s="50">
        <f>ROUND(((O689*3+P689*3+Q689*3+R689*3+S689*1)/13)*5,0)</f>
        <v/>
      </c>
      <c r="O689" s="43" t="n">
        <v>29.38</v>
      </c>
      <c r="P689" s="43" t="n">
        <v>13.1</v>
      </c>
      <c r="Q689" s="43" t="n">
        <v>43.75</v>
      </c>
      <c r="R689" s="43" t="n">
        <v>33.33</v>
      </c>
      <c r="S689" s="43" t="n">
        <v>54.17</v>
      </c>
      <c r="T689" s="58">
        <f>IF($C689="","",IF(ISNA(MATCH($C689,Comparativosimulacros!$E:$E,0)),"Falta en Comparativo","Sí está"))</f>
        <v/>
      </c>
    </row>
    <row r="690" ht="15.75" customHeight="1" s="42">
      <c r="A690" s="50" t="n">
        <v>905</v>
      </c>
      <c r="B690" s="44" t="n"/>
      <c r="C690" s="44" t="n">
        <v>1011594926</v>
      </c>
      <c r="D690" s="43" t="inlineStr">
        <is>
          <t>Pulgarín García Mariángel</t>
        </is>
      </c>
      <c r="E690" s="51" t="n"/>
      <c r="F690" s="52" t="n"/>
      <c r="G690" s="45" t="n">
        <v>3.88</v>
      </c>
      <c r="H690" s="45" t="n">
        <v>2.19</v>
      </c>
      <c r="I690" s="45" t="n">
        <v>2.13</v>
      </c>
      <c r="J690" s="45" t="n">
        <v>2.3</v>
      </c>
      <c r="K690" s="45" t="n">
        <v>2.4</v>
      </c>
      <c r="L690" s="46">
        <f>IFERROR(INDEX(Comparativosimulacros!$M$4:$M$1500,MATCH($C690,Comparativosimulacros!$E$4:$E$1500,0)),"")</f>
        <v/>
      </c>
      <c r="M690" s="46" t="n"/>
      <c r="N690" s="50">
        <f>ROUND(((O690*3+P690*3+Q690*3+R690*3+S690*1)/13)*5,0)</f>
        <v/>
      </c>
      <c r="O690" s="43" t="n">
        <v>46.25</v>
      </c>
      <c r="P690" s="43" t="n">
        <v>27.98</v>
      </c>
      <c r="Q690" s="43" t="n">
        <v>28.13</v>
      </c>
      <c r="R690" s="43" t="n">
        <v>29.17</v>
      </c>
      <c r="S690" s="43" t="n">
        <v>41.67</v>
      </c>
      <c r="T690" s="58">
        <f>IF($C690="","",IF(ISNA(MATCH($C690,Comparativosimulacros!$E:$E,0)),"Falta en Comparativo","Sí está"))</f>
        <v/>
      </c>
    </row>
    <row r="691" ht="15.75" customHeight="1" s="42">
      <c r="A691" s="50" t="n">
        <v>905</v>
      </c>
      <c r="B691" s="44" t="n"/>
      <c r="C691" s="44" t="n">
        <v>1011594536</v>
      </c>
      <c r="D691" s="43" t="inlineStr">
        <is>
          <t>Quiros Rivera Mariángel</t>
        </is>
      </c>
      <c r="E691" s="51" t="n"/>
      <c r="F691" s="52" t="n"/>
      <c r="G691" s="45" t="n">
        <v>2.25</v>
      </c>
      <c r="H691" s="45" t="n">
        <v>2.3</v>
      </c>
      <c r="I691" s="45" t="n">
        <v>3.79</v>
      </c>
      <c r="J691" s="45" t="n">
        <v>3.29</v>
      </c>
      <c r="K691" s="45" t="n">
        <v>4.08</v>
      </c>
      <c r="L691" s="46">
        <f>IFERROR(INDEX(Comparativosimulacros!$M$4:$M$1500,MATCH($C691,Comparativosimulacros!$E$4:$E$1500,0)),"")</f>
        <v/>
      </c>
      <c r="M691" s="46" t="n"/>
      <c r="N691" s="50">
        <f>ROUND(((O691*3+P691*3+Q691*3+R691*3+S691*1)/13)*5,0)</f>
        <v/>
      </c>
      <c r="O691" s="43" t="n">
        <v>26.88</v>
      </c>
      <c r="P691" s="43" t="n">
        <v>29.4</v>
      </c>
      <c r="Q691" s="43" t="n">
        <v>50</v>
      </c>
      <c r="R691" s="43" t="n">
        <v>41.67</v>
      </c>
      <c r="S691" s="43" t="n">
        <v>70.83</v>
      </c>
      <c r="T691" s="58">
        <f>IF($C691="","",IF(ISNA(MATCH($C691,Comparativosimulacros!$E:$E,0)),"Falta en Comparativo","Sí está"))</f>
        <v/>
      </c>
    </row>
    <row r="692" ht="15.75" customHeight="1" s="42">
      <c r="A692" s="50" t="n">
        <v>905</v>
      </c>
      <c r="B692" s="44" t="n"/>
      <c r="C692" s="44" t="n">
        <v>1011594547</v>
      </c>
      <c r="D692" s="43" t="inlineStr">
        <is>
          <t>Rodríguez Alcaraz Isabella</t>
        </is>
      </c>
      <c r="E692" s="51" t="n"/>
      <c r="F692" s="52" t="n"/>
      <c r="G692" s="45" t="n">
        <v>3.09</v>
      </c>
      <c r="H692" s="45" t="n">
        <v>2.91</v>
      </c>
      <c r="I692" s="45" t="n">
        <v>1.66</v>
      </c>
      <c r="J692" s="45" t="n">
        <v>3.62</v>
      </c>
      <c r="K692" s="45" t="n">
        <v>2.4</v>
      </c>
      <c r="L692" s="46">
        <f>IFERROR(INDEX(Comparativosimulacros!$M$4:$M$1500,MATCH($C692,Comparativosimulacros!$E$4:$E$1500,0)),"")</f>
        <v/>
      </c>
      <c r="M692" s="46" t="n"/>
      <c r="N692" s="50">
        <f>ROUND(((O692*3+P692*3+Q692*3+R692*3+S692*1)/13)*5,0)</f>
        <v/>
      </c>
      <c r="O692" s="43" t="n">
        <v>36.88</v>
      </c>
      <c r="P692" s="43" t="n">
        <v>37.14</v>
      </c>
      <c r="Q692" s="43" t="n">
        <v>21.88</v>
      </c>
      <c r="R692" s="43" t="n">
        <v>45.83</v>
      </c>
      <c r="S692" s="43" t="n">
        <v>41.67</v>
      </c>
      <c r="T692" s="58">
        <f>IF($C692="","",IF(ISNA(MATCH($C692,Comparativosimulacros!$E:$E,0)),"Falta en Comparativo","Sí está"))</f>
        <v/>
      </c>
    </row>
    <row r="693" ht="15.75" customHeight="1" s="42">
      <c r="A693" s="50" t="n">
        <v>905</v>
      </c>
      <c r="B693" s="44" t="n"/>
      <c r="C693" s="44" t="n">
        <v>1192465490</v>
      </c>
      <c r="D693" s="43" t="inlineStr">
        <is>
          <t>Rodríguez Franco Jerónimo</t>
        </is>
      </c>
      <c r="E693" s="51" t="n"/>
      <c r="F693" s="52" t="n"/>
      <c r="G693" s="45" t="n">
        <v>2.67</v>
      </c>
      <c r="H693" s="45" t="n">
        <v>5</v>
      </c>
      <c r="I693" s="45" t="n">
        <v>3.31</v>
      </c>
      <c r="J693" s="45" t="n">
        <v>2.3</v>
      </c>
      <c r="K693" s="45" t="n">
        <v>2.4</v>
      </c>
      <c r="L693" s="46">
        <f>IFERROR(INDEX(Comparativosimulacros!$M$4:$M$1500,MATCH($C693,Comparativosimulacros!$E$4:$E$1500,0)),"")</f>
        <v/>
      </c>
      <c r="M693" s="46" t="n"/>
      <c r="N693" s="50">
        <f>ROUND(((O693*3+P693*3+Q693*3+R693*3+S693*1)/13)*5,0)</f>
        <v/>
      </c>
      <c r="O693" s="43" t="n">
        <v>31.88</v>
      </c>
      <c r="P693" s="43" t="n">
        <v>94.64</v>
      </c>
      <c r="Q693" s="43" t="n">
        <v>43.75</v>
      </c>
      <c r="R693" s="43" t="n">
        <v>29.17</v>
      </c>
      <c r="S693" s="43" t="n">
        <v>41.67</v>
      </c>
      <c r="T693" s="58">
        <f>IF($C693="","",IF(ISNA(MATCH($C693,Comparativosimulacros!$E:$E,0)),"Falta en Comparativo","Sí está"))</f>
        <v/>
      </c>
    </row>
    <row r="694" ht="15.75" customHeight="1" s="42">
      <c r="A694" s="50" t="n">
        <v>905</v>
      </c>
      <c r="B694" s="44" t="n"/>
      <c r="C694" s="44" t="n">
        <v>1018346276</v>
      </c>
      <c r="D694" s="43" t="inlineStr">
        <is>
          <t>Sepúlveda Castaño Lizeth Maryury</t>
        </is>
      </c>
      <c r="E694" s="51" t="n"/>
      <c r="F694" s="52" t="n"/>
      <c r="G694" s="45" t="n">
        <v>2.88</v>
      </c>
      <c r="H694" s="45" t="n">
        <v>3.59</v>
      </c>
      <c r="I694" s="45" t="n">
        <v>2.84</v>
      </c>
      <c r="J694" s="45" t="n">
        <v>5</v>
      </c>
      <c r="K694" s="45" t="n">
        <v>3.6</v>
      </c>
      <c r="L694" s="46">
        <f>IFERROR(INDEX(Comparativosimulacros!$M$4:$M$1500,MATCH($C694,Comparativosimulacros!$E$4:$E$1500,0)),"")</f>
        <v/>
      </c>
      <c r="M694" s="46" t="n"/>
      <c r="N694" s="50">
        <f>ROUND(((O694*3+P694*3+Q694*3+R694*3+S694*1)/13)*5,0)</f>
        <v/>
      </c>
      <c r="O694" s="43" t="n">
        <v>34.38</v>
      </c>
      <c r="P694" s="43" t="n">
        <v>45.83</v>
      </c>
      <c r="Q694" s="43" t="n">
        <v>37.5</v>
      </c>
      <c r="R694" s="43" t="n">
        <v>75</v>
      </c>
      <c r="S694" s="43" t="n">
        <v>62.5</v>
      </c>
      <c r="T694" s="58">
        <f>IF($C694="","",IF(ISNA(MATCH($C694,Comparativosimulacros!$E:$E,0)),"Falta en Comparativo","Sí está"))</f>
        <v/>
      </c>
    </row>
    <row r="695" ht="15.75" customHeight="1" s="42">
      <c r="A695" s="50" t="n">
        <v>905</v>
      </c>
      <c r="B695" s="44" t="n"/>
      <c r="C695" s="44" t="n">
        <v>1045328578</v>
      </c>
      <c r="D695" s="43" t="inlineStr">
        <is>
          <t>Serna Maldonado Suliany Melissa</t>
        </is>
      </c>
      <c r="E695" s="51" t="n"/>
      <c r="F695" s="52" t="n"/>
      <c r="G695" s="45" t="n">
        <v>5</v>
      </c>
      <c r="H695" s="45" t="n">
        <v>4.71</v>
      </c>
      <c r="I695" s="45" t="n">
        <v>4.02</v>
      </c>
      <c r="J695" s="45" t="n">
        <v>3.62</v>
      </c>
      <c r="K695" s="45" t="n">
        <v>3.84</v>
      </c>
      <c r="L695" s="46">
        <f>IFERROR(INDEX(Comparativosimulacros!$M$4:$M$1500,MATCH($C695,Comparativosimulacros!$E$4:$E$1500,0)),"")</f>
        <v/>
      </c>
      <c r="M695" s="46" t="n"/>
      <c r="N695" s="50">
        <f>ROUND(((O695*3+P695*3+Q695*3+R695*3+S695*1)/13)*5,0)</f>
        <v/>
      </c>
      <c r="O695" s="43" t="n">
        <v>73.13</v>
      </c>
      <c r="P695" s="43" t="n">
        <v>60.12</v>
      </c>
      <c r="Q695" s="43" t="n">
        <v>53.13</v>
      </c>
      <c r="R695" s="43" t="n">
        <v>45.83</v>
      </c>
      <c r="S695" s="43" t="n">
        <v>66.67</v>
      </c>
      <c r="T695" s="58">
        <f>IF($C695="","",IF(ISNA(MATCH($C695,Comparativosimulacros!$E:$E,0)),"Falta en Comparativo","Sí está"))</f>
        <v/>
      </c>
    </row>
    <row r="696" ht="15.75" customHeight="1" s="42">
      <c r="A696" s="50" t="n">
        <v>905</v>
      </c>
      <c r="B696" s="44" t="n"/>
      <c r="C696" s="44" t="n">
        <v>1200963082</v>
      </c>
      <c r="D696" s="43" t="inlineStr">
        <is>
          <t>Tobón Delgado Karol Sofia</t>
        </is>
      </c>
      <c r="E696" s="51" t="n"/>
      <c r="F696" s="52" t="n"/>
      <c r="G696" s="45" t="n">
        <v>1</v>
      </c>
      <c r="H696" s="45" t="n">
        <v>4.78</v>
      </c>
      <c r="I696" s="45" t="n">
        <v>5</v>
      </c>
      <c r="J696" s="45" t="n">
        <v>2.63</v>
      </c>
      <c r="K696" s="45" t="n">
        <v>2.64</v>
      </c>
      <c r="L696" s="46">
        <f>IFERROR(INDEX(Comparativosimulacros!$M$4:$M$1500,MATCH($C696,Comparativosimulacros!$E$4:$E$1500,0)),"")</f>
        <v/>
      </c>
      <c r="M696" s="46" t="n"/>
      <c r="N696" s="50">
        <f>ROUND(((O696*3+P696*3+Q696*3+R696*3+S696*1)/13)*5,0)</f>
        <v/>
      </c>
      <c r="O696" s="43" t="n">
        <v>5</v>
      </c>
      <c r="P696" s="43" t="n">
        <v>60.95</v>
      </c>
      <c r="Q696" s="43" t="n">
        <v>68.75</v>
      </c>
      <c r="R696" s="43" t="n">
        <v>33.33</v>
      </c>
      <c r="S696" s="43" t="n">
        <v>45.83</v>
      </c>
      <c r="T696" s="58">
        <f>IF($C696="","",IF(ISNA(MATCH($C696,Comparativosimulacros!$E:$E,0)),"Falta en Comparativo","Sí está"))</f>
        <v/>
      </c>
    </row>
    <row r="697" ht="15.75" customHeight="1" s="42">
      <c r="A697" s="50" t="n">
        <v>905</v>
      </c>
      <c r="B697" s="44" t="n"/>
      <c r="C697" s="44" t="n">
        <v>1011594502</v>
      </c>
      <c r="D697" s="43" t="inlineStr">
        <is>
          <t>Urrego Vargas Juan José</t>
        </is>
      </c>
      <c r="E697" s="51" t="n"/>
      <c r="F697" s="52" t="n"/>
      <c r="G697" s="45" t="n">
        <v>5</v>
      </c>
      <c r="H697" s="45" t="n">
        <v>1.82</v>
      </c>
      <c r="I697" s="45" t="n">
        <v>2.84</v>
      </c>
      <c r="J697" s="45" t="n">
        <v>3.62</v>
      </c>
      <c r="K697" s="45" t="n">
        <v>4.32</v>
      </c>
      <c r="L697" s="46">
        <f>IFERROR(INDEX(Comparativosimulacros!$M$4:$M$1500,MATCH($C697,Comparativosimulacros!$E$4:$E$1500,0)),"")</f>
        <v/>
      </c>
      <c r="M697" s="46" t="n"/>
      <c r="N697" s="50">
        <f>ROUND(((O697*3+P697*3+Q697*3+R697*3+S697*1)/13)*5,0)</f>
        <v/>
      </c>
      <c r="O697" s="43" t="n">
        <v>80</v>
      </c>
      <c r="P697" s="43" t="n">
        <v>23.21</v>
      </c>
      <c r="Q697" s="43" t="n">
        <v>37.5</v>
      </c>
      <c r="R697" s="43" t="n">
        <v>45.83</v>
      </c>
      <c r="S697" s="43" t="n">
        <v>75</v>
      </c>
      <c r="T697" s="58">
        <f>IF($C697="","",IF(ISNA(MATCH($C697,Comparativosimulacros!$E:$E,0)),"Falta en Comparativo","Sí está"))</f>
        <v/>
      </c>
    </row>
    <row r="698" ht="15.75" customHeight="1" s="42">
      <c r="A698" s="50" t="n">
        <v>905</v>
      </c>
      <c r="B698" s="44" t="n"/>
      <c r="C698" s="44" t="n">
        <v>1011402691</v>
      </c>
      <c r="D698" s="43" t="inlineStr">
        <is>
          <t>Usuga Gallo Valentina</t>
        </is>
      </c>
      <c r="E698" s="51" t="n"/>
      <c r="F698" s="52" t="n"/>
      <c r="G698" s="45" t="n">
        <v>5</v>
      </c>
      <c r="H698" s="45" t="n">
        <v>4.96</v>
      </c>
      <c r="I698" s="45" t="n">
        <v>4.5</v>
      </c>
      <c r="J698" s="45" t="n">
        <v>4.61</v>
      </c>
      <c r="K698" s="45" t="n">
        <v>3.6</v>
      </c>
      <c r="L698" s="46">
        <f>IFERROR(INDEX(Comparativosimulacros!$M$4:$M$1500,MATCH($C698,Comparativosimulacros!$E$4:$E$1500,0)),"")</f>
        <v/>
      </c>
      <c r="M698" s="46" t="n"/>
      <c r="N698" s="50">
        <f>ROUND(((O698*3+P698*3+Q698*3+R698*3+S698*1)/13)*5,0)</f>
        <v/>
      </c>
      <c r="O698" s="43" t="n">
        <v>75</v>
      </c>
      <c r="P698" s="43" t="n">
        <v>63.33</v>
      </c>
      <c r="Q698" s="43" t="n">
        <v>59.38</v>
      </c>
      <c r="R698" s="43" t="n">
        <v>58.33</v>
      </c>
      <c r="S698" s="43" t="n">
        <v>62.5</v>
      </c>
      <c r="T698" s="58">
        <f>IF($C698="","",IF(ISNA(MATCH($C698,Comparativosimulacros!$E:$E,0)),"Falta en Comparativo","Sí está"))</f>
        <v/>
      </c>
    </row>
    <row r="699" ht="15.75" customHeight="1" s="42">
      <c r="A699" s="50" t="n">
        <v>905</v>
      </c>
      <c r="B699" s="44" t="n"/>
      <c r="C699" s="44" t="n">
        <v>1042826594</v>
      </c>
      <c r="D699" s="43" t="inlineStr">
        <is>
          <t>Valencia Cordoboa Scharol Michel</t>
        </is>
      </c>
      <c r="E699" s="51" t="n"/>
      <c r="F699" s="52" t="n"/>
      <c r="G699" s="45" t="n">
        <v>5</v>
      </c>
      <c r="H699" s="45" t="n">
        <v>3.28</v>
      </c>
      <c r="I699" s="45" t="n">
        <v>2.13</v>
      </c>
      <c r="J699" s="45" t="n">
        <v>2.96</v>
      </c>
      <c r="K699" s="45" t="n">
        <v>3.36</v>
      </c>
      <c r="L699" s="46">
        <f>IFERROR(INDEX(Comparativosimulacros!$M$4:$M$1500,MATCH($C699,Comparativosimulacros!$E$4:$E$1500,0)),"")</f>
        <v/>
      </c>
      <c r="M699" s="46" t="n"/>
      <c r="N699" s="50">
        <f>ROUND(((O699*3+P699*3+Q699*3+R699*3+S699*1)/13)*5,0)</f>
        <v/>
      </c>
      <c r="O699" s="43" t="n">
        <v>63.13</v>
      </c>
      <c r="P699" s="43" t="n">
        <v>41.9</v>
      </c>
      <c r="Q699" s="43" t="n">
        <v>28.13</v>
      </c>
      <c r="R699" s="43" t="n">
        <v>37.5</v>
      </c>
      <c r="S699" s="43" t="n">
        <v>58.33</v>
      </c>
      <c r="T699" s="58">
        <f>IF($C699="","",IF(ISNA(MATCH($C699,Comparativosimulacros!$E:$E,0)),"Falta en Comparativo","Sí está"))</f>
        <v/>
      </c>
    </row>
    <row r="700" ht="15.75" customHeight="1" s="42">
      <c r="A700" s="50" t="n">
        <v>905</v>
      </c>
      <c r="B700" s="44" t="n"/>
      <c r="C700" s="44" t="n">
        <v>1046909396</v>
      </c>
      <c r="D700" s="43" t="inlineStr">
        <is>
          <t>Vargas Cano Yoan Estiven</t>
        </is>
      </c>
      <c r="E700" s="51" t="n"/>
      <c r="F700" s="52" t="n"/>
      <c r="G700" s="45" t="n">
        <v>2.46</v>
      </c>
      <c r="H700" s="45" t="n">
        <v>2.4</v>
      </c>
      <c r="I700" s="45" t="n">
        <v>2.13</v>
      </c>
      <c r="J700" s="45" t="n">
        <v>2.63</v>
      </c>
      <c r="K700" s="45" t="n">
        <v>4.56</v>
      </c>
      <c r="L700" s="46">
        <f>IFERROR(INDEX(Comparativosimulacros!$M$4:$M$1500,MATCH($C700,Comparativosimulacros!$E$4:$E$1500,0)),"")</f>
        <v/>
      </c>
      <c r="M700" s="46" t="n"/>
      <c r="N700" s="50">
        <f>ROUND(((O700*3+P700*3+Q700*3+R700*3+S700*1)/13)*5,0)</f>
        <v/>
      </c>
      <c r="O700" s="43" t="n">
        <v>29.38</v>
      </c>
      <c r="P700" s="43" t="n">
        <v>30.6</v>
      </c>
      <c r="Q700" s="43" t="n">
        <v>28.13</v>
      </c>
      <c r="R700" s="43" t="n">
        <v>33.33</v>
      </c>
      <c r="S700" s="43" t="n">
        <v>79.17</v>
      </c>
      <c r="T700" s="58">
        <f>IF($C700="","",IF(ISNA(MATCH($C700,Comparativosimulacros!$E:$E,0)),"Falta en Comparativo","Sí está"))</f>
        <v/>
      </c>
    </row>
    <row r="701" ht="15.75" customHeight="1" s="42">
      <c r="A701" s="50" t="n">
        <v>905</v>
      </c>
      <c r="B701" s="44" t="n"/>
      <c r="C701" s="44" t="n">
        <v>1033189507</v>
      </c>
      <c r="D701" s="43" t="inlineStr">
        <is>
          <t>Vasco Meneses Miguel Ángel</t>
        </is>
      </c>
      <c r="E701" s="51" t="n"/>
      <c r="F701" s="52" t="n"/>
      <c r="G701" s="45" t="n">
        <v>4.09</v>
      </c>
      <c r="H701" s="45" t="n">
        <v>4.5</v>
      </c>
      <c r="I701" s="45" t="n">
        <v>3.55</v>
      </c>
      <c r="J701" s="45" t="n">
        <v>4.28</v>
      </c>
      <c r="K701" s="45" t="n">
        <v>4.08</v>
      </c>
      <c r="L701" s="46">
        <f>IFERROR(INDEX(Comparativosimulacros!$M$4:$M$1500,MATCH($C701,Comparativosimulacros!$E$4:$E$1500,0)),"")</f>
        <v/>
      </c>
      <c r="M701" s="46" t="n"/>
      <c r="N701" s="50">
        <f>ROUND(((O701*3+P701*3+Q701*3+R701*3+S701*1)/13)*5,0)</f>
        <v/>
      </c>
      <c r="O701" s="43" t="n">
        <v>48.75</v>
      </c>
      <c r="P701" s="43" t="n">
        <v>57.38</v>
      </c>
      <c r="Q701" s="43" t="n">
        <v>46.88</v>
      </c>
      <c r="R701" s="43" t="n">
        <v>54.17</v>
      </c>
      <c r="S701" s="43" t="n">
        <v>70.83</v>
      </c>
      <c r="T701" s="58">
        <f>IF($C701="","",IF(ISNA(MATCH($C701,Comparativosimulacros!$E:$E,0)),"Falta en Comparativo","Sí está"))</f>
        <v/>
      </c>
    </row>
    <row r="702" ht="15.75" customHeight="1" s="42">
      <c r="A702" s="50" t="n">
        <v>905</v>
      </c>
      <c r="B702" s="44" t="n"/>
      <c r="C702" s="44" t="n"/>
      <c r="D702" s="43" t="inlineStr">
        <is>
          <t>Velasquez Pulgarín Emerson</t>
        </is>
      </c>
      <c r="E702" s="51" t="n"/>
      <c r="F702" s="52" t="n"/>
      <c r="G702" s="45" t="n">
        <v>3.88</v>
      </c>
      <c r="H702" s="45" t="n">
        <v>4.12</v>
      </c>
      <c r="I702" s="45" t="n">
        <v>5</v>
      </c>
      <c r="J702" s="45" t="n">
        <v>3.29</v>
      </c>
      <c r="K702" s="45" t="n">
        <v>3.6</v>
      </c>
      <c r="L702" s="46">
        <f>Comparativosimulacros!M701</f>
        <v/>
      </c>
      <c r="M702" s="46" t="n"/>
      <c r="N702" s="50">
        <f>ROUND(((O702*3+P702*3+Q702*3+R702*3+S702*1)/13)*5,0)</f>
        <v/>
      </c>
      <c r="O702" s="43" t="n">
        <v>46.25</v>
      </c>
      <c r="P702" s="43" t="n">
        <v>52.62</v>
      </c>
      <c r="Q702" s="43" t="n">
        <v>68.75</v>
      </c>
      <c r="R702" s="43" t="n">
        <v>41.67</v>
      </c>
      <c r="S702" s="43" t="n">
        <v>62.5</v>
      </c>
      <c r="T702" s="58">
        <f>IF($C702="","",IF(ISNA(MATCH($C702,Comparativosimulacros!$E:$E,0)),"Falta en Comparativo","Sí está"))</f>
        <v/>
      </c>
    </row>
    <row r="703" ht="15.75" customHeight="1" s="42">
      <c r="A703" s="50" t="n">
        <v>905</v>
      </c>
      <c r="B703" s="44" t="n"/>
      <c r="C703" s="44" t="n">
        <v>1011594420</v>
      </c>
      <c r="D703" s="43" t="inlineStr">
        <is>
          <t>Yepez Usuga Jimena</t>
        </is>
      </c>
      <c r="E703" s="51" t="n"/>
      <c r="F703" s="52" t="n"/>
      <c r="G703" s="45" t="n">
        <v>3.51</v>
      </c>
      <c r="H703" s="45" t="n">
        <v>5</v>
      </c>
      <c r="I703" s="45" t="n">
        <v>5</v>
      </c>
      <c r="J703" s="45" t="n">
        <v>3.62</v>
      </c>
      <c r="K703" s="45" t="n">
        <v>3.84</v>
      </c>
      <c r="L703" s="46">
        <f>IFERROR(INDEX(Comparativosimulacros!$M$4:$M$1500,MATCH($C703,Comparativosimulacros!$E$4:$E$1500,0)),"")</f>
        <v/>
      </c>
      <c r="M703" s="46" t="n"/>
      <c r="N703" s="50">
        <f>ROUND(((O703*3+P703*3+Q703*3+R703*3+S703*1)/13)*5,0)</f>
        <v/>
      </c>
      <c r="O703" s="43" t="n">
        <v>41.88</v>
      </c>
      <c r="P703" s="43" t="n">
        <v>71.06999999999999</v>
      </c>
      <c r="Q703" s="43" t="n">
        <v>75</v>
      </c>
      <c r="R703" s="43" t="n">
        <v>45.83</v>
      </c>
      <c r="S703" s="43" t="n">
        <v>66.67</v>
      </c>
      <c r="T703" s="58">
        <f>IF($C703="","",IF(ISNA(MATCH($C703,Comparativosimulacros!$E:$E,0)),"Falta en Comparativo","Sí está"))</f>
        <v/>
      </c>
    </row>
    <row r="704" ht="15.75" customHeight="1" s="42">
      <c r="A704" s="50" t="n">
        <v>905</v>
      </c>
      <c r="B704" s="44" t="n"/>
      <c r="C704" s="44" t="n">
        <v>1039693647</v>
      </c>
      <c r="D704" s="43" t="inlineStr">
        <is>
          <t>Álvarez Higuita Asly Dirleidy</t>
        </is>
      </c>
      <c r="E704" s="51" t="n"/>
      <c r="F704" s="52" t="n"/>
      <c r="G704" s="45" t="n">
        <v>5</v>
      </c>
      <c r="H704" s="45" t="n">
        <v>2.01</v>
      </c>
      <c r="I704" s="45" t="n">
        <v>4.02</v>
      </c>
      <c r="J704" s="45" t="n">
        <v>2.63</v>
      </c>
      <c r="K704" s="45" t="n">
        <v>3.6</v>
      </c>
      <c r="L704" s="46">
        <f>IFERROR(INDEX(Comparativosimulacros!$M$4:$M$1500,MATCH($C704,Comparativosimulacros!$E$4:$E$1500,0)),"")</f>
        <v/>
      </c>
      <c r="M704" s="46" t="n"/>
      <c r="N704" s="50">
        <f>ROUND(((O704*3+P704*3+Q704*3+R704*3+S704*1)/13)*5,0)</f>
        <v/>
      </c>
      <c r="O704" s="43" t="n">
        <v>65.63</v>
      </c>
      <c r="P704" s="43" t="n">
        <v>25.6</v>
      </c>
      <c r="Q704" s="43" t="n">
        <v>53.13</v>
      </c>
      <c r="R704" s="43" t="n">
        <v>33.33</v>
      </c>
      <c r="S704" s="43" t="n">
        <v>62.5</v>
      </c>
      <c r="T704" s="58">
        <f>IF($C704="","",IF(ISNA(MATCH($C704,Comparativosimulacros!$E:$E,0)),"Falta en Comparativo","Sí está"))</f>
        <v/>
      </c>
    </row>
    <row r="705" ht="15.75" customHeight="1" s="42">
      <c r="A705" s="50" t="n">
        <v>905</v>
      </c>
      <c r="B705" s="44" t="n"/>
      <c r="C705" s="44" t="n">
        <v>1023530701</v>
      </c>
      <c r="D705" s="43" t="inlineStr">
        <is>
          <t>Álvarez Vera Hazly Susana</t>
        </is>
      </c>
      <c r="E705" s="51" t="n"/>
      <c r="F705" s="52" t="n"/>
      <c r="G705" s="45" t="n">
        <v>2.46</v>
      </c>
      <c r="H705" s="45" t="n">
        <v>5</v>
      </c>
      <c r="I705" s="45" t="n">
        <v>5</v>
      </c>
      <c r="J705" s="45" t="n">
        <v>4.28</v>
      </c>
      <c r="K705" s="45" t="n">
        <v>4.08</v>
      </c>
      <c r="L705" s="46">
        <f>IFERROR(INDEX(Comparativosimulacros!$M$4:$M$1500,MATCH($C705,Comparativosimulacros!$E$4:$E$1500,0)),"")</f>
        <v/>
      </c>
      <c r="M705" s="46" t="n"/>
      <c r="N705" s="50">
        <f>ROUND(((O705*3+P705*3+Q705*3+R705*3+S705*1)/13)*5,0)</f>
        <v/>
      </c>
      <c r="O705" s="43" t="n">
        <v>29.38</v>
      </c>
      <c r="P705" s="43" t="n">
        <v>79.17</v>
      </c>
      <c r="Q705" s="43" t="n">
        <v>68.75</v>
      </c>
      <c r="R705" s="43" t="n">
        <v>54.17</v>
      </c>
      <c r="S705" s="43" t="n">
        <v>70.83</v>
      </c>
      <c r="T705" s="58">
        <f>IF($C705="","",IF(ISNA(MATCH($C705,Comparativosimulacros!$E:$E,0)),"Falta en Comparativo","Sí está"))</f>
        <v/>
      </c>
    </row>
    <row r="706" ht="15.75" customHeight="1" s="42">
      <c r="A706" s="50" t="n">
        <v>1001</v>
      </c>
      <c r="B706" s="44" t="n"/>
      <c r="C706" s="44" t="n">
        <v>1011593976</v>
      </c>
      <c r="D706" s="43" t="inlineStr">
        <is>
          <t>Acero Rodríguez Juan Camilo</t>
        </is>
      </c>
      <c r="E706" s="51" t="n"/>
      <c r="F706" s="52" t="n"/>
      <c r="G706" s="45" t="n">
        <v>2.65</v>
      </c>
      <c r="H706" s="45" t="n">
        <v>3.15</v>
      </c>
      <c r="I706" s="45" t="n">
        <v>4.75</v>
      </c>
      <c r="J706" s="45" t="n">
        <v>3.7</v>
      </c>
      <c r="K706" s="45" t="n">
        <v>4.48</v>
      </c>
      <c r="L706" s="46">
        <f>IFERROR(INDEX(Comparativosimulacros!$M$4:$M$1500,MATCH($C706,Comparativosimulacros!$E$4:$E$1500,0)),"")</f>
        <v/>
      </c>
      <c r="M706" s="46">
        <f>IFERROR(INDEX(Comparativosimulacros!$N$4:$N$1500,MATCH($C706,Comparativosimulacros!$E$4:$E$1500,0)),"")</f>
        <v/>
      </c>
      <c r="N706" s="50">
        <f>ROUND(((O706*3+P706*3+Q706*3+R706*3+S706*1)/13)*5,0)</f>
        <v/>
      </c>
      <c r="O706" s="43" t="n">
        <v>33.29</v>
      </c>
      <c r="P706" s="43" t="n">
        <v>38.52</v>
      </c>
      <c r="Q706" s="43" t="n">
        <v>61.72</v>
      </c>
      <c r="R706" s="43" t="n">
        <v>52.5</v>
      </c>
      <c r="S706" s="43" t="n">
        <v>55.56</v>
      </c>
      <c r="T706" s="58">
        <f>IF($C706="","",IF(ISNA(MATCH($C706,Comparativosimulacros!$E:$E,0)),"Falta en Comparativo","Sí está"))</f>
        <v/>
      </c>
    </row>
    <row r="707" ht="15.75" customHeight="1" s="42">
      <c r="A707" s="50" t="n">
        <v>1001</v>
      </c>
      <c r="B707" s="44" t="n"/>
      <c r="C707" s="44" t="n">
        <v>1018239416</v>
      </c>
      <c r="D707" s="43" t="inlineStr">
        <is>
          <t>Acevedo Loaiza Kevin</t>
        </is>
      </c>
      <c r="E707" s="51" t="n"/>
      <c r="F707" s="52" t="n"/>
      <c r="G707" s="45" t="n">
        <v>4.11</v>
      </c>
      <c r="H707" s="45" t="n">
        <v>4.06</v>
      </c>
      <c r="I707" s="45" t="n">
        <v>2.65</v>
      </c>
      <c r="J707" s="45" t="n">
        <v>3.17</v>
      </c>
      <c r="K707" s="45" t="n">
        <v>4.83</v>
      </c>
      <c r="L707" s="46">
        <f>IFERROR(INDEX(Comparativosimulacros!$M$4:$M$1500,MATCH($C707,Comparativosimulacros!$E$4:$E$1500,0)),"")</f>
        <v/>
      </c>
      <c r="M707" s="46">
        <f>IFERROR(INDEX(Comparativosimulacros!$N$4:$N$1500,MATCH($C707,Comparativosimulacros!$E$4:$E$1500,0)),"")</f>
        <v/>
      </c>
      <c r="N707" s="50">
        <f>ROUND(((O707*3+P707*3+Q707*3+R707*3+S707*1)/13)*5,0)</f>
        <v/>
      </c>
      <c r="O707" s="43" t="n">
        <v>51.64</v>
      </c>
      <c r="P707" s="43" t="n">
        <v>49.71</v>
      </c>
      <c r="Q707" s="43" t="n">
        <v>34.45</v>
      </c>
      <c r="R707" s="43" t="n">
        <v>45</v>
      </c>
      <c r="S707" s="43" t="n">
        <v>60</v>
      </c>
      <c r="T707" s="58">
        <f>IF($C707="","",IF(ISNA(MATCH($C707,Comparativosimulacros!$E:$E,0)),"Falta en Comparativo","Sí está"))</f>
        <v/>
      </c>
    </row>
    <row r="708" ht="15.75" customHeight="1" s="42">
      <c r="A708" s="50" t="n">
        <v>1001</v>
      </c>
      <c r="B708" s="44" t="n"/>
      <c r="C708" s="44" t="n">
        <v>1011593732</v>
      </c>
      <c r="D708" s="43" t="inlineStr">
        <is>
          <t>Aguirre Rodríguez Alejandro</t>
        </is>
      </c>
      <c r="E708" s="51" t="n"/>
      <c r="F708" s="52" t="n"/>
      <c r="G708" s="45" t="n">
        <v>4.59</v>
      </c>
      <c r="H708" s="45" t="n">
        <v>5</v>
      </c>
      <c r="I708" s="45" t="n">
        <v>5</v>
      </c>
      <c r="J708" s="45" t="n">
        <v>4.94</v>
      </c>
      <c r="K708" s="45" t="n">
        <v>3.4</v>
      </c>
      <c r="L708" s="46">
        <f>IFERROR(INDEX(Comparativosimulacros!$M$4:$M$1500,MATCH($C708,Comparativosimulacros!$E$4:$E$1500,0)),"")</f>
        <v/>
      </c>
      <c r="M708" s="46">
        <f>IFERROR(INDEX(Comparativosimulacros!$N$4:$N$1500,MATCH($C708,Comparativosimulacros!$E$4:$E$1500,0)),"")</f>
        <v/>
      </c>
      <c r="N708" s="50">
        <f>ROUND(((O708*3+P708*3+Q708*3+R708*3+S708*1)/13)*5,0)</f>
        <v/>
      </c>
      <c r="O708" s="43" t="n">
        <v>57.64</v>
      </c>
      <c r="P708" s="43" t="n">
        <v>68.45</v>
      </c>
      <c r="Q708" s="43" t="n">
        <v>70.55</v>
      </c>
      <c r="R708" s="43" t="n">
        <v>70</v>
      </c>
      <c r="S708" s="43" t="n">
        <v>42.22</v>
      </c>
      <c r="T708" s="58">
        <f>IF($C708="","",IF(ISNA(MATCH($C708,Comparativosimulacros!$E:$E,0)),"Falta en Comparativo","Sí está"))</f>
        <v/>
      </c>
    </row>
    <row r="709" ht="15.75" customHeight="1" s="42">
      <c r="A709" s="50" t="n">
        <v>1001</v>
      </c>
      <c r="B709" s="44" t="n"/>
      <c r="C709" s="44" t="n">
        <v>5044111</v>
      </c>
      <c r="D709" s="43" t="inlineStr">
        <is>
          <t>Almánzar Lares Nixon Antonio</t>
        </is>
      </c>
      <c r="E709" s="51" t="n"/>
      <c r="F709" s="52" t="n"/>
      <c r="G709" s="45" t="n">
        <v>3.7</v>
      </c>
      <c r="H709" s="45" t="n">
        <v>3.35</v>
      </c>
      <c r="I709" s="45" t="n">
        <v>3.11</v>
      </c>
      <c r="J709" s="45" t="n">
        <v>2.64</v>
      </c>
      <c r="K709" s="45" t="n">
        <v>2.51</v>
      </c>
      <c r="L709" s="46">
        <f>IFERROR(INDEX(Comparativosimulacros!$M$4:$M$1500,MATCH($C709,Comparativosimulacros!$E$4:$E$1500,0)),"")</f>
        <v/>
      </c>
      <c r="M709" s="46">
        <f>IFERROR(INDEX(Comparativosimulacros!$N$4:$N$1500,MATCH($C709,Comparativosimulacros!$E$4:$E$1500,0)),"")</f>
        <v/>
      </c>
      <c r="N709" s="50">
        <f>ROUND(((O709*3+P709*3+Q709*3+R709*3+S709*1)/13)*5,0)</f>
        <v/>
      </c>
      <c r="O709" s="43" t="n">
        <v>46.52</v>
      </c>
      <c r="P709" s="43" t="n">
        <v>41.05</v>
      </c>
      <c r="Q709" s="43" t="n">
        <v>40.39</v>
      </c>
      <c r="R709" s="43" t="n">
        <v>37.5</v>
      </c>
      <c r="S709" s="43" t="n">
        <v>31.11</v>
      </c>
      <c r="T709" s="58">
        <f>IF($C709="","",IF(ISNA(MATCH($C709,Comparativosimulacros!$E:$E,0)),"Falta en Comparativo","Sí está"))</f>
        <v/>
      </c>
    </row>
    <row r="710" ht="15.75" customHeight="1" s="42">
      <c r="A710" s="50" t="n">
        <v>1001</v>
      </c>
      <c r="B710" s="44" t="n"/>
      <c r="C710" s="44" t="n">
        <v>1137525714</v>
      </c>
      <c r="D710" s="43" t="inlineStr">
        <is>
          <t>Chamorro Tapias Andres Javier</t>
        </is>
      </c>
      <c r="E710" s="51" t="n"/>
      <c r="F710" s="52" t="n"/>
      <c r="G710" s="45" t="n">
        <v>1.8</v>
      </c>
      <c r="H710" s="45" t="n">
        <v>2.33</v>
      </c>
      <c r="I710" s="45" t="n">
        <v>2.32</v>
      </c>
      <c r="J710" s="45" t="n">
        <v>2.29</v>
      </c>
      <c r="K710" s="45" t="n">
        <v>3.04</v>
      </c>
      <c r="L710" s="46">
        <f>IFERROR(INDEX(Comparativosimulacros!$M$4:$M$1500,MATCH($C710,Comparativosimulacros!$E$4:$E$1500,0)),"")</f>
        <v/>
      </c>
      <c r="M710" s="46">
        <f>IFERROR(INDEX(Comparativosimulacros!$N$4:$N$1500,MATCH($C710,Comparativosimulacros!$E$4:$E$1500,0)),"")</f>
        <v/>
      </c>
      <c r="N710" s="50">
        <f>ROUND(((O710*3+P710*3+Q710*3+R710*3+S710*1)/13)*5,0)</f>
        <v/>
      </c>
      <c r="O710" s="43" t="n">
        <v>22.62</v>
      </c>
      <c r="P710" s="43" t="n">
        <v>28.53</v>
      </c>
      <c r="Q710" s="43" t="n">
        <v>30.07</v>
      </c>
      <c r="R710" s="43" t="n">
        <v>32.5</v>
      </c>
      <c r="S710" s="43" t="n">
        <v>37.78</v>
      </c>
      <c r="T710" s="58">
        <f>IF($C710="","",IF(ISNA(MATCH($C710,Comparativosimulacros!$E:$E,0)),"Falta en Comparativo","Sí está"))</f>
        <v/>
      </c>
    </row>
    <row r="711" ht="15.75" customHeight="1" s="42">
      <c r="A711" s="50" t="n">
        <v>1001</v>
      </c>
      <c r="B711" s="44" t="n"/>
      <c r="C711" s="44" t="n">
        <v>1011592511</v>
      </c>
      <c r="D711" s="43" t="inlineStr">
        <is>
          <t>Cossio Urrego Juan Carlos</t>
        </is>
      </c>
      <c r="E711" s="51" t="n"/>
      <c r="F711" s="52" t="n"/>
      <c r="G711" s="45" t="n">
        <v>3.47</v>
      </c>
      <c r="H711" s="45" t="n">
        <v>2.8</v>
      </c>
      <c r="I711" s="45" t="n">
        <v>3.59</v>
      </c>
      <c r="J711" s="45" t="n">
        <v>3.53</v>
      </c>
      <c r="K711" s="45" t="n">
        <v>2.51</v>
      </c>
      <c r="L711" s="46">
        <f>IFERROR(INDEX(Comparativosimulacros!$M$4:$M$1500,MATCH($C711,Comparativosimulacros!$E$4:$E$1500,0)),"")</f>
        <v/>
      </c>
      <c r="M711" s="46">
        <f>IFERROR(INDEX(Comparativosimulacros!$N$4:$N$1500,MATCH($C711,Comparativosimulacros!$E$4:$E$1500,0)),"")</f>
        <v/>
      </c>
      <c r="N711" s="50">
        <f>ROUND(((O711*3+P711*3+Q711*3+R711*3+S711*1)/13)*5,0)</f>
        <v/>
      </c>
      <c r="O711" s="43" t="n">
        <v>43.57</v>
      </c>
      <c r="P711" s="43" t="n">
        <v>34.27</v>
      </c>
      <c r="Q711" s="43" t="n">
        <v>46.6</v>
      </c>
      <c r="R711" s="43" t="n">
        <v>50</v>
      </c>
      <c r="S711" s="43" t="n">
        <v>31.11</v>
      </c>
      <c r="T711" s="58">
        <f>IF($C711="","",IF(ISNA(MATCH($C711,Comparativosimulacros!$E:$E,0)),"Falta en Comparativo","Sí está"))</f>
        <v/>
      </c>
    </row>
    <row r="712" ht="15.75" customHeight="1" s="42">
      <c r="A712" s="50" t="n">
        <v>1001</v>
      </c>
      <c r="B712" s="44" t="n"/>
      <c r="C712" s="44" t="n">
        <v>1038335069</v>
      </c>
      <c r="D712" s="43" t="inlineStr">
        <is>
          <t>Durango Lezcano Valeria</t>
        </is>
      </c>
      <c r="E712" s="51" t="n"/>
      <c r="F712" s="52" t="n"/>
      <c r="G712" s="45" t="n">
        <v>2.72</v>
      </c>
      <c r="H712" s="45" t="n">
        <v>3.26</v>
      </c>
      <c r="I712" s="45" t="n">
        <v>3.12</v>
      </c>
      <c r="J712" s="45" t="n">
        <v>3.7</v>
      </c>
      <c r="K712" s="45" t="n">
        <v>1.97</v>
      </c>
      <c r="L712" s="46">
        <f>IFERROR(INDEX(Comparativosimulacros!$M$4:$M$1500,MATCH($C712,Comparativosimulacros!$E$4:$E$1500,0)),"")</f>
        <v/>
      </c>
      <c r="M712" s="46">
        <f>IFERROR(INDEX(Comparativosimulacros!$N$4:$N$1500,MATCH($C712,Comparativosimulacros!$E$4:$E$1500,0)),"")</f>
        <v/>
      </c>
      <c r="N712" s="50">
        <f>ROUND(((O712*3+P712*3+Q712*3+R712*3+S712*1)/13)*5,0)</f>
        <v/>
      </c>
      <c r="O712" s="43" t="n">
        <v>34.13</v>
      </c>
      <c r="P712" s="43" t="n">
        <v>39.9</v>
      </c>
      <c r="Q712" s="43" t="n">
        <v>40.48</v>
      </c>
      <c r="R712" s="43" t="n">
        <v>52.5</v>
      </c>
      <c r="S712" s="43" t="n">
        <v>24.44</v>
      </c>
      <c r="T712" s="58">
        <f>IF($C712="","",IF(ISNA(MATCH($C712,Comparativosimulacros!$E:$E,0)),"Falta en Comparativo","Sí está"))</f>
        <v/>
      </c>
    </row>
    <row r="713" ht="15.75" customHeight="1" s="42">
      <c r="A713" s="50" t="n">
        <v>1001</v>
      </c>
      <c r="B713" s="44" t="n"/>
      <c r="C713" s="44" t="n">
        <v>1011592528</v>
      </c>
      <c r="D713" s="43" t="inlineStr">
        <is>
          <t>Flórez Vargas María Isabel</t>
        </is>
      </c>
      <c r="E713" s="51" t="n"/>
      <c r="F713" s="52" t="n"/>
      <c r="G713" s="45" t="n">
        <v>2.04</v>
      </c>
      <c r="H713" s="45" t="n">
        <v>2.33</v>
      </c>
      <c r="I713" s="45" t="n">
        <v>2.76</v>
      </c>
      <c r="J713" s="45" t="n">
        <v>2.82</v>
      </c>
      <c r="K713" s="45" t="n">
        <v>2.86</v>
      </c>
      <c r="L713" s="46">
        <f>IFERROR(INDEX(Comparativosimulacros!$M$4:$M$1500,MATCH($C713,Comparativosimulacros!$E$4:$E$1500,0)),"")</f>
        <v/>
      </c>
      <c r="M713" s="46">
        <f>IFERROR(INDEX(Comparativosimulacros!$N$4:$N$1500,MATCH($C713,Comparativosimulacros!$E$4:$E$1500,0)),"")</f>
        <v/>
      </c>
      <c r="N713" s="50">
        <f>ROUND(((O713*3+P713*3+Q713*3+R713*3+S713*1)/13)*5,0)</f>
        <v/>
      </c>
      <c r="O713" s="43" t="n">
        <v>25.62</v>
      </c>
      <c r="P713" s="43" t="n">
        <v>28.46</v>
      </c>
      <c r="Q713" s="43" t="n">
        <v>35.85</v>
      </c>
      <c r="R713" s="43" t="n">
        <v>40</v>
      </c>
      <c r="S713" s="43" t="n">
        <v>35.56</v>
      </c>
      <c r="T713" s="58">
        <f>IF($C713="","",IF(ISNA(MATCH($C713,Comparativosimulacros!$E:$E,0)),"Falta en Comparativo","Sí está"))</f>
        <v/>
      </c>
    </row>
    <row r="714" ht="15.75" customHeight="1" s="42">
      <c r="A714" s="50" t="n">
        <v>1001</v>
      </c>
      <c r="B714" s="44" t="n"/>
      <c r="C714" s="44" t="n">
        <v>5445176</v>
      </c>
      <c r="D714" s="43" t="inlineStr">
        <is>
          <t>Garces Gómez Oscar Eduardo</t>
        </is>
      </c>
      <c r="E714" s="51" t="n"/>
      <c r="F714" s="52" t="n"/>
      <c r="G714" s="45" t="n">
        <v>3.5</v>
      </c>
      <c r="H714" s="45" t="n">
        <v>3.06</v>
      </c>
      <c r="I714" s="45" t="n">
        <v>2.54</v>
      </c>
      <c r="J714" s="45" t="n">
        <v>2.64</v>
      </c>
      <c r="K714" s="45" t="n">
        <v>3.04</v>
      </c>
      <c r="L714" s="46">
        <f>IFERROR(INDEX(Comparativosimulacros!$M$4:$M$1500,MATCH($C714,Comparativosimulacros!$E$4:$E$1500,0)),"")</f>
        <v/>
      </c>
      <c r="M714" s="46">
        <f>IFERROR(INDEX(Comparativosimulacros!$N$4:$N$1500,MATCH($C714,Comparativosimulacros!$E$4:$E$1500,0)),"")</f>
        <v/>
      </c>
      <c r="N714" s="50">
        <f>ROUND(((O714*3+P714*3+Q714*3+R714*3+S714*1)/13)*5,0)</f>
        <v/>
      </c>
      <c r="O714" s="43" t="n">
        <v>43.97</v>
      </c>
      <c r="P714" s="43" t="n">
        <v>37.43</v>
      </c>
      <c r="Q714" s="43" t="n">
        <v>32.96</v>
      </c>
      <c r="R714" s="43" t="n">
        <v>37.5</v>
      </c>
      <c r="S714" s="43" t="n">
        <v>37.78</v>
      </c>
      <c r="T714" s="58">
        <f>IF($C714="","",IF(ISNA(MATCH($C714,Comparativosimulacros!$E:$E,0)),"Falta en Comparativo","Sí está"))</f>
        <v/>
      </c>
    </row>
    <row r="715" ht="15.75" customHeight="1" s="42">
      <c r="A715" s="50" t="n">
        <v>1001</v>
      </c>
      <c r="B715" s="44" t="n"/>
      <c r="C715" s="44" t="n">
        <v>1011594040</v>
      </c>
      <c r="D715" s="43" t="inlineStr">
        <is>
          <t>Graciano Aguinaga Any Cristina</t>
        </is>
      </c>
      <c r="E715" s="51" t="n"/>
      <c r="F715" s="52" t="n"/>
      <c r="G715" s="45" t="n">
        <v>2.99</v>
      </c>
      <c r="H715" s="45" t="n">
        <v>2.52</v>
      </c>
      <c r="I715" s="45" t="n">
        <v>3</v>
      </c>
      <c r="J715" s="45" t="n">
        <v>3.17</v>
      </c>
      <c r="K715" s="45" t="n">
        <v>1.79</v>
      </c>
      <c r="L715" s="46">
        <f>IFERROR(INDEX(Comparativosimulacros!$M$4:$M$1500,MATCH($C715,Comparativosimulacros!$E$4:$E$1500,0)),"")</f>
        <v/>
      </c>
      <c r="M715" s="46">
        <f>IFERROR(INDEX(Comparativosimulacros!$N$4:$N$1500,MATCH($C715,Comparativosimulacros!$E$4:$E$1500,0)),"")</f>
        <v/>
      </c>
      <c r="N715" s="50">
        <f>ROUND(((O715*3+P715*3+Q715*3+R715*3+S715*1)/13)*5,0)</f>
        <v/>
      </c>
      <c r="O715" s="43" t="n">
        <v>37.57</v>
      </c>
      <c r="P715" s="43" t="n">
        <v>30.81</v>
      </c>
      <c r="Q715" s="43" t="n">
        <v>38.99</v>
      </c>
      <c r="R715" s="43" t="n">
        <v>45</v>
      </c>
      <c r="S715" s="43" t="n">
        <v>22.22</v>
      </c>
      <c r="T715" s="58">
        <f>IF($C715="","",IF(ISNA(MATCH($C715,Comparativosimulacros!$E:$E,0)),"Falta en Comparativo","Sí está"))</f>
        <v/>
      </c>
    </row>
    <row r="716" ht="15.75" customHeight="1" s="42">
      <c r="A716" s="50" t="n">
        <v>1001</v>
      </c>
      <c r="B716" s="44" t="n"/>
      <c r="C716" s="44" t="n"/>
      <c r="D716" s="43" t="inlineStr">
        <is>
          <t>Higuita Carvajal Heily</t>
        </is>
      </c>
      <c r="E716" s="51" t="n"/>
      <c r="F716" s="52" t="n"/>
      <c r="G716" s="45" t="n">
        <v>4.25</v>
      </c>
      <c r="H716" s="45" t="n">
        <v>4.66</v>
      </c>
      <c r="I716" s="45" t="n">
        <v>4.15</v>
      </c>
      <c r="J716" s="45" t="n">
        <v>4.23</v>
      </c>
      <c r="K716" s="45" t="n">
        <v>3.04</v>
      </c>
      <c r="L716" s="46">
        <f>Comparativosimulacros!M715</f>
        <v/>
      </c>
      <c r="M716" s="46">
        <f>Comparativosimulacros!N715</f>
        <v/>
      </c>
      <c r="N716" s="50">
        <f>ROUND(((O716*3+P716*3+Q716*3+R716*3+S716*1)/13)*5,0)</f>
        <v/>
      </c>
      <c r="O716" s="43" t="n">
        <v>53.36</v>
      </c>
      <c r="P716" s="43" t="n">
        <v>57.08</v>
      </c>
      <c r="Q716" s="43" t="n">
        <v>53.94</v>
      </c>
      <c r="R716" s="43" t="n">
        <v>60</v>
      </c>
      <c r="S716" s="43" t="n">
        <v>37.78</v>
      </c>
      <c r="T716" s="58">
        <f>IF($C716="","",IF(ISNA(MATCH($C716,Comparativosimulacros!$E:$E,0)),"Falta en Comparativo","Sí está"))</f>
        <v/>
      </c>
    </row>
    <row r="717" ht="15.75" customHeight="1" s="42">
      <c r="A717" s="50" t="n">
        <v>1001</v>
      </c>
      <c r="B717" s="44" t="n"/>
      <c r="C717" s="44" t="n">
        <v>1011592494</v>
      </c>
      <c r="D717" s="43" t="inlineStr">
        <is>
          <t>Holguín Galeano Sara Michel</t>
        </is>
      </c>
      <c r="E717" s="51" t="n"/>
      <c r="F717" s="52" t="n"/>
      <c r="G717" s="45" t="n">
        <v>3.16</v>
      </c>
      <c r="H717" s="45" t="n">
        <v>3.63</v>
      </c>
      <c r="I717" s="45" t="n">
        <v>2.65</v>
      </c>
      <c r="J717" s="45" t="n">
        <v>3.35</v>
      </c>
      <c r="K717" s="45" t="n">
        <v>3.4</v>
      </c>
      <c r="L717" s="46">
        <f>IFERROR(INDEX(Comparativosimulacros!$M$4:$M$1500,MATCH($C717,Comparativosimulacros!$E$4:$E$1500,0)),"")</f>
        <v/>
      </c>
      <c r="M717" s="46">
        <f>IFERROR(INDEX(Comparativosimulacros!$N$4:$N$1500,MATCH($C717,Comparativosimulacros!$E$4:$E$1500,0)),"")</f>
        <v/>
      </c>
      <c r="N717" s="50">
        <f>ROUND(((O717*3+P717*3+Q717*3+R717*3+S717*1)/13)*5,0)</f>
        <v/>
      </c>
      <c r="O717" s="43" t="n">
        <v>39.69</v>
      </c>
      <c r="P717" s="43" t="n">
        <v>44.42</v>
      </c>
      <c r="Q717" s="43" t="n">
        <v>34.45</v>
      </c>
      <c r="R717" s="43" t="n">
        <v>47.5</v>
      </c>
      <c r="S717" s="43" t="n">
        <v>42.22</v>
      </c>
      <c r="T717" s="58">
        <f>IF($C717="","",IF(ISNA(MATCH($C717,Comparativosimulacros!$E:$E,0)),"Falta en Comparativo","Sí está"))</f>
        <v/>
      </c>
    </row>
    <row r="718" ht="15.75" customHeight="1" s="42">
      <c r="A718" s="50" t="n">
        <v>1001</v>
      </c>
      <c r="B718" s="44" t="n"/>
      <c r="C718" s="44" t="n">
        <v>1011591830</v>
      </c>
      <c r="D718" s="43" t="inlineStr">
        <is>
          <t>Julio Lezcano Julieth Alexandra</t>
        </is>
      </c>
      <c r="E718" s="51" t="n"/>
      <c r="F718" s="52" t="n"/>
      <c r="G718" s="45" t="n">
        <v>2.96</v>
      </c>
      <c r="H718" s="45" t="n">
        <v>2.82</v>
      </c>
      <c r="I718" s="45" t="n">
        <v>3.7</v>
      </c>
      <c r="J718" s="45" t="n">
        <v>2.29</v>
      </c>
      <c r="K718" s="45" t="n">
        <v>3.22</v>
      </c>
      <c r="L718" s="46">
        <f>IFERROR(INDEX(Comparativosimulacros!$M$4:$M$1500,MATCH($C718,Comparativosimulacros!$E$4:$E$1500,0)),"")</f>
        <v/>
      </c>
      <c r="M718" s="46">
        <f>IFERROR(INDEX(Comparativosimulacros!$N$4:$N$1500,MATCH($C718,Comparativosimulacros!$E$4:$E$1500,0)),"")</f>
        <v/>
      </c>
      <c r="N718" s="50">
        <f>ROUND(((O718*3+P718*3+Q718*3+R718*3+S718*1)/13)*5,0)</f>
        <v/>
      </c>
      <c r="O718" s="43" t="n">
        <v>37.13</v>
      </c>
      <c r="P718" s="43" t="n">
        <v>34.56</v>
      </c>
      <c r="Q718" s="43" t="n">
        <v>48.08</v>
      </c>
      <c r="R718" s="43" t="n">
        <v>32.5</v>
      </c>
      <c r="S718" s="43" t="n">
        <v>40</v>
      </c>
      <c r="T718" s="58">
        <f>IF($C718="","",IF(ISNA(MATCH($C718,Comparativosimulacros!$E:$E,0)),"Falta en Comparativo","Sí está"))</f>
        <v/>
      </c>
    </row>
    <row r="719" ht="15.75" customHeight="1" s="42">
      <c r="A719" s="50" t="n">
        <v>1001</v>
      </c>
      <c r="B719" s="44" t="n"/>
      <c r="C719" s="44" t="n">
        <v>1011594252</v>
      </c>
      <c r="D719" s="43" t="inlineStr">
        <is>
          <t>López Silva Mariángel</t>
        </is>
      </c>
      <c r="E719" s="51" t="n"/>
      <c r="F719" s="52" t="n"/>
      <c r="G719" s="45" t="n">
        <v>1.97</v>
      </c>
      <c r="H719" s="45" t="n">
        <v>3.25</v>
      </c>
      <c r="I719" s="45" t="n">
        <v>2.08</v>
      </c>
      <c r="J719" s="45" t="n">
        <v>3.35</v>
      </c>
      <c r="K719" s="45" t="n">
        <v>2.69</v>
      </c>
      <c r="L719" s="46">
        <f>IFERROR(INDEX(Comparativosimulacros!$M$4:$M$1500,MATCH($C719,Comparativosimulacros!$E$4:$E$1500,0)),"")</f>
        <v/>
      </c>
      <c r="M719" s="46">
        <f>IFERROR(INDEX(Comparativosimulacros!$N$4:$N$1500,MATCH($C719,Comparativosimulacros!$E$4:$E$1500,0)),"")</f>
        <v/>
      </c>
      <c r="N719" s="50">
        <f>ROUND(((O719*3+P719*3+Q719*3+R719*3+S719*1)/13)*5,0)</f>
        <v/>
      </c>
      <c r="O719" s="43" t="n">
        <v>24.74</v>
      </c>
      <c r="P719" s="43" t="n">
        <v>39.71</v>
      </c>
      <c r="Q719" s="43" t="n">
        <v>27.01</v>
      </c>
      <c r="R719" s="43" t="n">
        <v>47.5</v>
      </c>
      <c r="S719" s="43" t="n">
        <v>33.33</v>
      </c>
      <c r="T719" s="58">
        <f>IF($C719="","",IF(ISNA(MATCH($C719,Comparativosimulacros!$E:$E,0)),"Falta en Comparativo","Sí está"))</f>
        <v/>
      </c>
    </row>
    <row r="720" ht="15.75" customHeight="1" s="42">
      <c r="A720" s="50" t="n">
        <v>1001</v>
      </c>
      <c r="B720" s="44" t="n"/>
      <c r="C720" s="44" t="n">
        <v>1039694439</v>
      </c>
      <c r="D720" s="43" t="inlineStr">
        <is>
          <t>Macias Arias Elizabeth</t>
        </is>
      </c>
      <c r="E720" s="51" t="n"/>
      <c r="F720" s="52" t="n"/>
      <c r="G720" s="45" t="n">
        <v>4.69</v>
      </c>
      <c r="H720" s="45" t="n">
        <v>2.46</v>
      </c>
      <c r="I720" s="45" t="n">
        <v>2.65</v>
      </c>
      <c r="J720" s="45" t="n">
        <v>3.53</v>
      </c>
      <c r="K720" s="45" t="n">
        <v>2.51</v>
      </c>
      <c r="L720" s="46">
        <f>IFERROR(INDEX(Comparativosimulacros!$M$4:$M$1500,MATCH($C720,Comparativosimulacros!$E$4:$E$1500,0)),"")</f>
        <v/>
      </c>
      <c r="M720" s="46">
        <f>IFERROR(INDEX(Comparativosimulacros!$N$4:$N$1500,MATCH($C720,Comparativosimulacros!$E$4:$E$1500,0)),"")</f>
        <v/>
      </c>
      <c r="N720" s="50">
        <f>ROUND(((O720*3+P720*3+Q720*3+R720*3+S720*1)/13)*5,0)</f>
        <v/>
      </c>
      <c r="O720" s="43" t="n">
        <v>58.91</v>
      </c>
      <c r="P720" s="43" t="n">
        <v>30.15</v>
      </c>
      <c r="Q720" s="43" t="n">
        <v>34.45</v>
      </c>
      <c r="R720" s="43" t="n">
        <v>50</v>
      </c>
      <c r="S720" s="43" t="n">
        <v>31.11</v>
      </c>
      <c r="T720" s="58">
        <f>IF($C720="","",IF(ISNA(MATCH($C720,Comparativosimulacros!$E:$E,0)),"Falta en Comparativo","Sí está"))</f>
        <v/>
      </c>
    </row>
    <row r="721" ht="15.75" customHeight="1" s="42">
      <c r="A721" s="50" t="n">
        <v>1001</v>
      </c>
      <c r="B721" s="44" t="n"/>
      <c r="C721" s="44" t="n">
        <v>1040365672</v>
      </c>
      <c r="D721" s="43" t="inlineStr">
        <is>
          <t>Manco Ferraro Vanessa</t>
        </is>
      </c>
      <c r="E721" s="51" t="n"/>
      <c r="F721" s="52" t="n"/>
      <c r="G721" s="45" t="n">
        <v>3.84</v>
      </c>
      <c r="H721" s="45" t="n">
        <v>1.86</v>
      </c>
      <c r="I721" s="45" t="n">
        <v>4.05</v>
      </c>
      <c r="J721" s="45" t="n">
        <v>3.53</v>
      </c>
      <c r="K721" s="45" t="n">
        <v>2.15</v>
      </c>
      <c r="L721" s="46">
        <f>IFERROR(INDEX(Comparativosimulacros!$M$4:$M$1500,MATCH($C721,Comparativosimulacros!$E$4:$E$1500,0)),"")</f>
        <v/>
      </c>
      <c r="M721" s="46">
        <f>IFERROR(INDEX(Comparativosimulacros!$N$4:$N$1500,MATCH($C721,Comparativosimulacros!$E$4:$E$1500,0)),"")</f>
        <v/>
      </c>
      <c r="N721" s="50">
        <f>ROUND(((O721*3+P721*3+Q721*3+R721*3+S721*1)/13)*5,0)</f>
        <v/>
      </c>
      <c r="O721" s="43" t="n">
        <v>48.24</v>
      </c>
      <c r="P721" s="43" t="n">
        <v>22.71</v>
      </c>
      <c r="Q721" s="43" t="n">
        <v>52.63</v>
      </c>
      <c r="R721" s="43" t="n">
        <v>50</v>
      </c>
      <c r="S721" s="43" t="n">
        <v>26.67</v>
      </c>
      <c r="T721" s="58">
        <f>IF($C721="","",IF(ISNA(MATCH($C721,Comparativosimulacros!$E:$E,0)),"Falta en Comparativo","Sí está"))</f>
        <v/>
      </c>
    </row>
    <row r="722" ht="15.75" customHeight="1" s="42">
      <c r="A722" s="50" t="n">
        <v>1001</v>
      </c>
      <c r="B722" s="44" t="n"/>
      <c r="C722" s="44" t="n">
        <v>1011594241</v>
      </c>
      <c r="D722" s="43" t="inlineStr">
        <is>
          <t>Mejía Yépez Valentina</t>
        </is>
      </c>
      <c r="E722" s="51" t="n"/>
      <c r="F722" s="52" t="n"/>
      <c r="G722" s="45" t="n">
        <v>2.51</v>
      </c>
      <c r="H722" s="45" t="n">
        <v>2.07</v>
      </c>
      <c r="I722" s="45" t="n">
        <v>2.89</v>
      </c>
      <c r="J722" s="45" t="n">
        <v>2.29</v>
      </c>
      <c r="K722" s="45" t="n">
        <v>2.15</v>
      </c>
      <c r="L722" s="46">
        <f>IFERROR(INDEX(Comparativosimulacros!$M$4:$M$1500,MATCH($C722,Comparativosimulacros!$E$4:$E$1500,0)),"")</f>
        <v/>
      </c>
      <c r="M722" s="46">
        <f>IFERROR(INDEX(Comparativosimulacros!$N$4:$N$1500,MATCH($C722,Comparativosimulacros!$E$4:$E$1500,0)),"")</f>
        <v/>
      </c>
      <c r="N722" s="50">
        <f>ROUND(((O722*3+P722*3+Q722*3+R722*3+S722*1)/13)*5,0)</f>
        <v/>
      </c>
      <c r="O722" s="43" t="n">
        <v>31.58</v>
      </c>
      <c r="P722" s="43" t="n">
        <v>25.37</v>
      </c>
      <c r="Q722" s="43" t="n">
        <v>37.51</v>
      </c>
      <c r="R722" s="43" t="n">
        <v>32.5</v>
      </c>
      <c r="S722" s="43" t="n">
        <v>26.67</v>
      </c>
      <c r="T722" s="58">
        <f>IF($C722="","",IF(ISNA(MATCH($C722,Comparativosimulacros!$E:$E,0)),"Falta en Comparativo","Sí está"))</f>
        <v/>
      </c>
    </row>
    <row r="723" ht="15.75" customHeight="1" s="42">
      <c r="A723" s="50" t="n">
        <v>1001</v>
      </c>
      <c r="B723" s="44" t="n"/>
      <c r="C723" s="44" t="n">
        <v>1015075224</v>
      </c>
      <c r="D723" s="43" t="inlineStr">
        <is>
          <t>Meza Ruiz Roxana Edilma</t>
        </is>
      </c>
      <c r="E723" s="51" t="n"/>
      <c r="F723" s="52" t="n"/>
      <c r="G723" s="45" t="n">
        <v>3.5</v>
      </c>
      <c r="H723" s="45" t="n">
        <v>3.45</v>
      </c>
      <c r="I723" s="45" t="n">
        <v>5</v>
      </c>
      <c r="J723" s="45" t="n">
        <v>4.76</v>
      </c>
      <c r="K723" s="45" t="n">
        <v>2.86</v>
      </c>
      <c r="L723" s="46">
        <f>IFERROR(INDEX(Comparativosimulacros!$M$4:$M$1500,MATCH($C723,Comparativosimulacros!$E$4:$E$1500,0)),"")</f>
        <v/>
      </c>
      <c r="M723" s="46">
        <f>IFERROR(INDEX(Comparativosimulacros!$N$4:$N$1500,MATCH($C723,Comparativosimulacros!$E$4:$E$1500,0)),"")</f>
        <v/>
      </c>
      <c r="N723" s="50">
        <f>ROUND(((O723*3+P723*3+Q723*3+R723*3+S723*1)/13)*5,0)</f>
        <v/>
      </c>
      <c r="O723" s="43" t="n">
        <v>43.97</v>
      </c>
      <c r="P723" s="43" t="n">
        <v>42.28</v>
      </c>
      <c r="Q723" s="43" t="n">
        <v>70.55</v>
      </c>
      <c r="R723" s="43" t="n">
        <v>67.5</v>
      </c>
      <c r="S723" s="43" t="n">
        <v>35.56</v>
      </c>
      <c r="T723" s="58">
        <f>IF($C723="","",IF(ISNA(MATCH($C723,Comparativosimulacros!$E:$E,0)),"Falta en Comparativo","Sí está"))</f>
        <v/>
      </c>
    </row>
    <row r="724" ht="15.75" customHeight="1" s="42">
      <c r="A724" s="50" t="n">
        <v>1001</v>
      </c>
      <c r="B724" s="44" t="n"/>
      <c r="C724" s="44" t="n"/>
      <c r="D724" s="43" t="inlineStr">
        <is>
          <t>Oropeza García Dillinger José</t>
        </is>
      </c>
      <c r="E724" s="51" t="n"/>
      <c r="F724" s="52" t="n"/>
      <c r="G724" s="45" t="n">
        <v>2.55</v>
      </c>
      <c r="H724" s="45" t="n">
        <v>3.52</v>
      </c>
      <c r="I724" s="45" t="n">
        <v>3.47</v>
      </c>
      <c r="J724" s="45" t="n">
        <v>2.82</v>
      </c>
      <c r="K724" s="45" t="n">
        <v>3.94</v>
      </c>
      <c r="L724" s="46">
        <f>Comparativosimulacros!M723</f>
        <v/>
      </c>
      <c r="M724" s="46">
        <f>Comparativosimulacros!N723</f>
        <v/>
      </c>
      <c r="N724" s="50">
        <f>ROUND(((O724*3+P724*3+Q724*3+R724*3+S724*1)/13)*5,0)</f>
        <v/>
      </c>
      <c r="O724" s="43" t="n">
        <v>32.02</v>
      </c>
      <c r="P724" s="43" t="n">
        <v>43.02</v>
      </c>
      <c r="Q724" s="43" t="n">
        <v>45.02</v>
      </c>
      <c r="R724" s="43" t="n">
        <v>40</v>
      </c>
      <c r="S724" s="43" t="n">
        <v>48.89</v>
      </c>
      <c r="T724" s="58">
        <f>IF($C724="","",IF(ISNA(MATCH($C724,Comparativosimulacros!$E:$E,0)),"Falta en Comparativo","Sí está"))</f>
        <v/>
      </c>
    </row>
    <row r="725" ht="15.75" customHeight="1" s="42">
      <c r="A725" s="50" t="n">
        <v>1001</v>
      </c>
      <c r="B725" s="44" t="n"/>
      <c r="C725" s="44" t="n">
        <v>1011593922</v>
      </c>
      <c r="D725" s="43" t="inlineStr">
        <is>
          <t>Palacios Bermúdez Gerson Andrés</t>
        </is>
      </c>
      <c r="E725" s="51" t="n"/>
      <c r="F725" s="52" t="n"/>
      <c r="G725" s="45" t="n">
        <v>4.93</v>
      </c>
      <c r="H725" s="45" t="n">
        <v>5</v>
      </c>
      <c r="I725" s="45" t="n">
        <v>4.51</v>
      </c>
      <c r="J725" s="45" t="n">
        <v>4.58</v>
      </c>
      <c r="K725" s="45" t="n">
        <v>5</v>
      </c>
      <c r="L725" s="46">
        <f>IFERROR(INDEX(Comparativosimulacros!$M$4:$M$1500,MATCH($C725,Comparativosimulacros!$E$4:$E$1500,0)),"")</f>
        <v/>
      </c>
      <c r="M725" s="46">
        <f>IFERROR(INDEX(Comparativosimulacros!$N$4:$N$1500,MATCH($C725,Comparativosimulacros!$E$4:$E$1500,0)),"")</f>
        <v/>
      </c>
      <c r="N725" s="50">
        <f>ROUND(((O725*3+P725*3+Q725*3+R725*3+S725*1)/13)*5,0)</f>
        <v/>
      </c>
      <c r="O725" s="43" t="n">
        <v>61.87</v>
      </c>
      <c r="P725" s="43" t="n">
        <v>61.17</v>
      </c>
      <c r="Q725" s="43" t="n">
        <v>58.57</v>
      </c>
      <c r="R725" s="43" t="n">
        <v>65</v>
      </c>
      <c r="S725" s="43" t="n">
        <v>75.56</v>
      </c>
      <c r="T725" s="58">
        <f>IF($C725="","",IF(ISNA(MATCH($C725,Comparativosimulacros!$E:$E,0)),"Falta en Comparativo","Sí está"))</f>
        <v/>
      </c>
    </row>
    <row r="726" ht="15.75" customHeight="1" s="42">
      <c r="A726" s="50" t="n">
        <v>1001</v>
      </c>
      <c r="B726" s="44" t="n"/>
      <c r="C726" s="44" t="n">
        <v>1018249406</v>
      </c>
      <c r="D726" s="43" t="inlineStr">
        <is>
          <t>Paniagua Escobar Nikoll</t>
        </is>
      </c>
      <c r="E726" s="51" t="n"/>
      <c r="F726" s="52" t="n"/>
      <c r="G726" s="45" t="n">
        <v>3.19</v>
      </c>
      <c r="H726" s="45" t="n">
        <v>4.11</v>
      </c>
      <c r="I726" s="45" t="n">
        <v>2.55</v>
      </c>
      <c r="J726" s="45" t="n">
        <v>2.82</v>
      </c>
      <c r="K726" s="45" t="n">
        <v>3.76</v>
      </c>
      <c r="L726" s="46">
        <f>IFERROR(INDEX(Comparativosimulacros!$M$4:$M$1500,MATCH($C726,Comparativosimulacros!$E$4:$E$1500,0)),"")</f>
        <v/>
      </c>
      <c r="M726" s="46">
        <f>IFERROR(INDEX(Comparativosimulacros!$N$4:$N$1500,MATCH($C726,Comparativosimulacros!$E$4:$E$1500,0)),"")</f>
        <v/>
      </c>
      <c r="N726" s="50">
        <f>ROUND(((O726*3+P726*3+Q726*3+R726*3+S726*1)/13)*5,0)</f>
        <v/>
      </c>
      <c r="O726" s="43" t="n">
        <v>40.13</v>
      </c>
      <c r="P726" s="43" t="n">
        <v>50.3</v>
      </c>
      <c r="Q726" s="43" t="n">
        <v>33.05</v>
      </c>
      <c r="R726" s="43" t="n">
        <v>40</v>
      </c>
      <c r="S726" s="43" t="n">
        <v>46.67</v>
      </c>
      <c r="T726" s="58">
        <f>IF($C726="","",IF(ISNA(MATCH($C726,Comparativosimulacros!$E:$E,0)),"Falta en Comparativo","Sí está"))</f>
        <v/>
      </c>
    </row>
    <row r="727" ht="15.75" customHeight="1" s="42">
      <c r="A727" s="50" t="n">
        <v>1001</v>
      </c>
      <c r="B727" s="44" t="n"/>
      <c r="C727" s="44" t="n">
        <v>1055757150</v>
      </c>
      <c r="D727" s="43" t="inlineStr">
        <is>
          <t>Piedrahita Álvarez Josué</t>
        </is>
      </c>
      <c r="E727" s="51" t="n"/>
      <c r="F727" s="52" t="n"/>
      <c r="G727" s="45" t="n">
        <v>2.96</v>
      </c>
      <c r="H727" s="45" t="n">
        <v>2.83</v>
      </c>
      <c r="I727" s="45" t="n">
        <v>2.55</v>
      </c>
      <c r="J727" s="45" t="n">
        <v>3.17</v>
      </c>
      <c r="K727" s="45" t="n">
        <v>1.79</v>
      </c>
      <c r="L727" s="46">
        <f>IFERROR(INDEX(Comparativosimulacros!$M$4:$M$1500,MATCH($C727,Comparativosimulacros!$E$4:$E$1500,0)),"")</f>
        <v/>
      </c>
      <c r="M727" s="46">
        <f>IFERROR(INDEX(Comparativosimulacros!$N$4:$N$1500,MATCH($C727,Comparativosimulacros!$E$4:$E$1500,0)),"")</f>
        <v/>
      </c>
      <c r="N727" s="50">
        <f>ROUND(((O727*3+P727*3+Q727*3+R727*3+S727*1)/13)*5,0)</f>
        <v/>
      </c>
      <c r="O727" s="43" t="n">
        <v>37.13</v>
      </c>
      <c r="P727" s="43" t="n">
        <v>34.62</v>
      </c>
      <c r="Q727" s="43" t="n">
        <v>33.13</v>
      </c>
      <c r="R727" s="43" t="n">
        <v>45</v>
      </c>
      <c r="S727" s="43" t="n">
        <v>22.22</v>
      </c>
      <c r="T727" s="58">
        <f>IF($C727="","",IF(ISNA(MATCH($C727,Comparativosimulacros!$E:$E,0)),"Falta en Comparativo","Sí está"))</f>
        <v/>
      </c>
    </row>
    <row r="728" ht="15.75" customHeight="1" s="42">
      <c r="A728" s="50" t="n">
        <v>1001</v>
      </c>
      <c r="B728" s="44" t="n"/>
      <c r="C728" s="44" t="n">
        <v>1025766451</v>
      </c>
      <c r="D728" s="43" t="inlineStr">
        <is>
          <t>Quiros Rincón Susana</t>
        </is>
      </c>
      <c r="E728" s="51" t="n"/>
      <c r="F728" s="52" t="n"/>
      <c r="G728" s="45" t="n">
        <v>1.6</v>
      </c>
      <c r="H728" s="45" t="n">
        <v>3.91</v>
      </c>
      <c r="I728" s="45" t="n">
        <v>2.08</v>
      </c>
      <c r="J728" s="45" t="n">
        <v>2.64</v>
      </c>
      <c r="K728" s="45" t="n">
        <v>3.4</v>
      </c>
      <c r="L728" s="46">
        <f>IFERROR(INDEX(Comparativosimulacros!$M$4:$M$1500,MATCH($C728,Comparativosimulacros!$E$4:$E$1500,0)),"")</f>
        <v/>
      </c>
      <c r="M728" s="46">
        <f>IFERROR(INDEX(Comparativosimulacros!$N$4:$N$1500,MATCH($C728,Comparativosimulacros!$E$4:$E$1500,0)),"")</f>
        <v/>
      </c>
      <c r="N728" s="50">
        <f>ROUND(((O728*3+P728*3+Q728*3+R728*3+S728*1)/13)*5,0)</f>
        <v/>
      </c>
      <c r="O728" s="43" t="n">
        <v>20.06</v>
      </c>
      <c r="P728" s="43" t="n">
        <v>47.87</v>
      </c>
      <c r="Q728" s="43" t="n">
        <v>27.01</v>
      </c>
      <c r="R728" s="43" t="n">
        <v>37.5</v>
      </c>
      <c r="S728" s="43" t="n">
        <v>42.22</v>
      </c>
      <c r="T728" s="58">
        <f>IF($C728="","",IF(ISNA(MATCH($C728,Comparativosimulacros!$E:$E,0)),"Falta en Comparativo","Sí está"))</f>
        <v/>
      </c>
    </row>
    <row r="729" ht="15.75" customHeight="1" s="42">
      <c r="A729" s="50" t="n">
        <v>1001</v>
      </c>
      <c r="B729" s="44" t="n"/>
      <c r="C729" s="44" t="n">
        <v>1011592539</v>
      </c>
      <c r="D729" s="43" t="inlineStr">
        <is>
          <t>Ramirez Guisao Santiago</t>
        </is>
      </c>
      <c r="E729" s="51" t="n"/>
      <c r="F729" s="52" t="n"/>
      <c r="G729" s="45" t="n">
        <v>4.42</v>
      </c>
      <c r="H729" s="45" t="n">
        <v>3.27</v>
      </c>
      <c r="I729" s="45" t="n">
        <v>4.4</v>
      </c>
      <c r="J729" s="45" t="n">
        <v>3.7</v>
      </c>
      <c r="K729" s="45" t="n">
        <v>1.97</v>
      </c>
      <c r="L729" s="46">
        <f>IFERROR(INDEX(Comparativosimulacros!$M$4:$M$1500,MATCH($C729,Comparativosimulacros!$E$4:$E$1500,0)),"")</f>
        <v/>
      </c>
      <c r="M729" s="46">
        <f>IFERROR(INDEX(Comparativosimulacros!$N$4:$N$1500,MATCH($C729,Comparativosimulacros!$E$4:$E$1500,0)),"")</f>
        <v/>
      </c>
      <c r="N729" s="50">
        <f>ROUND(((O729*3+P729*3+Q729*3+R729*3+S729*1)/13)*5,0)</f>
        <v/>
      </c>
      <c r="O729" s="43" t="n">
        <v>55.52</v>
      </c>
      <c r="P729" s="43" t="n">
        <v>40.06</v>
      </c>
      <c r="Q729" s="43" t="n">
        <v>57.09</v>
      </c>
      <c r="R729" s="43" t="n">
        <v>52.5</v>
      </c>
      <c r="S729" s="43" t="n">
        <v>24.44</v>
      </c>
      <c r="T729" s="58">
        <f>IF($C729="","",IF(ISNA(MATCH($C729,Comparativosimulacros!$E:$E,0)),"Falta en Comparativo","Sí está"))</f>
        <v/>
      </c>
    </row>
    <row r="730" ht="15.75" customHeight="1" s="42">
      <c r="A730" s="50" t="n">
        <v>1001</v>
      </c>
      <c r="B730" s="44" t="n"/>
      <c r="C730" s="44" t="n">
        <v>1020118442</v>
      </c>
      <c r="D730" s="43" t="inlineStr">
        <is>
          <t>Rivera Maya Ashley Eloísa</t>
        </is>
      </c>
      <c r="E730" s="51" t="n"/>
      <c r="F730" s="52" t="n"/>
      <c r="G730" s="45" t="n">
        <v>3.94</v>
      </c>
      <c r="H730" s="45" t="n">
        <v>3.63</v>
      </c>
      <c r="I730" s="45" t="n">
        <v>4.06</v>
      </c>
      <c r="J730" s="45" t="n">
        <v>4.76</v>
      </c>
      <c r="K730" s="45" t="n">
        <v>3.94</v>
      </c>
      <c r="L730" s="46">
        <f>IFERROR(INDEX(Comparativosimulacros!$M$4:$M$1500,MATCH($C730,Comparativosimulacros!$E$4:$E$1500,0)),"")</f>
        <v/>
      </c>
      <c r="M730" s="46">
        <f>IFERROR(INDEX(Comparativosimulacros!$N$4:$N$1500,MATCH($C730,Comparativosimulacros!$E$4:$E$1500,0)),"")</f>
        <v/>
      </c>
      <c r="N730" s="50">
        <f>ROUND(((O730*3+P730*3+Q730*3+R730*3+S730*1)/13)*5,0)</f>
        <v/>
      </c>
      <c r="O730" s="43" t="n">
        <v>49.52</v>
      </c>
      <c r="P730" s="43" t="n">
        <v>44.4</v>
      </c>
      <c r="Q730" s="43" t="n">
        <v>52.71</v>
      </c>
      <c r="R730" s="43" t="n">
        <v>67.5</v>
      </c>
      <c r="S730" s="43" t="n">
        <v>48.89</v>
      </c>
      <c r="T730" s="58">
        <f>IF($C730="","",IF(ISNA(MATCH($C730,Comparativosimulacros!$E:$E,0)),"Falta en Comparativo","Sí está"))</f>
        <v/>
      </c>
    </row>
    <row r="731" ht="15.75" customHeight="1" s="42">
      <c r="A731" s="50" t="n">
        <v>1001</v>
      </c>
      <c r="B731" s="44" t="n"/>
      <c r="C731" s="44" t="n">
        <v>1011593921</v>
      </c>
      <c r="D731" s="43" t="inlineStr">
        <is>
          <t>Rodríguez Bran Estefanía</t>
        </is>
      </c>
      <c r="E731" s="51" t="n"/>
      <c r="F731" s="52" t="n"/>
      <c r="G731" s="45" t="n">
        <v>1.32</v>
      </c>
      <c r="H731" s="45" t="n">
        <v>3.45</v>
      </c>
      <c r="I731" s="45" t="n">
        <v>2.42</v>
      </c>
      <c r="J731" s="45" t="n">
        <v>2.82</v>
      </c>
      <c r="K731" s="45" t="n">
        <v>3.4</v>
      </c>
      <c r="L731" s="46">
        <f>IFERROR(INDEX(Comparativosimulacros!$M$4:$M$1500,MATCH($C731,Comparativosimulacros!$E$4:$E$1500,0)),"")</f>
        <v/>
      </c>
      <c r="M731" s="46">
        <f>IFERROR(INDEX(Comparativosimulacros!$N$4:$N$1500,MATCH($C731,Comparativosimulacros!$E$4:$E$1500,0)),"")</f>
        <v/>
      </c>
      <c r="N731" s="50">
        <f>ROUND(((O731*3+P731*3+Q731*3+R731*3+S731*1)/13)*5,0)</f>
        <v/>
      </c>
      <c r="O731" s="43" t="n">
        <v>16.63</v>
      </c>
      <c r="P731" s="43" t="n">
        <v>42.27</v>
      </c>
      <c r="Q731" s="43" t="n">
        <v>31.47</v>
      </c>
      <c r="R731" s="43" t="n">
        <v>40</v>
      </c>
      <c r="S731" s="43" t="n">
        <v>42.22</v>
      </c>
      <c r="T731" s="58">
        <f>IF($C731="","",IF(ISNA(MATCH($C731,Comparativosimulacros!$E:$E,0)),"Falta en Comparativo","Sí está"))</f>
        <v/>
      </c>
    </row>
    <row r="732" ht="15.75" customHeight="1" s="42">
      <c r="A732" s="50" t="n">
        <v>1001</v>
      </c>
      <c r="B732" s="44" t="n"/>
      <c r="C732" s="44" t="n">
        <v>1036692881</v>
      </c>
      <c r="D732" s="43" t="inlineStr">
        <is>
          <t>Trujillo Cantillo Kevin Alejandro</t>
        </is>
      </c>
      <c r="E732" s="51" t="n"/>
      <c r="F732" s="52" t="n"/>
      <c r="G732" s="45" t="n">
        <v>3.7</v>
      </c>
      <c r="H732" s="45" t="n">
        <v>4.13</v>
      </c>
      <c r="I732" s="45" t="n">
        <v>4.51</v>
      </c>
      <c r="J732" s="45" t="n">
        <v>3.88</v>
      </c>
      <c r="K732" s="45" t="n">
        <v>2.15</v>
      </c>
      <c r="L732" s="46">
        <f>IFERROR(INDEX(Comparativosimulacros!$M$4:$M$1500,MATCH($C732,Comparativosimulacros!$E$4:$E$1500,0)),"")</f>
        <v/>
      </c>
      <c r="M732" s="46">
        <f>IFERROR(INDEX(Comparativosimulacros!$N$4:$N$1500,MATCH($C732,Comparativosimulacros!$E$4:$E$1500,0)),"")</f>
        <v/>
      </c>
      <c r="N732" s="50">
        <f>ROUND(((O732*3+P732*3+Q732*3+R732*3+S732*1)/13)*5,0)</f>
        <v/>
      </c>
      <c r="O732" s="43" t="n">
        <v>46.52</v>
      </c>
      <c r="P732" s="43" t="n">
        <v>50.52</v>
      </c>
      <c r="Q732" s="43" t="n">
        <v>58.57</v>
      </c>
      <c r="R732" s="43" t="n">
        <v>55</v>
      </c>
      <c r="S732" s="43" t="n">
        <v>26.67</v>
      </c>
      <c r="T732" s="58">
        <f>IF($C732="","",IF(ISNA(MATCH($C732,Comparativosimulacros!$E:$E,0)),"Falta en Comparativo","Sí está"))</f>
        <v/>
      </c>
    </row>
    <row r="733" ht="15.75" customHeight="1" s="42">
      <c r="A733" s="50" t="n">
        <v>1001</v>
      </c>
      <c r="B733" s="44" t="n"/>
      <c r="C733" s="44" t="n">
        <v>1011592810</v>
      </c>
      <c r="D733" s="43" t="inlineStr">
        <is>
          <t>Urrego David María Clara</t>
        </is>
      </c>
      <c r="E733" s="51" t="n"/>
      <c r="F733" s="52" t="n"/>
      <c r="G733" s="45" t="n">
        <v>2.96</v>
      </c>
      <c r="H733" s="45" t="n">
        <v>2.43</v>
      </c>
      <c r="I733" s="45" t="n">
        <v>3.59</v>
      </c>
      <c r="J733" s="45" t="n">
        <v>3.17</v>
      </c>
      <c r="K733" s="45" t="n">
        <v>3.04</v>
      </c>
      <c r="L733" s="46">
        <f>IFERROR(INDEX(Comparativosimulacros!$M$4:$M$1500,MATCH($C733,Comparativosimulacros!$E$4:$E$1500,0)),"")</f>
        <v/>
      </c>
      <c r="M733" s="46">
        <f>IFERROR(INDEX(Comparativosimulacros!$N$4:$N$1500,MATCH($C733,Comparativosimulacros!$E$4:$E$1500,0)),"")</f>
        <v/>
      </c>
      <c r="N733" s="50">
        <f>ROUND(((O733*3+P733*3+Q733*3+R733*3+S733*1)/13)*5,0)</f>
        <v/>
      </c>
      <c r="O733" s="43" t="n">
        <v>37.13</v>
      </c>
      <c r="P733" s="43" t="n">
        <v>29.78</v>
      </c>
      <c r="Q733" s="43" t="n">
        <v>46.6</v>
      </c>
      <c r="R733" s="43" t="n">
        <v>45</v>
      </c>
      <c r="S733" s="43" t="n">
        <v>37.78</v>
      </c>
      <c r="T733" s="58">
        <f>IF($C733="","",IF(ISNA(MATCH($C733,Comparativosimulacros!$E:$E,0)),"Falta en Comparativo","Sí está"))</f>
        <v/>
      </c>
    </row>
    <row r="734" ht="15.75" customHeight="1" s="42">
      <c r="A734" s="50" t="n">
        <v>1001</v>
      </c>
      <c r="B734" s="44" t="n"/>
      <c r="C734" s="44" t="n"/>
      <c r="D734" s="43" t="inlineStr">
        <is>
          <t>Usuga Flórez Leidy Jojana</t>
        </is>
      </c>
      <c r="E734" s="51" t="n"/>
      <c r="F734" s="52" t="n"/>
      <c r="G734" s="45" t="n">
        <v>3.43</v>
      </c>
      <c r="H734" s="45" t="n">
        <v>3.39</v>
      </c>
      <c r="I734" s="45" t="n">
        <v>2.77</v>
      </c>
      <c r="J734" s="45" t="n">
        <v>3.35</v>
      </c>
      <c r="K734" s="45" t="n">
        <v>1.61</v>
      </c>
      <c r="L734" s="46">
        <f>Comparativosimulacros!M733</f>
        <v/>
      </c>
      <c r="M734" s="46">
        <f>Comparativosimulacros!N733</f>
        <v/>
      </c>
      <c r="N734" s="50">
        <f>ROUND(((O734*3+P734*3+Q734*3+R734*3+S734*1)/13)*5,0)</f>
        <v/>
      </c>
      <c r="O734" s="43" t="n">
        <v>43.13</v>
      </c>
      <c r="P734" s="43" t="n">
        <v>41.53</v>
      </c>
      <c r="Q734" s="43" t="n">
        <v>36.02</v>
      </c>
      <c r="R734" s="43" t="n">
        <v>47.5</v>
      </c>
      <c r="S734" s="43" t="n">
        <v>20</v>
      </c>
      <c r="T734" s="58">
        <f>IF($C734="","",IF(ISNA(MATCH($C734,Comparativosimulacros!$E:$E,0)),"Falta en Comparativo","Sí está"))</f>
        <v/>
      </c>
    </row>
    <row r="735" ht="15.75" customHeight="1" s="42">
      <c r="A735" s="50" t="n">
        <v>1001</v>
      </c>
      <c r="B735" s="44" t="n"/>
      <c r="C735" s="44" t="n">
        <v>1011593779</v>
      </c>
      <c r="D735" s="43" t="inlineStr">
        <is>
          <t>Varela Benítez Laura Kristina</t>
        </is>
      </c>
      <c r="E735" s="51" t="n"/>
      <c r="F735" s="52" t="n"/>
      <c r="G735" s="45" t="n">
        <v>2.28</v>
      </c>
      <c r="H735" s="45" t="n">
        <v>3.05</v>
      </c>
      <c r="I735" s="45" t="n">
        <v>3.34</v>
      </c>
      <c r="J735" s="45" t="n">
        <v>3.7</v>
      </c>
      <c r="K735" s="45" t="n">
        <v>5</v>
      </c>
      <c r="L735" s="46">
        <f>IFERROR(INDEX(Comparativosimulacros!$M$4:$M$1500,MATCH($C735,Comparativosimulacros!$E$4:$E$1500,0)),"")</f>
        <v/>
      </c>
      <c r="M735" s="46">
        <f>IFERROR(INDEX(Comparativosimulacros!$N$4:$N$1500,MATCH($C735,Comparativosimulacros!$E$4:$E$1500,0)),"")</f>
        <v/>
      </c>
      <c r="N735" s="50">
        <f>ROUND(((O735*3+P735*3+Q735*3+R735*3+S735*1)/13)*5,0)</f>
        <v/>
      </c>
      <c r="O735" s="43" t="n">
        <v>28.58</v>
      </c>
      <c r="P735" s="43" t="n">
        <v>37.27</v>
      </c>
      <c r="Q735" s="43" t="n">
        <v>43.37</v>
      </c>
      <c r="R735" s="43" t="n">
        <v>52.5</v>
      </c>
      <c r="S735" s="43" t="n">
        <v>75.56</v>
      </c>
      <c r="T735" s="58">
        <f>IF($C735="","",IF(ISNA(MATCH($C735,Comparativosimulacros!$E:$E,0)),"Falta en Comparativo","Sí está"))</f>
        <v/>
      </c>
    </row>
    <row r="736" ht="15.75" customHeight="1" s="42">
      <c r="A736" s="50" t="n">
        <v>1001</v>
      </c>
      <c r="B736" s="44" t="n"/>
      <c r="C736" s="44" t="n">
        <v>1011401156</v>
      </c>
      <c r="D736" s="43" t="inlineStr">
        <is>
          <t>Vargas Salas Miguel Ángel</t>
        </is>
      </c>
      <c r="E736" s="51" t="n"/>
      <c r="F736" s="52" t="n"/>
      <c r="G736" s="45" t="n">
        <v>5</v>
      </c>
      <c r="H736" s="45" t="n">
        <v>4.04</v>
      </c>
      <c r="I736" s="45" t="n">
        <v>3.35</v>
      </c>
      <c r="J736" s="45" t="n">
        <v>3.7</v>
      </c>
      <c r="K736" s="45" t="n">
        <v>5</v>
      </c>
      <c r="L736" s="46">
        <f>IFERROR(INDEX(Comparativosimulacros!$M$4:$M$1500,MATCH($C736,Comparativosimulacros!$E$4:$E$1500,0)),"")</f>
        <v/>
      </c>
      <c r="M736" s="46">
        <f>IFERROR(INDEX(Comparativosimulacros!$N$4:$N$1500,MATCH($C736,Comparativosimulacros!$E$4:$E$1500,0)),"")</f>
        <v/>
      </c>
      <c r="N736" s="50">
        <f>ROUND(((O736*3+P736*3+Q736*3+R736*3+S736*1)/13)*5,0)</f>
        <v/>
      </c>
      <c r="O736" s="43" t="n">
        <v>62.75</v>
      </c>
      <c r="P736" s="43" t="n">
        <v>49.42</v>
      </c>
      <c r="Q736" s="43" t="n">
        <v>43.54</v>
      </c>
      <c r="R736" s="43" t="n">
        <v>52.5</v>
      </c>
      <c r="S736" s="43" t="n">
        <v>80</v>
      </c>
      <c r="T736" s="58">
        <f>IF($C736="","",IF(ISNA(MATCH($C736,Comparativosimulacros!$E:$E,0)),"Falta en Comparativo","Sí está"))</f>
        <v/>
      </c>
    </row>
    <row r="737" ht="15.75" customHeight="1" s="42">
      <c r="A737" s="50" t="n">
        <v>1001</v>
      </c>
      <c r="B737" s="44" t="n"/>
      <c r="C737" s="44" t="n">
        <v>1018239262</v>
      </c>
      <c r="D737" s="43" t="inlineStr">
        <is>
          <t>Velásquez Higuita Luis Felipe</t>
        </is>
      </c>
      <c r="E737" s="51" t="n"/>
      <c r="F737" s="52" t="n"/>
      <c r="G737" s="45" t="n">
        <v>4.96</v>
      </c>
      <c r="H737" s="45" t="n">
        <v>2.82</v>
      </c>
      <c r="I737" s="45" t="n">
        <v>3.58</v>
      </c>
      <c r="J737" s="45" t="n">
        <v>4.23</v>
      </c>
      <c r="K737" s="45" t="n">
        <v>3.76</v>
      </c>
      <c r="L737" s="46">
        <f>IFERROR(INDEX(Comparativosimulacros!$M$4:$M$1500,MATCH($C737,Comparativosimulacros!$E$4:$E$1500,0)),"")</f>
        <v/>
      </c>
      <c r="M737" s="46">
        <f>IFERROR(INDEX(Comparativosimulacros!$N$4:$N$1500,MATCH($C737,Comparativosimulacros!$E$4:$E$1500,0)),"")</f>
        <v/>
      </c>
      <c r="N737" s="50">
        <f>ROUND(((O737*3+P737*3+Q737*3+R737*3+S737*1)/13)*5,0)</f>
        <v/>
      </c>
      <c r="O737" s="43" t="n">
        <v>62.31</v>
      </c>
      <c r="P737" s="43" t="n">
        <v>34.49</v>
      </c>
      <c r="Q737" s="43" t="n">
        <v>46.51</v>
      </c>
      <c r="R737" s="43" t="n">
        <v>60</v>
      </c>
      <c r="S737" s="43" t="n">
        <v>46.67</v>
      </c>
      <c r="T737" s="58">
        <f>IF($C737="","",IF(ISNA(MATCH($C737,Comparativosimulacros!$E:$E,0)),"Falta en Comparativo","Sí está"))</f>
        <v/>
      </c>
    </row>
    <row r="738" ht="15.75" customHeight="1" s="42">
      <c r="A738" s="50" t="n">
        <v>1001</v>
      </c>
      <c r="B738" s="44" t="n"/>
      <c r="C738" s="44" t="n">
        <v>1011592980</v>
      </c>
      <c r="D738" s="43" t="inlineStr">
        <is>
          <t>Vélez González Juan José</t>
        </is>
      </c>
      <c r="E738" s="51" t="n"/>
      <c r="F738" s="52" t="n"/>
      <c r="G738" s="45" t="n">
        <v>4.11</v>
      </c>
      <c r="H738" s="45" t="n">
        <v>4.54</v>
      </c>
      <c r="I738" s="45" t="n">
        <v>3.82</v>
      </c>
      <c r="J738" s="45" t="n">
        <v>3.17</v>
      </c>
      <c r="K738" s="45" t="n">
        <v>5</v>
      </c>
      <c r="L738" s="46">
        <f>IFERROR(INDEX(Comparativosimulacros!$M$4:$M$1500,MATCH($C738,Comparativosimulacros!$E$4:$E$1500,0)),"")</f>
        <v/>
      </c>
      <c r="M738" s="46">
        <f>IFERROR(INDEX(Comparativosimulacros!$N$4:$N$1500,MATCH($C738,Comparativosimulacros!$E$4:$E$1500,0)),"")</f>
        <v/>
      </c>
      <c r="N738" s="50">
        <f>ROUND(((O738*3+P738*3+Q738*3+R738*3+S738*1)/13)*5,0)</f>
        <v/>
      </c>
      <c r="O738" s="43" t="n">
        <v>51.64</v>
      </c>
      <c r="P738" s="43" t="n">
        <v>55.58</v>
      </c>
      <c r="Q738" s="43" t="n">
        <v>49.57</v>
      </c>
      <c r="R738" s="43" t="n">
        <v>45</v>
      </c>
      <c r="S738" s="43" t="n">
        <v>77.78</v>
      </c>
      <c r="T738" s="58">
        <f>IF($C738="","",IF(ISNA(MATCH($C738,Comparativosimulacros!$E:$E,0)),"Falta en Comparativo","Sí está"))</f>
        <v/>
      </c>
    </row>
    <row r="739" ht="15.75" customHeight="1" s="42">
      <c r="A739" s="50" t="n">
        <v>1001</v>
      </c>
      <c r="B739" s="44" t="n"/>
      <c r="C739" s="44" t="n">
        <v>1032253464</v>
      </c>
      <c r="D739" s="43" t="inlineStr">
        <is>
          <t>Álvarez Mestra Andrés Esteban</t>
        </is>
      </c>
      <c r="E739" s="51" t="n"/>
      <c r="F739" s="52" t="n"/>
      <c r="G739" s="45" t="n">
        <v>3.3</v>
      </c>
      <c r="H739" s="45" t="n">
        <v>4.12</v>
      </c>
      <c r="I739" s="45" t="n">
        <v>5</v>
      </c>
      <c r="J739" s="45" t="n">
        <v>3.88</v>
      </c>
      <c r="K739" s="45" t="n">
        <v>3.76</v>
      </c>
      <c r="L739" s="46">
        <f>IFERROR(INDEX(Comparativosimulacros!$M$4:$M$1500,MATCH($C739,Comparativosimulacros!$E$4:$E$1500,0)),"")</f>
        <v/>
      </c>
      <c r="M739" s="46">
        <f>IFERROR(INDEX(Comparativosimulacros!$N$4:$N$1500,MATCH($C739,Comparativosimulacros!$E$4:$E$1500,0)),"")</f>
        <v/>
      </c>
      <c r="N739" s="50">
        <f>ROUND(((O739*3+P739*3+Q739*3+R739*3+S739*1)/13)*5,0)</f>
        <v/>
      </c>
      <c r="O739" s="43" t="n">
        <v>41.41</v>
      </c>
      <c r="P739" s="43" t="n">
        <v>50.37</v>
      </c>
      <c r="Q739" s="43" t="n">
        <v>70.72</v>
      </c>
      <c r="R739" s="43" t="n">
        <v>55</v>
      </c>
      <c r="S739" s="43" t="n">
        <v>46.67</v>
      </c>
      <c r="T739" s="58">
        <f>IF($C739="","",IF(ISNA(MATCH($C739,Comparativosimulacros!$E:$E,0)),"Falta en Comparativo","Sí está"))</f>
        <v/>
      </c>
    </row>
    <row r="740" ht="15.75" customHeight="1" s="42">
      <c r="A740" s="50" t="n">
        <v>1001</v>
      </c>
      <c r="B740" s="44" t="n"/>
      <c r="C740" s="44" t="n">
        <v>1011592731</v>
      </c>
      <c r="D740" s="43" t="inlineStr">
        <is>
          <t>Álvarez Silva María Isabel</t>
        </is>
      </c>
      <c r="E740" s="51" t="n"/>
      <c r="F740" s="52" t="n"/>
      <c r="G740" s="45" t="n">
        <v>3.3</v>
      </c>
      <c r="H740" s="45" t="n">
        <v>3.88</v>
      </c>
      <c r="I740" s="45" t="n">
        <v>3.01</v>
      </c>
      <c r="J740" s="45" t="n">
        <v>3.17</v>
      </c>
      <c r="K740" s="45" t="n">
        <v>2.33</v>
      </c>
      <c r="L740" s="46">
        <f>IFERROR(INDEX(Comparativosimulacros!$M$4:$M$1500,MATCH($C740,Comparativosimulacros!$E$4:$E$1500,0)),"")</f>
        <v/>
      </c>
      <c r="M740" s="46">
        <f>IFERROR(INDEX(Comparativosimulacros!$N$4:$N$1500,MATCH($C740,Comparativosimulacros!$E$4:$E$1500,0)),"")</f>
        <v/>
      </c>
      <c r="N740" s="50">
        <f>ROUND(((O740*3+P740*3+Q740*3+R740*3+S740*1)/13)*5,0)</f>
        <v/>
      </c>
      <c r="O740" s="43" t="n">
        <v>41.41</v>
      </c>
      <c r="P740" s="43" t="n">
        <v>47.43</v>
      </c>
      <c r="Q740" s="43" t="n">
        <v>39.08</v>
      </c>
      <c r="R740" s="43" t="n">
        <v>45</v>
      </c>
      <c r="S740" s="43" t="n">
        <v>28.89</v>
      </c>
      <c r="T740" s="58">
        <f>IF($C740="","",IF(ISNA(MATCH($C740,Comparativosimulacros!$E:$E,0)),"Falta en Comparativo","Sí está"))</f>
        <v/>
      </c>
    </row>
    <row r="741" ht="15.75" customHeight="1" s="42">
      <c r="A741" s="50" t="n">
        <v>1001</v>
      </c>
      <c r="B741" s="44" t="n"/>
      <c r="C741" s="44" t="n">
        <v>1022094934</v>
      </c>
      <c r="D741" s="43" t="inlineStr">
        <is>
          <t>Úsuga Mejía Melany</t>
        </is>
      </c>
      <c r="E741" s="51" t="n"/>
      <c r="F741" s="52" t="n"/>
      <c r="G741" s="45" t="n">
        <v>4.01</v>
      </c>
      <c r="H741" s="45" t="n">
        <v>3.97</v>
      </c>
      <c r="I741" s="45" t="n">
        <v>3.25</v>
      </c>
      <c r="J741" s="45" t="n">
        <v>3.17</v>
      </c>
      <c r="K741" s="45" t="n">
        <v>2.86</v>
      </c>
      <c r="L741" s="46">
        <f>IFERROR(INDEX(Comparativosimulacros!$M$4:$M$1500,MATCH($C741,Comparativosimulacros!$E$4:$E$1500,0)),"")</f>
        <v/>
      </c>
      <c r="M741" s="46">
        <f>IFERROR(INDEX(Comparativosimulacros!$N$4:$N$1500,MATCH($C741,Comparativosimulacros!$E$4:$E$1500,0)),"")</f>
        <v/>
      </c>
      <c r="N741" s="50">
        <f>ROUND(((O741*3+P741*3+Q741*3+R741*3+S741*1)/13)*5,0)</f>
        <v/>
      </c>
      <c r="O741" s="43" t="n">
        <v>50.36</v>
      </c>
      <c r="P741" s="43" t="n">
        <v>48.61</v>
      </c>
      <c r="Q741" s="43" t="n">
        <v>42.14</v>
      </c>
      <c r="R741" s="43" t="n">
        <v>45</v>
      </c>
      <c r="S741" s="43" t="n">
        <v>35.56</v>
      </c>
      <c r="T741" s="58">
        <f>IF($C741="","",IF(ISNA(MATCH($C741,Comparativosimulacros!$E:$E,0)),"Falta en Comparativo","Sí está"))</f>
        <v/>
      </c>
    </row>
    <row r="742" ht="15.75" customHeight="1" s="42">
      <c r="A742" s="50" t="n">
        <v>1002</v>
      </c>
      <c r="B742" s="44" t="n"/>
      <c r="C742" s="44" t="n">
        <v>1047502475</v>
      </c>
      <c r="D742" s="43" t="inlineStr">
        <is>
          <t>Acosta Herrera Vilmaris Andrea</t>
        </is>
      </c>
      <c r="E742" s="51" t="n"/>
      <c r="F742" s="52" t="n"/>
      <c r="G742" s="45" t="n">
        <v>3.51</v>
      </c>
      <c r="H742" s="45" t="n">
        <v>2.35</v>
      </c>
      <c r="I742" s="45" t="n">
        <v>2.55</v>
      </c>
      <c r="J742" s="45" t="n">
        <v>2.43</v>
      </c>
      <c r="K742" s="45" t="n">
        <v>4.46</v>
      </c>
      <c r="L742" s="46">
        <f>IFERROR(INDEX(Comparativosimulacros!$M$4:$M$1500,MATCH($C742,Comparativosimulacros!$E$4:$E$1500,0)),"")</f>
        <v/>
      </c>
      <c r="M742" s="46">
        <f>IFERROR(INDEX(Comparativosimulacros!$N$4:$N$1500,MATCH($C742,Comparativosimulacros!$E$4:$E$1500,0)),"")</f>
        <v/>
      </c>
      <c r="N742" s="50">
        <f>ROUND(((O742*3+P742*3+Q742*3+R742*3+S742*1)/13)*5,0)</f>
        <v/>
      </c>
      <c r="O742" s="43" t="n">
        <v>44.73</v>
      </c>
      <c r="P742" s="43" t="n">
        <v>28.67</v>
      </c>
      <c r="Q742" s="43" t="n">
        <v>33.05</v>
      </c>
      <c r="R742" s="43" t="n">
        <v>35</v>
      </c>
      <c r="S742" s="43" t="n">
        <v>56</v>
      </c>
      <c r="T742" s="58">
        <f>IF($C742="","",IF(ISNA(MATCH($C742,Comparativosimulacros!$E:$E,0)),"Falta en Comparativo","Sí está"))</f>
        <v/>
      </c>
    </row>
    <row r="743" ht="15.75" customHeight="1" s="42">
      <c r="A743" s="50" t="n">
        <v>1002</v>
      </c>
      <c r="B743" s="44" t="n"/>
      <c r="C743" s="44" t="n">
        <v>1018242094</v>
      </c>
      <c r="D743" s="43" t="inlineStr">
        <is>
          <t>Ardila Ciro Juan Sebastián</t>
        </is>
      </c>
      <c r="E743" s="51" t="n"/>
      <c r="F743" s="52" t="n"/>
      <c r="G743" s="45" t="n">
        <v>2.39</v>
      </c>
      <c r="H743" s="45" t="n">
        <v>2.92</v>
      </c>
      <c r="I743" s="45" t="n">
        <v>3.12</v>
      </c>
      <c r="J743" s="45" t="n">
        <v>3.48</v>
      </c>
      <c r="K743" s="45" t="n">
        <v>4.03</v>
      </c>
      <c r="L743" s="46">
        <f>IFERROR(INDEX(Comparativosimulacros!$M$4:$M$1500,MATCH($C743,Comparativosimulacros!$E$4:$E$1500,0)),"")</f>
        <v/>
      </c>
      <c r="M743" s="46">
        <f>IFERROR(INDEX(Comparativosimulacros!$N$4:$N$1500,MATCH($C743,Comparativosimulacros!$E$4:$E$1500,0)),"")</f>
        <v/>
      </c>
      <c r="N743" s="50">
        <f>ROUND(((O743*3+P743*3+Q743*3+R743*3+S743*1)/13)*5,0)</f>
        <v/>
      </c>
      <c r="O743" s="43" t="n">
        <v>30.39</v>
      </c>
      <c r="P743" s="43" t="n">
        <v>35.69</v>
      </c>
      <c r="Q743" s="43" t="n">
        <v>40.39</v>
      </c>
      <c r="R743" s="43" t="n">
        <v>50</v>
      </c>
      <c r="S743" s="43" t="n">
        <v>50.67</v>
      </c>
      <c r="T743" s="58">
        <f>IF($C743="","",IF(ISNA(MATCH($C743,Comparativosimulacros!$E:$E,0)),"Falta en Comparativo","Sí está"))</f>
        <v/>
      </c>
    </row>
    <row r="744" ht="15.75" customHeight="1" s="42">
      <c r="A744" s="50" t="n">
        <v>1002</v>
      </c>
      <c r="B744" s="44" t="n"/>
      <c r="C744" s="44" t="n">
        <v>1011594128</v>
      </c>
      <c r="D744" s="43" t="inlineStr">
        <is>
          <t>Argáez Villa Salome</t>
        </is>
      </c>
      <c r="E744" s="51" t="n"/>
      <c r="F744" s="52" t="n"/>
      <c r="G744" s="45" t="n">
        <v>3.51</v>
      </c>
      <c r="H744" s="45" t="n">
        <v>4.39</v>
      </c>
      <c r="I744" s="45" t="n">
        <v>3.6</v>
      </c>
      <c r="J744" s="45" t="n">
        <v>4.35</v>
      </c>
      <c r="K744" s="45" t="n">
        <v>1.91</v>
      </c>
      <c r="L744" s="46">
        <f>IFERROR(INDEX(Comparativosimulacros!$M$4:$M$1500,MATCH($C744,Comparativosimulacros!$E$4:$E$1500,0)),"")</f>
        <v/>
      </c>
      <c r="M744" s="46">
        <f>IFERROR(INDEX(Comparativosimulacros!$N$4:$N$1500,MATCH($C744,Comparativosimulacros!$E$4:$E$1500,0)),"")</f>
        <v/>
      </c>
      <c r="N744" s="50">
        <f>ROUND(((O744*3+P744*3+Q744*3+R744*3+S744*1)/13)*5,0)</f>
        <v/>
      </c>
      <c r="O744" s="43" t="n">
        <v>44.73</v>
      </c>
      <c r="P744" s="43" t="n">
        <v>53.67</v>
      </c>
      <c r="Q744" s="43" t="n">
        <v>46.6</v>
      </c>
      <c r="R744" s="43" t="n">
        <v>62.5</v>
      </c>
      <c r="S744" s="43" t="n">
        <v>24</v>
      </c>
      <c r="T744" s="58">
        <f>IF($C744="","",IF(ISNA(MATCH($C744,Comparativosimulacros!$E:$E,0)),"Falta en Comparativo","Sí está"))</f>
        <v/>
      </c>
    </row>
    <row r="745" ht="15.75" customHeight="1" s="42">
      <c r="A745" s="50" t="n">
        <v>1002</v>
      </c>
      <c r="B745" s="44" t="n"/>
      <c r="C745" s="44" t="n">
        <v>1011592546</v>
      </c>
      <c r="D745" s="43" t="inlineStr">
        <is>
          <t>Cartagena González Valentina</t>
        </is>
      </c>
      <c r="E745" s="51" t="n"/>
      <c r="F745" s="52" t="n"/>
      <c r="G745" s="45" t="n">
        <v>3.62</v>
      </c>
      <c r="H745" s="45" t="n">
        <v>3.26</v>
      </c>
      <c r="I745" s="45" t="n">
        <v>5</v>
      </c>
      <c r="J745" s="45" t="n">
        <v>4.87</v>
      </c>
      <c r="K745" s="45" t="n">
        <v>2.55</v>
      </c>
      <c r="L745" s="46">
        <f>IFERROR(INDEX(Comparativosimulacros!$M$4:$M$1500,MATCH($C745,Comparativosimulacros!$E$4:$E$1500,0)),"")</f>
        <v/>
      </c>
      <c r="M745" s="46">
        <f>IFERROR(INDEX(Comparativosimulacros!$N$4:$N$1500,MATCH($C745,Comparativosimulacros!$E$4:$E$1500,0)),"")</f>
        <v/>
      </c>
      <c r="N745" s="50">
        <f>ROUND(((O745*3+P745*3+Q745*3+R745*3+S745*1)/13)*5,0)</f>
        <v/>
      </c>
      <c r="O745" s="43" t="n">
        <v>46.07</v>
      </c>
      <c r="P745" s="43" t="n">
        <v>39.87</v>
      </c>
      <c r="Q745" s="43" t="n">
        <v>67.58</v>
      </c>
      <c r="R745" s="43" t="n">
        <v>70</v>
      </c>
      <c r="S745" s="43" t="n">
        <v>32</v>
      </c>
      <c r="T745" s="58">
        <f>IF($C745="","",IF(ISNA(MATCH($C745,Comparativosimulacros!$E:$E,0)),"Falta en Comparativo","Sí está"))</f>
        <v/>
      </c>
    </row>
    <row r="746" ht="15.75" customHeight="1" s="42">
      <c r="A746" s="50" t="n">
        <v>1002</v>
      </c>
      <c r="B746" s="44" t="n"/>
      <c r="C746" s="44" t="n">
        <v>1025895654</v>
      </c>
      <c r="D746" s="43" t="inlineStr">
        <is>
          <t>Carvajal Callejas Alex</t>
        </is>
      </c>
      <c r="E746" s="51" t="n"/>
      <c r="F746" s="52" t="n"/>
      <c r="G746" s="45" t="n">
        <v>3.72</v>
      </c>
      <c r="H746" s="45" t="n">
        <v>3.41</v>
      </c>
      <c r="I746" s="45" t="n">
        <v>2.79</v>
      </c>
      <c r="J746" s="45" t="n">
        <v>3.3</v>
      </c>
      <c r="K746" s="45" t="n">
        <v>2.12</v>
      </c>
      <c r="L746" s="46">
        <f>IFERROR(INDEX(Comparativosimulacros!$M$4:$M$1500,MATCH($C746,Comparativosimulacros!$E$4:$E$1500,0)),"")</f>
        <v/>
      </c>
      <c r="M746" s="46">
        <f>IFERROR(INDEX(Comparativosimulacros!$N$4:$N$1500,MATCH($C746,Comparativosimulacros!$E$4:$E$1500,0)),"")</f>
        <v/>
      </c>
      <c r="N746" s="50">
        <f>ROUND(((O746*3+P746*3+Q746*3+R746*3+S746*1)/13)*5,0)</f>
        <v/>
      </c>
      <c r="O746" s="43" t="n">
        <v>47.4</v>
      </c>
      <c r="P746" s="43" t="n">
        <v>41.63</v>
      </c>
      <c r="Q746" s="43" t="n">
        <v>36.11</v>
      </c>
      <c r="R746" s="43" t="n">
        <v>47.5</v>
      </c>
      <c r="S746" s="43" t="n">
        <v>26.67</v>
      </c>
      <c r="T746" s="58">
        <f>IF($C746="","",IF(ISNA(MATCH($C746,Comparativosimulacros!$E:$E,0)),"Falta en Comparativo","Sí está"))</f>
        <v/>
      </c>
    </row>
    <row r="747" ht="15.75" customHeight="1" s="42">
      <c r="A747" s="50" t="n">
        <v>1002</v>
      </c>
      <c r="B747" s="44" t="n"/>
      <c r="C747" s="44" t="n">
        <v>1011593714</v>
      </c>
      <c r="D747" s="43" t="inlineStr">
        <is>
          <t>David Cartagena Michell Alejandra</t>
        </is>
      </c>
      <c r="E747" s="51" t="n"/>
      <c r="F747" s="52" t="n"/>
      <c r="G747" s="45" t="n">
        <v>5</v>
      </c>
      <c r="H747" s="45" t="n">
        <v>4.29</v>
      </c>
      <c r="I747" s="45" t="n">
        <v>3.59</v>
      </c>
      <c r="J747" s="45" t="n">
        <v>3.3</v>
      </c>
      <c r="K747" s="45" t="n">
        <v>2.76</v>
      </c>
      <c r="L747" s="46">
        <f>IFERROR(INDEX(Comparativosimulacros!$M$4:$M$1500,MATCH($C747,Comparativosimulacros!$E$4:$E$1500,0)),"")</f>
        <v/>
      </c>
      <c r="M747" s="46">
        <f>IFERROR(INDEX(Comparativosimulacros!$N$4:$N$1500,MATCH($C747,Comparativosimulacros!$E$4:$E$1500,0)),"")</f>
        <v/>
      </c>
      <c r="N747" s="50">
        <f>ROUND(((O747*3+P747*3+Q747*3+R747*3+S747*1)/13)*5,0)</f>
        <v/>
      </c>
      <c r="O747" s="43" t="n">
        <v>66.23999999999999</v>
      </c>
      <c r="P747" s="43" t="n">
        <v>52.42</v>
      </c>
      <c r="Q747" s="43" t="n">
        <v>46.51</v>
      </c>
      <c r="R747" s="43" t="n">
        <v>47.5</v>
      </c>
      <c r="S747" s="43" t="n">
        <v>34.67</v>
      </c>
      <c r="T747" s="58">
        <f>IF($C747="","",IF(ISNA(MATCH($C747,Comparativosimulacros!$E:$E,0)),"Falta en Comparativo","Sí está"))</f>
        <v/>
      </c>
    </row>
    <row r="748" ht="15.75" customHeight="1" s="42">
      <c r="A748" s="50" t="n">
        <v>1002</v>
      </c>
      <c r="B748" s="44" t="n"/>
      <c r="C748" s="44" t="n">
        <v>1011593426</v>
      </c>
      <c r="D748" s="43" t="inlineStr">
        <is>
          <t>Gallo Pino Miguel Ángel</t>
        </is>
      </c>
      <c r="E748" s="51" t="n"/>
      <c r="F748" s="52" t="n"/>
      <c r="G748" s="45" t="n">
        <v>4.18</v>
      </c>
      <c r="H748" s="45" t="n">
        <v>3.57</v>
      </c>
      <c r="I748" s="45" t="n">
        <v>3.94</v>
      </c>
      <c r="J748" s="45" t="n">
        <v>2.61</v>
      </c>
      <c r="K748" s="45" t="n">
        <v>5</v>
      </c>
      <c r="L748" s="46">
        <f>IFERROR(INDEX(Comparativosimulacros!$M$4:$M$1500,MATCH($C748,Comparativosimulacros!$E$4:$E$1500,0)),"")</f>
        <v/>
      </c>
      <c r="M748" s="46">
        <f>IFERROR(INDEX(Comparativosimulacros!$N$4:$N$1500,MATCH($C748,Comparativosimulacros!$E$4:$E$1500,0)),"")</f>
        <v/>
      </c>
      <c r="N748" s="50">
        <f>ROUND(((O748*3+P748*3+Q748*3+R748*3+S748*1)/13)*5,0)</f>
        <v/>
      </c>
      <c r="O748" s="43" t="n">
        <v>53.24</v>
      </c>
      <c r="P748" s="43" t="n">
        <v>43.59</v>
      </c>
      <c r="Q748" s="43" t="n">
        <v>51.06</v>
      </c>
      <c r="R748" s="43" t="n">
        <v>37.5</v>
      </c>
      <c r="S748" s="43" t="n">
        <v>64</v>
      </c>
      <c r="T748" s="58">
        <f>IF($C748="","",IF(ISNA(MATCH($C748,Comparativosimulacros!$E:$E,0)),"Falta en Comparativo","Sí está"))</f>
        <v/>
      </c>
    </row>
    <row r="749" ht="15.75" customHeight="1" s="42">
      <c r="A749" s="50" t="n">
        <v>1002</v>
      </c>
      <c r="B749" s="44" t="n"/>
      <c r="C749" s="44" t="n">
        <v>1011593120</v>
      </c>
      <c r="D749" s="43" t="inlineStr">
        <is>
          <t>González Cartagena Katerine Yireth</t>
        </is>
      </c>
      <c r="E749" s="51" t="n"/>
      <c r="F749" s="52" t="n"/>
      <c r="G749" s="45" t="n">
        <v>3.26</v>
      </c>
      <c r="H749" s="45" t="n">
        <v>2.33</v>
      </c>
      <c r="I749" s="45" t="n">
        <v>2.65</v>
      </c>
      <c r="J749" s="45" t="n">
        <v>1.74</v>
      </c>
      <c r="K749" s="45" t="n">
        <v>4.25</v>
      </c>
      <c r="L749" s="46">
        <f>IFERROR(INDEX(Comparativosimulacros!$M$4:$M$1500,MATCH($C749,Comparativosimulacros!$E$4:$E$1500,0)),"")</f>
        <v/>
      </c>
      <c r="M749" s="46">
        <f>IFERROR(INDEX(Comparativosimulacros!$N$4:$N$1500,MATCH($C749,Comparativosimulacros!$E$4:$E$1500,0)),"")</f>
        <v/>
      </c>
      <c r="N749" s="50">
        <f>ROUND(((O749*3+P749*3+Q749*3+R749*3+S749*1)/13)*5,0)</f>
        <v/>
      </c>
      <c r="O749" s="43" t="n">
        <v>41.57</v>
      </c>
      <c r="P749" s="43" t="n">
        <v>28.52</v>
      </c>
      <c r="Q749" s="43" t="n">
        <v>34.36</v>
      </c>
      <c r="R749" s="43" t="n">
        <v>25</v>
      </c>
      <c r="S749" s="43" t="n">
        <v>53.33</v>
      </c>
      <c r="T749" s="58">
        <f>IF($C749="","",IF(ISNA(MATCH($C749,Comparativosimulacros!$E:$E,0)),"Falta en Comparativo","Sí está"))</f>
        <v/>
      </c>
    </row>
    <row r="750" ht="15.75" customHeight="1" s="42">
      <c r="A750" s="50" t="n">
        <v>1002</v>
      </c>
      <c r="B750" s="44" t="n"/>
      <c r="C750" s="44" t="n">
        <v>1045328499</v>
      </c>
      <c r="D750" s="43" t="inlineStr">
        <is>
          <t>González Hernández Joel Alexis</t>
        </is>
      </c>
      <c r="E750" s="51" t="n"/>
      <c r="F750" s="52" t="n"/>
      <c r="G750" s="45" t="n">
        <v>3.02</v>
      </c>
      <c r="H750" s="45" t="n">
        <v>3.41</v>
      </c>
      <c r="I750" s="45" t="n">
        <v>3.11</v>
      </c>
      <c r="J750" s="45" t="n">
        <v>2.78</v>
      </c>
      <c r="K750" s="45" t="n">
        <v>5</v>
      </c>
      <c r="L750" s="46">
        <f>IFERROR(INDEX(Comparativosimulacros!$M$4:$M$1500,MATCH($C750,Comparativosimulacros!$E$4:$E$1500,0)),"")</f>
        <v/>
      </c>
      <c r="M750" s="46">
        <f>IFERROR(INDEX(Comparativosimulacros!$N$4:$N$1500,MATCH($C750,Comparativosimulacros!$E$4:$E$1500,0)),"")</f>
        <v/>
      </c>
      <c r="N750" s="50">
        <f>ROUND(((O750*3+P750*3+Q750*3+R750*3+S750*1)/13)*5,0)</f>
        <v/>
      </c>
      <c r="O750" s="43" t="n">
        <v>38.41</v>
      </c>
      <c r="P750" s="43" t="n">
        <v>41.63</v>
      </c>
      <c r="Q750" s="43" t="n">
        <v>40.31</v>
      </c>
      <c r="R750" s="43" t="n">
        <v>40</v>
      </c>
      <c r="S750" s="43" t="n">
        <v>77.33</v>
      </c>
      <c r="T750" s="58">
        <f>IF($C750="","",IF(ISNA(MATCH($C750,Comparativosimulacros!$E:$E,0)),"Falta en Comparativo","Sí está"))</f>
        <v/>
      </c>
    </row>
    <row r="751" ht="15.75" customHeight="1" s="42">
      <c r="A751" s="50" t="n">
        <v>1002</v>
      </c>
      <c r="B751" s="44" t="n"/>
      <c r="C751" s="44" t="n">
        <v>1011594058</v>
      </c>
      <c r="D751" s="43" t="inlineStr">
        <is>
          <t>Graciano Ceballos Sara Valentina</t>
        </is>
      </c>
      <c r="E751" s="51" t="n"/>
      <c r="F751" s="52" t="n"/>
      <c r="G751" s="45" t="n">
        <v>4.08</v>
      </c>
      <c r="H751" s="45" t="n">
        <v>3.45</v>
      </c>
      <c r="I751" s="45" t="n">
        <v>5</v>
      </c>
      <c r="J751" s="45" t="n">
        <v>4.17</v>
      </c>
      <c r="K751" s="45" t="n">
        <v>3.82</v>
      </c>
      <c r="L751" s="46">
        <f>IFERROR(INDEX(Comparativosimulacros!$M$4:$M$1500,MATCH($C751,Comparativosimulacros!$E$4:$E$1500,0)),"")</f>
        <v/>
      </c>
      <c r="M751" s="46">
        <f>IFERROR(INDEX(Comparativosimulacros!$N$4:$N$1500,MATCH($C751,Comparativosimulacros!$E$4:$E$1500,0)),"")</f>
        <v/>
      </c>
      <c r="N751" s="50">
        <f>ROUND(((O751*3+P751*3+Q751*3+R751*3+S751*1)/13)*5,0)</f>
        <v/>
      </c>
      <c r="O751" s="43" t="n">
        <v>51.9</v>
      </c>
      <c r="P751" s="43" t="n">
        <v>42.11</v>
      </c>
      <c r="Q751" s="43" t="n">
        <v>70.64</v>
      </c>
      <c r="R751" s="43" t="n">
        <v>60</v>
      </c>
      <c r="S751" s="43" t="n">
        <v>48</v>
      </c>
      <c r="T751" s="58">
        <f>IF($C751="","",IF(ISNA(MATCH($C751,Comparativosimulacros!$E:$E,0)),"Falta en Comparativo","Sí está"))</f>
        <v/>
      </c>
    </row>
    <row r="752" ht="15.75" customHeight="1" s="42">
      <c r="A752" s="50" t="n">
        <v>1002</v>
      </c>
      <c r="B752" s="44" t="n"/>
      <c r="C752" s="44" t="n">
        <v>1015189345</v>
      </c>
      <c r="D752" s="43" t="inlineStr">
        <is>
          <t>Henao Arteaga Emmanuel</t>
        </is>
      </c>
      <c r="E752" s="51" t="n"/>
      <c r="F752" s="52" t="n"/>
      <c r="G752" s="45" t="n">
        <v>4.29</v>
      </c>
      <c r="H752" s="45" t="n">
        <v>4.55</v>
      </c>
      <c r="I752" s="45" t="n">
        <v>3.94</v>
      </c>
      <c r="J752" s="45" t="n">
        <v>4</v>
      </c>
      <c r="K752" s="45" t="n">
        <v>2.34</v>
      </c>
      <c r="L752" s="46">
        <f>IFERROR(INDEX(Comparativosimulacros!$M$4:$M$1500,MATCH($C752,Comparativosimulacros!$E$4:$E$1500,0)),"")</f>
        <v/>
      </c>
      <c r="M752" s="46">
        <f>IFERROR(INDEX(Comparativosimulacros!$N$4:$N$1500,MATCH($C752,Comparativosimulacros!$E$4:$E$1500,0)),"")</f>
        <v/>
      </c>
      <c r="N752" s="50">
        <f>ROUND(((O752*3+P752*3+Q752*3+R752*3+S752*1)/13)*5,0)</f>
        <v/>
      </c>
      <c r="O752" s="43" t="n">
        <v>54.57</v>
      </c>
      <c r="P752" s="43" t="n">
        <v>55.63</v>
      </c>
      <c r="Q752" s="43" t="n">
        <v>51.06</v>
      </c>
      <c r="R752" s="43" t="n">
        <v>57.5</v>
      </c>
      <c r="S752" s="43" t="n">
        <v>29.33</v>
      </c>
      <c r="T752" s="58">
        <f>IF($C752="","",IF(ISNA(MATCH($C752,Comparativosimulacros!$E:$E,0)),"Falta en Comparativo","Sí está"))</f>
        <v/>
      </c>
    </row>
    <row r="753" ht="15.75" customHeight="1" s="42">
      <c r="A753" s="50" t="n">
        <v>1002</v>
      </c>
      <c r="B753" s="44" t="n"/>
      <c r="C753" s="44" t="n">
        <v>1015190542</v>
      </c>
      <c r="D753" s="43" t="inlineStr">
        <is>
          <t>Henao Arteaga Juan David</t>
        </is>
      </c>
      <c r="E753" s="51" t="n"/>
      <c r="F753" s="52" t="n"/>
      <c r="G753" s="45" t="n">
        <v>3.16</v>
      </c>
      <c r="H753" s="45" t="n">
        <v>4.91</v>
      </c>
      <c r="I753" s="45" t="n">
        <v>2.44</v>
      </c>
      <c r="J753" s="45" t="n">
        <v>3.83</v>
      </c>
      <c r="K753" s="45" t="n">
        <v>3.18</v>
      </c>
      <c r="L753" s="46">
        <f>IFERROR(INDEX(Comparativosimulacros!$M$4:$M$1500,MATCH($C753,Comparativosimulacros!$E$4:$E$1500,0)),"")</f>
        <v/>
      </c>
      <c r="M753" s="46">
        <f>IFERROR(INDEX(Comparativosimulacros!$N$4:$N$1500,MATCH($C753,Comparativosimulacros!$E$4:$E$1500,0)),"")</f>
        <v/>
      </c>
      <c r="N753" s="50">
        <f>ROUND(((O753*3+P753*3+Q753*3+R753*3+S753*1)/13)*5,0)</f>
        <v/>
      </c>
      <c r="O753" s="43" t="n">
        <v>40.23</v>
      </c>
      <c r="P753" s="43" t="n">
        <v>59.92</v>
      </c>
      <c r="Q753" s="43" t="n">
        <v>31.56</v>
      </c>
      <c r="R753" s="43" t="n">
        <v>55</v>
      </c>
      <c r="S753" s="43" t="n">
        <v>40</v>
      </c>
      <c r="T753" s="58">
        <f>IF($C753="","",IF(ISNA(MATCH($C753,Comparativosimulacros!$E:$E,0)),"Falta en Comparativo","Sí está"))</f>
        <v/>
      </c>
    </row>
    <row r="754" ht="15.75" customHeight="1" s="42">
      <c r="A754" s="50" t="n">
        <v>1002</v>
      </c>
      <c r="B754" s="44" t="n"/>
      <c r="C754" s="44" t="n">
        <v>1011593982</v>
      </c>
      <c r="D754" s="43" t="inlineStr">
        <is>
          <t>Higuita Pérez Michel Andrea</t>
        </is>
      </c>
      <c r="E754" s="51" t="n"/>
      <c r="F754" s="52" t="n"/>
      <c r="G754" s="45" t="n">
        <v>4.6</v>
      </c>
      <c r="H754" s="45" t="n">
        <v>3.94</v>
      </c>
      <c r="I754" s="45" t="n">
        <v>4.64</v>
      </c>
      <c r="J754" s="45" t="n">
        <v>4.69</v>
      </c>
      <c r="K754" s="45" t="n">
        <v>5</v>
      </c>
      <c r="L754" s="46">
        <f>IFERROR(INDEX(Comparativosimulacros!$M$4:$M$1500,MATCH($C754,Comparativosimulacros!$E$4:$E$1500,0)),"")</f>
        <v/>
      </c>
      <c r="M754" s="46">
        <f>IFERROR(INDEX(Comparativosimulacros!$N$4:$N$1500,MATCH($C754,Comparativosimulacros!$E$4:$E$1500,0)),"")</f>
        <v/>
      </c>
      <c r="N754" s="50">
        <f>ROUND(((O754*3+P754*3+Q754*3+R754*3+S754*1)/13)*5,0)</f>
        <v/>
      </c>
      <c r="O754" s="43" t="n">
        <v>58.59</v>
      </c>
      <c r="P754" s="43" t="n">
        <v>48.13</v>
      </c>
      <c r="Q754" s="43" t="n">
        <v>60.06</v>
      </c>
      <c r="R754" s="43" t="n">
        <v>67.5</v>
      </c>
      <c r="S754" s="43" t="n">
        <v>66.67</v>
      </c>
      <c r="T754" s="58">
        <f>IF($C754="","",IF(ISNA(MATCH($C754,Comparativosimulacros!$E:$E,0)),"Falta en Comparativo","Sí está"))</f>
        <v/>
      </c>
    </row>
    <row r="755" ht="15.75" customHeight="1" s="42">
      <c r="A755" s="50" t="n">
        <v>1002</v>
      </c>
      <c r="B755" s="44" t="n"/>
      <c r="C755" s="44" t="n">
        <v>1011593456</v>
      </c>
      <c r="D755" s="43" t="inlineStr">
        <is>
          <t>Hincapié Hoyos Nasly Andrea</t>
        </is>
      </c>
      <c r="E755" s="51" t="n"/>
      <c r="F755" s="52" t="n"/>
      <c r="G755" s="45" t="n">
        <v>3.72</v>
      </c>
      <c r="H755" s="45" t="n">
        <v>3.12</v>
      </c>
      <c r="I755" s="45" t="n">
        <v>4.29</v>
      </c>
      <c r="J755" s="45" t="n">
        <v>3.65</v>
      </c>
      <c r="K755" s="45" t="n">
        <v>3.18</v>
      </c>
      <c r="L755" s="46">
        <f>IFERROR(INDEX(Comparativosimulacros!$M$4:$M$1500,MATCH($C755,Comparativosimulacros!$E$4:$E$1500,0)),"")</f>
        <v/>
      </c>
      <c r="M755" s="46">
        <f>IFERROR(INDEX(Comparativosimulacros!$N$4:$N$1500,MATCH($C755,Comparativosimulacros!$E$4:$E$1500,0)),"")</f>
        <v/>
      </c>
      <c r="N755" s="50">
        <f>ROUND(((O755*3+P755*3+Q755*3+R755*3+S755*1)/13)*5,0)</f>
        <v/>
      </c>
      <c r="O755" s="43" t="n">
        <v>47.4</v>
      </c>
      <c r="P755" s="43" t="n">
        <v>38.13</v>
      </c>
      <c r="Q755" s="43" t="n">
        <v>55.52</v>
      </c>
      <c r="R755" s="43" t="n">
        <v>52.5</v>
      </c>
      <c r="S755" s="43" t="n">
        <v>40</v>
      </c>
      <c r="T755" s="58">
        <f>IF($C755="","",IF(ISNA(MATCH($C755,Comparativosimulacros!$E:$E,0)),"Falta en Comparativo","Sí está"))</f>
        <v/>
      </c>
    </row>
    <row r="756" ht="15.75" customHeight="1" s="42">
      <c r="A756" s="50" t="n">
        <v>1002</v>
      </c>
      <c r="B756" s="44" t="n"/>
      <c r="C756" s="44" t="n">
        <v>1018238826</v>
      </c>
      <c r="D756" s="43" t="inlineStr">
        <is>
          <t>Holguín Silva Laura Valentina</t>
        </is>
      </c>
      <c r="E756" s="51" t="n"/>
      <c r="F756" s="52" t="n"/>
      <c r="G756" s="45" t="n">
        <v>4.18</v>
      </c>
      <c r="H756" s="45" t="n">
        <v>4.91</v>
      </c>
      <c r="I756" s="45" t="n">
        <v>3.71</v>
      </c>
      <c r="J756" s="45" t="n">
        <v>3.13</v>
      </c>
      <c r="K756" s="45" t="n">
        <v>2.97</v>
      </c>
      <c r="L756" s="46">
        <f>IFERROR(INDEX(Comparativosimulacros!$M$4:$M$1500,MATCH($C756,Comparativosimulacros!$E$4:$E$1500,0)),"")</f>
        <v/>
      </c>
      <c r="M756" s="46">
        <f>IFERROR(INDEX(Comparativosimulacros!$N$4:$N$1500,MATCH($C756,Comparativosimulacros!$E$4:$E$1500,0)),"")</f>
        <v/>
      </c>
      <c r="N756" s="50">
        <f>ROUND(((O756*3+P756*3+Q756*3+R756*3+S756*1)/13)*5,0)</f>
        <v/>
      </c>
      <c r="O756" s="43" t="n">
        <v>53.24</v>
      </c>
      <c r="P756" s="43" t="n">
        <v>60</v>
      </c>
      <c r="Q756" s="43" t="n">
        <v>48.08</v>
      </c>
      <c r="R756" s="43" t="n">
        <v>45</v>
      </c>
      <c r="S756" s="43" t="n">
        <v>37.33</v>
      </c>
      <c r="T756" s="58">
        <f>IF($C756="","",IF(ISNA(MATCH($C756,Comparativosimulacros!$E:$E,0)),"Falta en Comparativo","Sí está"))</f>
        <v/>
      </c>
    </row>
    <row r="757" ht="15.75" customHeight="1" s="42">
      <c r="A757" s="50" t="n">
        <v>1002</v>
      </c>
      <c r="B757" s="44" t="n"/>
      <c r="C757" s="44" t="n">
        <v>1011592265</v>
      </c>
      <c r="D757" s="43" t="inlineStr">
        <is>
          <t>Ibarra Echavarría Jhorman</t>
        </is>
      </c>
      <c r="E757" s="51" t="n"/>
      <c r="F757" s="52" t="n"/>
      <c r="G757" s="45" t="n">
        <v>3.3</v>
      </c>
      <c r="H757" s="45" t="n">
        <v>2.7</v>
      </c>
      <c r="I757" s="45" t="n">
        <v>2.2</v>
      </c>
      <c r="J757" s="45" t="n">
        <v>2.09</v>
      </c>
      <c r="K757" s="45" t="n">
        <v>3.18</v>
      </c>
      <c r="L757" s="46">
        <f>IFERROR(INDEX(Comparativosimulacros!$M$4:$M$1500,MATCH($C757,Comparativosimulacros!$E$4:$E$1500,0)),"")</f>
        <v/>
      </c>
      <c r="M757" s="46">
        <f>IFERROR(INDEX(Comparativosimulacros!$N$4:$N$1500,MATCH($C757,Comparativosimulacros!$E$4:$E$1500,0)),"")</f>
        <v/>
      </c>
      <c r="N757" s="50">
        <f>ROUND(((O757*3+P757*3+Q757*3+R757*3+S757*1)/13)*5,0)</f>
        <v/>
      </c>
      <c r="O757" s="43" t="n">
        <v>42.05</v>
      </c>
      <c r="P757" s="43" t="n">
        <v>32.97</v>
      </c>
      <c r="Q757" s="43" t="n">
        <v>28.5</v>
      </c>
      <c r="R757" s="43" t="n">
        <v>30</v>
      </c>
      <c r="S757" s="43" t="n">
        <v>40</v>
      </c>
      <c r="T757" s="58">
        <f>IF($C757="","",IF(ISNA(MATCH($C757,Comparativosimulacros!$E:$E,0)),"Falta en Comparativo","Sí está"))</f>
        <v/>
      </c>
    </row>
    <row r="758" ht="15.75" customHeight="1" s="42">
      <c r="A758" s="50" t="n">
        <v>1002</v>
      </c>
      <c r="B758" s="44" t="n"/>
      <c r="C758" s="44" t="n">
        <v>1025064601</v>
      </c>
      <c r="D758" s="43" t="inlineStr">
        <is>
          <t>Jiménez Arcila Nickole Sofia</t>
        </is>
      </c>
      <c r="E758" s="51" t="n"/>
      <c r="F758" s="52" t="n"/>
      <c r="G758" s="45" t="n">
        <v>2.14</v>
      </c>
      <c r="H758" s="45" t="n">
        <v>3.81</v>
      </c>
      <c r="I758" s="45" t="n">
        <v>3.71</v>
      </c>
      <c r="J758" s="45" t="n">
        <v>4.52</v>
      </c>
      <c r="K758" s="45" t="n">
        <v>2.76</v>
      </c>
      <c r="L758" s="46">
        <f>IFERROR(INDEX(Comparativosimulacros!$M$4:$M$1500,MATCH($C758,Comparativosimulacros!$E$4:$E$1500,0)),"")</f>
        <v/>
      </c>
      <c r="M758" s="46">
        <f>IFERROR(INDEX(Comparativosimulacros!$N$4:$N$1500,MATCH($C758,Comparativosimulacros!$E$4:$E$1500,0)),"")</f>
        <v/>
      </c>
      <c r="N758" s="50">
        <f>ROUND(((O758*3+P758*3+Q758*3+R758*3+S758*1)/13)*5,0)</f>
        <v/>
      </c>
      <c r="O758" s="43" t="n">
        <v>27.23</v>
      </c>
      <c r="P758" s="43" t="n">
        <v>46.57</v>
      </c>
      <c r="Q758" s="43" t="n">
        <v>48.08</v>
      </c>
      <c r="R758" s="43" t="n">
        <v>65</v>
      </c>
      <c r="S758" s="43" t="n">
        <v>34.67</v>
      </c>
      <c r="T758" s="58">
        <f>IF($C758="","",IF(ISNA(MATCH($C758,Comparativosimulacros!$E:$E,0)),"Falta en Comparativo","Sí está"))</f>
        <v/>
      </c>
    </row>
    <row r="759" ht="15.75" customHeight="1" s="42">
      <c r="A759" s="50" t="n">
        <v>1002</v>
      </c>
      <c r="B759" s="44" t="n"/>
      <c r="C759" s="44" t="n">
        <v>1011593846</v>
      </c>
      <c r="D759" s="43" t="inlineStr">
        <is>
          <t>Lezcano Higuita Juan Pablo</t>
        </is>
      </c>
      <c r="E759" s="51" t="n"/>
      <c r="F759" s="52" t="n"/>
      <c r="G759" s="45" t="n">
        <v>4.25</v>
      </c>
      <c r="H759" s="45" t="n">
        <v>2.65</v>
      </c>
      <c r="I759" s="45" t="n">
        <v>4.41</v>
      </c>
      <c r="J759" s="45" t="n">
        <v>3.83</v>
      </c>
      <c r="K759" s="45" t="n">
        <v>2.76</v>
      </c>
      <c r="L759" s="46">
        <f>IFERROR(INDEX(Comparativosimulacros!$M$4:$M$1500,MATCH($C759,Comparativosimulacros!$E$4:$E$1500,0)),"")</f>
        <v/>
      </c>
      <c r="M759" s="46">
        <f>IFERROR(INDEX(Comparativosimulacros!$N$4:$N$1500,MATCH($C759,Comparativosimulacros!$E$4:$E$1500,0)),"")</f>
        <v/>
      </c>
      <c r="N759" s="50">
        <f>ROUND(((O759*3+P759*3+Q759*3+R759*3+S759*1)/13)*5,0)</f>
        <v/>
      </c>
      <c r="O759" s="43" t="n">
        <v>54.09</v>
      </c>
      <c r="P759" s="43" t="n">
        <v>32.32</v>
      </c>
      <c r="Q759" s="43" t="n">
        <v>57.17</v>
      </c>
      <c r="R759" s="43" t="n">
        <v>55</v>
      </c>
      <c r="S759" s="43" t="n">
        <v>34.67</v>
      </c>
      <c r="T759" s="58">
        <f>IF($C759="","",IF(ISNA(MATCH($C759,Comparativosimulacros!$E:$E,0)),"Falta en Comparativo","Sí está"))</f>
        <v/>
      </c>
    </row>
    <row r="760" ht="15.75" customHeight="1" s="42">
      <c r="A760" s="50" t="n">
        <v>1002</v>
      </c>
      <c r="B760" s="44" t="n"/>
      <c r="C760" s="44" t="n">
        <v>1011592830</v>
      </c>
      <c r="D760" s="43" t="inlineStr">
        <is>
          <t>López Montoya Sebastián</t>
        </is>
      </c>
      <c r="E760" s="51" t="n"/>
      <c r="F760" s="52" t="n"/>
      <c r="G760" s="45" t="n">
        <v>2.95</v>
      </c>
      <c r="H760" s="45" t="n">
        <v>3.22</v>
      </c>
      <c r="I760" s="45" t="n">
        <v>2.9</v>
      </c>
      <c r="J760" s="45" t="n">
        <v>4.69</v>
      </c>
      <c r="K760" s="45" t="n">
        <v>2.34</v>
      </c>
      <c r="L760" s="46">
        <f>IFERROR(INDEX(Comparativosimulacros!$M$4:$M$1500,MATCH($C760,Comparativosimulacros!$E$4:$E$1500,0)),"")</f>
        <v/>
      </c>
      <c r="M760" s="46">
        <f>IFERROR(INDEX(Comparativosimulacros!$N$4:$N$1500,MATCH($C760,Comparativosimulacros!$E$4:$E$1500,0)),"")</f>
        <v/>
      </c>
      <c r="N760" s="50">
        <f>ROUND(((O760*3+P760*3+Q760*3+R760*3+S760*1)/13)*5,0)</f>
        <v/>
      </c>
      <c r="O760" s="43" t="n">
        <v>37.56</v>
      </c>
      <c r="P760" s="43" t="n">
        <v>39.3</v>
      </c>
      <c r="Q760" s="43" t="n">
        <v>37.59</v>
      </c>
      <c r="R760" s="43" t="n">
        <v>67.5</v>
      </c>
      <c r="S760" s="43" t="n">
        <v>29.33</v>
      </c>
      <c r="T760" s="58">
        <f>IF($C760="","",IF(ISNA(MATCH($C760,Comparativosimulacros!$E:$E,0)),"Falta en Comparativo","Sí está"))</f>
        <v/>
      </c>
    </row>
    <row r="761" ht="15.75" customHeight="1" s="42">
      <c r="A761" s="50" t="n">
        <v>1002</v>
      </c>
      <c r="B761" s="44" t="n"/>
      <c r="C761" s="44" t="n">
        <v>1018243633</v>
      </c>
      <c r="D761" s="43" t="inlineStr">
        <is>
          <t>Marín Alcaraz María Paula</t>
        </is>
      </c>
      <c r="E761" s="51" t="n"/>
      <c r="F761" s="52" t="n"/>
      <c r="G761" s="45" t="n">
        <v>3.16</v>
      </c>
      <c r="H761" s="45" t="n">
        <v>3.22</v>
      </c>
      <c r="I761" s="45" t="n">
        <v>2.9</v>
      </c>
      <c r="J761" s="45" t="n">
        <v>3.13</v>
      </c>
      <c r="K761" s="45" t="n">
        <v>4.25</v>
      </c>
      <c r="L761" s="46">
        <f>IFERROR(INDEX(Comparativosimulacros!$M$4:$M$1500,MATCH($C761,Comparativosimulacros!$E$4:$E$1500,0)),"")</f>
        <v/>
      </c>
      <c r="M761" s="46">
        <f>IFERROR(INDEX(Comparativosimulacros!$N$4:$N$1500,MATCH($C761,Comparativosimulacros!$E$4:$E$1500,0)),"")</f>
        <v/>
      </c>
      <c r="N761" s="50">
        <f>ROUND(((O761*3+P761*3+Q761*3+R761*3+S761*1)/13)*5,0)</f>
        <v/>
      </c>
      <c r="O761" s="43" t="n">
        <v>40.23</v>
      </c>
      <c r="P761" s="43" t="n">
        <v>39.3</v>
      </c>
      <c r="Q761" s="43" t="n">
        <v>37.59</v>
      </c>
      <c r="R761" s="43" t="n">
        <v>45</v>
      </c>
      <c r="S761" s="43" t="n">
        <v>53.33</v>
      </c>
      <c r="T761" s="58">
        <f>IF($C761="","",IF(ISNA(MATCH($C761,Comparativosimulacros!$E:$E,0)),"Falta en Comparativo","Sí está"))</f>
        <v/>
      </c>
    </row>
    <row r="762" ht="15.75" customHeight="1" s="42">
      <c r="A762" s="50" t="n">
        <v>1002</v>
      </c>
      <c r="B762" s="44" t="n"/>
      <c r="C762" s="44" t="n">
        <v>1078003170</v>
      </c>
      <c r="D762" s="43" t="inlineStr">
        <is>
          <t>Palacios Córdoba Allen Jhoel</t>
        </is>
      </c>
      <c r="E762" s="51" t="n"/>
      <c r="F762" s="52" t="n"/>
      <c r="G762" s="45" t="n">
        <v>3.2</v>
      </c>
      <c r="H762" s="45" t="n">
        <v>2.88</v>
      </c>
      <c r="I762" s="45" t="n">
        <v>3.95</v>
      </c>
      <c r="J762" s="45" t="n">
        <v>3.48</v>
      </c>
      <c r="K762" s="45" t="n">
        <v>3.4</v>
      </c>
      <c r="L762" s="46">
        <f>IFERROR(INDEX(Comparativosimulacros!$M$4:$M$1500,MATCH($C762,Comparativosimulacros!$E$4:$E$1500,0)),"")</f>
        <v/>
      </c>
      <c r="M762" s="46">
        <f>IFERROR(INDEX(Comparativosimulacros!$N$4:$N$1500,MATCH($C762,Comparativosimulacros!$E$4:$E$1500,0)),"")</f>
        <v/>
      </c>
      <c r="N762" s="50">
        <f>ROUND(((O762*3+P762*3+Q762*3+R762*3+S762*1)/13)*5,0)</f>
        <v/>
      </c>
      <c r="O762" s="43" t="n">
        <v>40.72</v>
      </c>
      <c r="P762" s="43" t="n">
        <v>35.17</v>
      </c>
      <c r="Q762" s="43" t="n">
        <v>51.14</v>
      </c>
      <c r="R762" s="43" t="n">
        <v>50</v>
      </c>
      <c r="S762" s="43" t="n">
        <v>42.67</v>
      </c>
      <c r="T762" s="58">
        <f>IF($C762="","",IF(ISNA(MATCH($C762,Comparativosimulacros!$E:$E,0)),"Falta en Comparativo","Sí está"))</f>
        <v/>
      </c>
    </row>
    <row r="763" ht="15.75" customHeight="1" s="42">
      <c r="A763" s="50" t="n">
        <v>1002</v>
      </c>
      <c r="B763" s="44" t="n"/>
      <c r="C763" s="44" t="n">
        <v>1011593801</v>
      </c>
      <c r="D763" s="43" t="inlineStr">
        <is>
          <t>Quiros Durango Eliana Del Carmen</t>
        </is>
      </c>
      <c r="E763" s="51" t="n"/>
      <c r="F763" s="52" t="n"/>
      <c r="G763" s="45" t="n">
        <v>4.04</v>
      </c>
      <c r="H763" s="45" t="n">
        <v>2.83</v>
      </c>
      <c r="I763" s="45" t="n">
        <v>3.36</v>
      </c>
      <c r="J763" s="45" t="n">
        <v>4.35</v>
      </c>
      <c r="K763" s="45" t="n">
        <v>3.82</v>
      </c>
      <c r="L763" s="46">
        <f>IFERROR(INDEX(Comparativosimulacros!$M$4:$M$1500,MATCH($C763,Comparativosimulacros!$E$4:$E$1500,0)),"")</f>
        <v/>
      </c>
      <c r="M763" s="46">
        <f>IFERROR(INDEX(Comparativosimulacros!$N$4:$N$1500,MATCH($C763,Comparativosimulacros!$E$4:$E$1500,0)),"")</f>
        <v/>
      </c>
      <c r="N763" s="50">
        <f>ROUND(((O763*3+P763*3+Q763*3+R763*3+S763*1)/13)*5,0)</f>
        <v/>
      </c>
      <c r="O763" s="43" t="n">
        <v>51.41</v>
      </c>
      <c r="P763" s="43" t="n">
        <v>34.61</v>
      </c>
      <c r="Q763" s="43" t="n">
        <v>43.54</v>
      </c>
      <c r="R763" s="43" t="n">
        <v>62.5</v>
      </c>
      <c r="S763" s="43" t="n">
        <v>48</v>
      </c>
      <c r="T763" s="58">
        <f>IF($C763="","",IF(ISNA(MATCH($C763,Comparativosimulacros!$E:$E,0)),"Falta en Comparativo","Sí está"))</f>
        <v/>
      </c>
    </row>
    <row r="764" ht="15.75" customHeight="1" s="42">
      <c r="A764" s="50" t="n">
        <v>1002</v>
      </c>
      <c r="B764" s="44" t="n"/>
      <c r="C764" s="44" t="n">
        <v>1011592214</v>
      </c>
      <c r="D764" s="43" t="inlineStr">
        <is>
          <t>Quiros Vidales María Camila</t>
        </is>
      </c>
      <c r="E764" s="51" t="n"/>
      <c r="F764" s="52" t="n"/>
      <c r="G764" s="45" t="n">
        <v>2.21</v>
      </c>
      <c r="H764" s="45" t="n">
        <v>2.42</v>
      </c>
      <c r="I764" s="45" t="n">
        <v>2.31</v>
      </c>
      <c r="J764" s="45" t="n">
        <v>1.74</v>
      </c>
      <c r="K764" s="45" t="n">
        <v>4.03</v>
      </c>
      <c r="L764" s="46">
        <f>IFERROR(INDEX(Comparativosimulacros!$M$4:$M$1500,MATCH($C764,Comparativosimulacros!$E$4:$E$1500,0)),"")</f>
        <v/>
      </c>
      <c r="M764" s="46">
        <f>IFERROR(INDEX(Comparativosimulacros!$N$4:$N$1500,MATCH($C764,Comparativosimulacros!$E$4:$E$1500,0)),"")</f>
        <v/>
      </c>
      <c r="N764" s="50">
        <f>ROUND(((O764*3+P764*3+Q764*3+R764*3+S764*1)/13)*5,0)</f>
        <v/>
      </c>
      <c r="O764" s="43" t="n">
        <v>28.2</v>
      </c>
      <c r="P764" s="43" t="n">
        <v>29.6</v>
      </c>
      <c r="Q764" s="43" t="n">
        <v>29.99</v>
      </c>
      <c r="R764" s="43" t="n">
        <v>25</v>
      </c>
      <c r="S764" s="43" t="n">
        <v>50.67</v>
      </c>
      <c r="T764" s="58">
        <f>IF($C764="","",IF(ISNA(MATCH($C764,Comparativosimulacros!$E:$E,0)),"Falta en Comparativo","Sí está"))</f>
        <v/>
      </c>
    </row>
    <row r="765" ht="15.75" customHeight="1" s="42">
      <c r="A765" s="50" t="n">
        <v>1002</v>
      </c>
      <c r="B765" s="44" t="n"/>
      <c r="C765" s="44" t="n">
        <v>1018248662</v>
      </c>
      <c r="D765" s="43" t="inlineStr">
        <is>
          <t>Ramírez Sucerquia Gireth Kristal</t>
        </is>
      </c>
      <c r="E765" s="51" t="n"/>
      <c r="F765" s="52" t="n"/>
      <c r="G765" s="45" t="n">
        <v>3.23</v>
      </c>
      <c r="H765" s="45" t="n">
        <v>3.01</v>
      </c>
      <c r="I765" s="45" t="n">
        <v>5</v>
      </c>
      <c r="J765" s="45" t="n">
        <v>4</v>
      </c>
      <c r="K765" s="45" t="n">
        <v>2.97</v>
      </c>
      <c r="L765" s="46">
        <f>IFERROR(INDEX(Comparativosimulacros!$M$4:$M$1500,MATCH($C765,Comparativosimulacros!$E$4:$E$1500,0)),"")</f>
        <v/>
      </c>
      <c r="M765" s="46">
        <f>IFERROR(INDEX(Comparativosimulacros!$N$4:$N$1500,MATCH($C765,Comparativosimulacros!$E$4:$E$1500,0)),"")</f>
        <v/>
      </c>
      <c r="N765" s="50">
        <f>ROUND(((O765*3+P765*3+Q765*3+R765*3+S765*1)/13)*5,0)</f>
        <v/>
      </c>
      <c r="O765" s="43" t="n">
        <v>41.09</v>
      </c>
      <c r="P765" s="43" t="n">
        <v>36.74</v>
      </c>
      <c r="Q765" s="43" t="n">
        <v>75.27</v>
      </c>
      <c r="R765" s="43" t="n">
        <v>57.5</v>
      </c>
      <c r="S765" s="43" t="n">
        <v>37.33</v>
      </c>
      <c r="T765" s="58">
        <f>IF($C765="","",IF(ISNA(MATCH($C765,Comparativosimulacros!$E:$E,0)),"Falta en Comparativo","Sí está"))</f>
        <v/>
      </c>
    </row>
    <row r="766" ht="15.75" customHeight="1" s="42">
      <c r="A766" s="50" t="n">
        <v>1002</v>
      </c>
      <c r="B766" s="44" t="n"/>
      <c r="C766" s="44" t="n">
        <v>1011592522</v>
      </c>
      <c r="D766" s="43" t="inlineStr">
        <is>
          <t>Restrepo Alcaraz Sebastián</t>
        </is>
      </c>
      <c r="E766" s="51" t="n"/>
      <c r="F766" s="52" t="n"/>
      <c r="G766" s="45" t="n">
        <v>2.28</v>
      </c>
      <c r="H766" s="45" t="n">
        <v>3.33</v>
      </c>
      <c r="I766" s="45" t="n">
        <v>3.83</v>
      </c>
      <c r="J766" s="45" t="n">
        <v>3.3</v>
      </c>
      <c r="K766" s="45" t="n">
        <v>2.76</v>
      </c>
      <c r="L766" s="46">
        <f>IFERROR(INDEX(Comparativosimulacros!$M$4:$M$1500,MATCH($C766,Comparativosimulacros!$E$4:$E$1500,0)),"")</f>
        <v/>
      </c>
      <c r="M766" s="46">
        <f>IFERROR(INDEX(Comparativosimulacros!$N$4:$N$1500,MATCH($C766,Comparativosimulacros!$E$4:$E$1500,0)),"")</f>
        <v/>
      </c>
      <c r="N766" s="50">
        <f>ROUND(((O766*3+P766*3+Q766*3+R766*3+S766*1)/13)*5,0)</f>
        <v/>
      </c>
      <c r="O766" s="43" t="n">
        <v>29.05</v>
      </c>
      <c r="P766" s="43" t="n">
        <v>40.71</v>
      </c>
      <c r="Q766" s="43" t="n">
        <v>49.57</v>
      </c>
      <c r="R766" s="43" t="n">
        <v>47.5</v>
      </c>
      <c r="S766" s="43" t="n">
        <v>34.67</v>
      </c>
      <c r="T766" s="58">
        <f>IF($C766="","",IF(ISNA(MATCH($C766,Comparativosimulacros!$E:$E,0)),"Falta en Comparativo","Sí está"))</f>
        <v/>
      </c>
    </row>
    <row r="767" ht="15.75" customHeight="1" s="42">
      <c r="A767" s="50" t="n">
        <v>1002</v>
      </c>
      <c r="B767" s="44" t="n"/>
      <c r="C767" s="44" t="n">
        <v>1026144764</v>
      </c>
      <c r="D767" s="43" t="inlineStr">
        <is>
          <t>Serna Sánchez Isabella</t>
        </is>
      </c>
      <c r="E767" s="51" t="n"/>
      <c r="F767" s="52" t="n"/>
      <c r="G767" s="45" t="n">
        <v>3.41</v>
      </c>
      <c r="H767" s="45" t="n">
        <v>2.51</v>
      </c>
      <c r="I767" s="45" t="n">
        <v>2.56</v>
      </c>
      <c r="J767" s="45" t="n">
        <v>4.17</v>
      </c>
      <c r="K767" s="45" t="n">
        <v>4.25</v>
      </c>
      <c r="L767" s="46">
        <f>IFERROR(INDEX(Comparativosimulacros!$M$4:$M$1500,MATCH($C767,Comparativosimulacros!$E$4:$E$1500,0)),"")</f>
        <v/>
      </c>
      <c r="M767" s="46">
        <f>IFERROR(INDEX(Comparativosimulacros!$N$4:$N$1500,MATCH($C767,Comparativosimulacros!$E$4:$E$1500,0)),"")</f>
        <v/>
      </c>
      <c r="N767" s="50">
        <f>ROUND(((O767*3+P767*3+Q767*3+R767*3+S767*1)/13)*5,0)</f>
        <v/>
      </c>
      <c r="O767" s="43" t="n">
        <v>43.39</v>
      </c>
      <c r="P767" s="43" t="n">
        <v>30.63</v>
      </c>
      <c r="Q767" s="43" t="n">
        <v>33.13</v>
      </c>
      <c r="R767" s="43" t="n">
        <v>60</v>
      </c>
      <c r="S767" s="43" t="n">
        <v>53.33</v>
      </c>
      <c r="T767" s="58">
        <f>IF($C767="","",IF(ISNA(MATCH($C767,Comparativosimulacros!$E:$E,0)),"Falta en Comparativo","Sí está"))</f>
        <v/>
      </c>
    </row>
    <row r="768" ht="15.75" customHeight="1" s="42">
      <c r="A768" s="50" t="n">
        <v>1002</v>
      </c>
      <c r="B768" s="44" t="n"/>
      <c r="C768" s="44" t="n"/>
      <c r="D768" s="43" t="inlineStr">
        <is>
          <t>Sucerquia Julio Mariángel</t>
        </is>
      </c>
      <c r="E768" s="51" t="n"/>
      <c r="F768" s="52" t="n"/>
      <c r="G768" s="45" t="n">
        <v>2.28</v>
      </c>
      <c r="H768" s="45" t="n">
        <v>2.21</v>
      </c>
      <c r="I768" s="45" t="n">
        <v>3.01</v>
      </c>
      <c r="J768" s="45" t="n">
        <v>1.74</v>
      </c>
      <c r="K768" s="45" t="n">
        <v>2.76</v>
      </c>
      <c r="L768" s="46">
        <f>Comparativosimulacros!M767</f>
        <v/>
      </c>
      <c r="M768" s="46">
        <f>Comparativosimulacros!N767</f>
        <v/>
      </c>
      <c r="N768" s="50">
        <f>ROUND(((O768*3+P768*3+Q768*3+R768*3+S768*1)/13)*5,0)</f>
        <v/>
      </c>
      <c r="O768" s="43" t="n">
        <v>29.05</v>
      </c>
      <c r="P768" s="43" t="n">
        <v>26.95</v>
      </c>
      <c r="Q768" s="43" t="n">
        <v>38.99</v>
      </c>
      <c r="R768" s="43" t="n">
        <v>25</v>
      </c>
      <c r="S768" s="43" t="n">
        <v>34.67</v>
      </c>
      <c r="T768" s="58">
        <f>IF($C768="","",IF(ISNA(MATCH($C768,Comparativosimulacros!$E:$E,0)),"Falta en Comparativo","Sí está"))</f>
        <v/>
      </c>
    </row>
    <row r="769" ht="15.75" customHeight="1" s="42">
      <c r="A769" s="50" t="n">
        <v>1002</v>
      </c>
      <c r="B769" s="44" t="n"/>
      <c r="C769" s="44" t="n">
        <v>1011593287</v>
      </c>
      <c r="D769" s="43" t="inlineStr">
        <is>
          <t>Tilano Garcés Esteban Andrés</t>
        </is>
      </c>
      <c r="E769" s="51" t="n"/>
      <c r="F769" s="52" t="n"/>
      <c r="G769" s="45" t="n">
        <v>2.39</v>
      </c>
      <c r="H769" s="45" t="n">
        <v>3.73</v>
      </c>
      <c r="I769" s="45" t="n">
        <v>2.42</v>
      </c>
      <c r="J769" s="45" t="n">
        <v>1.39</v>
      </c>
      <c r="K769" s="45" t="n">
        <v>5</v>
      </c>
      <c r="L769" s="46">
        <f>IFERROR(INDEX(Comparativosimulacros!$M$4:$M$1500,MATCH($C769,Comparativosimulacros!$E$4:$E$1500,0)),"")</f>
        <v/>
      </c>
      <c r="M769" s="46">
        <f>IFERROR(INDEX(Comparativosimulacros!$N$4:$N$1500,MATCH($C769,Comparativosimulacros!$E$4:$E$1500,0)),"")</f>
        <v/>
      </c>
      <c r="N769" s="50">
        <f>ROUND(((O769*3+P769*3+Q769*3+R769*3+S769*1)/13)*5,0)</f>
        <v/>
      </c>
      <c r="O769" s="43" t="n">
        <v>30.39</v>
      </c>
      <c r="P769" s="43" t="n">
        <v>45.52</v>
      </c>
      <c r="Q769" s="43" t="n">
        <v>31.3</v>
      </c>
      <c r="R769" s="43" t="n">
        <v>20</v>
      </c>
      <c r="S769" s="43" t="n">
        <v>72</v>
      </c>
      <c r="T769" s="58">
        <f>IF($C769="","",IF(ISNA(MATCH($C769,Comparativosimulacros!$E:$E,0)),"Falta en Comparativo","Sí está"))</f>
        <v/>
      </c>
    </row>
    <row r="770" ht="15.75" customHeight="1" s="42">
      <c r="A770" s="50" t="n">
        <v>1002</v>
      </c>
      <c r="B770" s="44" t="n"/>
      <c r="C770" s="44" t="n">
        <v>1046909612</v>
      </c>
      <c r="D770" s="43" t="inlineStr">
        <is>
          <t>Usuga Toro María Valentina</t>
        </is>
      </c>
      <c r="E770" s="51" t="n"/>
      <c r="F770" s="52" t="n"/>
      <c r="G770" s="45" t="n">
        <v>2.07</v>
      </c>
      <c r="H770" s="45" t="n">
        <v>3.57</v>
      </c>
      <c r="I770" s="45" t="n">
        <v>3</v>
      </c>
      <c r="J770" s="45" t="n">
        <v>2.43</v>
      </c>
      <c r="K770" s="45" t="n">
        <v>4.46</v>
      </c>
      <c r="L770" s="46">
        <f>IFERROR(INDEX(Comparativosimulacros!$M$4:$M$1500,MATCH($C770,Comparativosimulacros!$E$4:$E$1500,0)),"")</f>
        <v/>
      </c>
      <c r="M770" s="46">
        <f>IFERROR(INDEX(Comparativosimulacros!$N$4:$N$1500,MATCH($C770,Comparativosimulacros!$E$4:$E$1500,0)),"")</f>
        <v/>
      </c>
      <c r="N770" s="50">
        <f>ROUND(((O770*3+P770*3+Q770*3+R770*3+S770*1)/13)*5,0)</f>
        <v/>
      </c>
      <c r="O770" s="43" t="n">
        <v>26.38</v>
      </c>
      <c r="P770" s="43" t="n">
        <v>43.59</v>
      </c>
      <c r="Q770" s="43" t="n">
        <v>38.91</v>
      </c>
      <c r="R770" s="43" t="n">
        <v>35</v>
      </c>
      <c r="S770" s="43" t="n">
        <v>56</v>
      </c>
      <c r="T770" s="58">
        <f>IF($C770="","",IF(ISNA(MATCH($C770,Comparativosimulacros!$E:$E,0)),"Falta en Comparativo","Sí está"))</f>
        <v/>
      </c>
    </row>
    <row r="771" ht="15.75" customHeight="1" s="42">
      <c r="A771" s="50" t="n">
        <v>1002</v>
      </c>
      <c r="B771" s="44" t="n"/>
      <c r="C771" s="44" t="n">
        <v>1032018611</v>
      </c>
      <c r="D771" s="43" t="inlineStr">
        <is>
          <t>Vanegas Bedoya Karen</t>
        </is>
      </c>
      <c r="E771" s="51" t="n"/>
      <c r="F771" s="52" t="n"/>
      <c r="G771" s="45" t="n">
        <v>3.09</v>
      </c>
      <c r="H771" s="45" t="n">
        <v>4</v>
      </c>
      <c r="I771" s="45" t="n">
        <v>4.87</v>
      </c>
      <c r="J771" s="45" t="n">
        <v>4.35</v>
      </c>
      <c r="K771" s="45" t="n">
        <v>2.55</v>
      </c>
      <c r="L771" s="46">
        <f>IFERROR(INDEX(Comparativosimulacros!$M$4:$M$1500,MATCH($C771,Comparativosimulacros!$E$4:$E$1500,0)),"")</f>
        <v/>
      </c>
      <c r="M771" s="46">
        <f>IFERROR(INDEX(Comparativosimulacros!$N$4:$N$1500,MATCH($C771,Comparativosimulacros!$E$4:$E$1500,0)),"")</f>
        <v/>
      </c>
      <c r="N771" s="50">
        <f>ROUND(((O771*3+P771*3+Q771*3+R771*3+S771*1)/13)*5,0)</f>
        <v/>
      </c>
      <c r="O771" s="43" t="n">
        <v>39.38</v>
      </c>
      <c r="P771" s="43" t="n">
        <v>48.9</v>
      </c>
      <c r="Q771" s="43" t="n">
        <v>63.12</v>
      </c>
      <c r="R771" s="43" t="n">
        <v>62.5</v>
      </c>
      <c r="S771" s="43" t="n">
        <v>32</v>
      </c>
      <c r="T771" s="58">
        <f>IF($C771="","",IF(ISNA(MATCH($C771,Comparativosimulacros!$E:$E,0)),"Falta en Comparativo","Sí está"))</f>
        <v/>
      </c>
    </row>
    <row r="772" ht="15.75" customHeight="1" s="42">
      <c r="A772" s="50" t="n">
        <v>1002</v>
      </c>
      <c r="B772" s="44" t="n"/>
      <c r="C772" s="44" t="n">
        <v>1011593961</v>
      </c>
      <c r="D772" s="43" t="inlineStr">
        <is>
          <t>Villa Serna Valentina</t>
        </is>
      </c>
      <c r="E772" s="51" t="n"/>
      <c r="F772" s="52" t="n"/>
      <c r="G772" s="45" t="n">
        <v>2.91</v>
      </c>
      <c r="H772" s="45" t="n">
        <v>4.87</v>
      </c>
      <c r="I772" s="45" t="n">
        <v>2.65</v>
      </c>
      <c r="J772" s="45" t="n">
        <v>3.13</v>
      </c>
      <c r="K772" s="45" t="n">
        <v>4.88</v>
      </c>
      <c r="L772" s="46">
        <f>IFERROR(INDEX(Comparativosimulacros!$M$4:$M$1500,MATCH($C772,Comparativosimulacros!$E$4:$E$1500,0)),"")</f>
        <v/>
      </c>
      <c r="M772" s="46">
        <f>IFERROR(INDEX(Comparativosimulacros!$N$4:$N$1500,MATCH($C772,Comparativosimulacros!$E$4:$E$1500,0)),"")</f>
        <v/>
      </c>
      <c r="N772" s="50">
        <f>ROUND(((O772*3+P772*3+Q772*3+R772*3+S772*1)/13)*5,0)</f>
        <v/>
      </c>
      <c r="O772" s="43" t="n">
        <v>37.07</v>
      </c>
      <c r="P772" s="43" t="n">
        <v>59.44</v>
      </c>
      <c r="Q772" s="43" t="n">
        <v>34.36</v>
      </c>
      <c r="R772" s="43" t="n">
        <v>45</v>
      </c>
      <c r="S772" s="43" t="n">
        <v>61.33</v>
      </c>
      <c r="T772" s="58">
        <f>IF($C772="","",IF(ISNA(MATCH($C772,Comparativosimulacros!$E:$E,0)),"Falta en Comparativo","Sí está"))</f>
        <v/>
      </c>
    </row>
    <row r="773" ht="15.75" customHeight="1" s="42">
      <c r="A773" s="50" t="n">
        <v>1002</v>
      </c>
      <c r="B773" s="44" t="n"/>
      <c r="C773" s="44" t="n">
        <v>1011591929</v>
      </c>
      <c r="D773" s="43" t="inlineStr">
        <is>
          <t>Vásquez Usquiano Juan José</t>
        </is>
      </c>
      <c r="E773" s="51" t="n"/>
      <c r="F773" s="52" t="n"/>
      <c r="G773" s="45" t="n">
        <v>4.39</v>
      </c>
      <c r="H773" s="45" t="n">
        <v>3.17</v>
      </c>
      <c r="I773" s="45" t="n">
        <v>1.61</v>
      </c>
      <c r="J773" s="45" t="n">
        <v>4.52</v>
      </c>
      <c r="K773" s="45" t="n">
        <v>2.97</v>
      </c>
      <c r="L773" s="46">
        <f>IFERROR(INDEX(Comparativosimulacros!$M$4:$M$1500,MATCH($C773,Comparativosimulacros!$E$4:$E$1500,0)),"")</f>
        <v/>
      </c>
      <c r="M773" s="46">
        <f>IFERROR(INDEX(Comparativosimulacros!$N$4:$N$1500,MATCH($C773,Comparativosimulacros!$E$4:$E$1500,0)),"")</f>
        <v/>
      </c>
      <c r="N773" s="50">
        <f>ROUND(((O773*3+P773*3+Q773*3+R773*3+S773*1)/13)*5,0)</f>
        <v/>
      </c>
      <c r="O773" s="43" t="n">
        <v>55.91</v>
      </c>
      <c r="P773" s="43" t="n">
        <v>38.78</v>
      </c>
      <c r="Q773" s="43" t="n">
        <v>20.9</v>
      </c>
      <c r="R773" s="43" t="n">
        <v>65</v>
      </c>
      <c r="S773" s="43" t="n">
        <v>37.33</v>
      </c>
      <c r="T773" s="58">
        <f>IF($C773="","",IF(ISNA(MATCH($C773,Comparativosimulacros!$E:$E,0)),"Falta en Comparativo","Sí está"))</f>
        <v/>
      </c>
    </row>
    <row r="774" ht="15.75" customHeight="1" s="42">
      <c r="A774" s="50" t="n">
        <v>1002</v>
      </c>
      <c r="B774" s="44" t="n"/>
      <c r="C774" s="44" t="n">
        <v>1011593816</v>
      </c>
      <c r="D774" s="43" t="inlineStr">
        <is>
          <t>Vélez Tamayo Juan Fernando</t>
        </is>
      </c>
      <c r="E774" s="51" t="n"/>
      <c r="F774" s="52" t="n"/>
      <c r="G774" s="45" t="n">
        <v>3.93</v>
      </c>
      <c r="H774" s="45" t="n">
        <v>3</v>
      </c>
      <c r="I774" s="45" t="n">
        <v>4.4</v>
      </c>
      <c r="J774" s="45" t="n">
        <v>4</v>
      </c>
      <c r="K774" s="45" t="n">
        <v>5</v>
      </c>
      <c r="L774" s="46">
        <f>IFERROR(INDEX(Comparativosimulacros!$M$4:$M$1500,MATCH($C774,Comparativosimulacros!$E$4:$E$1500,0)),"")</f>
        <v/>
      </c>
      <c r="M774" s="46">
        <f>IFERROR(INDEX(Comparativosimulacros!$N$4:$N$1500,MATCH($C774,Comparativosimulacros!$E$4:$E$1500,0)),"")</f>
        <v/>
      </c>
      <c r="N774" s="50">
        <f>ROUND(((O774*3+P774*3+Q774*3+R774*3+S774*1)/13)*5,0)</f>
        <v/>
      </c>
      <c r="O774" s="43" t="n">
        <v>50.08</v>
      </c>
      <c r="P774" s="43" t="n">
        <v>36.69</v>
      </c>
      <c r="Q774" s="43" t="n">
        <v>57</v>
      </c>
      <c r="R774" s="43" t="n">
        <v>57.5</v>
      </c>
      <c r="S774" s="43" t="n">
        <v>69.33</v>
      </c>
      <c r="T774" s="58">
        <f>IF($C774="","",IF(ISNA(MATCH($C774,Comparativosimulacros!$E:$E,0)),"Falta en Comparativo","Sí está"))</f>
        <v/>
      </c>
    </row>
    <row r="775" ht="15.75" customHeight="1" s="42">
      <c r="A775" s="50" t="n">
        <v>1002</v>
      </c>
      <c r="B775" s="44" t="n"/>
      <c r="C775" s="44" t="n">
        <v>1035701373</v>
      </c>
      <c r="D775" s="43" t="inlineStr">
        <is>
          <t>Zapata Carvajal Emerson Alexander</t>
        </is>
      </c>
      <c r="E775" s="51" t="n"/>
      <c r="F775" s="52" t="n"/>
      <c r="G775" s="45" t="n">
        <v>2.74</v>
      </c>
      <c r="H775" s="45" t="n">
        <v>3.5</v>
      </c>
      <c r="I775" s="45" t="n">
        <v>3.25</v>
      </c>
      <c r="J775" s="45" t="n">
        <v>3.13</v>
      </c>
      <c r="K775" s="45" t="n">
        <v>1.91</v>
      </c>
      <c r="L775" s="46">
        <f>IFERROR(INDEX(Comparativosimulacros!$M$4:$M$1500,MATCH($C775,Comparativosimulacros!$E$4:$E$1500,0)),"")</f>
        <v/>
      </c>
      <c r="M775" s="46">
        <f>IFERROR(INDEX(Comparativosimulacros!$N$4:$N$1500,MATCH($C775,Comparativosimulacros!$E$4:$E$1500,0)),"")</f>
        <v/>
      </c>
      <c r="N775" s="50">
        <f>ROUND(((O775*3+P775*3+Q775*3+R775*3+S775*1)/13)*5,0)</f>
        <v/>
      </c>
      <c r="O775" s="43" t="n">
        <v>34.88</v>
      </c>
      <c r="P775" s="43" t="n">
        <v>42.8</v>
      </c>
      <c r="Q775" s="43" t="n">
        <v>42.05</v>
      </c>
      <c r="R775" s="43" t="n">
        <v>45</v>
      </c>
      <c r="S775" s="43" t="n">
        <v>24</v>
      </c>
      <c r="T775" s="58">
        <f>IF($C775="","",IF(ISNA(MATCH($C775,Comparativosimulacros!$E:$E,0)),"Falta en Comparativo","Sí está"))</f>
        <v/>
      </c>
    </row>
    <row r="776" ht="15.75" customHeight="1" s="42">
      <c r="A776" s="50" t="n">
        <v>1002</v>
      </c>
      <c r="B776" s="44" t="n"/>
      <c r="C776" s="44" t="n">
        <v>1011591937</v>
      </c>
      <c r="D776" s="43" t="inlineStr">
        <is>
          <t>Zapata Londoño Luis Miguel</t>
        </is>
      </c>
      <c r="E776" s="51" t="n"/>
      <c r="F776" s="52" t="n"/>
      <c r="G776" s="45" t="n">
        <v>5</v>
      </c>
      <c r="H776" s="45" t="n">
        <v>3.76</v>
      </c>
      <c r="I776" s="45" t="n">
        <v>3.6</v>
      </c>
      <c r="J776" s="45" t="n">
        <v>3.3</v>
      </c>
      <c r="K776" s="45" t="n">
        <v>2.76</v>
      </c>
      <c r="L776" s="46">
        <f>IFERROR(INDEX(Comparativosimulacros!$M$4:$M$1500,MATCH($C776,Comparativosimulacros!$E$4:$E$1500,0)),"")</f>
        <v/>
      </c>
      <c r="M776" s="46">
        <f>IFERROR(INDEX(Comparativosimulacros!$N$4:$N$1500,MATCH($C776,Comparativosimulacros!$E$4:$E$1500,0)),"")</f>
        <v/>
      </c>
      <c r="N776" s="50">
        <f>ROUND(((O776*3+P776*3+Q776*3+R776*3+S776*1)/13)*5,0)</f>
        <v/>
      </c>
      <c r="O776" s="43" t="n">
        <v>64.42</v>
      </c>
      <c r="P776" s="43" t="n">
        <v>45.97</v>
      </c>
      <c r="Q776" s="43" t="n">
        <v>46.6</v>
      </c>
      <c r="R776" s="43" t="n">
        <v>47.5</v>
      </c>
      <c r="S776" s="43" t="n">
        <v>34.67</v>
      </c>
      <c r="T776" s="58">
        <f>IF($C776="","",IF(ISNA(MATCH($C776,Comparativosimulacros!$E:$E,0)),"Falta en Comparativo","Sí está"))</f>
        <v/>
      </c>
    </row>
    <row r="777" ht="15.75" customHeight="1" s="42">
      <c r="A777" s="50" t="n">
        <v>1003</v>
      </c>
      <c r="B777" s="44" t="n"/>
      <c r="C777" s="44" t="n">
        <v>1011592236</v>
      </c>
      <c r="D777" s="43" t="inlineStr">
        <is>
          <t>Alcaraz Aguiar José Manuel</t>
        </is>
      </c>
      <c r="E777" s="51" t="n"/>
      <c r="F777" s="52" t="n"/>
      <c r="G777" s="45" t="n">
        <v>3.78</v>
      </c>
      <c r="H777" s="45" t="n">
        <v>2.49</v>
      </c>
      <c r="I777" s="45" t="n">
        <v>1.73</v>
      </c>
      <c r="J777" s="45" t="n">
        <v>2.71</v>
      </c>
      <c r="K777" s="45" t="n">
        <v>3.29</v>
      </c>
      <c r="L777" s="46">
        <f>IFERROR(INDEX(Comparativosimulacros!$M$4:$M$1500,MATCH($C777,Comparativosimulacros!$E$4:$E$1500,0)),"")</f>
        <v/>
      </c>
      <c r="M777" s="46">
        <f>IFERROR(INDEX(Comparativosimulacros!$N$4:$N$1500,MATCH($C777,Comparativosimulacros!$E$4:$E$1500,0)),"")</f>
        <v/>
      </c>
      <c r="N777" s="50">
        <f>ROUND(((O777*3+P777*3+Q777*3+R777*3+S777*1)/13)*5,0)</f>
        <v/>
      </c>
      <c r="O777" s="43" t="n">
        <v>46.95</v>
      </c>
      <c r="P777" s="43" t="n">
        <v>30.49</v>
      </c>
      <c r="Q777" s="43" t="n">
        <v>24.82</v>
      </c>
      <c r="R777" s="43" t="n">
        <v>37.5</v>
      </c>
      <c r="S777" s="43" t="n">
        <v>41.56</v>
      </c>
      <c r="T777" s="58">
        <f>IF($C777="","",IF(ISNA(MATCH($C777,Comparativosimulacros!$E:$E,0)),"Falta en Comparativo","Sí está"))</f>
        <v/>
      </c>
    </row>
    <row r="778" ht="15.75" customHeight="1" s="42">
      <c r="A778" s="50" t="n">
        <v>1003</v>
      </c>
      <c r="B778" s="44" t="n"/>
      <c r="C778" s="44" t="n">
        <v>1011592261</v>
      </c>
      <c r="D778" s="43" t="inlineStr">
        <is>
          <t>Arrubla Gallo Gustavo</t>
        </is>
      </c>
      <c r="E778" s="51" t="n"/>
      <c r="F778" s="52" t="n"/>
      <c r="G778" s="45" t="n">
        <v>3.16</v>
      </c>
      <c r="H778" s="45" t="n">
        <v>4.06</v>
      </c>
      <c r="I778" s="45" t="n">
        <v>3.31</v>
      </c>
      <c r="J778" s="45" t="n">
        <v>3.07</v>
      </c>
      <c r="K778" s="45" t="n">
        <v>2.91</v>
      </c>
      <c r="L778" s="46">
        <f>IFERROR(INDEX(Comparativosimulacros!$M$4:$M$1500,MATCH($C778,Comparativosimulacros!$E$4:$E$1500,0)),"")</f>
        <v/>
      </c>
      <c r="M778" s="46">
        <f>IFERROR(INDEX(Comparativosimulacros!$N$4:$N$1500,MATCH($C778,Comparativosimulacros!$E$4:$E$1500,0)),"")</f>
        <v/>
      </c>
      <c r="N778" s="50">
        <f>ROUND(((O778*3+P778*3+Q778*3+R778*3+S778*1)/13)*5,0)</f>
        <v/>
      </c>
      <c r="O778" s="43" t="n">
        <v>39.22</v>
      </c>
      <c r="P778" s="43" t="n">
        <v>49.77</v>
      </c>
      <c r="Q778" s="43" t="n">
        <v>47.54</v>
      </c>
      <c r="R778" s="43" t="n">
        <v>42.5</v>
      </c>
      <c r="S778" s="43" t="n">
        <v>36.67</v>
      </c>
      <c r="T778" s="58">
        <f>IF($C778="","",IF(ISNA(MATCH($C778,Comparativosimulacros!$E:$E,0)),"Falta en Comparativo","Sí está"))</f>
        <v/>
      </c>
    </row>
    <row r="779" ht="15.75" customHeight="1" s="42">
      <c r="A779" s="50" t="n">
        <v>1003</v>
      </c>
      <c r="B779" s="44" t="n"/>
      <c r="C779" s="44" t="n"/>
      <c r="D779" s="43" t="inlineStr">
        <is>
          <t>Bedoya Torres Jhon Jamis</t>
        </is>
      </c>
      <c r="E779" s="51" t="n"/>
      <c r="F779" s="52" t="n"/>
      <c r="G779" s="45" t="n">
        <v>4.38</v>
      </c>
      <c r="H779" s="45" t="n">
        <v>4.45</v>
      </c>
      <c r="I779" s="45" t="n">
        <v>3.18</v>
      </c>
      <c r="J779" s="45" t="n">
        <v>3.26</v>
      </c>
      <c r="K779" s="45" t="n">
        <v>2.91</v>
      </c>
      <c r="L779" s="46">
        <f>Comparativosimulacros!M778</f>
        <v/>
      </c>
      <c r="M779" s="46">
        <f>Comparativosimulacros!N778</f>
        <v/>
      </c>
      <c r="N779" s="50">
        <f>ROUND(((O779*3+P779*3+Q779*3+R779*3+S779*1)/13)*5,0)</f>
        <v/>
      </c>
      <c r="O779" s="43" t="n">
        <v>54.38</v>
      </c>
      <c r="P779" s="43" t="n">
        <v>54.55</v>
      </c>
      <c r="Q779" s="43" t="n">
        <v>45.7</v>
      </c>
      <c r="R779" s="43" t="n">
        <v>45</v>
      </c>
      <c r="S779" s="43" t="n">
        <v>36.67</v>
      </c>
      <c r="T779" s="58">
        <f>IF($C779="","",IF(ISNA(MATCH($C779,Comparativosimulacros!$E:$E,0)),"Falta en Comparativo","Sí está"))</f>
        <v/>
      </c>
    </row>
    <row r="780" ht="15.75" customHeight="1" s="42">
      <c r="A780" s="50" t="n">
        <v>1003</v>
      </c>
      <c r="B780" s="44" t="n"/>
      <c r="C780" s="44" t="n">
        <v>1011592561</v>
      </c>
      <c r="D780" s="43" t="inlineStr">
        <is>
          <t>Chanci Santana Alejandro</t>
        </is>
      </c>
      <c r="E780" s="51" t="n"/>
      <c r="F780" s="52" t="n"/>
      <c r="G780" s="45" t="n">
        <v>2.54</v>
      </c>
      <c r="H780" s="45" t="n">
        <v>3.75</v>
      </c>
      <c r="I780" s="45" t="n">
        <v>2.49</v>
      </c>
      <c r="J780" s="45" t="n">
        <v>2.17</v>
      </c>
      <c r="K780" s="45" t="n">
        <v>2.91</v>
      </c>
      <c r="L780" s="46">
        <f>IFERROR(INDEX(Comparativosimulacros!$M$4:$M$1500,MATCH($C780,Comparativosimulacros!$E$4:$E$1500,0)),"")</f>
        <v/>
      </c>
      <c r="M780" s="46">
        <f>IFERROR(INDEX(Comparativosimulacros!$N$4:$N$1500,MATCH($C780,Comparativosimulacros!$E$4:$E$1500,0)),"")</f>
        <v/>
      </c>
      <c r="N780" s="50">
        <f>ROUND(((O780*3+P780*3+Q780*3+R780*3+S780*1)/13)*5,0)</f>
        <v/>
      </c>
      <c r="O780" s="43" t="n">
        <v>31.5</v>
      </c>
      <c r="P780" s="43" t="n">
        <v>45.92</v>
      </c>
      <c r="Q780" s="43" t="n">
        <v>35.75</v>
      </c>
      <c r="R780" s="43" t="n">
        <v>30</v>
      </c>
      <c r="S780" s="43" t="n">
        <v>36.67</v>
      </c>
      <c r="T780" s="58">
        <f>IF($C780="","",IF(ISNA(MATCH($C780,Comparativosimulacros!$E:$E,0)),"Falta en Comparativo","Sí está"))</f>
        <v/>
      </c>
    </row>
    <row r="781" ht="15.75" customHeight="1" s="42">
      <c r="A781" s="50" t="n">
        <v>1003</v>
      </c>
      <c r="B781" s="44" t="n"/>
      <c r="C781" s="44" t="n">
        <v>1011592999</v>
      </c>
      <c r="D781" s="43" t="inlineStr">
        <is>
          <t>Cossio Ramírez Juan Andrés</t>
        </is>
      </c>
      <c r="E781" s="51" t="n"/>
      <c r="F781" s="52" t="n"/>
      <c r="G781" s="45" t="n">
        <v>3.18</v>
      </c>
      <c r="H781" s="45" t="n">
        <v>3.65</v>
      </c>
      <c r="I781" s="45" t="n">
        <v>1.67</v>
      </c>
      <c r="J781" s="45" t="n">
        <v>3.07</v>
      </c>
      <c r="K781" s="45" t="n">
        <v>2.91</v>
      </c>
      <c r="L781" s="46">
        <f>IFERROR(INDEX(Comparativosimulacros!$M$4:$M$1500,MATCH($C781,Comparativosimulacros!$E$4:$E$1500,0)),"")</f>
        <v/>
      </c>
      <c r="M781" s="46">
        <f>IFERROR(INDEX(Comparativosimulacros!$N$4:$N$1500,MATCH($C781,Comparativosimulacros!$E$4:$E$1500,0)),"")</f>
        <v/>
      </c>
      <c r="N781" s="50">
        <f>ROUND(((O781*3+P781*3+Q781*3+R781*3+S781*1)/13)*5,0)</f>
        <v/>
      </c>
      <c r="O781" s="43" t="n">
        <v>39.52</v>
      </c>
      <c r="P781" s="43" t="n">
        <v>44.69</v>
      </c>
      <c r="Q781" s="43" t="n">
        <v>23.96</v>
      </c>
      <c r="R781" s="43" t="n">
        <v>42.5</v>
      </c>
      <c r="S781" s="43" t="n">
        <v>36.67</v>
      </c>
      <c r="T781" s="58">
        <f>IF($C781="","",IF(ISNA(MATCH($C781,Comparativosimulacros!$E:$E,0)),"Falta en Comparativo","Sí está"))</f>
        <v/>
      </c>
    </row>
    <row r="782" ht="15.75" customHeight="1" s="42">
      <c r="A782" s="50" t="n">
        <v>1003</v>
      </c>
      <c r="B782" s="44" t="n"/>
      <c r="C782" s="44" t="n">
        <v>1011593094</v>
      </c>
      <c r="D782" s="43" t="inlineStr">
        <is>
          <t>Diaz Morales Daniela</t>
        </is>
      </c>
      <c r="E782" s="51" t="n"/>
      <c r="F782" s="52" t="n"/>
      <c r="G782" s="45" t="n">
        <v>4.1</v>
      </c>
      <c r="H782" s="45" t="n">
        <v>3.92</v>
      </c>
      <c r="I782" s="45" t="n">
        <v>3.88</v>
      </c>
      <c r="J782" s="45" t="n">
        <v>3.98</v>
      </c>
      <c r="K782" s="45" t="n">
        <v>3.29</v>
      </c>
      <c r="L782" s="46">
        <f>IFERROR(INDEX(Comparativosimulacros!$M$4:$M$1500,MATCH($C782,Comparativosimulacros!$E$4:$E$1500,0)),"")</f>
        <v/>
      </c>
      <c r="M782" s="46">
        <f>IFERROR(INDEX(Comparativosimulacros!$N$4:$N$1500,MATCH($C782,Comparativosimulacros!$E$4:$E$1500,0)),"")</f>
        <v/>
      </c>
      <c r="N782" s="50">
        <f>ROUND(((O782*3+P782*3+Q782*3+R782*3+S782*1)/13)*5,0)</f>
        <v/>
      </c>
      <c r="O782" s="43" t="n">
        <v>50.96</v>
      </c>
      <c r="P782" s="43" t="n">
        <v>48.01</v>
      </c>
      <c r="Q782" s="43" t="n">
        <v>55.65</v>
      </c>
      <c r="R782" s="43" t="n">
        <v>55</v>
      </c>
      <c r="S782" s="43" t="n">
        <v>41.56</v>
      </c>
      <c r="T782" s="58">
        <f>IF($C782="","",IF(ISNA(MATCH($C782,Comparativosimulacros!$E:$E,0)),"Falta en Comparativo","Sí está"))</f>
        <v/>
      </c>
    </row>
    <row r="783" ht="15.75" customHeight="1" s="42">
      <c r="A783" s="50" t="n">
        <v>1003</v>
      </c>
      <c r="B783" s="44" t="n"/>
      <c r="C783" s="44" t="n">
        <v>1022095075</v>
      </c>
      <c r="D783" s="43" t="inlineStr">
        <is>
          <t>Durango López María Valentina</t>
        </is>
      </c>
      <c r="E783" s="51" t="n"/>
      <c r="F783" s="52" t="n"/>
      <c r="G783" s="45" t="n">
        <v>2.51</v>
      </c>
      <c r="H783" s="45" t="n">
        <v>1.64</v>
      </c>
      <c r="I783" s="45" t="n">
        <v>1.73</v>
      </c>
      <c r="J783" s="45" t="n">
        <v>1.99</v>
      </c>
      <c r="K783" s="45" t="n">
        <v>2.71</v>
      </c>
      <c r="L783" s="46">
        <f>IFERROR(INDEX(Comparativosimulacros!$M$4:$M$1500,MATCH($C783,Comparativosimulacros!$E$4:$E$1500,0)),"")</f>
        <v/>
      </c>
      <c r="M783" s="46">
        <f>IFERROR(INDEX(Comparativosimulacros!$N$4:$N$1500,MATCH($C783,Comparativosimulacros!$E$4:$E$1500,0)),"")</f>
        <v/>
      </c>
      <c r="N783" s="50">
        <f>ROUND(((O783*3+P783*3+Q783*3+R783*3+S783*1)/13)*5,0)</f>
        <v/>
      </c>
      <c r="O783" s="43" t="n">
        <v>31.2</v>
      </c>
      <c r="P783" s="43" t="n">
        <v>20.11</v>
      </c>
      <c r="Q783" s="43" t="n">
        <v>24.82</v>
      </c>
      <c r="R783" s="43" t="n">
        <v>27.5</v>
      </c>
      <c r="S783" s="43" t="n">
        <v>34.22</v>
      </c>
      <c r="T783" s="58">
        <f>IF($C783="","",IF(ISNA(MATCH($C783,Comparativosimulacros!$E:$E,0)),"Falta en Comparativo","Sí está"))</f>
        <v/>
      </c>
    </row>
    <row r="784" ht="15.75" customHeight="1" s="42">
      <c r="A784" s="50" t="n">
        <v>1003</v>
      </c>
      <c r="B784" s="44" t="n"/>
      <c r="C784" s="44" t="n">
        <v>1022093843</v>
      </c>
      <c r="D784" s="43" t="inlineStr">
        <is>
          <t>Durango Rívera Andrés Felipe</t>
        </is>
      </c>
      <c r="E784" s="51" t="n"/>
      <c r="F784" s="52" t="n"/>
      <c r="G784" s="45" t="n">
        <v>2.73</v>
      </c>
      <c r="H784" s="45" t="n">
        <v>4.03</v>
      </c>
      <c r="I784" s="45" t="n">
        <v>3.97</v>
      </c>
      <c r="J784" s="45" t="n">
        <v>4.88</v>
      </c>
      <c r="K784" s="45" t="n">
        <v>4.26</v>
      </c>
      <c r="L784" s="46">
        <f>IFERROR(INDEX(Comparativosimulacros!$M$4:$M$1500,MATCH($C784,Comparativosimulacros!$E$4:$E$1500,0)),"")</f>
        <v/>
      </c>
      <c r="M784" s="46">
        <f>IFERROR(INDEX(Comparativosimulacros!$N$4:$N$1500,MATCH($C784,Comparativosimulacros!$E$4:$E$1500,0)),"")</f>
        <v/>
      </c>
      <c r="N784" s="50">
        <f>ROUND(((O784*3+P784*3+Q784*3+R784*3+S784*1)/13)*5,0)</f>
        <v/>
      </c>
      <c r="O784" s="43" t="n">
        <v>33.88</v>
      </c>
      <c r="P784" s="43" t="n">
        <v>49.4</v>
      </c>
      <c r="Q784" s="43" t="n">
        <v>57</v>
      </c>
      <c r="R784" s="43" t="n">
        <v>67.5</v>
      </c>
      <c r="S784" s="43" t="n">
        <v>53.78</v>
      </c>
      <c r="T784" s="58">
        <f>IF($C784="","",IF(ISNA(MATCH($C784,Comparativosimulacros!$E:$E,0)),"Falta en Comparativo","Sí está"))</f>
        <v/>
      </c>
    </row>
    <row r="785" ht="15.75" customHeight="1" s="42">
      <c r="A785" s="50" t="n">
        <v>1003</v>
      </c>
      <c r="B785" s="44" t="n"/>
      <c r="C785" s="44" t="n">
        <v>1011594037</v>
      </c>
      <c r="D785" s="43" t="inlineStr">
        <is>
          <t>Escudero Alcaraz Melissa</t>
        </is>
      </c>
      <c r="E785" s="51" t="n"/>
      <c r="F785" s="52" t="n"/>
      <c r="G785" s="45" t="n">
        <v>4.4</v>
      </c>
      <c r="H785" s="45" t="n">
        <v>1.99</v>
      </c>
      <c r="I785" s="45" t="n">
        <v>3.57</v>
      </c>
      <c r="J785" s="45" t="n">
        <v>3.26</v>
      </c>
      <c r="K785" s="45" t="n">
        <v>4.65</v>
      </c>
      <c r="L785" s="46">
        <f>IFERROR(INDEX(Comparativosimulacros!$M$4:$M$1500,MATCH($C785,Comparativosimulacros!$E$4:$E$1500,0)),"")</f>
        <v/>
      </c>
      <c r="M785" s="46">
        <f>IFERROR(INDEX(Comparativosimulacros!$N$4:$N$1500,MATCH($C785,Comparativosimulacros!$E$4:$E$1500,0)),"")</f>
        <v/>
      </c>
      <c r="N785" s="50">
        <f>ROUND(((O785*3+P785*3+Q785*3+R785*3+S785*1)/13)*5,0)</f>
        <v/>
      </c>
      <c r="O785" s="43" t="n">
        <v>54.68</v>
      </c>
      <c r="P785" s="43" t="n">
        <v>24.42</v>
      </c>
      <c r="Q785" s="43" t="n">
        <v>51.23</v>
      </c>
      <c r="R785" s="43" t="n">
        <v>45</v>
      </c>
      <c r="S785" s="43" t="n">
        <v>58.67</v>
      </c>
      <c r="T785" s="58">
        <f>IF($C785="","",IF(ISNA(MATCH($C785,Comparativosimulacros!$E:$E,0)),"Falta en Comparativo","Sí está"))</f>
        <v/>
      </c>
    </row>
    <row r="786" ht="15.75" customHeight="1" s="42">
      <c r="A786" s="50" t="n">
        <v>1003</v>
      </c>
      <c r="B786" s="44" t="n"/>
      <c r="C786" s="44" t="n">
        <v>1011592351</v>
      </c>
      <c r="D786" s="43" t="inlineStr">
        <is>
          <t>Garces Guzmán María Guadalupe</t>
        </is>
      </c>
      <c r="E786" s="51" t="n"/>
      <c r="F786" s="52" t="n"/>
      <c r="G786" s="45" t="n">
        <v>1.59</v>
      </c>
      <c r="H786" s="45" t="n">
        <v>3.04</v>
      </c>
      <c r="I786" s="45" t="n">
        <v>1.26</v>
      </c>
      <c r="J786" s="45" t="n">
        <v>1.99</v>
      </c>
      <c r="K786" s="45" t="n">
        <v>2.91</v>
      </c>
      <c r="L786" s="46">
        <f>IFERROR(INDEX(Comparativosimulacros!$M$4:$M$1500,MATCH($C786,Comparativosimulacros!$E$4:$E$1500,0)),"")</f>
        <v/>
      </c>
      <c r="M786" s="46">
        <f>IFERROR(INDEX(Comparativosimulacros!$N$4:$N$1500,MATCH($C786,Comparativosimulacros!$E$4:$E$1500,0)),"")</f>
        <v/>
      </c>
      <c r="N786" s="50">
        <f>ROUND(((O786*3+P786*3+Q786*3+R786*3+S786*1)/13)*5,0)</f>
        <v/>
      </c>
      <c r="O786" s="43" t="n">
        <v>19.76</v>
      </c>
      <c r="P786" s="43" t="n">
        <v>37.25</v>
      </c>
      <c r="Q786" s="43" t="n">
        <v>18.06</v>
      </c>
      <c r="R786" s="43" t="n">
        <v>27.5</v>
      </c>
      <c r="S786" s="43" t="n">
        <v>36.67</v>
      </c>
      <c r="T786" s="58">
        <f>IF($C786="","",IF(ISNA(MATCH($C786,Comparativosimulacros!$E:$E,0)),"Falta en Comparativo","Sí está"))</f>
        <v/>
      </c>
    </row>
    <row r="787" ht="15.75" customHeight="1" s="42">
      <c r="A787" s="50" t="n">
        <v>1003</v>
      </c>
      <c r="B787" s="44" t="n"/>
      <c r="C787" s="44" t="n">
        <v>1011592126</v>
      </c>
      <c r="D787" s="43" t="inlineStr">
        <is>
          <t>García Carvajal María Camila</t>
        </is>
      </c>
      <c r="E787" s="51" t="n"/>
      <c r="F787" s="52" t="n"/>
      <c r="G787" s="45" t="n">
        <v>4.53</v>
      </c>
      <c r="H787" s="45" t="n">
        <v>2.94</v>
      </c>
      <c r="I787" s="45" t="n">
        <v>4</v>
      </c>
      <c r="J787" s="45" t="n">
        <v>3.8</v>
      </c>
      <c r="K787" s="45" t="n">
        <v>3.1</v>
      </c>
      <c r="L787" s="46">
        <f>IFERROR(INDEX(Comparativosimulacros!$M$4:$M$1500,MATCH($C787,Comparativosimulacros!$E$4:$E$1500,0)),"")</f>
        <v/>
      </c>
      <c r="M787" s="46">
        <f>IFERROR(INDEX(Comparativosimulacros!$N$4:$N$1500,MATCH($C787,Comparativosimulacros!$E$4:$E$1500,0)),"")</f>
        <v/>
      </c>
      <c r="N787" s="50">
        <f>ROUND(((O787*3+P787*3+Q787*3+R787*3+S787*1)/13)*5,0)</f>
        <v/>
      </c>
      <c r="O787" s="43" t="n">
        <v>56.31</v>
      </c>
      <c r="P787" s="43" t="n">
        <v>36.01</v>
      </c>
      <c r="Q787" s="43" t="n">
        <v>57.49</v>
      </c>
      <c r="R787" s="43" t="n">
        <v>52.5</v>
      </c>
      <c r="S787" s="43" t="n">
        <v>39.11</v>
      </c>
      <c r="T787" s="58">
        <f>IF($C787="","",IF(ISNA(MATCH($C787,Comparativosimulacros!$E:$E,0)),"Falta en Comparativo","Sí está"))</f>
        <v/>
      </c>
    </row>
    <row r="788" ht="15.75" customHeight="1" s="42">
      <c r="A788" s="50" t="n">
        <v>1003</v>
      </c>
      <c r="B788" s="44" t="n"/>
      <c r="C788" s="44" t="n">
        <v>1011591152</v>
      </c>
      <c r="D788" s="43" t="inlineStr">
        <is>
          <t>González Cartagena Kevin Alejandro</t>
        </is>
      </c>
      <c r="E788" s="51" t="n"/>
      <c r="F788" s="52" t="n"/>
      <c r="G788" s="45" t="n">
        <v>3.59</v>
      </c>
      <c r="H788" s="45" t="n">
        <v>3.38</v>
      </c>
      <c r="I788" s="45" t="n">
        <v>4.82</v>
      </c>
      <c r="J788" s="45" t="n">
        <v>4.34</v>
      </c>
      <c r="K788" s="45" t="n">
        <v>3.49</v>
      </c>
      <c r="L788" s="46">
        <f>IFERROR(INDEX(Comparativosimulacros!$M$4:$M$1500,MATCH($C788,Comparativosimulacros!$E$4:$E$1500,0)),"")</f>
        <v/>
      </c>
      <c r="M788" s="46">
        <f>IFERROR(INDEX(Comparativosimulacros!$N$4:$N$1500,MATCH($C788,Comparativosimulacros!$E$4:$E$1500,0)),"")</f>
        <v/>
      </c>
      <c r="N788" s="50">
        <f>ROUND(((O788*3+P788*3+Q788*3+R788*3+S788*1)/13)*5,0)</f>
        <v/>
      </c>
      <c r="O788" s="43" t="n">
        <v>44.57</v>
      </c>
      <c r="P788" s="43" t="n">
        <v>41.41</v>
      </c>
      <c r="Q788" s="43" t="n">
        <v>69.29000000000001</v>
      </c>
      <c r="R788" s="43" t="n">
        <v>60</v>
      </c>
      <c r="S788" s="43" t="n">
        <v>44</v>
      </c>
      <c r="T788" s="58">
        <f>IF($C788="","",IF(ISNA(MATCH($C788,Comparativosimulacros!$E:$E,0)),"Falta en Comparativo","Sí está"))</f>
        <v/>
      </c>
    </row>
    <row r="789" ht="15.75" customHeight="1" s="42">
      <c r="A789" s="50" t="n">
        <v>1003</v>
      </c>
      <c r="B789" s="44" t="n"/>
      <c r="C789" s="44" t="n">
        <v>1011592822</v>
      </c>
      <c r="D789" s="43" t="inlineStr">
        <is>
          <t>González Villa Geraldin</t>
        </is>
      </c>
      <c r="E789" s="51" t="n"/>
      <c r="F789" s="52" t="n"/>
      <c r="G789" s="45" t="n">
        <v>4.21</v>
      </c>
      <c r="H789" s="45" t="n">
        <v>4.21</v>
      </c>
      <c r="I789" s="45" t="n">
        <v>5</v>
      </c>
      <c r="J789" s="45" t="n">
        <v>5</v>
      </c>
      <c r="K789" s="45" t="n">
        <v>2.71</v>
      </c>
      <c r="L789" s="46">
        <f>IFERROR(INDEX(Comparativosimulacros!$M$4:$M$1500,MATCH($C789,Comparativosimulacros!$E$4:$E$1500,0)),"")</f>
        <v/>
      </c>
      <c r="M789" s="46">
        <f>IFERROR(INDEX(Comparativosimulacros!$N$4:$N$1500,MATCH($C789,Comparativosimulacros!$E$4:$E$1500,0)),"")</f>
        <v/>
      </c>
      <c r="N789" s="50">
        <f>ROUND(((O789*3+P789*3+Q789*3+R789*3+S789*1)/13)*5,0)</f>
        <v/>
      </c>
      <c r="O789" s="43" t="n">
        <v>52.3</v>
      </c>
      <c r="P789" s="43" t="n">
        <v>51.54</v>
      </c>
      <c r="Q789" s="43" t="n">
        <v>75.18000000000001</v>
      </c>
      <c r="R789" s="43" t="n">
        <v>70</v>
      </c>
      <c r="S789" s="43" t="n">
        <v>34.22</v>
      </c>
      <c r="T789" s="58">
        <f>IF($C789="","",IF(ISNA(MATCH($C789,Comparativosimulacros!$E:$E,0)),"Falta en Comparativo","Sí está"))</f>
        <v/>
      </c>
    </row>
    <row r="790" ht="15.75" customHeight="1" s="42">
      <c r="A790" s="50" t="n">
        <v>1003</v>
      </c>
      <c r="B790" s="44" t="n"/>
      <c r="C790" s="44" t="n">
        <v>1011512947</v>
      </c>
      <c r="D790" s="43" t="inlineStr">
        <is>
          <t>Hernández Ocampo José Alejandro</t>
        </is>
      </c>
      <c r="E790" s="51" t="n"/>
      <c r="F790" s="52" t="n"/>
      <c r="G790" s="45" t="n">
        <v>3.78</v>
      </c>
      <c r="H790" s="45" t="n">
        <v>4.43</v>
      </c>
      <c r="I790" s="45" t="n">
        <v>5</v>
      </c>
      <c r="J790" s="45" t="n">
        <v>4.52</v>
      </c>
      <c r="K790" s="45" t="n">
        <v>3.49</v>
      </c>
      <c r="L790" s="46">
        <f>IFERROR(INDEX(Comparativosimulacros!$M$4:$M$1500,MATCH($C790,Comparativosimulacros!$E$4:$E$1500,0)),"")</f>
        <v/>
      </c>
      <c r="M790" s="46">
        <f>IFERROR(INDEX(Comparativosimulacros!$N$4:$N$1500,MATCH($C790,Comparativosimulacros!$E$4:$E$1500,0)),"")</f>
        <v/>
      </c>
      <c r="N790" s="50">
        <f>ROUND(((O790*3+P790*3+Q790*3+R790*3+S790*1)/13)*5,0)</f>
        <v/>
      </c>
      <c r="O790" s="43" t="n">
        <v>46.95</v>
      </c>
      <c r="P790" s="43" t="n">
        <v>54.32</v>
      </c>
      <c r="Q790" s="43" t="n">
        <v>75.18000000000001</v>
      </c>
      <c r="R790" s="43" t="n">
        <v>62.5</v>
      </c>
      <c r="S790" s="43" t="n">
        <v>44</v>
      </c>
      <c r="T790" s="58">
        <f>IF($C790="","",IF(ISNA(MATCH($C790,Comparativosimulacros!$E:$E,0)),"Falta en Comparativo","Sí está"))</f>
        <v/>
      </c>
    </row>
    <row r="791" ht="15.75" customHeight="1" s="42">
      <c r="A791" s="50" t="n">
        <v>1003</v>
      </c>
      <c r="B791" s="44" t="n"/>
      <c r="C791" s="44" t="n">
        <v>1011592670</v>
      </c>
      <c r="D791" s="43" t="inlineStr">
        <is>
          <t>Hernández Rodríguez Darsy</t>
        </is>
      </c>
      <c r="E791" s="51" t="n"/>
      <c r="F791" s="52" t="n"/>
      <c r="G791" s="45" t="n">
        <v>3.59</v>
      </c>
      <c r="H791" s="45" t="n">
        <v>3.55</v>
      </c>
      <c r="I791" s="45" t="n">
        <v>3.09</v>
      </c>
      <c r="J791" s="45" t="n">
        <v>3.62</v>
      </c>
      <c r="K791" s="45" t="n">
        <v>2.71</v>
      </c>
      <c r="L791" s="46">
        <f>IFERROR(INDEX(Comparativosimulacros!$M$4:$M$1500,MATCH($C791,Comparativosimulacros!$E$4:$E$1500,0)),"")</f>
        <v/>
      </c>
      <c r="M791" s="46">
        <f>IFERROR(INDEX(Comparativosimulacros!$N$4:$N$1500,MATCH($C791,Comparativosimulacros!$E$4:$E$1500,0)),"")</f>
        <v/>
      </c>
      <c r="N791" s="50">
        <f>ROUND(((O791*3+P791*3+Q791*3+R791*3+S791*1)/13)*5,0)</f>
        <v/>
      </c>
      <c r="O791" s="43" t="n">
        <v>44.57</v>
      </c>
      <c r="P791" s="43" t="n">
        <v>43.56</v>
      </c>
      <c r="Q791" s="43" t="n">
        <v>44.35</v>
      </c>
      <c r="R791" s="43" t="n">
        <v>50</v>
      </c>
      <c r="S791" s="43" t="n">
        <v>34.22</v>
      </c>
      <c r="T791" s="58">
        <f>IF($C791="","",IF(ISNA(MATCH($C791,Comparativosimulacros!$E:$E,0)),"Falta en Comparativo","Sí está"))</f>
        <v/>
      </c>
    </row>
    <row r="792" ht="15.75" customHeight="1" s="42">
      <c r="A792" s="50" t="n">
        <v>1003</v>
      </c>
      <c r="B792" s="44" t="n"/>
      <c r="C792" s="44" t="n">
        <v>1011593199</v>
      </c>
      <c r="D792" s="43" t="inlineStr">
        <is>
          <t>Higuita Tilano Bryan Zavir</t>
        </is>
      </c>
      <c r="E792" s="51" t="n"/>
      <c r="F792" s="52" t="n"/>
      <c r="G792" s="45" t="n">
        <v>5</v>
      </c>
      <c r="H792" s="45" t="n">
        <v>3.63</v>
      </c>
      <c r="I792" s="45" t="n">
        <v>5</v>
      </c>
      <c r="J792" s="45" t="n">
        <v>5</v>
      </c>
      <c r="K792" s="45" t="n">
        <v>4.85</v>
      </c>
      <c r="L792" s="46">
        <f>IFERROR(INDEX(Comparativosimulacros!$M$4:$M$1500,MATCH($C792,Comparativosimulacros!$E$4:$E$1500,0)),"")</f>
        <v/>
      </c>
      <c r="M792" s="46">
        <f>IFERROR(INDEX(Comparativosimulacros!$N$4:$N$1500,MATCH($C792,Comparativosimulacros!$E$4:$E$1500,0)),"")</f>
        <v/>
      </c>
      <c r="N792" s="50">
        <f>ROUND(((O792*3+P792*3+Q792*3+R792*3+S792*1)/13)*5,0)</f>
        <v/>
      </c>
      <c r="O792" s="43" t="n">
        <v>73.09999999999999</v>
      </c>
      <c r="P792" s="43" t="n">
        <v>44.5</v>
      </c>
      <c r="Q792" s="43" t="n">
        <v>73.34</v>
      </c>
      <c r="R792" s="43" t="n">
        <v>70</v>
      </c>
      <c r="S792" s="43" t="n">
        <v>61.11</v>
      </c>
      <c r="T792" s="58">
        <f>IF($C792="","",IF(ISNA(MATCH($C792,Comparativosimulacros!$E:$E,0)),"Falta en Comparativo","Sí está"))</f>
        <v/>
      </c>
    </row>
    <row r="793" ht="15.75" customHeight="1" s="42">
      <c r="A793" s="50" t="n">
        <v>1003</v>
      </c>
      <c r="B793" s="44" t="n"/>
      <c r="C793" s="44" t="n">
        <v>1011593126</v>
      </c>
      <c r="D793" s="43" t="inlineStr">
        <is>
          <t>Jiménez Holguín Valeria</t>
        </is>
      </c>
      <c r="E793" s="51" t="n"/>
      <c r="F793" s="52" t="n"/>
      <c r="G793" s="45" t="n">
        <v>3.43</v>
      </c>
      <c r="H793" s="45" t="n">
        <v>4.16</v>
      </c>
      <c r="I793" s="45" t="n">
        <v>2.4</v>
      </c>
      <c r="J793" s="45" t="n">
        <v>2.17</v>
      </c>
      <c r="K793" s="45" t="n">
        <v>2.71</v>
      </c>
      <c r="L793" s="46">
        <f>IFERROR(INDEX(Comparativosimulacros!$M$4:$M$1500,MATCH($C793,Comparativosimulacros!$E$4:$E$1500,0)),"")</f>
        <v/>
      </c>
      <c r="M793" s="46">
        <f>IFERROR(INDEX(Comparativosimulacros!$N$4:$N$1500,MATCH($C793,Comparativosimulacros!$E$4:$E$1500,0)),"")</f>
        <v/>
      </c>
      <c r="N793" s="50">
        <f>ROUND(((O793*3+P793*3+Q793*3+R793*3+S793*1)/13)*5,0)</f>
        <v/>
      </c>
      <c r="O793" s="43" t="n">
        <v>42.64</v>
      </c>
      <c r="P793" s="43" t="n">
        <v>50.96</v>
      </c>
      <c r="Q793" s="43" t="n">
        <v>34.4</v>
      </c>
      <c r="R793" s="43" t="n">
        <v>30</v>
      </c>
      <c r="S793" s="43" t="n">
        <v>34.22</v>
      </c>
      <c r="T793" s="58">
        <f>IF($C793="","",IF(ISNA(MATCH($C793,Comparativosimulacros!$E:$E,0)),"Falta en Comparativo","Sí está"))</f>
        <v/>
      </c>
    </row>
    <row r="794" ht="15.75" customHeight="1" s="42">
      <c r="A794" s="50" t="n">
        <v>1003</v>
      </c>
      <c r="B794" s="44" t="n"/>
      <c r="C794" s="44" t="n">
        <v>1011594123</v>
      </c>
      <c r="D794" s="43" t="inlineStr">
        <is>
          <t>Londoño Uribe Tomas</t>
        </is>
      </c>
      <c r="E794" s="51" t="n"/>
      <c r="F794" s="52" t="n"/>
      <c r="G794" s="45" t="n">
        <v>3.46</v>
      </c>
      <c r="H794" s="45" t="n">
        <v>3.86</v>
      </c>
      <c r="I794" s="45" t="n">
        <v>3.59</v>
      </c>
      <c r="J794" s="45" t="n">
        <v>4.34</v>
      </c>
      <c r="K794" s="45" t="n">
        <v>3.1</v>
      </c>
      <c r="L794" s="46">
        <f>IFERROR(INDEX(Comparativosimulacros!$M$4:$M$1500,MATCH($C794,Comparativosimulacros!$E$4:$E$1500,0)),"")</f>
        <v/>
      </c>
      <c r="M794" s="46">
        <f>IFERROR(INDEX(Comparativosimulacros!$N$4:$N$1500,MATCH($C794,Comparativosimulacros!$E$4:$E$1500,0)),"")</f>
        <v/>
      </c>
      <c r="N794" s="50">
        <f>ROUND(((O794*3+P794*3+Q794*3+R794*3+S794*1)/13)*5,0)</f>
        <v/>
      </c>
      <c r="O794" s="43" t="n">
        <v>42.94</v>
      </c>
      <c r="P794" s="43" t="n">
        <v>47.3</v>
      </c>
      <c r="Q794" s="43" t="n">
        <v>51.6</v>
      </c>
      <c r="R794" s="43" t="n">
        <v>60</v>
      </c>
      <c r="S794" s="43" t="n">
        <v>39.11</v>
      </c>
      <c r="T794" s="58">
        <f>IF($C794="","",IF(ISNA(MATCH($C794,Comparativosimulacros!$E:$E,0)),"Falta en Comparativo","Sí está"))</f>
        <v/>
      </c>
    </row>
    <row r="795" ht="15.75" customHeight="1" s="42">
      <c r="A795" s="50" t="n">
        <v>1003</v>
      </c>
      <c r="B795" s="44" t="n"/>
      <c r="C795" s="44" t="n">
        <v>1011593072</v>
      </c>
      <c r="D795" s="43" t="inlineStr">
        <is>
          <t>Martínez Salas Sebastián</t>
        </is>
      </c>
      <c r="E795" s="51" t="n"/>
      <c r="F795" s="52" t="n"/>
      <c r="G795" s="45" t="n">
        <v>4.02</v>
      </c>
      <c r="H795" s="45" t="n">
        <v>3.88</v>
      </c>
      <c r="I795" s="45" t="n">
        <v>3.72</v>
      </c>
      <c r="J795" s="45" t="n">
        <v>3.98</v>
      </c>
      <c r="K795" s="45" t="n">
        <v>3.49</v>
      </c>
      <c r="L795" s="46">
        <f>IFERROR(INDEX(Comparativosimulacros!$M$4:$M$1500,MATCH($C795,Comparativosimulacros!$E$4:$E$1500,0)),"")</f>
        <v/>
      </c>
      <c r="M795" s="46">
        <f>IFERROR(INDEX(Comparativosimulacros!$N$4:$N$1500,MATCH($C795,Comparativosimulacros!$E$4:$E$1500,0)),"")</f>
        <v/>
      </c>
      <c r="N795" s="50">
        <f>ROUND(((O795*3+P795*3+Q795*3+R795*3+S795*1)/13)*5,0)</f>
        <v/>
      </c>
      <c r="O795" s="43" t="n">
        <v>49.92</v>
      </c>
      <c r="P795" s="43" t="n">
        <v>47.5</v>
      </c>
      <c r="Q795" s="43" t="n">
        <v>53.44</v>
      </c>
      <c r="R795" s="43" t="n">
        <v>55</v>
      </c>
      <c r="S795" s="43" t="n">
        <v>44</v>
      </c>
      <c r="T795" s="58">
        <f>IF($C795="","",IF(ISNA(MATCH($C795,Comparativosimulacros!$E:$E,0)),"Falta en Comparativo","Sí está"))</f>
        <v/>
      </c>
    </row>
    <row r="796" ht="15.75" customHeight="1" s="42">
      <c r="A796" s="50" t="n">
        <v>1003</v>
      </c>
      <c r="B796" s="44" t="n"/>
      <c r="C796" s="44" t="n">
        <v>1011594129</v>
      </c>
      <c r="D796" s="43" t="inlineStr">
        <is>
          <t>Marín David Andrés Jacobo</t>
        </is>
      </c>
      <c r="E796" s="51" t="n"/>
      <c r="F796" s="52" t="n"/>
      <c r="G796" s="45" t="n">
        <v>2.94</v>
      </c>
      <c r="H796" s="45" t="n">
        <v>3.15</v>
      </c>
      <c r="I796" s="45" t="n">
        <v>3.05</v>
      </c>
      <c r="J796" s="45" t="n">
        <v>3.26</v>
      </c>
      <c r="K796" s="45" t="n">
        <v>4.46</v>
      </c>
      <c r="L796" s="46">
        <f>IFERROR(INDEX(Comparativosimulacros!$M$4:$M$1500,MATCH($C796,Comparativosimulacros!$E$4:$E$1500,0)),"")</f>
        <v/>
      </c>
      <c r="M796" s="46">
        <f>IFERROR(INDEX(Comparativosimulacros!$N$4:$N$1500,MATCH($C796,Comparativosimulacros!$E$4:$E$1500,0)),"")</f>
        <v/>
      </c>
      <c r="N796" s="50">
        <f>ROUND(((O796*3+P796*3+Q796*3+R796*3+S796*1)/13)*5,0)</f>
        <v/>
      </c>
      <c r="O796" s="43" t="n">
        <v>36.55</v>
      </c>
      <c r="P796" s="43" t="n">
        <v>38.63</v>
      </c>
      <c r="Q796" s="43" t="n">
        <v>43.86</v>
      </c>
      <c r="R796" s="43" t="n">
        <v>45</v>
      </c>
      <c r="S796" s="43" t="n">
        <v>56.22</v>
      </c>
      <c r="T796" s="58">
        <f>IF($C796="","",IF(ISNA(MATCH($C796,Comparativosimulacros!$E:$E,0)),"Falta en Comparativo","Sí está"))</f>
        <v/>
      </c>
    </row>
    <row r="797" ht="15.75" customHeight="1" s="42">
      <c r="A797" s="50" t="n">
        <v>1003</v>
      </c>
      <c r="B797" s="44" t="n"/>
      <c r="C797" s="44" t="n">
        <v>1011592641</v>
      </c>
      <c r="D797" s="43" t="inlineStr">
        <is>
          <t>Molina Moreno Loredana</t>
        </is>
      </c>
      <c r="E797" s="51" t="n"/>
      <c r="F797" s="52" t="n"/>
      <c r="G797" s="45" t="n">
        <v>3.48</v>
      </c>
      <c r="H797" s="45" t="n">
        <v>3.88</v>
      </c>
      <c r="I797" s="45" t="n">
        <v>4.54</v>
      </c>
      <c r="J797" s="45" t="n">
        <v>3.26</v>
      </c>
      <c r="K797" s="45" t="n">
        <v>3.88</v>
      </c>
      <c r="L797" s="46">
        <f>IFERROR(INDEX(Comparativosimulacros!$M$4:$M$1500,MATCH($C797,Comparativosimulacros!$E$4:$E$1500,0)),"")</f>
        <v/>
      </c>
      <c r="M797" s="46">
        <f>IFERROR(INDEX(Comparativosimulacros!$N$4:$N$1500,MATCH($C797,Comparativosimulacros!$E$4:$E$1500,0)),"")</f>
        <v/>
      </c>
      <c r="N797" s="50">
        <f>ROUND(((O797*3+P797*3+Q797*3+R797*3+S797*1)/13)*5,0)</f>
        <v/>
      </c>
      <c r="O797" s="43" t="n">
        <v>43.24</v>
      </c>
      <c r="P797" s="43" t="n">
        <v>47.54</v>
      </c>
      <c r="Q797" s="43" t="n">
        <v>65.23</v>
      </c>
      <c r="R797" s="43" t="n">
        <v>45</v>
      </c>
      <c r="S797" s="43" t="n">
        <v>48.89</v>
      </c>
      <c r="T797" s="58">
        <f>IF($C797="","",IF(ISNA(MATCH($C797,Comparativosimulacros!$E:$E,0)),"Falta en Comparativo","Sí está"))</f>
        <v/>
      </c>
    </row>
    <row r="798" ht="15.75" customHeight="1" s="42">
      <c r="A798" s="50" t="n">
        <v>1003</v>
      </c>
      <c r="B798" s="44" t="n"/>
      <c r="C798" s="44" t="n">
        <v>1011592939</v>
      </c>
      <c r="D798" s="43" t="inlineStr">
        <is>
          <t>Ospina Garces Jarrison Manuel</t>
        </is>
      </c>
      <c r="E798" s="51" t="n"/>
      <c r="F798" s="52" t="n"/>
      <c r="G798" s="45" t="n">
        <v>3.89</v>
      </c>
      <c r="H798" s="45" t="n">
        <v>2.95</v>
      </c>
      <c r="I798" s="45" t="n">
        <v>4.19</v>
      </c>
      <c r="J798" s="45" t="n">
        <v>3.98</v>
      </c>
      <c r="K798" s="45" t="n">
        <v>4.65</v>
      </c>
      <c r="L798" s="46">
        <f>IFERROR(INDEX(Comparativosimulacros!$M$4:$M$1500,MATCH($C798,Comparativosimulacros!$E$4:$E$1500,0)),"")</f>
        <v/>
      </c>
      <c r="M798" s="46">
        <f>IFERROR(INDEX(Comparativosimulacros!$N$4:$N$1500,MATCH($C798,Comparativosimulacros!$E$4:$E$1500,0)),"")</f>
        <v/>
      </c>
      <c r="N798" s="50">
        <f>ROUND(((O798*3+P798*3+Q798*3+R798*3+S798*1)/13)*5,0)</f>
        <v/>
      </c>
      <c r="O798" s="43" t="n">
        <v>48.29</v>
      </c>
      <c r="P798" s="43" t="n">
        <v>36.1</v>
      </c>
      <c r="Q798" s="43" t="n">
        <v>60.2</v>
      </c>
      <c r="R798" s="43" t="n">
        <v>55</v>
      </c>
      <c r="S798" s="43" t="n">
        <v>58.67</v>
      </c>
      <c r="T798" s="58">
        <f>IF($C798="","",IF(ISNA(MATCH($C798,Comparativosimulacros!$E:$E,0)),"Falta en Comparativo","Sí está"))</f>
        <v/>
      </c>
    </row>
    <row r="799" ht="15.75" customHeight="1" s="42">
      <c r="A799" s="50" t="n">
        <v>1003</v>
      </c>
      <c r="B799" s="44" t="n"/>
      <c r="C799" s="44" t="n">
        <v>1011594173</v>
      </c>
      <c r="D799" s="43" t="inlineStr">
        <is>
          <t>Patiño Flórez Matías</t>
        </is>
      </c>
      <c r="E799" s="51" t="n"/>
      <c r="F799" s="52" t="n"/>
      <c r="G799" s="45" t="n">
        <v>3.67</v>
      </c>
      <c r="H799" s="45" t="n">
        <v>2.97</v>
      </c>
      <c r="I799" s="45" t="n">
        <v>3.76</v>
      </c>
      <c r="J799" s="45" t="n">
        <v>4.34</v>
      </c>
      <c r="K799" s="45" t="n">
        <v>3.1</v>
      </c>
      <c r="L799" s="46">
        <f>IFERROR(INDEX(Comparativosimulacros!$M$4:$M$1500,MATCH($C799,Comparativosimulacros!$E$4:$E$1500,0)),"")</f>
        <v/>
      </c>
      <c r="M799" s="46">
        <f>IFERROR(INDEX(Comparativosimulacros!$N$4:$N$1500,MATCH($C799,Comparativosimulacros!$E$4:$E$1500,0)),"")</f>
        <v/>
      </c>
      <c r="N799" s="50">
        <f>ROUND(((O799*3+P799*3+Q799*3+R799*3+S799*1)/13)*5,0)</f>
        <v/>
      </c>
      <c r="O799" s="43" t="n">
        <v>45.61</v>
      </c>
      <c r="P799" s="43" t="n">
        <v>36.36</v>
      </c>
      <c r="Q799" s="43" t="n">
        <v>53.93</v>
      </c>
      <c r="R799" s="43" t="n">
        <v>60</v>
      </c>
      <c r="S799" s="43" t="n">
        <v>39.11</v>
      </c>
      <c r="T799" s="58">
        <f>IF($C799="","",IF(ISNA(MATCH($C799,Comparativosimulacros!$E:$E,0)),"Falta en Comparativo","Sí está"))</f>
        <v/>
      </c>
    </row>
    <row r="800" ht="15.75" customHeight="1" s="42">
      <c r="A800" s="50" t="n">
        <v>1003</v>
      </c>
      <c r="B800" s="44" t="n"/>
      <c r="C800" s="44" t="n">
        <v>1028402423</v>
      </c>
      <c r="D800" s="43" t="inlineStr">
        <is>
          <t>Présiga Hernández Stefany</t>
        </is>
      </c>
      <c r="E800" s="51" t="n"/>
      <c r="F800" s="52" t="n"/>
      <c r="G800" s="45" t="n">
        <v>3.59</v>
      </c>
      <c r="H800" s="45" t="n">
        <v>3.23</v>
      </c>
      <c r="I800" s="45" t="n">
        <v>2.68</v>
      </c>
      <c r="J800" s="45" t="n">
        <v>4.16</v>
      </c>
      <c r="K800" s="45" t="n">
        <v>3.68</v>
      </c>
      <c r="L800" s="46">
        <f>IFERROR(INDEX(Comparativosimulacros!$M$4:$M$1500,MATCH($C800,Comparativosimulacros!$E$4:$E$1500,0)),"")</f>
        <v/>
      </c>
      <c r="M800" s="46">
        <f>IFERROR(INDEX(Comparativosimulacros!$N$4:$N$1500,MATCH($C800,Comparativosimulacros!$E$4:$E$1500,0)),"")</f>
        <v/>
      </c>
      <c r="N800" s="50">
        <f>ROUND(((O800*3+P800*3+Q800*3+R800*3+S800*1)/13)*5,0)</f>
        <v/>
      </c>
      <c r="O800" s="43" t="n">
        <v>44.57</v>
      </c>
      <c r="P800" s="43" t="n">
        <v>39.58</v>
      </c>
      <c r="Q800" s="43" t="n">
        <v>38.45</v>
      </c>
      <c r="R800" s="43" t="n">
        <v>57.5</v>
      </c>
      <c r="S800" s="43" t="n">
        <v>46.44</v>
      </c>
      <c r="T800" s="58">
        <f>IF($C800="","",IF(ISNA(MATCH($C800,Comparativosimulacros!$E:$E,0)),"Falta en Comparativo","Sí está"))</f>
        <v/>
      </c>
    </row>
    <row r="801" ht="15.75" customHeight="1" s="42">
      <c r="A801" s="50" t="n">
        <v>1003</v>
      </c>
      <c r="B801" s="44" t="n"/>
      <c r="C801" s="44" t="n">
        <v>1025767199</v>
      </c>
      <c r="D801" s="43" t="inlineStr">
        <is>
          <t>Quiroz López Sofia</t>
        </is>
      </c>
      <c r="E801" s="51" t="n"/>
      <c r="F801" s="52" t="n"/>
      <c r="G801" s="45" t="n">
        <v>3.67</v>
      </c>
      <c r="H801" s="45" t="n">
        <v>4.85</v>
      </c>
      <c r="I801" s="45" t="n">
        <v>3.85</v>
      </c>
      <c r="J801" s="45" t="n">
        <v>3.98</v>
      </c>
      <c r="K801" s="45" t="n">
        <v>5</v>
      </c>
      <c r="L801" s="46">
        <f>IFERROR(INDEX(Comparativosimulacros!$M$4:$M$1500,MATCH($C801,Comparativosimulacros!$E$4:$E$1500,0)),"")</f>
        <v/>
      </c>
      <c r="M801" s="46">
        <f>IFERROR(INDEX(Comparativosimulacros!$N$4:$N$1500,MATCH($C801,Comparativosimulacros!$E$4:$E$1500,0)),"")</f>
        <v/>
      </c>
      <c r="N801" s="50">
        <f>ROUND(((O801*3+P801*3+Q801*3+R801*3+S801*1)/13)*5,0)</f>
        <v/>
      </c>
      <c r="O801" s="43" t="n">
        <v>45.61</v>
      </c>
      <c r="P801" s="43" t="n">
        <v>59.41</v>
      </c>
      <c r="Q801" s="43" t="n">
        <v>55.28</v>
      </c>
      <c r="R801" s="43" t="n">
        <v>55</v>
      </c>
      <c r="S801" s="43" t="n">
        <v>66</v>
      </c>
      <c r="T801" s="58">
        <f>IF($C801="","",IF(ISNA(MATCH($C801,Comparativosimulacros!$E:$E,0)),"Falta en Comparativo","Sí está"))</f>
        <v/>
      </c>
    </row>
    <row r="802" ht="15.75" customHeight="1" s="42">
      <c r="A802" s="50" t="n">
        <v>1003</v>
      </c>
      <c r="B802" s="44" t="n"/>
      <c r="C802" s="44" t="n">
        <v>1015074734</v>
      </c>
      <c r="D802" s="43" t="inlineStr">
        <is>
          <t>Restrepo Zapata María Paula</t>
        </is>
      </c>
      <c r="E802" s="51" t="n"/>
      <c r="F802" s="52" t="n"/>
      <c r="G802" s="45" t="n">
        <v>1.91</v>
      </c>
      <c r="H802" s="45" t="n">
        <v>3.68</v>
      </c>
      <c r="I802" s="45" t="n">
        <v>3.28</v>
      </c>
      <c r="J802" s="45" t="n">
        <v>3.07</v>
      </c>
      <c r="K802" s="45" t="n">
        <v>4.46</v>
      </c>
      <c r="L802" s="46">
        <f>IFERROR(INDEX(Comparativosimulacros!$M$4:$M$1500,MATCH($C802,Comparativosimulacros!$E$4:$E$1500,0)),"")</f>
        <v/>
      </c>
      <c r="M802" s="46">
        <f>IFERROR(INDEX(Comparativosimulacros!$N$4:$N$1500,MATCH($C802,Comparativosimulacros!$E$4:$E$1500,0)),"")</f>
        <v/>
      </c>
      <c r="N802" s="50">
        <f>ROUND(((O802*3+P802*3+Q802*3+R802*3+S802*1)/13)*5,0)</f>
        <v/>
      </c>
      <c r="O802" s="43" t="n">
        <v>23.77</v>
      </c>
      <c r="P802" s="43" t="n">
        <v>45.14</v>
      </c>
      <c r="Q802" s="43" t="n">
        <v>47.05</v>
      </c>
      <c r="R802" s="43" t="n">
        <v>42.5</v>
      </c>
      <c r="S802" s="43" t="n">
        <v>56.22</v>
      </c>
      <c r="T802" s="58">
        <f>IF($C802="","",IF(ISNA(MATCH($C802,Comparativosimulacros!$E:$E,0)),"Falta en Comparativo","Sí está"))</f>
        <v/>
      </c>
    </row>
    <row r="803" ht="15.75" customHeight="1" s="42">
      <c r="A803" s="50" t="n">
        <v>1003</v>
      </c>
      <c r="B803" s="44" t="n"/>
      <c r="C803" s="44" t="n">
        <v>1011594020</v>
      </c>
      <c r="D803" s="43" t="inlineStr">
        <is>
          <t>Rivera Mejía Sara Yurley</t>
        </is>
      </c>
      <c r="E803" s="51" t="n"/>
      <c r="F803" s="52" t="n"/>
      <c r="G803" s="45" t="n">
        <v>4.4</v>
      </c>
      <c r="H803" s="45" t="n">
        <v>4</v>
      </c>
      <c r="I803" s="45" t="n">
        <v>4.73</v>
      </c>
      <c r="J803" s="45" t="n">
        <v>4.34</v>
      </c>
      <c r="K803" s="45" t="n">
        <v>4.07</v>
      </c>
      <c r="L803" s="46">
        <f>IFERROR(INDEX(Comparativosimulacros!$M$4:$M$1500,MATCH($C803,Comparativosimulacros!$E$4:$E$1500,0)),"")</f>
        <v/>
      </c>
      <c r="M803" s="46">
        <f>IFERROR(INDEX(Comparativosimulacros!$N$4:$N$1500,MATCH($C803,Comparativosimulacros!$E$4:$E$1500,0)),"")</f>
        <v/>
      </c>
      <c r="N803" s="50">
        <f>ROUND(((O803*3+P803*3+Q803*3+R803*3+S803*1)/13)*5,0)</f>
        <v/>
      </c>
      <c r="O803" s="43" t="n">
        <v>54.68</v>
      </c>
      <c r="P803" s="43" t="n">
        <v>49.08</v>
      </c>
      <c r="Q803" s="43" t="n">
        <v>67.94</v>
      </c>
      <c r="R803" s="43" t="n">
        <v>60</v>
      </c>
      <c r="S803" s="43" t="n">
        <v>51.33</v>
      </c>
      <c r="T803" s="58">
        <f>IF($C803="","",IF(ISNA(MATCH($C803,Comparativosimulacros!$E:$E,0)),"Falta en Comparativo","Sí está"))</f>
        <v/>
      </c>
    </row>
    <row r="804" ht="15.75" customHeight="1" s="42">
      <c r="A804" s="50" t="n">
        <v>1003</v>
      </c>
      <c r="B804" s="44" t="n"/>
      <c r="C804" s="44" t="n">
        <v>1011593898</v>
      </c>
      <c r="D804" s="43" t="inlineStr">
        <is>
          <t>Silva Pérez Asly Milena</t>
        </is>
      </c>
      <c r="E804" s="51" t="n"/>
      <c r="F804" s="52" t="n"/>
      <c r="G804" s="45" t="n">
        <v>3.18</v>
      </c>
      <c r="H804" s="45" t="n">
        <v>3.64</v>
      </c>
      <c r="I804" s="45" t="n">
        <v>3.25</v>
      </c>
      <c r="J804" s="45" t="n">
        <v>1.63</v>
      </c>
      <c r="K804" s="45" t="n">
        <v>2.33</v>
      </c>
      <c r="L804" s="46">
        <f>IFERROR(INDEX(Comparativosimulacros!$M$4:$M$1500,MATCH($C804,Comparativosimulacros!$E$4:$E$1500,0)),"")</f>
        <v/>
      </c>
      <c r="M804" s="46">
        <f>IFERROR(INDEX(Comparativosimulacros!$N$4:$N$1500,MATCH($C804,Comparativosimulacros!$E$4:$E$1500,0)),"")</f>
        <v/>
      </c>
      <c r="N804" s="50">
        <f>ROUND(((O804*3+P804*3+Q804*3+R804*3+S804*1)/13)*5,0)</f>
        <v/>
      </c>
      <c r="O804" s="43" t="n">
        <v>39.52</v>
      </c>
      <c r="P804" s="43" t="n">
        <v>44.67</v>
      </c>
      <c r="Q804" s="43" t="n">
        <v>46.68</v>
      </c>
      <c r="R804" s="43" t="n">
        <v>22.5</v>
      </c>
      <c r="S804" s="43" t="n">
        <v>29.33</v>
      </c>
      <c r="T804" s="58">
        <f>IF($C804="","",IF(ISNA(MATCH($C804,Comparativosimulacros!$E:$E,0)),"Falta en Comparativo","Sí está"))</f>
        <v/>
      </c>
    </row>
    <row r="805" ht="15.75" customHeight="1" s="42">
      <c r="A805" s="50" t="n">
        <v>1003</v>
      </c>
      <c r="B805" s="44" t="n"/>
      <c r="C805" s="44" t="n">
        <v>1045507698</v>
      </c>
      <c r="D805" s="43" t="inlineStr">
        <is>
          <t>Sánchez Quinto Yan Carlos</t>
        </is>
      </c>
      <c r="E805" s="51" t="n"/>
      <c r="F805" s="52" t="n"/>
      <c r="G805" s="45" t="n">
        <v>3.8</v>
      </c>
      <c r="H805" s="45" t="n">
        <v>3.99</v>
      </c>
      <c r="I805" s="45" t="n">
        <v>3.5</v>
      </c>
      <c r="J805" s="45" t="n">
        <v>2.89</v>
      </c>
      <c r="K805" s="45" t="n">
        <v>5</v>
      </c>
      <c r="L805" s="46">
        <f>IFERROR(INDEX(Comparativosimulacros!$M$4:$M$1500,MATCH($C805,Comparativosimulacros!$E$4:$E$1500,0)),"")</f>
        <v/>
      </c>
      <c r="M805" s="46">
        <f>IFERROR(INDEX(Comparativosimulacros!$N$4:$N$1500,MATCH($C805,Comparativosimulacros!$E$4:$E$1500,0)),"")</f>
        <v/>
      </c>
      <c r="N805" s="50">
        <f>ROUND(((O805*3+P805*3+Q805*3+R805*3+S805*1)/13)*5,0)</f>
        <v/>
      </c>
      <c r="O805" s="43" t="n">
        <v>47.25</v>
      </c>
      <c r="P805" s="43" t="n">
        <v>48.95</v>
      </c>
      <c r="Q805" s="43" t="n">
        <v>50.25</v>
      </c>
      <c r="R805" s="43" t="n">
        <v>40</v>
      </c>
      <c r="S805" s="43" t="n">
        <v>63.56</v>
      </c>
      <c r="T805" s="58">
        <f>IF($C805="","",IF(ISNA(MATCH($C805,Comparativosimulacros!$E:$E,0)),"Falta en Comparativo","Sí está"))</f>
        <v/>
      </c>
    </row>
    <row r="806" ht="15.75" customHeight="1" s="42">
      <c r="A806" s="50" t="n">
        <v>1003</v>
      </c>
      <c r="B806" s="44" t="n"/>
      <c r="C806" s="44" t="n">
        <v>1011592914</v>
      </c>
      <c r="D806" s="43" t="inlineStr">
        <is>
          <t>Tilano Cano María Del Mar</t>
        </is>
      </c>
      <c r="E806" s="51" t="n"/>
      <c r="F806" s="52" t="n"/>
      <c r="G806" s="45" t="n">
        <v>2.64</v>
      </c>
      <c r="H806" s="45" t="n">
        <v>3.28</v>
      </c>
      <c r="I806" s="45" t="n">
        <v>3.72</v>
      </c>
      <c r="J806" s="45" t="n">
        <v>4.34</v>
      </c>
      <c r="K806" s="45" t="n">
        <v>3.49</v>
      </c>
      <c r="L806" s="46">
        <f>IFERROR(INDEX(Comparativosimulacros!$M$4:$M$1500,MATCH($C806,Comparativosimulacros!$E$4:$E$1500,0)),"")</f>
        <v/>
      </c>
      <c r="M806" s="46">
        <f>IFERROR(INDEX(Comparativosimulacros!$N$4:$N$1500,MATCH($C806,Comparativosimulacros!$E$4:$E$1500,0)),"")</f>
        <v/>
      </c>
      <c r="N806" s="50">
        <f>ROUND(((O806*3+P806*3+Q806*3+R806*3+S806*1)/13)*5,0)</f>
        <v/>
      </c>
      <c r="O806" s="43" t="n">
        <v>32.84</v>
      </c>
      <c r="P806" s="43" t="n">
        <v>40.25</v>
      </c>
      <c r="Q806" s="43" t="n">
        <v>53.44</v>
      </c>
      <c r="R806" s="43" t="n">
        <v>60</v>
      </c>
      <c r="S806" s="43" t="n">
        <v>44</v>
      </c>
      <c r="T806" s="58">
        <f>IF($C806="","",IF(ISNA(MATCH($C806,Comparativosimulacros!$E:$E,0)),"Falta en Comparativo","Sí está"))</f>
        <v/>
      </c>
    </row>
    <row r="807" ht="15.75" customHeight="1" s="42">
      <c r="A807" s="50" t="n">
        <v>1003</v>
      </c>
      <c r="B807" s="44" t="n"/>
      <c r="C807" s="44" t="n">
        <v>1011594245</v>
      </c>
      <c r="D807" s="43" t="inlineStr">
        <is>
          <t>Usuga Benitez Manuela</t>
        </is>
      </c>
      <c r="E807" s="51" t="n"/>
      <c r="F807" s="52" t="n"/>
      <c r="G807" s="45" t="n">
        <v>3.99</v>
      </c>
      <c r="H807" s="45" t="n">
        <v>3.33</v>
      </c>
      <c r="I807" s="45" t="n">
        <v>3.59</v>
      </c>
      <c r="J807" s="45" t="n">
        <v>2.89</v>
      </c>
      <c r="K807" s="45" t="n">
        <v>1.16</v>
      </c>
      <c r="L807" s="46">
        <f>IFERROR(INDEX(Comparativosimulacros!$M$4:$M$1500,MATCH($C807,Comparativosimulacros!$E$4:$E$1500,0)),"")</f>
        <v/>
      </c>
      <c r="M807" s="46">
        <f>IFERROR(INDEX(Comparativosimulacros!$N$4:$N$1500,MATCH($C807,Comparativosimulacros!$E$4:$E$1500,0)),"")</f>
        <v/>
      </c>
      <c r="N807" s="50">
        <f>ROUND(((O807*3+P807*3+Q807*3+R807*3+S807*1)/13)*5,0)</f>
        <v/>
      </c>
      <c r="O807" s="43" t="n">
        <v>49.63</v>
      </c>
      <c r="P807" s="43" t="n">
        <v>40.82</v>
      </c>
      <c r="Q807" s="43" t="n">
        <v>51.6</v>
      </c>
      <c r="R807" s="43" t="n">
        <v>40</v>
      </c>
      <c r="S807" s="43" t="n">
        <v>14.67</v>
      </c>
      <c r="T807" s="58">
        <f>IF($C807="","",IF(ISNA(MATCH($C807,Comparativosimulacros!$E:$E,0)),"Falta en Comparativo","Sí está"))</f>
        <v/>
      </c>
    </row>
    <row r="808" ht="15.75" customHeight="1" s="42">
      <c r="A808" s="50" t="n">
        <v>1003</v>
      </c>
      <c r="B808" s="44" t="n"/>
      <c r="C808" s="44" t="n">
        <v>1038927924</v>
      </c>
      <c r="D808" s="43" t="inlineStr">
        <is>
          <t>Valle Gutiérrez Juan Sebastián</t>
        </is>
      </c>
      <c r="E808" s="51" t="n"/>
      <c r="F808" s="52" t="n"/>
      <c r="G808" s="45" t="n">
        <v>3.27</v>
      </c>
      <c r="H808" s="45" t="n">
        <v>3.5</v>
      </c>
      <c r="I808" s="45" t="n">
        <v>3.94</v>
      </c>
      <c r="J808" s="45" t="n">
        <v>3.8</v>
      </c>
      <c r="K808" s="45" t="n">
        <v>2.71</v>
      </c>
      <c r="L808" s="46">
        <f>IFERROR(INDEX(Comparativosimulacros!$M$4:$M$1500,MATCH($C808,Comparativosimulacros!$E$4:$E$1500,0)),"")</f>
        <v/>
      </c>
      <c r="M808" s="46">
        <f>IFERROR(INDEX(Comparativosimulacros!$N$4:$N$1500,MATCH($C808,Comparativosimulacros!$E$4:$E$1500,0)),"")</f>
        <v/>
      </c>
      <c r="N808" s="50">
        <f>ROUND(((O808*3+P808*3+Q808*3+R808*3+S808*1)/13)*5,0)</f>
        <v/>
      </c>
      <c r="O808" s="43" t="n">
        <v>40.56</v>
      </c>
      <c r="P808" s="43" t="n">
        <v>42.92</v>
      </c>
      <c r="Q808" s="43" t="n">
        <v>56.63</v>
      </c>
      <c r="R808" s="43" t="n">
        <v>52.5</v>
      </c>
      <c r="S808" s="43" t="n">
        <v>34.22</v>
      </c>
      <c r="T808" s="58">
        <f>IF($C808="","",IF(ISNA(MATCH($C808,Comparativosimulacros!$E:$E,0)),"Falta en Comparativo","Sí está"))</f>
        <v/>
      </c>
    </row>
    <row r="809" ht="15.75" customHeight="1" s="42">
      <c r="A809" s="50" t="n">
        <v>1003</v>
      </c>
      <c r="B809" s="44" t="n"/>
      <c r="C809" s="44" t="n"/>
      <c r="D809" s="43" t="inlineStr">
        <is>
          <t>Yepes Urrego Ana Sofia</t>
        </is>
      </c>
      <c r="E809" s="51" t="n"/>
      <c r="F809" s="52" t="n"/>
      <c r="G809" s="45" t="n">
        <v>3.16</v>
      </c>
      <c r="H809" s="45" t="n">
        <v>2.71</v>
      </c>
      <c r="I809" s="45" t="n">
        <v>2.87</v>
      </c>
      <c r="J809" s="45" t="n">
        <v>2.35</v>
      </c>
      <c r="K809" s="45" t="n">
        <v>4.65</v>
      </c>
      <c r="L809" s="46">
        <f>Comparativosimulacros!M808</f>
        <v/>
      </c>
      <c r="M809" s="46">
        <f>Comparativosimulacros!N808</f>
        <v/>
      </c>
      <c r="N809" s="50">
        <f>ROUND(((O809*3+P809*3+Q809*3+R809*3+S809*1)/13)*5,0)</f>
        <v/>
      </c>
      <c r="O809" s="43" t="n">
        <v>39.22</v>
      </c>
      <c r="P809" s="43" t="n">
        <v>33.24</v>
      </c>
      <c r="Q809" s="43" t="n">
        <v>41.15</v>
      </c>
      <c r="R809" s="43" t="n">
        <v>32.5</v>
      </c>
      <c r="S809" s="43" t="n">
        <v>58.67</v>
      </c>
      <c r="T809" s="58">
        <f>IF($C809="","",IF(ISNA(MATCH($C809,Comparativosimulacros!$E:$E,0)),"Falta en Comparativo","Sí está"))</f>
        <v/>
      </c>
    </row>
    <row r="810" ht="15.75" customHeight="1" s="42">
      <c r="A810" s="50" t="n">
        <v>1003</v>
      </c>
      <c r="B810" s="44" t="n"/>
      <c r="C810" s="44" t="n">
        <v>1023831425</v>
      </c>
      <c r="D810" s="43" t="inlineStr">
        <is>
          <t>Zapata Lezcano Daninson Danilo</t>
        </is>
      </c>
      <c r="E810" s="51" t="n"/>
      <c r="F810" s="52" t="n"/>
      <c r="G810" s="45" t="n">
        <v>2.54</v>
      </c>
      <c r="H810" s="45" t="n">
        <v>2.78</v>
      </c>
      <c r="I810" s="45" t="n">
        <v>4.07</v>
      </c>
      <c r="J810" s="45" t="n">
        <v>3.44</v>
      </c>
      <c r="K810" s="45" t="n">
        <v>3.68</v>
      </c>
      <c r="L810" s="46">
        <f>IFERROR(INDEX(Comparativosimulacros!$M$4:$M$1500,MATCH($C810,Comparativosimulacros!$E$4:$E$1500,0)),"")</f>
        <v/>
      </c>
      <c r="M810" s="46">
        <f>IFERROR(INDEX(Comparativosimulacros!$N$4:$N$1500,MATCH($C810,Comparativosimulacros!$E$4:$E$1500,0)),"")</f>
        <v/>
      </c>
      <c r="N810" s="50">
        <f>ROUND(((O810*3+P810*3+Q810*3+R810*3+S810*1)/13)*5,0)</f>
        <v/>
      </c>
      <c r="O810" s="43" t="n">
        <v>31.5</v>
      </c>
      <c r="P810" s="43" t="n">
        <v>34.12</v>
      </c>
      <c r="Q810" s="43" t="n">
        <v>58.48</v>
      </c>
      <c r="R810" s="43" t="n">
        <v>47.5</v>
      </c>
      <c r="S810" s="43" t="n">
        <v>46.44</v>
      </c>
      <c r="T810" s="58">
        <f>IF($C810="","",IF(ISNA(MATCH($C810,Comparativosimulacros!$E:$E,0)),"Falta en Comparativo","Sí está"))</f>
        <v/>
      </c>
    </row>
    <row r="811" ht="15.75" customHeight="1" s="42">
      <c r="A811" s="50" t="n">
        <v>1004</v>
      </c>
      <c r="B811" s="44" t="n"/>
      <c r="C811" s="44" t="n">
        <v>1011593768</v>
      </c>
      <c r="D811" s="43" t="inlineStr">
        <is>
          <t>Acevedo Cano Julieta</t>
        </is>
      </c>
      <c r="E811" s="51" t="n"/>
      <c r="F811" s="52" t="n"/>
      <c r="G811" s="45" t="n">
        <v>1.56</v>
      </c>
      <c r="H811" s="45" t="n">
        <v>3.42</v>
      </c>
      <c r="I811" s="45" t="n">
        <v>3.23</v>
      </c>
      <c r="J811" s="45" t="n">
        <v>2.63</v>
      </c>
      <c r="K811" s="45" t="n">
        <v>2.24</v>
      </c>
      <c r="L811" s="46">
        <f>IFERROR(INDEX(Comparativosimulacros!$M$4:$M$1500,MATCH($C811,Comparativosimulacros!$E$4:$E$1500,0)),"")</f>
        <v/>
      </c>
      <c r="M811" s="46">
        <f>IFERROR(INDEX(Comparativosimulacros!$N$4:$N$1500,MATCH($C811,Comparativosimulacros!$E$4:$E$1500,0)),"")</f>
        <v/>
      </c>
      <c r="N811" s="50">
        <f>ROUND(((O811*3+P811*3+Q811*3+R811*3+S811*1)/13)*5,0)</f>
        <v/>
      </c>
      <c r="O811" s="43" t="n">
        <v>20.67</v>
      </c>
      <c r="P811" s="43" t="n">
        <v>43.57</v>
      </c>
      <c r="Q811" s="43" t="n">
        <v>50.25</v>
      </c>
      <c r="R811" s="43" t="n">
        <v>37.5</v>
      </c>
      <c r="S811" s="43" t="n">
        <v>35.56</v>
      </c>
      <c r="T811" s="58">
        <f>IF($C811="","",IF(ISNA(MATCH($C811,Comparativosimulacros!$E:$E,0)),"Falta en Comparativo","Sí está"))</f>
        <v/>
      </c>
    </row>
    <row r="812" ht="15.75" customHeight="1" s="42">
      <c r="A812" s="50" t="n">
        <v>1004</v>
      </c>
      <c r="B812" s="44" t="n"/>
      <c r="C812" s="44" t="n">
        <v>1011593107</v>
      </c>
      <c r="D812" s="43" t="inlineStr">
        <is>
          <t>Alcaraz Graciano Sebastián</t>
        </is>
      </c>
      <c r="E812" s="51" t="n"/>
      <c r="F812" s="52" t="n"/>
      <c r="G812" s="45" t="n">
        <v>3.5</v>
      </c>
      <c r="H812" s="45" t="n">
        <v>2.33</v>
      </c>
      <c r="I812" s="45" t="n">
        <v>1.85</v>
      </c>
      <c r="J812" s="45" t="n">
        <v>2.28</v>
      </c>
      <c r="K812" s="45" t="n">
        <v>2.24</v>
      </c>
      <c r="L812" s="46">
        <f>IFERROR(INDEX(Comparativosimulacros!$M$4:$M$1500,MATCH($C812,Comparativosimulacros!$E$4:$E$1500,0)),"")</f>
        <v/>
      </c>
      <c r="M812" s="46">
        <f>IFERROR(INDEX(Comparativosimulacros!$N$4:$N$1500,MATCH($C812,Comparativosimulacros!$E$4:$E$1500,0)),"")</f>
        <v/>
      </c>
      <c r="N812" s="50">
        <f>ROUND(((O812*3+P812*3+Q812*3+R812*3+S812*1)/13)*5,0)</f>
        <v/>
      </c>
      <c r="O812" s="43" t="n">
        <v>46.38</v>
      </c>
      <c r="P812" s="43" t="n">
        <v>29.71</v>
      </c>
      <c r="Q812" s="43" t="n">
        <v>28.87</v>
      </c>
      <c r="R812" s="43" t="n">
        <v>32.5</v>
      </c>
      <c r="S812" s="43" t="n">
        <v>35.56</v>
      </c>
      <c r="T812" s="58">
        <f>IF($C812="","",IF(ISNA(MATCH($C812,Comparativosimulacros!$E:$E,0)),"Falta en Comparativo","Sí está"))</f>
        <v/>
      </c>
    </row>
    <row r="813" ht="15.75" customHeight="1" s="42">
      <c r="A813" s="50" t="n">
        <v>1004</v>
      </c>
      <c r="B813" s="44" t="n"/>
      <c r="C813" s="44" t="n">
        <v>1011591538</v>
      </c>
      <c r="D813" s="43" t="inlineStr">
        <is>
          <t>Arcila Serna Jimena</t>
        </is>
      </c>
      <c r="E813" s="51" t="n"/>
      <c r="F813" s="52" t="n"/>
      <c r="G813" s="45" t="n">
        <v>4.25</v>
      </c>
      <c r="H813" s="45" t="n">
        <v>2.35</v>
      </c>
      <c r="I813" s="45" t="n">
        <v>2.27</v>
      </c>
      <c r="J813" s="45" t="n">
        <v>2.46</v>
      </c>
      <c r="K813" s="45" t="n">
        <v>2.38</v>
      </c>
      <c r="L813" s="46">
        <f>IFERROR(INDEX(Comparativosimulacros!$M$4:$M$1500,MATCH($C813,Comparativosimulacros!$E$4:$E$1500,0)),"")</f>
        <v/>
      </c>
      <c r="M813" s="46">
        <f>IFERROR(INDEX(Comparativosimulacros!$N$4:$N$1500,MATCH($C813,Comparativosimulacros!$E$4:$E$1500,0)),"")</f>
        <v/>
      </c>
      <c r="N813" s="50">
        <f>ROUND(((O813*3+P813*3+Q813*3+R813*3+S813*1)/13)*5,0)</f>
        <v/>
      </c>
      <c r="O813" s="43" t="n">
        <v>56.33</v>
      </c>
      <c r="P813" s="43" t="n">
        <v>29.88</v>
      </c>
      <c r="Q813" s="43" t="n">
        <v>35.26</v>
      </c>
      <c r="R813" s="43" t="n">
        <v>35</v>
      </c>
      <c r="S813" s="43" t="n">
        <v>37.78</v>
      </c>
      <c r="T813" s="58">
        <f>IF($C813="","",IF(ISNA(MATCH($C813,Comparativosimulacros!$E:$E,0)),"Falta en Comparativo","Sí está"))</f>
        <v/>
      </c>
    </row>
    <row r="814" ht="15.75" customHeight="1" s="42">
      <c r="A814" s="50" t="n">
        <v>1004</v>
      </c>
      <c r="B814" s="44" t="n"/>
      <c r="C814" s="44" t="n">
        <v>1011593387</v>
      </c>
      <c r="D814" s="43" t="inlineStr">
        <is>
          <t>Benítez González Martin</t>
        </is>
      </c>
      <c r="E814" s="51" t="n"/>
      <c r="F814" s="52" t="n"/>
      <c r="G814" s="45" t="n">
        <v>2.99</v>
      </c>
      <c r="H814" s="45" t="n">
        <v>2.84</v>
      </c>
      <c r="I814" s="45" t="n">
        <v>4.4</v>
      </c>
      <c r="J814" s="45" t="n">
        <v>2.81</v>
      </c>
      <c r="K814" s="45" t="n">
        <v>2.8</v>
      </c>
      <c r="L814" s="46">
        <f>IFERROR(INDEX(Comparativosimulacros!$M$4:$M$1500,MATCH($C814,Comparativosimulacros!$E$4:$E$1500,0)),"")</f>
        <v/>
      </c>
      <c r="M814" s="46">
        <f>IFERROR(INDEX(Comparativosimulacros!$N$4:$N$1500,MATCH($C814,Comparativosimulacros!$E$4:$E$1500,0)),"")</f>
        <v/>
      </c>
      <c r="N814" s="50">
        <f>ROUND(((O814*3+P814*3+Q814*3+R814*3+S814*1)/13)*5,0)</f>
        <v/>
      </c>
      <c r="O814" s="43" t="n">
        <v>39.66</v>
      </c>
      <c r="P814" s="43" t="n">
        <v>36.1</v>
      </c>
      <c r="Q814" s="43" t="n">
        <v>68.43000000000001</v>
      </c>
      <c r="R814" s="43" t="n">
        <v>40</v>
      </c>
      <c r="S814" s="43" t="n">
        <v>44.44</v>
      </c>
      <c r="T814" s="58">
        <f>IF($C814="","",IF(ISNA(MATCH($C814,Comparativosimulacros!$E:$E,0)),"Falta en Comparativo","Sí está"))</f>
        <v/>
      </c>
    </row>
    <row r="815" ht="15.75" customHeight="1" s="42">
      <c r="A815" s="50" t="n">
        <v>1004</v>
      </c>
      <c r="B815" s="44" t="n"/>
      <c r="C815" s="44" t="n">
        <v>1011592664</v>
      </c>
      <c r="D815" s="43" t="inlineStr">
        <is>
          <t>Cano Vargas María Alejandra</t>
        </is>
      </c>
      <c r="E815" s="51" t="n"/>
      <c r="F815" s="52" t="n"/>
      <c r="G815" s="45" t="n">
        <v>2.15</v>
      </c>
      <c r="H815" s="45" t="n">
        <v>2.05</v>
      </c>
      <c r="I815" s="45" t="n">
        <v>2.33</v>
      </c>
      <c r="J815" s="45" t="n">
        <v>2.81</v>
      </c>
      <c r="K815" s="45" t="n">
        <v>3.08</v>
      </c>
      <c r="L815" s="46">
        <f>IFERROR(INDEX(Comparativosimulacros!$M$4:$M$1500,MATCH($C815,Comparativosimulacros!$E$4:$E$1500,0)),"")</f>
        <v/>
      </c>
      <c r="M815" s="46">
        <f>IFERROR(INDEX(Comparativosimulacros!$N$4:$N$1500,MATCH($C815,Comparativosimulacros!$E$4:$E$1500,0)),"")</f>
        <v/>
      </c>
      <c r="N815" s="50">
        <f>ROUND(((O815*3+P815*3+Q815*3+R815*3+S815*1)/13)*5,0)</f>
        <v/>
      </c>
      <c r="O815" s="43" t="n">
        <v>28.55</v>
      </c>
      <c r="P815" s="43" t="n">
        <v>26.13</v>
      </c>
      <c r="Q815" s="43" t="n">
        <v>36.24</v>
      </c>
      <c r="R815" s="43" t="n">
        <v>40</v>
      </c>
      <c r="S815" s="43" t="n">
        <v>48.89</v>
      </c>
      <c r="T815" s="58">
        <f>IF($C815="","",IF(ISNA(MATCH($C815,Comparativosimulacros!$E:$E,0)),"Falta en Comparativo","Sí está"))</f>
        <v/>
      </c>
    </row>
    <row r="816" ht="15.75" customHeight="1" s="42">
      <c r="A816" s="50" t="n">
        <v>1004</v>
      </c>
      <c r="B816" s="44" t="n"/>
      <c r="C816" s="44" t="n">
        <v>1011593754</v>
      </c>
      <c r="D816" s="43" t="inlineStr">
        <is>
          <t>Cartagena Holguín Shara</t>
        </is>
      </c>
      <c r="E816" s="51" t="n"/>
      <c r="F816" s="52" t="n"/>
      <c r="G816" s="45" t="n">
        <v>4.71</v>
      </c>
      <c r="H816" s="45" t="n">
        <v>2.56</v>
      </c>
      <c r="I816" s="45" t="n">
        <v>3.99</v>
      </c>
      <c r="J816" s="45" t="n">
        <v>4.21</v>
      </c>
      <c r="K816" s="45" t="n">
        <v>3.5</v>
      </c>
      <c r="L816" s="46">
        <f>IFERROR(INDEX(Comparativosimulacros!$M$4:$M$1500,MATCH($C816,Comparativosimulacros!$E$4:$E$1500,0)),"")</f>
        <v/>
      </c>
      <c r="M816" s="46">
        <f>IFERROR(INDEX(Comparativosimulacros!$N$4:$N$1500,MATCH($C816,Comparativosimulacros!$E$4:$E$1500,0)),"")</f>
        <v/>
      </c>
      <c r="N816" s="50">
        <f>ROUND(((O816*3+P816*3+Q816*3+R816*3+S816*1)/13)*5,0)</f>
        <v/>
      </c>
      <c r="O816" s="43" t="n">
        <v>62.4</v>
      </c>
      <c r="P816" s="43" t="n">
        <v>32.57</v>
      </c>
      <c r="Q816" s="43" t="n">
        <v>62.04</v>
      </c>
      <c r="R816" s="43" t="n">
        <v>60</v>
      </c>
      <c r="S816" s="43" t="n">
        <v>55.56</v>
      </c>
      <c r="T816" s="58">
        <f>IF($C816="","",IF(ISNA(MATCH($C816,Comparativosimulacros!$E:$E,0)),"Falta en Comparativo","Sí está"))</f>
        <v/>
      </c>
    </row>
    <row r="817" ht="15.75" customHeight="1" s="42">
      <c r="A817" s="50" t="n">
        <v>1004</v>
      </c>
      <c r="B817" s="44" t="n"/>
      <c r="C817" s="44" t="n">
        <v>1011592974</v>
      </c>
      <c r="D817" s="43" t="inlineStr">
        <is>
          <t>Carvajal Giraldo Juan Esteban</t>
        </is>
      </c>
      <c r="E817" s="51" t="n"/>
      <c r="F817" s="52" t="n"/>
      <c r="G817" s="45" t="n">
        <v>2.89</v>
      </c>
      <c r="H817" s="45" t="n">
        <v>2.96</v>
      </c>
      <c r="I817" s="45" t="n">
        <v>2.82</v>
      </c>
      <c r="J817" s="45" t="n">
        <v>3.51</v>
      </c>
      <c r="K817" s="45" t="n">
        <v>2.8</v>
      </c>
      <c r="L817" s="46">
        <f>IFERROR(INDEX(Comparativosimulacros!$M$4:$M$1500,MATCH($C817,Comparativosimulacros!$E$4:$E$1500,0)),"")</f>
        <v/>
      </c>
      <c r="M817" s="46">
        <f>IFERROR(INDEX(Comparativosimulacros!$N$4:$N$1500,MATCH($C817,Comparativosimulacros!$E$4:$E$1500,0)),"")</f>
        <v/>
      </c>
      <c r="N817" s="50">
        <f>ROUND(((O817*3+P817*3+Q817*3+R817*3+S817*1)/13)*5,0)</f>
        <v/>
      </c>
      <c r="O817" s="43" t="n">
        <v>38.24</v>
      </c>
      <c r="P817" s="43" t="n">
        <v>37.66</v>
      </c>
      <c r="Q817" s="43" t="n">
        <v>43.86</v>
      </c>
      <c r="R817" s="43" t="n">
        <v>50</v>
      </c>
      <c r="S817" s="43" t="n">
        <v>44.44</v>
      </c>
      <c r="T817" s="58">
        <f>IF($C817="","",IF(ISNA(MATCH($C817,Comparativosimulacros!$E:$E,0)),"Falta en Comparativo","Sí está"))</f>
        <v/>
      </c>
    </row>
    <row r="818" ht="15.75" customHeight="1" s="42">
      <c r="A818" s="50" t="n">
        <v>1004</v>
      </c>
      <c r="B818" s="44" t="n"/>
      <c r="C818" s="44" t="n">
        <v>1011593986</v>
      </c>
      <c r="D818" s="43" t="inlineStr">
        <is>
          <t>Carvajal González Juanita</t>
        </is>
      </c>
      <c r="E818" s="51" t="n"/>
      <c r="F818" s="52" t="n"/>
      <c r="G818" s="45" t="n">
        <v>4.9</v>
      </c>
      <c r="H818" s="45" t="n">
        <v>5</v>
      </c>
      <c r="I818" s="45" t="n">
        <v>4.89</v>
      </c>
      <c r="J818" s="45" t="n">
        <v>4.56</v>
      </c>
      <c r="K818" s="45" t="n">
        <v>5</v>
      </c>
      <c r="L818" s="46">
        <f>IFERROR(INDEX(Comparativosimulacros!$M$4:$M$1500,MATCH($C818,Comparativosimulacros!$E$4:$E$1500,0)),"")</f>
        <v/>
      </c>
      <c r="M818" s="46">
        <f>IFERROR(INDEX(Comparativosimulacros!$N$4:$N$1500,MATCH($C818,Comparativosimulacros!$E$4:$E$1500,0)),"")</f>
        <v/>
      </c>
      <c r="N818" s="50">
        <f>ROUND(((O818*3+P818*3+Q818*3+R818*3+S818*1)/13)*5,0)</f>
        <v/>
      </c>
      <c r="O818" s="43" t="n">
        <v>64.98999999999999</v>
      </c>
      <c r="P818" s="43" t="n">
        <v>69.25</v>
      </c>
      <c r="Q818" s="43" t="n">
        <v>76.04000000000001</v>
      </c>
      <c r="R818" s="43" t="n">
        <v>65</v>
      </c>
      <c r="S818" s="43" t="n">
        <v>82.22</v>
      </c>
      <c r="T818" s="58">
        <f>IF($C818="","",IF(ISNA(MATCH($C818,Comparativosimulacros!$E:$E,0)),"Falta en Comparativo","Sí está"))</f>
        <v/>
      </c>
    </row>
    <row r="819" ht="15.75" customHeight="1" s="42">
      <c r="A819" s="50" t="n">
        <v>1004</v>
      </c>
      <c r="B819" s="44" t="n"/>
      <c r="C819" s="44" t="n">
        <v>1018244971</v>
      </c>
      <c r="D819" s="43" t="inlineStr">
        <is>
          <t>Durango Pimienta Samuel</t>
        </is>
      </c>
      <c r="E819" s="51" t="n"/>
      <c r="F819" s="52" t="n"/>
      <c r="G819" s="45" t="n">
        <v>3.15</v>
      </c>
      <c r="H819" s="45" t="n">
        <v>3.68</v>
      </c>
      <c r="I819" s="45" t="n">
        <v>5</v>
      </c>
      <c r="J819" s="45" t="n">
        <v>2.81</v>
      </c>
      <c r="K819" s="45" t="n">
        <v>4.06</v>
      </c>
      <c r="L819" s="46">
        <f>IFERROR(INDEX(Comparativosimulacros!$M$4:$M$1500,MATCH($C819,Comparativosimulacros!$E$4:$E$1500,0)),"")</f>
        <v/>
      </c>
      <c r="M819" s="46">
        <f>IFERROR(INDEX(Comparativosimulacros!$N$4:$N$1500,MATCH($C819,Comparativosimulacros!$E$4:$E$1500,0)),"")</f>
        <v/>
      </c>
      <c r="N819" s="50">
        <f>ROUND(((O819*3+P819*3+Q819*3+R819*3+S819*1)/13)*5,0)</f>
        <v/>
      </c>
      <c r="O819" s="43" t="n">
        <v>41.73</v>
      </c>
      <c r="P819" s="43" t="n">
        <v>46.78</v>
      </c>
      <c r="Q819" s="43" t="n">
        <v>77.89</v>
      </c>
      <c r="R819" s="43" t="n">
        <v>40</v>
      </c>
      <c r="S819" s="43" t="n">
        <v>64.44</v>
      </c>
      <c r="T819" s="58">
        <f>IF($C819="","",IF(ISNA(MATCH($C819,Comparativosimulacros!$E:$E,0)),"Falta en Comparativo","Sí está"))</f>
        <v/>
      </c>
    </row>
    <row r="820" ht="15.75" customHeight="1" s="42">
      <c r="A820" s="50" t="n">
        <v>1004</v>
      </c>
      <c r="B820" s="44" t="n"/>
      <c r="C820" s="44" t="n">
        <v>1011591629</v>
      </c>
      <c r="D820" s="43" t="inlineStr">
        <is>
          <t>Flórez David Sebastián</t>
        </is>
      </c>
      <c r="E820" s="51" t="n"/>
      <c r="F820" s="52" t="n"/>
      <c r="G820" s="45" t="n">
        <v>3.94</v>
      </c>
      <c r="H820" s="45" t="n">
        <v>4.12</v>
      </c>
      <c r="I820" s="45" t="n">
        <v>3.23</v>
      </c>
      <c r="J820" s="45" t="n">
        <v>2.11</v>
      </c>
      <c r="K820" s="45" t="n">
        <v>3.78</v>
      </c>
      <c r="L820" s="46">
        <f>IFERROR(INDEX(Comparativosimulacros!$M$4:$M$1500,MATCH($C820,Comparativosimulacros!$E$4:$E$1500,0)),"")</f>
        <v/>
      </c>
      <c r="M820" s="46">
        <f>IFERROR(INDEX(Comparativosimulacros!$N$4:$N$1500,MATCH($C820,Comparativosimulacros!$E$4:$E$1500,0)),"")</f>
        <v/>
      </c>
      <c r="N820" s="50">
        <f>ROUND(((O820*3+P820*3+Q820*3+R820*3+S820*1)/13)*5,0)</f>
        <v/>
      </c>
      <c r="O820" s="43" t="n">
        <v>52.2</v>
      </c>
      <c r="P820" s="43" t="n">
        <v>52.38</v>
      </c>
      <c r="Q820" s="43" t="n">
        <v>50.25</v>
      </c>
      <c r="R820" s="43" t="n">
        <v>30</v>
      </c>
      <c r="S820" s="43" t="n">
        <v>60</v>
      </c>
      <c r="T820" s="58">
        <f>IF($C820="","",IF(ISNA(MATCH($C820,Comparativosimulacros!$E:$E,0)),"Falta en Comparativo","Sí está"))</f>
        <v/>
      </c>
    </row>
    <row r="821" ht="15.75" customHeight="1" s="42">
      <c r="A821" s="50" t="n">
        <v>1004</v>
      </c>
      <c r="B821" s="44" t="n"/>
      <c r="C821" s="44" t="n">
        <v>1022094517</v>
      </c>
      <c r="D821" s="43" t="inlineStr">
        <is>
          <t>García Pérez Lexly</t>
        </is>
      </c>
      <c r="E821" s="51" t="n"/>
      <c r="F821" s="52" t="n"/>
      <c r="G821" s="45" t="n">
        <v>2.24</v>
      </c>
      <c r="H821" s="45" t="n">
        <v>2.47</v>
      </c>
      <c r="I821" s="45" t="n">
        <v>3.31</v>
      </c>
      <c r="J821" s="45" t="n">
        <v>3.69</v>
      </c>
      <c r="K821" s="45" t="n">
        <v>3.78</v>
      </c>
      <c r="L821" s="46">
        <f>IFERROR(INDEX(Comparativosimulacros!$M$4:$M$1500,MATCH($C821,Comparativosimulacros!$E$4:$E$1500,0)),"")</f>
        <v/>
      </c>
      <c r="M821" s="46">
        <f>IFERROR(INDEX(Comparativosimulacros!$N$4:$N$1500,MATCH($C821,Comparativosimulacros!$E$4:$E$1500,0)),"")</f>
        <v/>
      </c>
      <c r="N821" s="50">
        <f>ROUND(((O821*3+P821*3+Q821*3+R821*3+S821*1)/13)*5,0)</f>
        <v/>
      </c>
      <c r="O821" s="43" t="n">
        <v>29.72</v>
      </c>
      <c r="P821" s="43" t="n">
        <v>31.47</v>
      </c>
      <c r="Q821" s="43" t="n">
        <v>51.6</v>
      </c>
      <c r="R821" s="43" t="n">
        <v>52.5</v>
      </c>
      <c r="S821" s="43" t="n">
        <v>60</v>
      </c>
      <c r="T821" s="58">
        <f>IF($C821="","",IF(ISNA(MATCH($C821,Comparativosimulacros!$E:$E,0)),"Falta en Comparativo","Sí está"))</f>
        <v/>
      </c>
    </row>
    <row r="822" ht="15.75" customHeight="1" s="42">
      <c r="A822" s="50" t="n">
        <v>1004</v>
      </c>
      <c r="B822" s="44" t="n"/>
      <c r="C822" s="44" t="n">
        <v>1011593386</v>
      </c>
      <c r="D822" s="43" t="inlineStr">
        <is>
          <t>Graciano Rodríguez Laura Sofia</t>
        </is>
      </c>
      <c r="E822" s="51" t="n"/>
      <c r="F822" s="52" t="n"/>
      <c r="G822" s="45" t="n">
        <v>2.07</v>
      </c>
      <c r="H822" s="45" t="n">
        <v>4.2</v>
      </c>
      <c r="I822" s="45" t="n">
        <v>3.31</v>
      </c>
      <c r="J822" s="45" t="n">
        <v>2.46</v>
      </c>
      <c r="K822" s="45" t="n">
        <v>3.92</v>
      </c>
      <c r="L822" s="46">
        <f>IFERROR(INDEX(Comparativosimulacros!$M$4:$M$1500,MATCH($C822,Comparativosimulacros!$E$4:$E$1500,0)),"")</f>
        <v/>
      </c>
      <c r="M822" s="46">
        <f>IFERROR(INDEX(Comparativosimulacros!$N$4:$N$1500,MATCH($C822,Comparativosimulacros!$E$4:$E$1500,0)),"")</f>
        <v/>
      </c>
      <c r="N822" s="50">
        <f>ROUND(((O822*3+P822*3+Q822*3+R822*3+S822*1)/13)*5,0)</f>
        <v/>
      </c>
      <c r="O822" s="43" t="n">
        <v>27.39</v>
      </c>
      <c r="P822" s="43" t="n">
        <v>53.51</v>
      </c>
      <c r="Q822" s="43" t="n">
        <v>51.6</v>
      </c>
      <c r="R822" s="43" t="n">
        <v>35</v>
      </c>
      <c r="S822" s="43" t="n">
        <v>62.22</v>
      </c>
      <c r="T822" s="58">
        <f>IF($C822="","",IF(ISNA(MATCH($C822,Comparativosimulacros!$E:$E,0)),"Falta en Comparativo","Sí está"))</f>
        <v/>
      </c>
    </row>
    <row r="823" ht="15.75" customHeight="1" s="42">
      <c r="A823" s="50" t="n">
        <v>1004</v>
      </c>
      <c r="B823" s="44" t="n"/>
      <c r="C823" s="44" t="n">
        <v>1011593818</v>
      </c>
      <c r="D823" s="43" t="inlineStr">
        <is>
          <t>Higuita Ibarra María Camila</t>
        </is>
      </c>
      <c r="E823" s="51" t="n"/>
      <c r="F823" s="52" t="n"/>
      <c r="G823" s="45" t="n">
        <v>4.53</v>
      </c>
      <c r="H823" s="45" t="n">
        <v>4.24</v>
      </c>
      <c r="I823" s="45" t="n">
        <v>3.99</v>
      </c>
      <c r="J823" s="45" t="n">
        <v>4.56</v>
      </c>
      <c r="K823" s="45" t="n">
        <v>2.66</v>
      </c>
      <c r="L823" s="46">
        <f>IFERROR(INDEX(Comparativosimulacros!$M$4:$M$1500,MATCH($C823,Comparativosimulacros!$E$4:$E$1500,0)),"")</f>
        <v/>
      </c>
      <c r="M823" s="46">
        <f>IFERROR(INDEX(Comparativosimulacros!$N$4:$N$1500,MATCH($C823,Comparativosimulacros!$E$4:$E$1500,0)),"")</f>
        <v/>
      </c>
      <c r="N823" s="50">
        <f>ROUND(((O823*3+P823*3+Q823*3+R823*3+S823*1)/13)*5,0)</f>
        <v/>
      </c>
      <c r="O823" s="43" t="n">
        <v>60.08</v>
      </c>
      <c r="P823" s="43" t="n">
        <v>53.97</v>
      </c>
      <c r="Q823" s="43" t="n">
        <v>62.04</v>
      </c>
      <c r="R823" s="43" t="n">
        <v>65</v>
      </c>
      <c r="S823" s="43" t="n">
        <v>42.22</v>
      </c>
      <c r="T823" s="58">
        <f>IF($C823="","",IF(ISNA(MATCH($C823,Comparativosimulacros!$E:$E,0)),"Falta en Comparativo","Sí está"))</f>
        <v/>
      </c>
    </row>
    <row r="824" ht="15.75" customHeight="1" s="42">
      <c r="A824" s="50" t="n">
        <v>1004</v>
      </c>
      <c r="B824" s="44" t="n"/>
      <c r="C824" s="44" t="n">
        <v>1013346246</v>
      </c>
      <c r="D824" s="43" t="inlineStr">
        <is>
          <t>Lezcano Arias Valentina</t>
        </is>
      </c>
      <c r="E824" s="51" t="n"/>
      <c r="F824" s="52" t="n"/>
      <c r="G824" s="45" t="n">
        <v>5</v>
      </c>
      <c r="H824" s="45" t="n">
        <v>4.15</v>
      </c>
      <c r="I824" s="45" t="n">
        <v>3.52</v>
      </c>
      <c r="J824" s="45" t="n">
        <v>4.21</v>
      </c>
      <c r="K824" s="45" t="n">
        <v>3.64</v>
      </c>
      <c r="L824" s="46">
        <f>IFERROR(INDEX(Comparativosimulacros!$M$4:$M$1500,MATCH($C824,Comparativosimulacros!$E$4:$E$1500,0)),"")</f>
        <v/>
      </c>
      <c r="M824" s="46">
        <f>IFERROR(INDEX(Comparativosimulacros!$N$4:$N$1500,MATCH($C824,Comparativosimulacros!$E$4:$E$1500,0)),"")</f>
        <v/>
      </c>
      <c r="N824" s="50">
        <f>ROUND(((O824*3+P824*3+Q824*3+R824*3+S824*1)/13)*5,0)</f>
        <v/>
      </c>
      <c r="O824" s="43" t="n">
        <v>67.95999999999999</v>
      </c>
      <c r="P824" s="43" t="n">
        <v>52.8</v>
      </c>
      <c r="Q824" s="43" t="n">
        <v>54.79</v>
      </c>
      <c r="R824" s="43" t="n">
        <v>60</v>
      </c>
      <c r="S824" s="43" t="n">
        <v>57.78</v>
      </c>
      <c r="T824" s="58">
        <f>IF($C824="","",IF(ISNA(MATCH($C824,Comparativosimulacros!$E:$E,0)),"Falta en Comparativo","Sí está"))</f>
        <v/>
      </c>
    </row>
    <row r="825" ht="15.75" customHeight="1" s="42">
      <c r="A825" s="50" t="n">
        <v>1004</v>
      </c>
      <c r="B825" s="44" t="n"/>
      <c r="C825" s="44" t="n">
        <v>1039380183</v>
      </c>
      <c r="D825" s="43" t="inlineStr">
        <is>
          <t>Lopera Pulgarín Fabiana</t>
        </is>
      </c>
      <c r="E825" s="51" t="n"/>
      <c r="F825" s="52" t="n"/>
      <c r="G825" s="45" t="n">
        <v>3.28</v>
      </c>
      <c r="H825" s="45" t="n">
        <v>3.72</v>
      </c>
      <c r="I825" s="45" t="n">
        <v>3.99</v>
      </c>
      <c r="J825" s="45" t="n">
        <v>3.51</v>
      </c>
      <c r="K825" s="45" t="n">
        <v>3.78</v>
      </c>
      <c r="L825" s="46">
        <f>IFERROR(INDEX(Comparativosimulacros!$M$4:$M$1500,MATCH($C825,Comparativosimulacros!$E$4:$E$1500,0)),"")</f>
        <v/>
      </c>
      <c r="M825" s="46">
        <f>IFERROR(INDEX(Comparativosimulacros!$N$4:$N$1500,MATCH($C825,Comparativosimulacros!$E$4:$E$1500,0)),"")</f>
        <v/>
      </c>
      <c r="N825" s="50">
        <f>ROUND(((O825*3+P825*3+Q825*3+R825*3+S825*1)/13)*5,0)</f>
        <v/>
      </c>
      <c r="O825" s="43" t="n">
        <v>43.41</v>
      </c>
      <c r="P825" s="43" t="n">
        <v>47.4</v>
      </c>
      <c r="Q825" s="43" t="n">
        <v>62.04</v>
      </c>
      <c r="R825" s="43" t="n">
        <v>50</v>
      </c>
      <c r="S825" s="43" t="n">
        <v>60</v>
      </c>
      <c r="T825" s="58">
        <f>IF($C825="","",IF(ISNA(MATCH($C825,Comparativosimulacros!$E:$E,0)),"Falta en Comparativo","Sí está"))</f>
        <v/>
      </c>
    </row>
    <row r="826" ht="15.75" customHeight="1" s="42">
      <c r="A826" s="50" t="n">
        <v>1004</v>
      </c>
      <c r="B826" s="44" t="n"/>
      <c r="C826" s="44" t="n">
        <v>1031818940</v>
      </c>
      <c r="D826" s="43" t="inlineStr">
        <is>
          <t>Lora Zapata Juan Manuel</t>
        </is>
      </c>
      <c r="E826" s="51" t="n"/>
      <c r="F826" s="52" t="n"/>
      <c r="G826" s="45" t="n">
        <v>4.27</v>
      </c>
      <c r="H826" s="45" t="n">
        <v>2.29</v>
      </c>
      <c r="I826" s="45" t="n">
        <v>3.87</v>
      </c>
      <c r="J826" s="45" t="n">
        <v>2.98</v>
      </c>
      <c r="K826" s="45" t="n">
        <v>4.62</v>
      </c>
      <c r="L826" s="46">
        <f>IFERROR(INDEX(Comparativosimulacros!$M$4:$M$1500,MATCH($C826,Comparativosimulacros!$E$4:$E$1500,0)),"")</f>
        <v/>
      </c>
      <c r="M826" s="46">
        <f>IFERROR(INDEX(Comparativosimulacros!$N$4:$N$1500,MATCH($C826,Comparativosimulacros!$E$4:$E$1500,0)),"")</f>
        <v/>
      </c>
      <c r="N826" s="50">
        <f>ROUND(((O826*3+P826*3+Q826*3+R826*3+S826*1)/13)*5,0)</f>
        <v/>
      </c>
      <c r="O826" s="43" t="n">
        <v>56.59</v>
      </c>
      <c r="P826" s="43" t="n">
        <v>29.17</v>
      </c>
      <c r="Q826" s="43" t="n">
        <v>60.2</v>
      </c>
      <c r="R826" s="43" t="n">
        <v>42.5</v>
      </c>
      <c r="S826" s="43" t="n">
        <v>73.33</v>
      </c>
      <c r="T826" s="58">
        <f>IF($C826="","",IF(ISNA(MATCH($C826,Comparativosimulacros!$E:$E,0)),"Falta en Comparativo","Sí está"))</f>
        <v/>
      </c>
    </row>
    <row r="827" ht="15.75" customHeight="1" s="42">
      <c r="A827" s="50" t="n">
        <v>1004</v>
      </c>
      <c r="B827" s="44" t="n"/>
      <c r="C827" s="44" t="n">
        <v>1011593800</v>
      </c>
      <c r="D827" s="43" t="inlineStr">
        <is>
          <t>López Durango María Del Mar</t>
        </is>
      </c>
      <c r="E827" s="51" t="n"/>
      <c r="F827" s="52" t="n"/>
      <c r="G827" s="45" t="n">
        <v>4.43</v>
      </c>
      <c r="H827" s="45" t="n">
        <v>4.39</v>
      </c>
      <c r="I827" s="45" t="n">
        <v>3.46</v>
      </c>
      <c r="J827" s="45" t="n">
        <v>4.39</v>
      </c>
      <c r="K827" s="45" t="n">
        <v>3.78</v>
      </c>
      <c r="L827" s="46">
        <f>IFERROR(INDEX(Comparativosimulacros!$M$4:$M$1500,MATCH($C827,Comparativosimulacros!$E$4:$E$1500,0)),"")</f>
        <v/>
      </c>
      <c r="M827" s="46">
        <f>IFERROR(INDEX(Comparativosimulacros!$N$4:$N$1500,MATCH($C827,Comparativosimulacros!$E$4:$E$1500,0)),"")</f>
        <v/>
      </c>
      <c r="N827" s="50">
        <f>ROUND(((O827*3+P827*3+Q827*3+R827*3+S827*1)/13)*5,0)</f>
        <v/>
      </c>
      <c r="O827" s="43" t="n">
        <v>58.66</v>
      </c>
      <c r="P827" s="43" t="n">
        <v>55.92</v>
      </c>
      <c r="Q827" s="43" t="n">
        <v>53.81</v>
      </c>
      <c r="R827" s="43" t="n">
        <v>62.5</v>
      </c>
      <c r="S827" s="43" t="n">
        <v>60</v>
      </c>
      <c r="T827" s="58">
        <f>IF($C827="","",IF(ISNA(MATCH($C827,Comparativosimulacros!$E:$E,0)),"Falta en Comparativo","Sí está"))</f>
        <v/>
      </c>
    </row>
    <row r="828" ht="15.75" customHeight="1" s="42">
      <c r="A828" s="50" t="n">
        <v>1004</v>
      </c>
      <c r="B828" s="44" t="n"/>
      <c r="C828" s="44" t="n">
        <v>1011593060</v>
      </c>
      <c r="D828" s="43" t="inlineStr">
        <is>
          <t>Macias Cano Emmanuel</t>
        </is>
      </c>
      <c r="E828" s="51" t="n"/>
      <c r="F828" s="52" t="n"/>
      <c r="G828" s="45" t="n">
        <v>4.62</v>
      </c>
      <c r="H828" s="45" t="n">
        <v>4.14</v>
      </c>
      <c r="I828" s="45" t="n">
        <v>3.93</v>
      </c>
      <c r="J828" s="45" t="n">
        <v>3.69</v>
      </c>
      <c r="K828" s="45" t="n">
        <v>3.64</v>
      </c>
      <c r="L828" s="46">
        <f>IFERROR(INDEX(Comparativosimulacros!$M$4:$M$1500,MATCH($C828,Comparativosimulacros!$E$4:$E$1500,0)),"")</f>
        <v/>
      </c>
      <c r="M828" s="46">
        <f>IFERROR(INDEX(Comparativosimulacros!$N$4:$N$1500,MATCH($C828,Comparativosimulacros!$E$4:$E$1500,0)),"")</f>
        <v/>
      </c>
      <c r="N828" s="50">
        <f>ROUND(((O828*3+P828*3+Q828*3+R828*3+S828*1)/13)*5,0)</f>
        <v/>
      </c>
      <c r="O828" s="43" t="n">
        <v>61.24</v>
      </c>
      <c r="P828" s="43" t="n">
        <v>52.72</v>
      </c>
      <c r="Q828" s="43" t="n">
        <v>61.18</v>
      </c>
      <c r="R828" s="43" t="n">
        <v>52.5</v>
      </c>
      <c r="S828" s="43" t="n">
        <v>57.78</v>
      </c>
      <c r="T828" s="58">
        <f>IF($C828="","",IF(ISNA(MATCH($C828,Comparativosimulacros!$E:$E,0)),"Falta en Comparativo","Sí está"))</f>
        <v/>
      </c>
    </row>
    <row r="829" ht="15.75" customHeight="1" s="42">
      <c r="A829" s="50" t="n">
        <v>1004</v>
      </c>
      <c r="B829" s="44" t="n"/>
      <c r="C829" s="44" t="n">
        <v>1011591431</v>
      </c>
      <c r="D829" s="43" t="inlineStr">
        <is>
          <t>Manco Loaiza Cristian David</t>
        </is>
      </c>
      <c r="E829" s="51" t="n"/>
      <c r="F829" s="52" t="n"/>
      <c r="G829" s="45" t="n"/>
      <c r="H829" s="45" t="n"/>
      <c r="I829" s="45" t="n"/>
      <c r="J829" s="45" t="n"/>
      <c r="K829" s="45" t="n"/>
      <c r="L829" s="46">
        <f>IFERROR(INDEX(Comparativosimulacros!$M$4:$M$1500,MATCH($C829,Comparativosimulacros!$E$4:$E$1500,0)),"")</f>
        <v/>
      </c>
      <c r="M829" s="46">
        <f>IFERROR(INDEX(Comparativosimulacros!$N$4:$N$1500,MATCH($C829,Comparativosimulacros!$E$4:$E$1500,0)),"")</f>
        <v/>
      </c>
      <c r="N829" s="50">
        <f>ROUND(((O829*3+P829*3+Q829*3+R829*3+S829*1)/13)*5,0)</f>
        <v/>
      </c>
      <c r="O829" s="43" t="n">
        <v>51</v>
      </c>
      <c r="P829" s="43" t="n">
        <v>25</v>
      </c>
      <c r="Q829" s="43" t="n">
        <v>23</v>
      </c>
      <c r="R829" s="43" t="n">
        <v>21</v>
      </c>
      <c r="S829" s="43" t="n">
        <v>33</v>
      </c>
      <c r="T829" s="58">
        <f>IF($C829="","",IF(ISNA(MATCH($C829,Comparativosimulacros!$E:$E,0)),"Falta en Comparativo","Sí está"))</f>
        <v/>
      </c>
    </row>
    <row r="830" ht="15.75" customHeight="1" s="42">
      <c r="A830" s="50" t="n">
        <v>1004</v>
      </c>
      <c r="B830" s="44" t="n"/>
      <c r="C830" s="44" t="n"/>
      <c r="D830" s="43" t="inlineStr">
        <is>
          <t>Mario Castaño Laura Sofía</t>
        </is>
      </c>
      <c r="E830" s="51" t="n"/>
      <c r="F830" s="52" t="n"/>
      <c r="G830" s="45" t="n">
        <v>4.43</v>
      </c>
      <c r="H830" s="45" t="n">
        <v>3.95</v>
      </c>
      <c r="I830" s="45" t="n">
        <v>2.82</v>
      </c>
      <c r="J830" s="45" t="n">
        <v>4.21</v>
      </c>
      <c r="K830" s="45" t="n">
        <v>4.06</v>
      </c>
      <c r="L830" s="46">
        <f>Comparativosimulacros!M829</f>
        <v/>
      </c>
      <c r="M830" s="46">
        <f>Comparativosimulacros!N829</f>
        <v/>
      </c>
      <c r="N830" s="50">
        <f>ROUND(((O830*3+P830*3+Q830*3+R830*3+S830*1)/13)*5,0)</f>
        <v/>
      </c>
      <c r="O830" s="43" t="n">
        <v>58.66</v>
      </c>
      <c r="P830" s="43" t="n">
        <v>50.33</v>
      </c>
      <c r="Q830" s="43" t="n">
        <v>43.86</v>
      </c>
      <c r="R830" s="43" t="n">
        <v>60</v>
      </c>
      <c r="S830" s="43" t="n">
        <v>64.44</v>
      </c>
      <c r="T830" s="58">
        <f>IF($C830="","",IF(ISNA(MATCH($C830,Comparativosimulacros!$E:$E,0)),"Falta en Comparativo","Sí está"))</f>
        <v/>
      </c>
    </row>
    <row r="831" ht="15.75" customHeight="1" s="42">
      <c r="A831" s="50" t="n">
        <v>1004</v>
      </c>
      <c r="B831" s="44" t="n"/>
      <c r="C831" s="44" t="n">
        <v>1192464919</v>
      </c>
      <c r="D831" s="43" t="inlineStr">
        <is>
          <t>Medina Rivera Samuel</t>
        </is>
      </c>
      <c r="E831" s="51" t="n"/>
      <c r="F831" s="52" t="n"/>
      <c r="G831" s="45" t="n">
        <v>3.59</v>
      </c>
      <c r="H831" s="45" t="n">
        <v>5</v>
      </c>
      <c r="I831" s="45" t="n">
        <v>4.07</v>
      </c>
      <c r="J831" s="45" t="n">
        <v>4.04</v>
      </c>
      <c r="K831" s="45" t="n">
        <v>3.22</v>
      </c>
      <c r="L831" s="46">
        <f>IFERROR(INDEX(Comparativosimulacros!$M$4:$M$1500,MATCH($C831,Comparativosimulacros!$E$4:$E$1500,0)),"")</f>
        <v/>
      </c>
      <c r="M831" s="46">
        <f>IFERROR(INDEX(Comparativosimulacros!$N$4:$N$1500,MATCH($C831,Comparativosimulacros!$E$4:$E$1500,0)),"")</f>
        <v/>
      </c>
      <c r="N831" s="50">
        <f>ROUND(((O831*3+P831*3+Q831*3+R831*3+S831*1)/13)*5,0)</f>
        <v/>
      </c>
      <c r="O831" s="43" t="n">
        <v>47.55</v>
      </c>
      <c r="P831" s="43" t="n">
        <v>68.98999999999999</v>
      </c>
      <c r="Q831" s="43" t="n">
        <v>63.39</v>
      </c>
      <c r="R831" s="43" t="n">
        <v>57.5</v>
      </c>
      <c r="S831" s="43" t="n">
        <v>51.11</v>
      </c>
      <c r="T831" s="58">
        <f>IF($C831="","",IF(ISNA(MATCH($C831,Comparativosimulacros!$E:$E,0)),"Falta en Comparativo","Sí está"))</f>
        <v/>
      </c>
    </row>
    <row r="832" ht="15.75" customHeight="1" s="42">
      <c r="A832" s="50" t="n">
        <v>1004</v>
      </c>
      <c r="B832" s="44" t="n"/>
      <c r="C832" s="44" t="n">
        <v>1011593833</v>
      </c>
      <c r="D832" s="43" t="inlineStr">
        <is>
          <t>Mejía Medellín Mariadelmar</t>
        </is>
      </c>
      <c r="E832" s="51" t="n"/>
      <c r="F832" s="52" t="n"/>
      <c r="G832" s="45" t="n">
        <v>2.42</v>
      </c>
      <c r="H832" s="45" t="n">
        <v>3.5</v>
      </c>
      <c r="I832" s="45" t="n">
        <v>2.97</v>
      </c>
      <c r="J832" s="45" t="n">
        <v>3.16</v>
      </c>
      <c r="K832" s="45" t="n">
        <v>3.22</v>
      </c>
      <c r="L832" s="46">
        <f>IFERROR(INDEX(Comparativosimulacros!$M$4:$M$1500,MATCH($C832,Comparativosimulacros!$E$4:$E$1500,0)),"")</f>
        <v/>
      </c>
      <c r="M832" s="46">
        <f>IFERROR(INDEX(Comparativosimulacros!$N$4:$N$1500,MATCH($C832,Comparativosimulacros!$E$4:$E$1500,0)),"")</f>
        <v/>
      </c>
      <c r="N832" s="50">
        <f>ROUND(((O832*3+P832*3+Q832*3+R832*3+S832*1)/13)*5,0)</f>
        <v/>
      </c>
      <c r="O832" s="43" t="n">
        <v>32.04</v>
      </c>
      <c r="P832" s="43" t="n">
        <v>44.51</v>
      </c>
      <c r="Q832" s="43" t="n">
        <v>46.19</v>
      </c>
      <c r="R832" s="43" t="n">
        <v>45</v>
      </c>
      <c r="S832" s="43" t="n">
        <v>51.11</v>
      </c>
      <c r="T832" s="58">
        <f>IF($C832="","",IF(ISNA(MATCH($C832,Comparativosimulacros!$E:$E,0)),"Falta en Comparativo","Sí está"))</f>
        <v/>
      </c>
    </row>
    <row r="833" ht="15.75" customHeight="1" s="42">
      <c r="A833" s="50" t="n">
        <v>1004</v>
      </c>
      <c r="B833" s="44" t="n"/>
      <c r="C833" s="44" t="n">
        <v>1018244049</v>
      </c>
      <c r="D833" s="43" t="inlineStr">
        <is>
          <t>Moreno Durango Ana Maria</t>
        </is>
      </c>
      <c r="E833" s="51" t="n"/>
      <c r="F833" s="52" t="n"/>
      <c r="G833" s="45" t="n"/>
      <c r="H833" s="45" t="n"/>
      <c r="I833" s="45" t="n"/>
      <c r="J833" s="45" t="n"/>
      <c r="K833" s="45" t="n"/>
      <c r="L833" s="46">
        <f>IFERROR(INDEX(Comparativosimulacros!$M$4:$M$1500,MATCH($C833,Comparativosimulacros!$E$4:$E$1500,0)),"")</f>
        <v/>
      </c>
      <c r="M833" s="46">
        <f>IFERROR(INDEX(Comparativosimulacros!$N$4:$N$1500,MATCH($C833,Comparativosimulacros!$E$4:$E$1500,0)),"")</f>
        <v/>
      </c>
      <c r="N833" s="50">
        <f>ROUND(((O833*3+P833*3+Q833*3+R833*3+S833*1)/13)*5,0)</f>
        <v/>
      </c>
      <c r="O833" s="43" t="n">
        <v>36</v>
      </c>
      <c r="P833" s="43" t="n">
        <v>28</v>
      </c>
      <c r="Q833" s="43" t="n">
        <v>30</v>
      </c>
      <c r="R833" s="43" t="n">
        <v>50</v>
      </c>
      <c r="S833" s="43" t="n">
        <v>38</v>
      </c>
      <c r="T833" s="58">
        <f>IF($C833="","",IF(ISNA(MATCH($C833,Comparativosimulacros!$E:$E,0)),"Falta en Comparativo","Sí está"))</f>
        <v/>
      </c>
    </row>
    <row r="834" ht="15.75" customHeight="1" s="42">
      <c r="A834" s="50" t="n">
        <v>1004</v>
      </c>
      <c r="B834" s="44" t="n"/>
      <c r="C834" s="44" t="n">
        <v>1025658345</v>
      </c>
      <c r="D834" s="43" t="inlineStr">
        <is>
          <t>Orozco Usuga María Fernanda</t>
        </is>
      </c>
      <c r="E834" s="51" t="n"/>
      <c r="F834" s="52" t="n"/>
      <c r="G834" s="45" t="n">
        <v>3.61</v>
      </c>
      <c r="H834" s="45" t="n">
        <v>4.27</v>
      </c>
      <c r="I834" s="45" t="n">
        <v>3.78</v>
      </c>
      <c r="J834" s="45" t="n">
        <v>3.86</v>
      </c>
      <c r="K834" s="45" t="n">
        <v>4.48</v>
      </c>
      <c r="L834" s="46">
        <f>IFERROR(INDEX(Comparativosimulacros!$M$4:$M$1500,MATCH($C834,Comparativosimulacros!$E$4:$E$1500,0)),"")</f>
        <v/>
      </c>
      <c r="M834" s="46">
        <f>IFERROR(INDEX(Comparativosimulacros!$N$4:$N$1500,MATCH($C834,Comparativosimulacros!$E$4:$E$1500,0)),"")</f>
        <v/>
      </c>
      <c r="N834" s="50">
        <f>ROUND(((O834*3+P834*3+Q834*3+R834*3+S834*1)/13)*5,0)</f>
        <v/>
      </c>
      <c r="O834" s="43" t="n">
        <v>47.8</v>
      </c>
      <c r="P834" s="43" t="n">
        <v>54.36</v>
      </c>
      <c r="Q834" s="43" t="n">
        <v>58.85</v>
      </c>
      <c r="R834" s="43" t="n">
        <v>55</v>
      </c>
      <c r="S834" s="43" t="n">
        <v>71.11</v>
      </c>
      <c r="T834" s="58">
        <f>IF($C834="","",IF(ISNA(MATCH($C834,Comparativosimulacros!$E:$E,0)),"Falta en Comparativo","Sí está"))</f>
        <v/>
      </c>
    </row>
    <row r="835" ht="15.75" customHeight="1" s="42">
      <c r="A835" s="50" t="n">
        <v>1004</v>
      </c>
      <c r="B835" s="44" t="n"/>
      <c r="C835" s="44" t="n">
        <v>1011892088</v>
      </c>
      <c r="D835" s="43" t="inlineStr">
        <is>
          <t>Puerta Higuita Didier</t>
        </is>
      </c>
      <c r="E835" s="51" t="n"/>
      <c r="F835" s="52" t="n"/>
      <c r="G835" s="45" t="n"/>
      <c r="H835" s="45" t="n"/>
      <c r="I835" s="45" t="n"/>
      <c r="J835" s="45" t="n"/>
      <c r="K835" s="45" t="n"/>
      <c r="L835" s="46">
        <f>IFERROR(INDEX(Comparativosimulacros!$M$4:$M$1500,MATCH($C835,Comparativosimulacros!$E$4:$E$1500,0)),"")</f>
        <v/>
      </c>
      <c r="M835" s="46">
        <f>IFERROR(INDEX(Comparativosimulacros!$N$4:$N$1500,MATCH($C835,Comparativosimulacros!$E$4:$E$1500,0)),"")</f>
        <v/>
      </c>
      <c r="N835" s="50">
        <f>ROUND(((O835*3+P835*3+Q835*3+R835*3+S835*1)/13)*5,0)</f>
        <v/>
      </c>
      <c r="O835" s="43" t="n">
        <v>53</v>
      </c>
      <c r="P835" s="43" t="n">
        <v>43</v>
      </c>
      <c r="Q835" s="43" t="n">
        <v>27</v>
      </c>
      <c r="R835" s="43" t="n">
        <v>33</v>
      </c>
      <c r="S835" s="43" t="n">
        <v>38</v>
      </c>
      <c r="T835" s="58">
        <f>IF($C835="","",IF(ISNA(MATCH($C835,Comparativosimulacros!$E:$E,0)),"Falta en Comparativo","Sí está"))</f>
        <v/>
      </c>
    </row>
    <row r="836" ht="15.75" customHeight="1" s="42">
      <c r="A836" s="50" t="n">
        <v>1004</v>
      </c>
      <c r="B836" s="44" t="n"/>
      <c r="C836" s="44" t="n">
        <v>1011593868</v>
      </c>
      <c r="D836" s="43" t="inlineStr">
        <is>
          <t>Quiroz Lopera Valentina</t>
        </is>
      </c>
      <c r="E836" s="51" t="n"/>
      <c r="F836" s="52" t="n"/>
      <c r="G836" s="45" t="n">
        <v>2.75</v>
      </c>
      <c r="H836" s="45" t="n">
        <v>1.95</v>
      </c>
      <c r="I836" s="45" t="n">
        <v>3.4</v>
      </c>
      <c r="J836" s="45" t="n">
        <v>2.11</v>
      </c>
      <c r="K836" s="45" t="n">
        <v>2.8</v>
      </c>
      <c r="L836" s="46">
        <f>IFERROR(INDEX(Comparativosimulacros!$M$4:$M$1500,MATCH($C836,Comparativosimulacros!$E$4:$E$1500,0)),"")</f>
        <v/>
      </c>
      <c r="M836" s="46">
        <f>IFERROR(INDEX(Comparativosimulacros!$N$4:$N$1500,MATCH($C836,Comparativosimulacros!$E$4:$E$1500,0)),"")</f>
        <v/>
      </c>
      <c r="N836" s="50">
        <f>ROUND(((O836*3+P836*3+Q836*3+R836*3+S836*1)/13)*5,0)</f>
        <v/>
      </c>
      <c r="O836" s="43" t="n">
        <v>36.43</v>
      </c>
      <c r="P836" s="43" t="n">
        <v>24.77</v>
      </c>
      <c r="Q836" s="43" t="n">
        <v>52.95</v>
      </c>
      <c r="R836" s="43" t="n">
        <v>30</v>
      </c>
      <c r="S836" s="43" t="n">
        <v>44.44</v>
      </c>
      <c r="T836" s="58">
        <f>IF($C836="","",IF(ISNA(MATCH($C836,Comparativosimulacros!$E:$E,0)),"Falta en Comparativo","Sí está"))</f>
        <v/>
      </c>
    </row>
    <row r="837" ht="15.75" customHeight="1" s="42">
      <c r="A837" s="50" t="n">
        <v>1004</v>
      </c>
      <c r="B837" s="44" t="n"/>
      <c r="C837" s="44" t="n">
        <v>1011592226</v>
      </c>
      <c r="D837" s="43" t="inlineStr">
        <is>
          <t>Rivera López Joan</t>
        </is>
      </c>
      <c r="E837" s="51" t="n"/>
      <c r="F837" s="52" t="n"/>
      <c r="G837" s="45" t="n">
        <v>2.51</v>
      </c>
      <c r="H837" s="45" t="n">
        <v>3.56</v>
      </c>
      <c r="I837" s="45" t="n">
        <v>3.16</v>
      </c>
      <c r="J837" s="45" t="n">
        <v>3.86</v>
      </c>
      <c r="K837" s="45" t="n">
        <v>3.92</v>
      </c>
      <c r="L837" s="46">
        <f>IFERROR(INDEX(Comparativosimulacros!$M$4:$M$1500,MATCH($C837,Comparativosimulacros!$E$4:$E$1500,0)),"")</f>
        <v/>
      </c>
      <c r="M837" s="46">
        <f>IFERROR(INDEX(Comparativosimulacros!$N$4:$N$1500,MATCH($C837,Comparativosimulacros!$E$4:$E$1500,0)),"")</f>
        <v/>
      </c>
      <c r="N837" s="50">
        <f>ROUND(((O837*3+P837*3+Q837*3+R837*3+S837*1)/13)*5,0)</f>
        <v/>
      </c>
      <c r="O837" s="43" t="n">
        <v>33.2</v>
      </c>
      <c r="P837" s="43" t="n">
        <v>45.33</v>
      </c>
      <c r="Q837" s="43" t="n">
        <v>49.26</v>
      </c>
      <c r="R837" s="43" t="n">
        <v>55</v>
      </c>
      <c r="S837" s="43" t="n">
        <v>62.22</v>
      </c>
      <c r="T837" s="58">
        <f>IF($C837="","",IF(ISNA(MATCH($C837,Comparativosimulacros!$E:$E,0)),"Falta en Comparativo","Sí está"))</f>
        <v/>
      </c>
    </row>
    <row r="838" ht="15.75" customHeight="1" s="42">
      <c r="A838" s="50" t="n">
        <v>1004</v>
      </c>
      <c r="B838" s="44" t="n"/>
      <c r="C838" s="44" t="n">
        <v>1043452319</v>
      </c>
      <c r="D838" s="43" t="inlineStr">
        <is>
          <t>Serrano Padilla Sharick Sofia</t>
        </is>
      </c>
      <c r="E838" s="51" t="n"/>
      <c r="F838" s="52" t="n"/>
      <c r="G838" s="45" t="n">
        <v>4.53</v>
      </c>
      <c r="H838" s="45" t="n">
        <v>4.44</v>
      </c>
      <c r="I838" s="45" t="n">
        <v>4.57</v>
      </c>
      <c r="J838" s="45" t="n">
        <v>5</v>
      </c>
      <c r="K838" s="45" t="n">
        <v>2.1</v>
      </c>
      <c r="L838" s="46">
        <f>IFERROR(INDEX(Comparativosimulacros!$M$4:$M$1500,MATCH($C838,Comparativosimulacros!$E$4:$E$1500,0)),"")</f>
        <v/>
      </c>
      <c r="M838" s="46">
        <f>IFERROR(INDEX(Comparativosimulacros!$N$4:$N$1500,MATCH($C838,Comparativosimulacros!$E$4:$E$1500,0)),"")</f>
        <v/>
      </c>
      <c r="N838" s="50">
        <f>ROUND(((O838*3+P838*3+Q838*3+R838*3+S838*1)/13)*5,0)</f>
        <v/>
      </c>
      <c r="O838" s="43" t="n">
        <v>60.08</v>
      </c>
      <c r="P838" s="43" t="n">
        <v>56.55</v>
      </c>
      <c r="Q838" s="43" t="n">
        <v>71.13</v>
      </c>
      <c r="R838" s="43" t="n">
        <v>75</v>
      </c>
      <c r="S838" s="43" t="n">
        <v>33.33</v>
      </c>
      <c r="T838" s="58">
        <f>IF($C838="","",IF(ISNA(MATCH($C838,Comparativosimulacros!$E:$E,0)),"Falta en Comparativo","Sí está"))</f>
        <v/>
      </c>
    </row>
    <row r="839" ht="15.75" customHeight="1" s="42">
      <c r="A839" s="50" t="n">
        <v>1004</v>
      </c>
      <c r="B839" s="44" t="n"/>
      <c r="C839" s="44" t="n">
        <v>1011594143</v>
      </c>
      <c r="D839" s="43" t="inlineStr">
        <is>
          <t>Silva Usuga Juan Sebastián</t>
        </is>
      </c>
      <c r="E839" s="51" t="n"/>
      <c r="F839" s="52" t="n"/>
      <c r="G839" s="45" t="n">
        <v>4.8</v>
      </c>
      <c r="H839" s="45" t="n">
        <v>5</v>
      </c>
      <c r="I839" s="45" t="n">
        <v>4.16</v>
      </c>
      <c r="J839" s="45" t="n">
        <v>4.39</v>
      </c>
      <c r="K839" s="45" t="n">
        <v>4.06</v>
      </c>
      <c r="L839" s="46">
        <f>IFERROR(INDEX(Comparativosimulacros!$M$4:$M$1500,MATCH($C839,Comparativosimulacros!$E$4:$E$1500,0)),"")</f>
        <v/>
      </c>
      <c r="M839" s="46">
        <f>IFERROR(INDEX(Comparativosimulacros!$N$4:$N$1500,MATCH($C839,Comparativosimulacros!$E$4:$E$1500,0)),"")</f>
        <v/>
      </c>
      <c r="N839" s="50">
        <f>ROUND(((O839*3+P839*3+Q839*3+R839*3+S839*1)/13)*5,0)</f>
        <v/>
      </c>
      <c r="O839" s="43" t="n">
        <v>63.57</v>
      </c>
      <c r="P839" s="43" t="n">
        <v>66.52</v>
      </c>
      <c r="Q839" s="43" t="n">
        <v>64.73999999999999</v>
      </c>
      <c r="R839" s="43" t="n">
        <v>62.5</v>
      </c>
      <c r="S839" s="43" t="n">
        <v>64.44</v>
      </c>
      <c r="T839" s="58">
        <f>IF($C839="","",IF(ISNA(MATCH($C839,Comparativosimulacros!$E:$E,0)),"Falta en Comparativo","Sí está"))</f>
        <v/>
      </c>
    </row>
    <row r="840" ht="15.75" customHeight="1" s="42">
      <c r="A840" s="50" t="n">
        <v>1004</v>
      </c>
      <c r="B840" s="44" t="n"/>
      <c r="C840" s="44" t="n">
        <v>1021807250</v>
      </c>
      <c r="D840" s="43" t="inlineStr">
        <is>
          <t>Tamayo Acevedo Miguel Ángel</t>
        </is>
      </c>
      <c r="E840" s="51" t="n"/>
      <c r="F840" s="52" t="n"/>
      <c r="G840" s="45" t="n">
        <v>3.85</v>
      </c>
      <c r="H840" s="45" t="n">
        <v>2.83</v>
      </c>
      <c r="I840" s="45" t="n">
        <v>3.14</v>
      </c>
      <c r="J840" s="45" t="n">
        <v>3.69</v>
      </c>
      <c r="K840" s="45" t="n">
        <v>4.2</v>
      </c>
      <c r="L840" s="46">
        <f>IFERROR(INDEX(Comparativosimulacros!$M$4:$M$1500,MATCH($C840,Comparativosimulacros!$E$4:$E$1500,0)),"")</f>
        <v/>
      </c>
      <c r="M840" s="46">
        <f>IFERROR(INDEX(Comparativosimulacros!$N$4:$N$1500,MATCH($C840,Comparativosimulacros!$E$4:$E$1500,0)),"")</f>
        <v/>
      </c>
      <c r="N840" s="50">
        <f>ROUND(((O840*3+P840*3+Q840*3+R840*3+S840*1)/13)*5,0)</f>
        <v/>
      </c>
      <c r="O840" s="43" t="n">
        <v>51.03</v>
      </c>
      <c r="P840" s="43" t="n">
        <v>36.04</v>
      </c>
      <c r="Q840" s="43" t="n">
        <v>48.89</v>
      </c>
      <c r="R840" s="43" t="n">
        <v>52.5</v>
      </c>
      <c r="S840" s="43" t="n">
        <v>66.67</v>
      </c>
      <c r="T840" s="58">
        <f>IF($C840="","",IF(ISNA(MATCH($C840,Comparativosimulacros!$E:$E,0)),"Falta en Comparativo","Sí está"))</f>
        <v/>
      </c>
    </row>
    <row r="841" ht="15.75" customHeight="1" s="42">
      <c r="A841" s="50" t="n">
        <v>1004</v>
      </c>
      <c r="B841" s="44" t="n"/>
      <c r="C841" s="44" t="n">
        <v>1023527672</v>
      </c>
      <c r="D841" s="43" t="inlineStr">
        <is>
          <t>Tilano García María Fernanda</t>
        </is>
      </c>
      <c r="E841" s="51" t="n"/>
      <c r="F841" s="52" t="n"/>
      <c r="G841" s="45" t="n">
        <v>3.59</v>
      </c>
      <c r="H841" s="45" t="n">
        <v>3.1</v>
      </c>
      <c r="I841" s="45" t="n">
        <v>2.82</v>
      </c>
      <c r="J841" s="45" t="n">
        <v>3.16</v>
      </c>
      <c r="K841" s="45" t="n">
        <v>3.92</v>
      </c>
      <c r="L841" s="46">
        <f>IFERROR(INDEX(Comparativosimulacros!$M$4:$M$1500,MATCH($C841,Comparativosimulacros!$E$4:$E$1500,0)),"")</f>
        <v/>
      </c>
      <c r="M841" s="46">
        <f>IFERROR(INDEX(Comparativosimulacros!$N$4:$N$1500,MATCH($C841,Comparativosimulacros!$E$4:$E$1500,0)),"")</f>
        <v/>
      </c>
      <c r="N841" s="50">
        <f>ROUND(((O841*3+P841*3+Q841*3+R841*3+S841*1)/13)*5,0)</f>
        <v/>
      </c>
      <c r="O841" s="43" t="n">
        <v>47.55</v>
      </c>
      <c r="P841" s="43" t="n">
        <v>39.42</v>
      </c>
      <c r="Q841" s="43" t="n">
        <v>43.86</v>
      </c>
      <c r="R841" s="43" t="n">
        <v>45</v>
      </c>
      <c r="S841" s="43" t="n">
        <v>62.22</v>
      </c>
      <c r="T841" s="58">
        <f>IF($C841="","",IF(ISNA(MATCH($C841,Comparativosimulacros!$E:$E,0)),"Falta en Comparativo","Sí está"))</f>
        <v/>
      </c>
    </row>
    <row r="842" ht="15.75" customHeight="1" s="42">
      <c r="A842" s="50" t="n">
        <v>1004</v>
      </c>
      <c r="B842" s="44" t="n"/>
      <c r="C842" s="44" t="n">
        <v>1011593262</v>
      </c>
      <c r="D842" s="43" t="inlineStr">
        <is>
          <t>Urrego Becerra Ana Sofia</t>
        </is>
      </c>
      <c r="E842" s="51" t="n"/>
      <c r="F842" s="52" t="n"/>
      <c r="G842" s="45" t="n">
        <v>3.85</v>
      </c>
      <c r="H842" s="45" t="n">
        <v>4.15</v>
      </c>
      <c r="I842" s="45" t="n">
        <v>3.95</v>
      </c>
      <c r="J842" s="45" t="n">
        <v>3.86</v>
      </c>
      <c r="K842" s="45" t="n">
        <v>4.06</v>
      </c>
      <c r="L842" s="46">
        <f>IFERROR(INDEX(Comparativosimulacros!$M$4:$M$1500,MATCH($C842,Comparativosimulacros!$E$4:$E$1500,0)),"")</f>
        <v/>
      </c>
      <c r="M842" s="46">
        <f>IFERROR(INDEX(Comparativosimulacros!$N$4:$N$1500,MATCH($C842,Comparativosimulacros!$E$4:$E$1500,0)),"")</f>
        <v/>
      </c>
      <c r="N842" s="50">
        <f>ROUND(((O842*3+P842*3+Q842*3+R842*3+S842*1)/13)*5,0)</f>
        <v/>
      </c>
      <c r="O842" s="43" t="n">
        <v>51.03</v>
      </c>
      <c r="P842" s="43" t="n">
        <v>52.77</v>
      </c>
      <c r="Q842" s="43" t="n">
        <v>61.55</v>
      </c>
      <c r="R842" s="43" t="n">
        <v>55</v>
      </c>
      <c r="S842" s="43" t="n">
        <v>64.44</v>
      </c>
      <c r="T842" s="58">
        <f>IF($C842="","",IF(ISNA(MATCH($C842,Comparativosimulacros!$E:$E,0)),"Falta en Comparativo","Sí está"))</f>
        <v/>
      </c>
    </row>
    <row r="843" ht="15.75" customHeight="1" s="42">
      <c r="A843" s="50" t="n">
        <v>1004</v>
      </c>
      <c r="B843" s="44" t="n"/>
      <c r="C843" s="44" t="n">
        <v>1020306317</v>
      </c>
      <c r="D843" s="43" t="inlineStr">
        <is>
          <t>Usuga Agudelo Ángel Gabriel</t>
        </is>
      </c>
      <c r="E843" s="51" t="n"/>
      <c r="F843" s="52" t="n"/>
      <c r="G843" s="45" t="n">
        <v>2.49</v>
      </c>
      <c r="H843" s="45" t="n">
        <v>3.02</v>
      </c>
      <c r="I843" s="45" t="n">
        <v>3.31</v>
      </c>
      <c r="J843" s="45" t="n">
        <v>3.51</v>
      </c>
      <c r="K843" s="45" t="n">
        <v>4.48</v>
      </c>
      <c r="L843" s="46">
        <f>IFERROR(INDEX(Comparativosimulacros!$M$4:$M$1500,MATCH($C843,Comparativosimulacros!$E$4:$E$1500,0)),"")</f>
        <v/>
      </c>
      <c r="M843" s="46">
        <f>IFERROR(INDEX(Comparativosimulacros!$N$4:$N$1500,MATCH($C843,Comparativosimulacros!$E$4:$E$1500,0)),"")</f>
        <v/>
      </c>
      <c r="N843" s="50">
        <f>ROUND(((O843*3+P843*3+Q843*3+R843*3+S843*1)/13)*5,0)</f>
        <v/>
      </c>
      <c r="O843" s="43" t="n">
        <v>32.95</v>
      </c>
      <c r="P843" s="43" t="n">
        <v>38.37</v>
      </c>
      <c r="Q843" s="43" t="n">
        <v>51.6</v>
      </c>
      <c r="R843" s="43" t="n">
        <v>50</v>
      </c>
      <c r="S843" s="43" t="n">
        <v>71.11</v>
      </c>
      <c r="T843" s="58">
        <f>IF($C843="","",IF(ISNA(MATCH($C843,Comparativosimulacros!$E:$E,0)),"Falta en Comparativo","Sí está"))</f>
        <v/>
      </c>
    </row>
    <row r="844" ht="15.75" customHeight="1" s="42">
      <c r="A844" s="50" t="n">
        <v>1004</v>
      </c>
      <c r="B844" s="44" t="n"/>
      <c r="C844" s="44" t="n"/>
      <c r="D844" s="43" t="inlineStr">
        <is>
          <t>Álvarez Palacio Darlinson Estidd</t>
        </is>
      </c>
      <c r="E844" s="51" t="n"/>
      <c r="F844" s="52" t="n"/>
      <c r="G844" s="45" t="n">
        <v>1.47</v>
      </c>
      <c r="H844" s="45" t="n">
        <v>1.72</v>
      </c>
      <c r="I844" s="45" t="n">
        <v>2.97</v>
      </c>
      <c r="J844" s="45" t="n">
        <v>3.69</v>
      </c>
      <c r="K844" s="45" t="n">
        <v>2.1</v>
      </c>
      <c r="L844" s="46">
        <f>Comparativosimulacros!M843</f>
        <v/>
      </c>
      <c r="M844" s="46">
        <f>Comparativosimulacros!N843</f>
        <v/>
      </c>
      <c r="N844" s="50">
        <f>ROUND(((O844*3+P844*3+Q844*3+R844*3+S844*1)/13)*5,0)</f>
        <v/>
      </c>
      <c r="O844" s="43" t="n">
        <v>19.51</v>
      </c>
      <c r="P844" s="43" t="n">
        <v>21.9</v>
      </c>
      <c r="Q844" s="43" t="n">
        <v>46.19</v>
      </c>
      <c r="R844" s="43" t="n">
        <v>52.5</v>
      </c>
      <c r="S844" s="43" t="n">
        <v>33.33</v>
      </c>
      <c r="T844" s="58">
        <f>IF($C844="","",IF(ISNA(MATCH($C844,Comparativosimulacros!$E:$E,0)),"Falta en Comparativo","Sí está"))</f>
        <v/>
      </c>
    </row>
    <row r="845" ht="15.75" customHeight="1" s="42">
      <c r="A845" s="50" t="n">
        <v>1005</v>
      </c>
      <c r="B845" s="44" t="n"/>
      <c r="C845" s="44" t="n">
        <v>1011593901</v>
      </c>
      <c r="D845" s="43" t="inlineStr">
        <is>
          <t>Acevedo Hernández Shamely</t>
        </is>
      </c>
      <c r="E845" s="51" t="n"/>
      <c r="F845" s="52" t="n"/>
      <c r="G845" s="45" t="n">
        <v>2.59</v>
      </c>
      <c r="H845" s="45" t="n">
        <v>4.36</v>
      </c>
      <c r="I845" s="45" t="n">
        <v>3.3</v>
      </c>
      <c r="J845" s="45" t="n">
        <v>3.63</v>
      </c>
      <c r="K845" s="45" t="n">
        <v>2.02</v>
      </c>
      <c r="L845" s="46">
        <f>IFERROR(INDEX(Comparativosimulacros!$M$4:$M$1500,MATCH($C845,Comparativosimulacros!$E$4:$E$1500,0)),"")</f>
        <v/>
      </c>
      <c r="M845" s="46">
        <f>IFERROR(INDEX(Comparativosimulacros!$N$4:$N$1500,MATCH($C845,Comparativosimulacros!$E$4:$E$1500,0)),"")</f>
        <v/>
      </c>
      <c r="N845" s="50">
        <f>ROUND(((O845*3+P845*3+Q845*3+R845*3+S845*1)/13)*5,0)</f>
        <v/>
      </c>
      <c r="O845" s="43" t="n">
        <v>33.24</v>
      </c>
      <c r="P845" s="43" t="n">
        <v>53.94</v>
      </c>
      <c r="Q845" s="43" t="n">
        <v>45.7</v>
      </c>
      <c r="R845" s="43" t="n">
        <v>52.5</v>
      </c>
      <c r="S845" s="43" t="n">
        <v>31.11</v>
      </c>
      <c r="T845" s="58">
        <f>IF($C845="","",IF(ISNA(MATCH($C845,Comparativosimulacros!$E:$E,0)),"Falta en Comparativo","Sí está"))</f>
        <v/>
      </c>
    </row>
    <row r="846" ht="15.75" customHeight="1" s="42">
      <c r="A846" s="50" t="n">
        <v>1005</v>
      </c>
      <c r="B846" s="44" t="n"/>
      <c r="C846" s="44" t="n">
        <v>1011594255</v>
      </c>
      <c r="D846" s="43" t="inlineStr">
        <is>
          <t>Alcaraz Coronado Rossana</t>
        </is>
      </c>
      <c r="E846" s="51" t="n"/>
      <c r="F846" s="52" t="n"/>
      <c r="G846" s="45" t="n">
        <v>2.89</v>
      </c>
      <c r="H846" s="45" t="n">
        <v>3.27</v>
      </c>
      <c r="I846" s="45" t="n">
        <v>2.68</v>
      </c>
      <c r="J846" s="45" t="n">
        <v>3.29</v>
      </c>
      <c r="K846" s="45" t="n">
        <v>3.18</v>
      </c>
      <c r="L846" s="46">
        <f>IFERROR(INDEX(Comparativosimulacros!$M$4:$M$1500,MATCH($C846,Comparativosimulacros!$E$4:$E$1500,0)),"")</f>
        <v/>
      </c>
      <c r="M846" s="46">
        <f>IFERROR(INDEX(Comparativosimulacros!$N$4:$N$1500,MATCH($C846,Comparativosimulacros!$E$4:$E$1500,0)),"")</f>
        <v/>
      </c>
      <c r="N846" s="50">
        <f>ROUND(((O846*3+P846*3+Q846*3+R846*3+S846*1)/13)*5,0)</f>
        <v/>
      </c>
      <c r="O846" s="43" t="n">
        <v>37.07</v>
      </c>
      <c r="P846" s="43" t="n">
        <v>40.46</v>
      </c>
      <c r="Q846" s="43" t="n">
        <v>37.1</v>
      </c>
      <c r="R846" s="43" t="n">
        <v>47.5</v>
      </c>
      <c r="S846" s="43" t="n">
        <v>48.89</v>
      </c>
      <c r="T846" s="58">
        <f>IF($C846="","",IF(ISNA(MATCH($C846,Comparativosimulacros!$E:$E,0)),"Falta en Comparativo","Sí está"))</f>
        <v/>
      </c>
    </row>
    <row r="847" ht="15.75" customHeight="1" s="42">
      <c r="A847" s="50" t="n">
        <v>1005</v>
      </c>
      <c r="B847" s="44" t="n"/>
      <c r="C847" s="44" t="n">
        <v>1011594078</v>
      </c>
      <c r="D847" s="43" t="inlineStr">
        <is>
          <t>Alcaraz García Ximena</t>
        </is>
      </c>
      <c r="E847" s="51" t="n"/>
      <c r="F847" s="52" t="n"/>
      <c r="G847" s="45" t="n">
        <v>3.59</v>
      </c>
      <c r="H847" s="45" t="n">
        <v>1.84</v>
      </c>
      <c r="I847" s="45" t="n">
        <v>2.85</v>
      </c>
      <c r="J847" s="45" t="n">
        <v>2.94</v>
      </c>
      <c r="K847" s="45" t="n">
        <v>1.73</v>
      </c>
      <c r="L847" s="46">
        <f>IFERROR(INDEX(Comparativosimulacros!$M$4:$M$1500,MATCH($C847,Comparativosimulacros!$E$4:$E$1500,0)),"")</f>
        <v/>
      </c>
      <c r="M847" s="46">
        <f>IFERROR(INDEX(Comparativosimulacros!$N$4:$N$1500,MATCH($C847,Comparativosimulacros!$E$4:$E$1500,0)),"")</f>
        <v/>
      </c>
      <c r="N847" s="50">
        <f>ROUND(((O847*3+P847*3+Q847*3+R847*3+S847*1)/13)*5,0)</f>
        <v/>
      </c>
      <c r="O847" s="43" t="n">
        <v>46.02</v>
      </c>
      <c r="P847" s="43" t="n">
        <v>22.81</v>
      </c>
      <c r="Q847" s="43" t="n">
        <v>39.43</v>
      </c>
      <c r="R847" s="43" t="n">
        <v>42.5</v>
      </c>
      <c r="S847" s="43" t="n">
        <v>26.67</v>
      </c>
      <c r="T847" s="58">
        <f>IF($C847="","",IF(ISNA(MATCH($C847,Comparativosimulacros!$E:$E,0)),"Falta en Comparativo","Sí está"))</f>
        <v/>
      </c>
    </row>
    <row r="848" ht="15.75" customHeight="1" s="42">
      <c r="A848" s="50" t="n">
        <v>1005</v>
      </c>
      <c r="B848" s="44" t="n"/>
      <c r="C848" s="44" t="n">
        <v>1011593960</v>
      </c>
      <c r="D848" s="43" t="inlineStr">
        <is>
          <t>Barón López Jacobo</t>
        </is>
      </c>
      <c r="E848" s="51" t="n"/>
      <c r="F848" s="52" t="n"/>
      <c r="G848" s="45" t="n">
        <v>4.59</v>
      </c>
      <c r="H848" s="45" t="n">
        <v>4.31</v>
      </c>
      <c r="I848" s="45" t="n">
        <v>3.82</v>
      </c>
      <c r="J848" s="45" t="n">
        <v>3.63</v>
      </c>
      <c r="K848" s="45" t="n">
        <v>4.05</v>
      </c>
      <c r="L848" s="46">
        <f>IFERROR(INDEX(Comparativosimulacros!$M$4:$M$1500,MATCH($C848,Comparativosimulacros!$E$4:$E$1500,0)),"")</f>
        <v/>
      </c>
      <c r="M848" s="46">
        <f>IFERROR(INDEX(Comparativosimulacros!$N$4:$N$1500,MATCH($C848,Comparativosimulacros!$E$4:$E$1500,0)),"")</f>
        <v/>
      </c>
      <c r="N848" s="50">
        <f>ROUND(((O848*3+P848*3+Q848*3+R848*3+S848*1)/13)*5,0)</f>
        <v/>
      </c>
      <c r="O848" s="43" t="n">
        <v>58.8</v>
      </c>
      <c r="P848" s="43" t="n">
        <v>53.37</v>
      </c>
      <c r="Q848" s="43" t="n">
        <v>52.95</v>
      </c>
      <c r="R848" s="43" t="n">
        <v>52.5</v>
      </c>
      <c r="S848" s="43" t="n">
        <v>62.22</v>
      </c>
      <c r="T848" s="58">
        <f>IF($C848="","",IF(ISNA(MATCH($C848,Comparativosimulacros!$E:$E,0)),"Falta en Comparativo","Sí está"))</f>
        <v/>
      </c>
    </row>
    <row r="849" ht="15.75" customHeight="1" s="42">
      <c r="A849" s="50" t="n">
        <v>1005</v>
      </c>
      <c r="B849" s="44" t="n"/>
      <c r="C849" s="44" t="n"/>
      <c r="D849" s="43" t="inlineStr">
        <is>
          <t>Bedoya Ortiz Andrés Felipe</t>
        </is>
      </c>
      <c r="E849" s="51" t="n"/>
      <c r="F849" s="52" t="n"/>
      <c r="G849" s="45" t="n">
        <v>3.89</v>
      </c>
      <c r="H849" s="45" t="n">
        <v>3.4</v>
      </c>
      <c r="I849" s="45" t="n">
        <v>5</v>
      </c>
      <c r="J849" s="45" t="n">
        <v>3.63</v>
      </c>
      <c r="K849" s="45" t="n">
        <v>1.45</v>
      </c>
      <c r="L849" s="46">
        <f>Comparativosimulacros!M848</f>
        <v/>
      </c>
      <c r="M849" s="46">
        <f>Comparativosimulacros!N848</f>
        <v/>
      </c>
      <c r="N849" s="50">
        <f>ROUND(((O849*3+P849*3+Q849*3+R849*3+S849*1)/13)*5,0)</f>
        <v/>
      </c>
      <c r="O849" s="43" t="n">
        <v>49.86</v>
      </c>
      <c r="P849" s="43" t="n">
        <v>42.03</v>
      </c>
      <c r="Q849" s="43" t="n">
        <v>69.78</v>
      </c>
      <c r="R849" s="43" t="n">
        <v>52.5</v>
      </c>
      <c r="S849" s="43" t="n">
        <v>22.22</v>
      </c>
      <c r="T849" s="58">
        <f>IF($C849="","",IF(ISNA(MATCH($C849,Comparativosimulacros!$E:$E,0)),"Falta en Comparativo","Sí está"))</f>
        <v/>
      </c>
    </row>
    <row r="850" ht="15.75" customHeight="1" s="42">
      <c r="A850" s="50" t="n">
        <v>1005</v>
      </c>
      <c r="B850" s="44" t="n"/>
      <c r="C850" s="44" t="n">
        <v>1011591942</v>
      </c>
      <c r="D850" s="43" t="inlineStr">
        <is>
          <t>Bejarano Usuga Mateo</t>
        </is>
      </c>
      <c r="E850" s="51" t="n"/>
      <c r="F850" s="52" t="n"/>
      <c r="G850" s="45" t="n">
        <v>4.09</v>
      </c>
      <c r="H850" s="45" t="n">
        <v>4.59</v>
      </c>
      <c r="I850" s="45" t="n">
        <v>4.15</v>
      </c>
      <c r="J850" s="45" t="n">
        <v>3.29</v>
      </c>
      <c r="K850" s="45" t="n">
        <v>2.46</v>
      </c>
      <c r="L850" s="46">
        <f>IFERROR(INDEX(Comparativosimulacros!$M$4:$M$1500,MATCH($C850,Comparativosimulacros!$E$4:$E$1500,0)),"")</f>
        <v/>
      </c>
      <c r="M850" s="46">
        <f>IFERROR(INDEX(Comparativosimulacros!$N$4:$N$1500,MATCH($C850,Comparativosimulacros!$E$4:$E$1500,0)),"")</f>
        <v/>
      </c>
      <c r="N850" s="50">
        <f>ROUND(((O850*3+P850*3+Q850*3+R850*3+S850*1)/13)*5,0)</f>
        <v/>
      </c>
      <c r="O850" s="43" t="n">
        <v>52.42</v>
      </c>
      <c r="P850" s="43" t="n">
        <v>56.76</v>
      </c>
      <c r="Q850" s="43" t="n">
        <v>57.49</v>
      </c>
      <c r="R850" s="43" t="n">
        <v>47.5</v>
      </c>
      <c r="S850" s="43" t="n">
        <v>37.78</v>
      </c>
      <c r="T850" s="58">
        <f>IF($C850="","",IF(ISNA(MATCH($C850,Comparativosimulacros!$E:$E,0)),"Falta en Comparativo","Sí está"))</f>
        <v/>
      </c>
    </row>
    <row r="851" ht="15.75" customHeight="1" s="42">
      <c r="A851" s="50" t="n">
        <v>1005</v>
      </c>
      <c r="B851" s="44" t="n"/>
      <c r="C851" s="44" t="n">
        <v>1011593011</v>
      </c>
      <c r="D851" s="43" t="inlineStr">
        <is>
          <t>Carvajal Carvajal Isabel</t>
        </is>
      </c>
      <c r="E851" s="51" t="n"/>
      <c r="F851" s="52" t="n"/>
      <c r="G851" s="45" t="n">
        <v>3.69</v>
      </c>
      <c r="H851" s="45" t="n">
        <v>5</v>
      </c>
      <c r="I851" s="45" t="n">
        <v>5</v>
      </c>
      <c r="J851" s="45" t="n">
        <v>4.84</v>
      </c>
      <c r="K851" s="45" t="n">
        <v>2.75</v>
      </c>
      <c r="L851" s="46">
        <f>IFERROR(INDEX(Comparativosimulacros!$M$4:$M$1500,MATCH($C851,Comparativosimulacros!$E$4:$E$1500,0)),"")</f>
        <v/>
      </c>
      <c r="M851" s="46">
        <f>IFERROR(INDEX(Comparativosimulacros!$N$4:$N$1500,MATCH($C851,Comparativosimulacros!$E$4:$E$1500,0)),"")</f>
        <v/>
      </c>
      <c r="N851" s="50">
        <f>ROUND(((O851*3+P851*3+Q851*3+R851*3+S851*1)/13)*5,0)</f>
        <v/>
      </c>
      <c r="O851" s="43" t="n">
        <v>47.31</v>
      </c>
      <c r="P851" s="43" t="n">
        <v>71.92</v>
      </c>
      <c r="Q851" s="43" t="n">
        <v>80.59</v>
      </c>
      <c r="R851" s="43" t="n">
        <v>70</v>
      </c>
      <c r="S851" s="43" t="n">
        <v>42.22</v>
      </c>
      <c r="T851" s="58">
        <f>IF($C851="","",IF(ISNA(MATCH($C851,Comparativosimulacros!$E:$E,0)),"Falta en Comparativo","Sí está"))</f>
        <v/>
      </c>
    </row>
    <row r="852" ht="15.75" customHeight="1" s="42">
      <c r="A852" s="50" t="n">
        <v>1005</v>
      </c>
      <c r="B852" s="44" t="n"/>
      <c r="C852" s="44" t="n">
        <v>1076622913</v>
      </c>
      <c r="D852" s="43" t="inlineStr">
        <is>
          <t>Chila Bermúdez Esthefani</t>
        </is>
      </c>
      <c r="E852" s="51" t="n"/>
      <c r="F852" s="52" t="n"/>
      <c r="G852" s="45" t="n">
        <v>3.59</v>
      </c>
      <c r="H852" s="45" t="n">
        <v>4.76</v>
      </c>
      <c r="I852" s="45" t="n">
        <v>5</v>
      </c>
      <c r="J852" s="45" t="n">
        <v>4.32</v>
      </c>
      <c r="K852" s="45" t="n">
        <v>3.32</v>
      </c>
      <c r="L852" s="46">
        <f>IFERROR(INDEX(Comparativosimulacros!$M$4:$M$1500,MATCH($C852,Comparativosimulacros!$E$4:$E$1500,0)),"")</f>
        <v/>
      </c>
      <c r="M852" s="46">
        <f>IFERROR(INDEX(Comparativosimulacros!$N$4:$N$1500,MATCH($C852,Comparativosimulacros!$E$4:$E$1500,0)),"")</f>
        <v/>
      </c>
      <c r="N852" s="50">
        <f>ROUND(((O852*3+P852*3+Q852*3+R852*3+S852*1)/13)*5,0)</f>
        <v/>
      </c>
      <c r="O852" s="43" t="n">
        <v>46.03</v>
      </c>
      <c r="P852" s="43" t="n">
        <v>58.92</v>
      </c>
      <c r="Q852" s="43" t="n">
        <v>76.54000000000001</v>
      </c>
      <c r="R852" s="43" t="n">
        <v>62.5</v>
      </c>
      <c r="S852" s="43" t="n">
        <v>51.11</v>
      </c>
      <c r="T852" s="58">
        <f>IF($C852="","",IF(ISNA(MATCH($C852,Comparativosimulacros!$E:$E,0)),"Falta en Comparativo","Sí está"))</f>
        <v/>
      </c>
    </row>
    <row r="853" ht="15.75" customHeight="1" s="42">
      <c r="A853" s="50" t="n">
        <v>1005</v>
      </c>
      <c r="B853" s="44" t="n"/>
      <c r="C853" s="44" t="n">
        <v>1023748912</v>
      </c>
      <c r="D853" s="43" t="inlineStr">
        <is>
          <t>Correa Oliveros Sara Michel</t>
        </is>
      </c>
      <c r="E853" s="51" t="n"/>
      <c r="F853" s="52" t="n"/>
      <c r="G853" s="45" t="n">
        <v>2.89</v>
      </c>
      <c r="H853" s="45" t="n">
        <v>4.13</v>
      </c>
      <c r="I853" s="45" t="n">
        <v>2.25</v>
      </c>
      <c r="J853" s="45" t="n">
        <v>2.94</v>
      </c>
      <c r="K853" s="45" t="n">
        <v>1</v>
      </c>
      <c r="L853" s="46">
        <f>IFERROR(INDEX(Comparativosimulacros!$M$4:$M$1500,MATCH($C853,Comparativosimulacros!$E$4:$E$1500,0)),"")</f>
        <v/>
      </c>
      <c r="M853" s="46">
        <f>IFERROR(INDEX(Comparativosimulacros!$N$4:$N$1500,MATCH($C853,Comparativosimulacros!$E$4:$E$1500,0)),"")</f>
        <v/>
      </c>
      <c r="N853" s="50">
        <f>ROUND(((O853*3+P853*3+Q853*3+R853*3+S853*1)/13)*5,0)</f>
        <v/>
      </c>
      <c r="O853" s="43" t="n">
        <v>37.07</v>
      </c>
      <c r="P853" s="43" t="n">
        <v>51.07</v>
      </c>
      <c r="Q853" s="43" t="n">
        <v>31.2</v>
      </c>
      <c r="R853" s="43" t="n">
        <v>42.5</v>
      </c>
      <c r="S853" s="43" t="n">
        <v>13.33</v>
      </c>
      <c r="T853" s="58">
        <f>IF($C853="","",IF(ISNA(MATCH($C853,Comparativosimulacros!$E:$E,0)),"Falta en Comparativo","Sí está"))</f>
        <v/>
      </c>
    </row>
    <row r="854" ht="15.75" customHeight="1" s="42">
      <c r="A854" s="50" t="n">
        <v>1005</v>
      </c>
      <c r="B854" s="44" t="n"/>
      <c r="C854" s="44" t="n">
        <v>1045328200</v>
      </c>
      <c r="D854" s="43" t="inlineStr">
        <is>
          <t>Gallego Rodríguez Luisa Fernanda</t>
        </is>
      </c>
      <c r="E854" s="51" t="n"/>
      <c r="F854" s="52" t="n"/>
      <c r="G854" s="45" t="n">
        <v>2.59</v>
      </c>
      <c r="H854" s="45" t="n">
        <v>3.87</v>
      </c>
      <c r="I854" s="45" t="n">
        <v>2.68</v>
      </c>
      <c r="J854" s="45" t="n">
        <v>3.8</v>
      </c>
      <c r="K854" s="45" t="n">
        <v>1.88</v>
      </c>
      <c r="L854" s="46">
        <f>IFERROR(INDEX(Comparativosimulacros!$M$4:$M$1500,MATCH($C854,Comparativosimulacros!$E$4:$E$1500,0)),"")</f>
        <v/>
      </c>
      <c r="M854" s="46">
        <f>IFERROR(INDEX(Comparativosimulacros!$N$4:$N$1500,MATCH($C854,Comparativosimulacros!$E$4:$E$1500,0)),"")</f>
        <v/>
      </c>
      <c r="N854" s="50">
        <f>ROUND(((O854*3+P854*3+Q854*3+R854*3+S854*1)/13)*5,0)</f>
        <v/>
      </c>
      <c r="O854" s="43" t="n">
        <v>33.24</v>
      </c>
      <c r="P854" s="43" t="n">
        <v>47.91</v>
      </c>
      <c r="Q854" s="43" t="n">
        <v>37.1</v>
      </c>
      <c r="R854" s="43" t="n">
        <v>55</v>
      </c>
      <c r="S854" s="43" t="n">
        <v>28.89</v>
      </c>
      <c r="T854" s="58">
        <f>IF($C854="","",IF(ISNA(MATCH($C854,Comparativosimulacros!$E:$E,0)),"Falta en Comparativo","Sí está"))</f>
        <v/>
      </c>
    </row>
    <row r="855" ht="15.75" customHeight="1" s="42">
      <c r="A855" s="50" t="n">
        <v>1005</v>
      </c>
      <c r="B855" s="44" t="n"/>
      <c r="C855" s="44" t="n">
        <v>1011593260</v>
      </c>
      <c r="D855" s="43" t="inlineStr">
        <is>
          <t>Garces Molina Bladimir</t>
        </is>
      </c>
      <c r="E855" s="51" t="n"/>
      <c r="F855" s="52" t="n"/>
      <c r="G855" s="45" t="n">
        <v>2.1</v>
      </c>
      <c r="H855" s="45" t="n">
        <v>2.77</v>
      </c>
      <c r="I855" s="45" t="n">
        <v>3.39</v>
      </c>
      <c r="J855" s="45" t="n">
        <v>4.32</v>
      </c>
      <c r="K855" s="45" t="n">
        <v>2.31</v>
      </c>
      <c r="L855" s="46">
        <f>IFERROR(INDEX(Comparativosimulacros!$M$4:$M$1500,MATCH($C855,Comparativosimulacros!$E$4:$E$1500,0)),"")</f>
        <v/>
      </c>
      <c r="M855" s="46">
        <f>IFERROR(INDEX(Comparativosimulacros!$N$4:$N$1500,MATCH($C855,Comparativosimulacros!$E$4:$E$1500,0)),"")</f>
        <v/>
      </c>
      <c r="N855" s="50">
        <f>ROUND(((O855*3+P855*3+Q855*3+R855*3+S855*1)/13)*5,0)</f>
        <v/>
      </c>
      <c r="O855" s="43" t="n">
        <v>26.85</v>
      </c>
      <c r="P855" s="43" t="n">
        <v>34.29</v>
      </c>
      <c r="Q855" s="43" t="n">
        <v>47.05</v>
      </c>
      <c r="R855" s="43" t="n">
        <v>62.5</v>
      </c>
      <c r="S855" s="43" t="n">
        <v>35.56</v>
      </c>
      <c r="T855" s="58">
        <f>IF($C855="","",IF(ISNA(MATCH($C855,Comparativosimulacros!$E:$E,0)),"Falta en Comparativo","Sí está"))</f>
        <v/>
      </c>
    </row>
    <row r="856" ht="15.75" customHeight="1" s="42">
      <c r="A856" s="50" t="n">
        <v>1005</v>
      </c>
      <c r="B856" s="44" t="n"/>
      <c r="C856" s="44" t="n">
        <v>1011591442</v>
      </c>
      <c r="D856" s="43" t="inlineStr">
        <is>
          <t>García Quiros Jeison Andrés</t>
        </is>
      </c>
      <c r="E856" s="51" t="n"/>
      <c r="F856" s="52" t="n"/>
      <c r="G856" s="45" t="n">
        <v>3.49</v>
      </c>
      <c r="H856" s="45" t="n">
        <v>3.21</v>
      </c>
      <c r="I856" s="45" t="n">
        <v>2.25</v>
      </c>
      <c r="J856" s="45" t="n">
        <v>2.94</v>
      </c>
      <c r="K856" s="45" t="n">
        <v>1.73</v>
      </c>
      <c r="L856" s="46">
        <f>IFERROR(INDEX(Comparativosimulacros!$M$4:$M$1500,MATCH($C856,Comparativosimulacros!$E$4:$E$1500,0)),"")</f>
        <v/>
      </c>
      <c r="M856" s="46">
        <f>IFERROR(INDEX(Comparativosimulacros!$N$4:$N$1500,MATCH($C856,Comparativosimulacros!$E$4:$E$1500,0)),"")</f>
        <v/>
      </c>
      <c r="N856" s="50">
        <f>ROUND(((O856*3+P856*3+Q856*3+R856*3+S856*1)/13)*5,0)</f>
        <v/>
      </c>
      <c r="O856" s="43" t="n">
        <v>44.74</v>
      </c>
      <c r="P856" s="43" t="n">
        <v>39.78</v>
      </c>
      <c r="Q856" s="43" t="n">
        <v>31.2</v>
      </c>
      <c r="R856" s="43" t="n">
        <v>42.5</v>
      </c>
      <c r="S856" s="43" t="n">
        <v>26.67</v>
      </c>
      <c r="T856" s="58">
        <f>IF($C856="","",IF(ISNA(MATCH($C856,Comparativosimulacros!$E:$E,0)),"Falta en Comparativo","Sí está"))</f>
        <v/>
      </c>
    </row>
    <row r="857" ht="15.75" customHeight="1" s="42">
      <c r="A857" s="50" t="n">
        <v>1005</v>
      </c>
      <c r="B857" s="44" t="n"/>
      <c r="C857" s="44" t="n">
        <v>1203463063</v>
      </c>
      <c r="D857" s="43" t="inlineStr">
        <is>
          <t>Gerena Hincapié Anny Alexandra</t>
        </is>
      </c>
      <c r="E857" s="51" t="n"/>
      <c r="F857" s="52" t="n"/>
      <c r="G857" s="45" t="n">
        <v>4.69</v>
      </c>
      <c r="H857" s="45" t="n">
        <v>2.59</v>
      </c>
      <c r="I857" s="45" t="n">
        <v>2.94</v>
      </c>
      <c r="J857" s="45" t="n">
        <v>3.29</v>
      </c>
      <c r="K857" s="45" t="n">
        <v>3.32</v>
      </c>
      <c r="L857" s="46">
        <f>IFERROR(INDEX(Comparativosimulacros!$M$4:$M$1500,MATCH($C857,Comparativosimulacros!$E$4:$E$1500,0)),"")</f>
        <v/>
      </c>
      <c r="M857" s="46">
        <f>IFERROR(INDEX(Comparativosimulacros!$N$4:$N$1500,MATCH($C857,Comparativosimulacros!$E$4:$E$1500,0)),"")</f>
        <v/>
      </c>
      <c r="N857" s="50">
        <f>ROUND(((O857*3+P857*3+Q857*3+R857*3+S857*1)/13)*5,0)</f>
        <v/>
      </c>
      <c r="O857" s="43" t="n">
        <v>60.08</v>
      </c>
      <c r="P857" s="43" t="n">
        <v>32.04</v>
      </c>
      <c r="Q857" s="43" t="n">
        <v>40.79</v>
      </c>
      <c r="R857" s="43" t="n">
        <v>47.5</v>
      </c>
      <c r="S857" s="43" t="n">
        <v>51.11</v>
      </c>
      <c r="T857" s="58">
        <f>IF($C857="","",IF(ISNA(MATCH($C857,Comparativosimulacros!$E:$E,0)),"Falta en Comparativo","Sí está"))</f>
        <v/>
      </c>
    </row>
    <row r="858" ht="15.75" customHeight="1" s="42">
      <c r="A858" s="50" t="n">
        <v>1005</v>
      </c>
      <c r="B858" s="44" t="n"/>
      <c r="C858" s="44" t="n">
        <v>1018238542</v>
      </c>
      <c r="D858" s="43" t="inlineStr">
        <is>
          <t>González Guzmán Yulieth</t>
        </is>
      </c>
      <c r="E858" s="51" t="n"/>
      <c r="F858" s="52" t="n"/>
      <c r="G858" s="45" t="n">
        <v>1.8</v>
      </c>
      <c r="H858" s="45" t="n">
        <v>3.01</v>
      </c>
      <c r="I858" s="45" t="n">
        <v>3.89</v>
      </c>
      <c r="J858" s="45" t="n">
        <v>3.98</v>
      </c>
      <c r="K858" s="45" t="n">
        <v>3.18</v>
      </c>
      <c r="L858" s="46">
        <f>IFERROR(INDEX(Comparativosimulacros!$M$4:$M$1500,MATCH($C858,Comparativosimulacros!$E$4:$E$1500,0)),"")</f>
        <v/>
      </c>
      <c r="M858" s="46">
        <f>IFERROR(INDEX(Comparativosimulacros!$N$4:$N$1500,MATCH($C858,Comparativosimulacros!$E$4:$E$1500,0)),"")</f>
        <v/>
      </c>
      <c r="N858" s="50">
        <f>ROUND(((O858*3+P858*3+Q858*3+R858*3+S858*1)/13)*5,0)</f>
        <v/>
      </c>
      <c r="O858" s="43" t="n">
        <v>23.02</v>
      </c>
      <c r="P858" s="43" t="n">
        <v>37.2</v>
      </c>
      <c r="Q858" s="43" t="n">
        <v>53.93</v>
      </c>
      <c r="R858" s="43" t="n">
        <v>57.5</v>
      </c>
      <c r="S858" s="43" t="n">
        <v>48.89</v>
      </c>
      <c r="T858" s="58">
        <f>IF($C858="","",IF(ISNA(MATCH($C858,Comparativosimulacros!$E:$E,0)),"Falta en Comparativo","Sí está"))</f>
        <v/>
      </c>
    </row>
    <row r="859" ht="15.75" customHeight="1" s="42">
      <c r="A859" s="50" t="n">
        <v>1005</v>
      </c>
      <c r="B859" s="44" t="n"/>
      <c r="C859" s="44" t="n">
        <v>1011593621</v>
      </c>
      <c r="D859" s="43" t="inlineStr">
        <is>
          <t>Hernández Sánchez Santiago</t>
        </is>
      </c>
      <c r="E859" s="51" t="n"/>
      <c r="F859" s="52" t="n"/>
      <c r="G859" s="45" t="n">
        <v>3.59</v>
      </c>
      <c r="H859" s="45" t="n">
        <v>2.97</v>
      </c>
      <c r="I859" s="45" t="n">
        <v>3.07</v>
      </c>
      <c r="J859" s="45" t="n">
        <v>4.67</v>
      </c>
      <c r="K859" s="45" t="n">
        <v>5</v>
      </c>
      <c r="L859" s="46">
        <f>IFERROR(INDEX(Comparativosimulacros!$M$4:$M$1500,MATCH($C859,Comparativosimulacros!$E$4:$E$1500,0)),"")</f>
        <v/>
      </c>
      <c r="M859" s="46">
        <f>IFERROR(INDEX(Comparativosimulacros!$N$4:$N$1500,MATCH($C859,Comparativosimulacros!$E$4:$E$1500,0)),"")</f>
        <v/>
      </c>
      <c r="N859" s="50">
        <f>ROUND(((O859*3+P859*3+Q859*3+R859*3+S859*1)/13)*5,0)</f>
        <v/>
      </c>
      <c r="O859" s="43" t="n">
        <v>46.02</v>
      </c>
      <c r="P859" s="43" t="n">
        <v>36.78</v>
      </c>
      <c r="Q859" s="43" t="n">
        <v>42.51</v>
      </c>
      <c r="R859" s="43" t="n">
        <v>67.5</v>
      </c>
      <c r="S859" s="43" t="n">
        <v>77.78</v>
      </c>
      <c r="T859" s="58">
        <f>IF($C859="","",IF(ISNA(MATCH($C859,Comparativosimulacros!$E:$E,0)),"Falta en Comparativo","Sí está"))</f>
        <v/>
      </c>
    </row>
    <row r="860" ht="15.75" customHeight="1" s="42">
      <c r="A860" s="50" t="n">
        <v>1005</v>
      </c>
      <c r="B860" s="44" t="n"/>
      <c r="C860" s="44" t="n">
        <v>1130704589</v>
      </c>
      <c r="D860" s="43" t="inlineStr">
        <is>
          <t>Jiménez Idárraga Johnatan</t>
        </is>
      </c>
      <c r="E860" s="51" t="n"/>
      <c r="F860" s="52" t="n"/>
      <c r="G860" s="45" t="n">
        <v>2.59</v>
      </c>
      <c r="H860" s="45" t="n">
        <v>2.18</v>
      </c>
      <c r="I860" s="45" t="n">
        <v>2.77</v>
      </c>
      <c r="J860" s="45" t="n">
        <v>3.63</v>
      </c>
      <c r="K860" s="45" t="n">
        <v>2.46</v>
      </c>
      <c r="L860" s="46">
        <f>IFERROR(INDEX(Comparativosimulacros!$M$4:$M$1500,MATCH($C860,Comparativosimulacros!$E$4:$E$1500,0)),"")</f>
        <v/>
      </c>
      <c r="M860" s="46">
        <f>IFERROR(INDEX(Comparativosimulacros!$N$4:$N$1500,MATCH($C860,Comparativosimulacros!$E$4:$E$1500,0)),"")</f>
        <v/>
      </c>
      <c r="N860" s="50">
        <f>ROUND(((O860*3+P860*3+Q860*3+R860*3+S860*1)/13)*5,0)</f>
        <v/>
      </c>
      <c r="O860" s="43" t="n">
        <v>33.24</v>
      </c>
      <c r="P860" s="43" t="n">
        <v>26.93</v>
      </c>
      <c r="Q860" s="43" t="n">
        <v>38.45</v>
      </c>
      <c r="R860" s="43" t="n">
        <v>52.5</v>
      </c>
      <c r="S860" s="43" t="n">
        <v>37.78</v>
      </c>
      <c r="T860" s="58">
        <f>IF($C860="","",IF(ISNA(MATCH($C860,Comparativosimulacros!$E:$E,0)),"Falta en Comparativo","Sí está"))</f>
        <v/>
      </c>
    </row>
    <row r="861" ht="15.75" customHeight="1" s="42">
      <c r="A861" s="50" t="n">
        <v>1005</v>
      </c>
      <c r="B861" s="44" t="n"/>
      <c r="C861" s="44" t="n">
        <v>1011591853</v>
      </c>
      <c r="D861" s="43" t="inlineStr">
        <is>
          <t>Leal Acevedo Cristian David</t>
        </is>
      </c>
      <c r="E861" s="51" t="n"/>
      <c r="F861" s="52" t="n"/>
      <c r="G861" s="45" t="n">
        <v>5</v>
      </c>
      <c r="H861" s="45" t="n">
        <v>2.32</v>
      </c>
      <c r="I861" s="45" t="n">
        <v>3.63</v>
      </c>
      <c r="J861" s="45" t="n">
        <v>4.15</v>
      </c>
      <c r="K861" s="45" t="n">
        <v>5</v>
      </c>
      <c r="L861" s="46">
        <f>IFERROR(INDEX(Comparativosimulacros!$M$4:$M$1500,MATCH($C861,Comparativosimulacros!$E$4:$E$1500,0)),"")</f>
        <v/>
      </c>
      <c r="M861" s="46">
        <f>IFERROR(INDEX(Comparativosimulacros!$N$4:$N$1500,MATCH($C861,Comparativosimulacros!$E$4:$E$1500,0)),"")</f>
        <v/>
      </c>
      <c r="N861" s="50">
        <f>ROUND(((O861*3+P861*3+Q861*3+R861*3+S861*1)/13)*5,0)</f>
        <v/>
      </c>
      <c r="O861" s="43" t="n">
        <v>69.03</v>
      </c>
      <c r="P861" s="43" t="n">
        <v>28.74</v>
      </c>
      <c r="Q861" s="43" t="n">
        <v>50.25</v>
      </c>
      <c r="R861" s="43" t="n">
        <v>60</v>
      </c>
      <c r="S861" s="43" t="n">
        <v>82.22</v>
      </c>
      <c r="T861" s="58">
        <f>IF($C861="","",IF(ISNA(MATCH($C861,Comparativosimulacros!$E:$E,0)),"Falta en Comparativo","Sí está"))</f>
        <v/>
      </c>
    </row>
    <row r="862" ht="15.75" customHeight="1" s="42">
      <c r="A862" s="50" t="n">
        <v>1005</v>
      </c>
      <c r="B862" s="44" t="n"/>
      <c r="C862" s="44" t="n">
        <v>1011593164</v>
      </c>
      <c r="D862" s="43" t="inlineStr">
        <is>
          <t>Mejía Hoyos Yaira Vanessa</t>
        </is>
      </c>
      <c r="E862" s="51" t="n"/>
      <c r="F862" s="52" t="n"/>
      <c r="G862" s="45" t="n">
        <v>1.4</v>
      </c>
      <c r="H862" s="45" t="n">
        <v>2.43</v>
      </c>
      <c r="I862" s="45" t="n">
        <v>3.59</v>
      </c>
      <c r="J862" s="45" t="n">
        <v>3.63</v>
      </c>
      <c r="K862" s="45" t="n">
        <v>2.75</v>
      </c>
      <c r="L862" s="46">
        <f>IFERROR(INDEX(Comparativosimulacros!$M$4:$M$1500,MATCH($C862,Comparativosimulacros!$E$4:$E$1500,0)),"")</f>
        <v/>
      </c>
      <c r="M862" s="46">
        <f>IFERROR(INDEX(Comparativosimulacros!$N$4:$N$1500,MATCH($C862,Comparativosimulacros!$E$4:$E$1500,0)),"")</f>
        <v/>
      </c>
      <c r="N862" s="50">
        <f>ROUND(((O862*3+P862*3+Q862*3+R862*3+S862*1)/13)*5,0)</f>
        <v/>
      </c>
      <c r="O862" s="43" t="n">
        <v>17.9</v>
      </c>
      <c r="P862" s="43" t="n">
        <v>30.03</v>
      </c>
      <c r="Q862" s="43" t="n">
        <v>49.75</v>
      </c>
      <c r="R862" s="43" t="n">
        <v>52.5</v>
      </c>
      <c r="S862" s="43" t="n">
        <v>42.22</v>
      </c>
      <c r="T862" s="58">
        <f>IF($C862="","",IF(ISNA(MATCH($C862,Comparativosimulacros!$E:$E,0)),"Falta en Comparativo","Sí está"))</f>
        <v/>
      </c>
    </row>
    <row r="863" ht="15.75" customHeight="1" s="42">
      <c r="A863" s="50" t="n">
        <v>1005</v>
      </c>
      <c r="B863" s="44" t="n"/>
      <c r="C863" s="44" t="n">
        <v>1023638628</v>
      </c>
      <c r="D863" s="43" t="inlineStr">
        <is>
          <t>Montoya Tilano Matías</t>
        </is>
      </c>
      <c r="E863" s="51" t="n"/>
      <c r="F863" s="52" t="n"/>
      <c r="G863" s="45" t="n">
        <v>3.09</v>
      </c>
      <c r="H863" s="45" t="n">
        <v>2.07</v>
      </c>
      <c r="I863" s="45" t="n">
        <v>4.25</v>
      </c>
      <c r="J863" s="45" t="n">
        <v>3.29</v>
      </c>
      <c r="K863" s="45" t="n">
        <v>2.89</v>
      </c>
      <c r="L863" s="46">
        <f>IFERROR(INDEX(Comparativosimulacros!$M$4:$M$1500,MATCH($C863,Comparativosimulacros!$E$4:$E$1500,0)),"")</f>
        <v/>
      </c>
      <c r="M863" s="46">
        <f>IFERROR(INDEX(Comparativosimulacros!$N$4:$N$1500,MATCH($C863,Comparativosimulacros!$E$4:$E$1500,0)),"")</f>
        <v/>
      </c>
      <c r="N863" s="50">
        <f>ROUND(((O863*3+P863*3+Q863*3+R863*3+S863*1)/13)*5,0)</f>
        <v/>
      </c>
      <c r="O863" s="43" t="n">
        <v>39.64</v>
      </c>
      <c r="P863" s="43" t="n">
        <v>25.58</v>
      </c>
      <c r="Q863" s="43" t="n">
        <v>58.85</v>
      </c>
      <c r="R863" s="43" t="n">
        <v>47.5</v>
      </c>
      <c r="S863" s="43" t="n">
        <v>44.44</v>
      </c>
      <c r="T863" s="58">
        <f>IF($C863="","",IF(ISNA(MATCH($C863,Comparativosimulacros!$E:$E,0)),"Falta en Comparativo","Sí está"))</f>
        <v/>
      </c>
    </row>
    <row r="864" ht="15.75" customHeight="1" s="42">
      <c r="A864" s="50" t="n">
        <v>1005</v>
      </c>
      <c r="B864" s="44" t="n"/>
      <c r="C864" s="44" t="n"/>
      <c r="D864" s="43" t="inlineStr">
        <is>
          <t>Montoya Vargas Isabela</t>
        </is>
      </c>
      <c r="E864" s="51" t="n"/>
      <c r="F864" s="52" t="n"/>
      <c r="G864" s="45" t="n">
        <v>2.89</v>
      </c>
      <c r="H864" s="45" t="n">
        <v>2.43</v>
      </c>
      <c r="I864" s="45" t="n">
        <v>2.77</v>
      </c>
      <c r="J864" s="45" t="n">
        <v>2.77</v>
      </c>
      <c r="K864" s="45" t="n">
        <v>2.6</v>
      </c>
      <c r="L864" s="46">
        <f>Comparativosimulacros!M863</f>
        <v/>
      </c>
      <c r="M864" s="46">
        <f>Comparativosimulacros!N863</f>
        <v/>
      </c>
      <c r="N864" s="50">
        <f>ROUND(((O864*3+P864*3+Q864*3+R864*3+S864*1)/13)*5,0)</f>
        <v/>
      </c>
      <c r="O864" s="43" t="n">
        <v>37.08</v>
      </c>
      <c r="P864" s="43" t="n">
        <v>30.03</v>
      </c>
      <c r="Q864" s="43" t="n">
        <v>38.45</v>
      </c>
      <c r="R864" s="43" t="n">
        <v>40</v>
      </c>
      <c r="S864" s="43" t="n">
        <v>40</v>
      </c>
      <c r="T864" s="58">
        <f>IF($C864="","",IF(ISNA(MATCH($C864,Comparativosimulacros!$E:$E,0)),"Falta en Comparativo","Sí está"))</f>
        <v/>
      </c>
    </row>
    <row r="865" ht="15.75" customHeight="1" s="42">
      <c r="A865" s="50" t="n">
        <v>1005</v>
      </c>
      <c r="B865" s="44" t="n"/>
      <c r="C865" s="44" t="n">
        <v>1023749144</v>
      </c>
      <c r="D865" s="43" t="inlineStr">
        <is>
          <t>Montoya Vélez Michel</t>
        </is>
      </c>
      <c r="E865" s="51" t="n"/>
      <c r="F865" s="52" t="n"/>
      <c r="G865" s="45" t="n">
        <v>4.19</v>
      </c>
      <c r="H865" s="45" t="n">
        <v>2.99</v>
      </c>
      <c r="I865" s="45" t="n">
        <v>3.43</v>
      </c>
      <c r="J865" s="45" t="n">
        <v>4.32</v>
      </c>
      <c r="K865" s="45" t="n">
        <v>3.04</v>
      </c>
      <c r="L865" s="46">
        <f>IFERROR(INDEX(Comparativosimulacros!$M$4:$M$1500,MATCH($C865,Comparativosimulacros!$E$4:$E$1500,0)),"")</f>
        <v/>
      </c>
      <c r="M865" s="46">
        <f>IFERROR(INDEX(Comparativosimulacros!$N$4:$N$1500,MATCH($C865,Comparativosimulacros!$E$4:$E$1500,0)),"")</f>
        <v/>
      </c>
      <c r="N865" s="50">
        <f>ROUND(((O865*3+P865*3+Q865*3+R865*3+S865*1)/13)*5,0)</f>
        <v/>
      </c>
      <c r="O865" s="43" t="n">
        <v>53.69</v>
      </c>
      <c r="P865" s="43" t="n">
        <v>37.06</v>
      </c>
      <c r="Q865" s="43" t="n">
        <v>47.54</v>
      </c>
      <c r="R865" s="43" t="n">
        <v>62.5</v>
      </c>
      <c r="S865" s="43" t="n">
        <v>46.67</v>
      </c>
      <c r="T865" s="58">
        <f>IF($C865="","",IF(ISNA(MATCH($C865,Comparativosimulacros!$E:$E,0)),"Falta en Comparativo","Sí está"))</f>
        <v/>
      </c>
    </row>
    <row r="866" ht="15.75" customHeight="1" s="42">
      <c r="A866" s="50" t="n">
        <v>1005</v>
      </c>
      <c r="B866" s="44" t="n"/>
      <c r="C866" s="44" t="n">
        <v>1036689964</v>
      </c>
      <c r="D866" s="43" t="inlineStr">
        <is>
          <t>Muñoz Álvarez Fabiola Paola</t>
        </is>
      </c>
      <c r="E866" s="51" t="n"/>
      <c r="F866" s="52" t="n"/>
      <c r="G866" s="45" t="n">
        <v>3.69</v>
      </c>
      <c r="H866" s="45" t="n">
        <v>2.89</v>
      </c>
      <c r="I866" s="45" t="n">
        <v>4.94</v>
      </c>
      <c r="J866" s="45" t="n">
        <v>4.32</v>
      </c>
      <c r="K866" s="45" t="n">
        <v>3.04</v>
      </c>
      <c r="L866" s="46">
        <f>IFERROR(INDEX(Comparativosimulacros!$M$4:$M$1500,MATCH($C866,Comparativosimulacros!$E$4:$E$1500,0)),"")</f>
        <v/>
      </c>
      <c r="M866" s="46">
        <f>IFERROR(INDEX(Comparativosimulacros!$N$4:$N$1500,MATCH($C866,Comparativosimulacros!$E$4:$E$1500,0)),"")</f>
        <v/>
      </c>
      <c r="N866" s="50">
        <f>ROUND(((O866*3+P866*3+Q866*3+R866*3+S866*1)/13)*5,0)</f>
        <v/>
      </c>
      <c r="O866" s="43" t="n">
        <v>47.3</v>
      </c>
      <c r="P866" s="43" t="n">
        <v>35.77</v>
      </c>
      <c r="Q866" s="43" t="n">
        <v>68.43000000000001</v>
      </c>
      <c r="R866" s="43" t="n">
        <v>62.5</v>
      </c>
      <c r="S866" s="43" t="n">
        <v>46.67</v>
      </c>
      <c r="T866" s="58">
        <f>IF($C866="","",IF(ISNA(MATCH($C866,Comparativosimulacros!$E:$E,0)),"Falta en Comparativo","Sí está"))</f>
        <v/>
      </c>
    </row>
    <row r="867" ht="15.75" customHeight="1" s="42">
      <c r="A867" s="50" t="n">
        <v>1005</v>
      </c>
      <c r="B867" s="44" t="n"/>
      <c r="C867" s="44" t="n"/>
      <c r="D867" s="43" t="inlineStr">
        <is>
          <t>Olarte Ramírez Joeiker Alejandro</t>
        </is>
      </c>
      <c r="E867" s="51" t="n"/>
      <c r="F867" s="52" t="n"/>
      <c r="G867" s="45" t="n">
        <v>4.69</v>
      </c>
      <c r="H867" s="45" t="n">
        <v>3.95</v>
      </c>
      <c r="I867" s="45" t="n">
        <v>3.43</v>
      </c>
      <c r="J867" s="45" t="n">
        <v>3.46</v>
      </c>
      <c r="K867" s="45" t="n">
        <v>2.17</v>
      </c>
      <c r="L867" s="46">
        <f>Comparativosimulacros!M866</f>
        <v/>
      </c>
      <c r="M867" s="46">
        <f>Comparativosimulacros!N866</f>
        <v/>
      </c>
      <c r="N867" s="50">
        <f>ROUND(((O867*3+P867*3+Q867*3+R867*3+S867*1)/13)*5,0)</f>
        <v/>
      </c>
      <c r="O867" s="43" t="n">
        <v>60.08</v>
      </c>
      <c r="P867" s="43" t="n">
        <v>48.93</v>
      </c>
      <c r="Q867" s="43" t="n">
        <v>47.54</v>
      </c>
      <c r="R867" s="43" t="n">
        <v>50</v>
      </c>
      <c r="S867" s="43" t="n">
        <v>33.33</v>
      </c>
      <c r="T867" s="58">
        <f>IF($C867="","",IF(ISNA(MATCH($C867,Comparativosimulacros!$E:$E,0)),"Falta en Comparativo","Sí está"))</f>
        <v/>
      </c>
    </row>
    <row r="868" ht="15.75" customHeight="1" s="42">
      <c r="A868" s="50" t="n">
        <v>1005</v>
      </c>
      <c r="B868" s="44" t="n"/>
      <c r="C868" s="44" t="n">
        <v>1025658344</v>
      </c>
      <c r="D868" s="43" t="inlineStr">
        <is>
          <t>Orozco Usuga María José</t>
        </is>
      </c>
      <c r="E868" s="51" t="n"/>
      <c r="F868" s="52" t="n"/>
      <c r="G868" s="45" t="n">
        <v>3.89</v>
      </c>
      <c r="H868" s="45" t="n">
        <v>4</v>
      </c>
      <c r="I868" s="45" t="n">
        <v>3.43</v>
      </c>
      <c r="J868" s="45" t="n">
        <v>2.59</v>
      </c>
      <c r="K868" s="45" t="n">
        <v>5</v>
      </c>
      <c r="L868" s="46">
        <f>IFERROR(INDEX(Comparativosimulacros!$M$4:$M$1500,MATCH($C868,Comparativosimulacros!$E$4:$E$1500,0)),"")</f>
        <v/>
      </c>
      <c r="M868" s="46">
        <f>IFERROR(INDEX(Comparativosimulacros!$N$4:$N$1500,MATCH($C868,Comparativosimulacros!$E$4:$E$1500,0)),"")</f>
        <v/>
      </c>
      <c r="N868" s="50">
        <f>ROUND(((O868*3+P868*3+Q868*3+R868*3+S868*1)/13)*5,0)</f>
        <v/>
      </c>
      <c r="O868" s="43" t="n">
        <v>49.86</v>
      </c>
      <c r="P868" s="43" t="n">
        <v>49.49</v>
      </c>
      <c r="Q868" s="43" t="n">
        <v>47.54</v>
      </c>
      <c r="R868" s="43" t="n">
        <v>37.5</v>
      </c>
      <c r="S868" s="43" t="n">
        <v>91.11</v>
      </c>
      <c r="T868" s="58">
        <f>IF($C868="","",IF(ISNA(MATCH($C868,Comparativosimulacros!$E:$E,0)),"Falta en Comparativo","Sí está"))</f>
        <v/>
      </c>
    </row>
    <row r="869" ht="15.75" customHeight="1" s="42">
      <c r="A869" s="50" t="n">
        <v>1005</v>
      </c>
      <c r="B869" s="44" t="n"/>
      <c r="C869" s="44" t="n">
        <v>1011593824</v>
      </c>
      <c r="D869" s="43" t="inlineStr">
        <is>
          <t>Osorio Aguinaga Maria Camila</t>
        </is>
      </c>
      <c r="E869" s="51" t="n"/>
      <c r="F869" s="52" t="n"/>
      <c r="G869" s="45" t="n">
        <v>2</v>
      </c>
      <c r="H869" s="45" t="n">
        <v>4.7</v>
      </c>
      <c r="I869" s="45" t="n">
        <v>2.45</v>
      </c>
      <c r="J869" s="45" t="n">
        <v>1.04</v>
      </c>
      <c r="K869" s="45" t="n">
        <v>5</v>
      </c>
      <c r="L869" s="46">
        <f>IFERROR(INDEX(Comparativosimulacros!$M$4:$M$1500,MATCH($C869,Comparativosimulacros!$E$4:$E$1500,0)),"")</f>
        <v/>
      </c>
      <c r="M869" s="46">
        <f>IFERROR(INDEX(Comparativosimulacros!$N$4:$N$1500,MATCH($C869,Comparativosimulacros!$E$4:$E$1500,0)),"")</f>
        <v/>
      </c>
      <c r="N869" s="50">
        <f>ROUND(((O869*3+P869*3+Q869*3+R869*3+S869*1)/13)*5,0)</f>
        <v/>
      </c>
      <c r="O869" s="43" t="n">
        <v>25.57</v>
      </c>
      <c r="P869" s="43" t="n">
        <v>58.2</v>
      </c>
      <c r="Q869" s="43" t="n">
        <v>33.91</v>
      </c>
      <c r="R869" s="43" t="n">
        <v>15</v>
      </c>
      <c r="S869" s="43" t="n">
        <v>86.67</v>
      </c>
      <c r="T869" s="58">
        <f>IF($C869="","",IF(ISNA(MATCH($C869,Comparativosimulacros!$E:$E,0)),"Falta en Comparativo","Sí está"))</f>
        <v/>
      </c>
    </row>
    <row r="870" ht="15.75" customHeight="1" s="42">
      <c r="A870" s="50" t="n">
        <v>1005</v>
      </c>
      <c r="B870" s="44" t="n"/>
      <c r="C870" s="44" t="n">
        <v>1011593008</v>
      </c>
      <c r="D870" s="43" t="inlineStr">
        <is>
          <t>Panesso Martínez Marlon Makey</t>
        </is>
      </c>
      <c r="E870" s="51" t="n"/>
      <c r="F870" s="52" t="n"/>
      <c r="G870" s="45" t="n">
        <v>3.79</v>
      </c>
      <c r="H870" s="45" t="n">
        <v>3.16</v>
      </c>
      <c r="I870" s="45" t="n">
        <v>4.28</v>
      </c>
      <c r="J870" s="45" t="n">
        <v>3.29</v>
      </c>
      <c r="K870" s="45" t="n">
        <v>5</v>
      </c>
      <c r="L870" s="46">
        <f>IFERROR(INDEX(Comparativosimulacros!$M$4:$M$1500,MATCH($C870,Comparativosimulacros!$E$4:$E$1500,0)),"")</f>
        <v/>
      </c>
      <c r="M870" s="46">
        <f>IFERROR(INDEX(Comparativosimulacros!$N$4:$N$1500,MATCH($C870,Comparativosimulacros!$E$4:$E$1500,0)),"")</f>
        <v/>
      </c>
      <c r="N870" s="50">
        <f>ROUND(((O870*3+P870*3+Q870*3+R870*3+S870*1)/13)*5,0)</f>
        <v/>
      </c>
      <c r="O870" s="43" t="n">
        <v>48.58</v>
      </c>
      <c r="P870" s="43" t="n">
        <v>39.07</v>
      </c>
      <c r="Q870" s="43" t="n">
        <v>59.34</v>
      </c>
      <c r="R870" s="43" t="n">
        <v>47.5</v>
      </c>
      <c r="S870" s="43" t="n">
        <v>88.89</v>
      </c>
      <c r="T870" s="58">
        <f>IF($C870="","",IF(ISNA(MATCH($C870,Comparativosimulacros!$E:$E,0)),"Falta en Comparativo","Sí está"))</f>
        <v/>
      </c>
    </row>
    <row r="871" ht="15.75" customHeight="1" s="42">
      <c r="A871" s="50" t="n">
        <v>1005</v>
      </c>
      <c r="B871" s="44" t="n"/>
      <c r="C871" s="44" t="n">
        <v>1011593662</v>
      </c>
      <c r="D871" s="43" t="inlineStr">
        <is>
          <t>Pareja Pareja Evelyn</t>
        </is>
      </c>
      <c r="E871" s="51" t="n"/>
      <c r="F871" s="52" t="n"/>
      <c r="G871" s="45" t="n">
        <v>2.99</v>
      </c>
      <c r="H871" s="45" t="n">
        <v>3.66</v>
      </c>
      <c r="I871" s="45" t="n">
        <v>3.79</v>
      </c>
      <c r="J871" s="45" t="n">
        <v>2.59</v>
      </c>
      <c r="K871" s="45" t="n">
        <v>4.05</v>
      </c>
      <c r="L871" s="46">
        <f>IFERROR(INDEX(Comparativosimulacros!$M$4:$M$1500,MATCH($C871,Comparativosimulacros!$E$4:$E$1500,0)),"")</f>
        <v/>
      </c>
      <c r="M871" s="46">
        <f>IFERROR(INDEX(Comparativosimulacros!$N$4:$N$1500,MATCH($C871,Comparativosimulacros!$E$4:$E$1500,0)),"")</f>
        <v/>
      </c>
      <c r="N871" s="50">
        <f>ROUND(((O871*3+P871*3+Q871*3+R871*3+S871*1)/13)*5,0)</f>
        <v/>
      </c>
      <c r="O871" s="43" t="n">
        <v>38.35</v>
      </c>
      <c r="P871" s="43" t="n">
        <v>45.34</v>
      </c>
      <c r="Q871" s="43" t="n">
        <v>52.58</v>
      </c>
      <c r="R871" s="43" t="n">
        <v>37.5</v>
      </c>
      <c r="S871" s="43" t="n">
        <v>62.22</v>
      </c>
      <c r="T871" s="58">
        <f>IF($C871="","",IF(ISNA(MATCH($C871,Comparativosimulacros!$E:$E,0)),"Falta en Comparativo","Sí está"))</f>
        <v/>
      </c>
    </row>
    <row r="872" ht="15.75" customHeight="1" s="42">
      <c r="A872" s="50" t="n">
        <v>1005</v>
      </c>
      <c r="B872" s="44" t="n"/>
      <c r="C872" s="44" t="n">
        <v>1011594085</v>
      </c>
      <c r="D872" s="43" t="inlineStr">
        <is>
          <t>Quintero Ortíz Salome</t>
        </is>
      </c>
      <c r="E872" s="51" t="n"/>
      <c r="F872" s="52" t="n"/>
      <c r="G872" s="45" t="n">
        <v>2.79</v>
      </c>
      <c r="H872" s="45" t="n">
        <v>3.35</v>
      </c>
      <c r="I872" s="45" t="n">
        <v>3.82</v>
      </c>
      <c r="J872" s="45" t="n">
        <v>3.8</v>
      </c>
      <c r="K872" s="45" t="n">
        <v>5</v>
      </c>
      <c r="L872" s="46">
        <f>IFERROR(INDEX(Comparativosimulacros!$M$4:$M$1500,MATCH($C872,Comparativosimulacros!$E$4:$E$1500,0)),"")</f>
        <v/>
      </c>
      <c r="M872" s="46">
        <f>IFERROR(INDEX(Comparativosimulacros!$N$4:$N$1500,MATCH($C872,Comparativosimulacros!$E$4:$E$1500,0)),"")</f>
        <v/>
      </c>
      <c r="N872" s="50">
        <f>ROUND(((O872*3+P872*3+Q872*3+R872*3+S872*1)/13)*5,0)</f>
        <v/>
      </c>
      <c r="O872" s="43" t="n">
        <v>35.79</v>
      </c>
      <c r="P872" s="43" t="n">
        <v>41.46</v>
      </c>
      <c r="Q872" s="43" t="n">
        <v>52.95</v>
      </c>
      <c r="R872" s="43" t="n">
        <v>55</v>
      </c>
      <c r="S872" s="43" t="n">
        <v>84.44</v>
      </c>
      <c r="T872" s="58">
        <f>IF($C872="","",IF(ISNA(MATCH($C872,Comparativosimulacros!$E:$E,0)),"Falta en Comparativo","Sí está"))</f>
        <v/>
      </c>
    </row>
    <row r="873" ht="15.75" customHeight="1" s="42">
      <c r="A873" s="50" t="n">
        <v>1005</v>
      </c>
      <c r="B873" s="44" t="n"/>
      <c r="C873" s="44" t="n">
        <v>1011591879</v>
      </c>
      <c r="D873" s="43" t="inlineStr">
        <is>
          <t>Restrepo Serna Yolany</t>
        </is>
      </c>
      <c r="E873" s="51" t="n"/>
      <c r="F873" s="52" t="n"/>
      <c r="G873" s="45" t="n">
        <v>1.5</v>
      </c>
      <c r="H873" s="45" t="n">
        <v>1.71</v>
      </c>
      <c r="I873" s="45" t="n">
        <v>2.06</v>
      </c>
      <c r="J873" s="45" t="n">
        <v>2.59</v>
      </c>
      <c r="K873" s="45" t="n">
        <v>2.17</v>
      </c>
      <c r="L873" s="46">
        <f>IFERROR(INDEX(Comparativosimulacros!$M$4:$M$1500,MATCH($C873,Comparativosimulacros!$E$4:$E$1500,0)),"")</f>
        <v/>
      </c>
      <c r="M873" s="46">
        <f>IFERROR(INDEX(Comparativosimulacros!$N$4:$N$1500,MATCH($C873,Comparativosimulacros!$E$4:$E$1500,0)),"")</f>
        <v/>
      </c>
      <c r="N873" s="50">
        <f>ROUND(((O873*3+P873*3+Q873*3+R873*3+S873*1)/13)*5,0)</f>
        <v/>
      </c>
      <c r="O873" s="43" t="n">
        <v>19.19</v>
      </c>
      <c r="P873" s="43" t="n">
        <v>21.18</v>
      </c>
      <c r="Q873" s="43" t="n">
        <v>28.5</v>
      </c>
      <c r="R873" s="43" t="n">
        <v>37.5</v>
      </c>
      <c r="S873" s="43" t="n">
        <v>33.33</v>
      </c>
      <c r="T873" s="58">
        <f>IF($C873="","",IF(ISNA(MATCH($C873,Comparativosimulacros!$E:$E,0)),"Falta en Comparativo","Sí está"))</f>
        <v/>
      </c>
    </row>
    <row r="874" ht="15.75" customHeight="1" s="42">
      <c r="A874" s="50" t="n">
        <v>1005</v>
      </c>
      <c r="B874" s="44" t="n"/>
      <c r="C874" s="44" t="n">
        <v>1108830973</v>
      </c>
      <c r="D874" s="43" t="inlineStr">
        <is>
          <t>Rivera Murcia Kevin Stiven</t>
        </is>
      </c>
      <c r="E874" s="51" t="n"/>
      <c r="F874" s="52" t="n"/>
      <c r="G874" s="45" t="n">
        <v>2.79</v>
      </c>
      <c r="H874" s="45" t="n">
        <v>2.89</v>
      </c>
      <c r="I874" s="45" t="n">
        <v>2.06</v>
      </c>
      <c r="J874" s="45" t="n">
        <v>2.94</v>
      </c>
      <c r="K874" s="45" t="n">
        <v>4.63</v>
      </c>
      <c r="L874" s="46">
        <f>IFERROR(INDEX(Comparativosimulacros!$M$4:$M$1500,MATCH($C874,Comparativosimulacros!$E$4:$E$1500,0)),"")</f>
        <v/>
      </c>
      <c r="M874" s="46">
        <f>IFERROR(INDEX(Comparativosimulacros!$N$4:$N$1500,MATCH($C874,Comparativosimulacros!$E$4:$E$1500,0)),"")</f>
        <v/>
      </c>
      <c r="N874" s="50">
        <f>ROUND(((O874*3+P874*3+Q874*3+R874*3+S874*1)/13)*5,0)</f>
        <v/>
      </c>
      <c r="O874" s="43" t="n">
        <v>35.8</v>
      </c>
      <c r="P874" s="43" t="n">
        <v>35.76</v>
      </c>
      <c r="Q874" s="43" t="n">
        <v>28.5</v>
      </c>
      <c r="R874" s="43" t="n">
        <v>42.5</v>
      </c>
      <c r="S874" s="43" t="n">
        <v>71.11</v>
      </c>
      <c r="T874" s="58">
        <f>IF($C874="","",IF(ISNA(MATCH($C874,Comparativosimulacros!$E:$E,0)),"Falta en Comparativo","Sí está"))</f>
        <v/>
      </c>
    </row>
    <row r="875" ht="15.75" customHeight="1" s="42">
      <c r="A875" s="50" t="n">
        <v>1005</v>
      </c>
      <c r="B875" s="44" t="n"/>
      <c r="C875" s="44" t="n">
        <v>1011593326</v>
      </c>
      <c r="D875" s="43" t="inlineStr">
        <is>
          <t>Rodríguez Alcaraz Wilson</t>
        </is>
      </c>
      <c r="E875" s="51" t="n"/>
      <c r="F875" s="52" t="n"/>
      <c r="G875" s="45" t="n">
        <v>5</v>
      </c>
      <c r="H875" s="45" t="n">
        <v>4.13</v>
      </c>
      <c r="I875" s="45" t="n">
        <v>3.92</v>
      </c>
      <c r="J875" s="45" t="n">
        <v>3.63</v>
      </c>
      <c r="K875" s="45" t="n">
        <v>5</v>
      </c>
      <c r="L875" s="46">
        <f>IFERROR(INDEX(Comparativosimulacros!$M$4:$M$1500,MATCH($C875,Comparativosimulacros!$E$4:$E$1500,0)),"")</f>
        <v/>
      </c>
      <c r="M875" s="46">
        <f>IFERROR(INDEX(Comparativosimulacros!$N$4:$N$1500,MATCH($C875,Comparativosimulacros!$E$4:$E$1500,0)),"")</f>
        <v/>
      </c>
      <c r="N875" s="50">
        <f>ROUND(((O875*3+P875*3+Q875*3+R875*3+S875*1)/13)*5,0)</f>
        <v/>
      </c>
      <c r="O875" s="43" t="n">
        <v>70.31</v>
      </c>
      <c r="P875" s="43" t="n">
        <v>51.18</v>
      </c>
      <c r="Q875" s="43" t="n">
        <v>54.3</v>
      </c>
      <c r="R875" s="43" t="n">
        <v>52.5</v>
      </c>
      <c r="S875" s="43" t="n">
        <v>80</v>
      </c>
      <c r="T875" s="58">
        <f>IF($C875="","",IF(ISNA(MATCH($C875,Comparativosimulacros!$E:$E,0)),"Falta en Comparativo","Sí está"))</f>
        <v/>
      </c>
    </row>
    <row r="876" ht="15.75" customHeight="1" s="42">
      <c r="A876" s="50" t="n">
        <v>1005</v>
      </c>
      <c r="B876" s="44" t="n"/>
      <c r="C876" s="44" t="n"/>
      <c r="D876" s="43" t="inlineStr">
        <is>
          <t>Serna Rueda Kevin Andres</t>
        </is>
      </c>
      <c r="E876" s="51" t="n"/>
      <c r="F876" s="52" t="n"/>
      <c r="G876" s="45" t="n">
        <v>2.99</v>
      </c>
      <c r="H876" s="45" t="n">
        <v>2.77</v>
      </c>
      <c r="I876" s="45" t="n">
        <v>2.35</v>
      </c>
      <c r="J876" s="45" t="n">
        <v>3.63</v>
      </c>
      <c r="K876" s="45" t="n">
        <v>2.17</v>
      </c>
      <c r="L876" s="46">
        <f>Comparativosimulacros!M875</f>
        <v/>
      </c>
      <c r="M876" s="46">
        <f>Comparativosimulacros!N875</f>
        <v/>
      </c>
      <c r="N876" s="50">
        <f>ROUND(((O876*3+P876*3+Q876*3+R876*3+S876*1)/13)*5,0)</f>
        <v/>
      </c>
      <c r="O876" s="43" t="n">
        <v>38.35</v>
      </c>
      <c r="P876" s="43" t="n">
        <v>34.34</v>
      </c>
      <c r="Q876" s="43" t="n">
        <v>32.56</v>
      </c>
      <c r="R876" s="43" t="n">
        <v>52.5</v>
      </c>
      <c r="S876" s="43" t="n">
        <v>33.33</v>
      </c>
      <c r="T876" s="58">
        <f>IF($C876="","",IF(ISNA(MATCH($C876,Comparativosimulacros!$E:$E,0)),"Falta en Comparativo","Sí está"))</f>
        <v/>
      </c>
    </row>
    <row r="877" ht="15.75" customHeight="1" s="42">
      <c r="A877" s="50" t="n">
        <v>1005</v>
      </c>
      <c r="B877" s="44" t="n"/>
      <c r="C877" s="44" t="n">
        <v>1035976233</v>
      </c>
      <c r="D877" s="43" t="inlineStr">
        <is>
          <t>Taborda Gómez Mariángel</t>
        </is>
      </c>
      <c r="E877" s="51" t="n"/>
      <c r="F877" s="52" t="n"/>
      <c r="G877" s="45" t="n">
        <v>4.79</v>
      </c>
      <c r="H877" s="45" t="n">
        <v>4.3</v>
      </c>
      <c r="I877" s="45" t="n">
        <v>4.41</v>
      </c>
      <c r="J877" s="45" t="n">
        <v>4.15</v>
      </c>
      <c r="K877" s="45" t="n">
        <v>5</v>
      </c>
      <c r="L877" s="46">
        <f>IFERROR(INDEX(Comparativosimulacros!$M$4:$M$1500,MATCH($C877,Comparativosimulacros!$E$4:$E$1500,0)),"")</f>
        <v/>
      </c>
      <c r="M877" s="46">
        <f>IFERROR(INDEX(Comparativosimulacros!$N$4:$N$1500,MATCH($C877,Comparativosimulacros!$E$4:$E$1500,0)),"")</f>
        <v/>
      </c>
      <c r="N877" s="50">
        <f>ROUND(((O877*3+P877*3+Q877*3+R877*3+S877*1)/13)*5,0)</f>
        <v/>
      </c>
      <c r="O877" s="43" t="n">
        <v>61.36</v>
      </c>
      <c r="P877" s="43" t="n">
        <v>53.27</v>
      </c>
      <c r="Q877" s="43" t="n">
        <v>61.18</v>
      </c>
      <c r="R877" s="43" t="n">
        <v>60</v>
      </c>
      <c r="S877" s="43" t="n">
        <v>84.44</v>
      </c>
      <c r="T877" s="58">
        <f>IF($C877="","",IF(ISNA(MATCH($C877,Comparativosimulacros!$E:$E,0)),"Falta en Comparativo","Sí está"))</f>
        <v/>
      </c>
    </row>
    <row r="878" ht="15.75" customHeight="1" s="42">
      <c r="A878" s="50" t="n">
        <v>1005</v>
      </c>
      <c r="B878" s="44" t="n"/>
      <c r="C878" s="44" t="n">
        <v>1011594251</v>
      </c>
      <c r="D878" s="43" t="inlineStr">
        <is>
          <t>Tilano López Angie Manuela</t>
        </is>
      </c>
      <c r="E878" s="51" t="n"/>
      <c r="F878" s="52" t="n"/>
      <c r="G878" s="45" t="n">
        <v>5</v>
      </c>
      <c r="H878" s="45" t="n">
        <v>5</v>
      </c>
      <c r="I878" s="45" t="n">
        <v>4.96</v>
      </c>
      <c r="J878" s="45" t="n">
        <v>3.63</v>
      </c>
      <c r="K878" s="45" t="n">
        <v>5</v>
      </c>
      <c r="L878" s="46">
        <f>IFERROR(INDEX(Comparativosimulacros!$M$4:$M$1500,MATCH($C878,Comparativosimulacros!$E$4:$E$1500,0)),"")</f>
        <v/>
      </c>
      <c r="M878" s="46">
        <f>IFERROR(INDEX(Comparativosimulacros!$N$4:$N$1500,MATCH($C878,Comparativosimulacros!$E$4:$E$1500,0)),"")</f>
        <v/>
      </c>
      <c r="N878" s="50">
        <f>ROUND(((O878*3+P878*3+Q878*3+R878*3+S878*1)/13)*5,0)</f>
        <v/>
      </c>
      <c r="O878" s="43" t="n">
        <v>65.19</v>
      </c>
      <c r="P878" s="43" t="n">
        <v>64.84</v>
      </c>
      <c r="Q878" s="43" t="n">
        <v>68.8</v>
      </c>
      <c r="R878" s="43" t="n">
        <v>52.5</v>
      </c>
      <c r="S878" s="43" t="n">
        <v>86.67</v>
      </c>
      <c r="T878" s="58">
        <f>IF($C878="","",IF(ISNA(MATCH($C878,Comparativosimulacros!$E:$E,0)),"Falta en Comparativo","Sí está"))</f>
        <v/>
      </c>
    </row>
    <row r="879" ht="15.75" customHeight="1" s="42">
      <c r="A879" s="50" t="n">
        <v>1005</v>
      </c>
      <c r="B879" s="44" t="n"/>
      <c r="C879" s="44" t="n">
        <v>1011592861</v>
      </c>
      <c r="D879" s="43" t="inlineStr">
        <is>
          <t>Usuga Alcaraz María Camila</t>
        </is>
      </c>
      <c r="E879" s="51" t="n"/>
      <c r="F879" s="52" t="n"/>
      <c r="G879" s="45" t="n">
        <v>4.59</v>
      </c>
      <c r="H879" s="45" t="n">
        <v>4.69</v>
      </c>
      <c r="I879" s="45" t="n">
        <v>2.54</v>
      </c>
      <c r="J879" s="45" t="n">
        <v>3.63</v>
      </c>
      <c r="K879" s="45" t="n">
        <v>5</v>
      </c>
      <c r="L879" s="46">
        <f>IFERROR(INDEX(Comparativosimulacros!$M$4:$M$1500,MATCH($C879,Comparativosimulacros!$E$4:$E$1500,0)),"")</f>
        <v/>
      </c>
      <c r="M879" s="46">
        <f>IFERROR(INDEX(Comparativosimulacros!$N$4:$N$1500,MATCH($C879,Comparativosimulacros!$E$4:$E$1500,0)),"")</f>
        <v/>
      </c>
      <c r="N879" s="50">
        <f>ROUND(((O879*3+P879*3+Q879*3+R879*3+S879*1)/13)*5,0)</f>
        <v/>
      </c>
      <c r="O879" s="43" t="n">
        <v>58.8</v>
      </c>
      <c r="P879" s="43" t="n">
        <v>58</v>
      </c>
      <c r="Q879" s="43" t="n">
        <v>35.26</v>
      </c>
      <c r="R879" s="43" t="n">
        <v>52.5</v>
      </c>
      <c r="S879" s="43" t="n">
        <v>80</v>
      </c>
      <c r="T879" s="58">
        <f>IF($C879="","",IF(ISNA(MATCH($C879,Comparativosimulacros!$E:$E,0)),"Falta en Comparativo","Sí está"))</f>
        <v/>
      </c>
    </row>
    <row r="880" ht="15.75" customHeight="1" s="42">
      <c r="A880" s="50" t="n">
        <v>1005</v>
      </c>
      <c r="B880" s="44" t="n"/>
      <c r="C880" s="44" t="n">
        <v>1022005664</v>
      </c>
      <c r="D880" s="43" t="inlineStr">
        <is>
          <t>Usuga Londoño Miguel Ángel</t>
        </is>
      </c>
      <c r="E880" s="51" t="n"/>
      <c r="F880" s="52" t="n"/>
      <c r="G880" s="45" t="n">
        <v>4.59</v>
      </c>
      <c r="H880" s="45" t="n">
        <v>5</v>
      </c>
      <c r="I880" s="45" t="n">
        <v>3.59</v>
      </c>
      <c r="J880" s="45" t="n">
        <v>3.29</v>
      </c>
      <c r="K880" s="45" t="n">
        <v>4.91</v>
      </c>
      <c r="L880" s="46">
        <f>IFERROR(INDEX(Comparativosimulacros!$M$4:$M$1500,MATCH($C880,Comparativosimulacros!$E$4:$E$1500,0)),"")</f>
        <v/>
      </c>
      <c r="M880" s="46">
        <f>IFERROR(INDEX(Comparativosimulacros!$N$4:$N$1500,MATCH($C880,Comparativosimulacros!$E$4:$E$1500,0)),"")</f>
        <v/>
      </c>
      <c r="N880" s="50">
        <f>ROUND(((O880*3+P880*3+Q880*3+R880*3+S880*1)/13)*5,0)</f>
        <v/>
      </c>
      <c r="O880" s="43" t="n">
        <v>58.8</v>
      </c>
      <c r="P880" s="43" t="n">
        <v>71.11</v>
      </c>
      <c r="Q880" s="43" t="n">
        <v>49.75</v>
      </c>
      <c r="R880" s="43" t="n">
        <v>47.5</v>
      </c>
      <c r="S880" s="43" t="n">
        <v>75.56</v>
      </c>
      <c r="T880" s="58">
        <f>IF($C880="","",IF(ISNA(MATCH($C880,Comparativosimulacros!$E:$E,0)),"Falta en Comparativo","Sí está"))</f>
        <v/>
      </c>
    </row>
    <row r="881" ht="15.75" customHeight="1" s="42">
      <c r="A881" s="50" t="n">
        <v>1005</v>
      </c>
      <c r="B881" s="44" t="n"/>
      <c r="C881" s="44" t="n">
        <v>1046476152</v>
      </c>
      <c r="D881" s="43" t="inlineStr">
        <is>
          <t>Villa Argáez Joan Sebastián</t>
        </is>
      </c>
      <c r="E881" s="51" t="n"/>
      <c r="F881" s="52" t="n"/>
      <c r="G881" s="45" t="n">
        <v>4.19</v>
      </c>
      <c r="H881" s="45" t="n">
        <v>3.02</v>
      </c>
      <c r="I881" s="45" t="n">
        <v>3.39</v>
      </c>
      <c r="J881" s="45" t="n">
        <v>3.63</v>
      </c>
      <c r="K881" s="45" t="n">
        <v>3.61</v>
      </c>
      <c r="L881" s="46">
        <f>IFERROR(INDEX(Comparativosimulacros!$M$4:$M$1500,MATCH($C881,Comparativosimulacros!$E$4:$E$1500,0)),"")</f>
        <v/>
      </c>
      <c r="M881" s="46">
        <f>IFERROR(INDEX(Comparativosimulacros!$N$4:$N$1500,MATCH($C881,Comparativosimulacros!$E$4:$E$1500,0)),"")</f>
        <v/>
      </c>
      <c r="N881" s="50">
        <f>ROUND(((O881*3+P881*3+Q881*3+R881*3+S881*1)/13)*5,0)</f>
        <v/>
      </c>
      <c r="O881" s="43" t="n">
        <v>53.7</v>
      </c>
      <c r="P881" s="43" t="n">
        <v>37.35</v>
      </c>
      <c r="Q881" s="43" t="n">
        <v>47.05</v>
      </c>
      <c r="R881" s="43" t="n">
        <v>52.5</v>
      </c>
      <c r="S881" s="43" t="n">
        <v>55.56</v>
      </c>
      <c r="T881" s="58">
        <f>IF($C881="","",IF(ISNA(MATCH($C881,Comparativosimulacros!$E:$E,0)),"Falta en Comparativo","Sí está"))</f>
        <v/>
      </c>
    </row>
    <row r="882" ht="15.75" customHeight="1" s="42">
      <c r="A882" s="50" t="n">
        <v>1101</v>
      </c>
      <c r="B882" s="44" t="n"/>
      <c r="C882" s="44" t="n">
        <v>1011592456</v>
      </c>
      <c r="D882" s="43" t="inlineStr">
        <is>
          <t>Aguinaga González Estefanía</t>
        </is>
      </c>
      <c r="E882" s="51" t="n"/>
      <c r="F882" s="52" t="n"/>
      <c r="G882" s="45" t="n">
        <v>3.55</v>
      </c>
      <c r="H882" s="45" t="n">
        <v>4.26</v>
      </c>
      <c r="I882" s="45" t="n">
        <v>4.14</v>
      </c>
      <c r="J882" s="45" t="n">
        <v>4.28</v>
      </c>
      <c r="K882" s="45" t="n">
        <v>2.67</v>
      </c>
      <c r="L882" s="46">
        <f>IFERROR(INDEX(Comparativosimulacros!$M$4:$M$1500,MATCH($C882,Comparativosimulacros!$E$4:$E$1500,0)),"")</f>
        <v/>
      </c>
      <c r="M882" s="46">
        <f>IFERROR(INDEX(Comparativosimulacros!$N$4:$N$1500,MATCH($C882,Comparativosimulacros!$E$4:$E$1500,0)),"")</f>
        <v/>
      </c>
      <c r="N882" s="50">
        <f>ROUND(((O882*3+P882*3+Q882*3+R882*3+S882*1)/13)*5,0)</f>
        <v/>
      </c>
      <c r="O882" s="43" t="n">
        <v>47.01</v>
      </c>
      <c r="P882" s="43" t="n">
        <v>63.64</v>
      </c>
      <c r="Q882" s="43" t="n">
        <v>61.94</v>
      </c>
      <c r="R882" s="43" t="n">
        <v>68.29000000000001</v>
      </c>
      <c r="S882" s="43" t="n">
        <v>41.82</v>
      </c>
      <c r="T882" s="58">
        <f>IF($C882="","",IF(ISNA(MATCH($C882,Comparativosimulacros!$E:$E,0)),"Falta en Comparativo","Sí está"))</f>
        <v/>
      </c>
    </row>
    <row r="883" ht="15.75" customHeight="1" s="42">
      <c r="A883" s="50" t="n">
        <v>1101</v>
      </c>
      <c r="B883" s="44" t="n"/>
      <c r="C883" s="44" t="n">
        <v>1011591536</v>
      </c>
      <c r="D883" s="43" t="inlineStr">
        <is>
          <t>Aguinaga Layos Jhonatan Andrés</t>
        </is>
      </c>
      <c r="E883" s="51" t="n"/>
      <c r="F883" s="52" t="n"/>
      <c r="G883" s="45" t="n">
        <v>2.27</v>
      </c>
      <c r="H883" s="45" t="n">
        <v>3.53</v>
      </c>
      <c r="I883" s="45" t="n">
        <v>3.94</v>
      </c>
      <c r="J883" s="45" t="n">
        <v>3.67</v>
      </c>
      <c r="K883" s="45" t="n">
        <v>3.14</v>
      </c>
      <c r="L883" s="46">
        <f>IFERROR(INDEX(Comparativosimulacros!$M$4:$M$1500,MATCH($C883,Comparativosimulacros!$E$4:$E$1500,0)),"")</f>
        <v/>
      </c>
      <c r="M883" s="46">
        <f>IFERROR(INDEX(Comparativosimulacros!$N$4:$N$1500,MATCH($C883,Comparativosimulacros!$E$4:$E$1500,0)),"")</f>
        <v/>
      </c>
      <c r="N883" s="50">
        <f>ROUND(((O883*3+P883*3+Q883*3+R883*3+S883*1)/13)*5,0)</f>
        <v/>
      </c>
      <c r="O883" s="43" t="n">
        <v>30.08</v>
      </c>
      <c r="P883" s="43" t="n">
        <v>52.78</v>
      </c>
      <c r="Q883" s="43" t="n">
        <v>58.82</v>
      </c>
      <c r="R883" s="43" t="n">
        <v>58.54</v>
      </c>
      <c r="S883" s="43" t="n">
        <v>49.09</v>
      </c>
      <c r="T883" s="58">
        <f>IF($C883="","",IF(ISNA(MATCH($C883,Comparativosimulacros!$E:$E,0)),"Falta en Comparativo","Sí está"))</f>
        <v/>
      </c>
    </row>
    <row r="884" ht="15.75" customHeight="1" s="42">
      <c r="A884" s="50" t="n">
        <v>1101</v>
      </c>
      <c r="B884" s="44" t="n"/>
      <c r="C884" s="44" t="n">
        <v>1011592402</v>
      </c>
      <c r="D884" s="43" t="inlineStr">
        <is>
          <t>Alcaraz Urrego Daniel</t>
        </is>
      </c>
      <c r="E884" s="51" t="n"/>
      <c r="F884" s="52" t="n"/>
      <c r="G884" s="45" t="n">
        <v>2.7</v>
      </c>
      <c r="H884" s="45" t="n">
        <v>3.46</v>
      </c>
      <c r="I884" s="45" t="n">
        <v>2.89</v>
      </c>
      <c r="J884" s="45" t="n">
        <v>2.75</v>
      </c>
      <c r="K884" s="45" t="n">
        <v>4.3</v>
      </c>
      <c r="L884" s="46">
        <f>IFERROR(INDEX(Comparativosimulacros!$M$4:$M$1500,MATCH($C884,Comparativosimulacros!$E$4:$E$1500,0)),"")</f>
        <v/>
      </c>
      <c r="M884" s="46">
        <f>IFERROR(INDEX(Comparativosimulacros!$N$4:$N$1500,MATCH($C884,Comparativosimulacros!$E$4:$E$1500,0)),"")</f>
        <v/>
      </c>
      <c r="N884" s="50">
        <f>ROUND(((O884*3+P884*3+Q884*3+R884*3+S884*1)/13)*5,0)</f>
        <v/>
      </c>
      <c r="O884" s="43" t="n">
        <v>35.67</v>
      </c>
      <c r="P884" s="43" t="n">
        <v>51.65</v>
      </c>
      <c r="Q884" s="43" t="n">
        <v>43.19</v>
      </c>
      <c r="R884" s="43" t="n">
        <v>43.9</v>
      </c>
      <c r="S884" s="43" t="n">
        <v>67.27</v>
      </c>
      <c r="T884" s="58">
        <f>IF($C884="","",IF(ISNA(MATCH($C884,Comparativosimulacros!$E:$E,0)),"Falta en Comparativo","Sí está"))</f>
        <v/>
      </c>
    </row>
    <row r="885" ht="15.75" customHeight="1" s="42">
      <c r="A885" s="50" t="n">
        <v>1101</v>
      </c>
      <c r="B885" s="44" t="n"/>
      <c r="C885" s="44" t="n">
        <v>1011592968</v>
      </c>
      <c r="D885" s="43" t="inlineStr">
        <is>
          <t>Alcaraz Urrego Tatiana</t>
        </is>
      </c>
      <c r="E885" s="51" t="n"/>
      <c r="F885" s="52" t="n"/>
      <c r="G885" s="45" t="n">
        <v>2.17</v>
      </c>
      <c r="H885" s="45" t="n">
        <v>4.48</v>
      </c>
      <c r="I885" s="45" t="n">
        <v>5</v>
      </c>
      <c r="J885" s="45" t="n">
        <v>4.74</v>
      </c>
      <c r="K885" s="45" t="n">
        <v>3.14</v>
      </c>
      <c r="L885" s="46">
        <f>IFERROR(INDEX(Comparativosimulacros!$M$4:$M$1500,MATCH($C885,Comparativosimulacros!$E$4:$E$1500,0)),"")</f>
        <v/>
      </c>
      <c r="M885" s="46">
        <f>IFERROR(INDEX(Comparativosimulacros!$N$4:$N$1500,MATCH($C885,Comparativosimulacros!$E$4:$E$1500,0)),"")</f>
        <v/>
      </c>
      <c r="N885" s="50">
        <f>ROUND(((O885*3+P885*3+Q885*3+R885*3+S885*1)/13)*5,0)</f>
        <v/>
      </c>
      <c r="O885" s="43" t="n">
        <v>28.73</v>
      </c>
      <c r="P885" s="43" t="n">
        <v>66.95999999999999</v>
      </c>
      <c r="Q885" s="43" t="n">
        <v>84.90000000000001</v>
      </c>
      <c r="R885" s="43" t="n">
        <v>75.61</v>
      </c>
      <c r="S885" s="43" t="n">
        <v>49.09</v>
      </c>
      <c r="T885" s="58">
        <f>IF($C885="","",IF(ISNA(MATCH($C885,Comparativosimulacros!$E:$E,0)),"Falta en Comparativo","Sí está"))</f>
        <v/>
      </c>
    </row>
    <row r="886" ht="15.75" customHeight="1" s="42">
      <c r="A886" s="50" t="n">
        <v>1101</v>
      </c>
      <c r="B886" s="44" t="n"/>
      <c r="C886" s="44" t="n">
        <v>1018238587</v>
      </c>
      <c r="D886" s="43" t="inlineStr">
        <is>
          <t>Alonso Pérez Juan Sebastián</t>
        </is>
      </c>
      <c r="E886" s="51" t="n"/>
      <c r="F886" s="52" t="n"/>
      <c r="G886" s="45" t="n">
        <v>3.47</v>
      </c>
      <c r="H886" s="45" t="n">
        <v>4.28</v>
      </c>
      <c r="I886" s="45" t="n">
        <v>3.93</v>
      </c>
      <c r="J886" s="45" t="n">
        <v>4.9</v>
      </c>
      <c r="K886" s="45" t="n">
        <v>3.49</v>
      </c>
      <c r="L886" s="46">
        <f>IFERROR(INDEX(Comparativosimulacros!$M$4:$M$1500,MATCH($C886,Comparativosimulacros!$E$4:$E$1500,0)),"")</f>
        <v/>
      </c>
      <c r="M886" s="46">
        <f>IFERROR(INDEX(Comparativosimulacros!$N$4:$N$1500,MATCH($C886,Comparativosimulacros!$E$4:$E$1500,0)),"")</f>
        <v/>
      </c>
      <c r="N886" s="50">
        <f>ROUND(((O886*3+P886*3+Q886*3+R886*3+S886*1)/13)*5,0)</f>
        <v/>
      </c>
      <c r="O886" s="43" t="n">
        <v>45.83</v>
      </c>
      <c r="P886" s="43" t="n">
        <v>63.9</v>
      </c>
      <c r="Q886" s="43" t="n">
        <v>58.68</v>
      </c>
      <c r="R886" s="43" t="n">
        <v>78.05</v>
      </c>
      <c r="S886" s="43" t="n">
        <v>54.55</v>
      </c>
      <c r="T886" s="58">
        <f>IF($C886="","",IF(ISNA(MATCH($C886,Comparativosimulacros!$E:$E,0)),"Falta en Comparativo","Sí está"))</f>
        <v/>
      </c>
    </row>
    <row r="887" ht="15.75" customHeight="1" s="42">
      <c r="A887" s="50" t="n">
        <v>1101</v>
      </c>
      <c r="B887" s="44" t="n"/>
      <c r="C887" s="44" t="n">
        <v>1011592928</v>
      </c>
      <c r="D887" s="43" t="inlineStr">
        <is>
          <t>Arenas Mejía María José</t>
        </is>
      </c>
      <c r="E887" s="51" t="n"/>
      <c r="F887" s="52" t="n"/>
      <c r="G887" s="45" t="n">
        <v>3.44</v>
      </c>
      <c r="H887" s="45" t="n">
        <v>4.39</v>
      </c>
      <c r="I887" s="45" t="n">
        <v>3.72</v>
      </c>
      <c r="J887" s="45" t="n">
        <v>4.9</v>
      </c>
      <c r="K887" s="45" t="n">
        <v>3.37</v>
      </c>
      <c r="L887" s="46">
        <f>IFERROR(INDEX(Comparativosimulacros!$M$4:$M$1500,MATCH($C887,Comparativosimulacros!$E$4:$E$1500,0)),"")</f>
        <v/>
      </c>
      <c r="M887" s="46">
        <f>IFERROR(INDEX(Comparativosimulacros!$N$4:$N$1500,MATCH($C887,Comparativosimulacros!$E$4:$E$1500,0)),"")</f>
        <v/>
      </c>
      <c r="N887" s="50">
        <f>ROUND(((O887*3+P887*3+Q887*3+R887*3+S887*1)/13)*5,0)</f>
        <v/>
      </c>
      <c r="O887" s="43" t="n">
        <v>45.48</v>
      </c>
      <c r="P887" s="43" t="n">
        <v>65.56999999999999</v>
      </c>
      <c r="Q887" s="43" t="n">
        <v>55.63</v>
      </c>
      <c r="R887" s="43" t="n">
        <v>78.05</v>
      </c>
      <c r="S887" s="43" t="n">
        <v>52.73</v>
      </c>
      <c r="T887" s="58">
        <f>IF($C887="","",IF(ISNA(MATCH($C887,Comparativosimulacros!$E:$E,0)),"Falta en Comparativo","Sí está"))</f>
        <v/>
      </c>
    </row>
    <row r="888" ht="15.75" customHeight="1" s="42">
      <c r="A888" s="50" t="n">
        <v>1101</v>
      </c>
      <c r="B888" s="44" t="n"/>
      <c r="C888" s="44" t="n">
        <v>4950556</v>
      </c>
      <c r="D888" s="43" t="inlineStr">
        <is>
          <t>Caldera Andrade Víctor Alfonso</t>
        </is>
      </c>
      <c r="E888" s="51" t="n"/>
      <c r="F888" s="52" t="n"/>
      <c r="G888" s="45" t="n">
        <v>3.34</v>
      </c>
      <c r="H888" s="45" t="n">
        <v>2.06</v>
      </c>
      <c r="I888" s="45" t="n">
        <v>1.75</v>
      </c>
      <c r="J888" s="45" t="n">
        <v>2.91</v>
      </c>
      <c r="K888" s="45" t="n">
        <v>3.25</v>
      </c>
      <c r="L888" s="46">
        <f>IFERROR(INDEX(Comparativosimulacros!$M$4:$M$1500,MATCH($C888,Comparativosimulacros!$E$4:$E$1500,0)),"")</f>
        <v/>
      </c>
      <c r="M888" s="46">
        <f>IFERROR(INDEX(Comparativosimulacros!$N$4:$N$1500,MATCH($C888,Comparativosimulacros!$E$4:$E$1500,0)),"")</f>
        <v/>
      </c>
      <c r="N888" s="50">
        <f>ROUND(((O888*3+P888*3+Q888*3+R888*3+S888*1)/13)*5,0)</f>
        <v/>
      </c>
      <c r="O888" s="43" t="n">
        <v>44.13</v>
      </c>
      <c r="P888" s="43" t="n">
        <v>30.72</v>
      </c>
      <c r="Q888" s="43" t="n">
        <v>26.22</v>
      </c>
      <c r="R888" s="43" t="n">
        <v>46.34</v>
      </c>
      <c r="S888" s="43" t="n">
        <v>50.91</v>
      </c>
      <c r="T888" s="58">
        <f>IF($C888="","",IF(ISNA(MATCH($C888,Comparativosimulacros!$E:$E,0)),"Falta en Comparativo","Sí está"))</f>
        <v/>
      </c>
    </row>
    <row r="889" ht="15.75" customHeight="1" s="42">
      <c r="A889" s="50" t="n">
        <v>1101</v>
      </c>
      <c r="B889" s="44" t="n"/>
      <c r="C889" s="44" t="n">
        <v>1011593357</v>
      </c>
      <c r="D889" s="43" t="inlineStr">
        <is>
          <t>Feria Zapata Simón</t>
        </is>
      </c>
      <c r="E889" s="51" t="n"/>
      <c r="F889" s="52" t="n"/>
      <c r="G889" s="45" t="n">
        <v>4.37</v>
      </c>
      <c r="H889" s="45" t="n">
        <v>4.31</v>
      </c>
      <c r="I889" s="45" t="n">
        <v>3.62</v>
      </c>
      <c r="J889" s="45" t="n">
        <v>4.44</v>
      </c>
      <c r="K889" s="45" t="n">
        <v>3.25</v>
      </c>
      <c r="L889" s="46">
        <f>IFERROR(INDEX(Comparativosimulacros!$M$4:$M$1500,MATCH($C889,Comparativosimulacros!$E$4:$E$1500,0)),"")</f>
        <v/>
      </c>
      <c r="M889" s="46">
        <f>IFERROR(INDEX(Comparativosimulacros!$N$4:$N$1500,MATCH($C889,Comparativosimulacros!$E$4:$E$1500,0)),"")</f>
        <v/>
      </c>
      <c r="N889" s="50">
        <f>ROUND(((O889*3+P889*3+Q889*3+R889*3+S889*1)/13)*5,0)</f>
        <v/>
      </c>
      <c r="O889" s="43" t="n">
        <v>57.82</v>
      </c>
      <c r="P889" s="43" t="n">
        <v>64.36</v>
      </c>
      <c r="Q889" s="43" t="n">
        <v>54.06</v>
      </c>
      <c r="R889" s="43" t="n">
        <v>70.73</v>
      </c>
      <c r="S889" s="43" t="n">
        <v>50.91</v>
      </c>
      <c r="T889" s="58">
        <f>IF($C889="","",IF(ISNA(MATCH($C889,Comparativosimulacros!$E:$E,0)),"Falta en Comparativo","Sí está"))</f>
        <v/>
      </c>
    </row>
    <row r="890" ht="15.75" customHeight="1" s="42">
      <c r="A890" s="50" t="n">
        <v>1101</v>
      </c>
      <c r="B890" s="44" t="n"/>
      <c r="C890" s="44" t="n">
        <v>1046907406</v>
      </c>
      <c r="D890" s="43" t="inlineStr">
        <is>
          <t>González Escalante Luciana</t>
        </is>
      </c>
      <c r="E890" s="51" t="n"/>
      <c r="F890" s="52" t="n"/>
      <c r="G890" s="45" t="n">
        <v>2.39</v>
      </c>
      <c r="H890" s="45" t="n">
        <v>3.02</v>
      </c>
      <c r="I890" s="45" t="n">
        <v>3.1</v>
      </c>
      <c r="J890" s="45" t="n">
        <v>2.75</v>
      </c>
      <c r="K890" s="45" t="n">
        <v>3.83</v>
      </c>
      <c r="L890" s="46">
        <f>IFERROR(INDEX(Comparativosimulacros!$M$4:$M$1500,MATCH($C890,Comparativosimulacros!$E$4:$E$1500,0)),"")</f>
        <v/>
      </c>
      <c r="M890" s="46">
        <f>IFERROR(INDEX(Comparativosimulacros!$N$4:$N$1500,MATCH($C890,Comparativosimulacros!$E$4:$E$1500,0)),"")</f>
        <v/>
      </c>
      <c r="N890" s="50">
        <f>ROUND(((O890*3+P890*3+Q890*3+R890*3+S890*1)/13)*5,0)</f>
        <v/>
      </c>
      <c r="O890" s="43" t="n">
        <v>31.61</v>
      </c>
      <c r="P890" s="43" t="n">
        <v>45.16</v>
      </c>
      <c r="Q890" s="43" t="n">
        <v>46.32</v>
      </c>
      <c r="R890" s="43" t="n">
        <v>43.9</v>
      </c>
      <c r="S890" s="43" t="n">
        <v>60</v>
      </c>
      <c r="T890" s="58">
        <f>IF($C890="","",IF(ISNA(MATCH($C890,Comparativosimulacros!$E:$E,0)),"Falta en Comparativo","Sí está"))</f>
        <v/>
      </c>
    </row>
    <row r="891" ht="15.75" customHeight="1" s="42">
      <c r="A891" s="50" t="n">
        <v>1101</v>
      </c>
      <c r="B891" s="44" t="n"/>
      <c r="C891" s="44" t="n">
        <v>1011593211</v>
      </c>
      <c r="D891" s="43" t="inlineStr">
        <is>
          <t>Gómez Polo Guadalupe</t>
        </is>
      </c>
      <c r="E891" s="51" t="n"/>
      <c r="F891" s="52" t="n"/>
      <c r="G891" s="45" t="n">
        <v>2.49</v>
      </c>
      <c r="H891" s="45" t="n">
        <v>3.05</v>
      </c>
      <c r="I891" s="45" t="n">
        <v>3.1</v>
      </c>
      <c r="J891" s="45" t="n">
        <v>3.37</v>
      </c>
      <c r="K891" s="45" t="n">
        <v>3.95</v>
      </c>
      <c r="L891" s="46">
        <f>IFERROR(INDEX(Comparativosimulacros!$M$4:$M$1500,MATCH($C891,Comparativosimulacros!$E$4:$E$1500,0)),"")</f>
        <v/>
      </c>
      <c r="M891" s="46">
        <f>IFERROR(INDEX(Comparativosimulacros!$N$4:$N$1500,MATCH($C891,Comparativosimulacros!$E$4:$E$1500,0)),"")</f>
        <v/>
      </c>
      <c r="N891" s="50">
        <f>ROUND(((O891*3+P891*3+Q891*3+R891*3+S891*1)/13)*5,0)</f>
        <v/>
      </c>
      <c r="O891" s="43" t="n">
        <v>32.96</v>
      </c>
      <c r="P891" s="43" t="n">
        <v>45.57</v>
      </c>
      <c r="Q891" s="43" t="n">
        <v>46.32</v>
      </c>
      <c r="R891" s="43" t="n">
        <v>53.66</v>
      </c>
      <c r="S891" s="43" t="n">
        <v>61.82</v>
      </c>
      <c r="T891" s="58">
        <f>IF($C891="","",IF(ISNA(MATCH($C891,Comparativosimulacros!$E:$E,0)),"Falta en Comparativo","Sí está"))</f>
        <v/>
      </c>
    </row>
    <row r="892" ht="15.75" customHeight="1" s="42">
      <c r="A892" s="50" t="n">
        <v>1101</v>
      </c>
      <c r="B892" s="44" t="n"/>
      <c r="C892" s="44" t="n">
        <v>1011593571</v>
      </c>
      <c r="D892" s="43" t="inlineStr">
        <is>
          <t>Hernández Vélez José Manuel</t>
        </is>
      </c>
      <c r="E892" s="51" t="n"/>
      <c r="F892" s="52" t="n"/>
      <c r="G892" s="45" t="n">
        <v>5</v>
      </c>
      <c r="H892" s="45" t="n">
        <v>3.68</v>
      </c>
      <c r="I892" s="45" t="n">
        <v>4.24</v>
      </c>
      <c r="J892" s="45" t="n">
        <v>3.21</v>
      </c>
      <c r="K892" s="45" t="n">
        <v>3.83</v>
      </c>
      <c r="L892" s="46">
        <f>IFERROR(INDEX(Comparativosimulacros!$M$4:$M$1500,MATCH($C892,Comparativosimulacros!$E$4:$E$1500,0)),"")</f>
        <v/>
      </c>
      <c r="M892" s="46">
        <f>IFERROR(INDEX(Comparativosimulacros!$N$4:$N$1500,MATCH($C892,Comparativosimulacros!$E$4:$E$1500,0)),"")</f>
        <v/>
      </c>
      <c r="N892" s="50">
        <f>ROUND(((O892*3+P892*3+Q892*3+R892*3+S892*1)/13)*5,0)</f>
        <v/>
      </c>
      <c r="O892" s="43" t="n">
        <v>67.45</v>
      </c>
      <c r="P892" s="43" t="n">
        <v>55.02</v>
      </c>
      <c r="Q892" s="43" t="n">
        <v>63.3</v>
      </c>
      <c r="R892" s="43" t="n">
        <v>51.22</v>
      </c>
      <c r="S892" s="43" t="n">
        <v>60</v>
      </c>
      <c r="T892" s="58">
        <f>IF($C892="","",IF(ISNA(MATCH($C892,Comparativosimulacros!$E:$E,0)),"Falta en Comparativo","Sí está"))</f>
        <v/>
      </c>
    </row>
    <row r="893" ht="15.75" customHeight="1" s="42">
      <c r="A893" s="50" t="n">
        <v>1101</v>
      </c>
      <c r="B893" s="44" t="n"/>
      <c r="C893" s="44" t="n">
        <v>1046529652</v>
      </c>
      <c r="D893" s="43" t="inlineStr">
        <is>
          <t>Higuita Mendoza Dalia Vanessa</t>
        </is>
      </c>
      <c r="E893" s="51" t="n"/>
      <c r="F893" s="52" t="n"/>
      <c r="G893" s="45" t="n">
        <v>2.93</v>
      </c>
      <c r="H893" s="45" t="n">
        <v>3.57</v>
      </c>
      <c r="I893" s="45" t="n">
        <v>3.92</v>
      </c>
      <c r="J893" s="45" t="n">
        <v>2.91</v>
      </c>
      <c r="K893" s="45" t="n">
        <v>3.95</v>
      </c>
      <c r="L893" s="46">
        <f>IFERROR(INDEX(Comparativosimulacros!$M$4:$M$1500,MATCH($C893,Comparativosimulacros!$E$4:$E$1500,0)),"")</f>
        <v/>
      </c>
      <c r="M893" s="46">
        <f>IFERROR(INDEX(Comparativosimulacros!$N$4:$N$1500,MATCH($C893,Comparativosimulacros!$E$4:$E$1500,0)),"")</f>
        <v/>
      </c>
      <c r="N893" s="50">
        <f>ROUND(((O893*3+P893*3+Q893*3+R893*3+S893*1)/13)*5,0)</f>
        <v/>
      </c>
      <c r="O893" s="43" t="n">
        <v>38.72</v>
      </c>
      <c r="P893" s="43" t="n">
        <v>53.31</v>
      </c>
      <c r="Q893" s="43" t="n">
        <v>58.54</v>
      </c>
      <c r="R893" s="43" t="n">
        <v>46.34</v>
      </c>
      <c r="S893" s="43" t="n">
        <v>61.82</v>
      </c>
      <c r="T893" s="58">
        <f>IF($C893="","",IF(ISNA(MATCH($C893,Comparativosimulacros!$E:$E,0)),"Falta en Comparativo","Sí está"))</f>
        <v/>
      </c>
    </row>
    <row r="894" ht="15.75" customHeight="1" s="42">
      <c r="A894" s="50" t="n">
        <v>1101</v>
      </c>
      <c r="B894" s="44" t="n"/>
      <c r="C894" s="44" t="n">
        <v>1018238827</v>
      </c>
      <c r="D894" s="43" t="inlineStr">
        <is>
          <t>Holguín Silva Ana Ximena</t>
        </is>
      </c>
      <c r="E894" s="51" t="n"/>
      <c r="F894" s="52" t="n"/>
      <c r="G894" s="45" t="n">
        <v>3.98</v>
      </c>
      <c r="H894" s="45" t="n">
        <v>2.9</v>
      </c>
      <c r="I894" s="45" t="n">
        <v>3.93</v>
      </c>
      <c r="J894" s="45" t="n">
        <v>2.91</v>
      </c>
      <c r="K894" s="45" t="n">
        <v>2.44</v>
      </c>
      <c r="L894" s="46">
        <f>IFERROR(INDEX(Comparativosimulacros!$M$4:$M$1500,MATCH($C894,Comparativosimulacros!$E$4:$E$1500,0)),"")</f>
        <v/>
      </c>
      <c r="M894" s="46">
        <f>IFERROR(INDEX(Comparativosimulacros!$N$4:$N$1500,MATCH($C894,Comparativosimulacros!$E$4:$E$1500,0)),"")</f>
        <v/>
      </c>
      <c r="N894" s="50">
        <f>ROUND(((O894*3+P894*3+Q894*3+R894*3+S894*1)/13)*5,0)</f>
        <v/>
      </c>
      <c r="O894" s="43" t="n">
        <v>52.59</v>
      </c>
      <c r="P894" s="43" t="n">
        <v>43.3</v>
      </c>
      <c r="Q894" s="43" t="n">
        <v>58.68</v>
      </c>
      <c r="R894" s="43" t="n">
        <v>46.34</v>
      </c>
      <c r="S894" s="43" t="n">
        <v>38.18</v>
      </c>
      <c r="T894" s="58">
        <f>IF($C894="","",IF(ISNA(MATCH($C894,Comparativosimulacros!$E:$E,0)),"Falta en Comparativo","Sí está"))</f>
        <v/>
      </c>
    </row>
    <row r="895" ht="15.75" customHeight="1" s="42">
      <c r="A895" s="50" t="n">
        <v>1101</v>
      </c>
      <c r="B895" s="44" t="n"/>
      <c r="C895" s="44" t="n">
        <v>1011593454</v>
      </c>
      <c r="D895" s="43" t="inlineStr">
        <is>
          <t>Machado Pérez Oscar Javier</t>
        </is>
      </c>
      <c r="E895" s="51" t="n"/>
      <c r="F895" s="52" t="n"/>
      <c r="G895" s="45" t="n">
        <v>3.34</v>
      </c>
      <c r="H895" s="45" t="n">
        <v>4.67</v>
      </c>
      <c r="I895" s="45" t="n">
        <v>3.83</v>
      </c>
      <c r="J895" s="45" t="n">
        <v>3.37</v>
      </c>
      <c r="K895" s="45" t="n">
        <v>4.65</v>
      </c>
      <c r="L895" s="46">
        <f>IFERROR(INDEX(Comparativosimulacros!$M$4:$M$1500,MATCH($C895,Comparativosimulacros!$E$4:$E$1500,0)),"")</f>
        <v/>
      </c>
      <c r="M895" s="46">
        <f>IFERROR(INDEX(Comparativosimulacros!$N$4:$N$1500,MATCH($C895,Comparativosimulacros!$E$4:$E$1500,0)),"")</f>
        <v/>
      </c>
      <c r="N895" s="50">
        <f>ROUND(((O895*3+P895*3+Q895*3+R895*3+S895*1)/13)*5,0)</f>
        <v/>
      </c>
      <c r="O895" s="43" t="n">
        <v>44.13</v>
      </c>
      <c r="P895" s="43" t="n">
        <v>69.67</v>
      </c>
      <c r="Q895" s="43" t="n">
        <v>57.26</v>
      </c>
      <c r="R895" s="43" t="n">
        <v>53.66</v>
      </c>
      <c r="S895" s="43" t="n">
        <v>72.73</v>
      </c>
      <c r="T895" s="58">
        <f>IF($C895="","",IF(ISNA(MATCH($C895,Comparativosimulacros!$E:$E,0)),"Falta en Comparativo","Sí está"))</f>
        <v/>
      </c>
    </row>
    <row r="896" ht="15.75" customHeight="1" s="42">
      <c r="A896" s="50" t="n">
        <v>1101</v>
      </c>
      <c r="B896" s="44" t="n"/>
      <c r="C896" s="44" t="n">
        <v>1192463711</v>
      </c>
      <c r="D896" s="43" t="inlineStr">
        <is>
          <t>Morales Graciano Santiago</t>
        </is>
      </c>
      <c r="E896" s="51" t="n"/>
      <c r="F896" s="52" t="n"/>
      <c r="G896" s="45" t="n">
        <v>4.4</v>
      </c>
      <c r="H896" s="45" t="n">
        <v>3.02</v>
      </c>
      <c r="I896" s="45" t="n">
        <v>4.86</v>
      </c>
      <c r="J896" s="45" t="n">
        <v>3.37</v>
      </c>
      <c r="K896" s="45" t="n">
        <v>3.72</v>
      </c>
      <c r="L896" s="46">
        <f>IFERROR(INDEX(Comparativosimulacros!$M$4:$M$1500,MATCH($C896,Comparativosimulacros!$E$4:$E$1500,0)),"")</f>
        <v/>
      </c>
      <c r="M896" s="46">
        <f>IFERROR(INDEX(Comparativosimulacros!$N$4:$N$1500,MATCH($C896,Comparativosimulacros!$E$4:$E$1500,0)),"")</f>
        <v/>
      </c>
      <c r="N896" s="50">
        <f>ROUND(((O896*3+P896*3+Q896*3+R896*3+S896*1)/13)*5,0)</f>
        <v/>
      </c>
      <c r="O896" s="43" t="n">
        <v>58.17</v>
      </c>
      <c r="P896" s="43" t="n">
        <v>45.09</v>
      </c>
      <c r="Q896" s="43" t="n">
        <v>72.59999999999999</v>
      </c>
      <c r="R896" s="43" t="n">
        <v>53.66</v>
      </c>
      <c r="S896" s="43" t="n">
        <v>58.18</v>
      </c>
      <c r="T896" s="58">
        <f>IF($C896="","",IF(ISNA(MATCH($C896,Comparativosimulacros!$E:$E,0)),"Falta en Comparativo","Sí está"))</f>
        <v/>
      </c>
    </row>
    <row r="897" ht="15.75" customHeight="1" s="42">
      <c r="A897" s="50" t="n">
        <v>1101</v>
      </c>
      <c r="B897" s="44" t="n"/>
      <c r="C897" s="44" t="n">
        <v>1020332556</v>
      </c>
      <c r="D897" s="43" t="inlineStr">
        <is>
          <t>Ossa Estrada Paulina Isabel</t>
        </is>
      </c>
      <c r="E897" s="51" t="n"/>
      <c r="F897" s="52" t="n"/>
      <c r="G897" s="45" t="n">
        <v>3.54</v>
      </c>
      <c r="H897" s="45" t="n">
        <v>2.58</v>
      </c>
      <c r="I897" s="45" t="n">
        <v>3.4</v>
      </c>
      <c r="J897" s="45" t="n">
        <v>2.75</v>
      </c>
      <c r="K897" s="45" t="n">
        <v>4.07</v>
      </c>
      <c r="L897" s="46">
        <f>IFERROR(INDEX(Comparativosimulacros!$M$4:$M$1500,MATCH($C897,Comparativosimulacros!$E$4:$E$1500,0)),"")</f>
        <v/>
      </c>
      <c r="M897" s="46">
        <f>IFERROR(INDEX(Comparativosimulacros!$N$4:$N$1500,MATCH($C897,Comparativosimulacros!$E$4:$E$1500,0)),"")</f>
        <v/>
      </c>
      <c r="N897" s="50">
        <f>ROUND(((O897*3+P897*3+Q897*3+R897*3+S897*1)/13)*5,0)</f>
        <v/>
      </c>
      <c r="O897" s="43" t="n">
        <v>46.83</v>
      </c>
      <c r="P897" s="43" t="n">
        <v>38.6</v>
      </c>
      <c r="Q897" s="43" t="n">
        <v>50.8</v>
      </c>
      <c r="R897" s="43" t="n">
        <v>43.9</v>
      </c>
      <c r="S897" s="43" t="n">
        <v>63.64</v>
      </c>
      <c r="T897" s="58">
        <f>IF($C897="","",IF(ISNA(MATCH($C897,Comparativosimulacros!$E:$E,0)),"Falta en Comparativo","Sí está"))</f>
        <v/>
      </c>
    </row>
    <row r="898" ht="15.75" customHeight="1" s="42">
      <c r="A898" s="50" t="n">
        <v>1101</v>
      </c>
      <c r="B898" s="44" t="n"/>
      <c r="C898" s="44" t="n">
        <v>1011593557</v>
      </c>
      <c r="D898" s="43" t="inlineStr">
        <is>
          <t>Pereira Valderrama Isabella</t>
        </is>
      </c>
      <c r="E898" s="51" t="n"/>
      <c r="F898" s="52" t="n"/>
      <c r="G898" s="45" t="n">
        <v>2.29</v>
      </c>
      <c r="H898" s="45" t="n">
        <v>2.38</v>
      </c>
      <c r="I898" s="45" t="n">
        <v>1.64</v>
      </c>
      <c r="J898" s="45" t="n">
        <v>1.53</v>
      </c>
      <c r="K898" s="45" t="n">
        <v>3.37</v>
      </c>
      <c r="L898" s="46">
        <f>IFERROR(INDEX(Comparativosimulacros!$M$4:$M$1500,MATCH($C898,Comparativosimulacros!$E$4:$E$1500,0)),"")</f>
        <v/>
      </c>
      <c r="M898" s="46">
        <f>IFERROR(INDEX(Comparativosimulacros!$N$4:$N$1500,MATCH($C898,Comparativosimulacros!$E$4:$E$1500,0)),"")</f>
        <v/>
      </c>
      <c r="N898" s="50">
        <f>ROUND(((O898*3+P898*3+Q898*3+R898*3+S898*1)/13)*5,0)</f>
        <v/>
      </c>
      <c r="O898" s="43" t="n">
        <v>30.26</v>
      </c>
      <c r="P898" s="43" t="n">
        <v>35.61</v>
      </c>
      <c r="Q898" s="43" t="n">
        <v>24.58</v>
      </c>
      <c r="R898" s="43" t="n">
        <v>24.39</v>
      </c>
      <c r="S898" s="43" t="n">
        <v>52.73</v>
      </c>
      <c r="T898" s="58">
        <f>IF($C898="","",IF(ISNA(MATCH($C898,Comparativosimulacros!$E:$E,0)),"Falta en Comparativo","Sí está"))</f>
        <v/>
      </c>
    </row>
    <row r="899" ht="15.75" customHeight="1" s="42">
      <c r="A899" s="50" t="n">
        <v>1101</v>
      </c>
      <c r="B899" s="44" t="n"/>
      <c r="C899" s="44" t="n">
        <v>1045328130</v>
      </c>
      <c r="D899" s="43" t="inlineStr">
        <is>
          <t>Pineda Castañeda Santiago</t>
        </is>
      </c>
      <c r="E899" s="51" t="n"/>
      <c r="F899" s="52" t="n"/>
      <c r="G899" s="45" t="n">
        <v>3.87</v>
      </c>
      <c r="H899" s="45" t="n">
        <v>3.16</v>
      </c>
      <c r="I899" s="45" t="n">
        <v>2.69</v>
      </c>
      <c r="J899" s="45" t="n">
        <v>4.74</v>
      </c>
      <c r="K899" s="45" t="n">
        <v>3.83</v>
      </c>
      <c r="L899" s="46">
        <f>IFERROR(INDEX(Comparativosimulacros!$M$4:$M$1500,MATCH($C899,Comparativosimulacros!$E$4:$E$1500,0)),"")</f>
        <v/>
      </c>
      <c r="M899" s="46">
        <f>IFERROR(INDEX(Comparativosimulacros!$N$4:$N$1500,MATCH($C899,Comparativosimulacros!$E$4:$E$1500,0)),"")</f>
        <v/>
      </c>
      <c r="N899" s="50">
        <f>ROUND(((O899*3+P899*3+Q899*3+R899*3+S899*1)/13)*5,0)</f>
        <v/>
      </c>
      <c r="O899" s="43" t="n">
        <v>51.24</v>
      </c>
      <c r="P899" s="43" t="n">
        <v>47.22</v>
      </c>
      <c r="Q899" s="43" t="n">
        <v>40.21</v>
      </c>
      <c r="R899" s="43" t="n">
        <v>75.61</v>
      </c>
      <c r="S899" s="43" t="n">
        <v>60</v>
      </c>
      <c r="T899" s="58">
        <f>IF($C899="","",IF(ISNA(MATCH($C899,Comparativosimulacros!$E:$E,0)),"Falta en Comparativo","Sí está"))</f>
        <v/>
      </c>
    </row>
    <row r="900" ht="15.75" customHeight="1" s="42">
      <c r="A900" s="50" t="n">
        <v>1101</v>
      </c>
      <c r="B900" s="44" t="n"/>
      <c r="C900" s="44" t="n">
        <v>1011591869</v>
      </c>
      <c r="D900" s="43" t="inlineStr">
        <is>
          <t>Pérez Cartagena Kevin Andrés</t>
        </is>
      </c>
      <c r="E900" s="51" t="n"/>
      <c r="F900" s="52" t="n"/>
      <c r="G900" s="45" t="n">
        <v>2.81</v>
      </c>
      <c r="H900" s="45" t="n">
        <v>3.13</v>
      </c>
      <c r="I900" s="45" t="n">
        <v>3.1</v>
      </c>
      <c r="J900" s="45" t="n">
        <v>2.6</v>
      </c>
      <c r="K900" s="45" t="n">
        <v>3.95</v>
      </c>
      <c r="L900" s="46">
        <f>IFERROR(INDEX(Comparativosimulacros!$M$4:$M$1500,MATCH($C900,Comparativosimulacros!$E$4:$E$1500,0)),"")</f>
        <v/>
      </c>
      <c r="M900" s="46">
        <f>IFERROR(INDEX(Comparativosimulacros!$N$4:$N$1500,MATCH($C900,Comparativosimulacros!$E$4:$E$1500,0)),"")</f>
        <v/>
      </c>
      <c r="N900" s="50">
        <f>ROUND(((O900*3+P900*3+Q900*3+R900*3+S900*1)/13)*5,0)</f>
        <v/>
      </c>
      <c r="O900" s="43" t="n">
        <v>37.19</v>
      </c>
      <c r="P900" s="43" t="n">
        <v>46.69</v>
      </c>
      <c r="Q900" s="43" t="n">
        <v>46.39</v>
      </c>
      <c r="R900" s="43" t="n">
        <v>41.46</v>
      </c>
      <c r="S900" s="43" t="n">
        <v>61.82</v>
      </c>
      <c r="T900" s="58">
        <f>IF($C900="","",IF(ISNA(MATCH($C900,Comparativosimulacros!$E:$E,0)),"Falta en Comparativo","Sí está"))</f>
        <v/>
      </c>
    </row>
    <row r="901" ht="15.75" customHeight="1" s="42">
      <c r="A901" s="50" t="n">
        <v>1101</v>
      </c>
      <c r="B901" s="44" t="n"/>
      <c r="C901" s="44" t="n">
        <v>1011592621</v>
      </c>
      <c r="D901" s="43" t="inlineStr">
        <is>
          <t>Pérez Castro Stasy</t>
        </is>
      </c>
      <c r="E901" s="51" t="n"/>
      <c r="F901" s="52" t="n"/>
      <c r="G901" s="45" t="n">
        <v>3.98</v>
      </c>
      <c r="H901" s="45" t="n">
        <v>3.1</v>
      </c>
      <c r="I901" s="45" t="n">
        <v>2.69</v>
      </c>
      <c r="J901" s="45" t="n">
        <v>3.06</v>
      </c>
      <c r="K901" s="45" t="n">
        <v>2.21</v>
      </c>
      <c r="L901" s="46">
        <f>IFERROR(INDEX(Comparativosimulacros!$M$4:$M$1500,MATCH($C901,Comparativosimulacros!$E$4:$E$1500,0)),"")</f>
        <v/>
      </c>
      <c r="M901" s="46">
        <f>IFERROR(INDEX(Comparativosimulacros!$N$4:$N$1500,MATCH($C901,Comparativosimulacros!$E$4:$E$1500,0)),"")</f>
        <v/>
      </c>
      <c r="N901" s="50">
        <f>ROUND(((O901*3+P901*3+Q901*3+R901*3+S901*1)/13)*5,0)</f>
        <v/>
      </c>
      <c r="O901" s="43" t="n">
        <v>52.59</v>
      </c>
      <c r="P901" s="43" t="n">
        <v>46.29</v>
      </c>
      <c r="Q901" s="43" t="n">
        <v>40.14</v>
      </c>
      <c r="R901" s="43" t="n">
        <v>48.78</v>
      </c>
      <c r="S901" s="43" t="n">
        <v>34.55</v>
      </c>
      <c r="T901" s="58">
        <f>IF($C901="","",IF(ISNA(MATCH($C901,Comparativosimulacros!$E:$E,0)),"Falta en Comparativo","Sí está"))</f>
        <v/>
      </c>
    </row>
    <row r="902" ht="15.75" customHeight="1" s="42">
      <c r="A902" s="50" t="n">
        <v>1101</v>
      </c>
      <c r="B902" s="44" t="n"/>
      <c r="C902" s="44" t="n">
        <v>1011592417</v>
      </c>
      <c r="D902" s="43" t="inlineStr">
        <is>
          <t>Quiroz Oquendo Ana María</t>
        </is>
      </c>
      <c r="E902" s="51" t="n"/>
      <c r="F902" s="52" t="n"/>
      <c r="G902" s="45" t="n">
        <v>3.67</v>
      </c>
      <c r="H902" s="45" t="n">
        <v>3.15</v>
      </c>
      <c r="I902" s="45" t="n">
        <v>2.59</v>
      </c>
      <c r="J902" s="45" t="n">
        <v>3.06</v>
      </c>
      <c r="K902" s="45" t="n">
        <v>3.37</v>
      </c>
      <c r="L902" s="46">
        <f>IFERROR(INDEX(Comparativosimulacros!$M$4:$M$1500,MATCH($C902,Comparativosimulacros!$E$4:$E$1500,0)),"")</f>
        <v/>
      </c>
      <c r="M902" s="46">
        <f>IFERROR(INDEX(Comparativosimulacros!$N$4:$N$1500,MATCH($C902,Comparativosimulacros!$E$4:$E$1500,0)),"")</f>
        <v/>
      </c>
      <c r="N902" s="50">
        <f>ROUND(((O902*3+P902*3+Q902*3+R902*3+S902*1)/13)*5,0)</f>
        <v/>
      </c>
      <c r="O902" s="43" t="n">
        <v>48.53</v>
      </c>
      <c r="P902" s="43" t="n">
        <v>47.01</v>
      </c>
      <c r="Q902" s="43" t="n">
        <v>38.65</v>
      </c>
      <c r="R902" s="43" t="n">
        <v>48.78</v>
      </c>
      <c r="S902" s="43" t="n">
        <v>52.73</v>
      </c>
      <c r="T902" s="58">
        <f>IF($C902="","",IF(ISNA(MATCH($C902,Comparativosimulacros!$E:$E,0)),"Falta en Comparativo","Sí está"))</f>
        <v/>
      </c>
    </row>
    <row r="903" ht="15.75" customHeight="1" s="42">
      <c r="A903" s="50" t="n">
        <v>1101</v>
      </c>
      <c r="B903" s="44" t="n"/>
      <c r="C903" s="44" t="n">
        <v>1011593431</v>
      </c>
      <c r="D903" s="43" t="inlineStr">
        <is>
          <t>Ramos Espinosa Karen Juliana</t>
        </is>
      </c>
      <c r="E903" s="51" t="n"/>
      <c r="F903" s="52" t="n"/>
      <c r="G903" s="45" t="n">
        <v>4.39</v>
      </c>
      <c r="H903" s="45" t="n">
        <v>4.12</v>
      </c>
      <c r="I903" s="45" t="n">
        <v>4.44</v>
      </c>
      <c r="J903" s="45" t="n">
        <v>4.59</v>
      </c>
      <c r="K903" s="45" t="n">
        <v>3.83</v>
      </c>
      <c r="L903" s="46">
        <f>IFERROR(INDEX(Comparativosimulacros!$M$4:$M$1500,MATCH($C903,Comparativosimulacros!$E$4:$E$1500,0)),"")</f>
        <v/>
      </c>
      <c r="M903" s="46">
        <f>IFERROR(INDEX(Comparativosimulacros!$N$4:$N$1500,MATCH($C903,Comparativosimulacros!$E$4:$E$1500,0)),"")</f>
        <v/>
      </c>
      <c r="N903" s="50">
        <f>ROUND(((O903*3+P903*3+Q903*3+R903*3+S903*1)/13)*5,0)</f>
        <v/>
      </c>
      <c r="O903" s="43" t="n">
        <v>57.99</v>
      </c>
      <c r="P903" s="43" t="n">
        <v>61.58</v>
      </c>
      <c r="Q903" s="43" t="n">
        <v>66.42</v>
      </c>
      <c r="R903" s="43" t="n">
        <v>73.17</v>
      </c>
      <c r="S903" s="43" t="n">
        <v>60</v>
      </c>
      <c r="T903" s="58">
        <f>IF($C903="","",IF(ISNA(MATCH($C903,Comparativosimulacros!$E:$E,0)),"Falta en Comparativo","Sí está"))</f>
        <v/>
      </c>
    </row>
    <row r="904" ht="15.75" customHeight="1" s="42">
      <c r="A904" s="50" t="n">
        <v>1101</v>
      </c>
      <c r="B904" s="44" t="n"/>
      <c r="C904" s="44" t="n">
        <v>1045140347</v>
      </c>
      <c r="D904" s="43" t="inlineStr">
        <is>
          <t>Ramos Roldan Melanee Yasuri</t>
        </is>
      </c>
      <c r="E904" s="51" t="n"/>
      <c r="F904" s="52" t="n"/>
      <c r="G904" s="45" t="n">
        <v>3.34</v>
      </c>
      <c r="H904" s="45" t="n">
        <v>3.62</v>
      </c>
      <c r="I904" s="45" t="n">
        <v>4.34</v>
      </c>
      <c r="J904" s="45" t="n">
        <v>2.91</v>
      </c>
      <c r="K904" s="45" t="n">
        <v>2.32</v>
      </c>
      <c r="L904" s="46">
        <f>IFERROR(INDEX(Comparativosimulacros!$M$4:$M$1500,MATCH($C904,Comparativosimulacros!$E$4:$E$1500,0)),"")</f>
        <v/>
      </c>
      <c r="M904" s="46">
        <f>IFERROR(INDEX(Comparativosimulacros!$N$4:$N$1500,MATCH($C904,Comparativosimulacros!$E$4:$E$1500,0)),"")</f>
        <v/>
      </c>
      <c r="N904" s="50">
        <f>ROUND(((O904*3+P904*3+Q904*3+R904*3+S904*1)/13)*5,0)</f>
        <v/>
      </c>
      <c r="O904" s="43" t="n">
        <v>44.13</v>
      </c>
      <c r="P904" s="43" t="n">
        <v>54.03</v>
      </c>
      <c r="Q904" s="43" t="n">
        <v>64.86</v>
      </c>
      <c r="R904" s="43" t="n">
        <v>46.34</v>
      </c>
      <c r="S904" s="43" t="n">
        <v>36.36</v>
      </c>
      <c r="T904" s="58">
        <f>IF($C904="","",IF(ISNA(MATCH($C904,Comparativosimulacros!$E:$E,0)),"Falta en Comparativo","Sí está"))</f>
        <v/>
      </c>
    </row>
    <row r="905" ht="15.75" customHeight="1" s="42">
      <c r="A905" s="50" t="n">
        <v>1101</v>
      </c>
      <c r="B905" s="44" t="n"/>
      <c r="C905" s="44" t="n">
        <v>1011593155</v>
      </c>
      <c r="D905" s="43" t="inlineStr">
        <is>
          <t>Ramírez Higuita María Valentina</t>
        </is>
      </c>
      <c r="E905" s="51" t="n"/>
      <c r="F905" s="52" t="n"/>
      <c r="G905" s="45" t="n">
        <v>4.92</v>
      </c>
      <c r="H905" s="45" t="n">
        <v>4.18</v>
      </c>
      <c r="I905" s="45" t="n">
        <v>3.1</v>
      </c>
      <c r="J905" s="45" t="n">
        <v>4.28</v>
      </c>
      <c r="K905" s="45" t="n">
        <v>3.25</v>
      </c>
      <c r="L905" s="46">
        <f>IFERROR(INDEX(Comparativosimulacros!$M$4:$M$1500,MATCH($C905,Comparativosimulacros!$E$4:$E$1500,0)),"")</f>
        <v/>
      </c>
      <c r="M905" s="46">
        <f>IFERROR(INDEX(Comparativosimulacros!$N$4:$N$1500,MATCH($C905,Comparativosimulacros!$E$4:$E$1500,0)),"")</f>
        <v/>
      </c>
      <c r="N905" s="50">
        <f>ROUND(((O905*3+P905*3+Q905*3+R905*3+S905*1)/13)*5,0)</f>
        <v/>
      </c>
      <c r="O905" s="43" t="n">
        <v>65.09999999999999</v>
      </c>
      <c r="P905" s="43" t="n">
        <v>62.38</v>
      </c>
      <c r="Q905" s="43" t="n">
        <v>46.32</v>
      </c>
      <c r="R905" s="43" t="n">
        <v>68.29000000000001</v>
      </c>
      <c r="S905" s="43" t="n">
        <v>50.91</v>
      </c>
      <c r="T905" s="58">
        <f>IF($C905="","",IF(ISNA(MATCH($C905,Comparativosimulacros!$E:$E,0)),"Falta en Comparativo","Sí está"))</f>
        <v/>
      </c>
    </row>
    <row r="906" ht="15.75" customHeight="1" s="42">
      <c r="A906" s="50" t="n">
        <v>1101</v>
      </c>
      <c r="B906" s="44" t="n"/>
      <c r="C906" s="44" t="n">
        <v>1011398323</v>
      </c>
      <c r="D906" s="43" t="inlineStr">
        <is>
          <t>Silva Montoya Mariana</t>
        </is>
      </c>
      <c r="E906" s="51" t="n"/>
      <c r="F906" s="52" t="n"/>
      <c r="G906" s="45" t="n">
        <v>4.08</v>
      </c>
      <c r="H906" s="45" t="n">
        <v>3.12</v>
      </c>
      <c r="I906" s="45" t="n">
        <v>2.48</v>
      </c>
      <c r="J906" s="45" t="n">
        <v>2.91</v>
      </c>
      <c r="K906" s="45" t="n">
        <v>3.25</v>
      </c>
      <c r="L906" s="46">
        <f>IFERROR(INDEX(Comparativosimulacros!$M$4:$M$1500,MATCH($C906,Comparativosimulacros!$E$4:$E$1500,0)),"")</f>
        <v/>
      </c>
      <c r="M906" s="46">
        <f>IFERROR(INDEX(Comparativosimulacros!$N$4:$N$1500,MATCH($C906,Comparativosimulacros!$E$4:$E$1500,0)),"")</f>
        <v/>
      </c>
      <c r="N906" s="50">
        <f>ROUND(((O906*3+P906*3+Q906*3+R906*3+S906*1)/13)*5,0)</f>
        <v/>
      </c>
      <c r="O906" s="43" t="n">
        <v>53.94</v>
      </c>
      <c r="P906" s="43" t="n">
        <v>46.55</v>
      </c>
      <c r="Q906" s="43" t="n">
        <v>37.08</v>
      </c>
      <c r="R906" s="43" t="n">
        <v>46.34</v>
      </c>
      <c r="S906" s="43" t="n">
        <v>50.91</v>
      </c>
      <c r="T906" s="58">
        <f>IF($C906="","",IF(ISNA(MATCH($C906,Comparativosimulacros!$E:$E,0)),"Falta en Comparativo","Sí está"))</f>
        <v/>
      </c>
    </row>
    <row r="907" ht="15.75" customHeight="1" s="42">
      <c r="A907" s="50" t="n">
        <v>1101</v>
      </c>
      <c r="B907" s="44" t="n"/>
      <c r="C907" s="44" t="n">
        <v>1011591625</v>
      </c>
      <c r="D907" s="43" t="inlineStr">
        <is>
          <t>Toro Rivera Yeyri Zharick</t>
        </is>
      </c>
      <c r="E907" s="51" t="n"/>
      <c r="F907" s="52" t="n"/>
      <c r="G907" s="45" t="n">
        <v>3.35</v>
      </c>
      <c r="H907" s="45" t="n">
        <v>3.9</v>
      </c>
      <c r="I907" s="45" t="n">
        <v>4.13</v>
      </c>
      <c r="J907" s="45" t="n">
        <v>3.52</v>
      </c>
      <c r="K907" s="45" t="n">
        <v>3.72</v>
      </c>
      <c r="L907" s="46">
        <f>IFERROR(INDEX(Comparativosimulacros!$M$4:$M$1500,MATCH($C907,Comparativosimulacros!$E$4:$E$1500,0)),"")</f>
        <v/>
      </c>
      <c r="M907" s="46">
        <f>IFERROR(INDEX(Comparativosimulacros!$N$4:$N$1500,MATCH($C907,Comparativosimulacros!$E$4:$E$1500,0)),"")</f>
        <v/>
      </c>
      <c r="N907" s="50">
        <f>ROUND(((O907*3+P907*3+Q907*3+R907*3+S907*1)/13)*5,0)</f>
        <v/>
      </c>
      <c r="O907" s="43" t="n">
        <v>44.3</v>
      </c>
      <c r="P907" s="43" t="n">
        <v>58.27</v>
      </c>
      <c r="Q907" s="43" t="n">
        <v>61.67</v>
      </c>
      <c r="R907" s="43" t="n">
        <v>56.1</v>
      </c>
      <c r="S907" s="43" t="n">
        <v>58.18</v>
      </c>
      <c r="T907" s="58">
        <f>IF($C907="","",IF(ISNA(MATCH($C907,Comparativosimulacros!$E:$E,0)),"Falta en Comparativo","Sí está"))</f>
        <v/>
      </c>
    </row>
    <row r="908" ht="15.75" customHeight="1" s="42">
      <c r="A908" s="50" t="n">
        <v>1101</v>
      </c>
      <c r="B908" s="44" t="n"/>
      <c r="C908" s="44" t="n">
        <v>1011592894</v>
      </c>
      <c r="D908" s="43" t="inlineStr">
        <is>
          <t>Urrego Restrepo Matías</t>
        </is>
      </c>
      <c r="E908" s="51" t="n"/>
      <c r="F908" s="52" t="n"/>
      <c r="G908" s="45" t="n">
        <v>3.12</v>
      </c>
      <c r="H908" s="45" t="n">
        <v>2.97</v>
      </c>
      <c r="I908" s="45" t="n">
        <v>2.38</v>
      </c>
      <c r="J908" s="45" t="n">
        <v>2.75</v>
      </c>
      <c r="K908" s="45" t="n">
        <v>3.95</v>
      </c>
      <c r="L908" s="46">
        <f>IFERROR(INDEX(Comparativosimulacros!$M$4:$M$1500,MATCH($C908,Comparativosimulacros!$E$4:$E$1500,0)),"")</f>
        <v/>
      </c>
      <c r="M908" s="46">
        <f>IFERROR(INDEX(Comparativosimulacros!$N$4:$N$1500,MATCH($C908,Comparativosimulacros!$E$4:$E$1500,0)),"")</f>
        <v/>
      </c>
      <c r="N908" s="50">
        <f>ROUND(((O908*3+P908*3+Q908*3+R908*3+S908*1)/13)*5,0)</f>
        <v/>
      </c>
      <c r="O908" s="43" t="n">
        <v>41.25</v>
      </c>
      <c r="P908" s="43" t="n">
        <v>44.37</v>
      </c>
      <c r="Q908" s="43" t="n">
        <v>35.52</v>
      </c>
      <c r="R908" s="43" t="n">
        <v>43.9</v>
      </c>
      <c r="S908" s="43" t="n">
        <v>61.82</v>
      </c>
      <c r="T908" s="58">
        <f>IF($C908="","",IF(ISNA(MATCH($C908,Comparativosimulacros!$E:$E,0)),"Falta en Comparativo","Sí está"))</f>
        <v/>
      </c>
    </row>
    <row r="909" ht="15.75" customHeight="1" s="42">
      <c r="A909" s="50" t="n">
        <v>1101</v>
      </c>
      <c r="B909" s="44" t="n"/>
      <c r="C909" s="44" t="n">
        <v>1011593064</v>
      </c>
      <c r="D909" s="43" t="inlineStr">
        <is>
          <t>Urrego Vélez José Manuel</t>
        </is>
      </c>
      <c r="E909" s="51" t="n"/>
      <c r="F909" s="52" t="n"/>
      <c r="G909" s="45" t="n">
        <v>3.95</v>
      </c>
      <c r="H909" s="45" t="n">
        <v>4.61</v>
      </c>
      <c r="I909" s="45" t="n">
        <v>4.34</v>
      </c>
      <c r="J909" s="45" t="n">
        <v>4.28</v>
      </c>
      <c r="K909" s="45" t="n">
        <v>3.02</v>
      </c>
      <c r="L909" s="46">
        <f>IFERROR(INDEX(Comparativosimulacros!$M$4:$M$1500,MATCH($C909,Comparativosimulacros!$E$4:$E$1500,0)),"")</f>
        <v/>
      </c>
      <c r="M909" s="46">
        <f>IFERROR(INDEX(Comparativosimulacros!$N$4:$N$1500,MATCH($C909,Comparativosimulacros!$E$4:$E$1500,0)),"")</f>
        <v/>
      </c>
      <c r="N909" s="50">
        <f>ROUND(((O909*3+P909*3+Q909*3+R909*3+S909*1)/13)*5,0)</f>
        <v/>
      </c>
      <c r="O909" s="43" t="n">
        <v>52.23</v>
      </c>
      <c r="P909" s="43" t="n">
        <v>68.88</v>
      </c>
      <c r="Q909" s="43" t="n">
        <v>64.93000000000001</v>
      </c>
      <c r="R909" s="43" t="n">
        <v>68.29000000000001</v>
      </c>
      <c r="S909" s="43" t="n">
        <v>47.27</v>
      </c>
      <c r="T909" s="58">
        <f>IF($C909="","",IF(ISNA(MATCH($C909,Comparativosimulacros!$E:$E,0)),"Falta en Comparativo","Sí está"))</f>
        <v/>
      </c>
    </row>
    <row r="910" ht="15.75" customHeight="1" s="42">
      <c r="A910" s="50" t="n">
        <v>1101</v>
      </c>
      <c r="B910" s="44" t="n"/>
      <c r="C910" s="44" t="n">
        <v>1011593526</v>
      </c>
      <c r="D910" s="43" t="inlineStr">
        <is>
          <t>Valderrama Moreno Salma</t>
        </is>
      </c>
      <c r="E910" s="51" t="n"/>
      <c r="F910" s="52" t="n"/>
      <c r="G910" s="45" t="n">
        <v>4.9</v>
      </c>
      <c r="H910" s="45" t="n">
        <v>3.38</v>
      </c>
      <c r="I910" s="45" t="n">
        <v>3.71</v>
      </c>
      <c r="J910" s="45" t="n">
        <v>4.44</v>
      </c>
      <c r="K910" s="45" t="n">
        <v>3.95</v>
      </c>
      <c r="L910" s="46">
        <f>IFERROR(INDEX(Comparativosimulacros!$M$4:$M$1500,MATCH($C910,Comparativosimulacros!$E$4:$E$1500,0)),"")</f>
        <v/>
      </c>
      <c r="M910" s="46">
        <f>IFERROR(INDEX(Comparativosimulacros!$N$4:$N$1500,MATCH($C910,Comparativosimulacros!$E$4:$E$1500,0)),"")</f>
        <v/>
      </c>
      <c r="N910" s="50">
        <f>ROUND(((O910*3+P910*3+Q910*3+R910*3+S910*1)/13)*5,0)</f>
        <v/>
      </c>
      <c r="O910" s="43" t="n">
        <v>64.75</v>
      </c>
      <c r="P910" s="43" t="n">
        <v>50.46</v>
      </c>
      <c r="Q910" s="43" t="n">
        <v>55.42</v>
      </c>
      <c r="R910" s="43" t="n">
        <v>70.73</v>
      </c>
      <c r="S910" s="43" t="n">
        <v>61.82</v>
      </c>
      <c r="T910" s="58">
        <f>IF($C910="","",IF(ISNA(MATCH($C910,Comparativosimulacros!$E:$E,0)),"Falta en Comparativo","Sí está"))</f>
        <v/>
      </c>
    </row>
    <row r="911" ht="15.75" customHeight="1" s="42">
      <c r="A911" s="50" t="n">
        <v>1101</v>
      </c>
      <c r="B911" s="44" t="n"/>
      <c r="C911" s="44" t="n">
        <v>1011592893</v>
      </c>
      <c r="D911" s="43" t="inlineStr">
        <is>
          <t>Villalobos Moreno Joseph Jerónimo</t>
        </is>
      </c>
      <c r="E911" s="51" t="n"/>
      <c r="F911" s="52" t="n"/>
      <c r="G911" s="45" t="n">
        <v>3.76</v>
      </c>
      <c r="H911" s="45" t="n">
        <v>3.52</v>
      </c>
      <c r="I911" s="45" t="n">
        <v>3.93</v>
      </c>
      <c r="J911" s="45" t="n">
        <v>3.37</v>
      </c>
      <c r="K911" s="45" t="n">
        <v>4.18</v>
      </c>
      <c r="L911" s="46">
        <f>IFERROR(INDEX(Comparativosimulacros!$M$4:$M$1500,MATCH($C911,Comparativosimulacros!$E$4:$E$1500,0)),"")</f>
        <v/>
      </c>
      <c r="M911" s="46">
        <f>IFERROR(INDEX(Comparativosimulacros!$N$4:$N$1500,MATCH($C911,Comparativosimulacros!$E$4:$E$1500,0)),"")</f>
        <v/>
      </c>
      <c r="N911" s="50">
        <f>ROUND(((O911*3+P911*3+Q911*3+R911*3+S911*1)/13)*5,0)</f>
        <v/>
      </c>
      <c r="O911" s="43" t="n">
        <v>49.71</v>
      </c>
      <c r="P911" s="43" t="n">
        <v>52.56</v>
      </c>
      <c r="Q911" s="43" t="n">
        <v>58.68</v>
      </c>
      <c r="R911" s="43" t="n">
        <v>53.66</v>
      </c>
      <c r="S911" s="43" t="n">
        <v>65.45</v>
      </c>
      <c r="T911" s="58">
        <f>IF($C911="","",IF(ISNA(MATCH($C911,Comparativosimulacros!$E:$E,0)),"Falta en Comparativo","Sí está"))</f>
        <v/>
      </c>
    </row>
    <row r="912" ht="15.75" customHeight="1" s="42">
      <c r="A912" s="50" t="n">
        <v>1101</v>
      </c>
      <c r="B912" s="44" t="n"/>
      <c r="C912" s="44" t="n">
        <v>1018244846</v>
      </c>
      <c r="D912" s="43" t="inlineStr">
        <is>
          <t>Vásquez Ospina Juliana</t>
        </is>
      </c>
      <c r="E912" s="51" t="n"/>
      <c r="F912" s="52" t="n"/>
      <c r="G912" s="45" t="n">
        <v>2.61</v>
      </c>
      <c r="H912" s="45" t="n">
        <v>2.89</v>
      </c>
      <c r="I912" s="45" t="n">
        <v>2.9</v>
      </c>
      <c r="J912" s="45" t="n">
        <v>3.21</v>
      </c>
      <c r="K912" s="45" t="n">
        <v>3.25</v>
      </c>
      <c r="L912" s="46">
        <f>IFERROR(INDEX(Comparativosimulacros!$M$4:$M$1500,MATCH($C912,Comparativosimulacros!$E$4:$E$1500,0)),"")</f>
        <v/>
      </c>
      <c r="M912" s="46">
        <f>IFERROR(INDEX(Comparativosimulacros!$N$4:$N$1500,MATCH($C912,Comparativosimulacros!$E$4:$E$1500,0)),"")</f>
        <v/>
      </c>
      <c r="N912" s="50">
        <f>ROUND(((O912*3+P912*3+Q912*3+R912*3+S912*1)/13)*5,0)</f>
        <v/>
      </c>
      <c r="O912" s="43" t="n">
        <v>34.49</v>
      </c>
      <c r="P912" s="43" t="n">
        <v>43.16</v>
      </c>
      <c r="Q912" s="43" t="n">
        <v>43.4</v>
      </c>
      <c r="R912" s="43" t="n">
        <v>51.22</v>
      </c>
      <c r="S912" s="43" t="n">
        <v>50.91</v>
      </c>
      <c r="T912" s="58">
        <f>IF($C912="","",IF(ISNA(MATCH($C912,Comparativosimulacros!$E:$E,0)),"Falta en Comparativo","Sí está"))</f>
        <v/>
      </c>
    </row>
    <row r="913" ht="15.75" customHeight="1" s="42">
      <c r="A913" s="50" t="n">
        <v>1102</v>
      </c>
      <c r="B913" s="44" t="n"/>
      <c r="C913" s="44" t="n">
        <v>1011592501</v>
      </c>
      <c r="D913" s="43" t="inlineStr">
        <is>
          <t>Alcaraz Arango Katerine</t>
        </is>
      </c>
      <c r="E913" s="51" t="n"/>
      <c r="F913" s="52" t="n"/>
      <c r="G913" s="45" t="n">
        <v>3.63</v>
      </c>
      <c r="H913" s="45" t="n">
        <v>3.61</v>
      </c>
      <c r="I913" s="45" t="n">
        <v>2.66</v>
      </c>
      <c r="J913" s="45" t="n">
        <v>3.29</v>
      </c>
      <c r="K913" s="45" t="n">
        <v>3.6</v>
      </c>
      <c r="L913" s="46">
        <f>IFERROR(INDEX(Comparativosimulacros!$M$4:$M$1500,MATCH($C913,Comparativosimulacros!$E$4:$E$1500,0)),"")</f>
        <v/>
      </c>
      <c r="M913" s="46">
        <f>IFERROR(INDEX(Comparativosimulacros!$N$4:$N$1500,MATCH($C913,Comparativosimulacros!$E$4:$E$1500,0)),"")</f>
        <v/>
      </c>
      <c r="N913" s="50">
        <f>ROUND(((O913*3+P913*3+Q913*3+R913*3+S913*1)/13)*5,0)</f>
        <v/>
      </c>
      <c r="O913" s="43" t="n">
        <v>60.29</v>
      </c>
      <c r="P913" s="43" t="n">
        <v>61.19</v>
      </c>
      <c r="Q913" s="43" t="n">
        <v>37.15</v>
      </c>
      <c r="R913" s="43" t="n">
        <v>56.1</v>
      </c>
      <c r="S913" s="43" t="n">
        <v>61.82</v>
      </c>
      <c r="T913" s="58">
        <f>IF($C913="","",IF(ISNA(MATCH($C913,Comparativosimulacros!$E:$E,0)),"Falta en Comparativo","Sí está"))</f>
        <v/>
      </c>
    </row>
    <row r="914" ht="15.75" customHeight="1" s="42">
      <c r="A914" s="50" t="n">
        <v>1102</v>
      </c>
      <c r="B914" s="44" t="n"/>
      <c r="C914" s="44" t="n">
        <v>1011593007</v>
      </c>
      <c r="D914" s="43" t="inlineStr">
        <is>
          <t>Arcila Lora Juan Sebastián</t>
        </is>
      </c>
      <c r="E914" s="51" t="n"/>
      <c r="F914" s="52" t="n"/>
      <c r="G914" s="45" t="n">
        <v>4.44</v>
      </c>
      <c r="H914" s="45" t="n">
        <v>3.8</v>
      </c>
      <c r="I914" s="45" t="n">
        <v>2.89</v>
      </c>
      <c r="J914" s="45" t="n">
        <v>3.44</v>
      </c>
      <c r="K914" s="45" t="n">
        <v>3.6</v>
      </c>
      <c r="L914" s="46">
        <f>IFERROR(INDEX(Comparativosimulacros!$M$4:$M$1500,MATCH($C914,Comparativosimulacros!$E$4:$E$1500,0)),"")</f>
        <v/>
      </c>
      <c r="M914" s="46">
        <f>IFERROR(INDEX(Comparativosimulacros!$N$4:$N$1500,MATCH($C914,Comparativosimulacros!$E$4:$E$1500,0)),"")</f>
        <v/>
      </c>
      <c r="N914" s="50">
        <f>ROUND(((O914*3+P914*3+Q914*3+R914*3+S914*1)/13)*5,0)</f>
        <v/>
      </c>
      <c r="O914" s="43" t="n">
        <v>73.59999999999999</v>
      </c>
      <c r="P914" s="43" t="n">
        <v>64.48</v>
      </c>
      <c r="Q914" s="43" t="n">
        <v>40.42</v>
      </c>
      <c r="R914" s="43" t="n">
        <v>58.54</v>
      </c>
      <c r="S914" s="43" t="n">
        <v>61.82</v>
      </c>
      <c r="T914" s="58">
        <f>IF($C914="","",IF(ISNA(MATCH($C914,Comparativosimulacros!$E:$E,0)),"Falta en Comparativo","Sí está"))</f>
        <v/>
      </c>
    </row>
    <row r="915" ht="15.75" customHeight="1" s="42">
      <c r="A915" s="50" t="n">
        <v>1102</v>
      </c>
      <c r="B915" s="44" t="n"/>
      <c r="C915" s="44" t="n">
        <v>1027806263</v>
      </c>
      <c r="D915" s="43" t="inlineStr">
        <is>
          <t>Barrientos Angulo Salome</t>
        </is>
      </c>
      <c r="E915" s="51" t="n"/>
      <c r="F915" s="52" t="n"/>
      <c r="G915" s="45" t="n">
        <v>4.2</v>
      </c>
      <c r="H915" s="45" t="n">
        <v>3.81</v>
      </c>
      <c r="I915" s="45" t="n">
        <v>2.77</v>
      </c>
      <c r="J915" s="45" t="n">
        <v>3.44</v>
      </c>
      <c r="K915" s="45" t="n">
        <v>4.03</v>
      </c>
      <c r="L915" s="46">
        <f>IFERROR(INDEX(Comparativosimulacros!$M$4:$M$1500,MATCH($C915,Comparativosimulacros!$E$4:$E$1500,0)),"")</f>
        <v/>
      </c>
      <c r="M915" s="46">
        <f>IFERROR(INDEX(Comparativosimulacros!$N$4:$N$1500,MATCH($C915,Comparativosimulacros!$E$4:$E$1500,0)),"")</f>
        <v/>
      </c>
      <c r="N915" s="50">
        <f>ROUND(((O915*3+P915*3+Q915*3+R915*3+S915*1)/13)*5,0)</f>
        <v/>
      </c>
      <c r="O915" s="43" t="n">
        <v>69.75</v>
      </c>
      <c r="P915" s="43" t="n">
        <v>64.62</v>
      </c>
      <c r="Q915" s="43" t="n">
        <v>38.65</v>
      </c>
      <c r="R915" s="43" t="n">
        <v>58.54</v>
      </c>
      <c r="S915" s="43" t="n">
        <v>69.09</v>
      </c>
      <c r="T915" s="58">
        <f>IF($C915="","",IF(ISNA(MATCH($C915,Comparativosimulacros!$E:$E,0)),"Falta en Comparativo","Sí está"))</f>
        <v/>
      </c>
    </row>
    <row r="916" ht="15.75" customHeight="1" s="42">
      <c r="A916" s="50" t="n">
        <v>1102</v>
      </c>
      <c r="B916" s="44" t="n"/>
      <c r="C916" s="44" t="n">
        <v>1026062632</v>
      </c>
      <c r="D916" s="43" t="inlineStr">
        <is>
          <t>Bedoya Zapata Maribel</t>
        </is>
      </c>
      <c r="E916" s="51" t="n"/>
      <c r="F916" s="52" t="n"/>
      <c r="G916" s="45" t="n">
        <v>3.24</v>
      </c>
      <c r="H916" s="45" t="n">
        <v>3.46</v>
      </c>
      <c r="I916" s="45" t="n">
        <v>2.43</v>
      </c>
      <c r="J916" s="45" t="n">
        <v>3.44</v>
      </c>
      <c r="K916" s="45" t="n">
        <v>3.39</v>
      </c>
      <c r="L916" s="46">
        <f>IFERROR(INDEX(Comparativosimulacros!$M$4:$M$1500,MATCH($C916,Comparativosimulacros!$E$4:$E$1500,0)),"")</f>
        <v/>
      </c>
      <c r="M916" s="46">
        <f>IFERROR(INDEX(Comparativosimulacros!$N$4:$N$1500,MATCH($C916,Comparativosimulacros!$E$4:$E$1500,0)),"")</f>
        <v/>
      </c>
      <c r="N916" s="50">
        <f>ROUND(((O916*3+P916*3+Q916*3+R916*3+S916*1)/13)*5,0)</f>
        <v/>
      </c>
      <c r="O916" s="43" t="n">
        <v>53.74</v>
      </c>
      <c r="P916" s="43" t="n">
        <v>58.67</v>
      </c>
      <c r="Q916" s="43" t="n">
        <v>33.96</v>
      </c>
      <c r="R916" s="43" t="n">
        <v>58.54</v>
      </c>
      <c r="S916" s="43" t="n">
        <v>58.18</v>
      </c>
      <c r="T916" s="58">
        <f>IF($C916="","",IF(ISNA(MATCH($C916,Comparativosimulacros!$E:$E,0)),"Falta en Comparativo","Sí está"))</f>
        <v/>
      </c>
    </row>
    <row r="917" ht="15.75" customHeight="1" s="42">
      <c r="A917" s="50" t="n">
        <v>1102</v>
      </c>
      <c r="B917" s="44" t="n"/>
      <c r="C917" s="44" t="n">
        <v>1011591940</v>
      </c>
      <c r="D917" s="43" t="inlineStr">
        <is>
          <t>Correa Urrego Juan Camilo</t>
        </is>
      </c>
      <c r="E917" s="51" t="n"/>
      <c r="F917" s="52" t="n"/>
      <c r="G917" s="45" t="n">
        <v>3.1</v>
      </c>
      <c r="H917" s="45" t="n">
        <v>2.69</v>
      </c>
      <c r="I917" s="45" t="n">
        <v>1.89</v>
      </c>
      <c r="J917" s="45" t="n">
        <v>3.58</v>
      </c>
      <c r="K917" s="45" t="n">
        <v>3.6</v>
      </c>
      <c r="L917" s="46">
        <f>IFERROR(INDEX(Comparativosimulacros!$M$4:$M$1500,MATCH($C917,Comparativosimulacros!$E$4:$E$1500,0)),"")</f>
        <v/>
      </c>
      <c r="M917" s="46">
        <f>IFERROR(INDEX(Comparativosimulacros!$N$4:$N$1500,MATCH($C917,Comparativosimulacros!$E$4:$E$1500,0)),"")</f>
        <v/>
      </c>
      <c r="N917" s="50">
        <f>ROUND(((O917*3+P917*3+Q917*3+R917*3+S917*1)/13)*5,0)</f>
        <v/>
      </c>
      <c r="O917" s="43" t="n">
        <v>51.46</v>
      </c>
      <c r="P917" s="43" t="n">
        <v>45.62</v>
      </c>
      <c r="Q917" s="43" t="n">
        <v>26.35</v>
      </c>
      <c r="R917" s="43" t="n">
        <v>60.98</v>
      </c>
      <c r="S917" s="43" t="n">
        <v>61.82</v>
      </c>
      <c r="T917" s="58">
        <f>IF($C917="","",IF(ISNA(MATCH($C917,Comparativosimulacros!$E:$E,0)),"Falta en Comparativo","Sí está"))</f>
        <v/>
      </c>
    </row>
    <row r="918" ht="15.75" customHeight="1" s="42">
      <c r="A918" s="50" t="n">
        <v>1102</v>
      </c>
      <c r="B918" s="44" t="n"/>
      <c r="C918" s="44" t="n"/>
      <c r="D918" s="43" t="inlineStr">
        <is>
          <t>Cárdenas Acevedo Luisa Valentina</t>
        </is>
      </c>
      <c r="E918" s="51" t="n"/>
      <c r="F918" s="52" t="n"/>
      <c r="G918" s="45" t="n">
        <v>2.61</v>
      </c>
      <c r="H918" s="45" t="n">
        <v>2.31</v>
      </c>
      <c r="I918" s="45" t="n">
        <v>2.54</v>
      </c>
      <c r="J918" s="45" t="n">
        <v>2.29</v>
      </c>
      <c r="K918" s="45" t="n">
        <v>4.03</v>
      </c>
      <c r="L918" s="46">
        <f>Comparativosimulacros!M917</f>
        <v/>
      </c>
      <c r="M918" s="46">
        <f>Comparativosimulacros!N917</f>
        <v/>
      </c>
      <c r="N918" s="50">
        <f>ROUND(((O918*3+P918*3+Q918*3+R918*3+S918*1)/13)*5,0)</f>
        <v/>
      </c>
      <c r="O918" s="43" t="n">
        <v>43.35</v>
      </c>
      <c r="P918" s="43" t="n">
        <v>39.13</v>
      </c>
      <c r="Q918" s="43" t="n">
        <v>35.52</v>
      </c>
      <c r="R918" s="43" t="n">
        <v>39.02</v>
      </c>
      <c r="S918" s="43" t="n">
        <v>69.09</v>
      </c>
      <c r="T918" s="58">
        <f>IF($C918="","",IF(ISNA(MATCH($C918,Comparativosimulacros!$E:$E,0)),"Falta en Comparativo","Sí está"))</f>
        <v/>
      </c>
    </row>
    <row r="919" ht="15.75" customHeight="1" s="42">
      <c r="A919" s="50" t="n">
        <v>1102</v>
      </c>
      <c r="B919" s="44" t="n"/>
      <c r="C919" s="44" t="n">
        <v>1017933796</v>
      </c>
      <c r="D919" s="43" t="inlineStr">
        <is>
          <t>Cárdenas Carvajal Maicol Stiven</t>
        </is>
      </c>
      <c r="E919" s="51" t="n"/>
      <c r="F919" s="52" t="n"/>
      <c r="G919" s="45" t="n">
        <v>2.3</v>
      </c>
      <c r="H919" s="45" t="n">
        <v>2.41</v>
      </c>
      <c r="I919" s="45" t="n">
        <v>2.76</v>
      </c>
      <c r="J919" s="45" t="n">
        <v>2.43</v>
      </c>
      <c r="K919" s="45" t="n">
        <v>3.6</v>
      </c>
      <c r="L919" s="46">
        <f>IFERROR(INDEX(Comparativosimulacros!$M$4:$M$1500,MATCH($C919,Comparativosimulacros!$E$4:$E$1500,0)),"")</f>
        <v/>
      </c>
      <c r="M919" s="46">
        <f>IFERROR(INDEX(Comparativosimulacros!$N$4:$N$1500,MATCH($C919,Comparativosimulacros!$E$4:$E$1500,0)),"")</f>
        <v/>
      </c>
      <c r="N919" s="50">
        <f>ROUND(((O919*3+P919*3+Q919*3+R919*3+S919*1)/13)*5,0)</f>
        <v/>
      </c>
      <c r="O919" s="43" t="n">
        <v>38.15</v>
      </c>
      <c r="P919" s="43" t="n">
        <v>40.78</v>
      </c>
      <c r="Q919" s="43" t="n">
        <v>38.58</v>
      </c>
      <c r="R919" s="43" t="n">
        <v>41.46</v>
      </c>
      <c r="S919" s="43" t="n">
        <v>61.82</v>
      </c>
      <c r="T919" s="58">
        <f>IF($C919="","",IF(ISNA(MATCH($C919,Comparativosimulacros!$E:$E,0)),"Falta en Comparativo","Sí está"))</f>
        <v/>
      </c>
    </row>
    <row r="920" ht="15.75" customHeight="1" s="42">
      <c r="A920" s="50" t="n">
        <v>1102</v>
      </c>
      <c r="B920" s="44" t="n"/>
      <c r="C920" s="44" t="n">
        <v>1128127685</v>
      </c>
      <c r="D920" s="43" t="inlineStr">
        <is>
          <t>García Ilias Diego Armando</t>
        </is>
      </c>
      <c r="E920" s="51" t="n"/>
      <c r="F920" s="52" t="n"/>
      <c r="G920" s="45" t="n">
        <v>4.04</v>
      </c>
      <c r="H920" s="45" t="n">
        <v>3.68</v>
      </c>
      <c r="I920" s="45" t="n">
        <v>3.44</v>
      </c>
      <c r="J920" s="45" t="n">
        <v>3.72</v>
      </c>
      <c r="K920" s="45" t="n">
        <v>3.39</v>
      </c>
      <c r="L920" s="46">
        <f>IFERROR(INDEX(Comparativosimulacros!$M$4:$M$1500,MATCH($C920,Comparativosimulacros!$E$4:$E$1500,0)),"")</f>
        <v/>
      </c>
      <c r="M920" s="46">
        <f>IFERROR(INDEX(Comparativosimulacros!$N$4:$N$1500,MATCH($C920,Comparativosimulacros!$E$4:$E$1500,0)),"")</f>
        <v/>
      </c>
      <c r="N920" s="50">
        <f>ROUND(((O920*3+P920*3+Q920*3+R920*3+S920*1)/13)*5,0)</f>
        <v/>
      </c>
      <c r="O920" s="43" t="n">
        <v>67.05</v>
      </c>
      <c r="P920" s="43" t="n">
        <v>62.39</v>
      </c>
      <c r="Q920" s="43" t="n">
        <v>48.02</v>
      </c>
      <c r="R920" s="43" t="n">
        <v>63.41</v>
      </c>
      <c r="S920" s="43" t="n">
        <v>58.18</v>
      </c>
      <c r="T920" s="58">
        <f>IF($C920="","",IF(ISNA(MATCH($C920,Comparativosimulacros!$E:$E,0)),"Falta en Comparativo","Sí está"))</f>
        <v/>
      </c>
    </row>
    <row r="921" ht="15.75" customHeight="1" s="42">
      <c r="A921" s="50" t="n">
        <v>1102</v>
      </c>
      <c r="B921" s="44" t="n"/>
      <c r="C921" s="44" t="n">
        <v>1011593635</v>
      </c>
      <c r="D921" s="43" t="inlineStr">
        <is>
          <t>González Castro Ana Sofia</t>
        </is>
      </c>
      <c r="E921" s="51" t="n"/>
      <c r="F921" s="52" t="n"/>
      <c r="G921" s="45" t="n">
        <v>2.05</v>
      </c>
      <c r="H921" s="45" t="n">
        <v>2.64</v>
      </c>
      <c r="I921" s="45" t="n">
        <v>3.1</v>
      </c>
      <c r="J921" s="45" t="n">
        <v>2.58</v>
      </c>
      <c r="K921" s="45" t="n">
        <v>2.12</v>
      </c>
      <c r="L921" s="46">
        <f>IFERROR(INDEX(Comparativosimulacros!$M$4:$M$1500,MATCH($C921,Comparativosimulacros!$E$4:$E$1500,0)),"")</f>
        <v/>
      </c>
      <c r="M921" s="46">
        <f>IFERROR(INDEX(Comparativosimulacros!$N$4:$N$1500,MATCH($C921,Comparativosimulacros!$E$4:$E$1500,0)),"")</f>
        <v/>
      </c>
      <c r="N921" s="50">
        <f>ROUND(((O921*3+P921*3+Q921*3+R921*3+S921*1)/13)*5,0)</f>
        <v/>
      </c>
      <c r="O921" s="43" t="n">
        <v>34.1</v>
      </c>
      <c r="P921" s="43" t="n">
        <v>44.72</v>
      </c>
      <c r="Q921" s="43" t="n">
        <v>43.26</v>
      </c>
      <c r="R921" s="43" t="n">
        <v>43.9</v>
      </c>
      <c r="S921" s="43" t="n">
        <v>36.36</v>
      </c>
      <c r="T921" s="58">
        <f>IF($C921="","",IF(ISNA(MATCH($C921,Comparativosimulacros!$E:$E,0)),"Falta en Comparativo","Sí está"))</f>
        <v/>
      </c>
    </row>
    <row r="922" ht="15.75" customHeight="1" s="42">
      <c r="A922" s="50" t="n">
        <v>1102</v>
      </c>
      <c r="B922" s="44" t="n"/>
      <c r="C922" s="44" t="n">
        <v>1011593325</v>
      </c>
      <c r="D922" s="43" t="inlineStr">
        <is>
          <t>Graciano Silva José Alejandro</t>
        </is>
      </c>
      <c r="E922" s="51" t="n"/>
      <c r="F922" s="52" t="n"/>
      <c r="G922" s="45" t="n">
        <v>3.66</v>
      </c>
      <c r="H922" s="45" t="n">
        <v>3.15</v>
      </c>
      <c r="I922" s="45" t="n">
        <v>3.1</v>
      </c>
      <c r="J922" s="45" t="n">
        <v>3.44</v>
      </c>
      <c r="K922" s="45" t="n">
        <v>3.28</v>
      </c>
      <c r="L922" s="46">
        <f>IFERROR(INDEX(Comparativosimulacros!$M$4:$M$1500,MATCH($C922,Comparativosimulacros!$E$4:$E$1500,0)),"")</f>
        <v/>
      </c>
      <c r="M922" s="46">
        <f>IFERROR(INDEX(Comparativosimulacros!$N$4:$N$1500,MATCH($C922,Comparativosimulacros!$E$4:$E$1500,0)),"")</f>
        <v/>
      </c>
      <c r="N922" s="50">
        <f>ROUND(((O922*3+P922*3+Q922*3+R922*3+S922*1)/13)*5,0)</f>
        <v/>
      </c>
      <c r="O922" s="43" t="n">
        <v>60.71</v>
      </c>
      <c r="P922" s="43" t="n">
        <v>53.43</v>
      </c>
      <c r="Q922" s="43" t="n">
        <v>43.26</v>
      </c>
      <c r="R922" s="43" t="n">
        <v>58.54</v>
      </c>
      <c r="S922" s="43" t="n">
        <v>56.36</v>
      </c>
      <c r="T922" s="58">
        <f>IF($C922="","",IF(ISNA(MATCH($C922,Comparativosimulacros!$E:$E,0)),"Falta en Comparativo","Sí está"))</f>
        <v/>
      </c>
    </row>
    <row r="923" ht="15.75" customHeight="1" s="42">
      <c r="A923" s="50" t="n">
        <v>1102</v>
      </c>
      <c r="B923" s="44" t="n"/>
      <c r="C923" s="44" t="n">
        <v>1022147400</v>
      </c>
      <c r="D923" s="43" t="inlineStr">
        <is>
          <t>Grajales Arenas Emanuel</t>
        </is>
      </c>
      <c r="E923" s="51" t="n"/>
      <c r="F923" s="52" t="n"/>
      <c r="G923" s="45" t="n">
        <v>2.69</v>
      </c>
      <c r="H923" s="45" t="n">
        <v>3.27</v>
      </c>
      <c r="I923" s="45" t="n">
        <v>2.66</v>
      </c>
      <c r="J923" s="45" t="n">
        <v>3.29</v>
      </c>
      <c r="K923" s="45" t="n">
        <v>3.71</v>
      </c>
      <c r="L923" s="46">
        <f>IFERROR(INDEX(Comparativosimulacros!$M$4:$M$1500,MATCH($C923,Comparativosimulacros!$E$4:$E$1500,0)),"")</f>
        <v/>
      </c>
      <c r="M923" s="46">
        <f>IFERROR(INDEX(Comparativosimulacros!$N$4:$N$1500,MATCH($C923,Comparativosimulacros!$E$4:$E$1500,0)),"")</f>
        <v/>
      </c>
      <c r="N923" s="50">
        <f>ROUND(((O923*3+P923*3+Q923*3+R923*3+S923*1)/13)*5,0)</f>
        <v/>
      </c>
      <c r="O923" s="43" t="n">
        <v>44.7</v>
      </c>
      <c r="P923" s="43" t="n">
        <v>55.49</v>
      </c>
      <c r="Q923" s="43" t="n">
        <v>37.15</v>
      </c>
      <c r="R923" s="43" t="n">
        <v>56.1</v>
      </c>
      <c r="S923" s="43" t="n">
        <v>63.64</v>
      </c>
      <c r="T923" s="58">
        <f>IF($C923="","",IF(ISNA(MATCH($C923,Comparativosimulacros!$E:$E,0)),"Falta en Comparativo","Sí está"))</f>
        <v/>
      </c>
    </row>
    <row r="924" ht="15.75" customHeight="1" s="42">
      <c r="A924" s="50" t="n">
        <v>1102</v>
      </c>
      <c r="B924" s="44" t="n"/>
      <c r="C924" s="44" t="n">
        <v>1011593308</v>
      </c>
      <c r="D924" s="43" t="inlineStr">
        <is>
          <t>Guzmán Gómez María José</t>
        </is>
      </c>
      <c r="E924" s="51" t="n"/>
      <c r="F924" s="52" t="n"/>
      <c r="G924" s="45" t="n">
        <v>2.79</v>
      </c>
      <c r="H924" s="45" t="n">
        <v>2.55</v>
      </c>
      <c r="I924" s="45" t="n">
        <v>2.66</v>
      </c>
      <c r="J924" s="45" t="n">
        <v>3.29</v>
      </c>
      <c r="K924" s="45" t="n">
        <v>4.03</v>
      </c>
      <c r="L924" s="46">
        <f>IFERROR(INDEX(Comparativosimulacros!$M$4:$M$1500,MATCH($C924,Comparativosimulacros!$E$4:$E$1500,0)),"")</f>
        <v/>
      </c>
      <c r="M924" s="46">
        <f>IFERROR(INDEX(Comparativosimulacros!$N$4:$N$1500,MATCH($C924,Comparativosimulacros!$E$4:$E$1500,0)),"")</f>
        <v/>
      </c>
      <c r="N924" s="50">
        <f>ROUND(((O924*3+P924*3+Q924*3+R924*3+S924*1)/13)*5,0)</f>
        <v/>
      </c>
      <c r="O924" s="43" t="n">
        <v>46.26</v>
      </c>
      <c r="P924" s="43" t="n">
        <v>43.24</v>
      </c>
      <c r="Q924" s="43" t="n">
        <v>37.08</v>
      </c>
      <c r="R924" s="43" t="n">
        <v>56.1</v>
      </c>
      <c r="S924" s="43" t="n">
        <v>69.09</v>
      </c>
      <c r="T924" s="58">
        <f>IF($C924="","",IF(ISNA(MATCH($C924,Comparativosimulacros!$E:$E,0)),"Falta en Comparativo","Sí está"))</f>
        <v/>
      </c>
    </row>
    <row r="925" ht="15.75" customHeight="1" s="42">
      <c r="A925" s="50" t="n">
        <v>1102</v>
      </c>
      <c r="B925" s="44" t="n"/>
      <c r="C925" s="44" t="n">
        <v>1105375064</v>
      </c>
      <c r="D925" s="43" t="inlineStr">
        <is>
          <t>Hernández Morales Yeri Brisbanny</t>
        </is>
      </c>
      <c r="E925" s="51" t="n"/>
      <c r="F925" s="52" t="n"/>
      <c r="G925" s="45" t="n">
        <v>3.48</v>
      </c>
      <c r="H925" s="45" t="n">
        <v>3.62</v>
      </c>
      <c r="I925" s="45" t="n">
        <v>4.1</v>
      </c>
      <c r="J925" s="45" t="n">
        <v>3.86</v>
      </c>
      <c r="K925" s="45" t="n">
        <v>3.07</v>
      </c>
      <c r="L925" s="46">
        <f>IFERROR(INDEX(Comparativosimulacros!$M$4:$M$1500,MATCH($C925,Comparativosimulacros!$E$4:$E$1500,0)),"")</f>
        <v/>
      </c>
      <c r="M925" s="46">
        <f>IFERROR(INDEX(Comparativosimulacros!$N$4:$N$1500,MATCH($C925,Comparativosimulacros!$E$4:$E$1500,0)),"")</f>
        <v/>
      </c>
      <c r="N925" s="50">
        <f>ROUND(((O925*3+P925*3+Q925*3+R925*3+S925*1)/13)*5,0)</f>
        <v/>
      </c>
      <c r="O925" s="43" t="n">
        <v>57.8</v>
      </c>
      <c r="P925" s="43" t="n">
        <v>61.32</v>
      </c>
      <c r="Q925" s="43" t="n">
        <v>57.19</v>
      </c>
      <c r="R925" s="43" t="n">
        <v>65.84999999999999</v>
      </c>
      <c r="S925" s="43" t="n">
        <v>52.73</v>
      </c>
      <c r="T925" s="58">
        <f>IF($C925="","",IF(ISNA(MATCH($C925,Comparativosimulacros!$E:$E,0)),"Falta en Comparativo","Sí está"))</f>
        <v/>
      </c>
    </row>
    <row r="926" ht="15.75" customHeight="1" s="42">
      <c r="A926" s="50" t="n">
        <v>1102</v>
      </c>
      <c r="B926" s="44" t="n"/>
      <c r="C926" s="44" t="n">
        <v>1018241101</v>
      </c>
      <c r="D926" s="43" t="inlineStr">
        <is>
          <t>Hincapié Piedrahita Hillary</t>
        </is>
      </c>
      <c r="E926" s="51" t="n"/>
      <c r="F926" s="52" t="n"/>
      <c r="G926" s="45" t="n">
        <v>3.56</v>
      </c>
      <c r="H926" s="45" t="n">
        <v>3.84</v>
      </c>
      <c r="I926" s="45" t="n">
        <v>3.33</v>
      </c>
      <c r="J926" s="45" t="n">
        <v>3.72</v>
      </c>
      <c r="K926" s="45" t="n">
        <v>3.71</v>
      </c>
      <c r="L926" s="46">
        <f>IFERROR(INDEX(Comparativosimulacros!$M$4:$M$1500,MATCH($C926,Comparativosimulacros!$E$4:$E$1500,0)),"")</f>
        <v/>
      </c>
      <c r="M926" s="46">
        <f>IFERROR(INDEX(Comparativosimulacros!$N$4:$N$1500,MATCH($C926,Comparativosimulacros!$E$4:$E$1500,0)),"")</f>
        <v/>
      </c>
      <c r="N926" s="50">
        <f>ROUND(((O926*3+P926*3+Q926*3+R926*3+S926*1)/13)*5,0)</f>
        <v/>
      </c>
      <c r="O926" s="43" t="n">
        <v>59.15</v>
      </c>
      <c r="P926" s="43" t="n">
        <v>65.17</v>
      </c>
      <c r="Q926" s="43" t="n">
        <v>46.53</v>
      </c>
      <c r="R926" s="43" t="n">
        <v>63.41</v>
      </c>
      <c r="S926" s="43" t="n">
        <v>63.64</v>
      </c>
      <c r="T926" s="58">
        <f>IF($C926="","",IF(ISNA(MATCH($C926,Comparativosimulacros!$E:$E,0)),"Falta en Comparativo","Sí está"))</f>
        <v/>
      </c>
    </row>
    <row r="927" ht="15.75" customHeight="1" s="42">
      <c r="A927" s="50" t="n">
        <v>1102</v>
      </c>
      <c r="B927" s="44" t="n"/>
      <c r="C927" s="44" t="n">
        <v>1011593527</v>
      </c>
      <c r="D927" s="43" t="inlineStr">
        <is>
          <t>Lezcano Benítez Esteban</t>
        </is>
      </c>
      <c r="E927" s="51" t="n"/>
      <c r="F927" s="52" t="n"/>
      <c r="G927" s="45" t="n">
        <v>3.65</v>
      </c>
      <c r="H927" s="45" t="n">
        <v>4.72</v>
      </c>
      <c r="I927" s="45" t="n">
        <v>5</v>
      </c>
      <c r="J927" s="45" t="n">
        <v>4.15</v>
      </c>
      <c r="K927" s="45" t="n">
        <v>2.75</v>
      </c>
      <c r="L927" s="46">
        <f>IFERROR(INDEX(Comparativosimulacros!$M$4:$M$1500,MATCH($C927,Comparativosimulacros!$E$4:$E$1500,0)),"")</f>
        <v/>
      </c>
      <c r="M927" s="46">
        <f>IFERROR(INDEX(Comparativosimulacros!$N$4:$N$1500,MATCH($C927,Comparativosimulacros!$E$4:$E$1500,0)),"")</f>
        <v/>
      </c>
      <c r="N927" s="50">
        <f>ROUND(((O927*3+P927*3+Q927*3+R927*3+S927*1)/13)*5,0)</f>
        <v/>
      </c>
      <c r="O927" s="43" t="n">
        <v>60.5</v>
      </c>
      <c r="P927" s="43" t="n">
        <v>80.01000000000001</v>
      </c>
      <c r="Q927" s="43" t="n">
        <v>75.59</v>
      </c>
      <c r="R927" s="43" t="n">
        <v>70.73</v>
      </c>
      <c r="S927" s="43" t="n">
        <v>47.27</v>
      </c>
      <c r="T927" s="58">
        <f>IF($C927="","",IF(ISNA(MATCH($C927,Comparativosimulacros!$E:$E,0)),"Falta en Comparativo","Sí está"))</f>
        <v/>
      </c>
    </row>
    <row r="928" ht="15.75" customHeight="1" s="42">
      <c r="A928" s="50" t="n">
        <v>1102</v>
      </c>
      <c r="B928" s="44" t="n"/>
      <c r="C928" s="44" t="n">
        <v>1011593704</v>
      </c>
      <c r="D928" s="43" t="inlineStr">
        <is>
          <t>León Vargas Juan Manuel</t>
        </is>
      </c>
      <c r="E928" s="51" t="n"/>
      <c r="F928" s="52" t="n"/>
      <c r="G928" s="45" t="n">
        <v>3.25</v>
      </c>
      <c r="H928" s="45" t="n">
        <v>3.69</v>
      </c>
      <c r="I928" s="45" t="n">
        <v>3.44</v>
      </c>
      <c r="J928" s="45" t="n">
        <v>3.58</v>
      </c>
      <c r="K928" s="45" t="n">
        <v>3.28</v>
      </c>
      <c r="L928" s="46">
        <f>IFERROR(INDEX(Comparativosimulacros!$M$4:$M$1500,MATCH($C928,Comparativosimulacros!$E$4:$E$1500,0)),"")</f>
        <v/>
      </c>
      <c r="M928" s="46">
        <f>IFERROR(INDEX(Comparativosimulacros!$N$4:$N$1500,MATCH($C928,Comparativosimulacros!$E$4:$E$1500,0)),"")</f>
        <v/>
      </c>
      <c r="N928" s="50">
        <f>ROUND(((O928*3+P928*3+Q928*3+R928*3+S928*1)/13)*5,0)</f>
        <v/>
      </c>
      <c r="O928" s="43" t="n">
        <v>53.95</v>
      </c>
      <c r="P928" s="43" t="n">
        <v>62.52</v>
      </c>
      <c r="Q928" s="43" t="n">
        <v>48.02</v>
      </c>
      <c r="R928" s="43" t="n">
        <v>60.98</v>
      </c>
      <c r="S928" s="43" t="n">
        <v>56.36</v>
      </c>
      <c r="T928" s="58">
        <f>IF($C928="","",IF(ISNA(MATCH($C928,Comparativosimulacros!$E:$E,0)),"Falta en Comparativo","Sí está"))</f>
        <v/>
      </c>
    </row>
    <row r="929" ht="15.75" customHeight="1" s="42">
      <c r="A929" s="50" t="n">
        <v>1102</v>
      </c>
      <c r="B929" s="44" t="n"/>
      <c r="C929" s="44" t="n">
        <v>1018244619</v>
      </c>
      <c r="D929" s="43" t="inlineStr">
        <is>
          <t>Loaiza Zuluaga Mariana</t>
        </is>
      </c>
      <c r="E929" s="51" t="n"/>
      <c r="F929" s="52" t="n"/>
      <c r="G929" s="45" t="n">
        <v>4.12</v>
      </c>
      <c r="H929" s="45" t="n">
        <v>3.72</v>
      </c>
      <c r="I929" s="45" t="n">
        <v>4.66</v>
      </c>
      <c r="J929" s="45" t="n">
        <v>4.44</v>
      </c>
      <c r="K929" s="45" t="n">
        <v>3.18</v>
      </c>
      <c r="L929" s="46">
        <f>IFERROR(INDEX(Comparativosimulacros!$M$4:$M$1500,MATCH($C929,Comparativosimulacros!$E$4:$E$1500,0)),"")</f>
        <v/>
      </c>
      <c r="M929" s="46">
        <f>IFERROR(INDEX(Comparativosimulacros!$N$4:$N$1500,MATCH($C929,Comparativosimulacros!$E$4:$E$1500,0)),"")</f>
        <v/>
      </c>
      <c r="N929" s="50">
        <f>ROUND(((O929*3+P929*3+Q929*3+R929*3+S929*1)/13)*5,0)</f>
        <v/>
      </c>
      <c r="O929" s="43" t="n">
        <v>68.40000000000001</v>
      </c>
      <c r="P929" s="43" t="n">
        <v>62.97</v>
      </c>
      <c r="Q929" s="43" t="n">
        <v>65</v>
      </c>
      <c r="R929" s="43" t="n">
        <v>75.61</v>
      </c>
      <c r="S929" s="43" t="n">
        <v>54.55</v>
      </c>
      <c r="T929" s="58">
        <f>IF($C929="","",IF(ISNA(MATCH($C929,Comparativosimulacros!$E:$E,0)),"Falta en Comparativo","Sí está"))</f>
        <v/>
      </c>
    </row>
    <row r="930" ht="15.75" customHeight="1" s="42">
      <c r="A930" s="50" t="n">
        <v>1102</v>
      </c>
      <c r="B930" s="44" t="n"/>
      <c r="C930" s="44" t="n">
        <v>1011592505</v>
      </c>
      <c r="D930" s="43" t="inlineStr">
        <is>
          <t>López García Karina Alejandra</t>
        </is>
      </c>
      <c r="E930" s="51" t="n"/>
      <c r="F930" s="52" t="n"/>
      <c r="G930" s="45" t="n">
        <v>2.78</v>
      </c>
      <c r="H930" s="45" t="n">
        <v>3.97</v>
      </c>
      <c r="I930" s="45" t="n">
        <v>3.88</v>
      </c>
      <c r="J930" s="45" t="n">
        <v>3.86</v>
      </c>
      <c r="K930" s="45" t="n">
        <v>3.39</v>
      </c>
      <c r="L930" s="46">
        <f>IFERROR(INDEX(Comparativosimulacros!$M$4:$M$1500,MATCH($C930,Comparativosimulacros!$E$4:$E$1500,0)),"")</f>
        <v/>
      </c>
      <c r="M930" s="46">
        <f>IFERROR(INDEX(Comparativosimulacros!$N$4:$N$1500,MATCH($C930,Comparativosimulacros!$E$4:$E$1500,0)),"")</f>
        <v/>
      </c>
      <c r="N930" s="50">
        <f>ROUND(((O930*3+P930*3+Q930*3+R930*3+S930*1)/13)*5,0)</f>
        <v/>
      </c>
      <c r="O930" s="43" t="n">
        <v>46.05</v>
      </c>
      <c r="P930" s="43" t="n">
        <v>67.34999999999999</v>
      </c>
      <c r="Q930" s="43" t="n">
        <v>54.13</v>
      </c>
      <c r="R930" s="43" t="n">
        <v>65.84999999999999</v>
      </c>
      <c r="S930" s="43" t="n">
        <v>58.18</v>
      </c>
      <c r="T930" s="58">
        <f>IF($C930="","",IF(ISNA(MATCH($C930,Comparativosimulacros!$E:$E,0)),"Falta en Comparativo","Sí está"))</f>
        <v/>
      </c>
    </row>
    <row r="931" ht="15.75" customHeight="1" s="42">
      <c r="A931" s="50" t="n">
        <v>1102</v>
      </c>
      <c r="B931" s="44" t="n"/>
      <c r="C931" s="44" t="n">
        <v>1023831091</v>
      </c>
      <c r="D931" s="43" t="inlineStr">
        <is>
          <t>Metaute Lezcano Liceth Nallery</t>
        </is>
      </c>
      <c r="E931" s="51" t="n"/>
      <c r="F931" s="52" t="n"/>
      <c r="G931" s="45" t="n">
        <v>4.12</v>
      </c>
      <c r="H931" s="45" t="n">
        <v>4.23</v>
      </c>
      <c r="I931" s="45" t="n">
        <v>3.87</v>
      </c>
      <c r="J931" s="45" t="n">
        <v>4.58</v>
      </c>
      <c r="K931" s="45" t="n">
        <v>4.03</v>
      </c>
      <c r="L931" s="46">
        <f>IFERROR(INDEX(Comparativosimulacros!$M$4:$M$1500,MATCH($C931,Comparativosimulacros!$E$4:$E$1500,0)),"")</f>
        <v/>
      </c>
      <c r="M931" s="46">
        <f>IFERROR(INDEX(Comparativosimulacros!$N$4:$N$1500,MATCH($C931,Comparativosimulacros!$E$4:$E$1500,0)),"")</f>
        <v/>
      </c>
      <c r="N931" s="50">
        <f>ROUND(((O931*3+P931*3+Q931*3+R931*3+S931*1)/13)*5,0)</f>
        <v/>
      </c>
      <c r="O931" s="43" t="n">
        <v>68.40000000000001</v>
      </c>
      <c r="P931" s="43" t="n">
        <v>71.66</v>
      </c>
      <c r="Q931" s="43" t="n">
        <v>54.06</v>
      </c>
      <c r="R931" s="43" t="n">
        <v>78.05</v>
      </c>
      <c r="S931" s="43" t="n">
        <v>69.09</v>
      </c>
      <c r="T931" s="58">
        <f>IF($C931="","",IF(ISNA(MATCH($C931,Comparativosimulacros!$E:$E,0)),"Falta en Comparativo","Sí está"))</f>
        <v/>
      </c>
    </row>
    <row r="932" ht="15.75" customHeight="1" s="42">
      <c r="A932" s="50" t="n">
        <v>1102</v>
      </c>
      <c r="B932" s="44" t="n"/>
      <c r="C932" s="44" t="n">
        <v>1156463163</v>
      </c>
      <c r="D932" s="43" t="inlineStr">
        <is>
          <t>Ospina Morales Samuel</t>
        </is>
      </c>
      <c r="E932" s="51" t="n"/>
      <c r="F932" s="52" t="n"/>
      <c r="G932" s="45" t="n">
        <v>4.12</v>
      </c>
      <c r="H932" s="45" t="n">
        <v>4.23</v>
      </c>
      <c r="I932" s="45" t="n">
        <v>5</v>
      </c>
      <c r="J932" s="45" t="n">
        <v>4.44</v>
      </c>
      <c r="K932" s="45" t="n">
        <v>3.92</v>
      </c>
      <c r="L932" s="46">
        <f>IFERROR(INDEX(Comparativosimulacros!$M$4:$M$1500,MATCH($C932,Comparativosimulacros!$E$4:$E$1500,0)),"")</f>
        <v/>
      </c>
      <c r="M932" s="46">
        <f>IFERROR(INDEX(Comparativosimulacros!$N$4:$N$1500,MATCH($C932,Comparativosimulacros!$E$4:$E$1500,0)),"")</f>
        <v/>
      </c>
      <c r="N932" s="50">
        <f>ROUND(((O932*3+P932*3+Q932*3+R932*3+S932*1)/13)*5,0)</f>
        <v/>
      </c>
      <c r="O932" s="43" t="n">
        <v>68.40000000000001</v>
      </c>
      <c r="P932" s="43" t="n">
        <v>71.66</v>
      </c>
      <c r="Q932" s="43" t="n">
        <v>72.67</v>
      </c>
      <c r="R932" s="43" t="n">
        <v>75.61</v>
      </c>
      <c r="S932" s="43" t="n">
        <v>67.27</v>
      </c>
      <c r="T932" s="58">
        <f>IF($C932="","",IF(ISNA(MATCH($C932,Comparativosimulacros!$E:$E,0)),"Falta en Comparativo","Sí está"))</f>
        <v/>
      </c>
    </row>
    <row r="933" ht="15.75" customHeight="1" s="42">
      <c r="A933" s="50" t="n">
        <v>1102</v>
      </c>
      <c r="B933" s="44" t="n"/>
      <c r="C933" s="44" t="n">
        <v>1011593068</v>
      </c>
      <c r="D933" s="43" t="inlineStr">
        <is>
          <t>Ospina Osorio Juan Sebastián</t>
        </is>
      </c>
      <c r="E933" s="51" t="n"/>
      <c r="F933" s="52" t="n"/>
      <c r="G933" s="45" t="n">
        <v>2.78</v>
      </c>
      <c r="H933" s="45" t="n">
        <v>3.07</v>
      </c>
      <c r="I933" s="45" t="n">
        <v>3.98</v>
      </c>
      <c r="J933" s="45" t="n">
        <v>2.86</v>
      </c>
      <c r="K933" s="45" t="n">
        <v>3.6</v>
      </c>
      <c r="L933" s="46">
        <f>IFERROR(INDEX(Comparativosimulacros!$M$4:$M$1500,MATCH($C933,Comparativosimulacros!$E$4:$E$1500,0)),"")</f>
        <v/>
      </c>
      <c r="M933" s="46">
        <f>IFERROR(INDEX(Comparativosimulacros!$N$4:$N$1500,MATCH($C933,Comparativosimulacros!$E$4:$E$1500,0)),"")</f>
        <v/>
      </c>
      <c r="N933" s="50">
        <f>ROUND(((O933*3+P933*3+Q933*3+R933*3+S933*1)/13)*5,0)</f>
        <v/>
      </c>
      <c r="O933" s="43" t="n">
        <v>46.05</v>
      </c>
      <c r="P933" s="43" t="n">
        <v>51.97</v>
      </c>
      <c r="Q933" s="43" t="n">
        <v>55.63</v>
      </c>
      <c r="R933" s="43" t="n">
        <v>48.78</v>
      </c>
      <c r="S933" s="43" t="n">
        <v>61.82</v>
      </c>
      <c r="T933" s="58">
        <f>IF($C933="","",IF(ISNA(MATCH($C933,Comparativosimulacros!$E:$E,0)),"Falta en Comparativo","Sí está"))</f>
        <v/>
      </c>
    </row>
    <row r="934" ht="15.75" customHeight="1" s="42">
      <c r="A934" s="50" t="n">
        <v>1102</v>
      </c>
      <c r="B934" s="44" t="n"/>
      <c r="C934" s="44" t="n">
        <v>1011592253</v>
      </c>
      <c r="D934" s="43" t="inlineStr">
        <is>
          <t>Piedrahita Ávila Joseph Daniel</t>
        </is>
      </c>
      <c r="E934" s="51" t="n"/>
      <c r="F934" s="52" t="n"/>
      <c r="G934" s="45" t="n">
        <v>3.41</v>
      </c>
      <c r="H934" s="45" t="n">
        <v>3.98</v>
      </c>
      <c r="I934" s="45" t="n">
        <v>4.21</v>
      </c>
      <c r="J934" s="45" t="n">
        <v>3.15</v>
      </c>
      <c r="K934" s="45" t="n">
        <v>2.86</v>
      </c>
      <c r="L934" s="46">
        <f>IFERROR(INDEX(Comparativosimulacros!$M$4:$M$1500,MATCH($C934,Comparativosimulacros!$E$4:$E$1500,0)),"")</f>
        <v/>
      </c>
      <c r="M934" s="46">
        <f>IFERROR(INDEX(Comparativosimulacros!$N$4:$N$1500,MATCH($C934,Comparativosimulacros!$E$4:$E$1500,0)),"")</f>
        <v/>
      </c>
      <c r="N934" s="50">
        <f>ROUND(((O934*3+P934*3+Q934*3+R934*3+S934*1)/13)*5,0)</f>
        <v/>
      </c>
      <c r="O934" s="43" t="n">
        <v>56.65</v>
      </c>
      <c r="P934" s="43" t="n">
        <v>67.48999999999999</v>
      </c>
      <c r="Q934" s="43" t="n">
        <v>58.75</v>
      </c>
      <c r="R934" s="43" t="n">
        <v>53.66</v>
      </c>
      <c r="S934" s="43" t="n">
        <v>49.09</v>
      </c>
      <c r="T934" s="58">
        <f>IF($C934="","",IF(ISNA(MATCH($C934,Comparativosimulacros!$E:$E,0)),"Falta en Comparativo","Sí está"))</f>
        <v/>
      </c>
    </row>
    <row r="935" ht="15.75" customHeight="1" s="42">
      <c r="A935" s="50" t="n">
        <v>1102</v>
      </c>
      <c r="B935" s="44" t="n"/>
      <c r="C935" s="44" t="n">
        <v>1046906027</v>
      </c>
      <c r="D935" s="43" t="inlineStr">
        <is>
          <t>Pérez Zapata Yoan Alejandro</t>
        </is>
      </c>
      <c r="E935" s="51" t="n"/>
      <c r="F935" s="52" t="n"/>
      <c r="G935" s="45" t="n">
        <v>3.48</v>
      </c>
      <c r="H935" s="45" t="n">
        <v>3.58</v>
      </c>
      <c r="I935" s="45" t="n">
        <v>4.53</v>
      </c>
      <c r="J935" s="45" t="n">
        <v>3.15</v>
      </c>
      <c r="K935" s="45" t="n">
        <v>4.24</v>
      </c>
      <c r="L935" s="46">
        <f>IFERROR(INDEX(Comparativosimulacros!$M$4:$M$1500,MATCH($C935,Comparativosimulacros!$E$4:$E$1500,0)),"")</f>
        <v/>
      </c>
      <c r="M935" s="46">
        <f>IFERROR(INDEX(Comparativosimulacros!$N$4:$N$1500,MATCH($C935,Comparativosimulacros!$E$4:$E$1500,0)),"")</f>
        <v/>
      </c>
      <c r="N935" s="50">
        <f>ROUND(((O935*3+P935*3+Q935*3+R935*3+S935*1)/13)*5,0)</f>
        <v/>
      </c>
      <c r="O935" s="43" t="n">
        <v>57.8</v>
      </c>
      <c r="P935" s="43" t="n">
        <v>60.65</v>
      </c>
      <c r="Q935" s="43" t="n">
        <v>63.23</v>
      </c>
      <c r="R935" s="43" t="n">
        <v>53.66</v>
      </c>
      <c r="S935" s="43" t="n">
        <v>72.73</v>
      </c>
      <c r="T935" s="58">
        <f>IF($C935="","",IF(ISNA(MATCH($C935,Comparativosimulacros!$E:$E,0)),"Falta en Comparativo","Sí está"))</f>
        <v/>
      </c>
    </row>
    <row r="936" ht="15.75" customHeight="1" s="42">
      <c r="A936" s="50" t="n">
        <v>1102</v>
      </c>
      <c r="B936" s="44" t="n"/>
      <c r="C936" s="44" t="n">
        <v>1021807619</v>
      </c>
      <c r="D936" s="43" t="inlineStr">
        <is>
          <t>Rivera Higuita Nicolas</t>
        </is>
      </c>
      <c r="E936" s="51" t="n"/>
      <c r="F936" s="52" t="n"/>
      <c r="G936" s="45" t="n">
        <v>3.81</v>
      </c>
      <c r="H936" s="45" t="n">
        <v>3.49</v>
      </c>
      <c r="I936" s="45" t="n">
        <v>2.77</v>
      </c>
      <c r="J936" s="45" t="n">
        <v>4.01</v>
      </c>
      <c r="K936" s="45" t="n">
        <v>2.54</v>
      </c>
      <c r="L936" s="46">
        <f>IFERROR(INDEX(Comparativosimulacros!$M$4:$M$1500,MATCH($C936,Comparativosimulacros!$E$4:$E$1500,0)),"")</f>
        <v/>
      </c>
      <c r="M936" s="46">
        <f>IFERROR(INDEX(Comparativosimulacros!$N$4:$N$1500,MATCH($C936,Comparativosimulacros!$E$4:$E$1500,0)),"")</f>
        <v/>
      </c>
      <c r="N936" s="50">
        <f>ROUND(((O936*3+P936*3+Q936*3+R936*3+S936*1)/13)*5,0)</f>
        <v/>
      </c>
      <c r="O936" s="43" t="n">
        <v>63.2</v>
      </c>
      <c r="P936" s="43" t="n">
        <v>59.16</v>
      </c>
      <c r="Q936" s="43" t="n">
        <v>38.72</v>
      </c>
      <c r="R936" s="43" t="n">
        <v>68.29000000000001</v>
      </c>
      <c r="S936" s="43" t="n">
        <v>43.64</v>
      </c>
      <c r="T936" s="58">
        <f>IF($C936="","",IF(ISNA(MATCH($C936,Comparativosimulacros!$E:$E,0)),"Falta en Comparativo","Sí está"))</f>
        <v/>
      </c>
    </row>
    <row r="937" ht="15.75" customHeight="1" s="42">
      <c r="A937" s="50" t="n">
        <v>1102</v>
      </c>
      <c r="B937" s="44" t="n"/>
      <c r="C937" s="44" t="n">
        <v>1025891664</v>
      </c>
      <c r="D937" s="43" t="inlineStr">
        <is>
          <t>Rivera Maya Jose David</t>
        </is>
      </c>
      <c r="E937" s="51" t="n"/>
      <c r="F937" s="52" t="n"/>
      <c r="G937" s="45" t="n">
        <v>4.12</v>
      </c>
      <c r="H937" s="45" t="n">
        <v>3.65</v>
      </c>
      <c r="I937" s="45" t="n">
        <v>3.77</v>
      </c>
      <c r="J937" s="45" t="n">
        <v>3.86</v>
      </c>
      <c r="K937" s="45" t="n">
        <v>3.18</v>
      </c>
      <c r="L937" s="46">
        <f>IFERROR(INDEX(Comparativosimulacros!$M$4:$M$1500,MATCH($C937,Comparativosimulacros!$E$4:$E$1500,0)),"")</f>
        <v/>
      </c>
      <c r="M937" s="46">
        <f>IFERROR(INDEX(Comparativosimulacros!$N$4:$N$1500,MATCH($C937,Comparativosimulacros!$E$4:$E$1500,0)),"")</f>
        <v/>
      </c>
      <c r="N937" s="50">
        <f>ROUND(((O937*3+P937*3+Q937*3+R937*3+S937*1)/13)*5,0)</f>
        <v/>
      </c>
      <c r="O937" s="43" t="n">
        <v>68.40000000000001</v>
      </c>
      <c r="P937" s="43" t="n">
        <v>61.8</v>
      </c>
      <c r="Q937" s="43" t="n">
        <v>52.64</v>
      </c>
      <c r="R937" s="43" t="n">
        <v>65.84999999999999</v>
      </c>
      <c r="S937" s="43" t="n">
        <v>54.55</v>
      </c>
      <c r="T937" s="58">
        <f>IF($C937="","",IF(ISNA(MATCH($C937,Comparativosimulacros!$E:$E,0)),"Falta en Comparativo","Sí está"))</f>
        <v/>
      </c>
    </row>
    <row r="938" ht="15.75" customHeight="1" s="42">
      <c r="A938" s="50" t="n">
        <v>1102</v>
      </c>
      <c r="B938" s="44" t="n"/>
      <c r="C938" s="44" t="n">
        <v>1011593246</v>
      </c>
      <c r="D938" s="43" t="inlineStr">
        <is>
          <t>Ríos Moreno Kamill Joao</t>
        </is>
      </c>
      <c r="E938" s="51" t="n"/>
      <c r="F938" s="52" t="n"/>
      <c r="G938" s="45" t="n">
        <v>3.41</v>
      </c>
      <c r="H938" s="45" t="n">
        <v>3.49</v>
      </c>
      <c r="I938" s="45" t="n">
        <v>3.21</v>
      </c>
      <c r="J938" s="45" t="n">
        <v>3.15</v>
      </c>
      <c r="K938" s="45" t="n">
        <v>2.23</v>
      </c>
      <c r="L938" s="46">
        <f>IFERROR(INDEX(Comparativosimulacros!$M$4:$M$1500,MATCH($C938,Comparativosimulacros!$E$4:$E$1500,0)),"")</f>
        <v/>
      </c>
      <c r="M938" s="46">
        <f>IFERROR(INDEX(Comparativosimulacros!$N$4:$N$1500,MATCH($C938,Comparativosimulacros!$E$4:$E$1500,0)),"")</f>
        <v/>
      </c>
      <c r="N938" s="50">
        <f>ROUND(((O938*3+P938*3+Q938*3+R938*3+S938*1)/13)*5,0)</f>
        <v/>
      </c>
      <c r="O938" s="43" t="n">
        <v>56.65</v>
      </c>
      <c r="P938" s="43" t="n">
        <v>59.22</v>
      </c>
      <c r="Q938" s="43" t="n">
        <v>44.83</v>
      </c>
      <c r="R938" s="43" t="n">
        <v>53.66</v>
      </c>
      <c r="S938" s="43" t="n">
        <v>38.18</v>
      </c>
      <c r="T938" s="58">
        <f>IF($C938="","",IF(ISNA(MATCH($C938,Comparativosimulacros!$E:$E,0)),"Falta en Comparativo","Sí está"))</f>
        <v/>
      </c>
    </row>
    <row r="939" ht="15.75" customHeight="1" s="42">
      <c r="A939" s="50" t="n">
        <v>1102</v>
      </c>
      <c r="B939" s="44" t="n"/>
      <c r="C939" s="44" t="n">
        <v>1035643864</v>
      </c>
      <c r="D939" s="43" t="inlineStr">
        <is>
          <t>Silva Torreglosa Mariangel</t>
        </is>
      </c>
      <c r="E939" s="51" t="n"/>
      <c r="F939" s="52" t="n"/>
      <c r="G939" s="45" t="n">
        <v>3.89</v>
      </c>
      <c r="H939" s="45" t="n">
        <v>3.04</v>
      </c>
      <c r="I939" s="45" t="n">
        <v>3.99</v>
      </c>
      <c r="J939" s="45" t="n">
        <v>4.29</v>
      </c>
      <c r="K939" s="45" t="n">
        <v>4.13</v>
      </c>
      <c r="L939" s="46">
        <f>IFERROR(INDEX(Comparativosimulacros!$M$4:$M$1500,MATCH($C939,Comparativosimulacros!$E$4:$E$1500,0)),"")</f>
        <v/>
      </c>
      <c r="M939" s="46">
        <f>IFERROR(INDEX(Comparativosimulacros!$N$4:$N$1500,MATCH($C939,Comparativosimulacros!$E$4:$E$1500,0)),"")</f>
        <v/>
      </c>
      <c r="N939" s="50">
        <f>ROUND(((O939*3+P939*3+Q939*3+R939*3+S939*1)/13)*5,0)</f>
        <v/>
      </c>
      <c r="O939" s="43" t="n">
        <v>64.55</v>
      </c>
      <c r="P939" s="43" t="n">
        <v>51.6</v>
      </c>
      <c r="Q939" s="43" t="n">
        <v>55.69</v>
      </c>
      <c r="R939" s="43" t="n">
        <v>73.17</v>
      </c>
      <c r="S939" s="43" t="n">
        <v>70.91</v>
      </c>
      <c r="T939" s="58">
        <f>IF($C939="","",IF(ISNA(MATCH($C939,Comparativosimulacros!$E:$E,0)),"Falta en Comparativo","Sí está"))</f>
        <v/>
      </c>
    </row>
    <row r="940" ht="15.75" customHeight="1" s="42">
      <c r="A940" s="50" t="n">
        <v>1102</v>
      </c>
      <c r="B940" s="44" t="n"/>
      <c r="C940" s="44" t="n">
        <v>1011593381</v>
      </c>
      <c r="D940" s="43" t="inlineStr">
        <is>
          <t>Toro Aguirre Valeria</t>
        </is>
      </c>
      <c r="E940" s="51" t="n"/>
      <c r="F940" s="52" t="n"/>
      <c r="G940" s="45" t="n">
        <v>3.97</v>
      </c>
      <c r="H940" s="45" t="n">
        <v>4.11</v>
      </c>
      <c r="I940" s="45" t="n">
        <v>4.21</v>
      </c>
      <c r="J940" s="45" t="n">
        <v>4.29</v>
      </c>
      <c r="K940" s="45" t="n">
        <v>3.81</v>
      </c>
      <c r="L940" s="46">
        <f>IFERROR(INDEX(Comparativosimulacros!$M$4:$M$1500,MATCH($C940,Comparativosimulacros!$E$4:$E$1500,0)),"")</f>
        <v/>
      </c>
      <c r="M940" s="46">
        <f>IFERROR(INDEX(Comparativosimulacros!$N$4:$N$1500,MATCH($C940,Comparativosimulacros!$E$4:$E$1500,0)),"")</f>
        <v/>
      </c>
      <c r="N940" s="50">
        <f>ROUND(((O940*3+P940*3+Q940*3+R940*3+S940*1)/13)*5,0)</f>
        <v/>
      </c>
      <c r="O940" s="43" t="n">
        <v>65.90000000000001</v>
      </c>
      <c r="P940" s="43" t="n">
        <v>69.67</v>
      </c>
      <c r="Q940" s="43" t="n">
        <v>58.75</v>
      </c>
      <c r="R940" s="43" t="n">
        <v>73.17</v>
      </c>
      <c r="S940" s="43" t="n">
        <v>65.45</v>
      </c>
      <c r="T940" s="58">
        <f>IF($C940="","",IF(ISNA(MATCH($C940,Comparativosimulacros!$E:$E,0)),"Falta en Comparativo","Sí está"))</f>
        <v/>
      </c>
    </row>
    <row r="941" ht="15.75" customHeight="1" s="42">
      <c r="A941" s="50" t="n">
        <v>1102</v>
      </c>
      <c r="B941" s="44" t="n"/>
      <c r="C941" s="44" t="n">
        <v>1011592954</v>
      </c>
      <c r="D941" s="43" t="inlineStr">
        <is>
          <t>Valbuena Higuita Ana Sofia</t>
        </is>
      </c>
      <c r="E941" s="51" t="n"/>
      <c r="F941" s="52" t="n"/>
      <c r="G941" s="45" t="n">
        <v>4.53</v>
      </c>
      <c r="H941" s="45" t="n">
        <v>3.58</v>
      </c>
      <c r="I941" s="45" t="n">
        <v>4.3</v>
      </c>
      <c r="J941" s="45" t="n">
        <v>3.15</v>
      </c>
      <c r="K941" s="45" t="n">
        <v>4.03</v>
      </c>
      <c r="L941" s="46">
        <f>IFERROR(INDEX(Comparativosimulacros!$M$4:$M$1500,MATCH($C941,Comparativosimulacros!$E$4:$E$1500,0)),"")</f>
        <v/>
      </c>
      <c r="M941" s="46">
        <f>IFERROR(INDEX(Comparativosimulacros!$N$4:$N$1500,MATCH($C941,Comparativosimulacros!$E$4:$E$1500,0)),"")</f>
        <v/>
      </c>
      <c r="N941" s="50">
        <f>ROUND(((O941*3+P941*3+Q941*3+R941*3+S941*1)/13)*5,0)</f>
        <v/>
      </c>
      <c r="O941" s="43" t="n">
        <v>75.16</v>
      </c>
      <c r="P941" s="43" t="n">
        <v>60.73</v>
      </c>
      <c r="Q941" s="43" t="n">
        <v>60.1</v>
      </c>
      <c r="R941" s="43" t="n">
        <v>53.66</v>
      </c>
      <c r="S941" s="43" t="n">
        <v>69.09</v>
      </c>
      <c r="T941" s="58">
        <f>IF($C941="","",IF(ISNA(MATCH($C941,Comparativosimulacros!$E:$E,0)),"Falta en Comparativo","Sí está"))</f>
        <v/>
      </c>
    </row>
    <row r="942" ht="15.75" customHeight="1" s="42">
      <c r="A942" s="50" t="n">
        <v>1102</v>
      </c>
      <c r="B942" s="44" t="n"/>
      <c r="C942" s="44" t="n">
        <v>1022094568</v>
      </c>
      <c r="D942" s="43" t="inlineStr">
        <is>
          <t>Vargas Perez Yurley</t>
        </is>
      </c>
      <c r="E942" s="51" t="n"/>
      <c r="F942" s="52" t="n"/>
      <c r="G942" s="45" t="n">
        <v>4.45</v>
      </c>
      <c r="H942" s="45" t="n">
        <v>3.53</v>
      </c>
      <c r="I942" s="45" t="n">
        <v>3.64</v>
      </c>
      <c r="J942" s="45" t="n">
        <v>3.01</v>
      </c>
      <c r="K942" s="45" t="n">
        <v>4.13</v>
      </c>
      <c r="L942" s="46">
        <f>IFERROR(INDEX(Comparativosimulacros!$M$4:$M$1500,MATCH($C942,Comparativosimulacros!$E$4:$E$1500,0)),"")</f>
        <v/>
      </c>
      <c r="M942" s="46">
        <f>IFERROR(INDEX(Comparativosimulacros!$N$4:$N$1500,MATCH($C942,Comparativosimulacros!$E$4:$E$1500,0)),"")</f>
        <v/>
      </c>
      <c r="N942" s="50">
        <f>ROUND(((O942*3+P942*3+Q942*3+R942*3+S942*1)/13)*5,0)</f>
        <v/>
      </c>
      <c r="O942" s="43" t="n">
        <v>73.8</v>
      </c>
      <c r="P942" s="43" t="n">
        <v>59.8</v>
      </c>
      <c r="Q942" s="43" t="n">
        <v>50.87</v>
      </c>
      <c r="R942" s="43" t="n">
        <v>51.22</v>
      </c>
      <c r="S942" s="43" t="n">
        <v>70.91</v>
      </c>
      <c r="T942" s="58">
        <f>IF($C942="","",IF(ISNA(MATCH($C942,Comparativosimulacros!$E:$E,0)),"Falta en Comparativo","Sí está"))</f>
        <v/>
      </c>
    </row>
    <row r="943" ht="15.75" customHeight="1" s="42">
      <c r="A943" s="50" t="n">
        <v>1102</v>
      </c>
      <c r="B943" s="44" t="n"/>
      <c r="C943" s="44" t="n">
        <v>1011591566</v>
      </c>
      <c r="D943" s="43" t="inlineStr">
        <is>
          <t>Villa Pino Ronal Esteban</t>
        </is>
      </c>
      <c r="E943" s="51" t="n"/>
      <c r="F943" s="52" t="n"/>
      <c r="G943" s="45" t="n">
        <v>2.79</v>
      </c>
      <c r="H943" s="45" t="n">
        <v>3.57</v>
      </c>
      <c r="I943" s="45" t="n">
        <v>3.09</v>
      </c>
      <c r="J943" s="45" t="n">
        <v>2.72</v>
      </c>
      <c r="K943" s="45" t="n">
        <v>4.03</v>
      </c>
      <c r="L943" s="46">
        <f>IFERROR(INDEX(Comparativosimulacros!$M$4:$M$1500,MATCH($C943,Comparativosimulacros!$E$4:$E$1500,0)),"")</f>
        <v/>
      </c>
      <c r="M943" s="46">
        <f>IFERROR(INDEX(Comparativosimulacros!$N$4:$N$1500,MATCH($C943,Comparativosimulacros!$E$4:$E$1500,0)),"")</f>
        <v/>
      </c>
      <c r="N943" s="50">
        <f>ROUND(((O943*3+P943*3+Q943*3+R943*3+S943*1)/13)*5,0)</f>
        <v/>
      </c>
      <c r="O943" s="43" t="n">
        <v>46.26</v>
      </c>
      <c r="P943" s="43" t="n">
        <v>60.53</v>
      </c>
      <c r="Q943" s="43" t="n">
        <v>43.19</v>
      </c>
      <c r="R943" s="43" t="n">
        <v>46.34</v>
      </c>
      <c r="S943" s="43" t="n">
        <v>69.09</v>
      </c>
      <c r="T943" s="58">
        <f>IF($C943="","",IF(ISNA(MATCH($C943,Comparativosimulacros!$E:$E,0)),"Falta en Comparativo","Sí está"))</f>
        <v/>
      </c>
    </row>
    <row r="944" ht="15.75" customHeight="1" s="42">
      <c r="A944" s="50" t="n">
        <v>1103</v>
      </c>
      <c r="B944" s="44" t="n"/>
      <c r="C944" s="44" t="n">
        <v>1011592806</v>
      </c>
      <c r="D944" s="43" t="inlineStr">
        <is>
          <t>Amazará González Edwin Andrés</t>
        </is>
      </c>
      <c r="E944" s="51" t="n"/>
      <c r="F944" s="52" t="n"/>
      <c r="G944" s="45" t="n">
        <v>5</v>
      </c>
      <c r="H944" s="45" t="n">
        <v>4.32</v>
      </c>
      <c r="I944" s="45" t="n">
        <v>3.68</v>
      </c>
      <c r="J944" s="45" t="n">
        <v>3.4</v>
      </c>
      <c r="K944" s="45" t="n">
        <v>2.9</v>
      </c>
      <c r="L944" s="46">
        <f>IFERROR(INDEX(Comparativosimulacros!$M$4:$M$1500,MATCH($C944,Comparativosimulacros!$E$4:$E$1500,0)),"")</f>
        <v/>
      </c>
      <c r="M944" s="46">
        <f>IFERROR(INDEX(Comparativosimulacros!$N$4:$N$1500,MATCH($C944,Comparativosimulacros!$E$4:$E$1500,0)),"")</f>
        <v/>
      </c>
      <c r="N944" s="50">
        <f>ROUND(((O944*3+P944*3+Q944*3+R944*3+S944*1)/13)*5,0)</f>
        <v/>
      </c>
      <c r="O944" s="43" t="n">
        <v>67.87</v>
      </c>
      <c r="P944" s="43" t="n">
        <v>61.86</v>
      </c>
      <c r="Q944" s="43" t="n">
        <v>47.88</v>
      </c>
      <c r="R944" s="43" t="n">
        <v>46.34</v>
      </c>
      <c r="S944" s="43" t="n">
        <v>38.18</v>
      </c>
      <c r="T944" s="58">
        <f>IF($C944="","",IF(ISNA(MATCH($C944,Comparativosimulacros!$E:$E,0)),"Falta en Comparativo","Sí está"))</f>
        <v/>
      </c>
    </row>
    <row r="945" ht="15.75" customHeight="1" s="42">
      <c r="A945" s="50" t="n">
        <v>1103</v>
      </c>
      <c r="B945" s="44" t="n"/>
      <c r="C945" s="44" t="n">
        <v>1011593189</v>
      </c>
      <c r="D945" s="43" t="inlineStr">
        <is>
          <t>Arias Carvajal Mariana</t>
        </is>
      </c>
      <c r="E945" s="51" t="n"/>
      <c r="F945" s="52" t="n"/>
      <c r="G945" s="45" t="n">
        <v>5</v>
      </c>
      <c r="H945" s="45" t="n">
        <v>3.74</v>
      </c>
      <c r="I945" s="45" t="n">
        <v>3.8</v>
      </c>
      <c r="J945" s="45" t="n">
        <v>3.94</v>
      </c>
      <c r="K945" s="45" t="n">
        <v>3.18</v>
      </c>
      <c r="L945" s="46">
        <f>IFERROR(INDEX(Comparativosimulacros!$M$4:$M$1500,MATCH($C945,Comparativosimulacros!$E$4:$E$1500,0)),"")</f>
        <v/>
      </c>
      <c r="M945" s="46">
        <f>IFERROR(INDEX(Comparativosimulacros!$N$4:$N$1500,MATCH($C945,Comparativosimulacros!$E$4:$E$1500,0)),"")</f>
        <v/>
      </c>
      <c r="N945" s="50">
        <f>ROUND(((O945*3+P945*3+Q945*3+R945*3+S945*1)/13)*5,0)</f>
        <v/>
      </c>
      <c r="O945" s="43" t="n">
        <v>66.45999999999999</v>
      </c>
      <c r="P945" s="43" t="n">
        <v>53.59</v>
      </c>
      <c r="Q945" s="43" t="n">
        <v>49.44</v>
      </c>
      <c r="R945" s="43" t="n">
        <v>53.66</v>
      </c>
      <c r="S945" s="43" t="n">
        <v>41.82</v>
      </c>
      <c r="T945" s="58">
        <f>IF($C945="","",IF(ISNA(MATCH($C945,Comparativosimulacros!$E:$E,0)),"Falta en Comparativo","Sí está"))</f>
        <v/>
      </c>
    </row>
    <row r="946" ht="15.75" customHeight="1" s="42">
      <c r="A946" s="50" t="n">
        <v>1103</v>
      </c>
      <c r="B946" s="44" t="n"/>
      <c r="C946" s="44" t="n">
        <v>1038263964</v>
      </c>
      <c r="D946" s="43" t="inlineStr">
        <is>
          <t>Barrera Rodríguez Valeria</t>
        </is>
      </c>
      <c r="E946" s="51" t="n"/>
      <c r="F946" s="52" t="n"/>
      <c r="G946" s="45" t="n">
        <v>3.56</v>
      </c>
      <c r="H946" s="45" t="n">
        <v>3.42</v>
      </c>
      <c r="I946" s="45" t="n">
        <v>3.44</v>
      </c>
      <c r="J946" s="45" t="n">
        <v>3.94</v>
      </c>
      <c r="K946" s="45" t="n">
        <v>3.18</v>
      </c>
      <c r="L946" s="46">
        <f>IFERROR(INDEX(Comparativosimulacros!$M$4:$M$1500,MATCH($C946,Comparativosimulacros!$E$4:$E$1500,0)),"")</f>
        <v/>
      </c>
      <c r="M946" s="46">
        <f>IFERROR(INDEX(Comparativosimulacros!$N$4:$N$1500,MATCH($C946,Comparativosimulacros!$E$4:$E$1500,0)),"")</f>
        <v/>
      </c>
      <c r="N946" s="50">
        <f>ROUND(((O946*3+P946*3+Q946*3+R946*3+S946*1)/13)*5,0)</f>
        <v/>
      </c>
      <c r="O946" s="43" t="n">
        <v>45.25</v>
      </c>
      <c r="P946" s="43" t="n">
        <v>49.01</v>
      </c>
      <c r="Q946" s="43" t="n">
        <v>44.76</v>
      </c>
      <c r="R946" s="43" t="n">
        <v>53.66</v>
      </c>
      <c r="S946" s="43" t="n">
        <v>41.82</v>
      </c>
      <c r="T946" s="58">
        <f>IF($C946="","",IF(ISNA(MATCH($C946,Comparativosimulacros!$E:$E,0)),"Falta en Comparativo","Sí está"))</f>
        <v/>
      </c>
    </row>
    <row r="947" ht="15.75" customHeight="1" s="42">
      <c r="A947" s="50" t="n">
        <v>1103</v>
      </c>
      <c r="B947" s="44" t="n"/>
      <c r="C947" s="44" t="n">
        <v>1011592228</v>
      </c>
      <c r="D947" s="43" t="inlineStr">
        <is>
          <t>Benítez García Nicolas</t>
        </is>
      </c>
      <c r="E947" s="51" t="n"/>
      <c r="F947" s="52" t="n"/>
      <c r="G947" s="45" t="n">
        <v>2.11</v>
      </c>
      <c r="H947" s="45" t="n">
        <v>2.02</v>
      </c>
      <c r="I947" s="45" t="n">
        <v>2.85</v>
      </c>
      <c r="J947" s="45" t="n">
        <v>1.97</v>
      </c>
      <c r="K947" s="45" t="n">
        <v>3.18</v>
      </c>
      <c r="L947" s="46">
        <f>IFERROR(INDEX(Comparativosimulacros!$M$4:$M$1500,MATCH($C947,Comparativosimulacros!$E$4:$E$1500,0)),"")</f>
        <v/>
      </c>
      <c r="M947" s="46">
        <f>IFERROR(INDEX(Comparativosimulacros!$N$4:$N$1500,MATCH($C947,Comparativosimulacros!$E$4:$E$1500,0)),"")</f>
        <v/>
      </c>
      <c r="N947" s="50">
        <f>ROUND(((O947*3+P947*3+Q947*3+R947*3+S947*1)/13)*5,0)</f>
        <v/>
      </c>
      <c r="O947" s="43" t="n">
        <v>26.86</v>
      </c>
      <c r="P947" s="43" t="n">
        <v>28.94</v>
      </c>
      <c r="Q947" s="43" t="n">
        <v>37.01</v>
      </c>
      <c r="R947" s="43" t="n">
        <v>26.83</v>
      </c>
      <c r="S947" s="43" t="n">
        <v>41.82</v>
      </c>
      <c r="T947" s="58">
        <f>IF($C947="","",IF(ISNA(MATCH($C947,Comparativosimulacros!$E:$E,0)),"Falta en Comparativo","Sí está"))</f>
        <v/>
      </c>
    </row>
    <row r="948" ht="15.75" customHeight="1" s="42">
      <c r="A948" s="50" t="n">
        <v>1103</v>
      </c>
      <c r="B948" s="44" t="n"/>
      <c r="C948" s="44" t="n">
        <v>1011593263</v>
      </c>
      <c r="D948" s="43" t="inlineStr">
        <is>
          <t>Carmona Vargas Jean Carlos</t>
        </is>
      </c>
      <c r="E948" s="51" t="n"/>
      <c r="F948" s="52" t="n"/>
      <c r="G948" s="45" t="n">
        <v>4.11</v>
      </c>
      <c r="H948" s="45" t="n">
        <v>3.83</v>
      </c>
      <c r="I948" s="45" t="n">
        <v>3.55</v>
      </c>
      <c r="J948" s="45" t="n">
        <v>4.12</v>
      </c>
      <c r="K948" s="45" t="n">
        <v>4.56</v>
      </c>
      <c r="L948" s="46">
        <f>IFERROR(INDEX(Comparativosimulacros!$M$4:$M$1500,MATCH($C948,Comparativosimulacros!$E$4:$E$1500,0)),"")</f>
        <v/>
      </c>
      <c r="M948" s="46">
        <f>IFERROR(INDEX(Comparativosimulacros!$N$4:$N$1500,MATCH($C948,Comparativosimulacros!$E$4:$E$1500,0)),"")</f>
        <v/>
      </c>
      <c r="N948" s="50">
        <f>ROUND(((O948*3+P948*3+Q948*3+R948*3+S948*1)/13)*5,0)</f>
        <v/>
      </c>
      <c r="O948" s="43" t="n">
        <v>52.32</v>
      </c>
      <c r="P948" s="43" t="n">
        <v>54.84</v>
      </c>
      <c r="Q948" s="43" t="n">
        <v>46.25</v>
      </c>
      <c r="R948" s="43" t="n">
        <v>56.1</v>
      </c>
      <c r="S948" s="43" t="n">
        <v>60</v>
      </c>
      <c r="T948" s="58">
        <f>IF($C948="","",IF(ISNA(MATCH($C948,Comparativosimulacros!$E:$E,0)),"Falta en Comparativo","Sí está"))</f>
        <v/>
      </c>
    </row>
    <row r="949" ht="15.75" customHeight="1" s="42">
      <c r="A949" s="50" t="n">
        <v>1103</v>
      </c>
      <c r="B949" s="44" t="n"/>
      <c r="C949" s="44" t="n">
        <v>1144626178</v>
      </c>
      <c r="D949" s="43" t="inlineStr">
        <is>
          <t>Cortes Bautista Johan Stich</t>
        </is>
      </c>
      <c r="E949" s="51" t="n"/>
      <c r="F949" s="52" t="n"/>
      <c r="G949" s="45" t="n">
        <v>2.45</v>
      </c>
      <c r="H949" s="45" t="n">
        <v>4.42</v>
      </c>
      <c r="I949" s="45" t="n">
        <v>2.27</v>
      </c>
      <c r="J949" s="45" t="n">
        <v>2.86</v>
      </c>
      <c r="K949" s="45" t="n">
        <v>3.04</v>
      </c>
      <c r="L949" s="46">
        <f>IFERROR(INDEX(Comparativosimulacros!$M$4:$M$1500,MATCH($C949,Comparativosimulacros!$E$4:$E$1500,0)),"")</f>
        <v/>
      </c>
      <c r="M949" s="46">
        <f>IFERROR(INDEX(Comparativosimulacros!$N$4:$N$1500,MATCH($C949,Comparativosimulacros!$E$4:$E$1500,0)),"")</f>
        <v/>
      </c>
      <c r="N949" s="50">
        <f>ROUND(((O949*3+P949*3+Q949*3+R949*3+S949*1)/13)*5,0)</f>
        <v/>
      </c>
      <c r="O949" s="43" t="n">
        <v>31.14</v>
      </c>
      <c r="P949" s="43" t="n">
        <v>63.31</v>
      </c>
      <c r="Q949" s="43" t="n">
        <v>29.48</v>
      </c>
      <c r="R949" s="43" t="n">
        <v>39.02</v>
      </c>
      <c r="S949" s="43" t="n">
        <v>40</v>
      </c>
      <c r="T949" s="58">
        <f>IF($C949="","",IF(ISNA(MATCH($C949,Comparativosimulacros!$E:$E,0)),"Falta en Comparativo","Sí está"))</f>
        <v/>
      </c>
    </row>
    <row r="950" ht="15.75" customHeight="1" s="42">
      <c r="A950" s="50" t="n">
        <v>1103</v>
      </c>
      <c r="B950" s="44" t="n"/>
      <c r="C950" s="44" t="n">
        <v>1011592777</v>
      </c>
      <c r="D950" s="43" t="inlineStr">
        <is>
          <t>Escudero Zapata Isabel Sofia</t>
        </is>
      </c>
      <c r="E950" s="51" t="n"/>
      <c r="F950" s="52" t="n"/>
      <c r="G950" s="45" t="n">
        <v>3.45</v>
      </c>
      <c r="H950" s="45" t="n">
        <v>3.21</v>
      </c>
      <c r="I950" s="45" t="n">
        <v>2.62</v>
      </c>
      <c r="J950" s="45" t="n">
        <v>3.4</v>
      </c>
      <c r="K950" s="45" t="n">
        <v>2.35</v>
      </c>
      <c r="L950" s="46">
        <f>IFERROR(INDEX(Comparativosimulacros!$M$4:$M$1500,MATCH($C950,Comparativosimulacros!$E$4:$E$1500,0)),"")</f>
        <v/>
      </c>
      <c r="M950" s="46">
        <f>IFERROR(INDEX(Comparativosimulacros!$N$4:$N$1500,MATCH($C950,Comparativosimulacros!$E$4:$E$1500,0)),"")</f>
        <v/>
      </c>
      <c r="N950" s="50">
        <f>ROUND(((O950*3+P950*3+Q950*3+R950*3+S950*1)/13)*5,0)</f>
        <v/>
      </c>
      <c r="O950" s="43" t="n">
        <v>43.83</v>
      </c>
      <c r="P950" s="43" t="n">
        <v>45.89</v>
      </c>
      <c r="Q950" s="43" t="n">
        <v>34.1</v>
      </c>
      <c r="R950" s="43" t="n">
        <v>46.34</v>
      </c>
      <c r="S950" s="43" t="n">
        <v>30.91</v>
      </c>
      <c r="T950" s="58">
        <f>IF($C950="","",IF(ISNA(MATCH($C950,Comparativosimulacros!$E:$E,0)),"Falta en Comparativo","Sí está"))</f>
        <v/>
      </c>
    </row>
    <row r="951" ht="15.75" customHeight="1" s="42">
      <c r="A951" s="50" t="n">
        <v>1103</v>
      </c>
      <c r="B951" s="44" t="n"/>
      <c r="C951" s="44" t="n">
        <v>1038097311</v>
      </c>
      <c r="D951" s="43" t="inlineStr">
        <is>
          <t>Gandía Villadiego José Agustín</t>
        </is>
      </c>
      <c r="E951" s="51" t="n"/>
      <c r="F951" s="52" t="n"/>
      <c r="G951" s="45" t="n">
        <v>4.12</v>
      </c>
      <c r="H951" s="45" t="n">
        <v>3.88</v>
      </c>
      <c r="I951" s="45" t="n">
        <v>4.39</v>
      </c>
      <c r="J951" s="45" t="n">
        <v>3.4</v>
      </c>
      <c r="K951" s="45" t="n">
        <v>3.87</v>
      </c>
      <c r="L951" s="46">
        <f>IFERROR(INDEX(Comparativosimulacros!$M$4:$M$1500,MATCH($C951,Comparativosimulacros!$E$4:$E$1500,0)),"")</f>
        <v/>
      </c>
      <c r="M951" s="46">
        <f>IFERROR(INDEX(Comparativosimulacros!$N$4:$N$1500,MATCH($C951,Comparativosimulacros!$E$4:$E$1500,0)),"")</f>
        <v/>
      </c>
      <c r="N951" s="50">
        <f>ROUND(((O951*3+P951*3+Q951*3+R951*3+S951*1)/13)*5,0)</f>
        <v/>
      </c>
      <c r="O951" s="43" t="n">
        <v>52.34</v>
      </c>
      <c r="P951" s="43" t="n">
        <v>55.49</v>
      </c>
      <c r="Q951" s="43" t="n">
        <v>57.12</v>
      </c>
      <c r="R951" s="43" t="n">
        <v>46.34</v>
      </c>
      <c r="S951" s="43" t="n">
        <v>50.91</v>
      </c>
      <c r="T951" s="58">
        <f>IF($C951="","",IF(ISNA(MATCH($C951,Comparativosimulacros!$E:$E,0)),"Falta en Comparativo","Sí está"))</f>
        <v/>
      </c>
    </row>
    <row r="952" ht="15.75" customHeight="1" s="42">
      <c r="A952" s="50" t="n">
        <v>1103</v>
      </c>
      <c r="B952" s="44" t="n"/>
      <c r="C952" s="44" t="n">
        <v>1011593324</v>
      </c>
      <c r="D952" s="43" t="inlineStr">
        <is>
          <t>Garces Restrepo Edwin Andrés</t>
        </is>
      </c>
      <c r="E952" s="51" t="n"/>
      <c r="F952" s="52" t="n"/>
      <c r="G952" s="45" t="n">
        <v>2.34</v>
      </c>
      <c r="H952" s="45" t="n">
        <v>2.66</v>
      </c>
      <c r="I952" s="45" t="n">
        <v>3.44</v>
      </c>
      <c r="J952" s="45" t="n">
        <v>2.86</v>
      </c>
      <c r="K952" s="45" t="n">
        <v>3.45</v>
      </c>
      <c r="L952" s="46">
        <f>IFERROR(INDEX(Comparativosimulacros!$M$4:$M$1500,MATCH($C952,Comparativosimulacros!$E$4:$E$1500,0)),"")</f>
        <v/>
      </c>
      <c r="M952" s="46">
        <f>IFERROR(INDEX(Comparativosimulacros!$N$4:$N$1500,MATCH($C952,Comparativosimulacros!$E$4:$E$1500,0)),"")</f>
        <v/>
      </c>
      <c r="N952" s="50">
        <f>ROUND(((O952*3+P952*3+Q952*3+R952*3+S952*1)/13)*5,0)</f>
        <v/>
      </c>
      <c r="O952" s="43" t="n">
        <v>29.75</v>
      </c>
      <c r="P952" s="43" t="n">
        <v>38.06</v>
      </c>
      <c r="Q952" s="43" t="n">
        <v>44.76</v>
      </c>
      <c r="R952" s="43" t="n">
        <v>39.02</v>
      </c>
      <c r="S952" s="43" t="n">
        <v>45.45</v>
      </c>
      <c r="T952" s="58">
        <f>IF($C952="","",IF(ISNA(MATCH($C952,Comparativosimulacros!$E:$E,0)),"Falta en Comparativo","Sí está"))</f>
        <v/>
      </c>
    </row>
    <row r="953" ht="15.75" customHeight="1" s="42">
      <c r="A953" s="50" t="n">
        <v>1103</v>
      </c>
      <c r="B953" s="44" t="n"/>
      <c r="C953" s="44" t="n">
        <v>1011593667</v>
      </c>
      <c r="D953" s="43" t="inlineStr">
        <is>
          <t>García Borja Camila</t>
        </is>
      </c>
      <c r="E953" s="51" t="n"/>
      <c r="F953" s="52" t="n"/>
      <c r="G953" s="45" t="n">
        <v>3.34</v>
      </c>
      <c r="H953" s="45" t="n">
        <v>3.87</v>
      </c>
      <c r="I953" s="45" t="n">
        <v>2.98</v>
      </c>
      <c r="J953" s="45" t="n">
        <v>2.5</v>
      </c>
      <c r="K953" s="45" t="n">
        <v>3.45</v>
      </c>
      <c r="L953" s="46">
        <f>IFERROR(INDEX(Comparativosimulacros!$M$4:$M$1500,MATCH($C953,Comparativosimulacros!$E$4:$E$1500,0)),"")</f>
        <v/>
      </c>
      <c r="M953" s="46">
        <f>IFERROR(INDEX(Comparativosimulacros!$N$4:$N$1500,MATCH($C953,Comparativosimulacros!$E$4:$E$1500,0)),"")</f>
        <v/>
      </c>
      <c r="N953" s="50">
        <f>ROUND(((O953*3+P953*3+Q953*3+R953*3+S953*1)/13)*5,0)</f>
        <v/>
      </c>
      <c r="O953" s="43" t="n">
        <v>42.46</v>
      </c>
      <c r="P953" s="43" t="n">
        <v>55.42</v>
      </c>
      <c r="Q953" s="43" t="n">
        <v>38.72</v>
      </c>
      <c r="R953" s="43" t="n">
        <v>34.15</v>
      </c>
      <c r="S953" s="43" t="n">
        <v>45.45</v>
      </c>
      <c r="T953" s="58">
        <f>IF($C953="","",IF(ISNA(MATCH($C953,Comparativosimulacros!$E:$E,0)),"Falta en Comparativo","Sí está"))</f>
        <v/>
      </c>
    </row>
    <row r="954" ht="15.75" customHeight="1" s="42">
      <c r="A954" s="50" t="n">
        <v>1103</v>
      </c>
      <c r="B954" s="44" t="n"/>
      <c r="C954" s="44" t="n">
        <v>1011592560</v>
      </c>
      <c r="D954" s="43" t="inlineStr">
        <is>
          <t>Hernández Urrego Juan Carlos</t>
        </is>
      </c>
      <c r="E954" s="51" t="n"/>
      <c r="F954" s="52" t="n"/>
      <c r="G954" s="45" t="n">
        <v>2.45</v>
      </c>
      <c r="H954" s="45" t="n">
        <v>3.25</v>
      </c>
      <c r="I954" s="45" t="n">
        <v>2.73</v>
      </c>
      <c r="J954" s="45" t="n">
        <v>2.33</v>
      </c>
      <c r="K954" s="45" t="n">
        <v>2.9</v>
      </c>
      <c r="L954" s="46">
        <f>IFERROR(INDEX(Comparativosimulacros!$M$4:$M$1500,MATCH($C954,Comparativosimulacros!$E$4:$E$1500,0)),"")</f>
        <v/>
      </c>
      <c r="M954" s="46">
        <f>IFERROR(INDEX(Comparativosimulacros!$N$4:$N$1500,MATCH($C954,Comparativosimulacros!$E$4:$E$1500,0)),"")</f>
        <v/>
      </c>
      <c r="N954" s="50">
        <f>ROUND(((O954*3+P954*3+Q954*3+R954*3+S954*1)/13)*5,0)</f>
        <v/>
      </c>
      <c r="O954" s="43" t="n">
        <v>31.14</v>
      </c>
      <c r="P954" s="43" t="n">
        <v>46.5</v>
      </c>
      <c r="Q954" s="43" t="n">
        <v>35.52</v>
      </c>
      <c r="R954" s="43" t="n">
        <v>31.71</v>
      </c>
      <c r="S954" s="43" t="n">
        <v>38.18</v>
      </c>
      <c r="T954" s="58">
        <f>IF($C954="","",IF(ISNA(MATCH($C954,Comparativosimulacros!$E:$E,0)),"Falta en Comparativo","Sí está"))</f>
        <v/>
      </c>
    </row>
    <row r="955" ht="15.75" customHeight="1" s="42">
      <c r="A955" s="50" t="n">
        <v>1103</v>
      </c>
      <c r="B955" s="44" t="n"/>
      <c r="C955" s="44" t="n">
        <v>1011592380</v>
      </c>
      <c r="D955" s="43" t="inlineStr">
        <is>
          <t>Hidalgo Cardoza Karen Yulieth</t>
        </is>
      </c>
      <c r="E955" s="51" t="n"/>
      <c r="F955" s="52" t="n"/>
      <c r="G955" s="45" t="n">
        <v>4.67</v>
      </c>
      <c r="H955" s="45" t="n">
        <v>3.25</v>
      </c>
      <c r="I955" s="45" t="n">
        <v>3.09</v>
      </c>
      <c r="J955" s="45" t="n">
        <v>3.22</v>
      </c>
      <c r="K955" s="45" t="n">
        <v>2.62</v>
      </c>
      <c r="L955" s="46">
        <f>IFERROR(INDEX(Comparativosimulacros!$M$4:$M$1500,MATCH($C955,Comparativosimulacros!$E$4:$E$1500,0)),"")</f>
        <v/>
      </c>
      <c r="M955" s="46">
        <f>IFERROR(INDEX(Comparativosimulacros!$N$4:$N$1500,MATCH($C955,Comparativosimulacros!$E$4:$E$1500,0)),"")</f>
        <v/>
      </c>
      <c r="N955" s="50">
        <f>ROUND(((O955*3+P955*3+Q955*3+R955*3+S955*1)/13)*5,0)</f>
        <v/>
      </c>
      <c r="O955" s="43" t="n">
        <v>59.41</v>
      </c>
      <c r="P955" s="43" t="n">
        <v>46.55</v>
      </c>
      <c r="Q955" s="43" t="n">
        <v>40.21</v>
      </c>
      <c r="R955" s="43" t="n">
        <v>43.9</v>
      </c>
      <c r="S955" s="43" t="n">
        <v>34.55</v>
      </c>
      <c r="T955" s="58">
        <f>IF($C955="","",IF(ISNA(MATCH($C955,Comparativosimulacros!$E:$E,0)),"Falta en Comparativo","Sí está"))</f>
        <v/>
      </c>
    </row>
    <row r="956" ht="15.75" customHeight="1" s="42">
      <c r="A956" s="50" t="n">
        <v>1103</v>
      </c>
      <c r="B956" s="44" t="n"/>
      <c r="C956" s="44" t="n">
        <v>1011591996</v>
      </c>
      <c r="D956" s="43" t="inlineStr">
        <is>
          <t>Lezcano Guzmán Juan David</t>
        </is>
      </c>
      <c r="E956" s="51" t="n"/>
      <c r="F956" s="52" t="n"/>
      <c r="G956" s="45" t="n">
        <v>5</v>
      </c>
      <c r="H956" s="45" t="n">
        <v>4.87</v>
      </c>
      <c r="I956" s="45" t="n">
        <v>4.75</v>
      </c>
      <c r="J956" s="45" t="n">
        <v>4.47</v>
      </c>
      <c r="K956" s="45" t="n">
        <v>2.49</v>
      </c>
      <c r="L956" s="46">
        <f>IFERROR(INDEX(Comparativosimulacros!$M$4:$M$1500,MATCH($C956,Comparativosimulacros!$E$4:$E$1500,0)),"")</f>
        <v/>
      </c>
      <c r="M956" s="46">
        <f>IFERROR(INDEX(Comparativosimulacros!$N$4:$N$1500,MATCH($C956,Comparativosimulacros!$E$4:$E$1500,0)),"")</f>
        <v/>
      </c>
      <c r="N956" s="50">
        <f>ROUND(((O956*3+P956*3+Q956*3+R956*3+S956*1)/13)*5,0)</f>
        <v/>
      </c>
      <c r="O956" s="43" t="n">
        <v>66.51000000000001</v>
      </c>
      <c r="P956" s="43" t="n">
        <v>69.73</v>
      </c>
      <c r="Q956" s="43" t="n">
        <v>61.74</v>
      </c>
      <c r="R956" s="43" t="n">
        <v>60.98</v>
      </c>
      <c r="S956" s="43" t="n">
        <v>32.73</v>
      </c>
      <c r="T956" s="58">
        <f>IF($C956="","",IF(ISNA(MATCH($C956,Comparativosimulacros!$E:$E,0)),"Falta en Comparativo","Sí está"))</f>
        <v/>
      </c>
    </row>
    <row r="957" ht="15.75" customHeight="1" s="42">
      <c r="A957" s="50" t="n">
        <v>1103</v>
      </c>
      <c r="B957" s="44" t="n"/>
      <c r="C957" s="44" t="n">
        <v>1011592556</v>
      </c>
      <c r="D957" s="43" t="inlineStr">
        <is>
          <t>Londoño Tilano María José</t>
        </is>
      </c>
      <c r="E957" s="51" t="n"/>
      <c r="F957" s="52" t="n"/>
      <c r="G957" s="45" t="n">
        <v>1</v>
      </c>
      <c r="H957" s="45" t="n">
        <v>1.5</v>
      </c>
      <c r="I957" s="45" t="n">
        <v>2.14</v>
      </c>
      <c r="J957" s="45" t="n">
        <v>1.79</v>
      </c>
      <c r="K957" s="45" t="n">
        <v>2.62</v>
      </c>
      <c r="L957" s="46">
        <f>IFERROR(INDEX(Comparativosimulacros!$M$4:$M$1500,MATCH($C957,Comparativosimulacros!$E$4:$E$1500,0)),"")</f>
        <v/>
      </c>
      <c r="M957" s="46">
        <f>IFERROR(INDEX(Comparativosimulacros!$N$4:$N$1500,MATCH($C957,Comparativosimulacros!$E$4:$E$1500,0)),"")</f>
        <v/>
      </c>
      <c r="N957" s="50">
        <f>ROUND(((O957*3+P957*3+Q957*3+R957*3+S957*1)/13)*5,0)</f>
        <v/>
      </c>
      <c r="O957" s="43" t="n">
        <v>12.74</v>
      </c>
      <c r="P957" s="43" t="n">
        <v>21.46</v>
      </c>
      <c r="Q957" s="43" t="n">
        <v>27.85</v>
      </c>
      <c r="R957" s="43" t="n">
        <v>24.39</v>
      </c>
      <c r="S957" s="43" t="n">
        <v>34.55</v>
      </c>
      <c r="T957" s="58">
        <f>IF($C957="","",IF(ISNA(MATCH($C957,Comparativosimulacros!$E:$E,0)),"Falta en Comparativo","Sí está"))</f>
        <v/>
      </c>
    </row>
    <row r="958" ht="15.75" customHeight="1" s="42">
      <c r="A958" s="50" t="n">
        <v>1103</v>
      </c>
      <c r="B958" s="44" t="n"/>
      <c r="C958" s="44" t="n">
        <v>1011593212</v>
      </c>
      <c r="D958" s="43" t="inlineStr">
        <is>
          <t>Lopera Cañola Melany Dariany</t>
        </is>
      </c>
      <c r="E958" s="51" t="n"/>
      <c r="F958" s="52" t="n"/>
      <c r="G958" s="45" t="n">
        <v>5</v>
      </c>
      <c r="H958" s="45" t="n">
        <v>4.69</v>
      </c>
      <c r="I958" s="45" t="n">
        <v>4.75</v>
      </c>
      <c r="J958" s="45" t="n">
        <v>4.83</v>
      </c>
      <c r="K958" s="45" t="n">
        <v>3.59</v>
      </c>
      <c r="L958" s="46">
        <f>IFERROR(INDEX(Comparativosimulacros!$M$4:$M$1500,MATCH($C958,Comparativosimulacros!$E$4:$E$1500,0)),"")</f>
        <v/>
      </c>
      <c r="M958" s="46">
        <f>IFERROR(INDEX(Comparativosimulacros!$N$4:$N$1500,MATCH($C958,Comparativosimulacros!$E$4:$E$1500,0)),"")</f>
        <v/>
      </c>
      <c r="N958" s="50">
        <f>ROUND(((O958*3+P958*3+Q958*3+R958*3+S958*1)/13)*5,0)</f>
        <v/>
      </c>
      <c r="O958" s="43" t="n">
        <v>65.09</v>
      </c>
      <c r="P958" s="43" t="n">
        <v>67.22</v>
      </c>
      <c r="Q958" s="43" t="n">
        <v>61.74</v>
      </c>
      <c r="R958" s="43" t="n">
        <v>65.84999999999999</v>
      </c>
      <c r="S958" s="43" t="n">
        <v>47.27</v>
      </c>
      <c r="T958" s="58">
        <f>IF($C958="","",IF(ISNA(MATCH($C958,Comparativosimulacros!$E:$E,0)),"Falta en Comparativo","Sí está"))</f>
        <v/>
      </c>
    </row>
    <row r="959" ht="15.75" customHeight="1" s="42">
      <c r="A959" s="50" t="n">
        <v>1103</v>
      </c>
      <c r="B959" s="44" t="n"/>
      <c r="C959" s="44" t="n">
        <v>1011398168</v>
      </c>
      <c r="D959" s="43" t="inlineStr">
        <is>
          <t>Lopera Galeano Juliana</t>
        </is>
      </c>
      <c r="E959" s="51" t="n"/>
      <c r="F959" s="52" t="n"/>
      <c r="G959" s="45" t="n">
        <v>2.78</v>
      </c>
      <c r="H959" s="45" t="n">
        <v>2.53</v>
      </c>
      <c r="I959" s="45" t="n">
        <v>3.21</v>
      </c>
      <c r="J959" s="45" t="n">
        <v>4.65</v>
      </c>
      <c r="K959" s="45" t="n">
        <v>2.21</v>
      </c>
      <c r="L959" s="46">
        <f>IFERROR(INDEX(Comparativosimulacros!$M$4:$M$1500,MATCH($C959,Comparativosimulacros!$E$4:$E$1500,0)),"")</f>
        <v/>
      </c>
      <c r="M959" s="46">
        <f>IFERROR(INDEX(Comparativosimulacros!$N$4:$N$1500,MATCH($C959,Comparativosimulacros!$E$4:$E$1500,0)),"")</f>
        <v/>
      </c>
      <c r="N959" s="50">
        <f>ROUND(((O959*3+P959*3+Q959*3+R959*3+S959*1)/13)*5,0)</f>
        <v/>
      </c>
      <c r="O959" s="43" t="n">
        <v>35.4</v>
      </c>
      <c r="P959" s="43" t="n">
        <v>36.16</v>
      </c>
      <c r="Q959" s="43" t="n">
        <v>41.7</v>
      </c>
      <c r="R959" s="43" t="n">
        <v>63.41</v>
      </c>
      <c r="S959" s="43" t="n">
        <v>29.09</v>
      </c>
      <c r="T959" s="58">
        <f>IF($C959="","",IF(ISNA(MATCH($C959,Comparativosimulacros!$E:$E,0)),"Falta en Comparativo","Sí está"))</f>
        <v/>
      </c>
    </row>
    <row r="960" ht="15.75" customHeight="1" s="42">
      <c r="A960" s="50" t="n">
        <v>1103</v>
      </c>
      <c r="B960" s="44" t="n"/>
      <c r="C960" s="44" t="n">
        <v>1011593191</v>
      </c>
      <c r="D960" s="43" t="inlineStr">
        <is>
          <t>Lopera Valle Nikoll Dahiany</t>
        </is>
      </c>
      <c r="E960" s="51" t="n"/>
      <c r="F960" s="52" t="n"/>
      <c r="G960" s="45" t="n">
        <v>3</v>
      </c>
      <c r="H960" s="45" t="n">
        <v>3.28</v>
      </c>
      <c r="I960" s="45" t="n">
        <v>4.64</v>
      </c>
      <c r="J960" s="45" t="n">
        <v>4.29</v>
      </c>
      <c r="K960" s="45" t="n">
        <v>3.73</v>
      </c>
      <c r="L960" s="46">
        <f>IFERROR(INDEX(Comparativosimulacros!$M$4:$M$1500,MATCH($C960,Comparativosimulacros!$E$4:$E$1500,0)),"")</f>
        <v/>
      </c>
      <c r="M960" s="46">
        <f>IFERROR(INDEX(Comparativosimulacros!$N$4:$N$1500,MATCH($C960,Comparativosimulacros!$E$4:$E$1500,0)),"")</f>
        <v/>
      </c>
      <c r="N960" s="50">
        <f>ROUND(((O960*3+P960*3+Q960*3+R960*3+S960*1)/13)*5,0)</f>
        <v/>
      </c>
      <c r="O960" s="43" t="n">
        <v>38.21</v>
      </c>
      <c r="P960" s="43" t="n">
        <v>46.96</v>
      </c>
      <c r="Q960" s="43" t="n">
        <v>60.31</v>
      </c>
      <c r="R960" s="43" t="n">
        <v>58.54</v>
      </c>
      <c r="S960" s="43" t="n">
        <v>49.09</v>
      </c>
      <c r="T960" s="58">
        <f>IF($C960="","",IF(ISNA(MATCH($C960,Comparativosimulacros!$E:$E,0)),"Falta en Comparativo","Sí está"))</f>
        <v/>
      </c>
    </row>
    <row r="961" ht="15.75" customHeight="1" s="42">
      <c r="A961" s="50" t="n">
        <v>1103</v>
      </c>
      <c r="B961" s="44" t="n"/>
      <c r="C961" s="44" t="n">
        <v>1041351217</v>
      </c>
      <c r="D961" s="43" t="inlineStr">
        <is>
          <t>Marín Molina Alejandro</t>
        </is>
      </c>
      <c r="E961" s="51" t="n"/>
      <c r="F961" s="52" t="n"/>
      <c r="G961" s="45" t="n">
        <v>4</v>
      </c>
      <c r="H961" s="45" t="n">
        <v>3.51</v>
      </c>
      <c r="I961" s="45" t="n">
        <v>4.63</v>
      </c>
      <c r="J961" s="45" t="n">
        <v>2.68</v>
      </c>
      <c r="K961" s="45" t="n">
        <v>2.76</v>
      </c>
      <c r="L961" s="46">
        <f>IFERROR(INDEX(Comparativosimulacros!$M$4:$M$1500,MATCH($C961,Comparativosimulacros!$E$4:$E$1500,0)),"")</f>
        <v/>
      </c>
      <c r="M961" s="46">
        <f>IFERROR(INDEX(Comparativosimulacros!$N$4:$N$1500,MATCH($C961,Comparativosimulacros!$E$4:$E$1500,0)),"")</f>
        <v/>
      </c>
      <c r="N961" s="50">
        <f>ROUND(((O961*3+P961*3+Q961*3+R961*3+S961*1)/13)*5,0)</f>
        <v/>
      </c>
      <c r="O961" s="43" t="n">
        <v>50.9</v>
      </c>
      <c r="P961" s="43" t="n">
        <v>50.26</v>
      </c>
      <c r="Q961" s="43" t="n">
        <v>60.24</v>
      </c>
      <c r="R961" s="43" t="n">
        <v>36.59</v>
      </c>
      <c r="S961" s="43" t="n">
        <v>36.36</v>
      </c>
      <c r="T961" s="58">
        <f>IF($C961="","",IF(ISNA(MATCH($C961,Comparativosimulacros!$E:$E,0)),"Falta en Comparativo","Sí está"))</f>
        <v/>
      </c>
    </row>
    <row r="962" ht="15.75" customHeight="1" s="42">
      <c r="A962" s="50" t="n">
        <v>1103</v>
      </c>
      <c r="B962" s="44" t="n"/>
      <c r="C962" s="44" t="n">
        <v>1093598239</v>
      </c>
      <c r="D962" s="43" t="inlineStr">
        <is>
          <t>Medina Acevedo Julieta</t>
        </is>
      </c>
      <c r="E962" s="51" t="n"/>
      <c r="F962" s="52" t="n"/>
      <c r="G962" s="45" t="n">
        <v>3.89</v>
      </c>
      <c r="H962" s="45" t="n">
        <v>3.81</v>
      </c>
      <c r="I962" s="45" t="n">
        <v>4.99</v>
      </c>
      <c r="J962" s="45" t="n">
        <v>5</v>
      </c>
      <c r="K962" s="45" t="n">
        <v>4.7</v>
      </c>
      <c r="L962" s="46">
        <f>IFERROR(INDEX(Comparativosimulacros!$M$4:$M$1500,MATCH($C962,Comparativosimulacros!$E$4:$E$1500,0)),"")</f>
        <v/>
      </c>
      <c r="M962" s="46">
        <f>IFERROR(INDEX(Comparativosimulacros!$N$4:$N$1500,MATCH($C962,Comparativosimulacros!$E$4:$E$1500,0)),"")</f>
        <v/>
      </c>
      <c r="N962" s="50">
        <f>ROUND(((O962*3+P962*3+Q962*3+R962*3+S962*1)/13)*5,0)</f>
        <v/>
      </c>
      <c r="O962" s="43" t="n">
        <v>49.51</v>
      </c>
      <c r="P962" s="43" t="n">
        <v>54.56</v>
      </c>
      <c r="Q962" s="43" t="n">
        <v>64.86</v>
      </c>
      <c r="R962" s="43" t="n">
        <v>70.73</v>
      </c>
      <c r="S962" s="43" t="n">
        <v>61.82</v>
      </c>
      <c r="T962" s="58">
        <f>IF($C962="","",IF(ISNA(MATCH($C962,Comparativosimulacros!$E:$E,0)),"Falta en Comparativo","Sí está"))</f>
        <v/>
      </c>
    </row>
    <row r="963" ht="15.75" customHeight="1" s="42">
      <c r="A963" s="50" t="n">
        <v>1103</v>
      </c>
      <c r="B963" s="44" t="n"/>
      <c r="C963" s="44" t="n">
        <v>1011592918</v>
      </c>
      <c r="D963" s="43" t="inlineStr">
        <is>
          <t>Mendoza Sarrazola Danna</t>
        </is>
      </c>
      <c r="E963" s="51" t="n"/>
      <c r="F963" s="52" t="n"/>
      <c r="G963" s="45" t="n">
        <v>3.78</v>
      </c>
      <c r="H963" s="45" t="n">
        <v>3.68</v>
      </c>
      <c r="I963" s="45" t="n">
        <v>3.34</v>
      </c>
      <c r="J963" s="45" t="n">
        <v>4.12</v>
      </c>
      <c r="K963" s="45" t="n">
        <v>4.97</v>
      </c>
      <c r="L963" s="46">
        <f>IFERROR(INDEX(Comparativosimulacros!$M$4:$M$1500,MATCH($C963,Comparativosimulacros!$E$4:$E$1500,0)),"")</f>
        <v/>
      </c>
      <c r="M963" s="46">
        <f>IFERROR(INDEX(Comparativosimulacros!$N$4:$N$1500,MATCH($C963,Comparativosimulacros!$E$4:$E$1500,0)),"")</f>
        <v/>
      </c>
      <c r="N963" s="50">
        <f>ROUND(((O963*3+P963*3+Q963*3+R963*3+S963*1)/13)*5,0)</f>
        <v/>
      </c>
      <c r="O963" s="43" t="n">
        <v>48.09</v>
      </c>
      <c r="P963" s="43" t="n">
        <v>52.64</v>
      </c>
      <c r="Q963" s="43" t="n">
        <v>43.4</v>
      </c>
      <c r="R963" s="43" t="n">
        <v>56.1</v>
      </c>
      <c r="S963" s="43" t="n">
        <v>65.45</v>
      </c>
      <c r="T963" s="58">
        <f>IF($C963="","",IF(ISNA(MATCH($C963,Comparativosimulacros!$E:$E,0)),"Falta en Comparativo","Sí está"))</f>
        <v/>
      </c>
    </row>
    <row r="964" ht="15.75" customHeight="1" s="42">
      <c r="A964" s="50" t="n">
        <v>1103</v>
      </c>
      <c r="B964" s="44" t="n"/>
      <c r="C964" s="44" t="n">
        <v>1011592901</v>
      </c>
      <c r="D964" s="43" t="inlineStr">
        <is>
          <t>Morales Castro Emmanuel</t>
        </is>
      </c>
      <c r="E964" s="51" t="n"/>
      <c r="F964" s="52" t="n"/>
      <c r="G964" s="45" t="n">
        <v>2.56</v>
      </c>
      <c r="H964" s="45" t="n">
        <v>2.34</v>
      </c>
      <c r="I964" s="45" t="n">
        <v>3.57</v>
      </c>
      <c r="J964" s="45" t="n">
        <v>2.5</v>
      </c>
      <c r="K964" s="45" t="n">
        <v>4.14</v>
      </c>
      <c r="L964" s="46">
        <f>IFERROR(INDEX(Comparativosimulacros!$M$4:$M$1500,MATCH($C964,Comparativosimulacros!$E$4:$E$1500,0)),"")</f>
        <v/>
      </c>
      <c r="M964" s="46">
        <f>IFERROR(INDEX(Comparativosimulacros!$N$4:$N$1500,MATCH($C964,Comparativosimulacros!$E$4:$E$1500,0)),"")</f>
        <v/>
      </c>
      <c r="N964" s="50">
        <f>ROUND(((O964*3+P964*3+Q964*3+R964*3+S964*1)/13)*5,0)</f>
        <v/>
      </c>
      <c r="O964" s="43" t="n">
        <v>32.53</v>
      </c>
      <c r="P964" s="43" t="n">
        <v>33.46</v>
      </c>
      <c r="Q964" s="43" t="n">
        <v>46.46</v>
      </c>
      <c r="R964" s="43" t="n">
        <v>34.15</v>
      </c>
      <c r="S964" s="43" t="n">
        <v>54.55</v>
      </c>
      <c r="T964" s="58">
        <f>IF($C964="","",IF(ISNA(MATCH($C964,Comparativosimulacros!$E:$E,0)),"Falta en Comparativo","Sí está"))</f>
        <v/>
      </c>
    </row>
    <row r="965" ht="15.75" customHeight="1" s="42">
      <c r="A965" s="50" t="n">
        <v>1103</v>
      </c>
      <c r="B965" s="44" t="n"/>
      <c r="C965" s="44" t="n">
        <v>1011592961</v>
      </c>
      <c r="D965" s="43" t="inlineStr">
        <is>
          <t>Orrego Ruiz Emilyn Dahiana</t>
        </is>
      </c>
      <c r="E965" s="51" t="n"/>
      <c r="F965" s="52" t="n"/>
      <c r="G965" s="45" t="n">
        <v>3.56</v>
      </c>
      <c r="H965" s="45" t="n">
        <v>3.27</v>
      </c>
      <c r="I965" s="45" t="n">
        <v>2.26</v>
      </c>
      <c r="J965" s="45" t="n">
        <v>3.04</v>
      </c>
      <c r="K965" s="45" t="n">
        <v>2.76</v>
      </c>
      <c r="L965" s="46">
        <f>IFERROR(INDEX(Comparativosimulacros!$M$4:$M$1500,MATCH($C965,Comparativosimulacros!$E$4:$E$1500,0)),"")</f>
        <v/>
      </c>
      <c r="M965" s="46">
        <f>IFERROR(INDEX(Comparativosimulacros!$N$4:$N$1500,MATCH($C965,Comparativosimulacros!$E$4:$E$1500,0)),"")</f>
        <v/>
      </c>
      <c r="N965" s="50">
        <f>ROUND(((O965*3+P965*3+Q965*3+R965*3+S965*1)/13)*5,0)</f>
        <v/>
      </c>
      <c r="O965" s="43" t="n">
        <v>45.25</v>
      </c>
      <c r="P965" s="43" t="n">
        <v>46.83</v>
      </c>
      <c r="Q965" s="43" t="n">
        <v>29.41</v>
      </c>
      <c r="R965" s="43" t="n">
        <v>41.46</v>
      </c>
      <c r="S965" s="43" t="n">
        <v>36.36</v>
      </c>
      <c r="T965" s="58">
        <f>IF($C965="","",IF(ISNA(MATCH($C965,Comparativosimulacros!$E:$E,0)),"Falta en Comparativo","Sí está"))</f>
        <v/>
      </c>
    </row>
    <row r="966" ht="15.75" customHeight="1" s="42">
      <c r="A966" s="50" t="n">
        <v>1103</v>
      </c>
      <c r="B966" s="44" t="n"/>
      <c r="C966" s="44" t="n">
        <v>1092853489</v>
      </c>
      <c r="D966" s="43" t="inlineStr">
        <is>
          <t>Palomino Franco Freddy Andrés</t>
        </is>
      </c>
      <c r="E966" s="51" t="n"/>
      <c r="F966" s="52" t="n"/>
      <c r="G966" s="45" t="n">
        <v>3.45</v>
      </c>
      <c r="H966" s="45" t="n">
        <v>3.03</v>
      </c>
      <c r="I966" s="45" t="n">
        <v>5</v>
      </c>
      <c r="J966" s="45" t="n">
        <v>5</v>
      </c>
      <c r="K966" s="45" t="n">
        <v>4.56</v>
      </c>
      <c r="L966" s="46">
        <f>IFERROR(INDEX(Comparativosimulacros!$M$4:$M$1500,MATCH($C966,Comparativosimulacros!$E$4:$E$1500,0)),"")</f>
        <v/>
      </c>
      <c r="M966" s="46">
        <f>IFERROR(INDEX(Comparativosimulacros!$N$4:$N$1500,MATCH($C966,Comparativosimulacros!$E$4:$E$1500,0)),"")</f>
        <v/>
      </c>
      <c r="N966" s="50">
        <f>ROUND(((O966*3+P966*3+Q966*3+R966*3+S966*1)/13)*5,0)</f>
        <v/>
      </c>
      <c r="O966" s="43" t="n">
        <v>43.86</v>
      </c>
      <c r="P966" s="43" t="n">
        <v>43.38</v>
      </c>
      <c r="Q966" s="43" t="n">
        <v>69.48</v>
      </c>
      <c r="R966" s="43" t="n">
        <v>75.61</v>
      </c>
      <c r="S966" s="43" t="n">
        <v>60</v>
      </c>
      <c r="T966" s="58">
        <f>IF($C966="","",IF(ISNA(MATCH($C966,Comparativosimulacros!$E:$E,0)),"Falta en Comparativo","Sí está"))</f>
        <v/>
      </c>
    </row>
    <row r="967" ht="15.75" customHeight="1" s="42">
      <c r="A967" s="50" t="n">
        <v>1103</v>
      </c>
      <c r="B967" s="44" t="n"/>
      <c r="C967" s="44" t="n">
        <v>1021924280</v>
      </c>
      <c r="D967" s="43" t="inlineStr">
        <is>
          <t>Piedrahita Álvarez Salome</t>
        </is>
      </c>
      <c r="E967" s="51" t="n"/>
      <c r="F967" s="52" t="n"/>
      <c r="G967" s="45" t="n">
        <v>4.56</v>
      </c>
      <c r="H967" s="45" t="n">
        <v>5</v>
      </c>
      <c r="I967" s="45" t="n">
        <v>4.75</v>
      </c>
      <c r="J967" s="45" t="n">
        <v>4.29</v>
      </c>
      <c r="K967" s="45" t="n">
        <v>3.45</v>
      </c>
      <c r="L967" s="46">
        <f>IFERROR(INDEX(Comparativosimulacros!$M$4:$M$1500,MATCH($C967,Comparativosimulacros!$E$4:$E$1500,0)),"")</f>
        <v/>
      </c>
      <c r="M967" s="46">
        <f>IFERROR(INDEX(Comparativosimulacros!$N$4:$N$1500,MATCH($C967,Comparativosimulacros!$E$4:$E$1500,0)),"")</f>
        <v/>
      </c>
      <c r="N967" s="50">
        <f>ROUND(((O967*3+P967*3+Q967*3+R967*3+S967*1)/13)*5,0)</f>
        <v/>
      </c>
      <c r="O967" s="43" t="n">
        <v>57.94</v>
      </c>
      <c r="P967" s="43" t="n">
        <v>73.31</v>
      </c>
      <c r="Q967" s="43" t="n">
        <v>61.81</v>
      </c>
      <c r="R967" s="43" t="n">
        <v>58.54</v>
      </c>
      <c r="S967" s="43" t="n">
        <v>45.45</v>
      </c>
      <c r="T967" s="58">
        <f>IF($C967="","",IF(ISNA(MATCH($C967,Comparativosimulacros!$E:$E,0)),"Falta en Comparativo","Sí está"))</f>
        <v/>
      </c>
    </row>
    <row r="968" ht="15.75" customHeight="1" s="42">
      <c r="A968" s="50" t="n">
        <v>1103</v>
      </c>
      <c r="B968" s="44" t="n"/>
      <c r="C968" s="44" t="n">
        <v>1011592471</v>
      </c>
      <c r="D968" s="43" t="inlineStr">
        <is>
          <t>Quiroz Vargas Ashley Sofia</t>
        </is>
      </c>
      <c r="E968" s="51" t="n"/>
      <c r="F968" s="52" t="n"/>
      <c r="G968" s="45" t="n">
        <v>2.11</v>
      </c>
      <c r="H968" s="45" t="n">
        <v>3.23</v>
      </c>
      <c r="I968" s="45" t="n">
        <v>2.73</v>
      </c>
      <c r="J968" s="45" t="n">
        <v>3.76</v>
      </c>
      <c r="K968" s="45" t="n">
        <v>2.9</v>
      </c>
      <c r="L968" s="46">
        <f>IFERROR(INDEX(Comparativosimulacros!$M$4:$M$1500,MATCH($C968,Comparativosimulacros!$E$4:$E$1500,0)),"")</f>
        <v/>
      </c>
      <c r="M968" s="46">
        <f>IFERROR(INDEX(Comparativosimulacros!$N$4:$N$1500,MATCH($C968,Comparativosimulacros!$E$4:$E$1500,0)),"")</f>
        <v/>
      </c>
      <c r="N968" s="50">
        <f>ROUND(((O968*3+P968*3+Q968*3+R968*3+S968*1)/13)*5,0)</f>
        <v/>
      </c>
      <c r="O968" s="43" t="n">
        <v>26.88</v>
      </c>
      <c r="P968" s="43" t="n">
        <v>46.29</v>
      </c>
      <c r="Q968" s="43" t="n">
        <v>35.52</v>
      </c>
      <c r="R968" s="43" t="n">
        <v>51.22</v>
      </c>
      <c r="S968" s="43" t="n">
        <v>38.18</v>
      </c>
      <c r="T968" s="58">
        <f>IF($C968="","",IF(ISNA(MATCH($C968,Comparativosimulacros!$E:$E,0)),"Falta en Comparativo","Sí está"))</f>
        <v/>
      </c>
    </row>
    <row r="969" ht="15.75" customHeight="1" s="42">
      <c r="A969" s="50" t="n">
        <v>1103</v>
      </c>
      <c r="B969" s="44" t="n"/>
      <c r="C969" s="44" t="n">
        <v>1011593013</v>
      </c>
      <c r="D969" s="43" t="inlineStr">
        <is>
          <t>Rivera Morales Yeimi Lorena</t>
        </is>
      </c>
      <c r="E969" s="51" t="n"/>
      <c r="F969" s="52" t="n"/>
      <c r="G969" s="45" t="n">
        <v>2.45</v>
      </c>
      <c r="H969" s="45" t="n">
        <v>2.84</v>
      </c>
      <c r="I969" s="45" t="n">
        <v>1.67</v>
      </c>
      <c r="J969" s="45" t="n">
        <v>2.86</v>
      </c>
      <c r="K969" s="45" t="n">
        <v>3.04</v>
      </c>
      <c r="L969" s="46">
        <f>IFERROR(INDEX(Comparativosimulacros!$M$4:$M$1500,MATCH($C969,Comparativosimulacros!$E$4:$E$1500,0)),"")</f>
        <v/>
      </c>
      <c r="M969" s="46">
        <f>IFERROR(INDEX(Comparativosimulacros!$N$4:$N$1500,MATCH($C969,Comparativosimulacros!$E$4:$E$1500,0)),"")</f>
        <v/>
      </c>
      <c r="N969" s="50">
        <f>ROUND(((O969*3+P969*3+Q969*3+R969*3+S969*1)/13)*5,0)</f>
        <v/>
      </c>
      <c r="O969" s="43" t="n">
        <v>31.11</v>
      </c>
      <c r="P969" s="43" t="n">
        <v>40.66</v>
      </c>
      <c r="Q969" s="43" t="n">
        <v>21.67</v>
      </c>
      <c r="R969" s="43" t="n">
        <v>39.02</v>
      </c>
      <c r="S969" s="43" t="n">
        <v>40</v>
      </c>
      <c r="T969" s="58">
        <f>IF($C969="","",IF(ISNA(MATCH($C969,Comparativosimulacros!$E:$E,0)),"Falta en Comparativo","Sí está"))</f>
        <v/>
      </c>
    </row>
    <row r="970" ht="15.75" customHeight="1" s="42">
      <c r="A970" s="50" t="n">
        <v>1103</v>
      </c>
      <c r="B970" s="44" t="n"/>
      <c r="C970" s="44" t="n">
        <v>1011593333</v>
      </c>
      <c r="D970" s="43" t="inlineStr">
        <is>
          <t>Serna Tilano Juan José</t>
        </is>
      </c>
      <c r="E970" s="51" t="n"/>
      <c r="F970" s="52" t="n"/>
      <c r="G970" s="45" t="n">
        <v>2.89</v>
      </c>
      <c r="H970" s="45" t="n">
        <v>4.54</v>
      </c>
      <c r="I970" s="45" t="n">
        <v>3.21</v>
      </c>
      <c r="J970" s="45" t="n">
        <v>4.83</v>
      </c>
      <c r="K970" s="45" t="n">
        <v>5</v>
      </c>
      <c r="L970" s="46">
        <f>IFERROR(INDEX(Comparativosimulacros!$M$4:$M$1500,MATCH($C970,Comparativosimulacros!$E$4:$E$1500,0)),"")</f>
        <v/>
      </c>
      <c r="M970" s="46">
        <f>IFERROR(INDEX(Comparativosimulacros!$N$4:$N$1500,MATCH($C970,Comparativosimulacros!$E$4:$E$1500,0)),"")</f>
        <v/>
      </c>
      <c r="N970" s="50">
        <f>ROUND(((O970*3+P970*3+Q970*3+R970*3+S970*1)/13)*5,0)</f>
        <v/>
      </c>
      <c r="O970" s="43" t="n">
        <v>36.81</v>
      </c>
      <c r="P970" s="43" t="n">
        <v>65.03</v>
      </c>
      <c r="Q970" s="43" t="n">
        <v>41.77</v>
      </c>
      <c r="R970" s="43" t="n">
        <v>65.84999999999999</v>
      </c>
      <c r="S970" s="43" t="n">
        <v>69.09</v>
      </c>
      <c r="T970" s="58">
        <f>IF($C970="","",IF(ISNA(MATCH($C970,Comparativosimulacros!$E:$E,0)),"Falta en Comparativo","Sí está"))</f>
        <v/>
      </c>
    </row>
    <row r="971" ht="15.75" customHeight="1" s="42">
      <c r="A971" s="50" t="n">
        <v>1103</v>
      </c>
      <c r="B971" s="44" t="n"/>
      <c r="C971" s="44" t="n">
        <v>1039596513</v>
      </c>
      <c r="D971" s="43" t="inlineStr">
        <is>
          <t>Tabares Gaviria Manuela</t>
        </is>
      </c>
      <c r="E971" s="51" t="n"/>
      <c r="F971" s="52" t="n"/>
      <c r="G971" s="45" t="n">
        <v>4.44</v>
      </c>
      <c r="H971" s="45" t="n">
        <v>3.9</v>
      </c>
      <c r="I971" s="45" t="n">
        <v>3.32</v>
      </c>
      <c r="J971" s="45" t="n">
        <v>2.68</v>
      </c>
      <c r="K971" s="45" t="n">
        <v>2.9</v>
      </c>
      <c r="L971" s="46">
        <f>IFERROR(INDEX(Comparativosimulacros!$M$4:$M$1500,MATCH($C971,Comparativosimulacros!$E$4:$E$1500,0)),"")</f>
        <v/>
      </c>
      <c r="M971" s="46">
        <f>IFERROR(INDEX(Comparativosimulacros!$N$4:$N$1500,MATCH($C971,Comparativosimulacros!$E$4:$E$1500,0)),"")</f>
        <v/>
      </c>
      <c r="N971" s="50">
        <f>ROUND(((O971*3+P971*3+Q971*3+R971*3+S971*1)/13)*5,0)</f>
        <v/>
      </c>
      <c r="O971" s="43" t="n">
        <v>56.52</v>
      </c>
      <c r="P971" s="43" t="n">
        <v>55.82</v>
      </c>
      <c r="Q971" s="43" t="n">
        <v>43.19</v>
      </c>
      <c r="R971" s="43" t="n">
        <v>36.59</v>
      </c>
      <c r="S971" s="43" t="n">
        <v>38.18</v>
      </c>
      <c r="T971" s="58">
        <f>IF($C971="","",IF(ISNA(MATCH($C971,Comparativosimulacros!$E:$E,0)),"Falta en Comparativo","Sí está"))</f>
        <v/>
      </c>
    </row>
    <row r="972" ht="15.75" customHeight="1" s="42">
      <c r="A972" s="50" t="n">
        <v>1103</v>
      </c>
      <c r="B972" s="44" t="n"/>
      <c r="C972" s="44" t="n">
        <v>1018238860</v>
      </c>
      <c r="D972" s="43" t="inlineStr">
        <is>
          <t>Torres David Eileen</t>
        </is>
      </c>
      <c r="E972" s="51" t="n"/>
      <c r="F972" s="52" t="n"/>
      <c r="G972" s="45" t="n">
        <v>4.45</v>
      </c>
      <c r="H972" s="45" t="n">
        <v>3.76</v>
      </c>
      <c r="I972" s="45" t="n">
        <v>4.03</v>
      </c>
      <c r="J972" s="45" t="n">
        <v>4.12</v>
      </c>
      <c r="K972" s="45" t="n">
        <v>5</v>
      </c>
      <c r="L972" s="46">
        <f>IFERROR(INDEX(Comparativosimulacros!$M$4:$M$1500,MATCH($C972,Comparativosimulacros!$E$4:$E$1500,0)),"")</f>
        <v/>
      </c>
      <c r="M972" s="46">
        <f>IFERROR(INDEX(Comparativosimulacros!$N$4:$N$1500,MATCH($C972,Comparativosimulacros!$E$4:$E$1500,0)),"")</f>
        <v/>
      </c>
      <c r="N972" s="50">
        <f>ROUND(((O972*3+P972*3+Q972*3+R972*3+S972*1)/13)*5,0)</f>
        <v/>
      </c>
      <c r="O972" s="43" t="n">
        <v>56.6</v>
      </c>
      <c r="P972" s="43" t="n">
        <v>53.85</v>
      </c>
      <c r="Q972" s="43" t="n">
        <v>52.43</v>
      </c>
      <c r="R972" s="43" t="n">
        <v>56.1</v>
      </c>
      <c r="S972" s="43" t="n">
        <v>69.09</v>
      </c>
      <c r="T972" s="58">
        <f>IF($C972="","",IF(ISNA(MATCH($C972,Comparativosimulacros!$E:$E,0)),"Falta en Comparativo","Sí está"))</f>
        <v/>
      </c>
    </row>
    <row r="973" ht="15.75" customHeight="1" s="42">
      <c r="A973" s="50" t="n">
        <v>1103</v>
      </c>
      <c r="B973" s="44" t="n"/>
      <c r="C973" s="44" t="n">
        <v>1011592882</v>
      </c>
      <c r="D973" s="43" t="inlineStr">
        <is>
          <t>Usuga Alcaraz Ana Sofia</t>
        </is>
      </c>
      <c r="E973" s="51" t="n"/>
      <c r="F973" s="52" t="n"/>
      <c r="G973" s="45" t="n"/>
      <c r="H973" s="45" t="n"/>
      <c r="I973" s="45" t="n"/>
      <c r="J973" s="45" t="n"/>
      <c r="K973" s="45" t="n"/>
      <c r="L973" s="46">
        <f>IFERROR(INDEX(Comparativosimulacros!$M$4:$M$1500,MATCH($C973,Comparativosimulacros!$E$4:$E$1500,0)),"")</f>
        <v/>
      </c>
      <c r="M973" s="46">
        <f>IFERROR(INDEX(Comparativosimulacros!$N$4:$N$1500,MATCH($C973,Comparativosimulacros!$E$4:$E$1500,0)),"")</f>
        <v/>
      </c>
      <c r="N973" s="50">
        <f>ROUND(((O973*3+P973*3+Q973*3+R973*3+S973*1)/13)*5,0)</f>
        <v/>
      </c>
      <c r="O973" s="43" t="n">
        <v>34</v>
      </c>
      <c r="P973" s="43" t="n">
        <v>43</v>
      </c>
      <c r="Q973" s="43" t="n">
        <v>33</v>
      </c>
      <c r="R973" s="43" t="n">
        <v>56</v>
      </c>
      <c r="S973" s="43" t="n">
        <v>40</v>
      </c>
      <c r="T973" s="58">
        <f>IF($C973="","",IF(ISNA(MATCH($C973,Comparativosimulacros!$E:$E,0)),"Falta en Comparativo","Sí está"))</f>
        <v/>
      </c>
    </row>
    <row r="974" ht="15.75" customHeight="1" s="42">
      <c r="A974" s="50" t="n">
        <v>1103</v>
      </c>
      <c r="B974" s="44" t="n"/>
      <c r="C974" s="44" t="n">
        <v>1023702250</v>
      </c>
      <c r="D974" s="43" t="inlineStr">
        <is>
          <t>Urrego Roldan Zarick Daliana</t>
        </is>
      </c>
      <c r="E974" s="51" t="n"/>
      <c r="F974" s="52" t="n"/>
      <c r="G974" s="45" t="n">
        <v>4.11</v>
      </c>
      <c r="H974" s="45" t="n">
        <v>3.38</v>
      </c>
      <c r="I974" s="45" t="n">
        <v>2.97</v>
      </c>
      <c r="J974" s="45" t="n">
        <v>2.86</v>
      </c>
      <c r="K974" s="45" t="n">
        <v>4.14</v>
      </c>
      <c r="L974" s="46">
        <f>IFERROR(INDEX(Comparativosimulacros!$M$4:$M$1500,MATCH($C974,Comparativosimulacros!$E$4:$E$1500,0)),"")</f>
        <v/>
      </c>
      <c r="M974" s="46">
        <f>IFERROR(INDEX(Comparativosimulacros!$N$4:$N$1500,MATCH($C974,Comparativosimulacros!$E$4:$E$1500,0)),"")</f>
        <v/>
      </c>
      <c r="N974" s="50">
        <f>ROUND(((O974*3+P974*3+Q974*3+R974*3+S974*1)/13)*5,0)</f>
        <v/>
      </c>
      <c r="O974" s="43" t="n">
        <v>52.32</v>
      </c>
      <c r="P974" s="43" t="n">
        <v>48.34</v>
      </c>
      <c r="Q974" s="43" t="n">
        <v>38.65</v>
      </c>
      <c r="R974" s="43" t="n">
        <v>39.02</v>
      </c>
      <c r="S974" s="43" t="n">
        <v>54.55</v>
      </c>
      <c r="T974" s="58">
        <f>IF($C974="","",IF(ISNA(MATCH($C974,Comparativosimulacros!$E:$E,0)),"Falta en Comparativo","Sí está"))</f>
        <v/>
      </c>
    </row>
    <row r="975" ht="15.75" customHeight="1" s="42">
      <c r="A975" s="50" t="n">
        <v>1103</v>
      </c>
      <c r="B975" s="44" t="n"/>
      <c r="C975" s="44" t="n">
        <v>1011592891</v>
      </c>
      <c r="D975" s="43" t="inlineStr">
        <is>
          <t>Varelas Hernández Mariantonia</t>
        </is>
      </c>
      <c r="E975" s="51" t="n"/>
      <c r="F975" s="52" t="n"/>
      <c r="G975" s="45" t="n">
        <v>2.67</v>
      </c>
      <c r="H975" s="45" t="n">
        <v>2.92</v>
      </c>
      <c r="I975" s="45" t="n">
        <v>3.09</v>
      </c>
      <c r="J975" s="45" t="n">
        <v>2.5</v>
      </c>
      <c r="K975" s="45" t="n">
        <v>4.83</v>
      </c>
      <c r="L975" s="46">
        <f>IFERROR(INDEX(Comparativosimulacros!$M$4:$M$1500,MATCH($C975,Comparativosimulacros!$E$4:$E$1500,0)),"")</f>
        <v/>
      </c>
      <c r="M975" s="46">
        <f>IFERROR(INDEX(Comparativosimulacros!$N$4:$N$1500,MATCH($C975,Comparativosimulacros!$E$4:$E$1500,0)),"")</f>
        <v/>
      </c>
      <c r="N975" s="50">
        <f>ROUND(((O975*3+P975*3+Q975*3+R975*3+S975*1)/13)*5,0)</f>
        <v/>
      </c>
      <c r="O975" s="43" t="n">
        <v>33.98</v>
      </c>
      <c r="P975" s="43" t="n">
        <v>41.85</v>
      </c>
      <c r="Q975" s="43" t="n">
        <v>40.21</v>
      </c>
      <c r="R975" s="43" t="n">
        <v>34.15</v>
      </c>
      <c r="S975" s="43" t="n">
        <v>63.64</v>
      </c>
      <c r="T975" s="58">
        <f>IF($C975="","",IF(ISNA(MATCH($C975,Comparativosimulacros!$E:$E,0)),"Falta en Comparativo","Sí está"))</f>
        <v/>
      </c>
    </row>
    <row r="976" ht="15.75" customHeight="1" s="42">
      <c r="A976" s="50" t="n">
        <v>1103</v>
      </c>
      <c r="B976" s="44" t="n"/>
      <c r="C976" s="44" t="n">
        <v>1018247744</v>
      </c>
      <c r="D976" s="43" t="inlineStr">
        <is>
          <t>Vivas Salazar Diego Alejandro</t>
        </is>
      </c>
      <c r="E976" s="51" t="n"/>
      <c r="F976" s="52" t="n"/>
      <c r="G976" s="45" t="n">
        <v>2.78</v>
      </c>
      <c r="H976" s="45" t="n">
        <v>3.94</v>
      </c>
      <c r="I976" s="45" t="n">
        <v>3.8</v>
      </c>
      <c r="J976" s="45" t="n">
        <v>3.04</v>
      </c>
      <c r="K976" s="45" t="n">
        <v>3.04</v>
      </c>
      <c r="L976" s="46">
        <f>IFERROR(INDEX(Comparativosimulacros!$M$4:$M$1500,MATCH($C976,Comparativosimulacros!$E$4:$E$1500,0)),"")</f>
        <v/>
      </c>
      <c r="M976" s="46">
        <f>IFERROR(INDEX(Comparativosimulacros!$N$4:$N$1500,MATCH($C976,Comparativosimulacros!$E$4:$E$1500,0)),"")</f>
        <v/>
      </c>
      <c r="N976" s="50">
        <f>ROUND(((O976*3+P976*3+Q976*3+R976*3+S976*1)/13)*5,0)</f>
        <v/>
      </c>
      <c r="O976" s="43" t="n">
        <v>35.4</v>
      </c>
      <c r="P976" s="43" t="n">
        <v>56.36</v>
      </c>
      <c r="Q976" s="43" t="n">
        <v>49.44</v>
      </c>
      <c r="R976" s="43" t="n">
        <v>41.46</v>
      </c>
      <c r="S976" s="43" t="n">
        <v>40</v>
      </c>
      <c r="T976" s="58">
        <f>IF($C976="","",IF(ISNA(MATCH($C976,Comparativosimulacros!$E:$E,0)),"Falta en Comparativo","Sí está"))</f>
        <v/>
      </c>
    </row>
    <row r="977" ht="15.75" customHeight="1" s="42">
      <c r="A977" s="50" t="n">
        <v>1104</v>
      </c>
      <c r="B977" s="44" t="n"/>
      <c r="C977" s="44" t="n">
        <v>1013462832</v>
      </c>
      <c r="D977" s="43" t="inlineStr">
        <is>
          <t>Acevedo Velásquez Juan Felipe</t>
        </is>
      </c>
      <c r="E977" s="51" t="n"/>
      <c r="F977" s="52" t="n"/>
      <c r="G977" s="45" t="n">
        <v>5</v>
      </c>
      <c r="H977" s="45" t="n">
        <v>4.68</v>
      </c>
      <c r="I977" s="45" t="n">
        <v>4.01</v>
      </c>
      <c r="J977" s="45" t="n">
        <v>4.91</v>
      </c>
      <c r="K977" s="45" t="n">
        <v>3.56</v>
      </c>
      <c r="L977" s="46">
        <f>IFERROR(INDEX(Comparativosimulacros!$M$4:$M$1500,MATCH($C977,Comparativosimulacros!$E$4:$E$1500,0)),"")</f>
        <v/>
      </c>
      <c r="M977" s="46">
        <f>IFERROR(INDEX(Comparativosimulacros!$N$4:$N$1500,MATCH($C977,Comparativosimulacros!$E$4:$E$1500,0)),"")</f>
        <v/>
      </c>
      <c r="N977" s="50">
        <f>ROUND(((O977*3+P977*3+Q977*3+R977*3+S977*1)/13)*5,0)</f>
        <v/>
      </c>
      <c r="O977" s="43" t="n">
        <v>81.7</v>
      </c>
      <c r="P977" s="43" t="n">
        <v>81.26000000000001</v>
      </c>
      <c r="Q977" s="43" t="n">
        <v>67.98999999999999</v>
      </c>
      <c r="R977" s="43" t="n">
        <v>82.93000000000001</v>
      </c>
      <c r="S977" s="43" t="n">
        <v>50.91</v>
      </c>
      <c r="T977" s="58">
        <f>IF($C977="","",IF(ISNA(MATCH($C977,Comparativosimulacros!$E:$E,0)),"Falta en Comparativo","Sí está"))</f>
        <v/>
      </c>
    </row>
    <row r="978" ht="15.75" customHeight="1" s="42">
      <c r="A978" s="50" t="n">
        <v>1104</v>
      </c>
      <c r="B978" s="44" t="n"/>
      <c r="C978" s="44" t="n">
        <v>1022148962</v>
      </c>
      <c r="D978" s="43" t="inlineStr">
        <is>
          <t>Arenas Usuga Dylan</t>
        </is>
      </c>
      <c r="E978" s="51" t="n"/>
      <c r="F978" s="52" t="n"/>
      <c r="G978" s="45" t="n">
        <v>3.32</v>
      </c>
      <c r="H978" s="45" t="n">
        <v>3.37</v>
      </c>
      <c r="I978" s="45" t="n">
        <v>3.19</v>
      </c>
      <c r="J978" s="45" t="n">
        <v>3.47</v>
      </c>
      <c r="K978" s="45" t="n">
        <v>3.81</v>
      </c>
      <c r="L978" s="46">
        <f>IFERROR(INDEX(Comparativosimulacros!$M$4:$M$1500,MATCH($C978,Comparativosimulacros!$E$4:$E$1500,0)),"")</f>
        <v/>
      </c>
      <c r="M978" s="46">
        <f>IFERROR(INDEX(Comparativosimulacros!$N$4:$N$1500,MATCH($C978,Comparativosimulacros!$E$4:$E$1500,0)),"")</f>
        <v/>
      </c>
      <c r="N978" s="50">
        <f>ROUND(((O978*3+P978*3+Q978*3+R978*3+S978*1)/13)*5,0)</f>
        <v/>
      </c>
      <c r="O978" s="43" t="n">
        <v>46.47</v>
      </c>
      <c r="P978" s="43" t="n">
        <v>58.41</v>
      </c>
      <c r="Q978" s="43" t="n">
        <v>53.99</v>
      </c>
      <c r="R978" s="43" t="n">
        <v>58.54</v>
      </c>
      <c r="S978" s="43" t="n">
        <v>54.55</v>
      </c>
      <c r="T978" s="58">
        <f>IF($C978="","",IF(ISNA(MATCH($C978,Comparativosimulacros!$E:$E,0)),"Falta en Comparativo","Sí está"))</f>
        <v/>
      </c>
    </row>
    <row r="979" ht="15.75" customHeight="1" s="42">
      <c r="A979" s="50" t="n">
        <v>1104</v>
      </c>
      <c r="B979" s="44" t="n"/>
      <c r="C979" s="44" t="n">
        <v>1040366083</v>
      </c>
      <c r="D979" s="43" t="inlineStr">
        <is>
          <t>Arredondo Cañola Angie Daniela</t>
        </is>
      </c>
      <c r="E979" s="51" t="n"/>
      <c r="F979" s="52" t="n"/>
      <c r="G979" s="45" t="n">
        <v>3.58</v>
      </c>
      <c r="H979" s="45" t="n">
        <v>3.91</v>
      </c>
      <c r="I979" s="45" t="n">
        <v>4.28</v>
      </c>
      <c r="J979" s="45" t="n">
        <v>4.05</v>
      </c>
      <c r="K979" s="45" t="n">
        <v>2.8</v>
      </c>
      <c r="L979" s="46">
        <f>IFERROR(INDEX(Comparativosimulacros!$M$4:$M$1500,MATCH($C979,Comparativosimulacros!$E$4:$E$1500,0)),"")</f>
        <v/>
      </c>
      <c r="M979" s="46">
        <f>IFERROR(INDEX(Comparativosimulacros!$N$4:$N$1500,MATCH($C979,Comparativosimulacros!$E$4:$E$1500,0)),"")</f>
        <v/>
      </c>
      <c r="N979" s="50">
        <f>ROUND(((O979*3+P979*3+Q979*3+R979*3+S979*1)/13)*5,0)</f>
        <v/>
      </c>
      <c r="O979" s="43" t="n">
        <v>50.1</v>
      </c>
      <c r="P979" s="43" t="n">
        <v>67.8</v>
      </c>
      <c r="Q979" s="43" t="n">
        <v>72.53</v>
      </c>
      <c r="R979" s="43" t="n">
        <v>68.29000000000001</v>
      </c>
      <c r="S979" s="43" t="n">
        <v>40</v>
      </c>
      <c r="T979" s="58">
        <f>IF($C979="","",IF(ISNA(MATCH($C979,Comparativosimulacros!$E:$E,0)),"Falta en Comparativo","Sí está"))</f>
        <v/>
      </c>
    </row>
    <row r="980" ht="15.75" customHeight="1" s="42">
      <c r="A980" s="50" t="n">
        <v>1104</v>
      </c>
      <c r="B980" s="44" t="n"/>
      <c r="C980" s="44" t="n">
        <v>1011594691</v>
      </c>
      <c r="D980" s="43" t="inlineStr">
        <is>
          <t>Ballesteros Polanco Sebastián</t>
        </is>
      </c>
      <c r="E980" s="51" t="n"/>
      <c r="F980" s="52" t="n"/>
      <c r="G980" s="45" t="n">
        <v>3.48</v>
      </c>
      <c r="H980" s="45" t="n">
        <v>3.03</v>
      </c>
      <c r="I980" s="45" t="n">
        <v>1.91</v>
      </c>
      <c r="J980" s="45" t="n">
        <v>2.02</v>
      </c>
      <c r="K980" s="45" t="n">
        <v>2.03</v>
      </c>
      <c r="L980" s="46">
        <f>IFERROR(INDEX(Comparativosimulacros!$M$4:$M$1500,MATCH($C980,Comparativosimulacros!$E$4:$E$1500,0)),"")</f>
        <v/>
      </c>
      <c r="M980" s="46">
        <f>IFERROR(INDEX(Comparativosimulacros!$N$4:$N$1500,MATCH($C980,Comparativosimulacros!$E$4:$E$1500,0)),"")</f>
        <v/>
      </c>
      <c r="N980" s="50">
        <f>ROUND(((O980*3+P980*3+Q980*3+R980*3+S980*1)/13)*5,0)</f>
        <v/>
      </c>
      <c r="O980" s="43" t="n">
        <v>48.75</v>
      </c>
      <c r="P980" s="43" t="n">
        <v>52.64</v>
      </c>
      <c r="Q980" s="43" t="n">
        <v>32.4</v>
      </c>
      <c r="R980" s="43" t="n">
        <v>34.15</v>
      </c>
      <c r="S980" s="43" t="n">
        <v>29.09</v>
      </c>
      <c r="T980" s="58">
        <f>IF($C980="","",IF(ISNA(MATCH($C980,Comparativosimulacros!$E:$E,0)),"Falta en Comparativo","Sí está"))</f>
        <v/>
      </c>
    </row>
    <row r="981" ht="15.75" customHeight="1" s="42">
      <c r="A981" s="50" t="n">
        <v>1104</v>
      </c>
      <c r="B981" s="44" t="n"/>
      <c r="C981" s="44" t="n">
        <v>1011593764</v>
      </c>
      <c r="D981" s="43" t="inlineStr">
        <is>
          <t>Barrera Salas Rosario</t>
        </is>
      </c>
      <c r="E981" s="51" t="n"/>
      <c r="F981" s="52" t="n"/>
      <c r="G981" s="45" t="n">
        <v>1.32</v>
      </c>
      <c r="H981" s="45" t="n">
        <v>1.79</v>
      </c>
      <c r="I981" s="45" t="n">
        <v>2.55</v>
      </c>
      <c r="J981" s="45" t="n">
        <v>1.59</v>
      </c>
      <c r="K981" s="45" t="n">
        <v>1.65</v>
      </c>
      <c r="L981" s="46">
        <f>IFERROR(INDEX(Comparativosimulacros!$M$4:$M$1500,MATCH($C981,Comparativosimulacros!$E$4:$E$1500,0)),"")</f>
        <v/>
      </c>
      <c r="M981" s="46">
        <f>IFERROR(INDEX(Comparativosimulacros!$N$4:$N$1500,MATCH($C981,Comparativosimulacros!$E$4:$E$1500,0)),"")</f>
        <v/>
      </c>
      <c r="N981" s="50">
        <f>ROUND(((O981*3+P981*3+Q981*3+R981*3+S981*1)/13)*5,0)</f>
        <v/>
      </c>
      <c r="O981" s="43" t="n">
        <v>18.5</v>
      </c>
      <c r="P981" s="43" t="n">
        <v>31</v>
      </c>
      <c r="Q981" s="43" t="n">
        <v>43.19</v>
      </c>
      <c r="R981" s="43" t="n">
        <v>26.83</v>
      </c>
      <c r="S981" s="43" t="n">
        <v>23.64</v>
      </c>
      <c r="T981" s="58">
        <f>IF($C981="","",IF(ISNA(MATCH($C981,Comparativosimulacros!$E:$E,0)),"Falta en Comparativo","Sí está"))</f>
        <v/>
      </c>
    </row>
    <row r="982" ht="15.75" customHeight="1" s="42">
      <c r="A982" s="50" t="n">
        <v>1104</v>
      </c>
      <c r="B982" s="44" t="n"/>
      <c r="C982" s="44" t="n">
        <v>1046953463</v>
      </c>
      <c r="D982" s="43" t="inlineStr">
        <is>
          <t>Bran David Andrés Mauricio</t>
        </is>
      </c>
      <c r="E982" s="51" t="n"/>
      <c r="F982" s="52" t="n"/>
      <c r="G982" s="45" t="n">
        <v>4.88</v>
      </c>
      <c r="H982" s="45" t="n">
        <v>4.33</v>
      </c>
      <c r="I982" s="45" t="n">
        <v>3.46</v>
      </c>
      <c r="J982" s="45" t="n">
        <v>3.47</v>
      </c>
      <c r="K982" s="45" t="n">
        <v>2.67</v>
      </c>
      <c r="L982" s="46">
        <f>IFERROR(INDEX(Comparativosimulacros!$M$4:$M$1500,MATCH($C982,Comparativosimulacros!$E$4:$E$1500,0)),"")</f>
        <v/>
      </c>
      <c r="M982" s="46">
        <f>IFERROR(INDEX(Comparativosimulacros!$N$4:$N$1500,MATCH($C982,Comparativosimulacros!$E$4:$E$1500,0)),"")</f>
        <v/>
      </c>
      <c r="N982" s="50">
        <f>ROUND(((O982*3+P982*3+Q982*3+R982*3+S982*1)/13)*5,0)</f>
        <v/>
      </c>
      <c r="O982" s="43" t="n">
        <v>68.40000000000001</v>
      </c>
      <c r="P982" s="43" t="n">
        <v>75.09</v>
      </c>
      <c r="Q982" s="43" t="n">
        <v>58.61</v>
      </c>
      <c r="R982" s="43" t="n">
        <v>58.54</v>
      </c>
      <c r="S982" s="43" t="n">
        <v>38.18</v>
      </c>
      <c r="T982" s="58">
        <f>IF($C982="","",IF(ISNA(MATCH($C982,Comparativosimulacros!$E:$E,0)),"Falta en Comparativo","Sí está"))</f>
        <v/>
      </c>
    </row>
    <row r="983" ht="15.75" customHeight="1" s="42">
      <c r="A983" s="50" t="n">
        <v>1104</v>
      </c>
      <c r="B983" s="44" t="n"/>
      <c r="C983" s="44" t="n">
        <v>1025765650</v>
      </c>
      <c r="D983" s="43" t="inlineStr">
        <is>
          <t>Casas Moncada Isabella</t>
        </is>
      </c>
      <c r="E983" s="51" t="n"/>
      <c r="F983" s="52" t="n"/>
      <c r="G983" s="45" t="n">
        <v>2.55</v>
      </c>
      <c r="H983" s="45" t="n">
        <v>2.67</v>
      </c>
      <c r="I983" s="45" t="n">
        <v>2.01</v>
      </c>
      <c r="J983" s="45" t="n">
        <v>4.19</v>
      </c>
      <c r="K983" s="45" t="n">
        <v>3.3</v>
      </c>
      <c r="L983" s="46">
        <f>IFERROR(INDEX(Comparativosimulacros!$M$4:$M$1500,MATCH($C983,Comparativosimulacros!$E$4:$E$1500,0)),"")</f>
        <v/>
      </c>
      <c r="M983" s="46">
        <f>IFERROR(INDEX(Comparativosimulacros!$N$4:$N$1500,MATCH($C983,Comparativosimulacros!$E$4:$E$1500,0)),"")</f>
        <v/>
      </c>
      <c r="N983" s="50">
        <f>ROUND(((O983*3+P983*3+Q983*3+R983*3+S983*1)/13)*5,0)</f>
        <v/>
      </c>
      <c r="O983" s="43" t="n">
        <v>35.65</v>
      </c>
      <c r="P983" s="43" t="n">
        <v>46.23</v>
      </c>
      <c r="Q983" s="43" t="n">
        <v>34.1</v>
      </c>
      <c r="R983" s="43" t="n">
        <v>70.73</v>
      </c>
      <c r="S983" s="43" t="n">
        <v>47.27</v>
      </c>
      <c r="T983" s="58">
        <f>IF($C983="","",IF(ISNA(MATCH($C983,Comparativosimulacros!$E:$E,0)),"Falta en Comparativo","Sí está"))</f>
        <v/>
      </c>
    </row>
    <row r="984" ht="15.75" customHeight="1" s="42">
      <c r="A984" s="50" t="n">
        <v>1104</v>
      </c>
      <c r="B984" s="44" t="n"/>
      <c r="C984" s="44" t="n">
        <v>1025764910</v>
      </c>
      <c r="D984" s="43" t="inlineStr">
        <is>
          <t>Castaño Escudero Andrés</t>
        </is>
      </c>
      <c r="E984" s="51" t="n"/>
      <c r="F984" s="52" t="n"/>
      <c r="G984" s="45" t="n">
        <v>1.77</v>
      </c>
      <c r="H984" s="45" t="n">
        <v>3.56</v>
      </c>
      <c r="I984" s="45" t="n">
        <v>4.19</v>
      </c>
      <c r="J984" s="45" t="n">
        <v>3.18</v>
      </c>
      <c r="K984" s="45" t="n">
        <v>5</v>
      </c>
      <c r="L984" s="46">
        <f>IFERROR(INDEX(Comparativosimulacros!$M$4:$M$1500,MATCH($C984,Comparativosimulacros!$E$4:$E$1500,0)),"")</f>
        <v/>
      </c>
      <c r="M984" s="46">
        <f>IFERROR(INDEX(Comparativosimulacros!$N$4:$N$1500,MATCH($C984,Comparativosimulacros!$E$4:$E$1500,0)),"")</f>
        <v/>
      </c>
      <c r="N984" s="50">
        <f>ROUND(((O984*3+P984*3+Q984*3+R984*3+S984*1)/13)*5,0)</f>
        <v/>
      </c>
      <c r="O984" s="43" t="n">
        <v>24.84</v>
      </c>
      <c r="P984" s="43" t="n">
        <v>61.72</v>
      </c>
      <c r="Q984" s="43" t="n">
        <v>71.04000000000001</v>
      </c>
      <c r="R984" s="43" t="n">
        <v>53.66</v>
      </c>
      <c r="S984" s="43" t="n">
        <v>83.64</v>
      </c>
      <c r="T984" s="58">
        <f>IF($C984="","",IF(ISNA(MATCH($C984,Comparativosimulacros!$E:$E,0)),"Falta en Comparativo","Sí está"))</f>
        <v/>
      </c>
    </row>
    <row r="985" ht="15.75" customHeight="1" s="42">
      <c r="A985" s="50" t="n">
        <v>1104</v>
      </c>
      <c r="B985" s="44" t="n"/>
      <c r="C985" s="44" t="n">
        <v>1127667453</v>
      </c>
      <c r="D985" s="43" t="inlineStr">
        <is>
          <t>Corzo Vergara Camilo Andrés</t>
        </is>
      </c>
      <c r="E985" s="51" t="n"/>
      <c r="F985" s="52" t="n"/>
      <c r="G985" s="45" t="n">
        <v>3.3</v>
      </c>
      <c r="H985" s="45" t="n">
        <v>3.5</v>
      </c>
      <c r="I985" s="45" t="n">
        <v>4.55</v>
      </c>
      <c r="J985" s="45" t="n">
        <v>4.05</v>
      </c>
      <c r="K985" s="45" t="n">
        <v>2.29</v>
      </c>
      <c r="L985" s="46">
        <f>IFERROR(INDEX(Comparativosimulacros!$M$4:$M$1500,MATCH($C985,Comparativosimulacros!$E$4:$E$1500,0)),"")</f>
        <v/>
      </c>
      <c r="M985" s="46">
        <f>IFERROR(INDEX(Comparativosimulacros!$N$4:$N$1500,MATCH($C985,Comparativosimulacros!$E$4:$E$1500,0)),"")</f>
        <v/>
      </c>
      <c r="N985" s="50">
        <f>ROUND(((O985*3+P985*3+Q985*3+R985*3+S985*1)/13)*5,0)</f>
        <v/>
      </c>
      <c r="O985" s="43" t="n">
        <v>46.26</v>
      </c>
      <c r="P985" s="43" t="n">
        <v>60.65</v>
      </c>
      <c r="Q985" s="43" t="n">
        <v>77.15000000000001</v>
      </c>
      <c r="R985" s="43" t="n">
        <v>68.29000000000001</v>
      </c>
      <c r="S985" s="43" t="n">
        <v>32.73</v>
      </c>
      <c r="T985" s="58">
        <f>IF($C985="","",IF(ISNA(MATCH($C985,Comparativosimulacros!$E:$E,0)),"Falta en Comparativo","Sí está"))</f>
        <v/>
      </c>
    </row>
    <row r="986" ht="15.75" customHeight="1" s="42">
      <c r="A986" s="50" t="n">
        <v>1104</v>
      </c>
      <c r="B986" s="44" t="n"/>
      <c r="C986" s="44" t="n">
        <v>1118365623</v>
      </c>
      <c r="D986" s="43" t="inlineStr">
        <is>
          <t>Ducuara Zapata Geiner Steven</t>
        </is>
      </c>
      <c r="E986" s="51" t="n"/>
      <c r="F986" s="52" t="n"/>
      <c r="G986" s="45" t="n">
        <v>4.03</v>
      </c>
      <c r="H986" s="45" t="n">
        <v>3.94</v>
      </c>
      <c r="I986" s="45" t="n">
        <v>4.19</v>
      </c>
      <c r="J986" s="45" t="n">
        <v>4.19</v>
      </c>
      <c r="K986" s="45" t="n">
        <v>2.54</v>
      </c>
      <c r="L986" s="46">
        <f>IFERROR(INDEX(Comparativosimulacros!$M$4:$M$1500,MATCH($C986,Comparativosimulacros!$E$4:$E$1500,0)),"")</f>
        <v/>
      </c>
      <c r="M986" s="46">
        <f>IFERROR(INDEX(Comparativosimulacros!$N$4:$N$1500,MATCH($C986,Comparativosimulacros!$E$4:$E$1500,0)),"")</f>
        <v/>
      </c>
      <c r="N986" s="50">
        <f>ROUND(((O986*3+P986*3+Q986*3+R986*3+S986*1)/13)*5,0)</f>
        <v/>
      </c>
      <c r="O986" s="43" t="n">
        <v>56.44</v>
      </c>
      <c r="P986" s="43" t="n">
        <v>68.34999999999999</v>
      </c>
      <c r="Q986" s="43" t="n">
        <v>71.04000000000001</v>
      </c>
      <c r="R986" s="43" t="n">
        <v>70.73</v>
      </c>
      <c r="S986" s="43" t="n">
        <v>36.36</v>
      </c>
      <c r="T986" s="58">
        <f>IF($C986="","",IF(ISNA(MATCH($C986,Comparativosimulacros!$E:$E,0)),"Falta en Comparativo","Sí está"))</f>
        <v/>
      </c>
    </row>
    <row r="987" ht="15.75" customHeight="1" s="42">
      <c r="A987" s="50" t="n">
        <v>1104</v>
      </c>
      <c r="B987" s="44" t="n"/>
      <c r="C987" s="44" t="n">
        <v>1034919215</v>
      </c>
      <c r="D987" s="43" t="inlineStr">
        <is>
          <t>Díaz Medina Heilyn Silvana</t>
        </is>
      </c>
      <c r="E987" s="51" t="n"/>
      <c r="F987" s="52" t="n"/>
      <c r="G987" s="45" t="n">
        <v>2.43</v>
      </c>
      <c r="H987" s="45" t="n">
        <v>2.03</v>
      </c>
      <c r="I987" s="45" t="n">
        <v>1.65</v>
      </c>
      <c r="J987" s="45" t="n">
        <v>3.18</v>
      </c>
      <c r="K987" s="45" t="n">
        <v>1.78</v>
      </c>
      <c r="L987" s="46">
        <f>IFERROR(INDEX(Comparativosimulacros!$M$4:$M$1500,MATCH($C987,Comparativosimulacros!$E$4:$E$1500,0)),"")</f>
        <v/>
      </c>
      <c r="M987" s="46">
        <f>IFERROR(INDEX(Comparativosimulacros!$N$4:$N$1500,MATCH($C987,Comparativosimulacros!$E$4:$E$1500,0)),"")</f>
        <v/>
      </c>
      <c r="N987" s="50">
        <f>ROUND(((O987*3+P987*3+Q987*3+R987*3+S987*1)/13)*5,0)</f>
        <v/>
      </c>
      <c r="O987" s="43" t="n">
        <v>34.1</v>
      </c>
      <c r="P987" s="43" t="n">
        <v>35.24</v>
      </c>
      <c r="Q987" s="43" t="n">
        <v>27.92</v>
      </c>
      <c r="R987" s="43" t="n">
        <v>53.66</v>
      </c>
      <c r="S987" s="43" t="n">
        <v>25.45</v>
      </c>
      <c r="T987" s="58">
        <f>IF($C987="","",IF(ISNA(MATCH($C987,Comparativosimulacros!$E:$E,0)),"Falta en Comparativo","Sí está"))</f>
        <v/>
      </c>
    </row>
    <row r="988" ht="15.75" customHeight="1" s="42">
      <c r="A988" s="50" t="n">
        <v>1104</v>
      </c>
      <c r="B988" s="44" t="n"/>
      <c r="C988" s="44" t="n">
        <v>1011592276</v>
      </c>
      <c r="D988" s="43" t="inlineStr">
        <is>
          <t>Graciano Loaiza Valeria</t>
        </is>
      </c>
      <c r="E988" s="51" t="n"/>
      <c r="F988" s="52" t="n"/>
      <c r="G988" s="45" t="n">
        <v>4.27</v>
      </c>
      <c r="H988" s="45" t="n">
        <v>3.1</v>
      </c>
      <c r="I988" s="45" t="n">
        <v>3.19</v>
      </c>
      <c r="J988" s="45" t="n">
        <v>3.47</v>
      </c>
      <c r="K988" s="45" t="n">
        <v>4.32</v>
      </c>
      <c r="L988" s="46">
        <f>IFERROR(INDEX(Comparativosimulacros!$M$4:$M$1500,MATCH($C988,Comparativosimulacros!$E$4:$E$1500,0)),"")</f>
        <v/>
      </c>
      <c r="M988" s="46">
        <f>IFERROR(INDEX(Comparativosimulacros!$N$4:$N$1500,MATCH($C988,Comparativosimulacros!$E$4:$E$1500,0)),"")</f>
        <v/>
      </c>
      <c r="N988" s="50">
        <f>ROUND(((O988*3+P988*3+Q988*3+R988*3+S988*1)/13)*5,0)</f>
        <v/>
      </c>
      <c r="O988" s="43" t="n">
        <v>59.88</v>
      </c>
      <c r="P988" s="43" t="n">
        <v>53.71</v>
      </c>
      <c r="Q988" s="43" t="n">
        <v>53.99</v>
      </c>
      <c r="R988" s="43" t="n">
        <v>58.54</v>
      </c>
      <c r="S988" s="43" t="n">
        <v>61.82</v>
      </c>
      <c r="T988" s="58">
        <f>IF($C988="","",IF(ISNA(MATCH($C988,Comparativosimulacros!$E:$E,0)),"Falta en Comparativo","Sí está"))</f>
        <v/>
      </c>
    </row>
    <row r="989" ht="15.75" customHeight="1" s="42">
      <c r="A989" s="50" t="n">
        <v>1104</v>
      </c>
      <c r="B989" s="44" t="n"/>
      <c r="C989" s="44" t="n">
        <v>75606939308</v>
      </c>
      <c r="D989" s="43" t="inlineStr">
        <is>
          <t>Guerra Areyana Juan José</t>
        </is>
      </c>
      <c r="E989" s="51" t="n"/>
      <c r="F989" s="52" t="n"/>
      <c r="G989" s="45" t="n">
        <v>3.03</v>
      </c>
      <c r="H989" s="45" t="n">
        <v>3.99</v>
      </c>
      <c r="I989" s="45" t="n">
        <v>4.1</v>
      </c>
      <c r="J989" s="45" t="n">
        <v>3.47</v>
      </c>
      <c r="K989" s="45" t="n">
        <v>2.8</v>
      </c>
      <c r="L989" s="46">
        <f>IFERROR(INDEX(Comparativosimulacros!$M$4:$M$1500,MATCH($C989,Comparativosimulacros!$E$4:$E$1500,0)),"")</f>
        <v/>
      </c>
      <c r="M989" s="46">
        <f>IFERROR(INDEX(Comparativosimulacros!$N$4:$N$1500,MATCH($C989,Comparativosimulacros!$E$4:$E$1500,0)),"")</f>
        <v/>
      </c>
      <c r="N989" s="50">
        <f>ROUND(((O989*3+P989*3+Q989*3+R989*3+S989*1)/13)*5,0)</f>
        <v/>
      </c>
      <c r="O989" s="43" t="n">
        <v>42.41</v>
      </c>
      <c r="P989" s="43" t="n">
        <v>69.28</v>
      </c>
      <c r="Q989" s="43" t="n">
        <v>69.48</v>
      </c>
      <c r="R989" s="43" t="n">
        <v>58.54</v>
      </c>
      <c r="S989" s="43" t="n">
        <v>40</v>
      </c>
      <c r="T989" s="58">
        <f>IF($C989="","",IF(ISNA(MATCH($C989,Comparativosimulacros!$E:$E,0)),"Falta en Comparativo","Sí está"))</f>
        <v/>
      </c>
    </row>
    <row r="990" ht="15.75" customHeight="1" s="42">
      <c r="A990" s="50" t="n">
        <v>1104</v>
      </c>
      <c r="B990" s="44" t="n"/>
      <c r="C990" s="44" t="n">
        <v>1011592278</v>
      </c>
      <c r="D990" s="43" t="inlineStr">
        <is>
          <t>Hernández Higuita Andrés Julián</t>
        </is>
      </c>
      <c r="E990" s="51" t="n"/>
      <c r="F990" s="52" t="n"/>
      <c r="G990" s="45" t="n">
        <v>4.5</v>
      </c>
      <c r="H990" s="45" t="n">
        <v>3.76</v>
      </c>
      <c r="I990" s="45" t="n">
        <v>3.82</v>
      </c>
      <c r="J990" s="45" t="n">
        <v>4.05</v>
      </c>
      <c r="K990" s="45" t="n">
        <v>3.18</v>
      </c>
      <c r="L990" s="46">
        <f>IFERROR(INDEX(Comparativosimulacros!$M$4:$M$1500,MATCH($C990,Comparativosimulacros!$E$4:$E$1500,0)),"")</f>
        <v/>
      </c>
      <c r="M990" s="46">
        <f>IFERROR(INDEX(Comparativosimulacros!$N$4:$N$1500,MATCH($C990,Comparativosimulacros!$E$4:$E$1500,0)),"")</f>
        <v/>
      </c>
      <c r="N990" s="50">
        <f>ROUND(((O990*3+P990*3+Q990*3+R990*3+S990*1)/13)*5,0)</f>
        <v/>
      </c>
      <c r="O990" s="43" t="n">
        <v>62.99</v>
      </c>
      <c r="P990" s="43" t="n">
        <v>65.16</v>
      </c>
      <c r="Q990" s="43" t="n">
        <v>64.79000000000001</v>
      </c>
      <c r="R990" s="43" t="n">
        <v>68.29000000000001</v>
      </c>
      <c r="S990" s="43" t="n">
        <v>45.45</v>
      </c>
      <c r="T990" s="58">
        <f>IF($C990="","",IF(ISNA(MATCH($C990,Comparativosimulacros!$E:$E,0)),"Falta en Comparativo","Sí está"))</f>
        <v/>
      </c>
    </row>
    <row r="991" ht="15.75" customHeight="1" s="42">
      <c r="A991" s="50" t="n">
        <v>1104</v>
      </c>
      <c r="B991" s="44" t="n"/>
      <c r="C991" s="44" t="n">
        <v>1011593173</v>
      </c>
      <c r="D991" s="43" t="inlineStr">
        <is>
          <t>Hidalgo Guzmán Miguel Ángel</t>
        </is>
      </c>
      <c r="E991" s="51" t="n"/>
      <c r="F991" s="52" t="n"/>
      <c r="G991" s="45" t="n">
        <v>4.42</v>
      </c>
      <c r="H991" s="45" t="n">
        <v>3.62</v>
      </c>
      <c r="I991" s="45" t="n">
        <v>3.29</v>
      </c>
      <c r="J991" s="45" t="n">
        <v>3.03</v>
      </c>
      <c r="K991" s="45" t="n">
        <v>2.54</v>
      </c>
      <c r="L991" s="46">
        <f>IFERROR(INDEX(Comparativosimulacros!$M$4:$M$1500,MATCH($C991,Comparativosimulacros!$E$4:$E$1500,0)),"")</f>
        <v/>
      </c>
      <c r="M991" s="46">
        <f>IFERROR(INDEX(Comparativosimulacros!$N$4:$N$1500,MATCH($C991,Comparativosimulacros!$E$4:$E$1500,0)),"")</f>
        <v/>
      </c>
      <c r="N991" s="50">
        <f>ROUND(((O991*3+P991*3+Q991*3+R991*3+S991*1)/13)*5,0)</f>
        <v/>
      </c>
      <c r="O991" s="43" t="n">
        <v>61.85</v>
      </c>
      <c r="P991" s="43" t="n">
        <v>62.79</v>
      </c>
      <c r="Q991" s="43" t="n">
        <v>55.69</v>
      </c>
      <c r="R991" s="43" t="n">
        <v>51.22</v>
      </c>
      <c r="S991" s="43" t="n">
        <v>36.36</v>
      </c>
      <c r="T991" s="58">
        <f>IF($C991="","",IF(ISNA(MATCH($C991,Comparativosimulacros!$E:$E,0)),"Falta en Comparativo","Sí está"))</f>
        <v/>
      </c>
    </row>
    <row r="992" ht="15.75" customHeight="1" s="42">
      <c r="A992" s="50" t="n">
        <v>1104</v>
      </c>
      <c r="B992" s="44" t="n"/>
      <c r="C992" s="44" t="n">
        <v>1045328341</v>
      </c>
      <c r="D992" s="43" t="inlineStr">
        <is>
          <t>Jiménez Idárraga Taliana</t>
        </is>
      </c>
      <c r="E992" s="51" t="n"/>
      <c r="F992" s="52" t="n"/>
      <c r="G992" s="45" t="n">
        <v>2.55</v>
      </c>
      <c r="H992" s="45" t="n">
        <v>3.3</v>
      </c>
      <c r="I992" s="45" t="n">
        <v>4</v>
      </c>
      <c r="J992" s="45" t="n">
        <v>3.03</v>
      </c>
      <c r="K992" s="45" t="n">
        <v>4.83</v>
      </c>
      <c r="L992" s="46">
        <f>IFERROR(INDEX(Comparativosimulacros!$M$4:$M$1500,MATCH($C992,Comparativosimulacros!$E$4:$E$1500,0)),"")</f>
        <v/>
      </c>
      <c r="M992" s="46">
        <f>IFERROR(INDEX(Comparativosimulacros!$N$4:$N$1500,MATCH($C992,Comparativosimulacros!$E$4:$E$1500,0)),"")</f>
        <v/>
      </c>
      <c r="N992" s="50">
        <f>ROUND(((O992*3+P992*3+Q992*3+R992*3+S992*1)/13)*5,0)</f>
        <v/>
      </c>
      <c r="O992" s="43" t="n">
        <v>35.65</v>
      </c>
      <c r="P992" s="43" t="n">
        <v>57.28</v>
      </c>
      <c r="Q992" s="43" t="n">
        <v>67.84999999999999</v>
      </c>
      <c r="R992" s="43" t="n">
        <v>51.22</v>
      </c>
      <c r="S992" s="43" t="n">
        <v>69.09</v>
      </c>
      <c r="T992" s="58">
        <f>IF($C992="","",IF(ISNA(MATCH($C992,Comparativosimulacros!$E:$E,0)),"Falta en Comparativo","Sí está"))</f>
        <v/>
      </c>
    </row>
    <row r="993" ht="15.75" customHeight="1" s="42">
      <c r="A993" s="50" t="n">
        <v>1104</v>
      </c>
      <c r="B993" s="44" t="n"/>
      <c r="C993" s="44" t="n">
        <v>1020114167</v>
      </c>
      <c r="D993" s="43" t="inlineStr">
        <is>
          <t>León Correa Haidervit</t>
        </is>
      </c>
      <c r="E993" s="51" t="n"/>
      <c r="F993" s="52" t="n"/>
      <c r="G993" s="45" t="n">
        <v>3.82</v>
      </c>
      <c r="H993" s="45" t="n">
        <v>4.02</v>
      </c>
      <c r="I993" s="45" t="n">
        <v>4.1</v>
      </c>
      <c r="J993" s="45" t="n">
        <v>2.75</v>
      </c>
      <c r="K993" s="45" t="n">
        <v>4.83</v>
      </c>
      <c r="L993" s="46">
        <f>IFERROR(INDEX(Comparativosimulacros!$M$4:$M$1500,MATCH($C993,Comparativosimulacros!$E$4:$E$1500,0)),"")</f>
        <v/>
      </c>
      <c r="M993" s="46">
        <f>IFERROR(INDEX(Comparativosimulacros!$N$4:$N$1500,MATCH($C993,Comparativosimulacros!$E$4:$E$1500,0)),"")</f>
        <v/>
      </c>
      <c r="N993" s="50">
        <f>ROUND(((O993*3+P993*3+Q993*3+R993*3+S993*1)/13)*5,0)</f>
        <v/>
      </c>
      <c r="O993" s="43" t="n">
        <v>53.53</v>
      </c>
      <c r="P993" s="43" t="n">
        <v>69.67</v>
      </c>
      <c r="Q993" s="43" t="n">
        <v>69.41</v>
      </c>
      <c r="R993" s="43" t="n">
        <v>46.34</v>
      </c>
      <c r="S993" s="43" t="n">
        <v>69.09</v>
      </c>
      <c r="T993" s="58">
        <f>IF($C993="","",IF(ISNA(MATCH($C993,Comparativosimulacros!$E:$E,0)),"Falta en Comparativo","Sí está"))</f>
        <v/>
      </c>
    </row>
    <row r="994" ht="15.75" customHeight="1" s="42">
      <c r="A994" s="50" t="n">
        <v>1104</v>
      </c>
      <c r="B994" s="44" t="n"/>
      <c r="C994" s="44" t="n">
        <v>1011592407</v>
      </c>
      <c r="D994" s="43" t="inlineStr">
        <is>
          <t>López Vásquez Sara</t>
        </is>
      </c>
      <c r="E994" s="51" t="n"/>
      <c r="F994" s="52" t="n"/>
      <c r="G994" s="45" t="n">
        <v>3.29</v>
      </c>
      <c r="H994" s="45" t="n">
        <v>3.83</v>
      </c>
      <c r="I994" s="45" t="n">
        <v>3.82</v>
      </c>
      <c r="J994" s="45" t="n">
        <v>4.19</v>
      </c>
      <c r="K994" s="45" t="n">
        <v>3.81</v>
      </c>
      <c r="L994" s="46">
        <f>IFERROR(INDEX(Comparativosimulacros!$M$4:$M$1500,MATCH($C994,Comparativosimulacros!$E$4:$E$1500,0)),"")</f>
        <v/>
      </c>
      <c r="M994" s="46">
        <f>IFERROR(INDEX(Comparativosimulacros!$N$4:$N$1500,MATCH($C994,Comparativosimulacros!$E$4:$E$1500,0)),"")</f>
        <v/>
      </c>
      <c r="N994" s="50">
        <f>ROUND(((O994*3+P994*3+Q994*3+R994*3+S994*1)/13)*5,0)</f>
        <v/>
      </c>
      <c r="O994" s="43" t="n">
        <v>46.05</v>
      </c>
      <c r="P994" s="43" t="n">
        <v>66.42</v>
      </c>
      <c r="Q994" s="43" t="n">
        <v>64.72</v>
      </c>
      <c r="R994" s="43" t="n">
        <v>70.73</v>
      </c>
      <c r="S994" s="43" t="n">
        <v>54.55</v>
      </c>
      <c r="T994" s="58">
        <f>IF($C994="","",IF(ISNA(MATCH($C994,Comparativosimulacros!$E:$E,0)),"Falta en Comparativo","Sí está"))</f>
        <v/>
      </c>
    </row>
    <row r="995" ht="15.75" customHeight="1" s="42">
      <c r="A995" s="50" t="n">
        <v>1104</v>
      </c>
      <c r="B995" s="44" t="n"/>
      <c r="C995" s="44" t="n">
        <v>1011593299</v>
      </c>
      <c r="D995" s="43" t="inlineStr">
        <is>
          <t>Mesa Tilano Sebastián</t>
        </is>
      </c>
      <c r="E995" s="51" t="n"/>
      <c r="F995" s="52" t="n"/>
      <c r="G995" s="45" t="n">
        <v>3.69</v>
      </c>
      <c r="H995" s="45" t="n">
        <v>3.37</v>
      </c>
      <c r="I995" s="45" t="n">
        <v>3.18</v>
      </c>
      <c r="J995" s="45" t="n">
        <v>3.61</v>
      </c>
      <c r="K995" s="45" t="n">
        <v>2.92</v>
      </c>
      <c r="L995" s="46">
        <f>IFERROR(INDEX(Comparativosimulacros!$M$4:$M$1500,MATCH($C995,Comparativosimulacros!$E$4:$E$1500,0)),"")</f>
        <v/>
      </c>
      <c r="M995" s="46">
        <f>IFERROR(INDEX(Comparativosimulacros!$N$4:$N$1500,MATCH($C995,Comparativosimulacros!$E$4:$E$1500,0)),"")</f>
        <v/>
      </c>
      <c r="N995" s="50">
        <f>ROUND(((O995*3+P995*3+Q995*3+R995*3+S995*1)/13)*5,0)</f>
        <v/>
      </c>
      <c r="O995" s="43" t="n">
        <v>51.66</v>
      </c>
      <c r="P995" s="43" t="n">
        <v>58.41</v>
      </c>
      <c r="Q995" s="43" t="n">
        <v>53.92</v>
      </c>
      <c r="R995" s="43" t="n">
        <v>60.98</v>
      </c>
      <c r="S995" s="43" t="n">
        <v>41.82</v>
      </c>
      <c r="T995" s="58">
        <f>IF($C995="","",IF(ISNA(MATCH($C995,Comparativosimulacros!$E:$E,0)),"Falta en Comparativo","Sí está"))</f>
        <v/>
      </c>
    </row>
    <row r="996" ht="15.75" customHeight="1" s="42">
      <c r="A996" s="50" t="n">
        <v>1104</v>
      </c>
      <c r="B996" s="44" t="n"/>
      <c r="C996" s="44" t="n">
        <v>1011592971</v>
      </c>
      <c r="D996" s="43" t="inlineStr">
        <is>
          <t>Muñoz Vargas Valeria</t>
        </is>
      </c>
      <c r="E996" s="51" t="n"/>
      <c r="F996" s="52" t="n"/>
      <c r="G996" s="45" t="n">
        <v>2.72</v>
      </c>
      <c r="H996" s="45" t="n">
        <v>2.53</v>
      </c>
      <c r="I996" s="45" t="n">
        <v>2.83</v>
      </c>
      <c r="J996" s="45" t="n">
        <v>1.73</v>
      </c>
      <c r="K996" s="45" t="n">
        <v>2.8</v>
      </c>
      <c r="L996" s="46">
        <f>IFERROR(INDEX(Comparativosimulacros!$M$4:$M$1500,MATCH($C996,Comparativosimulacros!$E$4:$E$1500,0)),"")</f>
        <v/>
      </c>
      <c r="M996" s="46">
        <f>IFERROR(INDEX(Comparativosimulacros!$N$4:$N$1500,MATCH($C996,Comparativosimulacros!$E$4:$E$1500,0)),"")</f>
        <v/>
      </c>
      <c r="N996" s="50">
        <f>ROUND(((O996*3+P996*3+Q996*3+R996*3+S996*1)/13)*5,0)</f>
        <v/>
      </c>
      <c r="O996" s="43" t="n">
        <v>38.15</v>
      </c>
      <c r="P996" s="43" t="n">
        <v>43.91</v>
      </c>
      <c r="Q996" s="43" t="n">
        <v>47.88</v>
      </c>
      <c r="R996" s="43" t="n">
        <v>29.27</v>
      </c>
      <c r="S996" s="43" t="n">
        <v>40</v>
      </c>
      <c r="T996" s="58">
        <f>IF($C996="","",IF(ISNA(MATCH($C996,Comparativosimulacros!$E:$E,0)),"Falta en Comparativo","Sí está"))</f>
        <v/>
      </c>
    </row>
    <row r="997" ht="15.75" customHeight="1" s="42">
      <c r="A997" s="50" t="n">
        <v>1104</v>
      </c>
      <c r="B997" s="44" t="n"/>
      <c r="C997" s="44" t="n">
        <v>1011593550</v>
      </c>
      <c r="D997" s="43" t="inlineStr">
        <is>
          <t>Pérez Rivera Gerónimo</t>
        </is>
      </c>
      <c r="E997" s="51" t="n"/>
      <c r="F997" s="52" t="n"/>
      <c r="G997" s="45" t="n">
        <v>4.25</v>
      </c>
      <c r="H997" s="45" t="n">
        <v>3.41</v>
      </c>
      <c r="I997" s="45" t="n">
        <v>3.92</v>
      </c>
      <c r="J997" s="45" t="n">
        <v>4.77</v>
      </c>
      <c r="K997" s="45" t="n">
        <v>4.32</v>
      </c>
      <c r="L997" s="46">
        <f>IFERROR(INDEX(Comparativosimulacros!$M$4:$M$1500,MATCH($C997,Comparativosimulacros!$E$4:$E$1500,0)),"")</f>
        <v/>
      </c>
      <c r="M997" s="46">
        <f>IFERROR(INDEX(Comparativosimulacros!$N$4:$N$1500,MATCH($C997,Comparativosimulacros!$E$4:$E$1500,0)),"")</f>
        <v/>
      </c>
      <c r="N997" s="50">
        <f>ROUND(((O997*3+P997*3+Q997*3+R997*3+S997*1)/13)*5,0)</f>
        <v/>
      </c>
      <c r="O997" s="43" t="n">
        <v>59.56</v>
      </c>
      <c r="P997" s="43" t="n">
        <v>59.13</v>
      </c>
      <c r="Q997" s="43" t="n">
        <v>66.34999999999999</v>
      </c>
      <c r="R997" s="43" t="n">
        <v>80.48999999999999</v>
      </c>
      <c r="S997" s="43" t="n">
        <v>61.82</v>
      </c>
      <c r="T997" s="58">
        <f>IF($C997="","",IF(ISNA(MATCH($C997,Comparativosimulacros!$E:$E,0)),"Falta en Comparativo","Sí está"))</f>
        <v/>
      </c>
    </row>
    <row r="998" ht="15.75" customHeight="1" s="42">
      <c r="A998" s="50" t="n">
        <v>1104</v>
      </c>
      <c r="B998" s="44" t="n"/>
      <c r="C998" s="44" t="n">
        <v>1039477700</v>
      </c>
      <c r="D998" s="43" t="inlineStr">
        <is>
          <t>Quiroz Bolívar Isabella</t>
        </is>
      </c>
      <c r="E998" s="51" t="n"/>
      <c r="F998" s="52" t="n"/>
      <c r="G998" s="45" t="n">
        <v>3.96</v>
      </c>
      <c r="H998" s="45" t="n">
        <v>3.8</v>
      </c>
      <c r="I998" s="45" t="n">
        <v>4.74</v>
      </c>
      <c r="J998" s="45" t="n">
        <v>4.05</v>
      </c>
      <c r="K998" s="45" t="n">
        <v>4.57</v>
      </c>
      <c r="L998" s="46">
        <f>IFERROR(INDEX(Comparativosimulacros!$M$4:$M$1500,MATCH($C998,Comparativosimulacros!$E$4:$E$1500,0)),"")</f>
        <v/>
      </c>
      <c r="M998" s="46">
        <f>IFERROR(INDEX(Comparativosimulacros!$N$4:$N$1500,MATCH($C998,Comparativosimulacros!$E$4:$E$1500,0)),"")</f>
        <v/>
      </c>
      <c r="N998" s="50">
        <f>ROUND(((O998*3+P998*3+Q998*3+R998*3+S998*1)/13)*5,0)</f>
        <v/>
      </c>
      <c r="O998" s="43" t="n">
        <v>55.51</v>
      </c>
      <c r="P998" s="43" t="n">
        <v>65.95</v>
      </c>
      <c r="Q998" s="43" t="n">
        <v>80.28</v>
      </c>
      <c r="R998" s="43" t="n">
        <v>68.29000000000001</v>
      </c>
      <c r="S998" s="43" t="n">
        <v>65.45</v>
      </c>
      <c r="T998" s="58">
        <f>IF($C998="","",IF(ISNA(MATCH($C998,Comparativosimulacros!$E:$E,0)),"Falta en Comparativo","Sí está"))</f>
        <v/>
      </c>
    </row>
    <row r="999" ht="15.75" customHeight="1" s="42">
      <c r="A999" s="50" t="n">
        <v>1104</v>
      </c>
      <c r="B999" s="44" t="n"/>
      <c r="C999" s="44" t="n">
        <v>1011592639</v>
      </c>
      <c r="D999" s="43" t="inlineStr">
        <is>
          <t>Ramírez Pérez Loreydy</t>
        </is>
      </c>
      <c r="E999" s="51" t="n"/>
      <c r="F999" s="52" t="n"/>
      <c r="G999" s="45" t="n">
        <v>3.5</v>
      </c>
      <c r="H999" s="45" t="n">
        <v>3.74</v>
      </c>
      <c r="I999" s="45" t="n">
        <v>4.19</v>
      </c>
      <c r="J999" s="45" t="n">
        <v>4.05</v>
      </c>
      <c r="K999" s="45" t="n">
        <v>4.45</v>
      </c>
      <c r="L999" s="46">
        <f>IFERROR(INDEX(Comparativosimulacros!$M$4:$M$1500,MATCH($C999,Comparativosimulacros!$E$4:$E$1500,0)),"")</f>
        <v/>
      </c>
      <c r="M999" s="46">
        <f>IFERROR(INDEX(Comparativosimulacros!$N$4:$N$1500,MATCH($C999,Comparativosimulacros!$E$4:$E$1500,0)),"")</f>
        <v/>
      </c>
      <c r="N999" s="50">
        <f>ROUND(((O999*3+P999*3+Q999*3+R999*3+S999*1)/13)*5,0)</f>
        <v/>
      </c>
      <c r="O999" s="43" t="n">
        <v>48.96</v>
      </c>
      <c r="P999" s="43" t="n">
        <v>64.90000000000001</v>
      </c>
      <c r="Q999" s="43" t="n">
        <v>71.04000000000001</v>
      </c>
      <c r="R999" s="43" t="n">
        <v>68.29000000000001</v>
      </c>
      <c r="S999" s="43" t="n">
        <v>63.64</v>
      </c>
      <c r="T999" s="58">
        <f>IF($C999="","",IF(ISNA(MATCH($C999,Comparativosimulacros!$E:$E,0)),"Falta en Comparativo","Sí está"))</f>
        <v/>
      </c>
    </row>
    <row r="1000" ht="15.75" customHeight="1" s="42">
      <c r="A1000" s="50" t="n">
        <v>1104</v>
      </c>
      <c r="B1000" s="44" t="n"/>
      <c r="C1000" s="44" t="n">
        <v>1011591736</v>
      </c>
      <c r="D1000" s="43" t="inlineStr">
        <is>
          <t>Ramírez Vargas Yenifer</t>
        </is>
      </c>
      <c r="E1000" s="51" t="n"/>
      <c r="F1000" s="52" t="n"/>
      <c r="G1000" s="45" t="n">
        <v>3.11</v>
      </c>
      <c r="H1000" s="45" t="n">
        <v>3.21</v>
      </c>
      <c r="I1000" s="45" t="n">
        <v>2.1</v>
      </c>
      <c r="J1000" s="45" t="n">
        <v>3.18</v>
      </c>
      <c r="K1000" s="45" t="n">
        <v>3.94</v>
      </c>
      <c r="L1000" s="46">
        <f>IFERROR(INDEX(Comparativosimulacros!$M$4:$M$1500,MATCH($C1000,Comparativosimulacros!$E$4:$E$1500,0)),"")</f>
        <v/>
      </c>
      <c r="M1000" s="46">
        <f>IFERROR(INDEX(Comparativosimulacros!$N$4:$N$1500,MATCH($C1000,Comparativosimulacros!$E$4:$E$1500,0)),"")</f>
        <v/>
      </c>
      <c r="N1000" s="50">
        <f>ROUND(((O1000*3+P1000*3+Q1000*3+R1000*3+S1000*1)/13)*5,0)</f>
        <v/>
      </c>
      <c r="O1000" s="43" t="n">
        <v>43.56</v>
      </c>
      <c r="P1000" s="43" t="n">
        <v>55.63</v>
      </c>
      <c r="Q1000" s="43" t="n">
        <v>35.59</v>
      </c>
      <c r="R1000" s="43" t="n">
        <v>53.66</v>
      </c>
      <c r="S1000" s="43" t="n">
        <v>56.36</v>
      </c>
      <c r="T1000" s="58">
        <f>IF($C1000="","",IF(ISNA(MATCH($C1000,Comparativosimulacros!$E:$E,0)),"Falta en Comparativo","Sí está"))</f>
        <v/>
      </c>
    </row>
    <row r="1001" ht="15.75" customHeight="1" s="42">
      <c r="A1001" s="50" t="n">
        <v>1104</v>
      </c>
      <c r="B1001" s="44" t="n"/>
      <c r="C1001" s="44" t="n">
        <v>1011513729</v>
      </c>
      <c r="D1001" s="43" t="inlineStr">
        <is>
          <t>Rivera Carvajal Eileen</t>
        </is>
      </c>
      <c r="E1001" s="51" t="n"/>
      <c r="F1001" s="52" t="n"/>
      <c r="G1001" s="45" t="n">
        <v>4.61</v>
      </c>
      <c r="H1001" s="45" t="n">
        <v>4.42</v>
      </c>
      <c r="I1001" s="45" t="n">
        <v>4.02</v>
      </c>
      <c r="J1001" s="45" t="n">
        <v>4.91</v>
      </c>
      <c r="K1001" s="45" t="n">
        <v>4.57</v>
      </c>
      <c r="L1001" s="46">
        <f>IFERROR(INDEX(Comparativosimulacros!$M$4:$M$1500,MATCH($C1001,Comparativosimulacros!$E$4:$E$1500,0)),"")</f>
        <v/>
      </c>
      <c r="M1001" s="46">
        <f>IFERROR(INDEX(Comparativosimulacros!$N$4:$N$1500,MATCH($C1001,Comparativosimulacros!$E$4:$E$1500,0)),"")</f>
        <v/>
      </c>
      <c r="N1001" s="50">
        <f>ROUND(((O1001*3+P1001*3+Q1001*3+R1001*3+S1001*1)/13)*5,0)</f>
        <v/>
      </c>
      <c r="O1001" s="43" t="n">
        <v>64.55</v>
      </c>
      <c r="P1001" s="43" t="n">
        <v>76.62</v>
      </c>
      <c r="Q1001" s="43" t="n">
        <v>68.06</v>
      </c>
      <c r="R1001" s="43" t="n">
        <v>82.93000000000001</v>
      </c>
      <c r="S1001" s="43" t="n">
        <v>65.45</v>
      </c>
      <c r="T1001" s="58">
        <f>IF($C1001="","",IF(ISNA(MATCH($C1001,Comparativosimulacros!$E:$E,0)),"Falta en Comparativo","Sí está"))</f>
        <v/>
      </c>
    </row>
    <row r="1002" ht="15.75" customHeight="1" s="42">
      <c r="A1002" s="50" t="n">
        <v>1104</v>
      </c>
      <c r="B1002" s="44" t="n"/>
      <c r="C1002" s="44" t="n">
        <v>5854561</v>
      </c>
      <c r="D1002" s="43" t="inlineStr">
        <is>
          <t>Salcedo Pérez Heyder Antonio</t>
        </is>
      </c>
      <c r="E1002" s="51" t="n"/>
      <c r="F1002" s="52" t="n"/>
      <c r="G1002" s="45" t="n">
        <v>4.03</v>
      </c>
      <c r="H1002" s="45" t="n">
        <v>3.29</v>
      </c>
      <c r="I1002" s="45" t="n">
        <v>3.92</v>
      </c>
      <c r="J1002" s="45" t="n">
        <v>3.76</v>
      </c>
      <c r="K1002" s="45" t="n">
        <v>4.83</v>
      </c>
      <c r="L1002" s="46">
        <f>IFERROR(INDEX(Comparativosimulacros!$M$4:$M$1500,MATCH($C1002,Comparativosimulacros!$E$4:$E$1500,0)),"")</f>
        <v/>
      </c>
      <c r="M1002" s="46">
        <f>IFERROR(INDEX(Comparativosimulacros!$N$4:$N$1500,MATCH($C1002,Comparativosimulacros!$E$4:$E$1500,0)),"")</f>
        <v/>
      </c>
      <c r="N1002" s="50">
        <f>ROUND(((O1002*3+P1002*3+Q1002*3+R1002*3+S1002*1)/13)*5,0)</f>
        <v/>
      </c>
      <c r="O1002" s="43" t="n">
        <v>56.44</v>
      </c>
      <c r="P1002" s="43" t="n">
        <v>57.02</v>
      </c>
      <c r="Q1002" s="43" t="n">
        <v>66.34999999999999</v>
      </c>
      <c r="R1002" s="43" t="n">
        <v>63.41</v>
      </c>
      <c r="S1002" s="43" t="n">
        <v>69.09</v>
      </c>
      <c r="T1002" s="58">
        <f>IF($C1002="","",IF(ISNA(MATCH($C1002,Comparativosimulacros!$E:$E,0)),"Falta en Comparativo","Sí está"))</f>
        <v/>
      </c>
    </row>
    <row r="1003">
      <c r="A1003" s="50" t="n">
        <v>1104</v>
      </c>
      <c r="B1003" s="44" t="n"/>
      <c r="C1003" s="44" t="n">
        <v>1011593005</v>
      </c>
      <c r="D1003" s="43" t="inlineStr">
        <is>
          <t>Santana Serna Ana Sofia</t>
        </is>
      </c>
      <c r="E1003" s="51" t="n"/>
      <c r="F1003" s="52" t="n"/>
      <c r="G1003" s="45" t="n">
        <v>3.56</v>
      </c>
      <c r="H1003" s="45" t="n">
        <v>3.39</v>
      </c>
      <c r="I1003" s="45" t="n">
        <v>4.1</v>
      </c>
      <c r="J1003" s="45" t="n">
        <v>3.76</v>
      </c>
      <c r="K1003" s="45" t="n">
        <v>4.95</v>
      </c>
      <c r="L1003" s="46">
        <f>IFERROR(INDEX(Comparativosimulacros!$M$4:$M$1500,MATCH($C1003,Comparativosimulacros!$E$4:$E$1500,0)),"")</f>
        <v/>
      </c>
      <c r="M1003" s="46">
        <f>IFERROR(INDEX(Comparativosimulacros!$N$4:$N$1500,MATCH($C1003,Comparativosimulacros!$E$4:$E$1500,0)),"")</f>
        <v/>
      </c>
      <c r="N1003" s="50">
        <f>ROUND(((O1003*3+P1003*3+Q1003*3+R1003*3+S1003*1)/13)*5,0)</f>
        <v/>
      </c>
      <c r="O1003" s="43" t="n">
        <v>49.9</v>
      </c>
      <c r="P1003" s="43" t="n">
        <v>58.73</v>
      </c>
      <c r="Q1003" s="43" t="n">
        <v>69.41</v>
      </c>
      <c r="R1003" s="43" t="n">
        <v>63.41</v>
      </c>
      <c r="S1003" s="43" t="n">
        <v>70.91</v>
      </c>
      <c r="T1003" s="58">
        <f>IF($C1003="","",IF(ISNA(MATCH($C1003,Comparativosimulacros!$E:$E,0)),"Falta en Comparativo","Sí está"))</f>
        <v/>
      </c>
    </row>
    <row r="1004">
      <c r="A1004" s="50" t="n">
        <v>1104</v>
      </c>
      <c r="B1004" s="44" t="n"/>
      <c r="C1004" s="44" t="n">
        <v>1011593142</v>
      </c>
      <c r="D1004" s="43" t="inlineStr">
        <is>
          <t>Sepúlveda González María Fernanda</t>
        </is>
      </c>
      <c r="E1004" s="51" t="n"/>
      <c r="F1004" s="52" t="n"/>
      <c r="G1004" s="45" t="n">
        <v>3.3</v>
      </c>
      <c r="H1004" s="45" t="n">
        <v>2.91</v>
      </c>
      <c r="I1004" s="45" t="n">
        <v>2.1</v>
      </c>
      <c r="J1004" s="45" t="n">
        <v>3.32</v>
      </c>
      <c r="K1004" s="45" t="n">
        <v>2.41</v>
      </c>
      <c r="L1004" s="46">
        <f>IFERROR(INDEX(Comparativosimulacros!$M$4:$M$1500,MATCH($C1004,Comparativosimulacros!$E$4:$E$1500,0)),"")</f>
        <v/>
      </c>
      <c r="M1004" s="46">
        <f>IFERROR(INDEX(Comparativosimulacros!$N$4:$N$1500,MATCH($C1004,Comparativosimulacros!$E$4:$E$1500,0)),"")</f>
        <v/>
      </c>
      <c r="N1004" s="50">
        <f>ROUND(((O1004*3+P1004*3+Q1004*3+R1004*3+S1004*1)/13)*5,0)</f>
        <v/>
      </c>
      <c r="O1004" s="43" t="n">
        <v>46.26</v>
      </c>
      <c r="P1004" s="43" t="n">
        <v>50.53</v>
      </c>
      <c r="Q1004" s="43" t="n">
        <v>35.59</v>
      </c>
      <c r="R1004" s="43" t="n">
        <v>56.1</v>
      </c>
      <c r="S1004" s="43" t="n">
        <v>34.55</v>
      </c>
      <c r="T1004" s="58">
        <f>IF($C1004="","",IF(ISNA(MATCH($C1004,Comparativosimulacros!$E:$E,0)),"Falta en Comparativo","Sí está"))</f>
        <v/>
      </c>
    </row>
    <row r="1005">
      <c r="A1005" s="50" t="n">
        <v>1104</v>
      </c>
      <c r="B1005" s="44" t="n"/>
      <c r="C1005" s="44" t="n">
        <v>1011592828</v>
      </c>
      <c r="D1005" s="43" t="inlineStr">
        <is>
          <t>Suarez Arango Samara</t>
        </is>
      </c>
      <c r="E1005" s="51" t="n"/>
      <c r="F1005" s="52" t="n"/>
      <c r="G1005" s="45" t="n">
        <v>3.21</v>
      </c>
      <c r="H1005" s="45" t="n">
        <v>3.56</v>
      </c>
      <c r="I1005" s="45" t="n">
        <v>4.37</v>
      </c>
      <c r="J1005" s="45" t="n">
        <v>3.32</v>
      </c>
      <c r="K1005" s="45" t="n">
        <v>2.54</v>
      </c>
      <c r="L1005" s="46">
        <f>IFERROR(INDEX(Comparativosimulacros!$M$4:$M$1500,MATCH($C1005,Comparativosimulacros!$E$4:$E$1500,0)),"")</f>
        <v/>
      </c>
      <c r="M1005" s="46">
        <f>IFERROR(INDEX(Comparativosimulacros!$N$4:$N$1500,MATCH($C1005,Comparativosimulacros!$E$4:$E$1500,0)),"")</f>
        <v/>
      </c>
      <c r="N1005" s="50">
        <f>ROUND(((O1005*3+P1005*3+Q1005*3+R1005*3+S1005*1)/13)*5,0)</f>
        <v/>
      </c>
      <c r="O1005" s="43" t="n">
        <v>44.91</v>
      </c>
      <c r="P1005" s="43" t="n">
        <v>61.77</v>
      </c>
      <c r="Q1005" s="43" t="n">
        <v>74.09999999999999</v>
      </c>
      <c r="R1005" s="43" t="n">
        <v>56.1</v>
      </c>
      <c r="S1005" s="43" t="n">
        <v>36.36</v>
      </c>
      <c r="T1005" s="58">
        <f>IF($C1005="","",IF(ISNA(MATCH($C1005,Comparativosimulacros!$E:$E,0)),"Falta en Comparativo","Sí está"))</f>
        <v/>
      </c>
    </row>
    <row r="1006">
      <c r="A1006" s="50" t="n">
        <v>1104</v>
      </c>
      <c r="B1006" s="44" t="n"/>
      <c r="C1006" s="44" t="n">
        <v>1011591289</v>
      </c>
      <c r="D1006" s="43" t="inlineStr">
        <is>
          <t>Tangarife Acevedo Juan Andrés</t>
        </is>
      </c>
      <c r="E1006" s="51" t="n"/>
      <c r="F1006" s="52" t="n"/>
      <c r="G1006" s="45" t="n">
        <v>2.72</v>
      </c>
      <c r="H1006" s="45" t="n">
        <v>4.37</v>
      </c>
      <c r="I1006" s="45" t="n">
        <v>3.73</v>
      </c>
      <c r="J1006" s="45" t="n">
        <v>3.61</v>
      </c>
      <c r="K1006" s="45" t="n">
        <v>2.8</v>
      </c>
      <c r="L1006" s="46">
        <f>IFERROR(INDEX(Comparativosimulacros!$M$4:$M$1500,MATCH($C1006,Comparativosimulacros!$E$4:$E$1500,0)),"")</f>
        <v/>
      </c>
      <c r="M1006" s="46">
        <f>IFERROR(INDEX(Comparativosimulacros!$N$4:$N$1500,MATCH($C1006,Comparativosimulacros!$E$4:$E$1500,0)),"")</f>
        <v/>
      </c>
      <c r="N1006" s="50">
        <f>ROUND(((O1006*3+P1006*3+Q1006*3+R1006*3+S1006*1)/13)*5,0)</f>
        <v/>
      </c>
      <c r="O1006" s="43" t="n">
        <v>38.15</v>
      </c>
      <c r="P1006" s="43" t="n">
        <v>75.76000000000001</v>
      </c>
      <c r="Q1006" s="43" t="n">
        <v>63.23</v>
      </c>
      <c r="R1006" s="43" t="n">
        <v>60.98</v>
      </c>
      <c r="S1006" s="43" t="n">
        <v>40</v>
      </c>
      <c r="T1006" s="58">
        <f>IF($C1006="","",IF(ISNA(MATCH($C1006,Comparativosimulacros!$E:$E,0)),"Falta en Comparativo","Sí está"))</f>
        <v/>
      </c>
    </row>
    <row r="1007">
      <c r="A1007" s="50" t="n">
        <v>1104</v>
      </c>
      <c r="B1007" s="44" t="n"/>
      <c r="C1007" s="44" t="n">
        <v>1011592799</v>
      </c>
      <c r="D1007" s="43" t="inlineStr">
        <is>
          <t>Vargas Cartagena Juan Pablo</t>
        </is>
      </c>
      <c r="E1007" s="51" t="n"/>
      <c r="F1007" s="52" t="n"/>
      <c r="G1007" s="45" t="n"/>
      <c r="H1007" s="45" t="n"/>
      <c r="I1007" s="45" t="n"/>
      <c r="J1007" s="45" t="n"/>
      <c r="K1007" s="45" t="n"/>
      <c r="L1007" s="46">
        <f>IFERROR(INDEX(Comparativosimulacros!$M$4:$M$1500,MATCH($C1007,Comparativosimulacros!$E$4:$E$1500,0)),"")</f>
        <v/>
      </c>
      <c r="M1007" s="46">
        <f>IFERROR(INDEX(Comparativosimulacros!$N$4:$N$1500,MATCH($C1007,Comparativosimulacros!$E$4:$E$1500,0)),"")</f>
        <v/>
      </c>
      <c r="N1007" s="50">
        <f>ROUND(((O1007*3+P1007*3+Q1007*3+R1007*3+S1007*1)/13)*5,0)</f>
        <v/>
      </c>
      <c r="O1007" s="43" t="n">
        <v>63</v>
      </c>
      <c r="P1007" s="43" t="n">
        <v>53</v>
      </c>
      <c r="Q1007" s="43" t="n">
        <v>55</v>
      </c>
      <c r="R1007" s="43" t="n">
        <v>64</v>
      </c>
      <c r="S1007" s="43" t="n">
        <v>30</v>
      </c>
      <c r="T1007" s="58">
        <f>IF($C1007="","",IF(ISNA(MATCH($C1007,Comparativosimulacros!$E:$E,0)),"Falta en Comparativo","Sí está"))</f>
        <v/>
      </c>
    </row>
    <row r="1008">
      <c r="A1008" s="50" t="n">
        <v>1104</v>
      </c>
      <c r="B1008" s="44" t="n"/>
      <c r="C1008" s="44" t="n">
        <v>1011593318</v>
      </c>
      <c r="D1008" s="43" t="inlineStr">
        <is>
          <t>Valencia Piedrahita Juliana</t>
        </is>
      </c>
      <c r="E1008" s="51" t="n"/>
      <c r="F1008" s="52" t="n"/>
      <c r="G1008" s="45" t="n">
        <v>3.47</v>
      </c>
      <c r="H1008" s="45" t="n">
        <v>4.1</v>
      </c>
      <c r="I1008" s="45" t="n">
        <v>3.01</v>
      </c>
      <c r="J1008" s="45" t="n">
        <v>2.17</v>
      </c>
      <c r="K1008" s="45" t="n">
        <v>4.83</v>
      </c>
      <c r="L1008" s="46">
        <f>IFERROR(INDEX(Comparativosimulacros!$M$4:$M$1500,MATCH($C1008,Comparativosimulacros!$E$4:$E$1500,0)),"")</f>
        <v/>
      </c>
      <c r="M1008" s="46">
        <f>IFERROR(INDEX(Comparativosimulacros!$N$4:$N$1500,MATCH($C1008,Comparativosimulacros!$E$4:$E$1500,0)),"")</f>
        <v/>
      </c>
      <c r="N1008" s="50">
        <f>ROUND(((O1008*3+P1008*3+Q1008*3+R1008*3+S1008*1)/13)*5,0)</f>
        <v/>
      </c>
      <c r="O1008" s="43" t="n">
        <v>48.54</v>
      </c>
      <c r="P1008" s="43" t="n">
        <v>71.06</v>
      </c>
      <c r="Q1008" s="43" t="n">
        <v>51.08</v>
      </c>
      <c r="R1008" s="43" t="n">
        <v>36.59</v>
      </c>
      <c r="S1008" s="43" t="n">
        <v>69.09</v>
      </c>
      <c r="T1008" s="58">
        <f>IF($C1008="","",IF(ISNA(MATCH($C1008,Comparativosimulacros!$E:$E,0)),"Falta en Comparativo","Sí está"))</f>
        <v/>
      </c>
    </row>
    <row r="1009">
      <c r="A1009" s="50" t="inlineStr">
        <is>
          <t>CM9</t>
        </is>
      </c>
      <c r="B1009" s="44" t="n"/>
      <c r="C1009" s="44" t="n"/>
      <c r="D1009" s="43" t="inlineStr">
        <is>
          <t>Carvajal Aguinaga Nellyla</t>
        </is>
      </c>
      <c r="E1009" s="51" t="n"/>
      <c r="F1009" s="52" t="n"/>
      <c r="G1009" s="45" t="n">
        <v>5</v>
      </c>
      <c r="H1009" s="45" t="n">
        <v>2.39</v>
      </c>
      <c r="I1009" s="45" t="n">
        <v>1.77</v>
      </c>
      <c r="J1009" s="45" t="n">
        <v>2.07</v>
      </c>
      <c r="K1009" s="45" t="n">
        <v>2.66</v>
      </c>
      <c r="L1009" s="46">
        <f>Comparativosimulacros!M1008</f>
        <v/>
      </c>
      <c r="M1009" s="46" t="n"/>
      <c r="N1009" s="50">
        <f>ROUND(((O1009*3+P1009*3+Q1009*3+R1009*3+S1009*1)/13)*5,0)</f>
        <v/>
      </c>
      <c r="O1009" s="43" t="n">
        <v>64.88</v>
      </c>
      <c r="P1009" s="43" t="n">
        <v>30.45</v>
      </c>
      <c r="Q1009" s="43" t="n">
        <v>22</v>
      </c>
      <c r="R1009" s="43" t="n">
        <v>25</v>
      </c>
      <c r="S1009" s="43" t="n">
        <v>33.75</v>
      </c>
      <c r="T1009" s="58">
        <f>IF($C1009="","",IF(ISNA(MATCH($C1009,Comparativosimulacros!$E:$E,0)),"Falta en Comparativo","Sí está"))</f>
        <v/>
      </c>
    </row>
    <row r="1010">
      <c r="A1010" s="50" t="inlineStr">
        <is>
          <t>CM9</t>
        </is>
      </c>
      <c r="B1010" s="44" t="n"/>
      <c r="C1010" s="44" t="n"/>
      <c r="D1010" s="43" t="inlineStr">
        <is>
          <t>Carvajal Quiros Juan Sebastián</t>
        </is>
      </c>
      <c r="E1010" s="51" t="n"/>
      <c r="F1010" s="52" t="n"/>
      <c r="G1010" s="45" t="n">
        <v>2.69</v>
      </c>
      <c r="H1010" s="45" t="n">
        <v>3.93</v>
      </c>
      <c r="I1010" s="45" t="n">
        <v>2.24</v>
      </c>
      <c r="J1010" s="45" t="n">
        <v>2.9</v>
      </c>
      <c r="K1010" s="45" t="n">
        <v>3.11</v>
      </c>
      <c r="L1010" s="46">
        <f>Comparativosimulacros!M1009</f>
        <v/>
      </c>
      <c r="M1010" s="46" t="n"/>
      <c r="N1010" s="50">
        <f>ROUND(((O1010*3+P1010*3+Q1010*3+R1010*3+S1010*1)/13)*5,0)</f>
        <v/>
      </c>
      <c r="O1010" s="43" t="n">
        <v>34</v>
      </c>
      <c r="P1010" s="43" t="n">
        <v>49.97</v>
      </c>
      <c r="Q1010" s="43" t="n">
        <v>27.75</v>
      </c>
      <c r="R1010" s="43" t="n">
        <v>35</v>
      </c>
      <c r="S1010" s="43" t="n">
        <v>39.38</v>
      </c>
      <c r="T1010" s="58">
        <f>IF($C1010="","",IF(ISNA(MATCH($C1010,Comparativosimulacros!$E:$E,0)),"Falta en Comparativo","Sí está"))</f>
        <v/>
      </c>
    </row>
    <row r="1011">
      <c r="A1011" s="50" t="inlineStr">
        <is>
          <t>CM9</t>
        </is>
      </c>
      <c r="B1011" s="44" t="n"/>
      <c r="C1011" s="44" t="n"/>
      <c r="D1011" s="43" t="inlineStr">
        <is>
          <t>Castro Ortiz Breyner Yesid</t>
        </is>
      </c>
      <c r="E1011" s="51" t="n"/>
      <c r="F1011" s="52" t="n"/>
      <c r="G1011" s="45" t="n">
        <v>1</v>
      </c>
      <c r="H1011" s="45" t="n">
        <v>4.41</v>
      </c>
      <c r="I1011" s="45" t="n">
        <v>1.16</v>
      </c>
      <c r="J1011" s="45" t="n">
        <v>3.32</v>
      </c>
      <c r="K1011" s="45" t="n">
        <v>4.44</v>
      </c>
      <c r="L1011" s="46">
        <f>Comparativosimulacros!M1010</f>
        <v/>
      </c>
      <c r="M1011" s="46" t="n"/>
      <c r="N1011" s="50">
        <f>ROUND(((O1011*3+P1011*3+Q1011*3+R1011*3+S1011*1)/13)*5,0)</f>
        <v/>
      </c>
      <c r="O1011" s="43" t="n">
        <v>10.13</v>
      </c>
      <c r="P1011" s="43" t="n">
        <v>56.1</v>
      </c>
      <c r="Q1011" s="43" t="n">
        <v>14.38</v>
      </c>
      <c r="R1011" s="43" t="n">
        <v>40</v>
      </c>
      <c r="S1011" s="43" t="n">
        <v>56.25</v>
      </c>
      <c r="T1011" s="58">
        <f>IF($C1011="","",IF(ISNA(MATCH($C1011,Comparativosimulacros!$E:$E,0)),"Falta en Comparativo","Sí está"))</f>
        <v/>
      </c>
    </row>
    <row r="1012">
      <c r="A1012" s="50" t="inlineStr">
        <is>
          <t>CM9</t>
        </is>
      </c>
      <c r="B1012" s="44" t="n"/>
      <c r="C1012" s="44" t="n"/>
      <c r="D1012" s="43" t="inlineStr">
        <is>
          <t>Chica Baena Breiner</t>
        </is>
      </c>
      <c r="E1012" s="51" t="n"/>
      <c r="F1012" s="52" t="n"/>
      <c r="G1012" s="45" t="n">
        <v>4.31</v>
      </c>
      <c r="H1012" s="45" t="n">
        <v>2.73</v>
      </c>
      <c r="I1012" s="45" t="n">
        <v>1.85</v>
      </c>
      <c r="J1012" s="45" t="n">
        <v>2.07</v>
      </c>
      <c r="K1012" s="45" t="n">
        <v>2.22</v>
      </c>
      <c r="L1012" s="46">
        <f>Comparativosimulacros!M1011</f>
        <v/>
      </c>
      <c r="M1012" s="46" t="n"/>
      <c r="N1012" s="50">
        <f>ROUND(((O1012*3+P1012*3+Q1012*3+R1012*3+S1012*1)/13)*5,0)</f>
        <v/>
      </c>
      <c r="O1012" s="43" t="n">
        <v>54.5</v>
      </c>
      <c r="P1012" s="43" t="n">
        <v>34.7</v>
      </c>
      <c r="Q1012" s="43" t="n">
        <v>23</v>
      </c>
      <c r="R1012" s="43" t="n">
        <v>25</v>
      </c>
      <c r="S1012" s="43" t="n">
        <v>28.13</v>
      </c>
      <c r="T1012" s="58">
        <f>IF($C1012="","",IF(ISNA(MATCH($C1012,Comparativosimulacros!$E:$E,0)),"Falta en Comparativo","Sí está"))</f>
        <v/>
      </c>
    </row>
    <row r="1013">
      <c r="A1013" s="50" t="inlineStr">
        <is>
          <t>CM9</t>
        </is>
      </c>
      <c r="B1013" s="44" t="n"/>
      <c r="C1013" s="44" t="n"/>
      <c r="D1013" s="43" t="inlineStr">
        <is>
          <t>Cifuentes Villa Miguel Ángel</t>
        </is>
      </c>
      <c r="E1013" s="51" t="n"/>
      <c r="F1013" s="52" t="n"/>
      <c r="G1013" s="45" t="n">
        <v>4.57</v>
      </c>
      <c r="H1013" s="45" t="n">
        <v>4.6</v>
      </c>
      <c r="I1013" s="45" t="n">
        <v>5</v>
      </c>
      <c r="J1013" s="45" t="n">
        <v>5</v>
      </c>
      <c r="K1013" s="45" t="n">
        <v>4</v>
      </c>
      <c r="L1013" s="46">
        <f>Comparativosimulacros!M1012</f>
        <v/>
      </c>
      <c r="M1013" s="46" t="n"/>
      <c r="N1013" s="50">
        <f>ROUND(((O1013*3+P1013*3+Q1013*3+R1013*3+S1013*1)/13)*5,0)</f>
        <v/>
      </c>
      <c r="O1013" s="43" t="n">
        <v>57.88</v>
      </c>
      <c r="P1013" s="43" t="n">
        <v>58.48</v>
      </c>
      <c r="Q1013" s="43" t="n">
        <v>91.88</v>
      </c>
      <c r="R1013" s="43" t="n">
        <v>90</v>
      </c>
      <c r="S1013" s="43" t="n">
        <v>50.63</v>
      </c>
      <c r="T1013" s="58">
        <f>IF($C1013="","",IF(ISNA(MATCH($C1013,Comparativosimulacros!$E:$E,0)),"Falta en Comparativo","Sí está"))</f>
        <v/>
      </c>
    </row>
    <row r="1014">
      <c r="A1014" s="50" t="inlineStr">
        <is>
          <t>CM9</t>
        </is>
      </c>
      <c r="B1014" s="44" t="n"/>
      <c r="C1014" s="44" t="n"/>
      <c r="D1014" s="43" t="inlineStr">
        <is>
          <t>Córdoba Jaramillo Alejandro</t>
        </is>
      </c>
      <c r="E1014" s="51" t="n"/>
      <c r="F1014" s="52" t="n"/>
      <c r="G1014" s="45" t="n">
        <v>3.24</v>
      </c>
      <c r="H1014" s="45" t="n">
        <v>2.97</v>
      </c>
      <c r="I1014" s="45" t="n">
        <v>3.62</v>
      </c>
      <c r="J1014" s="45" t="n">
        <v>4.56</v>
      </c>
      <c r="K1014" s="45" t="n">
        <v>1.78</v>
      </c>
      <c r="L1014" s="46">
        <f>Comparativosimulacros!M1013</f>
        <v/>
      </c>
      <c r="M1014" s="46" t="n"/>
      <c r="N1014" s="50">
        <f>ROUND(((O1014*3+P1014*3+Q1014*3+R1014*3+S1014*1)/13)*5,0)</f>
        <v/>
      </c>
      <c r="O1014" s="43" t="n">
        <v>41</v>
      </c>
      <c r="P1014" s="43" t="n">
        <v>37.77</v>
      </c>
      <c r="Q1014" s="43" t="n">
        <v>45</v>
      </c>
      <c r="R1014" s="43" t="n">
        <v>55</v>
      </c>
      <c r="S1014" s="43" t="n">
        <v>22.5</v>
      </c>
      <c r="T1014" s="58">
        <f>IF($C1014="","",IF(ISNA(MATCH($C1014,Comparativosimulacros!$E:$E,0)),"Falta en Comparativo","Sí está"))</f>
        <v/>
      </c>
    </row>
    <row r="1015">
      <c r="A1015" s="50" t="inlineStr">
        <is>
          <t>CM9</t>
        </is>
      </c>
      <c r="B1015" s="44" t="n"/>
      <c r="C1015" s="44" t="n"/>
      <c r="D1015" s="43" t="inlineStr">
        <is>
          <t>David Cely Mailyn Sofía</t>
        </is>
      </c>
      <c r="E1015" s="51" t="n"/>
      <c r="F1015" s="52" t="n"/>
      <c r="G1015" s="45" t="n">
        <v>4.57</v>
      </c>
      <c r="H1015" s="45" t="n">
        <v>5</v>
      </c>
      <c r="I1015" s="45" t="n">
        <v>5</v>
      </c>
      <c r="J1015" s="45" t="n">
        <v>5</v>
      </c>
      <c r="K1015" s="45" t="n">
        <v>4.89</v>
      </c>
      <c r="L1015" s="46">
        <f>Comparativosimulacros!M1014</f>
        <v/>
      </c>
      <c r="M1015" s="46" t="n"/>
      <c r="N1015" s="50">
        <f>ROUND(((O1015*3+P1015*3+Q1015*3+R1015*3+S1015*1)/13)*5,0)</f>
        <v/>
      </c>
      <c r="O1015" s="43" t="n">
        <v>57.88</v>
      </c>
      <c r="P1015" s="43" t="n">
        <v>66.73</v>
      </c>
      <c r="Q1015" s="43" t="n">
        <v>91.88</v>
      </c>
      <c r="R1015" s="43" t="n">
        <v>75</v>
      </c>
      <c r="S1015" s="43" t="n">
        <v>61.88</v>
      </c>
      <c r="T1015" s="58">
        <f>IF($C1015="","",IF(ISNA(MATCH($C1015,Comparativosimulacros!$E:$E,0)),"Falta en Comparativo","Sí está"))</f>
        <v/>
      </c>
    </row>
    <row r="1016">
      <c r="A1016" s="50" t="inlineStr">
        <is>
          <t>CM9</t>
        </is>
      </c>
      <c r="B1016" s="44" t="n"/>
      <c r="C1016" s="44" t="n"/>
      <c r="D1016" s="43" t="inlineStr">
        <is>
          <t>David Quiceno Isabel Cristina</t>
        </is>
      </c>
      <c r="E1016" s="51" t="n"/>
      <c r="F1016" s="52" t="n"/>
      <c r="G1016" s="45" t="n">
        <v>4.31</v>
      </c>
      <c r="H1016" s="45" t="n">
        <v>3.22</v>
      </c>
      <c r="I1016" s="45" t="n">
        <v>5</v>
      </c>
      <c r="J1016" s="45" t="n">
        <v>2.49</v>
      </c>
      <c r="K1016" s="45" t="n">
        <v>4</v>
      </c>
      <c r="L1016" s="46">
        <f>Comparativosimulacros!M1015</f>
        <v/>
      </c>
      <c r="M1016" s="46" t="n"/>
      <c r="N1016" s="50">
        <f>ROUND(((O1016*3+P1016*3+Q1016*3+R1016*3+S1016*1)/13)*5,0)</f>
        <v/>
      </c>
      <c r="O1016" s="43" t="n">
        <v>54.5</v>
      </c>
      <c r="P1016" s="43" t="n">
        <v>40.95</v>
      </c>
      <c r="Q1016" s="43" t="n">
        <v>71.75</v>
      </c>
      <c r="R1016" s="43" t="n">
        <v>30</v>
      </c>
      <c r="S1016" s="43" t="n">
        <v>50.63</v>
      </c>
      <c r="T1016" s="58">
        <f>IF($C1016="","",IF(ISNA(MATCH($C1016,Comparativosimulacros!$E:$E,0)),"Falta en Comparativo","Sí está"))</f>
        <v/>
      </c>
    </row>
    <row r="1017">
      <c r="A1017" s="50" t="inlineStr">
        <is>
          <t>CM9</t>
        </is>
      </c>
      <c r="B1017" s="44" t="n"/>
      <c r="C1017" s="44" t="n"/>
      <c r="D1017" s="43" t="inlineStr">
        <is>
          <t>Gutiérrez Giraldo Jhon Arley</t>
        </is>
      </c>
      <c r="E1017" s="51" t="n"/>
      <c r="F1017" s="52" t="n"/>
      <c r="G1017" s="45" t="n">
        <v>3.51</v>
      </c>
      <c r="H1017" s="45" t="n">
        <v>3.65</v>
      </c>
      <c r="I1017" s="45" t="n">
        <v>3.62</v>
      </c>
      <c r="J1017" s="45" t="n">
        <v>2.49</v>
      </c>
      <c r="K1017" s="45" t="n">
        <v>4</v>
      </c>
      <c r="L1017" s="46">
        <f>Comparativosimulacros!M1016</f>
        <v/>
      </c>
      <c r="M1017" s="46" t="n"/>
      <c r="N1017" s="50">
        <f>ROUND(((O1017*3+P1017*3+Q1017*3+R1017*3+S1017*1)/13)*5,0)</f>
        <v/>
      </c>
      <c r="O1017" s="43" t="n">
        <v>44.38</v>
      </c>
      <c r="P1017" s="43" t="n">
        <v>46.4</v>
      </c>
      <c r="Q1017" s="43" t="n">
        <v>45</v>
      </c>
      <c r="R1017" s="43" t="n">
        <v>30</v>
      </c>
      <c r="S1017" s="43" t="n">
        <v>50.63</v>
      </c>
      <c r="T1017" s="58">
        <f>IF($C1017="","",IF(ISNA(MATCH($C1017,Comparativosimulacros!$E:$E,0)),"Falta en Comparativo","Sí está"))</f>
        <v/>
      </c>
    </row>
    <row r="1018">
      <c r="A1018" s="50" t="inlineStr">
        <is>
          <t>CM9</t>
        </is>
      </c>
      <c r="B1018" s="44" t="n"/>
      <c r="C1018" s="44" t="n"/>
      <c r="D1018" s="43" t="inlineStr">
        <is>
          <t>Hinestroza Quinto Yalmar Andres</t>
        </is>
      </c>
      <c r="E1018" s="51" t="n"/>
      <c r="F1018" s="52" t="n"/>
      <c r="G1018" s="45" t="n">
        <v>4.57</v>
      </c>
      <c r="H1018" s="45" t="n">
        <v>3.42</v>
      </c>
      <c r="I1018" s="45" t="n">
        <v>1.62</v>
      </c>
      <c r="J1018" s="45" t="n">
        <v>2.49</v>
      </c>
      <c r="K1018" s="45" t="n">
        <v>2.66</v>
      </c>
      <c r="L1018" s="46">
        <f>Comparativosimulacros!M1017</f>
        <v/>
      </c>
      <c r="M1018" s="46" t="n"/>
      <c r="N1018" s="50">
        <f>ROUND(((O1018*3+P1018*3+Q1018*3+R1018*3+S1018*1)/13)*5,0)</f>
        <v/>
      </c>
      <c r="O1018" s="43" t="n">
        <v>57.88</v>
      </c>
      <c r="P1018" s="43" t="n">
        <v>43.51</v>
      </c>
      <c r="Q1018" s="43" t="n">
        <v>20.13</v>
      </c>
      <c r="R1018" s="43" t="n">
        <v>30</v>
      </c>
      <c r="S1018" s="43" t="n">
        <v>33.75</v>
      </c>
      <c r="T1018" s="58">
        <f>IF($C1018="","",IF(ISNA(MATCH($C1018,Comparativosimulacros!$E:$E,0)),"Falta en Comparativo","Sí está"))</f>
        <v/>
      </c>
    </row>
    <row r="1019">
      <c r="A1019" s="50" t="inlineStr">
        <is>
          <t>CM9</t>
        </is>
      </c>
      <c r="B1019" s="44" t="n"/>
      <c r="C1019" s="44" t="n"/>
      <c r="D1019" s="43" t="inlineStr">
        <is>
          <t>Londoño Gacría Gerónimo</t>
        </is>
      </c>
      <c r="E1019" s="51" t="n"/>
      <c r="F1019" s="52" t="n"/>
      <c r="G1019" s="45" t="n">
        <v>4.02</v>
      </c>
      <c r="H1019" s="45" t="n">
        <v>4.78</v>
      </c>
      <c r="I1019" s="45" t="n">
        <v>5</v>
      </c>
      <c r="J1019" s="45" t="n">
        <v>5</v>
      </c>
      <c r="K1019" s="45" t="n">
        <v>4.44</v>
      </c>
      <c r="L1019" s="46">
        <f>Comparativosimulacros!M1018</f>
        <v/>
      </c>
      <c r="M1019" s="46" t="n"/>
      <c r="N1019" s="50">
        <f>ROUND(((O1019*3+P1019*3+Q1019*3+R1019*3+S1019*1)/13)*5,0)</f>
        <v/>
      </c>
      <c r="O1019" s="43" t="n">
        <v>50.88</v>
      </c>
      <c r="P1019" s="43" t="n">
        <v>60.8</v>
      </c>
      <c r="Q1019" s="43" t="n">
        <v>91.88</v>
      </c>
      <c r="R1019" s="43" t="n">
        <v>70</v>
      </c>
      <c r="S1019" s="43" t="n">
        <v>56.25</v>
      </c>
      <c r="T1019" s="58">
        <f>IF($C1019="","",IF(ISNA(MATCH($C1019,Comparativosimulacros!$E:$E,0)),"Falta en Comparativo","Sí está"))</f>
        <v/>
      </c>
    </row>
    <row r="1020">
      <c r="A1020" s="50" t="inlineStr">
        <is>
          <t>CM9</t>
        </is>
      </c>
      <c r="B1020" s="44" t="n"/>
      <c r="C1020" s="44" t="n"/>
      <c r="D1020" s="43" t="inlineStr">
        <is>
          <t>Londoño Sanmartín Jaider Adrián</t>
        </is>
      </c>
      <c r="E1020" s="51" t="n"/>
      <c r="F1020" s="52" t="n"/>
      <c r="G1020" s="45" t="n">
        <v>3.49</v>
      </c>
      <c r="H1020" s="45" t="n">
        <v>3.73</v>
      </c>
      <c r="I1020" s="45" t="n">
        <v>1.62</v>
      </c>
      <c r="J1020" s="45" t="n">
        <v>2.07</v>
      </c>
      <c r="K1020" s="45" t="n">
        <v>4.44</v>
      </c>
      <c r="L1020" s="46">
        <f>Comparativosimulacros!M1019</f>
        <v/>
      </c>
      <c r="M1020" s="46" t="n"/>
      <c r="N1020" s="50">
        <f>ROUND(((O1020*3+P1020*3+Q1020*3+R1020*3+S1020*1)/13)*5,0)</f>
        <v/>
      </c>
      <c r="O1020" s="43" t="n">
        <v>44.13</v>
      </c>
      <c r="P1020" s="43" t="n">
        <v>47.5</v>
      </c>
      <c r="Q1020" s="43" t="n">
        <v>20.13</v>
      </c>
      <c r="R1020" s="43" t="n">
        <v>25</v>
      </c>
      <c r="S1020" s="43" t="n">
        <v>56.25</v>
      </c>
      <c r="T1020" s="58">
        <f>IF($C1020="","",IF(ISNA(MATCH($C1020,Comparativosimulacros!$E:$E,0)),"Falta en Comparativo","Sí está"))</f>
        <v/>
      </c>
    </row>
    <row r="1021">
      <c r="A1021" s="50" t="inlineStr">
        <is>
          <t>CM9</t>
        </is>
      </c>
      <c r="B1021" s="44" t="n"/>
      <c r="C1021" s="44" t="n"/>
      <c r="D1021" s="43" t="inlineStr">
        <is>
          <t>Martínez Pacheco Michel</t>
        </is>
      </c>
      <c r="E1021" s="51" t="n"/>
      <c r="F1021" s="52" t="n"/>
      <c r="G1021" s="45" t="n">
        <v>2.95</v>
      </c>
      <c r="H1021" s="45" t="n">
        <v>2.79</v>
      </c>
      <c r="I1021" s="45" t="n">
        <v>4.62</v>
      </c>
      <c r="J1021" s="45" t="n">
        <v>4.15</v>
      </c>
      <c r="K1021" s="45" t="n">
        <v>2.66</v>
      </c>
      <c r="L1021" s="46">
        <f>Comparativosimulacros!M1020</f>
        <v/>
      </c>
      <c r="M1021" s="46" t="n"/>
      <c r="N1021" s="50">
        <f>ROUND(((O1021*3+P1021*3+Q1021*3+R1021*3+S1021*1)/13)*5,0)</f>
        <v/>
      </c>
      <c r="O1021" s="43" t="n">
        <v>37.38</v>
      </c>
      <c r="P1021" s="43" t="n">
        <v>35.48</v>
      </c>
      <c r="Q1021" s="43" t="n">
        <v>57.38</v>
      </c>
      <c r="R1021" s="43" t="n">
        <v>50</v>
      </c>
      <c r="S1021" s="43" t="n">
        <v>33.75</v>
      </c>
      <c r="T1021" s="58">
        <f>IF($C1021="","",IF(ISNA(MATCH($C1021,Comparativosimulacros!$E:$E,0)),"Falta en Comparativo","Sí está"))</f>
        <v/>
      </c>
    </row>
    <row r="1022">
      <c r="A1022" s="50" t="inlineStr">
        <is>
          <t>CM9</t>
        </is>
      </c>
      <c r="B1022" s="44" t="n"/>
      <c r="C1022" s="44" t="n"/>
      <c r="D1022" s="43" t="inlineStr">
        <is>
          <t>Mendoza Suárez Keyner Felipe</t>
        </is>
      </c>
      <c r="E1022" s="51" t="n"/>
      <c r="F1022" s="52" t="n"/>
      <c r="G1022" s="45" t="n">
        <v>3.77</v>
      </c>
      <c r="H1022" s="45" t="n">
        <v>2.63</v>
      </c>
      <c r="I1022" s="45" t="n">
        <v>2.24</v>
      </c>
      <c r="J1022" s="45" t="n">
        <v>2.49</v>
      </c>
      <c r="K1022" s="45" t="n">
        <v>4</v>
      </c>
      <c r="L1022" s="46">
        <f>Comparativosimulacros!M1021</f>
        <v/>
      </c>
      <c r="M1022" s="46" t="n"/>
      <c r="N1022" s="50">
        <f>ROUND(((O1022*3+P1022*3+Q1022*3+R1022*3+S1022*1)/13)*5,0)</f>
        <v/>
      </c>
      <c r="O1022" s="43" t="n">
        <v>47.75</v>
      </c>
      <c r="P1022" s="43" t="n">
        <v>33.51</v>
      </c>
      <c r="Q1022" s="43" t="n">
        <v>27.75</v>
      </c>
      <c r="R1022" s="43" t="n">
        <v>30</v>
      </c>
      <c r="S1022" s="43" t="n">
        <v>50.63</v>
      </c>
      <c r="T1022" s="58">
        <f>IF($C1022="","",IF(ISNA(MATCH($C1022,Comparativosimulacros!$E:$E,0)),"Falta en Comparativo","Sí está"))</f>
        <v/>
      </c>
    </row>
    <row r="1023">
      <c r="A1023" s="50" t="inlineStr">
        <is>
          <t>CM9</t>
        </is>
      </c>
      <c r="B1023" s="44" t="n"/>
      <c r="C1023" s="44" t="n"/>
      <c r="D1023" s="43" t="inlineStr">
        <is>
          <t>Moreno David Camilo Andrés</t>
        </is>
      </c>
      <c r="E1023" s="51" t="n"/>
      <c r="F1023" s="52" t="n"/>
      <c r="G1023" s="45" t="n">
        <v>3.51</v>
      </c>
      <c r="H1023" s="45" t="n">
        <v>2.43</v>
      </c>
      <c r="I1023" s="45" t="n">
        <v>2.93</v>
      </c>
      <c r="J1023" s="45" t="n">
        <v>4.15</v>
      </c>
      <c r="K1023" s="45" t="n">
        <v>4</v>
      </c>
      <c r="L1023" s="46">
        <f>Comparativosimulacros!M1022</f>
        <v/>
      </c>
      <c r="M1023" s="46" t="n"/>
      <c r="N1023" s="50">
        <f>ROUND(((O1023*3+P1023*3+Q1023*3+R1023*3+S1023*1)/13)*5,0)</f>
        <v/>
      </c>
      <c r="O1023" s="43" t="n">
        <v>44.38</v>
      </c>
      <c r="P1023" s="43" t="n">
        <v>30.92</v>
      </c>
      <c r="Q1023" s="43" t="n">
        <v>36.38</v>
      </c>
      <c r="R1023" s="43" t="n">
        <v>50</v>
      </c>
      <c r="S1023" s="43" t="n">
        <v>50.63</v>
      </c>
      <c r="T1023" s="58">
        <f>IF($C1023="","",IF(ISNA(MATCH($C1023,Comparativosimulacros!$E:$E,0)),"Falta en Comparativo","Sí está"))</f>
        <v/>
      </c>
    </row>
    <row r="1024">
      <c r="A1024" s="50" t="inlineStr">
        <is>
          <t>CM9</t>
        </is>
      </c>
      <c r="B1024" s="44" t="n"/>
      <c r="C1024" s="44" t="n"/>
      <c r="D1024" s="43" t="inlineStr">
        <is>
          <t>Posada Ortiz Deison</t>
        </is>
      </c>
      <c r="E1024" s="51" t="n"/>
      <c r="F1024" s="52" t="n"/>
      <c r="G1024" s="45" t="n">
        <v>2.15</v>
      </c>
      <c r="H1024" s="45" t="n">
        <v>3.77</v>
      </c>
      <c r="I1024" s="45" t="n">
        <v>1.62</v>
      </c>
      <c r="J1024" s="45" t="n">
        <v>2.49</v>
      </c>
      <c r="K1024" s="45" t="n">
        <v>3.55</v>
      </c>
      <c r="L1024" s="46">
        <f>Comparativosimulacros!M1023</f>
        <v/>
      </c>
      <c r="M1024" s="46" t="n"/>
      <c r="N1024" s="50">
        <f>ROUND(((O1024*3+P1024*3+Q1024*3+R1024*3+S1024*1)/13)*5,0)</f>
        <v/>
      </c>
      <c r="O1024" s="43" t="n">
        <v>27.25</v>
      </c>
      <c r="P1024" s="43" t="n">
        <v>47.98</v>
      </c>
      <c r="Q1024" s="43" t="n">
        <v>20.13</v>
      </c>
      <c r="R1024" s="43" t="n">
        <v>30</v>
      </c>
      <c r="S1024" s="43" t="n">
        <v>45</v>
      </c>
      <c r="T1024" s="58">
        <f>IF($C1024="","",IF(ISNA(MATCH($C1024,Comparativosimulacros!$E:$E,0)),"Falta en Comparativo","Sí está"))</f>
        <v/>
      </c>
    </row>
    <row r="1025">
      <c r="A1025" s="50" t="inlineStr">
        <is>
          <t>CM9</t>
        </is>
      </c>
      <c r="B1025" s="44" t="n"/>
      <c r="C1025" s="44" t="n"/>
      <c r="D1025" s="43" t="inlineStr">
        <is>
          <t>Preciado Cancelado Juan Pablo</t>
        </is>
      </c>
      <c r="E1025" s="51" t="n"/>
      <c r="F1025" s="52" t="n"/>
      <c r="G1025" s="45" t="n">
        <v>3.22</v>
      </c>
      <c r="H1025" s="45" t="n">
        <v>3.37</v>
      </c>
      <c r="I1025" s="45" t="n">
        <v>5</v>
      </c>
      <c r="J1025" s="45" t="n">
        <v>2.07</v>
      </c>
      <c r="K1025" s="45" t="n">
        <v>2.22</v>
      </c>
      <c r="L1025" s="46">
        <f>Comparativosimulacros!M1024</f>
        <v/>
      </c>
      <c r="M1025" s="46" t="n"/>
      <c r="N1025" s="50">
        <f>ROUND(((O1025*3+P1025*3+Q1025*3+R1025*3+S1025*1)/13)*5,0)</f>
        <v/>
      </c>
      <c r="O1025" s="43" t="n">
        <v>40.75</v>
      </c>
      <c r="P1025" s="43" t="n">
        <v>42.95</v>
      </c>
      <c r="Q1025" s="43" t="n">
        <v>80.38</v>
      </c>
      <c r="R1025" s="43" t="n">
        <v>25</v>
      </c>
      <c r="S1025" s="43" t="n">
        <v>28.13</v>
      </c>
      <c r="T1025" s="58">
        <f>IF($C1025="","",IF(ISNA(MATCH($C1025,Comparativosimulacros!$E:$E,0)),"Falta en Comparativo","Sí está"))</f>
        <v/>
      </c>
    </row>
    <row r="1026">
      <c r="A1026" s="50" t="inlineStr">
        <is>
          <t>CM9</t>
        </is>
      </c>
      <c r="B1026" s="44" t="n"/>
      <c r="C1026" s="44" t="n"/>
      <c r="D1026" s="43" t="inlineStr">
        <is>
          <t>Preciado Cancelado Samuel Esteban</t>
        </is>
      </c>
      <c r="E1026" s="51" t="n"/>
      <c r="F1026" s="52" t="n"/>
      <c r="G1026" s="45" t="n">
        <v>3.79</v>
      </c>
      <c r="H1026" s="45" t="n">
        <v>2.78</v>
      </c>
      <c r="I1026" s="45" t="n">
        <v>1.16</v>
      </c>
      <c r="J1026" s="45" t="n">
        <v>2.49</v>
      </c>
      <c r="K1026" s="45" t="n">
        <v>4</v>
      </c>
      <c r="L1026" s="46">
        <f>Comparativosimulacros!M1025</f>
        <v/>
      </c>
      <c r="M1026" s="46" t="n"/>
      <c r="N1026" s="50">
        <f>ROUND(((O1026*3+P1026*3+Q1026*3+R1026*3+S1026*1)/13)*5,0)</f>
        <v/>
      </c>
      <c r="O1026" s="43" t="n">
        <v>48</v>
      </c>
      <c r="P1026" s="43" t="n">
        <v>35.39</v>
      </c>
      <c r="Q1026" s="43" t="n">
        <v>14.38</v>
      </c>
      <c r="R1026" s="43" t="n">
        <v>30</v>
      </c>
      <c r="S1026" s="43" t="n">
        <v>50.63</v>
      </c>
      <c r="T1026" s="58">
        <f>IF($C1026="","",IF(ISNA(MATCH($C1026,Comparativosimulacros!$E:$E,0)),"Falta en Comparativo","Sí está"))</f>
        <v/>
      </c>
    </row>
    <row r="1027">
      <c r="A1027" s="50" t="inlineStr">
        <is>
          <t>CM9</t>
        </is>
      </c>
      <c r="B1027" s="44" t="n"/>
      <c r="C1027" s="44" t="n"/>
      <c r="D1027" s="43" t="inlineStr">
        <is>
          <t>Puerta Gallo Nicol Alejandra</t>
        </is>
      </c>
      <c r="E1027" s="51" t="n"/>
      <c r="F1027" s="52" t="n"/>
      <c r="G1027" s="45" t="n">
        <v>3.77</v>
      </c>
      <c r="H1027" s="45" t="n">
        <v>2.64</v>
      </c>
      <c r="I1027" s="45" t="n">
        <v>2</v>
      </c>
      <c r="J1027" s="45" t="n">
        <v>3.73</v>
      </c>
      <c r="K1027" s="45" t="n">
        <v>3.11</v>
      </c>
      <c r="L1027" s="46">
        <f>Comparativosimulacros!M1026</f>
        <v/>
      </c>
      <c r="M1027" s="46" t="n"/>
      <c r="N1027" s="50">
        <f>ROUND(((O1027*3+P1027*3+Q1027*3+R1027*3+S1027*1)/13)*5,0)</f>
        <v/>
      </c>
      <c r="O1027" s="43" t="n">
        <v>47.75</v>
      </c>
      <c r="P1027" s="43" t="n">
        <v>33.6</v>
      </c>
      <c r="Q1027" s="43" t="n">
        <v>24.88</v>
      </c>
      <c r="R1027" s="43" t="n">
        <v>45</v>
      </c>
      <c r="S1027" s="43" t="n">
        <v>39.38</v>
      </c>
      <c r="T1027" s="58">
        <f>IF($C1027="","",IF(ISNA(MATCH($C1027,Comparativosimulacros!$E:$E,0)),"Falta en Comparativo","Sí está"))</f>
        <v/>
      </c>
    </row>
    <row r="1028">
      <c r="A1028" s="50" t="inlineStr">
        <is>
          <t>CM9</t>
        </is>
      </c>
      <c r="B1028" s="44" t="n"/>
      <c r="C1028" s="44" t="n"/>
      <c r="D1028" s="43" t="inlineStr">
        <is>
          <t>Restrepo María José</t>
        </is>
      </c>
      <c r="E1028" s="51" t="n"/>
      <c r="F1028" s="52" t="n"/>
      <c r="G1028" s="45" t="n">
        <v>2.95</v>
      </c>
      <c r="H1028" s="45" t="n">
        <v>2.66</v>
      </c>
      <c r="I1028" s="45" t="n">
        <v>4.32</v>
      </c>
      <c r="J1028" s="45" t="n">
        <v>3.73</v>
      </c>
      <c r="K1028" s="45" t="n">
        <v>4.44</v>
      </c>
      <c r="L1028" s="46">
        <f>Comparativosimulacros!M1027</f>
        <v/>
      </c>
      <c r="M1028" s="46" t="n"/>
      <c r="N1028" s="50">
        <f>ROUND(((O1028*3+P1028*3+Q1028*3+R1028*3+S1028*1)/13)*5,0)</f>
        <v/>
      </c>
      <c r="O1028" s="43" t="n">
        <v>37.38</v>
      </c>
      <c r="P1028" s="43" t="n">
        <v>33.81</v>
      </c>
      <c r="Q1028" s="43" t="n">
        <v>53.63</v>
      </c>
      <c r="R1028" s="43" t="n">
        <v>45</v>
      </c>
      <c r="S1028" s="43" t="n">
        <v>56.25</v>
      </c>
      <c r="T1028" s="58">
        <f>IF($C1028="","",IF(ISNA(MATCH($C1028,Comparativosimulacros!$E:$E,0)),"Falta en Comparativo","Sí está"))</f>
        <v/>
      </c>
    </row>
    <row r="1029">
      <c r="A1029" s="50" t="inlineStr">
        <is>
          <t>CM9</t>
        </is>
      </c>
      <c r="B1029" s="44" t="n"/>
      <c r="C1029" s="44" t="n"/>
      <c r="D1029" s="43" t="inlineStr">
        <is>
          <t>Silva Arenas Erik Andrés</t>
        </is>
      </c>
      <c r="E1029" s="51" t="n"/>
      <c r="F1029" s="52" t="n"/>
      <c r="G1029" s="45" t="n">
        <v>3.22</v>
      </c>
      <c r="H1029" s="45" t="n">
        <v>3.61</v>
      </c>
      <c r="I1029" s="45" t="n">
        <v>1</v>
      </c>
      <c r="J1029" s="45" t="n">
        <v>2.07</v>
      </c>
      <c r="K1029" s="45" t="n">
        <v>3.55</v>
      </c>
      <c r="L1029" s="46">
        <f>Comparativosimulacros!M1028</f>
        <v/>
      </c>
      <c r="M1029" s="46" t="n"/>
      <c r="N1029" s="50">
        <f>ROUND(((O1029*3+P1029*3+Q1029*3+R1029*3+S1029*1)/13)*5,0)</f>
        <v/>
      </c>
      <c r="O1029" s="43" t="n">
        <v>40.75</v>
      </c>
      <c r="P1029" s="43" t="n">
        <v>45.89</v>
      </c>
      <c r="Q1029" s="43" t="n">
        <v>11.5</v>
      </c>
      <c r="R1029" s="43" t="n">
        <v>25</v>
      </c>
      <c r="S1029" s="43" t="n">
        <v>45</v>
      </c>
      <c r="T1029" s="58">
        <f>IF($C1029="","",IF(ISNA(MATCH($C1029,Comparativosimulacros!$E:$E,0)),"Falta en Comparativo","Sí está"))</f>
        <v/>
      </c>
    </row>
    <row r="1030">
      <c r="A1030" s="50" t="inlineStr">
        <is>
          <t>CM9</t>
        </is>
      </c>
      <c r="B1030" s="44" t="n"/>
      <c r="C1030" s="44" t="n"/>
      <c r="D1030" s="43" t="inlineStr">
        <is>
          <t>Uribe Barón Cristian</t>
        </is>
      </c>
      <c r="E1030" s="51" t="n"/>
      <c r="F1030" s="52" t="n"/>
      <c r="G1030" s="45" t="n">
        <v>2.42</v>
      </c>
      <c r="H1030" s="45" t="n">
        <v>2.51</v>
      </c>
      <c r="I1030" s="45" t="n">
        <v>2</v>
      </c>
      <c r="J1030" s="45" t="n">
        <v>2.07</v>
      </c>
      <c r="K1030" s="45" t="n">
        <v>2.66</v>
      </c>
      <c r="L1030" s="46">
        <f>Comparativosimulacros!M1029</f>
        <v/>
      </c>
      <c r="M1030" s="46" t="n"/>
      <c r="N1030" s="50">
        <f>ROUND(((O1030*3+P1030*3+Q1030*3+R1030*3+S1030*1)/13)*5,0)</f>
        <v/>
      </c>
      <c r="O1030" s="43" t="n">
        <v>30.63</v>
      </c>
      <c r="P1030" s="43" t="n">
        <v>31.93</v>
      </c>
      <c r="Q1030" s="43" t="n">
        <v>24.88</v>
      </c>
      <c r="R1030" s="43" t="n">
        <v>25</v>
      </c>
      <c r="S1030" s="43" t="n">
        <v>33.75</v>
      </c>
      <c r="T1030" s="58">
        <f>IF($C1030="","",IF(ISNA(MATCH($C1030,Comparativosimulacros!$E:$E,0)),"Falta en Comparativo","Sí está"))</f>
        <v/>
      </c>
    </row>
    <row r="1031">
      <c r="A1031" s="50" t="inlineStr">
        <is>
          <t>CM9</t>
        </is>
      </c>
      <c r="B1031" s="44" t="n"/>
      <c r="C1031" s="44" t="n"/>
      <c r="D1031" s="43" t="inlineStr">
        <is>
          <t>Urrego Villalobos Alicia Isabel</t>
        </is>
      </c>
      <c r="E1031" s="51" t="n"/>
      <c r="F1031" s="52" t="n"/>
      <c r="G1031" s="45" t="n">
        <v>5</v>
      </c>
      <c r="H1031" s="45" t="n">
        <v>4.68</v>
      </c>
      <c r="I1031" s="45" t="n">
        <v>5</v>
      </c>
      <c r="J1031" s="45" t="n">
        <v>4.98</v>
      </c>
      <c r="K1031" s="45" t="n">
        <v>2.22</v>
      </c>
      <c r="L1031" s="46">
        <f>Comparativosimulacros!M1030</f>
        <v/>
      </c>
      <c r="M1031" s="46" t="n"/>
      <c r="N1031" s="50">
        <f>ROUND(((O1031*3+P1031*3+Q1031*3+R1031*3+S1031*1)/13)*5,0)</f>
        <v/>
      </c>
      <c r="O1031" s="43" t="n">
        <v>68.25</v>
      </c>
      <c r="P1031" s="43" t="n">
        <v>59.58</v>
      </c>
      <c r="Q1031" s="43" t="n">
        <v>64.13</v>
      </c>
      <c r="R1031" s="43" t="n">
        <v>60</v>
      </c>
      <c r="S1031" s="43" t="n">
        <v>28.13</v>
      </c>
      <c r="T1031" s="58">
        <f>IF($C1031="","",IF(ISNA(MATCH($C1031,Comparativosimulacros!$E:$E,0)),"Falta en Comparativo","Sí está"))</f>
        <v/>
      </c>
    </row>
    <row r="1032">
      <c r="A1032" s="50" t="inlineStr">
        <is>
          <t>CM9</t>
        </is>
      </c>
      <c r="B1032" s="44" t="n"/>
      <c r="C1032" s="44" t="n"/>
      <c r="D1032" s="43" t="inlineStr">
        <is>
          <t>Vasquez Echavarria Juan Pablo</t>
        </is>
      </c>
      <c r="E1032" s="51" t="n"/>
      <c r="F1032" s="52" t="n"/>
      <c r="G1032" s="45" t="n"/>
      <c r="H1032" s="45" t="n"/>
      <c r="I1032" s="45" t="n"/>
      <c r="J1032" s="45" t="n"/>
      <c r="K1032" s="45" t="n"/>
      <c r="L1032" s="46">
        <f>Comparativosimulacros!M1031</f>
        <v/>
      </c>
      <c r="M1032" s="46" t="n"/>
      <c r="N1032" s="50">
        <f>ROUND(((O1032*3+P1032*3+Q1032*3+R1032*3+S1032*1)/13)*5,0)</f>
        <v/>
      </c>
      <c r="O1032" s="43" t="n">
        <v>39</v>
      </c>
      <c r="P1032" s="43" t="n">
        <v>49</v>
      </c>
      <c r="Q1032" s="43" t="n">
        <v>43</v>
      </c>
      <c r="R1032" s="43" t="n">
        <v>44</v>
      </c>
      <c r="S1032" s="43" t="n">
        <v>38</v>
      </c>
      <c r="T1032" s="58">
        <f>IF($C1032="","",IF(ISNA(MATCH($C1032,Comparativosimulacros!$E:$E,0)),"Falta en Comparativo","Sí está"))</f>
        <v/>
      </c>
    </row>
    <row r="1033">
      <c r="A1033" s="50" t="inlineStr">
        <is>
          <t>CM9</t>
        </is>
      </c>
      <c r="B1033" s="44" t="n"/>
      <c r="C1033" s="44" t="n"/>
      <c r="D1033" s="43" t="inlineStr">
        <is>
          <t>Villa Cano Miguel Ángel</t>
        </is>
      </c>
      <c r="E1033" s="51" t="n"/>
      <c r="F1033" s="52" t="n"/>
      <c r="G1033" s="45" t="n">
        <v>2.15</v>
      </c>
      <c r="H1033" s="45" t="n">
        <v>5</v>
      </c>
      <c r="I1033" s="45" t="n">
        <v>5</v>
      </c>
      <c r="J1033" s="45" t="n">
        <v>5</v>
      </c>
      <c r="K1033" s="45" t="n">
        <v>5</v>
      </c>
      <c r="L1033" s="46">
        <f>Comparativosimulacros!M1032</f>
        <v/>
      </c>
      <c r="M1033" s="46" t="n"/>
      <c r="N1033" s="50">
        <f>ROUND(((O1033*3+P1033*3+Q1033*3+R1033*3+S1033*1)/13)*5,0)</f>
        <v/>
      </c>
      <c r="O1033" s="43" t="n">
        <v>27.25</v>
      </c>
      <c r="P1033" s="43" t="n">
        <v>65.54000000000001</v>
      </c>
      <c r="Q1033" s="43" t="n">
        <v>91.88</v>
      </c>
      <c r="R1033" s="43" t="n">
        <v>80</v>
      </c>
      <c r="S1033" s="43" t="n">
        <v>73.13</v>
      </c>
      <c r="T1033" s="58">
        <f>IF($C1033="","",IF(ISNA(MATCH($C1033,Comparativosimulacros!$E:$E,0)),"Falta en Comparativo","Sí está"))</f>
        <v/>
      </c>
    </row>
    <row r="1034">
      <c r="A1034" s="50" t="inlineStr">
        <is>
          <t>CM9</t>
        </is>
      </c>
      <c r="B1034" s="44" t="n"/>
      <c r="C1034" s="44" t="n"/>
      <c r="D1034" s="43" t="inlineStr">
        <is>
          <t>Álvarez Palacio Jhon Fernando</t>
        </is>
      </c>
      <c r="E1034" s="51" t="n"/>
      <c r="F1034" s="52" t="n"/>
      <c r="G1034" s="45" t="n">
        <v>2.97</v>
      </c>
      <c r="H1034" s="45" t="n">
        <v>3.42</v>
      </c>
      <c r="I1034" s="45" t="n">
        <v>1.16</v>
      </c>
      <c r="J1034" s="45" t="n">
        <v>2.49</v>
      </c>
      <c r="K1034" s="45" t="n">
        <v>2.66</v>
      </c>
      <c r="L1034" s="46">
        <f>Comparativosimulacros!M1033</f>
        <v/>
      </c>
      <c r="M1034" s="46" t="n"/>
      <c r="N1034" s="50">
        <f>ROUND(((O1034*3+P1034*3+Q1034*3+R1034*3+S1034*1)/13)*5,0)</f>
        <v/>
      </c>
      <c r="O1034" s="43" t="n">
        <v>37.63</v>
      </c>
      <c r="P1034" s="43" t="n">
        <v>43.51</v>
      </c>
      <c r="Q1034" s="43" t="n">
        <v>14.38</v>
      </c>
      <c r="R1034" s="43" t="n">
        <v>30</v>
      </c>
      <c r="S1034" s="43" t="n">
        <v>33.75</v>
      </c>
      <c r="T1034" s="58">
        <f>IF($C1034="","",IF(ISNA(MATCH($C1034,Comparativosimulacros!$E:$E,0)),"Falta en Comparativo","Sí está"))</f>
        <v/>
      </c>
    </row>
    <row r="1035">
      <c r="A1035" s="50" t="n">
        <v>701</v>
      </c>
      <c r="B1035" s="44" t="n"/>
      <c r="C1035" s="44" t="n"/>
      <c r="D1035" s="43" t="inlineStr">
        <is>
          <t>Cicero  Miguel Angel</t>
        </is>
      </c>
      <c r="E1035" s="51" t="n"/>
      <c r="F1035" s="52" t="n"/>
      <c r="G1035" s="45" t="n"/>
      <c r="H1035" s="45" t="n"/>
      <c r="I1035" s="45" t="n"/>
      <c r="J1035" s="45" t="n"/>
      <c r="K1035" s="45" t="n"/>
      <c r="L1035" s="46">
        <f>Comparativosimulacros!M1034</f>
        <v/>
      </c>
      <c r="M1035" s="46" t="n"/>
      <c r="N1035" s="50">
        <f>ROUND(((O1035*3+P1035*3+Q1035*3+R1035*3+S1035*1)/13)*5,0)</f>
        <v/>
      </c>
      <c r="O1035" s="43" t="n">
        <v>59</v>
      </c>
      <c r="P1035" s="43" t="n">
        <v>57</v>
      </c>
      <c r="Q1035" s="43" t="n">
        <v>65</v>
      </c>
      <c r="R1035" s="43" t="n">
        <v>58</v>
      </c>
      <c r="S1035" s="43" t="n">
        <v>92</v>
      </c>
      <c r="T1035" s="58">
        <f>IF($C1035="","",IF(ISNA(MATCH($C1035,Comparativosimulacros!$E:$E,0)),"Falta en Comparativo","Sí está"))</f>
        <v/>
      </c>
    </row>
    <row r="1036">
      <c r="A1036" s="50" t="n">
        <v>1101</v>
      </c>
      <c r="B1036" s="44" t="n"/>
      <c r="C1036" s="44" t="n">
        <v>1011592515</v>
      </c>
      <c r="D1036" s="43" t="inlineStr">
        <is>
          <t>Carvajal Villa Juan Manuel</t>
        </is>
      </c>
      <c r="E1036" s="51" t="n"/>
      <c r="F1036" s="52" t="n"/>
      <c r="G1036" s="45" t="n"/>
      <c r="H1036" s="45" t="n"/>
      <c r="I1036" s="45" t="n"/>
      <c r="J1036" s="45" t="n"/>
      <c r="K1036" s="45" t="n"/>
      <c r="L1036" s="46">
        <f>IFERROR(INDEX(Comparativosimulacros!$M$4:$M$1500,MATCH($C1036,Comparativosimulacros!$E$4:$E$1500,0)),"")</f>
        <v/>
      </c>
      <c r="M1036" s="46">
        <f>IFERROR(INDEX(Comparativosimulacros!$N$4:$N$1500,MATCH($C1036,Comparativosimulacros!$E$4:$E$1500,0)),"")</f>
        <v/>
      </c>
      <c r="N1036" s="50">
        <f>ROUND(((O1036*3+P1036*3+Q1036*3+R1036*3+S1036*1)/13)*5,0)</f>
        <v/>
      </c>
      <c r="O1036" s="43" t="n">
        <v>75</v>
      </c>
      <c r="P1036" s="43" t="n">
        <v>94</v>
      </c>
      <c r="Q1036" s="43" t="n">
        <v>94</v>
      </c>
      <c r="R1036" s="43" t="n">
        <v>75</v>
      </c>
      <c r="S1036" s="43" t="n">
        <v>56</v>
      </c>
      <c r="T1036" s="58">
        <f>IF($C1036="","",IF(ISNA(MATCH($C1036,Comparativosimulacros!$E:$E,0)),"Falta en Comparativo","Sí está"))</f>
        <v/>
      </c>
    </row>
    <row r="1037"/>
  </sheetData>
  <mergeCells count="2">
    <mergeCell ref="E2:K2"/>
    <mergeCell ref="O2:S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0"/>
    <pageSetUpPr fitToPage="0"/>
  </sheetPr>
  <dimension ref="A1:U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baseColWidth="8" defaultColWidth="12.6328125" defaultRowHeight="15.75" customHeight="1" zeroHeight="0" outlineLevelRow="0"/>
  <cols>
    <col width="7.12" customWidth="1" style="41" min="1" max="1"/>
    <col width="10.63" customWidth="1" style="41" min="2" max="2"/>
    <col width="13" customWidth="1" style="41" min="3" max="3"/>
    <col width="27.5" customWidth="1" style="41" min="4" max="4"/>
    <col width="26.25" customWidth="1" style="41" min="5" max="5"/>
    <col width="13" customWidth="1" style="42" min="14" max="14"/>
    <col width="13" customWidth="1" style="42" min="15" max="15"/>
    <col width="13" customWidth="1" style="42" min="16" max="16"/>
    <col width="13" customWidth="1" style="42" min="17" max="17"/>
    <col width="13" customWidth="1" style="42" min="18" max="18"/>
    <col width="13" customWidth="1" style="42" min="19" max="19"/>
    <col width="13" customWidth="1" style="42" min="20" max="20"/>
  </cols>
  <sheetData>
    <row r="1" ht="15.75" customHeight="1" s="42">
      <c r="A1" s="43" t="n"/>
      <c r="B1" s="43" t="n"/>
      <c r="C1" s="44" t="n"/>
      <c r="D1" s="43" t="n"/>
      <c r="E1" s="44" t="n"/>
      <c r="F1" s="44" t="n"/>
      <c r="G1" s="45" t="n"/>
      <c r="H1" s="45" t="n"/>
      <c r="I1" s="45" t="n"/>
      <c r="J1" s="45" t="n"/>
      <c r="K1" s="45" t="n"/>
      <c r="L1" s="46" t="n"/>
      <c r="M1" s="46" t="n"/>
    </row>
    <row r="2" ht="15.75" customHeight="1" s="42">
      <c r="A2" s="43" t="n"/>
      <c r="B2" s="43" t="n"/>
      <c r="C2" s="44" t="n"/>
      <c r="D2" s="43" t="n"/>
      <c r="E2" s="44" t="inlineStr">
        <is>
          <t>Resultados Segundo Simulacro</t>
        </is>
      </c>
      <c r="L2" s="46" t="n"/>
      <c r="M2" s="46" t="n"/>
      <c r="O2" s="57" t="inlineStr">
        <is>
          <t>Puntaje por área (0–100)</t>
        </is>
      </c>
    </row>
    <row r="3" ht="39.55" customHeight="1" s="42">
      <c r="A3" s="47" t="inlineStr">
        <is>
          <t>Grupo</t>
        </is>
      </c>
      <c r="B3" s="47" t="inlineStr">
        <is>
          <t>Sexo</t>
        </is>
      </c>
      <c r="C3" s="47" t="inlineStr">
        <is>
          <t>Documento</t>
        </is>
      </c>
      <c r="D3" s="47" t="inlineStr">
        <is>
          <t>ESTUDIANTES</t>
        </is>
      </c>
      <c r="E3" s="47" t="inlineStr">
        <is>
          <t>Enlace Imagen</t>
        </is>
      </c>
      <c r="F3" s="48" t="inlineStr">
        <is>
          <t>PDF</t>
        </is>
      </c>
      <c r="G3" s="47" t="inlineStr">
        <is>
          <t>Matemática</t>
        </is>
      </c>
      <c r="H3" s="47" t="inlineStr">
        <is>
          <t>Ciencias Naturales</t>
        </is>
      </c>
      <c r="I3" s="47" t="inlineStr">
        <is>
          <t>Sociales y Ciudadanas</t>
        </is>
      </c>
      <c r="J3" s="47" t="inlineStr">
        <is>
          <t>Lectura Crítica</t>
        </is>
      </c>
      <c r="K3" s="47" t="inlineStr">
        <is>
          <t>Inglés</t>
        </is>
      </c>
      <c r="L3" s="47" t="inlineStr">
        <is>
          <t>Posición dentro del grupo</t>
        </is>
      </c>
      <c r="M3" s="47" t="inlineStr">
        <is>
          <t>Posición dentro de décimo</t>
        </is>
      </c>
      <c r="N3" s="49" t="inlineStr">
        <is>
          <t>Puntaje Global</t>
        </is>
      </c>
      <c r="O3" s="49" t="inlineStr">
        <is>
          <t>Matemática</t>
        </is>
      </c>
      <c r="P3" s="49" t="inlineStr">
        <is>
          <t>Ciencias Naturales</t>
        </is>
      </c>
      <c r="Q3" s="49" t="inlineStr">
        <is>
          <t>Sociales y Ciudadanas</t>
        </is>
      </c>
      <c r="R3" s="49" t="inlineStr">
        <is>
          <t>Lectura Crítica</t>
        </is>
      </c>
      <c r="S3" s="49" t="inlineStr">
        <is>
          <t>Inglés</t>
        </is>
      </c>
      <c r="T3" s="49" t="inlineStr">
        <is>
          <t>Verificación</t>
        </is>
      </c>
      <c r="U3" s="49" t="n"/>
    </row>
    <row r="4" ht="15.75" customHeight="1" s="42">
      <c r="A4" s="50" t="n"/>
      <c r="B4" s="44" t="n"/>
      <c r="C4" s="44" t="n"/>
      <c r="D4" s="43" t="n"/>
      <c r="E4" s="51" t="n"/>
      <c r="F4" s="44" t="n"/>
      <c r="G4" s="45" t="n"/>
      <c r="H4" s="45" t="n"/>
      <c r="I4" s="45" t="n"/>
      <c r="J4" s="45" t="n"/>
      <c r="K4" s="45" t="n"/>
      <c r="L4" s="46" t="n"/>
      <c r="M4" s="46" t="n"/>
    </row>
    <row r="5" ht="15.75" customHeight="1" s="42">
      <c r="A5" s="50" t="n">
        <v>601</v>
      </c>
      <c r="B5" s="44" t="n"/>
      <c r="C5" s="44" t="n"/>
      <c r="D5" s="43" t="inlineStr">
        <is>
          <t>Acevedo Castañeda Luciana</t>
        </is>
      </c>
      <c r="E5" s="51" t="n"/>
      <c r="F5" s="52" t="n"/>
      <c r="G5" s="45" t="n">
        <v>2.77</v>
      </c>
      <c r="H5" s="45" t="n">
        <v>3.06</v>
      </c>
      <c r="I5" s="45" t="n">
        <v>3.77</v>
      </c>
      <c r="J5" s="45" t="n">
        <v>3.35</v>
      </c>
      <c r="K5" s="45" t="n">
        <v>4.42</v>
      </c>
      <c r="L5" s="58">
        <f>IF(OR($A5="",$N5=0),"",COUNTIFS($A$5:$A$1500,$A5,$N$5:$N$1500,"&gt;"&amp;$N5)+1)</f>
        <v/>
      </c>
      <c r="M5" s="58">
        <f>IF(OR($A5="",$N5=0),"",IF(AND($A5&gt;=1001,$A5&lt;=1005),COUNTIFS($A$5:$A$1500,"&gt;=1001",$A$5:$A$1500,"&lt;=1005",$N$5:$N$1500,"&gt;"&amp;$N5)+1,""))</f>
        <v/>
      </c>
      <c r="N5" s="50">
        <f>ROUND(((O5*3+P5*3+Q5*3+R5*3+S5*1)/13)*5,0)</f>
        <v/>
      </c>
      <c r="O5" s="43" t="n">
        <v>44</v>
      </c>
      <c r="P5" s="43" t="n">
        <v>47.26</v>
      </c>
      <c r="Q5" s="43" t="n">
        <v>52.25</v>
      </c>
      <c r="R5" s="43" t="n">
        <v>52.5</v>
      </c>
      <c r="S5" s="43" t="n">
        <v>64.17</v>
      </c>
      <c r="T5" s="58">
        <f>IF($C5="","",IF(ISNA(MATCH($C5,Comparativosimulacros!$E:$E,0)),"Falta en Comparativo","Sí está"))</f>
        <v/>
      </c>
    </row>
    <row r="6" ht="15.75" customHeight="1" s="42">
      <c r="A6" s="50" t="n">
        <v>601</v>
      </c>
      <c r="B6" s="44" t="n"/>
      <c r="C6" s="44" t="n"/>
      <c r="D6" s="43" t="inlineStr">
        <is>
          <t>Aguiar García Jesús Antonio</t>
        </is>
      </c>
      <c r="E6" s="51" t="n"/>
      <c r="F6" s="52" t="n"/>
      <c r="G6" s="45" t="n">
        <v>2.77</v>
      </c>
      <c r="H6" s="45" t="n">
        <v>3.06</v>
      </c>
      <c r="I6" s="45" t="n">
        <v>2.58</v>
      </c>
      <c r="J6" s="45" t="n">
        <v>2.24</v>
      </c>
      <c r="K6" s="45" t="n">
        <v>4.11</v>
      </c>
      <c r="L6" s="58">
        <f>IF(OR($A6="",$N6=0),"",COUNTIFS($A$5:$A$1500,$A6,$N$5:$N$1500,"&gt;"&amp;$N6)+1)</f>
        <v/>
      </c>
      <c r="M6" s="58">
        <f>IF(OR($A6="",$N6=0),"",IF(AND($A6&gt;=1001,$A6&lt;=1005),COUNTIFS($A$5:$A$1500,"&gt;=1001",$A$5:$A$1500,"&lt;=1005",$N$5:$N$1500,"&gt;"&amp;$N6)+1,""))</f>
        <v/>
      </c>
      <c r="N6" s="50">
        <f>ROUND(((O6*3+P6*3+Q6*3+R6*3+S6*1)/13)*5,0)</f>
        <v/>
      </c>
      <c r="O6" s="43" t="n">
        <v>44</v>
      </c>
      <c r="P6" s="43" t="n">
        <v>47.26</v>
      </c>
      <c r="Q6" s="43" t="n">
        <v>35.75</v>
      </c>
      <c r="R6" s="43" t="n">
        <v>35</v>
      </c>
      <c r="S6" s="43" t="n">
        <v>59.58</v>
      </c>
      <c r="T6" s="58">
        <f>IF($C6="","",IF(ISNA(MATCH($C6,Comparativosimulacros!$E:$E,0)),"Falta en Comparativo","Sí está"))</f>
        <v/>
      </c>
    </row>
    <row r="7" ht="15.75" customHeight="1" s="42">
      <c r="A7" s="50" t="n">
        <v>601</v>
      </c>
      <c r="B7" s="44" t="n"/>
      <c r="C7" s="44" t="n"/>
      <c r="D7" s="43" t="inlineStr">
        <is>
          <t>Alcaraz Londoño Jean Pool</t>
        </is>
      </c>
      <c r="E7" s="51" t="n"/>
      <c r="F7" s="52" t="n"/>
      <c r="G7" s="45" t="n">
        <v>3.29</v>
      </c>
      <c r="H7" s="45" t="n">
        <v>3.95</v>
      </c>
      <c r="I7" s="45" t="n">
        <v>2.58</v>
      </c>
      <c r="J7" s="45" t="n">
        <v>2.51</v>
      </c>
      <c r="K7" s="45" t="n">
        <v>4.74</v>
      </c>
      <c r="L7" s="58">
        <f>IF(OR($A7="",$N7=0),"",COUNTIFS($A$5:$A$1500,$A7,$N$5:$N$1500,"&gt;"&amp;$N7)+1)</f>
        <v/>
      </c>
      <c r="M7" s="58">
        <f>IF(OR($A7="",$N7=0),"",IF(AND($A7&gt;=1001,$A7&lt;=1005),COUNTIFS($A$5:$A$1500,"&gt;=1001",$A$5:$A$1500,"&lt;=1005",$N$5:$N$1500,"&gt;"&amp;$N7)+1,""))</f>
        <v/>
      </c>
      <c r="N7" s="50">
        <f>ROUND(((O7*3+P7*3+Q7*3+R7*3+S7*1)/13)*5,0)</f>
        <v/>
      </c>
      <c r="O7" s="43" t="n">
        <v>52.25</v>
      </c>
      <c r="P7" s="43" t="n">
        <v>60.95</v>
      </c>
      <c r="Q7" s="43" t="n">
        <v>35.75</v>
      </c>
      <c r="R7" s="43" t="n">
        <v>39.38</v>
      </c>
      <c r="S7" s="43" t="n">
        <v>68.75</v>
      </c>
      <c r="T7" s="58">
        <f>IF($C7="","",IF(ISNA(MATCH($C7,Comparativosimulacros!$E:$E,0)),"Falta en Comparativo","Sí está"))</f>
        <v/>
      </c>
    </row>
    <row r="8" ht="15.75" customHeight="1" s="42">
      <c r="A8" s="50" t="n">
        <v>601</v>
      </c>
      <c r="B8" s="44" t="n"/>
      <c r="C8" s="44" t="n"/>
      <c r="D8" s="43" t="inlineStr">
        <is>
          <t>Alcaraz Silva Cristian Kamilo</t>
        </is>
      </c>
      <c r="E8" s="51" t="n"/>
      <c r="F8" s="52" t="n"/>
      <c r="G8" s="45" t="n">
        <v>3.46</v>
      </c>
      <c r="H8" s="45" t="n">
        <v>3.24</v>
      </c>
      <c r="I8" s="45" t="n">
        <v>2.97</v>
      </c>
      <c r="J8" s="45" t="n">
        <v>2.79</v>
      </c>
      <c r="K8" s="45" t="n">
        <v>2.84</v>
      </c>
      <c r="L8" s="58">
        <f>IF(OR($A8="",$N8=0),"",COUNTIFS($A$5:$A$1500,$A8,$N$5:$N$1500,"&gt;"&amp;$N8)+1)</f>
        <v/>
      </c>
      <c r="M8" s="58">
        <f>IF(OR($A8="",$N8=0),"",IF(AND($A8&gt;=1001,$A8&lt;=1005),COUNTIFS($A$5:$A$1500,"&gt;=1001",$A$5:$A$1500,"&lt;=1005",$N$5:$N$1500,"&gt;"&amp;$N8)+1,""))</f>
        <v/>
      </c>
      <c r="N8" s="50">
        <f>ROUND(((O8*3+P8*3+Q8*3+R8*3+S8*1)/13)*5,0)</f>
        <v/>
      </c>
      <c r="O8" s="43" t="n">
        <v>55</v>
      </c>
      <c r="P8" s="43" t="n">
        <v>49.94</v>
      </c>
      <c r="Q8" s="43" t="n">
        <v>41.25</v>
      </c>
      <c r="R8" s="43" t="n">
        <v>43.75</v>
      </c>
      <c r="S8" s="43" t="n">
        <v>41.25</v>
      </c>
      <c r="T8" s="58">
        <f>IF($C8="","",IF(ISNA(MATCH($C8,Comparativosimulacros!$E:$E,0)),"Falta en Comparativo","Sí está"))</f>
        <v/>
      </c>
    </row>
    <row r="9" ht="15.75" customHeight="1" s="42">
      <c r="A9" s="50" t="n">
        <v>601</v>
      </c>
      <c r="B9" s="44" t="n"/>
      <c r="C9" s="44" t="n"/>
      <c r="D9" s="43" t="inlineStr">
        <is>
          <t>Ballesteros Gómez María José</t>
        </is>
      </c>
      <c r="E9" s="51" t="n"/>
      <c r="F9" s="52" t="n"/>
      <c r="G9" s="45" t="n">
        <v>3.98</v>
      </c>
      <c r="H9" s="45" t="n">
        <v>3.25</v>
      </c>
      <c r="I9" s="45" t="n">
        <v>4.56</v>
      </c>
      <c r="J9" s="45" t="n">
        <v>3.63</v>
      </c>
      <c r="K9" s="45" t="n">
        <v>3.48</v>
      </c>
      <c r="L9" s="58">
        <f>IF(OR($A9="",$N9=0),"",COUNTIFS($A$5:$A$1500,$A9,$N$5:$N$1500,"&gt;"&amp;$N9)+1)</f>
        <v/>
      </c>
      <c r="M9" s="58">
        <f>IF(OR($A9="",$N9=0),"",IF(AND($A9&gt;=1001,$A9&lt;=1005),COUNTIFS($A$5:$A$1500,"&gt;=1001",$A$5:$A$1500,"&lt;=1005",$N$5:$N$1500,"&gt;"&amp;$N9)+1,""))</f>
        <v/>
      </c>
      <c r="N9" s="50">
        <f>ROUND(((O9*3+P9*3+Q9*3+R9*3+S9*1)/13)*5,0)</f>
        <v/>
      </c>
      <c r="O9" s="43" t="n">
        <v>63.25</v>
      </c>
      <c r="P9" s="43" t="n">
        <v>50.18</v>
      </c>
      <c r="Q9" s="43" t="n">
        <v>63.25</v>
      </c>
      <c r="R9" s="43" t="n">
        <v>56.88</v>
      </c>
      <c r="S9" s="43" t="n">
        <v>50.42</v>
      </c>
      <c r="T9" s="58">
        <f>IF($C9="","",IF(ISNA(MATCH($C9,Comparativosimulacros!$E:$E,0)),"Falta en Comparativo","Sí está"))</f>
        <v/>
      </c>
    </row>
    <row r="10" ht="15.75" customHeight="1" s="42">
      <c r="A10" s="50" t="n">
        <v>601</v>
      </c>
      <c r="B10" s="44" t="n"/>
      <c r="C10" s="44" t="n"/>
      <c r="D10" s="43" t="inlineStr">
        <is>
          <t>Benítez Quintero Thomas</t>
        </is>
      </c>
      <c r="E10" s="51" t="n"/>
      <c r="F10" s="52" t="n"/>
      <c r="G10" s="45" t="n">
        <v>5</v>
      </c>
      <c r="H10" s="45" t="n">
        <v>3.85</v>
      </c>
      <c r="I10" s="45" t="n">
        <v>5</v>
      </c>
      <c r="J10" s="45" t="n">
        <v>4.47</v>
      </c>
      <c r="K10" s="45" t="n">
        <v>5</v>
      </c>
      <c r="L10" s="58">
        <f>IF(OR($A10="",$N10=0),"",COUNTIFS($A$5:$A$1500,$A10,$N$5:$N$1500,"&gt;"&amp;$N10)+1)</f>
        <v/>
      </c>
      <c r="M10" s="58">
        <f>IF(OR($A10="",$N10=0),"",IF(AND($A10&gt;=1001,$A10&lt;=1005),COUNTIFS($A$5:$A$1500,"&gt;=1001",$A$5:$A$1500,"&lt;=1005",$N$5:$N$1500,"&gt;"&amp;$N10)+1,""))</f>
        <v/>
      </c>
      <c r="N10" s="50">
        <f>ROUND(((O10*3+P10*3+Q10*3+R10*3+S10*1)/13)*5,0)</f>
        <v/>
      </c>
      <c r="O10" s="43" t="n">
        <v>79.75</v>
      </c>
      <c r="P10" s="43" t="n">
        <v>59.35</v>
      </c>
      <c r="Q10" s="43" t="n">
        <v>77</v>
      </c>
      <c r="R10" s="43" t="n">
        <v>70</v>
      </c>
      <c r="S10" s="43" t="n">
        <v>91.67</v>
      </c>
      <c r="T10" s="58">
        <f>IF($C10="","",IF(ISNA(MATCH($C10,Comparativosimulacros!$E:$E,0)),"Falta en Comparativo","Sí está"))</f>
        <v/>
      </c>
    </row>
    <row r="11" ht="15.75" customHeight="1" s="42">
      <c r="A11" s="50" t="n">
        <v>601</v>
      </c>
      <c r="B11" s="44" t="n"/>
      <c r="C11" s="44" t="n"/>
      <c r="D11" s="43" t="inlineStr">
        <is>
          <t>Bertel Barrios Deiner Javier</t>
        </is>
      </c>
      <c r="E11" s="51" t="n"/>
      <c r="F11" s="52" t="n"/>
      <c r="G11" s="45" t="n">
        <v>5</v>
      </c>
      <c r="H11" s="45" t="n">
        <v>1.79</v>
      </c>
      <c r="I11" s="45" t="n">
        <v>1.78</v>
      </c>
      <c r="J11" s="45" t="n">
        <v>3.91</v>
      </c>
      <c r="K11" s="45" t="n">
        <v>1.9</v>
      </c>
      <c r="L11" s="58">
        <f>IF(OR($A11="",$N11=0),"",COUNTIFS($A$5:$A$1500,$A11,$N$5:$N$1500,"&gt;"&amp;$N11)+1)</f>
        <v/>
      </c>
      <c r="M11" s="58">
        <f>IF(OR($A11="",$N11=0),"",IF(AND($A11&gt;=1001,$A11&lt;=1005),COUNTIFS($A$5:$A$1500,"&gt;=1001",$A$5:$A$1500,"&lt;=1005",$N$5:$N$1500,"&gt;"&amp;$N11)+1,""))</f>
        <v/>
      </c>
      <c r="N11" s="50">
        <f>ROUND(((O11*3+P11*3+Q11*3+R11*3+S11*1)/13)*5,0)</f>
        <v/>
      </c>
      <c r="O11" s="43" t="n">
        <v>83</v>
      </c>
      <c r="P11" s="43" t="n">
        <v>27.62</v>
      </c>
      <c r="Q11" s="43" t="n">
        <v>24.75</v>
      </c>
      <c r="R11" s="43" t="n">
        <v>61.25</v>
      </c>
      <c r="S11" s="43" t="n">
        <v>27.5</v>
      </c>
      <c r="T11" s="58">
        <f>IF($C11="","",IF(ISNA(MATCH($C11,Comparativosimulacros!$E:$E,0)),"Falta en Comparativo","Sí está"))</f>
        <v/>
      </c>
    </row>
    <row r="12" ht="15.75" customHeight="1" s="42">
      <c r="A12" s="50" t="n">
        <v>601</v>
      </c>
      <c r="B12" s="44" t="n"/>
      <c r="C12" s="44" t="n"/>
      <c r="D12" s="43" t="inlineStr">
        <is>
          <t>Bran David Dylan Emanuel</t>
        </is>
      </c>
      <c r="E12" s="51" t="n"/>
      <c r="F12" s="52" t="n"/>
      <c r="G12" s="45" t="n">
        <v>5</v>
      </c>
      <c r="H12" s="45" t="n">
        <v>3.05</v>
      </c>
      <c r="I12" s="45" t="n">
        <v>3.96</v>
      </c>
      <c r="J12" s="45" t="n">
        <v>4.19</v>
      </c>
      <c r="K12" s="45" t="n">
        <v>4.74</v>
      </c>
      <c r="L12" s="58">
        <f>IF(OR($A12="",$N12=0),"",COUNTIFS($A$5:$A$1500,$A12,$N$5:$N$1500,"&gt;"&amp;$N12)+1)</f>
        <v/>
      </c>
      <c r="M12" s="58">
        <f>IF(OR($A12="",$N12=0),"",IF(AND($A12&gt;=1001,$A12&lt;=1005),COUNTIFS($A$5:$A$1500,"&gt;=1001",$A$5:$A$1500,"&lt;=1005",$N$5:$N$1500,"&gt;"&amp;$N12)+1,""))</f>
        <v/>
      </c>
      <c r="N12" s="50">
        <f>ROUND(((O12*3+P12*3+Q12*3+R12*3+S12*1)/13)*5,0)</f>
        <v/>
      </c>
      <c r="O12" s="43" t="n">
        <v>85.25</v>
      </c>
      <c r="P12" s="43" t="n">
        <v>47.02</v>
      </c>
      <c r="Q12" s="43" t="n">
        <v>55</v>
      </c>
      <c r="R12" s="43" t="n">
        <v>65.63</v>
      </c>
      <c r="S12" s="43" t="n">
        <v>68.75</v>
      </c>
      <c r="T12" s="58">
        <f>IF($C12="","",IF(ISNA(MATCH($C12,Comparativosimulacros!$E:$E,0)),"Falta en Comparativo","Sí está"))</f>
        <v/>
      </c>
    </row>
    <row r="13" ht="15.75" customHeight="1" s="42">
      <c r="A13" s="50" t="n">
        <v>601</v>
      </c>
      <c r="B13" s="44" t="n"/>
      <c r="C13" s="44" t="n"/>
      <c r="D13" s="43" t="inlineStr">
        <is>
          <t>Brand Meneses Isabella</t>
        </is>
      </c>
      <c r="E13" s="51" t="n"/>
      <c r="F13" s="52" t="n"/>
      <c r="G13" s="45" t="n">
        <v>1.9</v>
      </c>
      <c r="H13" s="45" t="n">
        <v>3.84</v>
      </c>
      <c r="I13" s="45" t="n">
        <v>2.18</v>
      </c>
      <c r="J13" s="45" t="n">
        <v>2.24</v>
      </c>
      <c r="K13" s="45" t="n">
        <v>2.21</v>
      </c>
      <c r="L13" s="58">
        <f>IF(OR($A13="",$N13=0),"",COUNTIFS($A$5:$A$1500,$A13,$N$5:$N$1500,"&gt;"&amp;$N13)+1)</f>
        <v/>
      </c>
      <c r="M13" s="58">
        <f>IF(OR($A13="",$N13=0),"",IF(AND($A13&gt;=1001,$A13&lt;=1005),COUNTIFS($A$5:$A$1500,"&gt;=1001",$A$5:$A$1500,"&lt;=1005",$N$5:$N$1500,"&gt;"&amp;$N13)+1,""))</f>
        <v/>
      </c>
      <c r="N13" s="50">
        <f>ROUND(((O13*3+P13*3+Q13*3+R13*3+S13*1)/13)*5,0)</f>
        <v/>
      </c>
      <c r="O13" s="43" t="n">
        <v>30.25</v>
      </c>
      <c r="P13" s="43" t="n">
        <v>59.17</v>
      </c>
      <c r="Q13" s="43" t="n">
        <v>30.25</v>
      </c>
      <c r="R13" s="43" t="n">
        <v>35</v>
      </c>
      <c r="S13" s="43" t="n">
        <v>32.08</v>
      </c>
      <c r="T13" s="58">
        <f>IF($C13="","",IF(ISNA(MATCH($C13,Comparativosimulacros!$E:$E,0)),"Falta en Comparativo","Sí está"))</f>
        <v/>
      </c>
    </row>
    <row r="14" ht="15.75" customHeight="1" s="42">
      <c r="A14" s="50" t="n">
        <v>601</v>
      </c>
      <c r="B14" s="44" t="n"/>
      <c r="C14" s="44" t="n"/>
      <c r="D14" s="43" t="inlineStr">
        <is>
          <t>Amaya Cadavid Mildrey Valentina</t>
        </is>
      </c>
      <c r="E14" s="51" t="n"/>
      <c r="F14" s="52" t="n"/>
      <c r="G14" s="45" t="n">
        <v>2.6</v>
      </c>
      <c r="H14" s="45" t="n">
        <v>5</v>
      </c>
      <c r="I14" s="45" t="n">
        <v>3.77</v>
      </c>
      <c r="J14" s="45" t="n">
        <v>4.47</v>
      </c>
      <c r="K14" s="45" t="n">
        <v>5</v>
      </c>
      <c r="L14" s="58">
        <f>IF(OR($A14="",$N14=0),"",COUNTIFS($A$5:$A$1500,$A14,$N$5:$N$1500,"&gt;"&amp;$N14)+1)</f>
        <v/>
      </c>
      <c r="M14" s="58">
        <f>IF(OR($A14="",$N14=0),"",IF(AND($A14&gt;=1001,$A14&lt;=1005),COUNTIFS($A$5:$A$1500,"&gt;=1001",$A$5:$A$1500,"&lt;=1005",$N$5:$N$1500,"&gt;"&amp;$N14)+1,""))</f>
        <v/>
      </c>
      <c r="N14" s="50">
        <f>ROUND(((O14*3+P14*3+Q14*3+R14*3+S14*1)/13)*5,0)</f>
        <v/>
      </c>
      <c r="O14" s="43" t="n">
        <v>41.25</v>
      </c>
      <c r="P14" s="43" t="n">
        <v>80.95</v>
      </c>
      <c r="Q14" s="43" t="n">
        <v>52.25</v>
      </c>
      <c r="R14" s="43" t="n">
        <v>70</v>
      </c>
      <c r="S14" s="43" t="n">
        <v>77.92</v>
      </c>
      <c r="T14" s="58">
        <f>IF($C14="","",IF(ISNA(MATCH($C14,Comparativosimulacros!$E:$E,0)),"Falta en Comparativo","Sí está"))</f>
        <v/>
      </c>
    </row>
    <row r="15" ht="15.75" customHeight="1" s="42">
      <c r="A15" s="50" t="n">
        <v>601</v>
      </c>
      <c r="B15" s="44" t="n"/>
      <c r="C15" s="44" t="n"/>
      <c r="D15" s="43" t="inlineStr">
        <is>
          <t>Carvajal Carvajal Milagros Valentina</t>
        </is>
      </c>
      <c r="E15" s="51" t="n"/>
      <c r="F15" s="52" t="n"/>
      <c r="G15" s="45" t="n">
        <v>3.46</v>
      </c>
      <c r="H15" s="45" t="n">
        <v>3.31</v>
      </c>
      <c r="I15" s="45" t="n">
        <v>2.97</v>
      </c>
      <c r="J15" s="45" t="n">
        <v>4.19</v>
      </c>
      <c r="K15" s="45" t="n">
        <v>3.48</v>
      </c>
      <c r="L15" s="58">
        <f>IF(OR($A15="",$N15=0),"",COUNTIFS($A$5:$A$1500,$A15,$N$5:$N$1500,"&gt;"&amp;$N15)+1)</f>
        <v/>
      </c>
      <c r="M15" s="58">
        <f>IF(OR($A15="",$N15=0),"",IF(AND($A15&gt;=1001,$A15&lt;=1005),COUNTIFS($A$5:$A$1500,"&gt;=1001",$A$5:$A$1500,"&lt;=1005",$N$5:$N$1500,"&gt;"&amp;$N15)+1,""))</f>
        <v/>
      </c>
      <c r="N15" s="50">
        <f>ROUND(((O15*3+P15*3+Q15*3+R15*3+S15*1)/13)*5,0)</f>
        <v/>
      </c>
      <c r="O15" s="43" t="n">
        <v>55</v>
      </c>
      <c r="P15" s="43" t="n">
        <v>51.07</v>
      </c>
      <c r="Q15" s="43" t="n">
        <v>41.25</v>
      </c>
      <c r="R15" s="43" t="n">
        <v>65.63</v>
      </c>
      <c r="S15" s="43" t="n">
        <v>50.42</v>
      </c>
      <c r="T15" s="58">
        <f>IF($C15="","",IF(ISNA(MATCH($C15,Comparativosimulacros!$E:$E,0)),"Falta en Comparativo","Sí está"))</f>
        <v/>
      </c>
    </row>
    <row r="16" ht="15.75" customHeight="1" s="42">
      <c r="A16" s="50" t="n">
        <v>601</v>
      </c>
      <c r="B16" s="44" t="n"/>
      <c r="C16" s="44" t="n"/>
      <c r="D16" s="43" t="inlineStr">
        <is>
          <t>Díaz Ara Moisés</t>
        </is>
      </c>
      <c r="E16" s="51" t="n"/>
      <c r="F16" s="52" t="n"/>
      <c r="G16" s="45" t="n">
        <v>4.33</v>
      </c>
      <c r="H16" s="45" t="n">
        <v>5</v>
      </c>
      <c r="I16" s="45" t="n">
        <v>5</v>
      </c>
      <c r="J16" s="45" t="n">
        <v>4.75</v>
      </c>
      <c r="K16" s="45" t="n">
        <v>4.74</v>
      </c>
      <c r="L16" s="58">
        <f>IF(OR($A16="",$N16=0),"",COUNTIFS($A$5:$A$1500,$A16,$N$5:$N$1500,"&gt;"&amp;$N16)+1)</f>
        <v/>
      </c>
      <c r="M16" s="58">
        <f>IF(OR($A16="",$N16=0),"",IF(AND($A16&gt;=1001,$A16&lt;=1005),COUNTIFS($A$5:$A$1500,"&gt;=1001",$A$5:$A$1500,"&lt;=1005",$N$5:$N$1500,"&gt;"&amp;$N16)+1,""))</f>
        <v/>
      </c>
      <c r="N16" s="50">
        <f>ROUND(((O16*3+P16*3+Q16*3+R16*3+S16*1)/13)*5,0)</f>
        <v/>
      </c>
      <c r="O16" s="43" t="n">
        <v>68.75</v>
      </c>
      <c r="P16" s="43" t="n">
        <v>80.95</v>
      </c>
      <c r="Q16" s="43" t="n">
        <v>79.75</v>
      </c>
      <c r="R16" s="43" t="n">
        <v>74.38</v>
      </c>
      <c r="S16" s="43" t="n">
        <v>68.75</v>
      </c>
      <c r="T16" s="58">
        <f>IF($C16="","",IF(ISNA(MATCH($C16,Comparativosimulacros!$E:$E,0)),"Falta en Comparativo","Sí está"))</f>
        <v/>
      </c>
    </row>
    <row r="17" ht="15.75" customHeight="1" s="42">
      <c r="A17" s="50" t="n">
        <v>601</v>
      </c>
      <c r="B17" s="44" t="n"/>
      <c r="C17" s="44" t="n"/>
      <c r="D17" s="43" t="inlineStr">
        <is>
          <t>Gutiérrez Carvajal Sofía</t>
        </is>
      </c>
      <c r="E17" s="51" t="n"/>
      <c r="F17" s="52" t="n"/>
      <c r="G17" s="45" t="n">
        <v>3.81</v>
      </c>
      <c r="H17" s="45" t="n">
        <v>2.94</v>
      </c>
      <c r="I17" s="45" t="n">
        <v>2.97</v>
      </c>
      <c r="J17" s="45" t="n">
        <v>3.35</v>
      </c>
      <c r="K17" s="45" t="n">
        <v>3.48</v>
      </c>
      <c r="L17" s="58">
        <f>IF(OR($A17="",$N17=0),"",COUNTIFS($A$5:$A$1500,$A17,$N$5:$N$1500,"&gt;"&amp;$N17)+1)</f>
        <v/>
      </c>
      <c r="M17" s="58">
        <f>IF(OR($A17="",$N17=0),"",IF(AND($A17&gt;=1001,$A17&lt;=1005),COUNTIFS($A$5:$A$1500,"&gt;=1001",$A$5:$A$1500,"&lt;=1005",$N$5:$N$1500,"&gt;"&amp;$N17)+1,""))</f>
        <v/>
      </c>
      <c r="N17" s="50">
        <f>ROUND(((O17*3+P17*3+Q17*3+R17*3+S17*1)/13)*5,0)</f>
        <v/>
      </c>
      <c r="O17" s="43" t="n">
        <v>60.5</v>
      </c>
      <c r="P17" s="43" t="n">
        <v>45.36</v>
      </c>
      <c r="Q17" s="43" t="n">
        <v>41.25</v>
      </c>
      <c r="R17" s="43" t="n">
        <v>52.5</v>
      </c>
      <c r="S17" s="43" t="n">
        <v>50.42</v>
      </c>
      <c r="T17" s="58">
        <f>IF($C17="","",IF(ISNA(MATCH($C17,Comparativosimulacros!$E:$E,0)),"Falta en Comparativo","Sí está"))</f>
        <v/>
      </c>
    </row>
    <row r="18" ht="15.75" customHeight="1" s="42">
      <c r="A18" s="50" t="n">
        <v>601</v>
      </c>
      <c r="B18" s="44" t="n"/>
      <c r="C18" s="44" t="n"/>
      <c r="D18" s="43" t="inlineStr">
        <is>
          <t>Hernández Lora Matías</t>
        </is>
      </c>
      <c r="E18" s="51" t="n"/>
      <c r="F18" s="52" t="n"/>
      <c r="G18" s="45" t="n">
        <v>5</v>
      </c>
      <c r="H18" s="45" t="n">
        <v>4.7</v>
      </c>
      <c r="I18" s="45" t="n">
        <v>5</v>
      </c>
      <c r="J18" s="45" t="n">
        <v>3.35</v>
      </c>
      <c r="K18" s="45" t="n">
        <v>4.74</v>
      </c>
      <c r="L18" s="58">
        <f>IF(OR($A18="",$N18=0),"",COUNTIFS($A$5:$A$1500,$A18,$N$5:$N$1500,"&gt;"&amp;$N18)+1)</f>
        <v/>
      </c>
      <c r="M18" s="58">
        <f>IF(OR($A18="",$N18=0),"",IF(AND($A18&gt;=1001,$A18&lt;=1005),COUNTIFS($A$5:$A$1500,"&gt;=1001",$A$5:$A$1500,"&lt;=1005",$N$5:$N$1500,"&gt;"&amp;$N18)+1,""))</f>
        <v/>
      </c>
      <c r="N18" s="50">
        <f>ROUND(((O18*3+P18*3+Q18*3+R18*3+S18*1)/13)*5,0)</f>
        <v/>
      </c>
      <c r="O18" s="43" t="n">
        <v>85.75</v>
      </c>
      <c r="P18" s="43" t="n">
        <v>72.44</v>
      </c>
      <c r="Q18" s="43" t="n">
        <v>72</v>
      </c>
      <c r="R18" s="43" t="n">
        <v>52.5</v>
      </c>
      <c r="S18" s="43" t="n">
        <v>68.75</v>
      </c>
      <c r="T18" s="58">
        <f>IF($C18="","",IF(ISNA(MATCH($C18,Comparativosimulacros!$E:$E,0)),"Falta en Comparativo","Sí está"))</f>
        <v/>
      </c>
    </row>
    <row r="19" ht="15.75" customHeight="1" s="42">
      <c r="A19" s="50" t="n">
        <v>601</v>
      </c>
      <c r="B19" s="44" t="n"/>
      <c r="C19" s="44" t="n"/>
      <c r="D19" s="43" t="inlineStr">
        <is>
          <t>Hernández Quirós Sebastián Alonso</t>
        </is>
      </c>
      <c r="E19" s="51" t="n"/>
      <c r="F19" s="52" t="n"/>
      <c r="G19" s="45" t="n">
        <v>2.77</v>
      </c>
      <c r="H19" s="45" t="n">
        <v>2.24</v>
      </c>
      <c r="I19" s="45" t="n">
        <v>3.96</v>
      </c>
      <c r="J19" s="45" t="n">
        <v>2.51</v>
      </c>
      <c r="K19" s="45" t="n">
        <v>2.53</v>
      </c>
      <c r="L19" s="58">
        <f>IF(OR($A19="",$N19=0),"",COUNTIFS($A$5:$A$1500,$A19,$N$5:$N$1500,"&gt;"&amp;$N19)+1)</f>
        <v/>
      </c>
      <c r="M19" s="58">
        <f>IF(OR($A19="",$N19=0),"",IF(AND($A19&gt;=1001,$A19&lt;=1005),COUNTIFS($A$5:$A$1500,"&gt;=1001",$A$5:$A$1500,"&lt;=1005",$N$5:$N$1500,"&gt;"&amp;$N19)+1,""))</f>
        <v/>
      </c>
      <c r="N19" s="50">
        <f>ROUND(((O19*3+P19*3+Q19*3+R19*3+S19*1)/13)*5,0)</f>
        <v/>
      </c>
      <c r="O19" s="43" t="n">
        <v>44</v>
      </c>
      <c r="P19" s="43" t="n">
        <v>34.52</v>
      </c>
      <c r="Q19" s="43" t="n">
        <v>55</v>
      </c>
      <c r="R19" s="43" t="n">
        <v>39.38</v>
      </c>
      <c r="S19" s="43" t="n">
        <v>36.67</v>
      </c>
      <c r="T19" s="58">
        <f>IF($C19="","",IF(ISNA(MATCH($C19,Comparativosimulacros!$E:$E,0)),"Falta en Comparativo","Sí está"))</f>
        <v/>
      </c>
    </row>
    <row r="20" ht="15.75" customHeight="1" s="42">
      <c r="A20" s="50" t="n">
        <v>601</v>
      </c>
      <c r="B20" s="44" t="n"/>
      <c r="C20" s="44" t="n"/>
      <c r="D20" s="43" t="inlineStr">
        <is>
          <t>Jaramillo Hernández Hanna Sofía</t>
        </is>
      </c>
      <c r="E20" s="51" t="n"/>
      <c r="F20" s="52" t="n"/>
      <c r="G20" s="45" t="n">
        <v>4.33</v>
      </c>
      <c r="H20" s="45" t="n">
        <v>3.96</v>
      </c>
      <c r="I20" s="45" t="n">
        <v>3.57</v>
      </c>
      <c r="J20" s="45" t="n">
        <v>3.07</v>
      </c>
      <c r="K20" s="45" t="n">
        <v>4.11</v>
      </c>
      <c r="L20" s="58">
        <f>IF(OR($A20="",$N20=0),"",COUNTIFS($A$5:$A$1500,$A20,$N$5:$N$1500,"&gt;"&amp;$N20)+1)</f>
        <v/>
      </c>
      <c r="M20" s="58">
        <f>IF(OR($A20="",$N20=0),"",IF(AND($A20&gt;=1001,$A20&lt;=1005),COUNTIFS($A$5:$A$1500,"&gt;=1001",$A$5:$A$1500,"&lt;=1005",$N$5:$N$1500,"&gt;"&amp;$N20)+1,""))</f>
        <v/>
      </c>
      <c r="N20" s="50">
        <f>ROUND(((O20*3+P20*3+Q20*3+R20*3+S20*1)/13)*5,0)</f>
        <v/>
      </c>
      <c r="O20" s="43" t="n">
        <v>68.75</v>
      </c>
      <c r="P20" s="43" t="n">
        <v>61.07</v>
      </c>
      <c r="Q20" s="43" t="n">
        <v>49.5</v>
      </c>
      <c r="R20" s="43" t="n">
        <v>48.13</v>
      </c>
      <c r="S20" s="43" t="n">
        <v>59.58</v>
      </c>
      <c r="T20" s="58">
        <f>IF($C20="","",IF(ISNA(MATCH($C20,Comparativosimulacros!$E:$E,0)),"Falta en Comparativo","Sí está"))</f>
        <v/>
      </c>
    </row>
    <row r="21" ht="15.75" customHeight="1" s="42">
      <c r="A21" s="50" t="n">
        <v>601</v>
      </c>
      <c r="B21" s="44" t="n"/>
      <c r="C21" s="44" t="n"/>
      <c r="D21" s="43" t="inlineStr">
        <is>
          <t>Marimon Calderín Ángel David</t>
        </is>
      </c>
      <c r="E21" s="51" t="n"/>
      <c r="F21" s="52" t="n"/>
      <c r="G21" s="45" t="n">
        <v>2.94</v>
      </c>
      <c r="H21" s="45" t="n">
        <v>4.72</v>
      </c>
      <c r="I21" s="45" t="n">
        <v>4.56</v>
      </c>
      <c r="J21" s="45" t="n">
        <v>4.75</v>
      </c>
      <c r="K21" s="45" t="n">
        <v>3.48</v>
      </c>
      <c r="L21" s="58">
        <f>IF(OR($A21="",$N21=0),"",COUNTIFS($A$5:$A$1500,$A21,$N$5:$N$1500,"&gt;"&amp;$N21)+1)</f>
        <v/>
      </c>
      <c r="M21" s="58">
        <f>IF(OR($A21="",$N21=0),"",IF(AND($A21&gt;=1001,$A21&lt;=1005),COUNTIFS($A$5:$A$1500,"&gt;=1001",$A$5:$A$1500,"&lt;=1005",$N$5:$N$1500,"&gt;"&amp;$N21)+1,""))</f>
        <v/>
      </c>
      <c r="N21" s="50">
        <f>ROUND(((O21*3+P21*3+Q21*3+R21*3+S21*1)/13)*5,0)</f>
        <v/>
      </c>
      <c r="O21" s="43" t="n">
        <v>46.75</v>
      </c>
      <c r="P21" s="43" t="n">
        <v>72.86</v>
      </c>
      <c r="Q21" s="43" t="n">
        <v>63.25</v>
      </c>
      <c r="R21" s="43" t="n">
        <v>74.38</v>
      </c>
      <c r="S21" s="43" t="n">
        <v>50.42</v>
      </c>
      <c r="T21" s="58">
        <f>IF($C21="","",IF(ISNA(MATCH($C21,Comparativosimulacros!$E:$E,0)),"Falta en Comparativo","Sí está"))</f>
        <v/>
      </c>
    </row>
    <row r="22" ht="15.75" customHeight="1" s="42">
      <c r="A22" s="50" t="n">
        <v>601</v>
      </c>
      <c r="B22" s="44" t="n"/>
      <c r="C22" s="44" t="n"/>
      <c r="D22" s="43" t="inlineStr">
        <is>
          <t>Marín Flórez Juan David</t>
        </is>
      </c>
      <c r="E22" s="51" t="n"/>
      <c r="F22" s="52" t="n"/>
      <c r="G22" s="45" t="n">
        <v>2.08</v>
      </c>
      <c r="H22" s="45" t="n">
        <v>3.31</v>
      </c>
      <c r="I22" s="45" t="n">
        <v>2.18</v>
      </c>
      <c r="J22" s="45" t="n">
        <v>4.19</v>
      </c>
      <c r="K22" s="45" t="n">
        <v>2.53</v>
      </c>
      <c r="L22" s="58">
        <f>IF(OR($A22="",$N22=0),"",COUNTIFS($A$5:$A$1500,$A22,$N$5:$N$1500,"&gt;"&amp;$N22)+1)</f>
        <v/>
      </c>
      <c r="M22" s="58">
        <f>IF(OR($A22="",$N22=0),"",IF(AND($A22&gt;=1001,$A22&lt;=1005),COUNTIFS($A$5:$A$1500,"&gt;=1001",$A$5:$A$1500,"&lt;=1005",$N$5:$N$1500,"&gt;"&amp;$N22)+1,""))</f>
        <v/>
      </c>
      <c r="N22" s="50">
        <f>ROUND(((O22*3+P22*3+Q22*3+R22*3+S22*1)/13)*5,0)</f>
        <v/>
      </c>
      <c r="O22" s="43" t="n">
        <v>33</v>
      </c>
      <c r="P22" s="43" t="n">
        <v>51.07</v>
      </c>
      <c r="Q22" s="43" t="n">
        <v>30.25</v>
      </c>
      <c r="R22" s="43" t="n">
        <v>65.63</v>
      </c>
      <c r="S22" s="43" t="n">
        <v>36.67</v>
      </c>
      <c r="T22" s="58">
        <f>IF($C22="","",IF(ISNA(MATCH($C22,Comparativosimulacros!$E:$E,0)),"Falta en Comparativo","Sí está"))</f>
        <v/>
      </c>
    </row>
    <row r="23" ht="15.75" customHeight="1" s="42">
      <c r="A23" s="50" t="n">
        <v>601</v>
      </c>
      <c r="B23" s="44" t="n"/>
      <c r="C23" s="44" t="n"/>
      <c r="D23" s="43" t="inlineStr">
        <is>
          <t>Martínez Pérez Salome</t>
        </is>
      </c>
      <c r="E23" s="51" t="n"/>
      <c r="F23" s="52" t="n"/>
      <c r="G23" s="45" t="n">
        <v>2.77</v>
      </c>
      <c r="H23" s="45" t="n">
        <v>3.01</v>
      </c>
      <c r="I23" s="45" t="n">
        <v>2.97</v>
      </c>
      <c r="J23" s="45" t="n">
        <v>3.35</v>
      </c>
      <c r="K23" s="45" t="n">
        <v>5</v>
      </c>
      <c r="L23" s="58">
        <f>IF(OR($A23="",$N23=0),"",COUNTIFS($A$5:$A$1500,$A23,$N$5:$N$1500,"&gt;"&amp;$N23)+1)</f>
        <v/>
      </c>
      <c r="M23" s="58">
        <f>IF(OR($A23="",$N23=0),"",IF(AND($A23&gt;=1001,$A23&lt;=1005),COUNTIFS($A$5:$A$1500,"&gt;=1001",$A$5:$A$1500,"&lt;=1005",$N$5:$N$1500,"&gt;"&amp;$N23)+1,""))</f>
        <v/>
      </c>
      <c r="N23" s="50">
        <f>ROUND(((O23*3+P23*3+Q23*3+R23*3+S23*1)/13)*5,0)</f>
        <v/>
      </c>
      <c r="O23" s="43" t="n">
        <v>44</v>
      </c>
      <c r="P23" s="43" t="n">
        <v>46.43</v>
      </c>
      <c r="Q23" s="43" t="n">
        <v>41.25</v>
      </c>
      <c r="R23" s="43" t="n">
        <v>52.5</v>
      </c>
      <c r="S23" s="43" t="n">
        <v>73.33</v>
      </c>
      <c r="T23" s="58">
        <f>IF($C23="","",IF(ISNA(MATCH($C23,Comparativosimulacros!$E:$E,0)),"Falta en Comparativo","Sí está"))</f>
        <v/>
      </c>
    </row>
    <row r="24" ht="15.75" customHeight="1" s="42">
      <c r="A24" s="50" t="n">
        <v>601</v>
      </c>
      <c r="B24" s="44" t="n"/>
      <c r="C24" s="44" t="n"/>
      <c r="D24" s="43" t="inlineStr">
        <is>
          <t>Mesa Vargas Mathias</t>
        </is>
      </c>
      <c r="E24" s="51" t="n"/>
      <c r="F24" s="52" t="n"/>
      <c r="G24" s="45" t="n">
        <v>4.85</v>
      </c>
      <c r="H24" s="45" t="n">
        <v>4.45</v>
      </c>
      <c r="I24" s="45" t="n">
        <v>2.97</v>
      </c>
      <c r="J24" s="45" t="n">
        <v>3.91</v>
      </c>
      <c r="K24" s="45" t="n">
        <v>4.42</v>
      </c>
      <c r="L24" s="58">
        <f>IF(OR($A24="",$N24=0),"",COUNTIFS($A$5:$A$1500,$A24,$N$5:$N$1500,"&gt;"&amp;$N24)+1)</f>
        <v/>
      </c>
      <c r="M24" s="58">
        <f>IF(OR($A24="",$N24=0),"",IF(AND($A24&gt;=1001,$A24&lt;=1005),COUNTIFS($A$5:$A$1500,"&gt;=1001",$A$5:$A$1500,"&lt;=1005",$N$5:$N$1500,"&gt;"&amp;$N24)+1,""))</f>
        <v/>
      </c>
      <c r="N24" s="50">
        <f>ROUND(((O24*3+P24*3+Q24*3+R24*3+S24*1)/13)*5,0)</f>
        <v/>
      </c>
      <c r="O24" s="43" t="n">
        <v>77</v>
      </c>
      <c r="P24" s="43" t="n">
        <v>68.63</v>
      </c>
      <c r="Q24" s="43" t="n">
        <v>41.25</v>
      </c>
      <c r="R24" s="43" t="n">
        <v>61.25</v>
      </c>
      <c r="S24" s="43" t="n">
        <v>64.17</v>
      </c>
      <c r="T24" s="58">
        <f>IF($C24="","",IF(ISNA(MATCH($C24,Comparativosimulacros!$E:$E,0)),"Falta en Comparativo","Sí está"))</f>
        <v/>
      </c>
    </row>
    <row r="25" ht="15.75" customHeight="1" s="42">
      <c r="A25" s="50" t="n">
        <v>601</v>
      </c>
      <c r="B25" s="44" t="n"/>
      <c r="C25" s="44" t="n"/>
      <c r="D25" s="43" t="inlineStr">
        <is>
          <t>Mathias Molina Cano</t>
        </is>
      </c>
      <c r="E25" s="51" t="n"/>
      <c r="F25" s="52" t="n"/>
      <c r="G25" s="45" t="n">
        <v>2.94</v>
      </c>
      <c r="H25" s="45" t="n">
        <v>1.79</v>
      </c>
      <c r="I25" s="45" t="n">
        <v>1.98</v>
      </c>
      <c r="J25" s="45" t="n">
        <v>2.51</v>
      </c>
      <c r="K25" s="45" t="n">
        <v>2.21</v>
      </c>
      <c r="L25" s="58">
        <f>IF(OR($A25="",$N25=0),"",COUNTIFS($A$5:$A$1500,$A25,$N$5:$N$1500,"&gt;"&amp;$N25)+1)</f>
        <v/>
      </c>
      <c r="M25" s="58">
        <f>IF(OR($A25="",$N25=0),"",IF(AND($A25&gt;=1001,$A25&lt;=1005),COUNTIFS($A$5:$A$1500,"&gt;=1001",$A$5:$A$1500,"&lt;=1005",$N$5:$N$1500,"&gt;"&amp;$N25)+1,""))</f>
        <v/>
      </c>
      <c r="N25" s="50">
        <f>ROUND(((O25*3+P25*3+Q25*3+R25*3+S25*1)/13)*5,0)</f>
        <v/>
      </c>
      <c r="O25" s="43" t="n">
        <v>46.75</v>
      </c>
      <c r="P25" s="43" t="n">
        <v>27.62</v>
      </c>
      <c r="Q25" s="43" t="n">
        <v>27.5</v>
      </c>
      <c r="R25" s="43" t="n">
        <v>39.38</v>
      </c>
      <c r="S25" s="43" t="n">
        <v>32.08</v>
      </c>
      <c r="T25" s="58">
        <f>IF($C25="","",IF(ISNA(MATCH($C25,Comparativosimulacros!$E:$E,0)),"Falta en Comparativo","Sí está"))</f>
        <v/>
      </c>
    </row>
    <row r="26" ht="15.75" customHeight="1" s="42">
      <c r="A26" s="50" t="n">
        <v>601</v>
      </c>
      <c r="B26" s="44" t="n"/>
      <c r="C26" s="44" t="n"/>
      <c r="D26" s="43" t="inlineStr">
        <is>
          <t>Naranjo Hernández Juan Sebastián</t>
        </is>
      </c>
      <c r="E26" s="51" t="n"/>
      <c r="F26" s="52" t="n"/>
      <c r="G26" s="45" t="n">
        <v>3.81</v>
      </c>
      <c r="H26" s="45" t="n">
        <v>2.46</v>
      </c>
      <c r="I26" s="45" t="n">
        <v>4.76</v>
      </c>
      <c r="J26" s="45" t="n">
        <v>3.07</v>
      </c>
      <c r="K26" s="45" t="n">
        <v>1.26</v>
      </c>
      <c r="L26" s="58">
        <f>IF(OR($A26="",$N26=0),"",COUNTIFS($A$5:$A$1500,$A26,$N$5:$N$1500,"&gt;"&amp;$N26)+1)</f>
        <v/>
      </c>
      <c r="M26" s="58">
        <f>IF(OR($A26="",$N26=0),"",IF(AND($A26&gt;=1001,$A26&lt;=1005),COUNTIFS($A$5:$A$1500,"&gt;=1001",$A$5:$A$1500,"&lt;=1005",$N$5:$N$1500,"&gt;"&amp;$N26)+1,""))</f>
        <v/>
      </c>
      <c r="N26" s="50">
        <f>ROUND(((O26*3+P26*3+Q26*3+R26*3+S26*1)/13)*5,0)</f>
        <v/>
      </c>
      <c r="O26" s="43" t="n">
        <v>60.5</v>
      </c>
      <c r="P26" s="43" t="n">
        <v>37.92</v>
      </c>
      <c r="Q26" s="43" t="n">
        <v>66</v>
      </c>
      <c r="R26" s="43" t="n">
        <v>48.13</v>
      </c>
      <c r="S26" s="43" t="n">
        <v>18.33</v>
      </c>
      <c r="T26" s="58">
        <f>IF($C26="","",IF(ISNA(MATCH($C26,Comparativosimulacros!$E:$E,0)),"Falta en Comparativo","Sí está"))</f>
        <v/>
      </c>
    </row>
    <row r="27" ht="15.75" customHeight="1" s="42">
      <c r="A27" s="50" t="n">
        <v>601</v>
      </c>
      <c r="B27" s="44" t="n"/>
      <c r="C27" s="44" t="n"/>
      <c r="D27" s="43" t="inlineStr">
        <is>
          <t>Narváez Pérez Kevin Andrés</t>
        </is>
      </c>
      <c r="E27" s="51" t="n"/>
      <c r="F27" s="52" t="n"/>
      <c r="G27" s="45" t="n">
        <v>2.25</v>
      </c>
      <c r="H27" s="45" t="n">
        <v>3.3</v>
      </c>
      <c r="I27" s="45" t="n">
        <v>3.37</v>
      </c>
      <c r="J27" s="45" t="n">
        <v>3.35</v>
      </c>
      <c r="K27" s="45" t="n">
        <v>3.48</v>
      </c>
      <c r="L27" s="58">
        <f>IF(OR($A27="",$N27=0),"",COUNTIFS($A$5:$A$1500,$A27,$N$5:$N$1500,"&gt;"&amp;$N27)+1)</f>
        <v/>
      </c>
      <c r="M27" s="58">
        <f>IF(OR($A27="",$N27=0),"",IF(AND($A27&gt;=1001,$A27&lt;=1005),COUNTIFS($A$5:$A$1500,"&gt;=1001",$A$5:$A$1500,"&lt;=1005",$N$5:$N$1500,"&gt;"&amp;$N27)+1,""))</f>
        <v/>
      </c>
      <c r="N27" s="50">
        <f>ROUND(((O27*3+P27*3+Q27*3+R27*3+S27*1)/13)*5,0)</f>
        <v/>
      </c>
      <c r="O27" s="43" t="n">
        <v>35.75</v>
      </c>
      <c r="P27" s="43" t="n">
        <v>50.89</v>
      </c>
      <c r="Q27" s="43" t="n">
        <v>46.75</v>
      </c>
      <c r="R27" s="43" t="n">
        <v>52.5</v>
      </c>
      <c r="S27" s="43" t="n">
        <v>50.42</v>
      </c>
      <c r="T27" s="58">
        <f>IF($C27="","",IF(ISNA(MATCH($C27,Comparativosimulacros!$E:$E,0)),"Falta en Comparativo","Sí está"))</f>
        <v/>
      </c>
    </row>
    <row r="28" ht="15.75" customHeight="1" s="42">
      <c r="A28" s="50" t="n">
        <v>601</v>
      </c>
      <c r="B28" s="44" t="n"/>
      <c r="C28" s="44" t="n"/>
      <c r="D28" s="43" t="inlineStr">
        <is>
          <t>Obregon Guevara Valery Fernanda</t>
        </is>
      </c>
      <c r="E28" s="51" t="n"/>
      <c r="F28" s="52" t="n"/>
      <c r="G28" s="45" t="n">
        <v>3.81</v>
      </c>
      <c r="H28" s="45" t="n">
        <v>2.35</v>
      </c>
      <c r="I28" s="45" t="n">
        <v>2.97</v>
      </c>
      <c r="J28" s="45" t="n">
        <v>4.75</v>
      </c>
      <c r="K28" s="45" t="n">
        <v>1.58</v>
      </c>
      <c r="L28" s="58">
        <f>IF(OR($A28="",$N28=0),"",COUNTIFS($A$5:$A$1500,$A28,$N$5:$N$1500,"&gt;"&amp;$N28)+1)</f>
        <v/>
      </c>
      <c r="M28" s="58">
        <f>IF(OR($A28="",$N28=0),"",IF(AND($A28&gt;=1001,$A28&lt;=1005),COUNTIFS($A$5:$A$1500,"&gt;=1001",$A$5:$A$1500,"&lt;=1005",$N$5:$N$1500,"&gt;"&amp;$N28)+1,""))</f>
        <v/>
      </c>
      <c r="N28" s="50">
        <f>ROUND(((O28*3+P28*3+Q28*3+R28*3+S28*1)/13)*5,0)</f>
        <v/>
      </c>
      <c r="O28" s="43" t="n">
        <v>60.5</v>
      </c>
      <c r="P28" s="43" t="n">
        <v>36.25</v>
      </c>
      <c r="Q28" s="43" t="n">
        <v>41.25</v>
      </c>
      <c r="R28" s="43" t="n">
        <v>74.38</v>
      </c>
      <c r="S28" s="43" t="n">
        <v>22.92</v>
      </c>
      <c r="T28" s="58">
        <f>IF($C28="","",IF(ISNA(MATCH($C28,Comparativosimulacros!$E:$E,0)),"Falta en Comparativo","Sí está"))</f>
        <v/>
      </c>
    </row>
    <row r="29" ht="15.75" customHeight="1" s="42">
      <c r="A29" s="50" t="n">
        <v>601</v>
      </c>
      <c r="B29" s="44" t="n"/>
      <c r="C29" s="44" t="n"/>
      <c r="D29" s="43" t="inlineStr">
        <is>
          <t>Palacios Tirado Ever Luis</t>
        </is>
      </c>
      <c r="E29" s="51" t="n"/>
      <c r="F29" s="52" t="n"/>
      <c r="G29" s="45" t="n">
        <v>2.42</v>
      </c>
      <c r="H29" s="45" t="n">
        <v>2.76</v>
      </c>
      <c r="I29" s="45" t="n">
        <v>3.17</v>
      </c>
      <c r="J29" s="45" t="n">
        <v>2.51</v>
      </c>
      <c r="K29" s="45" t="n">
        <v>1.58</v>
      </c>
      <c r="L29" s="58">
        <f>IF(OR($A29="",$N29=0),"",COUNTIFS($A$5:$A$1500,$A29,$N$5:$N$1500,"&gt;"&amp;$N29)+1)</f>
        <v/>
      </c>
      <c r="M29" s="58">
        <f>IF(OR($A29="",$N29=0),"",IF(AND($A29&gt;=1001,$A29&lt;=1005),COUNTIFS($A$5:$A$1500,"&gt;=1001",$A$5:$A$1500,"&lt;=1005",$N$5:$N$1500,"&gt;"&amp;$N29)+1,""))</f>
        <v/>
      </c>
      <c r="N29" s="50">
        <f>ROUND(((O29*3+P29*3+Q29*3+R29*3+S29*1)/13)*5,0)</f>
        <v/>
      </c>
      <c r="O29" s="43" t="n">
        <v>38.5</v>
      </c>
      <c r="P29" s="43" t="n">
        <v>42.5</v>
      </c>
      <c r="Q29" s="43" t="n">
        <v>44</v>
      </c>
      <c r="R29" s="43" t="n">
        <v>39.38</v>
      </c>
      <c r="S29" s="43" t="n">
        <v>22.92</v>
      </c>
      <c r="T29" s="58">
        <f>IF($C29="","",IF(ISNA(MATCH($C29,Comparativosimulacros!$E:$E,0)),"Falta en Comparativo","Sí está"))</f>
        <v/>
      </c>
    </row>
    <row r="30" ht="15.75" customHeight="1" s="42">
      <c r="A30" s="50" t="n">
        <v>601</v>
      </c>
      <c r="B30" s="44" t="n"/>
      <c r="C30" s="44" t="n"/>
      <c r="D30" s="43" t="inlineStr">
        <is>
          <t>Ríos Moreno Derick Joel</t>
        </is>
      </c>
      <c r="E30" s="51" t="n"/>
      <c r="F30" s="52" t="n"/>
      <c r="G30" s="45" t="n">
        <v>4.67</v>
      </c>
      <c r="H30" s="45" t="n">
        <v>5</v>
      </c>
      <c r="I30" s="45" t="n">
        <v>4.76</v>
      </c>
      <c r="J30" s="45" t="n">
        <v>3.91</v>
      </c>
      <c r="K30" s="45" t="n">
        <v>5</v>
      </c>
      <c r="L30" s="58">
        <f>IF(OR($A30="",$N30=0),"",COUNTIFS($A$5:$A$1500,$A30,$N$5:$N$1500,"&gt;"&amp;$N30)+1)</f>
        <v/>
      </c>
      <c r="M30" s="58">
        <f>IF(OR($A30="",$N30=0),"",IF(AND($A30&gt;=1001,$A30&lt;=1005),COUNTIFS($A$5:$A$1500,"&gt;=1001",$A$5:$A$1500,"&lt;=1005",$N$5:$N$1500,"&gt;"&amp;$N30)+1,""))</f>
        <v/>
      </c>
      <c r="N30" s="50">
        <f>ROUND(((O30*3+P30*3+Q30*3+R30*3+S30*1)/13)*5,0)</f>
        <v/>
      </c>
      <c r="O30" s="43" t="n">
        <v>74.25</v>
      </c>
      <c r="P30" s="43" t="n">
        <v>86.31</v>
      </c>
      <c r="Q30" s="43" t="n">
        <v>66</v>
      </c>
      <c r="R30" s="43" t="n">
        <v>61.25</v>
      </c>
      <c r="S30" s="43" t="n">
        <v>73.33</v>
      </c>
      <c r="T30" s="58">
        <f>IF($C30="","",IF(ISNA(MATCH($C30,Comparativosimulacros!$E:$E,0)),"Falta en Comparativo","Sí está"))</f>
        <v/>
      </c>
    </row>
    <row r="31" ht="15.75" customHeight="1" s="42">
      <c r="A31" s="50" t="n">
        <v>601</v>
      </c>
      <c r="B31" s="44" t="n"/>
      <c r="C31" s="44" t="n"/>
      <c r="D31" s="43" t="inlineStr">
        <is>
          <t>Rivas Tuiran Nicolas</t>
        </is>
      </c>
      <c r="E31" s="51" t="n"/>
      <c r="F31" s="52" t="n"/>
      <c r="G31" s="45" t="n">
        <v>3.63</v>
      </c>
      <c r="H31" s="45" t="n">
        <v>2.49</v>
      </c>
      <c r="I31" s="45" t="n">
        <v>2.77</v>
      </c>
      <c r="J31" s="45" t="n">
        <v>3.07</v>
      </c>
      <c r="K31" s="45" t="n">
        <v>1.26</v>
      </c>
      <c r="L31" s="58">
        <f>IF(OR($A31="",$N31=0),"",COUNTIFS($A$5:$A$1500,$A31,$N$5:$N$1500,"&gt;"&amp;$N31)+1)</f>
        <v/>
      </c>
      <c r="M31" s="58">
        <f>IF(OR($A31="",$N31=0),"",IF(AND($A31&gt;=1001,$A31&lt;=1005),COUNTIFS($A$5:$A$1500,"&gt;=1001",$A$5:$A$1500,"&lt;=1005",$N$5:$N$1500,"&gt;"&amp;$N31)+1,""))</f>
        <v/>
      </c>
      <c r="N31" s="50">
        <f>ROUND(((O31*3+P31*3+Q31*3+R31*3+S31*1)/13)*5,0)</f>
        <v/>
      </c>
      <c r="O31" s="43" t="n">
        <v>57.75</v>
      </c>
      <c r="P31" s="43" t="n">
        <v>38.45</v>
      </c>
      <c r="Q31" s="43" t="n">
        <v>38.5</v>
      </c>
      <c r="R31" s="43" t="n">
        <v>48.13</v>
      </c>
      <c r="S31" s="43" t="n">
        <v>18.33</v>
      </c>
      <c r="T31" s="58">
        <f>IF($C31="","",IF(ISNA(MATCH($C31,Comparativosimulacros!$E:$E,0)),"Falta en Comparativo","Sí está"))</f>
        <v/>
      </c>
    </row>
    <row r="32" ht="15.75" customHeight="1" s="42">
      <c r="A32" s="50" t="n">
        <v>601</v>
      </c>
      <c r="B32" s="44" t="n"/>
      <c r="C32" s="44" t="n"/>
      <c r="D32" s="43" t="inlineStr">
        <is>
          <t>Rivera Aguinaga John Alexander</t>
        </is>
      </c>
      <c r="E32" s="51" t="n"/>
      <c r="F32" s="52" t="n"/>
      <c r="G32" s="45" t="n">
        <v>1.73</v>
      </c>
      <c r="H32" s="45" t="n">
        <v>4.99</v>
      </c>
      <c r="I32" s="45" t="n">
        <v>3.77</v>
      </c>
      <c r="J32" s="45" t="n">
        <v>4.19</v>
      </c>
      <c r="K32" s="45" t="n">
        <v>3.16</v>
      </c>
      <c r="L32" s="58">
        <f>IF(OR($A32="",$N32=0),"",COUNTIFS($A$5:$A$1500,$A32,$N$5:$N$1500,"&gt;"&amp;$N32)+1)</f>
        <v/>
      </c>
      <c r="M32" s="58">
        <f>IF(OR($A32="",$N32=0),"",IF(AND($A32&gt;=1001,$A32&lt;=1005),COUNTIFS($A$5:$A$1500,"&gt;=1001",$A$5:$A$1500,"&lt;=1005",$N$5:$N$1500,"&gt;"&amp;$N32)+1,""))</f>
        <v/>
      </c>
      <c r="N32" s="50">
        <f>ROUND(((O32*3+P32*3+Q32*3+R32*3+S32*1)/13)*5,0)</f>
        <v/>
      </c>
      <c r="O32" s="43" t="n">
        <v>27.5</v>
      </c>
      <c r="P32" s="43" t="n">
        <v>76.90000000000001</v>
      </c>
      <c r="Q32" s="43" t="n">
        <v>52.25</v>
      </c>
      <c r="R32" s="43" t="n">
        <v>65.63</v>
      </c>
      <c r="S32" s="43" t="n">
        <v>45.83</v>
      </c>
      <c r="T32" s="58">
        <f>IF($C32="","",IF(ISNA(MATCH($C32,Comparativosimulacros!$E:$E,0)),"Falta en Comparativo","Sí está"))</f>
        <v/>
      </c>
    </row>
    <row r="33" ht="15.75" customHeight="1" s="42">
      <c r="A33" s="50" t="n">
        <v>601</v>
      </c>
      <c r="B33" s="44" t="n"/>
      <c r="C33" s="44" t="n"/>
      <c r="D33" s="43" t="inlineStr">
        <is>
          <t>Rojas Palacios María Isabel</t>
        </is>
      </c>
      <c r="E33" s="51" t="n"/>
      <c r="F33" s="52" t="n"/>
      <c r="G33" s="45" t="n">
        <v>4.5</v>
      </c>
      <c r="H33" s="45" t="n">
        <v>2.24</v>
      </c>
      <c r="I33" s="45" t="n">
        <v>1.39</v>
      </c>
      <c r="J33" s="45" t="n">
        <v>1.68</v>
      </c>
      <c r="K33" s="45" t="n">
        <v>1.58</v>
      </c>
      <c r="L33" s="58">
        <f>IF(OR($A33="",$N33=0),"",COUNTIFS($A$5:$A$1500,$A33,$N$5:$N$1500,"&gt;"&amp;$N33)+1)</f>
        <v/>
      </c>
      <c r="M33" s="58">
        <f>IF(OR($A33="",$N33=0),"",IF(AND($A33&gt;=1001,$A33&lt;=1005),COUNTIFS($A$5:$A$1500,"&gt;=1001",$A$5:$A$1500,"&lt;=1005",$N$5:$N$1500,"&gt;"&amp;$N33)+1,""))</f>
        <v/>
      </c>
      <c r="N33" s="50">
        <f>ROUND(((O33*3+P33*3+Q33*3+R33*3+S33*1)/13)*5,0)</f>
        <v/>
      </c>
      <c r="O33" s="43" t="n">
        <v>71.5</v>
      </c>
      <c r="P33" s="43" t="n">
        <v>34.58</v>
      </c>
      <c r="Q33" s="43" t="n">
        <v>19.25</v>
      </c>
      <c r="R33" s="43" t="n">
        <v>26.25</v>
      </c>
      <c r="S33" s="43" t="n">
        <v>22.92</v>
      </c>
      <c r="T33" s="58">
        <f>IF($C33="","",IF(ISNA(MATCH($C33,Comparativosimulacros!$E:$E,0)),"Falta en Comparativo","Sí está"))</f>
        <v/>
      </c>
    </row>
    <row r="34" ht="15.75" customHeight="1" s="42">
      <c r="A34" s="50" t="n">
        <v>601</v>
      </c>
      <c r="B34" s="44" t="n"/>
      <c r="C34" s="44" t="n"/>
      <c r="D34" s="43" t="inlineStr">
        <is>
          <t>Roldan Tilano Julieta</t>
        </is>
      </c>
      <c r="E34" s="51" t="n"/>
      <c r="F34" s="52" t="n"/>
      <c r="G34" s="45" t="n">
        <v>3.46</v>
      </c>
      <c r="H34" s="45" t="n">
        <v>4.6</v>
      </c>
      <c r="I34" s="45" t="n">
        <v>4.36</v>
      </c>
      <c r="J34" s="45" t="n">
        <v>5</v>
      </c>
      <c r="K34" s="45" t="n">
        <v>3.48</v>
      </c>
      <c r="L34" s="58">
        <f>IF(OR($A34="",$N34=0),"",COUNTIFS($A$5:$A$1500,$A34,$N$5:$N$1500,"&gt;"&amp;$N34)+1)</f>
        <v/>
      </c>
      <c r="M34" s="58">
        <f>IF(OR($A34="",$N34=0),"",IF(AND($A34&gt;=1001,$A34&lt;=1005),COUNTIFS($A$5:$A$1500,"&gt;=1001",$A$5:$A$1500,"&lt;=1005",$N$5:$N$1500,"&gt;"&amp;$N34)+1,""))</f>
        <v/>
      </c>
      <c r="N34" s="50">
        <f>ROUND(((O34*3+P34*3+Q34*3+R34*3+S34*1)/13)*5,0)</f>
        <v/>
      </c>
      <c r="O34" s="43" t="n">
        <v>55</v>
      </c>
      <c r="P34" s="43" t="n">
        <v>71.01000000000001</v>
      </c>
      <c r="Q34" s="43" t="n">
        <v>60.5</v>
      </c>
      <c r="R34" s="43" t="n">
        <v>78.75</v>
      </c>
      <c r="S34" s="43" t="n">
        <v>50.42</v>
      </c>
      <c r="T34" s="58">
        <f>IF($C34="","",IF(ISNA(MATCH($C34,Comparativosimulacros!$E:$E,0)),"Falta en Comparativo","Sí está"))</f>
        <v/>
      </c>
    </row>
    <row r="35" ht="15.75" customHeight="1" s="42">
      <c r="A35" s="50" t="n">
        <v>601</v>
      </c>
      <c r="B35" s="44" t="n"/>
      <c r="C35" s="44" t="n"/>
      <c r="D35" s="43" t="inlineStr">
        <is>
          <t>Sepulveda Maria Fernanda</t>
        </is>
      </c>
      <c r="E35" s="51" t="n"/>
      <c r="F35" s="52" t="n"/>
      <c r="G35" s="45" t="n">
        <v>2.42</v>
      </c>
      <c r="H35" s="45" t="n">
        <v>5</v>
      </c>
      <c r="I35" s="45" t="n">
        <v>5</v>
      </c>
      <c r="J35" s="45" t="n">
        <v>3.91</v>
      </c>
      <c r="K35" s="45" t="n">
        <v>2.53</v>
      </c>
      <c r="L35" s="58">
        <f>IF(OR($A35="",$N35=0),"",COUNTIFS($A$5:$A$1500,$A35,$N$5:$N$1500,"&gt;"&amp;$N35)+1)</f>
        <v/>
      </c>
      <c r="M35" s="58">
        <f>IF(OR($A35="",$N35=0),"",IF(AND($A35&gt;=1001,$A35&lt;=1005),COUNTIFS($A$5:$A$1500,"&gt;=1001",$A$5:$A$1500,"&lt;=1005",$N$5:$N$1500,"&gt;"&amp;$N35)+1,""))</f>
        <v/>
      </c>
      <c r="N35" s="50">
        <f>ROUND(((O35*3+P35*3+Q35*3+R35*3+S35*1)/13)*5,0)</f>
        <v/>
      </c>
      <c r="O35" s="43" t="n">
        <v>38.5</v>
      </c>
      <c r="P35" s="43" t="n">
        <v>77.44</v>
      </c>
      <c r="Q35" s="43" t="n">
        <v>74.25</v>
      </c>
      <c r="R35" s="43" t="n">
        <v>61.25</v>
      </c>
      <c r="S35" s="43" t="n">
        <v>36.67</v>
      </c>
      <c r="T35" s="58">
        <f>IF($C35="","",IF(ISNA(MATCH($C35,Comparativosimulacros!$E:$E,0)),"Falta en Comparativo","Sí está"))</f>
        <v/>
      </c>
    </row>
    <row r="36" ht="15.75" customHeight="1" s="42">
      <c r="A36" s="50" t="n">
        <v>601</v>
      </c>
      <c r="B36" s="44" t="n"/>
      <c r="C36" s="44" t="n"/>
      <c r="D36" s="43" t="inlineStr">
        <is>
          <t>Maira Alejandra Serna Baldovino</t>
        </is>
      </c>
      <c r="E36" s="51" t="n"/>
      <c r="F36" s="52" t="n"/>
      <c r="G36" s="45" t="n">
        <v>3.29</v>
      </c>
      <c r="H36" s="45" t="n">
        <v>2.89</v>
      </c>
      <c r="I36" s="45" t="n">
        <v>3.17</v>
      </c>
      <c r="J36" s="45" t="n">
        <v>3.07</v>
      </c>
      <c r="K36" s="45" t="n">
        <v>3.79</v>
      </c>
      <c r="L36" s="58">
        <f>IF(OR($A36="",$N36=0),"",COUNTIFS($A$5:$A$1500,$A36,$N$5:$N$1500,"&gt;"&amp;$N36)+1)</f>
        <v/>
      </c>
      <c r="M36" s="58">
        <f>IF(OR($A36="",$N36=0),"",IF(AND($A36&gt;=1001,$A36&lt;=1005),COUNTIFS($A$5:$A$1500,"&gt;=1001",$A$5:$A$1500,"&lt;=1005",$N$5:$N$1500,"&gt;"&amp;$N36)+1,""))</f>
        <v/>
      </c>
      <c r="N36" s="50">
        <f>ROUND(((O36*3+P36*3+Q36*3+R36*3+S36*1)/13)*5,0)</f>
        <v/>
      </c>
      <c r="O36" s="43" t="n">
        <v>52.25</v>
      </c>
      <c r="P36" s="43" t="n">
        <v>44.52</v>
      </c>
      <c r="Q36" s="43" t="n">
        <v>44</v>
      </c>
      <c r="R36" s="43" t="n">
        <v>48.13</v>
      </c>
      <c r="S36" s="43" t="n">
        <v>55</v>
      </c>
      <c r="T36" s="58">
        <f>IF($C36="","",IF(ISNA(MATCH($C36,Comparativosimulacros!$E:$E,0)),"Falta en Comparativo","Sí está"))</f>
        <v/>
      </c>
    </row>
    <row r="37" ht="15.75" customHeight="1" s="42">
      <c r="A37" s="50" t="n">
        <v>601</v>
      </c>
      <c r="B37" s="44" t="n"/>
      <c r="C37" s="44" t="n"/>
      <c r="D37" s="43" t="inlineStr">
        <is>
          <t>Tilano Alcaraz Esneider Alexander</t>
        </is>
      </c>
      <c r="E37" s="51" t="n"/>
      <c r="F37" s="52" t="n"/>
      <c r="G37" s="45" t="n">
        <v>4.85</v>
      </c>
      <c r="H37" s="45" t="n">
        <v>2.16</v>
      </c>
      <c r="I37" s="45" t="n">
        <v>2.58</v>
      </c>
      <c r="J37" s="45" t="n">
        <v>3.07</v>
      </c>
      <c r="K37" s="45" t="n">
        <v>3.16</v>
      </c>
      <c r="L37" s="58">
        <f>IF(OR($A37="",$N37=0),"",COUNTIFS($A$5:$A$1500,$A37,$N$5:$N$1500,"&gt;"&amp;$N37)+1)</f>
        <v/>
      </c>
      <c r="M37" s="58">
        <f>IF(OR($A37="",$N37=0),"",IF(AND($A37&gt;=1001,$A37&lt;=1005),COUNTIFS($A$5:$A$1500,"&gt;=1001",$A$5:$A$1500,"&lt;=1005",$N$5:$N$1500,"&gt;"&amp;$N37)+1,""))</f>
        <v/>
      </c>
      <c r="N37" s="50">
        <f>ROUND(((O37*3+P37*3+Q37*3+R37*3+S37*1)/13)*5,0)</f>
        <v/>
      </c>
      <c r="O37" s="43" t="n">
        <v>77</v>
      </c>
      <c r="P37" s="43" t="n">
        <v>33.33</v>
      </c>
      <c r="Q37" s="43" t="n">
        <v>35.75</v>
      </c>
      <c r="R37" s="43" t="n">
        <v>48.13</v>
      </c>
      <c r="S37" s="43" t="n">
        <v>45.83</v>
      </c>
      <c r="T37" s="58">
        <f>IF($C37="","",IF(ISNA(MATCH($C37,Comparativosimulacros!$E:$E,0)),"Falta en Comparativo","Sí está"))</f>
        <v/>
      </c>
    </row>
    <row r="38" ht="15.75" customHeight="1" s="42">
      <c r="A38" s="50" t="n">
        <v>601</v>
      </c>
      <c r="B38" s="44" t="n"/>
      <c r="C38" s="44" t="n"/>
      <c r="D38" s="43" t="inlineStr">
        <is>
          <t>Urrego Lopera Juan José</t>
        </is>
      </c>
      <c r="E38" s="51" t="n"/>
      <c r="F38" s="52" t="n"/>
      <c r="G38" s="45" t="n">
        <v>3.63</v>
      </c>
      <c r="H38" s="45" t="n">
        <v>2.94</v>
      </c>
      <c r="I38" s="45" t="n">
        <v>3.77</v>
      </c>
      <c r="J38" s="45" t="n">
        <v>3.35</v>
      </c>
      <c r="K38" s="45" t="n">
        <v>2.84</v>
      </c>
      <c r="L38" s="58">
        <f>IF(OR($A38="",$N38=0),"",COUNTIFS($A$5:$A$1500,$A38,$N$5:$N$1500,"&gt;"&amp;$N38)+1)</f>
        <v/>
      </c>
      <c r="M38" s="58">
        <f>IF(OR($A38="",$N38=0),"",IF(AND($A38&gt;=1001,$A38&lt;=1005),COUNTIFS($A$5:$A$1500,"&gt;=1001",$A$5:$A$1500,"&lt;=1005",$N$5:$N$1500,"&gt;"&amp;$N38)+1,""))</f>
        <v/>
      </c>
      <c r="N38" s="50">
        <f>ROUND(((O38*3+P38*3+Q38*3+R38*3+S38*1)/13)*5,0)</f>
        <v/>
      </c>
      <c r="O38" s="43" t="n">
        <v>57.75</v>
      </c>
      <c r="P38" s="43" t="n">
        <v>45.3</v>
      </c>
      <c r="Q38" s="43" t="n">
        <v>52.25</v>
      </c>
      <c r="R38" s="43" t="n">
        <v>52.5</v>
      </c>
      <c r="S38" s="43" t="n">
        <v>41.25</v>
      </c>
      <c r="T38" s="58">
        <f>IF($C38="","",IF(ISNA(MATCH($C38,Comparativosimulacros!$E:$E,0)),"Falta en Comparativo","Sí está"))</f>
        <v/>
      </c>
    </row>
    <row r="39" ht="15.75" customHeight="1" s="42">
      <c r="A39" s="50" t="n">
        <v>601</v>
      </c>
      <c r="B39" s="44" t="n"/>
      <c r="C39" s="44" t="n"/>
      <c r="D39" s="43" t="inlineStr">
        <is>
          <t>Vargas Osorno Dulce María</t>
        </is>
      </c>
      <c r="E39" s="51" t="n"/>
      <c r="F39" s="52" t="n"/>
      <c r="G39" s="45" t="n">
        <v>3.12</v>
      </c>
      <c r="H39" s="45" t="n">
        <v>2.49</v>
      </c>
      <c r="I39" s="45" t="n">
        <v>2.38</v>
      </c>
      <c r="J39" s="45" t="n">
        <v>3.35</v>
      </c>
      <c r="K39" s="45" t="n">
        <v>2.21</v>
      </c>
      <c r="L39" s="58">
        <f>IF(OR($A39="",$N39=0),"",COUNTIFS($A$5:$A$1500,$A39,$N$5:$N$1500,"&gt;"&amp;$N39)+1)</f>
        <v/>
      </c>
      <c r="M39" s="58">
        <f>IF(OR($A39="",$N39=0),"",IF(AND($A39&gt;=1001,$A39&lt;=1005),COUNTIFS($A$5:$A$1500,"&gt;=1001",$A$5:$A$1500,"&lt;=1005",$N$5:$N$1500,"&gt;"&amp;$N39)+1,""))</f>
        <v/>
      </c>
      <c r="N39" s="50">
        <f>ROUND(((O39*3+P39*3+Q39*3+R39*3+S39*1)/13)*5,0)</f>
        <v/>
      </c>
      <c r="O39" s="43" t="n">
        <v>49.5</v>
      </c>
      <c r="P39" s="43" t="n">
        <v>38.45</v>
      </c>
      <c r="Q39" s="43" t="n">
        <v>33</v>
      </c>
      <c r="R39" s="43" t="n">
        <v>52.5</v>
      </c>
      <c r="S39" s="43" t="n">
        <v>32.08</v>
      </c>
      <c r="T39" s="58">
        <f>IF($C39="","",IF(ISNA(MATCH($C39,Comparativosimulacros!$E:$E,0)),"Falta en Comparativo","Sí está"))</f>
        <v/>
      </c>
    </row>
    <row r="40" ht="15.75" customHeight="1" s="42">
      <c r="A40" s="50" t="n">
        <v>601</v>
      </c>
      <c r="B40" s="44" t="n"/>
      <c r="C40" s="44" t="n"/>
      <c r="D40" s="43" t="inlineStr">
        <is>
          <t>Vidales López Breiner Alexis</t>
        </is>
      </c>
      <c r="E40" s="51" t="n"/>
      <c r="F40" s="52" t="n"/>
      <c r="G40" s="45" t="n">
        <v>3.98</v>
      </c>
      <c r="H40" s="45" t="n">
        <v>3.15</v>
      </c>
      <c r="I40" s="45" t="n">
        <v>4.36</v>
      </c>
      <c r="J40" s="45" t="n">
        <v>3.63</v>
      </c>
      <c r="K40" s="45" t="n">
        <v>5</v>
      </c>
      <c r="L40" s="58">
        <f>IF(OR($A40="",$N40=0),"",COUNTIFS($A$5:$A$1500,$A40,$N$5:$N$1500,"&gt;"&amp;$N40)+1)</f>
        <v/>
      </c>
      <c r="M40" s="58">
        <f>IF(OR($A40="",$N40=0),"",IF(AND($A40&gt;=1001,$A40&lt;=1005),COUNTIFS($A$5:$A$1500,"&gt;=1001",$A$5:$A$1500,"&lt;=1005",$N$5:$N$1500,"&gt;"&amp;$N40)+1,""))</f>
        <v/>
      </c>
      <c r="N40" s="50">
        <f>ROUND(((O40*3+P40*3+Q40*3+R40*3+S40*1)/13)*5,0)</f>
        <v/>
      </c>
      <c r="O40" s="43" t="n">
        <v>63.25</v>
      </c>
      <c r="P40" s="43" t="n">
        <v>48.63</v>
      </c>
      <c r="Q40" s="43" t="n">
        <v>60.5</v>
      </c>
      <c r="R40" s="43" t="n">
        <v>56.88</v>
      </c>
      <c r="S40" s="43" t="n">
        <v>91.67</v>
      </c>
      <c r="T40" s="58">
        <f>IF($C40="","",IF(ISNA(MATCH($C40,Comparativosimulacros!$E:$E,0)),"Falta en Comparativo","Sí está"))</f>
        <v/>
      </c>
    </row>
    <row r="41" ht="15.75" customHeight="1" s="42">
      <c r="A41" s="50" t="n">
        <v>601</v>
      </c>
      <c r="B41" s="44" t="n"/>
      <c r="C41" s="44" t="n"/>
      <c r="D41" s="43" t="inlineStr">
        <is>
          <t>Zapata Carvajal María Salome</t>
        </is>
      </c>
      <c r="E41" s="51" t="n"/>
      <c r="F41" s="52" t="n"/>
      <c r="G41" s="45" t="n">
        <v>2.94</v>
      </c>
      <c r="H41" s="45" t="n">
        <v>4.99</v>
      </c>
      <c r="I41" s="45" t="n">
        <v>3.96</v>
      </c>
      <c r="J41" s="45" t="n">
        <v>4.19</v>
      </c>
      <c r="K41" s="45" t="n">
        <v>4.42</v>
      </c>
      <c r="L41" s="58">
        <f>IF(OR($A41="",$N41=0),"",COUNTIFS($A$5:$A$1500,$A41,$N$5:$N$1500,"&gt;"&amp;$N41)+1)</f>
        <v/>
      </c>
      <c r="M41" s="58">
        <f>IF(OR($A41="",$N41=0),"",IF(AND($A41&gt;=1001,$A41&lt;=1005),COUNTIFS($A$5:$A$1500,"&gt;=1001",$A$5:$A$1500,"&lt;=1005",$N$5:$N$1500,"&gt;"&amp;$N41)+1,""))</f>
        <v/>
      </c>
      <c r="N41" s="50">
        <f>ROUND(((O41*3+P41*3+Q41*3+R41*3+S41*1)/13)*5,0)</f>
        <v/>
      </c>
      <c r="O41" s="43" t="n">
        <v>46.75</v>
      </c>
      <c r="P41" s="43" t="n">
        <v>77.02</v>
      </c>
      <c r="Q41" s="43" t="n">
        <v>55</v>
      </c>
      <c r="R41" s="43" t="n">
        <v>65.63</v>
      </c>
      <c r="S41" s="43" t="n">
        <v>64.17</v>
      </c>
      <c r="T41" s="58">
        <f>IF($C41="","",IF(ISNA(MATCH($C41,Comparativosimulacros!$E:$E,0)),"Falta en Comparativo","Sí está"))</f>
        <v/>
      </c>
    </row>
    <row r="42" ht="15.75" customHeight="1" s="42">
      <c r="A42" s="50" t="n">
        <v>601</v>
      </c>
      <c r="B42" s="44" t="n"/>
      <c r="C42" s="44" t="n"/>
      <c r="D42" s="43" t="inlineStr">
        <is>
          <t>Zapata Gutiérrez Emmanuel</t>
        </is>
      </c>
      <c r="E42" s="51" t="n"/>
      <c r="F42" s="52" t="n"/>
      <c r="G42" s="45" t="n">
        <v>2.42</v>
      </c>
      <c r="H42" s="45" t="n">
        <v>4.55</v>
      </c>
      <c r="I42" s="45" t="n">
        <v>3.37</v>
      </c>
      <c r="J42" s="45" t="n">
        <v>3.07</v>
      </c>
      <c r="K42" s="45" t="n">
        <v>4.42</v>
      </c>
      <c r="L42" s="58">
        <f>IF(OR($A42="",$N42=0),"",COUNTIFS($A$5:$A$1500,$A42,$N$5:$N$1500,"&gt;"&amp;$N42)+1)</f>
        <v/>
      </c>
      <c r="M42" s="58">
        <f>IF(OR($A42="",$N42=0),"",IF(AND($A42&gt;=1001,$A42&lt;=1005),COUNTIFS($A$5:$A$1500,"&gt;=1001",$A$5:$A$1500,"&lt;=1005",$N$5:$N$1500,"&gt;"&amp;$N42)+1,""))</f>
        <v/>
      </c>
      <c r="N42" s="50">
        <f>ROUND(((O42*3+P42*3+Q42*3+R42*3+S42*1)/13)*5,0)</f>
        <v/>
      </c>
      <c r="O42" s="43" t="n">
        <v>38.5</v>
      </c>
      <c r="P42" s="43" t="n">
        <v>70.12</v>
      </c>
      <c r="Q42" s="43" t="n">
        <v>46.75</v>
      </c>
      <c r="R42" s="43" t="n">
        <v>48.13</v>
      </c>
      <c r="S42" s="43" t="n">
        <v>64.17</v>
      </c>
      <c r="T42" s="58">
        <f>IF($C42="","",IF(ISNA(MATCH($C42,Comparativosimulacros!$E:$E,0)),"Falta en Comparativo","Sí está"))</f>
        <v/>
      </c>
    </row>
    <row r="43" ht="15.75" customHeight="1" s="42">
      <c r="A43" s="50" t="n">
        <v>602</v>
      </c>
      <c r="B43" s="44" t="n"/>
      <c r="C43" s="44" t="n"/>
      <c r="D43" s="43" t="inlineStr">
        <is>
          <t>Agudelo Cossio Evanyelin</t>
        </is>
      </c>
      <c r="E43" s="51" t="n"/>
      <c r="F43" s="52" t="n"/>
      <c r="G43" s="45" t="n">
        <v>2.66</v>
      </c>
      <c r="H43" s="45" t="n">
        <v>4.77</v>
      </c>
      <c r="I43" s="45" t="n">
        <v>3.87</v>
      </c>
      <c r="J43" s="45" t="n">
        <v>4.89</v>
      </c>
      <c r="K43" s="45" t="n">
        <v>3.25</v>
      </c>
      <c r="L43" s="58">
        <f>IF(OR($A43="",$N43=0),"",COUNTIFS($A$5:$A$1500,$A43,$N$5:$N$1500,"&gt;"&amp;$N43)+1)</f>
        <v/>
      </c>
      <c r="M43" s="58">
        <f>IF(OR($A43="",$N43=0),"",IF(AND($A43&gt;=1001,$A43&lt;=1005),COUNTIFS($A$5:$A$1500,"&gt;=1001",$A$5:$A$1500,"&lt;=1005",$N$5:$N$1500,"&gt;"&amp;$N43)+1,""))</f>
        <v/>
      </c>
      <c r="N43" s="50">
        <f>ROUND(((O43*3+P43*3+Q43*3+R43*3+S43*1)/13)*5,0)</f>
        <v/>
      </c>
      <c r="O43" s="43" t="n">
        <v>39.75</v>
      </c>
      <c r="P43" s="43" t="n">
        <v>77.38</v>
      </c>
      <c r="Q43" s="43" t="n">
        <v>55</v>
      </c>
      <c r="R43" s="43" t="n">
        <v>74.38</v>
      </c>
      <c r="S43" s="43" t="n">
        <v>50.42</v>
      </c>
      <c r="T43" s="58">
        <f>IF($C43="","",IF(ISNA(MATCH($C43,Comparativosimulacros!$E:$E,0)),"Falta en Comparativo","Sí está"))</f>
        <v/>
      </c>
    </row>
    <row r="44" ht="15.75" customHeight="1" s="42">
      <c r="A44" s="50" t="n">
        <v>602</v>
      </c>
      <c r="B44" s="44" t="n"/>
      <c r="C44" s="44" t="n"/>
      <c r="D44" s="43" t="inlineStr">
        <is>
          <t>Aguinaga Vélez Luis Miguel</t>
        </is>
      </c>
      <c r="E44" s="51" t="n"/>
      <c r="F44" s="52" t="n"/>
      <c r="G44" s="45" t="n">
        <v>3.84</v>
      </c>
      <c r="H44" s="45" t="n">
        <v>4.74</v>
      </c>
      <c r="I44" s="45" t="n">
        <v>3.1</v>
      </c>
      <c r="J44" s="45" t="n">
        <v>4.31</v>
      </c>
      <c r="K44" s="45" t="n">
        <v>3.54</v>
      </c>
      <c r="L44" s="58">
        <f>IF(OR($A44="",$N44=0),"",COUNTIFS($A$5:$A$1500,$A44,$N$5:$N$1500,"&gt;"&amp;$N44)+1)</f>
        <v/>
      </c>
      <c r="M44" s="58">
        <f>IF(OR($A44="",$N44=0),"",IF(AND($A44&gt;=1001,$A44&lt;=1005),COUNTIFS($A$5:$A$1500,"&gt;=1001",$A$5:$A$1500,"&lt;=1005",$N$5:$N$1500,"&gt;"&amp;$N44)+1,""))</f>
        <v/>
      </c>
      <c r="N44" s="50">
        <f>ROUND(((O44*3+P44*3+Q44*3+R44*3+S44*1)/13)*5,0)</f>
        <v/>
      </c>
      <c r="O44" s="43" t="n">
        <v>57.5</v>
      </c>
      <c r="P44" s="43" t="n">
        <v>76.79000000000001</v>
      </c>
      <c r="Q44" s="43" t="n">
        <v>44</v>
      </c>
      <c r="R44" s="43" t="n">
        <v>65.63</v>
      </c>
      <c r="S44" s="43" t="n">
        <v>55</v>
      </c>
      <c r="T44" s="58">
        <f>IF($C44="","",IF(ISNA(MATCH($C44,Comparativosimulacros!$E:$E,0)),"Falta en Comparativo","Sí está"))</f>
        <v/>
      </c>
    </row>
    <row r="45" ht="15.75" customHeight="1" s="42">
      <c r="A45" s="50" t="n">
        <v>602</v>
      </c>
      <c r="B45" s="44" t="n"/>
      <c r="C45" s="44" t="n"/>
      <c r="D45" s="43" t="inlineStr">
        <is>
          <t>Arango Barrera Emanuel</t>
        </is>
      </c>
      <c r="E45" s="51" t="n"/>
      <c r="F45" s="52" t="n"/>
      <c r="G45" s="45" t="n">
        <v>5</v>
      </c>
      <c r="H45" s="45" t="n">
        <v>4.85</v>
      </c>
      <c r="I45" s="45" t="n">
        <v>3.87</v>
      </c>
      <c r="J45" s="45" t="n">
        <v>4.31</v>
      </c>
      <c r="K45" s="45" t="n">
        <v>5</v>
      </c>
      <c r="L45" s="58">
        <f>IF(OR($A45="",$N45=0),"",COUNTIFS($A$5:$A$1500,$A45,$N$5:$N$1500,"&gt;"&amp;$N45)+1)</f>
        <v/>
      </c>
      <c r="M45" s="58">
        <f>IF(OR($A45="",$N45=0),"",IF(AND($A45&gt;=1001,$A45&lt;=1005),COUNTIFS($A$5:$A$1500,"&gt;=1001",$A$5:$A$1500,"&lt;=1005",$N$5:$N$1500,"&gt;"&amp;$N45)+1,""))</f>
        <v/>
      </c>
      <c r="N45" s="50">
        <f>ROUND(((O45*3+P45*3+Q45*3+R45*3+S45*1)/13)*5,0)</f>
        <v/>
      </c>
      <c r="O45" s="43" t="n">
        <v>78</v>
      </c>
      <c r="P45" s="43" t="n">
        <v>78.56999999999999</v>
      </c>
      <c r="Q45" s="43" t="n">
        <v>55</v>
      </c>
      <c r="R45" s="43" t="n">
        <v>65.63</v>
      </c>
      <c r="S45" s="43" t="n">
        <v>77.92</v>
      </c>
      <c r="T45" s="58">
        <f>IF($C45="","",IF(ISNA(MATCH($C45,Comparativosimulacros!$E:$E,0)),"Falta en Comparativo","Sí está"))</f>
        <v/>
      </c>
    </row>
    <row r="46" ht="15.75" customHeight="1" s="42">
      <c r="A46" s="50" t="n">
        <v>602</v>
      </c>
      <c r="B46" s="44" t="n"/>
      <c r="C46" s="44" t="n"/>
      <c r="D46" s="43" t="inlineStr">
        <is>
          <t>Benítez Arboleda Luciana</t>
        </is>
      </c>
      <c r="E46" s="51" t="n"/>
      <c r="F46" s="52" t="n"/>
      <c r="G46" s="45" t="n">
        <v>2.29</v>
      </c>
      <c r="H46" s="45" t="n">
        <v>4.17</v>
      </c>
      <c r="I46" s="45" t="n">
        <v>3.68</v>
      </c>
      <c r="J46" s="45" t="n">
        <v>5</v>
      </c>
      <c r="K46" s="45" t="n">
        <v>3.84</v>
      </c>
      <c r="L46" s="58">
        <f>IF(OR($A46="",$N46=0),"",COUNTIFS($A$5:$A$1500,$A46,$N$5:$N$1500,"&gt;"&amp;$N46)+1)</f>
        <v/>
      </c>
      <c r="M46" s="58">
        <f>IF(OR($A46="",$N46=0),"",IF(AND($A46&gt;=1001,$A46&lt;=1005),COUNTIFS($A$5:$A$1500,"&gt;=1001",$A$5:$A$1500,"&lt;=1005",$N$5:$N$1500,"&gt;"&amp;$N46)+1,""))</f>
        <v/>
      </c>
      <c r="N46" s="50">
        <f>ROUND(((O46*3+P46*3+Q46*3+R46*3+S46*1)/13)*5,0)</f>
        <v/>
      </c>
      <c r="O46" s="43" t="n">
        <v>34.25</v>
      </c>
      <c r="P46" s="43" t="n">
        <v>67.56</v>
      </c>
      <c r="Q46" s="43" t="n">
        <v>52.25</v>
      </c>
      <c r="R46" s="43" t="n">
        <v>83.13</v>
      </c>
      <c r="S46" s="43" t="n">
        <v>59.58</v>
      </c>
      <c r="T46" s="58">
        <f>IF($C46="","",IF(ISNA(MATCH($C46,Comparativosimulacros!$E:$E,0)),"Falta en Comparativo","Sí está"))</f>
        <v/>
      </c>
    </row>
    <row r="47" ht="15.75" customHeight="1" s="42">
      <c r="A47" s="50" t="n">
        <v>602</v>
      </c>
      <c r="B47" s="44" t="n"/>
      <c r="C47" s="44" t="n"/>
      <c r="D47" s="43" t="inlineStr">
        <is>
          <t>Benítez Flórez Víctor Andrés</t>
        </is>
      </c>
      <c r="E47" s="51" t="n"/>
      <c r="F47" s="52" t="n"/>
      <c r="G47" s="45" t="n">
        <v>2.47</v>
      </c>
      <c r="H47" s="45" t="n">
        <v>5</v>
      </c>
      <c r="I47" s="45" t="n">
        <v>3.29</v>
      </c>
      <c r="J47" s="45" t="n">
        <v>3.74</v>
      </c>
      <c r="K47" s="45" t="n">
        <v>5</v>
      </c>
      <c r="L47" s="58">
        <f>IF(OR($A47="",$N47=0),"",COUNTIFS($A$5:$A$1500,$A47,$N$5:$N$1500,"&gt;"&amp;$N47)+1)</f>
        <v/>
      </c>
      <c r="M47" s="58">
        <f>IF(OR($A47="",$N47=0),"",IF(AND($A47&gt;=1001,$A47&lt;=1005),COUNTIFS($A$5:$A$1500,"&gt;=1001",$A$5:$A$1500,"&lt;=1005",$N$5:$N$1500,"&gt;"&amp;$N47)+1,""))</f>
        <v/>
      </c>
      <c r="N47" s="50">
        <f>ROUND(((O47*3+P47*3+Q47*3+R47*3+S47*1)/13)*5,0)</f>
        <v/>
      </c>
      <c r="O47" s="43" t="n">
        <v>37</v>
      </c>
      <c r="P47" s="43" t="n">
        <v>81.55</v>
      </c>
      <c r="Q47" s="43" t="n">
        <v>46.75</v>
      </c>
      <c r="R47" s="43" t="n">
        <v>56.88</v>
      </c>
      <c r="S47" s="43" t="n">
        <v>77.92</v>
      </c>
      <c r="T47" s="58">
        <f>IF($C47="","",IF(ISNA(MATCH($C47,Comparativosimulacros!$E:$E,0)),"Falta en Comparativo","Sí está"))</f>
        <v/>
      </c>
    </row>
    <row r="48" ht="15.75" customHeight="1" s="42">
      <c r="A48" s="50" t="n">
        <v>602</v>
      </c>
      <c r="B48" s="44" t="n"/>
      <c r="C48" s="44" t="n"/>
      <c r="D48" s="43" t="inlineStr">
        <is>
          <t>Benítez Serna Santiago</t>
        </is>
      </c>
      <c r="E48" s="51" t="n"/>
      <c r="F48" s="52" t="n"/>
      <c r="G48" s="45" t="n">
        <v>4.29</v>
      </c>
      <c r="H48" s="45" t="n">
        <v>3.95</v>
      </c>
      <c r="I48" s="45" t="n">
        <v>2.9</v>
      </c>
      <c r="J48" s="45" t="n">
        <v>3.16</v>
      </c>
      <c r="K48" s="45" t="n">
        <v>3.54</v>
      </c>
      <c r="L48" s="58">
        <f>IF(OR($A48="",$N48=0),"",COUNTIFS($A$5:$A$1500,$A48,$N$5:$N$1500,"&gt;"&amp;$N48)+1)</f>
        <v/>
      </c>
      <c r="M48" s="58">
        <f>IF(OR($A48="",$N48=0),"",IF(AND($A48&gt;=1001,$A48&lt;=1005),COUNTIFS($A$5:$A$1500,"&gt;=1001",$A$5:$A$1500,"&lt;=1005",$N$5:$N$1500,"&gt;"&amp;$N48)+1,""))</f>
        <v/>
      </c>
      <c r="N48" s="50">
        <f>ROUND(((O48*3+P48*3+Q48*3+R48*3+S48*1)/13)*5,0)</f>
        <v/>
      </c>
      <c r="O48" s="43" t="n">
        <v>64.25</v>
      </c>
      <c r="P48" s="43" t="n">
        <v>63.99</v>
      </c>
      <c r="Q48" s="43" t="n">
        <v>41.25</v>
      </c>
      <c r="R48" s="43" t="n">
        <v>48.13</v>
      </c>
      <c r="S48" s="43" t="n">
        <v>55</v>
      </c>
      <c r="T48" s="58">
        <f>IF($C48="","",IF(ISNA(MATCH($C48,Comparativosimulacros!$E:$E,0)),"Falta en Comparativo","Sí está"))</f>
        <v/>
      </c>
    </row>
    <row r="49" ht="15.75" customHeight="1" s="42">
      <c r="A49" s="50" t="n">
        <v>602</v>
      </c>
      <c r="B49" s="44" t="n"/>
      <c r="C49" s="44" t="n"/>
      <c r="D49" s="43" t="inlineStr">
        <is>
          <t>Bustamante Mejía Kevin</t>
        </is>
      </c>
      <c r="E49" s="51" t="n"/>
      <c r="F49" s="52" t="n"/>
      <c r="G49" s="45" t="n">
        <v>3.11</v>
      </c>
      <c r="H49" s="45" t="n">
        <v>3.63</v>
      </c>
      <c r="I49" s="45" t="n">
        <v>1.94</v>
      </c>
      <c r="J49" s="45" t="n">
        <v>2.59</v>
      </c>
      <c r="K49" s="45" t="n">
        <v>3.25</v>
      </c>
      <c r="L49" s="58">
        <f>IF(OR($A49="",$N49=0),"",COUNTIFS($A$5:$A$1500,$A49,$N$5:$N$1500,"&gt;"&amp;$N49)+1)</f>
        <v/>
      </c>
      <c r="M49" s="58">
        <f>IF(OR($A49="",$N49=0),"",IF(AND($A49&gt;=1001,$A49&lt;=1005),COUNTIFS($A$5:$A$1500,"&gt;=1001",$A$5:$A$1500,"&lt;=1005",$N$5:$N$1500,"&gt;"&amp;$N49)+1,""))</f>
        <v/>
      </c>
      <c r="N49" s="50">
        <f>ROUND(((O49*3+P49*3+Q49*3+R49*3+S49*1)/13)*5,0)</f>
        <v/>
      </c>
      <c r="O49" s="43" t="n">
        <v>46.5</v>
      </c>
      <c r="P49" s="43" t="n">
        <v>58.93</v>
      </c>
      <c r="Q49" s="43" t="n">
        <v>27.5</v>
      </c>
      <c r="R49" s="43" t="n">
        <v>39.38</v>
      </c>
      <c r="S49" s="43" t="n">
        <v>50.42</v>
      </c>
      <c r="T49" s="58">
        <f>IF($C49="","",IF(ISNA(MATCH($C49,Comparativosimulacros!$E:$E,0)),"Falta en Comparativo","Sí está"))</f>
        <v/>
      </c>
    </row>
    <row r="50" ht="15.75" customHeight="1" s="42">
      <c r="A50" s="50" t="n">
        <v>602</v>
      </c>
      <c r="B50" s="44" t="n"/>
      <c r="C50" s="44" t="n"/>
      <c r="D50" s="43" t="inlineStr">
        <is>
          <t>Camacho Ospino Keilyn Nicoll</t>
        </is>
      </c>
      <c r="E50" s="51" t="n"/>
      <c r="F50" s="52" t="n"/>
      <c r="G50" s="45" t="n">
        <v>2.29</v>
      </c>
      <c r="H50" s="45" t="n">
        <v>3.6</v>
      </c>
      <c r="I50" s="45" t="n">
        <v>3.29</v>
      </c>
      <c r="J50" s="45" t="n">
        <v>3.74</v>
      </c>
      <c r="K50" s="45" t="n">
        <v>2.95</v>
      </c>
      <c r="L50" s="58">
        <f>IF(OR($A50="",$N50=0),"",COUNTIFS($A$5:$A$1500,$A50,$N$5:$N$1500,"&gt;"&amp;$N50)+1)</f>
        <v/>
      </c>
      <c r="M50" s="58">
        <f>IF(OR($A50="",$N50=0),"",IF(AND($A50&gt;=1001,$A50&lt;=1005),COUNTIFS($A$5:$A$1500,"&gt;=1001",$A$5:$A$1500,"&lt;=1005",$N$5:$N$1500,"&gt;"&amp;$N50)+1,""))</f>
        <v/>
      </c>
      <c r="N50" s="50">
        <f>ROUND(((O50*3+P50*3+Q50*3+R50*3+S50*1)/13)*5,0)</f>
        <v/>
      </c>
      <c r="O50" s="43" t="n">
        <v>34.25</v>
      </c>
      <c r="P50" s="43" t="n">
        <v>58.33</v>
      </c>
      <c r="Q50" s="43" t="n">
        <v>46.75</v>
      </c>
      <c r="R50" s="43" t="n">
        <v>56.88</v>
      </c>
      <c r="S50" s="43" t="n">
        <v>45.83</v>
      </c>
      <c r="T50" s="58">
        <f>IF($C50="","",IF(ISNA(MATCH($C50,Comparativosimulacros!$E:$E,0)),"Falta en Comparativo","Sí está"))</f>
        <v/>
      </c>
    </row>
    <row r="51" ht="15.75" customHeight="1" s="42">
      <c r="A51" s="50" t="n">
        <v>602</v>
      </c>
      <c r="B51" s="44" t="n"/>
      <c r="C51" s="44" t="n"/>
      <c r="D51" s="43" t="inlineStr">
        <is>
          <t>Carrasquilla Diaz Emanuel</t>
        </is>
      </c>
      <c r="E51" s="51" t="n"/>
      <c r="F51" s="52" t="n"/>
      <c r="G51" s="45" t="n">
        <v>2.1</v>
      </c>
      <c r="H51" s="45" t="n">
        <v>2.77</v>
      </c>
      <c r="I51" s="45" t="n">
        <v>2.71</v>
      </c>
      <c r="J51" s="45" t="n">
        <v>1.44</v>
      </c>
      <c r="K51" s="45" t="n">
        <v>2.36</v>
      </c>
      <c r="L51" s="58">
        <f>IF(OR($A51="",$N51=0),"",COUNTIFS($A$5:$A$1500,$A51,$N$5:$N$1500,"&gt;"&amp;$N51)+1)</f>
        <v/>
      </c>
      <c r="M51" s="58">
        <f>IF(OR($A51="",$N51=0),"",IF(AND($A51&gt;=1001,$A51&lt;=1005),COUNTIFS($A$5:$A$1500,"&gt;=1001",$A$5:$A$1500,"&lt;=1005",$N$5:$N$1500,"&gt;"&amp;$N51)+1,""))</f>
        <v/>
      </c>
      <c r="N51" s="50">
        <f>ROUND(((O51*3+P51*3+Q51*3+R51*3+S51*1)/13)*5,0)</f>
        <v/>
      </c>
      <c r="O51" s="43" t="n">
        <v>31.5</v>
      </c>
      <c r="P51" s="43" t="n">
        <v>44.94</v>
      </c>
      <c r="Q51" s="43" t="n">
        <v>38.5</v>
      </c>
      <c r="R51" s="43" t="n">
        <v>21.88</v>
      </c>
      <c r="S51" s="43" t="n">
        <v>36.67</v>
      </c>
      <c r="T51" s="58">
        <f>IF($C51="","",IF(ISNA(MATCH($C51,Comparativosimulacros!$E:$E,0)),"Falta en Comparativo","Sí está"))</f>
        <v/>
      </c>
    </row>
    <row r="52" ht="15.75" customHeight="1" s="42">
      <c r="A52" s="50" t="n">
        <v>602</v>
      </c>
      <c r="B52" s="44" t="n"/>
      <c r="C52" s="44" t="n"/>
      <c r="D52" s="43" t="inlineStr">
        <is>
          <t>Carvajal Agudelo Emilia</t>
        </is>
      </c>
      <c r="E52" s="51" t="n"/>
      <c r="F52" s="52" t="n"/>
      <c r="G52" s="45" t="n">
        <v>4.39</v>
      </c>
      <c r="H52" s="45" t="n">
        <v>3.87</v>
      </c>
      <c r="I52" s="45" t="n">
        <v>3.48</v>
      </c>
      <c r="J52" s="45" t="n">
        <v>4.31</v>
      </c>
      <c r="K52" s="45" t="n">
        <v>4.72</v>
      </c>
      <c r="L52" s="58">
        <f>IF(OR($A52="",$N52=0),"",COUNTIFS($A$5:$A$1500,$A52,$N$5:$N$1500,"&gt;"&amp;$N52)+1)</f>
        <v/>
      </c>
      <c r="M52" s="58">
        <f>IF(OR($A52="",$N52=0),"",IF(AND($A52&gt;=1001,$A52&lt;=1005),COUNTIFS($A$5:$A$1500,"&gt;=1001",$A$5:$A$1500,"&lt;=1005",$N$5:$N$1500,"&gt;"&amp;$N52)+1,""))</f>
        <v/>
      </c>
      <c r="N52" s="50">
        <f>ROUND(((O52*3+P52*3+Q52*3+R52*3+S52*1)/13)*5,0)</f>
        <v/>
      </c>
      <c r="O52" s="43" t="n">
        <v>65.75</v>
      </c>
      <c r="P52" s="43" t="n">
        <v>62.8</v>
      </c>
      <c r="Q52" s="43" t="n">
        <v>49.5</v>
      </c>
      <c r="R52" s="43" t="n">
        <v>65.63</v>
      </c>
      <c r="S52" s="43" t="n">
        <v>73.33</v>
      </c>
      <c r="T52" s="58">
        <f>IF($C52="","",IF(ISNA(MATCH($C52,Comparativosimulacros!$E:$E,0)),"Falta en Comparativo","Sí está"))</f>
        <v/>
      </c>
    </row>
    <row r="53" ht="15.75" customHeight="1" s="42">
      <c r="A53" s="50" t="n">
        <v>602</v>
      </c>
      <c r="B53" s="44" t="n"/>
      <c r="C53" s="44" t="n"/>
      <c r="D53" s="43" t="inlineStr">
        <is>
          <t>Carvajal Rodríguez Saray</t>
        </is>
      </c>
      <c r="E53" s="51" t="n"/>
      <c r="F53" s="52" t="n"/>
      <c r="G53" s="45" t="n">
        <v>5</v>
      </c>
      <c r="H53" s="45" t="n">
        <v>2.7</v>
      </c>
      <c r="I53" s="45" t="n">
        <v>3.87</v>
      </c>
      <c r="J53" s="45" t="n">
        <v>3.45</v>
      </c>
      <c r="K53" s="45" t="n">
        <v>5</v>
      </c>
      <c r="L53" s="58">
        <f>IF(OR($A53="",$N53=0),"",COUNTIFS($A$5:$A$1500,$A53,$N$5:$N$1500,"&gt;"&amp;$N53)+1)</f>
        <v/>
      </c>
      <c r="M53" s="58">
        <f>IF(OR($A53="",$N53=0),"",IF(AND($A53&gt;=1001,$A53&lt;=1005),COUNTIFS($A$5:$A$1500,"&gt;=1001",$A$5:$A$1500,"&lt;=1005",$N$5:$N$1500,"&gt;"&amp;$N53)+1,""))</f>
        <v/>
      </c>
      <c r="N53" s="50">
        <f>ROUND(((O53*3+P53*3+Q53*3+R53*3+S53*1)/13)*5,0)</f>
        <v/>
      </c>
      <c r="O53" s="43" t="n">
        <v>78</v>
      </c>
      <c r="P53" s="43" t="n">
        <v>43.75</v>
      </c>
      <c r="Q53" s="43" t="n">
        <v>55</v>
      </c>
      <c r="R53" s="43" t="n">
        <v>52.5</v>
      </c>
      <c r="S53" s="43" t="n">
        <v>77.92</v>
      </c>
      <c r="T53" s="58">
        <f>IF($C53="","",IF(ISNA(MATCH($C53,Comparativosimulacros!$E:$E,0)),"Falta en Comparativo","Sí está"))</f>
        <v/>
      </c>
    </row>
    <row r="54" ht="15.75" customHeight="1" s="42">
      <c r="A54" s="50" t="n">
        <v>602</v>
      </c>
      <c r="B54" s="44" t="n"/>
      <c r="C54" s="44" t="n"/>
      <c r="D54" s="43" t="inlineStr">
        <is>
          <t>Castaño Arboleda Wendy Sofia</t>
        </is>
      </c>
      <c r="E54" s="51" t="n"/>
      <c r="F54" s="52" t="n"/>
      <c r="G54" s="45" t="n">
        <v>3.57</v>
      </c>
      <c r="H54" s="45" t="n">
        <v>3.38</v>
      </c>
      <c r="I54" s="45" t="n">
        <v>3.87</v>
      </c>
      <c r="J54" s="45" t="n">
        <v>3.45</v>
      </c>
      <c r="K54" s="45" t="n">
        <v>4.13</v>
      </c>
      <c r="L54" s="58">
        <f>IF(OR($A54="",$N54=0),"",COUNTIFS($A$5:$A$1500,$A54,$N$5:$N$1500,"&gt;"&amp;$N54)+1)</f>
        <v/>
      </c>
      <c r="M54" s="58">
        <f>IF(OR($A54="",$N54=0),"",IF(AND($A54&gt;=1001,$A54&lt;=1005),COUNTIFS($A$5:$A$1500,"&gt;=1001",$A$5:$A$1500,"&lt;=1005",$N$5:$N$1500,"&gt;"&amp;$N54)+1,""))</f>
        <v/>
      </c>
      <c r="N54" s="50">
        <f>ROUND(((O54*3+P54*3+Q54*3+R54*3+S54*1)/13)*5,0)</f>
        <v/>
      </c>
      <c r="O54" s="43" t="n">
        <v>53.5</v>
      </c>
      <c r="P54" s="43" t="n">
        <v>54.76</v>
      </c>
      <c r="Q54" s="43" t="n">
        <v>55</v>
      </c>
      <c r="R54" s="43" t="n">
        <v>52.5</v>
      </c>
      <c r="S54" s="43" t="n">
        <v>64.17</v>
      </c>
      <c r="T54" s="58">
        <f>IF($C54="","",IF(ISNA(MATCH($C54,Comparativosimulacros!$E:$E,0)),"Falta en Comparativo","Sí está"))</f>
        <v/>
      </c>
    </row>
    <row r="55" ht="15.75" customHeight="1" s="42">
      <c r="A55" s="50" t="n">
        <v>602</v>
      </c>
      <c r="B55" s="44" t="n"/>
      <c r="C55" s="44" t="n"/>
      <c r="D55" s="43" t="inlineStr">
        <is>
          <t>Cortes Bautista Emily Daiana</t>
        </is>
      </c>
      <c r="E55" s="51" t="n"/>
      <c r="F55" s="52" t="n"/>
      <c r="G55" s="45" t="n">
        <v>5</v>
      </c>
      <c r="H55" s="45" t="n">
        <v>4.59</v>
      </c>
      <c r="I55" s="45" t="n">
        <v>4.64</v>
      </c>
      <c r="J55" s="45" t="n">
        <v>3.45</v>
      </c>
      <c r="K55" s="45" t="n">
        <v>3.84</v>
      </c>
      <c r="L55" s="58">
        <f>IF(OR($A55="",$N55=0),"",COUNTIFS($A$5:$A$1500,$A55,$N$5:$N$1500,"&gt;"&amp;$N55)+1)</f>
        <v/>
      </c>
      <c r="M55" s="58">
        <f>IF(OR($A55="",$N55=0),"",IF(AND($A55&gt;=1001,$A55&lt;=1005),COUNTIFS($A$5:$A$1500,"&gt;=1001",$A$5:$A$1500,"&lt;=1005",$N$5:$N$1500,"&gt;"&amp;$N55)+1,""))</f>
        <v/>
      </c>
      <c r="N55" s="50">
        <f>ROUND(((O55*3+P55*3+Q55*3+R55*3+S55*1)/13)*5,0)</f>
        <v/>
      </c>
      <c r="O55" s="43" t="n">
        <v>78</v>
      </c>
      <c r="P55" s="43" t="n">
        <v>74.40000000000001</v>
      </c>
      <c r="Q55" s="43" t="n">
        <v>66</v>
      </c>
      <c r="R55" s="43" t="n">
        <v>52.5</v>
      </c>
      <c r="S55" s="43" t="n">
        <v>59.58</v>
      </c>
      <c r="T55" s="58">
        <f>IF($C55="","",IF(ISNA(MATCH($C55,Comparativosimulacros!$E:$E,0)),"Falta en Comparativo","Sí está"))</f>
        <v/>
      </c>
    </row>
    <row r="56" ht="15.75" customHeight="1" s="42">
      <c r="A56" s="50" t="n">
        <v>602</v>
      </c>
      <c r="B56" s="44" t="n"/>
      <c r="C56" s="44" t="n"/>
      <c r="D56" s="43" t="inlineStr">
        <is>
          <t>Díaz Zapata Mariana</t>
        </is>
      </c>
      <c r="E56" s="51" t="n"/>
      <c r="F56" s="52" t="n"/>
      <c r="G56" s="45" t="n">
        <v>2.29</v>
      </c>
      <c r="H56" s="45" t="n">
        <v>1.27</v>
      </c>
      <c r="I56" s="45" t="n">
        <v>2.9</v>
      </c>
      <c r="J56" s="45" t="n">
        <v>3.16</v>
      </c>
      <c r="K56" s="45" t="n">
        <v>2.07</v>
      </c>
      <c r="L56" s="58">
        <f>IF(OR($A56="",$N56=0),"",COUNTIFS($A$5:$A$1500,$A56,$N$5:$N$1500,"&gt;"&amp;$N56)+1)</f>
        <v/>
      </c>
      <c r="M56" s="58">
        <f>IF(OR($A56="",$N56=0),"",IF(AND($A56&gt;=1001,$A56&lt;=1005),COUNTIFS($A$5:$A$1500,"&gt;=1001",$A$5:$A$1500,"&lt;=1005",$N$5:$N$1500,"&gt;"&amp;$N56)+1,""))</f>
        <v/>
      </c>
      <c r="N56" s="50">
        <f>ROUND(((O56*3+P56*3+Q56*3+R56*3+S56*1)/13)*5,0)</f>
        <v/>
      </c>
      <c r="O56" s="43" t="n">
        <v>34.25</v>
      </c>
      <c r="P56" s="43" t="n">
        <v>20.54</v>
      </c>
      <c r="Q56" s="43" t="n">
        <v>41.25</v>
      </c>
      <c r="R56" s="43" t="n">
        <v>48.13</v>
      </c>
      <c r="S56" s="43" t="n">
        <v>32.08</v>
      </c>
      <c r="T56" s="58">
        <f>IF($C56="","",IF(ISNA(MATCH($C56,Comparativosimulacros!$E:$E,0)),"Falta en Comparativo","Sí está"))</f>
        <v/>
      </c>
    </row>
    <row r="57" ht="15.75" customHeight="1" s="42">
      <c r="A57" s="50" t="n">
        <v>602</v>
      </c>
      <c r="B57" s="44" t="n"/>
      <c r="C57" s="44" t="n"/>
      <c r="D57" s="43" t="inlineStr">
        <is>
          <t>Duarte Úsuga Juanita</t>
        </is>
      </c>
      <c r="E57" s="51" t="n"/>
      <c r="F57" s="52" t="n"/>
      <c r="G57" s="45" t="n">
        <v>2.84</v>
      </c>
      <c r="H57" s="45" t="n">
        <v>4.15</v>
      </c>
      <c r="I57" s="45" t="n">
        <v>3.29</v>
      </c>
      <c r="J57" s="45" t="n">
        <v>2.88</v>
      </c>
      <c r="K57" s="45" t="n">
        <v>3.54</v>
      </c>
      <c r="L57" s="58">
        <f>IF(OR($A57="",$N57=0),"",COUNTIFS($A$5:$A$1500,$A57,$N$5:$N$1500,"&gt;"&amp;$N57)+1)</f>
        <v/>
      </c>
      <c r="M57" s="58">
        <f>IF(OR($A57="",$N57=0),"",IF(AND($A57&gt;=1001,$A57&lt;=1005),COUNTIFS($A$5:$A$1500,"&gt;=1001",$A$5:$A$1500,"&lt;=1005",$N$5:$N$1500,"&gt;"&amp;$N57)+1,""))</f>
        <v/>
      </c>
      <c r="N57" s="50">
        <f>ROUND(((O57*3+P57*3+Q57*3+R57*3+S57*1)/13)*5,0)</f>
        <v/>
      </c>
      <c r="O57" s="43" t="n">
        <v>42.5</v>
      </c>
      <c r="P57" s="43" t="n">
        <v>67.26000000000001</v>
      </c>
      <c r="Q57" s="43" t="n">
        <v>46.75</v>
      </c>
      <c r="R57" s="43" t="n">
        <v>43.75</v>
      </c>
      <c r="S57" s="43" t="n">
        <v>55</v>
      </c>
      <c r="T57" s="58">
        <f>IF($C57="","",IF(ISNA(MATCH($C57,Comparativosimulacros!$E:$E,0)),"Falta en Comparativo","Sí está"))</f>
        <v/>
      </c>
    </row>
    <row r="58" ht="15.75" customHeight="1" s="42">
      <c r="A58" s="50" t="n">
        <v>602</v>
      </c>
      <c r="B58" s="44" t="n"/>
      <c r="C58" s="44" t="n"/>
      <c r="D58" s="43" t="inlineStr">
        <is>
          <t>Graciano Loaiza Jacobo</t>
        </is>
      </c>
      <c r="E58" s="51" t="n"/>
      <c r="F58" s="52" t="n"/>
      <c r="G58" s="45" t="n">
        <v>5</v>
      </c>
      <c r="H58" s="45" t="n">
        <v>3.47</v>
      </c>
      <c r="I58" s="45" t="n">
        <v>1.94</v>
      </c>
      <c r="J58" s="45" t="n">
        <v>2.88</v>
      </c>
      <c r="K58" s="45" t="n">
        <v>2.95</v>
      </c>
      <c r="L58" s="58">
        <f>IF(OR($A58="",$N58=0),"",COUNTIFS($A$5:$A$1500,$A58,$N$5:$N$1500,"&gt;"&amp;$N58)+1)</f>
        <v/>
      </c>
      <c r="M58" s="58">
        <f>IF(OR($A58="",$N58=0),"",IF(AND($A58&gt;=1001,$A58&lt;=1005),COUNTIFS($A$5:$A$1500,"&gt;=1001",$A$5:$A$1500,"&lt;=1005",$N$5:$N$1500,"&gt;"&amp;$N58)+1,""))</f>
        <v/>
      </c>
      <c r="N58" s="50">
        <f>ROUND(((O58*3+P58*3+Q58*3+R58*3+S58*1)/13)*5,0)</f>
        <v/>
      </c>
      <c r="O58" s="43" t="n">
        <v>75.25</v>
      </c>
      <c r="P58" s="43" t="n">
        <v>56.25</v>
      </c>
      <c r="Q58" s="43" t="n">
        <v>27.5</v>
      </c>
      <c r="R58" s="43" t="n">
        <v>43.75</v>
      </c>
      <c r="S58" s="43" t="n">
        <v>45.83</v>
      </c>
      <c r="T58" s="58">
        <f>IF($C58="","",IF(ISNA(MATCH($C58,Comparativosimulacros!$E:$E,0)),"Falta en Comparativo","Sí está"))</f>
        <v/>
      </c>
    </row>
    <row r="59" ht="15.75" customHeight="1" s="42">
      <c r="A59" s="50" t="n">
        <v>602</v>
      </c>
      <c r="B59" s="44" t="n"/>
      <c r="C59" s="44" t="n"/>
      <c r="D59" s="43" t="inlineStr">
        <is>
          <t>Guerra Soto Andrés Felipe</t>
        </is>
      </c>
      <c r="E59" s="51" t="n"/>
      <c r="F59" s="52" t="n"/>
      <c r="G59" s="45" t="n">
        <v>3.76</v>
      </c>
      <c r="H59" s="45" t="n">
        <v>3.69</v>
      </c>
      <c r="I59" s="45" t="n">
        <v>5</v>
      </c>
      <c r="J59" s="45" t="n">
        <v>4.6</v>
      </c>
      <c r="K59" s="45" t="n">
        <v>2.95</v>
      </c>
      <c r="L59" s="58">
        <f>IF(OR($A59="",$N59=0),"",COUNTIFS($A$5:$A$1500,$A59,$N$5:$N$1500,"&gt;"&amp;$N59)+1)</f>
        <v/>
      </c>
      <c r="M59" s="58">
        <f>IF(OR($A59="",$N59=0),"",IF(AND($A59&gt;=1001,$A59&lt;=1005),COUNTIFS($A$5:$A$1500,"&gt;=1001",$A$5:$A$1500,"&lt;=1005",$N$5:$N$1500,"&gt;"&amp;$N59)+1,""))</f>
        <v/>
      </c>
      <c r="N59" s="50">
        <f>ROUND(((O59*3+P59*3+Q59*3+R59*3+S59*1)/13)*5,0)</f>
        <v/>
      </c>
      <c r="O59" s="43" t="n">
        <v>56.25</v>
      </c>
      <c r="P59" s="43" t="n">
        <v>59.82</v>
      </c>
      <c r="Q59" s="43" t="n">
        <v>77</v>
      </c>
      <c r="R59" s="43" t="n">
        <v>70</v>
      </c>
      <c r="S59" s="43" t="n">
        <v>45.83</v>
      </c>
      <c r="T59" s="58">
        <f>IF($C59="","",IF(ISNA(MATCH($C59,Comparativosimulacros!$E:$E,0)),"Falta en Comparativo","Sí está"))</f>
        <v/>
      </c>
    </row>
    <row r="60" ht="15.75" customHeight="1" s="42">
      <c r="A60" s="50" t="n">
        <v>602</v>
      </c>
      <c r="B60" s="44" t="n"/>
      <c r="C60" s="44" t="n"/>
      <c r="D60" s="43" t="inlineStr">
        <is>
          <t>Guzmán Alcaraz Tatiana</t>
        </is>
      </c>
      <c r="E60" s="51" t="n"/>
      <c r="F60" s="52" t="n"/>
      <c r="G60" s="45" t="n">
        <v>3.57</v>
      </c>
      <c r="H60" s="45" t="n">
        <v>4.77</v>
      </c>
      <c r="I60" s="45" t="n">
        <v>4.06</v>
      </c>
      <c r="J60" s="45" t="n">
        <v>3.74</v>
      </c>
      <c r="K60" s="45" t="n">
        <v>3.54</v>
      </c>
      <c r="L60" s="58">
        <f>IF(OR($A60="",$N60=0),"",COUNTIFS($A$5:$A$1500,$A60,$N$5:$N$1500,"&gt;"&amp;$N60)+1)</f>
        <v/>
      </c>
      <c r="M60" s="58">
        <f>IF(OR($A60="",$N60=0),"",IF(AND($A60&gt;=1001,$A60&lt;=1005),COUNTIFS($A$5:$A$1500,"&gt;=1001",$A$5:$A$1500,"&lt;=1005",$N$5:$N$1500,"&gt;"&amp;$N60)+1,""))</f>
        <v/>
      </c>
      <c r="N60" s="50">
        <f>ROUND(((O60*3+P60*3+Q60*3+R60*3+S60*1)/13)*5,0)</f>
        <v/>
      </c>
      <c r="O60" s="43" t="n">
        <v>53.5</v>
      </c>
      <c r="P60" s="43" t="n">
        <v>77.38</v>
      </c>
      <c r="Q60" s="43" t="n">
        <v>57.75</v>
      </c>
      <c r="R60" s="43" t="n">
        <v>56.88</v>
      </c>
      <c r="S60" s="43" t="n">
        <v>55</v>
      </c>
      <c r="T60" s="58">
        <f>IF($C60="","",IF(ISNA(MATCH($C60,Comparativosimulacros!$E:$E,0)),"Falta en Comparativo","Sí está"))</f>
        <v/>
      </c>
    </row>
    <row r="61" ht="15.75" customHeight="1" s="42">
      <c r="A61" s="50" t="n">
        <v>602</v>
      </c>
      <c r="B61" s="44" t="n"/>
      <c r="C61" s="44" t="n"/>
      <c r="D61" s="43" t="inlineStr">
        <is>
          <t>Hernandez Gomez Jose Manuel</t>
        </is>
      </c>
      <c r="E61" s="51" t="n"/>
      <c r="F61" s="52" t="n"/>
      <c r="G61" s="45" t="n">
        <v>3.66</v>
      </c>
      <c r="H61" s="45" t="n">
        <v>3.89</v>
      </c>
      <c r="I61" s="45" t="n">
        <v>3.29</v>
      </c>
      <c r="J61" s="45" t="n">
        <v>3.74</v>
      </c>
      <c r="K61" s="45" t="n">
        <v>5</v>
      </c>
      <c r="L61" s="58">
        <f>IF(OR($A61="",$N61=0),"",COUNTIFS($A$5:$A$1500,$A61,$N$5:$N$1500,"&gt;"&amp;$N61)+1)</f>
        <v/>
      </c>
      <c r="M61" s="58">
        <f>IF(OR($A61="",$N61=0),"",IF(AND($A61&gt;=1001,$A61&lt;=1005),COUNTIFS($A$5:$A$1500,"&gt;=1001",$A$5:$A$1500,"&lt;=1005",$N$5:$N$1500,"&gt;"&amp;$N61)+1,""))</f>
        <v/>
      </c>
      <c r="N61" s="50">
        <f>ROUND(((O61*3+P61*3+Q61*3+R61*3+S61*1)/13)*5,0)</f>
        <v/>
      </c>
      <c r="O61" s="43" t="n">
        <v>54.75</v>
      </c>
      <c r="P61" s="43" t="n">
        <v>63.1</v>
      </c>
      <c r="Q61" s="43" t="n">
        <v>46.75</v>
      </c>
      <c r="R61" s="43" t="n">
        <v>56.88</v>
      </c>
      <c r="S61" s="43" t="n">
        <v>77.92</v>
      </c>
      <c r="T61" s="58">
        <f>IF($C61="","",IF(ISNA(MATCH($C61,Comparativosimulacros!$E:$E,0)),"Falta en Comparativo","Sí está"))</f>
        <v/>
      </c>
    </row>
    <row r="62" ht="15.75" customHeight="1" s="42">
      <c r="A62" s="50" t="n">
        <v>602</v>
      </c>
      <c r="B62" s="44" t="n"/>
      <c r="C62" s="44" t="n"/>
      <c r="D62" s="43" t="inlineStr">
        <is>
          <t>Holguín Bravo Iann Santiago</t>
        </is>
      </c>
      <c r="E62" s="51" t="n"/>
      <c r="F62" s="52" t="n"/>
      <c r="G62" s="45" t="n">
        <v>4.94</v>
      </c>
      <c r="H62" s="45" t="n">
        <v>5</v>
      </c>
      <c r="I62" s="45" t="n">
        <v>5</v>
      </c>
      <c r="J62" s="45" t="n">
        <v>4.31</v>
      </c>
      <c r="K62" s="45" t="n">
        <v>4.13</v>
      </c>
      <c r="L62" s="58">
        <f>IF(OR($A62="",$N62=0),"",COUNTIFS($A$5:$A$1500,$A62,$N$5:$N$1500,"&gt;"&amp;$N62)+1)</f>
        <v/>
      </c>
      <c r="M62" s="58">
        <f>IF(OR($A62="",$N62=0),"",IF(AND($A62&gt;=1001,$A62&lt;=1005),COUNTIFS($A$5:$A$1500,"&gt;=1001",$A$5:$A$1500,"&lt;=1005",$N$5:$N$1500,"&gt;"&amp;$N62)+1,""))</f>
        <v/>
      </c>
      <c r="N62" s="50">
        <f>ROUND(((O62*3+P62*3+Q62*3+R62*3+S62*1)/13)*5,0)</f>
        <v/>
      </c>
      <c r="O62" s="43" t="n">
        <v>74</v>
      </c>
      <c r="P62" s="43" t="n">
        <v>81.55</v>
      </c>
      <c r="Q62" s="43" t="n">
        <v>77</v>
      </c>
      <c r="R62" s="43" t="n">
        <v>65.63</v>
      </c>
      <c r="S62" s="43" t="n">
        <v>64.17</v>
      </c>
      <c r="T62" s="58">
        <f>IF($C62="","",IF(ISNA(MATCH($C62,Comparativosimulacros!$E:$E,0)),"Falta en Comparativo","Sí está"))</f>
        <v/>
      </c>
    </row>
    <row r="63" ht="15.75" customHeight="1" s="42">
      <c r="A63" s="50" t="n">
        <v>602</v>
      </c>
      <c r="B63" s="44" t="n"/>
      <c r="C63" s="44" t="n"/>
      <c r="D63" s="43" t="inlineStr">
        <is>
          <t>Holguin David Martina</t>
        </is>
      </c>
      <c r="E63" s="51" t="n"/>
      <c r="F63" s="52" t="n"/>
      <c r="G63" s="45" t="n">
        <v>3.02</v>
      </c>
      <c r="H63" s="45" t="n">
        <v>3.47</v>
      </c>
      <c r="I63" s="45" t="n">
        <v>4.06</v>
      </c>
      <c r="J63" s="45" t="n">
        <v>3.74</v>
      </c>
      <c r="K63" s="45" t="n">
        <v>3.25</v>
      </c>
      <c r="L63" s="58">
        <f>IF(OR($A63="",$N63=0),"",COUNTIFS($A$5:$A$1500,$A63,$N$5:$N$1500,"&gt;"&amp;$N63)+1)</f>
        <v/>
      </c>
      <c r="M63" s="58">
        <f>IF(OR($A63="",$N63=0),"",IF(AND($A63&gt;=1001,$A63&lt;=1005),COUNTIFS($A$5:$A$1500,"&gt;=1001",$A$5:$A$1500,"&lt;=1005",$N$5:$N$1500,"&gt;"&amp;$N63)+1,""))</f>
        <v/>
      </c>
      <c r="N63" s="50">
        <f>ROUND(((O63*3+P63*3+Q63*3+R63*3+S63*1)/13)*5,0)</f>
        <v/>
      </c>
      <c r="O63" s="43" t="n">
        <v>45.25</v>
      </c>
      <c r="P63" s="43" t="n">
        <v>56.25</v>
      </c>
      <c r="Q63" s="43" t="n">
        <v>57.75</v>
      </c>
      <c r="R63" s="43" t="n">
        <v>56.88</v>
      </c>
      <c r="S63" s="43" t="n">
        <v>50.42</v>
      </c>
      <c r="T63" s="58">
        <f>IF($C63="","",IF(ISNA(MATCH($C63,Comparativosimulacros!$E:$E,0)),"Falta en Comparativo","Sí está"))</f>
        <v/>
      </c>
    </row>
    <row r="64" ht="15.75" customHeight="1" s="42">
      <c r="A64" s="50" t="n">
        <v>602</v>
      </c>
      <c r="B64" s="44" t="n"/>
      <c r="C64" s="44" t="n"/>
      <c r="D64" s="43" t="inlineStr">
        <is>
          <t>Holguin Granados Matias</t>
        </is>
      </c>
      <c r="E64" s="51" t="n"/>
      <c r="F64" s="52" t="n"/>
      <c r="G64" s="45" t="n">
        <v>3.47</v>
      </c>
      <c r="H64" s="45" t="n">
        <v>2.22</v>
      </c>
      <c r="I64" s="45" t="n">
        <v>2.52</v>
      </c>
      <c r="J64" s="45" t="n">
        <v>2.59</v>
      </c>
      <c r="K64" s="45" t="n">
        <v>2.36</v>
      </c>
      <c r="L64" s="58">
        <f>IF(OR($A64="",$N64=0),"",COUNTIFS($A$5:$A$1500,$A64,$N$5:$N$1500,"&gt;"&amp;$N64)+1)</f>
        <v/>
      </c>
      <c r="M64" s="58">
        <f>IF(OR($A64="",$N64=0),"",IF(AND($A64&gt;=1001,$A64&lt;=1005),COUNTIFS($A$5:$A$1500,"&gt;=1001",$A$5:$A$1500,"&lt;=1005",$N$5:$N$1500,"&gt;"&amp;$N64)+1,""))</f>
        <v/>
      </c>
      <c r="N64" s="50">
        <f>ROUND(((O64*3+P64*3+Q64*3+R64*3+S64*1)/13)*5,0)</f>
        <v/>
      </c>
      <c r="O64" s="43" t="n">
        <v>52</v>
      </c>
      <c r="P64" s="43" t="n">
        <v>36.01</v>
      </c>
      <c r="Q64" s="43" t="n">
        <v>35.75</v>
      </c>
      <c r="R64" s="43" t="n">
        <v>39.38</v>
      </c>
      <c r="S64" s="43" t="n">
        <v>36.67</v>
      </c>
      <c r="T64" s="58">
        <f>IF($C64="","",IF(ISNA(MATCH($C64,Comparativosimulacros!$E:$E,0)),"Falta en Comparativo","Sí está"))</f>
        <v/>
      </c>
    </row>
    <row r="65" ht="15.75" customHeight="1" s="42">
      <c r="A65" s="50" t="n">
        <v>602</v>
      </c>
      <c r="B65" s="44" t="n"/>
      <c r="C65" s="44" t="n"/>
      <c r="D65" s="43" t="inlineStr">
        <is>
          <t>Jurado Hurtado Juan José</t>
        </is>
      </c>
      <c r="E65" s="51" t="n"/>
      <c r="F65" s="52" t="n"/>
      <c r="G65" s="45" t="n">
        <v>2.66</v>
      </c>
      <c r="H65" s="45" t="n">
        <v>2.17</v>
      </c>
      <c r="I65" s="45" t="n">
        <v>3.1</v>
      </c>
      <c r="J65" s="45" t="n">
        <v>4.89</v>
      </c>
      <c r="K65" s="45" t="n">
        <v>3.25</v>
      </c>
      <c r="L65" s="58">
        <f>IF(OR($A65="",$N65=0),"",COUNTIFS($A$5:$A$1500,$A65,$N$5:$N$1500,"&gt;"&amp;$N65)+1)</f>
        <v/>
      </c>
      <c r="M65" s="58">
        <f>IF(OR($A65="",$N65=0),"",IF(AND($A65&gt;=1001,$A65&lt;=1005),COUNTIFS($A$5:$A$1500,"&gt;=1001",$A$5:$A$1500,"&lt;=1005",$N$5:$N$1500,"&gt;"&amp;$N65)+1,""))</f>
        <v/>
      </c>
      <c r="N65" s="50">
        <f>ROUND(((O65*3+P65*3+Q65*3+R65*3+S65*1)/13)*5,0)</f>
        <v/>
      </c>
      <c r="O65" s="43" t="n">
        <v>39.75</v>
      </c>
      <c r="P65" s="43" t="n">
        <v>35.12</v>
      </c>
      <c r="Q65" s="43" t="n">
        <v>44</v>
      </c>
      <c r="R65" s="43" t="n">
        <v>74.38</v>
      </c>
      <c r="S65" s="43" t="n">
        <v>50.42</v>
      </c>
      <c r="T65" s="58">
        <f>IF($C65="","",IF(ISNA(MATCH($C65,Comparativosimulacros!$E:$E,0)),"Falta en Comparativo","Sí está"))</f>
        <v/>
      </c>
    </row>
    <row r="66" ht="15.75" customHeight="1" s="42">
      <c r="A66" s="50" t="n">
        <v>602</v>
      </c>
      <c r="B66" s="44" t="n"/>
      <c r="C66" s="44" t="n"/>
      <c r="D66" s="43" t="inlineStr">
        <is>
          <t>Lezcano Holguin Julian</t>
        </is>
      </c>
      <c r="E66" s="51" t="n"/>
      <c r="F66" s="52" t="n"/>
      <c r="G66" s="45" t="n">
        <v>3.02</v>
      </c>
      <c r="H66" s="45" t="n">
        <v>2.17</v>
      </c>
      <c r="I66" s="45" t="n">
        <v>2.13</v>
      </c>
      <c r="J66" s="45" t="n">
        <v>2.88</v>
      </c>
      <c r="K66" s="45" t="n">
        <v>2.36</v>
      </c>
      <c r="L66" s="58">
        <f>IF(OR($A66="",$N66=0),"",COUNTIFS($A$5:$A$1500,$A66,$N$5:$N$1500,"&gt;"&amp;$N66)+1)</f>
        <v/>
      </c>
      <c r="M66" s="58">
        <f>IF(OR($A66="",$N66=0),"",IF(AND($A66&gt;=1001,$A66&lt;=1005),COUNTIFS($A$5:$A$1500,"&gt;=1001",$A$5:$A$1500,"&lt;=1005",$N$5:$N$1500,"&gt;"&amp;$N66)+1,""))</f>
        <v/>
      </c>
      <c r="N66" s="50">
        <f>ROUND(((O66*3+P66*3+Q66*3+R66*3+S66*1)/13)*5,0)</f>
        <v/>
      </c>
      <c r="O66" s="43" t="n">
        <v>45.25</v>
      </c>
      <c r="P66" s="43" t="n">
        <v>35.12</v>
      </c>
      <c r="Q66" s="43" t="n">
        <v>30.25</v>
      </c>
      <c r="R66" s="43" t="n">
        <v>43.75</v>
      </c>
      <c r="S66" s="43" t="n">
        <v>36.67</v>
      </c>
      <c r="T66" s="58">
        <f>IF($C66="","",IF(ISNA(MATCH($C66,Comparativosimulacros!$E:$E,0)),"Falta en Comparativo","Sí está"))</f>
        <v/>
      </c>
    </row>
    <row r="67" ht="15.75" customHeight="1" s="42">
      <c r="A67" s="50" t="n">
        <v>602</v>
      </c>
      <c r="B67" s="44" t="n"/>
      <c r="C67" s="44" t="n"/>
      <c r="D67" s="43" t="inlineStr">
        <is>
          <t>Lozano Villota Nicolas</t>
        </is>
      </c>
      <c r="E67" s="51" t="n"/>
      <c r="F67" s="52" t="n"/>
      <c r="G67" s="45" t="n">
        <v>3.21</v>
      </c>
      <c r="H67" s="45" t="n">
        <v>5</v>
      </c>
      <c r="I67" s="45" t="n">
        <v>5</v>
      </c>
      <c r="J67" s="45" t="n">
        <v>4.31</v>
      </c>
      <c r="K67" s="45" t="n">
        <v>5</v>
      </c>
      <c r="L67" s="58">
        <f>IF(OR($A67="",$N67=0),"",COUNTIFS($A$5:$A$1500,$A67,$N$5:$N$1500,"&gt;"&amp;$N67)+1)</f>
        <v/>
      </c>
      <c r="M67" s="58">
        <f>IF(OR($A67="",$N67=0),"",IF(AND($A67&gt;=1001,$A67&lt;=1005),COUNTIFS($A$5:$A$1500,"&gt;=1001",$A$5:$A$1500,"&lt;=1005",$N$5:$N$1500,"&gt;"&amp;$N67)+1,""))</f>
        <v/>
      </c>
      <c r="N67" s="50">
        <f>ROUND(((O67*3+P67*3+Q67*3+R67*3+S67*1)/13)*5,0)</f>
        <v/>
      </c>
      <c r="O67" s="43" t="n">
        <v>48</v>
      </c>
      <c r="P67" s="43" t="n">
        <v>85.12</v>
      </c>
      <c r="Q67" s="43" t="n">
        <v>71.5</v>
      </c>
      <c r="R67" s="43" t="n">
        <v>65.63</v>
      </c>
      <c r="S67" s="43" t="n">
        <v>91.67</v>
      </c>
      <c r="T67" s="58">
        <f>IF($C67="","",IF(ISNA(MATCH($C67,Comparativosimulacros!$E:$E,0)),"Falta en Comparativo","Sí está"))</f>
        <v/>
      </c>
    </row>
    <row r="68" ht="15.75" customHeight="1" s="42">
      <c r="A68" s="50" t="n">
        <v>602</v>
      </c>
      <c r="B68" s="44" t="n"/>
      <c r="C68" s="44" t="n"/>
      <c r="D68" s="43" t="inlineStr">
        <is>
          <t>Madrid Sánchez Matías</t>
        </is>
      </c>
      <c r="E68" s="51" t="n"/>
      <c r="F68" s="52" t="n"/>
      <c r="G68" s="45" t="n">
        <v>5</v>
      </c>
      <c r="H68" s="45" t="n">
        <v>2.39</v>
      </c>
      <c r="I68" s="45" t="n">
        <v>4.26</v>
      </c>
      <c r="J68" s="45" t="n">
        <v>3.45</v>
      </c>
      <c r="K68" s="45" t="n">
        <v>4.13</v>
      </c>
      <c r="L68" s="58">
        <f>IF(OR($A68="",$N68=0),"",COUNTIFS($A$5:$A$1500,$A68,$N$5:$N$1500,"&gt;"&amp;$N68)+1)</f>
        <v/>
      </c>
      <c r="M68" s="58">
        <f>IF(OR($A68="",$N68=0),"",IF(AND($A68&gt;=1001,$A68&lt;=1005),COUNTIFS($A$5:$A$1500,"&gt;=1001",$A$5:$A$1500,"&lt;=1005",$N$5:$N$1500,"&gt;"&amp;$N68)+1,""))</f>
        <v/>
      </c>
      <c r="N68" s="50">
        <f>ROUND(((O68*3+P68*3+Q68*3+R68*3+S68*1)/13)*5,0)</f>
        <v/>
      </c>
      <c r="O68" s="43" t="n">
        <v>78</v>
      </c>
      <c r="P68" s="43" t="n">
        <v>38.69</v>
      </c>
      <c r="Q68" s="43" t="n">
        <v>60.5</v>
      </c>
      <c r="R68" s="43" t="n">
        <v>52.5</v>
      </c>
      <c r="S68" s="43" t="n">
        <v>64.17</v>
      </c>
      <c r="T68" s="58">
        <f>IF($C68="","",IF(ISNA(MATCH($C68,Comparativosimulacros!$E:$E,0)),"Falta en Comparativo","Sí está"))</f>
        <v/>
      </c>
    </row>
    <row r="69" ht="15.75" customHeight="1" s="42">
      <c r="A69" s="50" t="n">
        <v>602</v>
      </c>
      <c r="B69" s="44" t="n"/>
      <c r="C69" s="44" t="n"/>
      <c r="D69" s="43" t="inlineStr">
        <is>
          <t>Moreno García Anthony</t>
        </is>
      </c>
      <c r="E69" s="51" t="n"/>
      <c r="F69" s="52" t="n"/>
      <c r="G69" s="45" t="n">
        <v>2.84</v>
      </c>
      <c r="H69" s="45" t="n">
        <v>1.34</v>
      </c>
      <c r="I69" s="45" t="n">
        <v>2.71</v>
      </c>
      <c r="J69" s="45" t="n">
        <v>2.88</v>
      </c>
      <c r="K69" s="45" t="n">
        <v>2.07</v>
      </c>
      <c r="L69" s="58">
        <f>IF(OR($A69="",$N69=0),"",COUNTIFS($A$5:$A$1500,$A69,$N$5:$N$1500,"&gt;"&amp;$N69)+1)</f>
        <v/>
      </c>
      <c r="M69" s="58">
        <f>IF(OR($A69="",$N69=0),"",IF(AND($A69&gt;=1001,$A69&lt;=1005),COUNTIFS($A$5:$A$1500,"&gt;=1001",$A$5:$A$1500,"&lt;=1005",$N$5:$N$1500,"&gt;"&amp;$N69)+1,""))</f>
        <v/>
      </c>
      <c r="N69" s="50">
        <f>ROUND(((O69*3+P69*3+Q69*3+R69*3+S69*1)/13)*5,0)</f>
        <v/>
      </c>
      <c r="O69" s="43" t="n">
        <v>42.5</v>
      </c>
      <c r="P69" s="43" t="n">
        <v>21.73</v>
      </c>
      <c r="Q69" s="43" t="n">
        <v>38.5</v>
      </c>
      <c r="R69" s="43" t="n">
        <v>43.75</v>
      </c>
      <c r="S69" s="43" t="n">
        <v>32.08</v>
      </c>
      <c r="T69" s="58">
        <f>IF($C69="","",IF(ISNA(MATCH($C69,Comparativosimulacros!$E:$E,0)),"Falta en Comparativo","Sí está"))</f>
        <v/>
      </c>
    </row>
    <row r="70" ht="15.75" customHeight="1" s="42">
      <c r="A70" s="50" t="n">
        <v>602</v>
      </c>
      <c r="B70" s="44" t="n"/>
      <c r="C70" s="44" t="n"/>
      <c r="D70" s="43" t="inlineStr">
        <is>
          <t>Ortiz Moreno Gerónimo</t>
        </is>
      </c>
      <c r="E70" s="51" t="n"/>
      <c r="F70" s="52" t="n"/>
      <c r="G70" s="45" t="n"/>
      <c r="H70" s="45" t="n"/>
      <c r="I70" s="45" t="n"/>
      <c r="J70" s="45" t="n"/>
      <c r="K70" s="45" t="n"/>
      <c r="L70" s="58">
        <f>IF(OR($A70="",$N70=0),"",COUNTIFS($A$5:$A$1500,$A70,$N$5:$N$1500,"&gt;"&amp;$N70)+1)</f>
        <v/>
      </c>
      <c r="M70" s="58">
        <f>IF(OR($A70="",$N70=0),"",IF(AND($A70&gt;=1001,$A70&lt;=1005),COUNTIFS($A$5:$A$1500,"&gt;=1001",$A$5:$A$1500,"&lt;=1005",$N$5:$N$1500,"&gt;"&amp;$N70)+1,""))</f>
        <v/>
      </c>
      <c r="N70" s="50">
        <f>ROUND(((O70*3+P70*3+Q70*3+R70*3+S70*1)/13)*5,0)</f>
        <v/>
      </c>
      <c r="O70" s="43" t="n">
        <v>52</v>
      </c>
      <c r="P70" s="43" t="n">
        <v>36</v>
      </c>
      <c r="Q70" s="43" t="n">
        <v>30</v>
      </c>
      <c r="R70" s="43" t="n">
        <v>30</v>
      </c>
      <c r="S70" s="43" t="n">
        <v>35</v>
      </c>
      <c r="T70" s="58">
        <f>IF($C70="","",IF(ISNA(MATCH($C70,Comparativosimulacros!$E:$E,0)),"Falta en Comparativo","Sí está"))</f>
        <v/>
      </c>
    </row>
    <row r="71" ht="15.75" customHeight="1" s="42">
      <c r="A71" s="50" t="n">
        <v>602</v>
      </c>
      <c r="B71" s="44" t="n"/>
      <c r="C71" s="44" t="n"/>
      <c r="D71" s="43" t="inlineStr">
        <is>
          <t>Panesso Jimenez Andres</t>
        </is>
      </c>
      <c r="E71" s="51" t="n"/>
      <c r="F71" s="52" t="n"/>
      <c r="G71" s="45" t="n">
        <v>3.02</v>
      </c>
      <c r="H71" s="45" t="n">
        <v>4.59</v>
      </c>
      <c r="I71" s="45" t="n">
        <v>4.06</v>
      </c>
      <c r="J71" s="45" t="n">
        <v>3.74</v>
      </c>
      <c r="K71" s="45" t="n">
        <v>3.84</v>
      </c>
      <c r="L71" s="58">
        <f>IF(OR($A71="",$N71=0),"",COUNTIFS($A$5:$A$1500,$A71,$N$5:$N$1500,"&gt;"&amp;$N71)+1)</f>
        <v/>
      </c>
      <c r="M71" s="58">
        <f>IF(OR($A71="",$N71=0),"",IF(AND($A71&gt;=1001,$A71&lt;=1005),COUNTIFS($A$5:$A$1500,"&gt;=1001",$A$5:$A$1500,"&lt;=1005",$N$5:$N$1500,"&gt;"&amp;$N71)+1,""))</f>
        <v/>
      </c>
      <c r="N71" s="50">
        <f>ROUND(((O71*3+P71*3+Q71*3+R71*3+S71*1)/13)*5,0)</f>
        <v/>
      </c>
      <c r="O71" s="43" t="n">
        <v>45.25</v>
      </c>
      <c r="P71" s="43" t="n">
        <v>74.40000000000001</v>
      </c>
      <c r="Q71" s="43" t="n">
        <v>57.75</v>
      </c>
      <c r="R71" s="43" t="n">
        <v>56.88</v>
      </c>
      <c r="S71" s="43" t="n">
        <v>59.58</v>
      </c>
      <c r="T71" s="58">
        <f>IF($C71="","",IF(ISNA(MATCH($C71,Comparativosimulacros!$E:$E,0)),"Falta en Comparativo","Sí está"))</f>
        <v/>
      </c>
    </row>
    <row r="72" ht="15.75" customHeight="1" s="42">
      <c r="A72" s="50" t="n">
        <v>602</v>
      </c>
      <c r="B72" s="44" t="n"/>
      <c r="C72" s="44" t="n"/>
      <c r="D72" s="43" t="inlineStr">
        <is>
          <t>Perez Gutierrez Cristian</t>
        </is>
      </c>
      <c r="E72" s="51" t="n"/>
      <c r="F72" s="52" t="n"/>
      <c r="G72" s="45" t="n">
        <v>5</v>
      </c>
      <c r="H72" s="45" t="n">
        <v>2.81</v>
      </c>
      <c r="I72" s="45" t="n">
        <v>5</v>
      </c>
      <c r="J72" s="45" t="n">
        <v>3.16</v>
      </c>
      <c r="K72" s="45" t="n">
        <v>1.77</v>
      </c>
      <c r="L72" s="58">
        <f>IF(OR($A72="",$N72=0),"",COUNTIFS($A$5:$A$1500,$A72,$N$5:$N$1500,"&gt;"&amp;$N72)+1)</f>
        <v/>
      </c>
      <c r="M72" s="58">
        <f>IF(OR($A72="",$N72=0),"",IF(AND($A72&gt;=1001,$A72&lt;=1005),COUNTIFS($A$5:$A$1500,"&gt;=1001",$A$5:$A$1500,"&lt;=1005",$N$5:$N$1500,"&gt;"&amp;$N72)+1,""))</f>
        <v/>
      </c>
      <c r="N72" s="50">
        <f>ROUND(((O72*3+P72*3+Q72*3+R72*3+S72*1)/13)*5,0)</f>
        <v/>
      </c>
      <c r="O72" s="43" t="n">
        <v>75.25</v>
      </c>
      <c r="P72" s="43" t="n">
        <v>45.54</v>
      </c>
      <c r="Q72" s="43" t="n">
        <v>74.25</v>
      </c>
      <c r="R72" s="43" t="n">
        <v>48.13</v>
      </c>
      <c r="S72" s="43" t="n">
        <v>27.5</v>
      </c>
      <c r="T72" s="58">
        <f>IF($C72="","",IF(ISNA(MATCH($C72,Comparativosimulacros!$E:$E,0)),"Falta en Comparativo","Sí está"))</f>
        <v/>
      </c>
    </row>
    <row r="73" ht="15.75" customHeight="1" s="42">
      <c r="A73" s="50" t="n">
        <v>602</v>
      </c>
      <c r="B73" s="44" t="n"/>
      <c r="C73" s="44" t="n"/>
      <c r="D73" s="43" t="inlineStr">
        <is>
          <t>Pérez Valencia Miguel Ángel</t>
        </is>
      </c>
      <c r="E73" s="51" t="n"/>
      <c r="F73" s="52" t="n"/>
      <c r="G73" s="45" t="n">
        <v>3.39</v>
      </c>
      <c r="H73" s="45" t="n">
        <v>4.33</v>
      </c>
      <c r="I73" s="45" t="n">
        <v>4.06</v>
      </c>
      <c r="J73" s="45" t="n">
        <v>4.31</v>
      </c>
      <c r="K73" s="45" t="n">
        <v>3.84</v>
      </c>
      <c r="L73" s="58">
        <f>IF(OR($A73="",$N73=0),"",COUNTIFS($A$5:$A$1500,$A73,$N$5:$N$1500,"&gt;"&amp;$N73)+1)</f>
        <v/>
      </c>
      <c r="M73" s="58">
        <f>IF(OR($A73="",$N73=0),"",IF(AND($A73&gt;=1001,$A73&lt;=1005),COUNTIFS($A$5:$A$1500,"&gt;=1001",$A$5:$A$1500,"&lt;=1005",$N$5:$N$1500,"&gt;"&amp;$N73)+1,""))</f>
        <v/>
      </c>
      <c r="N73" s="50">
        <f>ROUND(((O73*3+P73*3+Q73*3+R73*3+S73*1)/13)*5,0)</f>
        <v/>
      </c>
      <c r="O73" s="43" t="n">
        <v>50.75</v>
      </c>
      <c r="P73" s="43" t="n">
        <v>70.23999999999999</v>
      </c>
      <c r="Q73" s="43" t="n">
        <v>57.75</v>
      </c>
      <c r="R73" s="43" t="n">
        <v>65.63</v>
      </c>
      <c r="S73" s="43" t="n">
        <v>59.58</v>
      </c>
      <c r="T73" s="58">
        <f>IF($C73="","",IF(ISNA(MATCH($C73,Comparativosimulacros!$E:$E,0)),"Falta en Comparativo","Sí está"))</f>
        <v/>
      </c>
    </row>
    <row r="74" ht="15.75" customHeight="1" s="42">
      <c r="A74" s="50" t="n">
        <v>602</v>
      </c>
      <c r="B74" s="44" t="n"/>
      <c r="C74" s="44" t="n"/>
      <c r="D74" s="43" t="inlineStr">
        <is>
          <t>Salas Arcila Salome</t>
        </is>
      </c>
      <c r="E74" s="51" t="n"/>
      <c r="F74" s="52" t="n"/>
      <c r="G74" s="45" t="n">
        <v>3.47</v>
      </c>
      <c r="H74" s="45" t="n">
        <v>3.12</v>
      </c>
      <c r="I74" s="45" t="n">
        <v>3.48</v>
      </c>
      <c r="J74" s="45" t="n">
        <v>3.16</v>
      </c>
      <c r="K74" s="45" t="n">
        <v>3.25</v>
      </c>
      <c r="L74" s="58">
        <f>IF(OR($A74="",$N74=0),"",COUNTIFS($A$5:$A$1500,$A74,$N$5:$N$1500,"&gt;"&amp;$N74)+1)</f>
        <v/>
      </c>
      <c r="M74" s="58">
        <f>IF(OR($A74="",$N74=0),"",IF(AND($A74&gt;=1001,$A74&lt;=1005),COUNTIFS($A$5:$A$1500,"&gt;=1001",$A$5:$A$1500,"&lt;=1005",$N$5:$N$1500,"&gt;"&amp;$N74)+1,""))</f>
        <v/>
      </c>
      <c r="N74" s="50">
        <f>ROUND(((O74*3+P74*3+Q74*3+R74*3+S74*1)/13)*5,0)</f>
        <v/>
      </c>
      <c r="O74" s="43" t="n">
        <v>52</v>
      </c>
      <c r="P74" s="43" t="n">
        <v>50.6</v>
      </c>
      <c r="Q74" s="43" t="n">
        <v>49.5</v>
      </c>
      <c r="R74" s="43" t="n">
        <v>48.13</v>
      </c>
      <c r="S74" s="43" t="n">
        <v>50.42</v>
      </c>
      <c r="T74" s="58">
        <f>IF($C74="","",IF(ISNA(MATCH($C74,Comparativosimulacros!$E:$E,0)),"Falta en Comparativo","Sí está"))</f>
        <v/>
      </c>
    </row>
    <row r="75" ht="15.75" customHeight="1" s="42">
      <c r="A75" s="50" t="n">
        <v>602</v>
      </c>
      <c r="B75" s="44" t="n"/>
      <c r="C75" s="44" t="n"/>
      <c r="D75" s="43" t="inlineStr">
        <is>
          <t>Valencia Holguín Mariángel</t>
        </is>
      </c>
      <c r="E75" s="51" t="n"/>
      <c r="F75" s="52" t="n"/>
      <c r="G75" s="45" t="n">
        <v>1.37</v>
      </c>
      <c r="H75" s="45" t="n">
        <v>1.91</v>
      </c>
      <c r="I75" s="45" t="n">
        <v>2.71</v>
      </c>
      <c r="J75" s="45" t="n">
        <v>2.01</v>
      </c>
      <c r="K75" s="45" t="n">
        <v>2.07</v>
      </c>
      <c r="L75" s="58">
        <f>IF(OR($A75="",$N75=0),"",COUNTIFS($A$5:$A$1500,$A75,$N$5:$N$1500,"&gt;"&amp;$N75)+1)</f>
        <v/>
      </c>
      <c r="M75" s="58">
        <f>IF(OR($A75="",$N75=0),"",IF(AND($A75&gt;=1001,$A75&lt;=1005),COUNTIFS($A$5:$A$1500,"&gt;=1001",$A$5:$A$1500,"&lt;=1005",$N$5:$N$1500,"&gt;"&amp;$N75)+1,""))</f>
        <v/>
      </c>
      <c r="N75" s="50">
        <f>ROUND(((O75*3+P75*3+Q75*3+R75*3+S75*1)/13)*5,0)</f>
        <v/>
      </c>
      <c r="O75" s="43" t="n">
        <v>20.5</v>
      </c>
      <c r="P75" s="43" t="n">
        <v>30.95</v>
      </c>
      <c r="Q75" s="43" t="n">
        <v>38.5</v>
      </c>
      <c r="R75" s="43" t="n">
        <v>30.63</v>
      </c>
      <c r="S75" s="43" t="n">
        <v>32.08</v>
      </c>
      <c r="T75" s="58">
        <f>IF($C75="","",IF(ISNA(MATCH($C75,Comparativosimulacros!$E:$E,0)),"Falta en Comparativo","Sí está"))</f>
        <v/>
      </c>
    </row>
    <row r="76" ht="15.75" customHeight="1" s="42">
      <c r="A76" s="50" t="n">
        <v>602</v>
      </c>
      <c r="B76" s="44" t="n"/>
      <c r="C76" s="44" t="n"/>
      <c r="D76" s="43" t="inlineStr">
        <is>
          <t>Vidales Silva Johan Stiven</t>
        </is>
      </c>
      <c r="E76" s="51" t="n"/>
      <c r="F76" s="52" t="n"/>
      <c r="G76" s="45" t="n">
        <v>4.02</v>
      </c>
      <c r="H76" s="45" t="n">
        <v>1.74</v>
      </c>
      <c r="I76" s="45" t="n">
        <v>3.1</v>
      </c>
      <c r="J76" s="45" t="n">
        <v>1.44</v>
      </c>
      <c r="K76" s="45" t="n">
        <v>3.84</v>
      </c>
      <c r="L76" s="58">
        <f>IF(OR($A76="",$N76=0),"",COUNTIFS($A$5:$A$1500,$A76,$N$5:$N$1500,"&gt;"&amp;$N76)+1)</f>
        <v/>
      </c>
      <c r="M76" s="58">
        <f>IF(OR($A76="",$N76=0),"",IF(AND($A76&gt;=1001,$A76&lt;=1005),COUNTIFS($A$5:$A$1500,"&gt;=1001",$A$5:$A$1500,"&lt;=1005",$N$5:$N$1500,"&gt;"&amp;$N76)+1,""))</f>
        <v/>
      </c>
      <c r="N76" s="50">
        <f>ROUND(((O76*3+P76*3+Q76*3+R76*3+S76*1)/13)*5,0)</f>
        <v/>
      </c>
      <c r="O76" s="43" t="n">
        <v>60.25</v>
      </c>
      <c r="P76" s="43" t="n">
        <v>28.27</v>
      </c>
      <c r="Q76" s="43" t="n">
        <v>44</v>
      </c>
      <c r="R76" s="43" t="n">
        <v>21.88</v>
      </c>
      <c r="S76" s="43" t="n">
        <v>59.58</v>
      </c>
      <c r="T76" s="58">
        <f>IF($C76="","",IF(ISNA(MATCH($C76,Comparativosimulacros!$E:$E,0)),"Falta en Comparativo","Sí está"))</f>
        <v/>
      </c>
    </row>
    <row r="77" ht="15.75" customHeight="1" s="42">
      <c r="A77" s="50" t="n">
        <v>602</v>
      </c>
      <c r="B77" s="44" t="n"/>
      <c r="C77" s="44" t="n"/>
      <c r="D77" s="43" t="inlineStr">
        <is>
          <t>Villa Molina José Manuel</t>
        </is>
      </c>
      <c r="E77" s="51" t="n"/>
      <c r="F77" s="52" t="n"/>
      <c r="G77" s="45" t="n">
        <v>2.66</v>
      </c>
      <c r="H77" s="45" t="n">
        <v>2.74</v>
      </c>
      <c r="I77" s="45" t="n">
        <v>2.13</v>
      </c>
      <c r="J77" s="45" t="n">
        <v>2.88</v>
      </c>
      <c r="K77" s="45" t="n">
        <v>2.36</v>
      </c>
      <c r="L77" s="58">
        <f>IF(OR($A77="",$N77=0),"",COUNTIFS($A$5:$A$1500,$A77,$N$5:$N$1500,"&gt;"&amp;$N77)+1)</f>
        <v/>
      </c>
      <c r="M77" s="58">
        <f>IF(OR($A77="",$N77=0),"",IF(AND($A77&gt;=1001,$A77&lt;=1005),COUNTIFS($A$5:$A$1500,"&gt;=1001",$A$5:$A$1500,"&lt;=1005",$N$5:$N$1500,"&gt;"&amp;$N77)+1,""))</f>
        <v/>
      </c>
      <c r="N77" s="50">
        <f>ROUND(((O77*3+P77*3+Q77*3+R77*3+S77*1)/13)*5,0)</f>
        <v/>
      </c>
      <c r="O77" s="43" t="n">
        <v>39.75</v>
      </c>
      <c r="P77" s="43" t="n">
        <v>44.35</v>
      </c>
      <c r="Q77" s="43" t="n">
        <v>30.25</v>
      </c>
      <c r="R77" s="43" t="n">
        <v>43.75</v>
      </c>
      <c r="S77" s="43" t="n">
        <v>36.67</v>
      </c>
      <c r="T77" s="58">
        <f>IF($C77="","",IF(ISNA(MATCH($C77,Comparativosimulacros!$E:$E,0)),"Falta en Comparativo","Sí está"))</f>
        <v/>
      </c>
    </row>
    <row r="78" ht="15.75" customHeight="1" s="42">
      <c r="A78" s="50" t="n">
        <v>602</v>
      </c>
      <c r="B78" s="44" t="n"/>
      <c r="C78" s="44" t="n"/>
      <c r="D78" s="43" t="inlineStr">
        <is>
          <t>Villegas Chaverra Eilyn Marín</t>
        </is>
      </c>
      <c r="E78" s="51" t="n"/>
      <c r="F78" s="52" t="n"/>
      <c r="G78" s="45" t="n">
        <v>3.39</v>
      </c>
      <c r="H78" s="45" t="n">
        <v>3.95</v>
      </c>
      <c r="I78" s="45" t="n">
        <v>3.1</v>
      </c>
      <c r="J78" s="45" t="n">
        <v>3.45</v>
      </c>
      <c r="K78" s="45" t="n">
        <v>3.54</v>
      </c>
      <c r="L78" s="58">
        <f>IF(OR($A78="",$N78=0),"",COUNTIFS($A$5:$A$1500,$A78,$N$5:$N$1500,"&gt;"&amp;$N78)+1)</f>
        <v/>
      </c>
      <c r="M78" s="58">
        <f>IF(OR($A78="",$N78=0),"",IF(AND($A78&gt;=1001,$A78&lt;=1005),COUNTIFS($A$5:$A$1500,"&gt;=1001",$A$5:$A$1500,"&lt;=1005",$N$5:$N$1500,"&gt;"&amp;$N78)+1,""))</f>
        <v/>
      </c>
      <c r="N78" s="50">
        <f>ROUND(((O78*3+P78*3+Q78*3+R78*3+S78*1)/13)*5,0)</f>
        <v/>
      </c>
      <c r="O78" s="43" t="n">
        <v>50.75</v>
      </c>
      <c r="P78" s="43" t="n">
        <v>63.99</v>
      </c>
      <c r="Q78" s="43" t="n">
        <v>44</v>
      </c>
      <c r="R78" s="43" t="n">
        <v>52.5</v>
      </c>
      <c r="S78" s="43" t="n">
        <v>55</v>
      </c>
      <c r="T78" s="58">
        <f>IF($C78="","",IF(ISNA(MATCH($C78,Comparativosimulacros!$E:$E,0)),"Falta en Comparativo","Sí está"))</f>
        <v/>
      </c>
    </row>
    <row r="79" ht="15.75" customHeight="1" s="42">
      <c r="A79" s="50" t="n">
        <v>603</v>
      </c>
      <c r="B79" s="44" t="n"/>
      <c r="C79" s="44" t="n"/>
      <c r="D79" s="43" t="inlineStr">
        <is>
          <t>Aguinaga Ruiz Valentina</t>
        </is>
      </c>
      <c r="E79" s="51" t="n"/>
      <c r="F79" s="52" t="n"/>
      <c r="G79" s="45" t="n">
        <v>3.21</v>
      </c>
      <c r="H79" s="45" t="n">
        <v>5</v>
      </c>
      <c r="I79" s="45" t="n">
        <v>4.73</v>
      </c>
      <c r="J79" s="45" t="n">
        <v>3.82</v>
      </c>
      <c r="K79" s="45" t="n">
        <v>3.9</v>
      </c>
      <c r="L79" s="58">
        <f>IF(OR($A79="",$N79=0),"",COUNTIFS($A$5:$A$1500,$A79,$N$5:$N$1500,"&gt;"&amp;$N79)+1)</f>
        <v/>
      </c>
      <c r="M79" s="58">
        <f>IF(OR($A79="",$N79=0),"",IF(AND($A79&gt;=1001,$A79&lt;=1005),COUNTIFS($A$5:$A$1500,"&gt;=1001",$A$5:$A$1500,"&lt;=1005",$N$5:$N$1500,"&gt;"&amp;$N79)+1,""))</f>
        <v/>
      </c>
      <c r="N79" s="50">
        <f>ROUND(((O79*3+P79*3+Q79*3+R79*3+S79*1)/13)*5,0)</f>
        <v/>
      </c>
      <c r="O79" s="43" t="n">
        <v>46.75</v>
      </c>
      <c r="P79" s="43" t="n">
        <v>75.89</v>
      </c>
      <c r="Q79" s="43" t="n">
        <v>65.25</v>
      </c>
      <c r="R79" s="43" t="n">
        <v>56.88</v>
      </c>
      <c r="S79" s="43" t="n">
        <v>57.5</v>
      </c>
      <c r="T79" s="58">
        <f>IF($C79="","",IF(ISNA(MATCH($C79,Comparativosimulacros!$E:$E,0)),"Falta en Comparativo","Sí está"))</f>
        <v/>
      </c>
    </row>
    <row r="80" ht="15.75" customHeight="1" s="42">
      <c r="A80" s="50" t="n">
        <v>603</v>
      </c>
      <c r="B80" s="44" t="n"/>
      <c r="C80" s="44" t="n"/>
      <c r="D80" s="43" t="inlineStr">
        <is>
          <t>Amasará Ramírez Matías</t>
        </is>
      </c>
      <c r="E80" s="51" t="n"/>
      <c r="F80" s="52" t="n"/>
      <c r="G80" s="45" t="n">
        <v>5</v>
      </c>
      <c r="H80" s="45" t="n">
        <v>4.61</v>
      </c>
      <c r="I80" s="45" t="n">
        <v>5</v>
      </c>
      <c r="J80" s="45" t="n">
        <v>4.11</v>
      </c>
      <c r="K80" s="45" t="n">
        <v>5</v>
      </c>
      <c r="L80" s="58">
        <f>IF(OR($A80="",$N80=0),"",COUNTIFS($A$5:$A$1500,$A80,$N$5:$N$1500,"&gt;"&amp;$N80)+1)</f>
        <v/>
      </c>
      <c r="M80" s="58">
        <f>IF(OR($A80="",$N80=0),"",IF(AND($A80&gt;=1001,$A80&lt;=1005),COUNTIFS($A$5:$A$1500,"&gt;=1001",$A$5:$A$1500,"&lt;=1005",$N$5:$N$1500,"&gt;"&amp;$N80)+1,""))</f>
        <v/>
      </c>
      <c r="N80" s="50">
        <f>ROUND(((O80*3+P80*3+Q80*3+R80*3+S80*1)/13)*5,0)</f>
        <v/>
      </c>
      <c r="O80" s="43" t="n">
        <v>88</v>
      </c>
      <c r="P80" s="43" t="n">
        <v>66.67</v>
      </c>
      <c r="Q80" s="43" t="n">
        <v>69.38</v>
      </c>
      <c r="R80" s="43" t="n">
        <v>61.25</v>
      </c>
      <c r="S80" s="43" t="n">
        <v>81.45999999999999</v>
      </c>
      <c r="T80" s="58">
        <f>IF($C80="","",IF(ISNA(MATCH($C80,Comparativosimulacros!$E:$E,0)),"Falta en Comparativo","Sí está"))</f>
        <v/>
      </c>
    </row>
    <row r="81" ht="15.75" customHeight="1" s="42">
      <c r="A81" s="50" t="n">
        <v>603</v>
      </c>
      <c r="B81" s="44" t="n"/>
      <c r="C81" s="44" t="n"/>
      <c r="D81" s="43" t="inlineStr">
        <is>
          <t>Bermudez Bran Jonas</t>
        </is>
      </c>
      <c r="E81" s="51" t="n"/>
      <c r="F81" s="52" t="n"/>
      <c r="G81" s="45" t="n">
        <v>3.4</v>
      </c>
      <c r="H81" s="45" t="n">
        <v>2.78</v>
      </c>
      <c r="I81" s="45" t="n">
        <v>2.04</v>
      </c>
      <c r="J81" s="45" t="n">
        <v>3.53</v>
      </c>
      <c r="K81" s="45" t="n">
        <v>2.27</v>
      </c>
      <c r="L81" s="58">
        <f>IF(OR($A81="",$N81=0),"",COUNTIFS($A$5:$A$1500,$A81,$N$5:$N$1500,"&gt;"&amp;$N81)+1)</f>
        <v/>
      </c>
      <c r="M81" s="58">
        <f>IF(OR($A81="",$N81=0),"",IF(AND($A81&gt;=1001,$A81&lt;=1005),COUNTIFS($A$5:$A$1500,"&gt;=1001",$A$5:$A$1500,"&lt;=1005",$N$5:$N$1500,"&gt;"&amp;$N81)+1,""))</f>
        <v/>
      </c>
      <c r="N81" s="50">
        <f>ROUND(((O81*3+P81*3+Q81*3+R81*3+S81*1)/13)*5,0)</f>
        <v/>
      </c>
      <c r="O81" s="43" t="n">
        <v>49.5</v>
      </c>
      <c r="P81" s="43" t="n">
        <v>40.18</v>
      </c>
      <c r="Q81" s="43" t="n">
        <v>28.13</v>
      </c>
      <c r="R81" s="43" t="n">
        <v>52.5</v>
      </c>
      <c r="S81" s="43" t="n">
        <v>33.54</v>
      </c>
      <c r="T81" s="58">
        <f>IF($C81="","",IF(ISNA(MATCH($C81,Comparativosimulacros!$E:$E,0)),"Falta en Comparativo","Sí está"))</f>
        <v/>
      </c>
    </row>
    <row r="82" ht="15.75" customHeight="1" s="42">
      <c r="A82" s="50" t="n">
        <v>603</v>
      </c>
      <c r="B82" s="44" t="n"/>
      <c r="C82" s="44" t="n"/>
      <c r="D82" s="43" t="inlineStr">
        <is>
          <t>Bran Quiroz Paulina</t>
        </is>
      </c>
      <c r="E82" s="51" t="n"/>
      <c r="F82" s="52" t="n"/>
      <c r="G82" s="45" t="n">
        <v>5</v>
      </c>
      <c r="H82" s="45" t="n">
        <v>4.2</v>
      </c>
      <c r="I82" s="45" t="n">
        <v>5</v>
      </c>
      <c r="J82" s="45" t="n">
        <v>4.7</v>
      </c>
      <c r="K82" s="45" t="n">
        <v>5</v>
      </c>
      <c r="L82" s="58">
        <f>IF(OR($A82="",$N82=0),"",COUNTIFS($A$5:$A$1500,$A82,$N$5:$N$1500,"&gt;"&amp;$N82)+1)</f>
        <v/>
      </c>
      <c r="M82" s="58">
        <f>IF(OR($A82="",$N82=0),"",IF(AND($A82&gt;=1001,$A82&lt;=1005),COUNTIFS($A$5:$A$1500,"&gt;=1001",$A$5:$A$1500,"&lt;=1005",$N$5:$N$1500,"&gt;"&amp;$N82)+1,""))</f>
        <v/>
      </c>
      <c r="N82" s="50">
        <f>ROUND(((O82*3+P82*3+Q82*3+R82*3+S82*1)/13)*5,0)</f>
        <v/>
      </c>
      <c r="O82" s="43" t="n">
        <v>74.25</v>
      </c>
      <c r="P82" s="43" t="n">
        <v>60.71</v>
      </c>
      <c r="Q82" s="43" t="n">
        <v>72.38</v>
      </c>
      <c r="R82" s="43" t="n">
        <v>70</v>
      </c>
      <c r="S82" s="43" t="n">
        <v>76.67</v>
      </c>
      <c r="T82" s="58">
        <f>IF($C82="","",IF(ISNA(MATCH($C82,Comparativosimulacros!$E:$E,0)),"Falta en Comparativo","Sí está"))</f>
        <v/>
      </c>
    </row>
    <row r="83" ht="15.75" customHeight="1" s="42">
      <c r="A83" s="50" t="n">
        <v>603</v>
      </c>
      <c r="B83" s="44" t="n"/>
      <c r="C83" s="44" t="n"/>
      <c r="D83" s="43" t="inlineStr">
        <is>
          <t>Cañola Fernández Salomé</t>
        </is>
      </c>
      <c r="E83" s="51" t="n"/>
      <c r="F83" s="52" t="n"/>
      <c r="G83" s="45" t="n"/>
      <c r="H83" s="45" t="n"/>
      <c r="I83" s="45" t="n"/>
      <c r="J83" s="45" t="n"/>
      <c r="K83" s="45" t="n"/>
      <c r="L83" s="58">
        <f>IF(OR($A83="",$N83=0),"",COUNTIFS($A$5:$A$1500,$A83,$N$5:$N$1500,"&gt;"&amp;$N83)+1)</f>
        <v/>
      </c>
      <c r="M83" s="58">
        <f>IF(OR($A83="",$N83=0),"",IF(AND($A83&gt;=1001,$A83&lt;=1005),COUNTIFS($A$5:$A$1500,"&gt;=1001",$A$5:$A$1500,"&lt;=1005",$N$5:$N$1500,"&gt;"&amp;$N83)+1,""))</f>
        <v/>
      </c>
      <c r="N83" s="50">
        <f>ROUND(((O83*3+P83*3+Q83*3+R83*3+S83*1)/13)*5,0)</f>
        <v/>
      </c>
      <c r="O83" s="43" t="n">
        <v>48</v>
      </c>
      <c r="P83" s="43" t="n">
        <v>76</v>
      </c>
      <c r="Q83" s="43" t="n">
        <v>72</v>
      </c>
      <c r="R83" s="43" t="n">
        <v>70</v>
      </c>
      <c r="S83" s="43" t="n">
        <v>79</v>
      </c>
      <c r="T83" s="58">
        <f>IF($C83="","",IF(ISNA(MATCH($C83,Comparativosimulacros!$E:$E,0)),"Falta en Comparativo","Sí está"))</f>
        <v/>
      </c>
    </row>
    <row r="84" ht="15.75" customHeight="1" s="42">
      <c r="A84" s="50" t="n">
        <v>603</v>
      </c>
      <c r="B84" s="44" t="n"/>
      <c r="C84" s="44" t="n"/>
      <c r="D84" s="43" t="inlineStr">
        <is>
          <t>Correa Quiroz Anaisabel</t>
        </is>
      </c>
      <c r="E84" s="51" t="n"/>
      <c r="F84" s="52" t="n"/>
      <c r="G84" s="45" t="n">
        <v>4.92</v>
      </c>
      <c r="H84" s="45" t="n">
        <v>4.67</v>
      </c>
      <c r="I84" s="45" t="n">
        <v>5</v>
      </c>
      <c r="J84" s="45" t="n">
        <v>5</v>
      </c>
      <c r="K84" s="45" t="n">
        <v>4.55</v>
      </c>
      <c r="L84" s="58">
        <f>IF(OR($A84="",$N84=0),"",COUNTIFS($A$5:$A$1500,$A84,$N$5:$N$1500,"&gt;"&amp;$N84)+1)</f>
        <v/>
      </c>
      <c r="M84" s="58">
        <f>IF(OR($A84="",$N84=0),"",IF(AND($A84&gt;=1001,$A84&lt;=1005),COUNTIFS($A$5:$A$1500,"&gt;=1001",$A$5:$A$1500,"&lt;=1005",$N$5:$N$1500,"&gt;"&amp;$N84)+1,""))</f>
        <v/>
      </c>
      <c r="N84" s="50">
        <f>ROUND(((O84*3+P84*3+Q84*3+R84*3+S84*1)/13)*5,0)</f>
        <v/>
      </c>
      <c r="O84" s="43" t="n">
        <v>71.5</v>
      </c>
      <c r="P84" s="43" t="n">
        <v>67.56</v>
      </c>
      <c r="Q84" s="43" t="n">
        <v>78.38</v>
      </c>
      <c r="R84" s="43" t="n">
        <v>78.75</v>
      </c>
      <c r="S84" s="43" t="n">
        <v>67.08</v>
      </c>
      <c r="T84" s="58">
        <f>IF($C84="","",IF(ISNA(MATCH($C84,Comparativosimulacros!$E:$E,0)),"Falta en Comparativo","Sí está"))</f>
        <v/>
      </c>
    </row>
    <row r="85" ht="15.75" customHeight="1" s="42">
      <c r="A85" s="50" t="n">
        <v>603</v>
      </c>
      <c r="B85" s="44" t="n"/>
      <c r="C85" s="44" t="n"/>
      <c r="D85" s="43" t="inlineStr">
        <is>
          <t>De Vrijer Escudero Manolo</t>
        </is>
      </c>
      <c r="E85" s="51" t="n"/>
      <c r="F85" s="52" t="n"/>
      <c r="G85" s="45" t="n">
        <v>1.89</v>
      </c>
      <c r="H85" s="45" t="n">
        <v>2.96</v>
      </c>
      <c r="I85" s="45" t="n">
        <v>5</v>
      </c>
      <c r="J85" s="45" t="n">
        <v>4.41</v>
      </c>
      <c r="K85" s="45" t="n">
        <v>4.22</v>
      </c>
      <c r="L85" s="58">
        <f>IF(OR($A85="",$N85=0),"",COUNTIFS($A$5:$A$1500,$A85,$N$5:$N$1500,"&gt;"&amp;$N85)+1)</f>
        <v/>
      </c>
      <c r="M85" s="58">
        <f>IF(OR($A85="",$N85=0),"",IF(AND($A85&gt;=1001,$A85&lt;=1005),COUNTIFS($A$5:$A$1500,"&gt;=1001",$A$5:$A$1500,"&lt;=1005",$N$5:$N$1500,"&gt;"&amp;$N85)+1,""))</f>
        <v/>
      </c>
      <c r="N85" s="50">
        <f>ROUND(((O85*3+P85*3+Q85*3+R85*3+S85*1)/13)*5,0)</f>
        <v/>
      </c>
      <c r="O85" s="43" t="n">
        <v>27.5</v>
      </c>
      <c r="P85" s="43" t="n">
        <v>42.86</v>
      </c>
      <c r="Q85" s="43" t="n">
        <v>75.38</v>
      </c>
      <c r="R85" s="43" t="n">
        <v>65.63</v>
      </c>
      <c r="S85" s="43" t="n">
        <v>62.29</v>
      </c>
      <c r="T85" s="58">
        <f>IF($C85="","",IF(ISNA(MATCH($C85,Comparativosimulacros!$E:$E,0)),"Falta en Comparativo","Sí está"))</f>
        <v/>
      </c>
    </row>
    <row r="86" ht="15.75" customHeight="1" s="42">
      <c r="A86" s="50" t="n">
        <v>603</v>
      </c>
      <c r="B86" s="44" t="n"/>
      <c r="C86" s="44" t="n"/>
      <c r="D86" s="43" t="inlineStr">
        <is>
          <t>Escobar Berrio Susana</t>
        </is>
      </c>
      <c r="E86" s="51" t="n"/>
      <c r="F86" s="52" t="n"/>
      <c r="G86" s="45" t="n">
        <v>3.21</v>
      </c>
      <c r="H86" s="45" t="n">
        <v>2.43</v>
      </c>
      <c r="I86" s="45" t="n">
        <v>3.21</v>
      </c>
      <c r="J86" s="45" t="n">
        <v>3.23</v>
      </c>
      <c r="K86" s="45" t="n">
        <v>2.6</v>
      </c>
      <c r="L86" s="58">
        <f>IF(OR($A86="",$N86=0),"",COUNTIFS($A$5:$A$1500,$A86,$N$5:$N$1500,"&gt;"&amp;$N86)+1)</f>
        <v/>
      </c>
      <c r="M86" s="58">
        <f>IF(OR($A86="",$N86=0),"",IF(AND($A86&gt;=1001,$A86&lt;=1005),COUNTIFS($A$5:$A$1500,"&gt;=1001",$A$5:$A$1500,"&lt;=1005",$N$5:$N$1500,"&gt;"&amp;$N86)+1,""))</f>
        <v/>
      </c>
      <c r="N86" s="50">
        <f>ROUND(((O86*3+P86*3+Q86*3+R86*3+S86*1)/13)*5,0)</f>
        <v/>
      </c>
      <c r="O86" s="43" t="n">
        <v>46.75</v>
      </c>
      <c r="P86" s="43" t="n">
        <v>35.12</v>
      </c>
      <c r="Q86" s="43" t="n">
        <v>44.25</v>
      </c>
      <c r="R86" s="43" t="n">
        <v>48.13</v>
      </c>
      <c r="S86" s="43" t="n">
        <v>38.33</v>
      </c>
      <c r="T86" s="58">
        <f>IF($C86="","",IF(ISNA(MATCH($C86,Comparativosimulacros!$E:$E,0)),"Falta en Comparativo","Sí está"))</f>
        <v/>
      </c>
    </row>
    <row r="87" ht="15.75" customHeight="1" s="42">
      <c r="A87" s="50" t="n">
        <v>603</v>
      </c>
      <c r="B87" s="44" t="n"/>
      <c r="C87" s="44" t="n"/>
      <c r="D87" s="43" t="inlineStr">
        <is>
          <t>Estrada Castro Elieth Camila</t>
        </is>
      </c>
      <c r="E87" s="51" t="n"/>
      <c r="F87" s="52" t="n"/>
      <c r="G87" s="45" t="n">
        <v>1.7</v>
      </c>
      <c r="H87" s="45" t="n">
        <v>1.21</v>
      </c>
      <c r="I87" s="45" t="n">
        <v>1.6</v>
      </c>
      <c r="J87" s="45" t="n">
        <v>1.47</v>
      </c>
      <c r="K87" s="45" t="n">
        <v>1.62</v>
      </c>
      <c r="L87" s="58">
        <f>IF(OR($A87="",$N87=0),"",COUNTIFS($A$5:$A$1500,$A87,$N$5:$N$1500,"&gt;"&amp;$N87)+1)</f>
        <v/>
      </c>
      <c r="M87" s="58">
        <f>IF(OR($A87="",$N87=0),"",IF(AND($A87&gt;=1001,$A87&lt;=1005),COUNTIFS($A$5:$A$1500,"&gt;=1001",$A$5:$A$1500,"&lt;=1005",$N$5:$N$1500,"&gt;"&amp;$N87)+1,""))</f>
        <v/>
      </c>
      <c r="N87" s="50">
        <f>ROUND(((O87*3+P87*3+Q87*3+R87*3+S87*1)/13)*5,0)</f>
        <v/>
      </c>
      <c r="O87" s="43" t="n">
        <v>24.75</v>
      </c>
      <c r="P87" s="43" t="n">
        <v>17.56</v>
      </c>
      <c r="Q87" s="43" t="n">
        <v>22.13</v>
      </c>
      <c r="R87" s="43" t="n">
        <v>21.88</v>
      </c>
      <c r="S87" s="43" t="n">
        <v>23.96</v>
      </c>
      <c r="T87" s="58">
        <f>IF($C87="","",IF(ISNA(MATCH($C87,Comparativosimulacros!$E:$E,0)),"Falta en Comparativo","Sí está"))</f>
        <v/>
      </c>
    </row>
    <row r="88" ht="15.75" customHeight="1" s="42">
      <c r="A88" s="50" t="n">
        <v>603</v>
      </c>
      <c r="B88" s="44" t="n"/>
      <c r="C88" s="44" t="n"/>
      <c r="D88" s="43" t="inlineStr">
        <is>
          <t>Febres Chaparro Santiago David</t>
        </is>
      </c>
      <c r="E88" s="51" t="n"/>
      <c r="F88" s="52" t="n"/>
      <c r="G88" s="45" t="n">
        <v>3.21</v>
      </c>
      <c r="H88" s="45" t="n">
        <v>2.53</v>
      </c>
      <c r="I88" s="45" t="n">
        <v>2.47</v>
      </c>
      <c r="J88" s="45" t="n">
        <v>1.47</v>
      </c>
      <c r="K88" s="45" t="n">
        <v>2.92</v>
      </c>
      <c r="L88" s="58">
        <f>IF(OR($A88="",$N88=0),"",COUNTIFS($A$5:$A$1500,$A88,$N$5:$N$1500,"&gt;"&amp;$N88)+1)</f>
        <v/>
      </c>
      <c r="M88" s="58">
        <f>IF(OR($A88="",$N88=0),"",IF(AND($A88&gt;=1001,$A88&lt;=1005),COUNTIFS($A$5:$A$1500,"&gt;=1001",$A$5:$A$1500,"&lt;=1005",$N$5:$N$1500,"&gt;"&amp;$N88)+1,""))</f>
        <v/>
      </c>
      <c r="N88" s="50">
        <f>ROUND(((O88*3+P88*3+Q88*3+R88*3+S88*1)/13)*5,0)</f>
        <v/>
      </c>
      <c r="O88" s="43" t="n">
        <v>46.75</v>
      </c>
      <c r="P88" s="43" t="n">
        <v>36.61</v>
      </c>
      <c r="Q88" s="43" t="n">
        <v>34.13</v>
      </c>
      <c r="R88" s="43" t="n">
        <v>21.88</v>
      </c>
      <c r="S88" s="43" t="n">
        <v>43.13</v>
      </c>
      <c r="T88" s="58">
        <f>IF($C88="","",IF(ISNA(MATCH($C88,Comparativosimulacros!$E:$E,0)),"Falta en Comparativo","Sí está"))</f>
        <v/>
      </c>
    </row>
    <row r="89" ht="15.75" customHeight="1" s="42">
      <c r="A89" s="50" t="n">
        <v>603</v>
      </c>
      <c r="B89" s="44" t="n"/>
      <c r="C89" s="44" t="n"/>
      <c r="D89" s="43" t="inlineStr">
        <is>
          <t>Gonzalez Bedoya Juan Sebastián</t>
        </is>
      </c>
      <c r="E89" s="51" t="n"/>
      <c r="F89" s="52" t="n"/>
      <c r="G89" s="45" t="n">
        <v>4.54</v>
      </c>
      <c r="H89" s="45" t="n">
        <v>4.63</v>
      </c>
      <c r="I89" s="45" t="n">
        <v>3.86</v>
      </c>
      <c r="J89" s="45" t="n">
        <v>3.82</v>
      </c>
      <c r="K89" s="45" t="n">
        <v>3.57</v>
      </c>
      <c r="L89" s="58">
        <f>IF(OR($A89="",$N89=0),"",COUNTIFS($A$5:$A$1500,$A89,$N$5:$N$1500,"&gt;"&amp;$N89)+1)</f>
        <v/>
      </c>
      <c r="M89" s="58">
        <f>IF(OR($A89="",$N89=0),"",IF(AND($A89&gt;=1001,$A89&lt;=1005),COUNTIFS($A$5:$A$1500,"&gt;=1001",$A$5:$A$1500,"&lt;=1005",$N$5:$N$1500,"&gt;"&amp;$N89)+1,""))</f>
        <v/>
      </c>
      <c r="N89" s="50">
        <f>ROUND(((O89*3+P89*3+Q89*3+R89*3+S89*1)/13)*5,0)</f>
        <v/>
      </c>
      <c r="O89" s="43" t="n">
        <v>66</v>
      </c>
      <c r="P89" s="43" t="n">
        <v>66.95999999999999</v>
      </c>
      <c r="Q89" s="43" t="n">
        <v>53.25</v>
      </c>
      <c r="R89" s="43" t="n">
        <v>56.88</v>
      </c>
      <c r="S89" s="43" t="n">
        <v>52.71</v>
      </c>
      <c r="T89" s="58">
        <f>IF($C89="","",IF(ISNA(MATCH($C89,Comparativosimulacros!$E:$E,0)),"Falta en Comparativo","Sí está"))</f>
        <v/>
      </c>
    </row>
    <row r="90" ht="15.75" customHeight="1" s="42">
      <c r="A90" s="50" t="n">
        <v>603</v>
      </c>
      <c r="B90" s="44" t="n"/>
      <c r="C90" s="44" t="n"/>
      <c r="D90" s="43" t="inlineStr">
        <is>
          <t>González Cartagena Mateo</t>
        </is>
      </c>
      <c r="E90" s="51" t="n"/>
      <c r="F90" s="52" t="n"/>
      <c r="G90" s="45" t="n">
        <v>2.65</v>
      </c>
      <c r="H90" s="45" t="n">
        <v>1.28</v>
      </c>
      <c r="I90" s="45" t="n">
        <v>2.25</v>
      </c>
      <c r="J90" s="45" t="n">
        <v>2.94</v>
      </c>
      <c r="K90" s="45" t="n">
        <v>4.87</v>
      </c>
      <c r="L90" s="58">
        <f>IF(OR($A90="",$N90=0),"",COUNTIFS($A$5:$A$1500,$A90,$N$5:$N$1500,"&gt;"&amp;$N90)+1)</f>
        <v/>
      </c>
      <c r="M90" s="58">
        <f>IF(OR($A90="",$N90=0),"",IF(AND($A90&gt;=1001,$A90&lt;=1005),COUNTIFS($A$5:$A$1500,"&gt;=1001",$A$5:$A$1500,"&lt;=1005",$N$5:$N$1500,"&gt;"&amp;$N90)+1,""))</f>
        <v/>
      </c>
      <c r="N90" s="50">
        <f>ROUND(((O90*3+P90*3+Q90*3+R90*3+S90*1)/13)*5,0)</f>
        <v/>
      </c>
      <c r="O90" s="43" t="n">
        <v>38.5</v>
      </c>
      <c r="P90" s="43" t="n">
        <v>18.45</v>
      </c>
      <c r="Q90" s="43" t="n">
        <v>31.13</v>
      </c>
      <c r="R90" s="43" t="n">
        <v>43.75</v>
      </c>
      <c r="S90" s="43" t="n">
        <v>71.88</v>
      </c>
      <c r="T90" s="58">
        <f>IF($C90="","",IF(ISNA(MATCH($C90,Comparativosimulacros!$E:$E,0)),"Falta en Comparativo","Sí está"))</f>
        <v/>
      </c>
    </row>
    <row r="91" ht="15.75" customHeight="1" s="42">
      <c r="A91" s="50" t="n">
        <v>603</v>
      </c>
      <c r="B91" s="44" t="n"/>
      <c r="C91" s="44" t="n"/>
      <c r="D91" s="43" t="inlineStr">
        <is>
          <t>González Zapata Jonathan Alejandro</t>
        </is>
      </c>
      <c r="E91" s="51" t="n"/>
      <c r="F91" s="52" t="n"/>
      <c r="G91" s="45" t="n">
        <v>4.16</v>
      </c>
      <c r="H91" s="45" t="n">
        <v>5</v>
      </c>
      <c r="I91" s="45" t="n">
        <v>3.56</v>
      </c>
      <c r="J91" s="45" t="n">
        <v>4.41</v>
      </c>
      <c r="K91" s="45" t="n">
        <v>3.9</v>
      </c>
      <c r="L91" s="58">
        <f>IF(OR($A91="",$N91=0),"",COUNTIFS($A$5:$A$1500,$A91,$N$5:$N$1500,"&gt;"&amp;$N91)+1)</f>
        <v/>
      </c>
      <c r="M91" s="58">
        <f>IF(OR($A91="",$N91=0),"",IF(AND($A91&gt;=1001,$A91&lt;=1005),COUNTIFS($A$5:$A$1500,"&gt;=1001",$A$5:$A$1500,"&lt;=1005",$N$5:$N$1500,"&gt;"&amp;$N91)+1,""))</f>
        <v/>
      </c>
      <c r="N91" s="50">
        <f>ROUND(((O91*3+P91*3+Q91*3+R91*3+S91*1)/13)*5,0)</f>
        <v/>
      </c>
      <c r="O91" s="43" t="n">
        <v>60.5</v>
      </c>
      <c r="P91" s="43" t="n">
        <v>77.98</v>
      </c>
      <c r="Q91" s="43" t="n">
        <v>49.13</v>
      </c>
      <c r="R91" s="43" t="n">
        <v>65.63</v>
      </c>
      <c r="S91" s="43" t="n">
        <v>57.5</v>
      </c>
      <c r="T91" s="58">
        <f>IF($C91="","",IF(ISNA(MATCH($C91,Comparativosimulacros!$E:$E,0)),"Falta en Comparativo","Sí está"))</f>
        <v/>
      </c>
    </row>
    <row r="92" ht="15.75" customHeight="1" s="42">
      <c r="A92" s="50" t="n">
        <v>603</v>
      </c>
      <c r="B92" s="44" t="n"/>
      <c r="C92" s="44" t="n"/>
      <c r="D92" s="43" t="inlineStr">
        <is>
          <t>Guevara Montes Bhianka Juliethe</t>
        </is>
      </c>
      <c r="E92" s="51" t="n"/>
      <c r="F92" s="52" t="n"/>
      <c r="G92" s="45" t="n">
        <v>2.08</v>
      </c>
      <c r="H92" s="45" t="n">
        <v>1.79</v>
      </c>
      <c r="I92" s="45" t="n">
        <v>1.6</v>
      </c>
      <c r="J92" s="45" t="n">
        <v>3.23</v>
      </c>
      <c r="K92" s="45" t="n">
        <v>1.62</v>
      </c>
      <c r="L92" s="58">
        <f>IF(OR($A92="",$N92=0),"",COUNTIFS($A$5:$A$1500,$A92,$N$5:$N$1500,"&gt;"&amp;$N92)+1)</f>
        <v/>
      </c>
      <c r="M92" s="58">
        <f>IF(OR($A92="",$N92=0),"",IF(AND($A92&gt;=1001,$A92&lt;=1005),COUNTIFS($A$5:$A$1500,"&gt;=1001",$A$5:$A$1500,"&lt;=1005",$N$5:$N$1500,"&gt;"&amp;$N92)+1,""))</f>
        <v/>
      </c>
      <c r="N92" s="50">
        <f>ROUND(((O92*3+P92*3+Q92*3+R92*3+S92*1)/13)*5,0)</f>
        <v/>
      </c>
      <c r="O92" s="43" t="n">
        <v>30.25</v>
      </c>
      <c r="P92" s="43" t="n">
        <v>25.89</v>
      </c>
      <c r="Q92" s="43" t="n">
        <v>22.13</v>
      </c>
      <c r="R92" s="43" t="n">
        <v>48.13</v>
      </c>
      <c r="S92" s="43" t="n">
        <v>23.96</v>
      </c>
      <c r="T92" s="58">
        <f>IF($C92="","",IF(ISNA(MATCH($C92,Comparativosimulacros!$E:$E,0)),"Falta en Comparativo","Sí está"))</f>
        <v/>
      </c>
    </row>
    <row r="93" ht="15.75" customHeight="1" s="42">
      <c r="A93" s="50" t="n">
        <v>603</v>
      </c>
      <c r="B93" s="44" t="n"/>
      <c r="C93" s="44" t="n"/>
      <c r="D93" s="43" t="inlineStr">
        <is>
          <t>Guisao Higuita Guadalupe</t>
        </is>
      </c>
      <c r="E93" s="51" t="n"/>
      <c r="F93" s="52" t="n"/>
      <c r="G93" s="45" t="n">
        <v>4.35</v>
      </c>
      <c r="H93" s="45" t="n">
        <v>4.22</v>
      </c>
      <c r="I93" s="45" t="n">
        <v>2.69</v>
      </c>
      <c r="J93" s="45" t="n">
        <v>3.82</v>
      </c>
      <c r="K93" s="45" t="n">
        <v>4.55</v>
      </c>
      <c r="L93" s="58">
        <f>IF(OR($A93="",$N93=0),"",COUNTIFS($A$5:$A$1500,$A93,$N$5:$N$1500,"&gt;"&amp;$N93)+1)</f>
        <v/>
      </c>
      <c r="M93" s="58">
        <f>IF(OR($A93="",$N93=0),"",IF(AND($A93&gt;=1001,$A93&lt;=1005),COUNTIFS($A$5:$A$1500,"&gt;=1001",$A$5:$A$1500,"&lt;=1005",$N$5:$N$1500,"&gt;"&amp;$N93)+1,""))</f>
        <v/>
      </c>
      <c r="N93" s="50">
        <f>ROUND(((O93*3+P93*3+Q93*3+R93*3+S93*1)/13)*5,0)</f>
        <v/>
      </c>
      <c r="O93" s="43" t="n">
        <v>63.25</v>
      </c>
      <c r="P93" s="43" t="n">
        <v>61.01</v>
      </c>
      <c r="Q93" s="43" t="n">
        <v>37.13</v>
      </c>
      <c r="R93" s="43" t="n">
        <v>56.88</v>
      </c>
      <c r="S93" s="43" t="n">
        <v>67.08</v>
      </c>
      <c r="T93" s="58">
        <f>IF($C93="","",IF(ISNA(MATCH($C93,Comparativosimulacros!$E:$E,0)),"Falta en Comparativo","Sí está"))</f>
        <v/>
      </c>
    </row>
    <row r="94" ht="15.75" customHeight="1" s="42">
      <c r="A94" s="50" t="n">
        <v>603</v>
      </c>
      <c r="B94" s="44" t="n"/>
      <c r="C94" s="44" t="n"/>
      <c r="D94" s="43" t="inlineStr">
        <is>
          <t>Henao Arteaga Emiliano</t>
        </is>
      </c>
      <c r="E94" s="51" t="n"/>
      <c r="F94" s="52" t="n"/>
      <c r="G94" s="45" t="n">
        <v>4.35</v>
      </c>
      <c r="H94" s="45" t="n">
        <v>4.22</v>
      </c>
      <c r="I94" s="45" t="n">
        <v>3.64</v>
      </c>
      <c r="J94" s="45" t="n">
        <v>4.11</v>
      </c>
      <c r="K94" s="45" t="n">
        <v>5</v>
      </c>
      <c r="L94" s="58">
        <f>IF(OR($A94="",$N94=0),"",COUNTIFS($A$5:$A$1500,$A94,$N$5:$N$1500,"&gt;"&amp;$N94)+1)</f>
        <v/>
      </c>
      <c r="M94" s="58">
        <f>IF(OR($A94="",$N94=0),"",IF(AND($A94&gt;=1001,$A94&lt;=1005),COUNTIFS($A$5:$A$1500,"&gt;=1001",$A$5:$A$1500,"&lt;=1005",$N$5:$N$1500,"&gt;"&amp;$N94)+1,""))</f>
        <v/>
      </c>
      <c r="N94" s="50">
        <f>ROUND(((O94*3+P94*3+Q94*3+R94*3+S94*1)/13)*5,0)</f>
        <v/>
      </c>
      <c r="O94" s="43" t="n">
        <v>63.25</v>
      </c>
      <c r="P94" s="43" t="n">
        <v>61.01</v>
      </c>
      <c r="Q94" s="43" t="n">
        <v>50.25</v>
      </c>
      <c r="R94" s="43" t="n">
        <v>61.25</v>
      </c>
      <c r="S94" s="43" t="n">
        <v>76.67</v>
      </c>
      <c r="T94" s="58">
        <f>IF($C94="","",IF(ISNA(MATCH($C94,Comparativosimulacros!$E:$E,0)),"Falta en Comparativo","Sí está"))</f>
        <v/>
      </c>
    </row>
    <row r="95" ht="15.75" customHeight="1" s="42">
      <c r="A95" s="50" t="n">
        <v>603</v>
      </c>
      <c r="B95" s="44" t="n"/>
      <c r="C95" s="44" t="n"/>
      <c r="D95" s="43" t="inlineStr">
        <is>
          <t>Hernández Castrillón Estefanía</t>
        </is>
      </c>
      <c r="E95" s="51" t="n"/>
      <c r="F95" s="52" t="n"/>
      <c r="G95" s="45" t="n">
        <v>2.84</v>
      </c>
      <c r="H95" s="45" t="n">
        <v>3.15</v>
      </c>
      <c r="I95" s="45" t="n">
        <v>2.47</v>
      </c>
      <c r="J95" s="45" t="n">
        <v>2.94</v>
      </c>
      <c r="K95" s="45" t="n">
        <v>2.6</v>
      </c>
      <c r="L95" s="58">
        <f>IF(OR($A95="",$N95=0),"",COUNTIFS($A$5:$A$1500,$A95,$N$5:$N$1500,"&gt;"&amp;$N95)+1)</f>
        <v/>
      </c>
      <c r="M95" s="58">
        <f>IF(OR($A95="",$N95=0),"",IF(AND($A95&gt;=1001,$A95&lt;=1005),COUNTIFS($A$5:$A$1500,"&gt;=1001",$A$5:$A$1500,"&lt;=1005",$N$5:$N$1500,"&gt;"&amp;$N95)+1,""))</f>
        <v/>
      </c>
      <c r="N95" s="50">
        <f>ROUND(((O95*3+P95*3+Q95*3+R95*3+S95*1)/13)*5,0)</f>
        <v/>
      </c>
      <c r="O95" s="43" t="n">
        <v>41.25</v>
      </c>
      <c r="P95" s="43" t="n">
        <v>45.54</v>
      </c>
      <c r="Q95" s="43" t="n">
        <v>34.13</v>
      </c>
      <c r="R95" s="43" t="n">
        <v>43.75</v>
      </c>
      <c r="S95" s="43" t="n">
        <v>38.33</v>
      </c>
      <c r="T95" s="58">
        <f>IF($C95="","",IF(ISNA(MATCH($C95,Comparativosimulacros!$E:$E,0)),"Falta en Comparativo","Sí está"))</f>
        <v/>
      </c>
    </row>
    <row r="96" ht="15.75" customHeight="1" s="42">
      <c r="A96" s="50" t="n">
        <v>603</v>
      </c>
      <c r="B96" s="44" t="n"/>
      <c r="C96" s="44" t="n"/>
      <c r="D96" s="43" t="inlineStr">
        <is>
          <t>Hernández Urrego Sofia</t>
        </is>
      </c>
      <c r="E96" s="51" t="n"/>
      <c r="F96" s="52" t="n"/>
      <c r="G96" s="45" t="n">
        <v>2.65</v>
      </c>
      <c r="H96" s="45" t="n">
        <v>3.54</v>
      </c>
      <c r="I96" s="45" t="n">
        <v>3.64</v>
      </c>
      <c r="J96" s="45" t="n">
        <v>3.23</v>
      </c>
      <c r="K96" s="45" t="n">
        <v>4.55</v>
      </c>
      <c r="L96" s="58">
        <f>IF(OR($A96="",$N96=0),"",COUNTIFS($A$5:$A$1500,$A96,$N$5:$N$1500,"&gt;"&amp;$N96)+1)</f>
        <v/>
      </c>
      <c r="M96" s="58">
        <f>IF(OR($A96="",$N96=0),"",IF(AND($A96&gt;=1001,$A96&lt;=1005),COUNTIFS($A$5:$A$1500,"&gt;=1001",$A$5:$A$1500,"&lt;=1005",$N$5:$N$1500,"&gt;"&amp;$N96)+1,""))</f>
        <v/>
      </c>
      <c r="N96" s="50">
        <f>ROUND(((O96*3+P96*3+Q96*3+R96*3+S96*1)/13)*5,0)</f>
        <v/>
      </c>
      <c r="O96" s="43" t="n">
        <v>38.5</v>
      </c>
      <c r="P96" s="43" t="n">
        <v>51.19</v>
      </c>
      <c r="Q96" s="43" t="n">
        <v>50.25</v>
      </c>
      <c r="R96" s="43" t="n">
        <v>48.13</v>
      </c>
      <c r="S96" s="43" t="n">
        <v>67.08</v>
      </c>
      <c r="T96" s="58">
        <f>IF($C96="","",IF(ISNA(MATCH($C96,Comparativosimulacros!$E:$E,0)),"Falta en Comparativo","Sí está"))</f>
        <v/>
      </c>
    </row>
    <row r="97" ht="15.75" customHeight="1" s="42">
      <c r="A97" s="50" t="n">
        <v>603</v>
      </c>
      <c r="B97" s="44" t="n"/>
      <c r="C97" s="44" t="n"/>
      <c r="D97" s="43" t="inlineStr">
        <is>
          <t>Holguín Amasará Josell Andrés</t>
        </is>
      </c>
      <c r="E97" s="51" t="n"/>
      <c r="F97" s="52" t="n"/>
      <c r="G97" s="45" t="n">
        <v>2.46</v>
      </c>
      <c r="H97" s="45" t="n">
        <v>2.06</v>
      </c>
      <c r="I97" s="45" t="n">
        <v>3.5</v>
      </c>
      <c r="J97" s="45" t="n">
        <v>4.11</v>
      </c>
      <c r="K97" s="45" t="n">
        <v>4.87</v>
      </c>
      <c r="L97" s="58">
        <f>IF(OR($A97="",$N97=0),"",COUNTIFS($A$5:$A$1500,$A97,$N$5:$N$1500,"&gt;"&amp;$N97)+1)</f>
        <v/>
      </c>
      <c r="M97" s="58">
        <f>IF(OR($A97="",$N97=0),"",IF(AND($A97&gt;=1001,$A97&lt;=1005),COUNTIFS($A$5:$A$1500,"&gt;=1001",$A$5:$A$1500,"&lt;=1005",$N$5:$N$1500,"&gt;"&amp;$N97)+1,""))</f>
        <v/>
      </c>
      <c r="N97" s="50">
        <f>ROUND(((O97*3+P97*3+Q97*3+R97*3+S97*1)/13)*5,0)</f>
        <v/>
      </c>
      <c r="O97" s="43" t="n">
        <v>35.75</v>
      </c>
      <c r="P97" s="43" t="n">
        <v>29.76</v>
      </c>
      <c r="Q97" s="43" t="n">
        <v>48.38</v>
      </c>
      <c r="R97" s="43" t="n">
        <v>61.25</v>
      </c>
      <c r="S97" s="43" t="n">
        <v>71.88</v>
      </c>
      <c r="T97" s="58">
        <f>IF($C97="","",IF(ISNA(MATCH($C97,Comparativosimulacros!$E:$E,0)),"Falta en Comparativo","Sí está"))</f>
        <v/>
      </c>
    </row>
    <row r="98" ht="15.75" customHeight="1" s="42">
      <c r="A98" s="50" t="n">
        <v>603</v>
      </c>
      <c r="B98" s="44" t="n"/>
      <c r="C98" s="44" t="n"/>
      <c r="D98" s="43" t="inlineStr">
        <is>
          <t>Jaramillo Medina Abiatar</t>
        </is>
      </c>
      <c r="E98" s="51" t="n"/>
      <c r="F98" s="52" t="n"/>
      <c r="G98" s="45" t="n">
        <v>3.59</v>
      </c>
      <c r="H98" s="45" t="n">
        <v>3.25</v>
      </c>
      <c r="I98" s="45" t="n">
        <v>2.34</v>
      </c>
      <c r="J98" s="45" t="n">
        <v>1.76</v>
      </c>
      <c r="K98" s="45" t="n">
        <v>1.3</v>
      </c>
      <c r="L98" s="58">
        <f>IF(OR($A98="",$N98=0),"",COUNTIFS($A$5:$A$1500,$A98,$N$5:$N$1500,"&gt;"&amp;$N98)+1)</f>
        <v/>
      </c>
      <c r="M98" s="58">
        <f>IF(OR($A98="",$N98=0),"",IF(AND($A98&gt;=1001,$A98&lt;=1005),COUNTIFS($A$5:$A$1500,"&gt;=1001",$A$5:$A$1500,"&lt;=1005",$N$5:$N$1500,"&gt;"&amp;$N98)+1,""))</f>
        <v/>
      </c>
      <c r="N98" s="50">
        <f>ROUND(((O98*3+P98*3+Q98*3+R98*3+S98*1)/13)*5,0)</f>
        <v/>
      </c>
      <c r="O98" s="43" t="n">
        <v>52.25</v>
      </c>
      <c r="P98" s="43" t="n">
        <v>47.02</v>
      </c>
      <c r="Q98" s="43" t="n">
        <v>32.25</v>
      </c>
      <c r="R98" s="43" t="n">
        <v>26.25</v>
      </c>
      <c r="S98" s="43" t="n">
        <v>19.17</v>
      </c>
      <c r="T98" s="58">
        <f>IF($C98="","",IF(ISNA(MATCH($C98,Comparativosimulacros!$E:$E,0)),"Falta en Comparativo","Sí está"))</f>
        <v/>
      </c>
    </row>
    <row r="99" ht="15.75" customHeight="1" s="42">
      <c r="A99" s="50" t="n">
        <v>603</v>
      </c>
      <c r="B99" s="44" t="n"/>
      <c r="C99" s="44" t="n"/>
      <c r="D99" s="43" t="inlineStr">
        <is>
          <t>Londoño García Luciana</t>
        </is>
      </c>
      <c r="E99" s="51" t="n"/>
      <c r="F99" s="52" t="n"/>
      <c r="G99" s="45" t="n">
        <v>3.59</v>
      </c>
      <c r="H99" s="45" t="n">
        <v>3.75</v>
      </c>
      <c r="I99" s="45" t="n">
        <v>2.25</v>
      </c>
      <c r="J99" s="45" t="n">
        <v>3.82</v>
      </c>
      <c r="K99" s="45" t="n">
        <v>1.95</v>
      </c>
      <c r="L99" s="58">
        <f>IF(OR($A99="",$N99=0),"",COUNTIFS($A$5:$A$1500,$A99,$N$5:$N$1500,"&gt;"&amp;$N99)+1)</f>
        <v/>
      </c>
      <c r="M99" s="58">
        <f>IF(OR($A99="",$N99=0),"",IF(AND($A99&gt;=1001,$A99&lt;=1005),COUNTIFS($A$5:$A$1500,"&gt;=1001",$A$5:$A$1500,"&lt;=1005",$N$5:$N$1500,"&gt;"&amp;$N99)+1,""))</f>
        <v/>
      </c>
      <c r="N99" s="50">
        <f>ROUND(((O99*3+P99*3+Q99*3+R99*3+S99*1)/13)*5,0)</f>
        <v/>
      </c>
      <c r="O99" s="43" t="n">
        <v>52.25</v>
      </c>
      <c r="P99" s="43" t="n">
        <v>54.17</v>
      </c>
      <c r="Q99" s="43" t="n">
        <v>31.13</v>
      </c>
      <c r="R99" s="43" t="n">
        <v>56.88</v>
      </c>
      <c r="S99" s="43" t="n">
        <v>28.75</v>
      </c>
      <c r="T99" s="58">
        <f>IF($C99="","",IF(ISNA(MATCH($C99,Comparativosimulacros!$E:$E,0)),"Falta en Comparativo","Sí está"))</f>
        <v/>
      </c>
    </row>
    <row r="100" ht="15.75" customHeight="1" s="42">
      <c r="A100" s="50" t="n">
        <v>603</v>
      </c>
      <c r="B100" s="44" t="n"/>
      <c r="C100" s="44" t="n"/>
      <c r="D100" s="43" t="inlineStr">
        <is>
          <t>Lopez Amazara Salome</t>
        </is>
      </c>
      <c r="E100" s="51" t="n"/>
      <c r="F100" s="52" t="n"/>
      <c r="G100" s="45" t="n"/>
      <c r="H100" s="45" t="n"/>
      <c r="I100" s="45" t="n"/>
      <c r="J100" s="45" t="n"/>
      <c r="K100" s="45" t="n"/>
      <c r="L100" s="58">
        <f>IF(OR($A100="",$N100=0),"",COUNTIFS($A$5:$A$1500,$A100,$N$5:$N$1500,"&gt;"&amp;$N100)+1)</f>
        <v/>
      </c>
      <c r="M100" s="58">
        <f>IF(OR($A100="",$N100=0),"",IF(AND($A100&gt;=1001,$A100&lt;=1005),COUNTIFS($A$5:$A$1500,"&gt;=1001",$A$5:$A$1500,"&lt;=1005",$N$5:$N$1500,"&gt;"&amp;$N100)+1,""))</f>
        <v/>
      </c>
      <c r="N100" s="50">
        <f>ROUND(((O100*3+P100*3+Q100*3+R100*3+S100*1)/13)*5,0)</f>
        <v/>
      </c>
      <c r="O100" s="43" t="n">
        <v>48</v>
      </c>
      <c r="P100" s="43" t="n">
        <v>32</v>
      </c>
      <c r="Q100" s="43" t="n">
        <v>30</v>
      </c>
      <c r="R100" s="43" t="n">
        <v>35</v>
      </c>
      <c r="S100" s="43" t="n">
        <v>74</v>
      </c>
      <c r="T100" s="58">
        <f>IF($C100="","",IF(ISNA(MATCH($C100,Comparativosimulacros!$E:$E,0)),"Falta en Comparativo","Sí está"))</f>
        <v/>
      </c>
    </row>
    <row r="101" ht="15.75" customHeight="1" s="42">
      <c r="A101" s="50" t="n">
        <v>603</v>
      </c>
      <c r="B101" s="44" t="n"/>
      <c r="C101" s="44" t="n"/>
      <c r="D101" s="43" t="inlineStr">
        <is>
          <t>López Peralta Santiago</t>
        </is>
      </c>
      <c r="E101" s="51" t="n"/>
      <c r="F101" s="52" t="n"/>
      <c r="G101" s="45" t="n">
        <v>4.73</v>
      </c>
      <c r="H101" s="45" t="n">
        <v>5</v>
      </c>
      <c r="I101" s="45" t="n">
        <v>2.47</v>
      </c>
      <c r="J101" s="45" t="n">
        <v>4.11</v>
      </c>
      <c r="K101" s="45" t="n">
        <v>3.25</v>
      </c>
      <c r="L101" s="58">
        <f>IF(OR($A101="",$N101=0),"",COUNTIFS($A$5:$A$1500,$A101,$N$5:$N$1500,"&gt;"&amp;$N101)+1)</f>
        <v/>
      </c>
      <c r="M101" s="58">
        <f>IF(OR($A101="",$N101=0),"",IF(AND($A101&gt;=1001,$A101&lt;=1005),COUNTIFS($A$5:$A$1500,"&gt;=1001",$A$5:$A$1500,"&lt;=1005",$N$5:$N$1500,"&gt;"&amp;$N101)+1,""))</f>
        <v/>
      </c>
      <c r="N101" s="50">
        <f>ROUND(((O101*3+P101*3+Q101*3+R101*3+S101*1)/13)*5,0)</f>
        <v/>
      </c>
      <c r="O101" s="43" t="n">
        <v>68.75</v>
      </c>
      <c r="P101" s="43" t="n">
        <v>88.69</v>
      </c>
      <c r="Q101" s="43" t="n">
        <v>34.13</v>
      </c>
      <c r="R101" s="43" t="n">
        <v>61.25</v>
      </c>
      <c r="S101" s="43" t="n">
        <v>47.92</v>
      </c>
      <c r="T101" s="58">
        <f>IF($C101="","",IF(ISNA(MATCH($C101,Comparativosimulacros!$E:$E,0)),"Falta en Comparativo","Sí está"))</f>
        <v/>
      </c>
    </row>
    <row r="102" ht="15.75" customHeight="1" s="42">
      <c r="A102" s="50" t="n">
        <v>603</v>
      </c>
      <c r="B102" s="44" t="n"/>
      <c r="C102" s="44" t="n"/>
      <c r="D102" s="43" t="inlineStr">
        <is>
          <t>Martínez Durango Juan José</t>
        </is>
      </c>
      <c r="E102" s="51" t="n"/>
      <c r="F102" s="52" t="n"/>
      <c r="G102" s="45" t="n">
        <v>2.08</v>
      </c>
      <c r="H102" s="45" t="n">
        <v>4.03</v>
      </c>
      <c r="I102" s="45" t="n">
        <v>4.51</v>
      </c>
      <c r="J102" s="45" t="n">
        <v>3.53</v>
      </c>
      <c r="K102" s="45" t="n">
        <v>2.92</v>
      </c>
      <c r="L102" s="58">
        <f>IF(OR($A102="",$N102=0),"",COUNTIFS($A$5:$A$1500,$A102,$N$5:$N$1500,"&gt;"&amp;$N102)+1)</f>
        <v/>
      </c>
      <c r="M102" s="58">
        <f>IF(OR($A102="",$N102=0),"",IF(AND($A102&gt;=1001,$A102&lt;=1005),COUNTIFS($A$5:$A$1500,"&gt;=1001",$A$5:$A$1500,"&lt;=1005",$N$5:$N$1500,"&gt;"&amp;$N102)+1,""))</f>
        <v/>
      </c>
      <c r="N102" s="50">
        <f>ROUND(((O102*3+P102*3+Q102*3+R102*3+S102*1)/13)*5,0)</f>
        <v/>
      </c>
      <c r="O102" s="43" t="n">
        <v>30.25</v>
      </c>
      <c r="P102" s="43" t="n">
        <v>58.33</v>
      </c>
      <c r="Q102" s="43" t="n">
        <v>62.25</v>
      </c>
      <c r="R102" s="43" t="n">
        <v>52.5</v>
      </c>
      <c r="S102" s="43" t="n">
        <v>43.13</v>
      </c>
      <c r="T102" s="58">
        <f>IF($C102="","",IF(ISNA(MATCH($C102,Comparativosimulacros!$E:$E,0)),"Falta en Comparativo","Sí está"))</f>
        <v/>
      </c>
    </row>
    <row r="103" ht="15.75" customHeight="1" s="42">
      <c r="A103" s="50" t="n">
        <v>603</v>
      </c>
      <c r="B103" s="44" t="n"/>
      <c r="C103" s="44" t="n"/>
      <c r="D103" s="43" t="inlineStr">
        <is>
          <t>Martínez Tarazona Camila Valentina</t>
        </is>
      </c>
      <c r="E103" s="51" t="n"/>
      <c r="F103" s="52" t="n"/>
      <c r="G103" s="45" t="n">
        <v>3.59</v>
      </c>
      <c r="H103" s="45" t="n">
        <v>3.21</v>
      </c>
      <c r="I103" s="45" t="n">
        <v>3.12</v>
      </c>
      <c r="J103" s="45" t="n">
        <v>3.23</v>
      </c>
      <c r="K103" s="45" t="n">
        <v>4.22</v>
      </c>
      <c r="L103" s="58">
        <f>IF(OR($A103="",$N103=0),"",COUNTIFS($A$5:$A$1500,$A103,$N$5:$N$1500,"&gt;"&amp;$N103)+1)</f>
        <v/>
      </c>
      <c r="M103" s="58">
        <f>IF(OR($A103="",$N103=0),"",IF(AND($A103&gt;=1001,$A103&lt;=1005),COUNTIFS($A$5:$A$1500,"&gt;=1001",$A$5:$A$1500,"&lt;=1005",$N$5:$N$1500,"&gt;"&amp;$N103)+1,""))</f>
        <v/>
      </c>
      <c r="N103" s="50">
        <f>ROUND(((O103*3+P103*3+Q103*3+R103*3+S103*1)/13)*5,0)</f>
        <v/>
      </c>
      <c r="O103" s="43" t="n">
        <v>52.25</v>
      </c>
      <c r="P103" s="43" t="n">
        <v>46.43</v>
      </c>
      <c r="Q103" s="43" t="n">
        <v>43.13</v>
      </c>
      <c r="R103" s="43" t="n">
        <v>48.13</v>
      </c>
      <c r="S103" s="43" t="n">
        <v>62.29</v>
      </c>
      <c r="T103" s="58">
        <f>IF($C103="","",IF(ISNA(MATCH($C103,Comparativosimulacros!$E:$E,0)),"Falta en Comparativo","Sí está"))</f>
        <v/>
      </c>
    </row>
    <row r="104" ht="15.75" customHeight="1" s="42">
      <c r="A104" s="50" t="n">
        <v>603</v>
      </c>
      <c r="B104" s="44" t="n"/>
      <c r="C104" s="44" t="n"/>
      <c r="D104" s="43" t="inlineStr">
        <is>
          <t>Nuno Pineda Gustavo</t>
        </is>
      </c>
      <c r="E104" s="51" t="n"/>
      <c r="F104" s="52" t="n"/>
      <c r="G104" s="45" t="n">
        <v>2.46</v>
      </c>
      <c r="H104" s="45" t="n">
        <v>2.49</v>
      </c>
      <c r="I104" s="45" t="n">
        <v>2.99</v>
      </c>
      <c r="J104" s="45" t="n">
        <v>2.94</v>
      </c>
      <c r="K104" s="45" t="n">
        <v>5</v>
      </c>
      <c r="L104" s="58">
        <f>IF(OR($A104="",$N104=0),"",COUNTIFS($A$5:$A$1500,$A104,$N$5:$N$1500,"&gt;"&amp;$N104)+1)</f>
        <v/>
      </c>
      <c r="M104" s="58">
        <f>IF(OR($A104="",$N104=0),"",IF(AND($A104&gt;=1001,$A104&lt;=1005),COUNTIFS($A$5:$A$1500,"&gt;=1001",$A$5:$A$1500,"&lt;=1005",$N$5:$N$1500,"&gt;"&amp;$N104)+1,""))</f>
        <v/>
      </c>
      <c r="N104" s="50">
        <f>ROUND(((O104*3+P104*3+Q104*3+R104*3+S104*1)/13)*5,0)</f>
        <v/>
      </c>
      <c r="O104" s="43" t="n">
        <v>35.75</v>
      </c>
      <c r="P104" s="43" t="n">
        <v>36.01</v>
      </c>
      <c r="Q104" s="43" t="n">
        <v>41.25</v>
      </c>
      <c r="R104" s="43" t="n">
        <v>43.75</v>
      </c>
      <c r="S104" s="43" t="n">
        <v>76.67</v>
      </c>
      <c r="T104" s="58">
        <f>IF($C104="","",IF(ISNA(MATCH($C104,Comparativosimulacros!$E:$E,0)),"Falta en Comparativo","Sí está"))</f>
        <v/>
      </c>
    </row>
    <row r="105" ht="15.75" customHeight="1" s="42">
      <c r="A105" s="50" t="n">
        <v>603</v>
      </c>
      <c r="B105" s="44" t="n"/>
      <c r="C105" s="44" t="n"/>
      <c r="D105" s="43" t="inlineStr">
        <is>
          <t>Oviedo Ruiz Salome</t>
        </is>
      </c>
      <c r="E105" s="51" t="n"/>
      <c r="F105" s="52" t="n"/>
      <c r="G105" s="45" t="n">
        <v>3.4</v>
      </c>
      <c r="H105" s="45" t="n">
        <v>2.33</v>
      </c>
      <c r="I105" s="45" t="n">
        <v>3.86</v>
      </c>
      <c r="J105" s="45" t="n">
        <v>2.94</v>
      </c>
      <c r="K105" s="45" t="n">
        <v>2.6</v>
      </c>
      <c r="L105" s="58">
        <f>IF(OR($A105="",$N105=0),"",COUNTIFS($A$5:$A$1500,$A105,$N$5:$N$1500,"&gt;"&amp;$N105)+1)</f>
        <v/>
      </c>
      <c r="M105" s="58">
        <f>IF(OR($A105="",$N105=0),"",IF(AND($A105&gt;=1001,$A105&lt;=1005),COUNTIFS($A$5:$A$1500,"&gt;=1001",$A$5:$A$1500,"&lt;=1005",$N$5:$N$1500,"&gt;"&amp;$N105)+1,""))</f>
        <v/>
      </c>
      <c r="N105" s="50">
        <f>ROUND(((O105*3+P105*3+Q105*3+R105*3+S105*1)/13)*5,0)</f>
        <v/>
      </c>
      <c r="O105" s="43" t="n">
        <v>49.5</v>
      </c>
      <c r="P105" s="43" t="n">
        <v>33.63</v>
      </c>
      <c r="Q105" s="43" t="n">
        <v>53.25</v>
      </c>
      <c r="R105" s="43" t="n">
        <v>43.75</v>
      </c>
      <c r="S105" s="43" t="n">
        <v>38.33</v>
      </c>
      <c r="T105" s="58">
        <f>IF($C105="","",IF(ISNA(MATCH($C105,Comparativosimulacros!$E:$E,0)),"Falta en Comparativo","Sí está"))</f>
        <v/>
      </c>
    </row>
    <row r="106" ht="15.75" customHeight="1" s="42">
      <c r="A106" s="50" t="n">
        <v>603</v>
      </c>
      <c r="B106" s="44" t="n"/>
      <c r="C106" s="44" t="n"/>
      <c r="D106" s="43" t="inlineStr">
        <is>
          <t>Quintero Vélez Gerónimo</t>
        </is>
      </c>
      <c r="E106" s="51" t="n"/>
      <c r="F106" s="52" t="n"/>
      <c r="G106" s="45" t="n">
        <v>2.84</v>
      </c>
      <c r="H106" s="45" t="n">
        <v>1.81</v>
      </c>
      <c r="I106" s="45" t="n">
        <v>3.72</v>
      </c>
      <c r="J106" s="45" t="n">
        <v>2.35</v>
      </c>
      <c r="K106" s="45" t="n">
        <v>1.3</v>
      </c>
      <c r="L106" s="58">
        <f>IF(OR($A106="",$N106=0),"",COUNTIFS($A$5:$A$1500,$A106,$N$5:$N$1500,"&gt;"&amp;$N106)+1)</f>
        <v/>
      </c>
      <c r="M106" s="58">
        <f>IF(OR($A106="",$N106=0),"",IF(AND($A106&gt;=1001,$A106&lt;=1005),COUNTIFS($A$5:$A$1500,"&gt;=1001",$A$5:$A$1500,"&lt;=1005",$N$5:$N$1500,"&gt;"&amp;$N106)+1,""))</f>
        <v/>
      </c>
      <c r="N106" s="50">
        <f>ROUND(((O106*3+P106*3+Q106*3+R106*3+S106*1)/13)*5,0)</f>
        <v/>
      </c>
      <c r="O106" s="43" t="n">
        <v>41.25</v>
      </c>
      <c r="P106" s="43" t="n">
        <v>26.19</v>
      </c>
      <c r="Q106" s="43" t="n">
        <v>51.38</v>
      </c>
      <c r="R106" s="43" t="n">
        <v>35</v>
      </c>
      <c r="S106" s="43" t="n">
        <v>19.17</v>
      </c>
      <c r="T106" s="58">
        <f>IF($C106="","",IF(ISNA(MATCH($C106,Comparativosimulacros!$E:$E,0)),"Falta en Comparativo","Sí está"))</f>
        <v/>
      </c>
    </row>
    <row r="107" ht="15.75" customHeight="1" s="42">
      <c r="A107" s="50" t="n">
        <v>603</v>
      </c>
      <c r="B107" s="44" t="n"/>
      <c r="C107" s="44" t="n"/>
      <c r="D107" s="43" t="inlineStr">
        <is>
          <t>Quiroz Garces Michell Dahiana</t>
        </is>
      </c>
      <c r="E107" s="51" t="n"/>
      <c r="F107" s="52" t="n"/>
      <c r="G107" s="45" t="n">
        <v>3.97</v>
      </c>
      <c r="H107" s="45" t="n">
        <v>3.95</v>
      </c>
      <c r="I107" s="45" t="n">
        <v>3.42</v>
      </c>
      <c r="J107" s="45" t="n">
        <v>4.11</v>
      </c>
      <c r="K107" s="45" t="n">
        <v>2.92</v>
      </c>
      <c r="L107" s="58">
        <f>IF(OR($A107="",$N107=0),"",COUNTIFS($A$5:$A$1500,$A107,$N$5:$N$1500,"&gt;"&amp;$N107)+1)</f>
        <v/>
      </c>
      <c r="M107" s="58">
        <f>IF(OR($A107="",$N107=0),"",IF(AND($A107&gt;=1001,$A107&lt;=1005),COUNTIFS($A$5:$A$1500,"&gt;=1001",$A$5:$A$1500,"&lt;=1005",$N$5:$N$1500,"&gt;"&amp;$N107)+1,""))</f>
        <v/>
      </c>
      <c r="N107" s="50">
        <f>ROUND(((O107*3+P107*3+Q107*3+R107*3+S107*1)/13)*5,0)</f>
        <v/>
      </c>
      <c r="O107" s="43" t="n">
        <v>57.75</v>
      </c>
      <c r="P107" s="43" t="n">
        <v>57.14</v>
      </c>
      <c r="Q107" s="43" t="n">
        <v>47.25</v>
      </c>
      <c r="R107" s="43" t="n">
        <v>61.25</v>
      </c>
      <c r="S107" s="43" t="n">
        <v>43.13</v>
      </c>
      <c r="T107" s="58">
        <f>IF($C107="","",IF(ISNA(MATCH($C107,Comparativosimulacros!$E:$E,0)),"Falta en Comparativo","Sí está"))</f>
        <v/>
      </c>
    </row>
    <row r="108" ht="15.75" customHeight="1" s="42">
      <c r="A108" s="50" t="n">
        <v>603</v>
      </c>
      <c r="B108" s="44" t="n"/>
      <c r="C108" s="44" t="n"/>
      <c r="D108" s="43" t="inlineStr">
        <is>
          <t>Ramirez Correa Johan Andrey</t>
        </is>
      </c>
      <c r="E108" s="51" t="n"/>
      <c r="F108" s="52" t="n"/>
      <c r="G108" s="45" t="n">
        <v>4.16</v>
      </c>
      <c r="H108" s="45" t="n">
        <v>5</v>
      </c>
      <c r="I108" s="45" t="n">
        <v>5</v>
      </c>
      <c r="J108" s="45" t="n">
        <v>5</v>
      </c>
      <c r="K108" s="45" t="n">
        <v>1.95</v>
      </c>
      <c r="L108" s="58">
        <f>IF(OR($A108="",$N108=0),"",COUNTIFS($A$5:$A$1500,$A108,$N$5:$N$1500,"&gt;"&amp;$N108)+1)</f>
        <v/>
      </c>
      <c r="M108" s="58">
        <f>IF(OR($A108="",$N108=0),"",IF(AND($A108&gt;=1001,$A108&lt;=1005),COUNTIFS($A$5:$A$1500,"&gt;=1001",$A$5:$A$1500,"&lt;=1005",$N$5:$N$1500,"&gt;"&amp;$N108)+1,""))</f>
        <v/>
      </c>
      <c r="N108" s="50">
        <f>ROUND(((O108*3+P108*3+Q108*3+R108*3+S108*1)/13)*5,0)</f>
        <v/>
      </c>
      <c r="O108" s="43" t="n">
        <v>60.5</v>
      </c>
      <c r="P108" s="43" t="n">
        <v>73.20999999999999</v>
      </c>
      <c r="Q108" s="43" t="n">
        <v>75.38</v>
      </c>
      <c r="R108" s="43" t="n">
        <v>78.75</v>
      </c>
      <c r="S108" s="43" t="n">
        <v>28.75</v>
      </c>
      <c r="T108" s="58">
        <f>IF($C108="","",IF(ISNA(MATCH($C108,Comparativosimulacros!$E:$E,0)),"Falta en Comparativo","Sí está"))</f>
        <v/>
      </c>
    </row>
    <row r="109" ht="15.75" customHeight="1" s="42">
      <c r="A109" s="50" t="n">
        <v>603</v>
      </c>
      <c r="B109" s="44" t="n"/>
      <c r="C109" s="44" t="n"/>
      <c r="D109" s="43" t="inlineStr">
        <is>
          <t>Rodríguez Campo Mariángel</t>
        </is>
      </c>
      <c r="E109" s="51" t="n"/>
      <c r="F109" s="52" t="n"/>
      <c r="G109" s="45" t="n">
        <v>2.65</v>
      </c>
      <c r="H109" s="45" t="n">
        <v>2.04</v>
      </c>
      <c r="I109" s="45" t="n">
        <v>3.64</v>
      </c>
      <c r="J109" s="45" t="n">
        <v>2.06</v>
      </c>
      <c r="K109" s="45" t="n">
        <v>2.92</v>
      </c>
      <c r="L109" s="58">
        <f>IF(OR($A109="",$N109=0),"",COUNTIFS($A$5:$A$1500,$A109,$N$5:$N$1500,"&gt;"&amp;$N109)+1)</f>
        <v/>
      </c>
      <c r="M109" s="58">
        <f>IF(OR($A109="",$N109=0),"",IF(AND($A109&gt;=1001,$A109&lt;=1005),COUNTIFS($A$5:$A$1500,"&gt;=1001",$A$5:$A$1500,"&lt;=1005",$N$5:$N$1500,"&gt;"&amp;$N109)+1,""))</f>
        <v/>
      </c>
      <c r="N109" s="50">
        <f>ROUND(((O109*3+P109*3+Q109*3+R109*3+S109*1)/13)*5,0)</f>
        <v/>
      </c>
      <c r="O109" s="43" t="n">
        <v>38.5</v>
      </c>
      <c r="P109" s="43" t="n">
        <v>29.46</v>
      </c>
      <c r="Q109" s="43" t="n">
        <v>50.25</v>
      </c>
      <c r="R109" s="43" t="n">
        <v>30.63</v>
      </c>
      <c r="S109" s="43" t="n">
        <v>43.13</v>
      </c>
      <c r="T109" s="58">
        <f>IF($C109="","",IF(ISNA(MATCH($C109,Comparativosimulacros!$E:$E,0)),"Falta en Comparativo","Sí está"))</f>
        <v/>
      </c>
    </row>
    <row r="110" ht="15.75" customHeight="1" s="42">
      <c r="A110" s="50" t="n">
        <v>603</v>
      </c>
      <c r="B110" s="44" t="n"/>
      <c r="C110" s="44" t="n"/>
      <c r="D110" s="43" t="inlineStr">
        <is>
          <t>Sarrazola García Juan Andrés</t>
        </is>
      </c>
      <c r="E110" s="51" t="n"/>
      <c r="F110" s="52" t="n"/>
      <c r="G110" s="45" t="n">
        <v>2.84</v>
      </c>
      <c r="H110" s="45" t="n">
        <v>3.01</v>
      </c>
      <c r="I110" s="45" t="n">
        <v>2.04</v>
      </c>
      <c r="J110" s="45" t="n">
        <v>1.76</v>
      </c>
      <c r="K110" s="45" t="n">
        <v>4.22</v>
      </c>
      <c r="L110" s="58">
        <f>IF(OR($A110="",$N110=0),"",COUNTIFS($A$5:$A$1500,$A110,$N$5:$N$1500,"&gt;"&amp;$N110)+1)</f>
        <v/>
      </c>
      <c r="M110" s="58">
        <f>IF(OR($A110="",$N110=0),"",IF(AND($A110&gt;=1001,$A110&lt;=1005),COUNTIFS($A$5:$A$1500,"&gt;=1001",$A$5:$A$1500,"&lt;=1005",$N$5:$N$1500,"&gt;"&amp;$N110)+1,""))</f>
        <v/>
      </c>
      <c r="N110" s="50">
        <f>ROUND(((O110*3+P110*3+Q110*3+R110*3+S110*1)/13)*5,0)</f>
        <v/>
      </c>
      <c r="O110" s="43" t="n">
        <v>41.25</v>
      </c>
      <c r="P110" s="43" t="n">
        <v>43.45</v>
      </c>
      <c r="Q110" s="43" t="n">
        <v>28.13</v>
      </c>
      <c r="R110" s="43" t="n">
        <v>26.25</v>
      </c>
      <c r="S110" s="43" t="n">
        <v>62.29</v>
      </c>
      <c r="T110" s="58">
        <f>IF($C110="","",IF(ISNA(MATCH($C110,Comparativosimulacros!$E:$E,0)),"Falta en Comparativo","Sí está"))</f>
        <v/>
      </c>
    </row>
    <row r="111" ht="15.75" customHeight="1" s="42">
      <c r="A111" s="50" t="n">
        <v>603</v>
      </c>
      <c r="B111" s="44" t="n"/>
      <c r="C111" s="44" t="n"/>
      <c r="D111" s="43" t="inlineStr">
        <is>
          <t>Silva Ramírez Dilan Smich</t>
        </is>
      </c>
      <c r="E111" s="51" t="n"/>
      <c r="F111" s="52" t="n"/>
      <c r="G111" s="45" t="n">
        <v>4.35</v>
      </c>
      <c r="H111" s="45" t="n">
        <v>3.89</v>
      </c>
      <c r="I111" s="45" t="n">
        <v>4.81</v>
      </c>
      <c r="J111" s="45" t="n">
        <v>4.11</v>
      </c>
      <c r="K111" s="45" t="n">
        <v>4.22</v>
      </c>
      <c r="L111" s="58">
        <f>IF(OR($A111="",$N111=0),"",COUNTIFS($A$5:$A$1500,$A111,$N$5:$N$1500,"&gt;"&amp;$N111)+1)</f>
        <v/>
      </c>
      <c r="M111" s="58">
        <f>IF(OR($A111="",$N111=0),"",IF(AND($A111&gt;=1001,$A111&lt;=1005),COUNTIFS($A$5:$A$1500,"&gt;=1001",$A$5:$A$1500,"&lt;=1005",$N$5:$N$1500,"&gt;"&amp;$N111)+1,""))</f>
        <v/>
      </c>
      <c r="N111" s="50">
        <f>ROUND(((O111*3+P111*3+Q111*3+R111*3+S111*1)/13)*5,0)</f>
        <v/>
      </c>
      <c r="O111" s="43" t="n">
        <v>63.25</v>
      </c>
      <c r="P111" s="43" t="n">
        <v>56.25</v>
      </c>
      <c r="Q111" s="43" t="n">
        <v>66.38</v>
      </c>
      <c r="R111" s="43" t="n">
        <v>61.25</v>
      </c>
      <c r="S111" s="43" t="n">
        <v>62.29</v>
      </c>
      <c r="T111" s="58">
        <f>IF($C111="","",IF(ISNA(MATCH($C111,Comparativosimulacros!$E:$E,0)),"Falta en Comparativo","Sí está"))</f>
        <v/>
      </c>
    </row>
    <row r="112" ht="15.75" customHeight="1" s="42">
      <c r="A112" s="50" t="n">
        <v>603</v>
      </c>
      <c r="B112" s="44" t="n"/>
      <c r="C112" s="44" t="n"/>
      <c r="D112" s="43" t="inlineStr">
        <is>
          <t>Urrego Calle Paul Andres</t>
        </is>
      </c>
      <c r="E112" s="51" t="n"/>
      <c r="F112" s="52" t="n"/>
      <c r="G112" s="45" t="n">
        <v>4.73</v>
      </c>
      <c r="H112" s="45" t="n">
        <v>5</v>
      </c>
      <c r="I112" s="45" t="n">
        <v>3.64</v>
      </c>
      <c r="J112" s="45" t="n">
        <v>2.64</v>
      </c>
      <c r="K112" s="45" t="n">
        <v>5</v>
      </c>
      <c r="L112" s="58">
        <f>IF(OR($A112="",$N112=0),"",COUNTIFS($A$5:$A$1500,$A112,$N$5:$N$1500,"&gt;"&amp;$N112)+1)</f>
        <v/>
      </c>
      <c r="M112" s="58">
        <f>IF(OR($A112="",$N112=0),"",IF(AND($A112&gt;=1001,$A112&lt;=1005),COUNTIFS($A$5:$A$1500,"&gt;=1001",$A$5:$A$1500,"&lt;=1005",$N$5:$N$1500,"&gt;"&amp;$N112)+1,""))</f>
        <v/>
      </c>
      <c r="N112" s="50">
        <f>ROUND(((O112*3+P112*3+Q112*3+R112*3+S112*1)/13)*5,0)</f>
        <v/>
      </c>
      <c r="O112" s="43" t="n">
        <v>68.75</v>
      </c>
      <c r="P112" s="43" t="n">
        <v>74.40000000000001</v>
      </c>
      <c r="Q112" s="43" t="n">
        <v>50.25</v>
      </c>
      <c r="R112" s="43" t="n">
        <v>39.38</v>
      </c>
      <c r="S112" s="43" t="n">
        <v>81.45999999999999</v>
      </c>
      <c r="T112" s="58">
        <f>IF($C112="","",IF(ISNA(MATCH($C112,Comparativosimulacros!$E:$E,0)),"Falta en Comparativo","Sí está"))</f>
        <v/>
      </c>
    </row>
    <row r="113" ht="15.75" customHeight="1" s="42">
      <c r="A113" s="50" t="n">
        <v>603</v>
      </c>
      <c r="B113" s="44" t="n"/>
      <c r="C113" s="44" t="n"/>
      <c r="D113" s="43" t="inlineStr">
        <is>
          <t>Varela Benítez Valeria</t>
        </is>
      </c>
      <c r="E113" s="51" t="n"/>
      <c r="F113" s="52" t="n"/>
      <c r="G113" s="45" t="n">
        <v>3.97</v>
      </c>
      <c r="H113" s="45" t="n">
        <v>4.71</v>
      </c>
      <c r="I113" s="45" t="n">
        <v>5</v>
      </c>
      <c r="J113" s="45" t="n">
        <v>5</v>
      </c>
      <c r="K113" s="45" t="n">
        <v>3.25</v>
      </c>
      <c r="L113" s="58">
        <f>IF(OR($A113="",$N113=0),"",COUNTIFS($A$5:$A$1500,$A113,$N$5:$N$1500,"&gt;"&amp;$N113)+1)</f>
        <v/>
      </c>
      <c r="M113" s="58">
        <f>IF(OR($A113="",$N113=0),"",IF(AND($A113&gt;=1001,$A113&lt;=1005),COUNTIFS($A$5:$A$1500,"&gt;=1001",$A$5:$A$1500,"&lt;=1005",$N$5:$N$1500,"&gt;"&amp;$N113)+1,""))</f>
        <v/>
      </c>
      <c r="N113" s="50">
        <f>ROUND(((O113*3+P113*3+Q113*3+R113*3+S113*1)/13)*5,0)</f>
        <v/>
      </c>
      <c r="O113" s="43" t="n">
        <v>57.75</v>
      </c>
      <c r="P113" s="43" t="n">
        <v>68.15000000000001</v>
      </c>
      <c r="Q113" s="43" t="n">
        <v>72.38</v>
      </c>
      <c r="R113" s="43" t="n">
        <v>78.75</v>
      </c>
      <c r="S113" s="43" t="n">
        <v>47.92</v>
      </c>
      <c r="T113" s="58">
        <f>IF($C113="","",IF(ISNA(MATCH($C113,Comparativosimulacros!$E:$E,0)),"Falta en Comparativo","Sí está"))</f>
        <v/>
      </c>
    </row>
    <row r="114" ht="15.75" customHeight="1" s="42">
      <c r="A114" s="50" t="n">
        <v>603</v>
      </c>
      <c r="B114" s="44" t="n"/>
      <c r="C114" s="44" t="n"/>
      <c r="D114" s="43" t="inlineStr">
        <is>
          <t>Villa Goez Maria Salome</t>
        </is>
      </c>
      <c r="E114" s="51" t="n"/>
      <c r="F114" s="52" t="n"/>
      <c r="G114" s="45" t="n">
        <v>1.89</v>
      </c>
      <c r="H114" s="45" t="n">
        <v>3.31</v>
      </c>
      <c r="I114" s="45" t="n">
        <v>2.47</v>
      </c>
      <c r="J114" s="45" t="n">
        <v>3.23</v>
      </c>
      <c r="K114" s="45" t="n">
        <v>2.6</v>
      </c>
      <c r="L114" s="58">
        <f>IF(OR($A114="",$N114=0),"",COUNTIFS($A$5:$A$1500,$A114,$N$5:$N$1500,"&gt;"&amp;$N114)+1)</f>
        <v/>
      </c>
      <c r="M114" s="58">
        <f>IF(OR($A114="",$N114=0),"",IF(AND($A114&gt;=1001,$A114&lt;=1005),COUNTIFS($A$5:$A$1500,"&gt;=1001",$A$5:$A$1500,"&lt;=1005",$N$5:$N$1500,"&gt;"&amp;$N114)+1,""))</f>
        <v/>
      </c>
      <c r="N114" s="50">
        <f>ROUND(((O114*3+P114*3+Q114*3+R114*3+S114*1)/13)*5,0)</f>
        <v/>
      </c>
      <c r="O114" s="43" t="n">
        <v>27.5</v>
      </c>
      <c r="P114" s="43" t="n">
        <v>47.92</v>
      </c>
      <c r="Q114" s="43" t="n">
        <v>34.13</v>
      </c>
      <c r="R114" s="43" t="n">
        <v>48.13</v>
      </c>
      <c r="S114" s="43" t="n">
        <v>38.33</v>
      </c>
      <c r="T114" s="58">
        <f>IF($C114="","",IF(ISNA(MATCH($C114,Comparativosimulacros!$E:$E,0)),"Falta en Comparativo","Sí está"))</f>
        <v/>
      </c>
    </row>
    <row r="115" ht="15.75" customHeight="1" s="42">
      <c r="A115" s="50" t="n">
        <v>603</v>
      </c>
      <c r="B115" s="44" t="n"/>
      <c r="C115" s="44" t="n"/>
      <c r="D115" s="43" t="inlineStr">
        <is>
          <t>Villa Quiroz Ana Sofía</t>
        </is>
      </c>
      <c r="E115" s="51" t="n"/>
      <c r="F115" s="52" t="n"/>
      <c r="G115" s="45" t="n">
        <v>4.92</v>
      </c>
      <c r="H115" s="45" t="n">
        <v>3.44</v>
      </c>
      <c r="I115" s="45" t="n">
        <v>3.86</v>
      </c>
      <c r="J115" s="45" t="n">
        <v>4.7</v>
      </c>
      <c r="K115" s="45" t="n">
        <v>3.57</v>
      </c>
      <c r="L115" s="58">
        <f>IF(OR($A115="",$N115=0),"",COUNTIFS($A$5:$A$1500,$A115,$N$5:$N$1500,"&gt;"&amp;$N115)+1)</f>
        <v/>
      </c>
      <c r="M115" s="58">
        <f>IF(OR($A115="",$N115=0),"",IF(AND($A115&gt;=1001,$A115&lt;=1005),COUNTIFS($A$5:$A$1500,"&gt;=1001",$A$5:$A$1500,"&lt;=1005",$N$5:$N$1500,"&gt;"&amp;$N115)+1,""))</f>
        <v/>
      </c>
      <c r="N115" s="50">
        <f>ROUND(((O115*3+P115*3+Q115*3+R115*3+S115*1)/13)*5,0)</f>
        <v/>
      </c>
      <c r="O115" s="43" t="n">
        <v>71.5</v>
      </c>
      <c r="P115" s="43" t="n">
        <v>49.7</v>
      </c>
      <c r="Q115" s="43" t="n">
        <v>53.25</v>
      </c>
      <c r="R115" s="43" t="n">
        <v>70</v>
      </c>
      <c r="S115" s="43" t="n">
        <v>52.71</v>
      </c>
      <c r="T115" s="58">
        <f>IF($C115="","",IF(ISNA(MATCH($C115,Comparativosimulacros!$E:$E,0)),"Falta en Comparativo","Sí está"))</f>
        <v/>
      </c>
    </row>
    <row r="116" ht="15.75" customHeight="1" s="42">
      <c r="A116" s="50" t="n">
        <v>604</v>
      </c>
      <c r="B116" s="44" t="n"/>
      <c r="C116" s="44" t="n"/>
      <c r="D116" s="43" t="inlineStr">
        <is>
          <t>Arias Murillo Sandra Leonora</t>
        </is>
      </c>
      <c r="E116" s="51" t="n"/>
      <c r="F116" s="52" t="n"/>
      <c r="G116" s="45" t="n">
        <v>2.78</v>
      </c>
      <c r="H116" s="45" t="n">
        <v>2.54</v>
      </c>
      <c r="I116" s="45" t="n">
        <v>4.16</v>
      </c>
      <c r="J116" s="45" t="n">
        <v>3</v>
      </c>
      <c r="K116" s="45" t="n">
        <v>2.84</v>
      </c>
      <c r="L116" s="58">
        <f>IF(OR($A116="",$N116=0),"",COUNTIFS($A$5:$A$1500,$A116,$N$5:$N$1500,"&gt;"&amp;$N116)+1)</f>
        <v/>
      </c>
      <c r="M116" s="58">
        <f>IF(OR($A116="",$N116=0),"",IF(AND($A116&gt;=1001,$A116&lt;=1005),COUNTIFS($A$5:$A$1500,"&gt;=1001",$A$5:$A$1500,"&lt;=1005",$N$5:$N$1500,"&gt;"&amp;$N116)+1,""))</f>
        <v/>
      </c>
      <c r="N116" s="50">
        <f>ROUND(((O116*3+P116*3+Q116*3+R116*3+S116*1)/13)*5,0)</f>
        <v/>
      </c>
      <c r="O116" s="43" t="n">
        <v>42.5</v>
      </c>
      <c r="P116" s="43" t="n">
        <v>36.61</v>
      </c>
      <c r="Q116" s="43" t="n">
        <v>60.5</v>
      </c>
      <c r="R116" s="43" t="n">
        <v>43.75</v>
      </c>
      <c r="S116" s="43" t="n">
        <v>43.13</v>
      </c>
      <c r="T116" s="58">
        <f>IF($C116="","",IF(ISNA(MATCH($C116,Comparativosimulacros!$E:$E,0)),"Falta en Comparativo","Sí está"))</f>
        <v/>
      </c>
    </row>
    <row r="117" ht="15.75" customHeight="1" s="42">
      <c r="A117" s="50" t="n">
        <v>604</v>
      </c>
      <c r="B117" s="44" t="n"/>
      <c r="C117" s="44" t="n"/>
      <c r="D117" s="43" t="inlineStr">
        <is>
          <t>Betancur Castrillon Mateo</t>
        </is>
      </c>
      <c r="E117" s="51" t="n"/>
      <c r="F117" s="52" t="n"/>
      <c r="G117" s="45" t="n">
        <v>2.19</v>
      </c>
      <c r="H117" s="45" t="n">
        <v>2.4</v>
      </c>
      <c r="I117" s="45" t="n">
        <v>2.82</v>
      </c>
      <c r="J117" s="45" t="n">
        <v>3.29</v>
      </c>
      <c r="K117" s="45" t="n">
        <v>3.79</v>
      </c>
      <c r="L117" s="58">
        <f>IF(OR($A117="",$N117=0),"",COUNTIFS($A$5:$A$1500,$A117,$N$5:$N$1500,"&gt;"&amp;$N117)+1)</f>
        <v/>
      </c>
      <c r="M117" s="58">
        <f>IF(OR($A117="",$N117=0),"",IF(AND($A117&gt;=1001,$A117&lt;=1005),COUNTIFS($A$5:$A$1500,"&gt;=1001",$A$5:$A$1500,"&lt;=1005",$N$5:$N$1500,"&gt;"&amp;$N117)+1,""))</f>
        <v/>
      </c>
      <c r="N117" s="50">
        <f>ROUND(((O117*3+P117*3+Q117*3+R117*3+S117*1)/13)*5,0)</f>
        <v/>
      </c>
      <c r="O117" s="43" t="n">
        <v>33.5</v>
      </c>
      <c r="P117" s="43" t="n">
        <v>34.64</v>
      </c>
      <c r="Q117" s="43" t="n">
        <v>41</v>
      </c>
      <c r="R117" s="43" t="n">
        <v>48.13</v>
      </c>
      <c r="S117" s="43" t="n">
        <v>57.5</v>
      </c>
      <c r="T117" s="58">
        <f>IF($C117="","",IF(ISNA(MATCH($C117,Comparativosimulacros!$E:$E,0)),"Falta en Comparativo","Sí está"))</f>
        <v/>
      </c>
    </row>
    <row r="118" ht="15.75" customHeight="1" s="42">
      <c r="A118" s="50" t="n">
        <v>604</v>
      </c>
      <c r="B118" s="44" t="n"/>
      <c r="C118" s="44" t="n"/>
      <c r="D118" s="43" t="inlineStr">
        <is>
          <t>Chanci Tilano Anny Carolina</t>
        </is>
      </c>
      <c r="E118" s="51" t="n"/>
      <c r="F118" s="52" t="n"/>
      <c r="G118" s="45" t="n">
        <v>2.82</v>
      </c>
      <c r="H118" s="45" t="n">
        <v>3.83</v>
      </c>
      <c r="I118" s="45" t="n">
        <v>2.82</v>
      </c>
      <c r="J118" s="45" t="n">
        <v>4.49</v>
      </c>
      <c r="K118" s="45" t="n">
        <v>4.74</v>
      </c>
      <c r="L118" s="58">
        <f>IF(OR($A118="",$N118=0),"",COUNTIFS($A$5:$A$1500,$A118,$N$5:$N$1500,"&gt;"&amp;$N118)+1)</f>
        <v/>
      </c>
      <c r="M118" s="58">
        <f>IF(OR($A118="",$N118=0),"",IF(AND($A118&gt;=1001,$A118&lt;=1005),COUNTIFS($A$5:$A$1500,"&gt;=1001",$A$5:$A$1500,"&lt;=1005",$N$5:$N$1500,"&gt;"&amp;$N118)+1,""))</f>
        <v/>
      </c>
      <c r="N118" s="50">
        <f>ROUND(((O118*3+P118*3+Q118*3+R118*3+S118*1)/13)*5,0)</f>
        <v/>
      </c>
      <c r="O118" s="43" t="n">
        <v>43</v>
      </c>
      <c r="P118" s="43" t="n">
        <v>55.18</v>
      </c>
      <c r="Q118" s="43" t="n">
        <v>41</v>
      </c>
      <c r="R118" s="43" t="n">
        <v>65.63</v>
      </c>
      <c r="S118" s="43" t="n">
        <v>71.88</v>
      </c>
      <c r="T118" s="58">
        <f>IF($C118="","",IF(ISNA(MATCH($C118,Comparativosimulacros!$E:$E,0)),"Falta en Comparativo","Sí está"))</f>
        <v/>
      </c>
    </row>
    <row r="119" ht="15.75" customHeight="1" s="42">
      <c r="A119" s="50" t="n">
        <v>604</v>
      </c>
      <c r="B119" s="44" t="n"/>
      <c r="C119" s="44" t="n"/>
      <c r="D119" s="43" t="inlineStr">
        <is>
          <t>Guerra Morales Leidy Johana</t>
        </is>
      </c>
      <c r="E119" s="51" t="n"/>
      <c r="F119" s="52" t="n"/>
      <c r="G119" s="45" t="n">
        <v>3.8</v>
      </c>
      <c r="H119" s="45" t="n">
        <v>2.13</v>
      </c>
      <c r="I119" s="45" t="n">
        <v>3.49</v>
      </c>
      <c r="J119" s="45" t="n">
        <v>3.89</v>
      </c>
      <c r="K119" s="45" t="n">
        <v>1.58</v>
      </c>
      <c r="L119" s="58">
        <f>IF(OR($A119="",$N119=0),"",COUNTIFS($A$5:$A$1500,$A119,$N$5:$N$1500,"&gt;"&amp;$N119)+1)</f>
        <v/>
      </c>
      <c r="M119" s="58">
        <f>IF(OR($A119="",$N119=0),"",IF(AND($A119&gt;=1001,$A119&lt;=1005),COUNTIFS($A$5:$A$1500,"&gt;=1001",$A$5:$A$1500,"&lt;=1005",$N$5:$N$1500,"&gt;"&amp;$N119)+1,""))</f>
        <v/>
      </c>
      <c r="N119" s="50">
        <f>ROUND(((O119*3+P119*3+Q119*3+R119*3+S119*1)/13)*5,0)</f>
        <v/>
      </c>
      <c r="O119" s="43" t="n">
        <v>58</v>
      </c>
      <c r="P119" s="43" t="n">
        <v>30.71</v>
      </c>
      <c r="Q119" s="43" t="n">
        <v>50.75</v>
      </c>
      <c r="R119" s="43" t="n">
        <v>56.88</v>
      </c>
      <c r="S119" s="43" t="n">
        <v>23.96</v>
      </c>
      <c r="T119" s="58">
        <f>IF($C119="","",IF(ISNA(MATCH($C119,Comparativosimulacros!$E:$E,0)),"Falta en Comparativo","Sí está"))</f>
        <v/>
      </c>
    </row>
    <row r="120" ht="15.75" customHeight="1" s="42">
      <c r="A120" s="50" t="n">
        <v>604</v>
      </c>
      <c r="B120" s="44" t="n"/>
      <c r="C120" s="44" t="n"/>
      <c r="D120" s="43" t="inlineStr">
        <is>
          <t>Gutiérrez Cardona Linda Michel</t>
        </is>
      </c>
      <c r="E120" s="51" t="n"/>
      <c r="F120" s="52" t="n"/>
      <c r="G120" s="45" t="n">
        <v>2.39</v>
      </c>
      <c r="H120" s="45" t="n">
        <v>3.94</v>
      </c>
      <c r="I120" s="45" t="n">
        <v>3.49</v>
      </c>
      <c r="J120" s="45" t="n">
        <v>1.8</v>
      </c>
      <c r="K120" s="45" t="n">
        <v>2.53</v>
      </c>
      <c r="L120" s="58">
        <f>IF(OR($A120="",$N120=0),"",COUNTIFS($A$5:$A$1500,$A120,$N$5:$N$1500,"&gt;"&amp;$N120)+1)</f>
        <v/>
      </c>
      <c r="M120" s="58">
        <f>IF(OR($A120="",$N120=0),"",IF(AND($A120&gt;=1001,$A120&lt;=1005),COUNTIFS($A$5:$A$1500,"&gt;=1001",$A$5:$A$1500,"&lt;=1005",$N$5:$N$1500,"&gt;"&amp;$N120)+1,""))</f>
        <v/>
      </c>
      <c r="N120" s="50">
        <f>ROUND(((O120*3+P120*3+Q120*3+R120*3+S120*1)/13)*5,0)</f>
        <v/>
      </c>
      <c r="O120" s="43" t="n">
        <v>36.5</v>
      </c>
      <c r="P120" s="43" t="n">
        <v>56.79</v>
      </c>
      <c r="Q120" s="43" t="n">
        <v>50.75</v>
      </c>
      <c r="R120" s="43" t="n">
        <v>26.25</v>
      </c>
      <c r="S120" s="43" t="n">
        <v>38.33</v>
      </c>
      <c r="T120" s="58">
        <f>IF($C120="","",IF(ISNA(MATCH($C120,Comparativosimulacros!$E:$E,0)),"Falta en Comparativo","Sí está"))</f>
        <v/>
      </c>
    </row>
    <row r="121" ht="15.75" customHeight="1" s="42">
      <c r="A121" s="50" t="n">
        <v>604</v>
      </c>
      <c r="B121" s="44" t="n"/>
      <c r="C121" s="44" t="n"/>
      <c r="D121" s="43" t="inlineStr">
        <is>
          <t>Higuita Urrego Dulce María</t>
        </is>
      </c>
      <c r="E121" s="51" t="n"/>
      <c r="F121" s="52" t="n"/>
      <c r="G121" s="45" t="n">
        <v>2.82</v>
      </c>
      <c r="H121" s="45" t="n">
        <v>3.59</v>
      </c>
      <c r="I121" s="45" t="n">
        <v>2.19</v>
      </c>
      <c r="J121" s="45" t="n">
        <v>3.89</v>
      </c>
      <c r="K121" s="45" t="n">
        <v>2.53</v>
      </c>
      <c r="L121" s="58">
        <f>IF(OR($A121="",$N121=0),"",COUNTIFS($A$5:$A$1500,$A121,$N$5:$N$1500,"&gt;"&amp;$N121)+1)</f>
        <v/>
      </c>
      <c r="M121" s="58">
        <f>IF(OR($A121="",$N121=0),"",IF(AND($A121&gt;=1001,$A121&lt;=1005),COUNTIFS($A$5:$A$1500,"&gt;=1001",$A$5:$A$1500,"&lt;=1005",$N$5:$N$1500,"&gt;"&amp;$N121)+1,""))</f>
        <v/>
      </c>
      <c r="N121" s="50">
        <f>ROUND(((O121*3+P121*3+Q121*3+R121*3+S121*1)/13)*5,0)</f>
        <v/>
      </c>
      <c r="O121" s="43" t="n">
        <v>43</v>
      </c>
      <c r="P121" s="43" t="n">
        <v>51.79</v>
      </c>
      <c r="Q121" s="43" t="n">
        <v>31.88</v>
      </c>
      <c r="R121" s="43" t="n">
        <v>56.88</v>
      </c>
      <c r="S121" s="43" t="n">
        <v>38.33</v>
      </c>
      <c r="T121" s="58">
        <f>IF($C121="","",IF(ISNA(MATCH($C121,Comparativosimulacros!$E:$E,0)),"Falta en Comparativo","Sí está"))</f>
        <v/>
      </c>
    </row>
    <row r="122" ht="15.75" customHeight="1" s="42">
      <c r="A122" s="50" t="n">
        <v>604</v>
      </c>
      <c r="B122" s="44" t="n"/>
      <c r="C122" s="44" t="n"/>
      <c r="D122" s="43" t="inlineStr">
        <is>
          <t>Isaza Madrigal Miguel Ángel</t>
        </is>
      </c>
      <c r="E122" s="51" t="n"/>
      <c r="F122" s="52" t="n"/>
      <c r="G122" s="45" t="n">
        <v>3.6</v>
      </c>
      <c r="H122" s="45" t="n">
        <v>2.7</v>
      </c>
      <c r="I122" s="45" t="n">
        <v>2.87</v>
      </c>
      <c r="J122" s="45" t="n">
        <v>3.59</v>
      </c>
      <c r="K122" s="45" t="n">
        <v>4.42</v>
      </c>
      <c r="L122" s="58">
        <f>IF(OR($A122="",$N122=0),"",COUNTIFS($A$5:$A$1500,$A122,$N$5:$N$1500,"&gt;"&amp;$N122)+1)</f>
        <v/>
      </c>
      <c r="M122" s="58">
        <f>IF(OR($A122="",$N122=0),"",IF(AND($A122&gt;=1001,$A122&lt;=1005),COUNTIFS($A$5:$A$1500,"&gt;=1001",$A$5:$A$1500,"&lt;=1005",$N$5:$N$1500,"&gt;"&amp;$N122)+1,""))</f>
        <v/>
      </c>
      <c r="N122" s="50">
        <f>ROUND(((O122*3+P122*3+Q122*3+R122*3+S122*1)/13)*5,0)</f>
        <v/>
      </c>
      <c r="O122" s="43" t="n">
        <v>55</v>
      </c>
      <c r="P122" s="43" t="n">
        <v>38.93</v>
      </c>
      <c r="Q122" s="43" t="n">
        <v>41.63</v>
      </c>
      <c r="R122" s="43" t="n">
        <v>52.5</v>
      </c>
      <c r="S122" s="43" t="n">
        <v>67.08</v>
      </c>
      <c r="T122" s="58">
        <f>IF($C122="","",IF(ISNA(MATCH($C122,Comparativosimulacros!$E:$E,0)),"Falta en Comparativo","Sí está"))</f>
        <v/>
      </c>
    </row>
    <row r="123" ht="15.75" customHeight="1" s="42">
      <c r="A123" s="50" t="n">
        <v>604</v>
      </c>
      <c r="B123" s="44" t="n"/>
      <c r="C123" s="44" t="n"/>
      <c r="D123" s="43" t="inlineStr">
        <is>
          <t>Londoño Cano Jhoalys Valeria</t>
        </is>
      </c>
      <c r="E123" s="51" t="n"/>
      <c r="F123" s="52" t="n"/>
      <c r="G123" s="45" t="n">
        <v>5</v>
      </c>
      <c r="H123" s="45" t="n">
        <v>5</v>
      </c>
      <c r="I123" s="45" t="n">
        <v>5</v>
      </c>
      <c r="J123" s="45" t="n">
        <v>3.59</v>
      </c>
      <c r="K123" s="45" t="n">
        <v>3.79</v>
      </c>
      <c r="L123" s="58">
        <f>IF(OR($A123="",$N123=0),"",COUNTIFS($A$5:$A$1500,$A123,$N$5:$N$1500,"&gt;"&amp;$N123)+1)</f>
        <v/>
      </c>
      <c r="M123" s="58">
        <f>IF(OR($A123="",$N123=0),"",IF(AND($A123&gt;=1001,$A123&lt;=1005),COUNTIFS($A$5:$A$1500,"&gt;=1001",$A$5:$A$1500,"&lt;=1005",$N$5:$N$1500,"&gt;"&amp;$N123)+1,""))</f>
        <v/>
      </c>
      <c r="N123" s="50">
        <f>ROUND(((O123*3+P123*3+Q123*3+R123*3+S123*1)/13)*5,0)</f>
        <v/>
      </c>
      <c r="O123" s="43" t="n">
        <v>76.5</v>
      </c>
      <c r="P123" s="43" t="n">
        <v>87.14</v>
      </c>
      <c r="Q123" s="43" t="n">
        <v>85.88</v>
      </c>
      <c r="R123" s="43" t="n">
        <v>52.5</v>
      </c>
      <c r="S123" s="43" t="n">
        <v>57.5</v>
      </c>
      <c r="T123" s="58">
        <f>IF($C123="","",IF(ISNA(MATCH($C123,Comparativosimulacros!$E:$E,0)),"Falta en Comparativo","Sí está"))</f>
        <v/>
      </c>
    </row>
    <row r="124" ht="15.75" customHeight="1" s="42">
      <c r="A124" s="50" t="n">
        <v>604</v>
      </c>
      <c r="B124" s="44" t="n"/>
      <c r="C124" s="44" t="n"/>
      <c r="D124" s="43" t="inlineStr">
        <is>
          <t>López Valencia María José</t>
        </is>
      </c>
      <c r="E124" s="51" t="n"/>
      <c r="F124" s="52" t="n"/>
      <c r="G124" s="45" t="n">
        <v>2.82</v>
      </c>
      <c r="H124" s="45" t="n">
        <v>3.59</v>
      </c>
      <c r="I124" s="45" t="n">
        <v>4.56</v>
      </c>
      <c r="J124" s="45" t="n">
        <v>3.29</v>
      </c>
      <c r="K124" s="45" t="n">
        <v>2.53</v>
      </c>
      <c r="L124" s="58">
        <f>IF(OR($A124="",$N124=0),"",COUNTIFS($A$5:$A$1500,$A124,$N$5:$N$1500,"&gt;"&amp;$N124)+1)</f>
        <v/>
      </c>
      <c r="M124" s="58">
        <f>IF(OR($A124="",$N124=0),"",IF(AND($A124&gt;=1001,$A124&lt;=1005),COUNTIFS($A$5:$A$1500,"&gt;=1001",$A$5:$A$1500,"&lt;=1005",$N$5:$N$1500,"&gt;"&amp;$N124)+1,""))</f>
        <v/>
      </c>
      <c r="N124" s="50">
        <f>ROUND(((O124*3+P124*3+Q124*3+R124*3+S124*1)/13)*5,0)</f>
        <v/>
      </c>
      <c r="O124" s="43" t="n">
        <v>43</v>
      </c>
      <c r="P124" s="43" t="n">
        <v>51.79</v>
      </c>
      <c r="Q124" s="43" t="n">
        <v>66.25</v>
      </c>
      <c r="R124" s="43" t="n">
        <v>48.13</v>
      </c>
      <c r="S124" s="43" t="n">
        <v>38.33</v>
      </c>
      <c r="T124" s="58">
        <f>IF($C124="","",IF(ISNA(MATCH($C124,Comparativosimulacros!$E:$E,0)),"Falta en Comparativo","Sí está"))</f>
        <v/>
      </c>
    </row>
    <row r="125" ht="15.75" customHeight="1" s="42">
      <c r="A125" s="50" t="n">
        <v>604</v>
      </c>
      <c r="B125" s="44" t="n"/>
      <c r="C125" s="44" t="n"/>
      <c r="D125" s="43" t="inlineStr">
        <is>
          <t>Lugo Chourio Mariángel Sofia</t>
        </is>
      </c>
      <c r="E125" s="51" t="n"/>
      <c r="F125" s="52" t="n"/>
      <c r="G125" s="45" t="n">
        <v>1.21</v>
      </c>
      <c r="H125" s="45" t="n">
        <v>2.45</v>
      </c>
      <c r="I125" s="45" t="n">
        <v>3.05</v>
      </c>
      <c r="J125" s="45" t="n">
        <v>1.2</v>
      </c>
      <c r="K125" s="45" t="n">
        <v>2.53</v>
      </c>
      <c r="L125" s="58">
        <f>IF(OR($A125="",$N125=0),"",COUNTIFS($A$5:$A$1500,$A125,$N$5:$N$1500,"&gt;"&amp;$N125)+1)</f>
        <v/>
      </c>
      <c r="M125" s="58">
        <f>IF(OR($A125="",$N125=0),"",IF(AND($A125&gt;=1001,$A125&lt;=1005),COUNTIFS($A$5:$A$1500,"&gt;=1001",$A$5:$A$1500,"&lt;=1005",$N$5:$N$1500,"&gt;"&amp;$N125)+1,""))</f>
        <v/>
      </c>
      <c r="N125" s="50">
        <f>ROUND(((O125*3+P125*3+Q125*3+R125*3+S125*1)/13)*5,0)</f>
        <v/>
      </c>
      <c r="O125" s="43" t="n">
        <v>18.5</v>
      </c>
      <c r="P125" s="43" t="n">
        <v>35.36</v>
      </c>
      <c r="Q125" s="43" t="n">
        <v>44.25</v>
      </c>
      <c r="R125" s="43" t="n">
        <v>17.5</v>
      </c>
      <c r="S125" s="43" t="n">
        <v>38.33</v>
      </c>
      <c r="T125" s="58">
        <f>IF($C125="","",IF(ISNA(MATCH($C125,Comparativosimulacros!$E:$E,0)),"Falta en Comparativo","Sí está"))</f>
        <v/>
      </c>
    </row>
    <row r="126" ht="15.75" customHeight="1" s="42">
      <c r="A126" s="50" t="n">
        <v>604</v>
      </c>
      <c r="B126" s="44" t="n"/>
      <c r="C126" s="44" t="n"/>
      <c r="D126" s="43" t="inlineStr">
        <is>
          <t>Manco Henao Iker Alejandro</t>
        </is>
      </c>
      <c r="E126" s="51" t="n"/>
      <c r="F126" s="52" t="n"/>
      <c r="G126" s="45" t="n">
        <v>4.81</v>
      </c>
      <c r="H126" s="45" t="n">
        <v>2.62</v>
      </c>
      <c r="I126" s="45" t="n">
        <v>3.72</v>
      </c>
      <c r="J126" s="45" t="n">
        <v>1.8</v>
      </c>
      <c r="K126" s="45" t="n">
        <v>3.79</v>
      </c>
      <c r="L126" s="58">
        <f>IF(OR($A126="",$N126=0),"",COUNTIFS($A$5:$A$1500,$A126,$N$5:$N$1500,"&gt;"&amp;$N126)+1)</f>
        <v/>
      </c>
      <c r="M126" s="58">
        <f>IF(OR($A126="",$N126=0),"",IF(AND($A126&gt;=1001,$A126&lt;=1005),COUNTIFS($A$5:$A$1500,"&gt;=1001",$A$5:$A$1500,"&lt;=1005",$N$5:$N$1500,"&gt;"&amp;$N126)+1,""))</f>
        <v/>
      </c>
      <c r="N126" s="50">
        <f>ROUND(((O126*3+P126*3+Q126*3+R126*3+S126*1)/13)*5,0)</f>
        <v/>
      </c>
      <c r="O126" s="43" t="n">
        <v>73.5</v>
      </c>
      <c r="P126" s="43" t="n">
        <v>37.68</v>
      </c>
      <c r="Q126" s="43" t="n">
        <v>54</v>
      </c>
      <c r="R126" s="43" t="n">
        <v>26.25</v>
      </c>
      <c r="S126" s="43" t="n">
        <v>57.5</v>
      </c>
      <c r="T126" s="58">
        <f>IF($C126="","",IF(ISNA(MATCH($C126,Comparativosimulacros!$E:$E,0)),"Falta en Comparativo","Sí está"))</f>
        <v/>
      </c>
    </row>
    <row r="127" ht="15.75" customHeight="1" s="42">
      <c r="A127" s="50" t="n">
        <v>604</v>
      </c>
      <c r="B127" s="44" t="n"/>
      <c r="C127" s="44" t="n"/>
      <c r="D127" s="43" t="inlineStr">
        <is>
          <t>Mejía Rabelo Dairo Antonio</t>
        </is>
      </c>
      <c r="E127" s="51" t="n"/>
      <c r="F127" s="52" t="n"/>
      <c r="G127" s="45" t="n">
        <v>2.59</v>
      </c>
      <c r="H127" s="45" t="n">
        <v>2.07</v>
      </c>
      <c r="I127" s="45" t="n">
        <v>3.49</v>
      </c>
      <c r="J127" s="45" t="n">
        <v>4.19</v>
      </c>
      <c r="K127" s="45" t="n">
        <v>3.47</v>
      </c>
      <c r="L127" s="58">
        <f>IF(OR($A127="",$N127=0),"",COUNTIFS($A$5:$A$1500,$A127,$N$5:$N$1500,"&gt;"&amp;$N127)+1)</f>
        <v/>
      </c>
      <c r="M127" s="58">
        <f>IF(OR($A127="",$N127=0),"",IF(AND($A127&gt;=1001,$A127&lt;=1005),COUNTIFS($A$5:$A$1500,"&gt;=1001",$A$5:$A$1500,"&lt;=1005",$N$5:$N$1500,"&gt;"&amp;$N127)+1,""))</f>
        <v/>
      </c>
      <c r="N127" s="50">
        <f>ROUND(((O127*3+P127*3+Q127*3+R127*3+S127*1)/13)*5,0)</f>
        <v/>
      </c>
      <c r="O127" s="43" t="n">
        <v>39.5</v>
      </c>
      <c r="P127" s="43" t="n">
        <v>29.82</v>
      </c>
      <c r="Q127" s="43" t="n">
        <v>50.75</v>
      </c>
      <c r="R127" s="43" t="n">
        <v>61.25</v>
      </c>
      <c r="S127" s="43" t="n">
        <v>52.71</v>
      </c>
      <c r="T127" s="58">
        <f>IF($C127="","",IF(ISNA(MATCH($C127,Comparativosimulacros!$E:$E,0)),"Falta en Comparativo","Sí está"))</f>
        <v/>
      </c>
    </row>
    <row r="128" ht="15.75" customHeight="1" s="42">
      <c r="A128" s="50" t="n">
        <v>604</v>
      </c>
      <c r="B128" s="44" t="n"/>
      <c r="C128" s="44" t="n"/>
      <c r="D128" s="43" t="inlineStr">
        <is>
          <t>Mena Carvajal Wanyer Samuel</t>
        </is>
      </c>
      <c r="E128" s="51" t="n"/>
      <c r="F128" s="52" t="n"/>
      <c r="G128" s="45" t="n">
        <v>3.18</v>
      </c>
      <c r="H128" s="45" t="n">
        <v>1.67</v>
      </c>
      <c r="I128" s="45" t="n">
        <v>2.19</v>
      </c>
      <c r="J128" s="45" t="n">
        <v>2.4</v>
      </c>
      <c r="K128" s="45" t="n">
        <v>2.84</v>
      </c>
      <c r="L128" s="58">
        <f>IF(OR($A128="",$N128=0),"",COUNTIFS($A$5:$A$1500,$A128,$N$5:$N$1500,"&gt;"&amp;$N128)+1)</f>
        <v/>
      </c>
      <c r="M128" s="58">
        <f>IF(OR($A128="",$N128=0),"",IF(AND($A128&gt;=1001,$A128&lt;=1005),COUNTIFS($A$5:$A$1500,"&gt;=1001",$A$5:$A$1500,"&lt;=1005",$N$5:$N$1500,"&gt;"&amp;$N128)+1,""))</f>
        <v/>
      </c>
      <c r="N128" s="50">
        <f>ROUND(((O128*3+P128*3+Q128*3+R128*3+S128*1)/13)*5,0)</f>
        <v/>
      </c>
      <c r="O128" s="43" t="n">
        <v>48.5</v>
      </c>
      <c r="P128" s="43" t="n">
        <v>24.11</v>
      </c>
      <c r="Q128" s="43" t="n">
        <v>31.88</v>
      </c>
      <c r="R128" s="43" t="n">
        <v>35</v>
      </c>
      <c r="S128" s="43" t="n">
        <v>43.13</v>
      </c>
      <c r="T128" s="58">
        <f>IF($C128="","",IF(ISNA(MATCH($C128,Comparativosimulacros!$E:$E,0)),"Falta en Comparativo","Sí está"))</f>
        <v/>
      </c>
    </row>
    <row r="129" ht="15.75" customHeight="1" s="42">
      <c r="A129" s="50" t="n">
        <v>604</v>
      </c>
      <c r="B129" s="44" t="n"/>
      <c r="C129" s="44" t="n"/>
      <c r="D129" s="43" t="inlineStr">
        <is>
          <t>Montoya Salazar Matias</t>
        </is>
      </c>
      <c r="E129" s="51" t="n"/>
      <c r="F129" s="52" t="n"/>
      <c r="G129" s="45" t="n">
        <v>3.83</v>
      </c>
      <c r="H129" s="45" t="n">
        <v>4.47</v>
      </c>
      <c r="I129" s="45" t="n">
        <v>2.64</v>
      </c>
      <c r="J129" s="45" t="n">
        <v>3.89</v>
      </c>
      <c r="K129" s="45" t="n">
        <v>4.42</v>
      </c>
      <c r="L129" s="58">
        <f>IF(OR($A129="",$N129=0),"",COUNTIFS($A$5:$A$1500,$A129,$N$5:$N$1500,"&gt;"&amp;$N129)+1)</f>
        <v/>
      </c>
      <c r="M129" s="58">
        <f>IF(OR($A129="",$N129=0),"",IF(AND($A129&gt;=1001,$A129&lt;=1005),COUNTIFS($A$5:$A$1500,"&gt;=1001",$A$5:$A$1500,"&lt;=1005",$N$5:$N$1500,"&gt;"&amp;$N129)+1,""))</f>
        <v/>
      </c>
      <c r="N129" s="50">
        <f>ROUND(((O129*3+P129*3+Q129*3+R129*3+S129*1)/13)*5,0)</f>
        <v/>
      </c>
      <c r="O129" s="43" t="n">
        <v>58.5</v>
      </c>
      <c r="P129" s="43" t="n">
        <v>64.45999999999999</v>
      </c>
      <c r="Q129" s="43" t="n">
        <v>38.38</v>
      </c>
      <c r="R129" s="43" t="n">
        <v>56.88</v>
      </c>
      <c r="S129" s="43" t="n">
        <v>67.08</v>
      </c>
      <c r="T129" s="58">
        <f>IF($C129="","",IF(ISNA(MATCH($C129,Comparativosimulacros!$E:$E,0)),"Falta en Comparativo","Sí está"))</f>
        <v/>
      </c>
    </row>
    <row r="130" ht="15.75" customHeight="1" s="42">
      <c r="A130" s="50" t="n">
        <v>604</v>
      </c>
      <c r="B130" s="44" t="n"/>
      <c r="C130" s="44" t="n"/>
      <c r="D130" s="43" t="inlineStr">
        <is>
          <t>Moreno Cárdenas Emanuel</t>
        </is>
      </c>
      <c r="E130" s="51" t="n"/>
      <c r="F130" s="52" t="n"/>
      <c r="G130" s="45" t="n">
        <v>5</v>
      </c>
      <c r="H130" s="45" t="n">
        <v>5</v>
      </c>
      <c r="I130" s="45" t="n">
        <v>4.34</v>
      </c>
      <c r="J130" s="45" t="n">
        <v>5</v>
      </c>
      <c r="K130" s="45" t="n">
        <v>3.47</v>
      </c>
      <c r="L130" s="58">
        <f>IF(OR($A130="",$N130=0),"",COUNTIFS($A$5:$A$1500,$A130,$N$5:$N$1500,"&gt;"&amp;$N130)+1)</f>
        <v/>
      </c>
      <c r="M130" s="58">
        <f>IF(OR($A130="",$N130=0),"",IF(AND($A130&gt;=1001,$A130&lt;=1005),COUNTIFS($A$5:$A$1500,"&gt;=1001",$A$5:$A$1500,"&lt;=1005",$N$5:$N$1500,"&gt;"&amp;$N130)+1,""))</f>
        <v/>
      </c>
      <c r="N130" s="50">
        <f>ROUND(((O130*3+P130*3+Q130*3+R130*3+S130*1)/13)*5,0)</f>
        <v/>
      </c>
      <c r="O130" s="43" t="n">
        <v>76.5</v>
      </c>
      <c r="P130" s="43" t="n">
        <v>87.14</v>
      </c>
      <c r="Q130" s="43" t="n">
        <v>63.13</v>
      </c>
      <c r="R130" s="43" t="n">
        <v>78.75</v>
      </c>
      <c r="S130" s="43" t="n">
        <v>52.71</v>
      </c>
      <c r="T130" s="58">
        <f>IF($C130="","",IF(ISNA(MATCH($C130,Comparativosimulacros!$E:$E,0)),"Falta en Comparativo","Sí está"))</f>
        <v/>
      </c>
    </row>
    <row r="131" ht="15.75" customHeight="1" s="42">
      <c r="A131" s="50" t="n">
        <v>604</v>
      </c>
      <c r="B131" s="44" t="n"/>
      <c r="C131" s="44" t="n"/>
      <c r="D131" s="43" t="inlineStr">
        <is>
          <t>Moreno Corcho Johan Mauricio</t>
        </is>
      </c>
      <c r="E131" s="51" t="n"/>
      <c r="F131" s="52" t="n"/>
      <c r="G131" s="45" t="n">
        <v>3.21</v>
      </c>
      <c r="H131" s="45" t="n">
        <v>1.81</v>
      </c>
      <c r="I131" s="45" t="n">
        <v>2.19</v>
      </c>
      <c r="J131" s="45" t="n">
        <v>3.29</v>
      </c>
      <c r="K131" s="45" t="n">
        <v>3.16</v>
      </c>
      <c r="L131" s="58">
        <f>IF(OR($A131="",$N131=0),"",COUNTIFS($A$5:$A$1500,$A131,$N$5:$N$1500,"&gt;"&amp;$N131)+1)</f>
        <v/>
      </c>
      <c r="M131" s="58">
        <f>IF(OR($A131="",$N131=0),"",IF(AND($A131&gt;=1001,$A131&lt;=1005),COUNTIFS($A$5:$A$1500,"&gt;=1001",$A$5:$A$1500,"&lt;=1005",$N$5:$N$1500,"&gt;"&amp;$N131)+1,""))</f>
        <v/>
      </c>
      <c r="N131" s="50">
        <f>ROUND(((O131*3+P131*3+Q131*3+R131*3+S131*1)/13)*5,0)</f>
        <v/>
      </c>
      <c r="O131" s="43" t="n">
        <v>49</v>
      </c>
      <c r="P131" s="43" t="n">
        <v>26.07</v>
      </c>
      <c r="Q131" s="43" t="n">
        <v>31.88</v>
      </c>
      <c r="R131" s="43" t="n">
        <v>48.13</v>
      </c>
      <c r="S131" s="43" t="n">
        <v>47.92</v>
      </c>
      <c r="T131" s="58">
        <f>IF($C131="","",IF(ISNA(MATCH($C131,Comparativosimulacros!$E:$E,0)),"Falta en Comparativo","Sí está"))</f>
        <v/>
      </c>
    </row>
    <row r="132" ht="15.75" customHeight="1" s="42">
      <c r="A132" s="50" t="n">
        <v>604</v>
      </c>
      <c r="B132" s="44" t="n"/>
      <c r="C132" s="44" t="n"/>
      <c r="D132" s="43" t="inlineStr">
        <is>
          <t>Moreno Garcia Angelo</t>
        </is>
      </c>
      <c r="E132" s="51" t="n"/>
      <c r="F132" s="52" t="n"/>
      <c r="G132" s="45" t="n">
        <v>5</v>
      </c>
      <c r="H132" s="45" t="n">
        <v>5</v>
      </c>
      <c r="I132" s="45" t="n">
        <v>4.39</v>
      </c>
      <c r="J132" s="45" t="n">
        <v>5</v>
      </c>
      <c r="K132" s="45" t="n">
        <v>4.42</v>
      </c>
      <c r="L132" s="58">
        <f>IF(OR($A132="",$N132=0),"",COUNTIFS($A$5:$A$1500,$A132,$N$5:$N$1500,"&gt;"&amp;$N132)+1)</f>
        <v/>
      </c>
      <c r="M132" s="58">
        <f>IF(OR($A132="",$N132=0),"",IF(AND($A132&gt;=1001,$A132&lt;=1005),COUNTIFS($A$5:$A$1500,"&gt;=1001",$A$5:$A$1500,"&lt;=1005",$N$5:$N$1500,"&gt;"&amp;$N132)+1,""))</f>
        <v/>
      </c>
      <c r="N132" s="50">
        <f>ROUND(((O132*3+P132*3+Q132*3+R132*3+S132*1)/13)*5,0)</f>
        <v/>
      </c>
      <c r="O132" s="43" t="n">
        <v>85.5</v>
      </c>
      <c r="P132" s="43" t="n">
        <v>74.29000000000001</v>
      </c>
      <c r="Q132" s="43" t="n">
        <v>63.75</v>
      </c>
      <c r="R132" s="43" t="n">
        <v>74.38</v>
      </c>
      <c r="S132" s="43" t="n">
        <v>67.08</v>
      </c>
      <c r="T132" s="58">
        <f>IF($C132="","",IF(ISNA(MATCH($C132,Comparativosimulacros!$E:$E,0)),"Falta en Comparativo","Sí está"))</f>
        <v/>
      </c>
    </row>
    <row r="133" ht="15.75" customHeight="1" s="42">
      <c r="A133" s="50" t="n">
        <v>604</v>
      </c>
      <c r="B133" s="44" t="n"/>
      <c r="C133" s="44" t="n"/>
      <c r="D133" s="43" t="inlineStr">
        <is>
          <t>Oquendo Figueroa Mariángel</t>
        </is>
      </c>
      <c r="E133" s="51" t="n"/>
      <c r="F133" s="52" t="n"/>
      <c r="G133" s="45" t="n">
        <v>4.42</v>
      </c>
      <c r="H133" s="45" t="n">
        <v>1.88</v>
      </c>
      <c r="I133" s="45" t="n">
        <v>3.49</v>
      </c>
      <c r="J133" s="45" t="n">
        <v>2.7</v>
      </c>
      <c r="K133" s="45" t="n">
        <v>3.16</v>
      </c>
      <c r="L133" s="58">
        <f>IF(OR($A133="",$N133=0),"",COUNTIFS($A$5:$A$1500,$A133,$N$5:$N$1500,"&gt;"&amp;$N133)+1)</f>
        <v/>
      </c>
      <c r="M133" s="58">
        <f>IF(OR($A133="",$N133=0),"",IF(AND($A133&gt;=1001,$A133&lt;=1005),COUNTIFS($A$5:$A$1500,"&gt;=1001",$A$5:$A$1500,"&lt;=1005",$N$5:$N$1500,"&gt;"&amp;$N133)+1,""))</f>
        <v/>
      </c>
      <c r="N133" s="50">
        <f>ROUND(((O133*3+P133*3+Q133*3+R133*3+S133*1)/13)*5,0)</f>
        <v/>
      </c>
      <c r="O133" s="43" t="n">
        <v>67.5</v>
      </c>
      <c r="P133" s="43" t="n">
        <v>27.14</v>
      </c>
      <c r="Q133" s="43" t="n">
        <v>50.75</v>
      </c>
      <c r="R133" s="43" t="n">
        <v>39.38</v>
      </c>
      <c r="S133" s="43" t="n">
        <v>47.92</v>
      </c>
      <c r="T133" s="58">
        <f>IF($C133="","",IF(ISNA(MATCH($C133,Comparativosimulacros!$E:$E,0)),"Falta en Comparativo","Sí está"))</f>
        <v/>
      </c>
    </row>
    <row r="134" ht="15.75" customHeight="1" s="42">
      <c r="A134" s="50" t="n">
        <v>604</v>
      </c>
      <c r="B134" s="44" t="n"/>
      <c r="C134" s="44" t="n"/>
      <c r="D134" s="43" t="inlineStr">
        <is>
          <t>Osorio David Evelyn Marian</t>
        </is>
      </c>
      <c r="E134" s="51" t="n"/>
      <c r="F134" s="52" t="n"/>
      <c r="G134" s="45" t="n">
        <v>3.41</v>
      </c>
      <c r="H134" s="45" t="n">
        <v>3.78</v>
      </c>
      <c r="I134" s="45" t="n">
        <v>3.94</v>
      </c>
      <c r="J134" s="45" t="n">
        <v>3.89</v>
      </c>
      <c r="K134" s="45" t="n">
        <v>3.16</v>
      </c>
      <c r="L134" s="58">
        <f>IF(OR($A134="",$N134=0),"",COUNTIFS($A$5:$A$1500,$A134,$N$5:$N$1500,"&gt;"&amp;$N134)+1)</f>
        <v/>
      </c>
      <c r="M134" s="58">
        <f>IF(OR($A134="",$N134=0),"",IF(AND($A134&gt;=1001,$A134&lt;=1005),COUNTIFS($A$5:$A$1500,"&gt;=1001",$A$5:$A$1500,"&lt;=1005",$N$5:$N$1500,"&gt;"&amp;$N134)+1,""))</f>
        <v/>
      </c>
      <c r="N134" s="50">
        <f>ROUND(((O134*3+P134*3+Q134*3+R134*3+S134*1)/13)*5,0)</f>
        <v/>
      </c>
      <c r="O134" s="43" t="n">
        <v>52</v>
      </c>
      <c r="P134" s="43" t="n">
        <v>54.46</v>
      </c>
      <c r="Q134" s="43" t="n">
        <v>57.25</v>
      </c>
      <c r="R134" s="43" t="n">
        <v>56.88</v>
      </c>
      <c r="S134" s="43" t="n">
        <v>47.92</v>
      </c>
      <c r="T134" s="58">
        <f>IF($C134="","",IF(ISNA(MATCH($C134,Comparativosimulacros!$E:$E,0)),"Falta en Comparativo","Sí está"))</f>
        <v/>
      </c>
    </row>
    <row r="135" ht="15.75" customHeight="1" s="42">
      <c r="A135" s="50" t="n">
        <v>604</v>
      </c>
      <c r="B135" s="44" t="n"/>
      <c r="C135" s="44" t="n"/>
      <c r="D135" s="43" t="inlineStr">
        <is>
          <t>Panesso Rivera Federico</t>
        </is>
      </c>
      <c r="E135" s="51" t="n"/>
      <c r="F135" s="52" t="n"/>
      <c r="G135" s="45" t="n">
        <v>4.42</v>
      </c>
      <c r="H135" s="45" t="n">
        <v>5</v>
      </c>
      <c r="I135" s="45" t="n">
        <v>4.16</v>
      </c>
      <c r="J135" s="45" t="n">
        <v>5</v>
      </c>
      <c r="K135" s="45" t="n">
        <v>4.42</v>
      </c>
      <c r="L135" s="58">
        <f>IF(OR($A135="",$N135=0),"",COUNTIFS($A$5:$A$1500,$A135,$N$5:$N$1500,"&gt;"&amp;$N135)+1)</f>
        <v/>
      </c>
      <c r="M135" s="58">
        <f>IF(OR($A135="",$N135=0),"",IF(AND($A135&gt;=1001,$A135&lt;=1005),COUNTIFS($A$5:$A$1500,"&gt;=1001",$A$5:$A$1500,"&lt;=1005",$N$5:$N$1500,"&gt;"&amp;$N135)+1,""))</f>
        <v/>
      </c>
      <c r="N135" s="50">
        <f>ROUND(((O135*3+P135*3+Q135*3+R135*3+S135*1)/13)*5,0)</f>
        <v/>
      </c>
      <c r="O135" s="43" t="n">
        <v>67.5</v>
      </c>
      <c r="P135" s="43" t="n">
        <v>87.86</v>
      </c>
      <c r="Q135" s="43" t="n">
        <v>60.5</v>
      </c>
      <c r="R135" s="43" t="n">
        <v>74.38</v>
      </c>
      <c r="S135" s="43" t="n">
        <v>67.08</v>
      </c>
      <c r="T135" s="58">
        <f>IF($C135="","",IF(ISNA(MATCH($C135,Comparativosimulacros!$E:$E,0)),"Falta en Comparativo","Sí está"))</f>
        <v/>
      </c>
    </row>
    <row r="136" ht="15.75" customHeight="1" s="42">
      <c r="A136" s="50" t="n">
        <v>604</v>
      </c>
      <c r="B136" s="44" t="n"/>
      <c r="C136" s="44" t="n"/>
      <c r="D136" s="43" t="inlineStr">
        <is>
          <t>Paniagua Cartagena Laura Sofia</t>
        </is>
      </c>
      <c r="E136" s="51" t="n"/>
      <c r="F136" s="52" t="n"/>
      <c r="G136" s="45" t="n">
        <v>2.98</v>
      </c>
      <c r="H136" s="45" t="n">
        <v>4.52</v>
      </c>
      <c r="I136" s="45" t="n">
        <v>4.16</v>
      </c>
      <c r="J136" s="45" t="n">
        <v>3.59</v>
      </c>
      <c r="K136" s="45" t="n">
        <v>4.42</v>
      </c>
      <c r="L136" s="58">
        <f>IF(OR($A136="",$N136=0),"",COUNTIFS($A$5:$A$1500,$A136,$N$5:$N$1500,"&gt;"&amp;$N136)+1)</f>
        <v/>
      </c>
      <c r="M136" s="58">
        <f>IF(OR($A136="",$N136=0),"",IF(AND($A136&gt;=1001,$A136&lt;=1005),COUNTIFS($A$5:$A$1500,"&gt;=1001",$A$5:$A$1500,"&lt;=1005",$N$5:$N$1500,"&gt;"&amp;$N136)+1,""))</f>
        <v/>
      </c>
      <c r="N136" s="50">
        <f>ROUND(((O136*3+P136*3+Q136*3+R136*3+S136*1)/13)*5,0)</f>
        <v/>
      </c>
      <c r="O136" s="43" t="n">
        <v>45.5</v>
      </c>
      <c r="P136" s="43" t="n">
        <v>65.18000000000001</v>
      </c>
      <c r="Q136" s="43" t="n">
        <v>60.5</v>
      </c>
      <c r="R136" s="43" t="n">
        <v>52.5</v>
      </c>
      <c r="S136" s="43" t="n">
        <v>67.08</v>
      </c>
      <c r="T136" s="58">
        <f>IF($C136="","",IF(ISNA(MATCH($C136,Comparativosimulacros!$E:$E,0)),"Falta en Comparativo","Sí está"))</f>
        <v/>
      </c>
    </row>
    <row r="137" ht="15.75" customHeight="1" s="42">
      <c r="A137" s="50" t="n">
        <v>604</v>
      </c>
      <c r="B137" s="44" t="n"/>
      <c r="C137" s="44" t="n"/>
      <c r="D137" s="43" t="inlineStr">
        <is>
          <t>Pedroza Vásquez Daimarys Alexandra</t>
        </is>
      </c>
      <c r="E137" s="51" t="n"/>
      <c r="F137" s="52" t="n"/>
      <c r="G137" s="45" t="n">
        <v>2.42</v>
      </c>
      <c r="H137" s="45" t="n">
        <v>2.16</v>
      </c>
      <c r="I137" s="45" t="n">
        <v>5</v>
      </c>
      <c r="J137" s="45" t="n">
        <v>3</v>
      </c>
      <c r="K137" s="45" t="n">
        <v>3.79</v>
      </c>
      <c r="L137" s="58">
        <f>IF(OR($A137="",$N137=0),"",COUNTIFS($A$5:$A$1500,$A137,$N$5:$N$1500,"&gt;"&amp;$N137)+1)</f>
        <v/>
      </c>
      <c r="M137" s="58">
        <f>IF(OR($A137="",$N137=0),"",IF(AND($A137&gt;=1001,$A137&lt;=1005),COUNTIFS($A$5:$A$1500,"&gt;=1001",$A$5:$A$1500,"&lt;=1005",$N$5:$N$1500,"&gt;"&amp;$N137)+1,""))</f>
        <v/>
      </c>
      <c r="N137" s="50">
        <f>ROUND(((O137*3+P137*3+Q137*3+R137*3+S137*1)/13)*5,0)</f>
        <v/>
      </c>
      <c r="O137" s="43" t="n">
        <v>37</v>
      </c>
      <c r="P137" s="43" t="n">
        <v>31.07</v>
      </c>
      <c r="Q137" s="43" t="n">
        <v>82.5</v>
      </c>
      <c r="R137" s="43" t="n">
        <v>43.75</v>
      </c>
      <c r="S137" s="43" t="n">
        <v>57.5</v>
      </c>
      <c r="T137" s="58">
        <f>IF($C137="","",IF(ISNA(MATCH($C137,Comparativosimulacros!$E:$E,0)),"Falta en Comparativo","Sí está"))</f>
        <v/>
      </c>
    </row>
    <row r="138" ht="15.75" customHeight="1" s="42">
      <c r="A138" s="50" t="n">
        <v>604</v>
      </c>
      <c r="B138" s="44" t="n"/>
      <c r="C138" s="44" t="n"/>
      <c r="D138" s="43" t="inlineStr">
        <is>
          <t>Piedrahita Vasquez Luciana</t>
        </is>
      </c>
      <c r="E138" s="51" t="n"/>
      <c r="F138" s="52" t="n"/>
      <c r="G138" s="45" t="n">
        <v>3.21</v>
      </c>
      <c r="H138" s="45" t="n">
        <v>2.7</v>
      </c>
      <c r="I138" s="45" t="n">
        <v>3.27</v>
      </c>
      <c r="J138" s="45" t="n">
        <v>1</v>
      </c>
      <c r="K138" s="45" t="n">
        <v>1</v>
      </c>
      <c r="L138" s="58">
        <f>IF(OR($A138="",$N138=0),"",COUNTIFS($A$5:$A$1500,$A138,$N$5:$N$1500,"&gt;"&amp;$N138)+1)</f>
        <v/>
      </c>
      <c r="M138" s="58">
        <f>IF(OR($A138="",$N138=0),"",IF(AND($A138&gt;=1001,$A138&lt;=1005),COUNTIFS($A$5:$A$1500,"&gt;=1001",$A$5:$A$1500,"&lt;=1005",$N$5:$N$1500,"&gt;"&amp;$N138)+1,""))</f>
        <v/>
      </c>
      <c r="N138" s="50">
        <f>ROUND(((O138*3+P138*3+Q138*3+R138*3+S138*1)/13)*5,0)</f>
        <v/>
      </c>
      <c r="O138" s="43" t="n">
        <v>49</v>
      </c>
      <c r="P138" s="43" t="n">
        <v>38.93</v>
      </c>
      <c r="Q138" s="43" t="n">
        <v>47.5</v>
      </c>
      <c r="R138" s="43" t="n">
        <v>13.13</v>
      </c>
      <c r="S138" s="43" t="n">
        <v>14.38</v>
      </c>
      <c r="T138" s="58">
        <f>IF($C138="","",IF(ISNA(MATCH($C138,Comparativosimulacros!$E:$E,0)),"Falta en Comparativo","Sí está"))</f>
        <v/>
      </c>
    </row>
    <row r="139" ht="15.75" customHeight="1" s="42">
      <c r="A139" s="50" t="n">
        <v>604</v>
      </c>
      <c r="B139" s="44" t="n"/>
      <c r="C139" s="44" t="n"/>
      <c r="D139" s="43" t="inlineStr">
        <is>
          <t>Quiroz Gonzalez Mariángel</t>
        </is>
      </c>
      <c r="E139" s="51" t="n"/>
      <c r="F139" s="52" t="n"/>
      <c r="G139" s="45" t="n">
        <v>4</v>
      </c>
      <c r="H139" s="45" t="n">
        <v>5</v>
      </c>
      <c r="I139" s="45" t="n">
        <v>3.72</v>
      </c>
      <c r="J139" s="45" t="n">
        <v>3.89</v>
      </c>
      <c r="K139" s="45" t="n">
        <v>5</v>
      </c>
      <c r="L139" s="58">
        <f>IF(OR($A139="",$N139=0),"",COUNTIFS($A$5:$A$1500,$A139,$N$5:$N$1500,"&gt;"&amp;$N139)+1)</f>
        <v/>
      </c>
      <c r="M139" s="58">
        <f>IF(OR($A139="",$N139=0),"",IF(AND($A139&gt;=1001,$A139&lt;=1005),COUNTIFS($A$5:$A$1500,"&gt;=1001",$A$5:$A$1500,"&lt;=1005",$N$5:$N$1500,"&gt;"&amp;$N139)+1,""))</f>
        <v/>
      </c>
      <c r="N139" s="50">
        <f>ROUND(((O139*3+P139*3+Q139*3+R139*3+S139*1)/13)*5,0)</f>
        <v/>
      </c>
      <c r="O139" s="43" t="n">
        <v>61</v>
      </c>
      <c r="P139" s="43" t="n">
        <v>74.29000000000001</v>
      </c>
      <c r="Q139" s="43" t="n">
        <v>54</v>
      </c>
      <c r="R139" s="43" t="n">
        <v>56.88</v>
      </c>
      <c r="S139" s="43" t="n">
        <v>76.67</v>
      </c>
      <c r="T139" s="58">
        <f>IF($C139="","",IF(ISNA(MATCH($C139,Comparativosimulacros!$E:$E,0)),"Falta en Comparativo","Sí está"))</f>
        <v/>
      </c>
    </row>
    <row r="140" ht="15.75" customHeight="1" s="42">
      <c r="A140" s="50" t="n">
        <v>604</v>
      </c>
      <c r="B140" s="44" t="n"/>
      <c r="C140" s="44" t="n"/>
      <c r="D140" s="43" t="inlineStr">
        <is>
          <t>Ramírez Restrepo Jhon Alex</t>
        </is>
      </c>
      <c r="E140" s="51" t="n"/>
      <c r="F140" s="52" t="n"/>
      <c r="G140" s="45" t="n">
        <v>4.62</v>
      </c>
      <c r="H140" s="45" t="n">
        <v>3.99</v>
      </c>
      <c r="I140" s="45" t="n">
        <v>4.57</v>
      </c>
      <c r="J140" s="45" t="n">
        <v>3.89</v>
      </c>
      <c r="K140" s="45" t="n">
        <v>1.58</v>
      </c>
      <c r="L140" s="58">
        <f>IF(OR($A140="",$N140=0),"",COUNTIFS($A$5:$A$1500,$A140,$N$5:$N$1500,"&gt;"&amp;$N140)+1)</f>
        <v/>
      </c>
      <c r="M140" s="58">
        <f>IF(OR($A140="",$N140=0),"",IF(AND($A140&gt;=1001,$A140&lt;=1005),COUNTIFS($A$5:$A$1500,"&gt;=1001",$A$5:$A$1500,"&lt;=1005",$N$5:$N$1500,"&gt;"&amp;$N140)+1,""))</f>
        <v/>
      </c>
      <c r="N140" s="50">
        <f>ROUND(((O140*3+P140*3+Q140*3+R140*3+S140*1)/13)*5,0)</f>
        <v/>
      </c>
      <c r="O140" s="43" t="n">
        <v>70.5</v>
      </c>
      <c r="P140" s="43" t="n">
        <v>57.5</v>
      </c>
      <c r="Q140" s="43" t="n">
        <v>66.38</v>
      </c>
      <c r="R140" s="43" t="n">
        <v>56.88</v>
      </c>
      <c r="S140" s="43" t="n">
        <v>23.96</v>
      </c>
      <c r="T140" s="58">
        <f>IF($C140="","",IF(ISNA(MATCH($C140,Comparativosimulacros!$E:$E,0)),"Falta en Comparativo","Sí está"))</f>
        <v/>
      </c>
    </row>
    <row r="141" ht="15.75" customHeight="1" s="42">
      <c r="A141" s="50" t="n">
        <v>604</v>
      </c>
      <c r="B141" s="44" t="n"/>
      <c r="C141" s="44" t="n"/>
      <c r="D141" s="43" t="inlineStr">
        <is>
          <t>Restrepo Santana Jerson Esteban</t>
        </is>
      </c>
      <c r="E141" s="51" t="n"/>
      <c r="F141" s="52" t="n"/>
      <c r="G141" s="45" t="n">
        <v>4.03</v>
      </c>
      <c r="H141" s="45" t="n">
        <v>2.24</v>
      </c>
      <c r="I141" s="45" t="n">
        <v>1.75</v>
      </c>
      <c r="J141" s="45" t="n">
        <v>3.59</v>
      </c>
      <c r="K141" s="45" t="n">
        <v>4.42</v>
      </c>
      <c r="L141" s="58">
        <f>IF(OR($A141="",$N141=0),"",COUNTIFS($A$5:$A$1500,$A141,$N$5:$N$1500,"&gt;"&amp;$N141)+1)</f>
        <v/>
      </c>
      <c r="M141" s="58">
        <f>IF(OR($A141="",$N141=0),"",IF(AND($A141&gt;=1001,$A141&lt;=1005),COUNTIFS($A$5:$A$1500,"&gt;=1001",$A$5:$A$1500,"&lt;=1005",$N$5:$N$1500,"&gt;"&amp;$N141)+1,""))</f>
        <v/>
      </c>
      <c r="N141" s="50">
        <f>ROUND(((O141*3+P141*3+Q141*3+R141*3+S141*1)/13)*5,0)</f>
        <v/>
      </c>
      <c r="O141" s="43" t="n">
        <v>61.5</v>
      </c>
      <c r="P141" s="43" t="n">
        <v>32.32</v>
      </c>
      <c r="Q141" s="43" t="n">
        <v>25.38</v>
      </c>
      <c r="R141" s="43" t="n">
        <v>52.5</v>
      </c>
      <c r="S141" s="43" t="n">
        <v>67.08</v>
      </c>
      <c r="T141" s="58">
        <f>IF($C141="","",IF(ISNA(MATCH($C141,Comparativosimulacros!$E:$E,0)),"Falta en Comparativo","Sí está"))</f>
        <v/>
      </c>
    </row>
    <row r="142" ht="15.75" customHeight="1" s="42">
      <c r="A142" s="50" t="n">
        <v>604</v>
      </c>
      <c r="B142" s="44" t="n"/>
      <c r="C142" s="44" t="n"/>
      <c r="D142" s="43" t="inlineStr">
        <is>
          <t>Rodríguez Passos Wendy Gimena</t>
        </is>
      </c>
      <c r="E142" s="51" t="n"/>
      <c r="F142" s="52" t="n"/>
      <c r="G142" s="45" t="n">
        <v>4.03</v>
      </c>
      <c r="H142" s="45" t="n">
        <v>4.13</v>
      </c>
      <c r="I142" s="45" t="n">
        <v>2.19</v>
      </c>
      <c r="J142" s="45" t="n">
        <v>3.29</v>
      </c>
      <c r="K142" s="45" t="n">
        <v>3.79</v>
      </c>
      <c r="L142" s="58">
        <f>IF(OR($A142="",$N142=0),"",COUNTIFS($A$5:$A$1500,$A142,$N$5:$N$1500,"&gt;"&amp;$N142)+1)</f>
        <v/>
      </c>
      <c r="M142" s="58">
        <f>IF(OR($A142="",$N142=0),"",IF(AND($A142&gt;=1001,$A142&lt;=1005),COUNTIFS($A$5:$A$1500,"&gt;=1001",$A$5:$A$1500,"&lt;=1005",$N$5:$N$1500,"&gt;"&amp;$N142)+1,""))</f>
        <v/>
      </c>
      <c r="N142" s="50">
        <f>ROUND(((O142*3+P142*3+Q142*3+R142*3+S142*1)/13)*5,0)</f>
        <v/>
      </c>
      <c r="O142" s="43" t="n">
        <v>61.5</v>
      </c>
      <c r="P142" s="43" t="n">
        <v>59.46</v>
      </c>
      <c r="Q142" s="43" t="n">
        <v>31.88</v>
      </c>
      <c r="R142" s="43" t="n">
        <v>48.13</v>
      </c>
      <c r="S142" s="43" t="n">
        <v>57.5</v>
      </c>
      <c r="T142" s="58">
        <f>IF($C142="","",IF(ISNA(MATCH($C142,Comparativosimulacros!$E:$E,0)),"Falta en Comparativo","Sí está"))</f>
        <v/>
      </c>
    </row>
    <row r="143" ht="15.75" customHeight="1" s="42">
      <c r="A143" s="50" t="n">
        <v>604</v>
      </c>
      <c r="B143" s="44" t="n"/>
      <c r="C143" s="44" t="n"/>
      <c r="D143" s="43" t="inlineStr">
        <is>
          <t>Sanchez Padilla Jean Paul</t>
        </is>
      </c>
      <c r="E143" s="51" t="n"/>
      <c r="F143" s="52" t="n"/>
      <c r="G143" s="45" t="n">
        <v>4</v>
      </c>
      <c r="H143" s="45" t="n">
        <v>2.37</v>
      </c>
      <c r="I143" s="45" t="n">
        <v>2.87</v>
      </c>
      <c r="J143" s="45" t="n">
        <v>3</v>
      </c>
      <c r="K143" s="45" t="n">
        <v>3.79</v>
      </c>
      <c r="L143" s="58">
        <f>IF(OR($A143="",$N143=0),"",COUNTIFS($A$5:$A$1500,$A143,$N$5:$N$1500,"&gt;"&amp;$N143)+1)</f>
        <v/>
      </c>
      <c r="M143" s="58">
        <f>IF(OR($A143="",$N143=0),"",IF(AND($A143&gt;=1001,$A143&lt;=1005),COUNTIFS($A$5:$A$1500,"&gt;=1001",$A$5:$A$1500,"&lt;=1005",$N$5:$N$1500,"&gt;"&amp;$N143)+1,""))</f>
        <v/>
      </c>
      <c r="N143" s="50">
        <f>ROUND(((O143*3+P143*3+Q143*3+R143*3+S143*1)/13)*5,0)</f>
        <v/>
      </c>
      <c r="O143" s="43" t="n">
        <v>61</v>
      </c>
      <c r="P143" s="43" t="n">
        <v>34.11</v>
      </c>
      <c r="Q143" s="43" t="n">
        <v>41.63</v>
      </c>
      <c r="R143" s="43" t="n">
        <v>43.75</v>
      </c>
      <c r="S143" s="43" t="n">
        <v>57.5</v>
      </c>
      <c r="T143" s="58">
        <f>IF($C143="","",IF(ISNA(MATCH($C143,Comparativosimulacros!$E:$E,0)),"Falta en Comparativo","Sí está"))</f>
        <v/>
      </c>
    </row>
    <row r="144" ht="15.75" customHeight="1" s="42">
      <c r="A144" s="50" t="n">
        <v>604</v>
      </c>
      <c r="B144" s="44" t="n"/>
      <c r="C144" s="44" t="n"/>
      <c r="D144" s="43" t="inlineStr">
        <is>
          <t>Silva Arenas Samuel Antony</t>
        </is>
      </c>
      <c r="E144" s="51" t="n"/>
      <c r="F144" s="52" t="n"/>
      <c r="G144" s="45" t="n">
        <v>3.21</v>
      </c>
      <c r="H144" s="45" t="n">
        <v>3.35</v>
      </c>
      <c r="I144" s="45" t="n">
        <v>3.94</v>
      </c>
      <c r="J144" s="45" t="n">
        <v>3.59</v>
      </c>
      <c r="K144" s="45" t="n">
        <v>2.21</v>
      </c>
      <c r="L144" s="58">
        <f>IF(OR($A144="",$N144=0),"",COUNTIFS($A$5:$A$1500,$A144,$N$5:$N$1500,"&gt;"&amp;$N144)+1)</f>
        <v/>
      </c>
      <c r="M144" s="58">
        <f>IF(OR($A144="",$N144=0),"",IF(AND($A144&gt;=1001,$A144&lt;=1005),COUNTIFS($A$5:$A$1500,"&gt;=1001",$A$5:$A$1500,"&lt;=1005",$N$5:$N$1500,"&gt;"&amp;$N144)+1,""))</f>
        <v/>
      </c>
      <c r="N144" s="50">
        <f>ROUND(((O144*3+P144*3+Q144*3+R144*3+S144*1)/13)*5,0)</f>
        <v/>
      </c>
      <c r="O144" s="43" t="n">
        <v>49</v>
      </c>
      <c r="P144" s="43" t="n">
        <v>48.21</v>
      </c>
      <c r="Q144" s="43" t="n">
        <v>57.25</v>
      </c>
      <c r="R144" s="43" t="n">
        <v>52.5</v>
      </c>
      <c r="S144" s="43" t="n">
        <v>33.54</v>
      </c>
      <c r="T144" s="58">
        <f>IF($C144="","",IF(ISNA(MATCH($C144,Comparativosimulacros!$E:$E,0)),"Falta en Comparativo","Sí está"))</f>
        <v/>
      </c>
    </row>
    <row r="145" ht="15.75" customHeight="1" s="42">
      <c r="A145" s="50" t="n">
        <v>604</v>
      </c>
      <c r="B145" s="44" t="n"/>
      <c r="C145" s="44" t="n"/>
      <c r="D145" s="43" t="inlineStr">
        <is>
          <t>Uribe Quintero Sofia</t>
        </is>
      </c>
      <c r="E145" s="51" t="n"/>
      <c r="F145" s="52" t="n"/>
      <c r="G145" s="45" t="n">
        <v>3.41</v>
      </c>
      <c r="H145" s="45" t="n">
        <v>3.9</v>
      </c>
      <c r="I145" s="45" t="n">
        <v>2.42</v>
      </c>
      <c r="J145" s="45" t="n">
        <v>2.1</v>
      </c>
      <c r="K145" s="45" t="n">
        <v>4.1</v>
      </c>
      <c r="L145" s="58">
        <f>IF(OR($A145="",$N145=0),"",COUNTIFS($A$5:$A$1500,$A145,$N$5:$N$1500,"&gt;"&amp;$N145)+1)</f>
        <v/>
      </c>
      <c r="M145" s="58">
        <f>IF(OR($A145="",$N145=0),"",IF(AND($A145&gt;=1001,$A145&lt;=1005),COUNTIFS($A$5:$A$1500,"&gt;=1001",$A$5:$A$1500,"&lt;=1005",$N$5:$N$1500,"&gt;"&amp;$N145)+1,""))</f>
        <v/>
      </c>
      <c r="N145" s="50">
        <f>ROUND(((O145*3+P145*3+Q145*3+R145*3+S145*1)/13)*5,0)</f>
        <v/>
      </c>
      <c r="O145" s="43" t="n">
        <v>52</v>
      </c>
      <c r="P145" s="43" t="n">
        <v>56.25</v>
      </c>
      <c r="Q145" s="43" t="n">
        <v>35.13</v>
      </c>
      <c r="R145" s="43" t="n">
        <v>30.63</v>
      </c>
      <c r="S145" s="43" t="n">
        <v>62.29</v>
      </c>
      <c r="T145" s="58">
        <f>IF($C145="","",IF(ISNA(MATCH($C145,Comparativosimulacros!$E:$E,0)),"Falta en Comparativo","Sí está"))</f>
        <v/>
      </c>
    </row>
    <row r="146" ht="15.75" customHeight="1" s="42">
      <c r="A146" s="50" t="n">
        <v>604</v>
      </c>
      <c r="B146" s="44" t="n"/>
      <c r="C146" s="44" t="n"/>
      <c r="D146" s="43" t="inlineStr">
        <is>
          <t>Urrego Martinez Dayra Xiomara</t>
        </is>
      </c>
      <c r="E146" s="51" t="n"/>
      <c r="F146" s="52" t="n"/>
      <c r="G146" s="45" t="n">
        <v>2</v>
      </c>
      <c r="H146" s="45" t="n">
        <v>5</v>
      </c>
      <c r="I146" s="45" t="n">
        <v>4.61</v>
      </c>
      <c r="J146" s="45" t="n">
        <v>4.79</v>
      </c>
      <c r="K146" s="45" t="n">
        <v>3.16</v>
      </c>
      <c r="L146" s="58">
        <f>IF(OR($A146="",$N146=0),"",COUNTIFS($A$5:$A$1500,$A146,$N$5:$N$1500,"&gt;"&amp;$N146)+1)</f>
        <v/>
      </c>
      <c r="M146" s="58">
        <f>IF(OR($A146="",$N146=0),"",IF(AND($A146&gt;=1001,$A146&lt;=1005),COUNTIFS($A$5:$A$1500,"&gt;=1001",$A$5:$A$1500,"&lt;=1005",$N$5:$N$1500,"&gt;"&amp;$N146)+1,""))</f>
        <v/>
      </c>
      <c r="N146" s="50">
        <f>ROUND(((O146*3+P146*3+Q146*3+R146*3+S146*1)/13)*5,0)</f>
        <v/>
      </c>
      <c r="O146" s="43" t="n">
        <v>30.5</v>
      </c>
      <c r="P146" s="43" t="n">
        <v>78.56999999999999</v>
      </c>
      <c r="Q146" s="43" t="n">
        <v>67</v>
      </c>
      <c r="R146" s="43" t="n">
        <v>70</v>
      </c>
      <c r="S146" s="43" t="n">
        <v>47.92</v>
      </c>
      <c r="T146" s="58">
        <f>IF($C146="","",IF(ISNA(MATCH($C146,Comparativosimulacros!$E:$E,0)),"Falta en Comparativo","Sí está"))</f>
        <v/>
      </c>
    </row>
    <row r="147" ht="15.75" customHeight="1" s="42">
      <c r="A147" s="50" t="n">
        <v>604</v>
      </c>
      <c r="B147" s="44" t="n"/>
      <c r="C147" s="44" t="n"/>
      <c r="D147" s="43" t="inlineStr">
        <is>
          <t>Vallejo Zapata Jerónimo</t>
        </is>
      </c>
      <c r="E147" s="51" t="n"/>
      <c r="F147" s="52" t="n"/>
      <c r="G147" s="45" t="n">
        <v>2.78</v>
      </c>
      <c r="H147" s="45" t="n">
        <v>2.88</v>
      </c>
      <c r="I147" s="45" t="n">
        <v>2.64</v>
      </c>
      <c r="J147" s="45" t="n">
        <v>4.79</v>
      </c>
      <c r="K147" s="45" t="n">
        <v>4.74</v>
      </c>
      <c r="L147" s="58">
        <f>IF(OR($A147="",$N147=0),"",COUNTIFS($A$5:$A$1500,$A147,$N$5:$N$1500,"&gt;"&amp;$N147)+1)</f>
        <v/>
      </c>
      <c r="M147" s="58">
        <f>IF(OR($A147="",$N147=0),"",IF(AND($A147&gt;=1001,$A147&lt;=1005),COUNTIFS($A$5:$A$1500,"&gt;=1001",$A$5:$A$1500,"&lt;=1005",$N$5:$N$1500,"&gt;"&amp;$N147)+1,""))</f>
        <v/>
      </c>
      <c r="N147" s="50">
        <f>ROUND(((O147*3+P147*3+Q147*3+R147*3+S147*1)/13)*5,0)</f>
        <v/>
      </c>
      <c r="O147" s="43" t="n">
        <v>42.5</v>
      </c>
      <c r="P147" s="43" t="n">
        <v>41.43</v>
      </c>
      <c r="Q147" s="43" t="n">
        <v>38.38</v>
      </c>
      <c r="R147" s="43" t="n">
        <v>70</v>
      </c>
      <c r="S147" s="43" t="n">
        <v>71.88</v>
      </c>
      <c r="T147" s="58">
        <f>IF($C147="","",IF(ISNA(MATCH($C147,Comparativosimulacros!$E:$E,0)),"Falta en Comparativo","Sí está"))</f>
        <v/>
      </c>
    </row>
    <row r="148" ht="15.75" customHeight="1" s="42">
      <c r="A148" s="50" t="n">
        <v>604</v>
      </c>
      <c r="B148" s="44" t="n"/>
      <c r="C148" s="44" t="n"/>
      <c r="D148" s="43" t="inlineStr">
        <is>
          <t>Vasquez Lopez Dilan Andres</t>
        </is>
      </c>
      <c r="E148" s="51" t="n"/>
      <c r="F148" s="52" t="n"/>
      <c r="G148" s="45" t="n">
        <v>3.83</v>
      </c>
      <c r="H148" s="45" t="n">
        <v>3.57</v>
      </c>
      <c r="I148" s="45" t="n">
        <v>5</v>
      </c>
      <c r="J148" s="45" t="n">
        <v>3.59</v>
      </c>
      <c r="K148" s="45" t="n">
        <v>1.89</v>
      </c>
      <c r="L148" s="58">
        <f>IF(OR($A148="",$N148=0),"",COUNTIFS($A$5:$A$1500,$A148,$N$5:$N$1500,"&gt;"&amp;$N148)+1)</f>
        <v/>
      </c>
      <c r="M148" s="58">
        <f>IF(OR($A148="",$N148=0),"",IF(AND($A148&gt;=1001,$A148&lt;=1005),COUNTIFS($A$5:$A$1500,"&gt;=1001",$A$5:$A$1500,"&lt;=1005",$N$5:$N$1500,"&gt;"&amp;$N148)+1,""))</f>
        <v/>
      </c>
      <c r="N148" s="50">
        <f>ROUND(((O148*3+P148*3+Q148*3+R148*3+S148*1)/13)*5,0)</f>
        <v/>
      </c>
      <c r="O148" s="43" t="n">
        <v>58.5</v>
      </c>
      <c r="P148" s="43" t="n">
        <v>51.43</v>
      </c>
      <c r="Q148" s="43" t="n">
        <v>72.88</v>
      </c>
      <c r="R148" s="43" t="n">
        <v>52.5</v>
      </c>
      <c r="S148" s="43" t="n">
        <v>28.75</v>
      </c>
      <c r="T148" s="58">
        <f>IF($C148="","",IF(ISNA(MATCH($C148,Comparativosimulacros!$E:$E,0)),"Falta en Comparativo","Sí está"))</f>
        <v/>
      </c>
    </row>
    <row r="149" ht="15.75" customHeight="1" s="42">
      <c r="A149" s="50" t="n">
        <v>604</v>
      </c>
      <c r="B149" s="44" t="n"/>
      <c r="C149" s="44" t="n"/>
      <c r="D149" s="43" t="inlineStr">
        <is>
          <t>Zapata Graciano Kevin Stiven</t>
        </is>
      </c>
      <c r="E149" s="51" t="n"/>
      <c r="F149" s="52" t="n"/>
      <c r="G149" s="45" t="n">
        <v>4.42</v>
      </c>
      <c r="H149" s="45" t="n">
        <v>3.05</v>
      </c>
      <c r="I149" s="45" t="n">
        <v>3.09</v>
      </c>
      <c r="J149" s="45" t="n">
        <v>3.59</v>
      </c>
      <c r="K149" s="45" t="n">
        <v>4.74</v>
      </c>
      <c r="L149" s="58">
        <f>IF(OR($A149="",$N149=0),"",COUNTIFS($A$5:$A$1500,$A149,$N$5:$N$1500,"&gt;"&amp;$N149)+1)</f>
        <v/>
      </c>
      <c r="M149" s="58">
        <f>IF(OR($A149="",$N149=0),"",IF(AND($A149&gt;=1001,$A149&lt;=1005),COUNTIFS($A$5:$A$1500,"&gt;=1001",$A$5:$A$1500,"&lt;=1005",$N$5:$N$1500,"&gt;"&amp;$N149)+1,""))</f>
        <v/>
      </c>
      <c r="N149" s="50">
        <f>ROUND(((O149*3+P149*3+Q149*3+R149*3+S149*1)/13)*5,0)</f>
        <v/>
      </c>
      <c r="O149" s="43" t="n">
        <v>67.5</v>
      </c>
      <c r="P149" s="43" t="n">
        <v>43.93</v>
      </c>
      <c r="Q149" s="43" t="n">
        <v>44.88</v>
      </c>
      <c r="R149" s="43" t="n">
        <v>52.5</v>
      </c>
      <c r="S149" s="43" t="n">
        <v>71.88</v>
      </c>
      <c r="T149" s="58">
        <f>IF($C149="","",IF(ISNA(MATCH($C149,Comparativosimulacros!$E:$E,0)),"Falta en Comparativo","Sí está"))</f>
        <v/>
      </c>
    </row>
    <row r="150" ht="15.75" customHeight="1" s="42">
      <c r="A150" s="50" t="n">
        <v>604</v>
      </c>
      <c r="B150" s="44" t="n"/>
      <c r="C150" s="44" t="n"/>
      <c r="D150" s="43" t="inlineStr">
        <is>
          <t>Zapata Parra Mateo</t>
        </is>
      </c>
      <c r="E150" s="51" t="n"/>
      <c r="F150" s="52" t="n"/>
      <c r="G150" s="45" t="n">
        <v>3.64</v>
      </c>
      <c r="H150" s="45" t="n">
        <v>4.19</v>
      </c>
      <c r="I150" s="45" t="n">
        <v>2.64</v>
      </c>
      <c r="J150" s="45" t="n">
        <v>5</v>
      </c>
      <c r="K150" s="45" t="n">
        <v>5</v>
      </c>
      <c r="L150" s="58">
        <f>IF(OR($A150="",$N150=0),"",COUNTIFS($A$5:$A$1500,$A150,$N$5:$N$1500,"&gt;"&amp;$N150)+1)</f>
        <v/>
      </c>
      <c r="M150" s="58">
        <f>IF(OR($A150="",$N150=0),"",IF(AND($A150&gt;=1001,$A150&lt;=1005),COUNTIFS($A$5:$A$1500,"&gt;=1001",$A$5:$A$1500,"&lt;=1005",$N$5:$N$1500,"&gt;"&amp;$N150)+1,""))</f>
        <v/>
      </c>
      <c r="N150" s="50">
        <f>ROUND(((O150*3+P150*3+Q150*3+R150*3+S150*1)/13)*5,0)</f>
        <v/>
      </c>
      <c r="O150" s="43" t="n">
        <v>55.5</v>
      </c>
      <c r="P150" s="43" t="n">
        <v>60.36</v>
      </c>
      <c r="Q150" s="43" t="n">
        <v>38.38</v>
      </c>
      <c r="R150" s="43" t="n">
        <v>74.38</v>
      </c>
      <c r="S150" s="43" t="n">
        <v>95.83</v>
      </c>
      <c r="T150" s="58">
        <f>IF($C150="","",IF(ISNA(MATCH($C150,Comparativosimulacros!$E:$E,0)),"Falta en Comparativo","Sí está"))</f>
        <v/>
      </c>
    </row>
    <row r="151" ht="15.75" customHeight="1" s="42">
      <c r="A151" s="50" t="n">
        <v>605</v>
      </c>
      <c r="B151" s="44" t="n"/>
      <c r="C151" s="44" t="n"/>
      <c r="D151" s="43" t="inlineStr">
        <is>
          <t>Baron Hernandez Sebastian</t>
        </is>
      </c>
      <c r="E151" s="51" t="n"/>
      <c r="F151" s="52" t="n"/>
      <c r="G151" s="45" t="n">
        <v>4.12</v>
      </c>
      <c r="H151" s="45" t="n">
        <v>1.99</v>
      </c>
      <c r="I151" s="45" t="n">
        <v>2.33</v>
      </c>
      <c r="J151" s="45" t="n">
        <v>1.5</v>
      </c>
      <c r="K151" s="45" t="n">
        <v>2.66</v>
      </c>
      <c r="L151" s="58">
        <f>IF(OR($A151="",$N151=0),"",COUNTIFS($A$5:$A$1500,$A151,$N$5:$N$1500,"&gt;"&amp;$N151)+1)</f>
        <v/>
      </c>
      <c r="M151" s="58">
        <f>IF(OR($A151="",$N151=0),"",IF(AND($A151&gt;=1001,$A151&lt;=1005),COUNTIFS($A$5:$A$1500,"&gt;=1001",$A$5:$A$1500,"&lt;=1005",$N$5:$N$1500,"&gt;"&amp;$N151)+1,""))</f>
        <v/>
      </c>
      <c r="N151" s="50">
        <f>ROUND(((O151*3+P151*3+Q151*3+R151*3+S151*1)/13)*5,0)</f>
        <v/>
      </c>
      <c r="O151" s="43" t="n">
        <v>57.5</v>
      </c>
      <c r="P151" s="43" t="n">
        <v>33.39</v>
      </c>
      <c r="Q151" s="43" t="n">
        <v>34.5</v>
      </c>
      <c r="R151" s="43" t="n">
        <v>22.92</v>
      </c>
      <c r="S151" s="43" t="n">
        <v>41.25</v>
      </c>
      <c r="T151" s="58">
        <f>IF($C151="","",IF(ISNA(MATCH($C151,Comparativosimulacros!$E:$E,0)),"Falta en Comparativo","Sí está"))</f>
        <v/>
      </c>
    </row>
    <row r="152" ht="15.75" customHeight="1" s="42">
      <c r="A152" s="50" t="n">
        <v>605</v>
      </c>
      <c r="B152" s="44" t="n"/>
      <c r="C152" s="44" t="n"/>
      <c r="D152" s="43" t="inlineStr">
        <is>
          <t>Benítez  Luciana</t>
        </is>
      </c>
      <c r="E152" s="51" t="n"/>
      <c r="F152" s="52" t="n"/>
      <c r="G152" s="45" t="n">
        <v>1.97</v>
      </c>
      <c r="H152" s="45" t="n">
        <v>2.48</v>
      </c>
      <c r="I152" s="45" t="n">
        <v>2.99</v>
      </c>
      <c r="J152" s="45" t="n">
        <v>4.51</v>
      </c>
      <c r="K152" s="45" t="n">
        <v>1.77</v>
      </c>
      <c r="L152" s="58">
        <f>IF(OR($A152="",$N152=0),"",COUNTIFS($A$5:$A$1500,$A152,$N$5:$N$1500,"&gt;"&amp;$N152)+1)</f>
        <v/>
      </c>
      <c r="M152" s="58">
        <f>IF(OR($A152="",$N152=0),"",IF(AND($A152&gt;=1001,$A152&lt;=1005),COUNTIFS($A$5:$A$1500,"&gt;=1001",$A$5:$A$1500,"&lt;=1005",$N$5:$N$1500,"&gt;"&amp;$N152)+1,""))</f>
        <v/>
      </c>
      <c r="N152" s="50">
        <f>ROUND(((O152*3+P152*3+Q152*3+R152*3+S152*1)/13)*5,0)</f>
        <v/>
      </c>
      <c r="O152" s="43" t="n">
        <v>27.5</v>
      </c>
      <c r="P152" s="43" t="n">
        <v>41.61</v>
      </c>
      <c r="Q152" s="43" t="n">
        <v>44.25</v>
      </c>
      <c r="R152" s="43" t="n">
        <v>68.75</v>
      </c>
      <c r="S152" s="43" t="n">
        <v>27.5</v>
      </c>
      <c r="T152" s="58">
        <f>IF($C152="","",IF(ISNA(MATCH($C152,Comparativosimulacros!$E:$E,0)),"Falta en Comparativo","Sí está"))</f>
        <v/>
      </c>
    </row>
    <row r="153" ht="15.75" customHeight="1" s="42">
      <c r="A153" s="50" t="n">
        <v>605</v>
      </c>
      <c r="B153" s="44" t="n"/>
      <c r="C153" s="44" t="n"/>
      <c r="D153" s="43" t="inlineStr">
        <is>
          <t>Caldas Arbeláez Kevin Alexander</t>
        </is>
      </c>
      <c r="E153" s="51" t="n"/>
      <c r="F153" s="52" t="n"/>
      <c r="G153" s="45" t="n">
        <v>2.15</v>
      </c>
      <c r="H153" s="45" t="n">
        <v>1.88</v>
      </c>
      <c r="I153" s="45" t="n">
        <v>4.13</v>
      </c>
      <c r="J153" s="45" t="n">
        <v>3.01</v>
      </c>
      <c r="K153" s="45" t="n">
        <v>2.66</v>
      </c>
      <c r="L153" s="58">
        <f>IF(OR($A153="",$N153=0),"",COUNTIFS($A$5:$A$1500,$A153,$N$5:$N$1500,"&gt;"&amp;$N153)+1)</f>
        <v/>
      </c>
      <c r="M153" s="58">
        <f>IF(OR($A153="",$N153=0),"",IF(AND($A153&gt;=1001,$A153&lt;=1005),COUNTIFS($A$5:$A$1500,"&gt;=1001",$A$5:$A$1500,"&lt;=1005",$N$5:$N$1500,"&gt;"&amp;$N153)+1,""))</f>
        <v/>
      </c>
      <c r="N153" s="50">
        <f>ROUND(((O153*3+P153*3+Q153*3+R153*3+S153*1)/13)*5,0)</f>
        <v/>
      </c>
      <c r="O153" s="43" t="n">
        <v>30</v>
      </c>
      <c r="P153" s="43" t="n">
        <v>31.61</v>
      </c>
      <c r="Q153" s="43" t="n">
        <v>61</v>
      </c>
      <c r="R153" s="43" t="n">
        <v>45.83</v>
      </c>
      <c r="S153" s="43" t="n">
        <v>41.25</v>
      </c>
      <c r="T153" s="58">
        <f>IF($C153="","",IF(ISNA(MATCH($C153,Comparativosimulacros!$E:$E,0)),"Falta en Comparativo","Sí está"))</f>
        <v/>
      </c>
    </row>
    <row r="154" ht="15.75" customHeight="1" s="42">
      <c r="A154" s="50" t="n">
        <v>605</v>
      </c>
      <c r="B154" s="44" t="n"/>
      <c r="C154" s="44" t="n"/>
      <c r="D154" s="43" t="inlineStr">
        <is>
          <t>Campo Romero Dilan</t>
        </is>
      </c>
      <c r="E154" s="51" t="n"/>
      <c r="F154" s="52" t="n"/>
      <c r="G154" s="45" t="n">
        <v>2.51</v>
      </c>
      <c r="H154" s="45" t="n">
        <v>1.55</v>
      </c>
      <c r="I154" s="45" t="n">
        <v>2.62</v>
      </c>
      <c r="J154" s="45" t="n">
        <v>3.31</v>
      </c>
      <c r="K154" s="45" t="n">
        <v>3.25</v>
      </c>
      <c r="L154" s="58">
        <f>IF(OR($A154="",$N154=0),"",COUNTIFS($A$5:$A$1500,$A154,$N$5:$N$1500,"&gt;"&amp;$N154)+1)</f>
        <v/>
      </c>
      <c r="M154" s="58">
        <f>IF(OR($A154="",$N154=0),"",IF(AND($A154&gt;=1001,$A154&lt;=1005),COUNTIFS($A$5:$A$1500,"&gt;=1001",$A$5:$A$1500,"&lt;=1005",$N$5:$N$1500,"&gt;"&amp;$N154)+1,""))</f>
        <v/>
      </c>
      <c r="N154" s="50">
        <f>ROUND(((O154*3+P154*3+Q154*3+R154*3+S154*1)/13)*5,0)</f>
        <v/>
      </c>
      <c r="O154" s="43" t="n">
        <v>35</v>
      </c>
      <c r="P154" s="43" t="n">
        <v>26.07</v>
      </c>
      <c r="Q154" s="43" t="n">
        <v>38.75</v>
      </c>
      <c r="R154" s="43" t="n">
        <v>50.42</v>
      </c>
      <c r="S154" s="43" t="n">
        <v>50.42</v>
      </c>
      <c r="T154" s="58">
        <f>IF($C154="","",IF(ISNA(MATCH($C154,Comparativosimulacros!$E:$E,0)),"Falta en Comparativo","Sí está"))</f>
        <v/>
      </c>
    </row>
    <row r="155" ht="15.75" customHeight="1" s="42">
      <c r="A155" s="50" t="n">
        <v>605</v>
      </c>
      <c r="B155" s="44" t="n"/>
      <c r="C155" s="44" t="n"/>
      <c r="D155" s="43" t="inlineStr">
        <is>
          <t>Espinosa Carvajal Guadalupe</t>
        </is>
      </c>
      <c r="E155" s="51" t="n"/>
      <c r="F155" s="52" t="n"/>
      <c r="G155" s="45" t="n">
        <v>3.94</v>
      </c>
      <c r="H155" s="45" t="n">
        <v>3.5</v>
      </c>
      <c r="I155" s="45" t="n">
        <v>3.18</v>
      </c>
      <c r="J155" s="45" t="n">
        <v>4.51</v>
      </c>
      <c r="K155" s="45" t="n">
        <v>3.54</v>
      </c>
      <c r="L155" s="58">
        <f>IF(OR($A155="",$N155=0),"",COUNTIFS($A$5:$A$1500,$A155,$N$5:$N$1500,"&gt;"&amp;$N155)+1)</f>
        <v/>
      </c>
      <c r="M155" s="58">
        <f>IF(OR($A155="",$N155=0),"",IF(AND($A155&gt;=1001,$A155&lt;=1005),COUNTIFS($A$5:$A$1500,"&gt;=1001",$A$5:$A$1500,"&lt;=1005",$N$5:$N$1500,"&gt;"&amp;$N155)+1,""))</f>
        <v/>
      </c>
      <c r="N155" s="50">
        <f>ROUND(((O155*3+P155*3+Q155*3+R155*3+S155*1)/13)*5,0)</f>
        <v/>
      </c>
      <c r="O155" s="43" t="n">
        <v>55</v>
      </c>
      <c r="P155" s="43" t="n">
        <v>58.75</v>
      </c>
      <c r="Q155" s="43" t="n">
        <v>47</v>
      </c>
      <c r="R155" s="43" t="n">
        <v>68.75</v>
      </c>
      <c r="S155" s="43" t="n">
        <v>55</v>
      </c>
      <c r="T155" s="58">
        <f>IF($C155="","",IF(ISNA(MATCH($C155,Comparativosimulacros!$E:$E,0)),"Falta en Comparativo","Sí está"))</f>
        <v/>
      </c>
    </row>
    <row r="156" ht="15.75" customHeight="1" s="42">
      <c r="A156" s="50" t="n">
        <v>605</v>
      </c>
      <c r="B156" s="44" t="n"/>
      <c r="C156" s="44" t="n"/>
      <c r="D156" s="43" t="inlineStr">
        <is>
          <t>Galindo Cano Luis Fernando</t>
        </is>
      </c>
      <c r="E156" s="51" t="n"/>
      <c r="F156" s="52" t="n"/>
      <c r="G156" s="45" t="n">
        <v>4.66</v>
      </c>
      <c r="H156" s="45" t="n">
        <v>4.42</v>
      </c>
      <c r="I156" s="45" t="n">
        <v>3.18</v>
      </c>
      <c r="J156" s="45" t="n">
        <v>3.31</v>
      </c>
      <c r="K156" s="45" t="n">
        <v>4.43</v>
      </c>
      <c r="L156" s="58">
        <f>IF(OR($A156="",$N156=0),"",COUNTIFS($A$5:$A$1500,$A156,$N$5:$N$1500,"&gt;"&amp;$N156)+1)</f>
        <v/>
      </c>
      <c r="M156" s="58">
        <f>IF(OR($A156="",$N156=0),"",IF(AND($A156&gt;=1001,$A156&lt;=1005),COUNTIFS($A$5:$A$1500,"&gt;=1001",$A$5:$A$1500,"&lt;=1005",$N$5:$N$1500,"&gt;"&amp;$N156)+1,""))</f>
        <v/>
      </c>
      <c r="N156" s="50">
        <f>ROUND(((O156*3+P156*3+Q156*3+R156*3+S156*1)/13)*5,0)</f>
        <v/>
      </c>
      <c r="O156" s="43" t="n">
        <v>65</v>
      </c>
      <c r="P156" s="43" t="n">
        <v>74.29000000000001</v>
      </c>
      <c r="Q156" s="43" t="n">
        <v>47</v>
      </c>
      <c r="R156" s="43" t="n">
        <v>50.42</v>
      </c>
      <c r="S156" s="43" t="n">
        <v>68.75</v>
      </c>
      <c r="T156" s="58">
        <f>IF($C156="","",IF(ISNA(MATCH($C156,Comparativosimulacros!$E:$E,0)),"Falta en Comparativo","Sí está"))</f>
        <v/>
      </c>
    </row>
    <row r="157" ht="15.75" customHeight="1" s="42">
      <c r="A157" s="50" t="n">
        <v>605</v>
      </c>
      <c r="B157" s="44" t="n"/>
      <c r="C157" s="44" t="n"/>
      <c r="D157" s="43" t="inlineStr">
        <is>
          <t>Guisao Suarez Luis Stiven</t>
        </is>
      </c>
      <c r="E157" s="51" t="n"/>
      <c r="F157" s="52" t="n"/>
      <c r="G157" s="45" t="n">
        <v>2.87</v>
      </c>
      <c r="H157" s="45" t="n">
        <v>2.85</v>
      </c>
      <c r="I157" s="45" t="n">
        <v>2.33</v>
      </c>
      <c r="J157" s="45" t="n">
        <v>3.01</v>
      </c>
      <c r="K157" s="45" t="n">
        <v>2.66</v>
      </c>
      <c r="L157" s="58">
        <f>IF(OR($A157="",$N157=0),"",COUNTIFS($A$5:$A$1500,$A157,$N$5:$N$1500,"&gt;"&amp;$N157)+1)</f>
        <v/>
      </c>
      <c r="M157" s="58">
        <f>IF(OR($A157="",$N157=0),"",IF(AND($A157&gt;=1001,$A157&lt;=1005),COUNTIFS($A$5:$A$1500,"&gt;=1001",$A$5:$A$1500,"&lt;=1005",$N$5:$N$1500,"&gt;"&amp;$N157)+1,""))</f>
        <v/>
      </c>
      <c r="N157" s="50">
        <f>ROUND(((O157*3+P157*3+Q157*3+R157*3+S157*1)/13)*5,0)</f>
        <v/>
      </c>
      <c r="O157" s="43" t="n">
        <v>40</v>
      </c>
      <c r="P157" s="43" t="n">
        <v>47.86</v>
      </c>
      <c r="Q157" s="43" t="n">
        <v>34.5</v>
      </c>
      <c r="R157" s="43" t="n">
        <v>45.83</v>
      </c>
      <c r="S157" s="43" t="n">
        <v>41.25</v>
      </c>
      <c r="T157" s="58">
        <f>IF($C157="","",IF(ISNA(MATCH($C157,Comparativosimulacros!$E:$E,0)),"Falta en Comparativo","Sí está"))</f>
        <v/>
      </c>
    </row>
    <row r="158" ht="15.75" customHeight="1" s="42">
      <c r="A158" s="50" t="n">
        <v>605</v>
      </c>
      <c r="B158" s="44" t="n"/>
      <c r="C158" s="44" t="n"/>
      <c r="D158" s="43" t="inlineStr">
        <is>
          <t>Gutierrez Cruz Emiliano</t>
        </is>
      </c>
      <c r="E158" s="51" t="n"/>
      <c r="F158" s="52" t="n"/>
      <c r="G158" s="45" t="n">
        <v>4.12</v>
      </c>
      <c r="H158" s="45" t="n">
        <v>4.51</v>
      </c>
      <c r="I158" s="45" t="n">
        <v>3.92</v>
      </c>
      <c r="J158" s="45" t="n">
        <v>3.91</v>
      </c>
      <c r="K158" s="45" t="n">
        <v>5</v>
      </c>
      <c r="L158" s="58">
        <f>IF(OR($A158="",$N158=0),"",COUNTIFS($A$5:$A$1500,$A158,$N$5:$N$1500,"&gt;"&amp;$N158)+1)</f>
        <v/>
      </c>
      <c r="M158" s="58">
        <f>IF(OR($A158="",$N158=0),"",IF(AND($A158&gt;=1001,$A158&lt;=1005),COUNTIFS($A$5:$A$1500,"&gt;=1001",$A$5:$A$1500,"&lt;=1005",$N$5:$N$1500,"&gt;"&amp;$N158)+1,""))</f>
        <v/>
      </c>
      <c r="N158" s="50">
        <f>ROUND(((O158*3+P158*3+Q158*3+R158*3+S158*1)/13)*5,0)</f>
        <v/>
      </c>
      <c r="O158" s="43" t="n">
        <v>57.5</v>
      </c>
      <c r="P158" s="43" t="n">
        <v>75.70999999999999</v>
      </c>
      <c r="Q158" s="43" t="n">
        <v>58</v>
      </c>
      <c r="R158" s="43" t="n">
        <v>59.58</v>
      </c>
      <c r="S158" s="43" t="n">
        <v>77.92</v>
      </c>
      <c r="T158" s="58">
        <f>IF($C158="","",IF(ISNA(MATCH($C158,Comparativosimulacros!$E:$E,0)),"Falta en Comparativo","Sí está"))</f>
        <v/>
      </c>
    </row>
    <row r="159" ht="15.75" customHeight="1" s="42">
      <c r="A159" s="50" t="n">
        <v>605</v>
      </c>
      <c r="B159" s="44" t="n"/>
      <c r="C159" s="44" t="n"/>
      <c r="D159" s="43" t="inlineStr">
        <is>
          <t>Guzman Morales Luci Andreina</t>
        </is>
      </c>
      <c r="E159" s="51" t="n"/>
      <c r="F159" s="52" t="n"/>
      <c r="G159" s="45" t="n">
        <v>3.41</v>
      </c>
      <c r="H159" s="45" t="n">
        <v>4.86</v>
      </c>
      <c r="I159" s="45" t="n">
        <v>3.82</v>
      </c>
      <c r="J159" s="45" t="n">
        <v>5</v>
      </c>
      <c r="K159" s="45" t="n">
        <v>5</v>
      </c>
      <c r="L159" s="58">
        <f>IF(OR($A159="",$N159=0),"",COUNTIFS($A$5:$A$1500,$A159,$N$5:$N$1500,"&gt;"&amp;$N159)+1)</f>
        <v/>
      </c>
      <c r="M159" s="58">
        <f>IF(OR($A159="",$N159=0),"",IF(AND($A159&gt;=1001,$A159&lt;=1005),COUNTIFS($A$5:$A$1500,"&gt;=1001",$A$5:$A$1500,"&lt;=1005",$N$5:$N$1500,"&gt;"&amp;$N159)+1,""))</f>
        <v/>
      </c>
      <c r="N159" s="50">
        <f>ROUND(((O159*3+P159*3+Q159*3+R159*3+S159*1)/13)*5,0)</f>
        <v/>
      </c>
      <c r="O159" s="43" t="n">
        <v>47.5</v>
      </c>
      <c r="P159" s="43" t="n">
        <v>81.61</v>
      </c>
      <c r="Q159" s="43" t="n">
        <v>56.5</v>
      </c>
      <c r="R159" s="43" t="n">
        <v>77.92</v>
      </c>
      <c r="S159" s="43" t="n">
        <v>87.08</v>
      </c>
      <c r="T159" s="58">
        <f>IF($C159="","",IF(ISNA(MATCH($C159,Comparativosimulacros!$E:$E,0)),"Falta en Comparativo","Sí está"))</f>
        <v/>
      </c>
    </row>
    <row r="160" ht="15.75" customHeight="1" s="42">
      <c r="A160" s="50" t="n">
        <v>605</v>
      </c>
      <c r="B160" s="44" t="n"/>
      <c r="C160" s="44" t="n"/>
      <c r="D160" s="43" t="inlineStr">
        <is>
          <t>Hidalgo Martínez María Guadalupe</t>
        </is>
      </c>
      <c r="E160" s="51" t="n"/>
      <c r="F160" s="52" t="n"/>
      <c r="G160" s="45" t="n">
        <v>3.41</v>
      </c>
      <c r="H160" s="45" t="n">
        <v>4.42</v>
      </c>
      <c r="I160" s="45" t="n">
        <v>4.58</v>
      </c>
      <c r="J160" s="45" t="n">
        <v>3.91</v>
      </c>
      <c r="K160" s="45" t="n">
        <v>4.43</v>
      </c>
      <c r="L160" s="58">
        <f>IF(OR($A160="",$N160=0),"",COUNTIFS($A$5:$A$1500,$A160,$N$5:$N$1500,"&gt;"&amp;$N160)+1)</f>
        <v/>
      </c>
      <c r="M160" s="58">
        <f>IF(OR($A160="",$N160=0),"",IF(AND($A160&gt;=1001,$A160&lt;=1005),COUNTIFS($A$5:$A$1500,"&gt;=1001",$A$5:$A$1500,"&lt;=1005",$N$5:$N$1500,"&gt;"&amp;$N160)+1,""))</f>
        <v/>
      </c>
      <c r="N160" s="50">
        <f>ROUND(((O160*3+P160*3+Q160*3+R160*3+S160*1)/13)*5,0)</f>
        <v/>
      </c>
      <c r="O160" s="43" t="n">
        <v>47.5</v>
      </c>
      <c r="P160" s="43" t="n">
        <v>74.29000000000001</v>
      </c>
      <c r="Q160" s="43" t="n">
        <v>67.75</v>
      </c>
      <c r="R160" s="43" t="n">
        <v>59.58</v>
      </c>
      <c r="S160" s="43" t="n">
        <v>68.75</v>
      </c>
      <c r="T160" s="58">
        <f>IF($C160="","",IF(ISNA(MATCH($C160,Comparativosimulacros!$E:$E,0)),"Falta en Comparativo","Sí está"))</f>
        <v/>
      </c>
    </row>
    <row r="161" ht="15.75" customHeight="1" s="42">
      <c r="A161" s="50" t="n">
        <v>605</v>
      </c>
      <c r="B161" s="44" t="n"/>
      <c r="C161" s="44" t="n"/>
      <c r="D161" s="43" t="inlineStr">
        <is>
          <t>Jaramillo Ramírez Mariángel</t>
        </is>
      </c>
      <c r="E161" s="51" t="n"/>
      <c r="F161" s="52" t="n"/>
      <c r="G161" s="45" t="n">
        <v>4.12</v>
      </c>
      <c r="H161" s="45" t="n">
        <v>4.42</v>
      </c>
      <c r="I161" s="45" t="n">
        <v>3.36</v>
      </c>
      <c r="J161" s="45" t="n">
        <v>4.21</v>
      </c>
      <c r="K161" s="45" t="n">
        <v>2.95</v>
      </c>
      <c r="L161" s="58">
        <f>IF(OR($A161="",$N161=0),"",COUNTIFS($A$5:$A$1500,$A161,$N$5:$N$1500,"&gt;"&amp;$N161)+1)</f>
        <v/>
      </c>
      <c r="M161" s="58">
        <f>IF(OR($A161="",$N161=0),"",IF(AND($A161&gt;=1001,$A161&lt;=1005),COUNTIFS($A$5:$A$1500,"&gt;=1001",$A$5:$A$1500,"&lt;=1005",$N$5:$N$1500,"&gt;"&amp;$N161)+1,""))</f>
        <v/>
      </c>
      <c r="N161" s="50">
        <f>ROUND(((O161*3+P161*3+Q161*3+R161*3+S161*1)/13)*5,0)</f>
        <v/>
      </c>
      <c r="O161" s="43" t="n">
        <v>57.5</v>
      </c>
      <c r="P161" s="43" t="n">
        <v>74.29000000000001</v>
      </c>
      <c r="Q161" s="43" t="n">
        <v>49.75</v>
      </c>
      <c r="R161" s="43" t="n">
        <v>64.17</v>
      </c>
      <c r="S161" s="43" t="n">
        <v>45.83</v>
      </c>
      <c r="T161" s="58">
        <f>IF($C161="","",IF(ISNA(MATCH($C161,Comparativosimulacros!$E:$E,0)),"Falta en Comparativo","Sí está"))</f>
        <v/>
      </c>
    </row>
    <row r="162" ht="15.75" customHeight="1" s="42">
      <c r="A162" s="50" t="n">
        <v>605</v>
      </c>
      <c r="B162" s="44" t="n"/>
      <c r="C162" s="44" t="n"/>
      <c r="D162" s="43" t="inlineStr">
        <is>
          <t>Lezcano Vargas Maria Antonia</t>
        </is>
      </c>
      <c r="E162" s="51" t="n"/>
      <c r="F162" s="52" t="n"/>
      <c r="G162" s="45" t="n">
        <v>4.84</v>
      </c>
      <c r="H162" s="45" t="n">
        <v>5</v>
      </c>
      <c r="I162" s="45" t="n">
        <v>4.02</v>
      </c>
      <c r="J162" s="45" t="n">
        <v>3.91</v>
      </c>
      <c r="K162" s="45" t="n">
        <v>5</v>
      </c>
      <c r="L162" s="58">
        <f>IF(OR($A162="",$N162=0),"",COUNTIFS($A$5:$A$1500,$A162,$N$5:$N$1500,"&gt;"&amp;$N162)+1)</f>
        <v/>
      </c>
      <c r="M162" s="58">
        <f>IF(OR($A162="",$N162=0),"",IF(AND($A162&gt;=1001,$A162&lt;=1005),COUNTIFS($A$5:$A$1500,"&gt;=1001",$A$5:$A$1500,"&lt;=1005",$N$5:$N$1500,"&gt;"&amp;$N162)+1,""))</f>
        <v/>
      </c>
      <c r="N162" s="50">
        <f>ROUND(((O162*3+P162*3+Q162*3+R162*3+S162*1)/13)*5,0)</f>
        <v/>
      </c>
      <c r="O162" s="43" t="n">
        <v>67.5</v>
      </c>
      <c r="P162" s="43" t="n">
        <v>90.18000000000001</v>
      </c>
      <c r="Q162" s="43" t="n">
        <v>59.5</v>
      </c>
      <c r="R162" s="43" t="n">
        <v>59.58</v>
      </c>
      <c r="S162" s="43" t="n">
        <v>82.5</v>
      </c>
      <c r="T162" s="58">
        <f>IF($C162="","",IF(ISNA(MATCH($C162,Comparativosimulacros!$E:$E,0)),"Falta en Comparativo","Sí está"))</f>
        <v/>
      </c>
    </row>
    <row r="163" ht="15.75" customHeight="1" s="42">
      <c r="A163" s="50" t="n">
        <v>605</v>
      </c>
      <c r="B163" s="44" t="n"/>
      <c r="C163" s="44" t="n"/>
      <c r="D163" s="43" t="inlineStr">
        <is>
          <t>Loaiza Diez Maylin</t>
        </is>
      </c>
      <c r="E163" s="51" t="n"/>
      <c r="F163" s="52" t="n"/>
      <c r="G163" s="45" t="n">
        <v>2.69</v>
      </c>
      <c r="H163" s="45" t="n">
        <v>4.6</v>
      </c>
      <c r="I163" s="45" t="n">
        <v>4.5</v>
      </c>
      <c r="J163" s="45" t="n">
        <v>3.91</v>
      </c>
      <c r="K163" s="45" t="n">
        <v>5</v>
      </c>
      <c r="L163" s="58">
        <f>IF(OR($A163="",$N163=0),"",COUNTIFS($A$5:$A$1500,$A163,$N$5:$N$1500,"&gt;"&amp;$N163)+1)</f>
        <v/>
      </c>
      <c r="M163" s="58">
        <f>IF(OR($A163="",$N163=0),"",IF(AND($A163&gt;=1001,$A163&lt;=1005),COUNTIFS($A$5:$A$1500,"&gt;=1001",$A$5:$A$1500,"&lt;=1005",$N$5:$N$1500,"&gt;"&amp;$N163)+1,""))</f>
        <v/>
      </c>
      <c r="N163" s="50">
        <f>ROUND(((O163*3+P163*3+Q163*3+R163*3+S163*1)/13)*5,0)</f>
        <v/>
      </c>
      <c r="O163" s="43" t="n">
        <v>37.5</v>
      </c>
      <c r="P163" s="43" t="n">
        <v>77.31999999999999</v>
      </c>
      <c r="Q163" s="43" t="n">
        <v>66.5</v>
      </c>
      <c r="R163" s="43" t="n">
        <v>59.58</v>
      </c>
      <c r="S163" s="43" t="n">
        <v>82.5</v>
      </c>
      <c r="T163" s="58">
        <f>IF($C163="","",IF(ISNA(MATCH($C163,Comparativosimulacros!$E:$E,0)),"Falta en Comparativo","Sí está"))</f>
        <v/>
      </c>
    </row>
    <row r="164" ht="15.75" customHeight="1" s="42">
      <c r="A164" s="50" t="n">
        <v>605</v>
      </c>
      <c r="B164" s="44" t="n"/>
      <c r="C164" s="44" t="n"/>
      <c r="D164" s="43" t="inlineStr">
        <is>
          <t>Lopera Galeano Miguel Angel</t>
        </is>
      </c>
      <c r="E164" s="51" t="n"/>
      <c r="F164" s="52" t="n"/>
      <c r="G164" s="45" t="n">
        <v>2.69</v>
      </c>
      <c r="H164" s="45" t="n">
        <v>1.83</v>
      </c>
      <c r="I164" s="45" t="n">
        <v>2.52</v>
      </c>
      <c r="J164" s="45" t="n">
        <v>1.5</v>
      </c>
      <c r="K164" s="45" t="n">
        <v>1.77</v>
      </c>
      <c r="L164" s="58">
        <f>IF(OR($A164="",$N164=0),"",COUNTIFS($A$5:$A$1500,$A164,$N$5:$N$1500,"&gt;"&amp;$N164)+1)</f>
        <v/>
      </c>
      <c r="M164" s="58">
        <f>IF(OR($A164="",$N164=0),"",IF(AND($A164&gt;=1001,$A164&lt;=1005),COUNTIFS($A$5:$A$1500,"&gt;=1001",$A$5:$A$1500,"&lt;=1005",$N$5:$N$1500,"&gt;"&amp;$N164)+1,""))</f>
        <v/>
      </c>
      <c r="N164" s="50">
        <f>ROUND(((O164*3+P164*3+Q164*3+R164*3+S164*1)/13)*5,0)</f>
        <v/>
      </c>
      <c r="O164" s="43" t="n">
        <v>37.5</v>
      </c>
      <c r="P164" s="43" t="n">
        <v>30.71</v>
      </c>
      <c r="Q164" s="43" t="n">
        <v>37.25</v>
      </c>
      <c r="R164" s="43" t="n">
        <v>22.92</v>
      </c>
      <c r="S164" s="43" t="n">
        <v>27.5</v>
      </c>
      <c r="T164" s="58">
        <f>IF($C164="","",IF(ISNA(MATCH($C164,Comparativosimulacros!$E:$E,0)),"Falta en Comparativo","Sí está"))</f>
        <v/>
      </c>
    </row>
    <row r="165" ht="15.75" customHeight="1" s="42">
      <c r="A165" s="50" t="n">
        <v>605</v>
      </c>
      <c r="B165" s="44" t="n"/>
      <c r="C165" s="44" t="n"/>
      <c r="D165" s="43" t="inlineStr">
        <is>
          <t>López Rodríguez Matías</t>
        </is>
      </c>
      <c r="E165" s="51" t="n"/>
      <c r="F165" s="52" t="n"/>
      <c r="G165" s="45" t="n">
        <v>3.94</v>
      </c>
      <c r="H165" s="45" t="n">
        <v>4.13</v>
      </c>
      <c r="I165" s="45" t="n">
        <v>2.52</v>
      </c>
      <c r="J165" s="45" t="n">
        <v>3.31</v>
      </c>
      <c r="K165" s="45" t="n">
        <v>3.25</v>
      </c>
      <c r="L165" s="58">
        <f>IF(OR($A165="",$N165=0),"",COUNTIFS($A$5:$A$1500,$A165,$N$5:$N$1500,"&gt;"&amp;$N165)+1)</f>
        <v/>
      </c>
      <c r="M165" s="58">
        <f>IF(OR($A165="",$N165=0),"",IF(AND($A165&gt;=1001,$A165&lt;=1005),COUNTIFS($A$5:$A$1500,"&gt;=1001",$A$5:$A$1500,"&lt;=1005",$N$5:$N$1500,"&gt;"&amp;$N165)+1,""))</f>
        <v/>
      </c>
      <c r="N165" s="50">
        <f>ROUND(((O165*3+P165*3+Q165*3+R165*3+S165*1)/13)*5,0)</f>
        <v/>
      </c>
      <c r="O165" s="43" t="n">
        <v>55</v>
      </c>
      <c r="P165" s="43" t="n">
        <v>69.29000000000001</v>
      </c>
      <c r="Q165" s="43" t="n">
        <v>37.25</v>
      </c>
      <c r="R165" s="43" t="n">
        <v>50.42</v>
      </c>
      <c r="S165" s="43" t="n">
        <v>50.42</v>
      </c>
      <c r="T165" s="58">
        <f>IF($C165="","",IF(ISNA(MATCH($C165,Comparativosimulacros!$E:$E,0)),"Falta en Comparativo","Sí está"))</f>
        <v/>
      </c>
    </row>
    <row r="166" ht="15.75" customHeight="1" s="42">
      <c r="A166" s="50" t="n">
        <v>605</v>
      </c>
      <c r="B166" s="44" t="n"/>
      <c r="C166" s="44" t="n"/>
      <c r="D166" s="43" t="inlineStr">
        <is>
          <t>López Zapata Emmily Jinet</t>
        </is>
      </c>
      <c r="E166" s="51" t="n"/>
      <c r="F166" s="52" t="n"/>
      <c r="G166" s="45" t="n">
        <v>3.76</v>
      </c>
      <c r="H166" s="45" t="n">
        <v>3.24</v>
      </c>
      <c r="I166" s="45" t="n">
        <v>2.52</v>
      </c>
      <c r="J166" s="45" t="n">
        <v>3.61</v>
      </c>
      <c r="K166" s="45" t="n">
        <v>1.77</v>
      </c>
      <c r="L166" s="58">
        <f>IF(OR($A166="",$N166=0),"",COUNTIFS($A$5:$A$1500,$A166,$N$5:$N$1500,"&gt;"&amp;$N166)+1)</f>
        <v/>
      </c>
      <c r="M166" s="58">
        <f>IF(OR($A166="",$N166=0),"",IF(AND($A166&gt;=1001,$A166&lt;=1005),COUNTIFS($A$5:$A$1500,"&gt;=1001",$A$5:$A$1500,"&lt;=1005",$N$5:$N$1500,"&gt;"&amp;$N166)+1,""))</f>
        <v/>
      </c>
      <c r="N166" s="50">
        <f>ROUND(((O166*3+P166*3+Q166*3+R166*3+S166*1)/13)*5,0)</f>
        <v/>
      </c>
      <c r="O166" s="43" t="n">
        <v>52.5</v>
      </c>
      <c r="P166" s="43" t="n">
        <v>54.46</v>
      </c>
      <c r="Q166" s="43" t="n">
        <v>37.25</v>
      </c>
      <c r="R166" s="43" t="n">
        <v>55</v>
      </c>
      <c r="S166" s="43" t="n">
        <v>27.5</v>
      </c>
      <c r="T166" s="58">
        <f>IF($C166="","",IF(ISNA(MATCH($C166,Comparativosimulacros!$E:$E,0)),"Falta en Comparativo","Sí está"))</f>
        <v/>
      </c>
    </row>
    <row r="167" ht="15.75" customHeight="1" s="42">
      <c r="A167" s="50" t="n">
        <v>605</v>
      </c>
      <c r="B167" s="44" t="n"/>
      <c r="C167" s="44" t="n"/>
      <c r="D167" s="43" t="inlineStr">
        <is>
          <t>Mena Vargas Jeremy</t>
        </is>
      </c>
      <c r="E167" s="51" t="n"/>
      <c r="F167" s="52" t="n"/>
      <c r="G167" s="45" t="n">
        <v>2.15</v>
      </c>
      <c r="H167" s="45" t="n">
        <v>4.35</v>
      </c>
      <c r="I167" s="45" t="n">
        <v>3.18</v>
      </c>
      <c r="J167" s="45" t="n">
        <v>3.31</v>
      </c>
      <c r="K167" s="45" t="n">
        <v>3.25</v>
      </c>
      <c r="L167" s="58">
        <f>IF(OR($A167="",$N167=0),"",COUNTIFS($A$5:$A$1500,$A167,$N$5:$N$1500,"&gt;"&amp;$N167)+1)</f>
        <v/>
      </c>
      <c r="M167" s="58">
        <f>IF(OR($A167="",$N167=0),"",IF(AND($A167&gt;=1001,$A167&lt;=1005),COUNTIFS($A$5:$A$1500,"&gt;=1001",$A$5:$A$1500,"&lt;=1005",$N$5:$N$1500,"&gt;"&amp;$N167)+1,""))</f>
        <v/>
      </c>
      <c r="N167" s="50">
        <f>ROUND(((O167*3+P167*3+Q167*3+R167*3+S167*1)/13)*5,0)</f>
        <v/>
      </c>
      <c r="O167" s="43" t="n">
        <v>30</v>
      </c>
      <c r="P167" s="43" t="n">
        <v>73.04000000000001</v>
      </c>
      <c r="Q167" s="43" t="n">
        <v>47</v>
      </c>
      <c r="R167" s="43" t="n">
        <v>50.42</v>
      </c>
      <c r="S167" s="43" t="n">
        <v>50.42</v>
      </c>
      <c r="T167" s="58">
        <f>IF($C167="","",IF(ISNA(MATCH($C167,Comparativosimulacros!$E:$E,0)),"Falta en Comparativo","Sí está"))</f>
        <v/>
      </c>
    </row>
    <row r="168" ht="15.75" customHeight="1" s="42">
      <c r="A168" s="50" t="n">
        <v>605</v>
      </c>
      <c r="B168" s="44" t="n"/>
      <c r="C168" s="44" t="n"/>
      <c r="D168" s="43" t="inlineStr">
        <is>
          <t>Meza Borja Marcelo Antonio</t>
        </is>
      </c>
      <c r="E168" s="51" t="n"/>
      <c r="F168" s="52" t="n"/>
      <c r="G168" s="45" t="n">
        <v>3.76</v>
      </c>
      <c r="H168" s="45" t="n">
        <v>4.85</v>
      </c>
      <c r="I168" s="45" t="n">
        <v>5</v>
      </c>
      <c r="J168" s="45" t="n">
        <v>4.21</v>
      </c>
      <c r="K168" s="45" t="n">
        <v>4.43</v>
      </c>
      <c r="L168" s="58">
        <f>IF(OR($A168="",$N168=0),"",COUNTIFS($A$5:$A$1500,$A168,$N$5:$N$1500,"&gt;"&amp;$N168)+1)</f>
        <v/>
      </c>
      <c r="M168" s="58">
        <f>IF(OR($A168="",$N168=0),"",IF(AND($A168&gt;=1001,$A168&lt;=1005),COUNTIFS($A$5:$A$1500,"&gt;=1001",$A$5:$A$1500,"&lt;=1005",$N$5:$N$1500,"&gt;"&amp;$N168)+1,""))</f>
        <v/>
      </c>
      <c r="N168" s="50">
        <f>ROUND(((O168*3+P168*3+Q168*3+R168*3+S168*1)/13)*5,0)</f>
        <v/>
      </c>
      <c r="O168" s="43" t="n">
        <v>52.5</v>
      </c>
      <c r="P168" s="43" t="n">
        <v>81.43000000000001</v>
      </c>
      <c r="Q168" s="43" t="n">
        <v>85.75</v>
      </c>
      <c r="R168" s="43" t="n">
        <v>64.17</v>
      </c>
      <c r="S168" s="43" t="n">
        <v>68.75</v>
      </c>
      <c r="T168" s="58">
        <f>IF($C168="","",IF(ISNA(MATCH($C168,Comparativosimulacros!$E:$E,0)),"Falta en Comparativo","Sí está"))</f>
        <v/>
      </c>
    </row>
    <row r="169" ht="15.75" customHeight="1" s="42">
      <c r="A169" s="50" t="n">
        <v>605</v>
      </c>
      <c r="B169" s="44" t="n"/>
      <c r="C169" s="44" t="n"/>
      <c r="D169" s="43" t="inlineStr">
        <is>
          <t>Munera Torres José David</t>
        </is>
      </c>
      <c r="E169" s="51" t="n"/>
      <c r="F169" s="52" t="n"/>
      <c r="G169" s="45" t="n"/>
      <c r="H169" s="45" t="n"/>
      <c r="I169" s="45" t="n"/>
      <c r="J169" s="45" t="n"/>
      <c r="K169" s="45" t="n"/>
      <c r="L169" s="58">
        <f>IF(OR($A169="",$N169=0),"",COUNTIFS($A$5:$A$1500,$A169,$N$5:$N$1500,"&gt;"&amp;$N169)+1)</f>
        <v/>
      </c>
      <c r="M169" s="58">
        <f>IF(OR($A169="",$N169=0),"",IF(AND($A169&gt;=1001,$A169&lt;=1005),COUNTIFS($A$5:$A$1500,"&gt;=1001",$A$5:$A$1500,"&lt;=1005",$N$5:$N$1500,"&gt;"&amp;$N169)+1,""))</f>
        <v/>
      </c>
      <c r="N169" s="50">
        <f>ROUND(((O169*3+P169*3+Q169*3+R169*3+S169*1)/13)*5,0)</f>
        <v/>
      </c>
      <c r="O169" s="43" t="n">
        <v>50</v>
      </c>
      <c r="P169" s="43" t="n">
        <v>53</v>
      </c>
      <c r="Q169" s="43" t="n">
        <v>51</v>
      </c>
      <c r="R169" s="43" t="n">
        <v>57</v>
      </c>
      <c r="S169" s="43" t="n">
        <v>83</v>
      </c>
      <c r="T169" s="58">
        <f>IF($C169="","",IF(ISNA(MATCH($C169,Comparativosimulacros!$E:$E,0)),"Falta en Comparativo","Sí está"))</f>
        <v/>
      </c>
    </row>
    <row r="170" ht="15.75" customHeight="1" s="42">
      <c r="A170" s="50" t="n">
        <v>605</v>
      </c>
      <c r="B170" s="44" t="n"/>
      <c r="C170" s="44" t="n"/>
      <c r="D170" s="43" t="inlineStr">
        <is>
          <t>Muñoz Carvajal Laura Valentina</t>
        </is>
      </c>
      <c r="E170" s="51" t="n"/>
      <c r="F170" s="52" t="n"/>
      <c r="G170" s="45" t="n">
        <v>1.97</v>
      </c>
      <c r="H170" s="45" t="n">
        <v>3.62</v>
      </c>
      <c r="I170" s="45" t="n">
        <v>5</v>
      </c>
      <c r="J170" s="45" t="n">
        <v>1.8</v>
      </c>
      <c r="K170" s="45" t="n">
        <v>2.95</v>
      </c>
      <c r="L170" s="58">
        <f>IF(OR($A170="",$N170=0),"",COUNTIFS($A$5:$A$1500,$A170,$N$5:$N$1500,"&gt;"&amp;$N170)+1)</f>
        <v/>
      </c>
      <c r="M170" s="58">
        <f>IF(OR($A170="",$N170=0),"",IF(AND($A170&gt;=1001,$A170&lt;=1005),COUNTIFS($A$5:$A$1500,"&gt;=1001",$A$5:$A$1500,"&lt;=1005",$N$5:$N$1500,"&gt;"&amp;$N170)+1,""))</f>
        <v/>
      </c>
      <c r="N170" s="50">
        <f>ROUND(((O170*3+P170*3+Q170*3+R170*3+S170*1)/13)*5,0)</f>
        <v/>
      </c>
      <c r="O170" s="43" t="n">
        <v>27.5</v>
      </c>
      <c r="P170" s="43" t="n">
        <v>60.71</v>
      </c>
      <c r="Q170" s="43" t="n">
        <v>74.75</v>
      </c>
      <c r="R170" s="43" t="n">
        <v>27.5</v>
      </c>
      <c r="S170" s="43" t="n">
        <v>45.83</v>
      </c>
      <c r="T170" s="58">
        <f>IF($C170="","",IF(ISNA(MATCH($C170,Comparativosimulacros!$E:$E,0)),"Falta en Comparativo","Sí está"))</f>
        <v/>
      </c>
    </row>
    <row r="171" ht="15.75" customHeight="1" s="42">
      <c r="A171" s="50" t="n">
        <v>605</v>
      </c>
      <c r="B171" s="44" t="n"/>
      <c r="C171" s="44" t="n"/>
      <c r="D171" s="43" t="inlineStr">
        <is>
          <t>Orrego Urrego María Antonia</t>
        </is>
      </c>
      <c r="E171" s="51" t="n"/>
      <c r="F171" s="52" t="n"/>
      <c r="G171" s="45" t="n">
        <v>2.87</v>
      </c>
      <c r="H171" s="45" t="n">
        <v>1.92</v>
      </c>
      <c r="I171" s="45" t="n">
        <v>1.78</v>
      </c>
      <c r="J171" s="45" t="n">
        <v>2.4</v>
      </c>
      <c r="K171" s="45" t="n">
        <v>3.54</v>
      </c>
      <c r="L171" s="58">
        <f>IF(OR($A171="",$N171=0),"",COUNTIFS($A$5:$A$1500,$A171,$N$5:$N$1500,"&gt;"&amp;$N171)+1)</f>
        <v/>
      </c>
      <c r="M171" s="58">
        <f>IF(OR($A171="",$N171=0),"",IF(AND($A171&gt;=1001,$A171&lt;=1005),COUNTIFS($A$5:$A$1500,"&gt;=1001",$A$5:$A$1500,"&lt;=1005",$N$5:$N$1500,"&gt;"&amp;$N171)+1,""))</f>
        <v/>
      </c>
      <c r="N171" s="50">
        <f>ROUND(((O171*3+P171*3+Q171*3+R171*3+S171*1)/13)*5,0)</f>
        <v/>
      </c>
      <c r="O171" s="43" t="n">
        <v>40</v>
      </c>
      <c r="P171" s="43" t="n">
        <v>32.32</v>
      </c>
      <c r="Q171" s="43" t="n">
        <v>26.25</v>
      </c>
      <c r="R171" s="43" t="n">
        <v>36.67</v>
      </c>
      <c r="S171" s="43" t="n">
        <v>55</v>
      </c>
      <c r="T171" s="58">
        <f>IF($C171="","",IF(ISNA(MATCH($C171,Comparativosimulacros!$E:$E,0)),"Falta en Comparativo","Sí está"))</f>
        <v/>
      </c>
    </row>
    <row r="172" ht="15.75" customHeight="1" s="42">
      <c r="A172" s="50" t="n">
        <v>605</v>
      </c>
      <c r="B172" s="44" t="n"/>
      <c r="C172" s="44" t="n"/>
      <c r="D172" s="43" t="inlineStr">
        <is>
          <t>Pinto Urbina Merluis Javier</t>
        </is>
      </c>
      <c r="E172" s="51" t="n"/>
      <c r="F172" s="52" t="n"/>
      <c r="G172" s="45" t="n">
        <v>5</v>
      </c>
      <c r="H172" s="45" t="n">
        <v>5</v>
      </c>
      <c r="I172" s="45" t="n">
        <v>4.21</v>
      </c>
      <c r="J172" s="45" t="n">
        <v>3.91</v>
      </c>
      <c r="K172" s="45" t="n">
        <v>4.43</v>
      </c>
      <c r="L172" s="58">
        <f>IF(OR($A172="",$N172=0),"",COUNTIFS($A$5:$A$1500,$A172,$N$5:$N$1500,"&gt;"&amp;$N172)+1)</f>
        <v/>
      </c>
      <c r="M172" s="58">
        <f>IF(OR($A172="",$N172=0),"",IF(AND($A172&gt;=1001,$A172&lt;=1005),COUNTIFS($A$5:$A$1500,"&gt;=1001",$A$5:$A$1500,"&lt;=1005",$N$5:$N$1500,"&gt;"&amp;$N172)+1,""))</f>
        <v/>
      </c>
      <c r="N172" s="50">
        <f>ROUND(((O172*3+P172*3+Q172*3+R172*3+S172*1)/13)*5,0)</f>
        <v/>
      </c>
      <c r="O172" s="43" t="n">
        <v>80</v>
      </c>
      <c r="P172" s="43" t="n">
        <v>87.14</v>
      </c>
      <c r="Q172" s="43" t="n">
        <v>62.25</v>
      </c>
      <c r="R172" s="43" t="n">
        <v>59.58</v>
      </c>
      <c r="S172" s="43" t="n">
        <v>68.75</v>
      </c>
      <c r="T172" s="58">
        <f>IF($C172="","",IF(ISNA(MATCH($C172,Comparativosimulacros!$E:$E,0)),"Falta en Comparativo","Sí está"))</f>
        <v/>
      </c>
    </row>
    <row r="173" ht="15.75" customHeight="1" s="42">
      <c r="A173" s="50" t="n">
        <v>605</v>
      </c>
      <c r="B173" s="44" t="n"/>
      <c r="C173" s="44" t="n"/>
      <c r="D173" s="43" t="inlineStr">
        <is>
          <t>Pulgarín David Romario</t>
        </is>
      </c>
      <c r="E173" s="51" t="n"/>
      <c r="F173" s="52" t="n"/>
      <c r="G173" s="45" t="n">
        <v>3.41</v>
      </c>
      <c r="H173" s="45" t="n">
        <v>1.73</v>
      </c>
      <c r="I173" s="45" t="n">
        <v>2.15</v>
      </c>
      <c r="J173" s="45" t="n">
        <v>2.7</v>
      </c>
      <c r="K173" s="45" t="n">
        <v>2.36</v>
      </c>
      <c r="L173" s="58">
        <f>IF(OR($A173="",$N173=0),"",COUNTIFS($A$5:$A$1500,$A173,$N$5:$N$1500,"&gt;"&amp;$N173)+1)</f>
        <v/>
      </c>
      <c r="M173" s="58">
        <f>IF(OR($A173="",$N173=0),"",IF(AND($A173&gt;=1001,$A173&lt;=1005),COUNTIFS($A$5:$A$1500,"&gt;=1001",$A$5:$A$1500,"&lt;=1005",$N$5:$N$1500,"&gt;"&amp;$N173)+1,""))</f>
        <v/>
      </c>
      <c r="N173" s="50">
        <f>ROUND(((O173*3+P173*3+Q173*3+R173*3+S173*1)/13)*5,0)</f>
        <v/>
      </c>
      <c r="O173" s="43" t="n">
        <v>47.5</v>
      </c>
      <c r="P173" s="43" t="n">
        <v>29.11</v>
      </c>
      <c r="Q173" s="43" t="n">
        <v>31.75</v>
      </c>
      <c r="R173" s="43" t="n">
        <v>41.25</v>
      </c>
      <c r="S173" s="43" t="n">
        <v>36.67</v>
      </c>
      <c r="T173" s="58">
        <f>IF($C173="","",IF(ISNA(MATCH($C173,Comparativosimulacros!$E:$E,0)),"Falta en Comparativo","Sí está"))</f>
        <v/>
      </c>
    </row>
    <row r="174" ht="15.75" customHeight="1" s="42">
      <c r="A174" s="50" t="n">
        <v>605</v>
      </c>
      <c r="B174" s="44" t="n"/>
      <c r="C174" s="44" t="n"/>
      <c r="D174" s="43" t="inlineStr">
        <is>
          <t>Zapata Quintero Samantha</t>
        </is>
      </c>
      <c r="E174" s="51" t="n"/>
      <c r="F174" s="52" t="n"/>
      <c r="G174" s="45" t="n">
        <v>5</v>
      </c>
      <c r="H174" s="45" t="n">
        <v>4.09</v>
      </c>
      <c r="I174" s="45" t="n">
        <v>3.36</v>
      </c>
      <c r="J174" s="45" t="n">
        <v>5</v>
      </c>
      <c r="K174" s="45" t="n">
        <v>4.13</v>
      </c>
      <c r="L174" s="58">
        <f>IF(OR($A174="",$N174=0),"",COUNTIFS($A$5:$A$1500,$A174,$N$5:$N$1500,"&gt;"&amp;$N174)+1)</f>
        <v/>
      </c>
      <c r="M174" s="58">
        <f>IF(OR($A174="",$N174=0),"",IF(AND($A174&gt;=1001,$A174&lt;=1005),COUNTIFS($A$5:$A$1500,"&gt;=1001",$A$5:$A$1500,"&lt;=1005",$N$5:$N$1500,"&gt;"&amp;$N174)+1,""))</f>
        <v/>
      </c>
      <c r="N174" s="50">
        <f>ROUND(((O174*3+P174*3+Q174*3+R174*3+S174*1)/13)*5,0)</f>
        <v/>
      </c>
      <c r="O174" s="43" t="n">
        <v>80</v>
      </c>
      <c r="P174" s="43" t="n">
        <v>68.75</v>
      </c>
      <c r="Q174" s="43" t="n">
        <v>49.75</v>
      </c>
      <c r="R174" s="43" t="n">
        <v>77.92</v>
      </c>
      <c r="S174" s="43" t="n">
        <v>64.17</v>
      </c>
      <c r="T174" s="58">
        <f>IF($C174="","",IF(ISNA(MATCH($C174,Comparativosimulacros!$E:$E,0)),"Falta en Comparativo","Sí está"))</f>
        <v/>
      </c>
    </row>
    <row r="175" ht="15.75" customHeight="1" s="42">
      <c r="A175" s="50" t="n">
        <v>605</v>
      </c>
      <c r="B175" s="44" t="n"/>
      <c r="C175" s="44" t="n"/>
      <c r="D175" s="43" t="inlineStr">
        <is>
          <t>Rios Méndez Juan Daniel</t>
        </is>
      </c>
      <c r="E175" s="51" t="n"/>
      <c r="F175" s="52" t="n"/>
      <c r="G175" s="45" t="n">
        <v>2.15</v>
      </c>
      <c r="H175" s="45" t="n">
        <v>3.29</v>
      </c>
      <c r="I175" s="45" t="n">
        <v>5</v>
      </c>
      <c r="J175" s="45" t="n">
        <v>2.1</v>
      </c>
      <c r="K175" s="45" t="n">
        <v>1</v>
      </c>
      <c r="L175" s="58">
        <f>IF(OR($A175="",$N175=0),"",COUNTIFS($A$5:$A$1500,$A175,$N$5:$N$1500,"&gt;"&amp;$N175)+1)</f>
        <v/>
      </c>
      <c r="M175" s="58">
        <f>IF(OR($A175="",$N175=0),"",IF(AND($A175&gt;=1001,$A175&lt;=1005),COUNTIFS($A$5:$A$1500,"&gt;=1001",$A$5:$A$1500,"&lt;=1005",$N$5:$N$1500,"&gt;"&amp;$N175)+1,""))</f>
        <v/>
      </c>
      <c r="N175" s="50">
        <f>ROUND(((O175*3+P175*3+Q175*3+R175*3+S175*1)/13)*5,0)</f>
        <v/>
      </c>
      <c r="O175" s="43" t="n">
        <v>30</v>
      </c>
      <c r="P175" s="43" t="n">
        <v>55.18</v>
      </c>
      <c r="Q175" s="43" t="n">
        <v>74.75</v>
      </c>
      <c r="R175" s="43" t="n">
        <v>32.08</v>
      </c>
      <c r="S175" s="43" t="n">
        <v>9.17</v>
      </c>
      <c r="T175" s="58">
        <f>IF($C175="","",IF(ISNA(MATCH($C175,Comparativosimulacros!$E:$E,0)),"Falta en Comparativo","Sí está"))</f>
        <v/>
      </c>
    </row>
    <row r="176" ht="15.75" customHeight="1" s="42">
      <c r="A176" s="50" t="n">
        <v>605</v>
      </c>
      <c r="B176" s="44" t="n"/>
      <c r="C176" s="44" t="n"/>
      <c r="D176" s="43" t="inlineStr">
        <is>
          <t>Roldan Puerta Andrés Felipe</t>
        </is>
      </c>
      <c r="E176" s="51" t="n"/>
      <c r="F176" s="52" t="n"/>
      <c r="G176" s="45" t="n">
        <v>3.05</v>
      </c>
      <c r="H176" s="45" t="n">
        <v>1</v>
      </c>
      <c r="I176" s="45" t="n">
        <v>2.15</v>
      </c>
      <c r="J176" s="45" t="n">
        <v>4.21</v>
      </c>
      <c r="K176" s="45" t="n">
        <v>2.66</v>
      </c>
      <c r="L176" s="58">
        <f>IF(OR($A176="",$N176=0),"",COUNTIFS($A$5:$A$1500,$A176,$N$5:$N$1500,"&gt;"&amp;$N176)+1)</f>
        <v/>
      </c>
      <c r="M176" s="58">
        <f>IF(OR($A176="",$N176=0),"",IF(AND($A176&gt;=1001,$A176&lt;=1005),COUNTIFS($A$5:$A$1500,"&gt;=1001",$A$5:$A$1500,"&lt;=1005",$N$5:$N$1500,"&gt;"&amp;$N176)+1,""))</f>
        <v/>
      </c>
      <c r="N176" s="50">
        <f>ROUND(((O176*3+P176*3+Q176*3+R176*3+S176*1)/13)*5,0)</f>
        <v/>
      </c>
      <c r="O176" s="43" t="n">
        <v>42.5</v>
      </c>
      <c r="P176" s="43" t="n">
        <v>0</v>
      </c>
      <c r="Q176" s="43" t="n">
        <v>31.75</v>
      </c>
      <c r="R176" s="43" t="n">
        <v>64.17</v>
      </c>
      <c r="S176" s="43" t="n">
        <v>41.25</v>
      </c>
      <c r="T176" s="58">
        <f>IF($C176="","",IF(ISNA(MATCH($C176,Comparativosimulacros!$E:$E,0)),"Falta en Comparativo","Sí está"))</f>
        <v/>
      </c>
    </row>
    <row r="177" ht="15.75" customHeight="1" s="42">
      <c r="A177" s="50" t="n">
        <v>605</v>
      </c>
      <c r="B177" s="44" t="n"/>
      <c r="C177" s="44" t="n"/>
      <c r="D177" s="43" t="inlineStr">
        <is>
          <t>Romero Martinez Sofia Valentina</t>
        </is>
      </c>
      <c r="E177" s="51" t="n"/>
      <c r="F177" s="52" t="n"/>
      <c r="G177" s="45" t="n">
        <v>4.12</v>
      </c>
      <c r="H177" s="45" t="n">
        <v>3.2</v>
      </c>
      <c r="I177" s="45" t="n">
        <v>5</v>
      </c>
      <c r="J177" s="45" t="n">
        <v>4.81</v>
      </c>
      <c r="K177" s="45" t="n">
        <v>4.43</v>
      </c>
      <c r="L177" s="58">
        <f>IF(OR($A177="",$N177=0),"",COUNTIFS($A$5:$A$1500,$A177,$N$5:$N$1500,"&gt;"&amp;$N177)+1)</f>
        <v/>
      </c>
      <c r="M177" s="58">
        <f>IF(OR($A177="",$N177=0),"",IF(AND($A177&gt;=1001,$A177&lt;=1005),COUNTIFS($A$5:$A$1500,"&gt;=1001",$A$5:$A$1500,"&lt;=1005",$N$5:$N$1500,"&gt;"&amp;$N177)+1,""))</f>
        <v/>
      </c>
      <c r="N177" s="50">
        <f>ROUND(((O177*3+P177*3+Q177*3+R177*3+S177*1)/13)*5,0)</f>
        <v/>
      </c>
      <c r="O177" s="43" t="n">
        <v>57.5</v>
      </c>
      <c r="P177" s="43" t="n">
        <v>53.75</v>
      </c>
      <c r="Q177" s="43" t="n">
        <v>77.5</v>
      </c>
      <c r="R177" s="43" t="n">
        <v>73.33</v>
      </c>
      <c r="S177" s="43" t="n">
        <v>68.75</v>
      </c>
      <c r="T177" s="58">
        <f>IF($C177="","",IF(ISNA(MATCH($C177,Comparativosimulacros!$E:$E,0)),"Falta en Comparativo","Sí está"))</f>
        <v/>
      </c>
    </row>
    <row r="178" ht="15.75" customHeight="1" s="42">
      <c r="A178" s="50" t="n">
        <v>605</v>
      </c>
      <c r="B178" s="44" t="n"/>
      <c r="C178" s="44" t="n"/>
      <c r="D178" s="43" t="inlineStr">
        <is>
          <t>Sarmiento Cuestas Nicolas Santiago</t>
        </is>
      </c>
      <c r="E178" s="51" t="n"/>
      <c r="F178" s="52" t="n"/>
      <c r="G178" s="45" t="n">
        <v>2.51</v>
      </c>
      <c r="H178" s="45" t="n">
        <v>2.03</v>
      </c>
      <c r="I178" s="45" t="n">
        <v>2.99</v>
      </c>
      <c r="J178" s="45" t="n">
        <v>1</v>
      </c>
      <c r="K178" s="45" t="n">
        <v>1.18</v>
      </c>
      <c r="L178" s="58">
        <f>IF(OR($A178="",$N178=0),"",COUNTIFS($A$5:$A$1500,$A178,$N$5:$N$1500,"&gt;"&amp;$N178)+1)</f>
        <v/>
      </c>
      <c r="M178" s="58">
        <f>IF(OR($A178="",$N178=0),"",IF(AND($A178&gt;=1001,$A178&lt;=1005),COUNTIFS($A$5:$A$1500,"&gt;=1001",$A$5:$A$1500,"&lt;=1005",$N$5:$N$1500,"&gt;"&amp;$N178)+1,""))</f>
        <v/>
      </c>
      <c r="N178" s="50">
        <f>ROUND(((O178*3+P178*3+Q178*3+R178*3+S178*1)/13)*5,0)</f>
        <v/>
      </c>
      <c r="O178" s="43" t="n">
        <v>35</v>
      </c>
      <c r="P178" s="43" t="n">
        <v>34.11</v>
      </c>
      <c r="Q178" s="43" t="n">
        <v>44.25</v>
      </c>
      <c r="R178" s="43" t="n">
        <v>4.58</v>
      </c>
      <c r="S178" s="43" t="n">
        <v>18.33</v>
      </c>
      <c r="T178" s="58">
        <f>IF($C178="","",IF(ISNA(MATCH($C178,Comparativosimulacros!$E:$E,0)),"Falta en Comparativo","Sí está"))</f>
        <v/>
      </c>
    </row>
    <row r="179" ht="15.75" customHeight="1" s="42">
      <c r="A179" s="50" t="n">
        <v>605</v>
      </c>
      <c r="B179" s="44" t="n"/>
      <c r="C179" s="44" t="n"/>
      <c r="D179" s="43" t="inlineStr">
        <is>
          <t>Serna Orrego Carlos Alberto</t>
        </is>
      </c>
      <c r="E179" s="51" t="n"/>
      <c r="F179" s="52" t="n"/>
      <c r="G179" s="45" t="n">
        <v>2.33</v>
      </c>
      <c r="H179" s="45" t="n">
        <v>3.47</v>
      </c>
      <c r="I179" s="45" t="n">
        <v>2.81</v>
      </c>
      <c r="J179" s="45" t="n">
        <v>2.7</v>
      </c>
      <c r="K179" s="45" t="n">
        <v>3.54</v>
      </c>
      <c r="L179" s="58">
        <f>IF(OR($A179="",$N179=0),"",COUNTIFS($A$5:$A$1500,$A179,$N$5:$N$1500,"&gt;"&amp;$N179)+1)</f>
        <v/>
      </c>
      <c r="M179" s="58">
        <f>IF(OR($A179="",$N179=0),"",IF(AND($A179&gt;=1001,$A179&lt;=1005),COUNTIFS($A$5:$A$1500,"&gt;=1001",$A$5:$A$1500,"&lt;=1005",$N$5:$N$1500,"&gt;"&amp;$N179)+1,""))</f>
        <v/>
      </c>
      <c r="N179" s="50">
        <f>ROUND(((O179*3+P179*3+Q179*3+R179*3+S179*1)/13)*5,0)</f>
        <v/>
      </c>
      <c r="O179" s="43" t="n">
        <v>32.5</v>
      </c>
      <c r="P179" s="43" t="n">
        <v>58.21</v>
      </c>
      <c r="Q179" s="43" t="n">
        <v>41.5</v>
      </c>
      <c r="R179" s="43" t="n">
        <v>41.25</v>
      </c>
      <c r="S179" s="43" t="n">
        <v>55</v>
      </c>
      <c r="T179" s="58">
        <f>IF($C179="","",IF(ISNA(MATCH($C179,Comparativosimulacros!$E:$E,0)),"Falta en Comparativo","Sí está"))</f>
        <v/>
      </c>
    </row>
    <row r="180" ht="15.75" customHeight="1" s="42">
      <c r="A180" s="50" t="n">
        <v>605</v>
      </c>
      <c r="B180" s="44" t="n"/>
      <c r="C180" s="44" t="n"/>
      <c r="D180" s="43" t="inlineStr">
        <is>
          <t>Suárez Suárez Mariangel</t>
        </is>
      </c>
      <c r="E180" s="51" t="n"/>
      <c r="F180" s="52" t="n"/>
      <c r="G180" s="45" t="n">
        <v>3.58</v>
      </c>
      <c r="H180" s="45" t="n">
        <v>2.73</v>
      </c>
      <c r="I180" s="45" t="n">
        <v>3.36</v>
      </c>
      <c r="J180" s="45" t="n">
        <v>3.31</v>
      </c>
      <c r="K180" s="45" t="n">
        <v>5</v>
      </c>
      <c r="L180" s="58">
        <f>IF(OR($A180="",$N180=0),"",COUNTIFS($A$5:$A$1500,$A180,$N$5:$N$1500,"&gt;"&amp;$N180)+1)</f>
        <v/>
      </c>
      <c r="M180" s="58">
        <f>IF(OR($A180="",$N180=0),"",IF(AND($A180&gt;=1001,$A180&lt;=1005),COUNTIFS($A$5:$A$1500,"&gt;=1001",$A$5:$A$1500,"&lt;=1005",$N$5:$N$1500,"&gt;"&amp;$N180)+1,""))</f>
        <v/>
      </c>
      <c r="N180" s="50">
        <f>ROUND(((O180*3+P180*3+Q180*3+R180*3+S180*1)/13)*5,0)</f>
        <v/>
      </c>
      <c r="O180" s="43" t="n">
        <v>50</v>
      </c>
      <c r="P180" s="43" t="n">
        <v>45.89</v>
      </c>
      <c r="Q180" s="43" t="n">
        <v>49.75</v>
      </c>
      <c r="R180" s="43" t="n">
        <v>50.42</v>
      </c>
      <c r="S180" s="43" t="n">
        <v>77.92</v>
      </c>
      <c r="T180" s="58">
        <f>IF($C180="","",IF(ISNA(MATCH($C180,Comparativosimulacros!$E:$E,0)),"Falta en Comparativo","Sí está"))</f>
        <v/>
      </c>
    </row>
    <row r="181" ht="15.75" customHeight="1" s="42">
      <c r="A181" s="50" t="n">
        <v>605</v>
      </c>
      <c r="B181" s="44" t="n"/>
      <c r="C181" s="44" t="n"/>
      <c r="D181" s="43" t="inlineStr">
        <is>
          <t>Tamayo Lopera Melany</t>
        </is>
      </c>
      <c r="E181" s="51" t="n"/>
      <c r="F181" s="52" t="n"/>
      <c r="G181" s="45" t="n">
        <v>4.66</v>
      </c>
      <c r="H181" s="45" t="n">
        <v>3.96</v>
      </c>
      <c r="I181" s="45" t="n">
        <v>3.18</v>
      </c>
      <c r="J181" s="45" t="n">
        <v>4.21</v>
      </c>
      <c r="K181" s="45" t="n">
        <v>4.72</v>
      </c>
      <c r="L181" s="58">
        <f>IF(OR($A181="",$N181=0),"",COUNTIFS($A$5:$A$1500,$A181,$N$5:$N$1500,"&gt;"&amp;$N181)+1)</f>
        <v/>
      </c>
      <c r="M181" s="58">
        <f>IF(OR($A181="",$N181=0),"",IF(AND($A181&gt;=1001,$A181&lt;=1005),COUNTIFS($A$5:$A$1500,"&gt;=1001",$A$5:$A$1500,"&lt;=1005",$N$5:$N$1500,"&gt;"&amp;$N181)+1,""))</f>
        <v/>
      </c>
      <c r="N181" s="50">
        <f>ROUND(((O181*3+P181*3+Q181*3+R181*3+S181*1)/13)*5,0)</f>
        <v/>
      </c>
      <c r="O181" s="43" t="n">
        <v>65</v>
      </c>
      <c r="P181" s="43" t="n">
        <v>66.43000000000001</v>
      </c>
      <c r="Q181" s="43" t="n">
        <v>47</v>
      </c>
      <c r="R181" s="43" t="n">
        <v>64.17</v>
      </c>
      <c r="S181" s="43" t="n">
        <v>73.33</v>
      </c>
      <c r="T181" s="58">
        <f>IF($C181="","",IF(ISNA(MATCH($C181,Comparativosimulacros!$E:$E,0)),"Falta en Comparativo","Sí está"))</f>
        <v/>
      </c>
    </row>
    <row r="182" ht="15.75" customHeight="1" s="42">
      <c r="A182" s="50" t="n">
        <v>605</v>
      </c>
      <c r="B182" s="44" t="n"/>
      <c r="C182" s="44" t="n"/>
      <c r="D182" s="43" t="inlineStr">
        <is>
          <t>Tobar Lezcano Alicia</t>
        </is>
      </c>
      <c r="E182" s="51" t="n"/>
      <c r="F182" s="52" t="n"/>
      <c r="G182" s="45" t="n">
        <v>4.66</v>
      </c>
      <c r="H182" s="45" t="n">
        <v>5</v>
      </c>
      <c r="I182" s="45" t="n">
        <v>4.29</v>
      </c>
      <c r="J182" s="45" t="n">
        <v>4.81</v>
      </c>
      <c r="K182" s="45" t="n">
        <v>4.72</v>
      </c>
      <c r="L182" s="58">
        <f>IF(OR($A182="",$N182=0),"",COUNTIFS($A$5:$A$1500,$A182,$N$5:$N$1500,"&gt;"&amp;$N182)+1)</f>
        <v/>
      </c>
      <c r="M182" s="58">
        <f>IF(OR($A182="",$N182=0),"",IF(AND($A182&gt;=1001,$A182&lt;=1005),COUNTIFS($A$5:$A$1500,"&gt;=1001",$A$5:$A$1500,"&lt;=1005",$N$5:$N$1500,"&gt;"&amp;$N182)+1,""))</f>
        <v/>
      </c>
      <c r="N182" s="50">
        <f>ROUND(((O182*3+P182*3+Q182*3+R182*3+S182*1)/13)*5,0)</f>
        <v/>
      </c>
      <c r="O182" s="43" t="n">
        <v>65</v>
      </c>
      <c r="P182" s="43" t="n">
        <v>92.14</v>
      </c>
      <c r="Q182" s="43" t="n">
        <v>63.5</v>
      </c>
      <c r="R182" s="43" t="n">
        <v>73.33</v>
      </c>
      <c r="S182" s="43" t="n">
        <v>73.33</v>
      </c>
      <c r="T182" s="58">
        <f>IF($C182="","",IF(ISNA(MATCH($C182,Comparativosimulacros!$E:$E,0)),"Falta en Comparativo","Sí está"))</f>
        <v/>
      </c>
    </row>
    <row r="183" ht="15.75" customHeight="1" s="42">
      <c r="A183" s="50" t="n">
        <v>605</v>
      </c>
      <c r="B183" s="44" t="n"/>
      <c r="C183" s="44" t="n"/>
      <c r="D183" s="43" t="inlineStr">
        <is>
          <t>Torres Bermudez Dariana Carolina</t>
        </is>
      </c>
      <c r="E183" s="51" t="n"/>
      <c r="F183" s="52" t="n"/>
      <c r="G183" s="45" t="n">
        <v>2.51</v>
      </c>
      <c r="H183" s="45" t="n">
        <v>2.99</v>
      </c>
      <c r="I183" s="45" t="n">
        <v>3.84</v>
      </c>
      <c r="J183" s="45" t="n">
        <v>3.61</v>
      </c>
      <c r="K183" s="45" t="n">
        <v>2.95</v>
      </c>
      <c r="L183" s="58">
        <f>IF(OR($A183="",$N183=0),"",COUNTIFS($A$5:$A$1500,$A183,$N$5:$N$1500,"&gt;"&amp;$N183)+1)</f>
        <v/>
      </c>
      <c r="M183" s="58">
        <f>IF(OR($A183="",$N183=0),"",IF(AND($A183&gt;=1001,$A183&lt;=1005),COUNTIFS($A$5:$A$1500,"&gt;=1001",$A$5:$A$1500,"&lt;=1005",$N$5:$N$1500,"&gt;"&amp;$N183)+1,""))</f>
        <v/>
      </c>
      <c r="N183" s="50">
        <f>ROUND(((O183*3+P183*3+Q183*3+R183*3+S183*1)/13)*5,0)</f>
        <v/>
      </c>
      <c r="O183" s="43" t="n">
        <v>35</v>
      </c>
      <c r="P183" s="43" t="n">
        <v>50.18</v>
      </c>
      <c r="Q183" s="43" t="n">
        <v>56.75</v>
      </c>
      <c r="R183" s="43" t="n">
        <v>55</v>
      </c>
      <c r="S183" s="43" t="n">
        <v>45.83</v>
      </c>
      <c r="T183" s="58">
        <f>IF($C183="","",IF(ISNA(MATCH($C183,Comparativosimulacros!$E:$E,0)),"Falta en Comparativo","Sí está"))</f>
        <v/>
      </c>
    </row>
    <row r="184" ht="15.75" customHeight="1" s="42">
      <c r="A184" s="50" t="n">
        <v>605</v>
      </c>
      <c r="B184" s="44" t="n"/>
      <c r="C184" s="44" t="n"/>
      <c r="D184" s="43" t="inlineStr">
        <is>
          <t>Torres Giraldo Yerson</t>
        </is>
      </c>
      <c r="E184" s="51" t="n"/>
      <c r="F184" s="52" t="n"/>
      <c r="G184" s="45" t="n">
        <v>4.66</v>
      </c>
      <c r="H184" s="45" t="n">
        <v>5</v>
      </c>
      <c r="I184" s="45" t="n">
        <v>3.45</v>
      </c>
      <c r="J184" s="45" t="n">
        <v>5</v>
      </c>
      <c r="K184" s="45" t="n">
        <v>4.13</v>
      </c>
      <c r="L184" s="58">
        <f>IF(OR($A184="",$N184=0),"",COUNTIFS($A$5:$A$1500,$A184,$N$5:$N$1500,"&gt;"&amp;$N184)+1)</f>
        <v/>
      </c>
      <c r="M184" s="58">
        <f>IF(OR($A184="",$N184=0),"",IF(AND($A184&gt;=1001,$A184&lt;=1005),COUNTIFS($A$5:$A$1500,"&gt;=1001",$A$5:$A$1500,"&lt;=1005",$N$5:$N$1500,"&gt;"&amp;$N184)+1,""))</f>
        <v/>
      </c>
      <c r="N184" s="50">
        <f>ROUND(((O184*3+P184*3+Q184*3+R184*3+S184*1)/13)*5,0)</f>
        <v/>
      </c>
      <c r="O184" s="43" t="n">
        <v>65</v>
      </c>
      <c r="P184" s="43" t="n">
        <v>88.56999999999999</v>
      </c>
      <c r="Q184" s="43" t="n">
        <v>51</v>
      </c>
      <c r="R184" s="43" t="n">
        <v>77.92</v>
      </c>
      <c r="S184" s="43" t="n">
        <v>64.17</v>
      </c>
      <c r="T184" s="58">
        <f>IF($C184="","",IF(ISNA(MATCH($C184,Comparativosimulacros!$E:$E,0)),"Falta en Comparativo","Sí está"))</f>
        <v/>
      </c>
    </row>
    <row r="185" ht="15.75" customHeight="1" s="42">
      <c r="A185" s="50" t="n">
        <v>605</v>
      </c>
      <c r="B185" s="44" t="n"/>
      <c r="C185" s="44" t="n"/>
      <c r="D185" s="43" t="inlineStr">
        <is>
          <t>Zapata Guisao María José</t>
        </is>
      </c>
      <c r="E185" s="51" t="n"/>
      <c r="F185" s="52" t="n"/>
      <c r="G185" s="45" t="n">
        <v>3.94</v>
      </c>
      <c r="H185" s="45" t="n">
        <v>4.76</v>
      </c>
      <c r="I185" s="45" t="n">
        <v>4.58</v>
      </c>
      <c r="J185" s="45" t="n">
        <v>3.91</v>
      </c>
      <c r="K185" s="45" t="n">
        <v>3.54</v>
      </c>
      <c r="L185" s="58">
        <f>IF(OR($A185="",$N185=0),"",COUNTIFS($A$5:$A$1500,$A185,$N$5:$N$1500,"&gt;"&amp;$N185)+1)</f>
        <v/>
      </c>
      <c r="M185" s="58">
        <f>IF(OR($A185="",$N185=0),"",IF(AND($A185&gt;=1001,$A185&lt;=1005),COUNTIFS($A$5:$A$1500,"&gt;=1001",$A$5:$A$1500,"&lt;=1005",$N$5:$N$1500,"&gt;"&amp;$N185)+1,""))</f>
        <v/>
      </c>
      <c r="N185" s="50">
        <f>ROUND(((O185*3+P185*3+Q185*3+R185*3+S185*1)/13)*5,0)</f>
        <v/>
      </c>
      <c r="O185" s="43" t="n">
        <v>55</v>
      </c>
      <c r="P185" s="43" t="n">
        <v>80</v>
      </c>
      <c r="Q185" s="43" t="n">
        <v>67.75</v>
      </c>
      <c r="R185" s="43" t="n">
        <v>59.58</v>
      </c>
      <c r="S185" s="43" t="n">
        <v>55</v>
      </c>
      <c r="T185" s="58">
        <f>IF($C185="","",IF(ISNA(MATCH($C185,Comparativosimulacros!$E:$E,0)),"Falta en Comparativo","Sí está"))</f>
        <v/>
      </c>
    </row>
    <row r="186" ht="15.75" customHeight="1" s="42">
      <c r="A186" s="50" t="n">
        <v>701</v>
      </c>
      <c r="B186" s="44" t="n"/>
      <c r="C186" s="44" t="n"/>
      <c r="D186" s="43" t="inlineStr">
        <is>
          <t>Acevedo Hincapié Daniel David</t>
        </is>
      </c>
      <c r="E186" s="51" t="n"/>
      <c r="F186" s="52" t="n"/>
      <c r="G186" s="45" t="n">
        <v>3.39</v>
      </c>
      <c r="H186" s="45" t="n">
        <v>4.07</v>
      </c>
      <c r="I186" s="45" t="n">
        <v>3.87</v>
      </c>
      <c r="J186" s="45" t="n">
        <v>4.65</v>
      </c>
      <c r="K186" s="45" t="n">
        <v>5</v>
      </c>
      <c r="L186" s="58">
        <f>IF(OR($A186="",$N186=0),"",COUNTIFS($A$5:$A$1500,$A186,$N$5:$N$1500,"&gt;"&amp;$N186)+1)</f>
        <v/>
      </c>
      <c r="M186" s="58">
        <f>IF(OR($A186="",$N186=0),"",IF(AND($A186&gt;=1001,$A186&lt;=1005),COUNTIFS($A$5:$A$1500,"&gt;=1001",$A$5:$A$1500,"&lt;=1005",$N$5:$N$1500,"&gt;"&amp;$N186)+1,""))</f>
        <v/>
      </c>
      <c r="N186" s="50">
        <f>ROUND(((O186*3+P186*3+Q186*3+R186*3+S186*1)/13)*5,0)</f>
        <v/>
      </c>
      <c r="O186" s="43" t="n">
        <v>52.5</v>
      </c>
      <c r="P186" s="43" t="n">
        <v>59.23</v>
      </c>
      <c r="Q186" s="43" t="n">
        <v>57.75</v>
      </c>
      <c r="R186" s="43" t="n">
        <v>67.08</v>
      </c>
      <c r="S186" s="43" t="n">
        <v>75</v>
      </c>
      <c r="T186" s="58">
        <f>IF($C186="","",IF(ISNA(MATCH($C186,Comparativosimulacros!$E:$E,0)),"Falta en Comparativo","Sí está"))</f>
        <v/>
      </c>
    </row>
    <row r="187" ht="15.75" customHeight="1" s="42">
      <c r="A187" s="50" t="n">
        <v>701</v>
      </c>
      <c r="B187" s="44" t="n"/>
      <c r="C187" s="44" t="n"/>
      <c r="D187" s="43" t="inlineStr">
        <is>
          <t>Aguinaga Valderrama Melany Sofia</t>
        </is>
      </c>
      <c r="E187" s="51" t="n"/>
      <c r="F187" s="52" t="n"/>
      <c r="G187" s="45" t="n">
        <v>2.99</v>
      </c>
      <c r="H187" s="45" t="n">
        <v>3.86</v>
      </c>
      <c r="I187" s="45" t="n">
        <v>4.22</v>
      </c>
      <c r="J187" s="45" t="n">
        <v>4.98</v>
      </c>
      <c r="K187" s="45" t="n">
        <v>3.09</v>
      </c>
      <c r="L187" s="58">
        <f>IF(OR($A187="",$N187=0),"",COUNTIFS($A$5:$A$1500,$A187,$N$5:$N$1500,"&gt;"&amp;$N187)+1)</f>
        <v/>
      </c>
      <c r="M187" s="58">
        <f>IF(OR($A187="",$N187=0),"",IF(AND($A187&gt;=1001,$A187&lt;=1005),COUNTIFS($A$5:$A$1500,"&gt;=1001",$A$5:$A$1500,"&lt;=1005",$N$5:$N$1500,"&gt;"&amp;$N187)+1,""))</f>
        <v/>
      </c>
      <c r="N187" s="50">
        <f>ROUND(((O187*3+P187*3+Q187*3+R187*3+S187*1)/13)*5,0)</f>
        <v/>
      </c>
      <c r="O187" s="43" t="n">
        <v>46.25</v>
      </c>
      <c r="P187" s="43" t="n">
        <v>56.19</v>
      </c>
      <c r="Q187" s="43" t="n">
        <v>63</v>
      </c>
      <c r="R187" s="43" t="n">
        <v>71.88</v>
      </c>
      <c r="S187" s="43" t="n">
        <v>45.83</v>
      </c>
      <c r="T187" s="58">
        <f>IF($C187="","",IF(ISNA(MATCH($C187,Comparativosimulacros!$E:$E,0)),"Falta en Comparativo","Sí está"))</f>
        <v/>
      </c>
    </row>
    <row r="188" ht="15.75" customHeight="1" s="42">
      <c r="A188" s="50" t="n">
        <v>701</v>
      </c>
      <c r="B188" s="44" t="n"/>
      <c r="C188" s="44" t="n"/>
      <c r="D188" s="43" t="inlineStr">
        <is>
          <t>Álvarez Álvarez Mateo</t>
        </is>
      </c>
      <c r="E188" s="51" t="n"/>
      <c r="F188" s="52" t="n"/>
      <c r="G188" s="45" t="n">
        <v>2.5</v>
      </c>
      <c r="H188" s="45" t="n">
        <v>2.8</v>
      </c>
      <c r="I188" s="45" t="n">
        <v>2.64</v>
      </c>
      <c r="J188" s="45" t="n">
        <v>2.99</v>
      </c>
      <c r="K188" s="45" t="n">
        <v>4.5</v>
      </c>
      <c r="L188" s="58">
        <f>IF(OR($A188="",$N188=0),"",COUNTIFS($A$5:$A$1500,$A188,$N$5:$N$1500,"&gt;"&amp;$N188)+1)</f>
        <v/>
      </c>
      <c r="M188" s="58">
        <f>IF(OR($A188="",$N188=0),"",IF(AND($A188&gt;=1001,$A188&lt;=1005),COUNTIFS($A$5:$A$1500,"&gt;=1001",$A$5:$A$1500,"&lt;=1005",$N$5:$N$1500,"&gt;"&amp;$N188)+1,""))</f>
        <v/>
      </c>
      <c r="N188" s="50">
        <f>ROUND(((O188*3+P188*3+Q188*3+R188*3+S188*1)/13)*5,0)</f>
        <v/>
      </c>
      <c r="O188" s="43" t="n">
        <v>38.75</v>
      </c>
      <c r="P188" s="43" t="n">
        <v>40.71</v>
      </c>
      <c r="Q188" s="43" t="n">
        <v>39.38</v>
      </c>
      <c r="R188" s="43" t="n">
        <v>43.13</v>
      </c>
      <c r="S188" s="43" t="n">
        <v>66.67</v>
      </c>
      <c r="T188" s="58">
        <f>IF($C188="","",IF(ISNA(MATCH($C188,Comparativosimulacros!$E:$E,0)),"Falta en Comparativo","Sí está"))</f>
        <v/>
      </c>
    </row>
    <row r="189" ht="15.75" customHeight="1" s="42">
      <c r="A189" s="50" t="n">
        <v>701</v>
      </c>
      <c r="B189" s="44" t="n"/>
      <c r="C189" s="44" t="n"/>
      <c r="D189" s="43" t="inlineStr">
        <is>
          <t>Argumedo Lopez Katty Yulieth</t>
        </is>
      </c>
      <c r="E189" s="51" t="n"/>
      <c r="F189" s="52" t="n"/>
      <c r="G189" s="45" t="n">
        <v>4.2</v>
      </c>
      <c r="H189" s="45" t="n">
        <v>3.77</v>
      </c>
      <c r="I189" s="45" t="n">
        <v>3.7</v>
      </c>
      <c r="J189" s="45" t="n">
        <v>4.31</v>
      </c>
      <c r="K189" s="45" t="n">
        <v>5</v>
      </c>
      <c r="L189" s="58">
        <f>IF(OR($A189="",$N189=0),"",COUNTIFS($A$5:$A$1500,$A189,$N$5:$N$1500,"&gt;"&amp;$N189)+1)</f>
        <v/>
      </c>
      <c r="M189" s="58">
        <f>IF(OR($A189="",$N189=0),"",IF(AND($A189&gt;=1001,$A189&lt;=1005),COUNTIFS($A$5:$A$1500,"&gt;=1001",$A$5:$A$1500,"&lt;=1005",$N$5:$N$1500,"&gt;"&amp;$N189)+1,""))</f>
        <v/>
      </c>
      <c r="N189" s="50">
        <f>ROUND(((O189*3+P189*3+Q189*3+R189*3+S189*1)/13)*5,0)</f>
        <v/>
      </c>
      <c r="O189" s="43" t="n">
        <v>65</v>
      </c>
      <c r="P189" s="43" t="n">
        <v>54.82</v>
      </c>
      <c r="Q189" s="43" t="n">
        <v>55.13</v>
      </c>
      <c r="R189" s="43" t="n">
        <v>62.29</v>
      </c>
      <c r="S189" s="43" t="n">
        <v>75</v>
      </c>
      <c r="T189" s="58">
        <f>IF($C189="","",IF(ISNA(MATCH($C189,Comparativosimulacros!$E:$E,0)),"Falta en Comparativo","Sí está"))</f>
        <v/>
      </c>
    </row>
    <row r="190" ht="15.75" customHeight="1" s="42">
      <c r="A190" s="50" t="n">
        <v>701</v>
      </c>
      <c r="B190" s="44" t="n"/>
      <c r="C190" s="44" t="n"/>
      <c r="D190" s="43" t="inlineStr">
        <is>
          <t>Arteaga Machado Matías</t>
        </is>
      </c>
      <c r="E190" s="51" t="n"/>
      <c r="F190" s="52" t="n"/>
      <c r="G190" s="45" t="n">
        <v>4.28</v>
      </c>
      <c r="H190" s="45" t="n">
        <v>3.77</v>
      </c>
      <c r="I190" s="45" t="n">
        <v>2.99</v>
      </c>
      <c r="J190" s="45" t="n">
        <v>4.31</v>
      </c>
      <c r="K190" s="45" t="n">
        <v>5</v>
      </c>
      <c r="L190" s="58">
        <f>IF(OR($A190="",$N190=0),"",COUNTIFS($A$5:$A$1500,$A190,$N$5:$N$1500,"&gt;"&amp;$N190)+1)</f>
        <v/>
      </c>
      <c r="M190" s="58">
        <f>IF(OR($A190="",$N190=0),"",IF(AND($A190&gt;=1001,$A190&lt;=1005),COUNTIFS($A$5:$A$1500,"&gt;=1001",$A$5:$A$1500,"&lt;=1005",$N$5:$N$1500,"&gt;"&amp;$N190)+1,""))</f>
        <v/>
      </c>
      <c r="N190" s="50">
        <f>ROUND(((O190*3+P190*3+Q190*3+R190*3+S190*1)/13)*5,0)</f>
        <v/>
      </c>
      <c r="O190" s="43" t="n">
        <v>66.25</v>
      </c>
      <c r="P190" s="43" t="n">
        <v>54.82</v>
      </c>
      <c r="Q190" s="43" t="n">
        <v>44.63</v>
      </c>
      <c r="R190" s="43" t="n">
        <v>62.29</v>
      </c>
      <c r="S190" s="43" t="n">
        <v>79.17</v>
      </c>
      <c r="T190" s="58">
        <f>IF($C190="","",IF(ISNA(MATCH($C190,Comparativosimulacros!$E:$E,0)),"Falta en Comparativo","Sí está"))</f>
        <v/>
      </c>
    </row>
    <row r="191" ht="15.75" customHeight="1" s="42">
      <c r="A191" s="50" t="n">
        <v>701</v>
      </c>
      <c r="B191" s="44" t="n"/>
      <c r="C191" s="44" t="n"/>
      <c r="D191" s="43" t="inlineStr">
        <is>
          <t>Ballesteros Polanco Esteban</t>
        </is>
      </c>
      <c r="E191" s="51" t="n"/>
      <c r="F191" s="52" t="n"/>
      <c r="G191" s="45" t="n">
        <v>3.19</v>
      </c>
      <c r="H191" s="45" t="n">
        <v>4.04</v>
      </c>
      <c r="I191" s="45" t="n">
        <v>4.58</v>
      </c>
      <c r="J191" s="45" t="n">
        <v>4.31</v>
      </c>
      <c r="K191" s="45" t="n">
        <v>4.5</v>
      </c>
      <c r="L191" s="58">
        <f>IF(OR($A191="",$N191=0),"",COUNTIFS($A$5:$A$1500,$A191,$N$5:$N$1500,"&gt;"&amp;$N191)+1)</f>
        <v/>
      </c>
      <c r="M191" s="58">
        <f>IF(OR($A191="",$N191=0),"",IF(AND($A191&gt;=1001,$A191&lt;=1005),COUNTIFS($A$5:$A$1500,"&gt;=1001",$A$5:$A$1500,"&lt;=1005",$N$5:$N$1500,"&gt;"&amp;$N191)+1,""))</f>
        <v/>
      </c>
      <c r="N191" s="50">
        <f>ROUND(((O191*3+P191*3+Q191*3+R191*3+S191*1)/13)*5,0)</f>
        <v/>
      </c>
      <c r="O191" s="43" t="n">
        <v>49.38</v>
      </c>
      <c r="P191" s="43" t="n">
        <v>58.75</v>
      </c>
      <c r="Q191" s="43" t="n">
        <v>68.25</v>
      </c>
      <c r="R191" s="43" t="n">
        <v>62.29</v>
      </c>
      <c r="S191" s="43" t="n">
        <v>66.67</v>
      </c>
      <c r="T191" s="58">
        <f>IF($C191="","",IF(ISNA(MATCH($C191,Comparativosimulacros!$E:$E,0)),"Falta en Comparativo","Sí está"))</f>
        <v/>
      </c>
    </row>
    <row r="192" ht="15.75" customHeight="1" s="42">
      <c r="A192" s="50" t="n">
        <v>701</v>
      </c>
      <c r="B192" s="44" t="n"/>
      <c r="C192" s="44" t="n"/>
      <c r="D192" s="43" t="inlineStr">
        <is>
          <t>Becerra Sepúlveda Mariángel</t>
        </is>
      </c>
      <c r="E192" s="51" t="n"/>
      <c r="F192" s="52" t="n"/>
      <c r="G192" s="45" t="n">
        <v>2.58</v>
      </c>
      <c r="H192" s="45" t="n">
        <v>3.23</v>
      </c>
      <c r="I192" s="45" t="n">
        <v>3.17</v>
      </c>
      <c r="J192" s="45" t="n">
        <v>1.99</v>
      </c>
      <c r="K192" s="45" t="n">
        <v>3.37</v>
      </c>
      <c r="L192" s="58">
        <f>IF(OR($A192="",$N192=0),"",COUNTIFS($A$5:$A$1500,$A192,$N$5:$N$1500,"&gt;"&amp;$N192)+1)</f>
        <v/>
      </c>
      <c r="M192" s="58">
        <f>IF(OR($A192="",$N192=0),"",IF(AND($A192&gt;=1001,$A192&lt;=1005),COUNTIFS($A$5:$A$1500,"&gt;=1001",$A$5:$A$1500,"&lt;=1005",$N$5:$N$1500,"&gt;"&amp;$N192)+1,""))</f>
        <v/>
      </c>
      <c r="N192" s="50">
        <f>ROUND(((O192*3+P192*3+Q192*3+R192*3+S192*1)/13)*5,0)</f>
        <v/>
      </c>
      <c r="O192" s="43" t="n">
        <v>40</v>
      </c>
      <c r="P192" s="43" t="n">
        <v>46.96</v>
      </c>
      <c r="Q192" s="43" t="n">
        <v>47.25</v>
      </c>
      <c r="R192" s="43" t="n">
        <v>28.75</v>
      </c>
      <c r="S192" s="43" t="n">
        <v>50</v>
      </c>
      <c r="T192" s="58">
        <f>IF($C192="","",IF(ISNA(MATCH($C192,Comparativosimulacros!$E:$E,0)),"Falta en Comparativo","Sí está"))</f>
        <v/>
      </c>
    </row>
    <row r="193" ht="15.75" customHeight="1" s="42">
      <c r="A193" s="50" t="n">
        <v>701</v>
      </c>
      <c r="B193" s="44" t="n"/>
      <c r="C193" s="44" t="n"/>
      <c r="D193" s="43" t="inlineStr">
        <is>
          <t>Bran González Ximena</t>
        </is>
      </c>
      <c r="E193" s="51" t="n"/>
      <c r="F193" s="52" t="n"/>
      <c r="G193" s="45" t="n"/>
      <c r="H193" s="45" t="n"/>
      <c r="I193" s="45" t="n"/>
      <c r="J193" s="45" t="n"/>
      <c r="K193" s="45" t="n"/>
      <c r="L193" s="58">
        <f>IF(OR($A193="",$N193=0),"",COUNTIFS($A$5:$A$1500,$A193,$N$5:$N$1500,"&gt;"&amp;$N193)+1)</f>
        <v/>
      </c>
      <c r="M193" s="58">
        <f>IF(OR($A193="",$N193=0),"",IF(AND($A193&gt;=1001,$A193&lt;=1005),COUNTIFS($A$5:$A$1500,"&gt;=1001",$A$5:$A$1500,"&lt;=1005",$N$5:$N$1500,"&gt;"&amp;$N193)+1,""))</f>
        <v/>
      </c>
      <c r="N193" s="50">
        <f>ROUND(((O193*3+P193*3+Q193*3+R193*3+S193*1)/13)*5,0)</f>
        <v/>
      </c>
      <c r="O193" s="43" t="n">
        <v>48</v>
      </c>
      <c r="P193" s="43" t="n">
        <v>35</v>
      </c>
      <c r="Q193" s="43" t="n">
        <v>39</v>
      </c>
      <c r="R193" s="43" t="n">
        <v>40</v>
      </c>
      <c r="S193" s="43" t="n">
        <v>50</v>
      </c>
      <c r="T193" s="58">
        <f>IF($C193="","",IF(ISNA(MATCH($C193,Comparativosimulacros!$E:$E,0)),"Falta en Comparativo","Sí está"))</f>
        <v/>
      </c>
    </row>
    <row r="194" ht="15.75" customHeight="1" s="42">
      <c r="A194" s="50" t="n">
        <v>701</v>
      </c>
      <c r="B194" s="44" t="n"/>
      <c r="C194" s="44" t="n"/>
      <c r="D194" s="43" t="inlineStr">
        <is>
          <t>Bran Rivera Mathias</t>
        </is>
      </c>
      <c r="E194" s="51" t="n"/>
      <c r="F194" s="52" t="n"/>
      <c r="G194" s="45" t="n">
        <v>4.68</v>
      </c>
      <c r="H194" s="45" t="n">
        <v>4.88</v>
      </c>
      <c r="I194" s="45" t="n">
        <v>4.22</v>
      </c>
      <c r="J194" s="45" t="n">
        <v>5</v>
      </c>
      <c r="K194" s="45" t="n">
        <v>4.5</v>
      </c>
      <c r="L194" s="58">
        <f>IF(OR($A194="",$N194=0),"",COUNTIFS($A$5:$A$1500,$A194,$N$5:$N$1500,"&gt;"&amp;$N194)+1)</f>
        <v/>
      </c>
      <c r="M194" s="58">
        <f>IF(OR($A194="",$N194=0),"",IF(AND($A194&gt;=1001,$A194&lt;=1005),COUNTIFS($A$5:$A$1500,"&gt;=1001",$A$5:$A$1500,"&lt;=1005",$N$5:$N$1500,"&gt;"&amp;$N194)+1,""))</f>
        <v/>
      </c>
      <c r="N194" s="50">
        <f>ROUND(((O194*3+P194*3+Q194*3+R194*3+S194*1)/13)*5,0)</f>
        <v/>
      </c>
      <c r="O194" s="43" t="n">
        <v>72.5</v>
      </c>
      <c r="P194" s="43" t="n">
        <v>71.01000000000001</v>
      </c>
      <c r="Q194" s="43" t="n">
        <v>63</v>
      </c>
      <c r="R194" s="43" t="n">
        <v>76.67</v>
      </c>
      <c r="S194" s="43" t="n">
        <v>66.67</v>
      </c>
      <c r="T194" s="58">
        <f>IF($C194="","",IF(ISNA(MATCH($C194,Comparativosimulacros!$E:$E,0)),"Falta en Comparativo","Sí está"))</f>
        <v/>
      </c>
    </row>
    <row r="195" ht="15.75" customHeight="1" s="42">
      <c r="A195" s="50" t="n">
        <v>701</v>
      </c>
      <c r="B195" s="44" t="n"/>
      <c r="C195" s="44" t="n"/>
      <c r="D195" s="43" t="inlineStr">
        <is>
          <t>Bravo Galeano Dulce Maria</t>
        </is>
      </c>
      <c r="E195" s="51" t="n"/>
      <c r="F195" s="52" t="n"/>
      <c r="G195" s="45" t="n">
        <v>4.2</v>
      </c>
      <c r="H195" s="45" t="n">
        <v>4.61</v>
      </c>
      <c r="I195" s="45" t="n">
        <v>3.87</v>
      </c>
      <c r="J195" s="45" t="n">
        <v>4.65</v>
      </c>
      <c r="K195" s="45" t="n">
        <v>5</v>
      </c>
      <c r="L195" s="58">
        <f>IF(OR($A195="",$N195=0),"",COUNTIFS($A$5:$A$1500,$A195,$N$5:$N$1500,"&gt;"&amp;$N195)+1)</f>
        <v/>
      </c>
      <c r="M195" s="58">
        <f>IF(OR($A195="",$N195=0),"",IF(AND($A195&gt;=1001,$A195&lt;=1005),COUNTIFS($A$5:$A$1500,"&gt;=1001",$A$5:$A$1500,"&lt;=1005",$N$5:$N$1500,"&gt;"&amp;$N195)+1,""))</f>
        <v/>
      </c>
      <c r="N195" s="50">
        <f>ROUND(((O195*3+P195*3+Q195*3+R195*3+S195*1)/13)*5,0)</f>
        <v/>
      </c>
      <c r="O195" s="43" t="n">
        <v>65</v>
      </c>
      <c r="P195" s="43" t="n">
        <v>67.08</v>
      </c>
      <c r="Q195" s="43" t="n">
        <v>57.75</v>
      </c>
      <c r="R195" s="43" t="n">
        <v>67.08</v>
      </c>
      <c r="S195" s="43" t="n">
        <v>75</v>
      </c>
      <c r="T195" s="58">
        <f>IF($C195="","",IF(ISNA(MATCH($C195,Comparativosimulacros!$E:$E,0)),"Falta en Comparativo","Sí está"))</f>
        <v/>
      </c>
    </row>
    <row r="196" ht="15.75" customHeight="1" s="42">
      <c r="A196" s="50" t="n">
        <v>701</v>
      </c>
      <c r="B196" s="44" t="n"/>
      <c r="C196" s="44" t="n"/>
      <c r="D196" s="43" t="inlineStr">
        <is>
          <t>Bustamante Valderrama Maria Alejandra</t>
        </is>
      </c>
      <c r="E196" s="51" t="n"/>
      <c r="F196" s="52" t="n"/>
      <c r="G196" s="45" t="n">
        <v>2.3</v>
      </c>
      <c r="H196" s="45" t="n">
        <v>3.77</v>
      </c>
      <c r="I196" s="45" t="n">
        <v>4.4</v>
      </c>
      <c r="J196" s="45" t="n">
        <v>4.98</v>
      </c>
      <c r="K196" s="45" t="n">
        <v>3.65</v>
      </c>
      <c r="L196" s="58">
        <f>IF(OR($A196="",$N196=0),"",COUNTIFS($A$5:$A$1500,$A196,$N$5:$N$1500,"&gt;"&amp;$N196)+1)</f>
        <v/>
      </c>
      <c r="M196" s="58">
        <f>IF(OR($A196="",$N196=0),"",IF(AND($A196&gt;=1001,$A196&lt;=1005),COUNTIFS($A$5:$A$1500,"&gt;=1001",$A$5:$A$1500,"&lt;=1005",$N$5:$N$1500,"&gt;"&amp;$N196)+1,""))</f>
        <v/>
      </c>
      <c r="N196" s="50">
        <f>ROUND(((O196*3+P196*3+Q196*3+R196*3+S196*1)/13)*5,0)</f>
        <v/>
      </c>
      <c r="O196" s="43" t="n">
        <v>35.63</v>
      </c>
      <c r="P196" s="43" t="n">
        <v>54.82</v>
      </c>
      <c r="Q196" s="43" t="n">
        <v>65.63</v>
      </c>
      <c r="R196" s="43" t="n">
        <v>71.88</v>
      </c>
      <c r="S196" s="43" t="n">
        <v>54.17</v>
      </c>
      <c r="T196" s="58">
        <f>IF($C196="","",IF(ISNA(MATCH($C196,Comparativosimulacros!$E:$E,0)),"Falta en Comparativo","Sí está"))</f>
        <v/>
      </c>
    </row>
    <row r="197" ht="15.75" customHeight="1" s="42">
      <c r="A197" s="50" t="n">
        <v>701</v>
      </c>
      <c r="B197" s="44" t="n"/>
      <c r="C197" s="44" t="n"/>
      <c r="D197" s="43" t="inlineStr">
        <is>
          <t>Cano Cardona José Fernando</t>
        </is>
      </c>
      <c r="E197" s="51" t="n"/>
      <c r="F197" s="52" t="n"/>
      <c r="G197" s="45" t="n">
        <v>3.39</v>
      </c>
      <c r="H197" s="45" t="n">
        <v>2.93</v>
      </c>
      <c r="I197" s="45" t="n">
        <v>2.46</v>
      </c>
      <c r="J197" s="45" t="n">
        <v>1.33</v>
      </c>
      <c r="K197" s="45" t="n">
        <v>1.41</v>
      </c>
      <c r="L197" s="58">
        <f>IF(OR($A197="",$N197=0),"",COUNTIFS($A$5:$A$1500,$A197,$N$5:$N$1500,"&gt;"&amp;$N197)+1)</f>
        <v/>
      </c>
      <c r="M197" s="58">
        <f>IF(OR($A197="",$N197=0),"",IF(AND($A197&gt;=1001,$A197&lt;=1005),COUNTIFS($A$5:$A$1500,"&gt;=1001",$A$5:$A$1500,"&lt;=1005",$N$5:$N$1500,"&gt;"&amp;$N197)+1,""))</f>
        <v/>
      </c>
      <c r="N197" s="50">
        <f>ROUND(((O197*3+P197*3+Q197*3+R197*3+S197*1)/13)*5,0)</f>
        <v/>
      </c>
      <c r="O197" s="43" t="n">
        <v>52.5</v>
      </c>
      <c r="P197" s="43" t="n">
        <v>42.56</v>
      </c>
      <c r="Q197" s="43" t="n">
        <v>36.75</v>
      </c>
      <c r="R197" s="43" t="n">
        <v>19.17</v>
      </c>
      <c r="S197" s="43" t="n">
        <v>20.83</v>
      </c>
      <c r="T197" s="58">
        <f>IF($C197="","",IF(ISNA(MATCH($C197,Comparativosimulacros!$E:$E,0)),"Falta en Comparativo","Sí está"))</f>
        <v/>
      </c>
    </row>
    <row r="198" ht="15.75" customHeight="1" s="42">
      <c r="A198" s="50" t="n">
        <v>701</v>
      </c>
      <c r="B198" s="44" t="n"/>
      <c r="C198" s="44" t="n"/>
      <c r="D198" s="43" t="inlineStr">
        <is>
          <t>Cárdenas Niño Ángela Sofía</t>
        </is>
      </c>
      <c r="E198" s="51" t="n"/>
      <c r="F198" s="52" t="n"/>
      <c r="G198" s="45" t="n">
        <v>3.79</v>
      </c>
      <c r="H198" s="45" t="n">
        <v>3.63</v>
      </c>
      <c r="I198" s="45" t="n">
        <v>4.05</v>
      </c>
      <c r="J198" s="45" t="n">
        <v>4.98</v>
      </c>
      <c r="K198" s="45" t="n">
        <v>5</v>
      </c>
      <c r="L198" s="58">
        <f>IF(OR($A198="",$N198=0),"",COUNTIFS($A$5:$A$1500,$A198,$N$5:$N$1500,"&gt;"&amp;$N198)+1)</f>
        <v/>
      </c>
      <c r="M198" s="58">
        <f>IF(OR($A198="",$N198=0),"",IF(AND($A198&gt;=1001,$A198&lt;=1005),COUNTIFS($A$5:$A$1500,"&gt;=1001",$A$5:$A$1500,"&lt;=1005",$N$5:$N$1500,"&gt;"&amp;$N198)+1,""))</f>
        <v/>
      </c>
      <c r="N198" s="50">
        <f>ROUND(((O198*3+P198*3+Q198*3+R198*3+S198*1)/13)*5,0)</f>
        <v/>
      </c>
      <c r="O198" s="43" t="n">
        <v>58.75</v>
      </c>
      <c r="P198" s="43" t="n">
        <v>52.74</v>
      </c>
      <c r="Q198" s="43" t="n">
        <v>60.38</v>
      </c>
      <c r="R198" s="43" t="n">
        <v>71.88</v>
      </c>
      <c r="S198" s="43" t="n">
        <v>79.17</v>
      </c>
      <c r="T198" s="58">
        <f>IF($C198="","",IF(ISNA(MATCH($C198,Comparativosimulacros!$E:$E,0)),"Falta en Comparativo","Sí está"))</f>
        <v/>
      </c>
    </row>
    <row r="199" ht="15.75" customHeight="1" s="42">
      <c r="A199" s="50" t="n">
        <v>701</v>
      </c>
      <c r="B199" s="44" t="n"/>
      <c r="C199" s="44" t="n"/>
      <c r="D199" s="43" t="inlineStr">
        <is>
          <t>Cicero  Miguel Angel</t>
        </is>
      </c>
      <c r="E199" s="51" t="n"/>
      <c r="F199" s="52" t="n"/>
      <c r="G199" s="45" t="n"/>
      <c r="H199" s="45" t="n"/>
      <c r="I199" s="45" t="n"/>
      <c r="J199" s="45" t="n"/>
      <c r="K199" s="45" t="n"/>
      <c r="L199" s="58">
        <f>IF(OR($A199="",$N199=0),"",COUNTIFS($A$5:$A$1500,$A199,$N$5:$N$1500,"&gt;"&amp;$N199)+1)</f>
        <v/>
      </c>
      <c r="M199" s="58">
        <f>IF(OR($A199="",$N199=0),"",IF(AND($A199&gt;=1001,$A199&lt;=1005),COUNTIFS($A$5:$A$1500,"&gt;=1001",$A$5:$A$1500,"&lt;=1005",$N$5:$N$1500,"&gt;"&amp;$N199)+1,""))</f>
        <v/>
      </c>
      <c r="N199" s="50">
        <f>ROUND(((O199*3+P199*3+Q199*3+R199*3+S199*1)/13)*5,0)</f>
        <v/>
      </c>
      <c r="O199" s="43" t="n">
        <v>51</v>
      </c>
      <c r="P199" s="43" t="n">
        <v>51</v>
      </c>
      <c r="Q199" s="43" t="n">
        <v>52</v>
      </c>
      <c r="R199" s="43" t="n">
        <v>57</v>
      </c>
      <c r="S199" s="43" t="n">
        <v>66</v>
      </c>
      <c r="T199" s="58">
        <f>IF($C199="","",IF(ISNA(MATCH($C199,Comparativosimulacros!$E:$E,0)),"Falta en Comparativo","Sí está"))</f>
        <v/>
      </c>
    </row>
    <row r="200" ht="15.75" customHeight="1" s="42">
      <c r="A200" s="50" t="n">
        <v>701</v>
      </c>
      <c r="B200" s="44" t="n"/>
      <c r="C200" s="44" t="n"/>
      <c r="D200" s="43" t="inlineStr">
        <is>
          <t>Correa Caro Angely Paola</t>
        </is>
      </c>
      <c r="E200" s="51" t="n"/>
      <c r="F200" s="52" t="n"/>
      <c r="G200" s="45" t="n">
        <v>4.68</v>
      </c>
      <c r="H200" s="45" t="n">
        <v>2.97</v>
      </c>
      <c r="I200" s="45" t="n">
        <v>1.94</v>
      </c>
      <c r="J200" s="45" t="n">
        <v>3.65</v>
      </c>
      <c r="K200" s="45" t="n">
        <v>4.22</v>
      </c>
      <c r="L200" s="58">
        <f>IF(OR($A200="",$N200=0),"",COUNTIFS($A$5:$A$1500,$A200,$N$5:$N$1500,"&gt;"&amp;$N200)+1)</f>
        <v/>
      </c>
      <c r="M200" s="58">
        <f>IF(OR($A200="",$N200=0),"",IF(AND($A200&gt;=1001,$A200&lt;=1005),COUNTIFS($A$5:$A$1500,"&gt;=1001",$A$5:$A$1500,"&lt;=1005",$N$5:$N$1500,"&gt;"&amp;$N200)+1,""))</f>
        <v/>
      </c>
      <c r="N200" s="50">
        <f>ROUND(((O200*3+P200*3+Q200*3+R200*3+S200*1)/13)*5,0)</f>
        <v/>
      </c>
      <c r="O200" s="43" t="n">
        <v>72.5</v>
      </c>
      <c r="P200" s="43" t="n">
        <v>43.27</v>
      </c>
      <c r="Q200" s="43" t="n">
        <v>28.88</v>
      </c>
      <c r="R200" s="43" t="n">
        <v>52.71</v>
      </c>
      <c r="S200" s="43" t="n">
        <v>62.5</v>
      </c>
      <c r="T200" s="58">
        <f>IF($C200="","",IF(ISNA(MATCH($C200,Comparativosimulacros!$E:$E,0)),"Falta en Comparativo","Sí está"))</f>
        <v/>
      </c>
    </row>
    <row r="201" ht="15.75" customHeight="1" s="42">
      <c r="A201" s="50" t="n">
        <v>701</v>
      </c>
      <c r="B201" s="44" t="n"/>
      <c r="C201" s="44" t="n"/>
      <c r="D201" s="43" t="inlineStr">
        <is>
          <t>Durango Usuga María Alejandra</t>
        </is>
      </c>
      <c r="E201" s="51" t="n"/>
      <c r="F201" s="52" t="n"/>
      <c r="G201" s="45" t="n">
        <v>3.59</v>
      </c>
      <c r="H201" s="45" t="n">
        <v>3.21</v>
      </c>
      <c r="I201" s="45" t="n">
        <v>2.99</v>
      </c>
      <c r="J201" s="45" t="n">
        <v>1.66</v>
      </c>
      <c r="K201" s="45" t="n">
        <v>2.25</v>
      </c>
      <c r="L201" s="58">
        <f>IF(OR($A201="",$N201=0),"",COUNTIFS($A$5:$A$1500,$A201,$N$5:$N$1500,"&gt;"&amp;$N201)+1)</f>
        <v/>
      </c>
      <c r="M201" s="58">
        <f>IF(OR($A201="",$N201=0),"",IF(AND($A201&gt;=1001,$A201&lt;=1005),COUNTIFS($A$5:$A$1500,"&gt;=1001",$A$5:$A$1500,"&lt;=1005",$N$5:$N$1500,"&gt;"&amp;$N201)+1,""))</f>
        <v/>
      </c>
      <c r="N201" s="50">
        <f>ROUND(((O201*3+P201*3+Q201*3+R201*3+S201*1)/13)*5,0)</f>
        <v/>
      </c>
      <c r="O201" s="43" t="n">
        <v>55.63</v>
      </c>
      <c r="P201" s="43" t="n">
        <v>46.73</v>
      </c>
      <c r="Q201" s="43" t="n">
        <v>44.63</v>
      </c>
      <c r="R201" s="43" t="n">
        <v>23.96</v>
      </c>
      <c r="S201" s="43" t="n">
        <v>33.33</v>
      </c>
      <c r="T201" s="58">
        <f>IF($C201="","",IF(ISNA(MATCH($C201,Comparativosimulacros!$E:$E,0)),"Falta en Comparativo","Sí está"))</f>
        <v/>
      </c>
    </row>
    <row r="202" ht="15.75" customHeight="1" s="42">
      <c r="A202" s="50" t="n">
        <v>701</v>
      </c>
      <c r="B202" s="44" t="n"/>
      <c r="C202" s="44" t="n"/>
      <c r="D202" s="43" t="inlineStr">
        <is>
          <t>García Guzmán Juan Andrés</t>
        </is>
      </c>
      <c r="E202" s="51" t="n"/>
      <c r="F202" s="52" t="n"/>
      <c r="G202" s="45" t="n">
        <v>2.58</v>
      </c>
      <c r="H202" s="45" t="n">
        <v>2.07</v>
      </c>
      <c r="I202" s="45" t="n">
        <v>3.34</v>
      </c>
      <c r="J202" s="45" t="n">
        <v>4.31</v>
      </c>
      <c r="K202" s="45" t="n">
        <v>2.53</v>
      </c>
      <c r="L202" s="58">
        <f>IF(OR($A202="",$N202=0),"",COUNTIFS($A$5:$A$1500,$A202,$N$5:$N$1500,"&gt;"&amp;$N202)+1)</f>
        <v/>
      </c>
      <c r="M202" s="58">
        <f>IF(OR($A202="",$N202=0),"",IF(AND($A202&gt;=1001,$A202&lt;=1005),COUNTIFS($A$5:$A$1500,"&gt;=1001",$A$5:$A$1500,"&lt;=1005",$N$5:$N$1500,"&gt;"&amp;$N202)+1,""))</f>
        <v/>
      </c>
      <c r="N202" s="50">
        <f>ROUND(((O202*3+P202*3+Q202*3+R202*3+S202*1)/13)*5,0)</f>
        <v/>
      </c>
      <c r="O202" s="43" t="n">
        <v>40</v>
      </c>
      <c r="P202" s="43" t="n">
        <v>30.06</v>
      </c>
      <c r="Q202" s="43" t="n">
        <v>49.88</v>
      </c>
      <c r="R202" s="43" t="n">
        <v>62.29</v>
      </c>
      <c r="S202" s="43" t="n">
        <v>37.5</v>
      </c>
      <c r="T202" s="58">
        <f>IF($C202="","",IF(ISNA(MATCH($C202,Comparativosimulacros!$E:$E,0)),"Falta en Comparativo","Sí está"))</f>
        <v/>
      </c>
    </row>
    <row r="203" ht="15.75" customHeight="1" s="42">
      <c r="A203" s="50" t="n">
        <v>701</v>
      </c>
      <c r="B203" s="44" t="n"/>
      <c r="C203" s="44" t="n"/>
      <c r="D203" s="43" t="inlineStr">
        <is>
          <t>González Yépez Jeankeiber Eduardo</t>
        </is>
      </c>
      <c r="E203" s="51" t="n"/>
      <c r="F203" s="52" t="n"/>
      <c r="G203" s="45" t="n">
        <v>2.99</v>
      </c>
      <c r="H203" s="45" t="n">
        <v>3.48</v>
      </c>
      <c r="I203" s="45" t="n">
        <v>3.87</v>
      </c>
      <c r="J203" s="45" t="n">
        <v>3.98</v>
      </c>
      <c r="K203" s="45" t="n">
        <v>3.09</v>
      </c>
      <c r="L203" s="58">
        <f>IF(OR($A203="",$N203=0),"",COUNTIFS($A$5:$A$1500,$A203,$N$5:$N$1500,"&gt;"&amp;$N203)+1)</f>
        <v/>
      </c>
      <c r="M203" s="58">
        <f>IF(OR($A203="",$N203=0),"",IF(AND($A203&gt;=1001,$A203&lt;=1005),COUNTIFS($A$5:$A$1500,"&gt;=1001",$A$5:$A$1500,"&lt;=1005",$N$5:$N$1500,"&gt;"&amp;$N203)+1,""))</f>
        <v/>
      </c>
      <c r="N203" s="50">
        <f>ROUND(((O203*3+P203*3+Q203*3+R203*3+S203*1)/13)*5,0)</f>
        <v/>
      </c>
      <c r="O203" s="43" t="n">
        <v>46.25</v>
      </c>
      <c r="P203" s="43" t="n">
        <v>50.65</v>
      </c>
      <c r="Q203" s="43" t="n">
        <v>57.75</v>
      </c>
      <c r="R203" s="43" t="n">
        <v>57.5</v>
      </c>
      <c r="S203" s="43" t="n">
        <v>45.83</v>
      </c>
      <c r="T203" s="58">
        <f>IF($C203="","",IF(ISNA(MATCH($C203,Comparativosimulacros!$E:$E,0)),"Falta en Comparativo","Sí está"))</f>
        <v/>
      </c>
    </row>
    <row r="204" ht="15.75" customHeight="1" s="42">
      <c r="A204" s="50" t="n">
        <v>701</v>
      </c>
      <c r="B204" s="44" t="n"/>
      <c r="C204" s="44" t="n"/>
      <c r="D204" s="43" t="inlineStr">
        <is>
          <t>Guerra Restrepo Juan Manuel</t>
        </is>
      </c>
      <c r="E204" s="51" t="n"/>
      <c r="F204" s="52" t="n"/>
      <c r="G204" s="45" t="n">
        <v>3.99</v>
      </c>
      <c r="H204" s="45" t="n">
        <v>4.02</v>
      </c>
      <c r="I204" s="45" t="n">
        <v>3.52</v>
      </c>
      <c r="J204" s="45" t="n">
        <v>3.65</v>
      </c>
      <c r="K204" s="45" t="n">
        <v>2.81</v>
      </c>
      <c r="L204" s="58">
        <f>IF(OR($A204="",$N204=0),"",COUNTIFS($A$5:$A$1500,$A204,$N$5:$N$1500,"&gt;"&amp;$N204)+1)</f>
        <v/>
      </c>
      <c r="M204" s="58">
        <f>IF(OR($A204="",$N204=0),"",IF(AND($A204&gt;=1001,$A204&lt;=1005),COUNTIFS($A$5:$A$1500,"&gt;=1001",$A$5:$A$1500,"&lt;=1005",$N$5:$N$1500,"&gt;"&amp;$N204)+1,""))</f>
        <v/>
      </c>
      <c r="N204" s="50">
        <f>ROUND(((O204*3+P204*3+Q204*3+R204*3+S204*1)/13)*5,0)</f>
        <v/>
      </c>
      <c r="O204" s="43" t="n">
        <v>61.88</v>
      </c>
      <c r="P204" s="43" t="n">
        <v>58.51</v>
      </c>
      <c r="Q204" s="43" t="n">
        <v>52.5</v>
      </c>
      <c r="R204" s="43" t="n">
        <v>52.71</v>
      </c>
      <c r="S204" s="43" t="n">
        <v>41.67</v>
      </c>
      <c r="T204" s="58">
        <f>IF($C204="","",IF(ISNA(MATCH($C204,Comparativosimulacros!$E:$E,0)),"Falta en Comparativo","Sí está"))</f>
        <v/>
      </c>
    </row>
    <row r="205" ht="15.75" customHeight="1" s="42">
      <c r="A205" s="50" t="n">
        <v>701</v>
      </c>
      <c r="B205" s="44" t="n"/>
      <c r="C205" s="44" t="n"/>
      <c r="D205" s="43" t="inlineStr">
        <is>
          <t>Hernández Cartagena Matias</t>
        </is>
      </c>
      <c r="E205" s="51" t="n"/>
      <c r="F205" s="52" t="n"/>
      <c r="G205" s="45" t="n">
        <v>1.9</v>
      </c>
      <c r="H205" s="45" t="n">
        <v>2.64</v>
      </c>
      <c r="I205" s="45" t="n">
        <v>3.7</v>
      </c>
      <c r="J205" s="45" t="n">
        <v>1.33</v>
      </c>
      <c r="K205" s="45" t="n">
        <v>1.97</v>
      </c>
      <c r="L205" s="58">
        <f>IF(OR($A205="",$N205=0),"",COUNTIFS($A$5:$A$1500,$A205,$N$5:$N$1500,"&gt;"&amp;$N205)+1)</f>
        <v/>
      </c>
      <c r="M205" s="58">
        <f>IF(OR($A205="",$N205=0),"",IF(AND($A205&gt;=1001,$A205&lt;=1005),COUNTIFS($A$5:$A$1500,"&gt;=1001",$A$5:$A$1500,"&lt;=1005",$N$5:$N$1500,"&gt;"&amp;$N205)+1,""))</f>
        <v/>
      </c>
      <c r="N205" s="50">
        <f>ROUND(((O205*3+P205*3+Q205*3+R205*3+S205*1)/13)*5,0)</f>
        <v/>
      </c>
      <c r="O205" s="43" t="n">
        <v>29.38</v>
      </c>
      <c r="P205" s="43" t="n">
        <v>38.39</v>
      </c>
      <c r="Q205" s="43" t="n">
        <v>55.13</v>
      </c>
      <c r="R205" s="43" t="n">
        <v>19.17</v>
      </c>
      <c r="S205" s="43" t="n">
        <v>29.17</v>
      </c>
      <c r="T205" s="58">
        <f>IF($C205="","",IF(ISNA(MATCH($C205,Comparativosimulacros!$E:$E,0)),"Falta en Comparativo","Sí está"))</f>
        <v/>
      </c>
    </row>
    <row r="206" ht="15.75" customHeight="1" s="42">
      <c r="A206" s="50" t="n">
        <v>701</v>
      </c>
      <c r="B206" s="44" t="n"/>
      <c r="C206" s="44" t="n"/>
      <c r="D206" s="43" t="inlineStr">
        <is>
          <t>Hernández García Mariana</t>
        </is>
      </c>
      <c r="E206" s="51" t="n"/>
      <c r="F206" s="52" t="n"/>
      <c r="G206" s="45" t="n">
        <v>2.58</v>
      </c>
      <c r="H206" s="45" t="n">
        <v>3.59</v>
      </c>
      <c r="I206" s="45" t="n">
        <v>2.64</v>
      </c>
      <c r="J206" s="45" t="n">
        <v>1.33</v>
      </c>
      <c r="K206" s="45" t="n">
        <v>3.37</v>
      </c>
      <c r="L206" s="58">
        <f>IF(OR($A206="",$N206=0),"",COUNTIFS($A$5:$A$1500,$A206,$N$5:$N$1500,"&gt;"&amp;$N206)+1)</f>
        <v/>
      </c>
      <c r="M206" s="58">
        <f>IF(OR($A206="",$N206=0),"",IF(AND($A206&gt;=1001,$A206&lt;=1005),COUNTIFS($A$5:$A$1500,"&gt;=1001",$A$5:$A$1500,"&lt;=1005",$N$5:$N$1500,"&gt;"&amp;$N206)+1,""))</f>
        <v/>
      </c>
      <c r="N206" s="50">
        <f>ROUND(((O206*3+P206*3+Q206*3+R206*3+S206*1)/13)*5,0)</f>
        <v/>
      </c>
      <c r="O206" s="43" t="n">
        <v>40</v>
      </c>
      <c r="P206" s="43" t="n">
        <v>52.26</v>
      </c>
      <c r="Q206" s="43" t="n">
        <v>39.38</v>
      </c>
      <c r="R206" s="43" t="n">
        <v>19.17</v>
      </c>
      <c r="S206" s="43" t="n">
        <v>50</v>
      </c>
      <c r="T206" s="58">
        <f>IF($C206="","",IF(ISNA(MATCH($C206,Comparativosimulacros!$E:$E,0)),"Falta en Comparativo","Sí está"))</f>
        <v/>
      </c>
    </row>
    <row r="207" ht="15.75" customHeight="1" s="42">
      <c r="A207" s="50" t="n">
        <v>701</v>
      </c>
      <c r="B207" s="44" t="n"/>
      <c r="C207" s="44" t="n"/>
      <c r="D207" s="43" t="inlineStr">
        <is>
          <t>Hidalgo Garcés Yariani</t>
        </is>
      </c>
      <c r="E207" s="51" t="n"/>
      <c r="F207" s="52" t="n"/>
      <c r="G207" s="45" t="n">
        <v>2.58</v>
      </c>
      <c r="H207" s="45" t="n">
        <v>1.96</v>
      </c>
      <c r="I207" s="45" t="n">
        <v>3.34</v>
      </c>
      <c r="J207" s="45" t="n">
        <v>3.32</v>
      </c>
      <c r="K207" s="45" t="n">
        <v>3.09</v>
      </c>
      <c r="L207" s="58">
        <f>IF(OR($A207="",$N207=0),"",COUNTIFS($A$5:$A$1500,$A207,$N$5:$N$1500,"&gt;"&amp;$N207)+1)</f>
        <v/>
      </c>
      <c r="M207" s="58">
        <f>IF(OR($A207="",$N207=0),"",IF(AND($A207&gt;=1001,$A207&lt;=1005),COUNTIFS($A$5:$A$1500,"&gt;=1001",$A$5:$A$1500,"&lt;=1005",$N$5:$N$1500,"&gt;"&amp;$N207)+1,""))</f>
        <v/>
      </c>
      <c r="N207" s="50">
        <f>ROUND(((O207*3+P207*3+Q207*3+R207*3+S207*1)/13)*5,0)</f>
        <v/>
      </c>
      <c r="O207" s="43" t="n">
        <v>40</v>
      </c>
      <c r="P207" s="43" t="n">
        <v>28.45</v>
      </c>
      <c r="Q207" s="43" t="n">
        <v>49.88</v>
      </c>
      <c r="R207" s="43" t="n">
        <v>47.92</v>
      </c>
      <c r="S207" s="43" t="n">
        <v>45.83</v>
      </c>
      <c r="T207" s="58">
        <f>IF($C207="","",IF(ISNA(MATCH($C207,Comparativosimulacros!$E:$E,0)),"Falta en Comparativo","Sí está"))</f>
        <v/>
      </c>
    </row>
    <row r="208" ht="15.75" customHeight="1" s="42">
      <c r="A208" s="50" t="n">
        <v>701</v>
      </c>
      <c r="B208" s="44" t="n"/>
      <c r="C208" s="44" t="n"/>
      <c r="D208" s="43" t="inlineStr">
        <is>
          <t>Idarraga Monsalve Santiago</t>
        </is>
      </c>
      <c r="E208" s="51" t="n"/>
      <c r="F208" s="52" t="n"/>
      <c r="G208" s="45" t="n">
        <v>4.2</v>
      </c>
      <c r="H208" s="45" t="n">
        <v>2.8</v>
      </c>
      <c r="I208" s="45" t="n">
        <v>3.17</v>
      </c>
      <c r="J208" s="45" t="n">
        <v>2.66</v>
      </c>
      <c r="K208" s="45" t="n">
        <v>2.53</v>
      </c>
      <c r="L208" s="58">
        <f>IF(OR($A208="",$N208=0),"",COUNTIFS($A$5:$A$1500,$A208,$N$5:$N$1500,"&gt;"&amp;$N208)+1)</f>
        <v/>
      </c>
      <c r="M208" s="58">
        <f>IF(OR($A208="",$N208=0),"",IF(AND($A208&gt;=1001,$A208&lt;=1005),COUNTIFS($A$5:$A$1500,"&gt;=1001",$A$5:$A$1500,"&lt;=1005",$N$5:$N$1500,"&gt;"&amp;$N208)+1,""))</f>
        <v/>
      </c>
      <c r="N208" s="50">
        <f>ROUND(((O208*3+P208*3+Q208*3+R208*3+S208*1)/13)*5,0)</f>
        <v/>
      </c>
      <c r="O208" s="43" t="n">
        <v>65</v>
      </c>
      <c r="P208" s="43" t="n">
        <v>40.71</v>
      </c>
      <c r="Q208" s="43" t="n">
        <v>47.25</v>
      </c>
      <c r="R208" s="43" t="n">
        <v>38.33</v>
      </c>
      <c r="S208" s="43" t="n">
        <v>37.5</v>
      </c>
      <c r="T208" s="58">
        <f>IF($C208="","",IF(ISNA(MATCH($C208,Comparativosimulacros!$E:$E,0)),"Falta en Comparativo","Sí está"))</f>
        <v/>
      </c>
    </row>
    <row r="209" ht="15.75" customHeight="1" s="42">
      <c r="A209" s="50" t="n">
        <v>701</v>
      </c>
      <c r="B209" s="44" t="n"/>
      <c r="C209" s="44" t="n"/>
      <c r="D209" s="43" t="inlineStr">
        <is>
          <t>Loaiza Alcaraz Tomas</t>
        </is>
      </c>
      <c r="E209" s="51" t="n"/>
      <c r="F209" s="52" t="n"/>
      <c r="G209" s="45" t="n">
        <v>4.68</v>
      </c>
      <c r="H209" s="45" t="n">
        <v>3.48</v>
      </c>
      <c r="I209" s="45" t="n">
        <v>4.75</v>
      </c>
      <c r="J209" s="45" t="n">
        <v>3.32</v>
      </c>
      <c r="K209" s="45" t="n">
        <v>3.37</v>
      </c>
      <c r="L209" s="58">
        <f>IF(OR($A209="",$N209=0),"",COUNTIFS($A$5:$A$1500,$A209,$N$5:$N$1500,"&gt;"&amp;$N209)+1)</f>
        <v/>
      </c>
      <c r="M209" s="58">
        <f>IF(OR($A209="",$N209=0),"",IF(AND($A209&gt;=1001,$A209&lt;=1005),COUNTIFS($A$5:$A$1500,"&gt;=1001",$A$5:$A$1500,"&lt;=1005",$N$5:$N$1500,"&gt;"&amp;$N209)+1,""))</f>
        <v/>
      </c>
      <c r="N209" s="50">
        <f>ROUND(((O209*3+P209*3+Q209*3+R209*3+S209*1)/13)*5,0)</f>
        <v/>
      </c>
      <c r="O209" s="43" t="n">
        <v>72.5</v>
      </c>
      <c r="P209" s="43" t="n">
        <v>50.65</v>
      </c>
      <c r="Q209" s="43" t="n">
        <v>70.88</v>
      </c>
      <c r="R209" s="43" t="n">
        <v>47.92</v>
      </c>
      <c r="S209" s="43" t="n">
        <v>50</v>
      </c>
      <c r="T209" s="58">
        <f>IF($C209="","",IF(ISNA(MATCH($C209,Comparativosimulacros!$E:$E,0)),"Falta en Comparativo","Sí está"))</f>
        <v/>
      </c>
    </row>
    <row r="210" ht="15.75" customHeight="1" s="42">
      <c r="A210" s="50" t="n">
        <v>701</v>
      </c>
      <c r="B210" s="44" t="n"/>
      <c r="C210" s="44" t="n"/>
      <c r="D210" s="43" t="inlineStr">
        <is>
          <t>Martínez Betin Adrian David</t>
        </is>
      </c>
      <c r="E210" s="51" t="n"/>
      <c r="F210" s="52" t="n"/>
      <c r="G210" s="45" t="n">
        <v>2.58</v>
      </c>
      <c r="H210" s="45" t="n">
        <v>3.36</v>
      </c>
      <c r="I210" s="45" t="n">
        <v>2.64</v>
      </c>
      <c r="J210" s="45" t="n">
        <v>3.65</v>
      </c>
      <c r="K210" s="45" t="n">
        <v>3.09</v>
      </c>
      <c r="L210" s="58">
        <f>IF(OR($A210="",$N210=0),"",COUNTIFS($A$5:$A$1500,$A210,$N$5:$N$1500,"&gt;"&amp;$N210)+1)</f>
        <v/>
      </c>
      <c r="M210" s="58">
        <f>IF(OR($A210="",$N210=0),"",IF(AND($A210&gt;=1001,$A210&lt;=1005),COUNTIFS($A$5:$A$1500,"&gt;=1001",$A$5:$A$1500,"&lt;=1005",$N$5:$N$1500,"&gt;"&amp;$N210)+1,""))</f>
        <v/>
      </c>
      <c r="N210" s="50">
        <f>ROUND(((O210*3+P210*3+Q210*3+R210*3+S210*1)/13)*5,0)</f>
        <v/>
      </c>
      <c r="O210" s="43" t="n">
        <v>40</v>
      </c>
      <c r="P210" s="43" t="n">
        <v>48.81</v>
      </c>
      <c r="Q210" s="43" t="n">
        <v>39.38</v>
      </c>
      <c r="R210" s="43" t="n">
        <v>52.71</v>
      </c>
      <c r="S210" s="43" t="n">
        <v>45.83</v>
      </c>
      <c r="T210" s="58">
        <f>IF($C210="","",IF(ISNA(MATCH($C210,Comparativosimulacros!$E:$E,0)),"Falta en Comparativo","Sí está"))</f>
        <v/>
      </c>
    </row>
    <row r="211" ht="15.75" customHeight="1" s="42">
      <c r="A211" s="50" t="n">
        <v>701</v>
      </c>
      <c r="B211" s="44" t="n"/>
      <c r="C211" s="44" t="n"/>
      <c r="D211" s="43" t="inlineStr">
        <is>
          <t>Martínez Hernández Luciana</t>
        </is>
      </c>
      <c r="E211" s="51" t="n"/>
      <c r="F211" s="52" t="n"/>
      <c r="G211" s="45" t="n">
        <v>3.87</v>
      </c>
      <c r="H211" s="45" t="n">
        <v>3.23</v>
      </c>
      <c r="I211" s="45" t="n">
        <v>1.76</v>
      </c>
      <c r="J211" s="45" t="n">
        <v>2.99</v>
      </c>
      <c r="K211" s="45" t="n">
        <v>2.53</v>
      </c>
      <c r="L211" s="58">
        <f>IF(OR($A211="",$N211=0),"",COUNTIFS($A$5:$A$1500,$A211,$N$5:$N$1500,"&gt;"&amp;$N211)+1)</f>
        <v/>
      </c>
      <c r="M211" s="58">
        <f>IF(OR($A211="",$N211=0),"",IF(AND($A211&gt;=1001,$A211&lt;=1005),COUNTIFS($A$5:$A$1500,"&gt;=1001",$A$5:$A$1500,"&lt;=1005",$N$5:$N$1500,"&gt;"&amp;$N211)+1,""))</f>
        <v/>
      </c>
      <c r="N211" s="50">
        <f>ROUND(((O211*3+P211*3+Q211*3+R211*3+S211*1)/13)*5,0)</f>
        <v/>
      </c>
      <c r="O211" s="43" t="n">
        <v>60</v>
      </c>
      <c r="P211" s="43" t="n">
        <v>46.96</v>
      </c>
      <c r="Q211" s="43" t="n">
        <v>26.25</v>
      </c>
      <c r="R211" s="43" t="n">
        <v>43.13</v>
      </c>
      <c r="S211" s="43" t="n">
        <v>37.5</v>
      </c>
      <c r="T211" s="58">
        <f>IF($C211="","",IF(ISNA(MATCH($C211,Comparativosimulacros!$E:$E,0)),"Falta en Comparativo","Sí está"))</f>
        <v/>
      </c>
    </row>
    <row r="212" ht="15.75" customHeight="1" s="42">
      <c r="A212" s="50" t="n">
        <v>701</v>
      </c>
      <c r="B212" s="44" t="n"/>
      <c r="C212" s="44" t="n"/>
      <c r="D212" s="43" t="inlineStr">
        <is>
          <t>Martinez Ramos Amaury Santiago</t>
        </is>
      </c>
      <c r="E212" s="51" t="n"/>
      <c r="F212" s="52" t="n"/>
      <c r="G212" s="45" t="n">
        <v>2.99</v>
      </c>
      <c r="H212" s="45" t="n">
        <v>5</v>
      </c>
      <c r="I212" s="45" t="n">
        <v>5</v>
      </c>
      <c r="J212" s="45" t="n">
        <v>3.98</v>
      </c>
      <c r="K212" s="45" t="n">
        <v>3.09</v>
      </c>
      <c r="L212" s="58">
        <f>IF(OR($A212="",$N212=0),"",COUNTIFS($A$5:$A$1500,$A212,$N$5:$N$1500,"&gt;"&amp;$N212)+1)</f>
        <v/>
      </c>
      <c r="M212" s="58">
        <f>IF(OR($A212="",$N212=0),"",IF(AND($A212&gt;=1001,$A212&lt;=1005),COUNTIFS($A$5:$A$1500,"&gt;=1001",$A$5:$A$1500,"&lt;=1005",$N$5:$N$1500,"&gt;"&amp;$N212)+1,""))</f>
        <v/>
      </c>
      <c r="N212" s="50">
        <f>ROUND(((O212*3+P212*3+Q212*3+R212*3+S212*1)/13)*5,0)</f>
        <v/>
      </c>
      <c r="O212" s="43" t="n">
        <v>46.25</v>
      </c>
      <c r="P212" s="43" t="n">
        <v>82.38</v>
      </c>
      <c r="Q212" s="43" t="n">
        <v>81.5</v>
      </c>
      <c r="R212" s="43" t="n">
        <v>57.5</v>
      </c>
      <c r="S212" s="43" t="n">
        <v>45.83</v>
      </c>
      <c r="T212" s="58">
        <f>IF($C212="","",IF(ISNA(MATCH($C212,Comparativosimulacros!$E:$E,0)),"Falta en Comparativo","Sí está"))</f>
        <v/>
      </c>
    </row>
    <row r="213" ht="15.75" customHeight="1" s="42">
      <c r="A213" s="50" t="n">
        <v>701</v>
      </c>
      <c r="B213" s="44" t="n"/>
      <c r="C213" s="44" t="n"/>
      <c r="D213" s="43" t="inlineStr">
        <is>
          <t>Mejía Holguin Maximiliano</t>
        </is>
      </c>
      <c r="E213" s="51" t="n"/>
      <c r="F213" s="52" t="n"/>
      <c r="G213" s="45" t="n">
        <v>4.28</v>
      </c>
      <c r="H213" s="45" t="n">
        <v>4.17</v>
      </c>
      <c r="I213" s="45" t="n">
        <v>3.17</v>
      </c>
      <c r="J213" s="45" t="n">
        <v>2.66</v>
      </c>
      <c r="K213" s="45" t="n">
        <v>3.93</v>
      </c>
      <c r="L213" s="58">
        <f>IF(OR($A213="",$N213=0),"",COUNTIFS($A$5:$A$1500,$A213,$N$5:$N$1500,"&gt;"&amp;$N213)+1)</f>
        <v/>
      </c>
      <c r="M213" s="58">
        <f>IF(OR($A213="",$N213=0),"",IF(AND($A213&gt;=1001,$A213&lt;=1005),COUNTIFS($A$5:$A$1500,"&gt;=1001",$A$5:$A$1500,"&lt;=1005",$N$5:$N$1500,"&gt;"&amp;$N213)+1,""))</f>
        <v/>
      </c>
      <c r="N213" s="50">
        <f>ROUND(((O213*3+P213*3+Q213*3+R213*3+S213*1)/13)*5,0)</f>
        <v/>
      </c>
      <c r="O213" s="43" t="n">
        <v>66.25</v>
      </c>
      <c r="P213" s="43" t="n">
        <v>60.6</v>
      </c>
      <c r="Q213" s="43" t="n">
        <v>47.25</v>
      </c>
      <c r="R213" s="43" t="n">
        <v>38.33</v>
      </c>
      <c r="S213" s="43" t="n">
        <v>58.33</v>
      </c>
      <c r="T213" s="58">
        <f>IF($C213="","",IF(ISNA(MATCH($C213,Comparativosimulacros!$E:$E,0)),"Falta en Comparativo","Sí está"))</f>
        <v/>
      </c>
    </row>
    <row r="214" ht="15.75" customHeight="1" s="42">
      <c r="A214" s="50" t="n">
        <v>701</v>
      </c>
      <c r="B214" s="44" t="n"/>
      <c r="C214" s="44" t="n"/>
      <c r="D214" s="43" t="inlineStr">
        <is>
          <t>Molina Giraldo Maxiemiliano</t>
        </is>
      </c>
      <c r="E214" s="51" t="n"/>
      <c r="F214" s="52" t="n"/>
      <c r="G214" s="45" t="n">
        <v>3.87</v>
      </c>
      <c r="H214" s="45" t="n">
        <v>3.36</v>
      </c>
      <c r="I214" s="45" t="n">
        <v>2.64</v>
      </c>
      <c r="J214" s="45" t="n">
        <v>2.99</v>
      </c>
      <c r="K214" s="45" t="n">
        <v>3.65</v>
      </c>
      <c r="L214" s="58">
        <f>IF(OR($A214="",$N214=0),"",COUNTIFS($A$5:$A$1500,$A214,$N$5:$N$1500,"&gt;"&amp;$N214)+1)</f>
        <v/>
      </c>
      <c r="M214" s="58">
        <f>IF(OR($A214="",$N214=0),"",IF(AND($A214&gt;=1001,$A214&lt;=1005),COUNTIFS($A$5:$A$1500,"&gt;=1001",$A$5:$A$1500,"&lt;=1005",$N$5:$N$1500,"&gt;"&amp;$N214)+1,""))</f>
        <v/>
      </c>
      <c r="N214" s="50">
        <f>ROUND(((O214*3+P214*3+Q214*3+R214*3+S214*1)/13)*5,0)</f>
        <v/>
      </c>
      <c r="O214" s="43" t="n">
        <v>60</v>
      </c>
      <c r="P214" s="43" t="n">
        <v>48.81</v>
      </c>
      <c r="Q214" s="43" t="n">
        <v>39.38</v>
      </c>
      <c r="R214" s="43" t="n">
        <v>43.13</v>
      </c>
      <c r="S214" s="43" t="n">
        <v>54.17</v>
      </c>
      <c r="T214" s="58">
        <f>IF($C214="","",IF(ISNA(MATCH($C214,Comparativosimulacros!$E:$E,0)),"Falta en Comparativo","Sí está"))</f>
        <v/>
      </c>
    </row>
    <row r="215" ht="15.75" customHeight="1" s="42">
      <c r="A215" s="50" t="n">
        <v>701</v>
      </c>
      <c r="B215" s="44" t="n"/>
      <c r="C215" s="44" t="n"/>
      <c r="D215" s="43" t="inlineStr">
        <is>
          <t>Morales Berrio Juliana</t>
        </is>
      </c>
      <c r="E215" s="51" t="n"/>
      <c r="F215" s="52" t="n"/>
      <c r="G215" s="45" t="n"/>
      <c r="H215" s="45" t="n"/>
      <c r="I215" s="45" t="n"/>
      <c r="J215" s="45" t="n"/>
      <c r="K215" s="45" t="n"/>
      <c r="L215" s="58">
        <f>IF(OR($A215="",$N215=0),"",COUNTIFS($A$5:$A$1500,$A215,$N$5:$N$1500,"&gt;"&amp;$N215)+1)</f>
        <v/>
      </c>
      <c r="M215" s="58">
        <f>IF(OR($A215="",$N215=0),"",IF(AND($A215&gt;=1001,$A215&lt;=1005),COUNTIFS($A$5:$A$1500,"&gt;=1001",$A$5:$A$1500,"&lt;=1005",$N$5:$N$1500,"&gt;"&amp;$N215)+1,""))</f>
        <v/>
      </c>
      <c r="N215" s="50">
        <f>ROUND(((O215*3+P215*3+Q215*3+R215*3+S215*1)/13)*5,0)</f>
        <v/>
      </c>
      <c r="O215" s="43" t="n">
        <v>48</v>
      </c>
      <c r="P215" s="43" t="n">
        <v>38</v>
      </c>
      <c r="Q215" s="43" t="n">
        <v>45</v>
      </c>
      <c r="R215" s="43" t="n">
        <v>55</v>
      </c>
      <c r="S215" s="43" t="n">
        <v>60</v>
      </c>
      <c r="T215" s="58">
        <f>IF($C215="","",IF(ISNA(MATCH($C215,Comparativosimulacros!$E:$E,0)),"Falta en Comparativo","Sí está"))</f>
        <v/>
      </c>
    </row>
    <row r="216" ht="15.75" customHeight="1" s="42">
      <c r="A216" s="50" t="n">
        <v>701</v>
      </c>
      <c r="B216" s="44" t="n"/>
      <c r="C216" s="44" t="n"/>
      <c r="D216" s="43" t="inlineStr">
        <is>
          <t>Ortiz Garcia Maritza</t>
        </is>
      </c>
      <c r="E216" s="51" t="n"/>
      <c r="F216" s="52" t="n"/>
      <c r="G216" s="45" t="n">
        <v>2.99</v>
      </c>
      <c r="H216" s="45" t="n">
        <v>2.23</v>
      </c>
      <c r="I216" s="45" t="n">
        <v>2.99</v>
      </c>
      <c r="J216" s="45" t="n">
        <v>2.99</v>
      </c>
      <c r="K216" s="45" t="n">
        <v>2.81</v>
      </c>
      <c r="L216" s="58">
        <f>IF(OR($A216="",$N216=0),"",COUNTIFS($A$5:$A$1500,$A216,$N$5:$N$1500,"&gt;"&amp;$N216)+1)</f>
        <v/>
      </c>
      <c r="M216" s="58">
        <f>IF(OR($A216="",$N216=0),"",IF(AND($A216&gt;=1001,$A216&lt;=1005),COUNTIFS($A$5:$A$1500,"&gt;=1001",$A$5:$A$1500,"&lt;=1005",$N$5:$N$1500,"&gt;"&amp;$N216)+1,""))</f>
        <v/>
      </c>
      <c r="N216" s="50">
        <f>ROUND(((O216*3+P216*3+Q216*3+R216*3+S216*1)/13)*5,0)</f>
        <v/>
      </c>
      <c r="O216" s="43" t="n">
        <v>46.25</v>
      </c>
      <c r="P216" s="43" t="n">
        <v>32.38</v>
      </c>
      <c r="Q216" s="43" t="n">
        <v>44.63</v>
      </c>
      <c r="R216" s="43" t="n">
        <v>43.13</v>
      </c>
      <c r="S216" s="43" t="n">
        <v>41.67</v>
      </c>
      <c r="T216" s="58">
        <f>IF($C216="","",IF(ISNA(MATCH($C216,Comparativosimulacros!$E:$E,0)),"Falta en Comparativo","Sí está"))</f>
        <v/>
      </c>
    </row>
    <row r="217" ht="15.75" customHeight="1" s="42">
      <c r="A217" s="50" t="n">
        <v>701</v>
      </c>
      <c r="B217" s="44" t="n"/>
      <c r="C217" s="44" t="n"/>
      <c r="D217" s="43" t="inlineStr">
        <is>
          <t>Posada Sanmartín Manuel David</t>
        </is>
      </c>
      <c r="E217" s="51" t="n"/>
      <c r="F217" s="52" t="n"/>
      <c r="G217" s="45" t="n">
        <v>4.07</v>
      </c>
      <c r="H217" s="45" t="n">
        <v>3.05</v>
      </c>
      <c r="I217" s="45" t="n">
        <v>3.34</v>
      </c>
      <c r="J217" s="45" t="n">
        <v>3.65</v>
      </c>
      <c r="K217" s="45" t="n">
        <v>3.09</v>
      </c>
      <c r="L217" s="58">
        <f>IF(OR($A217="",$N217=0),"",COUNTIFS($A$5:$A$1500,$A217,$N$5:$N$1500,"&gt;"&amp;$N217)+1)</f>
        <v/>
      </c>
      <c r="M217" s="58">
        <f>IF(OR($A217="",$N217=0),"",IF(AND($A217&gt;=1001,$A217&lt;=1005),COUNTIFS($A$5:$A$1500,"&gt;=1001",$A$5:$A$1500,"&lt;=1005",$N$5:$N$1500,"&gt;"&amp;$N217)+1,""))</f>
        <v/>
      </c>
      <c r="N217" s="50">
        <f>ROUND(((O217*3+P217*3+Q217*3+R217*3+S217*1)/13)*5,0)</f>
        <v/>
      </c>
      <c r="O217" s="43" t="n">
        <v>63.13</v>
      </c>
      <c r="P217" s="43" t="n">
        <v>44.4</v>
      </c>
      <c r="Q217" s="43" t="n">
        <v>49.88</v>
      </c>
      <c r="R217" s="43" t="n">
        <v>52.71</v>
      </c>
      <c r="S217" s="43" t="n">
        <v>45.83</v>
      </c>
      <c r="T217" s="58">
        <f>IF($C217="","",IF(ISNA(MATCH($C217,Comparativosimulacros!$E:$E,0)),"Falta en Comparativo","Sí está"))</f>
        <v/>
      </c>
    </row>
    <row r="218" ht="15.75" customHeight="1" s="42">
      <c r="A218" s="50" t="n">
        <v>701</v>
      </c>
      <c r="B218" s="44" t="n"/>
      <c r="C218" s="44" t="n"/>
      <c r="D218" s="43" t="inlineStr">
        <is>
          <t>Sierra Polo Andrés Felipe</t>
        </is>
      </c>
      <c r="E218" s="51" t="n"/>
      <c r="F218" s="52" t="n"/>
      <c r="G218" s="45" t="n">
        <v>3.99</v>
      </c>
      <c r="H218" s="45" t="n">
        <v>5</v>
      </c>
      <c r="I218" s="45" t="n">
        <v>4.58</v>
      </c>
      <c r="J218" s="45" t="n">
        <v>4.98</v>
      </c>
      <c r="K218" s="45" t="n">
        <v>3.65</v>
      </c>
      <c r="L218" s="58">
        <f>IF(OR($A218="",$N218=0),"",COUNTIFS($A$5:$A$1500,$A218,$N$5:$N$1500,"&gt;"&amp;$N218)+1)</f>
        <v/>
      </c>
      <c r="M218" s="58">
        <f>IF(OR($A218="",$N218=0),"",IF(AND($A218&gt;=1001,$A218&lt;=1005),COUNTIFS($A$5:$A$1500,"&gt;=1001",$A$5:$A$1500,"&lt;=1005",$N$5:$N$1500,"&gt;"&amp;$N218)+1,""))</f>
        <v/>
      </c>
      <c r="N218" s="50">
        <f>ROUND(((O218*3+P218*3+Q218*3+R218*3+S218*1)/13)*5,0)</f>
        <v/>
      </c>
      <c r="O218" s="43" t="n">
        <v>61.88</v>
      </c>
      <c r="P218" s="43" t="n">
        <v>77.26000000000001</v>
      </c>
      <c r="Q218" s="43" t="n">
        <v>68.25</v>
      </c>
      <c r="R218" s="43" t="n">
        <v>71.88</v>
      </c>
      <c r="S218" s="43" t="n">
        <v>54.17</v>
      </c>
      <c r="T218" s="58">
        <f>IF($C218="","",IF(ISNA(MATCH($C218,Comparativosimulacros!$E:$E,0)),"Falta en Comparativo","Sí está"))</f>
        <v/>
      </c>
    </row>
    <row r="219" ht="15.75" customHeight="1" s="42">
      <c r="A219" s="50" t="n">
        <v>701</v>
      </c>
      <c r="B219" s="44" t="n"/>
      <c r="C219" s="44" t="n"/>
      <c r="D219" s="43" t="inlineStr">
        <is>
          <t>Úsuga Beltrán María Guadalupe</t>
        </is>
      </c>
      <c r="E219" s="51" t="n"/>
      <c r="F219" s="52" t="n"/>
      <c r="G219" s="45" t="n">
        <v>4.48</v>
      </c>
      <c r="H219" s="45" t="n">
        <v>3.36</v>
      </c>
      <c r="I219" s="45" t="n">
        <v>4.76</v>
      </c>
      <c r="J219" s="45" t="n">
        <v>2.66</v>
      </c>
      <c r="K219" s="45" t="n">
        <v>3.93</v>
      </c>
      <c r="L219" s="58">
        <f>IF(OR($A219="",$N219=0),"",COUNTIFS($A$5:$A$1500,$A219,$N$5:$N$1500,"&gt;"&amp;$N219)+1)</f>
        <v/>
      </c>
      <c r="M219" s="58">
        <f>IF(OR($A219="",$N219=0),"",IF(AND($A219&gt;=1001,$A219&lt;=1005),COUNTIFS($A$5:$A$1500,"&gt;=1001",$A$5:$A$1500,"&lt;=1005",$N$5:$N$1500,"&gt;"&amp;$N219)+1,""))</f>
        <v/>
      </c>
      <c r="N219" s="50">
        <f>ROUND(((O219*3+P219*3+Q219*3+R219*3+S219*1)/13)*5,0)</f>
        <v/>
      </c>
      <c r="O219" s="43" t="n">
        <v>69.38</v>
      </c>
      <c r="P219" s="43" t="n">
        <v>48.81</v>
      </c>
      <c r="Q219" s="43" t="n">
        <v>71</v>
      </c>
      <c r="R219" s="43" t="n">
        <v>38.33</v>
      </c>
      <c r="S219" s="43" t="n">
        <v>58.33</v>
      </c>
      <c r="T219" s="58">
        <f>IF($C219="","",IF(ISNA(MATCH($C219,Comparativosimulacros!$E:$E,0)),"Falta en Comparativo","Sí está"))</f>
        <v/>
      </c>
    </row>
    <row r="220" ht="15.75" customHeight="1" s="42">
      <c r="A220" s="50" t="n">
        <v>701</v>
      </c>
      <c r="B220" s="44" t="n"/>
      <c r="C220" s="44" t="n"/>
      <c r="D220" s="43" t="inlineStr">
        <is>
          <t>Usuga Garcés Miguel Ángel</t>
        </is>
      </c>
      <c r="E220" s="51" t="n"/>
      <c r="F220" s="52" t="n"/>
      <c r="G220" s="45" t="n">
        <v>4.07</v>
      </c>
      <c r="H220" s="45" t="n">
        <v>1.81</v>
      </c>
      <c r="I220" s="45" t="n">
        <v>1.94</v>
      </c>
      <c r="J220" s="45" t="n">
        <v>2.66</v>
      </c>
      <c r="K220" s="45" t="n">
        <v>2.53</v>
      </c>
      <c r="L220" s="58">
        <f>IF(OR($A220="",$N220=0),"",COUNTIFS($A$5:$A$1500,$A220,$N$5:$N$1500,"&gt;"&amp;$N220)+1)</f>
        <v/>
      </c>
      <c r="M220" s="58">
        <f>IF(OR($A220="",$N220=0),"",IF(AND($A220&gt;=1001,$A220&lt;=1005),COUNTIFS($A$5:$A$1500,"&gt;=1001",$A$5:$A$1500,"&lt;=1005",$N$5:$N$1500,"&gt;"&amp;$N220)+1,""))</f>
        <v/>
      </c>
      <c r="N220" s="50">
        <f>ROUND(((O220*3+P220*3+Q220*3+R220*3+S220*1)/13)*5,0)</f>
        <v/>
      </c>
      <c r="O220" s="43" t="n">
        <v>63.13</v>
      </c>
      <c r="P220" s="43" t="n">
        <v>26.37</v>
      </c>
      <c r="Q220" s="43" t="n">
        <v>28.88</v>
      </c>
      <c r="R220" s="43" t="n">
        <v>38.33</v>
      </c>
      <c r="S220" s="43" t="n">
        <v>37.5</v>
      </c>
      <c r="T220" s="58">
        <f>IF($C220="","",IF(ISNA(MATCH($C220,Comparativosimulacros!$E:$E,0)),"Falta en Comparativo","Sí está"))</f>
        <v/>
      </c>
    </row>
    <row r="221" ht="15.75" customHeight="1" s="42">
      <c r="A221" s="50" t="n">
        <v>701</v>
      </c>
      <c r="B221" s="44" t="n"/>
      <c r="C221" s="44" t="n"/>
      <c r="D221" s="43" t="inlineStr">
        <is>
          <t>Velásquez Holguín Zharick Manuela</t>
        </is>
      </c>
      <c r="E221" s="51" t="n"/>
      <c r="F221" s="52" t="n"/>
      <c r="G221" s="45" t="n">
        <v>3.07</v>
      </c>
      <c r="H221" s="45" t="n">
        <v>4.4</v>
      </c>
      <c r="I221" s="45" t="n">
        <v>4.75</v>
      </c>
      <c r="J221" s="45" t="n">
        <v>4.31</v>
      </c>
      <c r="K221" s="45" t="n">
        <v>3.09</v>
      </c>
      <c r="L221" s="58">
        <f>IF(OR($A221="",$N221=0),"",COUNTIFS($A$5:$A$1500,$A221,$N$5:$N$1500,"&gt;"&amp;$N221)+1)</f>
        <v/>
      </c>
      <c r="M221" s="58">
        <f>IF(OR($A221="",$N221=0),"",IF(AND($A221&gt;=1001,$A221&lt;=1005),COUNTIFS($A$5:$A$1500,"&gt;=1001",$A$5:$A$1500,"&lt;=1005",$N$5:$N$1500,"&gt;"&amp;$N221)+1,""))</f>
        <v/>
      </c>
      <c r="N221" s="50">
        <f>ROUND(((O221*3+P221*3+Q221*3+R221*3+S221*1)/13)*5,0)</f>
        <v/>
      </c>
      <c r="O221" s="43" t="n">
        <v>47.5</v>
      </c>
      <c r="P221" s="43" t="n">
        <v>64.05</v>
      </c>
      <c r="Q221" s="43" t="n">
        <v>70.88</v>
      </c>
      <c r="R221" s="43" t="n">
        <v>62.29</v>
      </c>
      <c r="S221" s="43" t="n">
        <v>45.83</v>
      </c>
      <c r="T221" s="58">
        <f>IF($C221="","",IF(ISNA(MATCH($C221,Comparativosimulacros!$E:$E,0)),"Falta en Comparativo","Sí está"))</f>
        <v/>
      </c>
    </row>
    <row r="222" ht="15.75" customHeight="1" s="42">
      <c r="A222" s="50" t="n">
        <v>702</v>
      </c>
      <c r="B222" s="44" t="n"/>
      <c r="C222" s="44" t="n"/>
      <c r="D222" s="43" t="inlineStr">
        <is>
          <t>Alvarez Murillo Guadalupe</t>
        </is>
      </c>
      <c r="E222" s="51" t="n"/>
      <c r="F222" s="52" t="n"/>
      <c r="G222" s="45" t="n">
        <v>4.94</v>
      </c>
      <c r="H222" s="45" t="n">
        <v>2.87</v>
      </c>
      <c r="I222" s="45" t="n">
        <v>3.62</v>
      </c>
      <c r="J222" s="45" t="n">
        <v>3.65</v>
      </c>
      <c r="K222" s="45" t="n">
        <v>5</v>
      </c>
      <c r="L222" s="58">
        <f>IF(OR($A222="",$N222=0),"",COUNTIFS($A$5:$A$1500,$A222,$N$5:$N$1500,"&gt;"&amp;$N222)+1)</f>
        <v/>
      </c>
      <c r="M222" s="58">
        <f>IF(OR($A222="",$N222=0),"",IF(AND($A222&gt;=1001,$A222&lt;=1005),COUNTIFS($A$5:$A$1500,"&gt;=1001",$A$5:$A$1500,"&lt;=1005",$N$5:$N$1500,"&gt;"&amp;$N222)+1,""))</f>
        <v/>
      </c>
      <c r="N222" s="50">
        <f>ROUND(((O222*3+P222*3+Q222*3+R222*3+S222*1)/13)*5,0)</f>
        <v/>
      </c>
      <c r="O222" s="43" t="n">
        <v>78.13</v>
      </c>
      <c r="P222" s="43" t="n">
        <v>41.37</v>
      </c>
      <c r="Q222" s="43" t="n">
        <v>50</v>
      </c>
      <c r="R222" s="43" t="n">
        <v>55</v>
      </c>
      <c r="S222" s="43" t="n">
        <v>77.92</v>
      </c>
      <c r="T222" s="58">
        <f>IF($C222="","",IF(ISNA(MATCH($C222,Comparativosimulacros!$E:$E,0)),"Falta en Comparativo","Sí está"))</f>
        <v/>
      </c>
    </row>
    <row r="223" ht="15.75" customHeight="1" s="42">
      <c r="A223" s="50" t="n">
        <v>702</v>
      </c>
      <c r="B223" s="44" t="n"/>
      <c r="C223" s="44" t="n"/>
      <c r="D223" s="43" t="inlineStr">
        <is>
          <t>Ángel Ortiz Salome</t>
        </is>
      </c>
      <c r="E223" s="51" t="n"/>
      <c r="F223" s="52" t="n"/>
      <c r="G223" s="45" t="n">
        <v>2.76</v>
      </c>
      <c r="H223" s="45" t="n">
        <v>2.46</v>
      </c>
      <c r="I223" s="45" t="n">
        <v>2.35</v>
      </c>
      <c r="J223" s="45" t="n">
        <v>1.52</v>
      </c>
      <c r="K223" s="45" t="n">
        <v>3.09</v>
      </c>
      <c r="L223" s="58">
        <f>IF(OR($A223="",$N223=0),"",COUNTIFS($A$5:$A$1500,$A223,$N$5:$N$1500,"&gt;"&amp;$N223)+1)</f>
        <v/>
      </c>
      <c r="M223" s="58">
        <f>IF(OR($A223="",$N223=0),"",IF(AND($A223&gt;=1001,$A223&lt;=1005),COUNTIFS($A$5:$A$1500,"&gt;=1001",$A$5:$A$1500,"&lt;=1005",$N$5:$N$1500,"&gt;"&amp;$N223)+1,""))</f>
        <v/>
      </c>
      <c r="N223" s="50">
        <f>ROUND(((O223*3+P223*3+Q223*3+R223*3+S223*1)/13)*5,0)</f>
        <v/>
      </c>
      <c r="O223" s="43" t="n">
        <v>43.75</v>
      </c>
      <c r="P223" s="43" t="n">
        <v>35.42</v>
      </c>
      <c r="Q223" s="43" t="n">
        <v>32.5</v>
      </c>
      <c r="R223" s="43" t="n">
        <v>22.92</v>
      </c>
      <c r="S223" s="43" t="n">
        <v>45.83</v>
      </c>
      <c r="T223" s="58">
        <f>IF($C223="","",IF(ISNA(MATCH($C223,Comparativosimulacros!$E:$E,0)),"Falta en Comparativo","Sí está"))</f>
        <v/>
      </c>
    </row>
    <row r="224" ht="15.75" customHeight="1" s="42">
      <c r="A224" s="50" t="n">
        <v>702</v>
      </c>
      <c r="B224" s="44" t="n"/>
      <c r="C224" s="44" t="n"/>
      <c r="D224" s="43" t="inlineStr">
        <is>
          <t>Arango Martínez Samuel</t>
        </is>
      </c>
      <c r="E224" s="51" t="n"/>
      <c r="F224" s="52" t="n"/>
      <c r="G224" s="45" t="n">
        <v>1.97</v>
      </c>
      <c r="H224" s="45" t="n">
        <v>3.41</v>
      </c>
      <c r="I224" s="45" t="n">
        <v>3.62</v>
      </c>
      <c r="J224" s="45" t="n">
        <v>3.04</v>
      </c>
      <c r="K224" s="45" t="n">
        <v>3.4</v>
      </c>
      <c r="L224" s="58">
        <f>IF(OR($A224="",$N224=0),"",COUNTIFS($A$5:$A$1500,$A224,$N$5:$N$1500,"&gt;"&amp;$N224)+1)</f>
        <v/>
      </c>
      <c r="M224" s="58">
        <f>IF(OR($A224="",$N224=0),"",IF(AND($A224&gt;=1001,$A224&lt;=1005),COUNTIFS($A$5:$A$1500,"&gt;=1001",$A$5:$A$1500,"&lt;=1005",$N$5:$N$1500,"&gt;"&amp;$N224)+1,""))</f>
        <v/>
      </c>
      <c r="N224" s="50">
        <f>ROUND(((O224*3+P224*3+Q224*3+R224*3+S224*1)/13)*5,0)</f>
        <v/>
      </c>
      <c r="O224" s="43" t="n">
        <v>31.25</v>
      </c>
      <c r="P224" s="43" t="n">
        <v>49.11</v>
      </c>
      <c r="Q224" s="43" t="n">
        <v>50</v>
      </c>
      <c r="R224" s="43" t="n">
        <v>45.83</v>
      </c>
      <c r="S224" s="43" t="n">
        <v>50.42</v>
      </c>
      <c r="T224" s="58">
        <f>IF($C224="","",IF(ISNA(MATCH($C224,Comparativosimulacros!$E:$E,0)),"Falta en Comparativo","Sí está"))</f>
        <v/>
      </c>
    </row>
    <row r="225" ht="15.75" customHeight="1" s="42">
      <c r="A225" s="50" t="n">
        <v>702</v>
      </c>
      <c r="B225" s="44" t="n"/>
      <c r="C225" s="44" t="n"/>
      <c r="D225" s="43" t="inlineStr">
        <is>
          <t>Arias Patiño Dana Isabel</t>
        </is>
      </c>
      <c r="E225" s="51" t="n"/>
      <c r="F225" s="52" t="n"/>
      <c r="G225" s="45" t="n">
        <v>1.38</v>
      </c>
      <c r="H225" s="45" t="n">
        <v>2.93</v>
      </c>
      <c r="I225" s="45" t="n">
        <v>2.9</v>
      </c>
      <c r="J225" s="45" t="n">
        <v>1.22</v>
      </c>
      <c r="K225" s="45" t="n">
        <v>1.24</v>
      </c>
      <c r="L225" s="58">
        <f>IF(OR($A225="",$N225=0),"",COUNTIFS($A$5:$A$1500,$A225,$N$5:$N$1500,"&gt;"&amp;$N225)+1)</f>
        <v/>
      </c>
      <c r="M225" s="58">
        <f>IF(OR($A225="",$N225=0),"",IF(AND($A225&gt;=1001,$A225&lt;=1005),COUNTIFS($A$5:$A$1500,"&gt;=1001",$A$5:$A$1500,"&lt;=1005",$N$5:$N$1500,"&gt;"&amp;$N225)+1,""))</f>
        <v/>
      </c>
      <c r="N225" s="50">
        <f>ROUND(((O225*3+P225*3+Q225*3+R225*3+S225*1)/13)*5,0)</f>
        <v/>
      </c>
      <c r="O225" s="43" t="n">
        <v>21.88</v>
      </c>
      <c r="P225" s="43" t="n">
        <v>42.26</v>
      </c>
      <c r="Q225" s="43" t="n">
        <v>40</v>
      </c>
      <c r="R225" s="43" t="n">
        <v>18.33</v>
      </c>
      <c r="S225" s="43" t="n">
        <v>18.33</v>
      </c>
      <c r="T225" s="58">
        <f>IF($C225="","",IF(ISNA(MATCH($C225,Comparativosimulacros!$E:$E,0)),"Falta en Comparativo","Sí está"))</f>
        <v/>
      </c>
    </row>
    <row r="226" ht="15.75" customHeight="1" s="42">
      <c r="A226" s="50" t="n">
        <v>702</v>
      </c>
      <c r="B226" s="44" t="n"/>
      <c r="C226" s="44" t="n"/>
      <c r="D226" s="43" t="inlineStr">
        <is>
          <t>Cartagena Urrego Dulce Maria</t>
        </is>
      </c>
      <c r="E226" s="51" t="n"/>
      <c r="F226" s="52" t="n"/>
      <c r="G226" s="45" t="n">
        <v>4.74</v>
      </c>
      <c r="H226" s="45" t="n">
        <v>4.23</v>
      </c>
      <c r="I226" s="45" t="n">
        <v>5</v>
      </c>
      <c r="J226" s="45" t="n">
        <v>4.57</v>
      </c>
      <c r="K226" s="45" t="n">
        <v>4.63</v>
      </c>
      <c r="L226" s="58">
        <f>IF(OR($A226="",$N226=0),"",COUNTIFS($A$5:$A$1500,$A226,$N$5:$N$1500,"&gt;"&amp;$N226)+1)</f>
        <v/>
      </c>
      <c r="M226" s="58">
        <f>IF(OR($A226="",$N226=0),"",IF(AND($A226&gt;=1001,$A226&lt;=1005),COUNTIFS($A$5:$A$1500,"&gt;=1001",$A$5:$A$1500,"&lt;=1005",$N$5:$N$1500,"&gt;"&amp;$N226)+1,""))</f>
        <v/>
      </c>
      <c r="N226" s="50">
        <f>ROUND(((O226*3+P226*3+Q226*3+R226*3+S226*1)/13)*5,0)</f>
        <v/>
      </c>
      <c r="O226" s="43" t="n">
        <v>75</v>
      </c>
      <c r="P226" s="43" t="n">
        <v>61.01</v>
      </c>
      <c r="Q226" s="43" t="n">
        <v>90</v>
      </c>
      <c r="R226" s="43" t="n">
        <v>68.75</v>
      </c>
      <c r="S226" s="43" t="n">
        <v>68.75</v>
      </c>
      <c r="T226" s="58">
        <f>IF($C226="","",IF(ISNA(MATCH($C226,Comparativosimulacros!$E:$E,0)),"Falta en Comparativo","Sí está"))</f>
        <v/>
      </c>
    </row>
    <row r="227" ht="15.75" customHeight="1" s="42">
      <c r="A227" s="50" t="n">
        <v>702</v>
      </c>
      <c r="B227" s="44" t="n"/>
      <c r="C227" s="44" t="n"/>
      <c r="D227" s="43" t="inlineStr">
        <is>
          <t>Carvajal Hernández Edier Alonso</t>
        </is>
      </c>
      <c r="E227" s="51" t="n"/>
      <c r="F227" s="52" t="n"/>
      <c r="G227" s="45" t="n">
        <v>2.76</v>
      </c>
      <c r="H227" s="45" t="n">
        <v>2.75</v>
      </c>
      <c r="I227" s="45" t="n">
        <v>3.8</v>
      </c>
      <c r="J227" s="45" t="n">
        <v>2.13</v>
      </c>
      <c r="K227" s="45" t="n">
        <v>4.01</v>
      </c>
      <c r="L227" s="58">
        <f>IF(OR($A227="",$N227=0),"",COUNTIFS($A$5:$A$1500,$A227,$N$5:$N$1500,"&gt;"&amp;$N227)+1)</f>
        <v/>
      </c>
      <c r="M227" s="58">
        <f>IF(OR($A227="",$N227=0),"",IF(AND($A227&gt;=1001,$A227&lt;=1005),COUNTIFS($A$5:$A$1500,"&gt;=1001",$A$5:$A$1500,"&lt;=1005",$N$5:$N$1500,"&gt;"&amp;$N227)+1,""))</f>
        <v/>
      </c>
      <c r="N227" s="50">
        <f>ROUND(((O227*3+P227*3+Q227*3+R227*3+S227*1)/13)*5,0)</f>
        <v/>
      </c>
      <c r="O227" s="43" t="n">
        <v>43.75</v>
      </c>
      <c r="P227" s="43" t="n">
        <v>39.58</v>
      </c>
      <c r="Q227" s="43" t="n">
        <v>52.5</v>
      </c>
      <c r="R227" s="43" t="n">
        <v>32.08</v>
      </c>
      <c r="S227" s="43" t="n">
        <v>59.58</v>
      </c>
      <c r="T227" s="58">
        <f>IF($C227="","",IF(ISNA(MATCH($C227,Comparativosimulacros!$E:$E,0)),"Falta en Comparativo","Sí está"))</f>
        <v/>
      </c>
    </row>
    <row r="228" ht="15.75" customHeight="1" s="42">
      <c r="A228" s="50" t="n">
        <v>702</v>
      </c>
      <c r="B228" s="44" t="n"/>
      <c r="C228" s="44" t="n"/>
      <c r="D228" s="43" t="inlineStr">
        <is>
          <t>Castillo Cartagena Gabriel Jaime</t>
        </is>
      </c>
      <c r="E228" s="51" t="n"/>
      <c r="F228" s="52" t="n"/>
      <c r="G228" s="45" t="n">
        <v>3.55</v>
      </c>
      <c r="H228" s="45" t="n">
        <v>4.3</v>
      </c>
      <c r="I228" s="45" t="n">
        <v>3.44</v>
      </c>
      <c r="J228" s="45" t="n">
        <v>3.65</v>
      </c>
      <c r="K228" s="45" t="n">
        <v>4.01</v>
      </c>
      <c r="L228" s="58">
        <f>IF(OR($A228="",$N228=0),"",COUNTIFS($A$5:$A$1500,$A228,$N$5:$N$1500,"&gt;"&amp;$N228)+1)</f>
        <v/>
      </c>
      <c r="M228" s="58">
        <f>IF(OR($A228="",$N228=0),"",IF(AND($A228&gt;=1001,$A228&lt;=1005),COUNTIFS($A$5:$A$1500,"&gt;=1001",$A$5:$A$1500,"&lt;=1005",$N$5:$N$1500,"&gt;"&amp;$N228)+1,""))</f>
        <v/>
      </c>
      <c r="N228" s="50">
        <f>ROUND(((O228*3+P228*3+Q228*3+R228*3+S228*1)/13)*5,0)</f>
        <v/>
      </c>
      <c r="O228" s="43" t="n">
        <v>56.25</v>
      </c>
      <c r="P228" s="43" t="n">
        <v>61.9</v>
      </c>
      <c r="Q228" s="43" t="n">
        <v>47.5</v>
      </c>
      <c r="R228" s="43" t="n">
        <v>55</v>
      </c>
      <c r="S228" s="43" t="n">
        <v>59.58</v>
      </c>
      <c r="T228" s="58">
        <f>IF($C228="","",IF(ISNA(MATCH($C228,Comparativosimulacros!$E:$E,0)),"Falta en Comparativo","Sí está"))</f>
        <v/>
      </c>
    </row>
    <row r="229" ht="15.75" customHeight="1" s="42">
      <c r="A229" s="50" t="n">
        <v>702</v>
      </c>
      <c r="B229" s="44" t="n"/>
      <c r="C229" s="44" t="n"/>
      <c r="D229" s="43" t="inlineStr">
        <is>
          <t>Delgado Pérez Guadalupe</t>
        </is>
      </c>
      <c r="E229" s="51" t="n"/>
      <c r="F229" s="52" t="n"/>
      <c r="G229" s="45" t="n">
        <v>2.37</v>
      </c>
      <c r="H229" s="45" t="n">
        <v>2.48</v>
      </c>
      <c r="I229" s="45" t="n">
        <v>1.99</v>
      </c>
      <c r="J229" s="45" t="n">
        <v>2.13</v>
      </c>
      <c r="K229" s="45" t="n">
        <v>4.32</v>
      </c>
      <c r="L229" s="58">
        <f>IF(OR($A229="",$N229=0),"",COUNTIFS($A$5:$A$1500,$A229,$N$5:$N$1500,"&gt;"&amp;$N229)+1)</f>
        <v/>
      </c>
      <c r="M229" s="58">
        <f>IF(OR($A229="",$N229=0),"",IF(AND($A229&gt;=1001,$A229&lt;=1005),COUNTIFS($A$5:$A$1500,"&gt;=1001",$A$5:$A$1500,"&lt;=1005",$N$5:$N$1500,"&gt;"&amp;$N229)+1,""))</f>
        <v/>
      </c>
      <c r="N229" s="50">
        <f>ROUND(((O229*3+P229*3+Q229*3+R229*3+S229*1)/13)*5,0)</f>
        <v/>
      </c>
      <c r="O229" s="43" t="n">
        <v>37.5</v>
      </c>
      <c r="P229" s="43" t="n">
        <v>35.71</v>
      </c>
      <c r="Q229" s="43" t="n">
        <v>27.5</v>
      </c>
      <c r="R229" s="43" t="n">
        <v>32.08</v>
      </c>
      <c r="S229" s="43" t="n">
        <v>64.17</v>
      </c>
      <c r="T229" s="58">
        <f>IF($C229="","",IF(ISNA(MATCH($C229,Comparativosimulacros!$E:$E,0)),"Falta en Comparativo","Sí está"))</f>
        <v/>
      </c>
    </row>
    <row r="230" ht="15.75" customHeight="1" s="42">
      <c r="A230" s="50" t="n">
        <v>702</v>
      </c>
      <c r="B230" s="44" t="n"/>
      <c r="C230" s="44" t="n"/>
      <c r="D230" s="43" t="inlineStr">
        <is>
          <t>Grajales Arenas Nicolas</t>
        </is>
      </c>
      <c r="E230" s="51" t="n"/>
      <c r="F230" s="52" t="n"/>
      <c r="G230" s="45" t="n">
        <v>3.55</v>
      </c>
      <c r="H230" s="45" t="n">
        <v>3.37</v>
      </c>
      <c r="I230" s="45" t="n">
        <v>3.08</v>
      </c>
      <c r="J230" s="45" t="n">
        <v>3.96</v>
      </c>
      <c r="K230" s="45" t="n">
        <v>4.32</v>
      </c>
      <c r="L230" s="58">
        <f>IF(OR($A230="",$N230=0),"",COUNTIFS($A$5:$A$1500,$A230,$N$5:$N$1500,"&gt;"&amp;$N230)+1)</f>
        <v/>
      </c>
      <c r="M230" s="58">
        <f>IF(OR($A230="",$N230=0),"",IF(AND($A230&gt;=1001,$A230&lt;=1005),COUNTIFS($A$5:$A$1500,"&gt;=1001",$A$5:$A$1500,"&lt;=1005",$N$5:$N$1500,"&gt;"&amp;$N230)+1,""))</f>
        <v/>
      </c>
      <c r="N230" s="50">
        <f>ROUND(((O230*3+P230*3+Q230*3+R230*3+S230*1)/13)*5,0)</f>
        <v/>
      </c>
      <c r="O230" s="43" t="n">
        <v>56.25</v>
      </c>
      <c r="P230" s="43" t="n">
        <v>48.51</v>
      </c>
      <c r="Q230" s="43" t="n">
        <v>42.5</v>
      </c>
      <c r="R230" s="43" t="n">
        <v>59.58</v>
      </c>
      <c r="S230" s="43" t="n">
        <v>64.17</v>
      </c>
      <c r="T230" s="58">
        <f>IF($C230="","",IF(ISNA(MATCH($C230,Comparativosimulacros!$E:$E,0)),"Falta en Comparativo","Sí está"))</f>
        <v/>
      </c>
    </row>
    <row r="231" ht="15.75" customHeight="1" s="42">
      <c r="A231" s="50" t="n">
        <v>702</v>
      </c>
      <c r="B231" s="44" t="n"/>
      <c r="C231" s="44" t="n"/>
      <c r="D231" s="43" t="inlineStr">
        <is>
          <t>Gutierrez Bustamante Holman Andres</t>
        </is>
      </c>
      <c r="E231" s="51" t="n"/>
      <c r="F231" s="52" t="n"/>
      <c r="G231" s="45" t="n">
        <v>1.18</v>
      </c>
      <c r="H231" s="45" t="n">
        <v>2.5</v>
      </c>
      <c r="I231" s="45" t="n">
        <v>3.26</v>
      </c>
      <c r="J231" s="45" t="n">
        <v>3.65</v>
      </c>
      <c r="K231" s="45" t="n">
        <v>1</v>
      </c>
      <c r="L231" s="58">
        <f>IF(OR($A231="",$N231=0),"",COUNTIFS($A$5:$A$1500,$A231,$N$5:$N$1500,"&gt;"&amp;$N231)+1)</f>
        <v/>
      </c>
      <c r="M231" s="58">
        <f>IF(OR($A231="",$N231=0),"",IF(AND($A231&gt;=1001,$A231&lt;=1005),COUNTIFS($A$5:$A$1500,"&gt;=1001",$A$5:$A$1500,"&lt;=1005",$N$5:$N$1500,"&gt;"&amp;$N231)+1,""))</f>
        <v/>
      </c>
      <c r="N231" s="50">
        <f>ROUND(((O231*3+P231*3+Q231*3+R231*3+S231*1)/13)*5,0)</f>
        <v/>
      </c>
      <c r="O231" s="43" t="n">
        <v>18.75</v>
      </c>
      <c r="P231" s="43" t="n">
        <v>36.01</v>
      </c>
      <c r="Q231" s="43" t="n">
        <v>45</v>
      </c>
      <c r="R231" s="43" t="n">
        <v>55</v>
      </c>
      <c r="S231" s="43" t="n">
        <v>9.17</v>
      </c>
      <c r="T231" s="58">
        <f>IF($C231="","",IF(ISNA(MATCH($C231,Comparativosimulacros!$E:$E,0)),"Falta en Comparativo","Sí está"))</f>
        <v/>
      </c>
    </row>
    <row r="232" ht="15.75" customHeight="1" s="42">
      <c r="A232" s="50" t="n">
        <v>702</v>
      </c>
      <c r="B232" s="44" t="n"/>
      <c r="C232" s="44" t="n"/>
      <c r="D232" s="43" t="inlineStr">
        <is>
          <t>Hernández Padierna Juan David</t>
        </is>
      </c>
      <c r="E232" s="51" t="n"/>
      <c r="F232" s="52" t="n"/>
      <c r="G232" s="45" t="n">
        <v>4.15</v>
      </c>
      <c r="H232" s="45" t="n">
        <v>3.51</v>
      </c>
      <c r="I232" s="45" t="n">
        <v>3.8</v>
      </c>
      <c r="J232" s="45" t="n">
        <v>3.04</v>
      </c>
      <c r="K232" s="45" t="n">
        <v>4.01</v>
      </c>
      <c r="L232" s="58">
        <f>IF(OR($A232="",$N232=0),"",COUNTIFS($A$5:$A$1500,$A232,$N$5:$N$1500,"&gt;"&amp;$N232)+1)</f>
        <v/>
      </c>
      <c r="M232" s="58">
        <f>IF(OR($A232="",$N232=0),"",IF(AND($A232&gt;=1001,$A232&lt;=1005),COUNTIFS($A$5:$A$1500,"&gt;=1001",$A$5:$A$1500,"&lt;=1005",$N$5:$N$1500,"&gt;"&amp;$N232)+1,""))</f>
        <v/>
      </c>
      <c r="N232" s="50">
        <f>ROUND(((O232*3+P232*3+Q232*3+R232*3+S232*1)/13)*5,0)</f>
        <v/>
      </c>
      <c r="O232" s="43" t="n">
        <v>65.63</v>
      </c>
      <c r="P232" s="43" t="n">
        <v>50.6</v>
      </c>
      <c r="Q232" s="43" t="n">
        <v>52.5</v>
      </c>
      <c r="R232" s="43" t="n">
        <v>45.83</v>
      </c>
      <c r="S232" s="43" t="n">
        <v>59.58</v>
      </c>
      <c r="T232" s="58">
        <f>IF($C232="","",IF(ISNA(MATCH($C232,Comparativosimulacros!$E:$E,0)),"Falta en Comparativo","Sí está"))</f>
        <v/>
      </c>
    </row>
    <row r="233" ht="15.75" customHeight="1" s="42">
      <c r="A233" s="50" t="n">
        <v>702</v>
      </c>
      <c r="B233" s="44" t="n"/>
      <c r="C233" s="44" t="n"/>
      <c r="D233" s="43" t="inlineStr">
        <is>
          <t>Hernández Padierna Maria Camila</t>
        </is>
      </c>
      <c r="E233" s="51" t="n"/>
      <c r="F233" s="52" t="n"/>
      <c r="G233" s="45" t="n">
        <v>4.54</v>
      </c>
      <c r="H233" s="45" t="n">
        <v>4.01</v>
      </c>
      <c r="I233" s="45" t="n">
        <v>3.26</v>
      </c>
      <c r="J233" s="45" t="n">
        <v>4.87</v>
      </c>
      <c r="K233" s="45" t="n">
        <v>4.01</v>
      </c>
      <c r="L233" s="58">
        <f>IF(OR($A233="",$N233=0),"",COUNTIFS($A$5:$A$1500,$A233,$N$5:$N$1500,"&gt;"&amp;$N233)+1)</f>
        <v/>
      </c>
      <c r="M233" s="58">
        <f>IF(OR($A233="",$N233=0),"",IF(AND($A233&gt;=1001,$A233&lt;=1005),COUNTIFS($A$5:$A$1500,"&gt;=1001",$A$5:$A$1500,"&lt;=1005",$N$5:$N$1500,"&gt;"&amp;$N233)+1,""))</f>
        <v/>
      </c>
      <c r="N233" s="50">
        <f>ROUND(((O233*3+P233*3+Q233*3+R233*3+S233*1)/13)*5,0)</f>
        <v/>
      </c>
      <c r="O233" s="43" t="n">
        <v>71.88</v>
      </c>
      <c r="P233" s="43" t="n">
        <v>57.74</v>
      </c>
      <c r="Q233" s="43" t="n">
        <v>45</v>
      </c>
      <c r="R233" s="43" t="n">
        <v>73.33</v>
      </c>
      <c r="S233" s="43" t="n">
        <v>59.58</v>
      </c>
      <c r="T233" s="58">
        <f>IF($C233="","",IF(ISNA(MATCH($C233,Comparativosimulacros!$E:$E,0)),"Falta en Comparativo","Sí está"))</f>
        <v/>
      </c>
    </row>
    <row r="234" ht="15.75" customHeight="1" s="42">
      <c r="A234" s="50" t="n">
        <v>702</v>
      </c>
      <c r="B234" s="44" t="n"/>
      <c r="C234" s="44" t="n"/>
      <c r="D234" s="43" t="inlineStr">
        <is>
          <t>Hernández Payares María Ángel</t>
        </is>
      </c>
      <c r="E234" s="51" t="n"/>
      <c r="F234" s="52" t="n"/>
      <c r="G234" s="45" t="n">
        <v>2.76</v>
      </c>
      <c r="H234" s="45" t="n">
        <v>2.77</v>
      </c>
      <c r="I234" s="45" t="n">
        <v>3.26</v>
      </c>
      <c r="J234" s="45" t="n">
        <v>3.65</v>
      </c>
      <c r="K234" s="45" t="n">
        <v>2.47</v>
      </c>
      <c r="L234" s="58">
        <f>IF(OR($A234="",$N234=0),"",COUNTIFS($A$5:$A$1500,$A234,$N$5:$N$1500,"&gt;"&amp;$N234)+1)</f>
        <v/>
      </c>
      <c r="M234" s="58">
        <f>IF(OR($A234="",$N234=0),"",IF(AND($A234&gt;=1001,$A234&lt;=1005),COUNTIFS($A$5:$A$1500,"&gt;=1001",$A$5:$A$1500,"&lt;=1005",$N$5:$N$1500,"&gt;"&amp;$N234)+1,""))</f>
        <v/>
      </c>
      <c r="N234" s="50">
        <f>ROUND(((O234*3+P234*3+Q234*3+R234*3+S234*1)/13)*5,0)</f>
        <v/>
      </c>
      <c r="O234" s="43" t="n">
        <v>43.75</v>
      </c>
      <c r="P234" s="43" t="n">
        <v>39.88</v>
      </c>
      <c r="Q234" s="43" t="n">
        <v>45</v>
      </c>
      <c r="R234" s="43" t="n">
        <v>55</v>
      </c>
      <c r="S234" s="43" t="n">
        <v>36.67</v>
      </c>
      <c r="T234" s="58">
        <f>IF($C234="","",IF(ISNA(MATCH($C234,Comparativosimulacros!$E:$E,0)),"Falta en Comparativo","Sí está"))</f>
        <v/>
      </c>
    </row>
    <row r="235" ht="15.75" customHeight="1" s="42">
      <c r="A235" s="50" t="n">
        <v>702</v>
      </c>
      <c r="B235" s="44" t="n"/>
      <c r="C235" s="44" t="n"/>
      <c r="D235" s="43" t="inlineStr">
        <is>
          <t>Loaiza Ahumada Nikol Saray</t>
        </is>
      </c>
      <c r="E235" s="51" t="n"/>
      <c r="F235" s="52" t="n"/>
      <c r="G235" s="45" t="n">
        <v>3.75</v>
      </c>
      <c r="H235" s="45" t="n">
        <v>3.16</v>
      </c>
      <c r="I235" s="45" t="n">
        <v>2.72</v>
      </c>
      <c r="J235" s="45" t="n">
        <v>2.74</v>
      </c>
      <c r="K235" s="45" t="n">
        <v>1.54</v>
      </c>
      <c r="L235" s="58">
        <f>IF(OR($A235="",$N235=0),"",COUNTIFS($A$5:$A$1500,$A235,$N$5:$N$1500,"&gt;"&amp;$N235)+1)</f>
        <v/>
      </c>
      <c r="M235" s="58">
        <f>IF(OR($A235="",$N235=0),"",IF(AND($A235&gt;=1001,$A235&lt;=1005),COUNTIFS($A$5:$A$1500,"&gt;=1001",$A$5:$A$1500,"&lt;=1005",$N$5:$N$1500,"&gt;"&amp;$N235)+1,""))</f>
        <v/>
      </c>
      <c r="N235" s="50">
        <f>ROUND(((O235*3+P235*3+Q235*3+R235*3+S235*1)/13)*5,0)</f>
        <v/>
      </c>
      <c r="O235" s="43" t="n">
        <v>59.38</v>
      </c>
      <c r="P235" s="43" t="n">
        <v>45.54</v>
      </c>
      <c r="Q235" s="43" t="n">
        <v>37.5</v>
      </c>
      <c r="R235" s="43" t="n">
        <v>41.25</v>
      </c>
      <c r="S235" s="43" t="n">
        <v>22.92</v>
      </c>
      <c r="T235" s="58">
        <f>IF($C235="","",IF(ISNA(MATCH($C235,Comparativosimulacros!$E:$E,0)),"Falta en Comparativo","Sí está"))</f>
        <v/>
      </c>
    </row>
    <row r="236" ht="15.75" customHeight="1" s="42">
      <c r="A236" s="50" t="n">
        <v>702</v>
      </c>
      <c r="B236" s="44" t="n"/>
      <c r="C236" s="44" t="n"/>
      <c r="D236" s="43" t="inlineStr">
        <is>
          <t>Macias Benitez Nahila Anelim Sophia</t>
        </is>
      </c>
      <c r="E236" s="51" t="n"/>
      <c r="F236" s="52" t="n"/>
      <c r="G236" s="45" t="n">
        <v>4.74</v>
      </c>
      <c r="H236" s="45" t="n">
        <v>5</v>
      </c>
      <c r="I236" s="45" t="n">
        <v>4.53</v>
      </c>
      <c r="J236" s="45" t="n">
        <v>5</v>
      </c>
      <c r="K236" s="45" t="n">
        <v>5</v>
      </c>
      <c r="L236" s="58">
        <f>IF(OR($A236="",$N236=0),"",COUNTIFS($A$5:$A$1500,$A236,$N$5:$N$1500,"&gt;"&amp;$N236)+1)</f>
        <v/>
      </c>
      <c r="M236" s="58">
        <f>IF(OR($A236="",$N236=0),"",IF(AND($A236&gt;=1001,$A236&lt;=1005),COUNTIFS($A$5:$A$1500,"&gt;=1001",$A$5:$A$1500,"&lt;=1005",$N$5:$N$1500,"&gt;"&amp;$N236)+1,""))</f>
        <v/>
      </c>
      <c r="N236" s="50">
        <f>ROUND(((O236*3+P236*3+Q236*3+R236*3+S236*1)/13)*5,0)</f>
        <v/>
      </c>
      <c r="O236" s="43" t="n">
        <v>75</v>
      </c>
      <c r="P236" s="43" t="n">
        <v>72.31999999999999</v>
      </c>
      <c r="Q236" s="43" t="n">
        <v>62.5</v>
      </c>
      <c r="R236" s="43" t="n">
        <v>82.5</v>
      </c>
      <c r="S236" s="43" t="n">
        <v>91.67</v>
      </c>
      <c r="T236" s="58">
        <f>IF($C236="","",IF(ISNA(MATCH($C236,Comparativosimulacros!$E:$E,0)),"Falta en Comparativo","Sí está"))</f>
        <v/>
      </c>
    </row>
    <row r="237" ht="15.75" customHeight="1" s="42">
      <c r="A237" s="50" t="n">
        <v>702</v>
      </c>
      <c r="B237" s="44" t="n"/>
      <c r="C237" s="44" t="n"/>
      <c r="D237" s="43" t="inlineStr">
        <is>
          <t>Mejía Agudelo Mariángel</t>
        </is>
      </c>
      <c r="E237" s="51" t="n"/>
      <c r="F237" s="52" t="n"/>
      <c r="G237" s="45" t="n">
        <v>3.75</v>
      </c>
      <c r="H237" s="45" t="n">
        <v>3.33</v>
      </c>
      <c r="I237" s="45" t="n">
        <v>4.89</v>
      </c>
      <c r="J237" s="45" t="n">
        <v>3.35</v>
      </c>
      <c r="K237" s="45" t="n">
        <v>1.85</v>
      </c>
      <c r="L237" s="58">
        <f>IF(OR($A237="",$N237=0),"",COUNTIFS($A$5:$A$1500,$A237,$N$5:$N$1500,"&gt;"&amp;$N237)+1)</f>
        <v/>
      </c>
      <c r="M237" s="58">
        <f>IF(OR($A237="",$N237=0),"",IF(AND($A237&gt;=1001,$A237&lt;=1005),COUNTIFS($A$5:$A$1500,"&gt;=1001",$A$5:$A$1500,"&lt;=1005",$N$5:$N$1500,"&gt;"&amp;$N237)+1,""))</f>
        <v/>
      </c>
      <c r="N237" s="50">
        <f>ROUND(((O237*3+P237*3+Q237*3+R237*3+S237*1)/13)*5,0)</f>
        <v/>
      </c>
      <c r="O237" s="43" t="n">
        <v>59.38</v>
      </c>
      <c r="P237" s="43" t="n">
        <v>47.92</v>
      </c>
      <c r="Q237" s="43" t="n">
        <v>67.5</v>
      </c>
      <c r="R237" s="43" t="n">
        <v>50.42</v>
      </c>
      <c r="S237" s="43" t="n">
        <v>27.5</v>
      </c>
      <c r="T237" s="58">
        <f>IF($C237="","",IF(ISNA(MATCH($C237,Comparativosimulacros!$E:$E,0)),"Falta en Comparativo","Sí está"))</f>
        <v/>
      </c>
    </row>
    <row r="238" ht="15.75" customHeight="1" s="42">
      <c r="A238" s="50" t="n">
        <v>702</v>
      </c>
      <c r="B238" s="44" t="n"/>
      <c r="C238" s="44" t="n"/>
      <c r="D238" s="43" t="inlineStr">
        <is>
          <t>Mira Orozco Danilo</t>
        </is>
      </c>
      <c r="E238" s="51" t="n"/>
      <c r="F238" s="52" t="n"/>
      <c r="G238" s="45" t="n">
        <v>4.94</v>
      </c>
      <c r="H238" s="45" t="n">
        <v>3.9</v>
      </c>
      <c r="I238" s="45" t="n">
        <v>3.44</v>
      </c>
      <c r="J238" s="45" t="n">
        <v>5</v>
      </c>
      <c r="K238" s="45" t="n">
        <v>4.63</v>
      </c>
      <c r="L238" s="58">
        <f>IF(OR($A238="",$N238=0),"",COUNTIFS($A$5:$A$1500,$A238,$N$5:$N$1500,"&gt;"&amp;$N238)+1)</f>
        <v/>
      </c>
      <c r="M238" s="58">
        <f>IF(OR($A238="",$N238=0),"",IF(AND($A238&gt;=1001,$A238&lt;=1005),COUNTIFS($A$5:$A$1500,"&gt;=1001",$A$5:$A$1500,"&lt;=1005",$N$5:$N$1500,"&gt;"&amp;$N238)+1,""))</f>
        <v/>
      </c>
      <c r="N238" s="50">
        <f>ROUND(((O238*3+P238*3+Q238*3+R238*3+S238*1)/13)*5,0)</f>
        <v/>
      </c>
      <c r="O238" s="43" t="n">
        <v>78.13</v>
      </c>
      <c r="P238" s="43" t="n">
        <v>56.25</v>
      </c>
      <c r="Q238" s="43" t="n">
        <v>47.5</v>
      </c>
      <c r="R238" s="43" t="n">
        <v>87.08</v>
      </c>
      <c r="S238" s="43" t="n">
        <v>68.75</v>
      </c>
      <c r="T238" s="58">
        <f>IF($C238="","",IF(ISNA(MATCH($C238,Comparativosimulacros!$E:$E,0)),"Falta en Comparativo","Sí está"))</f>
        <v/>
      </c>
    </row>
    <row r="239" ht="15.75" customHeight="1" s="42">
      <c r="A239" s="50" t="n">
        <v>702</v>
      </c>
      <c r="B239" s="44" t="n"/>
      <c r="C239" s="44" t="n"/>
      <c r="D239" s="43" t="inlineStr">
        <is>
          <t>Morales Flórez Damian</t>
        </is>
      </c>
      <c r="E239" s="51" t="n"/>
      <c r="F239" s="52" t="n"/>
      <c r="G239" s="45" t="n">
        <v>3.16</v>
      </c>
      <c r="H239" s="45" t="n">
        <v>3.55</v>
      </c>
      <c r="I239" s="45" t="n">
        <v>3.08</v>
      </c>
      <c r="J239" s="45" t="n">
        <v>2.43</v>
      </c>
      <c r="K239" s="45" t="n">
        <v>1.85</v>
      </c>
      <c r="L239" s="58">
        <f>IF(OR($A239="",$N239=0),"",COUNTIFS($A$5:$A$1500,$A239,$N$5:$N$1500,"&gt;"&amp;$N239)+1)</f>
        <v/>
      </c>
      <c r="M239" s="58">
        <f>IF(OR($A239="",$N239=0),"",IF(AND($A239&gt;=1001,$A239&lt;=1005),COUNTIFS($A$5:$A$1500,"&gt;=1001",$A$5:$A$1500,"&lt;=1005",$N$5:$N$1500,"&gt;"&amp;$N239)+1,""))</f>
        <v/>
      </c>
      <c r="N239" s="50">
        <f>ROUND(((O239*3+P239*3+Q239*3+R239*3+S239*1)/13)*5,0)</f>
        <v/>
      </c>
      <c r="O239" s="43" t="n">
        <v>50</v>
      </c>
      <c r="P239" s="43" t="n">
        <v>51.19</v>
      </c>
      <c r="Q239" s="43" t="n">
        <v>42.5</v>
      </c>
      <c r="R239" s="43" t="n">
        <v>36.67</v>
      </c>
      <c r="S239" s="43" t="n">
        <v>27.5</v>
      </c>
      <c r="T239" s="58">
        <f>IF($C239="","",IF(ISNA(MATCH($C239,Comparativosimulacros!$E:$E,0)),"Falta en Comparativo","Sí está"))</f>
        <v/>
      </c>
    </row>
    <row r="240" ht="15.75" customHeight="1" s="42">
      <c r="A240" s="50" t="n">
        <v>702</v>
      </c>
      <c r="B240" s="44" t="n"/>
      <c r="C240" s="44" t="n"/>
      <c r="D240" s="43" t="inlineStr">
        <is>
          <t>Mosquera Flórez Yuri Tatiana</t>
        </is>
      </c>
      <c r="E240" s="51" t="n"/>
      <c r="F240" s="52" t="n"/>
      <c r="G240" s="45" t="n">
        <v>2.57</v>
      </c>
      <c r="H240" s="45" t="n">
        <v>3.18</v>
      </c>
      <c r="I240" s="45" t="n">
        <v>3.26</v>
      </c>
      <c r="J240" s="45" t="n">
        <v>2.43</v>
      </c>
      <c r="K240" s="45" t="n">
        <v>2.47</v>
      </c>
      <c r="L240" s="58">
        <f>IF(OR($A240="",$N240=0),"",COUNTIFS($A$5:$A$1500,$A240,$N$5:$N$1500,"&gt;"&amp;$N240)+1)</f>
        <v/>
      </c>
      <c r="M240" s="58">
        <f>IF(OR($A240="",$N240=0),"",IF(AND($A240&gt;=1001,$A240&lt;=1005),COUNTIFS($A$5:$A$1500,"&gt;=1001",$A$5:$A$1500,"&lt;=1005",$N$5:$N$1500,"&gt;"&amp;$N240)+1,""))</f>
        <v/>
      </c>
      <c r="N240" s="50">
        <f>ROUND(((O240*3+P240*3+Q240*3+R240*3+S240*1)/13)*5,0)</f>
        <v/>
      </c>
      <c r="O240" s="43" t="n">
        <v>40.63</v>
      </c>
      <c r="P240" s="43" t="n">
        <v>45.83</v>
      </c>
      <c r="Q240" s="43" t="n">
        <v>45</v>
      </c>
      <c r="R240" s="43" t="n">
        <v>36.67</v>
      </c>
      <c r="S240" s="43" t="n">
        <v>36.67</v>
      </c>
      <c r="T240" s="58">
        <f>IF($C240="","",IF(ISNA(MATCH($C240,Comparativosimulacros!$E:$E,0)),"Falta en Comparativo","Sí está"))</f>
        <v/>
      </c>
    </row>
    <row r="241" ht="15.75" customHeight="1" s="42">
      <c r="A241" s="50" t="n">
        <v>702</v>
      </c>
      <c r="B241" s="44" t="n"/>
      <c r="C241" s="44" t="n"/>
      <c r="D241" s="43" t="inlineStr">
        <is>
          <t>Muñetón Guevara Matías</t>
        </is>
      </c>
      <c r="E241" s="51" t="n"/>
      <c r="F241" s="52" t="n"/>
      <c r="G241" s="45" t="n">
        <v>2.96</v>
      </c>
      <c r="H241" s="45" t="n">
        <v>3.66</v>
      </c>
      <c r="I241" s="45" t="n">
        <v>3.62</v>
      </c>
      <c r="J241" s="45" t="n">
        <v>3.65</v>
      </c>
      <c r="K241" s="45" t="n">
        <v>2.47</v>
      </c>
      <c r="L241" s="58">
        <f>IF(OR($A241="",$N241=0),"",COUNTIFS($A$5:$A$1500,$A241,$N$5:$N$1500,"&gt;"&amp;$N241)+1)</f>
        <v/>
      </c>
      <c r="M241" s="58">
        <f>IF(OR($A241="",$N241=0),"",IF(AND($A241&gt;=1001,$A241&lt;=1005),COUNTIFS($A$5:$A$1500,"&gt;=1001",$A$5:$A$1500,"&lt;=1005",$N$5:$N$1500,"&gt;"&amp;$N241)+1,""))</f>
        <v/>
      </c>
      <c r="N241" s="50">
        <f>ROUND(((O241*3+P241*3+Q241*3+R241*3+S241*1)/13)*5,0)</f>
        <v/>
      </c>
      <c r="O241" s="43" t="n">
        <v>46.88</v>
      </c>
      <c r="P241" s="43" t="n">
        <v>52.68</v>
      </c>
      <c r="Q241" s="43" t="n">
        <v>50</v>
      </c>
      <c r="R241" s="43" t="n">
        <v>55</v>
      </c>
      <c r="S241" s="43" t="n">
        <v>36.67</v>
      </c>
      <c r="T241" s="58">
        <f>IF($C241="","",IF(ISNA(MATCH($C241,Comparativosimulacros!$E:$E,0)),"Falta en Comparativo","Sí está"))</f>
        <v/>
      </c>
    </row>
    <row r="242" ht="15.75" customHeight="1" s="42">
      <c r="A242" s="50" t="n">
        <v>702</v>
      </c>
      <c r="B242" s="44" t="n"/>
      <c r="C242" s="44" t="n"/>
      <c r="D242" s="43" t="inlineStr">
        <is>
          <t>Oquendo Palacio Víctor Samuel</t>
        </is>
      </c>
      <c r="E242" s="51" t="n"/>
      <c r="F242" s="52" t="n"/>
      <c r="G242" s="45" t="n">
        <v>3.16</v>
      </c>
      <c r="H242" s="45" t="n">
        <v>3.51</v>
      </c>
      <c r="I242" s="45" t="n">
        <v>3.44</v>
      </c>
      <c r="J242" s="45" t="n">
        <v>3.35</v>
      </c>
      <c r="K242" s="45" t="n">
        <v>4.01</v>
      </c>
      <c r="L242" s="58">
        <f>IF(OR($A242="",$N242=0),"",COUNTIFS($A$5:$A$1500,$A242,$N$5:$N$1500,"&gt;"&amp;$N242)+1)</f>
        <v/>
      </c>
      <c r="M242" s="58">
        <f>IF(OR($A242="",$N242=0),"",IF(AND($A242&gt;=1001,$A242&lt;=1005),COUNTIFS($A$5:$A$1500,"&gt;=1001",$A$5:$A$1500,"&lt;=1005",$N$5:$N$1500,"&gt;"&amp;$N242)+1,""))</f>
        <v/>
      </c>
      <c r="N242" s="50">
        <f>ROUND(((O242*3+P242*3+Q242*3+R242*3+S242*1)/13)*5,0)</f>
        <v/>
      </c>
      <c r="O242" s="43" t="n">
        <v>50</v>
      </c>
      <c r="P242" s="43" t="n">
        <v>50.6</v>
      </c>
      <c r="Q242" s="43" t="n">
        <v>47.5</v>
      </c>
      <c r="R242" s="43" t="n">
        <v>50.42</v>
      </c>
      <c r="S242" s="43" t="n">
        <v>59.58</v>
      </c>
      <c r="T242" s="58">
        <f>IF($C242="","",IF(ISNA(MATCH($C242,Comparativosimulacros!$E:$E,0)),"Falta en Comparativo","Sí está"))</f>
        <v/>
      </c>
    </row>
    <row r="243" ht="15.75" customHeight="1" s="42">
      <c r="A243" s="50" t="n">
        <v>702</v>
      </c>
      <c r="B243" s="44" t="n"/>
      <c r="C243" s="44" t="n"/>
      <c r="D243" s="43" t="inlineStr">
        <is>
          <t>Pérez Rivera Luciana Andrea</t>
        </is>
      </c>
      <c r="E243" s="51" t="n"/>
      <c r="F243" s="52" t="n"/>
      <c r="G243" s="45" t="n">
        <v>3.55</v>
      </c>
      <c r="H243" s="45" t="n">
        <v>4.46</v>
      </c>
      <c r="I243" s="45" t="n">
        <v>4.53</v>
      </c>
      <c r="J243" s="45" t="n">
        <v>4.57</v>
      </c>
      <c r="K243" s="45" t="n">
        <v>4.01</v>
      </c>
      <c r="L243" s="58">
        <f>IF(OR($A243="",$N243=0),"",COUNTIFS($A$5:$A$1500,$A243,$N$5:$N$1500,"&gt;"&amp;$N243)+1)</f>
        <v/>
      </c>
      <c r="M243" s="58">
        <f>IF(OR($A243="",$N243=0),"",IF(AND($A243&gt;=1001,$A243&lt;=1005),COUNTIFS($A$5:$A$1500,"&gt;=1001",$A$5:$A$1500,"&lt;=1005",$N$5:$N$1500,"&gt;"&amp;$N243)+1,""))</f>
        <v/>
      </c>
      <c r="N243" s="50">
        <f>ROUND(((O243*3+P243*3+Q243*3+R243*3+S243*1)/13)*5,0)</f>
        <v/>
      </c>
      <c r="O243" s="43" t="n">
        <v>56.25</v>
      </c>
      <c r="P243" s="43" t="n">
        <v>64.29000000000001</v>
      </c>
      <c r="Q243" s="43" t="n">
        <v>62.5</v>
      </c>
      <c r="R243" s="43" t="n">
        <v>68.75</v>
      </c>
      <c r="S243" s="43" t="n">
        <v>59.58</v>
      </c>
      <c r="T243" s="58">
        <f>IF($C243="","",IF(ISNA(MATCH($C243,Comparativosimulacros!$E:$E,0)),"Falta en Comparativo","Sí está"))</f>
        <v/>
      </c>
    </row>
    <row r="244" ht="15.75" customHeight="1" s="42">
      <c r="A244" s="50" t="n">
        <v>702</v>
      </c>
      <c r="B244" s="44" t="n"/>
      <c r="C244" s="44" t="n"/>
      <c r="D244" s="43" t="inlineStr">
        <is>
          <t>Portillo Barrios Shayra Salome</t>
        </is>
      </c>
      <c r="E244" s="51" t="n"/>
      <c r="F244" s="52" t="n"/>
      <c r="G244" s="45" t="n">
        <v>4.74</v>
      </c>
      <c r="H244" s="45" t="n">
        <v>3.43</v>
      </c>
      <c r="I244" s="45" t="n">
        <v>3.62</v>
      </c>
      <c r="J244" s="45" t="n">
        <v>3.65</v>
      </c>
      <c r="K244" s="45" t="n">
        <v>3.71</v>
      </c>
      <c r="L244" s="58">
        <f>IF(OR($A244="",$N244=0),"",COUNTIFS($A$5:$A$1500,$A244,$N$5:$N$1500,"&gt;"&amp;$N244)+1)</f>
        <v/>
      </c>
      <c r="M244" s="58">
        <f>IF(OR($A244="",$N244=0),"",IF(AND($A244&gt;=1001,$A244&lt;=1005),COUNTIFS($A$5:$A$1500,"&gt;=1001",$A$5:$A$1500,"&lt;=1005",$N$5:$N$1500,"&gt;"&amp;$N244)+1,""))</f>
        <v/>
      </c>
      <c r="N244" s="50">
        <f>ROUND(((O244*3+P244*3+Q244*3+R244*3+S244*1)/13)*5,0)</f>
        <v/>
      </c>
      <c r="O244" s="43" t="n">
        <v>75</v>
      </c>
      <c r="P244" s="43" t="n">
        <v>49.4</v>
      </c>
      <c r="Q244" s="43" t="n">
        <v>50</v>
      </c>
      <c r="R244" s="43" t="n">
        <v>55</v>
      </c>
      <c r="S244" s="43" t="n">
        <v>55</v>
      </c>
      <c r="T244" s="58">
        <f>IF($C244="","",IF(ISNA(MATCH($C244,Comparativosimulacros!$E:$E,0)),"Falta en Comparativo","Sí está"))</f>
        <v/>
      </c>
    </row>
    <row r="245" ht="15.75" customHeight="1" s="42">
      <c r="A245" s="50" t="n">
        <v>702</v>
      </c>
      <c r="B245" s="44" t="n"/>
      <c r="C245" s="44" t="n"/>
      <c r="D245" s="43" t="inlineStr">
        <is>
          <t>Quiroz Présiga Maria Valeria</t>
        </is>
      </c>
      <c r="E245" s="51" t="n"/>
      <c r="F245" s="52" t="n"/>
      <c r="G245" s="45" t="n">
        <v>2.57</v>
      </c>
      <c r="H245" s="45" t="n">
        <v>3.18</v>
      </c>
      <c r="I245" s="45" t="n">
        <v>2.35</v>
      </c>
      <c r="J245" s="45" t="n">
        <v>3.96</v>
      </c>
      <c r="K245" s="45" t="n">
        <v>3.71</v>
      </c>
      <c r="L245" s="58">
        <f>IF(OR($A245="",$N245=0),"",COUNTIFS($A$5:$A$1500,$A245,$N$5:$N$1500,"&gt;"&amp;$N245)+1)</f>
        <v/>
      </c>
      <c r="M245" s="58">
        <f>IF(OR($A245="",$N245=0),"",IF(AND($A245&gt;=1001,$A245&lt;=1005),COUNTIFS($A$5:$A$1500,"&gt;=1001",$A$5:$A$1500,"&lt;=1005",$N$5:$N$1500,"&gt;"&amp;$N245)+1,""))</f>
        <v/>
      </c>
      <c r="N245" s="50">
        <f>ROUND(((O245*3+P245*3+Q245*3+R245*3+S245*1)/13)*5,0)</f>
        <v/>
      </c>
      <c r="O245" s="43" t="n">
        <v>40.63</v>
      </c>
      <c r="P245" s="43" t="n">
        <v>45.83</v>
      </c>
      <c r="Q245" s="43" t="n">
        <v>32.5</v>
      </c>
      <c r="R245" s="43" t="n">
        <v>59.58</v>
      </c>
      <c r="S245" s="43" t="n">
        <v>55</v>
      </c>
      <c r="T245" s="58">
        <f>IF($C245="","",IF(ISNA(MATCH($C245,Comparativosimulacros!$E:$E,0)),"Falta en Comparativo","Sí está"))</f>
        <v/>
      </c>
    </row>
    <row r="246" ht="15.75" customHeight="1" s="42">
      <c r="A246" s="50" t="n">
        <v>702</v>
      </c>
      <c r="B246" s="44" t="n"/>
      <c r="C246" s="44" t="n"/>
      <c r="D246" s="43" t="inlineStr">
        <is>
          <t>Ramírez Higuita Thiago Benjamín</t>
        </is>
      </c>
      <c r="E246" s="51" t="n"/>
      <c r="F246" s="52" t="n"/>
      <c r="G246" s="45" t="n">
        <v>5</v>
      </c>
      <c r="H246" s="45" t="n">
        <v>4.3</v>
      </c>
      <c r="I246" s="45" t="n">
        <v>4.71</v>
      </c>
      <c r="J246" s="45" t="n">
        <v>5</v>
      </c>
      <c r="K246" s="45" t="n">
        <v>5</v>
      </c>
      <c r="L246" s="58">
        <f>IF(OR($A246="",$N246=0),"",COUNTIFS($A$5:$A$1500,$A246,$N$5:$N$1500,"&gt;"&amp;$N246)+1)</f>
        <v/>
      </c>
      <c r="M246" s="58">
        <f>IF(OR($A246="",$N246=0),"",IF(AND($A246&gt;=1001,$A246&lt;=1005),COUNTIFS($A$5:$A$1500,"&gt;=1001",$A$5:$A$1500,"&lt;=1005",$N$5:$N$1500,"&gt;"&amp;$N246)+1,""))</f>
        <v/>
      </c>
      <c r="N246" s="50">
        <f>ROUND(((O246*3+P246*3+Q246*3+R246*3+S246*1)/13)*5,0)</f>
        <v/>
      </c>
      <c r="O246" s="43" t="n">
        <v>87.5</v>
      </c>
      <c r="P246" s="43" t="n">
        <v>61.9</v>
      </c>
      <c r="Q246" s="43" t="n">
        <v>65</v>
      </c>
      <c r="R246" s="43" t="n">
        <v>82.5</v>
      </c>
      <c r="S246" s="43" t="n">
        <v>82.5</v>
      </c>
      <c r="T246" s="58">
        <f>IF($C246="","",IF(ISNA(MATCH($C246,Comparativosimulacros!$E:$E,0)),"Falta en Comparativo","Sí está"))</f>
        <v/>
      </c>
    </row>
    <row r="247" ht="15.75" customHeight="1" s="42">
      <c r="A247" s="50" t="n">
        <v>702</v>
      </c>
      <c r="B247" s="44" t="n"/>
      <c r="C247" s="44" t="n"/>
      <c r="D247" s="43" t="inlineStr">
        <is>
          <t>Rosas Beltrán Danna Sofía</t>
        </is>
      </c>
      <c r="E247" s="51" t="n"/>
      <c r="F247" s="52" t="n"/>
      <c r="G247" s="45" t="n">
        <v>3.55</v>
      </c>
      <c r="H247" s="45" t="n">
        <v>2.93</v>
      </c>
      <c r="I247" s="45" t="n">
        <v>3.26</v>
      </c>
      <c r="J247" s="45" t="n">
        <v>4.26</v>
      </c>
      <c r="K247" s="45" t="n">
        <v>3.09</v>
      </c>
      <c r="L247" s="58">
        <f>IF(OR($A247="",$N247=0),"",COUNTIFS($A$5:$A$1500,$A247,$N$5:$N$1500,"&gt;"&amp;$N247)+1)</f>
        <v/>
      </c>
      <c r="M247" s="58">
        <f>IF(OR($A247="",$N247=0),"",IF(AND($A247&gt;=1001,$A247&lt;=1005),COUNTIFS($A$5:$A$1500,"&gt;=1001",$A$5:$A$1500,"&lt;=1005",$N$5:$N$1500,"&gt;"&amp;$N247)+1,""))</f>
        <v/>
      </c>
      <c r="N247" s="50">
        <f>ROUND(((O247*3+P247*3+Q247*3+R247*3+S247*1)/13)*5,0)</f>
        <v/>
      </c>
      <c r="O247" s="43" t="n">
        <v>56.25</v>
      </c>
      <c r="P247" s="43" t="n">
        <v>42.26</v>
      </c>
      <c r="Q247" s="43" t="n">
        <v>45</v>
      </c>
      <c r="R247" s="43" t="n">
        <v>64.17</v>
      </c>
      <c r="S247" s="43" t="n">
        <v>45.83</v>
      </c>
      <c r="T247" s="58">
        <f>IF($C247="","",IF(ISNA(MATCH($C247,Comparativosimulacros!$E:$E,0)),"Falta en Comparativo","Sí está"))</f>
        <v/>
      </c>
    </row>
    <row r="248" ht="15.75" customHeight="1" s="42">
      <c r="A248" s="50" t="n">
        <v>702</v>
      </c>
      <c r="B248" s="44" t="n"/>
      <c r="C248" s="44" t="n"/>
      <c r="D248" s="43" t="inlineStr">
        <is>
          <t>Sánchez Silva Cristian Santiago</t>
        </is>
      </c>
      <c r="E248" s="51" t="n"/>
      <c r="F248" s="52" t="n"/>
      <c r="G248" s="45" t="n">
        <v>3.16</v>
      </c>
      <c r="H248" s="45" t="n">
        <v>2.75</v>
      </c>
      <c r="I248" s="45" t="n">
        <v>2.72</v>
      </c>
      <c r="J248" s="45" t="n">
        <v>2.43</v>
      </c>
      <c r="K248" s="45" t="n">
        <v>1</v>
      </c>
      <c r="L248" s="58">
        <f>IF(OR($A248="",$N248=0),"",COUNTIFS($A$5:$A$1500,$A248,$N$5:$N$1500,"&gt;"&amp;$N248)+1)</f>
        <v/>
      </c>
      <c r="M248" s="58">
        <f>IF(OR($A248="",$N248=0),"",IF(AND($A248&gt;=1001,$A248&lt;=1005),COUNTIFS($A$5:$A$1500,"&gt;=1001",$A$5:$A$1500,"&lt;=1005",$N$5:$N$1500,"&gt;"&amp;$N248)+1,""))</f>
        <v/>
      </c>
      <c r="N248" s="50">
        <f>ROUND(((O248*3+P248*3+Q248*3+R248*3+S248*1)/13)*5,0)</f>
        <v/>
      </c>
      <c r="O248" s="43" t="n">
        <v>50</v>
      </c>
      <c r="P248" s="43" t="n">
        <v>39.58</v>
      </c>
      <c r="Q248" s="43" t="n">
        <v>37.5</v>
      </c>
      <c r="R248" s="43" t="n">
        <v>36.67</v>
      </c>
      <c r="S248" s="43" t="n">
        <v>13.75</v>
      </c>
      <c r="T248" s="58">
        <f>IF($C248="","",IF(ISNA(MATCH($C248,Comparativosimulacros!$E:$E,0)),"Falta en Comparativo","Sí está"))</f>
        <v/>
      </c>
    </row>
    <row r="249" ht="15.75" customHeight="1" s="42">
      <c r="A249" s="50" t="n">
        <v>702</v>
      </c>
      <c r="B249" s="44" t="n"/>
      <c r="C249" s="44" t="n"/>
      <c r="D249" s="43" t="inlineStr">
        <is>
          <t>Solorzano Cartagena Matias</t>
        </is>
      </c>
      <c r="E249" s="51" t="n"/>
      <c r="F249" s="52" t="n"/>
      <c r="G249" s="45" t="n">
        <v>1.38</v>
      </c>
      <c r="H249" s="45" t="n">
        <v>3.26</v>
      </c>
      <c r="I249" s="45" t="n">
        <v>2.35</v>
      </c>
      <c r="J249" s="45" t="n">
        <v>3.04</v>
      </c>
      <c r="K249" s="45" t="n">
        <v>3.71</v>
      </c>
      <c r="L249" s="58">
        <f>IF(OR($A249="",$N249=0),"",COUNTIFS($A$5:$A$1500,$A249,$N$5:$N$1500,"&gt;"&amp;$N249)+1)</f>
        <v/>
      </c>
      <c r="M249" s="58">
        <f>IF(OR($A249="",$N249=0),"",IF(AND($A249&gt;=1001,$A249&lt;=1005),COUNTIFS($A$5:$A$1500,"&gt;=1001",$A$5:$A$1500,"&lt;=1005",$N$5:$N$1500,"&gt;"&amp;$N249)+1,""))</f>
        <v/>
      </c>
      <c r="N249" s="50">
        <f>ROUND(((O249*3+P249*3+Q249*3+R249*3+S249*1)/13)*5,0)</f>
        <v/>
      </c>
      <c r="O249" s="43" t="n">
        <v>21.88</v>
      </c>
      <c r="P249" s="43" t="n">
        <v>47.02</v>
      </c>
      <c r="Q249" s="43" t="n">
        <v>32.5</v>
      </c>
      <c r="R249" s="43" t="n">
        <v>45.83</v>
      </c>
      <c r="S249" s="43" t="n">
        <v>55</v>
      </c>
      <c r="T249" s="58">
        <f>IF($C249="","",IF(ISNA(MATCH($C249,Comparativosimulacros!$E:$E,0)),"Falta en Comparativo","Sí está"))</f>
        <v/>
      </c>
    </row>
    <row r="250" ht="15.75" customHeight="1" s="42">
      <c r="A250" s="50" t="n">
        <v>702</v>
      </c>
      <c r="B250" s="44" t="n"/>
      <c r="C250" s="44" t="n"/>
      <c r="D250" s="43" t="inlineStr">
        <is>
          <t>Sosa Vásquez Jose Ángel</t>
        </is>
      </c>
      <c r="E250" s="51" t="n"/>
      <c r="F250" s="52" t="n"/>
      <c r="G250" s="45" t="n">
        <v>3.95</v>
      </c>
      <c r="H250" s="45" t="n">
        <v>2.25</v>
      </c>
      <c r="I250" s="45" t="n">
        <v>2.72</v>
      </c>
      <c r="J250" s="45" t="n">
        <v>4.57</v>
      </c>
      <c r="K250" s="45" t="n">
        <v>3.09</v>
      </c>
      <c r="L250" s="58">
        <f>IF(OR($A250="",$N250=0),"",COUNTIFS($A$5:$A$1500,$A250,$N$5:$N$1500,"&gt;"&amp;$N250)+1)</f>
        <v/>
      </c>
      <c r="M250" s="58">
        <f>IF(OR($A250="",$N250=0),"",IF(AND($A250&gt;=1001,$A250&lt;=1005),COUNTIFS($A$5:$A$1500,"&gt;=1001",$A$5:$A$1500,"&lt;=1005",$N$5:$N$1500,"&gt;"&amp;$N250)+1,""))</f>
        <v/>
      </c>
      <c r="N250" s="50">
        <f>ROUND(((O250*3+P250*3+Q250*3+R250*3+S250*1)/13)*5,0)</f>
        <v/>
      </c>
      <c r="O250" s="43" t="n">
        <v>62.5</v>
      </c>
      <c r="P250" s="43" t="n">
        <v>32.44</v>
      </c>
      <c r="Q250" s="43" t="n">
        <v>37.5</v>
      </c>
      <c r="R250" s="43" t="n">
        <v>68.75</v>
      </c>
      <c r="S250" s="43" t="n">
        <v>45.83</v>
      </c>
      <c r="T250" s="58">
        <f>IF($C250="","",IF(ISNA(MATCH($C250,Comparativosimulacros!$E:$E,0)),"Falta en Comparativo","Sí está"))</f>
        <v/>
      </c>
    </row>
    <row r="251" ht="15.75" customHeight="1" s="42">
      <c r="A251" s="50" t="n">
        <v>702</v>
      </c>
      <c r="B251" s="44" t="n"/>
      <c r="C251" s="44" t="n"/>
      <c r="D251" s="43" t="inlineStr">
        <is>
          <t>Úsuga Pérez Juan David</t>
        </is>
      </c>
      <c r="E251" s="51" t="n"/>
      <c r="F251" s="52" t="n"/>
      <c r="G251" s="45" t="n">
        <v>5</v>
      </c>
      <c r="H251" s="45" t="n">
        <v>4.98</v>
      </c>
      <c r="I251" s="45" t="n">
        <v>5</v>
      </c>
      <c r="J251" s="45" t="n">
        <v>4.57</v>
      </c>
      <c r="K251" s="45" t="n">
        <v>5</v>
      </c>
      <c r="L251" s="58">
        <f>IF(OR($A251="",$N251=0),"",COUNTIFS($A$5:$A$1500,$A251,$N$5:$N$1500,"&gt;"&amp;$N251)+1)</f>
        <v/>
      </c>
      <c r="M251" s="58">
        <f>IF(OR($A251="",$N251=0),"",IF(AND($A251&gt;=1001,$A251&lt;=1005),COUNTIFS($A$5:$A$1500,"&gt;=1001",$A$5:$A$1500,"&lt;=1005",$N$5:$N$1500,"&gt;"&amp;$N251)+1,""))</f>
        <v/>
      </c>
      <c r="N251" s="50">
        <f>ROUND(((O251*3+P251*3+Q251*3+R251*3+S251*1)/13)*5,0)</f>
        <v/>
      </c>
      <c r="O251" s="43" t="n">
        <v>93.75</v>
      </c>
      <c r="P251" s="43" t="n">
        <v>71.73</v>
      </c>
      <c r="Q251" s="43" t="n">
        <v>87.5</v>
      </c>
      <c r="R251" s="43" t="n">
        <v>68.75</v>
      </c>
      <c r="S251" s="43" t="n">
        <v>82.5</v>
      </c>
      <c r="T251" s="58">
        <f>IF($C251="","",IF(ISNA(MATCH($C251,Comparativosimulacros!$E:$E,0)),"Falta en Comparativo","Sí está"))</f>
        <v/>
      </c>
    </row>
    <row r="252" ht="15.75" customHeight="1" s="42">
      <c r="A252" s="50" t="n">
        <v>702</v>
      </c>
      <c r="B252" s="44" t="n"/>
      <c r="C252" s="44" t="n"/>
      <c r="D252" s="43" t="inlineStr">
        <is>
          <t>Úsuga Pino Juan Esteban</t>
        </is>
      </c>
      <c r="E252" s="51" t="n"/>
      <c r="F252" s="52" t="n"/>
      <c r="G252" s="45" t="n">
        <v>3.75</v>
      </c>
      <c r="H252" s="45" t="n">
        <v>3.18</v>
      </c>
      <c r="I252" s="45" t="n">
        <v>3.08</v>
      </c>
      <c r="J252" s="45" t="n">
        <v>2.43</v>
      </c>
      <c r="K252" s="45" t="n">
        <v>3.09</v>
      </c>
      <c r="L252" s="58">
        <f>IF(OR($A252="",$N252=0),"",COUNTIFS($A$5:$A$1500,$A252,$N$5:$N$1500,"&gt;"&amp;$N252)+1)</f>
        <v/>
      </c>
      <c r="M252" s="58">
        <f>IF(OR($A252="",$N252=0),"",IF(AND($A252&gt;=1001,$A252&lt;=1005),COUNTIFS($A$5:$A$1500,"&gt;=1001",$A$5:$A$1500,"&lt;=1005",$N$5:$N$1500,"&gt;"&amp;$N252)+1,""))</f>
        <v/>
      </c>
      <c r="N252" s="50">
        <f>ROUND(((O252*3+P252*3+Q252*3+R252*3+S252*1)/13)*5,0)</f>
        <v/>
      </c>
      <c r="O252" s="43" t="n">
        <v>59.38</v>
      </c>
      <c r="P252" s="43" t="n">
        <v>45.83</v>
      </c>
      <c r="Q252" s="43" t="n">
        <v>42.5</v>
      </c>
      <c r="R252" s="43" t="n">
        <v>36.67</v>
      </c>
      <c r="S252" s="43" t="n">
        <v>45.83</v>
      </c>
      <c r="T252" s="58">
        <f>IF($C252="","",IF(ISNA(MATCH($C252,Comparativosimulacros!$E:$E,0)),"Falta en Comparativo","Sí está"))</f>
        <v/>
      </c>
    </row>
    <row r="253" ht="15.75" customHeight="1" s="42">
      <c r="A253" s="50" t="n">
        <v>702</v>
      </c>
      <c r="B253" s="44" t="n"/>
      <c r="C253" s="44" t="n"/>
      <c r="D253" s="43" t="inlineStr">
        <is>
          <t>Vargas Cartagena Nicol Alejandra</t>
        </is>
      </c>
      <c r="E253" s="51" t="n"/>
      <c r="F253" s="52" t="n"/>
      <c r="G253" s="45" t="n">
        <v>4.34</v>
      </c>
      <c r="H253" s="45" t="n">
        <v>4.01</v>
      </c>
      <c r="I253" s="45" t="n">
        <v>2.35</v>
      </c>
      <c r="J253" s="45" t="n">
        <v>4.26</v>
      </c>
      <c r="K253" s="45" t="n">
        <v>3.71</v>
      </c>
      <c r="L253" s="58">
        <f>IF(OR($A253="",$N253=0),"",COUNTIFS($A$5:$A$1500,$A253,$N$5:$N$1500,"&gt;"&amp;$N253)+1)</f>
        <v/>
      </c>
      <c r="M253" s="58">
        <f>IF(OR($A253="",$N253=0),"",IF(AND($A253&gt;=1001,$A253&lt;=1005),COUNTIFS($A$5:$A$1500,"&gt;=1001",$A$5:$A$1500,"&lt;=1005",$N$5:$N$1500,"&gt;"&amp;$N253)+1,""))</f>
        <v/>
      </c>
      <c r="N253" s="50">
        <f>ROUND(((O253*3+P253*3+Q253*3+R253*3+S253*1)/13)*5,0)</f>
        <v/>
      </c>
      <c r="O253" s="43" t="n">
        <v>68.75</v>
      </c>
      <c r="P253" s="43" t="n">
        <v>57.74</v>
      </c>
      <c r="Q253" s="43" t="n">
        <v>32.5</v>
      </c>
      <c r="R253" s="43" t="n">
        <v>64.17</v>
      </c>
      <c r="S253" s="43" t="n">
        <v>55</v>
      </c>
      <c r="T253" s="58">
        <f>IF($C253="","",IF(ISNA(MATCH($C253,Comparativosimulacros!$E:$E,0)),"Falta en Comparativo","Sí está"))</f>
        <v/>
      </c>
    </row>
    <row r="254" ht="15.75" customHeight="1" s="42">
      <c r="A254" s="50" t="n">
        <v>702</v>
      </c>
      <c r="B254" s="44" t="n"/>
      <c r="C254" s="44" t="n"/>
      <c r="D254" s="43" t="inlineStr">
        <is>
          <t>Vargas Perez Pedro Pablo</t>
        </is>
      </c>
      <c r="E254" s="51" t="n"/>
      <c r="F254" s="52" t="n"/>
      <c r="G254" s="45" t="n">
        <v>3.16</v>
      </c>
      <c r="H254" s="45" t="n">
        <v>3.47</v>
      </c>
      <c r="I254" s="45" t="n">
        <v>2.17</v>
      </c>
      <c r="J254" s="45" t="n">
        <v>1.22</v>
      </c>
      <c r="K254" s="45" t="n">
        <v>2.47</v>
      </c>
      <c r="L254" s="58">
        <f>IF(OR($A254="",$N254=0),"",COUNTIFS($A$5:$A$1500,$A254,$N$5:$N$1500,"&gt;"&amp;$N254)+1)</f>
        <v/>
      </c>
      <c r="M254" s="58">
        <f>IF(OR($A254="",$N254=0),"",IF(AND($A254&gt;=1001,$A254&lt;=1005),COUNTIFS($A$5:$A$1500,"&gt;=1001",$A$5:$A$1500,"&lt;=1005",$N$5:$N$1500,"&gt;"&amp;$N254)+1,""))</f>
        <v/>
      </c>
      <c r="N254" s="50">
        <f>ROUND(((O254*3+P254*3+Q254*3+R254*3+S254*1)/13)*5,0)</f>
        <v/>
      </c>
      <c r="O254" s="43" t="n">
        <v>50</v>
      </c>
      <c r="P254" s="43" t="n">
        <v>50</v>
      </c>
      <c r="Q254" s="43" t="n">
        <v>30</v>
      </c>
      <c r="R254" s="43" t="n">
        <v>18.33</v>
      </c>
      <c r="S254" s="43" t="n">
        <v>36.67</v>
      </c>
      <c r="T254" s="58">
        <f>IF($C254="","",IF(ISNA(MATCH($C254,Comparativosimulacros!$E:$E,0)),"Falta en Comparativo","Sí está"))</f>
        <v/>
      </c>
    </row>
    <row r="255" ht="15.75" customHeight="1" s="42">
      <c r="A255" s="50" t="n">
        <v>702</v>
      </c>
      <c r="B255" s="44" t="n"/>
      <c r="C255" s="44" t="n"/>
      <c r="D255" s="43" t="inlineStr">
        <is>
          <t>Vasco Calle Yulibeth</t>
        </is>
      </c>
      <c r="E255" s="51" t="n"/>
      <c r="F255" s="52" t="n"/>
      <c r="G255" s="45" t="n">
        <v>4.54</v>
      </c>
      <c r="H255" s="45" t="n">
        <v>4.01</v>
      </c>
      <c r="I255" s="45" t="n">
        <v>2.9</v>
      </c>
      <c r="J255" s="45" t="n">
        <v>3.35</v>
      </c>
      <c r="K255" s="45" t="n">
        <v>5</v>
      </c>
      <c r="L255" s="58">
        <f>IF(OR($A255="",$N255=0),"",COUNTIFS($A$5:$A$1500,$A255,$N$5:$N$1500,"&gt;"&amp;$N255)+1)</f>
        <v/>
      </c>
      <c r="M255" s="58">
        <f>IF(OR($A255="",$N255=0),"",IF(AND($A255&gt;=1001,$A255&lt;=1005),COUNTIFS($A$5:$A$1500,"&gt;=1001",$A$5:$A$1500,"&lt;=1005",$N$5:$N$1500,"&gt;"&amp;$N255)+1,""))</f>
        <v/>
      </c>
      <c r="N255" s="50">
        <f>ROUND(((O255*3+P255*3+Q255*3+R255*3+S255*1)/13)*5,0)</f>
        <v/>
      </c>
      <c r="O255" s="43" t="n">
        <v>71.88</v>
      </c>
      <c r="P255" s="43" t="n">
        <v>57.74</v>
      </c>
      <c r="Q255" s="43" t="n">
        <v>40</v>
      </c>
      <c r="R255" s="43" t="n">
        <v>50.42</v>
      </c>
      <c r="S255" s="43" t="n">
        <v>77.92</v>
      </c>
      <c r="T255" s="58">
        <f>IF($C255="","",IF(ISNA(MATCH($C255,Comparativosimulacros!$E:$E,0)),"Falta en Comparativo","Sí está"))</f>
        <v/>
      </c>
    </row>
    <row r="256" ht="15.75" customHeight="1" s="42">
      <c r="A256" s="50" t="n">
        <v>702</v>
      </c>
      <c r="B256" s="44" t="n"/>
      <c r="C256" s="44" t="n"/>
      <c r="D256" s="43" t="inlineStr">
        <is>
          <t>Vasco Meneses Samantha</t>
        </is>
      </c>
      <c r="E256" s="51" t="n"/>
      <c r="F256" s="52" t="n"/>
      <c r="G256" s="45" t="n">
        <v>1.58</v>
      </c>
      <c r="H256" s="45" t="n">
        <v>5</v>
      </c>
      <c r="I256" s="45" t="n">
        <v>5</v>
      </c>
      <c r="J256" s="45" t="n">
        <v>3.65</v>
      </c>
      <c r="K256" s="45" t="n">
        <v>4.01</v>
      </c>
      <c r="L256" s="58">
        <f>IF(OR($A256="",$N256=0),"",COUNTIFS($A$5:$A$1500,$A256,$N$5:$N$1500,"&gt;"&amp;$N256)+1)</f>
        <v/>
      </c>
      <c r="M256" s="58">
        <f>IF(OR($A256="",$N256=0),"",IF(AND($A256&gt;=1001,$A256&lt;=1005),COUNTIFS($A$5:$A$1500,"&gt;=1001",$A$5:$A$1500,"&lt;=1005",$N$5:$N$1500,"&gt;"&amp;$N256)+1,""))</f>
        <v/>
      </c>
      <c r="N256" s="50">
        <f>ROUND(((O256*3+P256*3+Q256*3+R256*3+S256*1)/13)*5,0)</f>
        <v/>
      </c>
      <c r="O256" s="43" t="n">
        <v>25</v>
      </c>
      <c r="P256" s="43" t="n">
        <v>82.14</v>
      </c>
      <c r="Q256" s="43" t="n">
        <v>72.5</v>
      </c>
      <c r="R256" s="43" t="n">
        <v>55</v>
      </c>
      <c r="S256" s="43" t="n">
        <v>59.58</v>
      </c>
      <c r="T256" s="58">
        <f>IF($C256="","",IF(ISNA(MATCH($C256,Comparativosimulacros!$E:$E,0)),"Falta en Comparativo","Sí está"))</f>
        <v/>
      </c>
    </row>
    <row r="257" ht="15.75" customHeight="1" s="42">
      <c r="A257" s="50" t="n">
        <v>702</v>
      </c>
      <c r="B257" s="44" t="n"/>
      <c r="C257" s="44" t="n"/>
      <c r="D257" s="43" t="inlineStr">
        <is>
          <t>Yaneth Carvajal Mariana</t>
        </is>
      </c>
      <c r="E257" s="51" t="n"/>
      <c r="F257" s="52" t="n"/>
      <c r="G257" s="45" t="n">
        <v>4.54</v>
      </c>
      <c r="H257" s="45" t="n">
        <v>3.22</v>
      </c>
      <c r="I257" s="45" t="n">
        <v>3.8</v>
      </c>
      <c r="J257" s="45" t="n">
        <v>4.26</v>
      </c>
      <c r="K257" s="45" t="n">
        <v>3.71</v>
      </c>
      <c r="L257" s="58">
        <f>IF(OR($A257="",$N257=0),"",COUNTIFS($A$5:$A$1500,$A257,$N$5:$N$1500,"&gt;"&amp;$N257)+1)</f>
        <v/>
      </c>
      <c r="M257" s="58">
        <f>IF(OR($A257="",$N257=0),"",IF(AND($A257&gt;=1001,$A257&lt;=1005),COUNTIFS($A$5:$A$1500,"&gt;=1001",$A$5:$A$1500,"&lt;=1005",$N$5:$N$1500,"&gt;"&amp;$N257)+1,""))</f>
        <v/>
      </c>
      <c r="N257" s="50">
        <f>ROUND(((O257*3+P257*3+Q257*3+R257*3+S257*1)/13)*5,0)</f>
        <v/>
      </c>
      <c r="O257" s="43" t="n">
        <v>71.88</v>
      </c>
      <c r="P257" s="43" t="n">
        <v>46.43</v>
      </c>
      <c r="Q257" s="43" t="n">
        <v>52.5</v>
      </c>
      <c r="R257" s="43" t="n">
        <v>64.17</v>
      </c>
      <c r="S257" s="43" t="n">
        <v>55</v>
      </c>
      <c r="T257" s="58">
        <f>IF($C257="","",IF(ISNA(MATCH($C257,Comparativosimulacros!$E:$E,0)),"Falta en Comparativo","Sí está"))</f>
        <v/>
      </c>
    </row>
    <row r="258" ht="15.75" customHeight="1" s="42">
      <c r="A258" s="50" t="n">
        <v>703</v>
      </c>
      <c r="B258" s="44" t="n"/>
      <c r="C258" s="44" t="n"/>
      <c r="D258" s="43" t="inlineStr">
        <is>
          <t>Arango Giraldo Samuel Alejandro</t>
        </is>
      </c>
      <c r="E258" s="51" t="n"/>
      <c r="F258" s="52" t="n"/>
      <c r="G258" s="45" t="n">
        <v>3.73</v>
      </c>
      <c r="H258" s="45" t="n">
        <v>3.84</v>
      </c>
      <c r="I258" s="45" t="n">
        <v>1.73</v>
      </c>
      <c r="J258" s="45" t="n">
        <v>3.83</v>
      </c>
      <c r="K258" s="45" t="n">
        <v>4.93</v>
      </c>
      <c r="L258" s="58">
        <f>IF(OR($A258="",$N258=0),"",COUNTIFS($A$5:$A$1500,$A258,$N$5:$N$1500,"&gt;"&amp;$N258)+1)</f>
        <v/>
      </c>
      <c r="M258" s="58">
        <f>IF(OR($A258="",$N258=0),"",IF(AND($A258&gt;=1001,$A258&lt;=1005),COUNTIFS($A$5:$A$1500,"&gt;=1001",$A$5:$A$1500,"&lt;=1005",$N$5:$N$1500,"&gt;"&amp;$N258)+1,""))</f>
        <v/>
      </c>
      <c r="N258" s="50">
        <f>ROUND(((O258*3+P258*3+Q258*3+R258*3+S258*1)/13)*5,0)</f>
        <v/>
      </c>
      <c r="O258" s="43" t="n">
        <v>53.5</v>
      </c>
      <c r="P258" s="43" t="n">
        <v>57.74</v>
      </c>
      <c r="Q258" s="43" t="n">
        <v>25.75</v>
      </c>
      <c r="R258" s="43" t="n">
        <v>55</v>
      </c>
      <c r="S258" s="43" t="n">
        <v>71.88</v>
      </c>
      <c r="T258" s="58">
        <f>IF($C258="","",IF(ISNA(MATCH($C258,Comparativosimulacros!$E:$E,0)),"Falta en Comparativo","Sí está"))</f>
        <v/>
      </c>
    </row>
    <row r="259" ht="15.75" customHeight="1" s="42">
      <c r="A259" s="50" t="n">
        <v>703</v>
      </c>
      <c r="B259" s="44" t="n"/>
      <c r="C259" s="44" t="n"/>
      <c r="D259" s="43" t="inlineStr">
        <is>
          <t>Barboza Graciano Eyleen Sofia</t>
        </is>
      </c>
      <c r="E259" s="51" t="n"/>
      <c r="F259" s="52" t="n"/>
      <c r="G259" s="45" t="n">
        <v>3.27</v>
      </c>
      <c r="H259" s="45" t="n">
        <v>4.08</v>
      </c>
      <c r="I259" s="45" t="n">
        <v>5</v>
      </c>
      <c r="J259" s="45" t="n">
        <v>4.52</v>
      </c>
      <c r="K259" s="45" t="n">
        <v>5</v>
      </c>
      <c r="L259" s="58">
        <f>IF(OR($A259="",$N259=0),"",COUNTIFS($A$5:$A$1500,$A259,$N$5:$N$1500,"&gt;"&amp;$N259)+1)</f>
        <v/>
      </c>
      <c r="M259" s="58">
        <f>IF(OR($A259="",$N259=0),"",IF(AND($A259&gt;=1001,$A259&lt;=1005),COUNTIFS($A$5:$A$1500,"&gt;=1001",$A$5:$A$1500,"&lt;=1005",$N$5:$N$1500,"&gt;"&amp;$N259)+1,""))</f>
        <v/>
      </c>
      <c r="N259" s="50">
        <f>ROUND(((O259*3+P259*3+Q259*3+R259*3+S259*1)/13)*5,0)</f>
        <v/>
      </c>
      <c r="O259" s="43" t="n">
        <v>47</v>
      </c>
      <c r="P259" s="43" t="n">
        <v>61.31</v>
      </c>
      <c r="Q259" s="43" t="n">
        <v>80.25</v>
      </c>
      <c r="R259" s="43" t="n">
        <v>65</v>
      </c>
      <c r="S259" s="43" t="n">
        <v>91.04000000000001</v>
      </c>
      <c r="T259" s="58">
        <f>IF($C259="","",IF(ISNA(MATCH($C259,Comparativosimulacros!$E:$E,0)),"Falta en Comparativo","Sí está"))</f>
        <v/>
      </c>
    </row>
    <row r="260" ht="15.75" customHeight="1" s="42">
      <c r="A260" s="50" t="n">
        <v>703</v>
      </c>
      <c r="B260" s="44" t="n"/>
      <c r="C260" s="44" t="n"/>
      <c r="D260" s="43" t="inlineStr">
        <is>
          <t>Cano Ocampo Dulce Maria</t>
        </is>
      </c>
      <c r="E260" s="51" t="n"/>
      <c r="F260" s="52" t="n"/>
      <c r="G260" s="45" t="n">
        <v>3.95</v>
      </c>
      <c r="H260" s="45" t="n">
        <v>2.83</v>
      </c>
      <c r="I260" s="45" t="n">
        <v>4.97</v>
      </c>
      <c r="J260" s="45" t="n">
        <v>3.83</v>
      </c>
      <c r="K260" s="45" t="n">
        <v>4.6</v>
      </c>
      <c r="L260" s="58">
        <f>IF(OR($A260="",$N260=0),"",COUNTIFS($A$5:$A$1500,$A260,$N$5:$N$1500,"&gt;"&amp;$N260)+1)</f>
        <v/>
      </c>
      <c r="M260" s="58">
        <f>IF(OR($A260="",$N260=0),"",IF(AND($A260&gt;=1001,$A260&lt;=1005),COUNTIFS($A$5:$A$1500,"&gt;=1001",$A$5:$A$1500,"&lt;=1005",$N$5:$N$1500,"&gt;"&amp;$N260)+1,""))</f>
        <v/>
      </c>
      <c r="N260" s="50">
        <f>ROUND(((O260*3+P260*3+Q260*3+R260*3+S260*1)/13)*5,0)</f>
        <v/>
      </c>
      <c r="O260" s="43" t="n">
        <v>56.75</v>
      </c>
      <c r="P260" s="43" t="n">
        <v>42.56</v>
      </c>
      <c r="Q260" s="43" t="n">
        <v>74</v>
      </c>
      <c r="R260" s="43" t="n">
        <v>55</v>
      </c>
      <c r="S260" s="43" t="n">
        <v>67.08</v>
      </c>
      <c r="T260" s="58">
        <f>IF($C260="","",IF(ISNA(MATCH($C260,Comparativosimulacros!$E:$E,0)),"Falta en Comparativo","Sí está"))</f>
        <v/>
      </c>
    </row>
    <row r="261" ht="15.75" customHeight="1" s="42">
      <c r="A261" s="50" t="n">
        <v>703</v>
      </c>
      <c r="B261" s="44" t="n"/>
      <c r="C261" s="44" t="n"/>
      <c r="D261" s="43" t="inlineStr">
        <is>
          <t>Caro Ayala Marisol</t>
        </is>
      </c>
      <c r="E261" s="51" t="n"/>
      <c r="F261" s="52" t="n"/>
      <c r="G261" s="45" t="n">
        <v>3.5</v>
      </c>
      <c r="H261" s="45" t="n">
        <v>1.88</v>
      </c>
      <c r="I261" s="45" t="n">
        <v>4.06</v>
      </c>
      <c r="J261" s="45" t="n">
        <v>4.87</v>
      </c>
      <c r="K261" s="45" t="n">
        <v>3.94</v>
      </c>
      <c r="L261" s="58">
        <f>IF(OR($A261="",$N261=0),"",COUNTIFS($A$5:$A$1500,$A261,$N$5:$N$1500,"&gt;"&amp;$N261)+1)</f>
        <v/>
      </c>
      <c r="M261" s="58">
        <f>IF(OR($A261="",$N261=0),"",IF(AND($A261&gt;=1001,$A261&lt;=1005),COUNTIFS($A$5:$A$1500,"&gt;=1001",$A$5:$A$1500,"&lt;=1005",$N$5:$N$1500,"&gt;"&amp;$N261)+1,""))</f>
        <v/>
      </c>
      <c r="N261" s="50">
        <f>ROUND(((O261*3+P261*3+Q261*3+R261*3+S261*1)/13)*5,0)</f>
        <v/>
      </c>
      <c r="O261" s="43" t="n">
        <v>50.25</v>
      </c>
      <c r="P261" s="43" t="n">
        <v>28.27</v>
      </c>
      <c r="Q261" s="43" t="n">
        <v>60.5</v>
      </c>
      <c r="R261" s="43" t="n">
        <v>70</v>
      </c>
      <c r="S261" s="43" t="n">
        <v>57.5</v>
      </c>
      <c r="T261" s="58">
        <f>IF($C261="","",IF(ISNA(MATCH($C261,Comparativosimulacros!$E:$E,0)),"Falta en Comparativo","Sí está"))</f>
        <v/>
      </c>
    </row>
    <row r="262" ht="15.75" customHeight="1" s="42">
      <c r="A262" s="50" t="n">
        <v>703</v>
      </c>
      <c r="B262" s="44" t="n"/>
      <c r="C262" s="44" t="n"/>
      <c r="D262" s="43" t="inlineStr">
        <is>
          <t>Cartagena González Yesenia</t>
        </is>
      </c>
      <c r="E262" s="51" t="n"/>
      <c r="F262" s="52" t="n"/>
      <c r="G262" s="45" t="n">
        <v>1.86</v>
      </c>
      <c r="H262" s="45" t="n">
        <v>2.1</v>
      </c>
      <c r="I262" s="45" t="n">
        <v>3.06</v>
      </c>
      <c r="J262" s="45" t="n">
        <v>1.74</v>
      </c>
      <c r="K262" s="45" t="n">
        <v>2.63</v>
      </c>
      <c r="L262" s="58">
        <f>IF(OR($A262="",$N262=0),"",COUNTIFS($A$5:$A$1500,$A262,$N$5:$N$1500,"&gt;"&amp;$N262)+1)</f>
        <v/>
      </c>
      <c r="M262" s="58">
        <f>IF(OR($A262="",$N262=0),"",IF(AND($A262&gt;=1001,$A262&lt;=1005),COUNTIFS($A$5:$A$1500,"&gt;=1001",$A$5:$A$1500,"&lt;=1005",$N$5:$N$1500,"&gt;"&amp;$N262)+1,""))</f>
        <v/>
      </c>
      <c r="N262" s="50">
        <f>ROUND(((O262*3+P262*3+Q262*3+R262*3+S262*1)/13)*5,0)</f>
        <v/>
      </c>
      <c r="O262" s="43" t="n">
        <v>26.75</v>
      </c>
      <c r="P262" s="43" t="n">
        <v>31.55</v>
      </c>
      <c r="Q262" s="43" t="n">
        <v>45.5</v>
      </c>
      <c r="R262" s="43" t="n">
        <v>25</v>
      </c>
      <c r="S262" s="43" t="n">
        <v>38.33</v>
      </c>
      <c r="T262" s="58">
        <f>IF($C262="","",IF(ISNA(MATCH($C262,Comparativosimulacros!$E:$E,0)),"Falta en Comparativo","Sí está"))</f>
        <v/>
      </c>
    </row>
    <row r="263" ht="15.75" customHeight="1" s="42">
      <c r="A263" s="50" t="n">
        <v>703</v>
      </c>
      <c r="B263" s="44" t="n"/>
      <c r="C263" s="44" t="n"/>
      <c r="D263" s="43" t="inlineStr">
        <is>
          <t>Castro Ortiz Shaira Jasmín</t>
        </is>
      </c>
      <c r="E263" s="51" t="n"/>
      <c r="F263" s="52" t="n"/>
      <c r="G263" s="45" t="n">
        <v>3.78</v>
      </c>
      <c r="H263" s="45" t="n">
        <v>2.75</v>
      </c>
      <c r="I263" s="45" t="n">
        <v>4.27</v>
      </c>
      <c r="J263" s="45" t="n">
        <v>4.18</v>
      </c>
      <c r="K263" s="45" t="n">
        <v>3.28</v>
      </c>
      <c r="L263" s="58">
        <f>IF(OR($A263="",$N263=0),"",COUNTIFS($A$5:$A$1500,$A263,$N$5:$N$1500,"&gt;"&amp;$N263)+1)</f>
        <v/>
      </c>
      <c r="M263" s="58">
        <f>IF(OR($A263="",$N263=0),"",IF(AND($A263&gt;=1001,$A263&lt;=1005),COUNTIFS($A$5:$A$1500,"&gt;=1001",$A$5:$A$1500,"&lt;=1005",$N$5:$N$1500,"&gt;"&amp;$N263)+1,""))</f>
        <v/>
      </c>
      <c r="N263" s="50">
        <f>ROUND(((O263*3+P263*3+Q263*3+R263*3+S263*1)/13)*5,0)</f>
        <v/>
      </c>
      <c r="O263" s="43" t="n">
        <v>54.25</v>
      </c>
      <c r="P263" s="43" t="n">
        <v>41.37</v>
      </c>
      <c r="Q263" s="43" t="n">
        <v>63.5</v>
      </c>
      <c r="R263" s="43" t="n">
        <v>60</v>
      </c>
      <c r="S263" s="43" t="n">
        <v>47.92</v>
      </c>
      <c r="T263" s="58">
        <f>IF($C263="","",IF(ISNA(MATCH($C263,Comparativosimulacros!$E:$E,0)),"Falta en Comparativo","Sí está"))</f>
        <v/>
      </c>
    </row>
    <row r="264" ht="15.75" customHeight="1" s="42">
      <c r="A264" s="50" t="n">
        <v>703</v>
      </c>
      <c r="B264" s="44" t="n"/>
      <c r="C264" s="44" t="n"/>
      <c r="D264" s="43" t="inlineStr">
        <is>
          <t>Duque Urrego Miguel Ángel</t>
        </is>
      </c>
      <c r="E264" s="51" t="n"/>
      <c r="F264" s="52" t="n"/>
      <c r="G264" s="45" t="n">
        <v>2.54</v>
      </c>
      <c r="H264" s="45" t="n">
        <v>3.15</v>
      </c>
      <c r="I264" s="45" t="n">
        <v>3.26</v>
      </c>
      <c r="J264" s="45" t="n">
        <v>4.18</v>
      </c>
      <c r="K264" s="45" t="n">
        <v>3.61</v>
      </c>
      <c r="L264" s="58">
        <f>IF(OR($A264="",$N264=0),"",COUNTIFS($A$5:$A$1500,$A264,$N$5:$N$1500,"&gt;"&amp;$N264)+1)</f>
        <v/>
      </c>
      <c r="M264" s="58">
        <f>IF(OR($A264="",$N264=0),"",IF(AND($A264&gt;=1001,$A264&lt;=1005),COUNTIFS($A$5:$A$1500,"&gt;=1001",$A$5:$A$1500,"&lt;=1005",$N$5:$N$1500,"&gt;"&amp;$N264)+1,""))</f>
        <v/>
      </c>
      <c r="N264" s="50">
        <f>ROUND(((O264*3+P264*3+Q264*3+R264*3+S264*1)/13)*5,0)</f>
        <v/>
      </c>
      <c r="O264" s="43" t="n">
        <v>36.5</v>
      </c>
      <c r="P264" s="43" t="n">
        <v>47.32</v>
      </c>
      <c r="Q264" s="43" t="n">
        <v>48.5</v>
      </c>
      <c r="R264" s="43" t="n">
        <v>60</v>
      </c>
      <c r="S264" s="43" t="n">
        <v>52.71</v>
      </c>
      <c r="T264" s="58">
        <f>IF($C264="","",IF(ISNA(MATCH($C264,Comparativosimulacros!$E:$E,0)),"Falta en Comparativo","Sí está"))</f>
        <v/>
      </c>
    </row>
    <row r="265" ht="15.75" customHeight="1" s="42">
      <c r="A265" s="50" t="n">
        <v>703</v>
      </c>
      <c r="B265" s="44" t="n"/>
      <c r="C265" s="44" t="n"/>
      <c r="D265" s="43" t="inlineStr">
        <is>
          <t>Feria Garrido Nicolax</t>
        </is>
      </c>
      <c r="E265" s="51" t="n"/>
      <c r="F265" s="52" t="n"/>
      <c r="G265" s="45" t="n">
        <v>3</v>
      </c>
      <c r="H265" s="45" t="n">
        <v>1.92</v>
      </c>
      <c r="I265" s="45" t="n">
        <v>2.13</v>
      </c>
      <c r="J265" s="45" t="n">
        <v>1.74</v>
      </c>
      <c r="K265" s="45" t="n">
        <v>2.63</v>
      </c>
      <c r="L265" s="58">
        <f>IF(OR($A265="",$N265=0),"",COUNTIFS($A$5:$A$1500,$A265,$N$5:$N$1500,"&gt;"&amp;$N265)+1)</f>
        <v/>
      </c>
      <c r="M265" s="58">
        <f>IF(OR($A265="",$N265=0),"",IF(AND($A265&gt;=1001,$A265&lt;=1005),COUNTIFS($A$5:$A$1500,"&gt;=1001",$A$5:$A$1500,"&lt;=1005",$N$5:$N$1500,"&gt;"&amp;$N265)+1,""))</f>
        <v/>
      </c>
      <c r="N265" s="50">
        <f>ROUND(((O265*3+P265*3+Q265*3+R265*3+S265*1)/13)*5,0)</f>
        <v/>
      </c>
      <c r="O265" s="43" t="n">
        <v>43</v>
      </c>
      <c r="P265" s="43" t="n">
        <v>28.87</v>
      </c>
      <c r="Q265" s="43" t="n">
        <v>31.75</v>
      </c>
      <c r="R265" s="43" t="n">
        <v>25</v>
      </c>
      <c r="S265" s="43" t="n">
        <v>38.33</v>
      </c>
      <c r="T265" s="58">
        <f>IF($C265="","",IF(ISNA(MATCH($C265,Comparativosimulacros!$E:$E,0)),"Falta en Comparativo","Sí está"))</f>
        <v/>
      </c>
    </row>
    <row r="266" ht="15.75" customHeight="1" s="42">
      <c r="A266" s="50" t="n">
        <v>703</v>
      </c>
      <c r="B266" s="44" t="n"/>
      <c r="C266" s="44" t="n"/>
      <c r="D266" s="43" t="inlineStr">
        <is>
          <t>Florez Cano Miguel Angel</t>
        </is>
      </c>
      <c r="E266" s="51" t="n"/>
      <c r="F266" s="52" t="n"/>
      <c r="G266" s="45" t="n">
        <v>4.46</v>
      </c>
      <c r="H266" s="45" t="n">
        <v>2.1</v>
      </c>
      <c r="I266" s="45" t="n">
        <v>4.59</v>
      </c>
      <c r="J266" s="45" t="n">
        <v>2.78</v>
      </c>
      <c r="K266" s="45" t="n">
        <v>1</v>
      </c>
      <c r="L266" s="58">
        <f>IF(OR($A266="",$N266=0),"",COUNTIFS($A$5:$A$1500,$A266,$N$5:$N$1500,"&gt;"&amp;$N266)+1)</f>
        <v/>
      </c>
      <c r="M266" s="58">
        <f>IF(OR($A266="",$N266=0),"",IF(AND($A266&gt;=1001,$A266&lt;=1005),COUNTIFS($A$5:$A$1500,"&gt;=1001",$A$5:$A$1500,"&lt;=1005",$N$5:$N$1500,"&gt;"&amp;$N266)+1,""))</f>
        <v/>
      </c>
      <c r="N266" s="50">
        <f>ROUND(((O266*3+P266*3+Q266*3+R266*3+S266*1)/13)*5,0)</f>
        <v/>
      </c>
      <c r="O266" s="43" t="n">
        <v>64</v>
      </c>
      <c r="P266" s="43" t="n">
        <v>31.55</v>
      </c>
      <c r="Q266" s="43" t="n">
        <v>68.25</v>
      </c>
      <c r="R266" s="43" t="n">
        <v>40</v>
      </c>
      <c r="S266" s="43" t="n">
        <v>9.58</v>
      </c>
      <c r="T266" s="58">
        <f>IF($C266="","",IF(ISNA(MATCH($C266,Comparativosimulacros!$E:$E,0)),"Falta en Comparativo","Sí está"))</f>
        <v/>
      </c>
    </row>
    <row r="267" ht="15.75" customHeight="1" s="42">
      <c r="A267" s="50" t="n">
        <v>703</v>
      </c>
      <c r="B267" s="44" t="n"/>
      <c r="C267" s="44" t="n"/>
      <c r="D267" s="43" t="inlineStr">
        <is>
          <t>Gallo Tuberquía Luciana</t>
        </is>
      </c>
      <c r="E267" s="51" t="n"/>
      <c r="F267" s="52" t="n"/>
      <c r="G267" s="45" t="n">
        <v>4.46</v>
      </c>
      <c r="H267" s="45" t="n">
        <v>2.53</v>
      </c>
      <c r="I267" s="45" t="n">
        <v>4.99</v>
      </c>
      <c r="J267" s="45" t="n">
        <v>2.78</v>
      </c>
      <c r="K267" s="45" t="n">
        <v>1.31</v>
      </c>
      <c r="L267" s="58">
        <f>IF(OR($A267="",$N267=0),"",COUNTIFS($A$5:$A$1500,$A267,$N$5:$N$1500,"&gt;"&amp;$N267)+1)</f>
        <v/>
      </c>
      <c r="M267" s="58">
        <f>IF(OR($A267="",$N267=0),"",IF(AND($A267&gt;=1001,$A267&lt;=1005),COUNTIFS($A$5:$A$1500,"&gt;=1001",$A$5:$A$1500,"&lt;=1005",$N$5:$N$1500,"&gt;"&amp;$N267)+1,""))</f>
        <v/>
      </c>
      <c r="N267" s="50">
        <f>ROUND(((O267*3+P267*3+Q267*3+R267*3+S267*1)/13)*5,0)</f>
        <v/>
      </c>
      <c r="O267" s="43" t="n">
        <v>64</v>
      </c>
      <c r="P267" s="43" t="n">
        <v>38.1</v>
      </c>
      <c r="Q267" s="43" t="n">
        <v>74.25</v>
      </c>
      <c r="R267" s="43" t="n">
        <v>40</v>
      </c>
      <c r="S267" s="43" t="n">
        <v>19.17</v>
      </c>
      <c r="T267" s="58">
        <f>IF($C267="","",IF(ISNA(MATCH($C267,Comparativosimulacros!$E:$E,0)),"Falta en Comparativo","Sí está"))</f>
        <v/>
      </c>
    </row>
    <row r="268" ht="15.75" customHeight="1" s="42">
      <c r="A268" s="50" t="n">
        <v>703</v>
      </c>
      <c r="B268" s="44" t="n"/>
      <c r="C268" s="44" t="n"/>
      <c r="D268" s="43" t="inlineStr">
        <is>
          <t>García Holguín Dylan</t>
        </is>
      </c>
      <c r="E268" s="51" t="n"/>
      <c r="F268" s="52" t="n"/>
      <c r="G268" s="45" t="n">
        <v>4.91</v>
      </c>
      <c r="H268" s="45" t="n">
        <v>3.78</v>
      </c>
      <c r="I268" s="45" t="n">
        <v>2.45</v>
      </c>
      <c r="J268" s="45" t="n">
        <v>3.48</v>
      </c>
      <c r="K268" s="45" t="n">
        <v>2.3</v>
      </c>
      <c r="L268" s="58">
        <f>IF(OR($A268="",$N268=0),"",COUNTIFS($A$5:$A$1500,$A268,$N$5:$N$1500,"&gt;"&amp;$N268)+1)</f>
        <v/>
      </c>
      <c r="M268" s="58">
        <f>IF(OR($A268="",$N268=0),"",IF(AND($A268&gt;=1001,$A268&lt;=1005),COUNTIFS($A$5:$A$1500,"&gt;=1001",$A$5:$A$1500,"&lt;=1005",$N$5:$N$1500,"&gt;"&amp;$N268)+1,""))</f>
        <v/>
      </c>
      <c r="N268" s="50">
        <f>ROUND(((O268*3+P268*3+Q268*3+R268*3+S268*1)/13)*5,0)</f>
        <v/>
      </c>
      <c r="O268" s="43" t="n">
        <v>70.5</v>
      </c>
      <c r="P268" s="43" t="n">
        <v>56.85</v>
      </c>
      <c r="Q268" s="43" t="n">
        <v>36.5</v>
      </c>
      <c r="R268" s="43" t="n">
        <v>50</v>
      </c>
      <c r="S268" s="43" t="n">
        <v>33.54</v>
      </c>
      <c r="T268" s="58">
        <f>IF($C268="","",IF(ISNA(MATCH($C268,Comparativosimulacros!$E:$E,0)),"Falta en Comparativo","Sí está"))</f>
        <v/>
      </c>
    </row>
    <row r="269" ht="15.75" customHeight="1" s="42">
      <c r="A269" s="50" t="n">
        <v>703</v>
      </c>
      <c r="B269" s="44" t="n"/>
      <c r="C269" s="44" t="n"/>
      <c r="D269" s="43" t="inlineStr">
        <is>
          <t>Gómez Higuita Jerónimo</t>
        </is>
      </c>
      <c r="E269" s="51" t="n"/>
      <c r="F269" s="52" t="n"/>
      <c r="G269" s="45" t="n">
        <v>4.46</v>
      </c>
      <c r="H269" s="45" t="n">
        <v>4.63</v>
      </c>
      <c r="I269" s="45" t="n">
        <v>5</v>
      </c>
      <c r="J269" s="45" t="n">
        <v>5</v>
      </c>
      <c r="K269" s="45" t="n">
        <v>4.27</v>
      </c>
      <c r="L269" s="58">
        <f>IF(OR($A269="",$N269=0),"",COUNTIFS($A$5:$A$1500,$A269,$N$5:$N$1500,"&gt;"&amp;$N269)+1)</f>
        <v/>
      </c>
      <c r="M269" s="58">
        <f>IF(OR($A269="",$N269=0),"",IF(AND($A269&gt;=1001,$A269&lt;=1005),COUNTIFS($A$5:$A$1500,"&gt;=1001",$A$5:$A$1500,"&lt;=1005",$N$5:$N$1500,"&gt;"&amp;$N269)+1,""))</f>
        <v/>
      </c>
      <c r="N269" s="50">
        <f>ROUND(((O269*3+P269*3+Q269*3+R269*3+S269*1)/13)*5,0)</f>
        <v/>
      </c>
      <c r="O269" s="43" t="n">
        <v>64</v>
      </c>
      <c r="P269" s="43" t="n">
        <v>69.64</v>
      </c>
      <c r="Q269" s="43" t="n">
        <v>77.25</v>
      </c>
      <c r="R269" s="43" t="n">
        <v>85</v>
      </c>
      <c r="S269" s="43" t="n">
        <v>62.29</v>
      </c>
      <c r="T269" s="58">
        <f>IF($C269="","",IF(ISNA(MATCH($C269,Comparativosimulacros!$E:$E,0)),"Falta en Comparativo","Sí está"))</f>
        <v/>
      </c>
    </row>
    <row r="270" ht="15.75" customHeight="1" s="42">
      <c r="A270" s="50" t="n">
        <v>703</v>
      </c>
      <c r="B270" s="44" t="n"/>
      <c r="C270" s="44" t="n"/>
      <c r="D270" s="43" t="inlineStr">
        <is>
          <t>González Benítez Juan José</t>
        </is>
      </c>
      <c r="E270" s="51" t="n"/>
      <c r="F270" s="52" t="n"/>
      <c r="G270" s="45" t="n"/>
      <c r="H270" s="45" t="n"/>
      <c r="I270" s="45" t="n"/>
      <c r="J270" s="45" t="n"/>
      <c r="K270" s="45" t="n"/>
      <c r="L270" s="58">
        <f>IF(OR($A270="",$N270=0),"",COUNTIFS($A$5:$A$1500,$A270,$N$5:$N$1500,"&gt;"&amp;$N270)+1)</f>
        <v/>
      </c>
      <c r="M270" s="58">
        <f>IF(OR($A270="",$N270=0),"",IF(AND($A270&gt;=1001,$A270&lt;=1005),COUNTIFS($A$5:$A$1500,"&gt;=1001",$A$5:$A$1500,"&lt;=1005",$N$5:$N$1500,"&gt;"&amp;$N270)+1,""))</f>
        <v/>
      </c>
      <c r="N270" s="50">
        <f>ROUND(((O270*3+P270*3+Q270*3+R270*3+S270*1)/13)*5,0)</f>
        <v/>
      </c>
      <c r="O270" s="43" t="n">
        <v>41</v>
      </c>
      <c r="P270" s="43" t="n">
        <v>41</v>
      </c>
      <c r="Q270" s="43" t="n">
        <v>44</v>
      </c>
      <c r="R270" s="43" t="n">
        <v>30</v>
      </c>
      <c r="S270" s="43" t="n">
        <v>53</v>
      </c>
      <c r="T270" s="58">
        <f>IF($C270="","",IF(ISNA(MATCH($C270,Comparativosimulacros!$E:$E,0)),"Falta en Comparativo","Sí está"))</f>
        <v/>
      </c>
    </row>
    <row r="271" ht="15.75" customHeight="1" s="42">
      <c r="A271" s="50" t="n">
        <v>703</v>
      </c>
      <c r="B271" s="44" t="n"/>
      <c r="C271" s="44" t="n"/>
      <c r="D271" s="43" t="inlineStr">
        <is>
          <t>Gonzalez Pulgarin Deiby</t>
        </is>
      </c>
      <c r="E271" s="51" t="n"/>
      <c r="F271" s="52" t="n"/>
      <c r="G271" s="45" t="n">
        <v>3.05</v>
      </c>
      <c r="H271" s="45" t="n">
        <v>5</v>
      </c>
      <c r="I271" s="45" t="n">
        <v>4.18</v>
      </c>
      <c r="J271" s="45" t="n">
        <v>1.39</v>
      </c>
      <c r="K271" s="45" t="n">
        <v>4.6</v>
      </c>
      <c r="L271" s="58">
        <f>IF(OR($A271="",$N271=0),"",COUNTIFS($A$5:$A$1500,$A271,$N$5:$N$1500,"&gt;"&amp;$N271)+1)</f>
        <v/>
      </c>
      <c r="M271" s="58">
        <f>IF(OR($A271="",$N271=0),"",IF(AND($A271&gt;=1001,$A271&lt;=1005),COUNTIFS($A$5:$A$1500,"&gt;=1001",$A$5:$A$1500,"&lt;=1005",$N$5:$N$1500,"&gt;"&amp;$N271)+1,""))</f>
        <v/>
      </c>
      <c r="N271" s="50">
        <f>ROUND(((O271*3+P271*3+Q271*3+R271*3+S271*1)/13)*5,0)</f>
        <v/>
      </c>
      <c r="O271" s="43" t="n">
        <v>43.75</v>
      </c>
      <c r="P271" s="43" t="n">
        <v>96.43000000000001</v>
      </c>
      <c r="Q271" s="43" t="n">
        <v>62.25</v>
      </c>
      <c r="R271" s="43" t="n">
        <v>20</v>
      </c>
      <c r="S271" s="43" t="n">
        <v>67.08</v>
      </c>
      <c r="T271" s="58">
        <f>IF($C271="","",IF(ISNA(MATCH($C271,Comparativosimulacros!$E:$E,0)),"Falta en Comparativo","Sí está"))</f>
        <v/>
      </c>
    </row>
    <row r="272" ht="15.75" customHeight="1" s="42">
      <c r="A272" s="50" t="n">
        <v>703</v>
      </c>
      <c r="B272" s="44" t="n"/>
      <c r="C272" s="44" t="n"/>
      <c r="D272" s="43" t="inlineStr">
        <is>
          <t>González Zapata Carlos Andrés</t>
        </is>
      </c>
      <c r="E272" s="51" t="n"/>
      <c r="F272" s="52" t="n"/>
      <c r="G272" s="45" t="n">
        <v>4.18</v>
      </c>
      <c r="H272" s="45" t="n">
        <v>5</v>
      </c>
      <c r="I272" s="45" t="n">
        <v>3.14</v>
      </c>
      <c r="J272" s="45" t="n">
        <v>5</v>
      </c>
      <c r="K272" s="45" t="n">
        <v>5</v>
      </c>
      <c r="L272" s="58">
        <f>IF(OR($A272="",$N272=0),"",COUNTIFS($A$5:$A$1500,$A272,$N$5:$N$1500,"&gt;"&amp;$N272)+1)</f>
        <v/>
      </c>
      <c r="M272" s="58">
        <f>IF(OR($A272="",$N272=0),"",IF(AND($A272&gt;=1001,$A272&lt;=1005),COUNTIFS($A$5:$A$1500,"&gt;=1001",$A$5:$A$1500,"&lt;=1005",$N$5:$N$1500,"&gt;"&amp;$N272)+1,""))</f>
        <v/>
      </c>
      <c r="N272" s="50">
        <f>ROUND(((O272*3+P272*3+Q272*3+R272*3+S272*1)/13)*5,0)</f>
        <v/>
      </c>
      <c r="O272" s="43" t="n">
        <v>60</v>
      </c>
      <c r="P272" s="43" t="n">
        <v>92.86</v>
      </c>
      <c r="Q272" s="43" t="n">
        <v>46.75</v>
      </c>
      <c r="R272" s="43" t="n">
        <v>80</v>
      </c>
      <c r="S272" s="43" t="n">
        <v>81.45999999999999</v>
      </c>
      <c r="T272" s="58">
        <f>IF($C272="","",IF(ISNA(MATCH($C272,Comparativosimulacros!$E:$E,0)),"Falta en Comparativo","Sí está"))</f>
        <v/>
      </c>
    </row>
    <row r="273" ht="15.75" customHeight="1" s="42">
      <c r="A273" s="50" t="n">
        <v>703</v>
      </c>
      <c r="B273" s="44" t="n"/>
      <c r="C273" s="44" t="n"/>
      <c r="D273" s="43" t="inlineStr">
        <is>
          <t>Hernández Roman Miguel Angel</t>
        </is>
      </c>
      <c r="E273" s="51" t="n"/>
      <c r="F273" s="52" t="n"/>
      <c r="G273" s="45" t="n">
        <v>5</v>
      </c>
      <c r="H273" s="45" t="n">
        <v>3.82</v>
      </c>
      <c r="I273" s="45" t="n">
        <v>4.67</v>
      </c>
      <c r="J273" s="45" t="n">
        <v>4.87</v>
      </c>
      <c r="K273" s="45" t="n">
        <v>3.28</v>
      </c>
      <c r="L273" s="58">
        <f>IF(OR($A273="",$N273=0),"",COUNTIFS($A$5:$A$1500,$A273,$N$5:$N$1500,"&gt;"&amp;$N273)+1)</f>
        <v/>
      </c>
      <c r="M273" s="58">
        <f>IF(OR($A273="",$N273=0),"",IF(AND($A273&gt;=1001,$A273&lt;=1005),COUNTIFS($A$5:$A$1500,"&gt;=1001",$A$5:$A$1500,"&lt;=1005",$N$5:$N$1500,"&gt;"&amp;$N273)+1,""))</f>
        <v/>
      </c>
      <c r="N273" s="50">
        <f>ROUND(((O273*3+P273*3+Q273*3+R273*3+S273*1)/13)*5,0)</f>
        <v/>
      </c>
      <c r="O273" s="43" t="n">
        <v>73.75</v>
      </c>
      <c r="P273" s="43" t="n">
        <v>57.44</v>
      </c>
      <c r="Q273" s="43" t="n">
        <v>69.5</v>
      </c>
      <c r="R273" s="43" t="n">
        <v>70</v>
      </c>
      <c r="S273" s="43" t="n">
        <v>47.92</v>
      </c>
      <c r="T273" s="58">
        <f>IF($C273="","",IF(ISNA(MATCH($C273,Comparativosimulacros!$E:$E,0)),"Falta en Comparativo","Sí está"))</f>
        <v/>
      </c>
    </row>
    <row r="274" ht="15.75" customHeight="1" s="42">
      <c r="A274" s="50" t="n">
        <v>703</v>
      </c>
      <c r="B274" s="44" t="n"/>
      <c r="C274" s="44" t="n"/>
      <c r="D274" s="43" t="inlineStr">
        <is>
          <t>Lastra Villa Juan José</t>
        </is>
      </c>
      <c r="E274" s="51" t="n"/>
      <c r="F274" s="52" t="n"/>
      <c r="G274" s="45" t="n">
        <v>3.27</v>
      </c>
      <c r="H274" s="45" t="n">
        <v>3.09</v>
      </c>
      <c r="I274" s="45" t="n">
        <v>3.26</v>
      </c>
      <c r="J274" s="45" t="n">
        <v>3.83</v>
      </c>
      <c r="K274" s="45" t="n">
        <v>1.64</v>
      </c>
      <c r="L274" s="58">
        <f>IF(OR($A274="",$N274=0),"",COUNTIFS($A$5:$A$1500,$A274,$N$5:$N$1500,"&gt;"&amp;$N274)+1)</f>
        <v/>
      </c>
      <c r="M274" s="58">
        <f>IF(OR($A274="",$N274=0),"",IF(AND($A274&gt;=1001,$A274&lt;=1005),COUNTIFS($A$5:$A$1500,"&gt;=1001",$A$5:$A$1500,"&lt;=1005",$N$5:$N$1500,"&gt;"&amp;$N274)+1,""))</f>
        <v/>
      </c>
      <c r="N274" s="50">
        <f>ROUND(((O274*3+P274*3+Q274*3+R274*3+S274*1)/13)*5,0)</f>
        <v/>
      </c>
      <c r="O274" s="43" t="n">
        <v>47</v>
      </c>
      <c r="P274" s="43" t="n">
        <v>46.43</v>
      </c>
      <c r="Q274" s="43" t="n">
        <v>48.5</v>
      </c>
      <c r="R274" s="43" t="n">
        <v>55</v>
      </c>
      <c r="S274" s="43" t="n">
        <v>23.96</v>
      </c>
      <c r="T274" s="58">
        <f>IF($C274="","",IF(ISNA(MATCH($C274,Comparativosimulacros!$E:$E,0)),"Falta en Comparativo","Sí está"))</f>
        <v/>
      </c>
    </row>
    <row r="275" ht="15.75" customHeight="1" s="42">
      <c r="A275" s="50" t="n">
        <v>703</v>
      </c>
      <c r="B275" s="44" t="n"/>
      <c r="C275" s="44" t="n"/>
      <c r="D275" s="43" t="inlineStr">
        <is>
          <t>Manco Rodríguez Evelyn</t>
        </is>
      </c>
      <c r="E275" s="51" t="n"/>
      <c r="F275" s="52" t="n"/>
      <c r="G275" s="45" t="n">
        <v>2.6</v>
      </c>
      <c r="H275" s="45" t="n">
        <v>2.1</v>
      </c>
      <c r="I275" s="45" t="n">
        <v>1.53</v>
      </c>
      <c r="J275" s="45" t="n">
        <v>1.74</v>
      </c>
      <c r="K275" s="45" t="n">
        <v>1.64</v>
      </c>
      <c r="L275" s="58">
        <f>IF(OR($A275="",$N275=0),"",COUNTIFS($A$5:$A$1500,$A275,$N$5:$N$1500,"&gt;"&amp;$N275)+1)</f>
        <v/>
      </c>
      <c r="M275" s="58">
        <f>IF(OR($A275="",$N275=0),"",IF(AND($A275&gt;=1001,$A275&lt;=1005),COUNTIFS($A$5:$A$1500,"&gt;=1001",$A$5:$A$1500,"&lt;=1005",$N$5:$N$1500,"&gt;"&amp;$N275)+1,""))</f>
        <v/>
      </c>
      <c r="N275" s="50">
        <f>ROUND(((O275*3+P275*3+Q275*3+R275*3+S275*1)/13)*5,0)</f>
        <v/>
      </c>
      <c r="O275" s="43" t="n">
        <v>37.25</v>
      </c>
      <c r="P275" s="43" t="n">
        <v>31.55</v>
      </c>
      <c r="Q275" s="43" t="n">
        <v>22.75</v>
      </c>
      <c r="R275" s="43" t="n">
        <v>25</v>
      </c>
      <c r="S275" s="43" t="n">
        <v>23.96</v>
      </c>
      <c r="T275" s="58">
        <f>IF($C275="","",IF(ISNA(MATCH($C275,Comparativosimulacros!$E:$E,0)),"Falta en Comparativo","Sí está"))</f>
        <v/>
      </c>
    </row>
    <row r="276" ht="15.75" customHeight="1" s="42">
      <c r="A276" s="50" t="n">
        <v>703</v>
      </c>
      <c r="B276" s="44" t="n"/>
      <c r="C276" s="44" t="n"/>
      <c r="D276" s="43" t="inlineStr">
        <is>
          <t>Mena Rivas Jeiser Andres</t>
        </is>
      </c>
      <c r="E276" s="51" t="n"/>
      <c r="F276" s="52" t="n"/>
      <c r="G276" s="45" t="n">
        <v>3.05</v>
      </c>
      <c r="H276" s="45" t="n">
        <v>4.35</v>
      </c>
      <c r="I276" s="45" t="n">
        <v>4.38</v>
      </c>
      <c r="J276" s="45" t="n">
        <v>4.87</v>
      </c>
      <c r="K276" s="45" t="n">
        <v>4.93</v>
      </c>
      <c r="L276" s="58">
        <f>IF(OR($A276="",$N276=0),"",COUNTIFS($A$5:$A$1500,$A276,$N$5:$N$1500,"&gt;"&amp;$N276)+1)</f>
        <v/>
      </c>
      <c r="M276" s="58">
        <f>IF(OR($A276="",$N276=0),"",IF(AND($A276&gt;=1001,$A276&lt;=1005),COUNTIFS($A$5:$A$1500,"&gt;=1001",$A$5:$A$1500,"&lt;=1005",$N$5:$N$1500,"&gt;"&amp;$N276)+1,""))</f>
        <v/>
      </c>
      <c r="N276" s="50">
        <f>ROUND(((O276*3+P276*3+Q276*3+R276*3+S276*1)/13)*5,0)</f>
        <v/>
      </c>
      <c r="O276" s="43" t="n">
        <v>43.75</v>
      </c>
      <c r="P276" s="43" t="n">
        <v>65.48</v>
      </c>
      <c r="Q276" s="43" t="n">
        <v>65.25</v>
      </c>
      <c r="R276" s="43" t="n">
        <v>70</v>
      </c>
      <c r="S276" s="43" t="n">
        <v>71.88</v>
      </c>
      <c r="T276" s="58">
        <f>IF($C276="","",IF(ISNA(MATCH($C276,Comparativosimulacros!$E:$E,0)),"Falta en Comparativo","Sí está"))</f>
        <v/>
      </c>
    </row>
    <row r="277" ht="15.75" customHeight="1" s="42">
      <c r="A277" s="50" t="n">
        <v>703</v>
      </c>
      <c r="B277" s="44" t="n"/>
      <c r="C277" s="44" t="n"/>
      <c r="D277" s="43" t="inlineStr">
        <is>
          <t>Mesa Martinez Neitan Guiseppe</t>
        </is>
      </c>
      <c r="E277" s="51" t="n"/>
      <c r="F277" s="52" t="n"/>
      <c r="G277" s="45" t="n">
        <v>3.73</v>
      </c>
      <c r="H277" s="45" t="n">
        <v>3.13</v>
      </c>
      <c r="I277" s="45" t="n">
        <v>3.06</v>
      </c>
      <c r="J277" s="45" t="n">
        <v>1.39</v>
      </c>
      <c r="K277" s="45" t="n">
        <v>2.96</v>
      </c>
      <c r="L277" s="58">
        <f>IF(OR($A277="",$N277=0),"",COUNTIFS($A$5:$A$1500,$A277,$N$5:$N$1500,"&gt;"&amp;$N277)+1)</f>
        <v/>
      </c>
      <c r="M277" s="58">
        <f>IF(OR($A277="",$N277=0),"",IF(AND($A277&gt;=1001,$A277&lt;=1005),COUNTIFS($A$5:$A$1500,"&gt;=1001",$A$5:$A$1500,"&lt;=1005",$N$5:$N$1500,"&gt;"&amp;$N277)+1,""))</f>
        <v/>
      </c>
      <c r="N277" s="50">
        <f>ROUND(((O277*3+P277*3+Q277*3+R277*3+S277*1)/13)*5,0)</f>
        <v/>
      </c>
      <c r="O277" s="43" t="n">
        <v>53.5</v>
      </c>
      <c r="P277" s="43" t="n">
        <v>47.02</v>
      </c>
      <c r="Q277" s="43" t="n">
        <v>45.5</v>
      </c>
      <c r="R277" s="43" t="n">
        <v>20</v>
      </c>
      <c r="S277" s="43" t="n">
        <v>43.13</v>
      </c>
      <c r="T277" s="58">
        <f>IF($C277="","",IF(ISNA(MATCH($C277,Comparativosimulacros!$E:$E,0)),"Falta en Comparativo","Sí está"))</f>
        <v/>
      </c>
    </row>
    <row r="278" ht="15.75" customHeight="1" s="42">
      <c r="A278" s="50" t="n">
        <v>703</v>
      </c>
      <c r="B278" s="44" t="n"/>
      <c r="C278" s="44" t="n"/>
      <c r="D278" s="43" t="inlineStr">
        <is>
          <t>Noguera Guzman Jose Luis</t>
        </is>
      </c>
      <c r="E278" s="51" t="n"/>
      <c r="F278" s="52" t="n"/>
      <c r="G278" s="45" t="n">
        <v>2.09</v>
      </c>
      <c r="H278" s="45" t="n">
        <v>2.53</v>
      </c>
      <c r="I278" s="45" t="n">
        <v>3.46</v>
      </c>
      <c r="J278" s="45" t="n">
        <v>1.74</v>
      </c>
      <c r="K278" s="45" t="n">
        <v>3.61</v>
      </c>
      <c r="L278" s="58">
        <f>IF(OR($A278="",$N278=0),"",COUNTIFS($A$5:$A$1500,$A278,$N$5:$N$1500,"&gt;"&amp;$N278)+1)</f>
        <v/>
      </c>
      <c r="M278" s="58">
        <f>IF(OR($A278="",$N278=0),"",IF(AND($A278&gt;=1001,$A278&lt;=1005),COUNTIFS($A$5:$A$1500,"&gt;=1001",$A$5:$A$1500,"&lt;=1005",$N$5:$N$1500,"&gt;"&amp;$N278)+1,""))</f>
        <v/>
      </c>
      <c r="N278" s="50">
        <f>ROUND(((O278*3+P278*3+Q278*3+R278*3+S278*1)/13)*5,0)</f>
        <v/>
      </c>
      <c r="O278" s="43" t="n">
        <v>30</v>
      </c>
      <c r="P278" s="43" t="n">
        <v>38.1</v>
      </c>
      <c r="Q278" s="43" t="n">
        <v>51.5</v>
      </c>
      <c r="R278" s="43" t="n">
        <v>25</v>
      </c>
      <c r="S278" s="43" t="n">
        <v>52.71</v>
      </c>
      <c r="T278" s="58">
        <f>IF($C278="","",IF(ISNA(MATCH($C278,Comparativosimulacros!$E:$E,0)),"Falta en Comparativo","Sí está"))</f>
        <v/>
      </c>
    </row>
    <row r="279" ht="15.75" customHeight="1" s="42">
      <c r="A279" s="50" t="n">
        <v>703</v>
      </c>
      <c r="B279" s="44" t="n"/>
      <c r="C279" s="44" t="n"/>
      <c r="D279" s="43" t="inlineStr">
        <is>
          <t>Novoa Moreno Mariana Isabel</t>
        </is>
      </c>
      <c r="E279" s="51" t="n"/>
      <c r="F279" s="52" t="n"/>
      <c r="G279" s="45" t="n">
        <v>3.55</v>
      </c>
      <c r="H279" s="45" t="n">
        <v>5</v>
      </c>
      <c r="I279" s="45" t="n">
        <v>2.74</v>
      </c>
      <c r="J279" s="45" t="n">
        <v>2.09</v>
      </c>
      <c r="K279" s="45" t="n">
        <v>2.63</v>
      </c>
      <c r="L279" s="58">
        <f>IF(OR($A279="",$N279=0),"",COUNTIFS($A$5:$A$1500,$A279,$N$5:$N$1500,"&gt;"&amp;$N279)+1)</f>
        <v/>
      </c>
      <c r="M279" s="58">
        <f>IF(OR($A279="",$N279=0),"",IF(AND($A279&gt;=1001,$A279&lt;=1005),COUNTIFS($A$5:$A$1500,"&gt;=1001",$A$5:$A$1500,"&lt;=1005",$N$5:$N$1500,"&gt;"&amp;$N279)+1,""))</f>
        <v/>
      </c>
      <c r="N279" s="50">
        <f>ROUND(((O279*3+P279*3+Q279*3+R279*3+S279*1)/13)*5,0)</f>
        <v/>
      </c>
      <c r="O279" s="43" t="n">
        <v>51</v>
      </c>
      <c r="P279" s="43" t="n">
        <v>92.86</v>
      </c>
      <c r="Q279" s="43" t="n">
        <v>40.75</v>
      </c>
      <c r="R279" s="43" t="n">
        <v>30</v>
      </c>
      <c r="S279" s="43" t="n">
        <v>38.33</v>
      </c>
      <c r="T279" s="58">
        <f>IF($C279="","",IF(ISNA(MATCH($C279,Comparativosimulacros!$E:$E,0)),"Falta en Comparativo","Sí está"))</f>
        <v/>
      </c>
    </row>
    <row r="280" ht="15.75" customHeight="1" s="42">
      <c r="A280" s="50" t="n">
        <v>703</v>
      </c>
      <c r="B280" s="44" t="n"/>
      <c r="C280" s="44" t="n"/>
      <c r="D280" s="43" t="inlineStr">
        <is>
          <t>Núñez Hernández Mileidys Sofía</t>
        </is>
      </c>
      <c r="E280" s="51" t="n"/>
      <c r="F280" s="52" t="n"/>
      <c r="G280" s="45" t="n">
        <v>1.41</v>
      </c>
      <c r="H280" s="45" t="n">
        <v>2.24</v>
      </c>
      <c r="I280" s="45" t="n">
        <v>3.06</v>
      </c>
      <c r="J280" s="45" t="n">
        <v>2.44</v>
      </c>
      <c r="K280" s="45" t="n">
        <v>1</v>
      </c>
      <c r="L280" s="58">
        <f>IF(OR($A280="",$N280=0),"",COUNTIFS($A$5:$A$1500,$A280,$N$5:$N$1500,"&gt;"&amp;$N280)+1)</f>
        <v/>
      </c>
      <c r="M280" s="58">
        <f>IF(OR($A280="",$N280=0),"",IF(AND($A280&gt;=1001,$A280&lt;=1005),COUNTIFS($A$5:$A$1500,"&gt;=1001",$A$5:$A$1500,"&lt;=1005",$N$5:$N$1500,"&gt;"&amp;$N280)+1,""))</f>
        <v/>
      </c>
      <c r="N280" s="50">
        <f>ROUND(((O280*3+P280*3+Q280*3+R280*3+S280*1)/13)*5,0)</f>
        <v/>
      </c>
      <c r="O280" s="43" t="n">
        <v>20.25</v>
      </c>
      <c r="P280" s="43" t="n">
        <v>33.63</v>
      </c>
      <c r="Q280" s="43" t="n">
        <v>45.5</v>
      </c>
      <c r="R280" s="43" t="n">
        <v>35</v>
      </c>
      <c r="S280" s="43" t="n">
        <v>14.38</v>
      </c>
      <c r="T280" s="58">
        <f>IF($C280="","",IF(ISNA(MATCH($C280,Comparativosimulacros!$E:$E,0)),"Falta en Comparativo","Sí está"))</f>
        <v/>
      </c>
    </row>
    <row r="281" ht="15.75" customHeight="1" s="42">
      <c r="A281" s="50" t="n">
        <v>703</v>
      </c>
      <c r="B281" s="44" t="n"/>
      <c r="C281" s="44" t="n"/>
      <c r="D281" s="43" t="inlineStr">
        <is>
          <t>Ocampo Flórez Andrea</t>
        </is>
      </c>
      <c r="E281" s="51" t="n"/>
      <c r="F281" s="52" t="n"/>
      <c r="G281" s="45" t="n">
        <v>2.82</v>
      </c>
      <c r="H281" s="45" t="n">
        <v>2.29</v>
      </c>
      <c r="I281" s="45" t="n">
        <v>1.93</v>
      </c>
      <c r="J281" s="45" t="n">
        <v>4.18</v>
      </c>
      <c r="K281" s="45" t="n">
        <v>2.63</v>
      </c>
      <c r="L281" s="58">
        <f>IF(OR($A281="",$N281=0),"",COUNTIFS($A$5:$A$1500,$A281,$N$5:$N$1500,"&gt;"&amp;$N281)+1)</f>
        <v/>
      </c>
      <c r="M281" s="58">
        <f>IF(OR($A281="",$N281=0),"",IF(AND($A281&gt;=1001,$A281&lt;=1005),COUNTIFS($A$5:$A$1500,"&gt;=1001",$A$5:$A$1500,"&lt;=1005",$N$5:$N$1500,"&gt;"&amp;$N281)+1,""))</f>
        <v/>
      </c>
      <c r="N281" s="50">
        <f>ROUND(((O281*3+P281*3+Q281*3+R281*3+S281*1)/13)*5,0)</f>
        <v/>
      </c>
      <c r="O281" s="43" t="n">
        <v>40.5</v>
      </c>
      <c r="P281" s="43" t="n">
        <v>34.52</v>
      </c>
      <c r="Q281" s="43" t="n">
        <v>28.75</v>
      </c>
      <c r="R281" s="43" t="n">
        <v>60</v>
      </c>
      <c r="S281" s="43" t="n">
        <v>38.33</v>
      </c>
      <c r="T281" s="58">
        <f>IF($C281="","",IF(ISNA(MATCH($C281,Comparativosimulacros!$E:$E,0)),"Falta en Comparativo","Sí está"))</f>
        <v/>
      </c>
    </row>
    <row r="282" ht="15.75" customHeight="1" s="42">
      <c r="A282" s="50" t="n">
        <v>703</v>
      </c>
      <c r="B282" s="44" t="n"/>
      <c r="C282" s="44" t="n"/>
      <c r="D282" s="43" t="inlineStr">
        <is>
          <t>Orozco Brochero Emmanuel Stiguar</t>
        </is>
      </c>
      <c r="E282" s="51" t="n"/>
      <c r="F282" s="52" t="n"/>
      <c r="G282" s="45" t="n">
        <v>2.82</v>
      </c>
      <c r="H282" s="45" t="n">
        <v>2.33</v>
      </c>
      <c r="I282" s="45" t="n">
        <v>2.45</v>
      </c>
      <c r="J282" s="45" t="n">
        <v>1.39</v>
      </c>
      <c r="K282" s="45" t="n">
        <v>2.3</v>
      </c>
      <c r="L282" s="58">
        <f>IF(OR($A282="",$N282=0),"",COUNTIFS($A$5:$A$1500,$A282,$N$5:$N$1500,"&gt;"&amp;$N282)+1)</f>
        <v/>
      </c>
      <c r="M282" s="58">
        <f>IF(OR($A282="",$N282=0),"",IF(AND($A282&gt;=1001,$A282&lt;=1005),COUNTIFS($A$5:$A$1500,"&gt;=1001",$A$5:$A$1500,"&lt;=1005",$N$5:$N$1500,"&gt;"&amp;$N282)+1,""))</f>
        <v/>
      </c>
      <c r="N282" s="50">
        <f>ROUND(((O282*3+P282*3+Q282*3+R282*3+S282*1)/13)*5,0)</f>
        <v/>
      </c>
      <c r="O282" s="43" t="n">
        <v>40.5</v>
      </c>
      <c r="P282" s="43" t="n">
        <v>35.12</v>
      </c>
      <c r="Q282" s="43" t="n">
        <v>36.5</v>
      </c>
      <c r="R282" s="43" t="n">
        <v>20</v>
      </c>
      <c r="S282" s="43" t="n">
        <v>33.54</v>
      </c>
      <c r="T282" s="58">
        <f>IF($C282="","",IF(ISNA(MATCH($C282,Comparativosimulacros!$E:$E,0)),"Falta en Comparativo","Sí está"))</f>
        <v/>
      </c>
    </row>
    <row r="283" ht="15.75" customHeight="1" s="42">
      <c r="A283" s="50" t="n">
        <v>703</v>
      </c>
      <c r="B283" s="44" t="n"/>
      <c r="C283" s="44" t="n"/>
      <c r="D283" s="43" t="inlineStr">
        <is>
          <t>Perez Gutierrez Jeronimo</t>
        </is>
      </c>
      <c r="E283" s="51" t="n"/>
      <c r="F283" s="52" t="n"/>
      <c r="G283" s="45" t="n">
        <v>3.55</v>
      </c>
      <c r="H283" s="45" t="n">
        <v>4.21</v>
      </c>
      <c r="I283" s="45" t="n">
        <v>3.66</v>
      </c>
      <c r="J283" s="45" t="n">
        <v>4.18</v>
      </c>
      <c r="K283" s="45" t="n">
        <v>5</v>
      </c>
      <c r="L283" s="58">
        <f>IF(OR($A283="",$N283=0),"",COUNTIFS($A$5:$A$1500,$A283,$N$5:$N$1500,"&gt;"&amp;$N283)+1)</f>
        <v/>
      </c>
      <c r="M283" s="58">
        <f>IF(OR($A283="",$N283=0),"",IF(AND($A283&gt;=1001,$A283&lt;=1005),COUNTIFS($A$5:$A$1500,"&gt;=1001",$A$5:$A$1500,"&lt;=1005",$N$5:$N$1500,"&gt;"&amp;$N283)+1,""))</f>
        <v/>
      </c>
      <c r="N283" s="50">
        <f>ROUND(((O283*3+P283*3+Q283*3+R283*3+S283*1)/13)*5,0)</f>
        <v/>
      </c>
      <c r="O283" s="43" t="n">
        <v>51</v>
      </c>
      <c r="P283" s="43" t="n">
        <v>63.39</v>
      </c>
      <c r="Q283" s="43" t="n">
        <v>54.5</v>
      </c>
      <c r="R283" s="43" t="n">
        <v>60</v>
      </c>
      <c r="S283" s="43" t="n">
        <v>76.67</v>
      </c>
      <c r="T283" s="58">
        <f>IF($C283="","",IF(ISNA(MATCH($C283,Comparativosimulacros!$E:$E,0)),"Falta en Comparativo","Sí está"))</f>
        <v/>
      </c>
    </row>
    <row r="284" ht="15.75" customHeight="1" s="42">
      <c r="A284" s="50" t="n">
        <v>703</v>
      </c>
      <c r="B284" s="44" t="n"/>
      <c r="C284" s="44" t="n"/>
      <c r="D284" s="43" t="inlineStr">
        <is>
          <t>Pineda Ortiz Edwin Andreys</t>
        </is>
      </c>
      <c r="E284" s="51" t="n"/>
      <c r="F284" s="52" t="n"/>
      <c r="G284" s="45" t="n">
        <v>4.46</v>
      </c>
      <c r="H284" s="45" t="n">
        <v>2.51</v>
      </c>
      <c r="I284" s="45" t="n">
        <v>2.33</v>
      </c>
      <c r="J284" s="45" t="n">
        <v>3.48</v>
      </c>
      <c r="K284" s="45" t="n">
        <v>4.6</v>
      </c>
      <c r="L284" s="58">
        <f>IF(OR($A284="",$N284=0),"",COUNTIFS($A$5:$A$1500,$A284,$N$5:$N$1500,"&gt;"&amp;$N284)+1)</f>
        <v/>
      </c>
      <c r="M284" s="58">
        <f>IF(OR($A284="",$N284=0),"",IF(AND($A284&gt;=1001,$A284&lt;=1005),COUNTIFS($A$5:$A$1500,"&gt;=1001",$A$5:$A$1500,"&lt;=1005",$N$5:$N$1500,"&gt;"&amp;$N284)+1,""))</f>
        <v/>
      </c>
      <c r="N284" s="50">
        <f>ROUND(((O284*3+P284*3+Q284*3+R284*3+S284*1)/13)*5,0)</f>
        <v/>
      </c>
      <c r="O284" s="43" t="n">
        <v>64</v>
      </c>
      <c r="P284" s="43" t="n">
        <v>37.8</v>
      </c>
      <c r="Q284" s="43" t="n">
        <v>34.75</v>
      </c>
      <c r="R284" s="43" t="n">
        <v>50</v>
      </c>
      <c r="S284" s="43" t="n">
        <v>67.08</v>
      </c>
      <c r="T284" s="58">
        <f>IF($C284="","",IF(ISNA(MATCH($C284,Comparativosimulacros!$E:$E,0)),"Falta en Comparativo","Sí está"))</f>
        <v/>
      </c>
    </row>
    <row r="285" ht="15.75" customHeight="1" s="42">
      <c r="A285" s="50" t="n">
        <v>703</v>
      </c>
      <c r="B285" s="44" t="n"/>
      <c r="C285" s="44" t="n"/>
      <c r="D285" s="43" t="inlineStr">
        <is>
          <t>Ramirez Agurre Luciana</t>
        </is>
      </c>
      <c r="E285" s="51" t="n"/>
      <c r="F285" s="52" t="n"/>
      <c r="G285" s="45" t="n">
        <v>2.77</v>
      </c>
      <c r="H285" s="45" t="n">
        <v>3.5</v>
      </c>
      <c r="I285" s="45" t="n">
        <v>3.46</v>
      </c>
      <c r="J285" s="45" t="n">
        <v>2.44</v>
      </c>
      <c r="K285" s="45" t="n">
        <v>2.3</v>
      </c>
      <c r="L285" s="58">
        <f>IF(OR($A285="",$N285=0),"",COUNTIFS($A$5:$A$1500,$A285,$N$5:$N$1500,"&gt;"&amp;$N285)+1)</f>
        <v/>
      </c>
      <c r="M285" s="58">
        <f>IF(OR($A285="",$N285=0),"",IF(AND($A285&gt;=1001,$A285&lt;=1005),COUNTIFS($A$5:$A$1500,"&gt;=1001",$A$5:$A$1500,"&lt;=1005",$N$5:$N$1500,"&gt;"&amp;$N285)+1,""))</f>
        <v/>
      </c>
      <c r="N285" s="50">
        <f>ROUND(((O285*3+P285*3+Q285*3+R285*3+S285*1)/13)*5,0)</f>
        <v/>
      </c>
      <c r="O285" s="43" t="n">
        <v>39.75</v>
      </c>
      <c r="P285" s="43" t="n">
        <v>52.68</v>
      </c>
      <c r="Q285" s="43" t="n">
        <v>51.5</v>
      </c>
      <c r="R285" s="43" t="n">
        <v>35</v>
      </c>
      <c r="S285" s="43" t="n">
        <v>33.54</v>
      </c>
      <c r="T285" s="58">
        <f>IF($C285="","",IF(ISNA(MATCH($C285,Comparativosimulacros!$E:$E,0)),"Falta en Comparativo","Sí está"))</f>
        <v/>
      </c>
    </row>
    <row r="286" ht="15.75" customHeight="1" s="42">
      <c r="A286" s="50" t="n">
        <v>703</v>
      </c>
      <c r="B286" s="44" t="n"/>
      <c r="C286" s="44" t="n"/>
      <c r="D286" s="43" t="inlineStr">
        <is>
          <t>Salas Arias Maria Jose</t>
        </is>
      </c>
      <c r="E286" s="51" t="n"/>
      <c r="F286" s="52" t="n"/>
      <c r="G286" s="45" t="n">
        <v>3.27</v>
      </c>
      <c r="H286" s="45" t="n">
        <v>3.09</v>
      </c>
      <c r="I286" s="45" t="n">
        <v>3.26</v>
      </c>
      <c r="J286" s="45" t="n">
        <v>3.83</v>
      </c>
      <c r="K286" s="45" t="n">
        <v>3.28</v>
      </c>
      <c r="L286" s="58">
        <f>IF(OR($A286="",$N286=0),"",COUNTIFS($A$5:$A$1500,$A286,$N$5:$N$1500,"&gt;"&amp;$N286)+1)</f>
        <v/>
      </c>
      <c r="M286" s="58">
        <f>IF(OR($A286="",$N286=0),"",IF(AND($A286&gt;=1001,$A286&lt;=1005),COUNTIFS($A$5:$A$1500,"&gt;=1001",$A$5:$A$1500,"&lt;=1005",$N$5:$N$1500,"&gt;"&amp;$N286)+1,""))</f>
        <v/>
      </c>
      <c r="N286" s="50">
        <f>ROUND(((O286*3+P286*3+Q286*3+R286*3+S286*1)/13)*5,0)</f>
        <v/>
      </c>
      <c r="O286" s="43" t="n">
        <v>47</v>
      </c>
      <c r="P286" s="43" t="n">
        <v>46.43</v>
      </c>
      <c r="Q286" s="43" t="n">
        <v>48.5</v>
      </c>
      <c r="R286" s="43" t="n">
        <v>55</v>
      </c>
      <c r="S286" s="43" t="n">
        <v>47.92</v>
      </c>
      <c r="T286" s="58">
        <f>IF($C286="","",IF(ISNA(MATCH($C286,Comparativosimulacros!$E:$E,0)),"Falta en Comparativo","Sí está"))</f>
        <v/>
      </c>
    </row>
    <row r="287" ht="15.75" customHeight="1" s="42">
      <c r="A287" s="50" t="n">
        <v>703</v>
      </c>
      <c r="B287" s="44" t="n"/>
      <c r="C287" s="44" t="n"/>
      <c r="D287" s="43" t="inlineStr">
        <is>
          <t>Sepúlveda Lezcano Dulce María</t>
        </is>
      </c>
      <c r="E287" s="51" t="n"/>
      <c r="F287" s="52" t="n"/>
      <c r="G287" s="45" t="n">
        <v>4.18</v>
      </c>
      <c r="H287" s="45" t="n">
        <v>4.25</v>
      </c>
      <c r="I287" s="45" t="n">
        <v>3.86</v>
      </c>
      <c r="J287" s="45" t="n">
        <v>3.83</v>
      </c>
      <c r="K287" s="45" t="n">
        <v>4.93</v>
      </c>
      <c r="L287" s="58">
        <f>IF(OR($A287="",$N287=0),"",COUNTIFS($A$5:$A$1500,$A287,$N$5:$N$1500,"&gt;"&amp;$N287)+1)</f>
        <v/>
      </c>
      <c r="M287" s="58">
        <f>IF(OR($A287="",$N287=0),"",IF(AND($A287&gt;=1001,$A287&lt;=1005),COUNTIFS($A$5:$A$1500,"&gt;=1001",$A$5:$A$1500,"&lt;=1005",$N$5:$N$1500,"&gt;"&amp;$N287)+1,""))</f>
        <v/>
      </c>
      <c r="N287" s="50">
        <f>ROUND(((O287*3+P287*3+Q287*3+R287*3+S287*1)/13)*5,0)</f>
        <v/>
      </c>
      <c r="O287" s="43" t="n">
        <v>60</v>
      </c>
      <c r="P287" s="43" t="n">
        <v>63.99</v>
      </c>
      <c r="Q287" s="43" t="n">
        <v>57.5</v>
      </c>
      <c r="R287" s="43" t="n">
        <v>55</v>
      </c>
      <c r="S287" s="43" t="n">
        <v>71.88</v>
      </c>
      <c r="T287" s="58">
        <f>IF($C287="","",IF(ISNA(MATCH($C287,Comparativosimulacros!$E:$E,0)),"Falta en Comparativo","Sí está"))</f>
        <v/>
      </c>
    </row>
    <row r="288" ht="15.75" customHeight="1" s="42">
      <c r="A288" s="50" t="n">
        <v>703</v>
      </c>
      <c r="B288" s="44" t="n"/>
      <c r="C288" s="44" t="n"/>
      <c r="D288" s="43" t="inlineStr">
        <is>
          <t>Silva Úsuga Diego Alejandro</t>
        </is>
      </c>
      <c r="E288" s="51" t="n"/>
      <c r="F288" s="52" t="n"/>
      <c r="G288" s="45" t="n">
        <v>3.95</v>
      </c>
      <c r="H288" s="45" t="n">
        <v>4.25</v>
      </c>
      <c r="I288" s="45" t="n">
        <v>5</v>
      </c>
      <c r="J288" s="45" t="n">
        <v>4.87</v>
      </c>
      <c r="K288" s="45" t="n">
        <v>4.93</v>
      </c>
      <c r="L288" s="58">
        <f>IF(OR($A288="",$N288=0),"",COUNTIFS($A$5:$A$1500,$A288,$N$5:$N$1500,"&gt;"&amp;$N288)+1)</f>
        <v/>
      </c>
      <c r="M288" s="58">
        <f>IF(OR($A288="",$N288=0),"",IF(AND($A288&gt;=1001,$A288&lt;=1005),COUNTIFS($A$5:$A$1500,"&gt;=1001",$A$5:$A$1500,"&lt;=1005",$N$5:$N$1500,"&gt;"&amp;$N288)+1,""))</f>
        <v/>
      </c>
      <c r="N288" s="50">
        <f>ROUND(((O288*3+P288*3+Q288*3+R288*3+S288*1)/13)*5,0)</f>
        <v/>
      </c>
      <c r="O288" s="43" t="n">
        <v>56.75</v>
      </c>
      <c r="P288" s="43" t="n">
        <v>63.99</v>
      </c>
      <c r="Q288" s="43" t="n">
        <v>77.25</v>
      </c>
      <c r="R288" s="43" t="n">
        <v>70</v>
      </c>
      <c r="S288" s="43" t="n">
        <v>71.88</v>
      </c>
      <c r="T288" s="58">
        <f>IF($C288="","",IF(ISNA(MATCH($C288,Comparativosimulacros!$E:$E,0)),"Falta en Comparativo","Sí está"))</f>
        <v/>
      </c>
    </row>
    <row r="289" ht="15.75" customHeight="1" s="42">
      <c r="A289" s="50" t="n">
        <v>703</v>
      </c>
      <c r="B289" s="44" t="n"/>
      <c r="C289" s="44" t="n"/>
      <c r="D289" s="43" t="inlineStr">
        <is>
          <t>Tangarife Acevedo Tomas</t>
        </is>
      </c>
      <c r="E289" s="51" t="n"/>
      <c r="F289" s="52" t="n"/>
      <c r="G289" s="45" t="n">
        <v>2.82</v>
      </c>
      <c r="H289" s="45" t="n">
        <v>3.26</v>
      </c>
      <c r="I289" s="45" t="n">
        <v>3.86</v>
      </c>
      <c r="J289" s="45" t="n">
        <v>3.48</v>
      </c>
      <c r="K289" s="45" t="n">
        <v>3.94</v>
      </c>
      <c r="L289" s="58">
        <f>IF(OR($A289="",$N289=0),"",COUNTIFS($A$5:$A$1500,$A289,$N$5:$N$1500,"&gt;"&amp;$N289)+1)</f>
        <v/>
      </c>
      <c r="M289" s="58">
        <f>IF(OR($A289="",$N289=0),"",IF(AND($A289&gt;=1001,$A289&lt;=1005),COUNTIFS($A$5:$A$1500,"&gt;=1001",$A$5:$A$1500,"&lt;=1005",$N$5:$N$1500,"&gt;"&amp;$N289)+1,""))</f>
        <v/>
      </c>
      <c r="N289" s="50">
        <f>ROUND(((O289*3+P289*3+Q289*3+R289*3+S289*1)/13)*5,0)</f>
        <v/>
      </c>
      <c r="O289" s="43" t="n">
        <v>40.5</v>
      </c>
      <c r="P289" s="43" t="n">
        <v>49.11</v>
      </c>
      <c r="Q289" s="43" t="n">
        <v>57.5</v>
      </c>
      <c r="R289" s="43" t="n">
        <v>50</v>
      </c>
      <c r="S289" s="43" t="n">
        <v>57.5</v>
      </c>
      <c r="T289" s="58">
        <f>IF($C289="","",IF(ISNA(MATCH($C289,Comparativosimulacros!$E:$E,0)),"Falta en Comparativo","Sí está"))</f>
        <v/>
      </c>
    </row>
    <row r="290" ht="15.75" customHeight="1" s="42">
      <c r="A290" s="50" t="n">
        <v>703</v>
      </c>
      <c r="B290" s="44" t="n"/>
      <c r="C290" s="44" t="n"/>
      <c r="D290" s="43" t="inlineStr">
        <is>
          <t>Tilano Gutiérrez Salome</t>
        </is>
      </c>
      <c r="E290" s="51" t="n"/>
      <c r="F290" s="52" t="n"/>
      <c r="G290" s="45" t="n">
        <v>3.95</v>
      </c>
      <c r="H290" s="45" t="n">
        <v>3.6</v>
      </c>
      <c r="I290" s="45" t="n">
        <v>3.66</v>
      </c>
      <c r="J290" s="45" t="n">
        <v>4.87</v>
      </c>
      <c r="K290" s="45" t="n">
        <v>4.93</v>
      </c>
      <c r="L290" s="58">
        <f>IF(OR($A290="",$N290=0),"",COUNTIFS($A$5:$A$1500,$A290,$N$5:$N$1500,"&gt;"&amp;$N290)+1)</f>
        <v/>
      </c>
      <c r="M290" s="58">
        <f>IF(OR($A290="",$N290=0),"",IF(AND($A290&gt;=1001,$A290&lt;=1005),COUNTIFS($A$5:$A$1500,"&gt;=1001",$A$5:$A$1500,"&lt;=1005",$N$5:$N$1500,"&gt;"&amp;$N290)+1,""))</f>
        <v/>
      </c>
      <c r="N290" s="50">
        <f>ROUND(((O290*3+P290*3+Q290*3+R290*3+S290*1)/13)*5,0)</f>
        <v/>
      </c>
      <c r="O290" s="43" t="n">
        <v>56.75</v>
      </c>
      <c r="P290" s="43" t="n">
        <v>54.17</v>
      </c>
      <c r="Q290" s="43" t="n">
        <v>54.5</v>
      </c>
      <c r="R290" s="43" t="n">
        <v>70</v>
      </c>
      <c r="S290" s="43" t="n">
        <v>71.88</v>
      </c>
      <c r="T290" s="58">
        <f>IF($C290="","",IF(ISNA(MATCH($C290,Comparativosimulacros!$E:$E,0)),"Falta en Comparativo","Sí está"))</f>
        <v/>
      </c>
    </row>
    <row r="291" ht="15.75" customHeight="1" s="42">
      <c r="A291" s="50" t="n">
        <v>703</v>
      </c>
      <c r="B291" s="44" t="n"/>
      <c r="C291" s="44" t="n"/>
      <c r="D291" s="43" t="inlineStr">
        <is>
          <t>Valencia Vásquez Ángelo Stiven</t>
        </is>
      </c>
      <c r="E291" s="51" t="n"/>
      <c r="F291" s="52" t="n"/>
      <c r="G291" s="45" t="n">
        <v>4.69</v>
      </c>
      <c r="H291" s="45" t="n">
        <v>4.25</v>
      </c>
      <c r="I291" s="45" t="n">
        <v>3.46</v>
      </c>
      <c r="J291" s="45" t="n">
        <v>4.52</v>
      </c>
      <c r="K291" s="45" t="n">
        <v>2.63</v>
      </c>
      <c r="L291" s="58">
        <f>IF(OR($A291="",$N291=0),"",COUNTIFS($A$5:$A$1500,$A291,$N$5:$N$1500,"&gt;"&amp;$N291)+1)</f>
        <v/>
      </c>
      <c r="M291" s="58">
        <f>IF(OR($A291="",$N291=0),"",IF(AND($A291&gt;=1001,$A291&lt;=1005),COUNTIFS($A$5:$A$1500,"&gt;=1001",$A$5:$A$1500,"&lt;=1005",$N$5:$N$1500,"&gt;"&amp;$N291)+1,""))</f>
        <v/>
      </c>
      <c r="N291" s="50">
        <f>ROUND(((O291*3+P291*3+Q291*3+R291*3+S291*1)/13)*5,0)</f>
        <v/>
      </c>
      <c r="O291" s="43" t="n">
        <v>67.25</v>
      </c>
      <c r="P291" s="43" t="n">
        <v>63.99</v>
      </c>
      <c r="Q291" s="43" t="n">
        <v>51.5</v>
      </c>
      <c r="R291" s="43" t="n">
        <v>65</v>
      </c>
      <c r="S291" s="43" t="n">
        <v>38.33</v>
      </c>
      <c r="T291" s="58">
        <f>IF($C291="","",IF(ISNA(MATCH($C291,Comparativosimulacros!$E:$E,0)),"Falta en Comparativo","Sí está"))</f>
        <v/>
      </c>
    </row>
    <row r="292" ht="15.75" customHeight="1" s="42">
      <c r="A292" s="50" t="n">
        <v>703</v>
      </c>
      <c r="B292" s="44" t="n"/>
      <c r="C292" s="44" t="n"/>
      <c r="D292" s="43" t="inlineStr">
        <is>
          <t>Vargas Usuga Jose Manuel</t>
        </is>
      </c>
      <c r="E292" s="51" t="n"/>
      <c r="F292" s="52" t="n"/>
      <c r="G292" s="45" t="n">
        <v>4.62</v>
      </c>
      <c r="H292" s="45" t="n">
        <v>3.66</v>
      </c>
      <c r="I292" s="45" t="n">
        <v>3.66</v>
      </c>
      <c r="J292" s="45" t="n">
        <v>3.83</v>
      </c>
      <c r="K292" s="45" t="n">
        <v>4.93</v>
      </c>
      <c r="L292" s="58">
        <f>IF(OR($A292="",$N292=0),"",COUNTIFS($A$5:$A$1500,$A292,$N$5:$N$1500,"&gt;"&amp;$N292)+1)</f>
        <v/>
      </c>
      <c r="M292" s="58">
        <f>IF(OR($A292="",$N292=0),"",IF(AND($A292&gt;=1001,$A292&lt;=1005),COUNTIFS($A$5:$A$1500,"&gt;=1001",$A$5:$A$1500,"&lt;=1005",$N$5:$N$1500,"&gt;"&amp;$N292)+1,""))</f>
        <v/>
      </c>
      <c r="N292" s="50">
        <f>ROUND(((O292*3+P292*3+Q292*3+R292*3+S292*1)/13)*5,0)</f>
        <v/>
      </c>
      <c r="O292" s="43" t="n">
        <v>66.25</v>
      </c>
      <c r="P292" s="43" t="n">
        <v>55.06</v>
      </c>
      <c r="Q292" s="43" t="n">
        <v>54.5</v>
      </c>
      <c r="R292" s="43" t="n">
        <v>55</v>
      </c>
      <c r="S292" s="43" t="n">
        <v>71.88</v>
      </c>
      <c r="T292" s="58">
        <f>IF($C292="","",IF(ISNA(MATCH($C292,Comparativosimulacros!$E:$E,0)),"Falta en Comparativo","Sí está"))</f>
        <v/>
      </c>
    </row>
    <row r="293" ht="15.75" customHeight="1" s="42">
      <c r="A293" s="50" t="n">
        <v>703</v>
      </c>
      <c r="B293" s="44" t="n"/>
      <c r="C293" s="44" t="n"/>
      <c r="D293" s="43" t="inlineStr">
        <is>
          <t>Zapata Zapata Maria Angelica</t>
        </is>
      </c>
      <c r="E293" s="51" t="n"/>
      <c r="F293" s="52" t="n"/>
      <c r="G293" s="45" t="n">
        <v>2.6</v>
      </c>
      <c r="H293" s="45" t="n">
        <v>5</v>
      </c>
      <c r="I293" s="45" t="n">
        <v>2.13</v>
      </c>
      <c r="J293" s="45" t="n">
        <v>3.83</v>
      </c>
      <c r="K293" s="45" t="n">
        <v>3.61</v>
      </c>
      <c r="L293" s="58">
        <f>IF(OR($A293="",$N293=0),"",COUNTIFS($A$5:$A$1500,$A293,$N$5:$N$1500,"&gt;"&amp;$N293)+1)</f>
        <v/>
      </c>
      <c r="M293" s="58">
        <f>IF(OR($A293="",$N293=0),"",IF(AND($A293&gt;=1001,$A293&lt;=1005),COUNTIFS($A$5:$A$1500,"&gt;=1001",$A$5:$A$1500,"&lt;=1005",$N$5:$N$1500,"&gt;"&amp;$N293)+1,""))</f>
        <v/>
      </c>
      <c r="N293" s="50">
        <f>ROUND(((O293*3+P293*3+Q293*3+R293*3+S293*1)/13)*5,0)</f>
        <v/>
      </c>
      <c r="O293" s="43" t="n">
        <v>37.25</v>
      </c>
      <c r="P293" s="43" t="n">
        <v>85.70999999999999</v>
      </c>
      <c r="Q293" s="43" t="n">
        <v>31.75</v>
      </c>
      <c r="R293" s="43" t="n">
        <v>55</v>
      </c>
      <c r="S293" s="43" t="n">
        <v>52.71</v>
      </c>
      <c r="T293" s="58">
        <f>IF($C293="","",IF(ISNA(MATCH($C293,Comparativosimulacros!$E:$E,0)),"Falta en Comparativo","Sí está"))</f>
        <v/>
      </c>
    </row>
    <row r="294" ht="15.75" customHeight="1" s="42">
      <c r="A294" s="50" t="n">
        <v>704</v>
      </c>
      <c r="B294" s="44" t="n"/>
      <c r="C294" s="44" t="n"/>
      <c r="D294" s="43" t="inlineStr">
        <is>
          <t>Agudelo  Luciana</t>
        </is>
      </c>
      <c r="E294" s="51" t="n"/>
      <c r="F294" s="52" t="n"/>
      <c r="G294" s="45" t="n">
        <v>3.4</v>
      </c>
      <c r="H294" s="45" t="n">
        <v>2.96</v>
      </c>
      <c r="I294" s="45" t="n">
        <v>4.01</v>
      </c>
      <c r="J294" s="45" t="n">
        <v>2.64</v>
      </c>
      <c r="K294" s="45" t="n">
        <v>2.26</v>
      </c>
      <c r="L294" s="58">
        <f>IF(OR($A294="",$N294=0),"",COUNTIFS($A$5:$A$1500,$A294,$N$5:$N$1500,"&gt;"&amp;$N294)+1)</f>
        <v/>
      </c>
      <c r="M294" s="58">
        <f>IF(OR($A294="",$N294=0),"",IF(AND($A294&gt;=1001,$A294&lt;=1005),COUNTIFS($A$5:$A$1500,"&gt;=1001",$A$5:$A$1500,"&lt;=1005",$N$5:$N$1500,"&gt;"&amp;$N294)+1,""))</f>
        <v/>
      </c>
      <c r="N294" s="50">
        <f>ROUND(((O294*3+P294*3+Q294*3+R294*3+S294*1)/13)*5,0)</f>
        <v/>
      </c>
      <c r="O294" s="43" t="n">
        <v>59.5</v>
      </c>
      <c r="P294" s="43" t="n">
        <v>45.86</v>
      </c>
      <c r="Q294" s="43" t="n">
        <v>65.25</v>
      </c>
      <c r="R294" s="43" t="n">
        <v>41.25</v>
      </c>
      <c r="S294" s="43" t="n">
        <v>36.67</v>
      </c>
      <c r="T294" s="58">
        <f>IF($C294="","",IF(ISNA(MATCH($C294,Comparativosimulacros!$E:$E,0)),"Falta en Comparativo","Sí está"))</f>
        <v/>
      </c>
    </row>
    <row r="295" ht="15.75" customHeight="1" s="42">
      <c r="A295" s="50" t="n">
        <v>704</v>
      </c>
      <c r="B295" s="44" t="n"/>
      <c r="C295" s="44" t="n"/>
      <c r="D295" s="43" t="inlineStr">
        <is>
          <t>Agudelo Ortega Samanta</t>
        </is>
      </c>
      <c r="E295" s="51" t="n"/>
      <c r="F295" s="52" t="n"/>
      <c r="G295" s="45" t="n">
        <v>4.83</v>
      </c>
      <c r="H295" s="45" t="n">
        <v>4.06</v>
      </c>
      <c r="I295" s="45" t="n">
        <v>4.53</v>
      </c>
      <c r="J295" s="45" t="n">
        <v>3.81</v>
      </c>
      <c r="K295" s="45" t="n">
        <v>3.68</v>
      </c>
      <c r="L295" s="58">
        <f>IF(OR($A295="",$N295=0),"",COUNTIFS($A$5:$A$1500,$A295,$N$5:$N$1500,"&gt;"&amp;$N295)+1)</f>
        <v/>
      </c>
      <c r="M295" s="58">
        <f>IF(OR($A295="",$N295=0),"",IF(AND($A295&gt;=1001,$A295&lt;=1005),COUNTIFS($A$5:$A$1500,"&gt;=1001",$A$5:$A$1500,"&lt;=1005",$N$5:$N$1500,"&gt;"&amp;$N295)+1,""))</f>
        <v/>
      </c>
      <c r="N295" s="50">
        <f>ROUND(((O295*3+P295*3+Q295*3+R295*3+S295*1)/13)*5,0)</f>
        <v/>
      </c>
      <c r="O295" s="43" t="n">
        <v>84.5</v>
      </c>
      <c r="P295" s="43" t="n">
        <v>62.89</v>
      </c>
      <c r="Q295" s="43" t="n">
        <v>73.88</v>
      </c>
      <c r="R295" s="43" t="n">
        <v>59.58</v>
      </c>
      <c r="S295" s="43" t="n">
        <v>59.58</v>
      </c>
      <c r="T295" s="58">
        <f>IF($C295="","",IF(ISNA(MATCH($C295,Comparativosimulacros!$E:$E,0)),"Falta en Comparativo","Sí está"))</f>
        <v/>
      </c>
    </row>
    <row r="296" ht="15.75" customHeight="1" s="42">
      <c r="A296" s="50" t="n">
        <v>704</v>
      </c>
      <c r="B296" s="44" t="n"/>
      <c r="C296" s="44" t="n"/>
      <c r="D296" s="43" t="inlineStr">
        <is>
          <t>Aguinaga Aristizábal Jerónimo</t>
        </is>
      </c>
      <c r="E296" s="51" t="n"/>
      <c r="F296" s="52" t="n"/>
      <c r="G296" s="45" t="n">
        <v>2.16</v>
      </c>
      <c r="H296" s="45" t="n">
        <v>3.34</v>
      </c>
      <c r="I296" s="45" t="n">
        <v>3.02</v>
      </c>
      <c r="J296" s="45" t="n">
        <v>3.22</v>
      </c>
      <c r="K296" s="45" t="n">
        <v>4.24</v>
      </c>
      <c r="L296" s="58">
        <f>IF(OR($A296="",$N296=0),"",COUNTIFS($A$5:$A$1500,$A296,$N$5:$N$1500,"&gt;"&amp;$N296)+1)</f>
        <v/>
      </c>
      <c r="M296" s="58">
        <f>IF(OR($A296="",$N296=0),"",IF(AND($A296&gt;=1001,$A296&lt;=1005),COUNTIFS($A$5:$A$1500,"&gt;=1001",$A$5:$A$1500,"&lt;=1005",$N$5:$N$1500,"&gt;"&amp;$N296)+1,""))</f>
        <v/>
      </c>
      <c r="N296" s="50">
        <f>ROUND(((O296*3+P296*3+Q296*3+R296*3+S296*1)/13)*5,0)</f>
        <v/>
      </c>
      <c r="O296" s="43" t="n">
        <v>37.75</v>
      </c>
      <c r="P296" s="43" t="n">
        <v>51.74</v>
      </c>
      <c r="Q296" s="43" t="n">
        <v>49.25</v>
      </c>
      <c r="R296" s="43" t="n">
        <v>50.42</v>
      </c>
      <c r="S296" s="43" t="n">
        <v>68.75</v>
      </c>
      <c r="T296" s="58">
        <f>IF($C296="","",IF(ISNA(MATCH($C296,Comparativosimulacros!$E:$E,0)),"Falta en Comparativo","Sí está"))</f>
        <v/>
      </c>
    </row>
    <row r="297" ht="15.75" customHeight="1" s="42">
      <c r="A297" s="50" t="n">
        <v>704</v>
      </c>
      <c r="B297" s="44" t="n"/>
      <c r="C297" s="44" t="n"/>
      <c r="D297" s="43" t="inlineStr">
        <is>
          <t>Álvarez Durango Luciana</t>
        </is>
      </c>
      <c r="E297" s="51" t="n"/>
      <c r="F297" s="52" t="n"/>
      <c r="G297" s="45" t="n">
        <v>4.23</v>
      </c>
      <c r="H297" s="45" t="n">
        <v>3.05</v>
      </c>
      <c r="I297" s="45" t="n">
        <v>4.71</v>
      </c>
      <c r="J297" s="45" t="n">
        <v>3.22</v>
      </c>
      <c r="K297" s="45" t="n">
        <v>3.96</v>
      </c>
      <c r="L297" s="58">
        <f>IF(OR($A297="",$N297=0),"",COUNTIFS($A$5:$A$1500,$A297,$N$5:$N$1500,"&gt;"&amp;$N297)+1)</f>
        <v/>
      </c>
      <c r="M297" s="58">
        <f>IF(OR($A297="",$N297=0),"",IF(AND($A297&gt;=1001,$A297&lt;=1005),COUNTIFS($A$5:$A$1500,"&gt;=1001",$A$5:$A$1500,"&lt;=1005",$N$5:$N$1500,"&gt;"&amp;$N297)+1,""))</f>
        <v/>
      </c>
      <c r="N297" s="50">
        <f>ROUND(((O297*3+P297*3+Q297*3+R297*3+S297*1)/13)*5,0)</f>
        <v/>
      </c>
      <c r="O297" s="43" t="n">
        <v>73.88</v>
      </c>
      <c r="P297" s="43" t="n">
        <v>47.16</v>
      </c>
      <c r="Q297" s="43" t="n">
        <v>76.75</v>
      </c>
      <c r="R297" s="43" t="n">
        <v>50.42</v>
      </c>
      <c r="S297" s="43" t="n">
        <v>64.17</v>
      </c>
      <c r="T297" s="58">
        <f>IF($C297="","",IF(ISNA(MATCH($C297,Comparativosimulacros!$E:$E,0)),"Falta en Comparativo","Sí está"))</f>
        <v/>
      </c>
    </row>
    <row r="298" ht="15.75" customHeight="1" s="42">
      <c r="A298" s="50" t="n">
        <v>704</v>
      </c>
      <c r="B298" s="44" t="n"/>
      <c r="C298" s="44" t="n"/>
      <c r="D298" s="43" t="inlineStr">
        <is>
          <t>Arroyave Úsuga Mariantonia</t>
        </is>
      </c>
      <c r="E298" s="51" t="n"/>
      <c r="F298" s="52" t="n"/>
      <c r="G298" s="45" t="n">
        <v>3.4</v>
      </c>
      <c r="H298" s="45" t="n">
        <v>3.6</v>
      </c>
      <c r="I298" s="45" t="n">
        <v>4.66</v>
      </c>
      <c r="J298" s="45" t="n">
        <v>2.34</v>
      </c>
      <c r="K298" s="45" t="n">
        <v>4.53</v>
      </c>
      <c r="L298" s="58">
        <f>IF(OR($A298="",$N298=0),"",COUNTIFS($A$5:$A$1500,$A298,$N$5:$N$1500,"&gt;"&amp;$N298)+1)</f>
        <v/>
      </c>
      <c r="M298" s="58">
        <f>IF(OR($A298="",$N298=0),"",IF(AND($A298&gt;=1001,$A298&lt;=1005),COUNTIFS($A$5:$A$1500,"&gt;=1001",$A$5:$A$1500,"&lt;=1005",$N$5:$N$1500,"&gt;"&amp;$N298)+1,""))</f>
        <v/>
      </c>
      <c r="N298" s="50">
        <f>ROUND(((O298*3+P298*3+Q298*3+R298*3+S298*1)/13)*5,0)</f>
        <v/>
      </c>
      <c r="O298" s="43" t="n">
        <v>59.5</v>
      </c>
      <c r="P298" s="43" t="n">
        <v>55.68</v>
      </c>
      <c r="Q298" s="43" t="n">
        <v>75.88</v>
      </c>
      <c r="R298" s="43" t="n">
        <v>36.67</v>
      </c>
      <c r="S298" s="43" t="n">
        <v>73.33</v>
      </c>
      <c r="T298" s="58">
        <f>IF($C298="","",IF(ISNA(MATCH($C298,Comparativosimulacros!$E:$E,0)),"Falta en Comparativo","Sí está"))</f>
        <v/>
      </c>
    </row>
    <row r="299" ht="15.75" customHeight="1" s="42">
      <c r="A299" s="50" t="n">
        <v>704</v>
      </c>
      <c r="B299" s="44" t="n"/>
      <c r="C299" s="44" t="n"/>
      <c r="D299" s="43" t="inlineStr">
        <is>
          <t>Cano Vélez Mariángel</t>
        </is>
      </c>
      <c r="E299" s="51" t="n"/>
      <c r="F299" s="52" t="n"/>
      <c r="G299" s="45" t="n">
        <v>3.68</v>
      </c>
      <c r="H299" s="45" t="n">
        <v>3.73</v>
      </c>
      <c r="I299" s="45" t="n">
        <v>1.69</v>
      </c>
      <c r="J299" s="45" t="n">
        <v>3.81</v>
      </c>
      <c r="K299" s="45" t="n">
        <v>3.39</v>
      </c>
      <c r="L299" s="58">
        <f>IF(OR($A299="",$N299=0),"",COUNTIFS($A$5:$A$1500,$A299,$N$5:$N$1500,"&gt;"&amp;$N299)+1)</f>
        <v/>
      </c>
      <c r="M299" s="58">
        <f>IF(OR($A299="",$N299=0),"",IF(AND($A299&gt;=1001,$A299&lt;=1005),COUNTIFS($A$5:$A$1500,"&gt;=1001",$A$5:$A$1500,"&lt;=1005",$N$5:$N$1500,"&gt;"&amp;$N299)+1,""))</f>
        <v/>
      </c>
      <c r="N299" s="50">
        <f>ROUND(((O299*3+P299*3+Q299*3+R299*3+S299*1)/13)*5,0)</f>
        <v/>
      </c>
      <c r="O299" s="43" t="n">
        <v>64.38</v>
      </c>
      <c r="P299" s="43" t="n">
        <v>57.65</v>
      </c>
      <c r="Q299" s="43" t="n">
        <v>27.5</v>
      </c>
      <c r="R299" s="43" t="n">
        <v>59.58</v>
      </c>
      <c r="S299" s="43" t="n">
        <v>55</v>
      </c>
      <c r="T299" s="58">
        <f>IF($C299="","",IF(ISNA(MATCH($C299,Comparativosimulacros!$E:$E,0)),"Falta en Comparativo","Sí está"))</f>
        <v/>
      </c>
    </row>
    <row r="300" ht="15.75" customHeight="1" s="42">
      <c r="A300" s="50" t="n">
        <v>704</v>
      </c>
      <c r="B300" s="44" t="n"/>
      <c r="C300" s="44" t="n"/>
      <c r="D300" s="43" t="inlineStr">
        <is>
          <t>Cardenas Acevedo Jhon Mario</t>
        </is>
      </c>
      <c r="E300" s="51" t="n"/>
      <c r="F300" s="52" t="n"/>
      <c r="G300" s="45" t="n">
        <v>1.9</v>
      </c>
      <c r="H300" s="45" t="n">
        <v>1.74</v>
      </c>
      <c r="I300" s="45" t="n">
        <v>2.49</v>
      </c>
      <c r="J300" s="45" t="n">
        <v>2.93</v>
      </c>
      <c r="K300" s="45" t="n">
        <v>3.11</v>
      </c>
      <c r="L300" s="58">
        <f>IF(OR($A300="",$N300=0),"",COUNTIFS($A$5:$A$1500,$A300,$N$5:$N$1500,"&gt;"&amp;$N300)+1)</f>
        <v/>
      </c>
      <c r="M300" s="58">
        <f>IF(OR($A300="",$N300=0),"",IF(AND($A300&gt;=1001,$A300&lt;=1005),COUNTIFS($A$5:$A$1500,"&gt;=1001",$A$5:$A$1500,"&lt;=1005",$N$5:$N$1500,"&gt;"&amp;$N300)+1,""))</f>
        <v/>
      </c>
      <c r="N300" s="50">
        <f>ROUND(((O300*3+P300*3+Q300*3+R300*3+S300*1)/13)*5,0)</f>
        <v/>
      </c>
      <c r="O300" s="43" t="n">
        <v>33.25</v>
      </c>
      <c r="P300" s="43" t="n">
        <v>26.86</v>
      </c>
      <c r="Q300" s="43" t="n">
        <v>40.63</v>
      </c>
      <c r="R300" s="43" t="n">
        <v>45.83</v>
      </c>
      <c r="S300" s="43" t="n">
        <v>50.42</v>
      </c>
      <c r="T300" s="58">
        <f>IF($C300="","",IF(ISNA(MATCH($C300,Comparativosimulacros!$E:$E,0)),"Falta en Comparativo","Sí está"))</f>
        <v/>
      </c>
    </row>
    <row r="301" ht="15.75" customHeight="1" s="42">
      <c r="A301" s="50" t="n">
        <v>704</v>
      </c>
      <c r="B301" s="44" t="n"/>
      <c r="C301" s="44" t="n"/>
      <c r="D301" s="43" t="inlineStr">
        <is>
          <t>Carvajal Puerta Nataly Juliana</t>
        </is>
      </c>
      <c r="E301" s="51" t="n"/>
      <c r="F301" s="52" t="n"/>
      <c r="G301" s="45" t="n">
        <v>2.98</v>
      </c>
      <c r="H301" s="45" t="n">
        <v>4.11</v>
      </c>
      <c r="I301" s="45" t="n">
        <v>4.36</v>
      </c>
      <c r="J301" s="45" t="n">
        <v>3.81</v>
      </c>
      <c r="K301" s="45" t="n">
        <v>4.24</v>
      </c>
      <c r="L301" s="58">
        <f>IF(OR($A301="",$N301=0),"",COUNTIFS($A$5:$A$1500,$A301,$N$5:$N$1500,"&gt;"&amp;$N301)+1)</f>
        <v/>
      </c>
      <c r="M301" s="58">
        <f>IF(OR($A301="",$N301=0),"",IF(AND($A301&gt;=1001,$A301&lt;=1005),COUNTIFS($A$5:$A$1500,"&gt;=1001",$A$5:$A$1500,"&lt;=1005",$N$5:$N$1500,"&gt;"&amp;$N301)+1,""))</f>
        <v/>
      </c>
      <c r="N301" s="50">
        <f>ROUND(((O301*3+P301*3+Q301*3+R301*3+S301*1)/13)*5,0)</f>
        <v/>
      </c>
      <c r="O301" s="43" t="n">
        <v>52.13</v>
      </c>
      <c r="P301" s="43" t="n">
        <v>63.54</v>
      </c>
      <c r="Q301" s="43" t="n">
        <v>71</v>
      </c>
      <c r="R301" s="43" t="n">
        <v>59.58</v>
      </c>
      <c r="S301" s="43" t="n">
        <v>68.75</v>
      </c>
      <c r="T301" s="58">
        <f>IF($C301="","",IF(ISNA(MATCH($C301,Comparativosimulacros!$E:$E,0)),"Falta en Comparativo","Sí está"))</f>
        <v/>
      </c>
    </row>
    <row r="302" ht="15.75" customHeight="1" s="42">
      <c r="A302" s="50" t="n">
        <v>704</v>
      </c>
      <c r="B302" s="44" t="n"/>
      <c r="C302" s="44" t="n"/>
      <c r="D302" s="43" t="inlineStr">
        <is>
          <t>Chica Zea Ana Sofía</t>
        </is>
      </c>
      <c r="E302" s="51" t="n"/>
      <c r="F302" s="52" t="n"/>
      <c r="G302" s="45" t="n">
        <v>3.9</v>
      </c>
      <c r="H302" s="45" t="n">
        <v>2.33</v>
      </c>
      <c r="I302" s="45" t="n">
        <v>3.38</v>
      </c>
      <c r="J302" s="45" t="n">
        <v>3.52</v>
      </c>
      <c r="K302" s="45" t="n">
        <v>3.39</v>
      </c>
      <c r="L302" s="58">
        <f>IF(OR($A302="",$N302=0),"",COUNTIFS($A$5:$A$1500,$A302,$N$5:$N$1500,"&gt;"&amp;$N302)+1)</f>
        <v/>
      </c>
      <c r="M302" s="58">
        <f>IF(OR($A302="",$N302=0),"",IF(AND($A302&gt;=1001,$A302&lt;=1005),COUNTIFS($A$5:$A$1500,"&gt;=1001",$A$5:$A$1500,"&lt;=1005",$N$5:$N$1500,"&gt;"&amp;$N302)+1,""))</f>
        <v/>
      </c>
      <c r="N302" s="50">
        <f>ROUND(((O302*3+P302*3+Q302*3+R302*3+S302*1)/13)*5,0)</f>
        <v/>
      </c>
      <c r="O302" s="43" t="n">
        <v>68.13</v>
      </c>
      <c r="P302" s="43" t="n">
        <v>36.03</v>
      </c>
      <c r="Q302" s="43" t="n">
        <v>55</v>
      </c>
      <c r="R302" s="43" t="n">
        <v>55</v>
      </c>
      <c r="S302" s="43" t="n">
        <v>55</v>
      </c>
      <c r="T302" s="58">
        <f>IF($C302="","",IF(ISNA(MATCH($C302,Comparativosimulacros!$E:$E,0)),"Falta en Comparativo","Sí está"))</f>
        <v/>
      </c>
    </row>
    <row r="303" ht="15.75" customHeight="1" s="42">
      <c r="A303" s="50" t="n">
        <v>704</v>
      </c>
      <c r="B303" s="44" t="n"/>
      <c r="C303" s="44" t="n"/>
      <c r="D303" s="43" t="inlineStr">
        <is>
          <t>Florez Borja Matias</t>
        </is>
      </c>
      <c r="E303" s="51" t="n"/>
      <c r="F303" s="52" t="n"/>
      <c r="G303" s="45" t="n">
        <v>4.06</v>
      </c>
      <c r="H303" s="45" t="n">
        <v>4.62</v>
      </c>
      <c r="I303" s="45" t="n">
        <v>5</v>
      </c>
      <c r="J303" s="45" t="n">
        <v>3.22</v>
      </c>
      <c r="K303" s="45" t="n">
        <v>3.96</v>
      </c>
      <c r="L303" s="58">
        <f>IF(OR($A303="",$N303=0),"",COUNTIFS($A$5:$A$1500,$A303,$N$5:$N$1500,"&gt;"&amp;$N303)+1)</f>
        <v/>
      </c>
      <c r="M303" s="58">
        <f>IF(OR($A303="",$N303=0),"",IF(AND($A303&gt;=1001,$A303&lt;=1005),COUNTIFS($A$5:$A$1500,"&gt;=1001",$A$5:$A$1500,"&lt;=1005",$N$5:$N$1500,"&gt;"&amp;$N303)+1,""))</f>
        <v/>
      </c>
      <c r="N303" s="50">
        <f>ROUND(((O303*3+P303*3+Q303*3+R303*3+S303*1)/13)*5,0)</f>
        <v/>
      </c>
      <c r="O303" s="43" t="n">
        <v>71</v>
      </c>
      <c r="P303" s="43" t="n">
        <v>71.48999999999999</v>
      </c>
      <c r="Q303" s="43" t="n">
        <v>93.13</v>
      </c>
      <c r="R303" s="43" t="n">
        <v>50.42</v>
      </c>
      <c r="S303" s="43" t="n">
        <v>64.17</v>
      </c>
      <c r="T303" s="58">
        <f>IF($C303="","",IF(ISNA(MATCH($C303,Comparativosimulacros!$E:$E,0)),"Falta en Comparativo","Sí está"))</f>
        <v/>
      </c>
    </row>
    <row r="304" ht="15.75" customHeight="1" s="42">
      <c r="A304" s="50" t="n">
        <v>704</v>
      </c>
      <c r="B304" s="44" t="n"/>
      <c r="C304" s="44" t="n"/>
      <c r="D304" s="43" t="inlineStr">
        <is>
          <t>Franco Mejia Violeta</t>
        </is>
      </c>
      <c r="E304" s="51" t="n"/>
      <c r="F304" s="52" t="n"/>
      <c r="G304" s="45" t="n">
        <v>3.73</v>
      </c>
      <c r="H304" s="45" t="n">
        <v>3.81</v>
      </c>
      <c r="I304" s="45" t="n">
        <v>3.48</v>
      </c>
      <c r="J304" s="45" t="n">
        <v>4.1</v>
      </c>
      <c r="K304" s="45" t="n">
        <v>3.96</v>
      </c>
      <c r="L304" s="58">
        <f>IF(OR($A304="",$N304=0),"",COUNTIFS($A$5:$A$1500,$A304,$N$5:$N$1500,"&gt;"&amp;$N304)+1)</f>
        <v/>
      </c>
      <c r="M304" s="58">
        <f>IF(OR($A304="",$N304=0),"",IF(AND($A304&gt;=1001,$A304&lt;=1005),COUNTIFS($A$5:$A$1500,"&gt;=1001",$A$5:$A$1500,"&lt;=1005",$N$5:$N$1500,"&gt;"&amp;$N304)+1,""))</f>
        <v/>
      </c>
      <c r="N304" s="50">
        <f>ROUND(((O304*3+P304*3+Q304*3+R304*3+S304*1)/13)*5,0)</f>
        <v/>
      </c>
      <c r="O304" s="43" t="n">
        <v>65.25</v>
      </c>
      <c r="P304" s="43" t="n">
        <v>58.96</v>
      </c>
      <c r="Q304" s="43" t="n">
        <v>56.63</v>
      </c>
      <c r="R304" s="43" t="n">
        <v>64.17</v>
      </c>
      <c r="S304" s="43" t="n">
        <v>64.17</v>
      </c>
      <c r="T304" s="58">
        <f>IF($C304="","",IF(ISNA(MATCH($C304,Comparativosimulacros!$E:$E,0)),"Falta en Comparativo","Sí está"))</f>
        <v/>
      </c>
    </row>
    <row r="305" ht="15.75" customHeight="1" s="42">
      <c r="A305" s="50" t="n">
        <v>704</v>
      </c>
      <c r="B305" s="44" t="n"/>
      <c r="C305" s="44" t="n"/>
      <c r="D305" s="43" t="inlineStr">
        <is>
          <t>Samantha Garcia Gutierrez</t>
        </is>
      </c>
      <c r="E305" s="51" t="n"/>
      <c r="F305" s="52" t="n"/>
      <c r="G305" s="45" t="n">
        <v>3.9</v>
      </c>
      <c r="H305" s="45" t="n">
        <v>3.01</v>
      </c>
      <c r="I305" s="45" t="n">
        <v>3.38</v>
      </c>
      <c r="J305" s="45" t="n">
        <v>3.22</v>
      </c>
      <c r="K305" s="45" t="n">
        <v>3.96</v>
      </c>
      <c r="L305" s="58">
        <f>IF(OR($A305="",$N305=0),"",COUNTIFS($A$5:$A$1500,$A305,$N$5:$N$1500,"&gt;"&amp;$N305)+1)</f>
        <v/>
      </c>
      <c r="M305" s="58">
        <f>IF(OR($A305="",$N305=0),"",IF(AND($A305&gt;=1001,$A305&lt;=1005),COUNTIFS($A$5:$A$1500,"&gt;=1001",$A$5:$A$1500,"&lt;=1005",$N$5:$N$1500,"&gt;"&amp;$N305)+1,""))</f>
        <v/>
      </c>
      <c r="N305" s="50">
        <f>ROUND(((O305*3+P305*3+Q305*3+R305*3+S305*1)/13)*5,0)</f>
        <v/>
      </c>
      <c r="O305" s="43" t="n">
        <v>68.13</v>
      </c>
      <c r="P305" s="43" t="n">
        <v>46.52</v>
      </c>
      <c r="Q305" s="43" t="n">
        <v>55</v>
      </c>
      <c r="R305" s="43" t="n">
        <v>50.42</v>
      </c>
      <c r="S305" s="43" t="n">
        <v>64.17</v>
      </c>
      <c r="T305" s="58">
        <f>IF($C305="","",IF(ISNA(MATCH($C305,Comparativosimulacros!$E:$E,0)),"Falta en Comparativo","Sí está"))</f>
        <v/>
      </c>
    </row>
    <row r="306" ht="15.75" customHeight="1" s="42">
      <c r="A306" s="50" t="n">
        <v>704</v>
      </c>
      <c r="B306" s="44" t="n"/>
      <c r="C306" s="44" t="n"/>
      <c r="D306" s="43" t="inlineStr">
        <is>
          <t>Guzman Cortez Sofia</t>
        </is>
      </c>
      <c r="E306" s="51" t="n"/>
      <c r="F306" s="52" t="n"/>
      <c r="G306" s="45" t="n">
        <v>3.31</v>
      </c>
      <c r="H306" s="45" t="n">
        <v>5</v>
      </c>
      <c r="I306" s="45" t="n">
        <v>4.08</v>
      </c>
      <c r="J306" s="45" t="n">
        <v>4.69</v>
      </c>
      <c r="K306" s="45" t="n">
        <v>5</v>
      </c>
      <c r="L306" s="58">
        <f>IF(OR($A306="",$N306=0),"",COUNTIFS($A$5:$A$1500,$A306,$N$5:$N$1500,"&gt;"&amp;$N306)+1)</f>
        <v/>
      </c>
      <c r="M306" s="58">
        <f>IF(OR($A306="",$N306=0),"",IF(AND($A306&gt;=1001,$A306&lt;=1005),COUNTIFS($A$5:$A$1500,"&gt;=1001",$A$5:$A$1500,"&lt;=1005",$N$5:$N$1500,"&gt;"&amp;$N306)+1,""))</f>
        <v/>
      </c>
      <c r="N306" s="50">
        <f>ROUND(((O306*3+P306*3+Q306*3+R306*3+S306*1)/13)*5,0)</f>
        <v/>
      </c>
      <c r="O306" s="43" t="n">
        <v>57.88</v>
      </c>
      <c r="P306" s="43" t="n">
        <v>77.95999999999999</v>
      </c>
      <c r="Q306" s="43" t="n">
        <v>66.5</v>
      </c>
      <c r="R306" s="43" t="n">
        <v>73.33</v>
      </c>
      <c r="S306" s="43" t="n">
        <v>82.5</v>
      </c>
      <c r="T306" s="58">
        <f>IF($C306="","",IF(ISNA(MATCH($C306,Comparativosimulacros!$E:$E,0)),"Falta en Comparativo","Sí está"))</f>
        <v/>
      </c>
    </row>
    <row r="307" ht="15.75" customHeight="1" s="42">
      <c r="A307" s="50" t="n">
        <v>704</v>
      </c>
      <c r="B307" s="44" t="n"/>
      <c r="C307" s="44" t="n"/>
      <c r="D307" s="43" t="inlineStr">
        <is>
          <t>Hernández Rodríguez Mayrobis</t>
        </is>
      </c>
      <c r="E307" s="51" t="n"/>
      <c r="F307" s="52" t="n"/>
      <c r="G307" s="45" t="n">
        <v>3.15</v>
      </c>
      <c r="H307" s="45" t="n">
        <v>4.36</v>
      </c>
      <c r="I307" s="45" t="n">
        <v>4.71</v>
      </c>
      <c r="J307" s="45" t="n">
        <v>4.69</v>
      </c>
      <c r="K307" s="45" t="n">
        <v>5</v>
      </c>
      <c r="L307" s="58">
        <f>IF(OR($A307="",$N307=0),"",COUNTIFS($A$5:$A$1500,$A307,$N$5:$N$1500,"&gt;"&amp;$N307)+1)</f>
        <v/>
      </c>
      <c r="M307" s="58">
        <f>IF(OR($A307="",$N307=0),"",IF(AND($A307&gt;=1001,$A307&lt;=1005),COUNTIFS($A$5:$A$1500,"&gt;=1001",$A$5:$A$1500,"&lt;=1005",$N$5:$N$1500,"&gt;"&amp;$N307)+1,""))</f>
        <v/>
      </c>
      <c r="N307" s="50">
        <f>ROUND(((O307*3+P307*3+Q307*3+R307*3+S307*1)/13)*5,0)</f>
        <v/>
      </c>
      <c r="O307" s="43" t="n">
        <v>55</v>
      </c>
      <c r="P307" s="43" t="n">
        <v>67.47</v>
      </c>
      <c r="Q307" s="43" t="n">
        <v>76.75</v>
      </c>
      <c r="R307" s="43" t="n">
        <v>73.33</v>
      </c>
      <c r="S307" s="43" t="n">
        <v>82.5</v>
      </c>
      <c r="T307" s="58">
        <f>IF($C307="","",IF(ISNA(MATCH($C307,Comparativosimulacros!$E:$E,0)),"Falta en Comparativo","Sí está"))</f>
        <v/>
      </c>
    </row>
    <row r="308" ht="15.75" customHeight="1" s="42">
      <c r="A308" s="50" t="n">
        <v>704</v>
      </c>
      <c r="B308" s="44" t="n"/>
      <c r="C308" s="44" t="n"/>
      <c r="D308" s="43" t="inlineStr">
        <is>
          <t>Hernandez Tilano Miguel Angel</t>
        </is>
      </c>
      <c r="E308" s="51" t="n"/>
      <c r="F308" s="52" t="n"/>
      <c r="G308" s="45" t="n">
        <v>3.68</v>
      </c>
      <c r="H308" s="45" t="n">
        <v>2.29</v>
      </c>
      <c r="I308" s="45" t="n">
        <v>2.14</v>
      </c>
      <c r="J308" s="45" t="n">
        <v>2.05</v>
      </c>
      <c r="K308" s="45" t="n">
        <v>2.83</v>
      </c>
      <c r="L308" s="58">
        <f>IF(OR($A308="",$N308=0),"",COUNTIFS($A$5:$A$1500,$A308,$N$5:$N$1500,"&gt;"&amp;$N308)+1)</f>
        <v/>
      </c>
      <c r="M308" s="58">
        <f>IF(OR($A308="",$N308=0),"",IF(AND($A308&gt;=1001,$A308&lt;=1005),COUNTIFS($A$5:$A$1500,"&gt;=1001",$A$5:$A$1500,"&lt;=1005",$N$5:$N$1500,"&gt;"&amp;$N308)+1,""))</f>
        <v/>
      </c>
      <c r="N308" s="50">
        <f>ROUND(((O308*3+P308*3+Q308*3+R308*3+S308*1)/13)*5,0)</f>
        <v/>
      </c>
      <c r="O308" s="43" t="n">
        <v>64.38</v>
      </c>
      <c r="P308" s="43" t="n">
        <v>35.37</v>
      </c>
      <c r="Q308" s="43" t="n">
        <v>34.88</v>
      </c>
      <c r="R308" s="43" t="n">
        <v>32.08</v>
      </c>
      <c r="S308" s="43" t="n">
        <v>45.83</v>
      </c>
      <c r="T308" s="58">
        <f>IF($C308="","",IF(ISNA(MATCH($C308,Comparativosimulacros!$E:$E,0)),"Falta en Comparativo","Sí está"))</f>
        <v/>
      </c>
    </row>
    <row r="309" ht="15.75" customHeight="1" s="42">
      <c r="A309" s="50" t="n">
        <v>704</v>
      </c>
      <c r="B309" s="44" t="n"/>
      <c r="C309" s="44" t="n"/>
      <c r="D309" s="43" t="inlineStr">
        <is>
          <t>Higuita Rivera Kesly Atalina</t>
        </is>
      </c>
      <c r="E309" s="51" t="n"/>
      <c r="F309" s="52" t="n"/>
      <c r="G309" s="45" t="n">
        <v>3.85</v>
      </c>
      <c r="H309" s="45" t="n">
        <v>3.01</v>
      </c>
      <c r="I309" s="45" t="n">
        <v>4.18</v>
      </c>
      <c r="J309" s="45" t="n">
        <v>2.05</v>
      </c>
      <c r="K309" s="45" t="n">
        <v>3.11</v>
      </c>
      <c r="L309" s="58">
        <f>IF(OR($A309="",$N309=0),"",COUNTIFS($A$5:$A$1500,$A309,$N$5:$N$1500,"&gt;"&amp;$N309)+1)</f>
        <v/>
      </c>
      <c r="M309" s="58">
        <f>IF(OR($A309="",$N309=0),"",IF(AND($A309&gt;=1001,$A309&lt;=1005),COUNTIFS($A$5:$A$1500,"&gt;=1001",$A$5:$A$1500,"&lt;=1005",$N$5:$N$1500,"&gt;"&amp;$N309)+1,""))</f>
        <v/>
      </c>
      <c r="N309" s="50">
        <f>ROUND(((O309*3+P309*3+Q309*3+R309*3+S309*1)/13)*5,0)</f>
        <v/>
      </c>
      <c r="O309" s="43" t="n">
        <v>67.25</v>
      </c>
      <c r="P309" s="43" t="n">
        <v>46.52</v>
      </c>
      <c r="Q309" s="43" t="n">
        <v>68.13</v>
      </c>
      <c r="R309" s="43" t="n">
        <v>32.08</v>
      </c>
      <c r="S309" s="43" t="n">
        <v>50.42</v>
      </c>
      <c r="T309" s="58">
        <f>IF($C309="","",IF(ISNA(MATCH($C309,Comparativosimulacros!$E:$E,0)),"Falta en Comparativo","Sí está"))</f>
        <v/>
      </c>
    </row>
    <row r="310" ht="15.75" customHeight="1" s="42">
      <c r="A310" s="50" t="n">
        <v>704</v>
      </c>
      <c r="B310" s="44" t="n"/>
      <c r="C310" s="44" t="n"/>
      <c r="D310" s="43" t="inlineStr">
        <is>
          <t>Jaramillo Marín Mateo</t>
        </is>
      </c>
      <c r="E310" s="51" t="n"/>
      <c r="F310" s="52" t="n"/>
      <c r="G310" s="45" t="n">
        <v>2.82</v>
      </c>
      <c r="H310" s="45" t="n">
        <v>4.61</v>
      </c>
      <c r="I310" s="45" t="n">
        <v>3.83</v>
      </c>
      <c r="J310" s="45" t="n">
        <v>4.1</v>
      </c>
      <c r="K310" s="45" t="n">
        <v>4.81</v>
      </c>
      <c r="L310" s="58">
        <f>IF(OR($A310="",$N310=0),"",COUNTIFS($A$5:$A$1500,$A310,$N$5:$N$1500,"&gt;"&amp;$N310)+1)</f>
        <v/>
      </c>
      <c r="M310" s="58">
        <f>IF(OR($A310="",$N310=0),"",IF(AND($A310&gt;=1001,$A310&lt;=1005),COUNTIFS($A$5:$A$1500,"&gt;=1001",$A$5:$A$1500,"&lt;=1005",$N$5:$N$1500,"&gt;"&amp;$N310)+1,""))</f>
        <v/>
      </c>
      <c r="N310" s="50">
        <f>ROUND(((O310*3+P310*3+Q310*3+R310*3+S310*1)/13)*5,0)</f>
        <v/>
      </c>
      <c r="O310" s="43" t="n">
        <v>49.25</v>
      </c>
      <c r="P310" s="43" t="n">
        <v>71.40000000000001</v>
      </c>
      <c r="Q310" s="43" t="n">
        <v>62.38</v>
      </c>
      <c r="R310" s="43" t="n">
        <v>64.17</v>
      </c>
      <c r="S310" s="43" t="n">
        <v>77.92</v>
      </c>
      <c r="T310" s="58">
        <f>IF($C310="","",IF(ISNA(MATCH($C310,Comparativosimulacros!$E:$E,0)),"Falta en Comparativo","Sí está"))</f>
        <v/>
      </c>
    </row>
    <row r="311" ht="15.75" customHeight="1" s="42">
      <c r="A311" s="50" t="n">
        <v>704</v>
      </c>
      <c r="B311" s="44" t="n"/>
      <c r="C311" s="44" t="n"/>
      <c r="D311" s="43" t="inlineStr">
        <is>
          <t>Leon Silva Miguel Angel</t>
        </is>
      </c>
      <c r="E311" s="51" t="n"/>
      <c r="F311" s="52" t="n"/>
      <c r="G311" s="45" t="n">
        <v>2.65</v>
      </c>
      <c r="H311" s="45" t="n">
        <v>2.58</v>
      </c>
      <c r="I311" s="45" t="n">
        <v>3.83</v>
      </c>
      <c r="J311" s="45" t="n">
        <v>3.22</v>
      </c>
      <c r="K311" s="45" t="n">
        <v>4.24</v>
      </c>
      <c r="L311" s="58">
        <f>IF(OR($A311="",$N311=0),"",COUNTIFS($A$5:$A$1500,$A311,$N$5:$N$1500,"&gt;"&amp;$N311)+1)</f>
        <v/>
      </c>
      <c r="M311" s="58">
        <f>IF(OR($A311="",$N311=0),"",IF(AND($A311&gt;=1001,$A311&lt;=1005),COUNTIFS($A$5:$A$1500,"&gt;=1001",$A$5:$A$1500,"&lt;=1005",$N$5:$N$1500,"&gt;"&amp;$N311)+1,""))</f>
        <v/>
      </c>
      <c r="N311" s="50">
        <f>ROUND(((O311*3+P311*3+Q311*3+R311*3+S311*1)/13)*5,0)</f>
        <v/>
      </c>
      <c r="O311" s="43" t="n">
        <v>46.38</v>
      </c>
      <c r="P311" s="43" t="n">
        <v>39.96</v>
      </c>
      <c r="Q311" s="43" t="n">
        <v>62.38</v>
      </c>
      <c r="R311" s="43" t="n">
        <v>50.42</v>
      </c>
      <c r="S311" s="43" t="n">
        <v>68.75</v>
      </c>
      <c r="T311" s="58">
        <f>IF($C311="","",IF(ISNA(MATCH($C311,Comparativosimulacros!$E:$E,0)),"Falta en Comparativo","Sí está"))</f>
        <v/>
      </c>
    </row>
    <row r="312" ht="15.75" customHeight="1" s="42">
      <c r="A312" s="50" t="n">
        <v>704</v>
      </c>
      <c r="B312" s="44" t="n"/>
      <c r="C312" s="44" t="n"/>
      <c r="D312" s="43" t="inlineStr">
        <is>
          <t>Lezano David Juan Diego</t>
        </is>
      </c>
      <c r="E312" s="51" t="n"/>
      <c r="F312" s="52" t="n"/>
      <c r="G312" s="45" t="n">
        <v>3.24</v>
      </c>
      <c r="H312" s="45" t="n">
        <v>2.33</v>
      </c>
      <c r="I312" s="45" t="n">
        <v>3.02</v>
      </c>
      <c r="J312" s="45" t="n">
        <v>2.93</v>
      </c>
      <c r="K312" s="45" t="n">
        <v>3.39</v>
      </c>
      <c r="L312" s="58">
        <f>IF(OR($A312="",$N312=0),"",COUNTIFS($A$5:$A$1500,$A312,$N$5:$N$1500,"&gt;"&amp;$N312)+1)</f>
        <v/>
      </c>
      <c r="M312" s="58">
        <f>IF(OR($A312="",$N312=0),"",IF(AND($A312&gt;=1001,$A312&lt;=1005),COUNTIFS($A$5:$A$1500,"&gt;=1001",$A$5:$A$1500,"&lt;=1005",$N$5:$N$1500,"&gt;"&amp;$N312)+1,""))</f>
        <v/>
      </c>
      <c r="N312" s="50">
        <f>ROUND(((O312*3+P312*3+Q312*3+R312*3+S312*1)/13)*5,0)</f>
        <v/>
      </c>
      <c r="O312" s="43" t="n">
        <v>56.63</v>
      </c>
      <c r="P312" s="43" t="n">
        <v>36.03</v>
      </c>
      <c r="Q312" s="43" t="n">
        <v>49.25</v>
      </c>
      <c r="R312" s="43" t="n">
        <v>45.83</v>
      </c>
      <c r="S312" s="43" t="n">
        <v>55</v>
      </c>
      <c r="T312" s="58">
        <f>IF($C312="","",IF(ISNA(MATCH($C312,Comparativosimulacros!$E:$E,0)),"Falta en Comparativo","Sí está"))</f>
        <v/>
      </c>
    </row>
    <row r="313" ht="15.75" customHeight="1" s="42">
      <c r="A313" s="50" t="n">
        <v>704</v>
      </c>
      <c r="B313" s="44" t="n"/>
      <c r="C313" s="44" t="n"/>
      <c r="D313" s="43" t="inlineStr">
        <is>
          <t>Lopez Montoya Salome</t>
        </is>
      </c>
      <c r="E313" s="51" t="n"/>
      <c r="F313" s="52" t="n"/>
      <c r="G313" s="45" t="n">
        <v>2.49</v>
      </c>
      <c r="H313" s="45" t="n">
        <v>2.96</v>
      </c>
      <c r="I313" s="45" t="n">
        <v>2.49</v>
      </c>
      <c r="J313" s="45" t="n">
        <v>3.52</v>
      </c>
      <c r="K313" s="45" t="n">
        <v>1.98</v>
      </c>
      <c r="L313" s="58">
        <f>IF(OR($A313="",$N313=0),"",COUNTIFS($A$5:$A$1500,$A313,$N$5:$N$1500,"&gt;"&amp;$N313)+1)</f>
        <v/>
      </c>
      <c r="M313" s="58">
        <f>IF(OR($A313="",$N313=0),"",IF(AND($A313&gt;=1001,$A313&lt;=1005),COUNTIFS($A$5:$A$1500,"&gt;=1001",$A$5:$A$1500,"&lt;=1005",$N$5:$N$1500,"&gt;"&amp;$N313)+1,""))</f>
        <v/>
      </c>
      <c r="N313" s="50">
        <f>ROUND(((O313*3+P313*3+Q313*3+R313*3+S313*1)/13)*5,0)</f>
        <v/>
      </c>
      <c r="O313" s="43" t="n">
        <v>43.5</v>
      </c>
      <c r="P313" s="43" t="n">
        <v>45.86</v>
      </c>
      <c r="Q313" s="43" t="n">
        <v>40.63</v>
      </c>
      <c r="R313" s="43" t="n">
        <v>55</v>
      </c>
      <c r="S313" s="43" t="n">
        <v>32.08</v>
      </c>
      <c r="T313" s="58">
        <f>IF($C313="","",IF(ISNA(MATCH($C313,Comparativosimulacros!$E:$E,0)),"Falta en Comparativo","Sí está"))</f>
        <v/>
      </c>
    </row>
    <row r="314" ht="15.75" customHeight="1" s="42">
      <c r="A314" s="50" t="n">
        <v>704</v>
      </c>
      <c r="B314" s="44" t="n"/>
      <c r="C314" s="44" t="n"/>
      <c r="D314" s="43" t="inlineStr">
        <is>
          <t>Maya Vargas Juan Andres</t>
        </is>
      </c>
      <c r="E314" s="51" t="n"/>
      <c r="F314" s="52" t="n"/>
      <c r="G314" s="45" t="n">
        <v>4.23</v>
      </c>
      <c r="H314" s="45" t="n">
        <v>4.07</v>
      </c>
      <c r="I314" s="45" t="n">
        <v>3.55</v>
      </c>
      <c r="J314" s="45" t="n">
        <v>4.69</v>
      </c>
      <c r="K314" s="45" t="n">
        <v>2.55</v>
      </c>
      <c r="L314" s="58">
        <f>IF(OR($A314="",$N314=0),"",COUNTIFS($A$5:$A$1500,$A314,$N$5:$N$1500,"&gt;"&amp;$N314)+1)</f>
        <v/>
      </c>
      <c r="M314" s="58">
        <f>IF(OR($A314="",$N314=0),"",IF(AND($A314&gt;=1001,$A314&lt;=1005),COUNTIFS($A$5:$A$1500,"&gt;=1001",$A$5:$A$1500,"&lt;=1005",$N$5:$N$1500,"&gt;"&amp;$N314)+1,""))</f>
        <v/>
      </c>
      <c r="N314" s="50">
        <f>ROUND(((O314*3+P314*3+Q314*3+R314*3+S314*1)/13)*5,0)</f>
        <v/>
      </c>
      <c r="O314" s="43" t="n">
        <v>73.88</v>
      </c>
      <c r="P314" s="43" t="n">
        <v>62.98</v>
      </c>
      <c r="Q314" s="43" t="n">
        <v>57.88</v>
      </c>
      <c r="R314" s="43" t="n">
        <v>73.33</v>
      </c>
      <c r="S314" s="43" t="n">
        <v>41.25</v>
      </c>
      <c r="T314" s="58">
        <f>IF($C314="","",IF(ISNA(MATCH($C314,Comparativosimulacros!$E:$E,0)),"Falta en Comparativo","Sí está"))</f>
        <v/>
      </c>
    </row>
    <row r="315" ht="15.75" customHeight="1" s="42">
      <c r="A315" s="50" t="n">
        <v>704</v>
      </c>
      <c r="B315" s="44" t="n"/>
      <c r="C315" s="44" t="n"/>
      <c r="D315" s="43" t="inlineStr">
        <is>
          <t>Moreno Guzmán Kevin</t>
        </is>
      </c>
      <c r="E315" s="51" t="n"/>
      <c r="F315" s="52" t="n"/>
      <c r="G315" s="45" t="n">
        <v>3.73</v>
      </c>
      <c r="H315" s="45" t="n">
        <v>3.47</v>
      </c>
      <c r="I315" s="45" t="n">
        <v>2.22</v>
      </c>
      <c r="J315" s="45" t="n">
        <v>4.1</v>
      </c>
      <c r="K315" s="45" t="n">
        <v>3.68</v>
      </c>
      <c r="L315" s="58">
        <f>IF(OR($A315="",$N315=0),"",COUNTIFS($A$5:$A$1500,$A315,$N$5:$N$1500,"&gt;"&amp;$N315)+1)</f>
        <v/>
      </c>
      <c r="M315" s="58">
        <f>IF(OR($A315="",$N315=0),"",IF(AND($A315&gt;=1001,$A315&lt;=1005),COUNTIFS($A$5:$A$1500,"&gt;=1001",$A$5:$A$1500,"&lt;=1005",$N$5:$N$1500,"&gt;"&amp;$N315)+1,""))</f>
        <v/>
      </c>
      <c r="N315" s="50">
        <f>ROUND(((O315*3+P315*3+Q315*3+R315*3+S315*1)/13)*5,0)</f>
        <v/>
      </c>
      <c r="O315" s="43" t="n">
        <v>65.25</v>
      </c>
      <c r="P315" s="43" t="n">
        <v>53.72</v>
      </c>
      <c r="Q315" s="43" t="n">
        <v>36.13</v>
      </c>
      <c r="R315" s="43" t="n">
        <v>64.17</v>
      </c>
      <c r="S315" s="43" t="n">
        <v>59.58</v>
      </c>
      <c r="T315" s="58">
        <f>IF($C315="","",IF(ISNA(MATCH($C315,Comparativosimulacros!$E:$E,0)),"Falta en Comparativo","Sí está"))</f>
        <v/>
      </c>
    </row>
    <row r="316" ht="15.75" customHeight="1" s="42">
      <c r="A316" s="50" t="n">
        <v>704</v>
      </c>
      <c r="B316" s="44" t="n"/>
      <c r="C316" s="44" t="n"/>
      <c r="D316" s="43" t="inlineStr">
        <is>
          <t>Ospina Garces Simon</t>
        </is>
      </c>
      <c r="E316" s="51" t="n"/>
      <c r="F316" s="52" t="n"/>
      <c r="G316" s="45" t="n">
        <v>4.18</v>
      </c>
      <c r="H316" s="45" t="n">
        <v>4.36</v>
      </c>
      <c r="I316" s="45" t="n">
        <v>3.02</v>
      </c>
      <c r="J316" s="45" t="n">
        <v>4.98</v>
      </c>
      <c r="K316" s="45" t="n">
        <v>4.53</v>
      </c>
      <c r="L316" s="58">
        <f>IF(OR($A316="",$N316=0),"",COUNTIFS($A$5:$A$1500,$A316,$N$5:$N$1500,"&gt;"&amp;$N316)+1)</f>
        <v/>
      </c>
      <c r="M316" s="58">
        <f>IF(OR($A316="",$N316=0),"",IF(AND($A316&gt;=1001,$A316&lt;=1005),COUNTIFS($A$5:$A$1500,"&gt;=1001",$A$5:$A$1500,"&lt;=1005",$N$5:$N$1500,"&gt;"&amp;$N316)+1,""))</f>
        <v/>
      </c>
      <c r="N316" s="50">
        <f>ROUND(((O316*3+P316*3+Q316*3+R316*3+S316*1)/13)*5,0)</f>
        <v/>
      </c>
      <c r="O316" s="43" t="n">
        <v>73</v>
      </c>
      <c r="P316" s="43" t="n">
        <v>67.47</v>
      </c>
      <c r="Q316" s="43" t="n">
        <v>49.25</v>
      </c>
      <c r="R316" s="43" t="n">
        <v>77.92</v>
      </c>
      <c r="S316" s="43" t="n">
        <v>73.33</v>
      </c>
      <c r="T316" s="58">
        <f>IF($C316="","",IF(ISNA(MATCH($C316,Comparativosimulacros!$E:$E,0)),"Falta en Comparativo","Sí está"))</f>
        <v/>
      </c>
    </row>
    <row r="317" ht="15.75" customHeight="1" s="42">
      <c r="A317" s="50" t="n">
        <v>704</v>
      </c>
      <c r="B317" s="44" t="n"/>
      <c r="C317" s="44" t="n"/>
      <c r="D317" s="43" t="inlineStr">
        <is>
          <t>Palacio Tirado Evelin</t>
        </is>
      </c>
      <c r="E317" s="51" t="n"/>
      <c r="F317" s="52" t="n"/>
      <c r="G317" s="45" t="n">
        <v>3.24</v>
      </c>
      <c r="H317" s="45" t="n">
        <v>2.71</v>
      </c>
      <c r="I317" s="45" t="n">
        <v>1.86</v>
      </c>
      <c r="J317" s="45" t="n">
        <v>2.34</v>
      </c>
      <c r="K317" s="45" t="n">
        <v>1</v>
      </c>
      <c r="L317" s="58">
        <f>IF(OR($A317="",$N317=0),"",COUNTIFS($A$5:$A$1500,$A317,$N$5:$N$1500,"&gt;"&amp;$N317)+1)</f>
        <v/>
      </c>
      <c r="M317" s="58">
        <f>IF(OR($A317="",$N317=0),"",IF(AND($A317&gt;=1001,$A317&lt;=1005),COUNTIFS($A$5:$A$1500,"&gt;=1001",$A$5:$A$1500,"&lt;=1005",$N$5:$N$1500,"&gt;"&amp;$N317)+1,""))</f>
        <v/>
      </c>
      <c r="N317" s="50">
        <f>ROUND(((O317*3+P317*3+Q317*3+R317*3+S317*1)/13)*5,0)</f>
        <v/>
      </c>
      <c r="O317" s="43" t="n">
        <v>56.63</v>
      </c>
      <c r="P317" s="43" t="n">
        <v>41.93</v>
      </c>
      <c r="Q317" s="43" t="n">
        <v>30.38</v>
      </c>
      <c r="R317" s="43" t="n">
        <v>36.67</v>
      </c>
      <c r="S317" s="43" t="n">
        <v>9.17</v>
      </c>
      <c r="T317" s="58">
        <f>IF($C317="","",IF(ISNA(MATCH($C317,Comparativosimulacros!$E:$E,0)),"Falta en Comparativo","Sí está"))</f>
        <v/>
      </c>
    </row>
    <row r="318" ht="15.75" customHeight="1" s="42">
      <c r="A318" s="50" t="n">
        <v>704</v>
      </c>
      <c r="B318" s="44" t="n"/>
      <c r="C318" s="44" t="n"/>
      <c r="D318" s="43" t="inlineStr">
        <is>
          <t>Paternina Ruiz Manuel Alejandro</t>
        </is>
      </c>
      <c r="E318" s="51" t="n"/>
      <c r="F318" s="52" t="n"/>
      <c r="G318" s="45" t="n">
        <v>3.9</v>
      </c>
      <c r="H318" s="45" t="n">
        <v>5</v>
      </c>
      <c r="I318" s="45" t="n">
        <v>4.26</v>
      </c>
      <c r="J318" s="45" t="n">
        <v>2.64</v>
      </c>
      <c r="K318" s="45" t="n">
        <v>4.53</v>
      </c>
      <c r="L318" s="58">
        <f>IF(OR($A318="",$N318=0),"",COUNTIFS($A$5:$A$1500,$A318,$N$5:$N$1500,"&gt;"&amp;$N318)+1)</f>
        <v/>
      </c>
      <c r="M318" s="58">
        <f>IF(OR($A318="",$N318=0),"",IF(AND($A318&gt;=1001,$A318&lt;=1005),COUNTIFS($A$5:$A$1500,"&gt;=1001",$A$5:$A$1500,"&lt;=1005",$N$5:$N$1500,"&gt;"&amp;$N318)+1,""))</f>
        <v/>
      </c>
      <c r="N318" s="50">
        <f>ROUND(((O318*3+P318*3+Q318*3+R318*3+S318*1)/13)*5,0)</f>
        <v/>
      </c>
      <c r="O318" s="43" t="n">
        <v>68.13</v>
      </c>
      <c r="P318" s="43" t="n">
        <v>83.27</v>
      </c>
      <c r="Q318" s="43" t="n">
        <v>69.38</v>
      </c>
      <c r="R318" s="43" t="n">
        <v>41.25</v>
      </c>
      <c r="S318" s="43" t="n">
        <v>73.33</v>
      </c>
      <c r="T318" s="58">
        <f>IF($C318="","",IF(ISNA(MATCH($C318,Comparativosimulacros!$E:$E,0)),"Falta en Comparativo","Sí está"))</f>
        <v/>
      </c>
    </row>
    <row r="319" ht="15.75" customHeight="1" s="42">
      <c r="A319" s="50" t="n">
        <v>704</v>
      </c>
      <c r="B319" s="44" t="n"/>
      <c r="C319" s="44" t="n"/>
      <c r="D319" s="43" t="inlineStr">
        <is>
          <t>Perez Benitez Kinverli Mariana</t>
        </is>
      </c>
      <c r="E319" s="51" t="n"/>
      <c r="F319" s="52" t="n"/>
      <c r="G319" s="45" t="n">
        <v>3.48</v>
      </c>
      <c r="H319" s="45" t="n">
        <v>4.11</v>
      </c>
      <c r="I319" s="45" t="n">
        <v>5</v>
      </c>
      <c r="J319" s="45" t="n">
        <v>5</v>
      </c>
      <c r="K319" s="45" t="n">
        <v>4.53</v>
      </c>
      <c r="L319" s="58">
        <f>IF(OR($A319="",$N319=0),"",COUNTIFS($A$5:$A$1500,$A319,$N$5:$N$1500,"&gt;"&amp;$N319)+1)</f>
        <v/>
      </c>
      <c r="M319" s="58">
        <f>IF(OR($A319="",$N319=0),"",IF(AND($A319&gt;=1001,$A319&lt;=1005),COUNTIFS($A$5:$A$1500,"&gt;=1001",$A$5:$A$1500,"&lt;=1005",$N$5:$N$1500,"&gt;"&amp;$N319)+1,""))</f>
        <v/>
      </c>
      <c r="N319" s="50">
        <f>ROUND(((O319*3+P319*3+Q319*3+R319*3+S319*1)/13)*5,0)</f>
        <v/>
      </c>
      <c r="O319" s="43" t="n">
        <v>60.75</v>
      </c>
      <c r="P319" s="43" t="n">
        <v>63.54</v>
      </c>
      <c r="Q319" s="43" t="n">
        <v>84.5</v>
      </c>
      <c r="R319" s="43" t="n">
        <v>82.5</v>
      </c>
      <c r="S319" s="43" t="n">
        <v>73.33</v>
      </c>
      <c r="T319" s="58">
        <f>IF($C319="","",IF(ISNA(MATCH($C319,Comparativosimulacros!$E:$E,0)),"Falta en Comparativo","Sí está"))</f>
        <v/>
      </c>
    </row>
    <row r="320" ht="15.75" customHeight="1" s="42">
      <c r="A320" s="50" t="n">
        <v>704</v>
      </c>
      <c r="B320" s="44" t="n"/>
      <c r="C320" s="44" t="n"/>
      <c r="D320" s="43" t="inlineStr">
        <is>
          <t>Pino Tilano Maicol Estiven</t>
        </is>
      </c>
      <c r="E320" s="51" t="n"/>
      <c r="F320" s="52" t="n"/>
      <c r="G320" s="45" t="n">
        <v>3.57</v>
      </c>
      <c r="H320" s="45" t="n">
        <v>2.75</v>
      </c>
      <c r="I320" s="45" t="n">
        <v>2.95</v>
      </c>
      <c r="J320" s="45" t="n">
        <v>3.22</v>
      </c>
      <c r="K320" s="45" t="n">
        <v>1.41</v>
      </c>
      <c r="L320" s="58">
        <f>IF(OR($A320="",$N320=0),"",COUNTIFS($A$5:$A$1500,$A320,$N$5:$N$1500,"&gt;"&amp;$N320)+1)</f>
        <v/>
      </c>
      <c r="M320" s="58">
        <f>IF(OR($A320="",$N320=0),"",IF(AND($A320&gt;=1001,$A320&lt;=1005),COUNTIFS($A$5:$A$1500,"&gt;=1001",$A$5:$A$1500,"&lt;=1005",$N$5:$N$1500,"&gt;"&amp;$N320)+1,""))</f>
        <v/>
      </c>
      <c r="N320" s="50">
        <f>ROUND(((O320*3+P320*3+Q320*3+R320*3+S320*1)/13)*5,0)</f>
        <v/>
      </c>
      <c r="O320" s="43" t="n">
        <v>62.38</v>
      </c>
      <c r="P320" s="43" t="n">
        <v>42.59</v>
      </c>
      <c r="Q320" s="43" t="n">
        <v>48</v>
      </c>
      <c r="R320" s="43" t="n">
        <v>50.42</v>
      </c>
      <c r="S320" s="43" t="n">
        <v>22.92</v>
      </c>
      <c r="T320" s="58">
        <f>IF($C320="","",IF(ISNA(MATCH($C320,Comparativosimulacros!$E:$E,0)),"Falta en Comparativo","Sí está"))</f>
        <v/>
      </c>
    </row>
    <row r="321" ht="15.75" customHeight="1" s="42">
      <c r="A321" s="50" t="n">
        <v>704</v>
      </c>
      <c r="B321" s="44" t="n"/>
      <c r="C321" s="44" t="n"/>
      <c r="D321" s="43" t="inlineStr">
        <is>
          <t>Quiroz Valderrama Maria Jose</t>
        </is>
      </c>
      <c r="E321" s="51" t="n"/>
      <c r="F321" s="52" t="n"/>
      <c r="G321" s="45" t="n">
        <v>4.23</v>
      </c>
      <c r="H321" s="45" t="n">
        <v>4.02</v>
      </c>
      <c r="I321" s="45" t="n">
        <v>5</v>
      </c>
      <c r="J321" s="45" t="n">
        <v>5</v>
      </c>
      <c r="K321" s="45" t="n">
        <v>3.39</v>
      </c>
      <c r="L321" s="58">
        <f>IF(OR($A321="",$N321=0),"",COUNTIFS($A$5:$A$1500,$A321,$N$5:$N$1500,"&gt;"&amp;$N321)+1)</f>
        <v/>
      </c>
      <c r="M321" s="58">
        <f>IF(OR($A321="",$N321=0),"",IF(AND($A321&gt;=1001,$A321&lt;=1005),COUNTIFS($A$5:$A$1500,"&gt;=1001",$A$5:$A$1500,"&lt;=1005",$N$5:$N$1500,"&gt;"&amp;$N321)+1,""))</f>
        <v/>
      </c>
      <c r="N321" s="50">
        <f>ROUND(((O321*3+P321*3+Q321*3+R321*3+S321*1)/13)*5,0)</f>
        <v/>
      </c>
      <c r="O321" s="43" t="n">
        <v>73.88</v>
      </c>
      <c r="P321" s="43" t="n">
        <v>62.25</v>
      </c>
      <c r="Q321" s="43" t="n">
        <v>87.38</v>
      </c>
      <c r="R321" s="43" t="n">
        <v>82.5</v>
      </c>
      <c r="S321" s="43" t="n">
        <v>55</v>
      </c>
      <c r="T321" s="58">
        <f>IF($C321="","",IF(ISNA(MATCH($C321,Comparativosimulacros!$E:$E,0)),"Falta en Comparativo","Sí está"))</f>
        <v/>
      </c>
    </row>
    <row r="322" ht="15.75" customHeight="1" s="42">
      <c r="A322" s="50" t="n">
        <v>704</v>
      </c>
      <c r="B322" s="44" t="n"/>
      <c r="C322" s="44" t="n"/>
      <c r="D322" s="43" t="inlineStr">
        <is>
          <t>Suarez Rivera Salome</t>
        </is>
      </c>
      <c r="E322" s="51" t="n"/>
      <c r="F322" s="52" t="n"/>
      <c r="G322" s="45" t="n">
        <v>2.82</v>
      </c>
      <c r="H322" s="45" t="n">
        <v>2.88</v>
      </c>
      <c r="I322" s="45" t="n">
        <v>3.55</v>
      </c>
      <c r="J322" s="45" t="n">
        <v>3.52</v>
      </c>
      <c r="K322" s="45" t="n">
        <v>2.83</v>
      </c>
      <c r="L322" s="58">
        <f>IF(OR($A322="",$N322=0),"",COUNTIFS($A$5:$A$1500,$A322,$N$5:$N$1500,"&gt;"&amp;$N322)+1)</f>
        <v/>
      </c>
      <c r="M322" s="58">
        <f>IF(OR($A322="",$N322=0),"",IF(AND($A322&gt;=1001,$A322&lt;=1005),COUNTIFS($A$5:$A$1500,"&gt;=1001",$A$5:$A$1500,"&lt;=1005",$N$5:$N$1500,"&gt;"&amp;$N322)+1,""))</f>
        <v/>
      </c>
      <c r="N322" s="50">
        <f>ROUND(((O322*3+P322*3+Q322*3+R322*3+S322*1)/13)*5,0)</f>
        <v/>
      </c>
      <c r="O322" s="43" t="n">
        <v>49.25</v>
      </c>
      <c r="P322" s="43" t="n">
        <v>44.54</v>
      </c>
      <c r="Q322" s="43" t="n">
        <v>57.88</v>
      </c>
      <c r="R322" s="43" t="n">
        <v>55</v>
      </c>
      <c r="S322" s="43" t="n">
        <v>45.83</v>
      </c>
      <c r="T322" s="58">
        <f>IF($C322="","",IF(ISNA(MATCH($C322,Comparativosimulacros!$E:$E,0)),"Falta en Comparativo","Sí está"))</f>
        <v/>
      </c>
    </row>
    <row r="323" ht="15.75" customHeight="1" s="42">
      <c r="A323" s="50" t="n">
        <v>704</v>
      </c>
      <c r="B323" s="44" t="n"/>
      <c r="C323" s="44" t="n"/>
      <c r="D323" s="43" t="inlineStr">
        <is>
          <t>Usme Durango Arolina</t>
        </is>
      </c>
      <c r="E323" s="51" t="n"/>
      <c r="F323" s="52" t="n"/>
      <c r="G323" s="45" t="n">
        <v>2.91</v>
      </c>
      <c r="H323" s="45" t="n">
        <v>3.09</v>
      </c>
      <c r="I323" s="45" t="n">
        <v>2.22</v>
      </c>
      <c r="J323" s="45" t="n">
        <v>2.34</v>
      </c>
      <c r="K323" s="45" t="n">
        <v>2.55</v>
      </c>
      <c r="L323" s="58">
        <f>IF(OR($A323="",$N323=0),"",COUNTIFS($A$5:$A$1500,$A323,$N$5:$N$1500,"&gt;"&amp;$N323)+1)</f>
        <v/>
      </c>
      <c r="M323" s="58">
        <f>IF(OR($A323="",$N323=0),"",IF(AND($A323&gt;=1001,$A323&lt;=1005),COUNTIFS($A$5:$A$1500,"&gt;=1001",$A$5:$A$1500,"&lt;=1005",$N$5:$N$1500,"&gt;"&amp;$N323)+1,""))</f>
        <v/>
      </c>
      <c r="N323" s="50">
        <f>ROUND(((O323*3+P323*3+Q323*3+R323*3+S323*1)/13)*5,0)</f>
        <v/>
      </c>
      <c r="O323" s="43" t="n">
        <v>50.88</v>
      </c>
      <c r="P323" s="43" t="n">
        <v>47.81</v>
      </c>
      <c r="Q323" s="43" t="n">
        <v>36.13</v>
      </c>
      <c r="R323" s="43" t="n">
        <v>36.67</v>
      </c>
      <c r="S323" s="43" t="n">
        <v>41.25</v>
      </c>
      <c r="T323" s="58">
        <f>IF($C323="","",IF(ISNA(MATCH($C323,Comparativosimulacros!$E:$E,0)),"Falta en Comparativo","Sí está"))</f>
        <v/>
      </c>
    </row>
    <row r="324" ht="15.75" customHeight="1" s="42">
      <c r="A324" s="50" t="n">
        <v>704</v>
      </c>
      <c r="B324" s="44" t="n"/>
      <c r="C324" s="44" t="n"/>
      <c r="D324" s="43" t="inlineStr">
        <is>
          <t>Usuga Artegena John Alexis</t>
        </is>
      </c>
      <c r="E324" s="51" t="n"/>
      <c r="F324" s="52" t="n"/>
      <c r="G324" s="45" t="n">
        <v>5</v>
      </c>
      <c r="H324" s="45" t="n">
        <v>3.01</v>
      </c>
      <c r="I324" s="45" t="n">
        <v>3.83</v>
      </c>
      <c r="J324" s="45" t="n">
        <v>2.34</v>
      </c>
      <c r="K324" s="45" t="n">
        <v>3.11</v>
      </c>
      <c r="L324" s="58">
        <f>IF(OR($A324="",$N324=0),"",COUNTIFS($A$5:$A$1500,$A324,$N$5:$N$1500,"&gt;"&amp;$N324)+1)</f>
        <v/>
      </c>
      <c r="M324" s="58">
        <f>IF(OR($A324="",$N324=0),"",IF(AND($A324&gt;=1001,$A324&lt;=1005),COUNTIFS($A$5:$A$1500,"&gt;=1001",$A$5:$A$1500,"&lt;=1005",$N$5:$N$1500,"&gt;"&amp;$N324)+1,""))</f>
        <v/>
      </c>
      <c r="N324" s="50">
        <f>ROUND(((O324*3+P324*3+Q324*3+R324*3+S324*1)/13)*5,0)</f>
        <v/>
      </c>
      <c r="O324" s="43" t="n">
        <v>93.13</v>
      </c>
      <c r="P324" s="43" t="n">
        <v>46.52</v>
      </c>
      <c r="Q324" s="43" t="n">
        <v>62.38</v>
      </c>
      <c r="R324" s="43" t="n">
        <v>36.67</v>
      </c>
      <c r="S324" s="43" t="n">
        <v>50.42</v>
      </c>
      <c r="T324" s="58">
        <f>IF($C324="","",IF(ISNA(MATCH($C324,Comparativosimulacros!$E:$E,0)),"Falta en Comparativo","Sí está"))</f>
        <v/>
      </c>
    </row>
    <row r="325" ht="15.75" customHeight="1" s="42">
      <c r="A325" s="50" t="n">
        <v>704</v>
      </c>
      <c r="B325" s="44" t="n"/>
      <c r="C325" s="44" t="n"/>
      <c r="D325" s="43" t="inlineStr">
        <is>
          <t>Vargas Garcia Nicolas</t>
        </is>
      </c>
      <c r="E325" s="51" t="n"/>
      <c r="F325" s="52" t="n"/>
      <c r="G325" s="45" t="n">
        <v>3.73</v>
      </c>
      <c r="H325" s="45" t="n">
        <v>3.05</v>
      </c>
      <c r="I325" s="45" t="n">
        <v>1.34</v>
      </c>
      <c r="J325" s="45" t="n">
        <v>3.81</v>
      </c>
      <c r="K325" s="45" t="n">
        <v>3.68</v>
      </c>
      <c r="L325" s="58">
        <f>IF(OR($A325="",$N325=0),"",COUNTIFS($A$5:$A$1500,$A325,$N$5:$N$1500,"&gt;"&amp;$N325)+1)</f>
        <v/>
      </c>
      <c r="M325" s="58">
        <f>IF(OR($A325="",$N325=0),"",IF(AND($A325&gt;=1001,$A325&lt;=1005),COUNTIFS($A$5:$A$1500,"&gt;=1001",$A$5:$A$1500,"&lt;=1005",$N$5:$N$1500,"&gt;"&amp;$N325)+1,""))</f>
        <v/>
      </c>
      <c r="N325" s="50">
        <f>ROUND(((O325*3+P325*3+Q325*3+R325*3+S325*1)/13)*5,0)</f>
        <v/>
      </c>
      <c r="O325" s="43" t="n">
        <v>65.25</v>
      </c>
      <c r="P325" s="43" t="n">
        <v>47.16</v>
      </c>
      <c r="Q325" s="43" t="n">
        <v>21.75</v>
      </c>
      <c r="R325" s="43" t="n">
        <v>59.58</v>
      </c>
      <c r="S325" s="43" t="n">
        <v>59.58</v>
      </c>
      <c r="T325" s="58">
        <f>IF($C325="","",IF(ISNA(MATCH($C325,Comparativosimulacros!$E:$E,0)),"Falta en Comparativo","Sí está"))</f>
        <v/>
      </c>
    </row>
    <row r="326" ht="15.75" customHeight="1" s="42">
      <c r="A326" s="50" t="n">
        <v>704</v>
      </c>
      <c r="B326" s="44" t="n"/>
      <c r="C326" s="44" t="n"/>
      <c r="D326" s="43" t="inlineStr">
        <is>
          <t>Velez Tamayo Anthony</t>
        </is>
      </c>
      <c r="E326" s="51" t="n"/>
      <c r="F326" s="52" t="n"/>
      <c r="G326" s="45" t="n">
        <v>3.64</v>
      </c>
      <c r="H326" s="45" t="n">
        <v>3.39</v>
      </c>
      <c r="I326" s="45" t="n">
        <v>2.67</v>
      </c>
      <c r="J326" s="45" t="n">
        <v>3.81</v>
      </c>
      <c r="K326" s="45" t="n">
        <v>3.96</v>
      </c>
      <c r="L326" s="58">
        <f>IF(OR($A326="",$N326=0),"",COUNTIFS($A$5:$A$1500,$A326,$N$5:$N$1500,"&gt;"&amp;$N326)+1)</f>
        <v/>
      </c>
      <c r="M326" s="58">
        <f>IF(OR($A326="",$N326=0),"",IF(AND($A326&gt;=1001,$A326&lt;=1005),COUNTIFS($A$5:$A$1500,"&gt;=1001",$A$5:$A$1500,"&lt;=1005",$N$5:$N$1500,"&gt;"&amp;$N326)+1,""))</f>
        <v/>
      </c>
      <c r="N326" s="50">
        <f>ROUND(((O326*3+P326*3+Q326*3+R326*3+S326*1)/13)*5,0)</f>
        <v/>
      </c>
      <c r="O326" s="43" t="n">
        <v>63.63</v>
      </c>
      <c r="P326" s="43" t="n">
        <v>52.43</v>
      </c>
      <c r="Q326" s="43" t="n">
        <v>43.5</v>
      </c>
      <c r="R326" s="43" t="n">
        <v>59.58</v>
      </c>
      <c r="S326" s="43" t="n">
        <v>64.17</v>
      </c>
      <c r="T326" s="58">
        <f>IF($C326="","",IF(ISNA(MATCH($C326,Comparativosimulacros!$E:$E,0)),"Falta en Comparativo","Sí está"))</f>
        <v/>
      </c>
    </row>
    <row r="327" ht="15.75" customHeight="1" s="42">
      <c r="A327" s="50" t="n">
        <v>704</v>
      </c>
      <c r="B327" s="44" t="n"/>
      <c r="C327" s="44" t="n"/>
      <c r="D327" s="43" t="inlineStr">
        <is>
          <t>Villa Agudelo Jose Matias</t>
        </is>
      </c>
      <c r="E327" s="51" t="n"/>
      <c r="F327" s="52" t="n"/>
      <c r="G327" s="45" t="n">
        <v>3.08</v>
      </c>
      <c r="H327" s="45" t="n">
        <v>4.49</v>
      </c>
      <c r="I327" s="45" t="n">
        <v>3.3</v>
      </c>
      <c r="J327" s="45" t="n">
        <v>3.52</v>
      </c>
      <c r="K327" s="45" t="n">
        <v>2.83</v>
      </c>
      <c r="L327" s="58">
        <f>IF(OR($A327="",$N327=0),"",COUNTIFS($A$5:$A$1500,$A327,$N$5:$N$1500,"&gt;"&amp;$N327)+1)</f>
        <v/>
      </c>
      <c r="M327" s="58">
        <f>IF(OR($A327="",$N327=0),"",IF(AND($A327&gt;=1001,$A327&lt;=1005),COUNTIFS($A$5:$A$1500,"&gt;=1001",$A$5:$A$1500,"&lt;=1005",$N$5:$N$1500,"&gt;"&amp;$N327)+1,""))</f>
        <v/>
      </c>
      <c r="N327" s="50">
        <f>ROUND(((O327*3+P327*3+Q327*3+R327*3+S327*1)/13)*5,0)</f>
        <v/>
      </c>
      <c r="O327" s="43" t="n">
        <v>53.75</v>
      </c>
      <c r="P327" s="43" t="n">
        <v>69.45</v>
      </c>
      <c r="Q327" s="43" t="n">
        <v>53.75</v>
      </c>
      <c r="R327" s="43" t="n">
        <v>55</v>
      </c>
      <c r="S327" s="43" t="n">
        <v>45.83</v>
      </c>
      <c r="T327" s="58">
        <f>IF($C327="","",IF(ISNA(MATCH($C327,Comparativosimulacros!$E:$E,0)),"Falta en Comparativo","Sí está"))</f>
        <v/>
      </c>
    </row>
    <row r="328" ht="15.75" customHeight="1" s="42">
      <c r="A328" s="50" t="n">
        <v>704</v>
      </c>
      <c r="B328" s="44" t="n"/>
      <c r="C328" s="44" t="n"/>
      <c r="D328" s="43" t="inlineStr">
        <is>
          <t>Villa Benitez Andres</t>
        </is>
      </c>
      <c r="E328" s="51" t="n"/>
      <c r="F328" s="52" t="n"/>
      <c r="G328" s="45" t="n">
        <v>3.08</v>
      </c>
      <c r="H328" s="45" t="n">
        <v>4.19</v>
      </c>
      <c r="I328" s="45" t="n">
        <v>3.48</v>
      </c>
      <c r="J328" s="45" t="n">
        <v>3.52</v>
      </c>
      <c r="K328" s="45" t="n">
        <v>3.11</v>
      </c>
      <c r="L328" s="58">
        <f>IF(OR($A328="",$N328=0),"",COUNTIFS($A$5:$A$1500,$A328,$N$5:$N$1500,"&gt;"&amp;$N328)+1)</f>
        <v/>
      </c>
      <c r="M328" s="58">
        <f>IF(OR($A328="",$N328=0),"",IF(AND($A328&gt;=1001,$A328&lt;=1005),COUNTIFS($A$5:$A$1500,"&gt;=1001",$A$5:$A$1500,"&lt;=1005",$N$5:$N$1500,"&gt;"&amp;$N328)+1,""))</f>
        <v/>
      </c>
      <c r="N328" s="50">
        <f>ROUND(((O328*3+P328*3+Q328*3+R328*3+S328*1)/13)*5,0)</f>
        <v/>
      </c>
      <c r="O328" s="43" t="n">
        <v>53.75</v>
      </c>
      <c r="P328" s="43" t="n">
        <v>64.87</v>
      </c>
      <c r="Q328" s="43" t="n">
        <v>56.63</v>
      </c>
      <c r="R328" s="43" t="n">
        <v>55</v>
      </c>
      <c r="S328" s="43" t="n">
        <v>50.42</v>
      </c>
      <c r="T328" s="58">
        <f>IF($C328="","",IF(ISNA(MATCH($C328,Comparativosimulacros!$E:$E,0)),"Falta en Comparativo","Sí está"))</f>
        <v/>
      </c>
    </row>
    <row r="329" ht="15.75" customHeight="1" s="42">
      <c r="A329" s="50" t="n">
        <v>705</v>
      </c>
      <c r="B329" s="44" t="n"/>
      <c r="C329" s="44" t="n"/>
      <c r="D329" s="43" t="inlineStr">
        <is>
          <t>Acevedo Tilano Mateo</t>
        </is>
      </c>
      <c r="E329" s="51" t="n"/>
      <c r="F329" s="52" t="n"/>
      <c r="G329" s="45" t="n">
        <v>3.66</v>
      </c>
      <c r="H329" s="45" t="n">
        <v>4.52</v>
      </c>
      <c r="I329" s="45" t="n">
        <v>3.25</v>
      </c>
      <c r="J329" s="45" t="n">
        <v>3.58</v>
      </c>
      <c r="K329" s="45" t="n">
        <v>4.08</v>
      </c>
      <c r="L329" s="58">
        <f>IF(OR($A329="",$N329=0),"",COUNTIFS($A$5:$A$1500,$A329,$N$5:$N$1500,"&gt;"&amp;$N329)+1)</f>
        <v/>
      </c>
      <c r="M329" s="58">
        <f>IF(OR($A329="",$N329=0),"",IF(AND($A329&gt;=1001,$A329&lt;=1005),COUNTIFS($A$5:$A$1500,"&gt;=1001",$A$5:$A$1500,"&lt;=1005",$N$5:$N$1500,"&gt;"&amp;$N329)+1,""))</f>
        <v/>
      </c>
      <c r="N329" s="50">
        <f>ROUND(((O329*3+P329*3+Q329*3+R329*3+S329*1)/13)*5,0)</f>
        <v/>
      </c>
      <c r="O329" s="43" t="n">
        <v>56.75</v>
      </c>
      <c r="P329" s="43" t="n">
        <v>65</v>
      </c>
      <c r="Q329" s="43" t="n">
        <v>46.75</v>
      </c>
      <c r="R329" s="43" t="n">
        <v>55</v>
      </c>
      <c r="S329" s="43" t="n">
        <v>61.25</v>
      </c>
      <c r="T329" s="58">
        <f>IF($C329="","",IF(ISNA(MATCH($C329,Comparativosimulacros!$E:$E,0)),"Falta en Comparativo","Sí está"))</f>
        <v/>
      </c>
    </row>
    <row r="330" ht="15.75" customHeight="1" s="42">
      <c r="A330" s="50" t="n">
        <v>705</v>
      </c>
      <c r="B330" s="44" t="n"/>
      <c r="C330" s="44" t="n"/>
      <c r="D330" s="43" t="inlineStr">
        <is>
          <t>Cano Graciano Luis Miguel</t>
        </is>
      </c>
      <c r="E330" s="51" t="n"/>
      <c r="F330" s="52" t="n"/>
      <c r="G330" s="45" t="n">
        <v>4.9</v>
      </c>
      <c r="H330" s="45" t="n">
        <v>3.6</v>
      </c>
      <c r="I330" s="45" t="n">
        <v>3.83</v>
      </c>
      <c r="J330" s="45" t="n">
        <v>2.6</v>
      </c>
      <c r="K330" s="45" t="n">
        <v>2.33</v>
      </c>
      <c r="L330" s="58">
        <f>IF(OR($A330="",$N330=0),"",COUNTIFS($A$5:$A$1500,$A330,$N$5:$N$1500,"&gt;"&amp;$N330)+1)</f>
        <v/>
      </c>
      <c r="M330" s="58">
        <f>IF(OR($A330="",$N330=0),"",IF(AND($A330&gt;=1001,$A330&lt;=1005),COUNTIFS($A$5:$A$1500,"&gt;=1001",$A$5:$A$1500,"&lt;=1005",$N$5:$N$1500,"&gt;"&amp;$N330)+1,""))</f>
        <v/>
      </c>
      <c r="N330" s="50">
        <f>ROUND(((O330*3+P330*3+Q330*3+R330*3+S330*1)/13)*5,0)</f>
        <v/>
      </c>
      <c r="O330" s="43" t="n">
        <v>76</v>
      </c>
      <c r="P330" s="43" t="n">
        <v>51.79</v>
      </c>
      <c r="Q330" s="43" t="n">
        <v>55</v>
      </c>
      <c r="R330" s="43" t="n">
        <v>40</v>
      </c>
      <c r="S330" s="43" t="n">
        <v>35</v>
      </c>
      <c r="T330" s="58">
        <f>IF($C330="","",IF(ISNA(MATCH($C330,Comparativosimulacros!$E:$E,0)),"Falta en Comparativo","Sí está"))</f>
        <v/>
      </c>
    </row>
    <row r="331" ht="15.75" customHeight="1" s="42">
      <c r="A331" s="50" t="n">
        <v>705</v>
      </c>
      <c r="B331" s="44" t="n"/>
      <c r="C331" s="44" t="n"/>
      <c r="D331" s="43" t="inlineStr">
        <is>
          <t>Correa Garcés Mariapaz</t>
        </is>
      </c>
      <c r="E331" s="51" t="n"/>
      <c r="F331" s="52" t="n"/>
      <c r="G331" s="45" t="n">
        <v>3.66</v>
      </c>
      <c r="H331" s="45" t="n">
        <v>2.58</v>
      </c>
      <c r="I331" s="45" t="n">
        <v>2.11</v>
      </c>
      <c r="J331" s="45" t="n">
        <v>2.6</v>
      </c>
      <c r="K331" s="45" t="n">
        <v>3.5</v>
      </c>
      <c r="L331" s="58">
        <f>IF(OR($A331="",$N331=0),"",COUNTIFS($A$5:$A$1500,$A331,$N$5:$N$1500,"&gt;"&amp;$N331)+1)</f>
        <v/>
      </c>
      <c r="M331" s="58">
        <f>IF(OR($A331="",$N331=0),"",IF(AND($A331&gt;=1001,$A331&lt;=1005),COUNTIFS($A$5:$A$1500,"&gt;=1001",$A$5:$A$1500,"&lt;=1005",$N$5:$N$1500,"&gt;"&amp;$N331)+1,""))</f>
        <v/>
      </c>
      <c r="N331" s="50">
        <f>ROUND(((O331*3+P331*3+Q331*3+R331*3+S331*1)/13)*5,0)</f>
        <v/>
      </c>
      <c r="O331" s="43" t="n">
        <v>56.75</v>
      </c>
      <c r="P331" s="43" t="n">
        <v>37.14</v>
      </c>
      <c r="Q331" s="43" t="n">
        <v>30.25</v>
      </c>
      <c r="R331" s="43" t="n">
        <v>40</v>
      </c>
      <c r="S331" s="43" t="n">
        <v>52.5</v>
      </c>
      <c r="T331" s="58">
        <f>IF($C331="","",IF(ISNA(MATCH($C331,Comparativosimulacros!$E:$E,0)),"Falta en Comparativo","Sí está"))</f>
        <v/>
      </c>
    </row>
    <row r="332" ht="15.75" customHeight="1" s="42">
      <c r="A332" s="50" t="n">
        <v>705</v>
      </c>
      <c r="B332" s="44" t="n"/>
      <c r="C332" s="44" t="n"/>
      <c r="D332" s="43" t="inlineStr">
        <is>
          <t>Durango Ríos Angie Sofía</t>
        </is>
      </c>
      <c r="E332" s="51" t="n"/>
      <c r="F332" s="52" t="n"/>
      <c r="G332" s="45" t="n">
        <v>3.66</v>
      </c>
      <c r="H332" s="45" t="n">
        <v>2.58</v>
      </c>
      <c r="I332" s="45" t="n">
        <v>2.11</v>
      </c>
      <c r="J332" s="45" t="n">
        <v>2.93</v>
      </c>
      <c r="K332" s="45" t="n">
        <v>4.08</v>
      </c>
      <c r="L332" s="58">
        <f>IF(OR($A332="",$N332=0),"",COUNTIFS($A$5:$A$1500,$A332,$N$5:$N$1500,"&gt;"&amp;$N332)+1)</f>
        <v/>
      </c>
      <c r="M332" s="58">
        <f>IF(OR($A332="",$N332=0),"",IF(AND($A332&gt;=1001,$A332&lt;=1005),COUNTIFS($A$5:$A$1500,"&gt;=1001",$A$5:$A$1500,"&lt;=1005",$N$5:$N$1500,"&gt;"&amp;$N332)+1,""))</f>
        <v/>
      </c>
      <c r="N332" s="50">
        <f>ROUND(((O332*3+P332*3+Q332*3+R332*3+S332*1)/13)*5,0)</f>
        <v/>
      </c>
      <c r="O332" s="43" t="n">
        <v>56.75</v>
      </c>
      <c r="P332" s="43" t="n">
        <v>37.14</v>
      </c>
      <c r="Q332" s="43" t="n">
        <v>30.25</v>
      </c>
      <c r="R332" s="43" t="n">
        <v>45</v>
      </c>
      <c r="S332" s="43" t="n">
        <v>61.25</v>
      </c>
      <c r="T332" s="58">
        <f>IF($C332="","",IF(ISNA(MATCH($C332,Comparativosimulacros!$E:$E,0)),"Falta en Comparativo","Sí está"))</f>
        <v/>
      </c>
    </row>
    <row r="333" ht="15.75" customHeight="1" s="42">
      <c r="A333" s="50" t="n">
        <v>705</v>
      </c>
      <c r="B333" s="44" t="n"/>
      <c r="C333" s="44" t="n"/>
      <c r="D333" s="43" t="inlineStr">
        <is>
          <t>Gallo Santana María Valentina</t>
        </is>
      </c>
      <c r="E333" s="51" t="n"/>
      <c r="F333" s="52" t="n"/>
      <c r="G333" s="45" t="n">
        <v>3.03</v>
      </c>
      <c r="H333" s="45" t="n">
        <v>2.58</v>
      </c>
      <c r="I333" s="45" t="n">
        <v>3.64</v>
      </c>
      <c r="J333" s="45" t="n">
        <v>4.56</v>
      </c>
      <c r="K333" s="45" t="n">
        <v>3.5</v>
      </c>
      <c r="L333" s="58">
        <f>IF(OR($A333="",$N333=0),"",COUNTIFS($A$5:$A$1500,$A333,$N$5:$N$1500,"&gt;"&amp;$N333)+1)</f>
        <v/>
      </c>
      <c r="M333" s="58">
        <f>IF(OR($A333="",$N333=0),"",IF(AND($A333&gt;=1001,$A333&lt;=1005),COUNTIFS($A$5:$A$1500,"&gt;=1001",$A$5:$A$1500,"&lt;=1005",$N$5:$N$1500,"&gt;"&amp;$N333)+1,""))</f>
        <v/>
      </c>
      <c r="N333" s="50">
        <f>ROUND(((O333*3+P333*3+Q333*3+R333*3+S333*1)/13)*5,0)</f>
        <v/>
      </c>
      <c r="O333" s="43" t="n">
        <v>47</v>
      </c>
      <c r="P333" s="43" t="n">
        <v>37.14</v>
      </c>
      <c r="Q333" s="43" t="n">
        <v>52.25</v>
      </c>
      <c r="R333" s="43" t="n">
        <v>70</v>
      </c>
      <c r="S333" s="43" t="n">
        <v>52.5</v>
      </c>
      <c r="T333" s="58">
        <f>IF($C333="","",IF(ISNA(MATCH($C333,Comparativosimulacros!$E:$E,0)),"Falta en Comparativo","Sí está"))</f>
        <v/>
      </c>
    </row>
    <row r="334" ht="15.75" customHeight="1" s="42">
      <c r="A334" s="50" t="n">
        <v>705</v>
      </c>
      <c r="B334" s="44" t="n"/>
      <c r="C334" s="44" t="n"/>
      <c r="D334" s="43" t="inlineStr">
        <is>
          <t>Gil Bedoya Salome</t>
        </is>
      </c>
      <c r="E334" s="51" t="n"/>
      <c r="F334" s="52" t="n"/>
      <c r="G334" s="45" t="n">
        <v>2.68</v>
      </c>
      <c r="H334" s="45" t="n">
        <v>3.05</v>
      </c>
      <c r="I334" s="45" t="n">
        <v>2.87</v>
      </c>
      <c r="J334" s="45" t="n">
        <v>3.91</v>
      </c>
      <c r="K334" s="45" t="n">
        <v>2.33</v>
      </c>
      <c r="L334" s="58">
        <f>IF(OR($A334="",$N334=0),"",COUNTIFS($A$5:$A$1500,$A334,$N$5:$N$1500,"&gt;"&amp;$N334)+1)</f>
        <v/>
      </c>
      <c r="M334" s="58">
        <f>IF(OR($A334="",$N334=0),"",IF(AND($A334&gt;=1001,$A334&lt;=1005),COUNTIFS($A$5:$A$1500,"&gt;=1001",$A$5:$A$1500,"&lt;=1005",$N$5:$N$1500,"&gt;"&amp;$N334)+1,""))</f>
        <v/>
      </c>
      <c r="N334" s="50">
        <f>ROUND(((O334*3+P334*3+Q334*3+R334*3+S334*1)/13)*5,0)</f>
        <v/>
      </c>
      <c r="O334" s="43" t="n">
        <v>41.5</v>
      </c>
      <c r="P334" s="43" t="n">
        <v>43.93</v>
      </c>
      <c r="Q334" s="43" t="n">
        <v>41.25</v>
      </c>
      <c r="R334" s="43" t="n">
        <v>60</v>
      </c>
      <c r="S334" s="43" t="n">
        <v>35</v>
      </c>
      <c r="T334" s="58">
        <f>IF($C334="","",IF(ISNA(MATCH($C334,Comparativosimulacros!$E:$E,0)),"Falta en Comparativo","Sí está"))</f>
        <v/>
      </c>
    </row>
    <row r="335" ht="15.75" customHeight="1" s="42">
      <c r="A335" s="50" t="n">
        <v>705</v>
      </c>
      <c r="B335" s="44" t="n"/>
      <c r="C335" s="44" t="n"/>
      <c r="D335" s="43" t="inlineStr">
        <is>
          <t>Guzman Banquet Isabella</t>
        </is>
      </c>
      <c r="E335" s="51" t="n"/>
      <c r="F335" s="52" t="n"/>
      <c r="G335" s="45" t="n">
        <v>2.77</v>
      </c>
      <c r="H335" s="45" t="n">
        <v>3.4</v>
      </c>
      <c r="I335" s="45" t="n">
        <v>3.45</v>
      </c>
      <c r="J335" s="45" t="n">
        <v>2.93</v>
      </c>
      <c r="K335" s="45" t="n">
        <v>3.5</v>
      </c>
      <c r="L335" s="58">
        <f>IF(OR($A335="",$N335=0),"",COUNTIFS($A$5:$A$1500,$A335,$N$5:$N$1500,"&gt;"&amp;$N335)+1)</f>
        <v/>
      </c>
      <c r="M335" s="58">
        <f>IF(OR($A335="",$N335=0),"",IF(AND($A335&gt;=1001,$A335&lt;=1005),COUNTIFS($A$5:$A$1500,"&gt;=1001",$A$5:$A$1500,"&lt;=1005",$N$5:$N$1500,"&gt;"&amp;$N335)+1,""))</f>
        <v/>
      </c>
      <c r="N335" s="50">
        <f>ROUND(((O335*3+P335*3+Q335*3+R335*3+S335*1)/13)*5,0)</f>
        <v/>
      </c>
      <c r="O335" s="43" t="n">
        <v>43</v>
      </c>
      <c r="P335" s="43" t="n">
        <v>48.93</v>
      </c>
      <c r="Q335" s="43" t="n">
        <v>49.5</v>
      </c>
      <c r="R335" s="43" t="n">
        <v>45</v>
      </c>
      <c r="S335" s="43" t="n">
        <v>52.5</v>
      </c>
      <c r="T335" s="58">
        <f>IF($C335="","",IF(ISNA(MATCH($C335,Comparativosimulacros!$E:$E,0)),"Falta en Comparativo","Sí está"))</f>
        <v/>
      </c>
    </row>
    <row r="336" ht="15.75" customHeight="1" s="42">
      <c r="A336" s="50" t="n">
        <v>705</v>
      </c>
      <c r="B336" s="44" t="n"/>
      <c r="C336" s="44" t="n"/>
      <c r="D336" s="43" t="inlineStr">
        <is>
          <t>Herrera Carvajal Miguel Ángel</t>
        </is>
      </c>
      <c r="E336" s="51" t="n"/>
      <c r="F336" s="52" t="n"/>
      <c r="G336" s="45" t="n">
        <v>3.84</v>
      </c>
      <c r="H336" s="45" t="n">
        <v>3.7</v>
      </c>
      <c r="I336" s="45" t="n">
        <v>3.25</v>
      </c>
      <c r="J336" s="45" t="n">
        <v>3.26</v>
      </c>
      <c r="K336" s="45" t="n">
        <v>2.92</v>
      </c>
      <c r="L336" s="58">
        <f>IF(OR($A336="",$N336=0),"",COUNTIFS($A$5:$A$1500,$A336,$N$5:$N$1500,"&gt;"&amp;$N336)+1)</f>
        <v/>
      </c>
      <c r="M336" s="58">
        <f>IF(OR($A336="",$N336=0),"",IF(AND($A336&gt;=1001,$A336&lt;=1005),COUNTIFS($A$5:$A$1500,"&gt;=1001",$A$5:$A$1500,"&lt;=1005",$N$5:$N$1500,"&gt;"&amp;$N336)+1,""))</f>
        <v/>
      </c>
      <c r="N336" s="50">
        <f>ROUND(((O336*3+P336*3+Q336*3+R336*3+S336*1)/13)*5,0)</f>
        <v/>
      </c>
      <c r="O336" s="43" t="n">
        <v>59.5</v>
      </c>
      <c r="P336" s="43" t="n">
        <v>53.21</v>
      </c>
      <c r="Q336" s="43" t="n">
        <v>46.75</v>
      </c>
      <c r="R336" s="43" t="n">
        <v>50</v>
      </c>
      <c r="S336" s="43" t="n">
        <v>43.75</v>
      </c>
      <c r="T336" s="58">
        <f>IF($C336="","",IF(ISNA(MATCH($C336,Comparativosimulacros!$E:$E,0)),"Falta en Comparativo","Sí está"))</f>
        <v/>
      </c>
    </row>
    <row r="337" ht="15.75" customHeight="1" s="42">
      <c r="A337" s="50" t="n">
        <v>705</v>
      </c>
      <c r="B337" s="44" t="n"/>
      <c r="C337" s="44" t="n"/>
      <c r="D337" s="43" t="inlineStr">
        <is>
          <t>Herrera Valencia Enith Valeria</t>
        </is>
      </c>
      <c r="E337" s="51" t="n"/>
      <c r="F337" s="52" t="n"/>
      <c r="G337" s="45" t="n">
        <v>4.64</v>
      </c>
      <c r="H337" s="45" t="n">
        <v>2.58</v>
      </c>
      <c r="I337" s="45" t="n">
        <v>4.02</v>
      </c>
      <c r="J337" s="45" t="n">
        <v>4.56</v>
      </c>
      <c r="K337" s="45" t="n">
        <v>4.08</v>
      </c>
      <c r="L337" s="58">
        <f>IF(OR($A337="",$N337=0),"",COUNTIFS($A$5:$A$1500,$A337,$N$5:$N$1500,"&gt;"&amp;$N337)+1)</f>
        <v/>
      </c>
      <c r="M337" s="58">
        <f>IF(OR($A337="",$N337=0),"",IF(AND($A337&gt;=1001,$A337&lt;=1005),COUNTIFS($A$5:$A$1500,"&gt;=1001",$A$5:$A$1500,"&lt;=1005",$N$5:$N$1500,"&gt;"&amp;$N337)+1,""))</f>
        <v/>
      </c>
      <c r="N337" s="50">
        <f>ROUND(((O337*3+P337*3+Q337*3+R337*3+S337*1)/13)*5,0)</f>
        <v/>
      </c>
      <c r="O337" s="43" t="n">
        <v>72</v>
      </c>
      <c r="P337" s="43" t="n">
        <v>37.14</v>
      </c>
      <c r="Q337" s="43" t="n">
        <v>57.75</v>
      </c>
      <c r="R337" s="43" t="n">
        <v>70</v>
      </c>
      <c r="S337" s="43" t="n">
        <v>61.25</v>
      </c>
      <c r="T337" s="58">
        <f>IF($C337="","",IF(ISNA(MATCH($C337,Comparativosimulacros!$E:$E,0)),"Falta en Comparativo","Sí está"))</f>
        <v/>
      </c>
    </row>
    <row r="338" ht="15.75" customHeight="1" s="42">
      <c r="A338" s="50" t="n">
        <v>705</v>
      </c>
      <c r="B338" s="44" t="n"/>
      <c r="C338" s="44" t="n"/>
      <c r="D338" s="43" t="inlineStr">
        <is>
          <t>Holguín Ortiz Mathias</t>
        </is>
      </c>
      <c r="E338" s="51" t="n"/>
      <c r="F338" s="52" t="n"/>
      <c r="G338" s="45" t="n">
        <v>2.32</v>
      </c>
      <c r="H338" s="45" t="n">
        <v>3.65</v>
      </c>
      <c r="I338" s="45" t="n">
        <v>3.83</v>
      </c>
      <c r="J338" s="45" t="n">
        <v>4.56</v>
      </c>
      <c r="K338" s="45" t="n">
        <v>3.79</v>
      </c>
      <c r="L338" s="58">
        <f>IF(OR($A338="",$N338=0),"",COUNTIFS($A$5:$A$1500,$A338,$N$5:$N$1500,"&gt;"&amp;$N338)+1)</f>
        <v/>
      </c>
      <c r="M338" s="58">
        <f>IF(OR($A338="",$N338=0),"",IF(AND($A338&gt;=1001,$A338&lt;=1005),COUNTIFS($A$5:$A$1500,"&gt;=1001",$A$5:$A$1500,"&lt;=1005",$N$5:$N$1500,"&gt;"&amp;$N338)+1,""))</f>
        <v/>
      </c>
      <c r="N338" s="50">
        <f>ROUND(((O338*3+P338*3+Q338*3+R338*3+S338*1)/13)*5,0)</f>
        <v/>
      </c>
      <c r="O338" s="43" t="n">
        <v>36</v>
      </c>
      <c r="P338" s="43" t="n">
        <v>52.5</v>
      </c>
      <c r="Q338" s="43" t="n">
        <v>55</v>
      </c>
      <c r="R338" s="43" t="n">
        <v>70</v>
      </c>
      <c r="S338" s="43" t="n">
        <v>56.88</v>
      </c>
      <c r="T338" s="58">
        <f>IF($C338="","",IF(ISNA(MATCH($C338,Comparativosimulacros!$E:$E,0)),"Falta en Comparativo","Sí está"))</f>
        <v/>
      </c>
    </row>
    <row r="339" ht="15.75" customHeight="1" s="42">
      <c r="A339" s="50" t="n">
        <v>705</v>
      </c>
      <c r="B339" s="44" t="n"/>
      <c r="C339" s="44" t="n"/>
      <c r="D339" s="43" t="inlineStr">
        <is>
          <t>Londoño Holguín Samuel</t>
        </is>
      </c>
      <c r="E339" s="51" t="n"/>
      <c r="F339" s="52" t="n"/>
      <c r="G339" s="45" t="n">
        <v>3.66</v>
      </c>
      <c r="H339" s="45" t="n">
        <v>4.89</v>
      </c>
      <c r="I339" s="45" t="n">
        <v>4.79</v>
      </c>
      <c r="J339" s="45" t="n">
        <v>3.91</v>
      </c>
      <c r="K339" s="45" t="n">
        <v>3.21</v>
      </c>
      <c r="L339" s="58">
        <f>IF(OR($A339="",$N339=0),"",COUNTIFS($A$5:$A$1500,$A339,$N$5:$N$1500,"&gt;"&amp;$N339)+1)</f>
        <v/>
      </c>
      <c r="M339" s="58">
        <f>IF(OR($A339="",$N339=0),"",IF(AND($A339&gt;=1001,$A339&lt;=1005),COUNTIFS($A$5:$A$1500,"&gt;=1001",$A$5:$A$1500,"&lt;=1005",$N$5:$N$1500,"&gt;"&amp;$N339)+1,""))</f>
        <v/>
      </c>
      <c r="N339" s="50">
        <f>ROUND(((O339*3+P339*3+Q339*3+R339*3+S339*1)/13)*5,0)</f>
        <v/>
      </c>
      <c r="O339" s="43" t="n">
        <v>56.75</v>
      </c>
      <c r="P339" s="43" t="n">
        <v>70.36</v>
      </c>
      <c r="Q339" s="43" t="n">
        <v>68.75</v>
      </c>
      <c r="R339" s="43" t="n">
        <v>60</v>
      </c>
      <c r="S339" s="43" t="n">
        <v>48.13</v>
      </c>
      <c r="T339" s="58">
        <f>IF($C339="","",IF(ISNA(MATCH($C339,Comparativosimulacros!$E:$E,0)),"Falta en Comparativo","Sí está"))</f>
        <v/>
      </c>
    </row>
    <row r="340" ht="15.75" customHeight="1" s="42">
      <c r="A340" s="50" t="n">
        <v>705</v>
      </c>
      <c r="B340" s="44" t="n"/>
      <c r="C340" s="44" t="n"/>
      <c r="D340" s="43" t="inlineStr">
        <is>
          <t>Marcano Carvajal Gabriel Santiago</t>
        </is>
      </c>
      <c r="E340" s="51" t="n"/>
      <c r="F340" s="52" t="n"/>
      <c r="G340" s="45" t="n">
        <v>2.32</v>
      </c>
      <c r="H340" s="45" t="n">
        <v>4.35</v>
      </c>
      <c r="I340" s="45" t="n">
        <v>5</v>
      </c>
      <c r="J340" s="45" t="n">
        <v>3.58</v>
      </c>
      <c r="K340" s="45" t="n">
        <v>3.5</v>
      </c>
      <c r="L340" s="58">
        <f>IF(OR($A340="",$N340=0),"",COUNTIFS($A$5:$A$1500,$A340,$N$5:$N$1500,"&gt;"&amp;$N340)+1)</f>
        <v/>
      </c>
      <c r="M340" s="58">
        <f>IF(OR($A340="",$N340=0),"",IF(AND($A340&gt;=1001,$A340&lt;=1005),COUNTIFS($A$5:$A$1500,"&gt;=1001",$A$5:$A$1500,"&lt;=1005",$N$5:$N$1500,"&gt;"&amp;$N340)+1,""))</f>
        <v/>
      </c>
      <c r="N340" s="50">
        <f>ROUND(((O340*3+P340*3+Q340*3+R340*3+S340*1)/13)*5,0)</f>
        <v/>
      </c>
      <c r="O340" s="43" t="n">
        <v>36</v>
      </c>
      <c r="P340" s="43" t="n">
        <v>62.5</v>
      </c>
      <c r="Q340" s="43" t="n">
        <v>74.25</v>
      </c>
      <c r="R340" s="43" t="n">
        <v>55</v>
      </c>
      <c r="S340" s="43" t="n">
        <v>52.5</v>
      </c>
      <c r="T340" s="58">
        <f>IF($C340="","",IF(ISNA(MATCH($C340,Comparativosimulacros!$E:$E,0)),"Falta en Comparativo","Sí está"))</f>
        <v/>
      </c>
    </row>
    <row r="341" ht="15.75" customHeight="1" s="42">
      <c r="A341" s="50" t="n">
        <v>705</v>
      </c>
      <c r="B341" s="44" t="n"/>
      <c r="C341" s="44" t="n"/>
      <c r="D341" s="43" t="inlineStr">
        <is>
          <t>Martínez Gómez Zaray</t>
        </is>
      </c>
      <c r="E341" s="51" t="n"/>
      <c r="F341" s="52" t="n"/>
      <c r="G341" s="45" t="n">
        <v>2.5</v>
      </c>
      <c r="H341" s="45" t="n">
        <v>3.58</v>
      </c>
      <c r="I341" s="45" t="n">
        <v>3.25</v>
      </c>
      <c r="J341" s="45" t="n">
        <v>1.95</v>
      </c>
      <c r="K341" s="45" t="n">
        <v>4.38</v>
      </c>
      <c r="L341" s="58">
        <f>IF(OR($A341="",$N341=0),"",COUNTIFS($A$5:$A$1500,$A341,$N$5:$N$1500,"&gt;"&amp;$N341)+1)</f>
        <v/>
      </c>
      <c r="M341" s="58">
        <f>IF(OR($A341="",$N341=0),"",IF(AND($A341&gt;=1001,$A341&lt;=1005),COUNTIFS($A$5:$A$1500,"&gt;=1001",$A$5:$A$1500,"&lt;=1005",$N$5:$N$1500,"&gt;"&amp;$N341)+1,""))</f>
        <v/>
      </c>
      <c r="N341" s="50">
        <f>ROUND(((O341*3+P341*3+Q341*3+R341*3+S341*1)/13)*5,0)</f>
        <v/>
      </c>
      <c r="O341" s="43" t="n">
        <v>38.75</v>
      </c>
      <c r="P341" s="43" t="n">
        <v>51.43</v>
      </c>
      <c r="Q341" s="43" t="n">
        <v>46.75</v>
      </c>
      <c r="R341" s="43" t="n">
        <v>30</v>
      </c>
      <c r="S341" s="43" t="n">
        <v>65.63</v>
      </c>
      <c r="T341" s="58">
        <f>IF($C341="","",IF(ISNA(MATCH($C341,Comparativosimulacros!$E:$E,0)),"Falta en Comparativo","Sí está"))</f>
        <v/>
      </c>
    </row>
    <row r="342" ht="15.75" customHeight="1" s="42">
      <c r="A342" s="50" t="n">
        <v>705</v>
      </c>
      <c r="B342" s="44" t="n"/>
      <c r="C342" s="44" t="n"/>
      <c r="D342" s="43" t="inlineStr">
        <is>
          <t>Montoya Castañeda Isabella</t>
        </is>
      </c>
      <c r="E342" s="51" t="n"/>
      <c r="F342" s="52" t="n"/>
      <c r="G342" s="45" t="n">
        <v>4.02</v>
      </c>
      <c r="H342" s="45" t="n">
        <v>2.06</v>
      </c>
      <c r="I342" s="45" t="n">
        <v>3.45</v>
      </c>
      <c r="J342" s="45" t="n">
        <v>3.26</v>
      </c>
      <c r="K342" s="45" t="n">
        <v>2.92</v>
      </c>
      <c r="L342" s="58">
        <f>IF(OR($A342="",$N342=0),"",COUNTIFS($A$5:$A$1500,$A342,$N$5:$N$1500,"&gt;"&amp;$N342)+1)</f>
        <v/>
      </c>
      <c r="M342" s="58">
        <f>IF(OR($A342="",$N342=0),"",IF(AND($A342&gt;=1001,$A342&lt;=1005),COUNTIFS($A$5:$A$1500,"&gt;=1001",$A$5:$A$1500,"&lt;=1005",$N$5:$N$1500,"&gt;"&amp;$N342)+1,""))</f>
        <v/>
      </c>
      <c r="N342" s="50">
        <f>ROUND(((O342*3+P342*3+Q342*3+R342*3+S342*1)/13)*5,0)</f>
        <v/>
      </c>
      <c r="O342" s="43" t="n">
        <v>62.25</v>
      </c>
      <c r="P342" s="43" t="n">
        <v>29.64</v>
      </c>
      <c r="Q342" s="43" t="n">
        <v>49.5</v>
      </c>
      <c r="R342" s="43" t="n">
        <v>50</v>
      </c>
      <c r="S342" s="43" t="n">
        <v>43.75</v>
      </c>
      <c r="T342" s="58">
        <f>IF($C342="","",IF(ISNA(MATCH($C342,Comparativosimulacros!$E:$E,0)),"Falta en Comparativo","Sí está"))</f>
        <v/>
      </c>
    </row>
    <row r="343" ht="15.75" customHeight="1" s="42">
      <c r="A343" s="50" t="n">
        <v>705</v>
      </c>
      <c r="B343" s="44" t="n"/>
      <c r="C343" s="44" t="n"/>
      <c r="D343" s="43" t="inlineStr">
        <is>
          <t>Moreno León Juan David</t>
        </is>
      </c>
      <c r="E343" s="51" t="n"/>
      <c r="F343" s="52" t="n"/>
      <c r="G343" s="45" t="n">
        <v>2.95</v>
      </c>
      <c r="H343" s="45" t="n">
        <v>5</v>
      </c>
      <c r="I343" s="45" t="n">
        <v>2.11</v>
      </c>
      <c r="J343" s="45" t="n">
        <v>4.88</v>
      </c>
      <c r="K343" s="45" t="n">
        <v>4.38</v>
      </c>
      <c r="L343" s="58">
        <f>IF(OR($A343="",$N343=0),"",COUNTIFS($A$5:$A$1500,$A343,$N$5:$N$1500,"&gt;"&amp;$N343)+1)</f>
        <v/>
      </c>
      <c r="M343" s="58">
        <f>IF(OR($A343="",$N343=0),"",IF(AND($A343&gt;=1001,$A343&lt;=1005),COUNTIFS($A$5:$A$1500,"&gt;=1001",$A$5:$A$1500,"&lt;=1005",$N$5:$N$1500,"&gt;"&amp;$N343)+1,""))</f>
        <v/>
      </c>
      <c r="N343" s="50">
        <f>ROUND(((O343*3+P343*3+Q343*3+R343*3+S343*1)/13)*5,0)</f>
        <v/>
      </c>
      <c r="O343" s="43" t="n">
        <v>45.75</v>
      </c>
      <c r="P343" s="43" t="n">
        <v>77.86</v>
      </c>
      <c r="Q343" s="43" t="n">
        <v>30.25</v>
      </c>
      <c r="R343" s="43" t="n">
        <v>75</v>
      </c>
      <c r="S343" s="43" t="n">
        <v>65.63</v>
      </c>
      <c r="T343" s="58">
        <f>IF($C343="","",IF(ISNA(MATCH($C343,Comparativosimulacros!$E:$E,0)),"Falta en Comparativo","Sí está"))</f>
        <v/>
      </c>
    </row>
    <row r="344" ht="15.75" customHeight="1" s="42">
      <c r="A344" s="50" t="n">
        <v>705</v>
      </c>
      <c r="B344" s="44" t="n"/>
      <c r="C344" s="44" t="n"/>
      <c r="D344" s="43" t="inlineStr">
        <is>
          <t>Ortiz Piedrahita Emanuel</t>
        </is>
      </c>
      <c r="E344" s="51" t="n"/>
      <c r="F344" s="52" t="n"/>
      <c r="G344" s="45" t="n">
        <v>3.66</v>
      </c>
      <c r="H344" s="45" t="n">
        <v>3.05</v>
      </c>
      <c r="I344" s="45" t="n">
        <v>2.3</v>
      </c>
      <c r="J344" s="45" t="n">
        <v>3.91</v>
      </c>
      <c r="K344" s="45" t="n">
        <v>2.92</v>
      </c>
      <c r="L344" s="58">
        <f>IF(OR($A344="",$N344=0),"",COUNTIFS($A$5:$A$1500,$A344,$N$5:$N$1500,"&gt;"&amp;$N344)+1)</f>
        <v/>
      </c>
      <c r="M344" s="58">
        <f>IF(OR($A344="",$N344=0),"",IF(AND($A344&gt;=1001,$A344&lt;=1005),COUNTIFS($A$5:$A$1500,"&gt;=1001",$A$5:$A$1500,"&lt;=1005",$N$5:$N$1500,"&gt;"&amp;$N344)+1,""))</f>
        <v/>
      </c>
      <c r="N344" s="50">
        <f>ROUND(((O344*3+P344*3+Q344*3+R344*3+S344*1)/13)*5,0)</f>
        <v/>
      </c>
      <c r="O344" s="43" t="n">
        <v>56.75</v>
      </c>
      <c r="P344" s="43" t="n">
        <v>43.93</v>
      </c>
      <c r="Q344" s="43" t="n">
        <v>33</v>
      </c>
      <c r="R344" s="43" t="n">
        <v>60</v>
      </c>
      <c r="S344" s="43" t="n">
        <v>43.75</v>
      </c>
      <c r="T344" s="58">
        <f>IF($C344="","",IF(ISNA(MATCH($C344,Comparativosimulacros!$E:$E,0)),"Falta en Comparativo","Sí está"))</f>
        <v/>
      </c>
    </row>
    <row r="345" ht="15.75" customHeight="1" s="42">
      <c r="A345" s="50" t="n">
        <v>705</v>
      </c>
      <c r="B345" s="44" t="n"/>
      <c r="C345" s="44" t="n"/>
      <c r="D345" s="43" t="inlineStr">
        <is>
          <t>Ospino Ospino Sheyla Carolina</t>
        </is>
      </c>
      <c r="E345" s="51" t="n"/>
      <c r="F345" s="52" t="n"/>
      <c r="G345" s="45" t="n">
        <v>4.47</v>
      </c>
      <c r="H345" s="45" t="n">
        <v>3.65</v>
      </c>
      <c r="I345" s="45" t="n">
        <v>4.59</v>
      </c>
      <c r="J345" s="45" t="n">
        <v>3.58</v>
      </c>
      <c r="K345" s="45" t="n">
        <v>4.38</v>
      </c>
      <c r="L345" s="58">
        <f>IF(OR($A345="",$N345=0),"",COUNTIFS($A$5:$A$1500,$A345,$N$5:$N$1500,"&gt;"&amp;$N345)+1)</f>
        <v/>
      </c>
      <c r="M345" s="58">
        <f>IF(OR($A345="",$N345=0),"",IF(AND($A345&gt;=1001,$A345&lt;=1005),COUNTIFS($A$5:$A$1500,"&gt;=1001",$A$5:$A$1500,"&lt;=1005",$N$5:$N$1500,"&gt;"&amp;$N345)+1,""))</f>
        <v/>
      </c>
      <c r="N345" s="50">
        <f>ROUND(((O345*3+P345*3+Q345*3+R345*3+S345*1)/13)*5,0)</f>
        <v/>
      </c>
      <c r="O345" s="43" t="n">
        <v>69.25</v>
      </c>
      <c r="P345" s="43" t="n">
        <v>52.5</v>
      </c>
      <c r="Q345" s="43" t="n">
        <v>66</v>
      </c>
      <c r="R345" s="43" t="n">
        <v>55</v>
      </c>
      <c r="S345" s="43" t="n">
        <v>65.63</v>
      </c>
      <c r="T345" s="58">
        <f>IF($C345="","",IF(ISNA(MATCH($C345,Comparativosimulacros!$E:$E,0)),"Falta en Comparativo","Sí está"))</f>
        <v/>
      </c>
    </row>
    <row r="346" ht="15.75" customHeight="1" s="42">
      <c r="A346" s="50" t="n">
        <v>705</v>
      </c>
      <c r="B346" s="44" t="n"/>
      <c r="C346" s="44" t="n"/>
      <c r="D346" s="43" t="inlineStr">
        <is>
          <t>Patiño Martínez Jhon Alexander</t>
        </is>
      </c>
      <c r="E346" s="51" t="n"/>
      <c r="F346" s="52" t="n"/>
      <c r="G346" s="45" t="n">
        <v>2.23</v>
      </c>
      <c r="H346" s="45" t="n">
        <v>4</v>
      </c>
      <c r="I346" s="45" t="n">
        <v>2.87</v>
      </c>
      <c r="J346" s="45" t="n">
        <v>4.56</v>
      </c>
      <c r="K346" s="45" t="n">
        <v>4.38</v>
      </c>
      <c r="L346" s="58">
        <f>IF(OR($A346="",$N346=0),"",COUNTIFS($A$5:$A$1500,$A346,$N$5:$N$1500,"&gt;"&amp;$N346)+1)</f>
        <v/>
      </c>
      <c r="M346" s="58">
        <f>IF(OR($A346="",$N346=0),"",IF(AND($A346&gt;=1001,$A346&lt;=1005),COUNTIFS($A$5:$A$1500,"&gt;=1001",$A$5:$A$1500,"&lt;=1005",$N$5:$N$1500,"&gt;"&amp;$N346)+1,""))</f>
        <v/>
      </c>
      <c r="N346" s="50">
        <f>ROUND(((O346*3+P346*3+Q346*3+R346*3+S346*1)/13)*5,0)</f>
        <v/>
      </c>
      <c r="O346" s="43" t="n">
        <v>34.5</v>
      </c>
      <c r="P346" s="43" t="n">
        <v>57.5</v>
      </c>
      <c r="Q346" s="43" t="n">
        <v>41.25</v>
      </c>
      <c r="R346" s="43" t="n">
        <v>70</v>
      </c>
      <c r="S346" s="43" t="n">
        <v>65.63</v>
      </c>
      <c r="T346" s="58">
        <f>IF($C346="","",IF(ISNA(MATCH($C346,Comparativosimulacros!$E:$E,0)),"Falta en Comparativo","Sí está"))</f>
        <v/>
      </c>
    </row>
    <row r="347" ht="15.75" customHeight="1" s="42">
      <c r="A347" s="50" t="n">
        <v>705</v>
      </c>
      <c r="B347" s="44" t="n"/>
      <c r="C347" s="44" t="n"/>
      <c r="D347" s="43" t="inlineStr">
        <is>
          <t>Pérez Gaspar Yulieth Valentina</t>
        </is>
      </c>
      <c r="E347" s="51" t="n"/>
      <c r="F347" s="52" t="n"/>
      <c r="G347" s="45" t="n">
        <v>3.13</v>
      </c>
      <c r="H347" s="45" t="n">
        <v>3.4</v>
      </c>
      <c r="I347" s="45" t="n">
        <v>3.25</v>
      </c>
      <c r="J347" s="45" t="n">
        <v>3.91</v>
      </c>
      <c r="K347" s="45" t="n">
        <v>1.75</v>
      </c>
      <c r="L347" s="58">
        <f>IF(OR($A347="",$N347=0),"",COUNTIFS($A$5:$A$1500,$A347,$N$5:$N$1500,"&gt;"&amp;$N347)+1)</f>
        <v/>
      </c>
      <c r="M347" s="58">
        <f>IF(OR($A347="",$N347=0),"",IF(AND($A347&gt;=1001,$A347&lt;=1005),COUNTIFS($A$5:$A$1500,"&gt;=1001",$A$5:$A$1500,"&lt;=1005",$N$5:$N$1500,"&gt;"&amp;$N347)+1,""))</f>
        <v/>
      </c>
      <c r="N347" s="50">
        <f>ROUND(((O347*3+P347*3+Q347*3+R347*3+S347*1)/13)*5,0)</f>
        <v/>
      </c>
      <c r="O347" s="43" t="n">
        <v>48.5</v>
      </c>
      <c r="P347" s="43" t="n">
        <v>48.93</v>
      </c>
      <c r="Q347" s="43" t="n">
        <v>46.75</v>
      </c>
      <c r="R347" s="43" t="n">
        <v>60</v>
      </c>
      <c r="S347" s="43" t="n">
        <v>26.25</v>
      </c>
      <c r="T347" s="58">
        <f>IF($C347="","",IF(ISNA(MATCH($C347,Comparativosimulacros!$E:$E,0)),"Falta en Comparativo","Sí está"))</f>
        <v/>
      </c>
    </row>
    <row r="348" ht="15.75" customHeight="1" s="42">
      <c r="A348" s="50" t="n">
        <v>705</v>
      </c>
      <c r="B348" s="44" t="n"/>
      <c r="C348" s="44" t="n"/>
      <c r="D348" s="43" t="inlineStr">
        <is>
          <t>Pérez Zapata Matías</t>
        </is>
      </c>
      <c r="E348" s="51" t="n"/>
      <c r="F348" s="52" t="n"/>
      <c r="G348" s="45" t="n">
        <v>3.66</v>
      </c>
      <c r="H348" s="45" t="n">
        <v>3.65</v>
      </c>
      <c r="I348" s="45" t="n">
        <v>2.3</v>
      </c>
      <c r="J348" s="45" t="n">
        <v>2.28</v>
      </c>
      <c r="K348" s="45" t="n">
        <v>1.75</v>
      </c>
      <c r="L348" s="58">
        <f>IF(OR($A348="",$N348=0),"",COUNTIFS($A$5:$A$1500,$A348,$N$5:$N$1500,"&gt;"&amp;$N348)+1)</f>
        <v/>
      </c>
      <c r="M348" s="58">
        <f>IF(OR($A348="",$N348=0),"",IF(AND($A348&gt;=1001,$A348&lt;=1005),COUNTIFS($A$5:$A$1500,"&gt;=1001",$A$5:$A$1500,"&lt;=1005",$N$5:$N$1500,"&gt;"&amp;$N348)+1,""))</f>
        <v/>
      </c>
      <c r="N348" s="50">
        <f>ROUND(((O348*3+P348*3+Q348*3+R348*3+S348*1)/13)*5,0)</f>
        <v/>
      </c>
      <c r="O348" s="43" t="n">
        <v>56.75</v>
      </c>
      <c r="P348" s="43" t="n">
        <v>52.5</v>
      </c>
      <c r="Q348" s="43" t="n">
        <v>33</v>
      </c>
      <c r="R348" s="43" t="n">
        <v>35</v>
      </c>
      <c r="S348" s="43" t="n">
        <v>26.25</v>
      </c>
      <c r="T348" s="58">
        <f>IF($C348="","",IF(ISNA(MATCH($C348,Comparativosimulacros!$E:$E,0)),"Falta en Comparativo","Sí está"))</f>
        <v/>
      </c>
    </row>
    <row r="349" ht="15.75" customHeight="1" s="42">
      <c r="A349" s="50" t="n">
        <v>705</v>
      </c>
      <c r="B349" s="44" t="n"/>
      <c r="C349" s="44" t="n"/>
      <c r="D349" s="43" t="inlineStr">
        <is>
          <t>Piedrahita Vásquez María Salome</t>
        </is>
      </c>
      <c r="E349" s="51" t="n"/>
      <c r="F349" s="52" t="n"/>
      <c r="G349" s="45" t="n">
        <v>3.84</v>
      </c>
      <c r="H349" s="45" t="n">
        <v>4.52</v>
      </c>
      <c r="I349" s="45" t="n">
        <v>3.64</v>
      </c>
      <c r="J349" s="45" t="n">
        <v>4.56</v>
      </c>
      <c r="K349" s="45" t="n">
        <v>4.38</v>
      </c>
      <c r="L349" s="58">
        <f>IF(OR($A349="",$N349=0),"",COUNTIFS($A$5:$A$1500,$A349,$N$5:$N$1500,"&gt;"&amp;$N349)+1)</f>
        <v/>
      </c>
      <c r="M349" s="58">
        <f>IF(OR($A349="",$N349=0),"",IF(AND($A349&gt;=1001,$A349&lt;=1005),COUNTIFS($A$5:$A$1500,"&gt;=1001",$A$5:$A$1500,"&lt;=1005",$N$5:$N$1500,"&gt;"&amp;$N349)+1,""))</f>
        <v/>
      </c>
      <c r="N349" s="50">
        <f>ROUND(((O349*3+P349*3+Q349*3+R349*3+S349*1)/13)*5,0)</f>
        <v/>
      </c>
      <c r="O349" s="43" t="n">
        <v>59.5</v>
      </c>
      <c r="P349" s="43" t="n">
        <v>65</v>
      </c>
      <c r="Q349" s="43" t="n">
        <v>52.25</v>
      </c>
      <c r="R349" s="43" t="n">
        <v>70</v>
      </c>
      <c r="S349" s="43" t="n">
        <v>65.63</v>
      </c>
      <c r="T349" s="58">
        <f>IF($C349="","",IF(ISNA(MATCH($C349,Comparativosimulacros!$E:$E,0)),"Falta en Comparativo","Sí está"))</f>
        <v/>
      </c>
    </row>
    <row r="350" ht="15.75" customHeight="1" s="42">
      <c r="A350" s="50" t="n">
        <v>705</v>
      </c>
      <c r="B350" s="44" t="n"/>
      <c r="C350" s="44" t="n"/>
      <c r="D350" s="43" t="inlineStr">
        <is>
          <t>Pineda Hernández German</t>
        </is>
      </c>
      <c r="E350" s="51" t="n"/>
      <c r="F350" s="52" t="n"/>
      <c r="G350" s="45" t="n">
        <v>2.85</v>
      </c>
      <c r="H350" s="45" t="n">
        <v>2.41</v>
      </c>
      <c r="I350" s="45" t="n">
        <v>4.21</v>
      </c>
      <c r="J350" s="45" t="n">
        <v>4.88</v>
      </c>
      <c r="K350" s="45" t="n">
        <v>4.08</v>
      </c>
      <c r="L350" s="58">
        <f>IF(OR($A350="",$N350=0),"",COUNTIFS($A$5:$A$1500,$A350,$N$5:$N$1500,"&gt;"&amp;$N350)+1)</f>
        <v/>
      </c>
      <c r="M350" s="58">
        <f>IF(OR($A350="",$N350=0),"",IF(AND($A350&gt;=1001,$A350&lt;=1005),COUNTIFS($A$5:$A$1500,"&gt;=1001",$A$5:$A$1500,"&lt;=1005",$N$5:$N$1500,"&gt;"&amp;$N350)+1,""))</f>
        <v/>
      </c>
      <c r="N350" s="50">
        <f>ROUND(((O350*3+P350*3+Q350*3+R350*3+S350*1)/13)*5,0)</f>
        <v/>
      </c>
      <c r="O350" s="43" t="n">
        <v>44.25</v>
      </c>
      <c r="P350" s="43" t="n">
        <v>34.64</v>
      </c>
      <c r="Q350" s="43" t="n">
        <v>60.5</v>
      </c>
      <c r="R350" s="43" t="n">
        <v>75</v>
      </c>
      <c r="S350" s="43" t="n">
        <v>61.25</v>
      </c>
      <c r="T350" s="58">
        <f>IF($C350="","",IF(ISNA(MATCH($C350,Comparativosimulacros!$E:$E,0)),"Falta en Comparativo","Sí está"))</f>
        <v/>
      </c>
    </row>
    <row r="351" ht="15.75" customHeight="1" s="42">
      <c r="A351" s="50" t="n">
        <v>705</v>
      </c>
      <c r="B351" s="44" t="n"/>
      <c r="C351" s="44" t="n"/>
      <c r="D351" s="43" t="inlineStr">
        <is>
          <t>Pulgarin García Johan Stiven</t>
        </is>
      </c>
      <c r="E351" s="51" t="n"/>
      <c r="F351" s="52" t="n"/>
      <c r="G351" s="45" t="n">
        <v>2.68</v>
      </c>
      <c r="H351" s="45" t="n">
        <v>3.4</v>
      </c>
      <c r="I351" s="45" t="n">
        <v>3.25</v>
      </c>
      <c r="J351" s="45" t="n">
        <v>2.93</v>
      </c>
      <c r="K351" s="45" t="n">
        <v>3.21</v>
      </c>
      <c r="L351" s="58">
        <f>IF(OR($A351="",$N351=0),"",COUNTIFS($A$5:$A$1500,$A351,$N$5:$N$1500,"&gt;"&amp;$N351)+1)</f>
        <v/>
      </c>
      <c r="M351" s="58">
        <f>IF(OR($A351="",$N351=0),"",IF(AND($A351&gt;=1001,$A351&lt;=1005),COUNTIFS($A$5:$A$1500,"&gt;=1001",$A$5:$A$1500,"&lt;=1005",$N$5:$N$1500,"&gt;"&amp;$N351)+1,""))</f>
        <v/>
      </c>
      <c r="N351" s="50">
        <f>ROUND(((O351*3+P351*3+Q351*3+R351*3+S351*1)/13)*5,0)</f>
        <v/>
      </c>
      <c r="O351" s="43" t="n">
        <v>41.5</v>
      </c>
      <c r="P351" s="43" t="n">
        <v>48.93</v>
      </c>
      <c r="Q351" s="43" t="n">
        <v>46.75</v>
      </c>
      <c r="R351" s="43" t="n">
        <v>45</v>
      </c>
      <c r="S351" s="43" t="n">
        <v>48.13</v>
      </c>
      <c r="T351" s="58">
        <f>IF($C351="","",IF(ISNA(MATCH($C351,Comparativosimulacros!$E:$E,0)),"Falta en Comparativo","Sí está"))</f>
        <v/>
      </c>
    </row>
    <row r="352" ht="15.75" customHeight="1" s="42">
      <c r="A352" s="50" t="n">
        <v>705</v>
      </c>
      <c r="B352" s="44" t="n"/>
      <c r="C352" s="44" t="n"/>
      <c r="D352" s="43" t="inlineStr">
        <is>
          <t>Quiroz Quiroz Ana Karina</t>
        </is>
      </c>
      <c r="E352" s="51" t="n"/>
      <c r="F352" s="52" t="n"/>
      <c r="G352" s="45" t="n">
        <v>3.66</v>
      </c>
      <c r="H352" s="45" t="n">
        <v>3.23</v>
      </c>
      <c r="I352" s="45" t="n">
        <v>2.87</v>
      </c>
      <c r="J352" s="45" t="n">
        <v>2.93</v>
      </c>
      <c r="K352" s="45" t="n">
        <v>1.75</v>
      </c>
      <c r="L352" s="58">
        <f>IF(OR($A352="",$N352=0),"",COUNTIFS($A$5:$A$1500,$A352,$N$5:$N$1500,"&gt;"&amp;$N352)+1)</f>
        <v/>
      </c>
      <c r="M352" s="58">
        <f>IF(OR($A352="",$N352=0),"",IF(AND($A352&gt;=1001,$A352&lt;=1005),COUNTIFS($A$5:$A$1500,"&gt;=1001",$A$5:$A$1500,"&lt;=1005",$N$5:$N$1500,"&gt;"&amp;$N352)+1,""))</f>
        <v/>
      </c>
      <c r="N352" s="50">
        <f>ROUND(((O352*3+P352*3+Q352*3+R352*3+S352*1)/13)*5,0)</f>
        <v/>
      </c>
      <c r="O352" s="43" t="n">
        <v>56.75</v>
      </c>
      <c r="P352" s="43" t="n">
        <v>46.43</v>
      </c>
      <c r="Q352" s="43" t="n">
        <v>41.25</v>
      </c>
      <c r="R352" s="43" t="n">
        <v>45</v>
      </c>
      <c r="S352" s="43" t="n">
        <v>26.25</v>
      </c>
      <c r="T352" s="58">
        <f>IF($C352="","",IF(ISNA(MATCH($C352,Comparativosimulacros!$E:$E,0)),"Falta en Comparativo","Sí está"))</f>
        <v/>
      </c>
    </row>
    <row r="353" ht="15.75" customHeight="1" s="42">
      <c r="A353" s="50" t="n">
        <v>705</v>
      </c>
      <c r="B353" s="44" t="n"/>
      <c r="C353" s="44" t="n"/>
      <c r="D353" s="43" t="inlineStr">
        <is>
          <t>Ramirez Lezcano Evelyn</t>
        </is>
      </c>
      <c r="E353" s="51" t="n"/>
      <c r="F353" s="52" t="n"/>
      <c r="G353" s="45" t="n">
        <v>4.11</v>
      </c>
      <c r="H353" s="45" t="n">
        <v>3.3</v>
      </c>
      <c r="I353" s="45" t="n">
        <v>2.49</v>
      </c>
      <c r="J353" s="45" t="n">
        <v>3.58</v>
      </c>
      <c r="K353" s="45" t="n">
        <v>4.08</v>
      </c>
      <c r="L353" s="58">
        <f>IF(OR($A353="",$N353=0),"",COUNTIFS($A$5:$A$1500,$A353,$N$5:$N$1500,"&gt;"&amp;$N353)+1)</f>
        <v/>
      </c>
      <c r="M353" s="58">
        <f>IF(OR($A353="",$N353=0),"",IF(AND($A353&gt;=1001,$A353&lt;=1005),COUNTIFS($A$5:$A$1500,"&gt;=1001",$A$5:$A$1500,"&lt;=1005",$N$5:$N$1500,"&gt;"&amp;$N353)+1,""))</f>
        <v/>
      </c>
      <c r="N353" s="50">
        <f>ROUND(((O353*3+P353*3+Q353*3+R353*3+S353*1)/13)*5,0)</f>
        <v/>
      </c>
      <c r="O353" s="43" t="n">
        <v>63.75</v>
      </c>
      <c r="P353" s="43" t="n">
        <v>47.5</v>
      </c>
      <c r="Q353" s="43" t="n">
        <v>35.75</v>
      </c>
      <c r="R353" s="43" t="n">
        <v>55</v>
      </c>
      <c r="S353" s="43" t="n">
        <v>61.25</v>
      </c>
      <c r="T353" s="58">
        <f>IF($C353="","",IF(ISNA(MATCH($C353,Comparativosimulacros!$E:$E,0)),"Falta en Comparativo","Sí está"))</f>
        <v/>
      </c>
    </row>
    <row r="354" ht="15.75" customHeight="1" s="42">
      <c r="A354" s="50" t="n">
        <v>705</v>
      </c>
      <c r="B354" s="44" t="n"/>
      <c r="C354" s="44" t="n"/>
      <c r="D354" s="43" t="inlineStr">
        <is>
          <t>Ramírez Morales Sharis Sofía</t>
        </is>
      </c>
      <c r="E354" s="51" t="n"/>
      <c r="F354" s="52" t="n"/>
      <c r="G354" s="45" t="n">
        <v>3.76</v>
      </c>
      <c r="H354" s="45" t="n">
        <v>3.05</v>
      </c>
      <c r="I354" s="45" t="n">
        <v>4.02</v>
      </c>
      <c r="J354" s="45" t="n">
        <v>4.23</v>
      </c>
      <c r="K354" s="45" t="n">
        <v>3.21</v>
      </c>
      <c r="L354" s="58">
        <f>IF(OR($A354="",$N354=0),"",COUNTIFS($A$5:$A$1500,$A354,$N$5:$N$1500,"&gt;"&amp;$N354)+1)</f>
        <v/>
      </c>
      <c r="M354" s="58">
        <f>IF(OR($A354="",$N354=0),"",IF(AND($A354&gt;=1001,$A354&lt;=1005),COUNTIFS($A$5:$A$1500,"&gt;=1001",$A$5:$A$1500,"&lt;=1005",$N$5:$N$1500,"&gt;"&amp;$N354)+1,""))</f>
        <v/>
      </c>
      <c r="N354" s="50">
        <f>ROUND(((O354*3+P354*3+Q354*3+R354*3+S354*1)/13)*5,0)</f>
        <v/>
      </c>
      <c r="O354" s="43" t="n">
        <v>58.25</v>
      </c>
      <c r="P354" s="43" t="n">
        <v>43.93</v>
      </c>
      <c r="Q354" s="43" t="n">
        <v>57.75</v>
      </c>
      <c r="R354" s="43" t="n">
        <v>65</v>
      </c>
      <c r="S354" s="43" t="n">
        <v>48.13</v>
      </c>
      <c r="T354" s="58">
        <f>IF($C354="","",IF(ISNA(MATCH($C354,Comparativosimulacros!$E:$E,0)),"Falta en Comparativo","Sí está"))</f>
        <v/>
      </c>
    </row>
    <row r="355" ht="15.75" customHeight="1" s="42">
      <c r="A355" s="50" t="n">
        <v>705</v>
      </c>
      <c r="B355" s="44" t="n"/>
      <c r="C355" s="44" t="n"/>
      <c r="D355" s="43" t="inlineStr">
        <is>
          <t>Rojas Jiménez Susana</t>
        </is>
      </c>
      <c r="E355" s="51" t="n"/>
      <c r="F355" s="52" t="n"/>
      <c r="G355" s="45" t="n">
        <v>4.19</v>
      </c>
      <c r="H355" s="45" t="n">
        <v>3.18</v>
      </c>
      <c r="I355" s="45" t="n">
        <v>3.25</v>
      </c>
      <c r="J355" s="45" t="n">
        <v>2.28</v>
      </c>
      <c r="K355" s="45" t="n">
        <v>4.67</v>
      </c>
      <c r="L355" s="58">
        <f>IF(OR($A355="",$N355=0),"",COUNTIFS($A$5:$A$1500,$A355,$N$5:$N$1500,"&gt;"&amp;$N355)+1)</f>
        <v/>
      </c>
      <c r="M355" s="58">
        <f>IF(OR($A355="",$N355=0),"",IF(AND($A355&gt;=1001,$A355&lt;=1005),COUNTIFS($A$5:$A$1500,"&gt;=1001",$A$5:$A$1500,"&lt;=1005",$N$5:$N$1500,"&gt;"&amp;$N355)+1,""))</f>
        <v/>
      </c>
      <c r="N355" s="50">
        <f>ROUND(((O355*3+P355*3+Q355*3+R355*3+S355*1)/13)*5,0)</f>
        <v/>
      </c>
      <c r="O355" s="43" t="n">
        <v>65</v>
      </c>
      <c r="P355" s="43" t="n">
        <v>45.71</v>
      </c>
      <c r="Q355" s="43" t="n">
        <v>46.75</v>
      </c>
      <c r="R355" s="43" t="n">
        <v>35</v>
      </c>
      <c r="S355" s="43" t="n">
        <v>70</v>
      </c>
      <c r="T355" s="58">
        <f>IF($C355="","",IF(ISNA(MATCH($C355,Comparativosimulacros!$E:$E,0)),"Falta en Comparativo","Sí está"))</f>
        <v/>
      </c>
    </row>
    <row r="356" ht="15.75" customHeight="1" s="42">
      <c r="A356" s="50" t="n">
        <v>705</v>
      </c>
      <c r="B356" s="44" t="n"/>
      <c r="C356" s="44" t="n"/>
      <c r="D356" s="43" t="inlineStr">
        <is>
          <t>Roldan Rivera Brahian Esteban</t>
        </is>
      </c>
      <c r="E356" s="51" t="n"/>
      <c r="F356" s="52" t="n"/>
      <c r="G356" s="45" t="n">
        <v>3.76</v>
      </c>
      <c r="H356" s="45" t="n">
        <v>4.12</v>
      </c>
      <c r="I356" s="45" t="n">
        <v>3.45</v>
      </c>
      <c r="J356" s="45" t="n">
        <v>1.63</v>
      </c>
      <c r="K356" s="45" t="n">
        <v>3.21</v>
      </c>
      <c r="L356" s="58">
        <f>IF(OR($A356="",$N356=0),"",COUNTIFS($A$5:$A$1500,$A356,$N$5:$N$1500,"&gt;"&amp;$N356)+1)</f>
        <v/>
      </c>
      <c r="M356" s="58">
        <f>IF(OR($A356="",$N356=0),"",IF(AND($A356&gt;=1001,$A356&lt;=1005),COUNTIFS($A$5:$A$1500,"&gt;=1001",$A$5:$A$1500,"&lt;=1005",$N$5:$N$1500,"&gt;"&amp;$N356)+1,""))</f>
        <v/>
      </c>
      <c r="N356" s="50">
        <f>ROUND(((O356*3+P356*3+Q356*3+R356*3+S356*1)/13)*5,0)</f>
        <v/>
      </c>
      <c r="O356" s="43" t="n">
        <v>58.25</v>
      </c>
      <c r="P356" s="43" t="n">
        <v>59.29</v>
      </c>
      <c r="Q356" s="43" t="n">
        <v>49.5</v>
      </c>
      <c r="R356" s="43" t="n">
        <v>25</v>
      </c>
      <c r="S356" s="43" t="n">
        <v>48.13</v>
      </c>
      <c r="T356" s="58">
        <f>IF($C356="","",IF(ISNA(MATCH($C356,Comparativosimulacros!$E:$E,0)),"Falta en Comparativo","Sí está"))</f>
        <v/>
      </c>
    </row>
    <row r="357" ht="15.75" customHeight="1" s="42">
      <c r="A357" s="50" t="n">
        <v>705</v>
      </c>
      <c r="B357" s="44" t="n"/>
      <c r="C357" s="44" t="n"/>
      <c r="D357" s="43" t="inlineStr">
        <is>
          <t>Roldan Rueda Yerar Stiven</t>
        </is>
      </c>
      <c r="E357" s="51" t="n"/>
      <c r="F357" s="52" t="n"/>
      <c r="G357" s="45" t="n">
        <v>4.82</v>
      </c>
      <c r="H357" s="45" t="n">
        <v>3.6</v>
      </c>
      <c r="I357" s="45" t="n">
        <v>4.4</v>
      </c>
      <c r="J357" s="45" t="n">
        <v>2.93</v>
      </c>
      <c r="K357" s="45" t="n">
        <v>4.08</v>
      </c>
      <c r="L357" s="58">
        <f>IF(OR($A357="",$N357=0),"",COUNTIFS($A$5:$A$1500,$A357,$N$5:$N$1500,"&gt;"&amp;$N357)+1)</f>
        <v/>
      </c>
      <c r="M357" s="58">
        <f>IF(OR($A357="",$N357=0),"",IF(AND($A357&gt;=1001,$A357&lt;=1005),COUNTIFS($A$5:$A$1500,"&gt;=1001",$A$5:$A$1500,"&lt;=1005",$N$5:$N$1500,"&gt;"&amp;$N357)+1,""))</f>
        <v/>
      </c>
      <c r="N357" s="50">
        <f>ROUND(((O357*3+P357*3+Q357*3+R357*3+S357*1)/13)*5,0)</f>
        <v/>
      </c>
      <c r="O357" s="43" t="n">
        <v>74.75</v>
      </c>
      <c r="P357" s="43" t="n">
        <v>51.79</v>
      </c>
      <c r="Q357" s="43" t="n">
        <v>63.25</v>
      </c>
      <c r="R357" s="43" t="n">
        <v>45</v>
      </c>
      <c r="S357" s="43" t="n">
        <v>61.25</v>
      </c>
      <c r="T357" s="58">
        <f>IF($C357="","",IF(ISNA(MATCH($C357,Comparativosimulacros!$E:$E,0)),"Falta en Comparativo","Sí está"))</f>
        <v/>
      </c>
    </row>
    <row r="358" ht="15.75" customHeight="1" s="42">
      <c r="A358" s="50" t="n">
        <v>705</v>
      </c>
      <c r="B358" s="44" t="n"/>
      <c r="C358" s="44" t="n"/>
      <c r="D358" s="43" t="inlineStr">
        <is>
          <t>Silva Gallo Maicon Aron</t>
        </is>
      </c>
      <c r="E358" s="51" t="n"/>
      <c r="F358" s="52" t="n"/>
      <c r="G358" s="45" t="n">
        <v>4.64</v>
      </c>
      <c r="H358" s="45" t="n">
        <v>2.76</v>
      </c>
      <c r="I358" s="45" t="n">
        <v>2.68</v>
      </c>
      <c r="J358" s="45" t="n">
        <v>2.6</v>
      </c>
      <c r="K358" s="45" t="n">
        <v>4.38</v>
      </c>
      <c r="L358" s="58">
        <f>IF(OR($A358="",$N358=0),"",COUNTIFS($A$5:$A$1500,$A358,$N$5:$N$1500,"&gt;"&amp;$N358)+1)</f>
        <v/>
      </c>
      <c r="M358" s="58">
        <f>IF(OR($A358="",$N358=0),"",IF(AND($A358&gt;=1001,$A358&lt;=1005),COUNTIFS($A$5:$A$1500,"&gt;=1001",$A$5:$A$1500,"&lt;=1005",$N$5:$N$1500,"&gt;"&amp;$N358)+1,""))</f>
        <v/>
      </c>
      <c r="N358" s="50">
        <f>ROUND(((O358*3+P358*3+Q358*3+R358*3+S358*1)/13)*5,0)</f>
        <v/>
      </c>
      <c r="O358" s="43" t="n">
        <v>72</v>
      </c>
      <c r="P358" s="43" t="n">
        <v>39.64</v>
      </c>
      <c r="Q358" s="43" t="n">
        <v>38.5</v>
      </c>
      <c r="R358" s="43" t="n">
        <v>40</v>
      </c>
      <c r="S358" s="43" t="n">
        <v>65.63</v>
      </c>
      <c r="T358" s="58">
        <f>IF($C358="","",IF(ISNA(MATCH($C358,Comparativosimulacros!$E:$E,0)),"Falta en Comparativo","Sí está"))</f>
        <v/>
      </c>
    </row>
    <row r="359" ht="15.75" customHeight="1" s="42">
      <c r="A359" s="50" t="n">
        <v>705</v>
      </c>
      <c r="B359" s="44" t="n"/>
      <c r="C359" s="44" t="n"/>
      <c r="D359" s="43" t="inlineStr">
        <is>
          <t>Taborda Piedrahita Jerónimo</t>
        </is>
      </c>
      <c r="E359" s="51" t="n"/>
      <c r="F359" s="52" t="n"/>
      <c r="G359" s="45" t="n">
        <v>2.68</v>
      </c>
      <c r="H359" s="45" t="n">
        <v>3.9</v>
      </c>
      <c r="I359" s="45" t="n">
        <v>5</v>
      </c>
      <c r="J359" s="45" t="n">
        <v>5</v>
      </c>
      <c r="K359" s="45" t="n">
        <v>4.38</v>
      </c>
      <c r="L359" s="58">
        <f>IF(OR($A359="",$N359=0),"",COUNTIFS($A$5:$A$1500,$A359,$N$5:$N$1500,"&gt;"&amp;$N359)+1)</f>
        <v/>
      </c>
      <c r="M359" s="58">
        <f>IF(OR($A359="",$N359=0),"",IF(AND($A359&gt;=1001,$A359&lt;=1005),COUNTIFS($A$5:$A$1500,"&gt;=1001",$A$5:$A$1500,"&lt;=1005",$N$5:$N$1500,"&gt;"&amp;$N359)+1,""))</f>
        <v/>
      </c>
      <c r="N359" s="50">
        <f>ROUND(((O359*3+P359*3+Q359*3+R359*3+S359*1)/13)*5,0)</f>
        <v/>
      </c>
      <c r="O359" s="43" t="n">
        <v>41.5</v>
      </c>
      <c r="P359" s="43" t="n">
        <v>56.07</v>
      </c>
      <c r="Q359" s="43" t="n">
        <v>88.5</v>
      </c>
      <c r="R359" s="43" t="n">
        <v>90</v>
      </c>
      <c r="S359" s="43" t="n">
        <v>65.63</v>
      </c>
      <c r="T359" s="58">
        <f>IF($C359="","",IF(ISNA(MATCH($C359,Comparativosimulacros!$E:$E,0)),"Falta en Comparativo","Sí está"))</f>
        <v/>
      </c>
    </row>
    <row r="360" ht="15.75" customHeight="1" s="42">
      <c r="A360" s="50" t="n">
        <v>705</v>
      </c>
      <c r="B360" s="44" t="n"/>
      <c r="C360" s="44" t="n"/>
      <c r="D360" s="43" t="inlineStr">
        <is>
          <t>Toro Ochoa Abigail</t>
        </is>
      </c>
      <c r="E360" s="51" t="n"/>
      <c r="F360" s="52" t="n"/>
      <c r="G360" s="45" t="n">
        <v>3.48</v>
      </c>
      <c r="H360" s="45" t="n">
        <v>3.4</v>
      </c>
      <c r="I360" s="45" t="n">
        <v>4.98</v>
      </c>
      <c r="J360" s="45" t="n">
        <v>3.58</v>
      </c>
      <c r="K360" s="45" t="n">
        <v>3.21</v>
      </c>
      <c r="L360" s="58">
        <f>IF(OR($A360="",$N360=0),"",COUNTIFS($A$5:$A$1500,$A360,$N$5:$N$1500,"&gt;"&amp;$N360)+1)</f>
        <v/>
      </c>
      <c r="M360" s="58">
        <f>IF(OR($A360="",$N360=0),"",IF(AND($A360&gt;=1001,$A360&lt;=1005),COUNTIFS($A$5:$A$1500,"&gt;=1001",$A$5:$A$1500,"&lt;=1005",$N$5:$N$1500,"&gt;"&amp;$N360)+1,""))</f>
        <v/>
      </c>
      <c r="N360" s="50">
        <f>ROUND(((O360*3+P360*3+Q360*3+R360*3+S360*1)/13)*5,0)</f>
        <v/>
      </c>
      <c r="O360" s="43" t="n">
        <v>54</v>
      </c>
      <c r="P360" s="43" t="n">
        <v>48.93</v>
      </c>
      <c r="Q360" s="43" t="n">
        <v>71.5</v>
      </c>
      <c r="R360" s="43" t="n">
        <v>55</v>
      </c>
      <c r="S360" s="43" t="n">
        <v>48.13</v>
      </c>
      <c r="T360" s="58">
        <f>IF($C360="","",IF(ISNA(MATCH($C360,Comparativosimulacros!$E:$E,0)),"Falta en Comparativo","Sí está"))</f>
        <v/>
      </c>
    </row>
    <row r="361" ht="15.75" customHeight="1" s="42">
      <c r="A361" s="50" t="n">
        <v>705</v>
      </c>
      <c r="B361" s="44" t="n"/>
      <c r="C361" s="44" t="n"/>
      <c r="D361" s="43" t="inlineStr">
        <is>
          <t>Vargas Gómez Maria Paula</t>
        </is>
      </c>
      <c r="E361" s="51" t="n"/>
      <c r="F361" s="52" t="n"/>
      <c r="G361" s="45" t="n">
        <v>3.66</v>
      </c>
      <c r="H361" s="45" t="n">
        <v>5</v>
      </c>
      <c r="I361" s="45" t="n">
        <v>3.25</v>
      </c>
      <c r="J361" s="45" t="n">
        <v>5</v>
      </c>
      <c r="K361" s="45" t="n">
        <v>4.08</v>
      </c>
      <c r="L361" s="58">
        <f>IF(OR($A361="",$N361=0),"",COUNTIFS($A$5:$A$1500,$A361,$N$5:$N$1500,"&gt;"&amp;$N361)+1)</f>
        <v/>
      </c>
      <c r="M361" s="58">
        <f>IF(OR($A361="",$N361=0),"",IF(AND($A361&gt;=1001,$A361&lt;=1005),COUNTIFS($A$5:$A$1500,"&gt;=1001",$A$5:$A$1500,"&lt;=1005",$N$5:$N$1500,"&gt;"&amp;$N361)+1,""))</f>
        <v/>
      </c>
      <c r="N361" s="50">
        <f>ROUND(((O361*3+P361*3+Q361*3+R361*3+S361*1)/13)*5,0)</f>
        <v/>
      </c>
      <c r="O361" s="43" t="n">
        <v>56.75</v>
      </c>
      <c r="P361" s="43" t="n">
        <v>81.06999999999999</v>
      </c>
      <c r="Q361" s="43" t="n">
        <v>46.75</v>
      </c>
      <c r="R361" s="43" t="n">
        <v>80</v>
      </c>
      <c r="S361" s="43" t="n">
        <v>61.25</v>
      </c>
      <c r="T361" s="58">
        <f>IF($C361="","",IF(ISNA(MATCH($C361,Comparativosimulacros!$E:$E,0)),"Falta en Comparativo","Sí está"))</f>
        <v/>
      </c>
    </row>
    <row r="362" ht="15.75" customHeight="1" s="42">
      <c r="A362" s="50" t="n">
        <v>705</v>
      </c>
      <c r="B362" s="44" t="n"/>
      <c r="C362" s="44" t="n"/>
      <c r="D362" s="43" t="inlineStr">
        <is>
          <t>Velasquez Mesa Zamara</t>
        </is>
      </c>
      <c r="E362" s="51" t="n"/>
      <c r="F362" s="52" t="n"/>
      <c r="G362" s="45" t="n">
        <v>4.11</v>
      </c>
      <c r="H362" s="45" t="n">
        <v>2.88</v>
      </c>
      <c r="I362" s="45" t="n">
        <v>4.21</v>
      </c>
      <c r="J362" s="45" t="n">
        <v>3.58</v>
      </c>
      <c r="K362" s="45" t="n">
        <v>4.38</v>
      </c>
      <c r="L362" s="58">
        <f>IF(OR($A362="",$N362=0),"",COUNTIFS($A$5:$A$1500,$A362,$N$5:$N$1500,"&gt;"&amp;$N362)+1)</f>
        <v/>
      </c>
      <c r="M362" s="58">
        <f>IF(OR($A362="",$N362=0),"",IF(AND($A362&gt;=1001,$A362&lt;=1005),COUNTIFS($A$5:$A$1500,"&gt;=1001",$A$5:$A$1500,"&lt;=1005",$N$5:$N$1500,"&gt;"&amp;$N362)+1,""))</f>
        <v/>
      </c>
      <c r="N362" s="50">
        <f>ROUND(((O362*3+P362*3+Q362*3+R362*3+S362*1)/13)*5,0)</f>
        <v/>
      </c>
      <c r="O362" s="43" t="n">
        <v>63.75</v>
      </c>
      <c r="P362" s="43" t="n">
        <v>41.43</v>
      </c>
      <c r="Q362" s="43" t="n">
        <v>60.5</v>
      </c>
      <c r="R362" s="43" t="n">
        <v>55</v>
      </c>
      <c r="S362" s="43" t="n">
        <v>65.63</v>
      </c>
      <c r="T362" s="58">
        <f>IF($C362="","",IF(ISNA(MATCH($C362,Comparativosimulacros!$E:$E,0)),"Falta en Comparativo","Sí está"))</f>
        <v/>
      </c>
    </row>
    <row r="363" ht="15.75" customHeight="1" s="42">
      <c r="A363" s="50" t="n">
        <v>705</v>
      </c>
      <c r="B363" s="44" t="n"/>
      <c r="C363" s="44" t="n"/>
      <c r="D363" s="43" t="inlineStr">
        <is>
          <t>Villa López Monzerrat</t>
        </is>
      </c>
      <c r="E363" s="51" t="n"/>
      <c r="F363" s="52" t="n"/>
      <c r="G363" s="45" t="n">
        <v>3.48</v>
      </c>
      <c r="H363" s="45" t="n">
        <v>3.58</v>
      </c>
      <c r="I363" s="45" t="n">
        <v>3.25</v>
      </c>
      <c r="J363" s="45" t="n">
        <v>1.95</v>
      </c>
      <c r="K363" s="45" t="n">
        <v>3.79</v>
      </c>
      <c r="L363" s="58">
        <f>IF(OR($A363="",$N363=0),"",COUNTIFS($A$5:$A$1500,$A363,$N$5:$N$1500,"&gt;"&amp;$N363)+1)</f>
        <v/>
      </c>
      <c r="M363" s="58">
        <f>IF(OR($A363="",$N363=0),"",IF(AND($A363&gt;=1001,$A363&lt;=1005),COUNTIFS($A$5:$A$1500,"&gt;=1001",$A$5:$A$1500,"&lt;=1005",$N$5:$N$1500,"&gt;"&amp;$N363)+1,""))</f>
        <v/>
      </c>
      <c r="N363" s="50">
        <f>ROUND(((O363*3+P363*3+Q363*3+R363*3+S363*1)/13)*5,0)</f>
        <v/>
      </c>
      <c r="O363" s="43" t="n">
        <v>54</v>
      </c>
      <c r="P363" s="43" t="n">
        <v>51.43</v>
      </c>
      <c r="Q363" s="43" t="n">
        <v>46.75</v>
      </c>
      <c r="R363" s="43" t="n">
        <v>30</v>
      </c>
      <c r="S363" s="43" t="n">
        <v>56.88</v>
      </c>
      <c r="T363" s="58">
        <f>IF($C363="","",IF(ISNA(MATCH($C363,Comparativosimulacros!$E:$E,0)),"Falta en Comparativo","Sí está"))</f>
        <v/>
      </c>
    </row>
    <row r="364" ht="15.75" customHeight="1" s="42">
      <c r="A364" s="50" t="n">
        <v>705</v>
      </c>
      <c r="B364" s="44" t="n"/>
      <c r="C364" s="44" t="n"/>
      <c r="D364" s="43" t="inlineStr">
        <is>
          <t>Zapata Luis Santiago</t>
        </is>
      </c>
      <c r="E364" s="51" t="n"/>
      <c r="F364" s="52" t="n"/>
      <c r="G364" s="45" t="n">
        <v>2.5</v>
      </c>
      <c r="H364" s="45" t="n">
        <v>2.71</v>
      </c>
      <c r="I364" s="45" t="n">
        <v>3.45</v>
      </c>
      <c r="J364" s="45" t="n">
        <v>1.95</v>
      </c>
      <c r="K364" s="45" t="n">
        <v>1.46</v>
      </c>
      <c r="L364" s="58">
        <f>IF(OR($A364="",$N364=0),"",COUNTIFS($A$5:$A$1500,$A364,$N$5:$N$1500,"&gt;"&amp;$N364)+1)</f>
        <v/>
      </c>
      <c r="M364" s="58">
        <f>IF(OR($A364="",$N364=0),"",IF(AND($A364&gt;=1001,$A364&lt;=1005),COUNTIFS($A$5:$A$1500,"&gt;=1001",$A$5:$A$1500,"&lt;=1005",$N$5:$N$1500,"&gt;"&amp;$N364)+1,""))</f>
        <v/>
      </c>
      <c r="N364" s="50">
        <f>ROUND(((O364*3+P364*3+Q364*3+R364*3+S364*1)/13)*5,0)</f>
        <v/>
      </c>
      <c r="O364" s="43" t="n">
        <v>38.75</v>
      </c>
      <c r="P364" s="43" t="n">
        <v>38.93</v>
      </c>
      <c r="Q364" s="43" t="n">
        <v>49.5</v>
      </c>
      <c r="R364" s="43" t="n">
        <v>30</v>
      </c>
      <c r="S364" s="43" t="n">
        <v>21.88</v>
      </c>
      <c r="T364" s="58">
        <f>IF($C364="","",IF(ISNA(MATCH($C364,Comparativosimulacros!$E:$E,0)),"Falta en Comparativo","Sí está"))</f>
        <v/>
      </c>
    </row>
    <row r="365" ht="15.75" customHeight="1" s="42">
      <c r="A365" s="50" t="n">
        <v>801</v>
      </c>
      <c r="B365" s="44" t="n"/>
      <c r="C365" s="44" t="n"/>
      <c r="D365" s="43" t="inlineStr">
        <is>
          <t>Agudelo Castillo Ciara Jayden</t>
        </is>
      </c>
      <c r="E365" s="51" t="n"/>
      <c r="F365" s="52" t="n"/>
      <c r="G365" s="45" t="n">
        <v>5</v>
      </c>
      <c r="H365" s="45" t="n">
        <v>4.21</v>
      </c>
      <c r="I365" s="45" t="n">
        <v>3.96</v>
      </c>
      <c r="J365" s="45" t="n">
        <v>3.77</v>
      </c>
      <c r="K365" s="45" t="n">
        <v>4.88</v>
      </c>
      <c r="L365" s="58">
        <f>IF(OR($A365="",$N365=0),"",COUNTIFS($A$5:$A$1500,$A365,$N$5:$N$1500,"&gt;"&amp;$N365)+1)</f>
        <v/>
      </c>
      <c r="M365" s="58">
        <f>IF(OR($A365="",$N365=0),"",IF(AND($A365&gt;=1001,$A365&lt;=1005),COUNTIFS($A$5:$A$1500,"&gt;=1001",$A$5:$A$1500,"&lt;=1005",$N$5:$N$1500,"&gt;"&amp;$N365)+1,""))</f>
        <v/>
      </c>
      <c r="N365" s="50">
        <f>ROUND(((O365*3+P365*3+Q365*3+R365*3+S365*1)/13)*5,0)</f>
        <v/>
      </c>
      <c r="O365" s="43" t="n">
        <v>69</v>
      </c>
      <c r="P365" s="43" t="n">
        <v>63.51</v>
      </c>
      <c r="Q365" s="43" t="n">
        <v>63</v>
      </c>
      <c r="R365" s="43" t="n">
        <v>65.63</v>
      </c>
      <c r="S365" s="43" t="n">
        <v>76.67</v>
      </c>
      <c r="T365" s="58">
        <f>IF($C365="","",IF(ISNA(MATCH($C365,Comparativosimulacros!$E:$E,0)),"Falta en Comparativo","Sí está"))</f>
        <v/>
      </c>
    </row>
    <row r="366" ht="15.75" customHeight="1" s="42">
      <c r="A366" s="50" t="n">
        <v>801</v>
      </c>
      <c r="B366" s="44" t="n"/>
      <c r="C366" s="44" t="n"/>
      <c r="D366" s="43" t="inlineStr">
        <is>
          <t>Aguirre Moncada Keiry</t>
        </is>
      </c>
      <c r="E366" s="51" t="n"/>
      <c r="F366" s="52" t="n"/>
      <c r="G366" s="45" t="n">
        <v>2.39</v>
      </c>
      <c r="H366" s="45" t="n">
        <v>2.41</v>
      </c>
      <c r="I366" s="45" t="n">
        <v>2.15</v>
      </c>
      <c r="J366" s="45" t="n">
        <v>3.01</v>
      </c>
      <c r="K366" s="45" t="n">
        <v>1.83</v>
      </c>
      <c r="L366" s="58">
        <f>IF(OR($A366="",$N366=0),"",COUNTIFS($A$5:$A$1500,$A366,$N$5:$N$1500,"&gt;"&amp;$N366)+1)</f>
        <v/>
      </c>
      <c r="M366" s="58">
        <f>IF(OR($A366="",$N366=0),"",IF(AND($A366&gt;=1001,$A366&lt;=1005),COUNTIFS($A$5:$A$1500,"&gt;=1001",$A$5:$A$1500,"&lt;=1005",$N$5:$N$1500,"&gt;"&amp;$N366)+1,""))</f>
        <v/>
      </c>
      <c r="N366" s="50">
        <f>ROUND(((O366*3+P366*3+Q366*3+R366*3+S366*1)/13)*5,0)</f>
        <v/>
      </c>
      <c r="O366" s="43" t="n">
        <v>33</v>
      </c>
      <c r="P366" s="43" t="n">
        <v>36.34</v>
      </c>
      <c r="Q366" s="43" t="n">
        <v>34.13</v>
      </c>
      <c r="R366" s="43" t="n">
        <v>52.5</v>
      </c>
      <c r="S366" s="43" t="n">
        <v>28.75</v>
      </c>
      <c r="T366" s="58">
        <f>IF($C366="","",IF(ISNA(MATCH($C366,Comparativosimulacros!$E:$E,0)),"Falta en Comparativo","Sí está"))</f>
        <v/>
      </c>
    </row>
    <row r="367" ht="15.75" customHeight="1" s="42">
      <c r="A367" s="50" t="n">
        <v>801</v>
      </c>
      <c r="B367" s="44" t="n"/>
      <c r="C367" s="44" t="n"/>
      <c r="D367" s="43" t="inlineStr">
        <is>
          <t>Aguirres Urrego Darlinson Estiven</t>
        </is>
      </c>
      <c r="E367" s="51" t="n"/>
      <c r="F367" s="52" t="n"/>
      <c r="G367" s="45" t="n">
        <v>3.26</v>
      </c>
      <c r="H367" s="45" t="n">
        <v>3.08</v>
      </c>
      <c r="I367" s="45" t="n">
        <v>2.48</v>
      </c>
      <c r="J367" s="45" t="n">
        <v>3.27</v>
      </c>
      <c r="K367" s="45" t="n">
        <v>1.83</v>
      </c>
      <c r="L367" s="58">
        <f>IF(OR($A367="",$N367=0),"",COUNTIFS($A$5:$A$1500,$A367,$N$5:$N$1500,"&gt;"&amp;$N367)+1)</f>
        <v/>
      </c>
      <c r="M367" s="58">
        <f>IF(OR($A367="",$N367=0),"",IF(AND($A367&gt;=1001,$A367&lt;=1005),COUNTIFS($A$5:$A$1500,"&gt;=1001",$A$5:$A$1500,"&lt;=1005",$N$5:$N$1500,"&gt;"&amp;$N367)+1,""))</f>
        <v/>
      </c>
      <c r="N367" s="50">
        <f>ROUND(((O367*3+P367*3+Q367*3+R367*3+S367*1)/13)*5,0)</f>
        <v/>
      </c>
      <c r="O367" s="43" t="n">
        <v>45</v>
      </c>
      <c r="P367" s="43" t="n">
        <v>46.49</v>
      </c>
      <c r="Q367" s="43" t="n">
        <v>39.38</v>
      </c>
      <c r="R367" s="43" t="n">
        <v>56.88</v>
      </c>
      <c r="S367" s="43" t="n">
        <v>28.75</v>
      </c>
      <c r="T367" s="58">
        <f>IF($C367="","",IF(ISNA(MATCH($C367,Comparativosimulacros!$E:$E,0)),"Falta en Comparativo","Sí está"))</f>
        <v/>
      </c>
    </row>
    <row r="368" ht="15.75" customHeight="1" s="42">
      <c r="A368" s="50" t="n">
        <v>801</v>
      </c>
      <c r="B368" s="44" t="n"/>
      <c r="C368" s="44" t="n"/>
      <c r="D368" s="43" t="inlineStr">
        <is>
          <t>Alcaraz Cano Yeikob David</t>
        </is>
      </c>
      <c r="E368" s="51" t="n"/>
      <c r="F368" s="52" t="n"/>
      <c r="G368" s="45" t="n">
        <v>3.92</v>
      </c>
      <c r="H368" s="45" t="n">
        <v>2.32</v>
      </c>
      <c r="I368" s="45" t="n">
        <v>3.63</v>
      </c>
      <c r="J368" s="45" t="n">
        <v>3.27</v>
      </c>
      <c r="K368" s="45" t="n">
        <v>1</v>
      </c>
      <c r="L368" s="58">
        <f>IF(OR($A368="",$N368=0),"",COUNTIFS($A$5:$A$1500,$A368,$N$5:$N$1500,"&gt;"&amp;$N368)+1)</f>
        <v/>
      </c>
      <c r="M368" s="58">
        <f>IF(OR($A368="",$N368=0),"",IF(AND($A368&gt;=1001,$A368&lt;=1005),COUNTIFS($A$5:$A$1500,"&gt;=1001",$A$5:$A$1500,"&lt;=1005",$N$5:$N$1500,"&gt;"&amp;$N368)+1,""))</f>
        <v/>
      </c>
      <c r="N368" s="50">
        <f>ROUND(((O368*3+P368*3+Q368*3+R368*3+S368*1)/13)*5,0)</f>
        <v/>
      </c>
      <c r="O368" s="43" t="n">
        <v>54</v>
      </c>
      <c r="P368" s="43" t="n">
        <v>35.03</v>
      </c>
      <c r="Q368" s="43" t="n">
        <v>57.75</v>
      </c>
      <c r="R368" s="43" t="n">
        <v>56.88</v>
      </c>
      <c r="S368" s="43" t="n">
        <v>14.38</v>
      </c>
      <c r="T368" s="58">
        <f>IF($C368="","",IF(ISNA(MATCH($C368,Comparativosimulacros!$E:$E,0)),"Falta en Comparativo","Sí está"))</f>
        <v/>
      </c>
    </row>
    <row r="369" ht="15.75" customHeight="1" s="42">
      <c r="A369" s="50" t="n">
        <v>801</v>
      </c>
      <c r="B369" s="44" t="n"/>
      <c r="C369" s="44" t="n"/>
      <c r="D369" s="43" t="inlineStr">
        <is>
          <t>Alcaraz Urrego Alejandro</t>
        </is>
      </c>
      <c r="E369" s="51" t="n"/>
      <c r="F369" s="52" t="n"/>
      <c r="G369" s="45" t="n">
        <v>1.74</v>
      </c>
      <c r="H369" s="45" t="n">
        <v>2.37</v>
      </c>
      <c r="I369" s="45" t="n">
        <v>3.96</v>
      </c>
      <c r="J369" s="45" t="n">
        <v>4.27</v>
      </c>
      <c r="K369" s="45" t="n">
        <v>3.97</v>
      </c>
      <c r="L369" s="58">
        <f>IF(OR($A369="",$N369=0),"",COUNTIFS($A$5:$A$1500,$A369,$N$5:$N$1500,"&gt;"&amp;$N369)+1)</f>
        <v/>
      </c>
      <c r="M369" s="58">
        <f>IF(OR($A369="",$N369=0),"",IF(AND($A369&gt;=1001,$A369&lt;=1005),COUNTIFS($A$5:$A$1500,"&gt;=1001",$A$5:$A$1500,"&lt;=1005",$N$5:$N$1500,"&gt;"&amp;$N369)+1,""))</f>
        <v/>
      </c>
      <c r="N369" s="50">
        <f>ROUND(((O369*3+P369*3+Q369*3+R369*3+S369*1)/13)*5,0)</f>
        <v/>
      </c>
      <c r="O369" s="43" t="n">
        <v>24</v>
      </c>
      <c r="P369" s="43" t="n">
        <v>35.68</v>
      </c>
      <c r="Q369" s="43" t="n">
        <v>63</v>
      </c>
      <c r="R369" s="43" t="n">
        <v>74.38</v>
      </c>
      <c r="S369" s="43" t="n">
        <v>62.29</v>
      </c>
      <c r="T369" s="58">
        <f>IF($C369="","",IF(ISNA(MATCH($C369,Comparativosimulacros!$E:$E,0)),"Falta en Comparativo","Sí está"))</f>
        <v/>
      </c>
    </row>
    <row r="370" ht="15.75" customHeight="1" s="42">
      <c r="A370" s="50" t="n">
        <v>801</v>
      </c>
      <c r="B370" s="44" t="n"/>
      <c r="C370" s="44" t="n"/>
      <c r="D370" s="43" t="inlineStr">
        <is>
          <t>Almanzar Lares Brenda Carolina</t>
        </is>
      </c>
      <c r="E370" s="51" t="n"/>
      <c r="F370" s="52" t="n"/>
      <c r="G370" s="45" t="n">
        <v>2.18</v>
      </c>
      <c r="H370" s="45" t="n">
        <v>2.65</v>
      </c>
      <c r="I370" s="45" t="n">
        <v>1.82</v>
      </c>
      <c r="J370" s="45" t="n">
        <v>1.51</v>
      </c>
      <c r="K370" s="45" t="n">
        <v>3.97</v>
      </c>
      <c r="L370" s="58">
        <f>IF(OR($A370="",$N370=0),"",COUNTIFS($A$5:$A$1500,$A370,$N$5:$N$1500,"&gt;"&amp;$N370)+1)</f>
        <v/>
      </c>
      <c r="M370" s="58">
        <f>IF(OR($A370="",$N370=0),"",IF(AND($A370&gt;=1001,$A370&lt;=1005),COUNTIFS($A$5:$A$1500,"&gt;=1001",$A$5:$A$1500,"&lt;=1005",$N$5:$N$1500,"&gt;"&amp;$N370)+1,""))</f>
        <v/>
      </c>
      <c r="N370" s="50">
        <f>ROUND(((O370*3+P370*3+Q370*3+R370*3+S370*1)/13)*5,0)</f>
        <v/>
      </c>
      <c r="O370" s="43" t="n">
        <v>30</v>
      </c>
      <c r="P370" s="43" t="n">
        <v>39.94</v>
      </c>
      <c r="Q370" s="43" t="n">
        <v>28.88</v>
      </c>
      <c r="R370" s="43" t="n">
        <v>26.25</v>
      </c>
      <c r="S370" s="43" t="n">
        <v>62.29</v>
      </c>
      <c r="T370" s="58">
        <f>IF($C370="","",IF(ISNA(MATCH($C370,Comparativosimulacros!$E:$E,0)),"Falta en Comparativo","Sí está"))</f>
        <v/>
      </c>
    </row>
    <row r="371" ht="15.75" customHeight="1" s="42">
      <c r="A371" s="50" t="n">
        <v>801</v>
      </c>
      <c r="B371" s="44" t="n"/>
      <c r="C371" s="44" t="n"/>
      <c r="D371" s="43" t="inlineStr">
        <is>
          <t>Argumedo López Oscar Yesit</t>
        </is>
      </c>
      <c r="E371" s="51" t="n"/>
      <c r="F371" s="52" t="n"/>
      <c r="G371" s="45" t="n">
        <v>3.7</v>
      </c>
      <c r="H371" s="45" t="n">
        <v>3.86</v>
      </c>
      <c r="I371" s="45" t="n">
        <v>2.64</v>
      </c>
      <c r="J371" s="45" t="n">
        <v>3.27</v>
      </c>
      <c r="K371" s="45" t="n">
        <v>2.44</v>
      </c>
      <c r="L371" s="58">
        <f>IF(OR($A371="",$N371=0),"",COUNTIFS($A$5:$A$1500,$A371,$N$5:$N$1500,"&gt;"&amp;$N371)+1)</f>
        <v/>
      </c>
      <c r="M371" s="58">
        <f>IF(OR($A371="",$N371=0),"",IF(AND($A371&gt;=1001,$A371&lt;=1005),COUNTIFS($A$5:$A$1500,"&gt;=1001",$A$5:$A$1500,"&lt;=1005",$N$5:$N$1500,"&gt;"&amp;$N371)+1,""))</f>
        <v/>
      </c>
      <c r="N371" s="50">
        <f>ROUND(((O371*3+P371*3+Q371*3+R371*3+S371*1)/13)*5,0)</f>
        <v/>
      </c>
      <c r="O371" s="43" t="n">
        <v>51</v>
      </c>
      <c r="P371" s="43" t="n">
        <v>58.27</v>
      </c>
      <c r="Q371" s="43" t="n">
        <v>42</v>
      </c>
      <c r="R371" s="43" t="n">
        <v>56.88</v>
      </c>
      <c r="S371" s="43" t="n">
        <v>38.33</v>
      </c>
      <c r="T371" s="58">
        <f>IF($C371="","",IF(ISNA(MATCH($C371,Comparativosimulacros!$E:$E,0)),"Falta en Comparativo","Sí está"))</f>
        <v/>
      </c>
    </row>
    <row r="372" ht="15.75" customHeight="1" s="42">
      <c r="A372" s="50" t="n">
        <v>801</v>
      </c>
      <c r="B372" s="44" t="n"/>
      <c r="C372" s="44" t="n"/>
      <c r="D372" s="43" t="inlineStr">
        <is>
          <t>Ariza Arenas Nikoll</t>
        </is>
      </c>
      <c r="E372" s="51" t="n"/>
      <c r="F372" s="52" t="n"/>
      <c r="G372" s="45" t="n">
        <v>2.18</v>
      </c>
      <c r="H372" s="45" t="n">
        <v>3.86</v>
      </c>
      <c r="I372" s="45" t="n">
        <v>3.96</v>
      </c>
      <c r="J372" s="45" t="n">
        <v>4.27</v>
      </c>
      <c r="K372" s="45" t="n">
        <v>5</v>
      </c>
      <c r="L372" s="58">
        <f>IF(OR($A372="",$N372=0),"",COUNTIFS($A$5:$A$1500,$A372,$N$5:$N$1500,"&gt;"&amp;$N372)+1)</f>
        <v/>
      </c>
      <c r="M372" s="58">
        <f>IF(OR($A372="",$N372=0),"",IF(AND($A372&gt;=1001,$A372&lt;=1005),COUNTIFS($A$5:$A$1500,"&gt;=1001",$A$5:$A$1500,"&lt;=1005",$N$5:$N$1500,"&gt;"&amp;$N372)+1,""))</f>
        <v/>
      </c>
      <c r="N372" s="50">
        <f>ROUND(((O372*3+P372*3+Q372*3+R372*3+S372*1)/13)*5,0)</f>
        <v/>
      </c>
      <c r="O372" s="43" t="n">
        <v>30</v>
      </c>
      <c r="P372" s="43" t="n">
        <v>58.27</v>
      </c>
      <c r="Q372" s="43" t="n">
        <v>63</v>
      </c>
      <c r="R372" s="43" t="n">
        <v>74.38</v>
      </c>
      <c r="S372" s="43" t="n">
        <v>81.45999999999999</v>
      </c>
      <c r="T372" s="58">
        <f>IF($C372="","",IF(ISNA(MATCH($C372,Comparativosimulacros!$E:$E,0)),"Falta en Comparativo","Sí está"))</f>
        <v/>
      </c>
    </row>
    <row r="373" ht="15.75" customHeight="1" s="42">
      <c r="A373" s="50" t="n">
        <v>801</v>
      </c>
      <c r="B373" s="44" t="n"/>
      <c r="C373" s="44" t="n"/>
      <c r="D373" s="43" t="inlineStr">
        <is>
          <t>Arteaga Franco Nicolas</t>
        </is>
      </c>
      <c r="E373" s="51" t="n"/>
      <c r="F373" s="52" t="n"/>
      <c r="G373" s="45" t="n">
        <v>3.92</v>
      </c>
      <c r="H373" s="45" t="n">
        <v>3.65</v>
      </c>
      <c r="I373" s="45" t="n">
        <v>3.96</v>
      </c>
      <c r="J373" s="45" t="n">
        <v>4.27</v>
      </c>
      <c r="K373" s="45" t="n">
        <v>4.58</v>
      </c>
      <c r="L373" s="58">
        <f>IF(OR($A373="",$N373=0),"",COUNTIFS($A$5:$A$1500,$A373,$N$5:$N$1500,"&gt;"&amp;$N373)+1)</f>
        <v/>
      </c>
      <c r="M373" s="58">
        <f>IF(OR($A373="",$N373=0),"",IF(AND($A373&gt;=1001,$A373&lt;=1005),COUNTIFS($A$5:$A$1500,"&gt;=1001",$A$5:$A$1500,"&lt;=1005",$N$5:$N$1500,"&gt;"&amp;$N373)+1,""))</f>
        <v/>
      </c>
      <c r="N373" s="50">
        <f>ROUND(((O373*3+P373*3+Q373*3+R373*3+S373*1)/13)*5,0)</f>
        <v/>
      </c>
      <c r="O373" s="43" t="n">
        <v>54</v>
      </c>
      <c r="P373" s="43" t="n">
        <v>55</v>
      </c>
      <c r="Q373" s="43" t="n">
        <v>63</v>
      </c>
      <c r="R373" s="43" t="n">
        <v>74.38</v>
      </c>
      <c r="S373" s="43" t="n">
        <v>71.88</v>
      </c>
      <c r="T373" s="58">
        <f>IF($C373="","",IF(ISNA(MATCH($C373,Comparativosimulacros!$E:$E,0)),"Falta en Comparativo","Sí está"))</f>
        <v/>
      </c>
    </row>
    <row r="374" ht="15.75" customHeight="1" s="42">
      <c r="A374" s="50" t="n">
        <v>801</v>
      </c>
      <c r="B374" s="44" t="n"/>
      <c r="C374" s="44" t="n"/>
      <c r="D374" s="43" t="inlineStr">
        <is>
          <t>Arteaga Grajales Yorman</t>
        </is>
      </c>
      <c r="E374" s="51" t="n"/>
      <c r="F374" s="52" t="n"/>
      <c r="G374" s="45" t="n">
        <v>3.92</v>
      </c>
      <c r="H374" s="45" t="n">
        <v>4.1</v>
      </c>
      <c r="I374" s="45" t="n">
        <v>3.63</v>
      </c>
      <c r="J374" s="45" t="n">
        <v>3.52</v>
      </c>
      <c r="K374" s="45" t="n">
        <v>4.58</v>
      </c>
      <c r="L374" s="58">
        <f>IF(OR($A374="",$N374=0),"",COUNTIFS($A$5:$A$1500,$A374,$N$5:$N$1500,"&gt;"&amp;$N374)+1)</f>
        <v/>
      </c>
      <c r="M374" s="58">
        <f>IF(OR($A374="",$N374=0),"",IF(AND($A374&gt;=1001,$A374&lt;=1005),COUNTIFS($A$5:$A$1500,"&gt;=1001",$A$5:$A$1500,"&lt;=1005",$N$5:$N$1500,"&gt;"&amp;$N374)+1,""))</f>
        <v/>
      </c>
      <c r="N374" s="50">
        <f>ROUND(((O374*3+P374*3+Q374*3+R374*3+S374*1)/13)*5,0)</f>
        <v/>
      </c>
      <c r="O374" s="43" t="n">
        <v>54</v>
      </c>
      <c r="P374" s="43" t="n">
        <v>61.88</v>
      </c>
      <c r="Q374" s="43" t="n">
        <v>57.75</v>
      </c>
      <c r="R374" s="43" t="n">
        <v>61.25</v>
      </c>
      <c r="S374" s="43" t="n">
        <v>71.88</v>
      </c>
      <c r="T374" s="58">
        <f>IF($C374="","",IF(ISNA(MATCH($C374,Comparativosimulacros!$E:$E,0)),"Falta en Comparativo","Sí está"))</f>
        <v/>
      </c>
    </row>
    <row r="375" ht="15.75" customHeight="1" s="42">
      <c r="A375" s="50" t="n">
        <v>801</v>
      </c>
      <c r="B375" s="44" t="n"/>
      <c r="C375" s="44" t="n"/>
      <c r="D375" s="43" t="inlineStr">
        <is>
          <t>Bedoya Acevedo Juan Pablo</t>
        </is>
      </c>
      <c r="E375" s="51" t="n"/>
      <c r="F375" s="52" t="n"/>
      <c r="G375" s="45" t="n">
        <v>4.13</v>
      </c>
      <c r="H375" s="45" t="n">
        <v>4.88</v>
      </c>
      <c r="I375" s="45" t="n">
        <v>4.29</v>
      </c>
      <c r="J375" s="45" t="n">
        <v>4.52</v>
      </c>
      <c r="K375" s="45" t="n">
        <v>3.66</v>
      </c>
      <c r="L375" s="58">
        <f>IF(OR($A375="",$N375=0),"",COUNTIFS($A$5:$A$1500,$A375,$N$5:$N$1500,"&gt;"&amp;$N375)+1)</f>
        <v/>
      </c>
      <c r="M375" s="58">
        <f>IF(OR($A375="",$N375=0),"",IF(AND($A375&gt;=1001,$A375&lt;=1005),COUNTIFS($A$5:$A$1500,"&gt;=1001",$A$5:$A$1500,"&lt;=1005",$N$5:$N$1500,"&gt;"&amp;$N375)+1,""))</f>
        <v/>
      </c>
      <c r="N375" s="50">
        <f>ROUND(((O375*3+P375*3+Q375*3+R375*3+S375*1)/13)*5,0)</f>
        <v/>
      </c>
      <c r="O375" s="43" t="n">
        <v>57</v>
      </c>
      <c r="P375" s="43" t="n">
        <v>73.66</v>
      </c>
      <c r="Q375" s="43" t="n">
        <v>68.25</v>
      </c>
      <c r="R375" s="43" t="n">
        <v>78.75</v>
      </c>
      <c r="S375" s="43" t="n">
        <v>57.5</v>
      </c>
      <c r="T375" s="58">
        <f>IF($C375="","",IF(ISNA(MATCH($C375,Comparativosimulacros!$E:$E,0)),"Falta en Comparativo","Sí está"))</f>
        <v/>
      </c>
    </row>
    <row r="376" ht="15.75" customHeight="1" s="42">
      <c r="A376" s="50" t="n">
        <v>801</v>
      </c>
      <c r="B376" s="44" t="n"/>
      <c r="C376" s="44" t="n"/>
      <c r="D376" s="43" t="inlineStr">
        <is>
          <t>Bolivar Bedoya Karen Dayana</t>
        </is>
      </c>
      <c r="E376" s="51" t="n"/>
      <c r="F376" s="52" t="n"/>
      <c r="G376" s="45" t="n">
        <v>3.7</v>
      </c>
      <c r="H376" s="45" t="n">
        <v>3.47</v>
      </c>
      <c r="I376" s="45" t="n">
        <v>1.65</v>
      </c>
      <c r="J376" s="45" t="n">
        <v>2.76</v>
      </c>
      <c r="K376" s="45" t="n">
        <v>3.05</v>
      </c>
      <c r="L376" s="58">
        <f>IF(OR($A376="",$N376=0),"",COUNTIFS($A$5:$A$1500,$A376,$N$5:$N$1500,"&gt;"&amp;$N376)+1)</f>
        <v/>
      </c>
      <c r="M376" s="58">
        <f>IF(OR($A376="",$N376=0),"",IF(AND($A376&gt;=1001,$A376&lt;=1005),COUNTIFS($A$5:$A$1500,"&gt;=1001",$A$5:$A$1500,"&lt;=1005",$N$5:$N$1500,"&gt;"&amp;$N376)+1,""))</f>
        <v/>
      </c>
      <c r="N376" s="50">
        <f>ROUND(((O376*3+P376*3+Q376*3+R376*3+S376*1)/13)*5,0)</f>
        <v/>
      </c>
      <c r="O376" s="43" t="n">
        <v>51</v>
      </c>
      <c r="P376" s="43" t="n">
        <v>52.38</v>
      </c>
      <c r="Q376" s="43" t="n">
        <v>26.25</v>
      </c>
      <c r="R376" s="43" t="n">
        <v>48.13</v>
      </c>
      <c r="S376" s="43" t="n">
        <v>47.92</v>
      </c>
      <c r="T376" s="58">
        <f>IF($C376="","",IF(ISNA(MATCH($C376,Comparativosimulacros!$E:$E,0)),"Falta en Comparativo","Sí está"))</f>
        <v/>
      </c>
    </row>
    <row r="377" ht="15.75" customHeight="1" s="42">
      <c r="A377" s="50" t="n">
        <v>801</v>
      </c>
      <c r="B377" s="44" t="n"/>
      <c r="C377" s="44" t="n"/>
      <c r="D377" s="43" t="inlineStr">
        <is>
          <t>Brand Arroyave María Ufay</t>
        </is>
      </c>
      <c r="E377" s="51" t="n"/>
      <c r="F377" s="52" t="n"/>
      <c r="G377" s="45" t="n">
        <v>3.26</v>
      </c>
      <c r="H377" s="45" t="n">
        <v>4.62</v>
      </c>
      <c r="I377" s="45" t="n">
        <v>4.96</v>
      </c>
      <c r="J377" s="45" t="n">
        <v>3.01</v>
      </c>
      <c r="K377" s="45" t="n">
        <v>4.27</v>
      </c>
      <c r="L377" s="58">
        <f>IF(OR($A377="",$N377=0),"",COUNTIFS($A$5:$A$1500,$A377,$N$5:$N$1500,"&gt;"&amp;$N377)+1)</f>
        <v/>
      </c>
      <c r="M377" s="58">
        <f>IF(OR($A377="",$N377=0),"",IF(AND($A377&gt;=1001,$A377&lt;=1005),COUNTIFS($A$5:$A$1500,"&gt;=1001",$A$5:$A$1500,"&lt;=1005",$N$5:$N$1500,"&gt;"&amp;$N377)+1,""))</f>
        <v/>
      </c>
      <c r="N377" s="50">
        <f>ROUND(((O377*3+P377*3+Q377*3+R377*3+S377*1)/13)*5,0)</f>
        <v/>
      </c>
      <c r="O377" s="43" t="n">
        <v>45</v>
      </c>
      <c r="P377" s="43" t="n">
        <v>69.73</v>
      </c>
      <c r="Q377" s="43" t="n">
        <v>78.88</v>
      </c>
      <c r="R377" s="43" t="n">
        <v>52.5</v>
      </c>
      <c r="S377" s="43" t="n">
        <v>67.08</v>
      </c>
      <c r="T377" s="58">
        <f>IF($C377="","",IF(ISNA(MATCH($C377,Comparativosimulacros!$E:$E,0)),"Falta en Comparativo","Sí está"))</f>
        <v/>
      </c>
    </row>
    <row r="378" ht="15.75" customHeight="1" s="42">
      <c r="A378" s="50" t="n">
        <v>801</v>
      </c>
      <c r="B378" s="44" t="n"/>
      <c r="C378" s="44" t="n"/>
      <c r="D378" s="43" t="inlineStr">
        <is>
          <t>Cano Salazar Sara Sofia</t>
        </is>
      </c>
      <c r="E378" s="51" t="n"/>
      <c r="F378" s="52" t="n"/>
      <c r="G378" s="45" t="n">
        <v>1.74</v>
      </c>
      <c r="H378" s="45" t="n">
        <v>2.11</v>
      </c>
      <c r="I378" s="45" t="n">
        <v>2.48</v>
      </c>
      <c r="J378" s="45" t="n">
        <v>1.26</v>
      </c>
      <c r="K378" s="45" t="n">
        <v>1.22</v>
      </c>
      <c r="L378" s="58">
        <f>IF(OR($A378="",$N378=0),"",COUNTIFS($A$5:$A$1500,$A378,$N$5:$N$1500,"&gt;"&amp;$N378)+1)</f>
        <v/>
      </c>
      <c r="M378" s="58">
        <f>IF(OR($A378="",$N378=0),"",IF(AND($A378&gt;=1001,$A378&lt;=1005),COUNTIFS($A$5:$A$1500,"&gt;=1001",$A$5:$A$1500,"&lt;=1005",$N$5:$N$1500,"&gt;"&amp;$N378)+1,""))</f>
        <v/>
      </c>
      <c r="N378" s="50">
        <f>ROUND(((O378*3+P378*3+Q378*3+R378*3+S378*1)/13)*5,0)</f>
        <v/>
      </c>
      <c r="O378" s="43" t="n">
        <v>24</v>
      </c>
      <c r="P378" s="43" t="n">
        <v>31.76</v>
      </c>
      <c r="Q378" s="43" t="n">
        <v>39.38</v>
      </c>
      <c r="R378" s="43" t="n">
        <v>21.88</v>
      </c>
      <c r="S378" s="43" t="n">
        <v>19.17</v>
      </c>
      <c r="T378" s="58">
        <f>IF($C378="","",IF(ISNA(MATCH($C378,Comparativosimulacros!$E:$E,0)),"Falta en Comparativo","Sí está"))</f>
        <v/>
      </c>
    </row>
    <row r="379" ht="15.75" customHeight="1" s="42">
      <c r="A379" s="50" t="n">
        <v>801</v>
      </c>
      <c r="B379" s="44" t="n"/>
      <c r="C379" s="44" t="n"/>
      <c r="D379" s="43" t="inlineStr">
        <is>
          <t>Cardenas Aguinaga Javes Estiven</t>
        </is>
      </c>
      <c r="E379" s="51" t="n"/>
      <c r="F379" s="52" t="n"/>
      <c r="G379" s="45" t="n">
        <v>5</v>
      </c>
      <c r="H379" s="45" t="n">
        <v>5</v>
      </c>
      <c r="I379" s="45" t="n">
        <v>5</v>
      </c>
      <c r="J379" s="45" t="n">
        <v>5</v>
      </c>
      <c r="K379" s="45" t="n">
        <v>5</v>
      </c>
      <c r="L379" s="58">
        <f>IF(OR($A379="",$N379=0),"",COUNTIFS($A$5:$A$1500,$A379,$N$5:$N$1500,"&gt;"&amp;$N379)+1)</f>
        <v/>
      </c>
      <c r="M379" s="58">
        <f>IF(OR($A379="",$N379=0),"",IF(AND($A379&gt;=1001,$A379&lt;=1005),COUNTIFS($A$5:$A$1500,"&gt;=1001",$A$5:$A$1500,"&lt;=1005",$N$5:$N$1500,"&gt;"&amp;$N379)+1,""))</f>
        <v/>
      </c>
      <c r="N379" s="50">
        <f>ROUND(((O379*3+P379*3+Q379*3+R379*3+S379*1)/13)*5,0)</f>
        <v/>
      </c>
      <c r="O379" s="43" t="n">
        <v>75</v>
      </c>
      <c r="P379" s="43" t="n">
        <v>82.17</v>
      </c>
      <c r="Q379" s="43" t="n">
        <v>89.38</v>
      </c>
      <c r="R379" s="43" t="n">
        <v>87.5</v>
      </c>
      <c r="S379" s="43" t="n">
        <v>91.04000000000001</v>
      </c>
      <c r="T379" s="58">
        <f>IF($C379="","",IF(ISNA(MATCH($C379,Comparativosimulacros!$E:$E,0)),"Falta en Comparativo","Sí está"))</f>
        <v/>
      </c>
    </row>
    <row r="380" ht="15.75" customHeight="1" s="42">
      <c r="A380" s="50" t="n">
        <v>801</v>
      </c>
      <c r="B380" s="44" t="n"/>
      <c r="C380" s="44" t="n"/>
      <c r="D380" s="43" t="inlineStr">
        <is>
          <t>Cardona Thomas Victor Ismael</t>
        </is>
      </c>
      <c r="E380" s="51" t="n"/>
      <c r="F380" s="52" t="n"/>
      <c r="G380" s="45" t="n">
        <v>5</v>
      </c>
      <c r="H380" s="45" t="n">
        <v>4.93</v>
      </c>
      <c r="I380" s="45" t="n">
        <v>4.46</v>
      </c>
      <c r="J380" s="45" t="n">
        <v>4.52</v>
      </c>
      <c r="K380" s="45" t="n">
        <v>3.97</v>
      </c>
      <c r="L380" s="58">
        <f>IF(OR($A380="",$N380=0),"",COUNTIFS($A$5:$A$1500,$A380,$N$5:$N$1500,"&gt;"&amp;$N380)+1)</f>
        <v/>
      </c>
      <c r="M380" s="58">
        <f>IF(OR($A380="",$N380=0),"",IF(AND($A380&gt;=1001,$A380&lt;=1005),COUNTIFS($A$5:$A$1500,"&gt;=1001",$A$5:$A$1500,"&lt;=1005",$N$5:$N$1500,"&gt;"&amp;$N380)+1,""))</f>
        <v/>
      </c>
      <c r="N380" s="50">
        <f>ROUND(((O380*3+P380*3+Q380*3+R380*3+S380*1)/13)*5,0)</f>
        <v/>
      </c>
      <c r="O380" s="43" t="n">
        <v>83</v>
      </c>
      <c r="P380" s="43" t="n">
        <v>74.31999999999999</v>
      </c>
      <c r="Q380" s="43" t="n">
        <v>70.88</v>
      </c>
      <c r="R380" s="43" t="n">
        <v>78.75</v>
      </c>
      <c r="S380" s="43" t="n">
        <v>62.29</v>
      </c>
      <c r="T380" s="58">
        <f>IF($C380="","",IF(ISNA(MATCH($C380,Comparativosimulacros!$E:$E,0)),"Falta en Comparativo","Sí está"))</f>
        <v/>
      </c>
    </row>
    <row r="381" ht="15.75" customHeight="1" s="42">
      <c r="A381" s="50" t="n">
        <v>801</v>
      </c>
      <c r="B381" s="44" t="n"/>
      <c r="C381" s="44" t="n"/>
      <c r="D381" s="43" t="inlineStr">
        <is>
          <t>Cartagena De Hoyos Jose Fernando</t>
        </is>
      </c>
      <c r="E381" s="51" t="n"/>
      <c r="F381" s="52" t="n"/>
      <c r="G381" s="45" t="n">
        <v>3.92</v>
      </c>
      <c r="H381" s="45" t="n">
        <v>4.93</v>
      </c>
      <c r="I381" s="45" t="n">
        <v>5</v>
      </c>
      <c r="J381" s="45" t="n">
        <v>3.52</v>
      </c>
      <c r="K381" s="45" t="n">
        <v>3.97</v>
      </c>
      <c r="L381" s="58">
        <f>IF(OR($A381="",$N381=0),"",COUNTIFS($A$5:$A$1500,$A381,$N$5:$N$1500,"&gt;"&amp;$N381)+1)</f>
        <v/>
      </c>
      <c r="M381" s="58">
        <f>IF(OR($A381="",$N381=0),"",IF(AND($A381&gt;=1001,$A381&lt;=1005),COUNTIFS($A$5:$A$1500,"&gt;=1001",$A$5:$A$1500,"&lt;=1005",$N$5:$N$1500,"&gt;"&amp;$N381)+1,""))</f>
        <v/>
      </c>
      <c r="N381" s="50">
        <f>ROUND(((O381*3+P381*3+Q381*3+R381*3+S381*1)/13)*5,0)</f>
        <v/>
      </c>
      <c r="O381" s="43" t="n">
        <v>54</v>
      </c>
      <c r="P381" s="43" t="n">
        <v>74.31999999999999</v>
      </c>
      <c r="Q381" s="43" t="n">
        <v>84.13</v>
      </c>
      <c r="R381" s="43" t="n">
        <v>61.25</v>
      </c>
      <c r="S381" s="43" t="n">
        <v>62.29</v>
      </c>
      <c r="T381" s="58">
        <f>IF($C381="","",IF(ISNA(MATCH($C381,Comparativosimulacros!$E:$E,0)),"Falta en Comparativo","Sí está"))</f>
        <v/>
      </c>
    </row>
    <row r="382" ht="15.75" customHeight="1" s="42">
      <c r="A382" s="50" t="n">
        <v>801</v>
      </c>
      <c r="B382" s="44" t="n"/>
      <c r="C382" s="44" t="n"/>
      <c r="D382" s="43" t="inlineStr">
        <is>
          <t>Carvajal Pava Any Carolina</t>
        </is>
      </c>
      <c r="E382" s="51" t="n"/>
      <c r="F382" s="52" t="n"/>
      <c r="G382" s="45" t="n">
        <v>2.39</v>
      </c>
      <c r="H382" s="45" t="n">
        <v>5</v>
      </c>
      <c r="I382" s="45" t="n">
        <v>5</v>
      </c>
      <c r="J382" s="45" t="n">
        <v>4.77</v>
      </c>
      <c r="K382" s="45" t="n">
        <v>4.58</v>
      </c>
      <c r="L382" s="58">
        <f>IF(OR($A382="",$N382=0),"",COUNTIFS($A$5:$A$1500,$A382,$N$5:$N$1500,"&gt;"&amp;$N382)+1)</f>
        <v/>
      </c>
      <c r="M382" s="58">
        <f>IF(OR($A382="",$N382=0),"",IF(AND($A382&gt;=1001,$A382&lt;=1005),COUNTIFS($A$5:$A$1500,"&gt;=1001",$A$5:$A$1500,"&lt;=1005",$N$5:$N$1500,"&gt;"&amp;$N382)+1,""))</f>
        <v/>
      </c>
      <c r="N382" s="50">
        <f>ROUND(((O382*3+P382*3+Q382*3+R382*3+S382*1)/13)*5,0)</f>
        <v/>
      </c>
      <c r="O382" s="43" t="n">
        <v>33</v>
      </c>
      <c r="P382" s="43" t="n">
        <v>78.90000000000001</v>
      </c>
      <c r="Q382" s="43" t="n">
        <v>81.5</v>
      </c>
      <c r="R382" s="43" t="n">
        <v>83.13</v>
      </c>
      <c r="S382" s="43" t="n">
        <v>71.88</v>
      </c>
      <c r="T382" s="58">
        <f>IF($C382="","",IF(ISNA(MATCH($C382,Comparativosimulacros!$E:$E,0)),"Falta en Comparativo","Sí está"))</f>
        <v/>
      </c>
    </row>
    <row r="383" ht="15.75" customHeight="1" s="42">
      <c r="A383" s="50" t="n">
        <v>801</v>
      </c>
      <c r="B383" s="44" t="n"/>
      <c r="C383" s="44" t="n"/>
      <c r="D383" s="43" t="inlineStr">
        <is>
          <t>Celis Velez Ana Sofia</t>
        </is>
      </c>
      <c r="E383" s="51" t="n"/>
      <c r="F383" s="52" t="n"/>
      <c r="G383" s="45" t="n">
        <v>5</v>
      </c>
      <c r="H383" s="45" t="n">
        <v>3.65</v>
      </c>
      <c r="I383" s="45" t="n">
        <v>4.46</v>
      </c>
      <c r="J383" s="45" t="n">
        <v>3.77</v>
      </c>
      <c r="K383" s="45" t="n">
        <v>3.97</v>
      </c>
      <c r="L383" s="58">
        <f>IF(OR($A383="",$N383=0),"",COUNTIFS($A$5:$A$1500,$A383,$N$5:$N$1500,"&gt;"&amp;$N383)+1)</f>
        <v/>
      </c>
      <c r="M383" s="58">
        <f>IF(OR($A383="",$N383=0),"",IF(AND($A383&gt;=1001,$A383&lt;=1005),COUNTIFS($A$5:$A$1500,"&gt;=1001",$A$5:$A$1500,"&lt;=1005",$N$5:$N$1500,"&gt;"&amp;$N383)+1,""))</f>
        <v/>
      </c>
      <c r="N383" s="50">
        <f>ROUND(((O383*3+P383*3+Q383*3+R383*3+S383*1)/13)*5,0)</f>
        <v/>
      </c>
      <c r="O383" s="43" t="n">
        <v>75</v>
      </c>
      <c r="P383" s="43" t="n">
        <v>55</v>
      </c>
      <c r="Q383" s="43" t="n">
        <v>70.88</v>
      </c>
      <c r="R383" s="43" t="n">
        <v>65.63</v>
      </c>
      <c r="S383" s="43" t="n">
        <v>62.29</v>
      </c>
      <c r="T383" s="58">
        <f>IF($C383="","",IF(ISNA(MATCH($C383,Comparativosimulacros!$E:$E,0)),"Falta en Comparativo","Sí está"))</f>
        <v/>
      </c>
    </row>
    <row r="384" ht="15.75" customHeight="1" s="42">
      <c r="A384" s="50" t="n">
        <v>801</v>
      </c>
      <c r="B384" s="44" t="n"/>
      <c r="C384" s="44" t="n"/>
      <c r="D384" s="43" t="inlineStr">
        <is>
          <t>Diaz Zapata Juan David</t>
        </is>
      </c>
      <c r="E384" s="51" t="n"/>
      <c r="F384" s="52" t="n"/>
      <c r="G384" s="45" t="n">
        <v>3.48</v>
      </c>
      <c r="H384" s="45" t="n">
        <v>4.43</v>
      </c>
      <c r="I384" s="45" t="n">
        <v>3.47</v>
      </c>
      <c r="J384" s="45" t="n">
        <v>4.02</v>
      </c>
      <c r="K384" s="45" t="n">
        <v>3.36</v>
      </c>
      <c r="L384" s="58">
        <f>IF(OR($A384="",$N384=0),"",COUNTIFS($A$5:$A$1500,$A384,$N$5:$N$1500,"&gt;"&amp;$N384)+1)</f>
        <v/>
      </c>
      <c r="M384" s="58">
        <f>IF(OR($A384="",$N384=0),"",IF(AND($A384&gt;=1001,$A384&lt;=1005),COUNTIFS($A$5:$A$1500,"&gt;=1001",$A$5:$A$1500,"&lt;=1005",$N$5:$N$1500,"&gt;"&amp;$N384)+1,""))</f>
        <v/>
      </c>
      <c r="N384" s="50">
        <f>ROUND(((O384*3+P384*3+Q384*3+R384*3+S384*1)/13)*5,0)</f>
        <v/>
      </c>
      <c r="O384" s="43" t="n">
        <v>48</v>
      </c>
      <c r="P384" s="43" t="n">
        <v>66.79000000000001</v>
      </c>
      <c r="Q384" s="43" t="n">
        <v>55.13</v>
      </c>
      <c r="R384" s="43" t="n">
        <v>70</v>
      </c>
      <c r="S384" s="43" t="n">
        <v>52.71</v>
      </c>
      <c r="T384" s="58">
        <f>IF($C384="","",IF(ISNA(MATCH($C384,Comparativosimulacros!$E:$E,0)),"Falta en Comparativo","Sí está"))</f>
        <v/>
      </c>
    </row>
    <row r="385" ht="15.75" customHeight="1" s="42">
      <c r="A385" s="50" t="n">
        <v>801</v>
      </c>
      <c r="B385" s="44" t="n"/>
      <c r="C385" s="44" t="n"/>
      <c r="D385" s="43" t="inlineStr">
        <is>
          <t>Echeverri Sanchez Luciana</t>
        </is>
      </c>
      <c r="E385" s="51" t="n"/>
      <c r="F385" s="52" t="n"/>
      <c r="G385" s="45" t="n">
        <v>4.13</v>
      </c>
      <c r="H385" s="45" t="n">
        <v>4.17</v>
      </c>
      <c r="I385" s="45" t="n">
        <v>3.8</v>
      </c>
      <c r="J385" s="45" t="n">
        <v>4.02</v>
      </c>
      <c r="K385" s="45" t="n">
        <v>4.27</v>
      </c>
      <c r="L385" s="58">
        <f>IF(OR($A385="",$N385=0),"",COUNTIFS($A$5:$A$1500,$A385,$N$5:$N$1500,"&gt;"&amp;$N385)+1)</f>
        <v/>
      </c>
      <c r="M385" s="58">
        <f>IF(OR($A385="",$N385=0),"",IF(AND($A385&gt;=1001,$A385&lt;=1005),COUNTIFS($A$5:$A$1500,"&gt;=1001",$A$5:$A$1500,"&lt;=1005",$N$5:$N$1500,"&gt;"&amp;$N385)+1,""))</f>
        <v/>
      </c>
      <c r="N385" s="50">
        <f>ROUND(((O385*3+P385*3+Q385*3+R385*3+S385*1)/13)*5,0)</f>
        <v/>
      </c>
      <c r="O385" s="43" t="n">
        <v>57</v>
      </c>
      <c r="P385" s="43" t="n">
        <v>62.86</v>
      </c>
      <c r="Q385" s="43" t="n">
        <v>60.38</v>
      </c>
      <c r="R385" s="43" t="n">
        <v>70</v>
      </c>
      <c r="S385" s="43" t="n">
        <v>67.08</v>
      </c>
      <c r="T385" s="58">
        <f>IF($C385="","",IF(ISNA(MATCH($C385,Comparativosimulacros!$E:$E,0)),"Falta en Comparativo","Sí está"))</f>
        <v/>
      </c>
    </row>
    <row r="386" ht="15.75" customHeight="1" s="42">
      <c r="A386" s="50" t="n">
        <v>801</v>
      </c>
      <c r="B386" s="44" t="n"/>
      <c r="C386" s="44" t="n"/>
      <c r="D386" s="43" t="inlineStr">
        <is>
          <t>Fernández Garay Juan Sebastián</t>
        </is>
      </c>
      <c r="E386" s="51" t="n"/>
      <c r="F386" s="52" t="n"/>
      <c r="G386" s="45" t="n">
        <v>2.18</v>
      </c>
      <c r="H386" s="45" t="n">
        <v>1.35</v>
      </c>
      <c r="I386" s="45" t="n">
        <v>1.98</v>
      </c>
      <c r="J386" s="45" t="n">
        <v>2.51</v>
      </c>
      <c r="K386" s="45" t="n">
        <v>2.44</v>
      </c>
      <c r="L386" s="58">
        <f>IF(OR($A386="",$N386=0),"",COUNTIFS($A$5:$A$1500,$A386,$N$5:$N$1500,"&gt;"&amp;$N386)+1)</f>
        <v/>
      </c>
      <c r="M386" s="58">
        <f>IF(OR($A386="",$N386=0),"",IF(AND($A386&gt;=1001,$A386&lt;=1005),COUNTIFS($A$5:$A$1500,"&gt;=1001",$A$5:$A$1500,"&lt;=1005",$N$5:$N$1500,"&gt;"&amp;$N386)+1,""))</f>
        <v/>
      </c>
      <c r="N386" s="50">
        <f>ROUND(((O386*3+P386*3+Q386*3+R386*3+S386*1)/13)*5,0)</f>
        <v/>
      </c>
      <c r="O386" s="43" t="n">
        <v>30</v>
      </c>
      <c r="P386" s="43" t="n">
        <v>20.3</v>
      </c>
      <c r="Q386" s="43" t="n">
        <v>31.5</v>
      </c>
      <c r="R386" s="43" t="n">
        <v>43.75</v>
      </c>
      <c r="S386" s="43" t="n">
        <v>38.33</v>
      </c>
      <c r="T386" s="58">
        <f>IF($C386="","",IF(ISNA(MATCH($C386,Comparativosimulacros!$E:$E,0)),"Falta en Comparativo","Sí está"))</f>
        <v/>
      </c>
    </row>
    <row r="387" ht="15.75" customHeight="1" s="42">
      <c r="A387" s="50" t="n">
        <v>801</v>
      </c>
      <c r="B387" s="44" t="n"/>
      <c r="C387" s="44" t="n"/>
      <c r="D387" s="43" t="inlineStr">
        <is>
          <t>Gallego Calle Maria Isabel</t>
        </is>
      </c>
      <c r="E387" s="51" t="n"/>
      <c r="F387" s="52" t="n"/>
      <c r="G387" s="45" t="n">
        <v>4.57</v>
      </c>
      <c r="H387" s="45" t="n">
        <v>4.32</v>
      </c>
      <c r="I387" s="45" t="n">
        <v>3.8</v>
      </c>
      <c r="J387" s="45" t="n">
        <v>4.27</v>
      </c>
      <c r="K387" s="45" t="n">
        <v>4.58</v>
      </c>
      <c r="L387" s="58">
        <f>IF(OR($A387="",$N387=0),"",COUNTIFS($A$5:$A$1500,$A387,$N$5:$N$1500,"&gt;"&amp;$N387)+1)</f>
        <v/>
      </c>
      <c r="M387" s="58">
        <f>IF(OR($A387="",$N387=0),"",IF(AND($A387&gt;=1001,$A387&lt;=1005),COUNTIFS($A$5:$A$1500,"&gt;=1001",$A$5:$A$1500,"&lt;=1005",$N$5:$N$1500,"&gt;"&amp;$N387)+1,""))</f>
        <v/>
      </c>
      <c r="N387" s="50">
        <f>ROUND(((O387*3+P387*3+Q387*3+R387*3+S387*1)/13)*5,0)</f>
        <v/>
      </c>
      <c r="O387" s="43" t="n">
        <v>63</v>
      </c>
      <c r="P387" s="43" t="n">
        <v>65.15000000000001</v>
      </c>
      <c r="Q387" s="43" t="n">
        <v>60.38</v>
      </c>
      <c r="R387" s="43" t="n">
        <v>74.38</v>
      </c>
      <c r="S387" s="43" t="n">
        <v>71.88</v>
      </c>
      <c r="T387" s="58">
        <f>IF($C387="","",IF(ISNA(MATCH($C387,Comparativosimulacros!$E:$E,0)),"Falta en Comparativo","Sí está"))</f>
        <v/>
      </c>
    </row>
    <row r="388" ht="15.75" customHeight="1" s="42">
      <c r="A388" s="50" t="n">
        <v>801</v>
      </c>
      <c r="B388" s="44" t="n"/>
      <c r="C388" s="44" t="n"/>
      <c r="D388" s="43" t="inlineStr">
        <is>
          <t>Gallego Usma Juan Sebastian</t>
        </is>
      </c>
      <c r="E388" s="51" t="n"/>
      <c r="F388" s="52" t="n"/>
      <c r="G388" s="45" t="n">
        <v>4.35</v>
      </c>
      <c r="H388" s="45" t="n">
        <v>3.8</v>
      </c>
      <c r="I388" s="45" t="n">
        <v>3.3</v>
      </c>
      <c r="J388" s="45" t="n">
        <v>3.77</v>
      </c>
      <c r="K388" s="45" t="n">
        <v>3.66</v>
      </c>
      <c r="L388" s="58">
        <f>IF(OR($A388="",$N388=0),"",COUNTIFS($A$5:$A$1500,$A388,$N$5:$N$1500,"&gt;"&amp;$N388)+1)</f>
        <v/>
      </c>
      <c r="M388" s="58">
        <f>IF(OR($A388="",$N388=0),"",IF(AND($A388&gt;=1001,$A388&lt;=1005),COUNTIFS($A$5:$A$1500,"&gt;=1001",$A$5:$A$1500,"&lt;=1005",$N$5:$N$1500,"&gt;"&amp;$N388)+1,""))</f>
        <v/>
      </c>
      <c r="N388" s="50">
        <f>ROUND(((O388*3+P388*3+Q388*3+R388*3+S388*1)/13)*5,0)</f>
        <v/>
      </c>
      <c r="O388" s="43" t="n">
        <v>60</v>
      </c>
      <c r="P388" s="43" t="n">
        <v>57.29</v>
      </c>
      <c r="Q388" s="43" t="n">
        <v>52.5</v>
      </c>
      <c r="R388" s="43" t="n">
        <v>65.63</v>
      </c>
      <c r="S388" s="43" t="n">
        <v>57.5</v>
      </c>
      <c r="T388" s="58">
        <f>IF($C388="","",IF(ISNA(MATCH($C388,Comparativosimulacros!$E:$E,0)),"Falta en Comparativo","Sí está"))</f>
        <v/>
      </c>
    </row>
    <row r="389" ht="15.75" customHeight="1" s="42">
      <c r="A389" s="50" t="n">
        <v>801</v>
      </c>
      <c r="B389" s="44" t="n"/>
      <c r="C389" s="44" t="n"/>
      <c r="D389" s="43" t="inlineStr">
        <is>
          <t>Gomez Lezcano Guadalupe</t>
        </is>
      </c>
      <c r="E389" s="51" t="n"/>
      <c r="F389" s="52" t="n"/>
      <c r="G389" s="45" t="n">
        <v>2.83</v>
      </c>
      <c r="H389" s="45" t="n">
        <v>2.37</v>
      </c>
      <c r="I389" s="45" t="n">
        <v>1.82</v>
      </c>
      <c r="J389" s="45" t="n">
        <v>3.77</v>
      </c>
      <c r="K389" s="45" t="n">
        <v>1.22</v>
      </c>
      <c r="L389" s="58">
        <f>IF(OR($A389="",$N389=0),"",COUNTIFS($A$5:$A$1500,$A389,$N$5:$N$1500,"&gt;"&amp;$N389)+1)</f>
        <v/>
      </c>
      <c r="M389" s="58">
        <f>IF(OR($A389="",$N389=0),"",IF(AND($A389&gt;=1001,$A389&lt;=1005),COUNTIFS($A$5:$A$1500,"&gt;=1001",$A$5:$A$1500,"&lt;=1005",$N$5:$N$1500,"&gt;"&amp;$N389)+1,""))</f>
        <v/>
      </c>
      <c r="N389" s="50">
        <f>ROUND(((O389*3+P389*3+Q389*3+R389*3+S389*1)/13)*5,0)</f>
        <v/>
      </c>
      <c r="O389" s="43" t="n">
        <v>39</v>
      </c>
      <c r="P389" s="43" t="n">
        <v>35.68</v>
      </c>
      <c r="Q389" s="43" t="n">
        <v>28.88</v>
      </c>
      <c r="R389" s="43" t="n">
        <v>65.63</v>
      </c>
      <c r="S389" s="43" t="n">
        <v>19.17</v>
      </c>
      <c r="T389" s="58">
        <f>IF($C389="","",IF(ISNA(MATCH($C389,Comparativosimulacros!$E:$E,0)),"Falta en Comparativo","Sí está"))</f>
        <v/>
      </c>
    </row>
    <row r="390" ht="15.75" customHeight="1" s="42">
      <c r="A390" s="50" t="n">
        <v>801</v>
      </c>
      <c r="B390" s="44" t="n"/>
      <c r="C390" s="44" t="n"/>
      <c r="D390" s="43" t="inlineStr">
        <is>
          <t>Gonzalez Echavarria Allison Stefania</t>
        </is>
      </c>
      <c r="E390" s="51" t="n"/>
      <c r="F390" s="52" t="n"/>
      <c r="G390" s="45" t="n">
        <v>2.61</v>
      </c>
      <c r="H390" s="45" t="n">
        <v>3.39</v>
      </c>
      <c r="I390" s="45" t="n">
        <v>4.46</v>
      </c>
      <c r="J390" s="45" t="n">
        <v>4.27</v>
      </c>
      <c r="K390" s="45" t="n">
        <v>3.97</v>
      </c>
      <c r="L390" s="58">
        <f>IF(OR($A390="",$N390=0),"",COUNTIFS($A$5:$A$1500,$A390,$N$5:$N$1500,"&gt;"&amp;$N390)+1)</f>
        <v/>
      </c>
      <c r="M390" s="58">
        <f>IF(OR($A390="",$N390=0),"",IF(AND($A390&gt;=1001,$A390&lt;=1005),COUNTIFS($A$5:$A$1500,"&gt;=1001",$A$5:$A$1500,"&lt;=1005",$N$5:$N$1500,"&gt;"&amp;$N390)+1,""))</f>
        <v/>
      </c>
      <c r="N390" s="50">
        <f>ROUND(((O390*3+P390*3+Q390*3+R390*3+S390*1)/13)*5,0)</f>
        <v/>
      </c>
      <c r="O390" s="43" t="n">
        <v>36</v>
      </c>
      <c r="P390" s="43" t="n">
        <v>51.07</v>
      </c>
      <c r="Q390" s="43" t="n">
        <v>70.88</v>
      </c>
      <c r="R390" s="43" t="n">
        <v>74.38</v>
      </c>
      <c r="S390" s="43" t="n">
        <v>62.29</v>
      </c>
      <c r="T390" s="58">
        <f>IF($C390="","",IF(ISNA(MATCH($C390,Comparativosimulacros!$E:$E,0)),"Falta en Comparativo","Sí está"))</f>
        <v/>
      </c>
    </row>
    <row r="391" ht="15.75" customHeight="1" s="42">
      <c r="A391" s="50" t="n">
        <v>801</v>
      </c>
      <c r="B391" s="44" t="n"/>
      <c r="C391" s="44" t="n"/>
      <c r="D391" s="43" t="inlineStr">
        <is>
          <t>Lezcano Vargas Alejandro</t>
        </is>
      </c>
      <c r="E391" s="51" t="n"/>
      <c r="F391" s="52" t="n"/>
      <c r="G391" s="45" t="n">
        <v>4.57</v>
      </c>
      <c r="H391" s="45" t="n">
        <v>3.08</v>
      </c>
      <c r="I391" s="45" t="n">
        <v>3.96</v>
      </c>
      <c r="J391" s="45" t="n">
        <v>4.02</v>
      </c>
      <c r="K391" s="45" t="n">
        <v>5</v>
      </c>
      <c r="L391" s="58">
        <f>IF(OR($A391="",$N391=0),"",COUNTIFS($A$5:$A$1500,$A391,$N$5:$N$1500,"&gt;"&amp;$N391)+1)</f>
        <v/>
      </c>
      <c r="M391" s="58">
        <f>IF(OR($A391="",$N391=0),"",IF(AND($A391&gt;=1001,$A391&lt;=1005),COUNTIFS($A$5:$A$1500,"&gt;=1001",$A$5:$A$1500,"&lt;=1005",$N$5:$N$1500,"&gt;"&amp;$N391)+1,""))</f>
        <v/>
      </c>
      <c r="N391" s="50">
        <f>ROUND(((O391*3+P391*3+Q391*3+R391*3+S391*1)/13)*5,0)</f>
        <v/>
      </c>
      <c r="O391" s="43" t="n">
        <v>63</v>
      </c>
      <c r="P391" s="43" t="n">
        <v>46.49</v>
      </c>
      <c r="Q391" s="43" t="n">
        <v>63</v>
      </c>
      <c r="R391" s="43" t="n">
        <v>70</v>
      </c>
      <c r="S391" s="43" t="n">
        <v>81.45999999999999</v>
      </c>
      <c r="T391" s="58">
        <f>IF($C391="","",IF(ISNA(MATCH($C391,Comparativosimulacros!$E:$E,0)),"Falta en Comparativo","Sí está"))</f>
        <v/>
      </c>
    </row>
    <row r="392" ht="15.75" customHeight="1" s="42">
      <c r="A392" s="50" t="n">
        <v>801</v>
      </c>
      <c r="B392" s="44" t="n"/>
      <c r="C392" s="44" t="n"/>
      <c r="D392" s="43" t="inlineStr">
        <is>
          <t>Quintero Perez Nicolas</t>
        </is>
      </c>
      <c r="E392" s="51" t="n"/>
      <c r="F392" s="52" t="n"/>
      <c r="G392" s="45" t="n">
        <v>3.7</v>
      </c>
      <c r="H392" s="45" t="n">
        <v>2.63</v>
      </c>
      <c r="I392" s="45" t="n">
        <v>3.47</v>
      </c>
      <c r="J392" s="45" t="n">
        <v>2.26</v>
      </c>
      <c r="K392" s="45" t="n">
        <v>4.88</v>
      </c>
      <c r="L392" s="58">
        <f>IF(OR($A392="",$N392=0),"",COUNTIFS($A$5:$A$1500,$A392,$N$5:$N$1500,"&gt;"&amp;$N392)+1)</f>
        <v/>
      </c>
      <c r="M392" s="58">
        <f>IF(OR($A392="",$N392=0),"",IF(AND($A392&gt;=1001,$A392&lt;=1005),COUNTIFS($A$5:$A$1500,"&gt;=1001",$A$5:$A$1500,"&lt;=1005",$N$5:$N$1500,"&gt;"&amp;$N392)+1,""))</f>
        <v/>
      </c>
      <c r="N392" s="50">
        <f>ROUND(((O392*3+P392*3+Q392*3+R392*3+S392*1)/13)*5,0)</f>
        <v/>
      </c>
      <c r="O392" s="43" t="n">
        <v>51</v>
      </c>
      <c r="P392" s="43" t="n">
        <v>39.61</v>
      </c>
      <c r="Q392" s="43" t="n">
        <v>55.13</v>
      </c>
      <c r="R392" s="43" t="n">
        <v>39.38</v>
      </c>
      <c r="S392" s="43" t="n">
        <v>76.67</v>
      </c>
      <c r="T392" s="58">
        <f>IF($C392="","",IF(ISNA(MATCH($C392,Comparativosimulacros!$E:$E,0)),"Falta en Comparativo","Sí está"))</f>
        <v/>
      </c>
    </row>
    <row r="393" ht="15.75" customHeight="1" s="42">
      <c r="A393" s="50" t="n">
        <v>801</v>
      </c>
      <c r="B393" s="44" t="n"/>
      <c r="C393" s="44" t="n"/>
      <c r="D393" s="43" t="inlineStr">
        <is>
          <t>Ramirez Figueredo Yeuferson Eliecer</t>
        </is>
      </c>
      <c r="E393" s="51" t="n"/>
      <c r="F393" s="52" t="n"/>
      <c r="G393" s="45" t="n">
        <v>2.39</v>
      </c>
      <c r="H393" s="45" t="n">
        <v>2.15</v>
      </c>
      <c r="I393" s="45" t="n">
        <v>1.98</v>
      </c>
      <c r="J393" s="45" t="n">
        <v>2.76</v>
      </c>
      <c r="K393" s="45" t="n">
        <v>1.83</v>
      </c>
      <c r="L393" s="58">
        <f>IF(OR($A393="",$N393=0),"",COUNTIFS($A$5:$A$1500,$A393,$N$5:$N$1500,"&gt;"&amp;$N393)+1)</f>
        <v/>
      </c>
      <c r="M393" s="58">
        <f>IF(OR($A393="",$N393=0),"",IF(AND($A393&gt;=1001,$A393&lt;=1005),COUNTIFS($A$5:$A$1500,"&gt;=1001",$A$5:$A$1500,"&lt;=1005",$N$5:$N$1500,"&gt;"&amp;$N393)+1,""))</f>
        <v/>
      </c>
      <c r="N393" s="50">
        <f>ROUND(((O393*3+P393*3+Q393*3+R393*3+S393*1)/13)*5,0)</f>
        <v/>
      </c>
      <c r="O393" s="43" t="n">
        <v>33</v>
      </c>
      <c r="P393" s="43" t="n">
        <v>32.41</v>
      </c>
      <c r="Q393" s="43" t="n">
        <v>31.5</v>
      </c>
      <c r="R393" s="43" t="n">
        <v>48.13</v>
      </c>
      <c r="S393" s="43" t="n">
        <v>28.75</v>
      </c>
      <c r="T393" s="58">
        <f>IF($C393="","",IF(ISNA(MATCH($C393,Comparativosimulacros!$E:$E,0)),"Falta en Comparativo","Sí está"))</f>
        <v/>
      </c>
    </row>
    <row r="394" ht="15.75" customHeight="1" s="42">
      <c r="A394" s="50" t="n">
        <v>801</v>
      </c>
      <c r="B394" s="44" t="n"/>
      <c r="C394" s="44" t="n"/>
      <c r="D394" s="43" t="inlineStr">
        <is>
          <t>Toro Rivera Sulay Yosledy</t>
        </is>
      </c>
      <c r="E394" s="51" t="n"/>
      <c r="F394" s="52" t="n"/>
      <c r="G394" s="45" t="n">
        <v>1.96</v>
      </c>
      <c r="H394" s="45" t="n">
        <v>1.54</v>
      </c>
      <c r="I394" s="45" t="n">
        <v>2.48</v>
      </c>
      <c r="J394" s="45" t="n">
        <v>1.76</v>
      </c>
      <c r="K394" s="45" t="n">
        <v>1</v>
      </c>
      <c r="L394" s="58">
        <f>IF(OR($A394="",$N394=0),"",COUNTIFS($A$5:$A$1500,$A394,$N$5:$N$1500,"&gt;"&amp;$N394)+1)</f>
        <v/>
      </c>
      <c r="M394" s="58">
        <f>IF(OR($A394="",$N394=0),"",IF(AND($A394&gt;=1001,$A394&lt;=1005),COUNTIFS($A$5:$A$1500,"&gt;=1001",$A$5:$A$1500,"&lt;=1005",$N$5:$N$1500,"&gt;"&amp;$N394)+1,""))</f>
        <v/>
      </c>
      <c r="N394" s="50">
        <f>ROUND(((O394*3+P394*3+Q394*3+R394*3+S394*1)/13)*5,0)</f>
        <v/>
      </c>
      <c r="O394" s="43" t="n">
        <v>27</v>
      </c>
      <c r="P394" s="43" t="n">
        <v>23.24</v>
      </c>
      <c r="Q394" s="43" t="n">
        <v>39.38</v>
      </c>
      <c r="R394" s="43" t="n">
        <v>30.63</v>
      </c>
      <c r="S394" s="43" t="n">
        <v>14.38</v>
      </c>
      <c r="T394" s="58">
        <f>IF($C394="","",IF(ISNA(MATCH($C394,Comparativosimulacros!$E:$E,0)),"Falta en Comparativo","Sí está"))</f>
        <v/>
      </c>
    </row>
    <row r="395" ht="15.75" customHeight="1" s="42">
      <c r="A395" s="50" t="n">
        <v>802</v>
      </c>
      <c r="B395" s="44" t="n"/>
      <c r="C395" s="44" t="n"/>
      <c r="D395" s="43" t="inlineStr">
        <is>
          <t>Aguinaga Hernandez Sophia</t>
        </is>
      </c>
      <c r="E395" s="51" t="n"/>
      <c r="F395" s="52" t="n"/>
      <c r="G395" s="45" t="n">
        <v>5</v>
      </c>
      <c r="H395" s="45" t="n">
        <v>3.2</v>
      </c>
      <c r="I395" s="45" t="n">
        <v>3.02</v>
      </c>
      <c r="J395" s="45" t="n">
        <v>3.75</v>
      </c>
      <c r="K395" s="45" t="n">
        <v>2.35</v>
      </c>
      <c r="L395" s="58">
        <f>IF(OR($A395="",$N395=0),"",COUNTIFS($A$5:$A$1500,$A395,$N$5:$N$1500,"&gt;"&amp;$N395)+1)</f>
        <v/>
      </c>
      <c r="M395" s="58">
        <f>IF(OR($A395="",$N395=0),"",IF(AND($A395&gt;=1001,$A395&lt;=1005),COUNTIFS($A$5:$A$1500,"&gt;=1001",$A$5:$A$1500,"&lt;=1005",$N$5:$N$1500,"&gt;"&amp;$N395)+1,""))</f>
        <v/>
      </c>
      <c r="N395" s="50">
        <f>ROUND(((O395*3+P395*3+Q395*3+R395*3+S395*1)/13)*5,0)</f>
        <v/>
      </c>
      <c r="O395" s="43" t="n">
        <v>75.88</v>
      </c>
      <c r="P395" s="43" t="n">
        <v>47.32</v>
      </c>
      <c r="Q395" s="43" t="n">
        <v>46.75</v>
      </c>
      <c r="R395" s="43" t="n">
        <v>61.25</v>
      </c>
      <c r="S395" s="43" t="n">
        <v>43.13</v>
      </c>
      <c r="T395" s="58">
        <f>IF($C395="","",IF(ISNA(MATCH($C395,Comparativosimulacros!$E:$E,0)),"Falta en Comparativo","Sí está"))</f>
        <v/>
      </c>
    </row>
    <row r="396" ht="15.75" customHeight="1" s="42">
      <c r="A396" s="50" t="n">
        <v>802</v>
      </c>
      <c r="B396" s="44" t="n"/>
      <c r="C396" s="44" t="n"/>
      <c r="D396" s="43" t="inlineStr">
        <is>
          <t>Benitez Cartagena Valeryn Dahiana</t>
        </is>
      </c>
      <c r="E396" s="51" t="n"/>
      <c r="F396" s="52" t="n"/>
      <c r="G396" s="45" t="n"/>
      <c r="H396" s="45" t="n"/>
      <c r="I396" s="45" t="n"/>
      <c r="J396" s="45" t="n"/>
      <c r="K396" s="45" t="n"/>
      <c r="L396" s="58">
        <f>IF(OR($A396="",$N396=0),"",COUNTIFS($A$5:$A$1500,$A396,$N$5:$N$1500,"&gt;"&amp;$N396)+1)</f>
        <v/>
      </c>
      <c r="M396" s="58">
        <f>IF(OR($A396="",$N396=0),"",IF(AND($A396&gt;=1001,$A396&lt;=1005),COUNTIFS($A$5:$A$1500,"&gt;=1001",$A$5:$A$1500,"&lt;=1005",$N$5:$N$1500,"&gt;"&amp;$N396)+1,""))</f>
        <v/>
      </c>
      <c r="N396" s="50">
        <f>ROUND(((O396*3+P396*3+Q396*3+R396*3+S396*1)/13)*5,0)</f>
        <v/>
      </c>
      <c r="O396" s="43" t="n">
        <v>41</v>
      </c>
      <c r="P396" s="43" t="n">
        <v>37</v>
      </c>
      <c r="Q396" s="43" t="n">
        <v>28</v>
      </c>
      <c r="R396" s="43" t="n">
        <v>18</v>
      </c>
      <c r="S396" s="43" t="n">
        <v>22</v>
      </c>
      <c r="T396" s="58">
        <f>IF($C396="","",IF(ISNA(MATCH($C396,Comparativosimulacros!$E:$E,0)),"Falta en Comparativo","Sí está"))</f>
        <v/>
      </c>
    </row>
    <row r="397" ht="15.75" customHeight="1" s="42">
      <c r="A397" s="50" t="n">
        <v>802</v>
      </c>
      <c r="B397" s="44" t="n"/>
      <c r="C397" s="44" t="n"/>
      <c r="D397" s="43" t="inlineStr">
        <is>
          <t>Benitez Lopez Miguel Angel</t>
        </is>
      </c>
      <c r="E397" s="51" t="n"/>
      <c r="F397" s="52" t="n"/>
      <c r="G397" s="45" t="n">
        <v>4.29</v>
      </c>
      <c r="H397" s="45" t="n">
        <v>4.08</v>
      </c>
      <c r="I397" s="45" t="n">
        <v>2.67</v>
      </c>
      <c r="J397" s="45" t="n">
        <v>4.02</v>
      </c>
      <c r="K397" s="45" t="n">
        <v>3.92</v>
      </c>
      <c r="L397" s="58">
        <f>IF(OR($A397="",$N397=0),"",COUNTIFS($A$5:$A$1500,$A397,$N$5:$N$1500,"&gt;"&amp;$N397)+1)</f>
        <v/>
      </c>
      <c r="M397" s="58">
        <f>IF(OR($A397="",$N397=0),"",IF(AND($A397&gt;=1001,$A397&lt;=1005),COUNTIFS($A$5:$A$1500,"&gt;=1001",$A$5:$A$1500,"&lt;=1005",$N$5:$N$1500,"&gt;"&amp;$N397)+1,""))</f>
        <v/>
      </c>
      <c r="N397" s="50">
        <f>ROUND(((O397*3+P397*3+Q397*3+R397*3+S397*1)/13)*5,0)</f>
        <v/>
      </c>
      <c r="O397" s="43" t="n">
        <v>61.5</v>
      </c>
      <c r="P397" s="43" t="n">
        <v>60.42</v>
      </c>
      <c r="Q397" s="43" t="n">
        <v>41.25</v>
      </c>
      <c r="R397" s="43" t="n">
        <v>65.63</v>
      </c>
      <c r="S397" s="43" t="n">
        <v>71.88</v>
      </c>
      <c r="T397" s="58">
        <f>IF($C397="","",IF(ISNA(MATCH($C397,Comparativosimulacros!$E:$E,0)),"Falta en Comparativo","Sí está"))</f>
        <v/>
      </c>
    </row>
    <row r="398" ht="15.75" customHeight="1" s="42">
      <c r="A398" s="50" t="n">
        <v>802</v>
      </c>
      <c r="B398" s="44" t="n"/>
      <c r="C398" s="44" t="n"/>
      <c r="D398" s="43" t="inlineStr">
        <is>
          <t>Cano Vidales Maria Fernanda</t>
        </is>
      </c>
      <c r="E398" s="51" t="n"/>
      <c r="F398" s="52" t="n"/>
      <c r="G398" s="45" t="n">
        <v>2.07</v>
      </c>
      <c r="H398" s="45" t="n">
        <v>3.44</v>
      </c>
      <c r="I398" s="45" t="n">
        <v>2.49</v>
      </c>
      <c r="J398" s="45" t="n">
        <v>4.55</v>
      </c>
      <c r="K398" s="45" t="n">
        <v>1.05</v>
      </c>
      <c r="L398" s="58">
        <f>IF(OR($A398="",$N398=0),"",COUNTIFS($A$5:$A$1500,$A398,$N$5:$N$1500,"&gt;"&amp;$N398)+1)</f>
        <v/>
      </c>
      <c r="M398" s="58">
        <f>IF(OR($A398="",$N398=0),"",IF(AND($A398&gt;=1001,$A398&lt;=1005),COUNTIFS($A$5:$A$1500,"&gt;=1001",$A$5:$A$1500,"&lt;=1005",$N$5:$N$1500,"&gt;"&amp;$N398)+1,""))</f>
        <v/>
      </c>
      <c r="N398" s="50">
        <f>ROUND(((O398*3+P398*3+Q398*3+R398*3+S398*1)/13)*5,0)</f>
        <v/>
      </c>
      <c r="O398" s="43" t="n">
        <v>29.75</v>
      </c>
      <c r="P398" s="43" t="n">
        <v>50.89</v>
      </c>
      <c r="Q398" s="43" t="n">
        <v>38.5</v>
      </c>
      <c r="R398" s="43" t="n">
        <v>74.38</v>
      </c>
      <c r="S398" s="43" t="n">
        <v>19.17</v>
      </c>
      <c r="T398" s="58">
        <f>IF($C398="","",IF(ISNA(MATCH($C398,Comparativosimulacros!$E:$E,0)),"Falta en Comparativo","Sí está"))</f>
        <v/>
      </c>
    </row>
    <row r="399" ht="15.75" customHeight="1" s="42">
      <c r="A399" s="50" t="n">
        <v>802</v>
      </c>
      <c r="B399" s="44" t="n"/>
      <c r="C399" s="44" t="n"/>
      <c r="D399" s="43" t="inlineStr">
        <is>
          <t>Cartagena Tilano Salome</t>
        </is>
      </c>
      <c r="E399" s="51" t="n"/>
      <c r="F399" s="52" t="n"/>
      <c r="G399" s="45" t="n">
        <v>4.82</v>
      </c>
      <c r="H399" s="45" t="n">
        <v>4.57</v>
      </c>
      <c r="I399" s="45" t="n">
        <v>4.09</v>
      </c>
      <c r="J399" s="45" t="n">
        <v>3.75</v>
      </c>
      <c r="K399" s="45" t="n">
        <v>5</v>
      </c>
      <c r="L399" s="58">
        <f>IF(OR($A399="",$N399=0),"",COUNTIFS($A$5:$A$1500,$A399,$N$5:$N$1500,"&gt;"&amp;$N399)+1)</f>
        <v/>
      </c>
      <c r="M399" s="58">
        <f>IF(OR($A399="",$N399=0),"",IF(AND($A399&gt;=1001,$A399&lt;=1005),COUNTIFS($A$5:$A$1500,"&gt;=1001",$A$5:$A$1500,"&lt;=1005",$N$5:$N$1500,"&gt;"&amp;$N399)+1,""))</f>
        <v/>
      </c>
      <c r="N399" s="50">
        <f>ROUND(((O399*3+P399*3+Q399*3+R399*3+S399*1)/13)*5,0)</f>
        <v/>
      </c>
      <c r="O399" s="43" t="n">
        <v>69.13</v>
      </c>
      <c r="P399" s="43" t="n">
        <v>67.56</v>
      </c>
      <c r="Q399" s="43" t="n">
        <v>63.25</v>
      </c>
      <c r="R399" s="43" t="n">
        <v>61.25</v>
      </c>
      <c r="S399" s="43" t="n">
        <v>95.83</v>
      </c>
      <c r="T399" s="58">
        <f>IF($C399="","",IF(ISNA(MATCH($C399,Comparativosimulacros!$E:$E,0)),"Falta en Comparativo","Sí está"))</f>
        <v/>
      </c>
    </row>
    <row r="400" ht="15.75" customHeight="1" s="42">
      <c r="A400" s="50" t="n">
        <v>802</v>
      </c>
      <c r="B400" s="44" t="n"/>
      <c r="C400" s="44" t="n"/>
      <c r="D400" s="43" t="inlineStr">
        <is>
          <t>Castrillón Ramirez Emanuel</t>
        </is>
      </c>
      <c r="E400" s="51" t="n"/>
      <c r="F400" s="52" t="n"/>
      <c r="G400" s="45" t="n">
        <v>4.02</v>
      </c>
      <c r="H400" s="45" t="n">
        <v>4.08</v>
      </c>
      <c r="I400" s="45" t="n">
        <v>4.63</v>
      </c>
      <c r="J400" s="45" t="n">
        <v>4.55</v>
      </c>
      <c r="K400" s="45" t="n">
        <v>5</v>
      </c>
      <c r="L400" s="58">
        <f>IF(OR($A400="",$N400=0),"",COUNTIFS($A$5:$A$1500,$A400,$N$5:$N$1500,"&gt;"&amp;$N400)+1)</f>
        <v/>
      </c>
      <c r="M400" s="58">
        <f>IF(OR($A400="",$N400=0),"",IF(AND($A400&gt;=1001,$A400&lt;=1005),COUNTIFS($A$5:$A$1500,"&gt;=1001",$A$5:$A$1500,"&lt;=1005",$N$5:$N$1500,"&gt;"&amp;$N400)+1,""))</f>
        <v/>
      </c>
      <c r="N400" s="50">
        <f>ROUND(((O400*3+P400*3+Q400*3+R400*3+S400*1)/13)*5,0)</f>
        <v/>
      </c>
      <c r="O400" s="43" t="n">
        <v>57.63</v>
      </c>
      <c r="P400" s="43" t="n">
        <v>60.42</v>
      </c>
      <c r="Q400" s="43" t="n">
        <v>71.5</v>
      </c>
      <c r="R400" s="43" t="n">
        <v>74.38</v>
      </c>
      <c r="S400" s="43" t="n">
        <v>95.83</v>
      </c>
      <c r="T400" s="58">
        <f>IF($C400="","",IF(ISNA(MATCH($C400,Comparativosimulacros!$E:$E,0)),"Falta en Comparativo","Sí está"))</f>
        <v/>
      </c>
    </row>
    <row r="401" ht="15.75" customHeight="1" s="42">
      <c r="A401" s="50" t="n">
        <v>802</v>
      </c>
      <c r="B401" s="44" t="n"/>
      <c r="C401" s="44" t="n"/>
      <c r="D401" s="43" t="inlineStr">
        <is>
          <t>Florez Guzman Mariana</t>
        </is>
      </c>
      <c r="E401" s="51" t="n"/>
      <c r="F401" s="52" t="n"/>
      <c r="G401" s="45" t="n">
        <v>3.75</v>
      </c>
      <c r="H401" s="45" t="n">
        <v>4.15</v>
      </c>
      <c r="I401" s="45" t="n">
        <v>3.91</v>
      </c>
      <c r="J401" s="45" t="n">
        <v>4.02</v>
      </c>
      <c r="K401" s="45" t="n">
        <v>4.7</v>
      </c>
      <c r="L401" s="58">
        <f>IF(OR($A401="",$N401=0),"",COUNTIFS($A$5:$A$1500,$A401,$N$5:$N$1500,"&gt;"&amp;$N401)+1)</f>
        <v/>
      </c>
      <c r="M401" s="58">
        <f>IF(OR($A401="",$N401=0),"",IF(AND($A401&gt;=1001,$A401&lt;=1005),COUNTIFS($A$5:$A$1500,"&gt;=1001",$A$5:$A$1500,"&lt;=1005",$N$5:$N$1500,"&gt;"&amp;$N401)+1,""))</f>
        <v/>
      </c>
      <c r="N401" s="50">
        <f>ROUND(((O401*3+P401*3+Q401*3+R401*3+S401*1)/13)*5,0)</f>
        <v/>
      </c>
      <c r="O401" s="43" t="n">
        <v>53.75</v>
      </c>
      <c r="P401" s="43" t="n">
        <v>61.31</v>
      </c>
      <c r="Q401" s="43" t="n">
        <v>60.5</v>
      </c>
      <c r="R401" s="43" t="n">
        <v>65.63</v>
      </c>
      <c r="S401" s="43" t="n">
        <v>86.25</v>
      </c>
      <c r="T401" s="58">
        <f>IF($C401="","",IF(ISNA(MATCH($C401,Comparativosimulacros!$E:$E,0)),"Falta en Comparativo","Sí está"))</f>
        <v/>
      </c>
    </row>
    <row r="402" ht="15.75" customHeight="1" s="42">
      <c r="A402" s="50" t="n">
        <v>802</v>
      </c>
      <c r="B402" s="44" t="n"/>
      <c r="C402" s="44" t="n"/>
      <c r="D402" s="43" t="inlineStr">
        <is>
          <t>Gaviria Rojas Ana Sofía</t>
        </is>
      </c>
      <c r="E402" s="51" t="n"/>
      <c r="F402" s="52" t="n"/>
      <c r="G402" s="45" t="n">
        <v>4.22</v>
      </c>
      <c r="H402" s="45" t="n">
        <v>3.18</v>
      </c>
      <c r="I402" s="45" t="n">
        <v>4.63</v>
      </c>
      <c r="J402" s="45" t="n">
        <v>3.75</v>
      </c>
      <c r="K402" s="45" t="n">
        <v>5</v>
      </c>
      <c r="L402" s="58">
        <f>IF(OR($A402="",$N402=0),"",COUNTIFS($A$5:$A$1500,$A402,$N$5:$N$1500,"&gt;"&amp;$N402)+1)</f>
        <v/>
      </c>
      <c r="M402" s="58">
        <f>IF(OR($A402="",$N402=0),"",IF(AND($A402&gt;=1001,$A402&lt;=1005),COUNTIFS($A$5:$A$1500,"&gt;=1001",$A$5:$A$1500,"&lt;=1005",$N$5:$N$1500,"&gt;"&amp;$N402)+1,""))</f>
        <v/>
      </c>
      <c r="N402" s="50">
        <f>ROUND(((O402*3+P402*3+Q402*3+R402*3+S402*1)/13)*5,0)</f>
        <v/>
      </c>
      <c r="O402" s="43" t="n">
        <v>60.5</v>
      </c>
      <c r="P402" s="43" t="n">
        <v>47.02</v>
      </c>
      <c r="Q402" s="43" t="n">
        <v>71.5</v>
      </c>
      <c r="R402" s="43" t="n">
        <v>61.25</v>
      </c>
      <c r="S402" s="43" t="n">
        <v>95.83</v>
      </c>
      <c r="T402" s="58">
        <f>IF($C402="","",IF(ISNA(MATCH($C402,Comparativosimulacros!$E:$E,0)),"Falta en Comparativo","Sí está"))</f>
        <v/>
      </c>
    </row>
    <row r="403" ht="15.75" customHeight="1" s="42">
      <c r="A403" s="50" t="n">
        <v>802</v>
      </c>
      <c r="B403" s="44" t="n"/>
      <c r="C403" s="44" t="n"/>
      <c r="D403" s="43" t="inlineStr">
        <is>
          <t>Gomez Quintero Samuel</t>
        </is>
      </c>
      <c r="E403" s="51" t="n"/>
      <c r="F403" s="52" t="n"/>
      <c r="G403" s="45" t="n">
        <v>5</v>
      </c>
      <c r="H403" s="45" t="n">
        <v>4.25</v>
      </c>
      <c r="I403" s="45" t="n">
        <v>3.02</v>
      </c>
      <c r="J403" s="45" t="n">
        <v>3.21</v>
      </c>
      <c r="K403" s="45" t="n">
        <v>5</v>
      </c>
      <c r="L403" s="58">
        <f>IF(OR($A403="",$N403=0),"",COUNTIFS($A$5:$A$1500,$A403,$N$5:$N$1500,"&gt;"&amp;$N403)+1)</f>
        <v/>
      </c>
      <c r="M403" s="58">
        <f>IF(OR($A403="",$N403=0),"",IF(AND($A403&gt;=1001,$A403&lt;=1005),COUNTIFS($A$5:$A$1500,"&gt;=1001",$A$5:$A$1500,"&lt;=1005",$N$5:$N$1500,"&gt;"&amp;$N403)+1,""))</f>
        <v/>
      </c>
      <c r="N403" s="50">
        <f>ROUND(((O403*3+P403*3+Q403*3+R403*3+S403*1)/13)*5,0)</f>
        <v/>
      </c>
      <c r="O403" s="43" t="n">
        <v>75.88</v>
      </c>
      <c r="P403" s="43" t="n">
        <v>62.8</v>
      </c>
      <c r="Q403" s="43" t="n">
        <v>46.75</v>
      </c>
      <c r="R403" s="43" t="n">
        <v>52.5</v>
      </c>
      <c r="S403" s="43" t="n">
        <v>95.83</v>
      </c>
      <c r="T403" s="58">
        <f>IF($C403="","",IF(ISNA(MATCH($C403,Comparativosimulacros!$E:$E,0)),"Falta en Comparativo","Sí está"))</f>
        <v/>
      </c>
    </row>
    <row r="404" ht="15.75" customHeight="1" s="42">
      <c r="A404" s="50" t="n">
        <v>802</v>
      </c>
      <c r="B404" s="44" t="n"/>
      <c r="C404" s="44" t="n"/>
      <c r="D404" s="43" t="inlineStr">
        <is>
          <t>Gonzalez Bastidas Juan Jose</t>
        </is>
      </c>
      <c r="E404" s="51" t="n"/>
      <c r="F404" s="52" t="n"/>
      <c r="G404" s="45" t="n">
        <v>2.28</v>
      </c>
      <c r="H404" s="45" t="n">
        <v>2.33</v>
      </c>
      <c r="I404" s="45" t="n">
        <v>2.13</v>
      </c>
      <c r="J404" s="45" t="n">
        <v>4.55</v>
      </c>
      <c r="K404" s="45" t="n">
        <v>2.09</v>
      </c>
      <c r="L404" s="58">
        <f>IF(OR($A404="",$N404=0),"",COUNTIFS($A$5:$A$1500,$A404,$N$5:$N$1500,"&gt;"&amp;$N404)+1)</f>
        <v/>
      </c>
      <c r="M404" s="58">
        <f>IF(OR($A404="",$N404=0),"",IF(AND($A404&gt;=1001,$A404&lt;=1005),COUNTIFS($A$5:$A$1500,"&gt;=1001",$A$5:$A$1500,"&lt;=1005",$N$5:$N$1500,"&gt;"&amp;$N404)+1,""))</f>
        <v/>
      </c>
      <c r="N404" s="50">
        <f>ROUND(((O404*3+P404*3+Q404*3+R404*3+S404*1)/13)*5,0)</f>
        <v/>
      </c>
      <c r="O404" s="43" t="n">
        <v>32.63</v>
      </c>
      <c r="P404" s="43" t="n">
        <v>34.52</v>
      </c>
      <c r="Q404" s="43" t="n">
        <v>33</v>
      </c>
      <c r="R404" s="43" t="n">
        <v>74.38</v>
      </c>
      <c r="S404" s="43" t="n">
        <v>38.33</v>
      </c>
      <c r="T404" s="58">
        <f>IF($C404="","",IF(ISNA(MATCH($C404,Comparativosimulacros!$E:$E,0)),"Falta en Comparativo","Sí está"))</f>
        <v/>
      </c>
    </row>
    <row r="405" ht="15.75" customHeight="1" s="42">
      <c r="A405" s="50" t="n">
        <v>802</v>
      </c>
      <c r="B405" s="44" t="n"/>
      <c r="C405" s="44" t="n"/>
      <c r="D405" s="43" t="inlineStr">
        <is>
          <t>Gonzalez Hoyos Mariana</t>
        </is>
      </c>
      <c r="E405" s="51" t="n"/>
      <c r="F405" s="52" t="n"/>
      <c r="G405" s="45" t="n">
        <v>4.22</v>
      </c>
      <c r="H405" s="45" t="n">
        <v>3.94</v>
      </c>
      <c r="I405" s="45" t="n">
        <v>4.09</v>
      </c>
      <c r="J405" s="45" t="n">
        <v>3.75</v>
      </c>
      <c r="K405" s="45" t="n">
        <v>3.92</v>
      </c>
      <c r="L405" s="58">
        <f>IF(OR($A405="",$N405=0),"",COUNTIFS($A$5:$A$1500,$A405,$N$5:$N$1500,"&gt;"&amp;$N405)+1)</f>
        <v/>
      </c>
      <c r="M405" s="58">
        <f>IF(OR($A405="",$N405=0),"",IF(AND($A405&gt;=1001,$A405&lt;=1005),COUNTIFS($A$5:$A$1500,"&gt;=1001",$A$5:$A$1500,"&lt;=1005",$N$5:$N$1500,"&gt;"&amp;$N405)+1,""))</f>
        <v/>
      </c>
      <c r="N405" s="50">
        <f>ROUND(((O405*3+P405*3+Q405*3+R405*3+S405*1)/13)*5,0)</f>
        <v/>
      </c>
      <c r="O405" s="43" t="n">
        <v>60.5</v>
      </c>
      <c r="P405" s="43" t="n">
        <v>58.33</v>
      </c>
      <c r="Q405" s="43" t="n">
        <v>63.25</v>
      </c>
      <c r="R405" s="43" t="n">
        <v>61.25</v>
      </c>
      <c r="S405" s="43" t="n">
        <v>71.88</v>
      </c>
      <c r="T405" s="58">
        <f>IF($C405="","",IF(ISNA(MATCH($C405,Comparativosimulacros!$E:$E,0)),"Falta en Comparativo","Sí está"))</f>
        <v/>
      </c>
    </row>
    <row r="406" ht="15.75" customHeight="1" s="42">
      <c r="A406" s="50" t="n">
        <v>802</v>
      </c>
      <c r="B406" s="44" t="n"/>
      <c r="C406" s="44" t="n"/>
      <c r="D406" s="43" t="inlineStr">
        <is>
          <t>Guzman Moreno Valentina</t>
        </is>
      </c>
      <c r="E406" s="51" t="n"/>
      <c r="F406" s="52" t="n"/>
      <c r="G406" s="45" t="n"/>
      <c r="H406" s="45" t="n"/>
      <c r="I406" s="45" t="n"/>
      <c r="J406" s="45" t="n"/>
      <c r="K406" s="45" t="n"/>
      <c r="L406" s="58">
        <f>IF(OR($A406="",$N406=0),"",COUNTIFS($A$5:$A$1500,$A406,$N$5:$N$1500,"&gt;"&amp;$N406)+1)</f>
        <v/>
      </c>
      <c r="M406" s="58">
        <f>IF(OR($A406="",$N406=0),"",IF(AND($A406&gt;=1001,$A406&lt;=1005),COUNTIFS($A$5:$A$1500,"&gt;=1001",$A$5:$A$1500,"&lt;=1005",$N$5:$N$1500,"&gt;"&amp;$N406)+1,""))</f>
        <v/>
      </c>
      <c r="N406" s="50">
        <f>ROUND(((O406*3+P406*3+Q406*3+R406*3+S406*1)/13)*5,0)</f>
        <v/>
      </c>
      <c r="O406" s="43" t="n">
        <v>77</v>
      </c>
      <c r="P406" s="43" t="n">
        <v>68</v>
      </c>
      <c r="Q406" s="43" t="n">
        <v>44</v>
      </c>
      <c r="R406" s="43" t="n">
        <v>53</v>
      </c>
      <c r="S406" s="43" t="n">
        <v>57</v>
      </c>
      <c r="T406" s="58">
        <f>IF($C406="","",IF(ISNA(MATCH($C406,Comparativosimulacros!$E:$E,0)),"Falta en Comparativo","Sí está"))</f>
        <v/>
      </c>
    </row>
    <row r="407" ht="15.75" customHeight="1" s="42">
      <c r="A407" s="50" t="n">
        <v>802</v>
      </c>
      <c r="B407" s="44" t="n"/>
      <c r="C407" s="44" t="n"/>
      <c r="D407" s="43" t="inlineStr">
        <is>
          <t>Hernandez Lora Samuel</t>
        </is>
      </c>
      <c r="E407" s="51" t="n"/>
      <c r="F407" s="52" t="n"/>
      <c r="G407" s="45" t="n">
        <v>1.67</v>
      </c>
      <c r="H407" s="45" t="n">
        <v>4.04</v>
      </c>
      <c r="I407" s="45" t="n">
        <v>3.56</v>
      </c>
      <c r="J407" s="45" t="n">
        <v>1.34</v>
      </c>
      <c r="K407" s="45" t="n">
        <v>3.92</v>
      </c>
      <c r="L407" s="58">
        <f>IF(OR($A407="",$N407=0),"",COUNTIFS($A$5:$A$1500,$A407,$N$5:$N$1500,"&gt;"&amp;$N407)+1)</f>
        <v/>
      </c>
      <c r="M407" s="58">
        <f>IF(OR($A407="",$N407=0),"",IF(AND($A407&gt;=1001,$A407&lt;=1005),COUNTIFS($A$5:$A$1500,"&gt;=1001",$A$5:$A$1500,"&lt;=1005",$N$5:$N$1500,"&gt;"&amp;$N407)+1,""))</f>
        <v/>
      </c>
      <c r="N407" s="50">
        <f>ROUND(((O407*3+P407*3+Q407*3+R407*3+S407*1)/13)*5,0)</f>
        <v/>
      </c>
      <c r="O407" s="43" t="n">
        <v>24</v>
      </c>
      <c r="P407" s="43" t="n">
        <v>59.82</v>
      </c>
      <c r="Q407" s="43" t="n">
        <v>55</v>
      </c>
      <c r="R407" s="43" t="n">
        <v>21.88</v>
      </c>
      <c r="S407" s="43" t="n">
        <v>71.88</v>
      </c>
      <c r="T407" s="58">
        <f>IF($C407="","",IF(ISNA(MATCH($C407,Comparativosimulacros!$E:$E,0)),"Falta en Comparativo","Sí está"))</f>
        <v/>
      </c>
    </row>
    <row r="408" ht="15.75" customHeight="1" s="42">
      <c r="A408" s="50" t="n">
        <v>802</v>
      </c>
      <c r="B408" s="44" t="n"/>
      <c r="C408" s="44" t="n"/>
      <c r="D408" s="43" t="inlineStr">
        <is>
          <t>Jurado Hurtado Emanuel</t>
        </is>
      </c>
      <c r="E408" s="51" t="n"/>
      <c r="F408" s="52" t="n"/>
      <c r="G408" s="45" t="n">
        <v>4.02</v>
      </c>
      <c r="H408" s="45" t="n">
        <v>4.81</v>
      </c>
      <c r="I408" s="45" t="n">
        <v>4.98</v>
      </c>
      <c r="J408" s="45" t="n">
        <v>4.02</v>
      </c>
      <c r="K408" s="45" t="n">
        <v>3.14</v>
      </c>
      <c r="L408" s="58">
        <f>IF(OR($A408="",$N408=0),"",COUNTIFS($A$5:$A$1500,$A408,$N$5:$N$1500,"&gt;"&amp;$N408)+1)</f>
        <v/>
      </c>
      <c r="M408" s="58">
        <f>IF(OR($A408="",$N408=0),"",IF(AND($A408&gt;=1001,$A408&lt;=1005),COUNTIFS($A$5:$A$1500,"&gt;=1001",$A$5:$A$1500,"&lt;=1005",$N$5:$N$1500,"&gt;"&amp;$N408)+1,""))</f>
        <v/>
      </c>
      <c r="N408" s="50">
        <f>ROUND(((O408*3+P408*3+Q408*3+R408*3+S408*1)/13)*5,0)</f>
        <v/>
      </c>
      <c r="O408" s="43" t="n">
        <v>57.63</v>
      </c>
      <c r="P408" s="43" t="n">
        <v>71.13</v>
      </c>
      <c r="Q408" s="43" t="n">
        <v>77</v>
      </c>
      <c r="R408" s="43" t="n">
        <v>65.63</v>
      </c>
      <c r="S408" s="43" t="n">
        <v>57.5</v>
      </c>
      <c r="T408" s="58">
        <f>IF($C408="","",IF(ISNA(MATCH($C408,Comparativosimulacros!$E:$E,0)),"Falta en Comparativo","Sí está"))</f>
        <v/>
      </c>
    </row>
    <row r="409" ht="15.75" customHeight="1" s="42">
      <c r="A409" s="50" t="n">
        <v>802</v>
      </c>
      <c r="B409" s="44" t="n"/>
      <c r="C409" s="44" t="n"/>
      <c r="D409" s="43" t="inlineStr">
        <is>
          <t>Londoño Becerra Nicolas</t>
        </is>
      </c>
      <c r="E409" s="51" t="n"/>
      <c r="F409" s="52" t="n"/>
      <c r="G409" s="45" t="n">
        <v>4.29</v>
      </c>
      <c r="H409" s="45" t="n">
        <v>4.08</v>
      </c>
      <c r="I409" s="45" t="n">
        <v>2.67</v>
      </c>
      <c r="J409" s="45" t="n">
        <v>4.02</v>
      </c>
      <c r="K409" s="45" t="n">
        <v>4.96</v>
      </c>
      <c r="L409" s="58">
        <f>IF(OR($A409="",$N409=0),"",COUNTIFS($A$5:$A$1500,$A409,$N$5:$N$1500,"&gt;"&amp;$N409)+1)</f>
        <v/>
      </c>
      <c r="M409" s="58">
        <f>IF(OR($A409="",$N409=0),"",IF(AND($A409&gt;=1001,$A409&lt;=1005),COUNTIFS($A$5:$A$1500,"&gt;=1001",$A$5:$A$1500,"&lt;=1005",$N$5:$N$1500,"&gt;"&amp;$N409)+1,""))</f>
        <v/>
      </c>
      <c r="N409" s="50">
        <f>ROUND(((O409*3+P409*3+Q409*3+R409*3+S409*1)/13)*5,0)</f>
        <v/>
      </c>
      <c r="O409" s="43" t="n">
        <v>61.5</v>
      </c>
      <c r="P409" s="43" t="n">
        <v>60.42</v>
      </c>
      <c r="Q409" s="43" t="n">
        <v>41.25</v>
      </c>
      <c r="R409" s="43" t="n">
        <v>65.63</v>
      </c>
      <c r="S409" s="43" t="n">
        <v>91.04000000000001</v>
      </c>
      <c r="T409" s="58">
        <f>IF($C409="","",IF(ISNA(MATCH($C409,Comparativosimulacros!$E:$E,0)),"Falta en Comparativo","Sí está"))</f>
        <v/>
      </c>
    </row>
    <row r="410" ht="15.75" customHeight="1" s="42">
      <c r="A410" s="50" t="n">
        <v>802</v>
      </c>
      <c r="B410" s="44" t="n"/>
      <c r="C410" s="44" t="n"/>
      <c r="D410" s="43" t="inlineStr">
        <is>
          <t>Lopez Alcaraz Maria Salome</t>
        </is>
      </c>
      <c r="E410" s="51" t="n"/>
      <c r="F410" s="52" t="n"/>
      <c r="G410" s="45" t="n">
        <v>4.82</v>
      </c>
      <c r="H410" s="45" t="n">
        <v>3.76</v>
      </c>
      <c r="I410" s="45" t="n">
        <v>4.27</v>
      </c>
      <c r="J410" s="45" t="n">
        <v>3.48</v>
      </c>
      <c r="K410" s="45" t="n">
        <v>3.14</v>
      </c>
      <c r="L410" s="58">
        <f>IF(OR($A410="",$N410=0),"",COUNTIFS($A$5:$A$1500,$A410,$N$5:$N$1500,"&gt;"&amp;$N410)+1)</f>
        <v/>
      </c>
      <c r="M410" s="58">
        <f>IF(OR($A410="",$N410=0),"",IF(AND($A410&gt;=1001,$A410&lt;=1005),COUNTIFS($A$5:$A$1500,"&gt;=1001",$A$5:$A$1500,"&lt;=1005",$N$5:$N$1500,"&gt;"&amp;$N410)+1,""))</f>
        <v/>
      </c>
      <c r="N410" s="50">
        <f>ROUND(((O410*3+P410*3+Q410*3+R410*3+S410*1)/13)*5,0)</f>
        <v/>
      </c>
      <c r="O410" s="43" t="n">
        <v>69.13</v>
      </c>
      <c r="P410" s="43" t="n">
        <v>55.65</v>
      </c>
      <c r="Q410" s="43" t="n">
        <v>66</v>
      </c>
      <c r="R410" s="43" t="n">
        <v>56.88</v>
      </c>
      <c r="S410" s="43" t="n">
        <v>57.5</v>
      </c>
      <c r="T410" s="58">
        <f>IF($C410="","",IF(ISNA(MATCH($C410,Comparativosimulacros!$E:$E,0)),"Falta en Comparativo","Sí está"))</f>
        <v/>
      </c>
    </row>
    <row r="411" ht="15.75" customHeight="1" s="42">
      <c r="A411" s="50" t="n">
        <v>802</v>
      </c>
      <c r="B411" s="44" t="n"/>
      <c r="C411" s="44" t="n"/>
      <c r="D411" s="43" t="inlineStr">
        <is>
          <t>Lopez Varela Emiliana</t>
        </is>
      </c>
      <c r="E411" s="51" t="n"/>
      <c r="F411" s="52" t="n"/>
      <c r="G411" s="45" t="n">
        <v>2.07</v>
      </c>
      <c r="H411" s="45" t="n">
        <v>2.86</v>
      </c>
      <c r="I411" s="45" t="n">
        <v>2.13</v>
      </c>
      <c r="J411" s="45" t="n">
        <v>4.55</v>
      </c>
      <c r="K411" s="45" t="n">
        <v>3.14</v>
      </c>
      <c r="L411" s="58">
        <f>IF(OR($A411="",$N411=0),"",COUNTIFS($A$5:$A$1500,$A411,$N$5:$N$1500,"&gt;"&amp;$N411)+1)</f>
        <v/>
      </c>
      <c r="M411" s="58">
        <f>IF(OR($A411="",$N411=0),"",IF(AND($A411&gt;=1001,$A411&lt;=1005),COUNTIFS($A$5:$A$1500,"&gt;=1001",$A$5:$A$1500,"&lt;=1005",$N$5:$N$1500,"&gt;"&amp;$N411)+1,""))</f>
        <v/>
      </c>
      <c r="N411" s="50">
        <f>ROUND(((O411*3+P411*3+Q411*3+R411*3+S411*1)/13)*5,0)</f>
        <v/>
      </c>
      <c r="O411" s="43" t="n">
        <v>29.75</v>
      </c>
      <c r="P411" s="43" t="n">
        <v>42.26</v>
      </c>
      <c r="Q411" s="43" t="n">
        <v>33</v>
      </c>
      <c r="R411" s="43" t="n">
        <v>74.38</v>
      </c>
      <c r="S411" s="43" t="n">
        <v>57.5</v>
      </c>
      <c r="T411" s="58">
        <f>IF($C411="","",IF(ISNA(MATCH($C411,Comparativosimulacros!$E:$E,0)),"Falta en Comparativo","Sí está"))</f>
        <v/>
      </c>
    </row>
    <row r="412" ht="15.75" customHeight="1" s="42">
      <c r="A412" s="50" t="n">
        <v>802</v>
      </c>
      <c r="B412" s="44" t="n"/>
      <c r="C412" s="44" t="n"/>
      <c r="D412" s="43" t="inlineStr">
        <is>
          <t>Marin Buitrago Thiago</t>
        </is>
      </c>
      <c r="E412" s="51" t="n"/>
      <c r="F412" s="52" t="n"/>
      <c r="G412" s="45" t="n">
        <v>3.15</v>
      </c>
      <c r="H412" s="45" t="n">
        <v>1.91</v>
      </c>
      <c r="I412" s="45" t="n">
        <v>1.96</v>
      </c>
      <c r="J412" s="45" t="n">
        <v>1.88</v>
      </c>
      <c r="K412" s="45" t="n">
        <v>1.57</v>
      </c>
      <c r="L412" s="58">
        <f>IF(OR($A412="",$N412=0),"",COUNTIFS($A$5:$A$1500,$A412,$N$5:$N$1500,"&gt;"&amp;$N412)+1)</f>
        <v/>
      </c>
      <c r="M412" s="58">
        <f>IF(OR($A412="",$N412=0),"",IF(AND($A412&gt;=1001,$A412&lt;=1005),COUNTIFS($A$5:$A$1500,"&gt;=1001",$A$5:$A$1500,"&lt;=1005",$N$5:$N$1500,"&gt;"&amp;$N412)+1,""))</f>
        <v/>
      </c>
      <c r="N412" s="50">
        <f>ROUND(((O412*3+P412*3+Q412*3+R412*3+S412*1)/13)*5,0)</f>
        <v/>
      </c>
      <c r="O412" s="43" t="n">
        <v>45.13</v>
      </c>
      <c r="P412" s="43" t="n">
        <v>28.27</v>
      </c>
      <c r="Q412" s="43" t="n">
        <v>30.25</v>
      </c>
      <c r="R412" s="43" t="n">
        <v>30.63</v>
      </c>
      <c r="S412" s="43" t="n">
        <v>28.75</v>
      </c>
      <c r="T412" s="58">
        <f>IF($C412="","",IF(ISNA(MATCH($C412,Comparativosimulacros!$E:$E,0)),"Falta en Comparativo","Sí está"))</f>
        <v/>
      </c>
    </row>
    <row r="413" ht="15.75" customHeight="1" s="42">
      <c r="A413" s="50" t="n">
        <v>802</v>
      </c>
      <c r="B413" s="44" t="n"/>
      <c r="C413" s="44" t="n"/>
      <c r="D413" s="43" t="inlineStr">
        <is>
          <t>Mejia Hoyos Tiffany Sofia</t>
        </is>
      </c>
      <c r="E413" s="51" t="n"/>
      <c r="F413" s="52" t="n"/>
      <c r="G413" s="45" t="n">
        <v>3.62</v>
      </c>
      <c r="H413" s="45" t="n">
        <v>2.7</v>
      </c>
      <c r="I413" s="45" t="n">
        <v>1.25</v>
      </c>
      <c r="J413" s="45" t="n">
        <v>2.41</v>
      </c>
      <c r="K413" s="45" t="n">
        <v>1.83</v>
      </c>
      <c r="L413" s="58">
        <f>IF(OR($A413="",$N413=0),"",COUNTIFS($A$5:$A$1500,$A413,$N$5:$N$1500,"&gt;"&amp;$N413)+1)</f>
        <v/>
      </c>
      <c r="M413" s="58">
        <f>IF(OR($A413="",$N413=0),"",IF(AND($A413&gt;=1001,$A413&lt;=1005),COUNTIFS($A$5:$A$1500,"&gt;=1001",$A$5:$A$1500,"&lt;=1005",$N$5:$N$1500,"&gt;"&amp;$N413)+1,""))</f>
        <v/>
      </c>
      <c r="N413" s="50">
        <f>ROUND(((O413*3+P413*3+Q413*3+R413*3+S413*1)/13)*5,0)</f>
        <v/>
      </c>
      <c r="O413" s="43" t="n">
        <v>51.88</v>
      </c>
      <c r="P413" s="43" t="n">
        <v>39.88</v>
      </c>
      <c r="Q413" s="43" t="n">
        <v>19.25</v>
      </c>
      <c r="R413" s="43" t="n">
        <v>39.38</v>
      </c>
      <c r="S413" s="43" t="n">
        <v>33.54</v>
      </c>
      <c r="T413" s="58">
        <f>IF($C413="","",IF(ISNA(MATCH($C413,Comparativosimulacros!$E:$E,0)),"Falta en Comparativo","Sí está"))</f>
        <v/>
      </c>
    </row>
    <row r="414" ht="15.75" customHeight="1" s="42">
      <c r="A414" s="50" t="n">
        <v>802</v>
      </c>
      <c r="B414" s="44" t="n"/>
      <c r="C414" s="44" t="n"/>
      <c r="D414" s="43" t="inlineStr">
        <is>
          <t>Moreno Jimenez Mariajose</t>
        </is>
      </c>
      <c r="E414" s="51" t="n"/>
      <c r="F414" s="52" t="n"/>
      <c r="G414" s="45" t="n">
        <v>1.87</v>
      </c>
      <c r="H414" s="45" t="n">
        <v>2.09</v>
      </c>
      <c r="I414" s="45" t="n">
        <v>3.02</v>
      </c>
      <c r="J414" s="45" t="n">
        <v>3.75</v>
      </c>
      <c r="K414" s="45" t="n">
        <v>3.14</v>
      </c>
      <c r="L414" s="58">
        <f>IF(OR($A414="",$N414=0),"",COUNTIFS($A$5:$A$1500,$A414,$N$5:$N$1500,"&gt;"&amp;$N414)+1)</f>
        <v/>
      </c>
      <c r="M414" s="58">
        <f>IF(OR($A414="",$N414=0),"",IF(AND($A414&gt;=1001,$A414&lt;=1005),COUNTIFS($A$5:$A$1500,"&gt;=1001",$A$5:$A$1500,"&lt;=1005",$N$5:$N$1500,"&gt;"&amp;$N414)+1,""))</f>
        <v/>
      </c>
      <c r="N414" s="50">
        <f>ROUND(((O414*3+P414*3+Q414*3+R414*3+S414*1)/13)*5,0)</f>
        <v/>
      </c>
      <c r="O414" s="43" t="n">
        <v>26.88</v>
      </c>
      <c r="P414" s="43" t="n">
        <v>30.95</v>
      </c>
      <c r="Q414" s="43" t="n">
        <v>46.75</v>
      </c>
      <c r="R414" s="43" t="n">
        <v>61.25</v>
      </c>
      <c r="S414" s="43" t="n">
        <v>57.5</v>
      </c>
      <c r="T414" s="58">
        <f>IF($C414="","",IF(ISNA(MATCH($C414,Comparativosimulacros!$E:$E,0)),"Falta en Comparativo","Sí está"))</f>
        <v/>
      </c>
    </row>
    <row r="415" ht="15.75" customHeight="1" s="42">
      <c r="A415" s="50" t="n">
        <v>802</v>
      </c>
      <c r="B415" s="44" t="n"/>
      <c r="C415" s="44" t="n"/>
      <c r="D415" s="43" t="inlineStr">
        <is>
          <t>Mosquera Argaez Helen Mariana</t>
        </is>
      </c>
      <c r="E415" s="51" t="n"/>
      <c r="F415" s="52" t="n"/>
      <c r="G415" s="45" t="n">
        <v>4.49</v>
      </c>
      <c r="H415" s="45" t="n">
        <v>2.39</v>
      </c>
      <c r="I415" s="45" t="n">
        <v>3.74</v>
      </c>
      <c r="J415" s="45" t="n">
        <v>3.75</v>
      </c>
      <c r="K415" s="45" t="n">
        <v>2.61</v>
      </c>
      <c r="L415" s="58">
        <f>IF(OR($A415="",$N415=0),"",COUNTIFS($A$5:$A$1500,$A415,$N$5:$N$1500,"&gt;"&amp;$N415)+1)</f>
        <v/>
      </c>
      <c r="M415" s="58">
        <f>IF(OR($A415="",$N415=0),"",IF(AND($A415&gt;=1001,$A415&lt;=1005),COUNTIFS($A$5:$A$1500,"&gt;=1001",$A$5:$A$1500,"&lt;=1005",$N$5:$N$1500,"&gt;"&amp;$N415)+1,""))</f>
        <v/>
      </c>
      <c r="N415" s="50">
        <f>ROUND(((O415*3+P415*3+Q415*3+R415*3+S415*1)/13)*5,0)</f>
        <v/>
      </c>
      <c r="O415" s="43" t="n">
        <v>64.38</v>
      </c>
      <c r="P415" s="43" t="n">
        <v>35.42</v>
      </c>
      <c r="Q415" s="43" t="n">
        <v>57.75</v>
      </c>
      <c r="R415" s="43" t="n">
        <v>61.25</v>
      </c>
      <c r="S415" s="43" t="n">
        <v>47.92</v>
      </c>
      <c r="T415" s="58">
        <f>IF($C415="","",IF(ISNA(MATCH($C415,Comparativosimulacros!$E:$E,0)),"Falta en Comparativo","Sí está"))</f>
        <v/>
      </c>
    </row>
    <row r="416" ht="15.75" customHeight="1" s="42">
      <c r="A416" s="50" t="n">
        <v>802</v>
      </c>
      <c r="B416" s="44" t="n"/>
      <c r="C416" s="44" t="n"/>
      <c r="D416" s="43" t="inlineStr">
        <is>
          <t>Orjuela Trujillo Gabriela Alejandra</t>
        </is>
      </c>
      <c r="E416" s="51" t="n"/>
      <c r="F416" s="52" t="n"/>
      <c r="G416" s="45" t="n">
        <v>3.35</v>
      </c>
      <c r="H416" s="45" t="n">
        <v>5</v>
      </c>
      <c r="I416" s="45" t="n">
        <v>4.09</v>
      </c>
      <c r="J416" s="45" t="n">
        <v>4.55</v>
      </c>
      <c r="K416" s="45" t="n">
        <v>3.4</v>
      </c>
      <c r="L416" s="58">
        <f>IF(OR($A416="",$N416=0),"",COUNTIFS($A$5:$A$1500,$A416,$N$5:$N$1500,"&gt;"&amp;$N416)+1)</f>
        <v/>
      </c>
      <c r="M416" s="58">
        <f>IF(OR($A416="",$N416=0),"",IF(AND($A416&gt;=1001,$A416&lt;=1005),COUNTIFS($A$5:$A$1500,"&gt;=1001",$A$5:$A$1500,"&lt;=1005",$N$5:$N$1500,"&gt;"&amp;$N416)+1,""))</f>
        <v/>
      </c>
      <c r="N416" s="50">
        <f>ROUND(((O416*3+P416*3+Q416*3+R416*3+S416*1)/13)*5,0)</f>
        <v/>
      </c>
      <c r="O416" s="43" t="n">
        <v>48</v>
      </c>
      <c r="P416" s="43" t="n">
        <v>75.3</v>
      </c>
      <c r="Q416" s="43" t="n">
        <v>63.25</v>
      </c>
      <c r="R416" s="43" t="n">
        <v>74.38</v>
      </c>
      <c r="S416" s="43" t="n">
        <v>62.29</v>
      </c>
      <c r="T416" s="58">
        <f>IF($C416="","",IF(ISNA(MATCH($C416,Comparativosimulacros!$E:$E,0)),"Falta en Comparativo","Sí está"))</f>
        <v/>
      </c>
    </row>
    <row r="417" ht="15.75" customHeight="1" s="42">
      <c r="A417" s="50" t="n">
        <v>802</v>
      </c>
      <c r="B417" s="44" t="n"/>
      <c r="C417" s="44" t="n"/>
      <c r="D417" s="43" t="inlineStr">
        <is>
          <t>Ospina Aguinaga Melanny</t>
        </is>
      </c>
      <c r="E417" s="51" t="n"/>
      <c r="F417" s="52" t="n"/>
      <c r="G417" s="45" t="n">
        <v>2.07</v>
      </c>
      <c r="H417" s="45" t="n">
        <v>2.72</v>
      </c>
      <c r="I417" s="45" t="n">
        <v>3.91</v>
      </c>
      <c r="J417" s="45" t="n">
        <v>3.75</v>
      </c>
      <c r="K417" s="45" t="n">
        <v>3.4</v>
      </c>
      <c r="L417" s="58">
        <f>IF(OR($A417="",$N417=0),"",COUNTIFS($A$5:$A$1500,$A417,$N$5:$N$1500,"&gt;"&amp;$N417)+1)</f>
        <v/>
      </c>
      <c r="M417" s="58">
        <f>IF(OR($A417="",$N417=0),"",IF(AND($A417&gt;=1001,$A417&lt;=1005),COUNTIFS($A$5:$A$1500,"&gt;=1001",$A$5:$A$1500,"&lt;=1005",$N$5:$N$1500,"&gt;"&amp;$N417)+1,""))</f>
        <v/>
      </c>
      <c r="N417" s="50">
        <f>ROUND(((O417*3+P417*3+Q417*3+R417*3+S417*1)/13)*5,0)</f>
        <v/>
      </c>
      <c r="O417" s="43" t="n">
        <v>29.75</v>
      </c>
      <c r="P417" s="43" t="n">
        <v>40.18</v>
      </c>
      <c r="Q417" s="43" t="n">
        <v>60.5</v>
      </c>
      <c r="R417" s="43" t="n">
        <v>61.25</v>
      </c>
      <c r="S417" s="43" t="n">
        <v>62.29</v>
      </c>
      <c r="T417" s="58">
        <f>IF($C417="","",IF(ISNA(MATCH($C417,Comparativosimulacros!$E:$E,0)),"Falta en Comparativo","Sí está"))</f>
        <v/>
      </c>
    </row>
    <row r="418" ht="15.75" customHeight="1" s="42">
      <c r="A418" s="50" t="n">
        <v>802</v>
      </c>
      <c r="B418" s="44" t="n"/>
      <c r="C418" s="44" t="n"/>
      <c r="D418" s="43" t="inlineStr">
        <is>
          <t>Palacio Roldan Erika Tatiana</t>
        </is>
      </c>
      <c r="E418" s="51" t="n"/>
      <c r="F418" s="52" t="n"/>
      <c r="G418" s="45" t="n">
        <v>3.15</v>
      </c>
      <c r="H418" s="45" t="n">
        <v>3.04</v>
      </c>
      <c r="I418" s="45" t="n">
        <v>3.91</v>
      </c>
      <c r="J418" s="45" t="n">
        <v>2.95</v>
      </c>
      <c r="K418" s="45" t="n">
        <v>4.96</v>
      </c>
      <c r="L418" s="58">
        <f>IF(OR($A418="",$N418=0),"",COUNTIFS($A$5:$A$1500,$A418,$N$5:$N$1500,"&gt;"&amp;$N418)+1)</f>
        <v/>
      </c>
      <c r="M418" s="58">
        <f>IF(OR($A418="",$N418=0),"",IF(AND($A418&gt;=1001,$A418&lt;=1005),COUNTIFS($A$5:$A$1500,"&gt;=1001",$A$5:$A$1500,"&lt;=1005",$N$5:$N$1500,"&gt;"&amp;$N418)+1,""))</f>
        <v/>
      </c>
      <c r="N418" s="50">
        <f>ROUND(((O418*3+P418*3+Q418*3+R418*3+S418*1)/13)*5,0)</f>
        <v/>
      </c>
      <c r="O418" s="43" t="n">
        <v>45.13</v>
      </c>
      <c r="P418" s="43" t="n">
        <v>44.94</v>
      </c>
      <c r="Q418" s="43" t="n">
        <v>60.5</v>
      </c>
      <c r="R418" s="43" t="n">
        <v>48.13</v>
      </c>
      <c r="S418" s="43" t="n">
        <v>91.04000000000001</v>
      </c>
      <c r="T418" s="58">
        <f>IF($C418="","",IF(ISNA(MATCH($C418,Comparativosimulacros!$E:$E,0)),"Falta en Comparativo","Sí está"))</f>
        <v/>
      </c>
    </row>
    <row r="419" ht="15.75" customHeight="1" s="42">
      <c r="A419" s="50" t="n">
        <v>802</v>
      </c>
      <c r="B419" s="44" t="n"/>
      <c r="C419" s="44" t="n"/>
      <c r="D419" s="43" t="inlineStr">
        <is>
          <t>Parra Quirama Cristian Felipe</t>
        </is>
      </c>
      <c r="E419" s="51" t="n"/>
      <c r="F419" s="52" t="n"/>
      <c r="G419" s="45" t="n">
        <v>2.28</v>
      </c>
      <c r="H419" s="45" t="n">
        <v>2.15</v>
      </c>
      <c r="I419" s="45" t="n">
        <v>3.02</v>
      </c>
      <c r="J419" s="45" t="n">
        <v>1.34</v>
      </c>
      <c r="K419" s="45" t="n">
        <v>3.92</v>
      </c>
      <c r="L419" s="58">
        <f>IF(OR($A419="",$N419=0),"",COUNTIFS($A$5:$A$1500,$A419,$N$5:$N$1500,"&gt;"&amp;$N419)+1)</f>
        <v/>
      </c>
      <c r="M419" s="58">
        <f>IF(OR($A419="",$N419=0),"",IF(AND($A419&gt;=1001,$A419&lt;=1005),COUNTIFS($A$5:$A$1500,"&gt;=1001",$A$5:$A$1500,"&lt;=1005",$N$5:$N$1500,"&gt;"&amp;$N419)+1,""))</f>
        <v/>
      </c>
      <c r="N419" s="50">
        <f>ROUND(((O419*3+P419*3+Q419*3+R419*3+S419*1)/13)*5,0)</f>
        <v/>
      </c>
      <c r="O419" s="43" t="n">
        <v>32.63</v>
      </c>
      <c r="P419" s="43" t="n">
        <v>31.85</v>
      </c>
      <c r="Q419" s="43" t="n">
        <v>46.75</v>
      </c>
      <c r="R419" s="43" t="n">
        <v>21.88</v>
      </c>
      <c r="S419" s="43" t="n">
        <v>71.88</v>
      </c>
      <c r="T419" s="58">
        <f>IF($C419="","",IF(ISNA(MATCH($C419,Comparativosimulacros!$E:$E,0)),"Falta en Comparativo","Sí está"))</f>
        <v/>
      </c>
    </row>
    <row r="420" ht="15.75" customHeight="1" s="42">
      <c r="A420" s="50" t="n">
        <v>802</v>
      </c>
      <c r="B420" s="44" t="n"/>
      <c r="C420" s="44" t="n"/>
      <c r="D420" s="43" t="inlineStr">
        <is>
          <t>Perez Jimenez Juan Jose</t>
        </is>
      </c>
      <c r="E420" s="51" t="n"/>
      <c r="F420" s="52" t="n"/>
      <c r="G420" s="45" t="n">
        <v>3.82</v>
      </c>
      <c r="H420" s="45" t="n">
        <v>2.9</v>
      </c>
      <c r="I420" s="45" t="n">
        <v>2.31</v>
      </c>
      <c r="J420" s="45" t="n">
        <v>1.34</v>
      </c>
      <c r="K420" s="45" t="n">
        <v>4.44</v>
      </c>
      <c r="L420" s="58">
        <f>IF(OR($A420="",$N420=0),"",COUNTIFS($A$5:$A$1500,$A420,$N$5:$N$1500,"&gt;"&amp;$N420)+1)</f>
        <v/>
      </c>
      <c r="M420" s="58">
        <f>IF(OR($A420="",$N420=0),"",IF(AND($A420&gt;=1001,$A420&lt;=1005),COUNTIFS($A$5:$A$1500,"&gt;=1001",$A$5:$A$1500,"&lt;=1005",$N$5:$N$1500,"&gt;"&amp;$N420)+1,""))</f>
        <v/>
      </c>
      <c r="N420" s="50">
        <f>ROUND(((O420*3+P420*3+Q420*3+R420*3+S420*1)/13)*5,0)</f>
        <v/>
      </c>
      <c r="O420" s="43" t="n">
        <v>54.75</v>
      </c>
      <c r="P420" s="43" t="n">
        <v>42.86</v>
      </c>
      <c r="Q420" s="43" t="n">
        <v>35.75</v>
      </c>
      <c r="R420" s="43" t="n">
        <v>21.88</v>
      </c>
      <c r="S420" s="43" t="n">
        <v>81.45999999999999</v>
      </c>
      <c r="T420" s="58">
        <f>IF($C420="","",IF(ISNA(MATCH($C420,Comparativosimulacros!$E:$E,0)),"Falta en Comparativo","Sí está"))</f>
        <v/>
      </c>
    </row>
    <row r="421" ht="15.75" customHeight="1" s="42">
      <c r="A421" s="50" t="n">
        <v>802</v>
      </c>
      <c r="B421" s="44" t="n"/>
      <c r="C421" s="44" t="n"/>
      <c r="D421" s="43" t="inlineStr">
        <is>
          <t>Quintero Escudero Mariana</t>
        </is>
      </c>
      <c r="E421" s="51" t="n"/>
      <c r="F421" s="52" t="n"/>
      <c r="G421" s="45" t="n">
        <v>5</v>
      </c>
      <c r="H421" s="45" t="n">
        <v>5</v>
      </c>
      <c r="I421" s="45" t="n">
        <v>5</v>
      </c>
      <c r="J421" s="45" t="n">
        <v>4.82</v>
      </c>
      <c r="K421" s="45" t="n">
        <v>5</v>
      </c>
      <c r="L421" s="58">
        <f>IF(OR($A421="",$N421=0),"",COUNTIFS($A$5:$A$1500,$A421,$N$5:$N$1500,"&gt;"&amp;$N421)+1)</f>
        <v/>
      </c>
      <c r="M421" s="58">
        <f>IF(OR($A421="",$N421=0),"",IF(AND($A421&gt;=1001,$A421&lt;=1005),COUNTIFS($A$5:$A$1500,"&gt;=1001",$A$5:$A$1500,"&lt;=1005",$N$5:$N$1500,"&gt;"&amp;$N421)+1,""))</f>
        <v/>
      </c>
      <c r="N421" s="50">
        <f>ROUND(((O421*3+P421*3+Q421*3+R421*3+S421*1)/13)*5,0)</f>
        <v/>
      </c>
      <c r="O421" s="43" t="n">
        <v>72</v>
      </c>
      <c r="P421" s="43" t="n">
        <v>80.36</v>
      </c>
      <c r="Q421" s="43" t="n">
        <v>94</v>
      </c>
      <c r="R421" s="43" t="n">
        <v>78.75</v>
      </c>
      <c r="S421" s="43" t="n">
        <v>100</v>
      </c>
      <c r="T421" s="58">
        <f>IF($C421="","",IF(ISNA(MATCH($C421,Comparativosimulacros!$E:$E,0)),"Falta en Comparativo","Sí está"))</f>
        <v/>
      </c>
    </row>
    <row r="422" ht="15.75" customHeight="1" s="42">
      <c r="A422" s="50" t="n">
        <v>802</v>
      </c>
      <c r="B422" s="44" t="n"/>
      <c r="C422" s="44" t="n"/>
      <c r="D422" s="43" t="inlineStr">
        <is>
          <t>Restrepo Roman Maria Del Mar</t>
        </is>
      </c>
      <c r="E422" s="51" t="n"/>
      <c r="F422" s="52" t="n"/>
      <c r="G422" s="45" t="n">
        <v>2.48</v>
      </c>
      <c r="H422" s="45" t="n">
        <v>3.76</v>
      </c>
      <c r="I422" s="45" t="n">
        <v>5</v>
      </c>
      <c r="J422" s="45" t="n">
        <v>3.75</v>
      </c>
      <c r="K422" s="45" t="n">
        <v>4.18</v>
      </c>
      <c r="L422" s="58">
        <f>IF(OR($A422="",$N422=0),"",COUNTIFS($A$5:$A$1500,$A422,$N$5:$N$1500,"&gt;"&amp;$N422)+1)</f>
        <v/>
      </c>
      <c r="M422" s="58">
        <f>IF(OR($A422="",$N422=0),"",IF(AND($A422&gt;=1001,$A422&lt;=1005),COUNTIFS($A$5:$A$1500,"&gt;=1001",$A$5:$A$1500,"&lt;=1005",$N$5:$N$1500,"&gt;"&amp;$N422)+1,""))</f>
        <v/>
      </c>
      <c r="N422" s="50">
        <f>ROUND(((O422*3+P422*3+Q422*3+R422*3+S422*1)/13)*5,0)</f>
        <v/>
      </c>
      <c r="O422" s="43" t="n">
        <v>35.5</v>
      </c>
      <c r="P422" s="43" t="n">
        <v>55.65</v>
      </c>
      <c r="Q422" s="43" t="n">
        <v>79.75</v>
      </c>
      <c r="R422" s="43" t="n">
        <v>61.25</v>
      </c>
      <c r="S422" s="43" t="n">
        <v>76.67</v>
      </c>
      <c r="T422" s="58">
        <f>IF($C422="","",IF(ISNA(MATCH($C422,Comparativosimulacros!$E:$E,0)),"Falta en Comparativo","Sí está"))</f>
        <v/>
      </c>
    </row>
    <row r="423" ht="15.75" customHeight="1" s="42">
      <c r="A423" s="50" t="n">
        <v>802</v>
      </c>
      <c r="B423" s="44" t="n"/>
      <c r="C423" s="44" t="n"/>
      <c r="D423" s="43" t="inlineStr">
        <is>
          <t>Silva Carvajal Daniela</t>
        </is>
      </c>
      <c r="E423" s="51" t="n"/>
      <c r="F423" s="52" t="n"/>
      <c r="G423" s="45" t="n">
        <v>3.55</v>
      </c>
      <c r="H423" s="45" t="n">
        <v>4.11</v>
      </c>
      <c r="I423" s="45" t="n">
        <v>3.2</v>
      </c>
      <c r="J423" s="45" t="n">
        <v>3.21</v>
      </c>
      <c r="K423" s="45" t="n">
        <v>1.05</v>
      </c>
      <c r="L423" s="58">
        <f>IF(OR($A423="",$N423=0),"",COUNTIFS($A$5:$A$1500,$A423,$N$5:$N$1500,"&gt;"&amp;$N423)+1)</f>
        <v/>
      </c>
      <c r="M423" s="58">
        <f>IF(OR($A423="",$N423=0),"",IF(AND($A423&gt;=1001,$A423&lt;=1005),COUNTIFS($A$5:$A$1500,"&gt;=1001",$A$5:$A$1500,"&lt;=1005",$N$5:$N$1500,"&gt;"&amp;$N423)+1,""))</f>
        <v/>
      </c>
      <c r="N423" s="50">
        <f>ROUND(((O423*3+P423*3+Q423*3+R423*3+S423*1)/13)*5,0)</f>
        <v/>
      </c>
      <c r="O423" s="43" t="n">
        <v>50.88</v>
      </c>
      <c r="P423" s="43" t="n">
        <v>60.71</v>
      </c>
      <c r="Q423" s="43" t="n">
        <v>49.5</v>
      </c>
      <c r="R423" s="43" t="n">
        <v>52.5</v>
      </c>
      <c r="S423" s="43" t="n">
        <v>19.17</v>
      </c>
      <c r="T423" s="58">
        <f>IF($C423="","",IF(ISNA(MATCH($C423,Comparativosimulacros!$E:$E,0)),"Falta en Comparativo","Sí está"))</f>
        <v/>
      </c>
    </row>
    <row r="424" ht="15.75" customHeight="1" s="42">
      <c r="A424" s="50" t="n">
        <v>802</v>
      </c>
      <c r="B424" s="44" t="n"/>
      <c r="C424" s="44" t="n"/>
      <c r="D424" s="43" t="inlineStr">
        <is>
          <t>Silva Vasquez Mariangel</t>
        </is>
      </c>
      <c r="E424" s="51" t="n"/>
      <c r="F424" s="52" t="n"/>
      <c r="G424" s="45" t="n">
        <v>4.22</v>
      </c>
      <c r="H424" s="45" t="n">
        <v>3.88</v>
      </c>
      <c r="I424" s="45" t="n">
        <v>4.09</v>
      </c>
      <c r="J424" s="45" t="n">
        <v>3.75</v>
      </c>
      <c r="K424" s="45" t="n">
        <v>2.35</v>
      </c>
      <c r="L424" s="58">
        <f>IF(OR($A424="",$N424=0),"",COUNTIFS($A$5:$A$1500,$A424,$N$5:$N$1500,"&gt;"&amp;$N424)+1)</f>
        <v/>
      </c>
      <c r="M424" s="58">
        <f>IF(OR($A424="",$N424=0),"",IF(AND($A424&gt;=1001,$A424&lt;=1005),COUNTIFS($A$5:$A$1500,"&gt;=1001",$A$5:$A$1500,"&lt;=1005",$N$5:$N$1500,"&gt;"&amp;$N424)+1,""))</f>
        <v/>
      </c>
      <c r="N424" s="50">
        <f>ROUND(((O424*3+P424*3+Q424*3+R424*3+S424*1)/13)*5,0)</f>
        <v/>
      </c>
      <c r="O424" s="43" t="n">
        <v>60.5</v>
      </c>
      <c r="P424" s="43" t="n">
        <v>57.44</v>
      </c>
      <c r="Q424" s="43" t="n">
        <v>63.25</v>
      </c>
      <c r="R424" s="43" t="n">
        <v>61.25</v>
      </c>
      <c r="S424" s="43" t="n">
        <v>43.13</v>
      </c>
      <c r="T424" s="58">
        <f>IF($C424="","",IF(ISNA(MATCH($C424,Comparativosimulacros!$E:$E,0)),"Falta en Comparativo","Sí está"))</f>
        <v/>
      </c>
    </row>
    <row r="425" ht="15.75" customHeight="1" s="42">
      <c r="A425" s="50" t="n">
        <v>802</v>
      </c>
      <c r="B425" s="44" t="n"/>
      <c r="C425" s="44" t="n"/>
      <c r="D425" s="43" t="inlineStr">
        <is>
          <t>Vargas Rodriguez Yenifer Dahiana</t>
        </is>
      </c>
      <c r="E425" s="51" t="n"/>
      <c r="F425" s="52" t="n"/>
      <c r="G425" s="45" t="n">
        <v>2.55</v>
      </c>
      <c r="H425" s="45" t="n">
        <v>1.71</v>
      </c>
      <c r="I425" s="45" t="n">
        <v>2.31</v>
      </c>
      <c r="J425" s="45" t="n">
        <v>2.41</v>
      </c>
      <c r="K425" s="45" t="n">
        <v>1.83</v>
      </c>
      <c r="L425" s="58">
        <f>IF(OR($A425="",$N425=0),"",COUNTIFS($A$5:$A$1500,$A425,$N$5:$N$1500,"&gt;"&amp;$N425)+1)</f>
        <v/>
      </c>
      <c r="M425" s="58">
        <f>IF(OR($A425="",$N425=0),"",IF(AND($A425&gt;=1001,$A425&lt;=1005),COUNTIFS($A$5:$A$1500,"&gt;=1001",$A$5:$A$1500,"&lt;=1005",$N$5:$N$1500,"&gt;"&amp;$N425)+1,""))</f>
        <v/>
      </c>
      <c r="N425" s="50">
        <f>ROUND(((O425*3+P425*3+Q425*3+R425*3+S425*1)/13)*5,0)</f>
        <v/>
      </c>
      <c r="O425" s="43" t="n">
        <v>36.5</v>
      </c>
      <c r="P425" s="43" t="n">
        <v>25.3</v>
      </c>
      <c r="Q425" s="43" t="n">
        <v>35.75</v>
      </c>
      <c r="R425" s="43" t="n">
        <v>39.38</v>
      </c>
      <c r="S425" s="43" t="n">
        <v>33.54</v>
      </c>
      <c r="T425" s="58">
        <f>IF($C425="","",IF(ISNA(MATCH($C425,Comparativosimulacros!$E:$E,0)),"Falta en Comparativo","Sí está"))</f>
        <v/>
      </c>
    </row>
    <row r="426" ht="15.75" customHeight="1" s="42">
      <c r="A426" s="50" t="n">
        <v>802</v>
      </c>
      <c r="B426" s="44" t="n"/>
      <c r="C426" s="44" t="n"/>
      <c r="D426" s="43" t="inlineStr">
        <is>
          <t>Zapata Lezcano Karol Michel</t>
        </is>
      </c>
      <c r="E426" s="51" t="n"/>
      <c r="F426" s="52" t="n"/>
      <c r="G426" s="45" t="n">
        <v>2.28</v>
      </c>
      <c r="H426" s="45" t="n">
        <v>4.33</v>
      </c>
      <c r="I426" s="45" t="n">
        <v>4.63</v>
      </c>
      <c r="J426" s="45" t="n">
        <v>4.02</v>
      </c>
      <c r="K426" s="45" t="n">
        <v>3.66</v>
      </c>
      <c r="L426" s="58">
        <f>IF(OR($A426="",$N426=0),"",COUNTIFS($A$5:$A$1500,$A426,$N$5:$N$1500,"&gt;"&amp;$N426)+1)</f>
        <v/>
      </c>
      <c r="M426" s="58">
        <f>IF(OR($A426="",$N426=0),"",IF(AND($A426&gt;=1001,$A426&lt;=1005),COUNTIFS($A$5:$A$1500,"&gt;=1001",$A$5:$A$1500,"&lt;=1005",$N$5:$N$1500,"&gt;"&amp;$N426)+1,""))</f>
        <v/>
      </c>
      <c r="N426" s="50">
        <f>ROUND(((O426*3+P426*3+Q426*3+R426*3+S426*1)/13)*5,0)</f>
        <v/>
      </c>
      <c r="O426" s="43" t="n">
        <v>32.63</v>
      </c>
      <c r="P426" s="43" t="n">
        <v>63.99</v>
      </c>
      <c r="Q426" s="43" t="n">
        <v>71.5</v>
      </c>
      <c r="R426" s="43" t="n">
        <v>65.63</v>
      </c>
      <c r="S426" s="43" t="n">
        <v>67.08</v>
      </c>
      <c r="T426" s="58">
        <f>IF($C426="","",IF(ISNA(MATCH($C426,Comparativosimulacros!$E:$E,0)),"Falta en Comparativo","Sí está"))</f>
        <v/>
      </c>
    </row>
    <row r="427" ht="15.75" customHeight="1" s="42">
      <c r="A427" s="50" t="n">
        <v>803</v>
      </c>
      <c r="B427" s="44" t="n"/>
      <c r="C427" s="44" t="n"/>
      <c r="D427" s="43" t="inlineStr">
        <is>
          <t>Acevedo Restrepo Luciana</t>
        </is>
      </c>
      <c r="E427" s="51" t="n"/>
      <c r="F427" s="52" t="n"/>
      <c r="G427" s="45" t="n">
        <v>5</v>
      </c>
      <c r="H427" s="45" t="n">
        <v>4.79</v>
      </c>
      <c r="I427" s="45" t="n">
        <v>3.85</v>
      </c>
      <c r="J427" s="45" t="n">
        <v>4.8</v>
      </c>
      <c r="K427" s="45" t="n">
        <v>4.56</v>
      </c>
      <c r="L427" s="58">
        <f>IF(OR($A427="",$N427=0),"",COUNTIFS($A$5:$A$1500,$A427,$N$5:$N$1500,"&gt;"&amp;$N427)+1)</f>
        <v/>
      </c>
      <c r="M427" s="58">
        <f>IF(OR($A427="",$N427=0),"",IF(AND($A427&gt;=1001,$A427&lt;=1005),COUNTIFS($A$5:$A$1500,"&gt;=1001",$A$5:$A$1500,"&lt;=1005",$N$5:$N$1500,"&gt;"&amp;$N427)+1,""))</f>
        <v/>
      </c>
      <c r="N427" s="50">
        <f>ROUND(((O427*3+P427*3+Q427*3+R427*3+S427*1)/13)*5,0)</f>
        <v/>
      </c>
      <c r="O427" s="43" t="n">
        <v>73.13</v>
      </c>
      <c r="P427" s="43" t="n">
        <v>70</v>
      </c>
      <c r="Q427" s="43" t="n">
        <v>57</v>
      </c>
      <c r="R427" s="43" t="n">
        <v>74.38</v>
      </c>
      <c r="S427" s="43" t="n">
        <v>64.17</v>
      </c>
      <c r="T427" s="58">
        <f>IF($C427="","",IF(ISNA(MATCH($C427,Comparativosimulacros!$E:$E,0)),"Falta en Comparativo","Sí está"))</f>
        <v/>
      </c>
    </row>
    <row r="428" ht="15.75" customHeight="1" s="42">
      <c r="A428" s="50" t="n">
        <v>803</v>
      </c>
      <c r="B428" s="44" t="n"/>
      <c r="C428" s="44" t="n"/>
      <c r="D428" s="43" t="inlineStr">
        <is>
          <t>Cadavid Gomez Yuliana</t>
        </is>
      </c>
      <c r="E428" s="51" t="n"/>
      <c r="F428" s="52" t="n"/>
      <c r="G428" s="45" t="n">
        <v>3.49</v>
      </c>
      <c r="H428" s="45" t="n">
        <v>4.12</v>
      </c>
      <c r="I428" s="45" t="n">
        <v>3.44</v>
      </c>
      <c r="J428" s="45" t="n">
        <v>3.95</v>
      </c>
      <c r="K428" s="45" t="n">
        <v>2.61</v>
      </c>
      <c r="L428" s="58">
        <f>IF(OR($A428="",$N428=0),"",COUNTIFS($A$5:$A$1500,$A428,$N$5:$N$1500,"&gt;"&amp;$N428)+1)</f>
        <v/>
      </c>
      <c r="M428" s="58">
        <f>IF(OR($A428="",$N428=0),"",IF(AND($A428&gt;=1001,$A428&lt;=1005),COUNTIFS($A$5:$A$1500,"&gt;=1001",$A$5:$A$1500,"&lt;=1005",$N$5:$N$1500,"&gt;"&amp;$N428)+1,""))</f>
        <v/>
      </c>
      <c r="N428" s="50">
        <f>ROUND(((O428*3+P428*3+Q428*3+R428*3+S428*1)/13)*5,0)</f>
        <v/>
      </c>
      <c r="O428" s="43" t="n">
        <v>48.75</v>
      </c>
      <c r="P428" s="43" t="n">
        <v>60.12</v>
      </c>
      <c r="Q428" s="43" t="n">
        <v>51</v>
      </c>
      <c r="R428" s="43" t="n">
        <v>61.25</v>
      </c>
      <c r="S428" s="43" t="n">
        <v>36.67</v>
      </c>
      <c r="T428" s="58">
        <f>IF($C428="","",IF(ISNA(MATCH($C428,Comparativosimulacros!$E:$E,0)),"Falta en Comparativo","Sí está"))</f>
        <v/>
      </c>
    </row>
    <row r="429" ht="15.75" customHeight="1" s="42">
      <c r="A429" s="50" t="n">
        <v>803</v>
      </c>
      <c r="B429" s="44" t="n"/>
      <c r="C429" s="44" t="n"/>
      <c r="D429" s="43" t="inlineStr">
        <is>
          <t>Cano Alcaraz Ceyner Nicolas</t>
        </is>
      </c>
      <c r="E429" s="51" t="n"/>
      <c r="F429" s="52" t="n"/>
      <c r="G429" s="45" t="n">
        <v>3.49</v>
      </c>
      <c r="H429" s="45" t="n">
        <v>3.5</v>
      </c>
      <c r="I429" s="45" t="n">
        <v>5</v>
      </c>
      <c r="J429" s="45" t="n">
        <v>4.23</v>
      </c>
      <c r="K429" s="45" t="n">
        <v>2.61</v>
      </c>
      <c r="L429" s="58">
        <f>IF(OR($A429="",$N429=0),"",COUNTIFS($A$5:$A$1500,$A429,$N$5:$N$1500,"&gt;"&amp;$N429)+1)</f>
        <v/>
      </c>
      <c r="M429" s="58">
        <f>IF(OR($A429="",$N429=0),"",IF(AND($A429&gt;=1001,$A429&lt;=1005),COUNTIFS($A$5:$A$1500,"&gt;=1001",$A$5:$A$1500,"&lt;=1005",$N$5:$N$1500,"&gt;"&amp;$N429)+1,""))</f>
        <v/>
      </c>
      <c r="N429" s="50">
        <f>ROUND(((O429*3+P429*3+Q429*3+R429*3+S429*1)/13)*5,0)</f>
        <v/>
      </c>
      <c r="O429" s="43" t="n">
        <v>48.75</v>
      </c>
      <c r="P429" s="43" t="n">
        <v>51.07</v>
      </c>
      <c r="Q429" s="43" t="n">
        <v>77</v>
      </c>
      <c r="R429" s="43" t="n">
        <v>65.63</v>
      </c>
      <c r="S429" s="43" t="n">
        <v>36.67</v>
      </c>
      <c r="T429" s="58">
        <f>IF($C429="","",IF(ISNA(MATCH($C429,Comparativosimulacros!$E:$E,0)),"Falta en Comparativo","Sí está"))</f>
        <v/>
      </c>
    </row>
    <row r="430" ht="15.75" customHeight="1" s="42">
      <c r="A430" s="50" t="n">
        <v>803</v>
      </c>
      <c r="B430" s="44" t="n"/>
      <c r="C430" s="44" t="n"/>
      <c r="D430" s="43" t="inlineStr">
        <is>
          <t>Estrada Castro Elier Camilo</t>
        </is>
      </c>
      <c r="E430" s="51" t="n"/>
      <c r="F430" s="52" t="n"/>
      <c r="G430" s="45" t="n">
        <v>5</v>
      </c>
      <c r="H430" s="45" t="n">
        <v>2.66</v>
      </c>
      <c r="I430" s="45" t="n">
        <v>3.44</v>
      </c>
      <c r="J430" s="45" t="n">
        <v>1.41</v>
      </c>
      <c r="K430" s="45" t="n">
        <v>3.58</v>
      </c>
      <c r="L430" s="58">
        <f>IF(OR($A430="",$N430=0),"",COUNTIFS($A$5:$A$1500,$A430,$N$5:$N$1500,"&gt;"&amp;$N430)+1)</f>
        <v/>
      </c>
      <c r="M430" s="58">
        <f>IF(OR($A430="",$N430=0),"",IF(AND($A430&gt;=1001,$A430&lt;=1005),COUNTIFS($A$5:$A$1500,"&gt;=1001",$A$5:$A$1500,"&lt;=1005",$N$5:$N$1500,"&gt;"&amp;$N430)+1,""))</f>
        <v/>
      </c>
      <c r="N430" s="50">
        <f>ROUND(((O430*3+P430*3+Q430*3+R430*3+S430*1)/13)*5,0)</f>
        <v/>
      </c>
      <c r="O430" s="43" t="n">
        <v>70</v>
      </c>
      <c r="P430" s="43" t="n">
        <v>38.87</v>
      </c>
      <c r="Q430" s="43" t="n">
        <v>51</v>
      </c>
      <c r="R430" s="43" t="n">
        <v>21.88</v>
      </c>
      <c r="S430" s="43" t="n">
        <v>50.42</v>
      </c>
      <c r="T430" s="58">
        <f>IF($C430="","",IF(ISNA(MATCH($C430,Comparativosimulacros!$E:$E,0)),"Falta en Comparativo","Sí está"))</f>
        <v/>
      </c>
    </row>
    <row r="431" ht="15.75" customHeight="1" s="42">
      <c r="A431" s="50" t="n">
        <v>803</v>
      </c>
      <c r="B431" s="44" t="n"/>
      <c r="C431" s="44" t="n"/>
      <c r="D431" s="43" t="inlineStr">
        <is>
          <t>Gomez Urrego Emanuel</t>
        </is>
      </c>
      <c r="E431" s="51" t="n"/>
      <c r="F431" s="52" t="n"/>
      <c r="G431" s="45" t="n">
        <v>4.16</v>
      </c>
      <c r="H431" s="45" t="n">
        <v>4.93</v>
      </c>
      <c r="I431" s="45" t="n">
        <v>3.44</v>
      </c>
      <c r="J431" s="45" t="n">
        <v>4.23</v>
      </c>
      <c r="K431" s="45" t="n">
        <v>2.28</v>
      </c>
      <c r="L431" s="58">
        <f>IF(OR($A431="",$N431=0),"",COUNTIFS($A$5:$A$1500,$A431,$N$5:$N$1500,"&gt;"&amp;$N431)+1)</f>
        <v/>
      </c>
      <c r="M431" s="58">
        <f>IF(OR($A431="",$N431=0),"",IF(AND($A431&gt;=1001,$A431&lt;=1005),COUNTIFS($A$5:$A$1500,"&gt;=1001",$A$5:$A$1500,"&lt;=1005",$N$5:$N$1500,"&gt;"&amp;$N431)+1,""))</f>
        <v/>
      </c>
      <c r="N431" s="50">
        <f>ROUND(((O431*3+P431*3+Q431*3+R431*3+S431*1)/13)*5,0)</f>
        <v/>
      </c>
      <c r="O431" s="43" t="n">
        <v>58.13</v>
      </c>
      <c r="P431" s="43" t="n">
        <v>71.95999999999999</v>
      </c>
      <c r="Q431" s="43" t="n">
        <v>51</v>
      </c>
      <c r="R431" s="43" t="n">
        <v>65.63</v>
      </c>
      <c r="S431" s="43" t="n">
        <v>32.08</v>
      </c>
      <c r="T431" s="58">
        <f>IF($C431="","",IF(ISNA(MATCH($C431,Comparativosimulacros!$E:$E,0)),"Falta en Comparativo","Sí está"))</f>
        <v/>
      </c>
    </row>
    <row r="432" ht="15.75" customHeight="1" s="42">
      <c r="A432" s="50" t="n">
        <v>803</v>
      </c>
      <c r="B432" s="44" t="n"/>
      <c r="C432" s="44" t="n"/>
      <c r="D432" s="43" t="inlineStr">
        <is>
          <t>Hernandez Silva Juliana Andrea</t>
        </is>
      </c>
      <c r="E432" s="51" t="n"/>
      <c r="F432" s="52" t="n"/>
      <c r="G432" s="45" t="n">
        <v>2.82</v>
      </c>
      <c r="H432" s="45" t="n">
        <v>1.97</v>
      </c>
      <c r="I432" s="45" t="n">
        <v>2.03</v>
      </c>
      <c r="J432" s="45" t="n">
        <v>1.69</v>
      </c>
      <c r="K432" s="45" t="n">
        <v>1.3</v>
      </c>
      <c r="L432" s="58">
        <f>IF(OR($A432="",$N432=0),"",COUNTIFS($A$5:$A$1500,$A432,$N$5:$N$1500,"&gt;"&amp;$N432)+1)</f>
        <v/>
      </c>
      <c r="M432" s="58">
        <f>IF(OR($A432="",$N432=0),"",IF(AND($A432&gt;=1001,$A432&lt;=1005),COUNTIFS($A$5:$A$1500,"&gt;=1001",$A$5:$A$1500,"&lt;=1005",$N$5:$N$1500,"&gt;"&amp;$N432)+1,""))</f>
        <v/>
      </c>
      <c r="N432" s="50">
        <f>ROUND(((O432*3+P432*3+Q432*3+R432*3+S432*1)/13)*5,0)</f>
        <v/>
      </c>
      <c r="O432" s="43" t="n">
        <v>39.38</v>
      </c>
      <c r="P432" s="43" t="n">
        <v>28.75</v>
      </c>
      <c r="Q432" s="43" t="n">
        <v>30</v>
      </c>
      <c r="R432" s="43" t="n">
        <v>26.25</v>
      </c>
      <c r="S432" s="43" t="n">
        <v>18.33</v>
      </c>
      <c r="T432" s="58">
        <f>IF($C432="","",IF(ISNA(MATCH($C432,Comparativosimulacros!$E:$E,0)),"Falta en Comparativo","Sí está"))</f>
        <v/>
      </c>
    </row>
    <row r="433" ht="15.75" customHeight="1" s="42">
      <c r="A433" s="50" t="n">
        <v>803</v>
      </c>
      <c r="B433" s="44" t="n"/>
      <c r="C433" s="44" t="n"/>
      <c r="D433" s="43" t="inlineStr">
        <is>
          <t>Holguin Higuita Samuel</t>
        </is>
      </c>
      <c r="E433" s="51" t="n"/>
      <c r="F433" s="52" t="n"/>
      <c r="G433" s="45" t="n">
        <v>5</v>
      </c>
      <c r="H433" s="45" t="n">
        <v>1.95</v>
      </c>
      <c r="I433" s="45" t="n">
        <v>2.23</v>
      </c>
      <c r="J433" s="45" t="n">
        <v>1.69</v>
      </c>
      <c r="K433" s="45" t="n">
        <v>1</v>
      </c>
      <c r="L433" s="58">
        <f>IF(OR($A433="",$N433=0),"",COUNTIFS($A$5:$A$1500,$A433,$N$5:$N$1500,"&gt;"&amp;$N433)+1)</f>
        <v/>
      </c>
      <c r="M433" s="58">
        <f>IF(OR($A433="",$N433=0),"",IF(AND($A433&gt;=1001,$A433&lt;=1005),COUNTIFS($A$5:$A$1500,"&gt;=1001",$A$5:$A$1500,"&lt;=1005",$N$5:$N$1500,"&gt;"&amp;$N433)+1,""))</f>
        <v/>
      </c>
      <c r="N433" s="50">
        <f>ROUND(((O433*3+P433*3+Q433*3+R433*3+S433*1)/13)*5,0)</f>
        <v/>
      </c>
      <c r="O433" s="43" t="n">
        <v>78.13</v>
      </c>
      <c r="P433" s="43" t="n">
        <v>28.51</v>
      </c>
      <c r="Q433" s="43" t="n">
        <v>33</v>
      </c>
      <c r="R433" s="43" t="n">
        <v>26.25</v>
      </c>
      <c r="S433" s="43" t="n">
        <v>13.75</v>
      </c>
      <c r="T433" s="58">
        <f>IF($C433="","",IF(ISNA(MATCH($C433,Comparativosimulacros!$E:$E,0)),"Falta en Comparativo","Sí está"))</f>
        <v/>
      </c>
    </row>
    <row r="434" ht="15.75" customHeight="1" s="42">
      <c r="A434" s="50" t="n">
        <v>803</v>
      </c>
      <c r="B434" s="44" t="n"/>
      <c r="C434" s="44" t="n"/>
      <c r="D434" s="43" t="inlineStr">
        <is>
          <t>Jaramillo Vargas Santiago</t>
        </is>
      </c>
      <c r="E434" s="51" t="n"/>
      <c r="F434" s="52" t="n"/>
      <c r="G434" s="45" t="n">
        <v>2.01</v>
      </c>
      <c r="H434" s="45" t="n">
        <v>3.83</v>
      </c>
      <c r="I434" s="45" t="n">
        <v>2.84</v>
      </c>
      <c r="J434" s="45" t="n">
        <v>3.1</v>
      </c>
      <c r="K434" s="45" t="n">
        <v>2.93</v>
      </c>
      <c r="L434" s="58">
        <f>IF(OR($A434="",$N434=0),"",COUNTIFS($A$5:$A$1500,$A434,$N$5:$N$1500,"&gt;"&amp;$N434)+1)</f>
        <v/>
      </c>
      <c r="M434" s="58">
        <f>IF(OR($A434="",$N434=0),"",IF(AND($A434&gt;=1001,$A434&lt;=1005),COUNTIFS($A$5:$A$1500,"&gt;=1001",$A$5:$A$1500,"&lt;=1005",$N$5:$N$1500,"&gt;"&amp;$N434)+1,""))</f>
        <v/>
      </c>
      <c r="N434" s="50">
        <f>ROUND(((O434*3+P434*3+Q434*3+R434*3+S434*1)/13)*5,0)</f>
        <v/>
      </c>
      <c r="O434" s="43" t="n">
        <v>28.13</v>
      </c>
      <c r="P434" s="43" t="n">
        <v>55.89</v>
      </c>
      <c r="Q434" s="43" t="n">
        <v>42</v>
      </c>
      <c r="R434" s="43" t="n">
        <v>48.13</v>
      </c>
      <c r="S434" s="43" t="n">
        <v>41.25</v>
      </c>
      <c r="T434" s="58">
        <f>IF($C434="","",IF(ISNA(MATCH($C434,Comparativosimulacros!$E:$E,0)),"Falta en Comparativo","Sí está"))</f>
        <v/>
      </c>
    </row>
    <row r="435" ht="15.75" customHeight="1" s="42">
      <c r="A435" s="50" t="n">
        <v>803</v>
      </c>
      <c r="B435" s="44" t="n"/>
      <c r="C435" s="44" t="n"/>
      <c r="D435" s="43" t="inlineStr">
        <is>
          <t>Jimenez Higuita Mariangel</t>
        </is>
      </c>
      <c r="E435" s="51" t="n"/>
      <c r="F435" s="52" t="n"/>
      <c r="G435" s="45" t="n">
        <v>2.42</v>
      </c>
      <c r="H435" s="45" t="n">
        <v>3.04</v>
      </c>
      <c r="I435" s="45" t="n">
        <v>2.63</v>
      </c>
      <c r="J435" s="45" t="n">
        <v>2.82</v>
      </c>
      <c r="K435" s="45" t="n">
        <v>1</v>
      </c>
      <c r="L435" s="58">
        <f>IF(OR($A435="",$N435=0),"",COUNTIFS($A$5:$A$1500,$A435,$N$5:$N$1500,"&gt;"&amp;$N435)+1)</f>
        <v/>
      </c>
      <c r="M435" s="58">
        <f>IF(OR($A435="",$N435=0),"",IF(AND($A435&gt;=1001,$A435&lt;=1005),COUNTIFS($A$5:$A$1500,"&gt;=1001",$A$5:$A$1500,"&lt;=1005",$N$5:$N$1500,"&gt;"&amp;$N435)+1,""))</f>
        <v/>
      </c>
      <c r="N435" s="50">
        <f>ROUND(((O435*3+P435*3+Q435*3+R435*3+S435*1)/13)*5,0)</f>
        <v/>
      </c>
      <c r="O435" s="43" t="n">
        <v>33.75</v>
      </c>
      <c r="P435" s="43" t="n">
        <v>44.46</v>
      </c>
      <c r="Q435" s="43" t="n">
        <v>39</v>
      </c>
      <c r="R435" s="43" t="n">
        <v>43.75</v>
      </c>
      <c r="S435" s="43" t="n">
        <v>13.75</v>
      </c>
      <c r="T435" s="58">
        <f>IF($C435="","",IF(ISNA(MATCH($C435,Comparativosimulacros!$E:$E,0)),"Falta en Comparativo","Sí está"))</f>
        <v/>
      </c>
    </row>
    <row r="436" ht="15.75" customHeight="1" s="42">
      <c r="A436" s="50" t="n">
        <v>803</v>
      </c>
      <c r="B436" s="44" t="n"/>
      <c r="C436" s="44" t="n"/>
      <c r="D436" s="43" t="inlineStr">
        <is>
          <t>Jurado Arredondo Cristhian Andrey</t>
        </is>
      </c>
      <c r="E436" s="51" t="n"/>
      <c r="F436" s="52" t="n"/>
      <c r="G436" s="45" t="n">
        <v>3.49</v>
      </c>
      <c r="H436" s="45" t="n">
        <v>3.9</v>
      </c>
      <c r="I436" s="45" t="n">
        <v>4.46</v>
      </c>
      <c r="J436" s="45" t="n">
        <v>5</v>
      </c>
      <c r="K436" s="45" t="n">
        <v>3.58</v>
      </c>
      <c r="L436" s="58">
        <f>IF(OR($A436="",$N436=0),"",COUNTIFS($A$5:$A$1500,$A436,$N$5:$N$1500,"&gt;"&amp;$N436)+1)</f>
        <v/>
      </c>
      <c r="M436" s="58">
        <f>IF(OR($A436="",$N436=0),"",IF(AND($A436&gt;=1001,$A436&lt;=1005),COUNTIFS($A$5:$A$1500,"&gt;=1001",$A$5:$A$1500,"&lt;=1005",$N$5:$N$1500,"&gt;"&amp;$N436)+1,""))</f>
        <v/>
      </c>
      <c r="N436" s="50">
        <f>ROUND(((O436*3+P436*3+Q436*3+R436*3+S436*1)/13)*5,0)</f>
        <v/>
      </c>
      <c r="O436" s="43" t="n">
        <v>48.75</v>
      </c>
      <c r="P436" s="43" t="n">
        <v>56.9</v>
      </c>
      <c r="Q436" s="43" t="n">
        <v>66</v>
      </c>
      <c r="R436" s="43" t="n">
        <v>83.13</v>
      </c>
      <c r="S436" s="43" t="n">
        <v>50.42</v>
      </c>
      <c r="T436" s="58">
        <f>IF($C436="","",IF(ISNA(MATCH($C436,Comparativosimulacros!$E:$E,0)),"Falta en Comparativo","Sí está"))</f>
        <v/>
      </c>
    </row>
    <row r="437" ht="15.75" customHeight="1" s="42">
      <c r="A437" s="50" t="n">
        <v>803</v>
      </c>
      <c r="B437" s="44" t="n"/>
      <c r="C437" s="44" t="n"/>
      <c r="D437" s="43" t="inlineStr">
        <is>
          <t>Leon Chanci Juan Sebastian</t>
        </is>
      </c>
      <c r="E437" s="51" t="n"/>
      <c r="F437" s="52" t="n"/>
      <c r="G437" s="45" t="n">
        <v>3.72</v>
      </c>
      <c r="H437" s="45" t="n">
        <v>5</v>
      </c>
      <c r="I437" s="45" t="n">
        <v>4.05</v>
      </c>
      <c r="J437" s="45" t="n">
        <v>3.67</v>
      </c>
      <c r="K437" s="45" t="n">
        <v>5</v>
      </c>
      <c r="L437" s="58">
        <f>IF(OR($A437="",$N437=0),"",COUNTIFS($A$5:$A$1500,$A437,$N$5:$N$1500,"&gt;"&amp;$N437)+1)</f>
        <v/>
      </c>
      <c r="M437" s="58">
        <f>IF(OR($A437="",$N437=0),"",IF(AND($A437&gt;=1001,$A437&lt;=1005),COUNTIFS($A$5:$A$1500,"&gt;=1001",$A$5:$A$1500,"&lt;=1005",$N$5:$N$1500,"&gt;"&amp;$N437)+1,""))</f>
        <v/>
      </c>
      <c r="N437" s="50">
        <f>ROUND(((O437*3+P437*3+Q437*3+R437*3+S437*1)/13)*5,0)</f>
        <v/>
      </c>
      <c r="O437" s="43" t="n">
        <v>51.88</v>
      </c>
      <c r="P437" s="43" t="n">
        <v>83.56999999999999</v>
      </c>
      <c r="Q437" s="43" t="n">
        <v>60</v>
      </c>
      <c r="R437" s="43" t="n">
        <v>56.88</v>
      </c>
      <c r="S437" s="43" t="n">
        <v>73.33</v>
      </c>
      <c r="T437" s="58">
        <f>IF($C437="","",IF(ISNA(MATCH($C437,Comparativosimulacros!$E:$E,0)),"Falta en Comparativo","Sí está"))</f>
        <v/>
      </c>
    </row>
    <row r="438" ht="15.75" customHeight="1" s="42">
      <c r="A438" s="50" t="n">
        <v>803</v>
      </c>
      <c r="B438" s="44" t="n"/>
      <c r="C438" s="44" t="n"/>
      <c r="D438" s="43" t="inlineStr">
        <is>
          <t>Londoño Sanmartin Allison Dahiana</t>
        </is>
      </c>
      <c r="E438" s="51" t="n"/>
      <c r="F438" s="52" t="n"/>
      <c r="G438" s="45" t="n">
        <v>4.34</v>
      </c>
      <c r="H438" s="45" t="n">
        <v>4.64</v>
      </c>
      <c r="I438" s="45" t="n">
        <v>2.63</v>
      </c>
      <c r="J438" s="45" t="n">
        <v>3.1</v>
      </c>
      <c r="K438" s="45" t="n">
        <v>3.91</v>
      </c>
      <c r="L438" s="58">
        <f>IF(OR($A438="",$N438=0),"",COUNTIFS($A$5:$A$1500,$A438,$N$5:$N$1500,"&gt;"&amp;$N438)+1)</f>
        <v/>
      </c>
      <c r="M438" s="58">
        <f>IF(OR($A438="",$N438=0),"",IF(AND($A438&gt;=1001,$A438&lt;=1005),COUNTIFS($A$5:$A$1500,"&gt;=1001",$A$5:$A$1500,"&lt;=1005",$N$5:$N$1500,"&gt;"&amp;$N438)+1,""))</f>
        <v/>
      </c>
      <c r="N438" s="50">
        <f>ROUND(((O438*3+P438*3+Q438*3+R438*3+S438*1)/13)*5,0)</f>
        <v/>
      </c>
      <c r="O438" s="43" t="n">
        <v>60.63</v>
      </c>
      <c r="P438" s="43" t="n">
        <v>67.73999999999999</v>
      </c>
      <c r="Q438" s="43" t="n">
        <v>39</v>
      </c>
      <c r="R438" s="43" t="n">
        <v>48.13</v>
      </c>
      <c r="S438" s="43" t="n">
        <v>55</v>
      </c>
      <c r="T438" s="58">
        <f>IF($C438="","",IF(ISNA(MATCH($C438,Comparativosimulacros!$E:$E,0)),"Falta en Comparativo","Sí está"))</f>
        <v/>
      </c>
    </row>
    <row r="439" ht="15.75" customHeight="1" s="42">
      <c r="A439" s="50" t="n">
        <v>803</v>
      </c>
      <c r="B439" s="44" t="n"/>
      <c r="C439" s="44" t="n"/>
      <c r="D439" s="43" t="inlineStr">
        <is>
          <t>Lopez Rodriguez Salome</t>
        </is>
      </c>
      <c r="E439" s="51" t="n"/>
      <c r="F439" s="52" t="n"/>
      <c r="G439" s="45" t="n">
        <v>4.12</v>
      </c>
      <c r="H439" s="45" t="n">
        <v>2.06</v>
      </c>
      <c r="I439" s="45" t="n">
        <v>3.65</v>
      </c>
      <c r="J439" s="45" t="n">
        <v>3.1</v>
      </c>
      <c r="K439" s="45" t="n">
        <v>3.91</v>
      </c>
      <c r="L439" s="58">
        <f>IF(OR($A439="",$N439=0),"",COUNTIFS($A$5:$A$1500,$A439,$N$5:$N$1500,"&gt;"&amp;$N439)+1)</f>
        <v/>
      </c>
      <c r="M439" s="58">
        <f>IF(OR($A439="",$N439=0),"",IF(AND($A439&gt;=1001,$A439&lt;=1005),COUNTIFS($A$5:$A$1500,"&gt;=1001",$A$5:$A$1500,"&lt;=1005",$N$5:$N$1500,"&gt;"&amp;$N439)+1,""))</f>
        <v/>
      </c>
      <c r="N439" s="50">
        <f>ROUND(((O439*3+P439*3+Q439*3+R439*3+S439*1)/13)*5,0)</f>
        <v/>
      </c>
      <c r="O439" s="43" t="n">
        <v>57.5</v>
      </c>
      <c r="P439" s="43" t="n">
        <v>30.06</v>
      </c>
      <c r="Q439" s="43" t="n">
        <v>54</v>
      </c>
      <c r="R439" s="43" t="n">
        <v>48.13</v>
      </c>
      <c r="S439" s="43" t="n">
        <v>55</v>
      </c>
      <c r="T439" s="58">
        <f>IF($C439="","",IF(ISNA(MATCH($C439,Comparativosimulacros!$E:$E,0)),"Falta en Comparativo","Sí está"))</f>
        <v/>
      </c>
    </row>
    <row r="440" ht="15.75" customHeight="1" s="42">
      <c r="A440" s="50" t="n">
        <v>803</v>
      </c>
      <c r="B440" s="44" t="n"/>
      <c r="C440" s="44" t="n"/>
      <c r="D440" s="43" t="inlineStr">
        <is>
          <t>Macias Osorno Moises</t>
        </is>
      </c>
      <c r="E440" s="51" t="n"/>
      <c r="F440" s="52" t="n"/>
      <c r="G440" s="45" t="n">
        <v>1.75</v>
      </c>
      <c r="H440" s="45" t="n">
        <v>2.37</v>
      </c>
      <c r="I440" s="45" t="n">
        <v>1.42</v>
      </c>
      <c r="J440" s="45" t="n">
        <v>1.69</v>
      </c>
      <c r="K440" s="45" t="n">
        <v>1</v>
      </c>
      <c r="L440" s="58">
        <f>IF(OR($A440="",$N440=0),"",COUNTIFS($A$5:$A$1500,$A440,$N$5:$N$1500,"&gt;"&amp;$N440)+1)</f>
        <v/>
      </c>
      <c r="M440" s="58">
        <f>IF(OR($A440="",$N440=0),"",IF(AND($A440&gt;=1001,$A440&lt;=1005),COUNTIFS($A$5:$A$1500,"&gt;=1001",$A$5:$A$1500,"&lt;=1005",$N$5:$N$1500,"&gt;"&amp;$N440)+1,""))</f>
        <v/>
      </c>
      <c r="N440" s="50">
        <f>ROUND(((O440*3+P440*3+Q440*3+R440*3+S440*1)/13)*5,0)</f>
        <v/>
      </c>
      <c r="O440" s="43" t="n">
        <v>24.38</v>
      </c>
      <c r="P440" s="43" t="n">
        <v>34.64</v>
      </c>
      <c r="Q440" s="43" t="n">
        <v>21</v>
      </c>
      <c r="R440" s="43" t="n">
        <v>26.25</v>
      </c>
      <c r="S440" s="43" t="n">
        <v>13.75</v>
      </c>
      <c r="T440" s="58">
        <f>IF($C440="","",IF(ISNA(MATCH($C440,Comparativosimulacros!$E:$E,0)),"Falta en Comparativo","Sí está"))</f>
        <v/>
      </c>
    </row>
    <row r="441" ht="15.75" customHeight="1" s="42">
      <c r="A441" s="50" t="n">
        <v>803</v>
      </c>
      <c r="B441" s="44" t="n"/>
      <c r="C441" s="44" t="n"/>
      <c r="D441" s="43" t="inlineStr">
        <is>
          <t>Monsalve Jimenez Maria Jose</t>
        </is>
      </c>
      <c r="E441" s="51" t="n"/>
      <c r="F441" s="52" t="n"/>
      <c r="G441" s="45" t="n">
        <v>2.24</v>
      </c>
      <c r="H441" s="45" t="n">
        <v>4.68</v>
      </c>
      <c r="I441" s="45" t="n">
        <v>4.86</v>
      </c>
      <c r="J441" s="45" t="n">
        <v>4.8</v>
      </c>
      <c r="K441" s="45" t="n">
        <v>3.91</v>
      </c>
      <c r="L441" s="58">
        <f>IF(OR($A441="",$N441=0),"",COUNTIFS($A$5:$A$1500,$A441,$N$5:$N$1500,"&gt;"&amp;$N441)+1)</f>
        <v/>
      </c>
      <c r="M441" s="58">
        <f>IF(OR($A441="",$N441=0),"",IF(AND($A441&gt;=1001,$A441&lt;=1005),COUNTIFS($A$5:$A$1500,"&gt;=1001",$A$5:$A$1500,"&lt;=1005",$N$5:$N$1500,"&gt;"&amp;$N441)+1,""))</f>
        <v/>
      </c>
      <c r="N441" s="50">
        <f>ROUND(((O441*3+P441*3+Q441*3+R441*3+S441*1)/13)*5,0)</f>
        <v/>
      </c>
      <c r="O441" s="43" t="n">
        <v>31.25</v>
      </c>
      <c r="P441" s="43" t="n">
        <v>68.33</v>
      </c>
      <c r="Q441" s="43" t="n">
        <v>72</v>
      </c>
      <c r="R441" s="43" t="n">
        <v>74.38</v>
      </c>
      <c r="S441" s="43" t="n">
        <v>55</v>
      </c>
      <c r="T441" s="58">
        <f>IF($C441="","",IF(ISNA(MATCH($C441,Comparativosimulacros!$E:$E,0)),"Falta en Comparativo","Sí está"))</f>
        <v/>
      </c>
    </row>
    <row r="442" ht="15.75" customHeight="1" s="42">
      <c r="A442" s="50" t="n">
        <v>803</v>
      </c>
      <c r="B442" s="44" t="n"/>
      <c r="C442" s="44" t="n"/>
      <c r="D442" s="43" t="inlineStr">
        <is>
          <t>Montoya Bravo Hanny Maria</t>
        </is>
      </c>
      <c r="E442" s="51" t="n"/>
      <c r="F442" s="52" t="n"/>
      <c r="G442" s="45" t="n">
        <v>3.94</v>
      </c>
      <c r="H442" s="45" t="n">
        <v>4.17</v>
      </c>
      <c r="I442" s="45" t="n">
        <v>3.44</v>
      </c>
      <c r="J442" s="45" t="n">
        <v>4.23</v>
      </c>
      <c r="K442" s="45" t="n">
        <v>3.91</v>
      </c>
      <c r="L442" s="58">
        <f>IF(OR($A442="",$N442=0),"",COUNTIFS($A$5:$A$1500,$A442,$N$5:$N$1500,"&gt;"&amp;$N442)+1)</f>
        <v/>
      </c>
      <c r="M442" s="58">
        <f>IF(OR($A442="",$N442=0),"",IF(AND($A442&gt;=1001,$A442&lt;=1005),COUNTIFS($A$5:$A$1500,"&gt;=1001",$A$5:$A$1500,"&lt;=1005",$N$5:$N$1500,"&gt;"&amp;$N442)+1,""))</f>
        <v/>
      </c>
      <c r="N442" s="50">
        <f>ROUND(((O442*3+P442*3+Q442*3+R442*3+S442*1)/13)*5,0)</f>
        <v/>
      </c>
      <c r="O442" s="43" t="n">
        <v>55</v>
      </c>
      <c r="P442" s="43" t="n">
        <v>60.89</v>
      </c>
      <c r="Q442" s="43" t="n">
        <v>51</v>
      </c>
      <c r="R442" s="43" t="n">
        <v>65.63</v>
      </c>
      <c r="S442" s="43" t="n">
        <v>55</v>
      </c>
      <c r="T442" s="58">
        <f>IF($C442="","",IF(ISNA(MATCH($C442,Comparativosimulacros!$E:$E,0)),"Falta en Comparativo","Sí está"))</f>
        <v/>
      </c>
    </row>
    <row r="443" ht="15.75" customHeight="1" s="42">
      <c r="A443" s="50" t="n">
        <v>803</v>
      </c>
      <c r="B443" s="44" t="n"/>
      <c r="C443" s="44" t="n"/>
      <c r="D443" s="43" t="inlineStr">
        <is>
          <t>Ospina Cano Emmanuel</t>
        </is>
      </c>
      <c r="E443" s="51" t="n"/>
      <c r="F443" s="52" t="n"/>
      <c r="G443" s="45" t="n">
        <v>2.19</v>
      </c>
      <c r="H443" s="45" t="n">
        <v>2.8</v>
      </c>
      <c r="I443" s="45" t="n">
        <v>3.04</v>
      </c>
      <c r="J443" s="45" t="n">
        <v>3.95</v>
      </c>
      <c r="K443" s="45" t="n">
        <v>4.56</v>
      </c>
      <c r="L443" s="58">
        <f>IF(OR($A443="",$N443=0),"",COUNTIFS($A$5:$A$1500,$A443,$N$5:$N$1500,"&gt;"&amp;$N443)+1)</f>
        <v/>
      </c>
      <c r="M443" s="58">
        <f>IF(OR($A443="",$N443=0),"",IF(AND($A443&gt;=1001,$A443&lt;=1005),COUNTIFS($A$5:$A$1500,"&gt;=1001",$A$5:$A$1500,"&lt;=1005",$N$5:$N$1500,"&gt;"&amp;$N443)+1,""))</f>
        <v/>
      </c>
      <c r="N443" s="50">
        <f>ROUND(((O443*3+P443*3+Q443*3+R443*3+S443*1)/13)*5,0)</f>
        <v/>
      </c>
      <c r="O443" s="43" t="n">
        <v>30.63</v>
      </c>
      <c r="P443" s="43" t="n">
        <v>40.83</v>
      </c>
      <c r="Q443" s="43" t="n">
        <v>45</v>
      </c>
      <c r="R443" s="43" t="n">
        <v>61.25</v>
      </c>
      <c r="S443" s="43" t="n">
        <v>64.17</v>
      </c>
      <c r="T443" s="58">
        <f>IF($C443="","",IF(ISNA(MATCH($C443,Comparativosimulacros!$E:$E,0)),"Falta en Comparativo","Sí está"))</f>
        <v/>
      </c>
    </row>
    <row r="444" ht="15.75" customHeight="1" s="42">
      <c r="A444" s="50" t="n">
        <v>803</v>
      </c>
      <c r="B444" s="44" t="n"/>
      <c r="C444" s="44" t="n"/>
      <c r="D444" s="43" t="inlineStr">
        <is>
          <t>Paniagua Rodelo Jhon Alex</t>
        </is>
      </c>
      <c r="E444" s="51" t="n"/>
      <c r="F444" s="52" t="n"/>
      <c r="G444" s="45" t="n">
        <v>3.27</v>
      </c>
      <c r="H444" s="45" t="n">
        <v>2.55</v>
      </c>
      <c r="I444" s="45" t="n">
        <v>2.03</v>
      </c>
      <c r="J444" s="45" t="n">
        <v>1.69</v>
      </c>
      <c r="K444" s="45" t="n">
        <v>3.91</v>
      </c>
      <c r="L444" s="58">
        <f>IF(OR($A444="",$N444=0),"",COUNTIFS($A$5:$A$1500,$A444,$N$5:$N$1500,"&gt;"&amp;$N444)+1)</f>
        <v/>
      </c>
      <c r="M444" s="58">
        <f>IF(OR($A444="",$N444=0),"",IF(AND($A444&gt;=1001,$A444&lt;=1005),COUNTIFS($A$5:$A$1500,"&gt;=1001",$A$5:$A$1500,"&lt;=1005",$N$5:$N$1500,"&gt;"&amp;$N444)+1,""))</f>
        <v/>
      </c>
      <c r="N444" s="50">
        <f>ROUND(((O444*3+P444*3+Q444*3+R444*3+S444*1)/13)*5,0)</f>
        <v/>
      </c>
      <c r="O444" s="43" t="n">
        <v>45.63</v>
      </c>
      <c r="P444" s="43" t="n">
        <v>37.32</v>
      </c>
      <c r="Q444" s="43" t="n">
        <v>30</v>
      </c>
      <c r="R444" s="43" t="n">
        <v>26.25</v>
      </c>
      <c r="S444" s="43" t="n">
        <v>55</v>
      </c>
      <c r="T444" s="58">
        <f>IF($C444="","",IF(ISNA(MATCH($C444,Comparativosimulacros!$E:$E,0)),"Falta en Comparativo","Sí está"))</f>
        <v/>
      </c>
    </row>
    <row r="445" ht="15.75" customHeight="1" s="42">
      <c r="A445" s="50" t="n">
        <v>803</v>
      </c>
      <c r="B445" s="44" t="n"/>
      <c r="C445" s="44" t="n"/>
      <c r="D445" s="43" t="inlineStr">
        <is>
          <t>Pastrana Benitez Lluvia Sofia</t>
        </is>
      </c>
      <c r="E445" s="51" t="n"/>
      <c r="F445" s="52" t="n"/>
      <c r="G445" s="45" t="n">
        <v>3.49</v>
      </c>
      <c r="H445" s="45" t="n">
        <v>1.57</v>
      </c>
      <c r="I445" s="45" t="n">
        <v>2.03</v>
      </c>
      <c r="J445" s="45" t="n">
        <v>3.1</v>
      </c>
      <c r="K445" s="45" t="n">
        <v>1.3</v>
      </c>
      <c r="L445" s="58">
        <f>IF(OR($A445="",$N445=0),"",COUNTIFS($A$5:$A$1500,$A445,$N$5:$N$1500,"&gt;"&amp;$N445)+1)</f>
        <v/>
      </c>
      <c r="M445" s="58">
        <f>IF(OR($A445="",$N445=0),"",IF(AND($A445&gt;=1001,$A445&lt;=1005),COUNTIFS($A$5:$A$1500,"&gt;=1001",$A$5:$A$1500,"&lt;=1005",$N$5:$N$1500,"&gt;"&amp;$N445)+1,""))</f>
        <v/>
      </c>
      <c r="N445" s="50">
        <f>ROUND(((O445*3+P445*3+Q445*3+R445*3+S445*1)/13)*5,0)</f>
        <v/>
      </c>
      <c r="O445" s="43" t="n">
        <v>48.75</v>
      </c>
      <c r="P445" s="43" t="n">
        <v>22.92</v>
      </c>
      <c r="Q445" s="43" t="n">
        <v>30</v>
      </c>
      <c r="R445" s="43" t="n">
        <v>48.13</v>
      </c>
      <c r="S445" s="43" t="n">
        <v>18.33</v>
      </c>
      <c r="T445" s="58">
        <f>IF($C445="","",IF(ISNA(MATCH($C445,Comparativosimulacros!$E:$E,0)),"Falta en Comparativo","Sí está"))</f>
        <v/>
      </c>
    </row>
    <row r="446" ht="15.75" customHeight="1" s="42">
      <c r="A446" s="50" t="n">
        <v>803</v>
      </c>
      <c r="B446" s="44" t="n"/>
      <c r="C446" s="44" t="n"/>
      <c r="D446" s="43" t="inlineStr">
        <is>
          <t>Perez Urrego Dulce Maria</t>
        </is>
      </c>
      <c r="E446" s="51" t="n"/>
      <c r="F446" s="52" t="n"/>
      <c r="G446" s="45" t="n">
        <v>2.42</v>
      </c>
      <c r="H446" s="45" t="n">
        <v>2.69</v>
      </c>
      <c r="I446" s="45" t="n">
        <v>3.85</v>
      </c>
      <c r="J446" s="45" t="n">
        <v>4.51</v>
      </c>
      <c r="K446" s="45" t="n">
        <v>5</v>
      </c>
      <c r="L446" s="58">
        <f>IF(OR($A446="",$N446=0),"",COUNTIFS($A$5:$A$1500,$A446,$N$5:$N$1500,"&gt;"&amp;$N446)+1)</f>
        <v/>
      </c>
      <c r="M446" s="58">
        <f>IF(OR($A446="",$N446=0),"",IF(AND($A446&gt;=1001,$A446&lt;=1005),COUNTIFS($A$5:$A$1500,"&gt;=1001",$A$5:$A$1500,"&lt;=1005",$N$5:$N$1500,"&gt;"&amp;$N446)+1,""))</f>
        <v/>
      </c>
      <c r="N446" s="50">
        <f>ROUND(((O446*3+P446*3+Q446*3+R446*3+S446*1)/13)*5,0)</f>
        <v/>
      </c>
      <c r="O446" s="43" t="n">
        <v>33.75</v>
      </c>
      <c r="P446" s="43" t="n">
        <v>39.23</v>
      </c>
      <c r="Q446" s="43" t="n">
        <v>57</v>
      </c>
      <c r="R446" s="43" t="n">
        <v>70</v>
      </c>
      <c r="S446" s="43" t="n">
        <v>73.33</v>
      </c>
      <c r="T446" s="58">
        <f>IF($C446="","",IF(ISNA(MATCH($C446,Comparativosimulacros!$E:$E,0)),"Falta en Comparativo","Sí está"))</f>
        <v/>
      </c>
    </row>
    <row r="447" ht="15.75" customHeight="1" s="42">
      <c r="A447" s="50" t="n">
        <v>803</v>
      </c>
      <c r="B447" s="44" t="n"/>
      <c r="C447" s="44" t="n"/>
      <c r="D447" s="43" t="inlineStr">
        <is>
          <t>Salcedo Panesso Manuela</t>
        </is>
      </c>
      <c r="E447" s="51" t="n"/>
      <c r="F447" s="52" t="n"/>
      <c r="G447" s="45" t="n">
        <v>5</v>
      </c>
      <c r="H447" s="45" t="n">
        <v>4.71</v>
      </c>
      <c r="I447" s="45" t="n">
        <v>4.05</v>
      </c>
      <c r="J447" s="45" t="n">
        <v>4.51</v>
      </c>
      <c r="K447" s="45" t="n">
        <v>5</v>
      </c>
      <c r="L447" s="58">
        <f>IF(OR($A447="",$N447=0),"",COUNTIFS($A$5:$A$1500,$A447,$N$5:$N$1500,"&gt;"&amp;$N447)+1)</f>
        <v/>
      </c>
      <c r="M447" s="58">
        <f>IF(OR($A447="",$N447=0),"",IF(AND($A447&gt;=1001,$A447&lt;=1005),COUNTIFS($A$5:$A$1500,"&gt;=1001",$A$5:$A$1500,"&lt;=1005",$N$5:$N$1500,"&gt;"&amp;$N447)+1,""))</f>
        <v/>
      </c>
      <c r="N447" s="50">
        <f>ROUND(((O447*3+P447*3+Q447*3+R447*3+S447*1)/13)*5,0)</f>
        <v/>
      </c>
      <c r="O447" s="43" t="n">
        <v>70</v>
      </c>
      <c r="P447" s="43" t="n">
        <v>68.75</v>
      </c>
      <c r="Q447" s="43" t="n">
        <v>60</v>
      </c>
      <c r="R447" s="43" t="n">
        <v>70</v>
      </c>
      <c r="S447" s="43" t="n">
        <v>96.25</v>
      </c>
      <c r="T447" s="58">
        <f>IF($C447="","",IF(ISNA(MATCH($C447,Comparativosimulacros!$E:$E,0)),"Falta en Comparativo","Sí está"))</f>
        <v/>
      </c>
    </row>
    <row r="448" ht="15.75" customHeight="1" s="42">
      <c r="A448" s="50" t="n">
        <v>803</v>
      </c>
      <c r="B448" s="44" t="n"/>
      <c r="C448" s="44" t="n"/>
      <c r="D448" s="43" t="inlineStr">
        <is>
          <t>Sanchez Garces Dana Salome</t>
        </is>
      </c>
      <c r="E448" s="51" t="n"/>
      <c r="F448" s="52" t="n"/>
      <c r="G448" s="45" t="n">
        <v>4.12</v>
      </c>
      <c r="H448" s="45" t="n">
        <v>3.95</v>
      </c>
      <c r="I448" s="45" t="n">
        <v>4.66</v>
      </c>
      <c r="J448" s="45" t="n">
        <v>4.23</v>
      </c>
      <c r="K448" s="45" t="n">
        <v>5</v>
      </c>
      <c r="L448" s="58">
        <f>IF(OR($A448="",$N448=0),"",COUNTIFS($A$5:$A$1500,$A448,$N$5:$N$1500,"&gt;"&amp;$N448)+1)</f>
        <v/>
      </c>
      <c r="M448" s="58">
        <f>IF(OR($A448="",$N448=0),"",IF(AND($A448&gt;=1001,$A448&lt;=1005),COUNTIFS($A$5:$A$1500,"&gt;=1001",$A$5:$A$1500,"&lt;=1005",$N$5:$N$1500,"&gt;"&amp;$N448)+1,""))</f>
        <v/>
      </c>
      <c r="N448" s="50">
        <f>ROUND(((O448*3+P448*3+Q448*3+R448*3+S448*1)/13)*5,0)</f>
        <v/>
      </c>
      <c r="O448" s="43" t="n">
        <v>57.5</v>
      </c>
      <c r="P448" s="43" t="n">
        <v>57.68</v>
      </c>
      <c r="Q448" s="43" t="n">
        <v>69</v>
      </c>
      <c r="R448" s="43" t="n">
        <v>65.63</v>
      </c>
      <c r="S448" s="43" t="n">
        <v>91.67</v>
      </c>
      <c r="T448" s="58">
        <f>IF($C448="","",IF(ISNA(MATCH($C448,Comparativosimulacros!$E:$E,0)),"Falta en Comparativo","Sí está"))</f>
        <v/>
      </c>
    </row>
    <row r="449" ht="15.75" customHeight="1" s="42">
      <c r="A449" s="50" t="n">
        <v>803</v>
      </c>
      <c r="B449" s="44" t="n"/>
      <c r="C449" s="44" t="n"/>
      <c r="D449" s="43" t="inlineStr">
        <is>
          <t>Sanchez Macias Maximiliano</t>
        </is>
      </c>
      <c r="E449" s="51" t="n"/>
      <c r="F449" s="52" t="n"/>
      <c r="G449" s="45" t="n">
        <v>4.61</v>
      </c>
      <c r="H449" s="45" t="n">
        <v>4.72</v>
      </c>
      <c r="I449" s="45" t="n">
        <v>5</v>
      </c>
      <c r="J449" s="45" t="n">
        <v>4.51</v>
      </c>
      <c r="K449" s="45" t="n">
        <v>4.56</v>
      </c>
      <c r="L449" s="58">
        <f>IF(OR($A449="",$N449=0),"",COUNTIFS($A$5:$A$1500,$A449,$N$5:$N$1500,"&gt;"&amp;$N449)+1)</f>
        <v/>
      </c>
      <c r="M449" s="58">
        <f>IF(OR($A449="",$N449=0),"",IF(AND($A449&gt;=1001,$A449&lt;=1005),COUNTIFS($A$5:$A$1500,"&gt;=1001",$A$5:$A$1500,"&lt;=1005",$N$5:$N$1500,"&gt;"&amp;$N449)+1,""))</f>
        <v/>
      </c>
      <c r="N449" s="50">
        <f>ROUND(((O449*3+P449*3+Q449*3+R449*3+S449*1)/13)*5,0)</f>
        <v/>
      </c>
      <c r="O449" s="43" t="n">
        <v>64.38</v>
      </c>
      <c r="P449" s="43" t="n">
        <v>68.98999999999999</v>
      </c>
      <c r="Q449" s="43" t="n">
        <v>87</v>
      </c>
      <c r="R449" s="43" t="n">
        <v>70</v>
      </c>
      <c r="S449" s="43" t="n">
        <v>64.17</v>
      </c>
      <c r="T449" s="58">
        <f>IF($C449="","",IF(ISNA(MATCH($C449,Comparativosimulacros!$E:$E,0)),"Falta en Comparativo","Sí está"))</f>
        <v/>
      </c>
    </row>
    <row r="450" ht="15.75" customHeight="1" s="42">
      <c r="A450" s="50" t="n">
        <v>803</v>
      </c>
      <c r="B450" s="44" t="n"/>
      <c r="C450" s="44" t="n"/>
      <c r="D450" s="43" t="inlineStr">
        <is>
          <t>Solano Borja Yerif Santiago</t>
        </is>
      </c>
      <c r="E450" s="51" t="n"/>
      <c r="F450" s="52" t="n"/>
      <c r="G450" s="45" t="n">
        <v>1</v>
      </c>
      <c r="H450" s="45" t="n">
        <v>2.64</v>
      </c>
      <c r="I450" s="45" t="n">
        <v>2.84</v>
      </c>
      <c r="J450" s="45" t="n">
        <v>2.82</v>
      </c>
      <c r="K450" s="45" t="n">
        <v>2.28</v>
      </c>
      <c r="L450" s="58">
        <f>IF(OR($A450="",$N450=0),"",COUNTIFS($A$5:$A$1500,$A450,$N$5:$N$1500,"&gt;"&amp;$N450)+1)</f>
        <v/>
      </c>
      <c r="M450" s="58">
        <f>IF(OR($A450="",$N450=0),"",IF(AND($A450&gt;=1001,$A450&lt;=1005),COUNTIFS($A$5:$A$1500,"&gt;=1001",$A$5:$A$1500,"&lt;=1005",$N$5:$N$1500,"&gt;"&amp;$N450)+1,""))</f>
        <v/>
      </c>
      <c r="N450" s="50">
        <f>ROUND(((O450*3+P450*3+Q450*3+R450*3+S450*1)/13)*5,0)</f>
        <v/>
      </c>
      <c r="O450" s="43" t="n">
        <v>9.380000000000001</v>
      </c>
      <c r="P450" s="43" t="n">
        <v>38.57</v>
      </c>
      <c r="Q450" s="43" t="n">
        <v>42</v>
      </c>
      <c r="R450" s="43" t="n">
        <v>43.75</v>
      </c>
      <c r="S450" s="43" t="n">
        <v>32.08</v>
      </c>
      <c r="T450" s="58">
        <f>IF($C450="","",IF(ISNA(MATCH($C450,Comparativosimulacros!$E:$E,0)),"Falta en Comparativo","Sí está"))</f>
        <v/>
      </c>
    </row>
    <row r="451" ht="15.75" customHeight="1" s="42">
      <c r="A451" s="50" t="n">
        <v>803</v>
      </c>
      <c r="B451" s="44" t="n"/>
      <c r="C451" s="44" t="n"/>
      <c r="D451" s="43" t="inlineStr">
        <is>
          <t>Uran Torres Ana Sofia</t>
        </is>
      </c>
      <c r="E451" s="51" t="n"/>
      <c r="F451" s="52" t="n"/>
      <c r="G451" s="45" t="n">
        <v>3.89</v>
      </c>
      <c r="H451" s="45" t="n">
        <v>2.82</v>
      </c>
      <c r="I451" s="45" t="n">
        <v>2.63</v>
      </c>
      <c r="J451" s="45" t="n">
        <v>3.39</v>
      </c>
      <c r="K451" s="45" t="n">
        <v>1.96</v>
      </c>
      <c r="L451" s="58">
        <f>IF(OR($A451="",$N451=0),"",COUNTIFS($A$5:$A$1500,$A451,$N$5:$N$1500,"&gt;"&amp;$N451)+1)</f>
        <v/>
      </c>
      <c r="M451" s="58">
        <f>IF(OR($A451="",$N451=0),"",IF(AND($A451&gt;=1001,$A451&lt;=1005),COUNTIFS($A$5:$A$1500,"&gt;=1001",$A$5:$A$1500,"&lt;=1005",$N$5:$N$1500,"&gt;"&amp;$N451)+1,""))</f>
        <v/>
      </c>
      <c r="N451" s="50">
        <f>ROUND(((O451*3+P451*3+Q451*3+R451*3+S451*1)/13)*5,0)</f>
        <v/>
      </c>
      <c r="O451" s="43" t="n">
        <v>54.38</v>
      </c>
      <c r="P451" s="43" t="n">
        <v>41.25</v>
      </c>
      <c r="Q451" s="43" t="n">
        <v>39</v>
      </c>
      <c r="R451" s="43" t="n">
        <v>52.5</v>
      </c>
      <c r="S451" s="43" t="n">
        <v>27.5</v>
      </c>
      <c r="T451" s="58">
        <f>IF($C451="","",IF(ISNA(MATCH($C451,Comparativosimulacros!$E:$E,0)),"Falta en Comparativo","Sí está"))</f>
        <v/>
      </c>
    </row>
    <row r="452" ht="15.75" customHeight="1" s="42">
      <c r="A452" s="50" t="n">
        <v>803</v>
      </c>
      <c r="B452" s="44" t="n"/>
      <c r="C452" s="44" t="n"/>
      <c r="D452" s="43" t="inlineStr">
        <is>
          <t>Urrego Lopera Geronimo</t>
        </is>
      </c>
      <c r="E452" s="51" t="n"/>
      <c r="F452" s="52" t="n"/>
      <c r="G452" s="45" t="n">
        <v>3.49</v>
      </c>
      <c r="H452" s="45" t="n">
        <v>2.84</v>
      </c>
      <c r="I452" s="45" t="n">
        <v>4.05</v>
      </c>
      <c r="J452" s="45" t="n">
        <v>3.67</v>
      </c>
      <c r="K452" s="45" t="n">
        <v>5</v>
      </c>
      <c r="L452" s="58">
        <f>IF(OR($A452="",$N452=0),"",COUNTIFS($A$5:$A$1500,$A452,$N$5:$N$1500,"&gt;"&amp;$N452)+1)</f>
        <v/>
      </c>
      <c r="M452" s="58">
        <f>IF(OR($A452="",$N452=0),"",IF(AND($A452&gt;=1001,$A452&lt;=1005),COUNTIFS($A$5:$A$1500,"&gt;=1001",$A$5:$A$1500,"&lt;=1005",$N$5:$N$1500,"&gt;"&amp;$N452)+1,""))</f>
        <v/>
      </c>
      <c r="N452" s="50">
        <f>ROUND(((O452*3+P452*3+Q452*3+R452*3+S452*1)/13)*5,0)</f>
        <v/>
      </c>
      <c r="O452" s="43" t="n">
        <v>48.75</v>
      </c>
      <c r="P452" s="43" t="n">
        <v>41.49</v>
      </c>
      <c r="Q452" s="43" t="n">
        <v>60</v>
      </c>
      <c r="R452" s="43" t="n">
        <v>56.88</v>
      </c>
      <c r="S452" s="43" t="n">
        <v>77.92</v>
      </c>
      <c r="T452" s="58">
        <f>IF($C452="","",IF(ISNA(MATCH($C452,Comparativosimulacros!$E:$E,0)),"Falta en Comparativo","Sí está"))</f>
        <v/>
      </c>
    </row>
    <row r="453" ht="15.75" customHeight="1" s="42">
      <c r="A453" s="50" t="n">
        <v>803</v>
      </c>
      <c r="B453" s="44" t="n"/>
      <c r="C453" s="44" t="n"/>
      <c r="D453" s="43" t="inlineStr">
        <is>
          <t>Velez Jimenez Salome</t>
        </is>
      </c>
      <c r="E453" s="51" t="n"/>
      <c r="F453" s="52" t="n"/>
      <c r="G453" s="45" t="n">
        <v>3.49</v>
      </c>
      <c r="H453" s="45" t="n">
        <v>4.91</v>
      </c>
      <c r="I453" s="45" t="n">
        <v>5</v>
      </c>
      <c r="J453" s="45" t="n">
        <v>4.23</v>
      </c>
      <c r="K453" s="45" t="n">
        <v>4.56</v>
      </c>
      <c r="L453" s="58">
        <f>IF(OR($A453="",$N453=0),"",COUNTIFS($A$5:$A$1500,$A453,$N$5:$N$1500,"&gt;"&amp;$N453)+1)</f>
        <v/>
      </c>
      <c r="M453" s="58">
        <f>IF(OR($A453="",$N453=0),"",IF(AND($A453&gt;=1001,$A453&lt;=1005),COUNTIFS($A$5:$A$1500,"&gt;=1001",$A$5:$A$1500,"&lt;=1005",$N$5:$N$1500,"&gt;"&amp;$N453)+1,""))</f>
        <v/>
      </c>
      <c r="N453" s="50">
        <f>ROUND(((O453*3+P453*3+Q453*3+R453*3+S453*1)/13)*5,0)</f>
        <v/>
      </c>
      <c r="O453" s="43" t="n">
        <v>48.75</v>
      </c>
      <c r="P453" s="43" t="n">
        <v>71.67</v>
      </c>
      <c r="Q453" s="43" t="n">
        <v>87</v>
      </c>
      <c r="R453" s="43" t="n">
        <v>65.63</v>
      </c>
      <c r="S453" s="43" t="n">
        <v>64.17</v>
      </c>
      <c r="T453" s="58">
        <f>IF($C453="","",IF(ISNA(MATCH($C453,Comparativosimulacros!$E:$E,0)),"Falta en Comparativo","Sí está"))</f>
        <v/>
      </c>
    </row>
    <row r="454" ht="15.75" customHeight="1" s="42">
      <c r="A454" s="50" t="n">
        <v>804</v>
      </c>
      <c r="B454" s="44" t="n"/>
      <c r="C454" s="44" t="n"/>
      <c r="D454" s="43" t="inlineStr">
        <is>
          <t>Arredondo Hernandez Victor Hugo</t>
        </is>
      </c>
      <c r="E454" s="51" t="n"/>
      <c r="F454" s="52" t="n"/>
      <c r="G454" s="45" t="n">
        <v>3.78</v>
      </c>
      <c r="H454" s="45" t="n">
        <v>3.63</v>
      </c>
      <c r="I454" s="45" t="n">
        <v>2.11</v>
      </c>
      <c r="J454" s="45" t="n">
        <v>1.12</v>
      </c>
      <c r="K454" s="45" t="n">
        <v>3.71</v>
      </c>
      <c r="L454" s="58">
        <f>IF(OR($A454="",$N454=0),"",COUNTIFS($A$5:$A$1500,$A454,$N$5:$N$1500,"&gt;"&amp;$N454)+1)</f>
        <v/>
      </c>
      <c r="M454" s="58">
        <f>IF(OR($A454="",$N454=0),"",IF(AND($A454&gt;=1001,$A454&lt;=1005),COUNTIFS($A$5:$A$1500,"&gt;=1001",$A$5:$A$1500,"&lt;=1005",$N$5:$N$1500,"&gt;"&amp;$N454)+1,""))</f>
        <v/>
      </c>
      <c r="N454" s="50">
        <f>ROUND(((O454*3+P454*3+Q454*3+R454*3+S454*1)/13)*5,0)</f>
        <v/>
      </c>
      <c r="O454" s="43" t="n">
        <v>53.13</v>
      </c>
      <c r="P454" s="43" t="n">
        <v>55</v>
      </c>
      <c r="Q454" s="43" t="n">
        <v>32.38</v>
      </c>
      <c r="R454" s="43" t="n">
        <v>17.5</v>
      </c>
      <c r="S454" s="43" t="n">
        <v>57.5</v>
      </c>
      <c r="T454" s="58">
        <f>IF($C454="","",IF(ISNA(MATCH($C454,Comparativosimulacros!$E:$E,0)),"Falta en Comparativo","Sí está"))</f>
        <v/>
      </c>
    </row>
    <row r="455" ht="15.75" customHeight="1" s="42">
      <c r="A455" s="50" t="n">
        <v>804</v>
      </c>
      <c r="B455" s="44" t="n"/>
      <c r="C455" s="44" t="n"/>
      <c r="D455" s="43" t="inlineStr">
        <is>
          <t>Barrera Gomez Ana Sol</t>
        </is>
      </c>
      <c r="E455" s="51" t="n"/>
      <c r="F455" s="52" t="n"/>
      <c r="G455" s="45" t="n">
        <v>4</v>
      </c>
      <c r="H455" s="45" t="n">
        <v>3.63</v>
      </c>
      <c r="I455" s="45" t="n">
        <v>1.75</v>
      </c>
      <c r="J455" s="45" t="n">
        <v>1.97</v>
      </c>
      <c r="K455" s="45" t="n">
        <v>3.4</v>
      </c>
      <c r="L455" s="58">
        <f>IF(OR($A455="",$N455=0),"",COUNTIFS($A$5:$A$1500,$A455,$N$5:$N$1500,"&gt;"&amp;$N455)+1)</f>
        <v/>
      </c>
      <c r="M455" s="58">
        <f>IF(OR($A455="",$N455=0),"",IF(AND($A455&gt;=1001,$A455&lt;=1005),COUNTIFS($A$5:$A$1500,"&gt;=1001",$A$5:$A$1500,"&lt;=1005",$N$5:$N$1500,"&gt;"&amp;$N455)+1,""))</f>
        <v/>
      </c>
      <c r="N455" s="50">
        <f>ROUND(((O455*3+P455*3+Q455*3+R455*3+S455*1)/13)*5,0)</f>
        <v/>
      </c>
      <c r="O455" s="43" t="n">
        <v>56.25</v>
      </c>
      <c r="P455" s="43" t="n">
        <v>55</v>
      </c>
      <c r="Q455" s="43" t="n">
        <v>26.88</v>
      </c>
      <c r="R455" s="43" t="n">
        <v>30.63</v>
      </c>
      <c r="S455" s="43" t="n">
        <v>52.71</v>
      </c>
      <c r="T455" s="58">
        <f>IF($C455="","",IF(ISNA(MATCH($C455,Comparativosimulacros!$E:$E,0)),"Falta en Comparativo","Sí está"))</f>
        <v/>
      </c>
    </row>
    <row r="456" ht="15.75" customHeight="1" s="42">
      <c r="A456" s="50" t="n">
        <v>804</v>
      </c>
      <c r="B456" s="44" t="n"/>
      <c r="C456" s="44" t="n"/>
      <c r="D456" s="43" t="inlineStr">
        <is>
          <t>Campo Espinosa Nicolas</t>
        </is>
      </c>
      <c r="E456" s="51" t="n"/>
      <c r="F456" s="52" t="n"/>
      <c r="G456" s="45" t="n">
        <v>3.78</v>
      </c>
      <c r="H456" s="45" t="n">
        <v>2.39</v>
      </c>
      <c r="I456" s="45" t="n">
        <v>3.29</v>
      </c>
      <c r="J456" s="45" t="n">
        <v>1.97</v>
      </c>
      <c r="K456" s="45" t="n">
        <v>1.54</v>
      </c>
      <c r="L456" s="58">
        <f>IF(OR($A456="",$N456=0),"",COUNTIFS($A$5:$A$1500,$A456,$N$5:$N$1500,"&gt;"&amp;$N456)+1)</f>
        <v/>
      </c>
      <c r="M456" s="58">
        <f>IF(OR($A456="",$N456=0),"",IF(AND($A456&gt;=1001,$A456&lt;=1005),COUNTIFS($A$5:$A$1500,"&gt;=1001",$A$5:$A$1500,"&lt;=1005",$N$5:$N$1500,"&gt;"&amp;$N456)+1,""))</f>
        <v/>
      </c>
      <c r="N456" s="50">
        <f>ROUND(((O456*3+P456*3+Q456*3+R456*3+S456*1)/13)*5,0)</f>
        <v/>
      </c>
      <c r="O456" s="43" t="n">
        <v>53.13</v>
      </c>
      <c r="P456" s="43" t="n">
        <v>36.25</v>
      </c>
      <c r="Q456" s="43" t="n">
        <v>50.38</v>
      </c>
      <c r="R456" s="43" t="n">
        <v>30.63</v>
      </c>
      <c r="S456" s="43" t="n">
        <v>23.96</v>
      </c>
      <c r="T456" s="58">
        <f>IF($C456="","",IF(ISNA(MATCH($C456,Comparativosimulacros!$E:$E,0)),"Falta en Comparativo","Sí está"))</f>
        <v/>
      </c>
    </row>
    <row r="457" ht="15.75" customHeight="1" s="42">
      <c r="A457" s="50" t="n">
        <v>804</v>
      </c>
      <c r="B457" s="44" t="n"/>
      <c r="C457" s="44" t="n"/>
      <c r="D457" s="43" t="inlineStr">
        <is>
          <t>Carvajal Alcaraz Susana</t>
        </is>
      </c>
      <c r="E457" s="51" t="n"/>
      <c r="F457" s="52" t="n"/>
      <c r="G457" s="45" t="n">
        <v>2.89</v>
      </c>
      <c r="H457" s="45" t="n">
        <v>3.42</v>
      </c>
      <c r="I457" s="45" t="n">
        <v>4</v>
      </c>
      <c r="J457" s="45" t="n">
        <v>3.09</v>
      </c>
      <c r="K457" s="45" t="n">
        <v>4.33</v>
      </c>
      <c r="L457" s="58">
        <f>IF(OR($A457="",$N457=0),"",COUNTIFS($A$5:$A$1500,$A457,$N$5:$N$1500,"&gt;"&amp;$N457)+1)</f>
        <v/>
      </c>
      <c r="M457" s="58">
        <f>IF(OR($A457="",$N457=0),"",IF(AND($A457&gt;=1001,$A457&lt;=1005),COUNTIFS($A$5:$A$1500,"&gt;=1001",$A$5:$A$1500,"&lt;=1005",$N$5:$N$1500,"&gt;"&amp;$N457)+1,""))</f>
        <v/>
      </c>
      <c r="N457" s="50">
        <f>ROUND(((O457*3+P457*3+Q457*3+R457*3+S457*1)/13)*5,0)</f>
        <v/>
      </c>
      <c r="O457" s="43" t="n">
        <v>40.63</v>
      </c>
      <c r="P457" s="43" t="n">
        <v>51.88</v>
      </c>
      <c r="Q457" s="43" t="n">
        <v>61.38</v>
      </c>
      <c r="R457" s="43" t="n">
        <v>48.13</v>
      </c>
      <c r="S457" s="43" t="n">
        <v>67.08</v>
      </c>
      <c r="T457" s="58">
        <f>IF($C457="","",IF(ISNA(MATCH($C457,Comparativosimulacros!$E:$E,0)),"Falta en Comparativo","Sí está"))</f>
        <v/>
      </c>
    </row>
    <row r="458" ht="15.75" customHeight="1" s="42">
      <c r="A458" s="50" t="n">
        <v>804</v>
      </c>
      <c r="B458" s="44" t="n"/>
      <c r="C458" s="44" t="n"/>
      <c r="D458" s="43" t="inlineStr">
        <is>
          <t>Cortinez Londoño Silvana</t>
        </is>
      </c>
      <c r="E458" s="51" t="n"/>
      <c r="F458" s="52" t="n"/>
      <c r="G458" s="45" t="n">
        <v>5</v>
      </c>
      <c r="H458" s="45" t="n">
        <v>3.92</v>
      </c>
      <c r="I458" s="45" t="n">
        <v>2.65</v>
      </c>
      <c r="J458" s="45" t="n">
        <v>3.37</v>
      </c>
      <c r="K458" s="45" t="n">
        <v>3.71</v>
      </c>
      <c r="L458" s="58">
        <f>IF(OR($A458="",$N458=0),"",COUNTIFS($A$5:$A$1500,$A458,$N$5:$N$1500,"&gt;"&amp;$N458)+1)</f>
        <v/>
      </c>
      <c r="M458" s="58">
        <f>IF(OR($A458="",$N458=0),"",IF(AND($A458&gt;=1001,$A458&lt;=1005),COUNTIFS($A$5:$A$1500,"&gt;=1001",$A$5:$A$1500,"&lt;=1005",$N$5:$N$1500,"&gt;"&amp;$N458)+1,""))</f>
        <v/>
      </c>
      <c r="N458" s="50">
        <f>ROUND(((O458*3+P458*3+Q458*3+R458*3+S458*1)/13)*5,0)</f>
        <v/>
      </c>
      <c r="O458" s="43" t="n">
        <v>78.13</v>
      </c>
      <c r="P458" s="43" t="n">
        <v>59.38</v>
      </c>
      <c r="Q458" s="43" t="n">
        <v>40.63</v>
      </c>
      <c r="R458" s="43" t="n">
        <v>52.5</v>
      </c>
      <c r="S458" s="43" t="n">
        <v>57.5</v>
      </c>
      <c r="T458" s="58">
        <f>IF($C458="","",IF(ISNA(MATCH($C458,Comparativosimulacros!$E:$E,0)),"Falta en Comparativo","Sí está"))</f>
        <v/>
      </c>
    </row>
    <row r="459" ht="15.75" customHeight="1" s="42">
      <c r="A459" s="50" t="n">
        <v>804</v>
      </c>
      <c r="B459" s="44" t="n"/>
      <c r="C459" s="44" t="n"/>
      <c r="D459" s="43" t="inlineStr">
        <is>
          <t>Florez Hernandez Jorge Ivan</t>
        </is>
      </c>
      <c r="E459" s="51" t="n"/>
      <c r="F459" s="52" t="n"/>
      <c r="G459" s="45" t="n">
        <v>5</v>
      </c>
      <c r="H459" s="45" t="n">
        <v>3.01</v>
      </c>
      <c r="I459" s="45" t="n">
        <v>4.72</v>
      </c>
      <c r="J459" s="45" t="n">
        <v>2.81</v>
      </c>
      <c r="K459" s="45" t="n">
        <v>3.4</v>
      </c>
      <c r="L459" s="58">
        <f>IF(OR($A459="",$N459=0),"",COUNTIFS($A$5:$A$1500,$A459,$N$5:$N$1500,"&gt;"&amp;$N459)+1)</f>
        <v/>
      </c>
      <c r="M459" s="58">
        <f>IF(OR($A459="",$N459=0),"",IF(AND($A459&gt;=1001,$A459&lt;=1005),COUNTIFS($A$5:$A$1500,"&gt;=1001",$A$5:$A$1500,"&lt;=1005",$N$5:$N$1500,"&gt;"&amp;$N459)+1,""))</f>
        <v/>
      </c>
      <c r="N459" s="50">
        <f>ROUND(((O459*3+P459*3+Q459*3+R459*3+S459*1)/13)*5,0)</f>
        <v/>
      </c>
      <c r="O459" s="43" t="n">
        <v>71.88</v>
      </c>
      <c r="P459" s="43" t="n">
        <v>45.63</v>
      </c>
      <c r="Q459" s="43" t="n">
        <v>72.38</v>
      </c>
      <c r="R459" s="43" t="n">
        <v>43.75</v>
      </c>
      <c r="S459" s="43" t="n">
        <v>52.71</v>
      </c>
      <c r="T459" s="58">
        <f>IF($C459="","",IF(ISNA(MATCH($C459,Comparativosimulacros!$E:$E,0)),"Falta en Comparativo","Sí está"))</f>
        <v/>
      </c>
    </row>
    <row r="460" ht="15.75" customHeight="1" s="42">
      <c r="A460" s="50" t="n">
        <v>804</v>
      </c>
      <c r="B460" s="44" t="n"/>
      <c r="C460" s="44" t="n"/>
      <c r="D460" s="43" t="inlineStr">
        <is>
          <t>Garcia Ospina Juan Sebastian</t>
        </is>
      </c>
      <c r="E460" s="51" t="n"/>
      <c r="F460" s="52" t="n"/>
      <c r="G460" s="45" t="n">
        <v>2.67</v>
      </c>
      <c r="H460" s="45" t="n">
        <v>3.92</v>
      </c>
      <c r="I460" s="45" t="n">
        <v>5</v>
      </c>
      <c r="J460" s="45" t="n">
        <v>4.21</v>
      </c>
      <c r="K460" s="45" t="n">
        <v>3.4</v>
      </c>
      <c r="L460" s="58">
        <f>IF(OR($A460="",$N460=0),"",COUNTIFS($A$5:$A$1500,$A460,$N$5:$N$1500,"&gt;"&amp;$N460)+1)</f>
        <v/>
      </c>
      <c r="M460" s="58">
        <f>IF(OR($A460="",$N460=0),"",IF(AND($A460&gt;=1001,$A460&lt;=1005),COUNTIFS($A$5:$A$1500,"&gt;=1001",$A$5:$A$1500,"&lt;=1005",$N$5:$N$1500,"&gt;"&amp;$N460)+1,""))</f>
        <v/>
      </c>
      <c r="N460" s="50">
        <f>ROUND(((O460*3+P460*3+Q460*3+R460*3+S460*1)/13)*5,0)</f>
        <v/>
      </c>
      <c r="O460" s="43" t="n">
        <v>37.5</v>
      </c>
      <c r="P460" s="43" t="n">
        <v>59.38</v>
      </c>
      <c r="Q460" s="43" t="n">
        <v>80.63</v>
      </c>
      <c r="R460" s="43" t="n">
        <v>65.63</v>
      </c>
      <c r="S460" s="43" t="n">
        <v>52.71</v>
      </c>
      <c r="T460" s="58">
        <f>IF($C460="","",IF(ISNA(MATCH($C460,Comparativosimulacros!$E:$E,0)),"Falta en Comparativo","Sí está"))</f>
        <v/>
      </c>
    </row>
    <row r="461" ht="15.75" customHeight="1" s="42">
      <c r="A461" s="50" t="n">
        <v>804</v>
      </c>
      <c r="B461" s="44" t="n"/>
      <c r="C461" s="44" t="n"/>
      <c r="D461" s="43" t="inlineStr">
        <is>
          <t>Giron Gonzalez Jacobo</t>
        </is>
      </c>
      <c r="E461" s="51" t="n"/>
      <c r="F461" s="52" t="n"/>
      <c r="G461" s="45" t="n">
        <v>3.34</v>
      </c>
      <c r="H461" s="45" t="n">
        <v>2.23</v>
      </c>
      <c r="I461" s="45" t="n">
        <v>2.97</v>
      </c>
      <c r="J461" s="45" t="n">
        <v>2.81</v>
      </c>
      <c r="K461" s="45" t="n">
        <v>2.16</v>
      </c>
      <c r="L461" s="58">
        <f>IF(OR($A461="",$N461=0),"",COUNTIFS($A$5:$A$1500,$A461,$N$5:$N$1500,"&gt;"&amp;$N461)+1)</f>
        <v/>
      </c>
      <c r="M461" s="58">
        <f>IF(OR($A461="",$N461=0),"",IF(AND($A461&gt;=1001,$A461&lt;=1005),COUNTIFS($A$5:$A$1500,"&gt;=1001",$A$5:$A$1500,"&lt;=1005",$N$5:$N$1500,"&gt;"&amp;$N461)+1,""))</f>
        <v/>
      </c>
      <c r="N461" s="50">
        <f>ROUND(((O461*3+P461*3+Q461*3+R461*3+S461*1)/13)*5,0)</f>
        <v/>
      </c>
      <c r="O461" s="43" t="n">
        <v>46.88</v>
      </c>
      <c r="P461" s="43" t="n">
        <v>33.75</v>
      </c>
      <c r="Q461" s="43" t="n">
        <v>45.5</v>
      </c>
      <c r="R461" s="43" t="n">
        <v>43.75</v>
      </c>
      <c r="S461" s="43" t="n">
        <v>33.54</v>
      </c>
      <c r="T461" s="58">
        <f>IF($C461="","",IF(ISNA(MATCH($C461,Comparativosimulacros!$E:$E,0)),"Falta en Comparativo","Sí está"))</f>
        <v/>
      </c>
    </row>
    <row r="462" ht="15.75" customHeight="1" s="42">
      <c r="A462" s="50" t="n">
        <v>804</v>
      </c>
      <c r="B462" s="44" t="n"/>
      <c r="C462" s="44" t="n"/>
      <c r="D462" s="43" t="inlineStr">
        <is>
          <t>Gonzalez Lopez Juan Camilo</t>
        </is>
      </c>
      <c r="E462" s="51" t="n"/>
      <c r="F462" s="52" t="n"/>
      <c r="G462" s="45" t="n">
        <v>3.34</v>
      </c>
      <c r="H462" s="45" t="n">
        <v>2.72</v>
      </c>
      <c r="I462" s="45" t="n">
        <v>3.69</v>
      </c>
      <c r="J462" s="45" t="n">
        <v>3.93</v>
      </c>
      <c r="K462" s="45" t="n">
        <v>3.09</v>
      </c>
      <c r="L462" s="58">
        <f>IF(OR($A462="",$N462=0),"",COUNTIFS($A$5:$A$1500,$A462,$N$5:$N$1500,"&gt;"&amp;$N462)+1)</f>
        <v/>
      </c>
      <c r="M462" s="58">
        <f>IF(OR($A462="",$N462=0),"",IF(AND($A462&gt;=1001,$A462&lt;=1005),COUNTIFS($A$5:$A$1500,"&gt;=1001",$A$5:$A$1500,"&lt;=1005",$N$5:$N$1500,"&gt;"&amp;$N462)+1,""))</f>
        <v/>
      </c>
      <c r="N462" s="50">
        <f>ROUND(((O462*3+P462*3+Q462*3+R462*3+S462*1)/13)*5,0)</f>
        <v/>
      </c>
      <c r="O462" s="43" t="n">
        <v>46.88</v>
      </c>
      <c r="P462" s="43" t="n">
        <v>41.25</v>
      </c>
      <c r="Q462" s="43" t="n">
        <v>56.5</v>
      </c>
      <c r="R462" s="43" t="n">
        <v>61.25</v>
      </c>
      <c r="S462" s="43" t="n">
        <v>47.92</v>
      </c>
      <c r="T462" s="58">
        <f>IF($C462="","",IF(ISNA(MATCH($C462,Comparativosimulacros!$E:$E,0)),"Falta en Comparativo","Sí está"))</f>
        <v/>
      </c>
    </row>
    <row r="463" ht="15.75" customHeight="1" s="42">
      <c r="A463" s="50" t="n">
        <v>804</v>
      </c>
      <c r="B463" s="44" t="n"/>
      <c r="C463" s="44" t="n"/>
      <c r="D463" s="43" t="inlineStr">
        <is>
          <t>Gutierrez Vélez Salome</t>
        </is>
      </c>
      <c r="E463" s="51" t="n"/>
      <c r="F463" s="52" t="n"/>
      <c r="G463" s="45" t="n">
        <v>3.34</v>
      </c>
      <c r="H463" s="45" t="n">
        <v>3.96</v>
      </c>
      <c r="I463" s="45" t="n">
        <v>3.86</v>
      </c>
      <c r="J463" s="45" t="n">
        <v>4.21</v>
      </c>
      <c r="K463" s="45" t="n">
        <v>5</v>
      </c>
      <c r="L463" s="58">
        <f>IF(OR($A463="",$N463=0),"",COUNTIFS($A$5:$A$1500,$A463,$N$5:$N$1500,"&gt;"&amp;$N463)+1)</f>
        <v/>
      </c>
      <c r="M463" s="58">
        <f>IF(OR($A463="",$N463=0),"",IF(AND($A463&gt;=1001,$A463&lt;=1005),COUNTIFS($A$5:$A$1500,"&gt;=1001",$A$5:$A$1500,"&lt;=1005",$N$5:$N$1500,"&gt;"&amp;$N463)+1,""))</f>
        <v/>
      </c>
      <c r="N463" s="50">
        <f>ROUND(((O463*3+P463*3+Q463*3+R463*3+S463*1)/13)*5,0)</f>
        <v/>
      </c>
      <c r="O463" s="43" t="n">
        <v>46.88</v>
      </c>
      <c r="P463" s="43" t="n">
        <v>60</v>
      </c>
      <c r="Q463" s="43" t="n">
        <v>59.25</v>
      </c>
      <c r="R463" s="43" t="n">
        <v>65.63</v>
      </c>
      <c r="S463" s="43" t="n">
        <v>86.25</v>
      </c>
      <c r="T463" s="58">
        <f>IF($C463="","",IF(ISNA(MATCH($C463,Comparativosimulacros!$E:$E,0)),"Falta en Comparativo","Sí está"))</f>
        <v/>
      </c>
    </row>
    <row r="464" ht="15.75" customHeight="1" s="42">
      <c r="A464" s="50" t="n">
        <v>804</v>
      </c>
      <c r="B464" s="44" t="n"/>
      <c r="C464" s="44" t="n"/>
      <c r="D464" s="43" t="inlineStr">
        <is>
          <t>Lopez Ruiz Eduarliz</t>
        </is>
      </c>
      <c r="E464" s="51" t="n"/>
      <c r="F464" s="52" t="n"/>
      <c r="G464" s="45" t="n">
        <v>3.11</v>
      </c>
      <c r="H464" s="45" t="n">
        <v>4.16</v>
      </c>
      <c r="I464" s="45" t="n">
        <v>4.04</v>
      </c>
      <c r="J464" s="45" t="n">
        <v>4.49</v>
      </c>
      <c r="K464" s="45" t="n">
        <v>5</v>
      </c>
      <c r="L464" s="58">
        <f>IF(OR($A464="",$N464=0),"",COUNTIFS($A$5:$A$1500,$A464,$N$5:$N$1500,"&gt;"&amp;$N464)+1)</f>
        <v/>
      </c>
      <c r="M464" s="58">
        <f>IF(OR($A464="",$N464=0),"",IF(AND($A464&gt;=1001,$A464&lt;=1005),COUNTIFS($A$5:$A$1500,"&gt;=1001",$A$5:$A$1500,"&lt;=1005",$N$5:$N$1500,"&gt;"&amp;$N464)+1,""))</f>
        <v/>
      </c>
      <c r="N464" s="50">
        <f>ROUND(((O464*3+P464*3+Q464*3+R464*3+S464*1)/13)*5,0)</f>
        <v/>
      </c>
      <c r="O464" s="43" t="n">
        <v>43.75</v>
      </c>
      <c r="P464" s="43" t="n">
        <v>63.13</v>
      </c>
      <c r="Q464" s="43" t="n">
        <v>62</v>
      </c>
      <c r="R464" s="43" t="n">
        <v>70</v>
      </c>
      <c r="S464" s="43" t="n">
        <v>100</v>
      </c>
      <c r="T464" s="58">
        <f>IF($C464="","",IF(ISNA(MATCH($C464,Comparativosimulacros!$E:$E,0)),"Falta en Comparativo","Sí está"))</f>
        <v/>
      </c>
    </row>
    <row r="465" ht="15.75" customHeight="1" s="42">
      <c r="A465" s="50" t="n">
        <v>804</v>
      </c>
      <c r="B465" s="44" t="n"/>
      <c r="C465" s="44" t="n"/>
      <c r="D465" s="43" t="inlineStr">
        <is>
          <t>Mendez Hernández Luciana</t>
        </is>
      </c>
      <c r="E465" s="51" t="n"/>
      <c r="F465" s="52" t="n"/>
      <c r="G465" s="45" t="n">
        <v>2.89</v>
      </c>
      <c r="H465" s="45" t="n">
        <v>4.58</v>
      </c>
      <c r="I465" s="45" t="n">
        <v>4.22</v>
      </c>
      <c r="J465" s="45" t="n">
        <v>3.65</v>
      </c>
      <c r="K465" s="45" t="n">
        <v>3.4</v>
      </c>
      <c r="L465" s="58">
        <f>IF(OR($A465="",$N465=0),"",COUNTIFS($A$5:$A$1500,$A465,$N$5:$N$1500,"&gt;"&amp;$N465)+1)</f>
        <v/>
      </c>
      <c r="M465" s="58">
        <f>IF(OR($A465="",$N465=0),"",IF(AND($A465&gt;=1001,$A465&lt;=1005),COUNTIFS($A$5:$A$1500,"&gt;=1001",$A$5:$A$1500,"&lt;=1005",$N$5:$N$1500,"&gt;"&amp;$N465)+1,""))</f>
        <v/>
      </c>
      <c r="N465" s="50">
        <f>ROUND(((O465*3+P465*3+Q465*3+R465*3+S465*1)/13)*5,0)</f>
        <v/>
      </c>
      <c r="O465" s="43" t="n">
        <v>40.63</v>
      </c>
      <c r="P465" s="43" t="n">
        <v>69.38</v>
      </c>
      <c r="Q465" s="43" t="n">
        <v>64.75</v>
      </c>
      <c r="R465" s="43" t="n">
        <v>56.88</v>
      </c>
      <c r="S465" s="43" t="n">
        <v>52.71</v>
      </c>
      <c r="T465" s="58">
        <f>IF($C465="","",IF(ISNA(MATCH($C465,Comparativosimulacros!$E:$E,0)),"Falta en Comparativo","Sí está"))</f>
        <v/>
      </c>
    </row>
    <row r="466" ht="15.75" customHeight="1" s="42">
      <c r="A466" s="50" t="n">
        <v>804</v>
      </c>
      <c r="B466" s="44" t="n"/>
      <c r="C466" s="44" t="n"/>
      <c r="D466" s="43" t="inlineStr">
        <is>
          <t>Montoya Oyola Ioseh Yoan</t>
        </is>
      </c>
      <c r="E466" s="51" t="n"/>
      <c r="F466" s="52" t="n"/>
      <c r="G466" s="45" t="n">
        <v>4</v>
      </c>
      <c r="H466" s="45" t="n">
        <v>5</v>
      </c>
      <c r="I466" s="45" t="n">
        <v>3.33</v>
      </c>
      <c r="J466" s="45" t="n">
        <v>3.09</v>
      </c>
      <c r="K466" s="45" t="n">
        <v>3.4</v>
      </c>
      <c r="L466" s="58">
        <f>IF(OR($A466="",$N466=0),"",COUNTIFS($A$5:$A$1500,$A466,$N$5:$N$1500,"&gt;"&amp;$N466)+1)</f>
        <v/>
      </c>
      <c r="M466" s="58">
        <f>IF(OR($A466="",$N466=0),"",IF(AND($A466&gt;=1001,$A466&lt;=1005),COUNTIFS($A$5:$A$1500,"&gt;=1001",$A$5:$A$1500,"&lt;=1005",$N$5:$N$1500,"&gt;"&amp;$N466)+1,""))</f>
        <v/>
      </c>
      <c r="N466" s="50">
        <f>ROUND(((O466*3+P466*3+Q466*3+R466*3+S466*1)/13)*5,0)</f>
        <v/>
      </c>
      <c r="O466" s="43" t="n">
        <v>56.25</v>
      </c>
      <c r="P466" s="43" t="n">
        <v>77.5</v>
      </c>
      <c r="Q466" s="43" t="n">
        <v>51</v>
      </c>
      <c r="R466" s="43" t="n">
        <v>48.13</v>
      </c>
      <c r="S466" s="43" t="n">
        <v>52.71</v>
      </c>
      <c r="T466" s="58">
        <f>IF($C466="","",IF(ISNA(MATCH($C466,Comparativosimulacros!$E:$E,0)),"Falta en Comparativo","Sí está"))</f>
        <v/>
      </c>
    </row>
    <row r="467" ht="15.75" customHeight="1" s="42">
      <c r="A467" s="50" t="n">
        <v>804</v>
      </c>
      <c r="B467" s="44" t="n"/>
      <c r="C467" s="44" t="n"/>
      <c r="D467" s="43" t="inlineStr">
        <is>
          <t>Morales Garcia Maria Camila</t>
        </is>
      </c>
      <c r="E467" s="51" t="n"/>
      <c r="F467" s="52" t="n"/>
      <c r="G467" s="45" t="n">
        <v>3.11</v>
      </c>
      <c r="H467" s="45" t="n">
        <v>3.59</v>
      </c>
      <c r="I467" s="45" t="n">
        <v>4.4</v>
      </c>
      <c r="J467" s="45" t="n">
        <v>5</v>
      </c>
      <c r="K467" s="45" t="n">
        <v>4.02</v>
      </c>
      <c r="L467" s="58">
        <f>IF(OR($A467="",$N467=0),"",COUNTIFS($A$5:$A$1500,$A467,$N$5:$N$1500,"&gt;"&amp;$N467)+1)</f>
        <v/>
      </c>
      <c r="M467" s="58">
        <f>IF(OR($A467="",$N467=0),"",IF(AND($A467&gt;=1001,$A467&lt;=1005),COUNTIFS($A$5:$A$1500,"&gt;=1001",$A$5:$A$1500,"&lt;=1005",$N$5:$N$1500,"&gt;"&amp;$N467)+1,""))</f>
        <v/>
      </c>
      <c r="N467" s="50">
        <f>ROUND(((O467*3+P467*3+Q467*3+R467*3+S467*1)/13)*5,0)</f>
        <v/>
      </c>
      <c r="O467" s="43" t="n">
        <v>43.75</v>
      </c>
      <c r="P467" s="43" t="n">
        <v>54.38</v>
      </c>
      <c r="Q467" s="43" t="n">
        <v>67.5</v>
      </c>
      <c r="R467" s="43" t="n">
        <v>83.13</v>
      </c>
      <c r="S467" s="43" t="n">
        <v>62.29</v>
      </c>
      <c r="T467" s="58">
        <f>IF($C467="","",IF(ISNA(MATCH($C467,Comparativosimulacros!$E:$E,0)),"Falta en Comparativo","Sí está"))</f>
        <v/>
      </c>
    </row>
    <row r="468" ht="15.75" customHeight="1" s="42">
      <c r="A468" s="50" t="n">
        <v>804</v>
      </c>
      <c r="B468" s="44" t="n"/>
      <c r="C468" s="44" t="n"/>
      <c r="D468" s="43" t="inlineStr">
        <is>
          <t>Moreno Cardona Juan Manuel</t>
        </is>
      </c>
      <c r="E468" s="51" t="n"/>
      <c r="F468" s="52" t="n"/>
      <c r="G468" s="45" t="n"/>
      <c r="H468" s="45" t="n"/>
      <c r="I468" s="45" t="n"/>
      <c r="J468" s="45" t="n"/>
      <c r="K468" s="45" t="n"/>
      <c r="L468" s="58">
        <f>IF(OR($A468="",$N468=0),"",COUNTIFS($A$5:$A$1500,$A468,$N$5:$N$1500,"&gt;"&amp;$N468)+1)</f>
        <v/>
      </c>
      <c r="M468" s="58">
        <f>IF(OR($A468="",$N468=0),"",IF(AND($A468&gt;=1001,$A468&lt;=1005),COUNTIFS($A$5:$A$1500,"&gt;=1001",$A$5:$A$1500,"&lt;=1005",$N$5:$N$1500,"&gt;"&amp;$N468)+1,""))</f>
        <v/>
      </c>
      <c r="N468" s="50">
        <f>ROUND(((O468*3+P468*3+Q468*3+R468*3+S468*1)/13)*5,0)</f>
        <v/>
      </c>
      <c r="O468" s="43" t="n">
        <v>66</v>
      </c>
      <c r="P468" s="43" t="n">
        <v>53</v>
      </c>
      <c r="Q468" s="43" t="n">
        <v>75</v>
      </c>
      <c r="R468" s="43" t="n">
        <v>79</v>
      </c>
      <c r="S468" s="43" t="n">
        <v>86</v>
      </c>
      <c r="T468" s="58">
        <f>IF($C468="","",IF(ISNA(MATCH($C468,Comparativosimulacros!$E:$E,0)),"Falta en Comparativo","Sí está"))</f>
        <v/>
      </c>
    </row>
    <row r="469" ht="15.75" customHeight="1" s="42">
      <c r="A469" s="50" t="n">
        <v>804</v>
      </c>
      <c r="B469" s="44" t="n"/>
      <c r="C469" s="44" t="n"/>
      <c r="D469" s="43" t="inlineStr">
        <is>
          <t>Muñoz Giraldo Jimmy</t>
        </is>
      </c>
      <c r="E469" s="51" t="n"/>
      <c r="F469" s="52" t="n"/>
      <c r="G469" s="45" t="n">
        <v>3.56</v>
      </c>
      <c r="H469" s="45" t="n">
        <v>2.6</v>
      </c>
      <c r="I469" s="45" t="n">
        <v>3.33</v>
      </c>
      <c r="J469" s="45" t="n">
        <v>3.09</v>
      </c>
      <c r="K469" s="45" t="n">
        <v>4.02</v>
      </c>
      <c r="L469" s="58">
        <f>IF(OR($A469="",$N469=0),"",COUNTIFS($A$5:$A$1500,$A469,$N$5:$N$1500,"&gt;"&amp;$N469)+1)</f>
        <v/>
      </c>
      <c r="M469" s="58">
        <f>IF(OR($A469="",$N469=0),"",IF(AND($A469&gt;=1001,$A469&lt;=1005),COUNTIFS($A$5:$A$1500,"&gt;=1001",$A$5:$A$1500,"&lt;=1005",$N$5:$N$1500,"&gt;"&amp;$N469)+1,""))</f>
        <v/>
      </c>
      <c r="N469" s="50">
        <f>ROUND(((O469*3+P469*3+Q469*3+R469*3+S469*1)/13)*5,0)</f>
        <v/>
      </c>
      <c r="O469" s="43" t="n">
        <v>50</v>
      </c>
      <c r="P469" s="43" t="n">
        <v>39.38</v>
      </c>
      <c r="Q469" s="43" t="n">
        <v>51</v>
      </c>
      <c r="R469" s="43" t="n">
        <v>48.13</v>
      </c>
      <c r="S469" s="43" t="n">
        <v>62.29</v>
      </c>
      <c r="T469" s="58">
        <f>IF($C469="","",IF(ISNA(MATCH($C469,Comparativosimulacros!$E:$E,0)),"Falta en Comparativo","Sí está"))</f>
        <v/>
      </c>
    </row>
    <row r="470" ht="15.75" customHeight="1" s="42">
      <c r="A470" s="50" t="n">
        <v>804</v>
      </c>
      <c r="B470" s="44" t="n"/>
      <c r="C470" s="44" t="n"/>
      <c r="D470" s="43" t="inlineStr">
        <is>
          <t>Palacios Zapata Valeri</t>
        </is>
      </c>
      <c r="E470" s="51" t="n"/>
      <c r="F470" s="52" t="n"/>
      <c r="G470" s="45" t="n">
        <v>4</v>
      </c>
      <c r="H470" s="45" t="n">
        <v>4.33</v>
      </c>
      <c r="I470" s="45" t="n">
        <v>4.36</v>
      </c>
      <c r="J470" s="45" t="n">
        <v>3.65</v>
      </c>
      <c r="K470" s="45" t="n">
        <v>2.16</v>
      </c>
      <c r="L470" s="58">
        <f>IF(OR($A470="",$N470=0),"",COUNTIFS($A$5:$A$1500,$A470,$N$5:$N$1500,"&gt;"&amp;$N470)+1)</f>
        <v/>
      </c>
      <c r="M470" s="58">
        <f>IF(OR($A470="",$N470=0),"",IF(AND($A470&gt;=1001,$A470&lt;=1005),COUNTIFS($A$5:$A$1500,"&gt;=1001",$A$5:$A$1500,"&lt;=1005",$N$5:$N$1500,"&gt;"&amp;$N470)+1,""))</f>
        <v/>
      </c>
      <c r="N470" s="50">
        <f>ROUND(((O470*3+P470*3+Q470*3+R470*3+S470*1)/13)*5,0)</f>
        <v/>
      </c>
      <c r="O470" s="43" t="n">
        <v>56.25</v>
      </c>
      <c r="P470" s="43" t="n">
        <v>65.63</v>
      </c>
      <c r="Q470" s="43" t="n">
        <v>66.88</v>
      </c>
      <c r="R470" s="43" t="n">
        <v>56.88</v>
      </c>
      <c r="S470" s="43" t="n">
        <v>33.54</v>
      </c>
      <c r="T470" s="58">
        <f>IF($C470="","",IF(ISNA(MATCH($C470,Comparativosimulacros!$E:$E,0)),"Falta en Comparativo","Sí está"))</f>
        <v/>
      </c>
    </row>
    <row r="471" ht="15.75" customHeight="1" s="42">
      <c r="A471" s="50" t="n">
        <v>804</v>
      </c>
      <c r="B471" s="44" t="n"/>
      <c r="C471" s="44" t="n"/>
      <c r="D471" s="43" t="inlineStr">
        <is>
          <t>Perez Piedrahita Salome</t>
        </is>
      </c>
      <c r="E471" s="51" t="n"/>
      <c r="F471" s="52" t="n"/>
      <c r="G471" s="45" t="n">
        <v>4</v>
      </c>
      <c r="H471" s="45" t="n">
        <v>2.6</v>
      </c>
      <c r="I471" s="45" t="n">
        <v>3.86</v>
      </c>
      <c r="J471" s="45" t="n">
        <v>3.37</v>
      </c>
      <c r="K471" s="45" t="n">
        <v>2.16</v>
      </c>
      <c r="L471" s="58">
        <f>IF(OR($A471="",$N471=0),"",COUNTIFS($A$5:$A$1500,$A471,$N$5:$N$1500,"&gt;"&amp;$N471)+1)</f>
        <v/>
      </c>
      <c r="M471" s="58">
        <f>IF(OR($A471="",$N471=0),"",IF(AND($A471&gt;=1001,$A471&lt;=1005),COUNTIFS($A$5:$A$1500,"&gt;=1001",$A$5:$A$1500,"&lt;=1005",$N$5:$N$1500,"&gt;"&amp;$N471)+1,""))</f>
        <v/>
      </c>
      <c r="N471" s="50">
        <f>ROUND(((O471*3+P471*3+Q471*3+R471*3+S471*1)/13)*5,0)</f>
        <v/>
      </c>
      <c r="O471" s="43" t="n">
        <v>56.25</v>
      </c>
      <c r="P471" s="43" t="n">
        <v>39.38</v>
      </c>
      <c r="Q471" s="43" t="n">
        <v>59.25</v>
      </c>
      <c r="R471" s="43" t="n">
        <v>52.5</v>
      </c>
      <c r="S471" s="43" t="n">
        <v>33.54</v>
      </c>
      <c r="T471" s="58">
        <f>IF($C471="","",IF(ISNA(MATCH($C471,Comparativosimulacros!$E:$E,0)),"Falta en Comparativo","Sí está"))</f>
        <v/>
      </c>
    </row>
    <row r="472" ht="15.75" customHeight="1" s="42">
      <c r="A472" s="50" t="n">
        <v>804</v>
      </c>
      <c r="B472" s="44" t="n"/>
      <c r="C472" s="44" t="n"/>
      <c r="D472" s="43" t="inlineStr">
        <is>
          <t>Peña Gomez Jhor Alejandro</t>
        </is>
      </c>
      <c r="E472" s="51" t="n"/>
      <c r="F472" s="52" t="n"/>
      <c r="G472" s="45" t="n">
        <v>3.56</v>
      </c>
      <c r="H472" s="45" t="n">
        <v>4.16</v>
      </c>
      <c r="I472" s="45" t="n">
        <v>5</v>
      </c>
      <c r="J472" s="45" t="n">
        <v>4.49</v>
      </c>
      <c r="K472" s="45" t="n">
        <v>5</v>
      </c>
      <c r="L472" s="58">
        <f>IF(OR($A472="",$N472=0),"",COUNTIFS($A$5:$A$1500,$A472,$N$5:$N$1500,"&gt;"&amp;$N472)+1)</f>
        <v/>
      </c>
      <c r="M472" s="58">
        <f>IF(OR($A472="",$N472=0),"",IF(AND($A472&gt;=1001,$A472&lt;=1005),COUNTIFS($A$5:$A$1500,"&gt;=1001",$A$5:$A$1500,"&lt;=1005",$N$5:$N$1500,"&gt;"&amp;$N472)+1,""))</f>
        <v/>
      </c>
      <c r="N472" s="50">
        <f>ROUND(((O472*3+P472*3+Q472*3+R472*3+S472*1)/13)*5,0)</f>
        <v/>
      </c>
      <c r="O472" s="43" t="n">
        <v>50</v>
      </c>
      <c r="P472" s="43" t="n">
        <v>63.13</v>
      </c>
      <c r="Q472" s="43" t="n">
        <v>77.88</v>
      </c>
      <c r="R472" s="43" t="n">
        <v>70</v>
      </c>
      <c r="S472" s="43" t="n">
        <v>81.45999999999999</v>
      </c>
      <c r="T472" s="58">
        <f>IF($C472="","",IF(ISNA(MATCH($C472,Comparativosimulacros!$E:$E,0)),"Falta en Comparativo","Sí está"))</f>
        <v/>
      </c>
    </row>
    <row r="473" ht="15.75" customHeight="1" s="42">
      <c r="A473" s="50" t="n">
        <v>804</v>
      </c>
      <c r="B473" s="44" t="n"/>
      <c r="C473" s="44" t="n"/>
      <c r="D473" s="43" t="inlineStr">
        <is>
          <t>Quiros Machado Laura Cristina</t>
        </is>
      </c>
      <c r="E473" s="51" t="n"/>
      <c r="F473" s="52" t="n"/>
      <c r="G473" s="45" t="n">
        <v>2.45</v>
      </c>
      <c r="H473" s="45" t="n">
        <v>2.84</v>
      </c>
      <c r="I473" s="45" t="n">
        <v>1.93</v>
      </c>
      <c r="J473" s="45" t="n">
        <v>3.93</v>
      </c>
      <c r="K473" s="45" t="n">
        <v>1.24</v>
      </c>
      <c r="L473" s="58">
        <f>IF(OR($A473="",$N473=0),"",COUNTIFS($A$5:$A$1500,$A473,$N$5:$N$1500,"&gt;"&amp;$N473)+1)</f>
        <v/>
      </c>
      <c r="M473" s="58">
        <f>IF(OR($A473="",$N473=0),"",IF(AND($A473&gt;=1001,$A473&lt;=1005),COUNTIFS($A$5:$A$1500,"&gt;=1001",$A$5:$A$1500,"&lt;=1005",$N$5:$N$1500,"&gt;"&amp;$N473)+1,""))</f>
        <v/>
      </c>
      <c r="N473" s="50">
        <f>ROUND(((O473*3+P473*3+Q473*3+R473*3+S473*1)/13)*5,0)</f>
        <v/>
      </c>
      <c r="O473" s="43" t="n">
        <v>34.38</v>
      </c>
      <c r="P473" s="43" t="n">
        <v>43.13</v>
      </c>
      <c r="Q473" s="43" t="n">
        <v>29.63</v>
      </c>
      <c r="R473" s="43" t="n">
        <v>61.25</v>
      </c>
      <c r="S473" s="43" t="n">
        <v>19.17</v>
      </c>
      <c r="T473" s="58">
        <f>IF($C473="","",IF(ISNA(MATCH($C473,Comparativosimulacros!$E:$E,0)),"Falta en Comparativo","Sí está"))</f>
        <v/>
      </c>
    </row>
    <row r="474" ht="15.75" customHeight="1" s="42">
      <c r="A474" s="50" t="n">
        <v>804</v>
      </c>
      <c r="B474" s="44" t="n"/>
      <c r="C474" s="44" t="n"/>
      <c r="D474" s="43" t="inlineStr">
        <is>
          <t>Rincon Montoya Maria Antonia</t>
        </is>
      </c>
      <c r="E474" s="51" t="n"/>
      <c r="F474" s="52" t="n"/>
      <c r="G474" s="45" t="n">
        <v>3.11</v>
      </c>
      <c r="H474" s="45" t="n">
        <v>4.41</v>
      </c>
      <c r="I474" s="45" t="n">
        <v>3.51</v>
      </c>
      <c r="J474" s="45" t="n">
        <v>4.21</v>
      </c>
      <c r="K474" s="45" t="n">
        <v>4.94</v>
      </c>
      <c r="L474" s="58">
        <f>IF(OR($A474="",$N474=0),"",COUNTIFS($A$5:$A$1500,$A474,$N$5:$N$1500,"&gt;"&amp;$N474)+1)</f>
        <v/>
      </c>
      <c r="M474" s="58">
        <f>IF(OR($A474="",$N474=0),"",IF(AND($A474&gt;=1001,$A474&lt;=1005),COUNTIFS($A$5:$A$1500,"&gt;=1001",$A$5:$A$1500,"&lt;=1005",$N$5:$N$1500,"&gt;"&amp;$N474)+1,""))</f>
        <v/>
      </c>
      <c r="N474" s="50">
        <f>ROUND(((O474*3+P474*3+Q474*3+R474*3+S474*1)/13)*5,0)</f>
        <v/>
      </c>
      <c r="O474" s="43" t="n">
        <v>43.75</v>
      </c>
      <c r="P474" s="43" t="n">
        <v>66.88</v>
      </c>
      <c r="Q474" s="43" t="n">
        <v>53.75</v>
      </c>
      <c r="R474" s="43" t="n">
        <v>65.63</v>
      </c>
      <c r="S474" s="43" t="n">
        <v>76.67</v>
      </c>
      <c r="T474" s="58">
        <f>IF($C474="","",IF(ISNA(MATCH($C474,Comparativosimulacros!$E:$E,0)),"Falta en Comparativo","Sí está"))</f>
        <v/>
      </c>
    </row>
    <row r="475" ht="15.75" customHeight="1" s="42">
      <c r="A475" s="50" t="n">
        <v>804</v>
      </c>
      <c r="B475" s="44" t="n"/>
      <c r="C475" s="44" t="n"/>
      <c r="D475" s="43" t="inlineStr">
        <is>
          <t>Rivera Sepulveda David</t>
        </is>
      </c>
      <c r="E475" s="51" t="n"/>
      <c r="F475" s="52" t="n"/>
      <c r="G475" s="45" t="n">
        <v>4</v>
      </c>
      <c r="H475" s="45" t="n">
        <v>4.78</v>
      </c>
      <c r="I475" s="45" t="n">
        <v>1.93</v>
      </c>
      <c r="J475" s="45" t="n">
        <v>3.93</v>
      </c>
      <c r="K475" s="45" t="n">
        <v>4.94</v>
      </c>
      <c r="L475" s="58">
        <f>IF(OR($A475="",$N475=0),"",COUNTIFS($A$5:$A$1500,$A475,$N$5:$N$1500,"&gt;"&amp;$N475)+1)</f>
        <v/>
      </c>
      <c r="M475" s="58">
        <f>IF(OR($A475="",$N475=0),"",IF(AND($A475&gt;=1001,$A475&lt;=1005),COUNTIFS($A$5:$A$1500,"&gt;=1001",$A$5:$A$1500,"&lt;=1005",$N$5:$N$1500,"&gt;"&amp;$N475)+1,""))</f>
        <v/>
      </c>
      <c r="N475" s="50">
        <f>ROUND(((O475*3+P475*3+Q475*3+R475*3+S475*1)/13)*5,0)</f>
        <v/>
      </c>
      <c r="O475" s="43" t="n">
        <v>56.25</v>
      </c>
      <c r="P475" s="43" t="n">
        <v>72.5</v>
      </c>
      <c r="Q475" s="43" t="n">
        <v>29.63</v>
      </c>
      <c r="R475" s="43" t="n">
        <v>61.25</v>
      </c>
      <c r="S475" s="43" t="n">
        <v>76.67</v>
      </c>
      <c r="T475" s="58">
        <f>IF($C475="","",IF(ISNA(MATCH($C475,Comparativosimulacros!$E:$E,0)),"Falta en Comparativo","Sí está"))</f>
        <v/>
      </c>
    </row>
    <row r="476" ht="15.75" customHeight="1" s="42">
      <c r="A476" s="50" t="n">
        <v>804</v>
      </c>
      <c r="B476" s="44" t="n"/>
      <c r="C476" s="44" t="n"/>
      <c r="D476" s="43" t="inlineStr">
        <is>
          <t>Roldan Goez Nicol Estefani</t>
        </is>
      </c>
      <c r="E476" s="51" t="n"/>
      <c r="F476" s="52" t="n"/>
      <c r="G476" s="45" t="n">
        <v>4</v>
      </c>
      <c r="H476" s="45" t="n">
        <v>2.02</v>
      </c>
      <c r="I476" s="45" t="n">
        <v>1.57</v>
      </c>
      <c r="J476" s="45" t="n">
        <v>2.25</v>
      </c>
      <c r="K476" s="45" t="n">
        <v>1</v>
      </c>
      <c r="L476" s="58">
        <f>IF(OR($A476="",$N476=0),"",COUNTIFS($A$5:$A$1500,$A476,$N$5:$N$1500,"&gt;"&amp;$N476)+1)</f>
        <v/>
      </c>
      <c r="M476" s="58">
        <f>IF(OR($A476="",$N476=0),"",IF(AND($A476&gt;=1001,$A476&lt;=1005),COUNTIFS($A$5:$A$1500,"&gt;=1001",$A$5:$A$1500,"&lt;=1005",$N$5:$N$1500,"&gt;"&amp;$N476)+1,""))</f>
        <v/>
      </c>
      <c r="N476" s="50">
        <f>ROUND(((O476*3+P476*3+Q476*3+R476*3+S476*1)/13)*5,0)</f>
        <v/>
      </c>
      <c r="O476" s="43" t="n">
        <v>56.25</v>
      </c>
      <c r="P476" s="43" t="n">
        <v>30.63</v>
      </c>
      <c r="Q476" s="43" t="n">
        <v>24.13</v>
      </c>
      <c r="R476" s="43" t="n">
        <v>35</v>
      </c>
      <c r="S476" s="43" t="n">
        <v>14.38</v>
      </c>
      <c r="T476" s="58">
        <f>IF($C476="","",IF(ISNA(MATCH($C476,Comparativosimulacros!$E:$E,0)),"Falta en Comparativo","Sí está"))</f>
        <v/>
      </c>
    </row>
    <row r="477" ht="15.75" customHeight="1" s="42">
      <c r="A477" s="50" t="n">
        <v>804</v>
      </c>
      <c r="B477" s="44" t="n"/>
      <c r="C477" s="44" t="n"/>
      <c r="D477" s="43" t="inlineStr">
        <is>
          <t>Salcedo Perez Lennysmar Del Valle</t>
        </is>
      </c>
      <c r="E477" s="51" t="n"/>
      <c r="F477" s="52" t="n"/>
      <c r="G477" s="45" t="n">
        <v>1.78</v>
      </c>
      <c r="H477" s="45" t="n">
        <v>2.1</v>
      </c>
      <c r="I477" s="45" t="n">
        <v>1.57</v>
      </c>
      <c r="J477" s="45" t="n">
        <v>1.68</v>
      </c>
      <c r="K477" s="45" t="n">
        <v>3.09</v>
      </c>
      <c r="L477" s="58">
        <f>IF(OR($A477="",$N477=0),"",COUNTIFS($A$5:$A$1500,$A477,$N$5:$N$1500,"&gt;"&amp;$N477)+1)</f>
        <v/>
      </c>
      <c r="M477" s="58">
        <f>IF(OR($A477="",$N477=0),"",IF(AND($A477&gt;=1001,$A477&lt;=1005),COUNTIFS($A$5:$A$1500,"&gt;=1001",$A$5:$A$1500,"&lt;=1005",$N$5:$N$1500,"&gt;"&amp;$N477)+1,""))</f>
        <v/>
      </c>
      <c r="N477" s="50">
        <f>ROUND(((O477*3+P477*3+Q477*3+R477*3+S477*1)/13)*5,0)</f>
        <v/>
      </c>
      <c r="O477" s="43" t="n">
        <v>25</v>
      </c>
      <c r="P477" s="43" t="n">
        <v>31.88</v>
      </c>
      <c r="Q477" s="43" t="n">
        <v>24.13</v>
      </c>
      <c r="R477" s="43" t="n">
        <v>26.25</v>
      </c>
      <c r="S477" s="43" t="n">
        <v>47.92</v>
      </c>
      <c r="T477" s="58">
        <f>IF($C477="","",IF(ISNA(MATCH($C477,Comparativosimulacros!$E:$E,0)),"Falta en Comparativo","Sí está"))</f>
        <v/>
      </c>
    </row>
    <row r="478" ht="15.75" customHeight="1" s="42">
      <c r="A478" s="50" t="n">
        <v>804</v>
      </c>
      <c r="B478" s="44" t="n"/>
      <c r="C478" s="44" t="n"/>
      <c r="D478" s="43" t="inlineStr">
        <is>
          <t>Sepulveda Rodriguez Santiago</t>
        </is>
      </c>
      <c r="E478" s="51" t="n"/>
      <c r="F478" s="52" t="n"/>
      <c r="G478" s="45" t="n">
        <v>3.34</v>
      </c>
      <c r="H478" s="45" t="n">
        <v>3.63</v>
      </c>
      <c r="I478" s="45" t="n">
        <v>3.86</v>
      </c>
      <c r="J478" s="45" t="n">
        <v>2.53</v>
      </c>
      <c r="K478" s="45" t="n">
        <v>2.16</v>
      </c>
      <c r="L478" s="58">
        <f>IF(OR($A478="",$N478=0),"",COUNTIFS($A$5:$A$1500,$A478,$N$5:$N$1500,"&gt;"&amp;$N478)+1)</f>
        <v/>
      </c>
      <c r="M478" s="58">
        <f>IF(OR($A478="",$N478=0),"",IF(AND($A478&gt;=1001,$A478&lt;=1005),COUNTIFS($A$5:$A$1500,"&gt;=1001",$A$5:$A$1500,"&lt;=1005",$N$5:$N$1500,"&gt;"&amp;$N478)+1,""))</f>
        <v/>
      </c>
      <c r="N478" s="50">
        <f>ROUND(((O478*3+P478*3+Q478*3+R478*3+S478*1)/13)*5,0)</f>
        <v/>
      </c>
      <c r="O478" s="43" t="n">
        <v>46.88</v>
      </c>
      <c r="P478" s="43" t="n">
        <v>55</v>
      </c>
      <c r="Q478" s="43" t="n">
        <v>59.25</v>
      </c>
      <c r="R478" s="43" t="n">
        <v>39.38</v>
      </c>
      <c r="S478" s="43" t="n">
        <v>33.54</v>
      </c>
      <c r="T478" s="58">
        <f>IF($C478="","",IF(ISNA(MATCH($C478,Comparativosimulacros!$E:$E,0)),"Falta en Comparativo","Sí está"))</f>
        <v/>
      </c>
    </row>
    <row r="479" ht="15.75" customHeight="1" s="42">
      <c r="A479" s="50" t="n">
        <v>804</v>
      </c>
      <c r="B479" s="44" t="n"/>
      <c r="C479" s="44" t="n"/>
      <c r="D479" s="43" t="inlineStr">
        <is>
          <t>Tilano Alcaraz Kleyder Ignacio</t>
        </is>
      </c>
      <c r="E479" s="51" t="n"/>
      <c r="F479" s="52" t="n"/>
      <c r="G479" s="45" t="n">
        <v>2</v>
      </c>
      <c r="H479" s="45" t="n">
        <v>2.35</v>
      </c>
      <c r="I479" s="45" t="n">
        <v>3.86</v>
      </c>
      <c r="J479" s="45" t="n">
        <v>2.81</v>
      </c>
      <c r="K479" s="45" t="n">
        <v>3.09</v>
      </c>
      <c r="L479" s="58">
        <f>IF(OR($A479="",$N479=0),"",COUNTIFS($A$5:$A$1500,$A479,$N$5:$N$1500,"&gt;"&amp;$N479)+1)</f>
        <v/>
      </c>
      <c r="M479" s="58">
        <f>IF(OR($A479="",$N479=0),"",IF(AND($A479&gt;=1001,$A479&lt;=1005),COUNTIFS($A$5:$A$1500,"&gt;=1001",$A$5:$A$1500,"&lt;=1005",$N$5:$N$1500,"&gt;"&amp;$N479)+1,""))</f>
        <v/>
      </c>
      <c r="N479" s="50">
        <f>ROUND(((O479*3+P479*3+Q479*3+R479*3+S479*1)/13)*5,0)</f>
        <v/>
      </c>
      <c r="O479" s="43" t="n">
        <v>28.13</v>
      </c>
      <c r="P479" s="43" t="n">
        <v>35.63</v>
      </c>
      <c r="Q479" s="43" t="n">
        <v>59.25</v>
      </c>
      <c r="R479" s="43" t="n">
        <v>43.75</v>
      </c>
      <c r="S479" s="43" t="n">
        <v>47.92</v>
      </c>
      <c r="T479" s="58">
        <f>IF($C479="","",IF(ISNA(MATCH($C479,Comparativosimulacros!$E:$E,0)),"Falta en Comparativo","Sí está"))</f>
        <v/>
      </c>
    </row>
    <row r="480" ht="15.75" customHeight="1" s="42">
      <c r="A480" s="50" t="n">
        <v>804</v>
      </c>
      <c r="B480" s="44" t="n"/>
      <c r="C480" s="44" t="n"/>
      <c r="D480" s="43" t="inlineStr">
        <is>
          <t>Urrutia Sucerquia Dylan Stik</t>
        </is>
      </c>
      <c r="E480" s="51" t="n"/>
      <c r="F480" s="52" t="n"/>
      <c r="G480" s="45" t="n">
        <v>3.34</v>
      </c>
      <c r="H480" s="45" t="n">
        <v>3.42</v>
      </c>
      <c r="I480" s="45" t="n">
        <v>2.61</v>
      </c>
      <c r="J480" s="45" t="n">
        <v>3.93</v>
      </c>
      <c r="K480" s="45" t="n">
        <v>1.54</v>
      </c>
      <c r="L480" s="58">
        <f>IF(OR($A480="",$N480=0),"",COUNTIFS($A$5:$A$1500,$A480,$N$5:$N$1500,"&gt;"&amp;$N480)+1)</f>
        <v/>
      </c>
      <c r="M480" s="58">
        <f>IF(OR($A480="",$N480=0),"",IF(AND($A480&gt;=1001,$A480&lt;=1005),COUNTIFS($A$5:$A$1500,"&gt;=1001",$A$5:$A$1500,"&lt;=1005",$N$5:$N$1500,"&gt;"&amp;$N480)+1,""))</f>
        <v/>
      </c>
      <c r="N480" s="50">
        <f>ROUND(((O480*3+P480*3+Q480*3+R480*3+S480*1)/13)*5,0)</f>
        <v/>
      </c>
      <c r="O480" s="43" t="n">
        <v>46.88</v>
      </c>
      <c r="P480" s="43" t="n">
        <v>51.88</v>
      </c>
      <c r="Q480" s="43" t="n">
        <v>40</v>
      </c>
      <c r="R480" s="43" t="n">
        <v>61.25</v>
      </c>
      <c r="S480" s="43" t="n">
        <v>23.96</v>
      </c>
      <c r="T480" s="58">
        <f>IF($C480="","",IF(ISNA(MATCH($C480,Comparativosimulacros!$E:$E,0)),"Falta en Comparativo","Sí está"))</f>
        <v/>
      </c>
    </row>
    <row r="481" ht="15.75" customHeight="1" s="42">
      <c r="A481" s="50" t="n">
        <v>804</v>
      </c>
      <c r="B481" s="44" t="n"/>
      <c r="C481" s="44" t="n"/>
      <c r="D481" s="43" t="inlineStr">
        <is>
          <t>Zambrano Cabello Jefferson Ruben</t>
        </is>
      </c>
      <c r="E481" s="51" t="n"/>
      <c r="F481" s="52" t="n"/>
      <c r="G481" s="45" t="n">
        <v>2.89</v>
      </c>
      <c r="H481" s="45" t="n">
        <v>4.25</v>
      </c>
      <c r="I481" s="45" t="n">
        <v>3.33</v>
      </c>
      <c r="J481" s="45" t="n">
        <v>5</v>
      </c>
      <c r="K481" s="45" t="n">
        <v>4.02</v>
      </c>
      <c r="L481" s="58">
        <f>IF(OR($A481="",$N481=0),"",COUNTIFS($A$5:$A$1500,$A481,$N$5:$N$1500,"&gt;"&amp;$N481)+1)</f>
        <v/>
      </c>
      <c r="M481" s="58">
        <f>IF(OR($A481="",$N481=0),"",IF(AND($A481&gt;=1001,$A481&lt;=1005),COUNTIFS($A$5:$A$1500,"&gt;=1001",$A$5:$A$1500,"&lt;=1005",$N$5:$N$1500,"&gt;"&amp;$N481)+1,""))</f>
        <v/>
      </c>
      <c r="N481" s="50">
        <f>ROUND(((O481*3+P481*3+Q481*3+R481*3+S481*1)/13)*5,0)</f>
        <v/>
      </c>
      <c r="O481" s="43" t="n">
        <v>40.63</v>
      </c>
      <c r="P481" s="43" t="n">
        <v>64.38</v>
      </c>
      <c r="Q481" s="43" t="n">
        <v>51</v>
      </c>
      <c r="R481" s="43" t="n">
        <v>78.75</v>
      </c>
      <c r="S481" s="43" t="n">
        <v>62.29</v>
      </c>
      <c r="T481" s="58">
        <f>IF($C481="","",IF(ISNA(MATCH($C481,Comparativosimulacros!$E:$E,0)),"Falta en Comparativo","Sí está"))</f>
        <v/>
      </c>
    </row>
    <row r="482" ht="15.75" customHeight="1" s="42">
      <c r="A482" s="50" t="n">
        <v>804</v>
      </c>
      <c r="B482" s="44" t="n"/>
      <c r="C482" s="44" t="n"/>
      <c r="D482" s="43" t="inlineStr">
        <is>
          <t>Zambrano Garcia Isaac David</t>
        </is>
      </c>
      <c r="E482" s="51" t="n"/>
      <c r="F482" s="52" t="n"/>
      <c r="G482" s="45" t="n">
        <v>3.78</v>
      </c>
      <c r="H482" s="45" t="n">
        <v>2.64</v>
      </c>
      <c r="I482" s="45" t="n">
        <v>5</v>
      </c>
      <c r="J482" s="45" t="n">
        <v>4.21</v>
      </c>
      <c r="K482" s="45" t="n">
        <v>3.4</v>
      </c>
      <c r="L482" s="58">
        <f>IF(OR($A482="",$N482=0),"",COUNTIFS($A$5:$A$1500,$A482,$N$5:$N$1500,"&gt;"&amp;$N482)+1)</f>
        <v/>
      </c>
      <c r="M482" s="58">
        <f>IF(OR($A482="",$N482=0),"",IF(AND($A482&gt;=1001,$A482&lt;=1005),COUNTIFS($A$5:$A$1500,"&gt;=1001",$A$5:$A$1500,"&lt;=1005",$N$5:$N$1500,"&gt;"&amp;$N482)+1,""))</f>
        <v/>
      </c>
      <c r="N482" s="50">
        <f>ROUND(((O482*3+P482*3+Q482*3+R482*3+S482*1)/13)*5,0)</f>
        <v/>
      </c>
      <c r="O482" s="43" t="n">
        <v>53.13</v>
      </c>
      <c r="P482" s="43" t="n">
        <v>40</v>
      </c>
      <c r="Q482" s="43" t="n">
        <v>77.88</v>
      </c>
      <c r="R482" s="43" t="n">
        <v>65.63</v>
      </c>
      <c r="S482" s="43" t="n">
        <v>52.71</v>
      </c>
      <c r="T482" s="58">
        <f>IF($C482="","",IF(ISNA(MATCH($C482,Comparativosimulacros!$E:$E,0)),"Falta en Comparativo","Sí está"))</f>
        <v/>
      </c>
    </row>
    <row r="483" ht="15.75" customHeight="1" s="42">
      <c r="A483" s="50" t="n">
        <v>804</v>
      </c>
      <c r="B483" s="44" t="n"/>
      <c r="C483" s="44" t="n"/>
      <c r="D483" s="43" t="inlineStr">
        <is>
          <t>Zapata Hernandez Laura Sofia</t>
        </is>
      </c>
      <c r="E483" s="51" t="n"/>
      <c r="F483" s="52" t="n"/>
      <c r="G483" s="45" t="n">
        <v>4</v>
      </c>
      <c r="H483" s="45" t="n">
        <v>3.92</v>
      </c>
      <c r="I483" s="45" t="n">
        <v>4.94</v>
      </c>
      <c r="J483" s="45" t="n">
        <v>4.77</v>
      </c>
      <c r="K483" s="45" t="n">
        <v>5</v>
      </c>
      <c r="L483" s="58">
        <f>IF(OR($A483="",$N483=0),"",COUNTIFS($A$5:$A$1500,$A483,$N$5:$N$1500,"&gt;"&amp;$N483)+1)</f>
        <v/>
      </c>
      <c r="M483" s="58">
        <f>IF(OR($A483="",$N483=0),"",IF(AND($A483&gt;=1001,$A483&lt;=1005),COUNTIFS($A$5:$A$1500,"&gt;=1001",$A$5:$A$1500,"&lt;=1005",$N$5:$N$1500,"&gt;"&amp;$N483)+1,""))</f>
        <v/>
      </c>
      <c r="N483" s="50">
        <f>ROUND(((O483*3+P483*3+Q483*3+R483*3+S483*1)/13)*5,0)</f>
        <v/>
      </c>
      <c r="O483" s="43" t="n">
        <v>56.25</v>
      </c>
      <c r="P483" s="43" t="n">
        <v>59.38</v>
      </c>
      <c r="Q483" s="43" t="n">
        <v>75.75</v>
      </c>
      <c r="R483" s="43" t="n">
        <v>74.38</v>
      </c>
      <c r="S483" s="43" t="n">
        <v>95.83</v>
      </c>
      <c r="T483" s="58">
        <f>IF($C483="","",IF(ISNA(MATCH($C483,Comparativosimulacros!$E:$E,0)),"Falta en Comparativo","Sí está"))</f>
        <v/>
      </c>
    </row>
    <row r="484" ht="15.75" customHeight="1" s="42">
      <c r="A484" s="50" t="n">
        <v>804</v>
      </c>
      <c r="B484" s="44" t="n"/>
      <c r="C484" s="44" t="n"/>
      <c r="D484" s="43" t="inlineStr">
        <is>
          <t>Zapata Ospina Juan Sebástian</t>
        </is>
      </c>
      <c r="E484" s="51" t="n"/>
      <c r="F484" s="52" t="n"/>
      <c r="G484" s="45" t="n">
        <v>4.23</v>
      </c>
      <c r="H484" s="45" t="n">
        <v>4.7</v>
      </c>
      <c r="I484" s="45" t="n">
        <v>3.86</v>
      </c>
      <c r="J484" s="45" t="n">
        <v>5</v>
      </c>
      <c r="K484" s="45" t="n">
        <v>4.33</v>
      </c>
      <c r="L484" s="58">
        <f>IF(OR($A484="",$N484=0),"",COUNTIFS($A$5:$A$1500,$A484,$N$5:$N$1500,"&gt;"&amp;$N484)+1)</f>
        <v/>
      </c>
      <c r="M484" s="58">
        <f>IF(OR($A484="",$N484=0),"",IF(AND($A484&gt;=1001,$A484&lt;=1005),COUNTIFS($A$5:$A$1500,"&gt;=1001",$A$5:$A$1500,"&lt;=1005",$N$5:$N$1500,"&gt;"&amp;$N484)+1,""))</f>
        <v/>
      </c>
      <c r="N484" s="50">
        <f>ROUND(((O484*3+P484*3+Q484*3+R484*3+S484*1)/13)*5,0)</f>
        <v/>
      </c>
      <c r="O484" s="43" t="n">
        <v>59.38</v>
      </c>
      <c r="P484" s="43" t="n">
        <v>71.25</v>
      </c>
      <c r="Q484" s="43" t="n">
        <v>59.25</v>
      </c>
      <c r="R484" s="43" t="n">
        <v>78.75</v>
      </c>
      <c r="S484" s="43" t="n">
        <v>67.08</v>
      </c>
      <c r="T484" s="58">
        <f>IF($C484="","",IF(ISNA(MATCH($C484,Comparativosimulacros!$E:$E,0)),"Falta en Comparativo","Sí está"))</f>
        <v/>
      </c>
    </row>
    <row r="485" ht="15.75" customHeight="1" s="42">
      <c r="A485" s="50" t="n">
        <v>805</v>
      </c>
      <c r="B485" s="44" t="n"/>
      <c r="C485" s="44" t="n"/>
      <c r="D485" s="43" t="inlineStr">
        <is>
          <t>Aguirre Lezcano Melany</t>
        </is>
      </c>
      <c r="E485" s="51" t="n"/>
      <c r="F485" s="52" t="n"/>
      <c r="G485" s="45" t="n">
        <v>3.99</v>
      </c>
      <c r="H485" s="45" t="n">
        <v>1.62</v>
      </c>
      <c r="I485" s="45" t="n">
        <v>1.81</v>
      </c>
      <c r="J485" s="45" t="n">
        <v>2.08</v>
      </c>
      <c r="K485" s="45" t="n">
        <v>2.33</v>
      </c>
      <c r="L485" s="58">
        <f>IF(OR($A485="",$N485=0),"",COUNTIFS($A$5:$A$1500,$A485,$N$5:$N$1500,"&gt;"&amp;$N485)+1)</f>
        <v/>
      </c>
      <c r="M485" s="58">
        <f>IF(OR($A485="",$N485=0),"",IF(AND($A485&gt;=1001,$A485&lt;=1005),COUNTIFS($A$5:$A$1500,"&gt;=1001",$A$5:$A$1500,"&lt;=1005",$N$5:$N$1500,"&gt;"&amp;$N485)+1,""))</f>
        <v/>
      </c>
      <c r="N485" s="50">
        <f>ROUND(((O485*3+P485*3+Q485*3+R485*3+S485*1)/13)*5,0)</f>
        <v/>
      </c>
      <c r="O485" s="43" t="n">
        <v>58.5</v>
      </c>
      <c r="P485" s="43" t="n">
        <v>27.19</v>
      </c>
      <c r="Q485" s="43" t="n">
        <v>29</v>
      </c>
      <c r="R485" s="43" t="n">
        <v>35</v>
      </c>
      <c r="S485" s="43" t="n">
        <v>39.38</v>
      </c>
      <c r="T485" s="58">
        <f>IF($C485="","",IF(ISNA(MATCH($C485,Comparativosimulacros!$E:$E,0)),"Falta en Comparativo","Sí está"))</f>
        <v/>
      </c>
    </row>
    <row r="486" ht="15.75" customHeight="1" s="42">
      <c r="A486" s="50" t="n">
        <v>805</v>
      </c>
      <c r="B486" s="44" t="n"/>
      <c r="C486" s="44" t="n"/>
      <c r="D486" s="43" t="inlineStr">
        <is>
          <t>Alcaraz Urrego Miguel</t>
        </is>
      </c>
      <c r="E486" s="51" t="n"/>
      <c r="F486" s="52" t="n"/>
      <c r="G486" s="45" t="n">
        <v>5</v>
      </c>
      <c r="H486" s="45" t="n">
        <v>4.06</v>
      </c>
      <c r="I486" s="45" t="n">
        <v>2.76</v>
      </c>
      <c r="J486" s="45" t="n">
        <v>3.13</v>
      </c>
      <c r="K486" s="45" t="n">
        <v>3.37</v>
      </c>
      <c r="L486" s="58">
        <f>IF(OR($A486="",$N486=0),"",COUNTIFS($A$5:$A$1500,$A486,$N$5:$N$1500,"&gt;"&amp;$N486)+1)</f>
        <v/>
      </c>
      <c r="M486" s="58">
        <f>IF(OR($A486="",$N486=0),"",IF(AND($A486&gt;=1001,$A486&lt;=1005),COUNTIFS($A$5:$A$1500,"&gt;=1001",$A$5:$A$1500,"&lt;=1005",$N$5:$N$1500,"&gt;"&amp;$N486)+1,""))</f>
        <v/>
      </c>
      <c r="N486" s="50">
        <f>ROUND(((O486*3+P486*3+Q486*3+R486*3+S486*1)/13)*5,0)</f>
        <v/>
      </c>
      <c r="O486" s="43" t="n">
        <v>77</v>
      </c>
      <c r="P486" s="43" t="n">
        <v>68.26000000000001</v>
      </c>
      <c r="Q486" s="43" t="n">
        <v>44.25</v>
      </c>
      <c r="R486" s="43" t="n">
        <v>52.5</v>
      </c>
      <c r="S486" s="43" t="n">
        <v>56.88</v>
      </c>
      <c r="T486" s="58">
        <f>IF($C486="","",IF(ISNA(MATCH($C486,Comparativosimulacros!$E:$E,0)),"Falta en Comparativo","Sí está"))</f>
        <v/>
      </c>
    </row>
    <row r="487" ht="15.75" customHeight="1" s="42">
      <c r="A487" s="50" t="n">
        <v>805</v>
      </c>
      <c r="B487" s="44" t="n"/>
      <c r="C487" s="44" t="n"/>
      <c r="D487" s="43" t="inlineStr">
        <is>
          <t>Areiza Ramirez Cristian Alonso</t>
        </is>
      </c>
      <c r="E487" s="51" t="n"/>
      <c r="F487" s="52" t="n"/>
      <c r="G487" s="45" t="n">
        <v>4.4</v>
      </c>
      <c r="H487" s="45" t="n">
        <v>3.67</v>
      </c>
      <c r="I487" s="45" t="n">
        <v>3.79</v>
      </c>
      <c r="J487" s="45" t="n">
        <v>3.13</v>
      </c>
      <c r="K487" s="45" t="n">
        <v>3.63</v>
      </c>
      <c r="L487" s="58">
        <f>IF(OR($A487="",$N487=0),"",COUNTIFS($A$5:$A$1500,$A487,$N$5:$N$1500,"&gt;"&amp;$N487)+1)</f>
        <v/>
      </c>
      <c r="M487" s="58">
        <f>IF(OR($A487="",$N487=0),"",IF(AND($A487&gt;=1001,$A487&lt;=1005),COUNTIFS($A$5:$A$1500,"&gt;=1001",$A$5:$A$1500,"&lt;=1005",$N$5:$N$1500,"&gt;"&amp;$N487)+1,""))</f>
        <v/>
      </c>
      <c r="N487" s="50">
        <f>ROUND(((O487*3+P487*3+Q487*3+R487*3+S487*1)/13)*5,0)</f>
        <v/>
      </c>
      <c r="O487" s="43" t="n">
        <v>64.5</v>
      </c>
      <c r="P487" s="43" t="n">
        <v>61.7</v>
      </c>
      <c r="Q487" s="43" t="n">
        <v>60.75</v>
      </c>
      <c r="R487" s="43" t="n">
        <v>52.5</v>
      </c>
      <c r="S487" s="43" t="n">
        <v>61.25</v>
      </c>
      <c r="T487" s="58">
        <f>IF($C487="","",IF(ISNA(MATCH($C487,Comparativosimulacros!$E:$E,0)),"Falta en Comparativo","Sí está"))</f>
        <v/>
      </c>
    </row>
    <row r="488" ht="15.75" customHeight="1" s="42">
      <c r="A488" s="50" t="n">
        <v>805</v>
      </c>
      <c r="B488" s="44" t="n"/>
      <c r="C488" s="44" t="n"/>
      <c r="D488" s="43" t="inlineStr">
        <is>
          <t>Bolivar Bedoya Daniel</t>
        </is>
      </c>
      <c r="E488" s="51" t="n"/>
      <c r="F488" s="52" t="n"/>
      <c r="G488" s="45" t="n">
        <v>3.1</v>
      </c>
      <c r="H488" s="45" t="n">
        <v>2.9</v>
      </c>
      <c r="I488" s="45" t="n">
        <v>4.06</v>
      </c>
      <c r="J488" s="45" t="n">
        <v>2.08</v>
      </c>
      <c r="K488" s="45" t="n">
        <v>4.15</v>
      </c>
      <c r="L488" s="58">
        <f>IF(OR($A488="",$N488=0),"",COUNTIFS($A$5:$A$1500,$A488,$N$5:$N$1500,"&gt;"&amp;$N488)+1)</f>
        <v/>
      </c>
      <c r="M488" s="58">
        <f>IF(OR($A488="",$N488=0),"",IF(AND($A488&gt;=1001,$A488&lt;=1005),COUNTIFS($A$5:$A$1500,"&gt;=1001",$A$5:$A$1500,"&lt;=1005",$N$5:$N$1500,"&gt;"&amp;$N488)+1,""))</f>
        <v/>
      </c>
      <c r="N488" s="50">
        <f>ROUND(((O488*3+P488*3+Q488*3+R488*3+S488*1)/13)*5,0)</f>
        <v/>
      </c>
      <c r="O488" s="43" t="n">
        <v>45.5</v>
      </c>
      <c r="P488" s="43" t="n">
        <v>48.84</v>
      </c>
      <c r="Q488" s="43" t="n">
        <v>65</v>
      </c>
      <c r="R488" s="43" t="n">
        <v>35</v>
      </c>
      <c r="S488" s="43" t="n">
        <v>70</v>
      </c>
      <c r="T488" s="58">
        <f>IF($C488="","",IF(ISNA(MATCH($C488,Comparativosimulacros!$E:$E,0)),"Falta en Comparativo","Sí está"))</f>
        <v/>
      </c>
    </row>
    <row r="489" ht="15.75" customHeight="1" s="42">
      <c r="A489" s="50" t="n">
        <v>805</v>
      </c>
      <c r="B489" s="44" t="n"/>
      <c r="C489" s="44" t="n"/>
      <c r="D489" s="43" t="inlineStr">
        <is>
          <t>Brand Silva Andrey Sebastian</t>
        </is>
      </c>
      <c r="E489" s="51" t="n"/>
      <c r="F489" s="52" t="n"/>
      <c r="G489" s="45" t="n">
        <v>3.1</v>
      </c>
      <c r="H489" s="45" t="n">
        <v>3.64</v>
      </c>
      <c r="I489" s="45" t="n">
        <v>3.45</v>
      </c>
      <c r="J489" s="45" t="n">
        <v>3.65</v>
      </c>
      <c r="K489" s="45" t="n">
        <v>4.93</v>
      </c>
      <c r="L489" s="58">
        <f>IF(OR($A489="",$N489=0),"",COUNTIFS($A$5:$A$1500,$A489,$N$5:$N$1500,"&gt;"&amp;$N489)+1)</f>
        <v/>
      </c>
      <c r="M489" s="58">
        <f>IF(OR($A489="",$N489=0),"",IF(AND($A489&gt;=1001,$A489&lt;=1005),COUNTIFS($A$5:$A$1500,"&gt;=1001",$A$5:$A$1500,"&lt;=1005",$N$5:$N$1500,"&gt;"&amp;$N489)+1,""))</f>
        <v/>
      </c>
      <c r="N489" s="50">
        <f>ROUND(((O489*3+P489*3+Q489*3+R489*3+S489*1)/13)*5,0)</f>
        <v/>
      </c>
      <c r="O489" s="43" t="n">
        <v>45.5</v>
      </c>
      <c r="P489" s="43" t="n">
        <v>61.34</v>
      </c>
      <c r="Q489" s="43" t="n">
        <v>55.25</v>
      </c>
      <c r="R489" s="43" t="n">
        <v>61.25</v>
      </c>
      <c r="S489" s="43" t="n">
        <v>83.13</v>
      </c>
      <c r="T489" s="58">
        <f>IF($C489="","",IF(ISNA(MATCH($C489,Comparativosimulacros!$E:$E,0)),"Falta en Comparativo","Sí está"))</f>
        <v/>
      </c>
    </row>
    <row r="490" ht="15.75" customHeight="1" s="42">
      <c r="A490" s="50" t="n">
        <v>805</v>
      </c>
      <c r="B490" s="44" t="n"/>
      <c r="C490" s="44" t="n"/>
      <c r="D490" s="43" t="inlineStr">
        <is>
          <t>Cartagena Rivera Leidy</t>
        </is>
      </c>
      <c r="E490" s="51" t="n"/>
      <c r="F490" s="52" t="n"/>
      <c r="G490" s="45" t="n">
        <v>4.19</v>
      </c>
      <c r="H490" s="45" t="n">
        <v>2.69</v>
      </c>
      <c r="I490" s="45" t="n">
        <v>3.28</v>
      </c>
      <c r="J490" s="45" t="n">
        <v>3.65</v>
      </c>
      <c r="K490" s="45" t="n">
        <v>1.81</v>
      </c>
      <c r="L490" s="58">
        <f>IF(OR($A490="",$N490=0),"",COUNTIFS($A$5:$A$1500,$A490,$N$5:$N$1500,"&gt;"&amp;$N490)+1)</f>
        <v/>
      </c>
      <c r="M490" s="58">
        <f>IF(OR($A490="",$N490=0),"",IF(AND($A490&gt;=1001,$A490&lt;=1005),COUNTIFS($A$5:$A$1500,"&gt;=1001",$A$5:$A$1500,"&lt;=1005",$N$5:$N$1500,"&gt;"&amp;$N490)+1,""))</f>
        <v/>
      </c>
      <c r="N490" s="50">
        <f>ROUND(((O490*3+P490*3+Q490*3+R490*3+S490*1)/13)*5,0)</f>
        <v/>
      </c>
      <c r="O490" s="43" t="n">
        <v>61.5</v>
      </c>
      <c r="P490" s="43" t="n">
        <v>45.36</v>
      </c>
      <c r="Q490" s="43" t="n">
        <v>52.5</v>
      </c>
      <c r="R490" s="43" t="n">
        <v>61.25</v>
      </c>
      <c r="S490" s="43" t="n">
        <v>30.63</v>
      </c>
      <c r="T490" s="58">
        <f>IF($C490="","",IF(ISNA(MATCH($C490,Comparativosimulacros!$E:$E,0)),"Falta en Comparativo","Sí está"))</f>
        <v/>
      </c>
    </row>
    <row r="491" ht="15.75" customHeight="1" s="42">
      <c r="A491" s="50" t="n">
        <v>805</v>
      </c>
      <c r="B491" s="44" t="n"/>
      <c r="C491" s="44" t="n"/>
      <c r="D491" s="43" t="inlineStr">
        <is>
          <t>Carvajal Hernandez Sara Vanesa</t>
        </is>
      </c>
      <c r="E491" s="51" t="n"/>
      <c r="F491" s="52" t="n"/>
      <c r="G491" s="45" t="n">
        <v>3.55</v>
      </c>
      <c r="H491" s="45" t="n">
        <v>3.54</v>
      </c>
      <c r="I491" s="45" t="n">
        <v>4.92</v>
      </c>
      <c r="J491" s="45" t="n">
        <v>4.17</v>
      </c>
      <c r="K491" s="45" t="n">
        <v>4.15</v>
      </c>
      <c r="L491" s="58">
        <f>IF(OR($A491="",$N491=0),"",COUNTIFS($A$5:$A$1500,$A491,$N$5:$N$1500,"&gt;"&amp;$N491)+1)</f>
        <v/>
      </c>
      <c r="M491" s="58">
        <f>IF(OR($A491="",$N491=0),"",IF(AND($A491&gt;=1001,$A491&lt;=1005),COUNTIFS($A$5:$A$1500,"&gt;=1001",$A$5:$A$1500,"&lt;=1005",$N$5:$N$1500,"&gt;"&amp;$N491)+1,""))</f>
        <v/>
      </c>
      <c r="N491" s="50">
        <f>ROUND(((O491*3+P491*3+Q491*3+R491*3+S491*1)/13)*5,0)</f>
        <v/>
      </c>
      <c r="O491" s="43" t="n">
        <v>52</v>
      </c>
      <c r="P491" s="43" t="n">
        <v>59.6</v>
      </c>
      <c r="Q491" s="43" t="n">
        <v>78.75</v>
      </c>
      <c r="R491" s="43" t="n">
        <v>70</v>
      </c>
      <c r="S491" s="43" t="n">
        <v>70</v>
      </c>
      <c r="T491" s="58">
        <f>IF($C491="","",IF(ISNA(MATCH($C491,Comparativosimulacros!$E:$E,0)),"Falta en Comparativo","Sí está"))</f>
        <v/>
      </c>
    </row>
    <row r="492" ht="15.75" customHeight="1" s="42">
      <c r="A492" s="50" t="n">
        <v>805</v>
      </c>
      <c r="B492" s="44" t="n"/>
      <c r="C492" s="44" t="n"/>
      <c r="D492" s="43" t="inlineStr">
        <is>
          <t>Chaparro Martinez Wiliannys Sofia</t>
        </is>
      </c>
      <c r="E492" s="51" t="n"/>
      <c r="F492" s="52" t="n"/>
      <c r="G492" s="45" t="n">
        <v>2.93</v>
      </c>
      <c r="H492" s="45" t="n">
        <v>3.43</v>
      </c>
      <c r="I492" s="45" t="n">
        <v>4.23</v>
      </c>
      <c r="J492" s="45" t="n">
        <v>4.43</v>
      </c>
      <c r="K492" s="45" t="n">
        <v>3.37</v>
      </c>
      <c r="L492" s="58">
        <f>IF(OR($A492="",$N492=0),"",COUNTIFS($A$5:$A$1500,$A492,$N$5:$N$1500,"&gt;"&amp;$N492)+1)</f>
        <v/>
      </c>
      <c r="M492" s="58">
        <f>IF(OR($A492="",$N492=0),"",IF(AND($A492&gt;=1001,$A492&lt;=1005),COUNTIFS($A$5:$A$1500,"&gt;=1001",$A$5:$A$1500,"&lt;=1005",$N$5:$N$1500,"&gt;"&amp;$N492)+1,""))</f>
        <v/>
      </c>
      <c r="N492" s="50">
        <f>ROUND(((O492*3+P492*3+Q492*3+R492*3+S492*1)/13)*5,0)</f>
        <v/>
      </c>
      <c r="O492" s="43" t="n">
        <v>43</v>
      </c>
      <c r="P492" s="43" t="n">
        <v>57.68</v>
      </c>
      <c r="Q492" s="43" t="n">
        <v>67.75</v>
      </c>
      <c r="R492" s="43" t="n">
        <v>74.38</v>
      </c>
      <c r="S492" s="43" t="n">
        <v>56.88</v>
      </c>
      <c r="T492" s="58">
        <f>IF($C492="","",IF(ISNA(MATCH($C492,Comparativosimulacros!$E:$E,0)),"Falta en Comparativo","Sí está"))</f>
        <v/>
      </c>
    </row>
    <row r="493" ht="15.75" customHeight="1" s="42">
      <c r="A493" s="50" t="n">
        <v>805</v>
      </c>
      <c r="B493" s="44" t="n"/>
      <c r="C493" s="44" t="n"/>
      <c r="D493" s="43" t="inlineStr">
        <is>
          <t>Diaz Montes Mariana</t>
        </is>
      </c>
      <c r="E493" s="51" t="n"/>
      <c r="F493" s="52" t="n"/>
      <c r="G493" s="45" t="n">
        <v>2.73</v>
      </c>
      <c r="H493" s="45" t="n">
        <v>3.85</v>
      </c>
      <c r="I493" s="45" t="n">
        <v>4.06</v>
      </c>
      <c r="J493" s="45" t="n">
        <v>4.69</v>
      </c>
      <c r="K493" s="45" t="n">
        <v>2.85</v>
      </c>
      <c r="L493" s="58">
        <f>IF(OR($A493="",$N493=0),"",COUNTIFS($A$5:$A$1500,$A493,$N$5:$N$1500,"&gt;"&amp;$N493)+1)</f>
        <v/>
      </c>
      <c r="M493" s="58">
        <f>IF(OR($A493="",$N493=0),"",IF(AND($A493&gt;=1001,$A493&lt;=1005),COUNTIFS($A$5:$A$1500,"&gt;=1001",$A$5:$A$1500,"&lt;=1005",$N$5:$N$1500,"&gt;"&amp;$N493)+1,""))</f>
        <v/>
      </c>
      <c r="N493" s="50">
        <f>ROUND(((O493*3+P493*3+Q493*3+R493*3+S493*1)/13)*5,0)</f>
        <v/>
      </c>
      <c r="O493" s="43" t="n">
        <v>40</v>
      </c>
      <c r="P493" s="43" t="n">
        <v>64.87</v>
      </c>
      <c r="Q493" s="43" t="n">
        <v>65</v>
      </c>
      <c r="R493" s="43" t="n">
        <v>78.75</v>
      </c>
      <c r="S493" s="43" t="n">
        <v>48.13</v>
      </c>
      <c r="T493" s="58">
        <f>IF($C493="","",IF(ISNA(MATCH($C493,Comparativosimulacros!$E:$E,0)),"Falta en Comparativo","Sí está"))</f>
        <v/>
      </c>
    </row>
    <row r="494" ht="15.75" customHeight="1" s="42">
      <c r="A494" s="50" t="n">
        <v>805</v>
      </c>
      <c r="B494" s="44" t="n"/>
      <c r="C494" s="44" t="n"/>
      <c r="D494" s="43" t="inlineStr">
        <is>
          <t>Garcés Hernandez Juan Jose</t>
        </is>
      </c>
      <c r="E494" s="51" t="n"/>
      <c r="F494" s="52" t="n"/>
      <c r="G494" s="45" t="n">
        <v>5</v>
      </c>
      <c r="H494" s="45" t="n">
        <v>3.54</v>
      </c>
      <c r="I494" s="45" t="n">
        <v>2.5</v>
      </c>
      <c r="J494" s="45" t="n">
        <v>3.39</v>
      </c>
      <c r="K494" s="45" t="n">
        <v>4.93</v>
      </c>
      <c r="L494" s="58">
        <f>IF(OR($A494="",$N494=0),"",COUNTIFS($A$5:$A$1500,$A494,$N$5:$N$1500,"&gt;"&amp;$N494)+1)</f>
        <v/>
      </c>
      <c r="M494" s="58">
        <f>IF(OR($A494="",$N494=0),"",IF(AND($A494&gt;=1001,$A494&lt;=1005),COUNTIFS($A$5:$A$1500,"&gt;=1001",$A$5:$A$1500,"&lt;=1005",$N$5:$N$1500,"&gt;"&amp;$N494)+1,""))</f>
        <v/>
      </c>
      <c r="N494" s="50">
        <f>ROUND(((O494*3+P494*3+Q494*3+R494*3+S494*1)/13)*5,0)</f>
        <v/>
      </c>
      <c r="O494" s="43" t="n">
        <v>76.5</v>
      </c>
      <c r="P494" s="43" t="n">
        <v>59.51</v>
      </c>
      <c r="Q494" s="43" t="n">
        <v>40</v>
      </c>
      <c r="R494" s="43" t="n">
        <v>56.88</v>
      </c>
      <c r="S494" s="43" t="n">
        <v>83.13</v>
      </c>
      <c r="T494" s="58">
        <f>IF($C494="","",IF(ISNA(MATCH($C494,Comparativosimulacros!$E:$E,0)),"Falta en Comparativo","Sí está"))</f>
        <v/>
      </c>
    </row>
    <row r="495" ht="15.75" customHeight="1" s="42">
      <c r="A495" s="50" t="n">
        <v>805</v>
      </c>
      <c r="B495" s="44" t="n"/>
      <c r="C495" s="44" t="n"/>
      <c r="D495" s="43" t="inlineStr">
        <is>
          <t>Garcia Alvarez Juan Jose</t>
        </is>
      </c>
      <c r="E495" s="51" t="n"/>
      <c r="F495" s="52" t="n"/>
      <c r="G495" s="45" t="n">
        <v>5</v>
      </c>
      <c r="H495" s="45" t="n">
        <v>3.93</v>
      </c>
      <c r="I495" s="45" t="n">
        <v>2.5</v>
      </c>
      <c r="J495" s="45" t="n">
        <v>2.6</v>
      </c>
      <c r="K495" s="45" t="n">
        <v>5</v>
      </c>
      <c r="L495" s="58">
        <f>IF(OR($A495="",$N495=0),"",COUNTIFS($A$5:$A$1500,$A495,$N$5:$N$1500,"&gt;"&amp;$N495)+1)</f>
        <v/>
      </c>
      <c r="M495" s="58">
        <f>IF(OR($A495="",$N495=0),"",IF(AND($A495&gt;=1001,$A495&lt;=1005),COUNTIFS($A$5:$A$1500,"&gt;=1001",$A$5:$A$1500,"&lt;=1005",$N$5:$N$1500,"&gt;"&amp;$N495)+1,""))</f>
        <v/>
      </c>
      <c r="N495" s="50">
        <f>ROUND(((O495*3+P495*3+Q495*3+R495*3+S495*1)/13)*5,0)</f>
        <v/>
      </c>
      <c r="O495" s="43" t="n">
        <v>73.5</v>
      </c>
      <c r="P495" s="43" t="n">
        <v>66.06999999999999</v>
      </c>
      <c r="Q495" s="43" t="n">
        <v>40</v>
      </c>
      <c r="R495" s="43" t="n">
        <v>43.75</v>
      </c>
      <c r="S495" s="43" t="n">
        <v>87.5</v>
      </c>
      <c r="T495" s="58">
        <f>IF($C495="","",IF(ISNA(MATCH($C495,Comparativosimulacros!$E:$E,0)),"Falta en Comparativo","Sí está"))</f>
        <v/>
      </c>
    </row>
    <row r="496" ht="15.75" customHeight="1" s="42">
      <c r="A496" s="50" t="n">
        <v>805</v>
      </c>
      <c r="B496" s="44" t="n"/>
      <c r="C496" s="44" t="n"/>
      <c r="D496" s="43" t="inlineStr">
        <is>
          <t>Herron Loaiza Santiago</t>
        </is>
      </c>
      <c r="E496" s="51" t="n"/>
      <c r="F496" s="52" t="n"/>
      <c r="G496" s="45" t="n">
        <v>5</v>
      </c>
      <c r="H496" s="45" t="n">
        <v>4.06</v>
      </c>
      <c r="I496" s="45" t="n">
        <v>5</v>
      </c>
      <c r="J496" s="45" t="n">
        <v>3.65</v>
      </c>
      <c r="K496" s="45" t="n">
        <v>4.67</v>
      </c>
      <c r="L496" s="58">
        <f>IF(OR($A496="",$N496=0),"",COUNTIFS($A$5:$A$1500,$A496,$N$5:$N$1500,"&gt;"&amp;$N496)+1)</f>
        <v/>
      </c>
      <c r="M496" s="58">
        <f>IF(OR($A496="",$N496=0),"",IF(AND($A496&gt;=1001,$A496&lt;=1005),COUNTIFS($A$5:$A$1500,"&gt;=1001",$A$5:$A$1500,"&lt;=1005",$N$5:$N$1500,"&gt;"&amp;$N496)+1,""))</f>
        <v/>
      </c>
      <c r="N496" s="50">
        <f>ROUND(((O496*3+P496*3+Q496*3+R496*3+S496*1)/13)*5,0)</f>
        <v/>
      </c>
      <c r="O496" s="43" t="n">
        <v>80</v>
      </c>
      <c r="P496" s="43" t="n">
        <v>68.26000000000001</v>
      </c>
      <c r="Q496" s="43" t="n">
        <v>96.75</v>
      </c>
      <c r="R496" s="43" t="n">
        <v>61.25</v>
      </c>
      <c r="S496" s="43" t="n">
        <v>78.75</v>
      </c>
      <c r="T496" s="58">
        <f>IF($C496="","",IF(ISNA(MATCH($C496,Comparativosimulacros!$E:$E,0)),"Falta en Comparativo","Sí está"))</f>
        <v/>
      </c>
    </row>
    <row r="497" ht="15.75" customHeight="1" s="42">
      <c r="A497" s="50" t="n">
        <v>805</v>
      </c>
      <c r="B497" s="44" t="n"/>
      <c r="C497" s="44" t="n"/>
      <c r="D497" s="43" t="inlineStr">
        <is>
          <t>Jaraba Silva Jeronimo</t>
        </is>
      </c>
      <c r="E497" s="51" t="n"/>
      <c r="F497" s="52" t="n"/>
      <c r="G497" s="45" t="n">
        <v>3.55</v>
      </c>
      <c r="H497" s="45" t="n">
        <v>4.34</v>
      </c>
      <c r="I497" s="45" t="n">
        <v>3.62</v>
      </c>
      <c r="J497" s="45" t="n">
        <v>3.91</v>
      </c>
      <c r="K497" s="45" t="n">
        <v>3.11</v>
      </c>
      <c r="L497" s="58">
        <f>IF(OR($A497="",$N497=0),"",COUNTIFS($A$5:$A$1500,$A497,$N$5:$N$1500,"&gt;"&amp;$N497)+1)</f>
        <v/>
      </c>
      <c r="M497" s="58">
        <f>IF(OR($A497="",$N497=0),"",IF(AND($A497&gt;=1001,$A497&lt;=1005),COUNTIFS($A$5:$A$1500,"&gt;=1001",$A$5:$A$1500,"&lt;=1005",$N$5:$N$1500,"&gt;"&amp;$N497)+1,""))</f>
        <v/>
      </c>
      <c r="N497" s="50">
        <f>ROUND(((O497*3+P497*3+Q497*3+R497*3+S497*1)/13)*5,0)</f>
        <v/>
      </c>
      <c r="O497" s="43" t="n">
        <v>52</v>
      </c>
      <c r="P497" s="43" t="n">
        <v>72.98999999999999</v>
      </c>
      <c r="Q497" s="43" t="n">
        <v>58</v>
      </c>
      <c r="R497" s="43" t="n">
        <v>65.63</v>
      </c>
      <c r="S497" s="43" t="n">
        <v>52.5</v>
      </c>
      <c r="T497" s="58">
        <f>IF($C497="","",IF(ISNA(MATCH($C497,Comparativosimulacros!$E:$E,0)),"Falta en Comparativo","Sí está"))</f>
        <v/>
      </c>
    </row>
    <row r="498" ht="15.75" customHeight="1" s="42">
      <c r="A498" s="50" t="n">
        <v>805</v>
      </c>
      <c r="B498" s="44" t="n"/>
      <c r="C498" s="44" t="n"/>
      <c r="D498" s="43" t="inlineStr">
        <is>
          <t>Loaiza Diez Sebastian</t>
        </is>
      </c>
      <c r="E498" s="51" t="n"/>
      <c r="F498" s="52" t="n"/>
      <c r="G498" s="45" t="n">
        <v>3.34</v>
      </c>
      <c r="H498" s="45" t="n">
        <v>4.8</v>
      </c>
      <c r="I498" s="45" t="n">
        <v>4.48</v>
      </c>
      <c r="J498" s="45" t="n">
        <v>4.43</v>
      </c>
      <c r="K498" s="45" t="n">
        <v>4.67</v>
      </c>
      <c r="L498" s="58">
        <f>IF(OR($A498="",$N498=0),"",COUNTIFS($A$5:$A$1500,$A498,$N$5:$N$1500,"&gt;"&amp;$N498)+1)</f>
        <v/>
      </c>
      <c r="M498" s="58">
        <f>IF(OR($A498="",$N498=0),"",IF(AND($A498&gt;=1001,$A498&lt;=1005),COUNTIFS($A$5:$A$1500,"&gt;=1001",$A$5:$A$1500,"&lt;=1005",$N$5:$N$1500,"&gt;"&amp;$N498)+1,""))</f>
        <v/>
      </c>
      <c r="N498" s="50">
        <f>ROUND(((O498*3+P498*3+Q498*3+R498*3+S498*1)/13)*5,0)</f>
        <v/>
      </c>
      <c r="O498" s="43" t="n">
        <v>49</v>
      </c>
      <c r="P498" s="43" t="n">
        <v>80.84999999999999</v>
      </c>
      <c r="Q498" s="43" t="n">
        <v>71.75</v>
      </c>
      <c r="R498" s="43" t="n">
        <v>74.38</v>
      </c>
      <c r="S498" s="43" t="n">
        <v>78.75</v>
      </c>
      <c r="T498" s="58">
        <f>IF($C498="","",IF(ISNA(MATCH($C498,Comparativosimulacros!$E:$E,0)),"Falta en Comparativo","Sí está"))</f>
        <v/>
      </c>
    </row>
    <row r="499" ht="15.75" customHeight="1" s="42">
      <c r="A499" s="50" t="n">
        <v>805</v>
      </c>
      <c r="B499" s="44" t="n"/>
      <c r="C499" s="44" t="n"/>
      <c r="D499" s="43" t="inlineStr">
        <is>
          <t>Lopez Cossio Alejandro</t>
        </is>
      </c>
      <c r="E499" s="51" t="n"/>
      <c r="F499" s="52" t="n"/>
      <c r="G499" s="45" t="n">
        <v>2.73</v>
      </c>
      <c r="H499" s="45" t="n">
        <v>4.06</v>
      </c>
      <c r="I499" s="45" t="n">
        <v>5</v>
      </c>
      <c r="J499" s="45" t="n">
        <v>3.39</v>
      </c>
      <c r="K499" s="45" t="n">
        <v>4.41</v>
      </c>
      <c r="L499" s="58">
        <f>IF(OR($A499="",$N499=0),"",COUNTIFS($A$5:$A$1500,$A499,$N$5:$N$1500,"&gt;"&amp;$N499)+1)</f>
        <v/>
      </c>
      <c r="M499" s="58">
        <f>IF(OR($A499="",$N499=0),"",IF(AND($A499&gt;=1001,$A499&lt;=1005),COUNTIFS($A$5:$A$1500,"&gt;=1001",$A$5:$A$1500,"&lt;=1005",$N$5:$N$1500,"&gt;"&amp;$N499)+1,""))</f>
        <v/>
      </c>
      <c r="N499" s="50">
        <f>ROUND(((O499*3+P499*3+Q499*3+R499*3+S499*1)/13)*5,0)</f>
        <v/>
      </c>
      <c r="O499" s="43" t="n">
        <v>40</v>
      </c>
      <c r="P499" s="43" t="n">
        <v>68.26000000000001</v>
      </c>
      <c r="Q499" s="43" t="n">
        <v>96.75</v>
      </c>
      <c r="R499" s="43" t="n">
        <v>56.88</v>
      </c>
      <c r="S499" s="43" t="n">
        <v>74.38</v>
      </c>
      <c r="T499" s="58">
        <f>IF($C499="","",IF(ISNA(MATCH($C499,Comparativosimulacros!$E:$E,0)),"Falta en Comparativo","Sí está"))</f>
        <v/>
      </c>
    </row>
    <row r="500" ht="15.75" customHeight="1" s="42">
      <c r="A500" s="50" t="n">
        <v>805</v>
      </c>
      <c r="B500" s="44" t="n"/>
      <c r="C500" s="44" t="n"/>
      <c r="D500" s="43" t="inlineStr">
        <is>
          <t>Moncada Martinez Camila Andrea</t>
        </is>
      </c>
      <c r="E500" s="51" t="n"/>
      <c r="F500" s="52" t="n"/>
      <c r="G500" s="45" t="n">
        <v>3.14</v>
      </c>
      <c r="H500" s="45" t="n">
        <v>3.67</v>
      </c>
      <c r="I500" s="45" t="n">
        <v>2.94</v>
      </c>
      <c r="J500" s="45" t="n">
        <v>3.65</v>
      </c>
      <c r="K500" s="45" t="n">
        <v>4.67</v>
      </c>
      <c r="L500" s="58">
        <f>IF(OR($A500="",$N500=0),"",COUNTIFS($A$5:$A$1500,$A500,$N$5:$N$1500,"&gt;"&amp;$N500)+1)</f>
        <v/>
      </c>
      <c r="M500" s="58">
        <f>IF(OR($A500="",$N500=0),"",IF(AND($A500&gt;=1001,$A500&lt;=1005),COUNTIFS($A$5:$A$1500,"&gt;=1001",$A$5:$A$1500,"&lt;=1005",$N$5:$N$1500,"&gt;"&amp;$N500)+1,""))</f>
        <v/>
      </c>
      <c r="N500" s="50">
        <f>ROUND(((O500*3+P500*3+Q500*3+R500*3+S500*1)/13)*5,0)</f>
        <v/>
      </c>
      <c r="O500" s="43" t="n">
        <v>46</v>
      </c>
      <c r="P500" s="43" t="n">
        <v>61.7</v>
      </c>
      <c r="Q500" s="43" t="n">
        <v>47</v>
      </c>
      <c r="R500" s="43" t="n">
        <v>61.25</v>
      </c>
      <c r="S500" s="43" t="n">
        <v>78.75</v>
      </c>
      <c r="T500" s="58">
        <f>IF($C500="","",IF(ISNA(MATCH($C500,Comparativosimulacros!$E:$E,0)),"Falta en Comparativo","Sí está"))</f>
        <v/>
      </c>
    </row>
    <row r="501" ht="15.75" customHeight="1" s="42">
      <c r="A501" s="50" t="n">
        <v>805</v>
      </c>
      <c r="B501" s="44" t="n"/>
      <c r="C501" s="44" t="n"/>
      <c r="D501" s="43" t="inlineStr">
        <is>
          <t>Mora Sierra Breyner Yesid</t>
        </is>
      </c>
      <c r="E501" s="51" t="n"/>
      <c r="F501" s="52" t="n"/>
      <c r="G501" s="45" t="n">
        <v>2.29</v>
      </c>
      <c r="H501" s="45" t="n">
        <v>3.03</v>
      </c>
      <c r="I501" s="45" t="n">
        <v>2.5</v>
      </c>
      <c r="J501" s="45" t="n">
        <v>3.39</v>
      </c>
      <c r="K501" s="45" t="n">
        <v>5</v>
      </c>
      <c r="L501" s="58">
        <f>IF(OR($A501="",$N501=0),"",COUNTIFS($A$5:$A$1500,$A501,$N$5:$N$1500,"&gt;"&amp;$N501)+1)</f>
        <v/>
      </c>
      <c r="M501" s="58">
        <f>IF(OR($A501="",$N501=0),"",IF(AND($A501&gt;=1001,$A501&lt;=1005),COUNTIFS($A$5:$A$1500,"&gt;=1001",$A$5:$A$1500,"&lt;=1005",$N$5:$N$1500,"&gt;"&amp;$N501)+1,""))</f>
        <v/>
      </c>
      <c r="N501" s="50">
        <f>ROUND(((O501*3+P501*3+Q501*3+R501*3+S501*1)/13)*5,0)</f>
        <v/>
      </c>
      <c r="O501" s="43" t="n">
        <v>33.5</v>
      </c>
      <c r="P501" s="43" t="n">
        <v>51.03</v>
      </c>
      <c r="Q501" s="43" t="n">
        <v>40</v>
      </c>
      <c r="R501" s="43" t="n">
        <v>56.88</v>
      </c>
      <c r="S501" s="43" t="n">
        <v>91.88</v>
      </c>
      <c r="T501" s="58">
        <f>IF($C501="","",IF(ISNA(MATCH($C501,Comparativosimulacros!$E:$E,0)),"Falta en Comparativo","Sí está"))</f>
        <v/>
      </c>
    </row>
    <row r="502" ht="15.75" customHeight="1" s="42">
      <c r="A502" s="50" t="n">
        <v>805</v>
      </c>
      <c r="B502" s="44" t="n"/>
      <c r="C502" s="44" t="n"/>
      <c r="D502" s="43" t="inlineStr">
        <is>
          <t>Perez Campo Jacobo Alejandro</t>
        </is>
      </c>
      <c r="E502" s="51" t="n"/>
      <c r="F502" s="52" t="n"/>
      <c r="G502" s="45" t="n">
        <v>1.88</v>
      </c>
      <c r="H502" s="45" t="n">
        <v>1.92</v>
      </c>
      <c r="I502" s="45" t="n">
        <v>2.94</v>
      </c>
      <c r="J502" s="45" t="n">
        <v>2.6</v>
      </c>
      <c r="K502" s="45" t="n">
        <v>2.07</v>
      </c>
      <c r="L502" s="58">
        <f>IF(OR($A502="",$N502=0),"",COUNTIFS($A$5:$A$1500,$A502,$N$5:$N$1500,"&gt;"&amp;$N502)+1)</f>
        <v/>
      </c>
      <c r="M502" s="58">
        <f>IF(OR($A502="",$N502=0),"",IF(AND($A502&gt;=1001,$A502&lt;=1005),COUNTIFS($A$5:$A$1500,"&gt;=1001",$A$5:$A$1500,"&lt;=1005",$N$5:$N$1500,"&gt;"&amp;$N502)+1,""))</f>
        <v/>
      </c>
      <c r="N502" s="50">
        <f>ROUND(((O502*3+P502*3+Q502*3+R502*3+S502*1)/13)*5,0)</f>
        <v/>
      </c>
      <c r="O502" s="43" t="n">
        <v>27.5</v>
      </c>
      <c r="P502" s="43" t="n">
        <v>32.28</v>
      </c>
      <c r="Q502" s="43" t="n">
        <v>47</v>
      </c>
      <c r="R502" s="43" t="n">
        <v>43.75</v>
      </c>
      <c r="S502" s="43" t="n">
        <v>35</v>
      </c>
      <c r="T502" s="58">
        <f>IF($C502="","",IF(ISNA(MATCH($C502,Comparativosimulacros!$E:$E,0)),"Falta en Comparativo","Sí está"))</f>
        <v/>
      </c>
    </row>
    <row r="503" ht="15.75" customHeight="1" s="42">
      <c r="A503" s="50" t="n">
        <v>805</v>
      </c>
      <c r="B503" s="44" t="n"/>
      <c r="C503" s="44" t="n"/>
      <c r="D503" s="43" t="inlineStr">
        <is>
          <t>Piedrahita Rivera Maria Manuela</t>
        </is>
      </c>
      <c r="E503" s="51" t="n"/>
      <c r="F503" s="52" t="n"/>
      <c r="G503" s="45" t="n">
        <v>1.67</v>
      </c>
      <c r="H503" s="45" t="n">
        <v>2.64</v>
      </c>
      <c r="I503" s="45" t="n">
        <v>3.45</v>
      </c>
      <c r="J503" s="45" t="n">
        <v>3.65</v>
      </c>
      <c r="K503" s="45" t="n">
        <v>1.81</v>
      </c>
      <c r="L503" s="58">
        <f>IF(OR($A503="",$N503=0),"",COUNTIFS($A$5:$A$1500,$A503,$N$5:$N$1500,"&gt;"&amp;$N503)+1)</f>
        <v/>
      </c>
      <c r="M503" s="58">
        <f>IF(OR($A503="",$N503=0),"",IF(AND($A503&gt;=1001,$A503&lt;=1005),COUNTIFS($A$5:$A$1500,"&gt;=1001",$A$5:$A$1500,"&lt;=1005",$N$5:$N$1500,"&gt;"&amp;$N503)+1,""))</f>
        <v/>
      </c>
      <c r="N503" s="50">
        <f>ROUND(((O503*3+P503*3+Q503*3+R503*3+S503*1)/13)*5,0)</f>
        <v/>
      </c>
      <c r="O503" s="43" t="n">
        <v>24.5</v>
      </c>
      <c r="P503" s="43" t="n">
        <v>44.51</v>
      </c>
      <c r="Q503" s="43" t="n">
        <v>55.25</v>
      </c>
      <c r="R503" s="43" t="n">
        <v>61.25</v>
      </c>
      <c r="S503" s="43" t="n">
        <v>30.63</v>
      </c>
      <c r="T503" s="58">
        <f>IF($C503="","",IF(ISNA(MATCH($C503,Comparativosimulacros!$E:$E,0)),"Falta en Comparativo","Sí está"))</f>
        <v/>
      </c>
    </row>
    <row r="504" ht="15.75" customHeight="1" s="42">
      <c r="A504" s="50" t="n">
        <v>805</v>
      </c>
      <c r="B504" s="44" t="n"/>
      <c r="C504" s="44" t="n"/>
      <c r="D504" s="43" t="inlineStr">
        <is>
          <t>Quiroz Oquendo Ana Sofia</t>
        </is>
      </c>
      <c r="E504" s="51" t="n"/>
      <c r="F504" s="52" t="n"/>
      <c r="G504" s="45" t="n">
        <v>3.34</v>
      </c>
      <c r="H504" s="45" t="n">
        <v>4.39</v>
      </c>
      <c r="I504" s="45" t="n">
        <v>1.64</v>
      </c>
      <c r="J504" s="45" t="n">
        <v>2.6</v>
      </c>
      <c r="K504" s="45" t="n">
        <v>5</v>
      </c>
      <c r="L504" s="58">
        <f>IF(OR($A504="",$N504=0),"",COUNTIFS($A$5:$A$1500,$A504,$N$5:$N$1500,"&gt;"&amp;$N504)+1)</f>
        <v/>
      </c>
      <c r="M504" s="58">
        <f>IF(OR($A504="",$N504=0),"",IF(AND($A504&gt;=1001,$A504&lt;=1005),COUNTIFS($A$5:$A$1500,"&gt;=1001",$A$5:$A$1500,"&lt;=1005",$N$5:$N$1500,"&gt;"&amp;$N504)+1,""))</f>
        <v/>
      </c>
      <c r="N504" s="50">
        <f>ROUND(((O504*3+P504*3+Q504*3+R504*3+S504*1)/13)*5,0)</f>
        <v/>
      </c>
      <c r="O504" s="43" t="n">
        <v>49</v>
      </c>
      <c r="P504" s="43" t="n">
        <v>73.93000000000001</v>
      </c>
      <c r="Q504" s="43" t="n">
        <v>26.25</v>
      </c>
      <c r="R504" s="43" t="n">
        <v>43.75</v>
      </c>
      <c r="S504" s="43" t="n">
        <v>87.5</v>
      </c>
      <c r="T504" s="58">
        <f>IF($C504="","",IF(ISNA(MATCH($C504,Comparativosimulacros!$E:$E,0)),"Falta en Comparativo","Sí está"))</f>
        <v/>
      </c>
    </row>
    <row r="505" ht="15.75" customHeight="1" s="42">
      <c r="A505" s="50" t="n">
        <v>805</v>
      </c>
      <c r="B505" s="44" t="n"/>
      <c r="C505" s="44" t="n"/>
      <c r="D505" s="43" t="inlineStr">
        <is>
          <t>Riveros Aguirre Stiven</t>
        </is>
      </c>
      <c r="E505" s="51" t="n"/>
      <c r="F505" s="52" t="n"/>
      <c r="G505" s="45" t="n">
        <v>3.75</v>
      </c>
      <c r="H505" s="45" t="n">
        <v>4.32</v>
      </c>
      <c r="I505" s="45" t="n">
        <v>4.31</v>
      </c>
      <c r="J505" s="45" t="n">
        <v>4.69</v>
      </c>
      <c r="K505" s="45" t="n">
        <v>4.41</v>
      </c>
      <c r="L505" s="58">
        <f>IF(OR($A505="",$N505=0),"",COUNTIFS($A$5:$A$1500,$A505,$N$5:$N$1500,"&gt;"&amp;$N505)+1)</f>
        <v/>
      </c>
      <c r="M505" s="58">
        <f>IF(OR($A505="",$N505=0),"",IF(AND($A505&gt;=1001,$A505&lt;=1005),COUNTIFS($A$5:$A$1500,"&gt;=1001",$A$5:$A$1500,"&lt;=1005",$N$5:$N$1500,"&gt;"&amp;$N505)+1,""))</f>
        <v/>
      </c>
      <c r="N505" s="50">
        <f>ROUND(((O505*3+P505*3+Q505*3+R505*3+S505*1)/13)*5,0)</f>
        <v/>
      </c>
      <c r="O505" s="43" t="n">
        <v>55</v>
      </c>
      <c r="P505" s="43" t="n">
        <v>72.72</v>
      </c>
      <c r="Q505" s="43" t="n">
        <v>69</v>
      </c>
      <c r="R505" s="43" t="n">
        <v>78.75</v>
      </c>
      <c r="S505" s="43" t="n">
        <v>74.38</v>
      </c>
      <c r="T505" s="58">
        <f>IF($C505="","",IF(ISNA(MATCH($C505,Comparativosimulacros!$E:$E,0)),"Falta en Comparativo","Sí está"))</f>
        <v/>
      </c>
    </row>
    <row r="506" ht="15.75" customHeight="1" s="42">
      <c r="A506" s="50" t="n">
        <v>805</v>
      </c>
      <c r="B506" s="44" t="n"/>
      <c r="C506" s="44" t="n"/>
      <c r="D506" s="43" t="inlineStr">
        <is>
          <t>Robledo Marin Ana María</t>
        </is>
      </c>
      <c r="E506" s="51" t="n"/>
      <c r="F506" s="52" t="n"/>
      <c r="G506" s="45" t="n">
        <v>3.55</v>
      </c>
      <c r="H506" s="45" t="n">
        <v>1.4</v>
      </c>
      <c r="I506" s="45" t="n">
        <v>3.11</v>
      </c>
      <c r="J506" s="45" t="n">
        <v>1.82</v>
      </c>
      <c r="K506" s="45" t="n">
        <v>1.56</v>
      </c>
      <c r="L506" s="58">
        <f>IF(OR($A506="",$N506=0),"",COUNTIFS($A$5:$A$1500,$A506,$N$5:$N$1500,"&gt;"&amp;$N506)+1)</f>
        <v/>
      </c>
      <c r="M506" s="58">
        <f>IF(OR($A506="",$N506=0),"",IF(AND($A506&gt;=1001,$A506&lt;=1005),COUNTIFS($A$5:$A$1500,"&gt;=1001",$A$5:$A$1500,"&lt;=1005",$N$5:$N$1500,"&gt;"&amp;$N506)+1,""))</f>
        <v/>
      </c>
      <c r="N506" s="50">
        <f>ROUND(((O506*3+P506*3+Q506*3+R506*3+S506*1)/13)*5,0)</f>
        <v/>
      </c>
      <c r="O506" s="43" t="n">
        <v>52</v>
      </c>
      <c r="P506" s="43" t="n">
        <v>23.53</v>
      </c>
      <c r="Q506" s="43" t="n">
        <v>49.75</v>
      </c>
      <c r="R506" s="43" t="n">
        <v>30.63</v>
      </c>
      <c r="S506" s="43" t="n">
        <v>26.25</v>
      </c>
      <c r="T506" s="58">
        <f>IF($C506="","",IF(ISNA(MATCH($C506,Comparativosimulacros!$E:$E,0)),"Falta en Comparativo","Sí está"))</f>
        <v/>
      </c>
    </row>
    <row r="507" ht="15.75" customHeight="1" s="42">
      <c r="A507" s="50" t="n">
        <v>805</v>
      </c>
      <c r="B507" s="44" t="n"/>
      <c r="C507" s="44" t="n"/>
      <c r="D507" s="43" t="inlineStr">
        <is>
          <t>Rodriguez Uribe Salome</t>
        </is>
      </c>
      <c r="E507" s="51" t="n"/>
      <c r="F507" s="52" t="n"/>
      <c r="G507" s="45" t="n">
        <v>2.49</v>
      </c>
      <c r="H507" s="45" t="n">
        <v>4</v>
      </c>
      <c r="I507" s="45" t="n">
        <v>3.45</v>
      </c>
      <c r="J507" s="45" t="n">
        <v>3.65</v>
      </c>
      <c r="K507" s="45" t="n">
        <v>1.81</v>
      </c>
      <c r="L507" s="58">
        <f>IF(OR($A507="",$N507=0),"",COUNTIFS($A$5:$A$1500,$A507,$N$5:$N$1500,"&gt;"&amp;$N507)+1)</f>
        <v/>
      </c>
      <c r="M507" s="58">
        <f>IF(OR($A507="",$N507=0),"",IF(AND($A507&gt;=1001,$A507&lt;=1005),COUNTIFS($A$5:$A$1500,"&gt;=1001",$A$5:$A$1500,"&lt;=1005",$N$5:$N$1500,"&gt;"&amp;$N507)+1,""))</f>
        <v/>
      </c>
      <c r="N507" s="50">
        <f>ROUND(((O507*3+P507*3+Q507*3+R507*3+S507*1)/13)*5,0)</f>
        <v/>
      </c>
      <c r="O507" s="43" t="n">
        <v>36.5</v>
      </c>
      <c r="P507" s="43" t="n">
        <v>67.37</v>
      </c>
      <c r="Q507" s="43" t="n">
        <v>55.25</v>
      </c>
      <c r="R507" s="43" t="n">
        <v>61.25</v>
      </c>
      <c r="S507" s="43" t="n">
        <v>30.63</v>
      </c>
      <c r="T507" s="58">
        <f>IF($C507="","",IF(ISNA(MATCH($C507,Comparativosimulacros!$E:$E,0)),"Falta en Comparativo","Sí está"))</f>
        <v/>
      </c>
    </row>
    <row r="508" ht="15.75" customHeight="1" s="42">
      <c r="A508" s="50" t="n">
        <v>805</v>
      </c>
      <c r="B508" s="44" t="n"/>
      <c r="C508" s="44" t="n"/>
      <c r="D508" s="43" t="inlineStr">
        <is>
          <t>Salcedo Vasquez Katerin Abril</t>
        </is>
      </c>
      <c r="E508" s="51" t="n"/>
      <c r="F508" s="52" t="n"/>
      <c r="G508" s="45" t="n">
        <v>3.34</v>
      </c>
      <c r="H508" s="45" t="n">
        <v>5</v>
      </c>
      <c r="I508" s="45" t="n">
        <v>4.14</v>
      </c>
      <c r="J508" s="45" t="n">
        <v>3.91</v>
      </c>
      <c r="K508" s="45" t="n">
        <v>2.33</v>
      </c>
      <c r="L508" s="58">
        <f>IF(OR($A508="",$N508=0),"",COUNTIFS($A$5:$A$1500,$A508,$N$5:$N$1500,"&gt;"&amp;$N508)+1)</f>
        <v/>
      </c>
      <c r="M508" s="58">
        <f>IF(OR($A508="",$N508=0),"",IF(AND($A508&gt;=1001,$A508&lt;=1005),COUNTIFS($A$5:$A$1500,"&gt;=1001",$A$5:$A$1500,"&lt;=1005",$N$5:$N$1500,"&gt;"&amp;$N508)+1,""))</f>
        <v/>
      </c>
      <c r="N508" s="50">
        <f>ROUND(((O508*3+P508*3+Q508*3+R508*3+S508*1)/13)*5,0)</f>
        <v/>
      </c>
      <c r="O508" s="43" t="n">
        <v>49</v>
      </c>
      <c r="P508" s="43" t="n">
        <v>85.8</v>
      </c>
      <c r="Q508" s="43" t="n">
        <v>66.25</v>
      </c>
      <c r="R508" s="43" t="n">
        <v>65.63</v>
      </c>
      <c r="S508" s="43" t="n">
        <v>39.38</v>
      </c>
      <c r="T508" s="58">
        <f>IF($C508="","",IF(ISNA(MATCH($C508,Comparativosimulacros!$E:$E,0)),"Falta en Comparativo","Sí está"))</f>
        <v/>
      </c>
    </row>
    <row r="509" ht="15.75" customHeight="1" s="42">
      <c r="A509" s="50" t="n">
        <v>805</v>
      </c>
      <c r="B509" s="44" t="n"/>
      <c r="C509" s="44" t="n"/>
      <c r="D509" s="43" t="inlineStr">
        <is>
          <t>Taborda Macias Estefania</t>
        </is>
      </c>
      <c r="E509" s="51" t="n"/>
      <c r="F509" s="52" t="n"/>
      <c r="G509" s="45" t="n">
        <v>4.19</v>
      </c>
      <c r="H509" s="45" t="n">
        <v>4.93</v>
      </c>
      <c r="I509" s="45" t="n">
        <v>3.79</v>
      </c>
      <c r="J509" s="45" t="n">
        <v>4.69</v>
      </c>
      <c r="K509" s="45" t="n">
        <v>2.85</v>
      </c>
      <c r="L509" s="58">
        <f>IF(OR($A509="",$N509=0),"",COUNTIFS($A$5:$A$1500,$A509,$N$5:$N$1500,"&gt;"&amp;$N509)+1)</f>
        <v/>
      </c>
      <c r="M509" s="58">
        <f>IF(OR($A509="",$N509=0),"",IF(AND($A509&gt;=1001,$A509&lt;=1005),COUNTIFS($A$5:$A$1500,"&gt;=1001",$A$5:$A$1500,"&lt;=1005",$N$5:$N$1500,"&gt;"&amp;$N509)+1,""))</f>
        <v/>
      </c>
      <c r="N509" s="50">
        <f>ROUND(((O509*3+P509*3+Q509*3+R509*3+S509*1)/13)*5,0)</f>
        <v/>
      </c>
      <c r="O509" s="43" t="n">
        <v>61.5</v>
      </c>
      <c r="P509" s="43" t="n">
        <v>82.98999999999999</v>
      </c>
      <c r="Q509" s="43" t="n">
        <v>60.75</v>
      </c>
      <c r="R509" s="43" t="n">
        <v>78.75</v>
      </c>
      <c r="S509" s="43" t="n">
        <v>48.13</v>
      </c>
      <c r="T509" s="58">
        <f>IF($C509="","",IF(ISNA(MATCH($C509,Comparativosimulacros!$E:$E,0)),"Falta en Comparativo","Sí está"))</f>
        <v/>
      </c>
    </row>
    <row r="510" ht="15.75" customHeight="1" s="42">
      <c r="A510" s="50" t="n">
        <v>805</v>
      </c>
      <c r="B510" s="44" t="n"/>
      <c r="C510" s="44" t="n"/>
      <c r="D510" s="43" t="inlineStr">
        <is>
          <t>Tobón Pérez Yasmin Camila</t>
        </is>
      </c>
      <c r="E510" s="51" t="n"/>
      <c r="F510" s="52" t="n"/>
      <c r="G510" s="45" t="n">
        <v>2.52</v>
      </c>
      <c r="H510" s="45" t="n">
        <v>4</v>
      </c>
      <c r="I510" s="45" t="n">
        <v>3.45</v>
      </c>
      <c r="J510" s="45" t="n">
        <v>3.91</v>
      </c>
      <c r="K510" s="45" t="n">
        <v>2.07</v>
      </c>
      <c r="L510" s="58">
        <f>IF(OR($A510="",$N510=0),"",COUNTIFS($A$5:$A$1500,$A510,$N$5:$N$1500,"&gt;"&amp;$N510)+1)</f>
        <v/>
      </c>
      <c r="M510" s="58">
        <f>IF(OR($A510="",$N510=0),"",IF(AND($A510&gt;=1001,$A510&lt;=1005),COUNTIFS($A$5:$A$1500,"&gt;=1001",$A$5:$A$1500,"&lt;=1005",$N$5:$N$1500,"&gt;"&amp;$N510)+1,""))</f>
        <v/>
      </c>
      <c r="N510" s="50">
        <f>ROUND(((O510*3+P510*3+Q510*3+R510*3+S510*1)/13)*5,0)</f>
        <v/>
      </c>
      <c r="O510" s="43" t="n">
        <v>37</v>
      </c>
      <c r="P510" s="43" t="n">
        <v>67.37</v>
      </c>
      <c r="Q510" s="43" t="n">
        <v>55.25</v>
      </c>
      <c r="R510" s="43" t="n">
        <v>65.63</v>
      </c>
      <c r="S510" s="43" t="n">
        <v>35</v>
      </c>
      <c r="T510" s="58">
        <f>IF($C510="","",IF(ISNA(MATCH($C510,Comparativosimulacros!$E:$E,0)),"Falta en Comparativo","Sí está"))</f>
        <v/>
      </c>
    </row>
    <row r="511" ht="15.75" customHeight="1" s="42">
      <c r="A511" s="50" t="n">
        <v>805</v>
      </c>
      <c r="B511" s="44" t="n"/>
      <c r="C511" s="44" t="n"/>
      <c r="D511" s="43" t="inlineStr">
        <is>
          <t>Torres Restrepo Maria Jose</t>
        </is>
      </c>
      <c r="E511" s="51" t="n"/>
      <c r="F511" s="52" t="n"/>
      <c r="G511" s="45" t="n">
        <v>3.75</v>
      </c>
      <c r="H511" s="45" t="n">
        <v>3.39</v>
      </c>
      <c r="I511" s="45" t="n">
        <v>3.28</v>
      </c>
      <c r="J511" s="45" t="n">
        <v>3.13</v>
      </c>
      <c r="K511" s="45" t="n">
        <v>4.15</v>
      </c>
      <c r="L511" s="58">
        <f>IF(OR($A511="",$N511=0),"",COUNTIFS($A$5:$A$1500,$A511,$N$5:$N$1500,"&gt;"&amp;$N511)+1)</f>
        <v/>
      </c>
      <c r="M511" s="58">
        <f>IF(OR($A511="",$N511=0),"",IF(AND($A511&gt;=1001,$A511&lt;=1005),COUNTIFS($A$5:$A$1500,"&gt;=1001",$A$5:$A$1500,"&lt;=1005",$N$5:$N$1500,"&gt;"&amp;$N511)+1,""))</f>
        <v/>
      </c>
      <c r="N511" s="50">
        <f>ROUND(((O511*3+P511*3+Q511*3+R511*3+S511*1)/13)*5,0)</f>
        <v/>
      </c>
      <c r="O511" s="43" t="n">
        <v>55</v>
      </c>
      <c r="P511" s="43" t="n">
        <v>57.1</v>
      </c>
      <c r="Q511" s="43" t="n">
        <v>52.5</v>
      </c>
      <c r="R511" s="43" t="n">
        <v>52.5</v>
      </c>
      <c r="S511" s="43" t="n">
        <v>70</v>
      </c>
      <c r="T511" s="58">
        <f>IF($C511="","",IF(ISNA(MATCH($C511,Comparativosimulacros!$E:$E,0)),"Falta en Comparativo","Sí está"))</f>
        <v/>
      </c>
    </row>
    <row r="512" ht="15.75" customHeight="1" s="42">
      <c r="A512" s="50" t="n">
        <v>805</v>
      </c>
      <c r="B512" s="44" t="n"/>
      <c r="C512" s="44" t="n"/>
      <c r="D512" s="43" t="inlineStr">
        <is>
          <t>Cantillo Trujillo Adismar Veronica</t>
        </is>
      </c>
      <c r="E512" s="51" t="n"/>
      <c r="F512" s="52" t="n"/>
      <c r="G512" s="45" t="n">
        <v>3.75</v>
      </c>
      <c r="H512" s="45" t="n">
        <v>3.39</v>
      </c>
      <c r="I512" s="45" t="n">
        <v>3.62</v>
      </c>
      <c r="J512" s="45" t="n">
        <v>3.39</v>
      </c>
      <c r="K512" s="45" t="n">
        <v>4.15</v>
      </c>
      <c r="L512" s="58">
        <f>IF(OR($A512="",$N512=0),"",COUNTIFS($A$5:$A$1500,$A512,$N$5:$N$1500,"&gt;"&amp;$N512)+1)</f>
        <v/>
      </c>
      <c r="M512" s="58">
        <f>IF(OR($A512="",$N512=0),"",IF(AND($A512&gt;=1001,$A512&lt;=1005),COUNTIFS($A$5:$A$1500,"&gt;=1001",$A$5:$A$1500,"&lt;=1005",$N$5:$N$1500,"&gt;"&amp;$N512)+1,""))</f>
        <v/>
      </c>
      <c r="N512" s="50">
        <f>ROUND(((O512*3+P512*3+Q512*3+R512*3+S512*1)/13)*5,0)</f>
        <v/>
      </c>
      <c r="O512" s="43" t="n">
        <v>55</v>
      </c>
      <c r="P512" s="43" t="n">
        <v>57.1</v>
      </c>
      <c r="Q512" s="43" t="n">
        <v>58</v>
      </c>
      <c r="R512" s="43" t="n">
        <v>56.88</v>
      </c>
      <c r="S512" s="43" t="n">
        <v>70</v>
      </c>
      <c r="T512" s="58">
        <f>IF($C512="","",IF(ISNA(MATCH($C512,Comparativosimulacros!$E:$E,0)),"Falta en Comparativo","Sí está"))</f>
        <v/>
      </c>
    </row>
    <row r="513" ht="15.75" customHeight="1" s="42">
      <c r="A513" s="50" t="n">
        <v>805</v>
      </c>
      <c r="B513" s="44" t="n"/>
      <c r="C513" s="44" t="n"/>
      <c r="D513" s="43" t="inlineStr">
        <is>
          <t>Valencia Manco Juan Pablo</t>
        </is>
      </c>
      <c r="E513" s="51" t="n"/>
      <c r="F513" s="52" t="n"/>
      <c r="G513" s="45" t="n">
        <v>3.79</v>
      </c>
      <c r="H513" s="45" t="n">
        <v>1.56</v>
      </c>
      <c r="I513" s="45" t="n">
        <v>1.98</v>
      </c>
      <c r="J513" s="45" t="n">
        <v>3.39</v>
      </c>
      <c r="K513" s="45" t="n">
        <v>3.37</v>
      </c>
      <c r="L513" s="58">
        <f>IF(OR($A513="",$N513=0),"",COUNTIFS($A$5:$A$1500,$A513,$N$5:$N$1500,"&gt;"&amp;$N513)+1)</f>
        <v/>
      </c>
      <c r="M513" s="58">
        <f>IF(OR($A513="",$N513=0),"",IF(AND($A513&gt;=1001,$A513&lt;=1005),COUNTIFS($A$5:$A$1500,"&gt;=1001",$A$5:$A$1500,"&lt;=1005",$N$5:$N$1500,"&gt;"&amp;$N513)+1,""))</f>
        <v/>
      </c>
      <c r="N513" s="50">
        <f>ROUND(((O513*3+P513*3+Q513*3+R513*3+S513*1)/13)*5,0)</f>
        <v/>
      </c>
      <c r="O513" s="43" t="n">
        <v>55.5</v>
      </c>
      <c r="P513" s="43" t="n">
        <v>26.29</v>
      </c>
      <c r="Q513" s="43" t="n">
        <v>31.75</v>
      </c>
      <c r="R513" s="43" t="n">
        <v>56.88</v>
      </c>
      <c r="S513" s="43" t="n">
        <v>56.88</v>
      </c>
      <c r="T513" s="58">
        <f>IF($C513="","",IF(ISNA(MATCH($C513,Comparativosimulacros!$E:$E,0)),"Falta en Comparativo","Sí está"))</f>
        <v/>
      </c>
    </row>
    <row r="514" ht="15.75" customHeight="1" s="42">
      <c r="A514" s="50" t="n">
        <v>805</v>
      </c>
      <c r="B514" s="44" t="n"/>
      <c r="C514" s="44" t="n"/>
      <c r="D514" s="43" t="inlineStr">
        <is>
          <t>Varela Arredondo Allison</t>
        </is>
      </c>
      <c r="E514" s="51" t="n"/>
      <c r="F514" s="52" t="n"/>
      <c r="G514" s="45" t="n">
        <v>4.6</v>
      </c>
      <c r="H514" s="45" t="n">
        <v>3.39</v>
      </c>
      <c r="I514" s="45" t="n">
        <v>3.28</v>
      </c>
      <c r="J514" s="45" t="n">
        <v>3.91</v>
      </c>
      <c r="K514" s="45" t="n">
        <v>3.63</v>
      </c>
      <c r="L514" s="58">
        <f>IF(OR($A514="",$N514=0),"",COUNTIFS($A$5:$A$1500,$A514,$N$5:$N$1500,"&gt;"&amp;$N514)+1)</f>
        <v/>
      </c>
      <c r="M514" s="58">
        <f>IF(OR($A514="",$N514=0),"",IF(AND($A514&gt;=1001,$A514&lt;=1005),COUNTIFS($A$5:$A$1500,"&gt;=1001",$A$5:$A$1500,"&lt;=1005",$N$5:$N$1500,"&gt;"&amp;$N514)+1,""))</f>
        <v/>
      </c>
      <c r="N514" s="50">
        <f>ROUND(((O514*3+P514*3+Q514*3+R514*3+S514*1)/13)*5,0)</f>
        <v/>
      </c>
      <c r="O514" s="43" t="n">
        <v>67.5</v>
      </c>
      <c r="P514" s="43" t="n">
        <v>57.1</v>
      </c>
      <c r="Q514" s="43" t="n">
        <v>52.5</v>
      </c>
      <c r="R514" s="43" t="n">
        <v>65.63</v>
      </c>
      <c r="S514" s="43" t="n">
        <v>61.25</v>
      </c>
      <c r="T514" s="58">
        <f>IF($C514="","",IF(ISNA(MATCH($C514,Comparativosimulacros!$E:$E,0)),"Falta en Comparativo","Sí está"))</f>
        <v/>
      </c>
    </row>
    <row r="515" ht="15.75" customHeight="1" s="42">
      <c r="A515" s="50" t="n">
        <v>805</v>
      </c>
      <c r="B515" s="44" t="n"/>
      <c r="C515" s="44" t="n"/>
      <c r="D515" s="43" t="inlineStr">
        <is>
          <t>Villada Valencia Juan Esteban</t>
        </is>
      </c>
      <c r="E515" s="51" t="n"/>
      <c r="F515" s="52" t="n"/>
      <c r="G515" s="45" t="n">
        <v>3.1</v>
      </c>
      <c r="H515" s="45" t="n">
        <v>2.74</v>
      </c>
      <c r="I515" s="45" t="n">
        <v>3.62</v>
      </c>
      <c r="J515" s="45" t="n">
        <v>3.65</v>
      </c>
      <c r="K515" s="45" t="n">
        <v>3.11</v>
      </c>
      <c r="L515" s="58">
        <f>IF(OR($A515="",$N515=0),"",COUNTIFS($A$5:$A$1500,$A515,$N$5:$N$1500,"&gt;"&amp;$N515)+1)</f>
        <v/>
      </c>
      <c r="M515" s="58">
        <f>IF(OR($A515="",$N515=0),"",IF(AND($A515&gt;=1001,$A515&lt;=1005),COUNTIFS($A$5:$A$1500,"&gt;=1001",$A$5:$A$1500,"&lt;=1005",$N$5:$N$1500,"&gt;"&amp;$N515)+1,""))</f>
        <v/>
      </c>
      <c r="N515" s="50">
        <f>ROUND(((O515*3+P515*3+Q515*3+R515*3+S515*1)/13)*5,0)</f>
        <v/>
      </c>
      <c r="O515" s="43" t="n">
        <v>45.5</v>
      </c>
      <c r="P515" s="43" t="n">
        <v>46.16</v>
      </c>
      <c r="Q515" s="43" t="n">
        <v>58</v>
      </c>
      <c r="R515" s="43" t="n">
        <v>61.25</v>
      </c>
      <c r="S515" s="43" t="n">
        <v>52.5</v>
      </c>
      <c r="T515" s="58">
        <f>IF($C515="","",IF(ISNA(MATCH($C515,Comparativosimulacros!$E:$E,0)),"Falta en Comparativo","Sí está"))</f>
        <v/>
      </c>
    </row>
    <row r="516" ht="15.75" customHeight="1" s="42">
      <c r="A516" s="50" t="n">
        <v>805</v>
      </c>
      <c r="B516" s="44" t="n"/>
      <c r="C516" s="44" t="n"/>
      <c r="D516" s="43" t="inlineStr">
        <is>
          <t>Yepes Hernández Angelismar Gabriela</t>
        </is>
      </c>
      <c r="E516" s="51" t="n"/>
      <c r="F516" s="52" t="n"/>
      <c r="G516" s="45" t="n">
        <v>2.29</v>
      </c>
      <c r="H516" s="45" t="n">
        <v>4</v>
      </c>
      <c r="I516" s="45" t="n">
        <v>2.94</v>
      </c>
      <c r="J516" s="45" t="n">
        <v>3.65</v>
      </c>
      <c r="K516" s="45" t="n">
        <v>1.81</v>
      </c>
      <c r="L516" s="58">
        <f>IF(OR($A516="",$N516=0),"",COUNTIFS($A$5:$A$1500,$A516,$N$5:$N$1500,"&gt;"&amp;$N516)+1)</f>
        <v/>
      </c>
      <c r="M516" s="58">
        <f>IF(OR($A516="",$N516=0),"",IF(AND($A516&gt;=1001,$A516&lt;=1005),COUNTIFS($A$5:$A$1500,"&gt;=1001",$A$5:$A$1500,"&lt;=1005",$N$5:$N$1500,"&gt;"&amp;$N516)+1,""))</f>
        <v/>
      </c>
      <c r="N516" s="50">
        <f>ROUND(((O516*3+P516*3+Q516*3+R516*3+S516*1)/13)*5,0)</f>
        <v/>
      </c>
      <c r="O516" s="43" t="n">
        <v>33.5</v>
      </c>
      <c r="P516" s="43" t="n">
        <v>67.37</v>
      </c>
      <c r="Q516" s="43" t="n">
        <v>47</v>
      </c>
      <c r="R516" s="43" t="n">
        <v>61.25</v>
      </c>
      <c r="S516" s="43" t="n">
        <v>30.63</v>
      </c>
      <c r="T516" s="58">
        <f>IF($C516="","",IF(ISNA(MATCH($C516,Comparativosimulacros!$E:$E,0)),"Falta en Comparativo","Sí está"))</f>
        <v/>
      </c>
    </row>
    <row r="517" ht="15.75" customHeight="1" s="42">
      <c r="A517" s="50" t="n">
        <v>901</v>
      </c>
      <c r="B517" s="44" t="n"/>
      <c r="C517" s="44" t="n">
        <v>1045511870</v>
      </c>
      <c r="D517" s="43" t="inlineStr">
        <is>
          <t>Álzate Martínez Paulette Sofia</t>
        </is>
      </c>
      <c r="E517" s="51" t="n"/>
      <c r="F517" s="52" t="n"/>
      <c r="G517" s="45" t="n">
        <v>2.03</v>
      </c>
      <c r="H517" s="45" t="n">
        <v>4.01</v>
      </c>
      <c r="I517" s="45" t="n">
        <v>1.94</v>
      </c>
      <c r="J517" s="45" t="n">
        <v>3.56</v>
      </c>
      <c r="K517" s="45" t="n">
        <v>2.91</v>
      </c>
      <c r="L517" s="58">
        <f>IF(OR($A517="",$N517=0),"",COUNTIFS($A$5:$A$1500,$A517,$N$5:$N$1500,"&gt;"&amp;$N517)+1)</f>
        <v/>
      </c>
      <c r="M517" s="58">
        <f>IF(OR($A517="",$N517=0),"",IF(AND($A517&gt;=1001,$A517&lt;=1005),COUNTIFS($A$5:$A$1500,"&gt;=1001",$A$5:$A$1500,"&lt;=1005",$N$5:$N$1500,"&gt;"&amp;$N517)+1,""))</f>
        <v/>
      </c>
      <c r="N517" s="50">
        <f>ROUND(((O517*3+P517*3+Q517*3+R517*3+S517*1)/13)*5,0)</f>
        <v/>
      </c>
      <c r="O517" s="43" t="n">
        <v>33</v>
      </c>
      <c r="P517" s="43" t="n">
        <v>61.43</v>
      </c>
      <c r="Q517" s="43" t="n">
        <v>34.13</v>
      </c>
      <c r="R517" s="43" t="n">
        <v>56.88</v>
      </c>
      <c r="S517" s="43" t="n">
        <v>43.75</v>
      </c>
      <c r="T517" s="58">
        <f>IF($C517="","",IF(ISNA(MATCH($C517,Comparativosimulacros!$E:$E,0)),"Falta en Comparativo","Sí está"))</f>
        <v/>
      </c>
    </row>
    <row r="518" ht="15.75" customHeight="1" s="42">
      <c r="A518" s="50" t="n">
        <v>901</v>
      </c>
      <c r="B518" s="44" t="n"/>
      <c r="C518" s="44" t="n">
        <v>1020118690</v>
      </c>
      <c r="D518" s="43" t="inlineStr">
        <is>
          <t>Betancur Varela María Antonia</t>
        </is>
      </c>
      <c r="E518" s="51" t="n"/>
      <c r="F518" s="52" t="n"/>
      <c r="G518" s="45" t="n">
        <v>2.77</v>
      </c>
      <c r="H518" s="45" t="n">
        <v>4.29</v>
      </c>
      <c r="I518" s="45" t="n">
        <v>3.44</v>
      </c>
      <c r="J518" s="45" t="n">
        <v>4.11</v>
      </c>
      <c r="K518" s="45" t="n">
        <v>2.91</v>
      </c>
      <c r="L518" s="58">
        <f>IF(OR($A518="",$N518=0),"",COUNTIFS($A$5:$A$1500,$A518,$N$5:$N$1500,"&gt;"&amp;$N518)+1)</f>
        <v/>
      </c>
      <c r="M518" s="58">
        <f>IF(OR($A518="",$N518=0),"",IF(AND($A518&gt;=1001,$A518&lt;=1005),COUNTIFS($A$5:$A$1500,"&gt;=1001",$A$5:$A$1500,"&lt;=1005",$N$5:$N$1500,"&gt;"&amp;$N518)+1,""))</f>
        <v/>
      </c>
      <c r="N518" s="50">
        <f>ROUND(((O518*3+P518*3+Q518*3+R518*3+S518*1)/13)*5,0)</f>
        <v/>
      </c>
      <c r="O518" s="43" t="n">
        <v>45</v>
      </c>
      <c r="P518" s="43" t="n">
        <v>65.70999999999999</v>
      </c>
      <c r="Q518" s="43" t="n">
        <v>60.38</v>
      </c>
      <c r="R518" s="43" t="n">
        <v>65.63</v>
      </c>
      <c r="S518" s="43" t="n">
        <v>43.75</v>
      </c>
      <c r="T518" s="58">
        <f>IF($C518="","",IF(ISNA(MATCH($C518,Comparativosimulacros!$E:$E,0)),"Falta en Comparativo","Sí está"))</f>
        <v/>
      </c>
    </row>
    <row r="519" ht="15.75" customHeight="1" s="42">
      <c r="A519" s="50" t="n">
        <v>901</v>
      </c>
      <c r="B519" s="44" t="n"/>
      <c r="C519" s="44" t="n">
        <v>1011594602</v>
      </c>
      <c r="D519" s="43" t="inlineStr">
        <is>
          <t>Cano Cano Leidy Tatiana</t>
        </is>
      </c>
      <c r="E519" s="51" t="n"/>
      <c r="F519" s="52" t="n"/>
      <c r="G519" s="45" t="n">
        <v>3.14</v>
      </c>
      <c r="H519" s="45" t="n">
        <v>4.72</v>
      </c>
      <c r="I519" s="45" t="n">
        <v>4.64</v>
      </c>
      <c r="J519" s="45" t="n">
        <v>3.56</v>
      </c>
      <c r="K519" s="45" t="n">
        <v>2.33</v>
      </c>
      <c r="L519" s="58">
        <f>IF(OR($A519="",$N519=0),"",COUNTIFS($A$5:$A$1500,$A519,$N$5:$N$1500,"&gt;"&amp;$N519)+1)</f>
        <v/>
      </c>
      <c r="M519" s="58">
        <f>IF(OR($A519="",$N519=0),"",IF(AND($A519&gt;=1001,$A519&lt;=1005),COUNTIFS($A$5:$A$1500,"&gt;=1001",$A$5:$A$1500,"&lt;=1005",$N$5:$N$1500,"&gt;"&amp;$N519)+1,""))</f>
        <v/>
      </c>
      <c r="N519" s="50">
        <f>ROUND(((O519*3+P519*3+Q519*3+R519*3+S519*1)/13)*5,0)</f>
        <v/>
      </c>
      <c r="O519" s="43" t="n">
        <v>51</v>
      </c>
      <c r="P519" s="43" t="n">
        <v>72.19</v>
      </c>
      <c r="Q519" s="43" t="n">
        <v>81.38</v>
      </c>
      <c r="R519" s="43" t="n">
        <v>56.88</v>
      </c>
      <c r="S519" s="43" t="n">
        <v>35</v>
      </c>
      <c r="T519" s="58">
        <f>IF($C519="","",IF(ISNA(MATCH($C519,Comparativosimulacros!$E:$E,0)),"Falta en Comparativo","Sí está"))</f>
        <v/>
      </c>
    </row>
    <row r="520" ht="15.75" customHeight="1" s="42">
      <c r="A520" s="50" t="n">
        <v>901</v>
      </c>
      <c r="B520" s="44" t="n"/>
      <c r="C520" s="44" t="n">
        <v>1011594828</v>
      </c>
      <c r="D520" s="43" t="inlineStr">
        <is>
          <t>Cartagena Perea Karen Soriany</t>
        </is>
      </c>
      <c r="E520" s="51" t="n"/>
      <c r="F520" s="52" t="n"/>
      <c r="G520" s="45" t="n">
        <v>5</v>
      </c>
      <c r="H520" s="45" t="n">
        <v>3.92</v>
      </c>
      <c r="I520" s="45" t="n">
        <v>4.64</v>
      </c>
      <c r="J520" s="45" t="n">
        <v>4.38</v>
      </c>
      <c r="K520" s="45" t="n">
        <v>4.07</v>
      </c>
      <c r="L520" s="58">
        <f>IF(OR($A520="",$N520=0),"",COUNTIFS($A$5:$A$1500,$A520,$N$5:$N$1500,"&gt;"&amp;$N520)+1)</f>
        <v/>
      </c>
      <c r="M520" s="58">
        <f>IF(OR($A520="",$N520=0),"",IF(AND($A520&gt;=1001,$A520&lt;=1005),COUNTIFS($A$5:$A$1500,"&gt;=1001",$A$5:$A$1500,"&lt;=1005",$N$5:$N$1500,"&gt;"&amp;$N520)+1,""))</f>
        <v/>
      </c>
      <c r="N520" s="50">
        <f>ROUND(((O520*3+P520*3+Q520*3+R520*3+S520*1)/13)*5,0)</f>
        <v/>
      </c>
      <c r="O520" s="43" t="n">
        <v>84</v>
      </c>
      <c r="P520" s="43" t="n">
        <v>60.04</v>
      </c>
      <c r="Q520" s="43" t="n">
        <v>81.5</v>
      </c>
      <c r="R520" s="43" t="n">
        <v>70</v>
      </c>
      <c r="S520" s="43" t="n">
        <v>61.25</v>
      </c>
      <c r="T520" s="58">
        <f>IF($C520="","",IF(ISNA(MATCH($C520,Comparativosimulacros!$E:$E,0)),"Falta en Comparativo","Sí está"))</f>
        <v/>
      </c>
    </row>
    <row r="521" ht="15.75" customHeight="1" s="42">
      <c r="A521" s="50" t="n">
        <v>901</v>
      </c>
      <c r="B521" s="44" t="n"/>
      <c r="C521" s="44" t="n">
        <v>1021928901</v>
      </c>
      <c r="D521" s="43" t="inlineStr">
        <is>
          <t>Cartagena Ramírez Juan Andrés</t>
        </is>
      </c>
      <c r="E521" s="51" t="n"/>
      <c r="F521" s="52" t="n"/>
      <c r="G521" s="45" t="n">
        <v>1.48</v>
      </c>
      <c r="H521" s="45" t="n">
        <v>3.77</v>
      </c>
      <c r="I521" s="45" t="n">
        <v>1.35</v>
      </c>
      <c r="J521" s="45" t="n">
        <v>2.47</v>
      </c>
      <c r="K521" s="45" t="n">
        <v>2.62</v>
      </c>
      <c r="L521" s="58">
        <f>IF(OR($A521="",$N521=0),"",COUNTIFS($A$5:$A$1500,$A521,$N$5:$N$1500,"&gt;"&amp;$N521)+1)</f>
        <v/>
      </c>
      <c r="M521" s="58">
        <f>IF(OR($A521="",$N521=0),"",IF(AND($A521&gt;=1001,$A521&lt;=1005),COUNTIFS($A$5:$A$1500,"&gt;=1001",$A$5:$A$1500,"&lt;=1005",$N$5:$N$1500,"&gt;"&amp;$N521)+1,""))</f>
        <v/>
      </c>
      <c r="N521" s="50">
        <f>ROUND(((O521*3+P521*3+Q521*3+R521*3+S521*1)/13)*5,0)</f>
        <v/>
      </c>
      <c r="O521" s="43" t="n">
        <v>24</v>
      </c>
      <c r="P521" s="43" t="n">
        <v>57.68</v>
      </c>
      <c r="Q521" s="43" t="n">
        <v>23.63</v>
      </c>
      <c r="R521" s="43" t="n">
        <v>39.38</v>
      </c>
      <c r="S521" s="43" t="n">
        <v>39.38</v>
      </c>
      <c r="T521" s="58">
        <f>IF($C521="","",IF(ISNA(MATCH($C521,Comparativosimulacros!$E:$E,0)),"Falta en Comparativo","Sí está"))</f>
        <v/>
      </c>
    </row>
    <row r="522" ht="15.75" customHeight="1" s="42">
      <c r="A522" s="50" t="n">
        <v>901</v>
      </c>
      <c r="B522" s="44" t="n"/>
      <c r="C522" s="44" t="n">
        <v>1011593954</v>
      </c>
      <c r="D522" s="43" t="inlineStr">
        <is>
          <t>Carvajal Carvajal Julián David</t>
        </is>
      </c>
      <c r="E522" s="51" t="n"/>
      <c r="F522" s="52" t="n"/>
      <c r="G522" s="45" t="n">
        <v>3.32</v>
      </c>
      <c r="H522" s="45" t="n">
        <v>4</v>
      </c>
      <c r="I522" s="45" t="n">
        <v>4.19</v>
      </c>
      <c r="J522" s="45" t="n">
        <v>1.92</v>
      </c>
      <c r="K522" s="45" t="n">
        <v>2.62</v>
      </c>
      <c r="L522" s="58">
        <f>IF(OR($A522="",$N522=0),"",COUNTIFS($A$5:$A$1500,$A522,$N$5:$N$1500,"&gt;"&amp;$N522)+1)</f>
        <v/>
      </c>
      <c r="M522" s="58">
        <f>IF(OR($A522="",$N522=0),"",IF(AND($A522&gt;=1001,$A522&lt;=1005),COUNTIFS($A$5:$A$1500,"&gt;=1001",$A$5:$A$1500,"&lt;=1005",$N$5:$N$1500,"&gt;"&amp;$N522)+1,""))</f>
        <v/>
      </c>
      <c r="N522" s="50">
        <f>ROUND(((O522*3+P522*3+Q522*3+R522*3+S522*1)/13)*5,0)</f>
        <v/>
      </c>
      <c r="O522" s="43" t="n">
        <v>54</v>
      </c>
      <c r="P522" s="43" t="n">
        <v>61.25</v>
      </c>
      <c r="Q522" s="43" t="n">
        <v>73.5</v>
      </c>
      <c r="R522" s="43" t="n">
        <v>30.63</v>
      </c>
      <c r="S522" s="43" t="n">
        <v>39.38</v>
      </c>
      <c r="T522" s="58">
        <f>IF($C522="","",IF(ISNA(MATCH($C522,Comparativosimulacros!$E:$E,0)),"Falta en Comparativo","Sí está"))</f>
        <v/>
      </c>
    </row>
    <row r="523" ht="15.75" customHeight="1" s="42">
      <c r="A523" s="50" t="n">
        <v>901</v>
      </c>
      <c r="B523" s="44" t="n"/>
      <c r="C523" s="44" t="n">
        <v>1011594524</v>
      </c>
      <c r="D523" s="43" t="inlineStr">
        <is>
          <t>Carvajal Higuita Emanuel</t>
        </is>
      </c>
      <c r="E523" s="51" t="n"/>
      <c r="F523" s="52" t="n"/>
      <c r="G523" s="45" t="n">
        <v>4.61</v>
      </c>
      <c r="H523" s="45" t="n">
        <v>3.26</v>
      </c>
      <c r="I523" s="45" t="n">
        <v>3.14</v>
      </c>
      <c r="J523" s="45" t="n">
        <v>3.01</v>
      </c>
      <c r="K523" s="45" t="n">
        <v>4.07</v>
      </c>
      <c r="L523" s="58">
        <f>IF(OR($A523="",$N523=0),"",COUNTIFS($A$5:$A$1500,$A523,$N$5:$N$1500,"&gt;"&amp;$N523)+1)</f>
        <v/>
      </c>
      <c r="M523" s="58">
        <f>IF(OR($A523="",$N523=0),"",IF(AND($A523&gt;=1001,$A523&lt;=1005),COUNTIFS($A$5:$A$1500,"&gt;=1001",$A$5:$A$1500,"&lt;=1005",$N$5:$N$1500,"&gt;"&amp;$N523)+1,""))</f>
        <v/>
      </c>
      <c r="N523" s="50">
        <f>ROUND(((O523*3+P523*3+Q523*3+R523*3+S523*1)/13)*5,0)</f>
        <v/>
      </c>
      <c r="O523" s="43" t="n">
        <v>75</v>
      </c>
      <c r="P523" s="43" t="n">
        <v>49.91</v>
      </c>
      <c r="Q523" s="43" t="n">
        <v>55.13</v>
      </c>
      <c r="R523" s="43" t="n">
        <v>48.13</v>
      </c>
      <c r="S523" s="43" t="n">
        <v>61.25</v>
      </c>
      <c r="T523" s="58">
        <f>IF($C523="","",IF(ISNA(MATCH($C523,Comparativosimulacros!$E:$E,0)),"Falta en Comparativo","Sí está"))</f>
        <v/>
      </c>
    </row>
    <row r="524" ht="15.75" customHeight="1" s="42">
      <c r="A524" s="50" t="n">
        <v>901</v>
      </c>
      <c r="B524" s="44" t="n"/>
      <c r="C524" s="44" t="n">
        <v>1032019206</v>
      </c>
      <c r="D524" s="43" t="inlineStr">
        <is>
          <t>Carvajal Ortega Julián</t>
        </is>
      </c>
      <c r="E524" s="51" t="n"/>
      <c r="F524" s="52" t="n"/>
      <c r="G524" s="45" t="n">
        <v>3.88</v>
      </c>
      <c r="H524" s="45" t="n">
        <v>4.9</v>
      </c>
      <c r="I524" s="45" t="n">
        <v>4.78</v>
      </c>
      <c r="J524" s="45" t="n">
        <v>5</v>
      </c>
      <c r="K524" s="45" t="n">
        <v>5</v>
      </c>
      <c r="L524" s="58">
        <f>IF(OR($A524="",$N524=0),"",COUNTIFS($A$5:$A$1500,$A524,$N$5:$N$1500,"&gt;"&amp;$N524)+1)</f>
        <v/>
      </c>
      <c r="M524" s="58">
        <f>IF(OR($A524="",$N524=0),"",IF(AND($A524&gt;=1001,$A524&lt;=1005),COUNTIFS($A$5:$A$1500,"&gt;=1001",$A$5:$A$1500,"&lt;=1005",$N$5:$N$1500,"&gt;"&amp;$N524)+1,""))</f>
        <v/>
      </c>
      <c r="N524" s="50">
        <f>ROUND(((O524*3+P524*3+Q524*3+R524*3+S524*1)/13)*5,0)</f>
        <v/>
      </c>
      <c r="O524" s="43" t="n">
        <v>63</v>
      </c>
      <c r="P524" s="43" t="n">
        <v>75.04000000000001</v>
      </c>
      <c r="Q524" s="43" t="n">
        <v>84</v>
      </c>
      <c r="R524" s="43" t="n">
        <v>83.13</v>
      </c>
      <c r="S524" s="43" t="n">
        <v>83.13</v>
      </c>
      <c r="T524" s="58">
        <f>IF($C524="","",IF(ISNA(MATCH($C524,Comparativosimulacros!$E:$E,0)),"Falta en Comparativo","Sí está"))</f>
        <v/>
      </c>
    </row>
    <row r="525" ht="15.75" customHeight="1" s="42">
      <c r="A525" s="50" t="n">
        <v>901</v>
      </c>
      <c r="B525" s="44" t="n"/>
      <c r="C525" s="44" t="n">
        <v>1011594644</v>
      </c>
      <c r="D525" s="43" t="inlineStr">
        <is>
          <t>Cuadros Moreno Michelle</t>
        </is>
      </c>
      <c r="E525" s="51" t="n"/>
      <c r="F525" s="52" t="n"/>
      <c r="G525" s="45" t="n">
        <v>4.98</v>
      </c>
      <c r="H525" s="45" t="n">
        <v>3.11</v>
      </c>
      <c r="I525" s="45" t="n">
        <v>5</v>
      </c>
      <c r="J525" s="45" t="n">
        <v>4.11</v>
      </c>
      <c r="K525" s="45" t="n">
        <v>5</v>
      </c>
      <c r="L525" s="58">
        <f>IF(OR($A525="",$N525=0),"",COUNTIFS($A$5:$A$1500,$A525,$N$5:$N$1500,"&gt;"&amp;$N525)+1)</f>
        <v/>
      </c>
      <c r="M525" s="58">
        <f>IF(OR($A525="",$N525=0),"",IF(AND($A525&gt;=1001,$A525&lt;=1005),COUNTIFS($A$5:$A$1500,"&gt;=1001",$A$5:$A$1500,"&lt;=1005",$N$5:$N$1500,"&gt;"&amp;$N525)+1,""))</f>
        <v/>
      </c>
      <c r="N525" s="50">
        <f>ROUND(((O525*3+P525*3+Q525*3+R525*3+S525*1)/13)*5,0)</f>
        <v/>
      </c>
      <c r="O525" s="43" t="n">
        <v>81</v>
      </c>
      <c r="P525" s="43" t="n">
        <v>47.63</v>
      </c>
      <c r="Q525" s="43" t="n">
        <v>92</v>
      </c>
      <c r="R525" s="43" t="n">
        <v>65.63</v>
      </c>
      <c r="S525" s="43" t="n">
        <v>78.75</v>
      </c>
      <c r="T525" s="58">
        <f>IF($C525="","",IF(ISNA(MATCH($C525,Comparativosimulacros!$E:$E,0)),"Falta en Comparativo","Sí está"))</f>
        <v/>
      </c>
    </row>
    <row r="526" ht="15.75" customHeight="1" s="42">
      <c r="A526" s="50" t="n">
        <v>901</v>
      </c>
      <c r="B526" s="44" t="n"/>
      <c r="C526" s="44" t="n">
        <v>1046909843</v>
      </c>
      <c r="D526" s="43" t="inlineStr">
        <is>
          <t>Escalante Morales Fabiana Andrea</t>
        </is>
      </c>
      <c r="E526" s="51" t="n"/>
      <c r="F526" s="52" t="n"/>
      <c r="G526" s="45" t="n">
        <v>4.06</v>
      </c>
      <c r="H526" s="45" t="n">
        <v>2.03</v>
      </c>
      <c r="I526" s="45" t="n">
        <v>4.04</v>
      </c>
      <c r="J526" s="45" t="n">
        <v>2.19</v>
      </c>
      <c r="K526" s="45" t="n">
        <v>2.04</v>
      </c>
      <c r="L526" s="58">
        <f>IF(OR($A526="",$N526=0),"",COUNTIFS($A$5:$A$1500,$A526,$N$5:$N$1500,"&gt;"&amp;$N526)+1)</f>
        <v/>
      </c>
      <c r="M526" s="58">
        <f>IF(OR($A526="",$N526=0),"",IF(AND($A526&gt;=1001,$A526&lt;=1005),COUNTIFS($A$5:$A$1500,"&gt;=1001",$A$5:$A$1500,"&lt;=1005",$N$5:$N$1500,"&gt;"&amp;$N526)+1,""))</f>
        <v/>
      </c>
      <c r="N526" s="50">
        <f>ROUND(((O526*3+P526*3+Q526*3+R526*3+S526*1)/13)*5,0)</f>
        <v/>
      </c>
      <c r="O526" s="43" t="n">
        <v>66</v>
      </c>
      <c r="P526" s="43" t="n">
        <v>31.03</v>
      </c>
      <c r="Q526" s="43" t="n">
        <v>70.88</v>
      </c>
      <c r="R526" s="43" t="n">
        <v>35</v>
      </c>
      <c r="S526" s="43" t="n">
        <v>30.63</v>
      </c>
      <c r="T526" s="58">
        <f>IF($C526="","",IF(ISNA(MATCH($C526,Comparativosimulacros!$E:$E,0)),"Falta en Comparativo","Sí está"))</f>
        <v/>
      </c>
    </row>
    <row r="527" ht="15.75" customHeight="1" s="42">
      <c r="A527" s="50" t="n">
        <v>901</v>
      </c>
      <c r="B527" s="44" t="n"/>
      <c r="C527" s="44" t="n">
        <v>1038543508</v>
      </c>
      <c r="D527" s="43" t="inlineStr">
        <is>
          <t>Franco Mejia Matias</t>
        </is>
      </c>
      <c r="E527" s="51" t="n"/>
      <c r="F527" s="52" t="n"/>
      <c r="G527" s="45" t="n">
        <v>1.48</v>
      </c>
      <c r="H527" s="45" t="n">
        <v>1.56</v>
      </c>
      <c r="I527" s="45" t="n">
        <v>2.54</v>
      </c>
      <c r="J527" s="45" t="n">
        <v>3.29</v>
      </c>
      <c r="K527" s="45" t="n">
        <v>4.07</v>
      </c>
      <c r="L527" s="58">
        <f>IF(OR($A527="",$N527=0),"",COUNTIFS($A$5:$A$1500,$A527,$N$5:$N$1500,"&gt;"&amp;$N527)+1)</f>
        <v/>
      </c>
      <c r="M527" s="58">
        <f>IF(OR($A527="",$N527=0),"",IF(AND($A527&gt;=1001,$A527&lt;=1005),COUNTIFS($A$5:$A$1500,"&gt;=1001",$A$5:$A$1500,"&lt;=1005",$N$5:$N$1500,"&gt;"&amp;$N527)+1,""))</f>
        <v/>
      </c>
      <c r="N527" s="50">
        <f>ROUND(((O527*3+P527*3+Q527*3+R527*3+S527*1)/13)*5,0)</f>
        <v/>
      </c>
      <c r="O527" s="43" t="n">
        <v>24</v>
      </c>
      <c r="P527" s="43" t="n">
        <v>23.88</v>
      </c>
      <c r="Q527" s="43" t="n">
        <v>44.63</v>
      </c>
      <c r="R527" s="43" t="n">
        <v>52.5</v>
      </c>
      <c r="S527" s="43" t="n">
        <v>61.25</v>
      </c>
      <c r="T527" s="58">
        <f>IF($C527="","",IF(ISNA(MATCH($C527,Comparativosimulacros!$E:$E,0)),"Falta en Comparativo","Sí está"))</f>
        <v/>
      </c>
    </row>
    <row r="528" ht="15.75" customHeight="1" s="42">
      <c r="A528" s="50" t="n">
        <v>901</v>
      </c>
      <c r="B528" s="44" t="n"/>
      <c r="C528" s="44" t="n">
        <v>1011594622</v>
      </c>
      <c r="D528" s="43" t="inlineStr">
        <is>
          <t>García Correa Estefanía</t>
        </is>
      </c>
      <c r="E528" s="51" t="n"/>
      <c r="F528" s="52" t="n"/>
      <c r="G528" s="45" t="n">
        <v>3.32</v>
      </c>
      <c r="H528" s="45" t="n">
        <v>5</v>
      </c>
      <c r="I528" s="45" t="n">
        <v>4.49</v>
      </c>
      <c r="J528" s="45" t="n">
        <v>3.29</v>
      </c>
      <c r="K528" s="45" t="n">
        <v>4.36</v>
      </c>
      <c r="L528" s="58">
        <f>IF(OR($A528="",$N528=0),"",COUNTIFS($A$5:$A$1500,$A528,$N$5:$N$1500,"&gt;"&amp;$N528)+1)</f>
        <v/>
      </c>
      <c r="M528" s="58">
        <f>IF(OR($A528="",$N528=0),"",IF(AND($A528&gt;=1001,$A528&lt;=1005),COUNTIFS($A$5:$A$1500,"&gt;=1001",$A$5:$A$1500,"&lt;=1005",$N$5:$N$1500,"&gt;"&amp;$N528)+1,""))</f>
        <v/>
      </c>
      <c r="N528" s="50">
        <f>ROUND(((O528*3+P528*3+Q528*3+R528*3+S528*1)/13)*5,0)</f>
        <v/>
      </c>
      <c r="O528" s="43" t="n">
        <v>54</v>
      </c>
      <c r="P528" s="43" t="n">
        <v>76.56</v>
      </c>
      <c r="Q528" s="43" t="n">
        <v>78.75</v>
      </c>
      <c r="R528" s="43" t="n">
        <v>52.5</v>
      </c>
      <c r="S528" s="43" t="n">
        <v>65.63</v>
      </c>
      <c r="T528" s="58">
        <f>IF($C528="","",IF(ISNA(MATCH($C528,Comparativosimulacros!$E:$E,0)),"Falta en Comparativo","Sí está"))</f>
        <v/>
      </c>
    </row>
    <row r="529" ht="15.75" customHeight="1" s="42">
      <c r="A529" s="50" t="n">
        <v>901</v>
      </c>
      <c r="B529" s="44" t="n"/>
      <c r="C529" s="44" t="n">
        <v>1073992672</v>
      </c>
      <c r="D529" s="43" t="inlineStr">
        <is>
          <t>García Tano Loren Sofía</t>
        </is>
      </c>
      <c r="E529" s="51" t="n"/>
      <c r="F529" s="52" t="n"/>
      <c r="G529" s="45" t="n">
        <v>3.69</v>
      </c>
      <c r="H529" s="45" t="n">
        <v>4.29</v>
      </c>
      <c r="I529" s="45" t="n">
        <v>5</v>
      </c>
      <c r="J529" s="45" t="n">
        <v>3.56</v>
      </c>
      <c r="K529" s="45" t="n">
        <v>4.07</v>
      </c>
      <c r="L529" s="58">
        <f>IF(OR($A529="",$N529=0),"",COUNTIFS($A$5:$A$1500,$A529,$N$5:$N$1500,"&gt;"&amp;$N529)+1)</f>
        <v/>
      </c>
      <c r="M529" s="58">
        <f>IF(OR($A529="",$N529=0),"",IF(AND($A529&gt;=1001,$A529&lt;=1005),COUNTIFS($A$5:$A$1500,"&gt;=1001",$A$5:$A$1500,"&lt;=1005",$N$5:$N$1500,"&gt;"&amp;$N529)+1,""))</f>
        <v/>
      </c>
      <c r="N529" s="50">
        <f>ROUND(((O529*3+P529*3+Q529*3+R529*3+S529*1)/13)*5,0)</f>
        <v/>
      </c>
      <c r="O529" s="43" t="n">
        <v>60</v>
      </c>
      <c r="P529" s="43" t="n">
        <v>65.63</v>
      </c>
      <c r="Q529" s="43" t="n">
        <v>92</v>
      </c>
      <c r="R529" s="43" t="n">
        <v>56.88</v>
      </c>
      <c r="S529" s="43" t="n">
        <v>61.25</v>
      </c>
      <c r="T529" s="58">
        <f>IF($C529="","",IF(ISNA(MATCH($C529,Comparativosimulacros!$E:$E,0)),"Falta en Comparativo","Sí está"))</f>
        <v/>
      </c>
    </row>
    <row r="530" ht="15.75" customHeight="1" s="42">
      <c r="A530" s="50" t="n">
        <v>901</v>
      </c>
      <c r="B530" s="44" t="n"/>
      <c r="C530" s="44" t="n">
        <v>1018250065</v>
      </c>
      <c r="D530" s="43" t="inlineStr">
        <is>
          <t>Gómez Gómez Thomas</t>
        </is>
      </c>
      <c r="E530" s="51" t="n"/>
      <c r="F530" s="52" t="n"/>
      <c r="G530" s="45" t="n">
        <v>2.95</v>
      </c>
      <c r="H530" s="45" t="n">
        <v>3.25</v>
      </c>
      <c r="I530" s="45" t="n">
        <v>2.09</v>
      </c>
      <c r="J530" s="45" t="n">
        <v>2.19</v>
      </c>
      <c r="K530" s="45" t="n">
        <v>2.04</v>
      </c>
      <c r="L530" s="58">
        <f>IF(OR($A530="",$N530=0),"",COUNTIFS($A$5:$A$1500,$A530,$N$5:$N$1500,"&gt;"&amp;$N530)+1)</f>
        <v/>
      </c>
      <c r="M530" s="58">
        <f>IF(OR($A530="",$N530=0),"",IF(AND($A530&gt;=1001,$A530&lt;=1005),COUNTIFS($A$5:$A$1500,"&gt;=1001",$A$5:$A$1500,"&lt;=1005",$N$5:$N$1500,"&gt;"&amp;$N530)+1,""))</f>
        <v/>
      </c>
      <c r="N530" s="50">
        <f>ROUND(((O530*3+P530*3+Q530*3+R530*3+S530*1)/13)*5,0)</f>
        <v/>
      </c>
      <c r="O530" s="43" t="n">
        <v>48</v>
      </c>
      <c r="P530" s="43" t="n">
        <v>49.73</v>
      </c>
      <c r="Q530" s="43" t="n">
        <v>36.75</v>
      </c>
      <c r="R530" s="43" t="n">
        <v>35</v>
      </c>
      <c r="S530" s="43" t="n">
        <v>30.63</v>
      </c>
      <c r="T530" s="58">
        <f>IF($C530="","",IF(ISNA(MATCH($C530,Comparativosimulacros!$E:$E,0)),"Falta en Comparativo","Sí está"))</f>
        <v/>
      </c>
    </row>
    <row r="531" ht="15.75" customHeight="1" s="42">
      <c r="A531" s="50" t="n">
        <v>901</v>
      </c>
      <c r="B531" s="44" t="n"/>
      <c r="C531" s="44" t="n">
        <v>1011594750</v>
      </c>
      <c r="D531" s="43" t="inlineStr">
        <is>
          <t>Guardia Yepes Andrés Felipe</t>
        </is>
      </c>
      <c r="E531" s="51" t="n"/>
      <c r="F531" s="52" t="n"/>
      <c r="G531" s="45" t="n">
        <v>4.98</v>
      </c>
      <c r="H531" s="45" t="n">
        <v>1.56</v>
      </c>
      <c r="I531" s="45" t="n">
        <v>2.54</v>
      </c>
      <c r="J531" s="45" t="n">
        <v>3.01</v>
      </c>
      <c r="K531" s="45" t="n">
        <v>2.62</v>
      </c>
      <c r="L531" s="58">
        <f>IF(OR($A531="",$N531=0),"",COUNTIFS($A$5:$A$1500,$A531,$N$5:$N$1500,"&gt;"&amp;$N531)+1)</f>
        <v/>
      </c>
      <c r="M531" s="58">
        <f>IF(OR($A531="",$N531=0),"",IF(AND($A531&gt;=1001,$A531&lt;=1005),COUNTIFS($A$5:$A$1500,"&gt;=1001",$A$5:$A$1500,"&lt;=1005",$N$5:$N$1500,"&gt;"&amp;$N531)+1,""))</f>
        <v/>
      </c>
      <c r="N531" s="50">
        <f>ROUND(((O531*3+P531*3+Q531*3+R531*3+S531*1)/13)*5,0)</f>
        <v/>
      </c>
      <c r="O531" s="43" t="n">
        <v>81</v>
      </c>
      <c r="P531" s="43" t="n">
        <v>23.88</v>
      </c>
      <c r="Q531" s="43" t="n">
        <v>44.63</v>
      </c>
      <c r="R531" s="43" t="n">
        <v>48.13</v>
      </c>
      <c r="S531" s="43" t="n">
        <v>39.38</v>
      </c>
      <c r="T531" s="58">
        <f>IF($C531="","",IF(ISNA(MATCH($C531,Comparativosimulacros!$E:$E,0)),"Falta en Comparativo","Sí está"))</f>
        <v/>
      </c>
    </row>
    <row r="532" ht="15.75" customHeight="1" s="42">
      <c r="A532" s="50" t="n">
        <v>901</v>
      </c>
      <c r="B532" s="44" t="n"/>
      <c r="C532" s="44" t="n">
        <v>1011594576</v>
      </c>
      <c r="D532" s="43" t="inlineStr">
        <is>
          <t>Gutiérrez Cruz María Salome</t>
        </is>
      </c>
      <c r="E532" s="51" t="n"/>
      <c r="F532" s="52" t="n"/>
      <c r="G532" s="45" t="n">
        <v>5</v>
      </c>
      <c r="H532" s="45" t="n">
        <v>4.29</v>
      </c>
      <c r="I532" s="45" t="n">
        <v>5</v>
      </c>
      <c r="J532" s="45" t="n">
        <v>4.93</v>
      </c>
      <c r="K532" s="45" t="n">
        <v>5</v>
      </c>
      <c r="L532" s="58">
        <f>IF(OR($A532="",$N532=0),"",COUNTIFS($A$5:$A$1500,$A532,$N$5:$N$1500,"&gt;"&amp;$N532)+1)</f>
        <v/>
      </c>
      <c r="M532" s="58">
        <f>IF(OR($A532="",$N532=0),"",IF(AND($A532&gt;=1001,$A532&lt;=1005),COUNTIFS($A$5:$A$1500,"&gt;=1001",$A$5:$A$1500,"&lt;=1005",$N$5:$N$1500,"&gt;"&amp;$N532)+1,""))</f>
        <v/>
      </c>
      <c r="N532" s="50">
        <f>ROUND(((O532*3+P532*3+Q532*3+R532*3+S532*1)/13)*5,0)</f>
        <v/>
      </c>
      <c r="O532" s="43" t="n">
        <v>90</v>
      </c>
      <c r="P532" s="43" t="n">
        <v>65.63</v>
      </c>
      <c r="Q532" s="43" t="n">
        <v>92</v>
      </c>
      <c r="R532" s="43" t="n">
        <v>78.75</v>
      </c>
      <c r="S532" s="43" t="n">
        <v>78.75</v>
      </c>
      <c r="T532" s="58">
        <f>IF($C532="","",IF(ISNA(MATCH($C532,Comparativosimulacros!$E:$E,0)),"Falta en Comparativo","Sí está"))</f>
        <v/>
      </c>
    </row>
    <row r="533" ht="15.75" customHeight="1" s="42">
      <c r="A533" s="50" t="n">
        <v>901</v>
      </c>
      <c r="B533" s="44" t="n"/>
      <c r="C533" s="44" t="n">
        <v>1023831855</v>
      </c>
      <c r="D533" s="43" t="inlineStr">
        <is>
          <t>Cristian Alejandro Guzman Marino</t>
        </is>
      </c>
      <c r="E533" s="51" t="n"/>
      <c r="F533" s="52" t="n"/>
      <c r="G533" s="45" t="n">
        <v>2.77</v>
      </c>
      <c r="H533" s="45" t="n">
        <v>2.83</v>
      </c>
      <c r="I533" s="45" t="n">
        <v>5</v>
      </c>
      <c r="J533" s="45" t="n">
        <v>4.11</v>
      </c>
      <c r="K533" s="45" t="n">
        <v>2.33</v>
      </c>
      <c r="L533" s="58">
        <f>IF(OR($A533="",$N533=0),"",COUNTIFS($A$5:$A$1500,$A533,$N$5:$N$1500,"&gt;"&amp;$N533)+1)</f>
        <v/>
      </c>
      <c r="M533" s="58">
        <f>IF(OR($A533="",$N533=0),"",IF(AND($A533&gt;=1001,$A533&lt;=1005),COUNTIFS($A$5:$A$1500,"&gt;=1001",$A$5:$A$1500,"&lt;=1005",$N$5:$N$1500,"&gt;"&amp;$N533)+1,""))</f>
        <v/>
      </c>
      <c r="N533" s="50">
        <f>ROUND(((O533*3+P533*3+Q533*3+R533*3+S533*1)/13)*5,0)</f>
        <v/>
      </c>
      <c r="O533" s="43" t="n">
        <v>45</v>
      </c>
      <c r="P533" s="43" t="n">
        <v>43.35</v>
      </c>
      <c r="Q533" s="43" t="n">
        <v>89.38</v>
      </c>
      <c r="R533" s="43" t="n">
        <v>65.63</v>
      </c>
      <c r="S533" s="43" t="n">
        <v>35</v>
      </c>
      <c r="T533" s="58">
        <f>IF($C533="","",IF(ISNA(MATCH($C533,Comparativosimulacros!$E:$E,0)),"Falta en Comparativo","Sí está"))</f>
        <v/>
      </c>
    </row>
    <row r="534" ht="15.75" customHeight="1" s="42">
      <c r="A534" s="50" t="n">
        <v>901</v>
      </c>
      <c r="B534" s="44" t="n"/>
      <c r="C534" s="44" t="n">
        <v>1011594637</v>
      </c>
      <c r="D534" s="43" t="inlineStr">
        <is>
          <t>Higuita Silva Sara</t>
        </is>
      </c>
      <c r="E534" s="51" t="n"/>
      <c r="F534" s="52" t="n"/>
      <c r="G534" s="45" t="n">
        <v>2.58</v>
      </c>
      <c r="H534" s="45" t="n">
        <v>2.83</v>
      </c>
      <c r="I534" s="45" t="n">
        <v>5</v>
      </c>
      <c r="J534" s="45" t="n">
        <v>4.11</v>
      </c>
      <c r="K534" s="45" t="n">
        <v>2.33</v>
      </c>
      <c r="L534" s="58">
        <f>IF(OR($A534="",$N534=0),"",COUNTIFS($A$5:$A$1500,$A534,$N$5:$N$1500,"&gt;"&amp;$N534)+1)</f>
        <v/>
      </c>
      <c r="M534" s="58">
        <f>IF(OR($A534="",$N534=0),"",IF(AND($A534&gt;=1001,$A534&lt;=1005),COUNTIFS($A$5:$A$1500,"&gt;=1001",$A$5:$A$1500,"&lt;=1005",$N$5:$N$1500,"&gt;"&amp;$N534)+1,""))</f>
        <v/>
      </c>
      <c r="N534" s="50">
        <f>ROUND(((O534*3+P534*3+Q534*3+R534*3+S534*1)/13)*5,0)</f>
        <v/>
      </c>
      <c r="O534" s="43" t="n">
        <v>42</v>
      </c>
      <c r="P534" s="43" t="n">
        <v>43.35</v>
      </c>
      <c r="Q534" s="43" t="n">
        <v>89.38</v>
      </c>
      <c r="R534" s="43" t="n">
        <v>65.63</v>
      </c>
      <c r="S534" s="43" t="n">
        <v>35</v>
      </c>
      <c r="T534" s="58">
        <f>IF($C534="","",IF(ISNA(MATCH($C534,Comparativosimulacros!$E:$E,0)),"Falta en Comparativo","Sí está"))</f>
        <v/>
      </c>
    </row>
    <row r="535" ht="15.75" customHeight="1" s="42">
      <c r="A535" s="50" t="n">
        <v>901</v>
      </c>
      <c r="B535" s="44" t="n"/>
      <c r="C535" s="44" t="n">
        <v>1022097085</v>
      </c>
      <c r="D535" s="43" t="inlineStr">
        <is>
          <t>Molina Sepúlveda Nathaly</t>
        </is>
      </c>
      <c r="E535" s="51" t="n"/>
      <c r="F535" s="52" t="n"/>
      <c r="G535" s="45" t="n">
        <v>3.32</v>
      </c>
      <c r="H535" s="45" t="n">
        <v>4.79</v>
      </c>
      <c r="I535" s="45" t="n">
        <v>4.04</v>
      </c>
      <c r="J535" s="45" t="n">
        <v>4.11</v>
      </c>
      <c r="K535" s="45" t="n">
        <v>4.66</v>
      </c>
      <c r="L535" s="58">
        <f>IF(OR($A535="",$N535=0),"",COUNTIFS($A$5:$A$1500,$A535,$N$5:$N$1500,"&gt;"&amp;$N535)+1)</f>
        <v/>
      </c>
      <c r="M535" s="58">
        <f>IF(OR($A535="",$N535=0),"",IF(AND($A535&gt;=1001,$A535&lt;=1005),COUNTIFS($A$5:$A$1500,"&gt;=1001",$A$5:$A$1500,"&lt;=1005",$N$5:$N$1500,"&gt;"&amp;$N535)+1,""))</f>
        <v/>
      </c>
      <c r="N535" s="50">
        <f>ROUND(((O535*3+P535*3+Q535*3+R535*3+S535*1)/13)*5,0)</f>
        <v/>
      </c>
      <c r="O535" s="43" t="n">
        <v>54</v>
      </c>
      <c r="P535" s="43" t="n">
        <v>73.3</v>
      </c>
      <c r="Q535" s="43" t="n">
        <v>70.88</v>
      </c>
      <c r="R535" s="43" t="n">
        <v>65.63</v>
      </c>
      <c r="S535" s="43" t="n">
        <v>70</v>
      </c>
      <c r="T535" s="58">
        <f>IF($C535="","",IF(ISNA(MATCH($C535,Comparativosimulacros!$E:$E,0)),"Falta en Comparativo","Sí está"))</f>
        <v/>
      </c>
    </row>
    <row r="536" ht="15.75" customHeight="1" s="42">
      <c r="A536" s="50" t="n">
        <v>901</v>
      </c>
      <c r="B536" s="44" t="n"/>
      <c r="C536" s="44" t="n">
        <v>1039380185</v>
      </c>
      <c r="D536" s="43" t="inlineStr">
        <is>
          <t>Monsalve González Mariángel</t>
        </is>
      </c>
      <c r="E536" s="51" t="n"/>
      <c r="F536" s="52" t="n"/>
      <c r="G536" s="45" t="n">
        <v>4.25</v>
      </c>
      <c r="H536" s="45" t="n">
        <v>4.21</v>
      </c>
      <c r="I536" s="45" t="n">
        <v>4.04</v>
      </c>
      <c r="J536" s="45" t="n">
        <v>5</v>
      </c>
      <c r="K536" s="45" t="n">
        <v>4.36</v>
      </c>
      <c r="L536" s="58">
        <f>IF(OR($A536="",$N536=0),"",COUNTIFS($A$5:$A$1500,$A536,$N$5:$N$1500,"&gt;"&amp;$N536)+1)</f>
        <v/>
      </c>
      <c r="M536" s="58">
        <f>IF(OR($A536="",$N536=0),"",IF(AND($A536&gt;=1001,$A536&lt;=1005),COUNTIFS($A$5:$A$1500,"&gt;=1001",$A$5:$A$1500,"&lt;=1005",$N$5:$N$1500,"&gt;"&amp;$N536)+1,""))</f>
        <v/>
      </c>
      <c r="N536" s="50">
        <f>ROUND(((O536*3+P536*3+Q536*3+R536*3+S536*1)/13)*5,0)</f>
        <v/>
      </c>
      <c r="O536" s="43" t="n">
        <v>69</v>
      </c>
      <c r="P536" s="43" t="n">
        <v>64.42</v>
      </c>
      <c r="Q536" s="43" t="n">
        <v>70.88</v>
      </c>
      <c r="R536" s="43" t="n">
        <v>83.13</v>
      </c>
      <c r="S536" s="43" t="n">
        <v>65.63</v>
      </c>
      <c r="T536" s="58">
        <f>IF($C536="","",IF(ISNA(MATCH($C536,Comparativosimulacros!$E:$E,0)),"Falta en Comparativo","Sí está"))</f>
        <v/>
      </c>
    </row>
    <row r="537" ht="15.75" customHeight="1" s="42">
      <c r="A537" s="50" t="n">
        <v>901</v>
      </c>
      <c r="B537" s="44" t="n"/>
      <c r="C537" s="44" t="n">
        <v>1032020172</v>
      </c>
      <c r="D537" s="43" t="inlineStr">
        <is>
          <t>Muñoz Muñoz Heidy Yurani</t>
        </is>
      </c>
      <c r="E537" s="51" t="n"/>
      <c r="F537" s="52" t="n"/>
      <c r="G537" s="45" t="n">
        <v>1.66</v>
      </c>
      <c r="H537" s="45" t="n">
        <v>5</v>
      </c>
      <c r="I537" s="45" t="n">
        <v>3.44</v>
      </c>
      <c r="J537" s="45" t="n">
        <v>3.29</v>
      </c>
      <c r="K537" s="45" t="n">
        <v>4.07</v>
      </c>
      <c r="L537" s="58">
        <f>IF(OR($A537="",$N537=0),"",COUNTIFS($A$5:$A$1500,$A537,$N$5:$N$1500,"&gt;"&amp;$N537)+1)</f>
        <v/>
      </c>
      <c r="M537" s="58">
        <f>IF(OR($A537="",$N537=0),"",IF(AND($A537&gt;=1001,$A537&lt;=1005),COUNTIFS($A$5:$A$1500,"&gt;=1001",$A$5:$A$1500,"&lt;=1005",$N$5:$N$1500,"&gt;"&amp;$N537)+1,""))</f>
        <v/>
      </c>
      <c r="N537" s="50">
        <f>ROUND(((O537*3+P537*3+Q537*3+R537*3+S537*1)/13)*5,0)</f>
        <v/>
      </c>
      <c r="O537" s="43" t="n">
        <v>27</v>
      </c>
      <c r="P537" s="43" t="n">
        <v>80.04000000000001</v>
      </c>
      <c r="Q537" s="43" t="n">
        <v>60.38</v>
      </c>
      <c r="R537" s="43" t="n">
        <v>52.5</v>
      </c>
      <c r="S537" s="43" t="n">
        <v>61.25</v>
      </c>
      <c r="T537" s="58">
        <f>IF($C537="","",IF(ISNA(MATCH($C537,Comparativosimulacros!$E:$E,0)),"Falta en Comparativo","Sí está"))</f>
        <v/>
      </c>
    </row>
    <row r="538" ht="15.75" customHeight="1" s="42">
      <c r="A538" s="50" t="n">
        <v>901</v>
      </c>
      <c r="B538" s="44" t="n"/>
      <c r="C538" s="44" t="n">
        <v>1046709312</v>
      </c>
      <c r="D538" s="43" t="inlineStr">
        <is>
          <t>Palomino Cervantes Tania Alejandra</t>
        </is>
      </c>
      <c r="E538" s="51" t="n"/>
      <c r="F538" s="52" t="n"/>
      <c r="G538" s="45" t="n">
        <v>2.4</v>
      </c>
      <c r="H538" s="45" t="n">
        <v>4.25</v>
      </c>
      <c r="I538" s="45" t="n">
        <v>4.64</v>
      </c>
      <c r="J538" s="45" t="n">
        <v>4.11</v>
      </c>
      <c r="K538" s="45" t="n">
        <v>4.07</v>
      </c>
      <c r="L538" s="58">
        <f>IF(OR($A538="",$N538=0),"",COUNTIFS($A$5:$A$1500,$A538,$N$5:$N$1500,"&gt;"&amp;$N538)+1)</f>
        <v/>
      </c>
      <c r="M538" s="58">
        <f>IF(OR($A538="",$N538=0),"",IF(AND($A538&gt;=1001,$A538&lt;=1005),COUNTIFS($A$5:$A$1500,"&gt;=1001",$A$5:$A$1500,"&lt;=1005",$N$5:$N$1500,"&gt;"&amp;$N538)+1,""))</f>
        <v/>
      </c>
      <c r="N538" s="50">
        <f>ROUND(((O538*3+P538*3+Q538*3+R538*3+S538*1)/13)*5,0)</f>
        <v/>
      </c>
      <c r="O538" s="43" t="n">
        <v>39</v>
      </c>
      <c r="P538" s="43" t="n">
        <v>65.13</v>
      </c>
      <c r="Q538" s="43" t="n">
        <v>81.38</v>
      </c>
      <c r="R538" s="43" t="n">
        <v>65.63</v>
      </c>
      <c r="S538" s="43" t="n">
        <v>61.25</v>
      </c>
      <c r="T538" s="58">
        <f>IF($C538="","",IF(ISNA(MATCH($C538,Comparativosimulacros!$E:$E,0)),"Falta en Comparativo","Sí está"))</f>
        <v/>
      </c>
    </row>
    <row r="539" ht="15.75" customHeight="1" s="42">
      <c r="A539" s="50" t="n">
        <v>901</v>
      </c>
      <c r="B539" s="44" t="n"/>
      <c r="C539" s="44" t="n">
        <v>1011594469</v>
      </c>
      <c r="D539" s="43" t="inlineStr">
        <is>
          <t>Puerta Tilano Álvaro Jhacerr</t>
        </is>
      </c>
      <c r="E539" s="51" t="n"/>
      <c r="F539" s="52" t="n"/>
      <c r="G539" s="45" t="n">
        <v>2.95</v>
      </c>
      <c r="H539" s="45" t="n">
        <v>2.49</v>
      </c>
      <c r="I539" s="45" t="n">
        <v>1.79</v>
      </c>
      <c r="J539" s="45" t="n">
        <v>3.84</v>
      </c>
      <c r="K539" s="45" t="n">
        <v>2.04</v>
      </c>
      <c r="L539" s="58">
        <f>IF(OR($A539="",$N539=0),"",COUNTIFS($A$5:$A$1500,$A539,$N$5:$N$1500,"&gt;"&amp;$N539)+1)</f>
        <v/>
      </c>
      <c r="M539" s="58">
        <f>IF(OR($A539="",$N539=0),"",IF(AND($A539&gt;=1001,$A539&lt;=1005),COUNTIFS($A$5:$A$1500,"&gt;=1001",$A$5:$A$1500,"&lt;=1005",$N$5:$N$1500,"&gt;"&amp;$N539)+1,""))</f>
        <v/>
      </c>
      <c r="N539" s="50">
        <f>ROUND(((O539*3+P539*3+Q539*3+R539*3+S539*1)/13)*5,0)</f>
        <v/>
      </c>
      <c r="O539" s="43" t="n">
        <v>48</v>
      </c>
      <c r="P539" s="43" t="n">
        <v>38.17</v>
      </c>
      <c r="Q539" s="43" t="n">
        <v>31.5</v>
      </c>
      <c r="R539" s="43" t="n">
        <v>61.25</v>
      </c>
      <c r="S539" s="43" t="n">
        <v>30.63</v>
      </c>
      <c r="T539" s="58">
        <f>IF($C539="","",IF(ISNA(MATCH($C539,Comparativosimulacros!$E:$E,0)),"Falta en Comparativo","Sí está"))</f>
        <v/>
      </c>
    </row>
    <row r="540" ht="15.75" customHeight="1" s="42">
      <c r="A540" s="50" t="n">
        <v>901</v>
      </c>
      <c r="B540" s="44" t="n"/>
      <c r="C540" s="44" t="n">
        <v>1011593983</v>
      </c>
      <c r="D540" s="43" t="inlineStr">
        <is>
          <t>Quevedo Torres María José</t>
        </is>
      </c>
      <c r="E540" s="51" t="n"/>
      <c r="F540" s="52" t="n"/>
      <c r="G540" s="45" t="n">
        <v>3.32</v>
      </c>
      <c r="H540" s="45" t="n">
        <v>2.77</v>
      </c>
      <c r="I540" s="45" t="n">
        <v>1.79</v>
      </c>
      <c r="J540" s="45" t="n">
        <v>1.92</v>
      </c>
      <c r="K540" s="45" t="n">
        <v>2.33</v>
      </c>
      <c r="L540" s="58">
        <f>IF(OR($A540="",$N540=0),"",COUNTIFS($A$5:$A$1500,$A540,$N$5:$N$1500,"&gt;"&amp;$N540)+1)</f>
        <v/>
      </c>
      <c r="M540" s="58">
        <f>IF(OR($A540="",$N540=0),"",IF(AND($A540&gt;=1001,$A540&lt;=1005),COUNTIFS($A$5:$A$1500,"&gt;=1001",$A$5:$A$1500,"&lt;=1005",$N$5:$N$1500,"&gt;"&amp;$N540)+1,""))</f>
        <v/>
      </c>
      <c r="N540" s="50">
        <f>ROUND(((O540*3+P540*3+Q540*3+R540*3+S540*1)/13)*5,0)</f>
        <v/>
      </c>
      <c r="O540" s="43" t="n">
        <v>54</v>
      </c>
      <c r="P540" s="43" t="n">
        <v>42.46</v>
      </c>
      <c r="Q540" s="43" t="n">
        <v>31.5</v>
      </c>
      <c r="R540" s="43" t="n">
        <v>30.63</v>
      </c>
      <c r="S540" s="43" t="n">
        <v>35</v>
      </c>
      <c r="T540" s="58">
        <f>IF($C540="","",IF(ISNA(MATCH($C540,Comparativosimulacros!$E:$E,0)),"Falta en Comparativo","Sí está"))</f>
        <v/>
      </c>
    </row>
    <row r="541" ht="15.75" customHeight="1" s="42">
      <c r="A541" s="50" t="n">
        <v>901</v>
      </c>
      <c r="B541" s="44" t="n"/>
      <c r="C541" s="44" t="n">
        <v>1025768210</v>
      </c>
      <c r="D541" s="43" t="inlineStr">
        <is>
          <t>Quiroz López Juan Sebastián</t>
        </is>
      </c>
      <c r="E541" s="51" t="n"/>
      <c r="F541" s="52" t="n"/>
      <c r="G541" s="45" t="n">
        <v>4.92</v>
      </c>
      <c r="H541" s="45" t="n">
        <v>4.24</v>
      </c>
      <c r="I541" s="45" t="n">
        <v>4.19</v>
      </c>
      <c r="J541" s="45" t="n">
        <v>4.66</v>
      </c>
      <c r="K541" s="45" t="n">
        <v>5</v>
      </c>
      <c r="L541" s="58">
        <f>IF(OR($A541="",$N541=0),"",COUNTIFS($A$5:$A$1500,$A541,$N$5:$N$1500,"&gt;"&amp;$N541)+1)</f>
        <v/>
      </c>
      <c r="M541" s="58">
        <f>IF(OR($A541="",$N541=0),"",IF(AND($A541&gt;=1001,$A541&lt;=1005),COUNTIFS($A$5:$A$1500,"&gt;=1001",$A$5:$A$1500,"&lt;=1005",$N$5:$N$1500,"&gt;"&amp;$N541)+1,""))</f>
        <v/>
      </c>
      <c r="N541" s="50">
        <f>ROUND(((O541*3+P541*3+Q541*3+R541*3+S541*1)/13)*5,0)</f>
        <v/>
      </c>
      <c r="O541" s="43" t="n">
        <v>80</v>
      </c>
      <c r="P541" s="43" t="n">
        <v>64.91</v>
      </c>
      <c r="Q541" s="43" t="n">
        <v>73.5</v>
      </c>
      <c r="R541" s="43" t="n">
        <v>74.38</v>
      </c>
      <c r="S541" s="43" t="n">
        <v>87.5</v>
      </c>
      <c r="T541" s="58">
        <f>IF($C541="","",IF(ISNA(MATCH($C541,Comparativosimulacros!$E:$E,0)),"Falta en Comparativo","Sí está"))</f>
        <v/>
      </c>
    </row>
    <row r="542" ht="15.75" customHeight="1" s="42">
      <c r="A542" s="50" t="n">
        <v>901</v>
      </c>
      <c r="B542" s="44" t="n"/>
      <c r="C542" s="44" t="n">
        <v>1043981787</v>
      </c>
      <c r="D542" s="43" t="inlineStr">
        <is>
          <t>Reyes Gómez Fernán Nicolas</t>
        </is>
      </c>
      <c r="E542" s="51" t="n"/>
      <c r="F542" s="52" t="n"/>
      <c r="G542" s="45" t="n">
        <v>3.32</v>
      </c>
      <c r="H542" s="45" t="n">
        <v>2.79</v>
      </c>
      <c r="I542" s="45" t="n">
        <v>2.39</v>
      </c>
      <c r="J542" s="45" t="n">
        <v>2.19</v>
      </c>
      <c r="K542" s="45" t="n">
        <v>3.49</v>
      </c>
      <c r="L542" s="58">
        <f>IF(OR($A542="",$N542=0),"",COUNTIFS($A$5:$A$1500,$A542,$N$5:$N$1500,"&gt;"&amp;$N542)+1)</f>
        <v/>
      </c>
      <c r="M542" s="58">
        <f>IF(OR($A542="",$N542=0),"",IF(AND($A542&gt;=1001,$A542&lt;=1005),COUNTIFS($A$5:$A$1500,"&gt;=1001",$A$5:$A$1500,"&lt;=1005",$N$5:$N$1500,"&gt;"&amp;$N542)+1,""))</f>
        <v/>
      </c>
      <c r="N542" s="50">
        <f>ROUND(((O542*3+P542*3+Q542*3+R542*3+S542*1)/13)*5,0)</f>
        <v/>
      </c>
      <c r="O542" s="43" t="n">
        <v>54</v>
      </c>
      <c r="P542" s="43" t="n">
        <v>42.68</v>
      </c>
      <c r="Q542" s="43" t="n">
        <v>42</v>
      </c>
      <c r="R542" s="43" t="n">
        <v>35</v>
      </c>
      <c r="S542" s="43" t="n">
        <v>52.5</v>
      </c>
      <c r="T542" s="58">
        <f>IF($C542="","",IF(ISNA(MATCH($C542,Comparativosimulacros!$E:$E,0)),"Falta en Comparativo","Sí está"))</f>
        <v/>
      </c>
    </row>
    <row r="543" ht="15.75" customHeight="1" s="42">
      <c r="A543" s="50" t="n">
        <v>901</v>
      </c>
      <c r="B543" s="44" t="n"/>
      <c r="C543" s="44" t="n">
        <v>1043981788</v>
      </c>
      <c r="D543" s="43" t="inlineStr">
        <is>
          <t>Reyes Gómez Gabriela</t>
        </is>
      </c>
      <c r="E543" s="51" t="n"/>
      <c r="F543" s="52" t="n"/>
      <c r="G543" s="45" t="n">
        <v>3.51</v>
      </c>
      <c r="H543" s="45" t="n">
        <v>3.36</v>
      </c>
      <c r="I543" s="45" t="n">
        <v>2.84</v>
      </c>
      <c r="J543" s="45" t="n">
        <v>3.29</v>
      </c>
      <c r="K543" s="45" t="n">
        <v>4.07</v>
      </c>
      <c r="L543" s="58">
        <f>IF(OR($A543="",$N543=0),"",COUNTIFS($A$5:$A$1500,$A543,$N$5:$N$1500,"&gt;"&amp;$N543)+1)</f>
        <v/>
      </c>
      <c r="M543" s="58">
        <f>IF(OR($A543="",$N543=0),"",IF(AND($A543&gt;=1001,$A543&lt;=1005),COUNTIFS($A$5:$A$1500,"&gt;=1001",$A$5:$A$1500,"&lt;=1005",$N$5:$N$1500,"&gt;"&amp;$N543)+1,""))</f>
        <v/>
      </c>
      <c r="N543" s="50">
        <f>ROUND(((O543*3+P543*3+Q543*3+R543*3+S543*1)/13)*5,0)</f>
        <v/>
      </c>
      <c r="O543" s="43" t="n">
        <v>57</v>
      </c>
      <c r="P543" s="43" t="n">
        <v>51.38</v>
      </c>
      <c r="Q543" s="43" t="n">
        <v>49.88</v>
      </c>
      <c r="R543" s="43" t="n">
        <v>52.5</v>
      </c>
      <c r="S543" s="43" t="n">
        <v>61.25</v>
      </c>
      <c r="T543" s="58">
        <f>IF($C543="","",IF(ISNA(MATCH($C543,Comparativosimulacros!$E:$E,0)),"Falta en Comparativo","Sí está"))</f>
        <v/>
      </c>
    </row>
    <row r="544" ht="15.75" customHeight="1" s="42">
      <c r="A544" s="50" t="n">
        <v>901</v>
      </c>
      <c r="B544" s="44" t="n"/>
      <c r="C544" s="44" t="n">
        <v>1018241873</v>
      </c>
      <c r="D544" s="43" t="inlineStr">
        <is>
          <t>Rivera Sepúlveda Sebastián</t>
        </is>
      </c>
      <c r="E544" s="51" t="n"/>
      <c r="F544" s="52" t="n"/>
      <c r="G544" s="45" t="n">
        <v>4.43</v>
      </c>
      <c r="H544" s="45" t="n">
        <v>3.92</v>
      </c>
      <c r="I544" s="45" t="n">
        <v>3.14</v>
      </c>
      <c r="J544" s="45" t="n">
        <v>3.29</v>
      </c>
      <c r="K544" s="45" t="n">
        <v>3.78</v>
      </c>
      <c r="L544" s="58">
        <f>IF(OR($A544="",$N544=0),"",COUNTIFS($A$5:$A$1500,$A544,$N$5:$N$1500,"&gt;"&amp;$N544)+1)</f>
        <v/>
      </c>
      <c r="M544" s="58">
        <f>IF(OR($A544="",$N544=0),"",IF(AND($A544&gt;=1001,$A544&lt;=1005),COUNTIFS($A$5:$A$1500,"&gt;=1001",$A$5:$A$1500,"&lt;=1005",$N$5:$N$1500,"&gt;"&amp;$N544)+1,""))</f>
        <v/>
      </c>
      <c r="N544" s="50">
        <f>ROUND(((O544*3+P544*3+Q544*3+R544*3+S544*1)/13)*5,0)</f>
        <v/>
      </c>
      <c r="O544" s="43" t="n">
        <v>72</v>
      </c>
      <c r="P544" s="43" t="n">
        <v>60.04</v>
      </c>
      <c r="Q544" s="43" t="n">
        <v>55.13</v>
      </c>
      <c r="R544" s="43" t="n">
        <v>52.5</v>
      </c>
      <c r="S544" s="43" t="n">
        <v>56.88</v>
      </c>
      <c r="T544" s="58">
        <f>IF($C544="","",IF(ISNA(MATCH($C544,Comparativosimulacros!$E:$E,0)),"Falta en Comparativo","Sí está"))</f>
        <v/>
      </c>
    </row>
    <row r="545" ht="15.75" customHeight="1" s="42">
      <c r="A545" s="50" t="n">
        <v>901</v>
      </c>
      <c r="B545" s="44" t="n"/>
      <c r="C545" s="44" t="n">
        <v>1011594470</v>
      </c>
      <c r="D545" s="43" t="inlineStr">
        <is>
          <t>Rodríguez Rivera Denilson</t>
        </is>
      </c>
      <c r="E545" s="51" t="n"/>
      <c r="F545" s="52" t="n"/>
      <c r="G545" s="45" t="n">
        <v>4.98</v>
      </c>
      <c r="H545" s="45" t="n">
        <v>2.17</v>
      </c>
      <c r="I545" s="45" t="n">
        <v>2.99</v>
      </c>
      <c r="J545" s="45" t="n">
        <v>3.29</v>
      </c>
      <c r="K545" s="45" t="n">
        <v>2.04</v>
      </c>
      <c r="L545" s="58">
        <f>IF(OR($A545="",$N545=0),"",COUNTIFS($A$5:$A$1500,$A545,$N$5:$N$1500,"&gt;"&amp;$N545)+1)</f>
        <v/>
      </c>
      <c r="M545" s="58">
        <f>IF(OR($A545="",$N545=0),"",IF(AND($A545&gt;=1001,$A545&lt;=1005),COUNTIFS($A$5:$A$1500,"&gt;=1001",$A$5:$A$1500,"&lt;=1005",$N$5:$N$1500,"&gt;"&amp;$N545)+1,""))</f>
        <v/>
      </c>
      <c r="N545" s="50">
        <f>ROUND(((O545*3+P545*3+Q545*3+R545*3+S545*1)/13)*5,0)</f>
        <v/>
      </c>
      <c r="O545" s="43" t="n">
        <v>81</v>
      </c>
      <c r="P545" s="43" t="n">
        <v>33.21</v>
      </c>
      <c r="Q545" s="43" t="n">
        <v>52.5</v>
      </c>
      <c r="R545" s="43" t="n">
        <v>52.5</v>
      </c>
      <c r="S545" s="43" t="n">
        <v>30.63</v>
      </c>
      <c r="T545" s="58">
        <f>IF($C545="","",IF(ISNA(MATCH($C545,Comparativosimulacros!$E:$E,0)),"Falta en Comparativo","Sí está"))</f>
        <v/>
      </c>
    </row>
    <row r="546" ht="15.75" customHeight="1" s="42">
      <c r="A546" s="50" t="n">
        <v>901</v>
      </c>
      <c r="B546" s="44" t="n"/>
      <c r="C546" s="44" t="n">
        <v>1042707982</v>
      </c>
      <c r="D546" s="43" t="inlineStr">
        <is>
          <t>Tavera Ortiz Angelica</t>
        </is>
      </c>
      <c r="E546" s="51" t="n"/>
      <c r="F546" s="52" t="n"/>
      <c r="G546" s="45" t="n">
        <v>4.06</v>
      </c>
      <c r="H546" s="45" t="n">
        <v>2.88</v>
      </c>
      <c r="I546" s="45" t="n">
        <v>3.14</v>
      </c>
      <c r="J546" s="45" t="n">
        <v>3.84</v>
      </c>
      <c r="K546" s="45" t="n">
        <v>2.91</v>
      </c>
      <c r="L546" s="58">
        <f>IF(OR($A546="",$N546=0),"",COUNTIFS($A$5:$A$1500,$A546,$N$5:$N$1500,"&gt;"&amp;$N546)+1)</f>
        <v/>
      </c>
      <c r="M546" s="58">
        <f>IF(OR($A546="",$N546=0),"",IF(AND($A546&gt;=1001,$A546&lt;=1005),COUNTIFS($A$5:$A$1500,"&gt;=1001",$A$5:$A$1500,"&lt;=1005",$N$5:$N$1500,"&gt;"&amp;$N546)+1,""))</f>
        <v/>
      </c>
      <c r="N546" s="50">
        <f>ROUND(((O546*3+P546*3+Q546*3+R546*3+S546*1)/13)*5,0)</f>
        <v/>
      </c>
      <c r="O546" s="43" t="n">
        <v>66</v>
      </c>
      <c r="P546" s="43" t="n">
        <v>44.15</v>
      </c>
      <c r="Q546" s="43" t="n">
        <v>55.13</v>
      </c>
      <c r="R546" s="43" t="n">
        <v>61.25</v>
      </c>
      <c r="S546" s="43" t="n">
        <v>43.75</v>
      </c>
      <c r="T546" s="58">
        <f>IF($C546="","",IF(ISNA(MATCH($C546,Comparativosimulacros!$E:$E,0)),"Falta en Comparativo","Sí está"))</f>
        <v/>
      </c>
    </row>
    <row r="547" ht="15.75" customHeight="1" s="42">
      <c r="A547" s="50" t="n">
        <v>901</v>
      </c>
      <c r="B547" s="44" t="n"/>
      <c r="C547" s="44" t="n">
        <v>4882313</v>
      </c>
      <c r="D547" s="43" t="inlineStr">
        <is>
          <t>Thomas Montaño Juliannis Karina</t>
        </is>
      </c>
      <c r="E547" s="51" t="n"/>
      <c r="F547" s="52" t="n"/>
      <c r="G547" s="45" t="n">
        <v>4.43</v>
      </c>
      <c r="H547" s="45" t="n">
        <v>5</v>
      </c>
      <c r="I547" s="45" t="n">
        <v>4.04</v>
      </c>
      <c r="J547" s="45" t="n">
        <v>3.29</v>
      </c>
      <c r="K547" s="45" t="n">
        <v>5</v>
      </c>
      <c r="L547" s="58">
        <f>IF(OR($A547="",$N547=0),"",COUNTIFS($A$5:$A$1500,$A547,$N$5:$N$1500,"&gt;"&amp;$N547)+1)</f>
        <v/>
      </c>
      <c r="M547" s="58">
        <f>IF(OR($A547="",$N547=0),"",IF(AND($A547&gt;=1001,$A547&lt;=1005),COUNTIFS($A$5:$A$1500,"&gt;=1001",$A$5:$A$1500,"&lt;=1005",$N$5:$N$1500,"&gt;"&amp;$N547)+1,""))</f>
        <v/>
      </c>
      <c r="N547" s="50">
        <f>ROUND(((O547*3+P547*3+Q547*3+R547*3+S547*1)/13)*5,0)</f>
        <v/>
      </c>
      <c r="O547" s="43" t="n">
        <v>72</v>
      </c>
      <c r="P547" s="43" t="n">
        <v>81.79000000000001</v>
      </c>
      <c r="Q547" s="43" t="n">
        <v>70.88</v>
      </c>
      <c r="R547" s="43" t="n">
        <v>52.5</v>
      </c>
      <c r="S547" s="43" t="n">
        <v>83.13</v>
      </c>
      <c r="T547" s="58">
        <f>IF($C547="","",IF(ISNA(MATCH($C547,Comparativosimulacros!$E:$E,0)),"Falta en Comparativo","Sí está"))</f>
        <v/>
      </c>
    </row>
    <row r="548" ht="15.75" customHeight="1" s="42">
      <c r="A548" s="50" t="n">
        <v>901</v>
      </c>
      <c r="B548" s="44" t="n"/>
      <c r="C548" s="44" t="n">
        <v>1011594160</v>
      </c>
      <c r="D548" s="43" t="inlineStr">
        <is>
          <t>Valencia Alcaraz Miguel Ángel</t>
        </is>
      </c>
      <c r="E548" s="51" t="n"/>
      <c r="F548" s="52" t="n"/>
      <c r="G548" s="45" t="n">
        <v>2.03</v>
      </c>
      <c r="H548" s="45" t="n">
        <v>1.71</v>
      </c>
      <c r="I548" s="45" t="n">
        <v>1.64</v>
      </c>
      <c r="J548" s="45" t="n">
        <v>2.19</v>
      </c>
      <c r="K548" s="45" t="n">
        <v>1.45</v>
      </c>
      <c r="L548" s="58">
        <f>IF(OR($A548="",$N548=0),"",COUNTIFS($A$5:$A$1500,$A548,$N$5:$N$1500,"&gt;"&amp;$N548)+1)</f>
        <v/>
      </c>
      <c r="M548" s="58">
        <f>IF(OR($A548="",$N548=0),"",IF(AND($A548&gt;=1001,$A548&lt;=1005),COUNTIFS($A$5:$A$1500,"&gt;=1001",$A$5:$A$1500,"&lt;=1005",$N$5:$N$1500,"&gt;"&amp;$N548)+1,""))</f>
        <v/>
      </c>
      <c r="N548" s="50">
        <f>ROUND(((O548*3+P548*3+Q548*3+R548*3+S548*1)/13)*5,0)</f>
        <v/>
      </c>
      <c r="O548" s="43" t="n">
        <v>33</v>
      </c>
      <c r="P548" s="43" t="n">
        <v>26.16</v>
      </c>
      <c r="Q548" s="43" t="n">
        <v>28.88</v>
      </c>
      <c r="R548" s="43" t="n">
        <v>35</v>
      </c>
      <c r="S548" s="43" t="n">
        <v>21.88</v>
      </c>
      <c r="T548" s="58">
        <f>IF($C548="","",IF(ISNA(MATCH($C548,Comparativosimulacros!$E:$E,0)),"Falta en Comparativo","Sí está"))</f>
        <v/>
      </c>
    </row>
    <row r="549" ht="15.75" customHeight="1" s="42">
      <c r="A549" s="50" t="n">
        <v>901</v>
      </c>
      <c r="B549" s="44" t="n"/>
      <c r="C549" s="44" t="n">
        <v>1045328608</v>
      </c>
      <c r="D549" s="43" t="inlineStr">
        <is>
          <t>Valencia Cardona Dayhana Isabella</t>
        </is>
      </c>
      <c r="E549" s="51" t="n"/>
      <c r="F549" s="52" t="n"/>
      <c r="G549" s="45" t="n">
        <v>3.14</v>
      </c>
      <c r="H549" s="45" t="n">
        <v>2.51</v>
      </c>
      <c r="I549" s="45" t="n">
        <v>3.14</v>
      </c>
      <c r="J549" s="45" t="n">
        <v>4.38</v>
      </c>
      <c r="K549" s="45" t="n">
        <v>3.2</v>
      </c>
      <c r="L549" s="58">
        <f>IF(OR($A549="",$N549=0),"",COUNTIFS($A$5:$A$1500,$A549,$N$5:$N$1500,"&gt;"&amp;$N549)+1)</f>
        <v/>
      </c>
      <c r="M549" s="58">
        <f>IF(OR($A549="",$N549=0),"",IF(AND($A549&gt;=1001,$A549&lt;=1005),COUNTIFS($A$5:$A$1500,"&gt;=1001",$A$5:$A$1500,"&lt;=1005",$N$5:$N$1500,"&gt;"&amp;$N549)+1,""))</f>
        <v/>
      </c>
      <c r="N549" s="50">
        <f>ROUND(((O549*3+P549*3+Q549*3+R549*3+S549*1)/13)*5,0)</f>
        <v/>
      </c>
      <c r="O549" s="43" t="n">
        <v>51</v>
      </c>
      <c r="P549" s="43" t="n">
        <v>38.39</v>
      </c>
      <c r="Q549" s="43" t="n">
        <v>55.13</v>
      </c>
      <c r="R549" s="43" t="n">
        <v>70</v>
      </c>
      <c r="S549" s="43" t="n">
        <v>48.13</v>
      </c>
      <c r="T549" s="58">
        <f>IF($C549="","",IF(ISNA(MATCH($C549,Comparativosimulacros!$E:$E,0)),"Falta en Comparativo","Sí está"))</f>
        <v/>
      </c>
    </row>
    <row r="550" ht="15.75" customHeight="1" s="42">
      <c r="A550" s="50" t="n">
        <v>901</v>
      </c>
      <c r="B550" s="44" t="n"/>
      <c r="C550" s="44" t="n">
        <v>1011593114</v>
      </c>
      <c r="D550" s="43" t="inlineStr">
        <is>
          <t>Vargas Pérez Ángel Santiago</t>
        </is>
      </c>
      <c r="E550" s="51" t="n"/>
      <c r="F550" s="52" t="n"/>
      <c r="G550" s="45" t="n">
        <v>3.69</v>
      </c>
      <c r="H550" s="45" t="n">
        <v>3.72</v>
      </c>
      <c r="I550" s="45" t="n">
        <v>3.74</v>
      </c>
      <c r="J550" s="45" t="n">
        <v>3.56</v>
      </c>
      <c r="K550" s="45" t="n">
        <v>2.62</v>
      </c>
      <c r="L550" s="58">
        <f>IF(OR($A550="",$N550=0),"",COUNTIFS($A$5:$A$1500,$A550,$N$5:$N$1500,"&gt;"&amp;$N550)+1)</f>
        <v/>
      </c>
      <c r="M550" s="58">
        <f>IF(OR($A550="",$N550=0),"",IF(AND($A550&gt;=1001,$A550&lt;=1005),COUNTIFS($A$5:$A$1500,"&gt;=1001",$A$5:$A$1500,"&lt;=1005",$N$5:$N$1500,"&gt;"&amp;$N550)+1,""))</f>
        <v/>
      </c>
      <c r="N550" s="50">
        <f>ROUND(((O550*3+P550*3+Q550*3+R550*3+S550*1)/13)*5,0)</f>
        <v/>
      </c>
      <c r="O550" s="43" t="n">
        <v>60</v>
      </c>
      <c r="P550" s="43" t="n">
        <v>56.96</v>
      </c>
      <c r="Q550" s="43" t="n">
        <v>65.63</v>
      </c>
      <c r="R550" s="43" t="n">
        <v>56.88</v>
      </c>
      <c r="S550" s="43" t="n">
        <v>39.38</v>
      </c>
      <c r="T550" s="58">
        <f>IF($C550="","",IF(ISNA(MATCH($C550,Comparativosimulacros!$E:$E,0)),"Falta en Comparativo","Sí está"))</f>
        <v/>
      </c>
    </row>
    <row r="551" ht="15.75" customHeight="1" s="42">
      <c r="A551" s="50" t="n">
        <v>901</v>
      </c>
      <c r="B551" s="44" t="n"/>
      <c r="C551" s="44" t="n">
        <v>1011594396</v>
      </c>
      <c r="D551" s="43" t="inlineStr">
        <is>
          <t>Zapata Hidalgo Sara</t>
        </is>
      </c>
      <c r="E551" s="51" t="n"/>
      <c r="F551" s="52" t="n"/>
      <c r="G551" s="45" t="n">
        <v>3.32</v>
      </c>
      <c r="H551" s="45" t="n">
        <v>2.49</v>
      </c>
      <c r="I551" s="45" t="n">
        <v>1.79</v>
      </c>
      <c r="J551" s="45" t="n">
        <v>3.01</v>
      </c>
      <c r="K551" s="45" t="n">
        <v>4.66</v>
      </c>
      <c r="L551" s="58">
        <f>IF(OR($A551="",$N551=0),"",COUNTIFS($A$5:$A$1500,$A551,$N$5:$N$1500,"&gt;"&amp;$N551)+1)</f>
        <v/>
      </c>
      <c r="M551" s="58">
        <f>IF(OR($A551="",$N551=0),"",IF(AND($A551&gt;=1001,$A551&lt;=1005),COUNTIFS($A$5:$A$1500,"&gt;=1001",$A$5:$A$1500,"&lt;=1005",$N$5:$N$1500,"&gt;"&amp;$N551)+1,""))</f>
        <v/>
      </c>
      <c r="N551" s="50">
        <f>ROUND(((O551*3+P551*3+Q551*3+R551*3+S551*1)/13)*5,0)</f>
        <v/>
      </c>
      <c r="O551" s="43" t="n">
        <v>54</v>
      </c>
      <c r="P551" s="43" t="n">
        <v>38.17</v>
      </c>
      <c r="Q551" s="43" t="n">
        <v>31.5</v>
      </c>
      <c r="R551" s="43" t="n">
        <v>48.13</v>
      </c>
      <c r="S551" s="43" t="n">
        <v>70</v>
      </c>
      <c r="T551" s="58">
        <f>IF($C551="","",IF(ISNA(MATCH($C551,Comparativosimulacros!$E:$E,0)),"Falta en Comparativo","Sí está"))</f>
        <v/>
      </c>
    </row>
    <row r="552" ht="15.75" customHeight="1" s="42">
      <c r="A552" s="50" t="n">
        <v>902</v>
      </c>
      <c r="B552" s="44" t="n"/>
      <c r="C552" s="44" t="n">
        <v>1011593687</v>
      </c>
      <c r="D552" s="43" t="inlineStr">
        <is>
          <t>Aguinaga Layos Juan Camilo</t>
        </is>
      </c>
      <c r="E552" s="51" t="n"/>
      <c r="F552" s="52" t="n"/>
      <c r="G552" s="45" t="n">
        <v>4.62</v>
      </c>
      <c r="H552" s="45" t="n">
        <v>2.72</v>
      </c>
      <c r="I552" s="45" t="n">
        <v>2.79</v>
      </c>
      <c r="J552" s="45" t="n">
        <v>2.97</v>
      </c>
      <c r="K552" s="45" t="n">
        <v>2.84</v>
      </c>
      <c r="L552" s="58">
        <f>IF(OR($A552="",$N552=0),"",COUNTIFS($A$5:$A$1500,$A552,$N$5:$N$1500,"&gt;"&amp;$N552)+1)</f>
        <v/>
      </c>
      <c r="M552" s="58">
        <f>IF(OR($A552="",$N552=0),"",IF(AND($A552&gt;=1001,$A552&lt;=1005),COUNTIFS($A$5:$A$1500,"&gt;=1001",$A$5:$A$1500,"&lt;=1005",$N$5:$N$1500,"&gt;"&amp;$N552)+1,""))</f>
        <v/>
      </c>
      <c r="N552" s="50">
        <f>ROUND(((O552*3+P552*3+Q552*3+R552*3+S552*1)/13)*5,0)</f>
        <v/>
      </c>
      <c r="O552" s="43" t="n">
        <v>72.38</v>
      </c>
      <c r="P552" s="43" t="n">
        <v>47.63</v>
      </c>
      <c r="Q552" s="43" t="n">
        <v>49.88</v>
      </c>
      <c r="R552" s="43" t="n">
        <v>48.13</v>
      </c>
      <c r="S552" s="43" t="n">
        <v>43.75</v>
      </c>
      <c r="T552" s="58">
        <f>IF($C552="","",IF(ISNA(MATCH($C552,Comparativosimulacros!$E:$E,0)),"Falta en Comparativo","Sí está"))</f>
        <v/>
      </c>
    </row>
    <row r="553" ht="15.75" customHeight="1" s="42">
      <c r="A553" s="50" t="n">
        <v>902</v>
      </c>
      <c r="B553" s="44" t="n"/>
      <c r="C553" s="44" t="n">
        <v>1011594454</v>
      </c>
      <c r="D553" s="43" t="inlineStr">
        <is>
          <t>Aguirre Rueda Miguel Angel</t>
        </is>
      </c>
      <c r="E553" s="51" t="n"/>
      <c r="F553" s="52" t="n"/>
      <c r="G553" s="45" t="n">
        <v>4.44</v>
      </c>
      <c r="H553" s="45" t="n">
        <v>2.22</v>
      </c>
      <c r="I553" s="45" t="n">
        <v>1.91</v>
      </c>
      <c r="J553" s="45" t="n">
        <v>2.43</v>
      </c>
      <c r="K553" s="45" t="n">
        <v>2.84</v>
      </c>
      <c r="L553" s="58">
        <f>IF(OR($A553="",$N553=0),"",COUNTIFS($A$5:$A$1500,$A553,$N$5:$N$1500,"&gt;"&amp;$N553)+1)</f>
        <v/>
      </c>
      <c r="M553" s="58">
        <f>IF(OR($A553="",$N553=0),"",IF(AND($A553&gt;=1001,$A553&lt;=1005),COUNTIFS($A$5:$A$1500,"&gt;=1001",$A$5:$A$1500,"&lt;=1005",$N$5:$N$1500,"&gt;"&amp;$N553)+1,""))</f>
        <v/>
      </c>
      <c r="N553" s="50">
        <f>ROUND(((O553*3+P553*3+Q553*3+R553*3+S553*1)/13)*5,0)</f>
        <v/>
      </c>
      <c r="O553" s="43" t="n">
        <v>69.63</v>
      </c>
      <c r="P553" s="43" t="n">
        <v>38.88</v>
      </c>
      <c r="Q553" s="43" t="n">
        <v>34.13</v>
      </c>
      <c r="R553" s="43" t="n">
        <v>39.38</v>
      </c>
      <c r="S553" s="43" t="n">
        <v>43.75</v>
      </c>
      <c r="T553" s="58">
        <f>IF($C553="","",IF(ISNA(MATCH($C553,Comparativosimulacros!$E:$E,0)),"Falta en Comparativo","Sí está"))</f>
        <v/>
      </c>
    </row>
    <row r="554" ht="15.75" customHeight="1" s="42">
      <c r="A554" s="50" t="n">
        <v>902</v>
      </c>
      <c r="B554" s="44" t="n"/>
      <c r="C554" s="44" t="n">
        <v>1018244618</v>
      </c>
      <c r="D554" s="43" t="inlineStr">
        <is>
          <t>Álvarez Roldan María De Los Ángeles</t>
        </is>
      </c>
      <c r="E554" s="51" t="n"/>
      <c r="F554" s="52" t="n"/>
      <c r="G554" s="45" t="n">
        <v>1.89</v>
      </c>
      <c r="H554" s="45" t="n">
        <v>2.26</v>
      </c>
      <c r="I554" s="45" t="n">
        <v>3.82</v>
      </c>
      <c r="J554" s="45" t="n">
        <v>2.97</v>
      </c>
      <c r="K554" s="45" t="n">
        <v>1</v>
      </c>
      <c r="L554" s="58">
        <f>IF(OR($A554="",$N554=0),"",COUNTIFS($A$5:$A$1500,$A554,$N$5:$N$1500,"&gt;"&amp;$N554)+1)</f>
        <v/>
      </c>
      <c r="M554" s="58">
        <f>IF(OR($A554="",$N554=0),"",IF(AND($A554&gt;=1001,$A554&lt;=1005),COUNTIFS($A$5:$A$1500,"&gt;=1001",$A$5:$A$1500,"&lt;=1005",$N$5:$N$1500,"&gt;"&amp;$N554)+1,""))</f>
        <v/>
      </c>
      <c r="N554" s="50">
        <f>ROUND(((O554*3+P554*3+Q554*3+R554*3+S554*1)/13)*5,0)</f>
        <v/>
      </c>
      <c r="O554" s="43" t="n">
        <v>29.63</v>
      </c>
      <c r="P554" s="43" t="n">
        <v>39.51</v>
      </c>
      <c r="Q554" s="43" t="n">
        <v>68.25</v>
      </c>
      <c r="R554" s="43" t="n">
        <v>48.13</v>
      </c>
      <c r="S554" s="43" t="n">
        <v>13.13</v>
      </c>
      <c r="T554" s="58">
        <f>IF($C554="","",IF(ISNA(MATCH($C554,Comparativosimulacros!$E:$E,0)),"Falta en Comparativo","Sí está"))</f>
        <v/>
      </c>
    </row>
    <row r="555" ht="15.75" customHeight="1" s="42">
      <c r="A555" s="50" t="n">
        <v>902</v>
      </c>
      <c r="B555" s="44" t="n"/>
      <c r="C555" s="44" t="n">
        <v>1011594511</v>
      </c>
      <c r="D555" s="43" t="inlineStr">
        <is>
          <t>Araque Rodríguez Katherin Sofia</t>
        </is>
      </c>
      <c r="E555" s="51" t="n"/>
      <c r="F555" s="52" t="n"/>
      <c r="G555" s="45" t="n">
        <v>3.57</v>
      </c>
      <c r="H555" s="45" t="n">
        <v>2.66</v>
      </c>
      <c r="I555" s="45" t="n">
        <v>1.76</v>
      </c>
      <c r="J555" s="45" t="n">
        <v>4.05</v>
      </c>
      <c r="K555" s="45" t="n">
        <v>3.12</v>
      </c>
      <c r="L555" s="58">
        <f>IF(OR($A555="",$N555=0),"",COUNTIFS($A$5:$A$1500,$A555,$N$5:$N$1500,"&gt;"&amp;$N555)+1)</f>
        <v/>
      </c>
      <c r="M555" s="58">
        <f>IF(OR($A555="",$N555=0),"",IF(AND($A555&gt;=1001,$A555&lt;=1005),COUNTIFS($A$5:$A$1500,"&gt;=1001",$A$5:$A$1500,"&lt;=1005",$N$5:$N$1500,"&gt;"&amp;$N555)+1,""))</f>
        <v/>
      </c>
      <c r="N555" s="50">
        <f>ROUND(((O555*3+P555*3+Q555*3+R555*3+S555*1)/13)*5,0)</f>
        <v/>
      </c>
      <c r="O555" s="43" t="n">
        <v>55.88</v>
      </c>
      <c r="P555" s="43" t="n">
        <v>46.61</v>
      </c>
      <c r="Q555" s="43" t="n">
        <v>31.5</v>
      </c>
      <c r="R555" s="43" t="n">
        <v>65.63</v>
      </c>
      <c r="S555" s="43" t="n">
        <v>48.13</v>
      </c>
      <c r="T555" s="58">
        <f>IF($C555="","",IF(ISNA(MATCH($C555,Comparativosimulacros!$E:$E,0)),"Falta en Comparativo","Sí está"))</f>
        <v/>
      </c>
    </row>
    <row r="556" ht="15.75" customHeight="1" s="42">
      <c r="A556" s="50" t="n">
        <v>902</v>
      </c>
      <c r="B556" s="44" t="n"/>
      <c r="C556" s="44" t="n">
        <v>1011593917</v>
      </c>
      <c r="D556" s="43" t="inlineStr">
        <is>
          <t>Cardona Romero Susana</t>
        </is>
      </c>
      <c r="E556" s="51" t="n"/>
      <c r="F556" s="52" t="n"/>
      <c r="G556" s="45" t="n">
        <v>3.39</v>
      </c>
      <c r="H556" s="45" t="n">
        <v>3.75</v>
      </c>
      <c r="I556" s="45" t="n">
        <v>3.24</v>
      </c>
      <c r="J556" s="45" t="n">
        <v>4.05</v>
      </c>
      <c r="K556" s="45" t="n">
        <v>2.84</v>
      </c>
      <c r="L556" s="58">
        <f>IF(OR($A556="",$N556=0),"",COUNTIFS($A$5:$A$1500,$A556,$N$5:$N$1500,"&gt;"&amp;$N556)+1)</f>
        <v/>
      </c>
      <c r="M556" s="58">
        <f>IF(OR($A556="",$N556=0),"",IF(AND($A556&gt;=1001,$A556&lt;=1005),COUNTIFS($A$5:$A$1500,"&gt;=1001",$A$5:$A$1500,"&lt;=1005",$N$5:$N$1500,"&gt;"&amp;$N556)+1,""))</f>
        <v/>
      </c>
      <c r="N556" s="50">
        <f>ROUND(((O556*3+P556*3+Q556*3+R556*3+S556*1)/13)*5,0)</f>
        <v/>
      </c>
      <c r="O556" s="43" t="n">
        <v>53.13</v>
      </c>
      <c r="P556" s="43" t="n">
        <v>65.67</v>
      </c>
      <c r="Q556" s="43" t="n">
        <v>57.75</v>
      </c>
      <c r="R556" s="43" t="n">
        <v>65.63</v>
      </c>
      <c r="S556" s="43" t="n">
        <v>43.75</v>
      </c>
      <c r="T556" s="58">
        <f>IF($C556="","",IF(ISNA(MATCH($C556,Comparativosimulacros!$E:$E,0)),"Falta en Comparativo","Sí está"))</f>
        <v/>
      </c>
    </row>
    <row r="557" ht="15.75" customHeight="1" s="42">
      <c r="A557" s="50" t="n">
        <v>902</v>
      </c>
      <c r="B557" s="44" t="n"/>
      <c r="C557" s="44" t="n">
        <v>1011594772</v>
      </c>
      <c r="D557" s="43" t="inlineStr">
        <is>
          <t>Carvajal Ibarra Julián</t>
        </is>
      </c>
      <c r="E557" s="51" t="n"/>
      <c r="F557" s="52" t="n"/>
      <c r="G557" s="45" t="n">
        <v>4.79</v>
      </c>
      <c r="H557" s="45" t="n">
        <v>2.22</v>
      </c>
      <c r="I557" s="45" t="n">
        <v>2.21</v>
      </c>
      <c r="J557" s="45" t="n">
        <v>3.78</v>
      </c>
      <c r="K557" s="45" t="n">
        <v>3.41</v>
      </c>
      <c r="L557" s="58">
        <f>IF(OR($A557="",$N557=0),"",COUNTIFS($A$5:$A$1500,$A557,$N$5:$N$1500,"&gt;"&amp;$N557)+1)</f>
        <v/>
      </c>
      <c r="M557" s="58">
        <f>IF(OR($A557="",$N557=0),"",IF(AND($A557&gt;=1001,$A557&lt;=1005),COUNTIFS($A$5:$A$1500,"&gt;=1001",$A$5:$A$1500,"&lt;=1005",$N$5:$N$1500,"&gt;"&amp;$N557)+1,""))</f>
        <v/>
      </c>
      <c r="N557" s="50">
        <f>ROUND(((O557*3+P557*3+Q557*3+R557*3+S557*1)/13)*5,0)</f>
        <v/>
      </c>
      <c r="O557" s="43" t="n">
        <v>75.13</v>
      </c>
      <c r="P557" s="43" t="n">
        <v>38.88</v>
      </c>
      <c r="Q557" s="43" t="n">
        <v>39.38</v>
      </c>
      <c r="R557" s="43" t="n">
        <v>61.25</v>
      </c>
      <c r="S557" s="43" t="n">
        <v>52.5</v>
      </c>
      <c r="T557" s="58">
        <f>IF($C557="","",IF(ISNA(MATCH($C557,Comparativosimulacros!$E:$E,0)),"Falta en Comparativo","Sí está"))</f>
        <v/>
      </c>
    </row>
    <row r="558" ht="15.75" customHeight="1" s="42">
      <c r="A558" s="50" t="n">
        <v>902</v>
      </c>
      <c r="B558" s="44" t="n"/>
      <c r="C558" s="44" t="n">
        <v>8116138</v>
      </c>
      <c r="D558" s="43" t="inlineStr">
        <is>
          <t>Ferrebus Hernández Dayra Manuela</t>
        </is>
      </c>
      <c r="E558" s="51" t="n"/>
      <c r="F558" s="52" t="n"/>
      <c r="G558" s="45" t="n">
        <v>2.07</v>
      </c>
      <c r="H558" s="45" t="n">
        <v>2.09</v>
      </c>
      <c r="I558" s="45" t="n">
        <v>3.24</v>
      </c>
      <c r="J558" s="45" t="n">
        <v>3.51</v>
      </c>
      <c r="K558" s="45" t="n">
        <v>3.12</v>
      </c>
      <c r="L558" s="58">
        <f>IF(OR($A558="",$N558=0),"",COUNTIFS($A$5:$A$1500,$A558,$N$5:$N$1500,"&gt;"&amp;$N558)+1)</f>
        <v/>
      </c>
      <c r="M558" s="58">
        <f>IF(OR($A558="",$N558=0),"",IF(AND($A558&gt;=1001,$A558&lt;=1005),COUNTIFS($A$5:$A$1500,"&gt;=1001",$A$5:$A$1500,"&lt;=1005",$N$5:$N$1500,"&gt;"&amp;$N558)+1,""))</f>
        <v/>
      </c>
      <c r="N558" s="50">
        <f>ROUND(((O558*3+P558*3+Q558*3+R558*3+S558*1)/13)*5,0)</f>
        <v/>
      </c>
      <c r="O558" s="43" t="n">
        <v>32.38</v>
      </c>
      <c r="P558" s="43" t="n">
        <v>36.61</v>
      </c>
      <c r="Q558" s="43" t="n">
        <v>57.75</v>
      </c>
      <c r="R558" s="43" t="n">
        <v>56.88</v>
      </c>
      <c r="S558" s="43" t="n">
        <v>48.13</v>
      </c>
      <c r="T558" s="58">
        <f>IF($C558="","",IF(ISNA(MATCH($C558,Comparativosimulacros!$E:$E,0)),"Falta en Comparativo","Sí está"))</f>
        <v/>
      </c>
    </row>
    <row r="559" ht="15.75" customHeight="1" s="42">
      <c r="A559" s="50" t="n">
        <v>902</v>
      </c>
      <c r="B559" s="44" t="n"/>
      <c r="C559" s="44" t="n">
        <v>1011594339</v>
      </c>
      <c r="D559" s="43" t="inlineStr">
        <is>
          <t>García Carvajal Samuel</t>
        </is>
      </c>
      <c r="E559" s="51" t="n"/>
      <c r="F559" s="52" t="n"/>
      <c r="G559" s="45" t="n">
        <v>3.43</v>
      </c>
      <c r="H559" s="45" t="n">
        <v>3.49</v>
      </c>
      <c r="I559" s="45" t="n">
        <v>3.38</v>
      </c>
      <c r="J559" s="45" t="n">
        <v>2.7</v>
      </c>
      <c r="K559" s="45" t="n">
        <v>3.12</v>
      </c>
      <c r="L559" s="58">
        <f>IF(OR($A559="",$N559=0),"",COUNTIFS($A$5:$A$1500,$A559,$N$5:$N$1500,"&gt;"&amp;$N559)+1)</f>
        <v/>
      </c>
      <c r="M559" s="58">
        <f>IF(OR($A559="",$N559=0),"",IF(AND($A559&gt;=1001,$A559&lt;=1005),COUNTIFS($A$5:$A$1500,"&gt;=1001",$A$5:$A$1500,"&lt;=1005",$N$5:$N$1500,"&gt;"&amp;$N559)+1,""))</f>
        <v/>
      </c>
      <c r="N559" s="50">
        <f>ROUND(((O559*3+P559*3+Q559*3+R559*3+S559*1)/13)*5,0)</f>
        <v/>
      </c>
      <c r="O559" s="43" t="n">
        <v>53.75</v>
      </c>
      <c r="P559" s="43" t="n">
        <v>61.12</v>
      </c>
      <c r="Q559" s="43" t="n">
        <v>60.38</v>
      </c>
      <c r="R559" s="43" t="n">
        <v>43.75</v>
      </c>
      <c r="S559" s="43" t="n">
        <v>48.13</v>
      </c>
      <c r="T559" s="58">
        <f>IF($C559="","",IF(ISNA(MATCH($C559,Comparativosimulacros!$E:$E,0)),"Falta en Comparativo","Sí está"))</f>
        <v/>
      </c>
    </row>
    <row r="560" ht="15.75" customHeight="1" s="42">
      <c r="A560" s="50" t="n">
        <v>902</v>
      </c>
      <c r="B560" s="44" t="n"/>
      <c r="C560" s="44" t="n">
        <v>1011594543</v>
      </c>
      <c r="D560" s="43" t="inlineStr">
        <is>
          <t>García Hidalgo Susana</t>
        </is>
      </c>
      <c r="E560" s="51" t="n"/>
      <c r="F560" s="52" t="n"/>
      <c r="G560" s="45" t="n">
        <v>1.36</v>
      </c>
      <c r="H560" s="45" t="n">
        <v>3.43</v>
      </c>
      <c r="I560" s="45" t="n">
        <v>2.94</v>
      </c>
      <c r="J560" s="45" t="n">
        <v>2.7</v>
      </c>
      <c r="K560" s="45" t="n">
        <v>4.54</v>
      </c>
      <c r="L560" s="58">
        <f>IF(OR($A560="",$N560=0),"",COUNTIFS($A$5:$A$1500,$A560,$N$5:$N$1500,"&gt;"&amp;$N560)+1)</f>
        <v/>
      </c>
      <c r="M560" s="58">
        <f>IF(OR($A560="",$N560=0),"",IF(AND($A560&gt;=1001,$A560&lt;=1005),COUNTIFS($A$5:$A$1500,"&gt;=1001",$A$5:$A$1500,"&lt;=1005",$N$5:$N$1500,"&gt;"&amp;$N560)+1,""))</f>
        <v/>
      </c>
      <c r="N560" s="50">
        <f>ROUND(((O560*3+P560*3+Q560*3+R560*3+S560*1)/13)*5,0)</f>
        <v/>
      </c>
      <c r="O560" s="43" t="n">
        <v>21.38</v>
      </c>
      <c r="P560" s="43" t="n">
        <v>60.04</v>
      </c>
      <c r="Q560" s="43" t="n">
        <v>52.5</v>
      </c>
      <c r="R560" s="43" t="n">
        <v>43.75</v>
      </c>
      <c r="S560" s="43" t="n">
        <v>70</v>
      </c>
      <c r="T560" s="58">
        <f>IF($C560="","",IF(ISNA(MATCH($C560,Comparativosimulacros!$E:$E,0)),"Falta en Comparativo","Sí está"))</f>
        <v/>
      </c>
    </row>
    <row r="561" ht="15.75" customHeight="1" s="42">
      <c r="A561" s="50" t="n">
        <v>902</v>
      </c>
      <c r="B561" s="44" t="n"/>
      <c r="C561" s="44" t="n">
        <v>1048045580</v>
      </c>
      <c r="D561" s="43" t="inlineStr">
        <is>
          <t>Gómez Berrío Samuel</t>
        </is>
      </c>
      <c r="E561" s="51" t="n"/>
      <c r="F561" s="52" t="n"/>
      <c r="G561" s="45" t="n">
        <v>3.74</v>
      </c>
      <c r="H561" s="45" t="n">
        <v>2.78</v>
      </c>
      <c r="I561" s="45" t="n">
        <v>2.21</v>
      </c>
      <c r="J561" s="45" t="n">
        <v>1.89</v>
      </c>
      <c r="K561" s="45" t="n">
        <v>2.84</v>
      </c>
      <c r="L561" s="58">
        <f>IF(OR($A561="",$N561=0),"",COUNTIFS($A$5:$A$1500,$A561,$N$5:$N$1500,"&gt;"&amp;$N561)+1)</f>
        <v/>
      </c>
      <c r="M561" s="58">
        <f>IF(OR($A561="",$N561=0),"",IF(AND($A561&gt;=1001,$A561&lt;=1005),COUNTIFS($A$5:$A$1500,"&gt;=1001",$A$5:$A$1500,"&lt;=1005",$N$5:$N$1500,"&gt;"&amp;$N561)+1,""))</f>
        <v/>
      </c>
      <c r="N561" s="50">
        <f>ROUND(((O561*3+P561*3+Q561*3+R561*3+S561*1)/13)*5,0)</f>
        <v/>
      </c>
      <c r="O561" s="43" t="n">
        <v>58.63</v>
      </c>
      <c r="P561" s="43" t="n">
        <v>48.66</v>
      </c>
      <c r="Q561" s="43" t="n">
        <v>39.38</v>
      </c>
      <c r="R561" s="43" t="n">
        <v>30.63</v>
      </c>
      <c r="S561" s="43" t="n">
        <v>43.75</v>
      </c>
      <c r="T561" s="58">
        <f>IF($C561="","",IF(ISNA(MATCH($C561,Comparativosimulacros!$E:$E,0)),"Falta en Comparativo","Sí está"))</f>
        <v/>
      </c>
    </row>
    <row r="562" ht="15.75" customHeight="1" s="42">
      <c r="A562" s="50" t="n">
        <v>902</v>
      </c>
      <c r="B562" s="44" t="n"/>
      <c r="C562" s="44" t="n">
        <v>1011593035</v>
      </c>
      <c r="D562" s="43" t="inlineStr">
        <is>
          <t>Gómez Lezcano Isabel Sofia</t>
        </is>
      </c>
      <c r="E562" s="51" t="n"/>
      <c r="F562" s="52" t="n"/>
      <c r="G562" s="45" t="n">
        <v>1.89</v>
      </c>
      <c r="H562" s="45" t="n">
        <v>2.63</v>
      </c>
      <c r="I562" s="45" t="n">
        <v>1.91</v>
      </c>
      <c r="J562" s="45" t="n">
        <v>1.62</v>
      </c>
      <c r="K562" s="45" t="n">
        <v>2.84</v>
      </c>
      <c r="L562" s="58">
        <f>IF(OR($A562="",$N562=0),"",COUNTIFS($A$5:$A$1500,$A562,$N$5:$N$1500,"&gt;"&amp;$N562)+1)</f>
        <v/>
      </c>
      <c r="M562" s="58">
        <f>IF(OR($A562="",$N562=0),"",IF(AND($A562&gt;=1001,$A562&lt;=1005),COUNTIFS($A$5:$A$1500,"&gt;=1001",$A$5:$A$1500,"&lt;=1005",$N$5:$N$1500,"&gt;"&amp;$N562)+1,""))</f>
        <v/>
      </c>
      <c r="N562" s="50">
        <f>ROUND(((O562*3+P562*3+Q562*3+R562*3+S562*1)/13)*5,0)</f>
        <v/>
      </c>
      <c r="O562" s="43" t="n">
        <v>29.63</v>
      </c>
      <c r="P562" s="43" t="n">
        <v>46.16</v>
      </c>
      <c r="Q562" s="43" t="n">
        <v>34.13</v>
      </c>
      <c r="R562" s="43" t="n">
        <v>26.25</v>
      </c>
      <c r="S562" s="43" t="n">
        <v>43.75</v>
      </c>
      <c r="T562" s="58">
        <f>IF($C562="","",IF(ISNA(MATCH($C562,Comparativosimulacros!$E:$E,0)),"Falta en Comparativo","Sí está"))</f>
        <v/>
      </c>
    </row>
    <row r="563" ht="15.75" customHeight="1" s="42">
      <c r="A563" s="50" t="n">
        <v>902</v>
      </c>
      <c r="B563" s="44" t="n"/>
      <c r="C563" s="44" t="n">
        <v>1025658121</v>
      </c>
      <c r="D563" s="43" t="inlineStr">
        <is>
          <t>Hernández Quiros Nicoll</t>
        </is>
      </c>
      <c r="E563" s="51" t="n"/>
      <c r="F563" s="52" t="n"/>
      <c r="G563" s="45" t="n">
        <v>2.9</v>
      </c>
      <c r="H563" s="45" t="n">
        <v>3.8</v>
      </c>
      <c r="I563" s="45" t="n">
        <v>3.53</v>
      </c>
      <c r="J563" s="45" t="n">
        <v>2.97</v>
      </c>
      <c r="K563" s="45" t="n">
        <v>1.99</v>
      </c>
      <c r="L563" s="58">
        <f>IF(OR($A563="",$N563=0),"",COUNTIFS($A$5:$A$1500,$A563,$N$5:$N$1500,"&gt;"&amp;$N563)+1)</f>
        <v/>
      </c>
      <c r="M563" s="58">
        <f>IF(OR($A563="",$N563=0),"",IF(AND($A563&gt;=1001,$A563&lt;=1005),COUNTIFS($A$5:$A$1500,"&gt;=1001",$A$5:$A$1500,"&lt;=1005",$N$5:$N$1500,"&gt;"&amp;$N563)+1,""))</f>
        <v/>
      </c>
      <c r="N563" s="50">
        <f>ROUND(((O563*3+P563*3+Q563*3+R563*3+S563*1)/13)*5,0)</f>
        <v/>
      </c>
      <c r="O563" s="43" t="n">
        <v>45.5</v>
      </c>
      <c r="P563" s="43" t="n">
        <v>66.52</v>
      </c>
      <c r="Q563" s="43" t="n">
        <v>63</v>
      </c>
      <c r="R563" s="43" t="n">
        <v>48.13</v>
      </c>
      <c r="S563" s="43" t="n">
        <v>30.63</v>
      </c>
      <c r="T563" s="58">
        <f>IF($C563="","",IF(ISNA(MATCH($C563,Comparativosimulacros!$E:$E,0)),"Falta en Comparativo","Sí está"))</f>
        <v/>
      </c>
    </row>
    <row r="564" ht="15.75" customHeight="1" s="42">
      <c r="A564" s="50" t="n">
        <v>902</v>
      </c>
      <c r="B564" s="44" t="n"/>
      <c r="C564" s="44" t="n">
        <v>1011594874</v>
      </c>
      <c r="D564" s="43" t="inlineStr">
        <is>
          <t>Hernández Vargas Josellyne</t>
        </is>
      </c>
      <c r="E564" s="51" t="n"/>
      <c r="F564" s="52" t="n"/>
      <c r="G564" s="45" t="n">
        <v>3.08</v>
      </c>
      <c r="H564" s="45" t="n">
        <v>4.72</v>
      </c>
      <c r="I564" s="45" t="n">
        <v>4.41</v>
      </c>
      <c r="J564" s="45" t="n">
        <v>4.05</v>
      </c>
      <c r="K564" s="45" t="n">
        <v>3.41</v>
      </c>
      <c r="L564" s="58">
        <f>IF(OR($A564="",$N564=0),"",COUNTIFS($A$5:$A$1500,$A564,$N$5:$N$1500,"&gt;"&amp;$N564)+1)</f>
        <v/>
      </c>
      <c r="M564" s="58">
        <f>IF(OR($A564="",$N564=0),"",IF(AND($A564&gt;=1001,$A564&lt;=1005),COUNTIFS($A$5:$A$1500,"&gt;=1001",$A$5:$A$1500,"&lt;=1005",$N$5:$N$1500,"&gt;"&amp;$N564)+1,""))</f>
        <v/>
      </c>
      <c r="N564" s="50">
        <f>ROUND(((O564*3+P564*3+Q564*3+R564*3+S564*1)/13)*5,0)</f>
        <v/>
      </c>
      <c r="O564" s="43" t="n">
        <v>48.25</v>
      </c>
      <c r="P564" s="43" t="n">
        <v>82.68000000000001</v>
      </c>
      <c r="Q564" s="43" t="n">
        <v>78.75</v>
      </c>
      <c r="R564" s="43" t="n">
        <v>65.63</v>
      </c>
      <c r="S564" s="43" t="n">
        <v>52.5</v>
      </c>
      <c r="T564" s="58">
        <f>IF($C564="","",IF(ISNA(MATCH($C564,Comparativosimulacros!$E:$E,0)),"Falta en Comparativo","Sí está"))</f>
        <v/>
      </c>
    </row>
    <row r="565" ht="15.75" customHeight="1" s="42">
      <c r="A565" s="50" t="n">
        <v>902</v>
      </c>
      <c r="B565" s="44" t="n"/>
      <c r="C565" s="44" t="n">
        <v>1021929225</v>
      </c>
      <c r="D565" s="43" t="inlineStr">
        <is>
          <t>Holguín Cartagena Silvana</t>
        </is>
      </c>
      <c r="E565" s="51" t="n"/>
      <c r="F565" s="52" t="n"/>
      <c r="G565" s="45" t="n">
        <v>4.09</v>
      </c>
      <c r="H565" s="45" t="n">
        <v>2.5</v>
      </c>
      <c r="I565" s="45" t="n">
        <v>4.71</v>
      </c>
      <c r="J565" s="45" t="n">
        <v>3.51</v>
      </c>
      <c r="K565" s="45" t="n">
        <v>3.97</v>
      </c>
      <c r="L565" s="58">
        <f>IF(OR($A565="",$N565=0),"",COUNTIFS($A$5:$A$1500,$A565,$N$5:$N$1500,"&gt;"&amp;$N565)+1)</f>
        <v/>
      </c>
      <c r="M565" s="58">
        <f>IF(OR($A565="",$N565=0),"",IF(AND($A565&gt;=1001,$A565&lt;=1005),COUNTIFS($A$5:$A$1500,"&gt;=1001",$A$5:$A$1500,"&lt;=1005",$N$5:$N$1500,"&gt;"&amp;$N565)+1,""))</f>
        <v/>
      </c>
      <c r="N565" s="50">
        <f>ROUND(((O565*3+P565*3+Q565*3+R565*3+S565*1)/13)*5,0)</f>
        <v/>
      </c>
      <c r="O565" s="43" t="n">
        <v>64.13</v>
      </c>
      <c r="P565" s="43" t="n">
        <v>43.79</v>
      </c>
      <c r="Q565" s="43" t="n">
        <v>84.13</v>
      </c>
      <c r="R565" s="43" t="n">
        <v>56.88</v>
      </c>
      <c r="S565" s="43" t="n">
        <v>61.25</v>
      </c>
      <c r="T565" s="58">
        <f>IF($C565="","",IF(ISNA(MATCH($C565,Comparativosimulacros!$E:$E,0)),"Falta en Comparativo","Sí está"))</f>
        <v/>
      </c>
    </row>
    <row r="566" ht="15.75" customHeight="1" s="42">
      <c r="A566" s="50" t="n">
        <v>902</v>
      </c>
      <c r="B566" s="44" t="n"/>
      <c r="C566" s="44" t="n">
        <v>1011594739</v>
      </c>
      <c r="D566" s="43" t="inlineStr">
        <is>
          <t>López Pérez María Fernanda</t>
        </is>
      </c>
      <c r="E566" s="51" t="n"/>
      <c r="F566" s="52" t="n"/>
      <c r="G566" s="45" t="n">
        <v>2.73</v>
      </c>
      <c r="H566" s="45" t="n">
        <v>3.12</v>
      </c>
      <c r="I566" s="45" t="n">
        <v>4.56</v>
      </c>
      <c r="J566" s="45" t="n">
        <v>3.51</v>
      </c>
      <c r="K566" s="45" t="n">
        <v>3.41</v>
      </c>
      <c r="L566" s="58">
        <f>IF(OR($A566="",$N566=0),"",COUNTIFS($A$5:$A$1500,$A566,$N$5:$N$1500,"&gt;"&amp;$N566)+1)</f>
        <v/>
      </c>
      <c r="M566" s="58">
        <f>IF(OR($A566="",$N566=0),"",IF(AND($A566&gt;=1001,$A566&lt;=1005),COUNTIFS($A$5:$A$1500,"&gt;=1001",$A$5:$A$1500,"&lt;=1005",$N$5:$N$1500,"&gt;"&amp;$N566)+1,""))</f>
        <v/>
      </c>
      <c r="N566" s="50">
        <f>ROUND(((O566*3+P566*3+Q566*3+R566*3+S566*1)/13)*5,0)</f>
        <v/>
      </c>
      <c r="O566" s="43" t="n">
        <v>42.75</v>
      </c>
      <c r="P566" s="43" t="n">
        <v>54.73</v>
      </c>
      <c r="Q566" s="43" t="n">
        <v>81.38</v>
      </c>
      <c r="R566" s="43" t="n">
        <v>56.88</v>
      </c>
      <c r="S566" s="43" t="n">
        <v>52.5</v>
      </c>
      <c r="T566" s="58">
        <f>IF($C566="","",IF(ISNA(MATCH($C566,Comparativosimulacros!$E:$E,0)),"Falta en Comparativo","Sí está"))</f>
        <v/>
      </c>
    </row>
    <row r="567" ht="15.75" customHeight="1" s="42">
      <c r="A567" s="50" t="n">
        <v>902</v>
      </c>
      <c r="B567" s="44" t="n"/>
      <c r="C567" s="44" t="n">
        <v>1011593607</v>
      </c>
      <c r="D567" s="43" t="inlineStr">
        <is>
          <t>Marín Zapata David Santiago</t>
        </is>
      </c>
      <c r="E567" s="51" t="n"/>
      <c r="F567" s="52" t="n"/>
      <c r="G567" s="45" t="n">
        <v>4.62</v>
      </c>
      <c r="H567" s="45" t="n">
        <v>4.88</v>
      </c>
      <c r="I567" s="45" t="n">
        <v>2.5</v>
      </c>
      <c r="J567" s="45" t="n">
        <v>2.97</v>
      </c>
      <c r="K567" s="45" t="n">
        <v>3.69</v>
      </c>
      <c r="L567" s="58">
        <f>IF(OR($A567="",$N567=0),"",COUNTIFS($A$5:$A$1500,$A567,$N$5:$N$1500,"&gt;"&amp;$N567)+1)</f>
        <v/>
      </c>
      <c r="M567" s="58">
        <f>IF(OR($A567="",$N567=0),"",IF(AND($A567&gt;=1001,$A567&lt;=1005),COUNTIFS($A$5:$A$1500,"&gt;=1001",$A$5:$A$1500,"&lt;=1005",$N$5:$N$1500,"&gt;"&amp;$N567)+1,""))</f>
        <v/>
      </c>
      <c r="N567" s="50">
        <f>ROUND(((O567*3+P567*3+Q567*3+R567*3+S567*1)/13)*5,0)</f>
        <v/>
      </c>
      <c r="O567" s="43" t="n">
        <v>72.38</v>
      </c>
      <c r="P567" s="43" t="n">
        <v>85.48999999999999</v>
      </c>
      <c r="Q567" s="43" t="n">
        <v>44.63</v>
      </c>
      <c r="R567" s="43" t="n">
        <v>48.13</v>
      </c>
      <c r="S567" s="43" t="n">
        <v>56.88</v>
      </c>
      <c r="T567" s="58">
        <f>IF($C567="","",IF(ISNA(MATCH($C567,Comparativosimulacros!$E:$E,0)),"Falta en Comparativo","Sí está"))</f>
        <v/>
      </c>
    </row>
    <row r="568" ht="15.75" customHeight="1" s="42">
      <c r="A568" s="50" t="n">
        <v>902</v>
      </c>
      <c r="B568" s="44" t="n"/>
      <c r="C568" s="44" t="n">
        <v>1025772545</v>
      </c>
      <c r="D568" s="43" t="inlineStr">
        <is>
          <t>Morales Holguín Sebastián</t>
        </is>
      </c>
      <c r="E568" s="51" t="n"/>
      <c r="F568" s="52" t="n"/>
      <c r="G568" s="45" t="n">
        <v>3.25</v>
      </c>
      <c r="H568" s="45" t="n">
        <v>4.04</v>
      </c>
      <c r="I568" s="45" t="n">
        <v>4.12</v>
      </c>
      <c r="J568" s="45" t="n">
        <v>2.16</v>
      </c>
      <c r="K568" s="45" t="n">
        <v>3.41</v>
      </c>
      <c r="L568" s="58">
        <f>IF(OR($A568="",$N568=0),"",COUNTIFS($A$5:$A$1500,$A568,$N$5:$N$1500,"&gt;"&amp;$N568)+1)</f>
        <v/>
      </c>
      <c r="M568" s="58">
        <f>IF(OR($A568="",$N568=0),"",IF(AND($A568&gt;=1001,$A568&lt;=1005),COUNTIFS($A$5:$A$1500,"&gt;=1001",$A$5:$A$1500,"&lt;=1005",$N$5:$N$1500,"&gt;"&amp;$N568)+1,""))</f>
        <v/>
      </c>
      <c r="N568" s="50">
        <f>ROUND(((O568*3+P568*3+Q568*3+R568*3+S568*1)/13)*5,0)</f>
        <v/>
      </c>
      <c r="O568" s="43" t="n">
        <v>51</v>
      </c>
      <c r="P568" s="43" t="n">
        <v>70.8</v>
      </c>
      <c r="Q568" s="43" t="n">
        <v>73.63</v>
      </c>
      <c r="R568" s="43" t="n">
        <v>35</v>
      </c>
      <c r="S568" s="43" t="n">
        <v>52.5</v>
      </c>
      <c r="T568" s="58">
        <f>IF($C568="","",IF(ISNA(MATCH($C568,Comparativosimulacros!$E:$E,0)),"Falta en Comparativo","Sí está"))</f>
        <v/>
      </c>
    </row>
    <row r="569" ht="15.75" customHeight="1" s="42">
      <c r="A569" s="50" t="n">
        <v>902</v>
      </c>
      <c r="B569" s="44" t="n"/>
      <c r="C569" s="44" t="n">
        <v>1011594048</v>
      </c>
      <c r="D569" s="43" t="inlineStr">
        <is>
          <t>Moreno Tilano Michell Dahiana</t>
        </is>
      </c>
      <c r="E569" s="51" t="n"/>
      <c r="F569" s="52" t="n"/>
      <c r="G569" s="45" t="n">
        <v>3.08</v>
      </c>
      <c r="H569" s="45" t="n">
        <v>1.42</v>
      </c>
      <c r="I569" s="45" t="n">
        <v>1.47</v>
      </c>
      <c r="J569" s="45" t="n">
        <v>1.08</v>
      </c>
      <c r="K569" s="45" t="n">
        <v>1.42</v>
      </c>
      <c r="L569" s="58">
        <f>IF(OR($A569="",$N569=0),"",COUNTIFS($A$5:$A$1500,$A569,$N$5:$N$1500,"&gt;"&amp;$N569)+1)</f>
        <v/>
      </c>
      <c r="M569" s="58">
        <f>IF(OR($A569="",$N569=0),"",IF(AND($A569&gt;=1001,$A569&lt;=1005),COUNTIFS($A$5:$A$1500,"&gt;=1001",$A$5:$A$1500,"&lt;=1005",$N$5:$N$1500,"&gt;"&amp;$N569)+1,""))</f>
        <v/>
      </c>
      <c r="N569" s="50">
        <f>ROUND(((O569*3+P569*3+Q569*3+R569*3+S569*1)/13)*5,0)</f>
        <v/>
      </c>
      <c r="O569" s="43" t="n">
        <v>48.25</v>
      </c>
      <c r="P569" s="43" t="n">
        <v>24.82</v>
      </c>
      <c r="Q569" s="43" t="n">
        <v>26.25</v>
      </c>
      <c r="R569" s="43" t="n">
        <v>17.5</v>
      </c>
      <c r="S569" s="43" t="n">
        <v>21.88</v>
      </c>
      <c r="T569" s="58">
        <f>IF($C569="","",IF(ISNA(MATCH($C569,Comparativosimulacros!$E:$E,0)),"Falta en Comparativo","Sí está"))</f>
        <v/>
      </c>
    </row>
    <row r="570" ht="15.75" customHeight="1" s="42">
      <c r="A570" s="50" t="n">
        <v>902</v>
      </c>
      <c r="B570" s="44" t="n"/>
      <c r="C570" s="44" t="n">
        <v>1011594183</v>
      </c>
      <c r="D570" s="43" t="inlineStr">
        <is>
          <t>Ospina Aguirre Mariángel</t>
        </is>
      </c>
      <c r="E570" s="51" t="n"/>
      <c r="F570" s="52" t="n"/>
      <c r="G570" s="45" t="n">
        <v>3.61</v>
      </c>
      <c r="H570" s="45" t="n">
        <v>3.42</v>
      </c>
      <c r="I570" s="45" t="n">
        <v>4.27</v>
      </c>
      <c r="J570" s="45" t="n">
        <v>3.51</v>
      </c>
      <c r="K570" s="45" t="n">
        <v>2.55</v>
      </c>
      <c r="L570" s="58">
        <f>IF(OR($A570="",$N570=0),"",COUNTIFS($A$5:$A$1500,$A570,$N$5:$N$1500,"&gt;"&amp;$N570)+1)</f>
        <v/>
      </c>
      <c r="M570" s="58">
        <f>IF(OR($A570="",$N570=0),"",IF(AND($A570&gt;=1001,$A570&lt;=1005),COUNTIFS($A$5:$A$1500,"&gt;=1001",$A$5:$A$1500,"&lt;=1005",$N$5:$N$1500,"&gt;"&amp;$N570)+1,""))</f>
        <v/>
      </c>
      <c r="N570" s="50">
        <f>ROUND(((O570*3+P570*3+Q570*3+R570*3+S570*1)/13)*5,0)</f>
        <v/>
      </c>
      <c r="O570" s="43" t="n">
        <v>56.5</v>
      </c>
      <c r="P570" s="43" t="n">
        <v>59.96</v>
      </c>
      <c r="Q570" s="43" t="n">
        <v>76.25</v>
      </c>
      <c r="R570" s="43" t="n">
        <v>56.88</v>
      </c>
      <c r="S570" s="43" t="n">
        <v>39.38</v>
      </c>
      <c r="T570" s="58">
        <f>IF($C570="","",IF(ISNA(MATCH($C570,Comparativosimulacros!$E:$E,0)),"Falta en Comparativo","Sí está"))</f>
        <v/>
      </c>
    </row>
    <row r="571" ht="15.75" customHeight="1" s="42">
      <c r="A571" s="50" t="n">
        <v>902</v>
      </c>
      <c r="B571" s="44" t="n"/>
      <c r="C571" s="44" t="n">
        <v>1022096941</v>
      </c>
      <c r="D571" s="43" t="inlineStr">
        <is>
          <t>Palomino Carvajal Emmanuel</t>
        </is>
      </c>
      <c r="E571" s="51" t="n"/>
      <c r="F571" s="52" t="n"/>
      <c r="G571" s="45" t="n">
        <v>4.27</v>
      </c>
      <c r="H571" s="45" t="n">
        <v>3.43</v>
      </c>
      <c r="I571" s="45" t="n">
        <v>4.27</v>
      </c>
      <c r="J571" s="45" t="n">
        <v>3.51</v>
      </c>
      <c r="K571" s="45" t="n">
        <v>3.12</v>
      </c>
      <c r="L571" s="58">
        <f>IF(OR($A571="",$N571=0),"",COUNTIFS($A$5:$A$1500,$A571,$N$5:$N$1500,"&gt;"&amp;$N571)+1)</f>
        <v/>
      </c>
      <c r="M571" s="58">
        <f>IF(OR($A571="",$N571=0),"",IF(AND($A571&gt;=1001,$A571&lt;=1005),COUNTIFS($A$5:$A$1500,"&gt;=1001",$A$5:$A$1500,"&lt;=1005",$N$5:$N$1500,"&gt;"&amp;$N571)+1,""))</f>
        <v/>
      </c>
      <c r="N571" s="50">
        <f>ROUND(((O571*3+P571*3+Q571*3+R571*3+S571*1)/13)*5,0)</f>
        <v/>
      </c>
      <c r="O571" s="43" t="n">
        <v>66.88</v>
      </c>
      <c r="P571" s="43" t="n">
        <v>60.13</v>
      </c>
      <c r="Q571" s="43" t="n">
        <v>76.25</v>
      </c>
      <c r="R571" s="43" t="n">
        <v>56.88</v>
      </c>
      <c r="S571" s="43" t="n">
        <v>48.13</v>
      </c>
      <c r="T571" s="58">
        <f>IF($C571="","",IF(ISNA(MATCH($C571,Comparativosimulacros!$E:$E,0)),"Falta en Comparativo","Sí está"))</f>
        <v/>
      </c>
    </row>
    <row r="572" ht="15.75" customHeight="1" s="42">
      <c r="A572" s="50" t="n">
        <v>902</v>
      </c>
      <c r="B572" s="44" t="n"/>
      <c r="C572" s="44" t="n">
        <v>1011517263</v>
      </c>
      <c r="D572" s="43" t="inlineStr">
        <is>
          <t>Quiroz Alcaraz Anthony</t>
        </is>
      </c>
      <c r="E572" s="51" t="n"/>
      <c r="F572" s="52" t="n"/>
      <c r="G572" s="45" t="n">
        <v>4.62</v>
      </c>
      <c r="H572" s="45" t="n">
        <v>3.59</v>
      </c>
      <c r="I572" s="45" t="n">
        <v>4.57</v>
      </c>
      <c r="J572" s="45" t="n">
        <v>3.78</v>
      </c>
      <c r="K572" s="45" t="n">
        <v>5</v>
      </c>
      <c r="L572" s="58">
        <f>IF(OR($A572="",$N572=0),"",COUNTIFS($A$5:$A$1500,$A572,$N$5:$N$1500,"&gt;"&amp;$N572)+1)</f>
        <v/>
      </c>
      <c r="M572" s="58">
        <f>IF(OR($A572="",$N572=0),"",IF(AND($A572&gt;=1001,$A572&lt;=1005),COUNTIFS($A$5:$A$1500,"&gt;=1001",$A$5:$A$1500,"&lt;=1005",$N$5:$N$1500,"&gt;"&amp;$N572)+1,""))</f>
        <v/>
      </c>
      <c r="N572" s="50">
        <f>ROUND(((O572*3+P572*3+Q572*3+R572*3+S572*1)/13)*5,0)</f>
        <v/>
      </c>
      <c r="O572" s="43" t="n">
        <v>72.38</v>
      </c>
      <c r="P572" s="43" t="n">
        <v>62.86</v>
      </c>
      <c r="Q572" s="43" t="n">
        <v>81.5</v>
      </c>
      <c r="R572" s="43" t="n">
        <v>61.25</v>
      </c>
      <c r="S572" s="43" t="n">
        <v>91.88</v>
      </c>
      <c r="T572" s="58">
        <f>IF($C572="","",IF(ISNA(MATCH($C572,Comparativosimulacros!$E:$E,0)),"Falta en Comparativo","Sí está"))</f>
        <v/>
      </c>
    </row>
    <row r="573" ht="15.75" customHeight="1" s="42">
      <c r="A573" s="50" t="n">
        <v>902</v>
      </c>
      <c r="B573" s="44" t="n"/>
      <c r="C573" s="44" t="n">
        <v>1028005790</v>
      </c>
      <c r="D573" s="43" t="inlineStr">
        <is>
          <t>Quiñones Cartagena Jhon Alexander</t>
        </is>
      </c>
      <c r="E573" s="51" t="n"/>
      <c r="F573" s="52" t="n"/>
      <c r="G573" s="45" t="n">
        <v>3.08</v>
      </c>
      <c r="H573" s="45" t="n">
        <v>4.04</v>
      </c>
      <c r="I573" s="45" t="n">
        <v>4.86</v>
      </c>
      <c r="J573" s="45" t="n">
        <v>4.86</v>
      </c>
      <c r="K573" s="45" t="n">
        <v>4.54</v>
      </c>
      <c r="L573" s="58">
        <f>IF(OR($A573="",$N573=0),"",COUNTIFS($A$5:$A$1500,$A573,$N$5:$N$1500,"&gt;"&amp;$N573)+1)</f>
        <v/>
      </c>
      <c r="M573" s="58">
        <f>IF(OR($A573="",$N573=0),"",IF(AND($A573&gt;=1001,$A573&lt;=1005),COUNTIFS($A$5:$A$1500,"&gt;=1001",$A$5:$A$1500,"&lt;=1005",$N$5:$N$1500,"&gt;"&amp;$N573)+1,""))</f>
        <v/>
      </c>
      <c r="N573" s="50">
        <f>ROUND(((O573*3+P573*3+Q573*3+R573*3+S573*1)/13)*5,0)</f>
        <v/>
      </c>
      <c r="O573" s="43" t="n">
        <v>48.25</v>
      </c>
      <c r="P573" s="43" t="n">
        <v>70.8</v>
      </c>
      <c r="Q573" s="43" t="n">
        <v>86.75</v>
      </c>
      <c r="R573" s="43" t="n">
        <v>78.75</v>
      </c>
      <c r="S573" s="43" t="n">
        <v>70</v>
      </c>
      <c r="T573" s="58">
        <f>IF($C573="","",IF(ISNA(MATCH($C573,Comparativosimulacros!$E:$E,0)),"Falta en Comparativo","Sí está"))</f>
        <v/>
      </c>
    </row>
    <row r="574" ht="15.75" customHeight="1" s="42">
      <c r="A574" s="50" t="n">
        <v>902</v>
      </c>
      <c r="B574" s="44" t="n"/>
      <c r="C574" s="44" t="n">
        <v>1028012265</v>
      </c>
      <c r="D574" s="43" t="inlineStr">
        <is>
          <t>Quiñones Cartagena Julio Cesar</t>
        </is>
      </c>
      <c r="E574" s="51" t="n"/>
      <c r="F574" s="52" t="n"/>
      <c r="G574" s="45" t="n">
        <v>4.09</v>
      </c>
      <c r="H574" s="45" t="n">
        <v>3.72</v>
      </c>
      <c r="I574" s="45" t="n">
        <v>3.82</v>
      </c>
      <c r="J574" s="45" t="n">
        <v>4.05</v>
      </c>
      <c r="K574" s="45" t="n">
        <v>5</v>
      </c>
      <c r="L574" s="58">
        <f>IF(OR($A574="",$N574=0),"",COUNTIFS($A$5:$A$1500,$A574,$N$5:$N$1500,"&gt;"&amp;$N574)+1)</f>
        <v/>
      </c>
      <c r="M574" s="58">
        <f>IF(OR($A574="",$N574=0),"",IF(AND($A574&gt;=1001,$A574&lt;=1005),COUNTIFS($A$5:$A$1500,"&gt;=1001",$A$5:$A$1500,"&lt;=1005",$N$5:$N$1500,"&gt;"&amp;$N574)+1,""))</f>
        <v/>
      </c>
      <c r="N574" s="50">
        <f>ROUND(((O574*3+P574*3+Q574*3+R574*3+S574*1)/13)*5,0)</f>
        <v/>
      </c>
      <c r="O574" s="43" t="n">
        <v>64.13</v>
      </c>
      <c r="P574" s="43" t="n">
        <v>65.13</v>
      </c>
      <c r="Q574" s="43" t="n">
        <v>68.25</v>
      </c>
      <c r="R574" s="43" t="n">
        <v>65.63</v>
      </c>
      <c r="S574" s="43" t="n">
        <v>78.75</v>
      </c>
      <c r="T574" s="58">
        <f>IF($C574="","",IF(ISNA(MATCH($C574,Comparativosimulacros!$E:$E,0)),"Falta en Comparativo","Sí está"))</f>
        <v/>
      </c>
    </row>
    <row r="575" ht="15.75" customHeight="1" s="42">
      <c r="A575" s="50" t="n">
        <v>902</v>
      </c>
      <c r="B575" s="44" t="n"/>
      <c r="C575" s="44" t="n">
        <v>1062973308</v>
      </c>
      <c r="D575" s="43" t="inlineStr">
        <is>
          <t>Rivas Benítez Valentina Andrea</t>
        </is>
      </c>
      <c r="E575" s="51" t="n"/>
      <c r="F575" s="52" t="n"/>
      <c r="G575" s="45" t="n">
        <v>4.42</v>
      </c>
      <c r="H575" s="45" t="n">
        <v>3.87</v>
      </c>
      <c r="I575" s="45" t="n">
        <v>3.68</v>
      </c>
      <c r="J575" s="45" t="n">
        <v>4.59</v>
      </c>
      <c r="K575" s="45" t="n">
        <v>3.69</v>
      </c>
      <c r="L575" s="58">
        <f>IF(OR($A575="",$N575=0),"",COUNTIFS($A$5:$A$1500,$A575,$N$5:$N$1500,"&gt;"&amp;$N575)+1)</f>
        <v/>
      </c>
      <c r="M575" s="58">
        <f>IF(OR($A575="",$N575=0),"",IF(AND($A575&gt;=1001,$A575&lt;=1005),COUNTIFS($A$5:$A$1500,"&gt;=1001",$A$5:$A$1500,"&lt;=1005",$N$5:$N$1500,"&gt;"&amp;$N575)+1,""))</f>
        <v/>
      </c>
      <c r="N575" s="50">
        <f>ROUND(((O575*3+P575*3+Q575*3+R575*3+S575*1)/13)*5,0)</f>
        <v/>
      </c>
      <c r="O575" s="43" t="n">
        <v>69.25</v>
      </c>
      <c r="P575" s="43" t="n">
        <v>67.72</v>
      </c>
      <c r="Q575" s="43" t="n">
        <v>65.63</v>
      </c>
      <c r="R575" s="43" t="n">
        <v>74.38</v>
      </c>
      <c r="S575" s="43" t="n">
        <v>56.88</v>
      </c>
      <c r="T575" s="58">
        <f>IF($C575="","",IF(ISNA(MATCH($C575,Comparativosimulacros!$E:$E,0)),"Falta en Comparativo","Sí está"))</f>
        <v/>
      </c>
    </row>
    <row r="576" ht="15.75" customHeight="1" s="42">
      <c r="A576" s="50" t="n">
        <v>902</v>
      </c>
      <c r="B576" s="44" t="n"/>
      <c r="C576" s="44" t="n">
        <v>1071435782</v>
      </c>
      <c r="D576" s="43" t="inlineStr">
        <is>
          <t>Rivas Tuiran Jhonatan Andrés</t>
        </is>
      </c>
      <c r="E576" s="51" t="n"/>
      <c r="F576" s="52" t="n"/>
      <c r="G576" s="45" t="n">
        <v>4.07</v>
      </c>
      <c r="H576" s="45" t="n">
        <v>3.47</v>
      </c>
      <c r="I576" s="45" t="n">
        <v>4.12</v>
      </c>
      <c r="J576" s="45" t="n">
        <v>4.05</v>
      </c>
      <c r="K576" s="45" t="n">
        <v>4.26</v>
      </c>
      <c r="L576" s="58">
        <f>IF(OR($A576="",$N576=0),"",COUNTIFS($A$5:$A$1500,$A576,$N$5:$N$1500,"&gt;"&amp;$N576)+1)</f>
        <v/>
      </c>
      <c r="M576" s="58">
        <f>IF(OR($A576="",$N576=0),"",IF(AND($A576&gt;=1001,$A576&lt;=1005),COUNTIFS($A$5:$A$1500,"&gt;=1001",$A$5:$A$1500,"&lt;=1005",$N$5:$N$1500,"&gt;"&amp;$N576)+1,""))</f>
        <v/>
      </c>
      <c r="N576" s="50">
        <f>ROUND(((O576*3+P576*3+Q576*3+R576*3+S576*1)/13)*5,0)</f>
        <v/>
      </c>
      <c r="O576" s="43" t="n">
        <v>63.75</v>
      </c>
      <c r="P576" s="43" t="n">
        <v>60.85</v>
      </c>
      <c r="Q576" s="43" t="n">
        <v>73.5</v>
      </c>
      <c r="R576" s="43" t="n">
        <v>65.63</v>
      </c>
      <c r="S576" s="43" t="n">
        <v>65.63</v>
      </c>
      <c r="T576" s="58">
        <f>IF($C576="","",IF(ISNA(MATCH($C576,Comparativosimulacros!$E:$E,0)),"Falta en Comparativo","Sí está"))</f>
        <v/>
      </c>
    </row>
    <row r="577" ht="15.75" customHeight="1" s="42">
      <c r="A577" s="50" t="n">
        <v>902</v>
      </c>
      <c r="B577" s="44" t="n"/>
      <c r="C577" s="44" t="n">
        <v>1011594540</v>
      </c>
      <c r="D577" s="43" t="inlineStr">
        <is>
          <t>Rodríguez Alcaraz Sebastián</t>
        </is>
      </c>
      <c r="E577" s="51" t="n"/>
      <c r="F577" s="52" t="n"/>
      <c r="G577" s="45" t="n">
        <v>5</v>
      </c>
      <c r="H577" s="45" t="n">
        <v>4.51</v>
      </c>
      <c r="I577" s="45" t="n">
        <v>5</v>
      </c>
      <c r="J577" s="45" t="n">
        <v>4.05</v>
      </c>
      <c r="K577" s="45" t="n">
        <v>5</v>
      </c>
      <c r="L577" s="58">
        <f>IF(OR($A577="",$N577=0),"",COUNTIFS($A$5:$A$1500,$A577,$N$5:$N$1500,"&gt;"&amp;$N577)+1)</f>
        <v/>
      </c>
      <c r="M577" s="58">
        <f>IF(OR($A577="",$N577=0),"",IF(AND($A577&gt;=1001,$A577&lt;=1005),COUNTIFS($A$5:$A$1500,"&gt;=1001",$A$5:$A$1500,"&lt;=1005",$N$5:$N$1500,"&gt;"&amp;$N577)+1,""))</f>
        <v/>
      </c>
      <c r="N577" s="50">
        <f>ROUND(((O577*3+P577*3+Q577*3+R577*3+S577*1)/13)*5,0)</f>
        <v/>
      </c>
      <c r="O577" s="43" t="n">
        <v>80.63</v>
      </c>
      <c r="P577" s="43" t="n">
        <v>79.02</v>
      </c>
      <c r="Q577" s="43" t="n">
        <v>89.38</v>
      </c>
      <c r="R577" s="43" t="n">
        <v>65.63</v>
      </c>
      <c r="S577" s="43" t="n">
        <v>78.75</v>
      </c>
      <c r="T577" s="58">
        <f>IF($C577="","",IF(ISNA(MATCH($C577,Comparativosimulacros!$E:$E,0)),"Falta en Comparativo","Sí está"))</f>
        <v/>
      </c>
    </row>
    <row r="578" ht="15.75" customHeight="1" s="42">
      <c r="A578" s="50" t="n">
        <v>902</v>
      </c>
      <c r="B578" s="44" t="n"/>
      <c r="C578" s="44" t="n">
        <v>1011594583</v>
      </c>
      <c r="D578" s="43" t="inlineStr">
        <is>
          <t>Rodríguez Franco Nicolle</t>
        </is>
      </c>
      <c r="E578" s="51" t="n"/>
      <c r="F578" s="52" t="n"/>
      <c r="G578" s="45" t="n">
        <v>3.08</v>
      </c>
      <c r="H578" s="45" t="n">
        <v>3.53</v>
      </c>
      <c r="I578" s="45" t="n">
        <v>3.24</v>
      </c>
      <c r="J578" s="45" t="n">
        <v>4.05</v>
      </c>
      <c r="K578" s="45" t="n">
        <v>3.69</v>
      </c>
      <c r="L578" s="58">
        <f>IF(OR($A578="",$N578=0),"",COUNTIFS($A$5:$A$1500,$A578,$N$5:$N$1500,"&gt;"&amp;$N578)+1)</f>
        <v/>
      </c>
      <c r="M578" s="58">
        <f>IF(OR($A578="",$N578=0),"",IF(AND($A578&gt;=1001,$A578&lt;=1005),COUNTIFS($A$5:$A$1500,"&gt;=1001",$A$5:$A$1500,"&lt;=1005",$N$5:$N$1500,"&gt;"&amp;$N578)+1,""))</f>
        <v/>
      </c>
      <c r="N578" s="50">
        <f>ROUND(((O578*3+P578*3+Q578*3+R578*3+S578*1)/13)*5,0)</f>
        <v/>
      </c>
      <c r="O578" s="43" t="n">
        <v>48.25</v>
      </c>
      <c r="P578" s="43" t="n">
        <v>61.83</v>
      </c>
      <c r="Q578" s="43" t="n">
        <v>57.75</v>
      </c>
      <c r="R578" s="43" t="n">
        <v>65.63</v>
      </c>
      <c r="S578" s="43" t="n">
        <v>56.88</v>
      </c>
      <c r="T578" s="58">
        <f>IF($C578="","",IF(ISNA(MATCH($C578,Comparativosimulacros!$E:$E,0)),"Falta en Comparativo","Sí está"))</f>
        <v/>
      </c>
    </row>
    <row r="579" ht="15.75" customHeight="1" s="42">
      <c r="A579" s="50" t="n">
        <v>902</v>
      </c>
      <c r="B579" s="44" t="n"/>
      <c r="C579" s="44" t="n">
        <v>1037126299</v>
      </c>
      <c r="D579" s="43" t="inlineStr">
        <is>
          <t>Saldarriaga David Karen Dayana</t>
        </is>
      </c>
      <c r="E579" s="51" t="n"/>
      <c r="F579" s="52" t="n"/>
      <c r="G579" s="45" t="n">
        <v>4.27</v>
      </c>
      <c r="H579" s="45" t="n">
        <v>4.83</v>
      </c>
      <c r="I579" s="45" t="n">
        <v>4.42</v>
      </c>
      <c r="J579" s="45" t="n">
        <v>4.32</v>
      </c>
      <c r="K579" s="45" t="n">
        <v>4.82</v>
      </c>
      <c r="L579" s="58">
        <f>IF(OR($A579="",$N579=0),"",COUNTIFS($A$5:$A$1500,$A579,$N$5:$N$1500,"&gt;"&amp;$N579)+1)</f>
        <v/>
      </c>
      <c r="M579" s="58">
        <f>IF(OR($A579="",$N579=0),"",IF(AND($A579&gt;=1001,$A579&lt;=1005),COUNTIFS($A$5:$A$1500,"&gt;=1001",$A$5:$A$1500,"&lt;=1005",$N$5:$N$1500,"&gt;"&amp;$N579)+1,""))</f>
        <v/>
      </c>
      <c r="N579" s="50">
        <f>ROUND(((O579*3+P579*3+Q579*3+R579*3+S579*1)/13)*5,0)</f>
        <v/>
      </c>
      <c r="O579" s="43" t="n">
        <v>66.88</v>
      </c>
      <c r="P579" s="43" t="n">
        <v>84.69</v>
      </c>
      <c r="Q579" s="43" t="n">
        <v>78.88</v>
      </c>
      <c r="R579" s="43" t="n">
        <v>70</v>
      </c>
      <c r="S579" s="43" t="n">
        <v>74.38</v>
      </c>
      <c r="T579" s="58">
        <f>IF($C579="","",IF(ISNA(MATCH($C579,Comparativosimulacros!$E:$E,0)),"Falta en Comparativo","Sí está"))</f>
        <v/>
      </c>
    </row>
    <row r="580" ht="15.75" customHeight="1" s="42">
      <c r="A580" s="50" t="n">
        <v>902</v>
      </c>
      <c r="B580" s="44" t="n"/>
      <c r="C580" s="44" t="n">
        <v>1011594423</v>
      </c>
      <c r="D580" s="43" t="inlineStr">
        <is>
          <t>Serna Tilano Jacob</t>
        </is>
      </c>
      <c r="E580" s="51" t="n"/>
      <c r="F580" s="52" t="n"/>
      <c r="G580" s="45" t="n">
        <v>4.44</v>
      </c>
      <c r="H580" s="45" t="n">
        <v>4.68</v>
      </c>
      <c r="I580" s="45" t="n">
        <v>3.68</v>
      </c>
      <c r="J580" s="45" t="n">
        <v>4.86</v>
      </c>
      <c r="K580" s="45" t="n">
        <v>2.55</v>
      </c>
      <c r="L580" s="58">
        <f>IF(OR($A580="",$N580=0),"",COUNTIFS($A$5:$A$1500,$A580,$N$5:$N$1500,"&gt;"&amp;$N580)+1)</f>
        <v/>
      </c>
      <c r="M580" s="58">
        <f>IF(OR($A580="",$N580=0),"",IF(AND($A580&gt;=1001,$A580&lt;=1005),COUNTIFS($A$5:$A$1500,"&gt;=1001",$A$5:$A$1500,"&lt;=1005",$N$5:$N$1500,"&gt;"&amp;$N580)+1,""))</f>
        <v/>
      </c>
      <c r="N580" s="50">
        <f>ROUND(((O580*3+P580*3+Q580*3+R580*3+S580*1)/13)*5,0)</f>
        <v/>
      </c>
      <c r="O580" s="43" t="n">
        <v>69.63</v>
      </c>
      <c r="P580" s="43" t="n">
        <v>82.05</v>
      </c>
      <c r="Q580" s="43" t="n">
        <v>65.63</v>
      </c>
      <c r="R580" s="43" t="n">
        <v>78.75</v>
      </c>
      <c r="S580" s="43" t="n">
        <v>39.38</v>
      </c>
      <c r="T580" s="58">
        <f>IF($C580="","",IF(ISNA(MATCH($C580,Comparativosimulacros!$E:$E,0)),"Falta en Comparativo","Sí está"))</f>
        <v/>
      </c>
    </row>
    <row r="581" ht="15.75" customHeight="1" s="42">
      <c r="A581" s="50" t="n">
        <v>902</v>
      </c>
      <c r="B581" s="44" t="n"/>
      <c r="C581" s="44" t="n">
        <v>1011592935</v>
      </c>
      <c r="D581" s="43" t="inlineStr">
        <is>
          <t>Urrego Cano Ian Andrés</t>
        </is>
      </c>
      <c r="E581" s="51" t="n"/>
      <c r="F581" s="52" t="n"/>
      <c r="G581" s="45" t="n">
        <v>3.92</v>
      </c>
      <c r="H581" s="45" t="n">
        <v>4.87</v>
      </c>
      <c r="I581" s="45" t="n">
        <v>3.82</v>
      </c>
      <c r="J581" s="45" t="n">
        <v>5</v>
      </c>
      <c r="K581" s="45" t="n">
        <v>4.26</v>
      </c>
      <c r="L581" s="58">
        <f>IF(OR($A581="",$N581=0),"",COUNTIFS($A$5:$A$1500,$A581,$N$5:$N$1500,"&gt;"&amp;$N581)+1)</f>
        <v/>
      </c>
      <c r="M581" s="58">
        <f>IF(OR($A581="",$N581=0),"",IF(AND($A581&gt;=1001,$A581&lt;=1005),COUNTIFS($A$5:$A$1500,"&gt;=1001",$A$5:$A$1500,"&lt;=1005",$N$5:$N$1500,"&gt;"&amp;$N581)+1,""))</f>
        <v/>
      </c>
      <c r="N581" s="50">
        <f>ROUND(((O581*3+P581*3+Q581*3+R581*3+S581*1)/13)*5,0)</f>
        <v/>
      </c>
      <c r="O581" s="43" t="n">
        <v>61.38</v>
      </c>
      <c r="P581" s="43" t="n">
        <v>85.36</v>
      </c>
      <c r="Q581" s="43" t="n">
        <v>68.25</v>
      </c>
      <c r="R581" s="43" t="n">
        <v>83.13</v>
      </c>
      <c r="S581" s="43" t="n">
        <v>65.63</v>
      </c>
      <c r="T581" s="58">
        <f>IF($C581="","",IF(ISNA(MATCH($C581,Comparativosimulacros!$E:$E,0)),"Falta en Comparativo","Sí está"))</f>
        <v/>
      </c>
    </row>
    <row r="582" ht="15.75" customHeight="1" s="42">
      <c r="A582" s="50" t="n">
        <v>902</v>
      </c>
      <c r="B582" s="44" t="n"/>
      <c r="C582" s="44" t="n">
        <v>1011594809</v>
      </c>
      <c r="D582" s="43" t="inlineStr">
        <is>
          <t>Valderrama Montoya Maylin</t>
        </is>
      </c>
      <c r="E582" s="51" t="n"/>
      <c r="F582" s="52" t="n"/>
      <c r="G582" s="45" t="n">
        <v>1.71</v>
      </c>
      <c r="H582" s="45" t="n">
        <v>4.19</v>
      </c>
      <c r="I582" s="45" t="n">
        <v>3.82</v>
      </c>
      <c r="J582" s="45" t="n">
        <v>3.51</v>
      </c>
      <c r="K582" s="45" t="n">
        <v>3.97</v>
      </c>
      <c r="L582" s="58">
        <f>IF(OR($A582="",$N582=0),"",COUNTIFS($A$5:$A$1500,$A582,$N$5:$N$1500,"&gt;"&amp;$N582)+1)</f>
        <v/>
      </c>
      <c r="M582" s="58">
        <f>IF(OR($A582="",$N582=0),"",IF(AND($A582&gt;=1001,$A582&lt;=1005),COUNTIFS($A$5:$A$1500,"&gt;=1001",$A$5:$A$1500,"&lt;=1005",$N$5:$N$1500,"&gt;"&amp;$N582)+1,""))</f>
        <v/>
      </c>
      <c r="N582" s="50">
        <f>ROUND(((O582*3+P582*3+Q582*3+R582*3+S582*1)/13)*5,0)</f>
        <v/>
      </c>
      <c r="O582" s="43" t="n">
        <v>26.88</v>
      </c>
      <c r="P582" s="43" t="n">
        <v>73.48</v>
      </c>
      <c r="Q582" s="43" t="n">
        <v>68.25</v>
      </c>
      <c r="R582" s="43" t="n">
        <v>56.88</v>
      </c>
      <c r="S582" s="43" t="n">
        <v>61.25</v>
      </c>
      <c r="T582" s="58">
        <f>IF($C582="","",IF(ISNA(MATCH($C582,Comparativosimulacros!$E:$E,0)),"Falta en Comparativo","Sí está"))</f>
        <v/>
      </c>
    </row>
    <row r="583" ht="15.75" customHeight="1" s="42">
      <c r="A583" s="50" t="n">
        <v>902</v>
      </c>
      <c r="B583" s="44" t="n"/>
      <c r="C583" s="44" t="n">
        <v>1026568611</v>
      </c>
      <c r="D583" s="43" t="inlineStr">
        <is>
          <t>Vásquez Gómez Alex David</t>
        </is>
      </c>
      <c r="E583" s="51" t="n"/>
      <c r="F583" s="52" t="n"/>
      <c r="G583" s="45" t="n">
        <v>2.24</v>
      </c>
      <c r="H583" s="45" t="n">
        <v>4.14</v>
      </c>
      <c r="I583" s="45" t="n">
        <v>3.82</v>
      </c>
      <c r="J583" s="45" t="n">
        <v>4.32</v>
      </c>
      <c r="K583" s="45" t="n">
        <v>5</v>
      </c>
      <c r="L583" s="58">
        <f>IF(OR($A583="",$N583=0),"",COUNTIFS($A$5:$A$1500,$A583,$N$5:$N$1500,"&gt;"&amp;$N583)+1)</f>
        <v/>
      </c>
      <c r="M583" s="58">
        <f>IF(OR($A583="",$N583=0),"",IF(AND($A583&gt;=1001,$A583&lt;=1005),COUNTIFS($A$5:$A$1500,"&gt;=1001",$A$5:$A$1500,"&lt;=1005",$N$5:$N$1500,"&gt;"&amp;$N583)+1,""))</f>
        <v/>
      </c>
      <c r="N583" s="50">
        <f>ROUND(((O583*3+P583*3+Q583*3+R583*3+S583*1)/13)*5,0)</f>
        <v/>
      </c>
      <c r="O583" s="43" t="n">
        <v>35.13</v>
      </c>
      <c r="P583" s="43" t="n">
        <v>72.54000000000001</v>
      </c>
      <c r="Q583" s="43" t="n">
        <v>68.25</v>
      </c>
      <c r="R583" s="43" t="n">
        <v>70</v>
      </c>
      <c r="S583" s="43" t="n">
        <v>83.13</v>
      </c>
      <c r="T583" s="58">
        <f>IF($C583="","",IF(ISNA(MATCH($C583,Comparativosimulacros!$E:$E,0)),"Falta en Comparativo","Sí está"))</f>
        <v/>
      </c>
    </row>
    <row r="584" ht="15.75" customHeight="1" s="42">
      <c r="A584" s="50" t="n">
        <v>902</v>
      </c>
      <c r="B584" s="44" t="n"/>
      <c r="C584" s="44" t="n">
        <v>1011594199</v>
      </c>
      <c r="D584" s="43" t="inlineStr">
        <is>
          <t>Yépez Arango María Kamila</t>
        </is>
      </c>
      <c r="E584" s="51" t="n"/>
      <c r="F584" s="52" t="n"/>
      <c r="G584" s="45" t="n">
        <v>3.61</v>
      </c>
      <c r="H584" s="45" t="n">
        <v>4.48</v>
      </c>
      <c r="I584" s="45" t="n">
        <v>3.38</v>
      </c>
      <c r="J584" s="45" t="n">
        <v>4.05</v>
      </c>
      <c r="K584" s="45" t="n">
        <v>2.84</v>
      </c>
      <c r="L584" s="58">
        <f>IF(OR($A584="",$N584=0),"",COUNTIFS($A$5:$A$1500,$A584,$N$5:$N$1500,"&gt;"&amp;$N584)+1)</f>
        <v/>
      </c>
      <c r="M584" s="58">
        <f>IF(OR($A584="",$N584=0),"",IF(AND($A584&gt;=1001,$A584&lt;=1005),COUNTIFS($A$5:$A$1500,"&gt;=1001",$A$5:$A$1500,"&lt;=1005",$N$5:$N$1500,"&gt;"&amp;$N584)+1,""))</f>
        <v/>
      </c>
      <c r="N584" s="50">
        <f>ROUND(((O584*3+P584*3+Q584*3+R584*3+S584*1)/13)*5,0)</f>
        <v/>
      </c>
      <c r="O584" s="43" t="n">
        <v>56.5</v>
      </c>
      <c r="P584" s="43" t="n">
        <v>78.48</v>
      </c>
      <c r="Q584" s="43" t="n">
        <v>60.38</v>
      </c>
      <c r="R584" s="43" t="n">
        <v>65.63</v>
      </c>
      <c r="S584" s="43" t="n">
        <v>43.75</v>
      </c>
      <c r="T584" s="58">
        <f>IF($C584="","",IF(ISNA(MATCH($C584,Comparativosimulacros!$E:$E,0)),"Falta en Comparativo","Sí está"))</f>
        <v/>
      </c>
    </row>
    <row r="585" ht="15.75" customHeight="1" s="42">
      <c r="A585" s="50" t="n">
        <v>903</v>
      </c>
      <c r="B585" s="44" t="n"/>
      <c r="C585" s="44" t="n">
        <v>6355533</v>
      </c>
      <c r="D585" s="43" t="inlineStr">
        <is>
          <t>Alvarado Yepes Cristian Josué</t>
        </is>
      </c>
      <c r="E585" s="51" t="n"/>
      <c r="F585" s="52" t="n"/>
      <c r="G585" s="45" t="n">
        <v>3.9</v>
      </c>
      <c r="H585" s="45" t="n">
        <v>3.15</v>
      </c>
      <c r="I585" s="45" t="n">
        <v>3.79</v>
      </c>
      <c r="J585" s="45" t="n">
        <v>3.46</v>
      </c>
      <c r="K585" s="45" t="n">
        <v>2.08</v>
      </c>
      <c r="L585" s="58">
        <f>IF(OR($A585="",$N585=0),"",COUNTIFS($A$5:$A$1500,$A585,$N$5:$N$1500,"&gt;"&amp;$N585)+1)</f>
        <v/>
      </c>
      <c r="M585" s="58">
        <f>IF(OR($A585="",$N585=0),"",IF(AND($A585&gt;=1001,$A585&lt;=1005),COUNTIFS($A$5:$A$1500,"&gt;=1001",$A$5:$A$1500,"&lt;=1005",$N$5:$N$1500,"&gt;"&amp;$N585)+1,""))</f>
        <v/>
      </c>
      <c r="N585" s="50">
        <f>ROUND(((O585*3+P585*3+Q585*3+R585*3+S585*1)/13)*5,0)</f>
        <v/>
      </c>
      <c r="O585" s="43" t="n">
        <v>57.5</v>
      </c>
      <c r="P585" s="43" t="n">
        <v>49.11</v>
      </c>
      <c r="Q585" s="43" t="n">
        <v>62.5</v>
      </c>
      <c r="R585" s="43" t="n">
        <v>52.5</v>
      </c>
      <c r="S585" s="43" t="n">
        <v>35</v>
      </c>
      <c r="T585" s="58">
        <f>IF($C585="","",IF(ISNA(MATCH($C585,Comparativosimulacros!$E:$E,0)),"Falta en Comparativo","Sí está"))</f>
        <v/>
      </c>
    </row>
    <row r="586" ht="15.75" customHeight="1" s="42">
      <c r="A586" s="50" t="n">
        <v>903</v>
      </c>
      <c r="B586" s="44" t="n"/>
      <c r="C586" s="44" t="n">
        <v>1018246745</v>
      </c>
      <c r="D586" s="43" t="inlineStr">
        <is>
          <t>Cano Durango Valentina</t>
        </is>
      </c>
      <c r="E586" s="51" t="n"/>
      <c r="F586" s="52" t="n"/>
      <c r="G586" s="45" t="n">
        <v>2.27</v>
      </c>
      <c r="H586" s="45" t="n">
        <v>2.87</v>
      </c>
      <c r="I586" s="45" t="n">
        <v>2.88</v>
      </c>
      <c r="J586" s="45" t="n">
        <v>3.17</v>
      </c>
      <c r="K586" s="45" t="n">
        <v>2.08</v>
      </c>
      <c r="L586" s="58">
        <f>IF(OR($A586="",$N586=0),"",COUNTIFS($A$5:$A$1500,$A586,$N$5:$N$1500,"&gt;"&amp;$N586)+1)</f>
        <v/>
      </c>
      <c r="M586" s="58">
        <f>IF(OR($A586="",$N586=0),"",IF(AND($A586&gt;=1001,$A586&lt;=1005),COUNTIFS($A$5:$A$1500,"&gt;=1001",$A$5:$A$1500,"&lt;=1005",$N$5:$N$1500,"&gt;"&amp;$N586)+1,""))</f>
        <v/>
      </c>
      <c r="N586" s="50">
        <f>ROUND(((O586*3+P586*3+Q586*3+R586*3+S586*1)/13)*5,0)</f>
        <v/>
      </c>
      <c r="O586" s="43" t="n">
        <v>33.5</v>
      </c>
      <c r="P586" s="43" t="n">
        <v>44.82</v>
      </c>
      <c r="Q586" s="43" t="n">
        <v>47.5</v>
      </c>
      <c r="R586" s="43" t="n">
        <v>48.13</v>
      </c>
      <c r="S586" s="43" t="n">
        <v>35</v>
      </c>
      <c r="T586" s="58">
        <f>IF($C586="","",IF(ISNA(MATCH($C586,Comparativosimulacros!$E:$E,0)),"Falta en Comparativo","Sí está"))</f>
        <v/>
      </c>
    </row>
    <row r="587" ht="15.75" customHeight="1" s="42">
      <c r="A587" s="50" t="n">
        <v>903</v>
      </c>
      <c r="B587" s="44" t="n"/>
      <c r="C587" s="44" t="n">
        <v>1011594067</v>
      </c>
      <c r="D587" s="43" t="inlineStr">
        <is>
          <t>Cano Morales Samanta</t>
        </is>
      </c>
      <c r="E587" s="51" t="n"/>
      <c r="F587" s="52" t="n"/>
      <c r="G587" s="45" t="n">
        <v>1.54</v>
      </c>
      <c r="H587" s="45" t="n">
        <v>4.28</v>
      </c>
      <c r="I587" s="45" t="n">
        <v>2.88</v>
      </c>
      <c r="J587" s="45" t="n">
        <v>4.89</v>
      </c>
      <c r="K587" s="45" t="n">
        <v>2.86</v>
      </c>
      <c r="L587" s="58">
        <f>IF(OR($A587="",$N587=0),"",COUNTIFS($A$5:$A$1500,$A587,$N$5:$N$1500,"&gt;"&amp;$N587)+1)</f>
        <v/>
      </c>
      <c r="M587" s="58">
        <f>IF(OR($A587="",$N587=0),"",IF(AND($A587&gt;=1001,$A587&lt;=1005),COUNTIFS($A$5:$A$1500,"&gt;=1001",$A$5:$A$1500,"&lt;=1005",$N$5:$N$1500,"&gt;"&amp;$N587)+1,""))</f>
        <v/>
      </c>
      <c r="N587" s="50">
        <f>ROUND(((O587*3+P587*3+Q587*3+R587*3+S587*1)/13)*5,0)</f>
        <v/>
      </c>
      <c r="O587" s="43" t="n">
        <v>22.75</v>
      </c>
      <c r="P587" s="43" t="n">
        <v>66.79000000000001</v>
      </c>
      <c r="Q587" s="43" t="n">
        <v>47.5</v>
      </c>
      <c r="R587" s="43" t="n">
        <v>74.38</v>
      </c>
      <c r="S587" s="43" t="n">
        <v>48.13</v>
      </c>
      <c r="T587" s="58">
        <f>IF($C587="","",IF(ISNA(MATCH($C587,Comparativosimulacros!$E:$E,0)),"Falta en Comparativo","Sí está"))</f>
        <v/>
      </c>
    </row>
    <row r="588" ht="15.75" customHeight="1" s="42">
      <c r="A588" s="50" t="n">
        <v>903</v>
      </c>
      <c r="B588" s="44" t="n"/>
      <c r="C588" s="44" t="n">
        <v>1011593437</v>
      </c>
      <c r="D588" s="43" t="inlineStr">
        <is>
          <t>Cartagena Quiroz Lizeth</t>
        </is>
      </c>
      <c r="E588" s="51" t="n"/>
      <c r="F588" s="52" t="n"/>
      <c r="G588" s="45" t="n">
        <v>3.29</v>
      </c>
      <c r="H588" s="45" t="n">
        <v>4.92</v>
      </c>
      <c r="I588" s="45" t="n">
        <v>4.1</v>
      </c>
      <c r="J588" s="45" t="n">
        <v>4.03</v>
      </c>
      <c r="K588" s="45" t="n">
        <v>2.34</v>
      </c>
      <c r="L588" s="58">
        <f>IF(OR($A588="",$N588=0),"",COUNTIFS($A$5:$A$1500,$A588,$N$5:$N$1500,"&gt;"&amp;$N588)+1)</f>
        <v/>
      </c>
      <c r="M588" s="58">
        <f>IF(OR($A588="",$N588=0),"",IF(AND($A588&gt;=1001,$A588&lt;=1005),COUNTIFS($A$5:$A$1500,"&gt;=1001",$A$5:$A$1500,"&lt;=1005",$N$5:$N$1500,"&gt;"&amp;$N588)+1,""))</f>
        <v/>
      </c>
      <c r="N588" s="50">
        <f>ROUND(((O588*3+P588*3+Q588*3+R588*3+S588*1)/13)*5,0)</f>
        <v/>
      </c>
      <c r="O588" s="43" t="n">
        <v>48.5</v>
      </c>
      <c r="P588" s="43" t="n">
        <v>76.79000000000001</v>
      </c>
      <c r="Q588" s="43" t="n">
        <v>67.5</v>
      </c>
      <c r="R588" s="43" t="n">
        <v>61.25</v>
      </c>
      <c r="S588" s="43" t="n">
        <v>39.38</v>
      </c>
      <c r="T588" s="58">
        <f>IF($C588="","",IF(ISNA(MATCH($C588,Comparativosimulacros!$E:$E,0)),"Falta en Comparativo","Sí está"))</f>
        <v/>
      </c>
    </row>
    <row r="589" ht="15.75" customHeight="1" s="42">
      <c r="A589" s="50" t="n">
        <v>903</v>
      </c>
      <c r="B589" s="44" t="n"/>
      <c r="C589" s="44" t="n">
        <v>1011593924</v>
      </c>
      <c r="D589" s="43" t="inlineStr">
        <is>
          <t>Cartagena Urrego José Luis</t>
        </is>
      </c>
      <c r="E589" s="51" t="n"/>
      <c r="F589" s="52" t="n"/>
      <c r="G589" s="45" t="n">
        <v>5</v>
      </c>
      <c r="H589" s="45" t="n">
        <v>3.03</v>
      </c>
      <c r="I589" s="45" t="n">
        <v>3.64</v>
      </c>
      <c r="J589" s="45" t="n">
        <v>3.46</v>
      </c>
      <c r="K589" s="45" t="n">
        <v>2.86</v>
      </c>
      <c r="L589" s="58">
        <f>IF(OR($A589="",$N589=0),"",COUNTIFS($A$5:$A$1500,$A589,$N$5:$N$1500,"&gt;"&amp;$N589)+1)</f>
        <v/>
      </c>
      <c r="M589" s="58">
        <f>IF(OR($A589="",$N589=0),"",IF(AND($A589&gt;=1001,$A589&lt;=1005),COUNTIFS($A$5:$A$1500,"&gt;=1001",$A$5:$A$1500,"&lt;=1005",$N$5:$N$1500,"&gt;"&amp;$N589)+1,""))</f>
        <v/>
      </c>
      <c r="N589" s="50">
        <f>ROUND(((O589*3+P589*3+Q589*3+R589*3+S589*1)/13)*5,0)</f>
        <v/>
      </c>
      <c r="O589" s="43" t="n">
        <v>80.25</v>
      </c>
      <c r="P589" s="43" t="n">
        <v>47.32</v>
      </c>
      <c r="Q589" s="43" t="n">
        <v>60</v>
      </c>
      <c r="R589" s="43" t="n">
        <v>52.5</v>
      </c>
      <c r="S589" s="43" t="n">
        <v>48.13</v>
      </c>
      <c r="T589" s="58">
        <f>IF($C589="","",IF(ISNA(MATCH($C589,Comparativosimulacros!$E:$E,0)),"Falta en Comparativo","Sí está"))</f>
        <v/>
      </c>
    </row>
    <row r="590" ht="15.75" customHeight="1" s="42">
      <c r="A590" s="50" t="n">
        <v>903</v>
      </c>
      <c r="B590" s="44" t="n"/>
      <c r="C590" s="44" t="n">
        <v>1011594472</v>
      </c>
      <c r="D590" s="43" t="inlineStr">
        <is>
          <t>Casas Bran Ana Sofia</t>
        </is>
      </c>
      <c r="E590" s="51" t="n"/>
      <c r="F590" s="52" t="n"/>
      <c r="G590" s="45" t="n">
        <v>3.69</v>
      </c>
      <c r="H590" s="45" t="n">
        <v>4.19</v>
      </c>
      <c r="I590" s="45" t="n">
        <v>3.19</v>
      </c>
      <c r="J590" s="45" t="n">
        <v>4.03</v>
      </c>
      <c r="K590" s="45" t="n">
        <v>4.94</v>
      </c>
      <c r="L590" s="58">
        <f>IF(OR($A590="",$N590=0),"",COUNTIFS($A$5:$A$1500,$A590,$N$5:$N$1500,"&gt;"&amp;$N590)+1)</f>
        <v/>
      </c>
      <c r="M590" s="58">
        <f>IF(OR($A590="",$N590=0),"",IF(AND($A590&gt;=1001,$A590&lt;=1005),COUNTIFS($A$5:$A$1500,"&gt;=1001",$A$5:$A$1500,"&lt;=1005",$N$5:$N$1500,"&gt;"&amp;$N590)+1,""))</f>
        <v/>
      </c>
      <c r="N590" s="50">
        <f>ROUND(((O590*3+P590*3+Q590*3+R590*3+S590*1)/13)*5,0)</f>
        <v/>
      </c>
      <c r="O590" s="43" t="n">
        <v>54.5</v>
      </c>
      <c r="P590" s="43" t="n">
        <v>65.36</v>
      </c>
      <c r="Q590" s="43" t="n">
        <v>52.5</v>
      </c>
      <c r="R590" s="43" t="n">
        <v>61.25</v>
      </c>
      <c r="S590" s="43" t="n">
        <v>83.13</v>
      </c>
      <c r="T590" s="58">
        <f>IF($C590="","",IF(ISNA(MATCH($C590,Comparativosimulacros!$E:$E,0)),"Falta en Comparativo","Sí está"))</f>
        <v/>
      </c>
    </row>
    <row r="591" ht="15.75" customHeight="1" s="42">
      <c r="A591" s="50" t="n">
        <v>903</v>
      </c>
      <c r="B591" s="44" t="n"/>
      <c r="C591" s="44" t="n">
        <v>1046906946</v>
      </c>
      <c r="D591" s="43" t="inlineStr">
        <is>
          <t>Castrillón Ramírez Jhordan</t>
        </is>
      </c>
      <c r="E591" s="51" t="n"/>
      <c r="F591" s="52" t="n"/>
      <c r="G591" s="45" t="n">
        <v>2.56</v>
      </c>
      <c r="H591" s="45" t="n">
        <v>2.67</v>
      </c>
      <c r="I591" s="45" t="n">
        <v>3.49</v>
      </c>
      <c r="J591" s="45" t="n">
        <v>4.03</v>
      </c>
      <c r="K591" s="45" t="n">
        <v>2.86</v>
      </c>
      <c r="L591" s="58">
        <f>IF(OR($A591="",$N591=0),"",COUNTIFS($A$5:$A$1500,$A591,$N$5:$N$1500,"&gt;"&amp;$N591)+1)</f>
        <v/>
      </c>
      <c r="M591" s="58">
        <f>IF(OR($A591="",$N591=0),"",IF(AND($A591&gt;=1001,$A591&lt;=1005),COUNTIFS($A$5:$A$1500,"&gt;=1001",$A$5:$A$1500,"&lt;=1005",$N$5:$N$1500,"&gt;"&amp;$N591)+1,""))</f>
        <v/>
      </c>
      <c r="N591" s="50">
        <f>ROUND(((O591*3+P591*3+Q591*3+R591*3+S591*1)/13)*5,0)</f>
        <v/>
      </c>
      <c r="O591" s="43" t="n">
        <v>37.75</v>
      </c>
      <c r="P591" s="43" t="n">
        <v>41.7</v>
      </c>
      <c r="Q591" s="43" t="n">
        <v>57.5</v>
      </c>
      <c r="R591" s="43" t="n">
        <v>61.25</v>
      </c>
      <c r="S591" s="43" t="n">
        <v>48.13</v>
      </c>
      <c r="T591" s="58">
        <f>IF($C591="","",IF(ISNA(MATCH($C591,Comparativosimulacros!$E:$E,0)),"Falta en Comparativo","Sí está"))</f>
        <v/>
      </c>
    </row>
    <row r="592" ht="15.75" customHeight="1" s="42">
      <c r="A592" s="50" t="n">
        <v>903</v>
      </c>
      <c r="B592" s="44" t="n"/>
      <c r="C592" s="44" t="n">
        <v>1097109845</v>
      </c>
      <c r="D592" s="43" t="inlineStr">
        <is>
          <t>Celis Lizcano Isabella</t>
        </is>
      </c>
      <c r="E592" s="51" t="n"/>
      <c r="F592" s="52" t="n"/>
      <c r="G592" s="45" t="n">
        <v>3.49</v>
      </c>
      <c r="H592" s="45" t="n">
        <v>4.68</v>
      </c>
      <c r="I592" s="45" t="n">
        <v>4.4</v>
      </c>
      <c r="J592" s="45" t="n">
        <v>4.61</v>
      </c>
      <c r="K592" s="45" t="n">
        <v>3.38</v>
      </c>
      <c r="L592" s="58">
        <f>IF(OR($A592="",$N592=0),"",COUNTIFS($A$5:$A$1500,$A592,$N$5:$N$1500,"&gt;"&amp;$N592)+1)</f>
        <v/>
      </c>
      <c r="M592" s="58">
        <f>IF(OR($A592="",$N592=0),"",IF(AND($A592&gt;=1001,$A592&lt;=1005),COUNTIFS($A$5:$A$1500,"&gt;=1001",$A$5:$A$1500,"&lt;=1005",$N$5:$N$1500,"&gt;"&amp;$N592)+1,""))</f>
        <v/>
      </c>
      <c r="N592" s="50">
        <f>ROUND(((O592*3+P592*3+Q592*3+R592*3+S592*1)/13)*5,0)</f>
        <v/>
      </c>
      <c r="O592" s="43" t="n">
        <v>51.5</v>
      </c>
      <c r="P592" s="43" t="n">
        <v>73.04000000000001</v>
      </c>
      <c r="Q592" s="43" t="n">
        <v>72.5</v>
      </c>
      <c r="R592" s="43" t="n">
        <v>70</v>
      </c>
      <c r="S592" s="43" t="n">
        <v>56.88</v>
      </c>
      <c r="T592" s="58">
        <f>IF($C592="","",IF(ISNA(MATCH($C592,Comparativosimulacros!$E:$E,0)),"Falta en Comparativo","Sí está"))</f>
        <v/>
      </c>
    </row>
    <row r="593" ht="15.75" customHeight="1" s="42">
      <c r="A593" s="50" t="n">
        <v>903</v>
      </c>
      <c r="B593" s="44" t="n"/>
      <c r="C593" s="44" t="n">
        <v>1011593854</v>
      </c>
      <c r="D593" s="43" t="inlineStr">
        <is>
          <t>García Benítez Kitian Zulay</t>
        </is>
      </c>
      <c r="E593" s="51" t="n"/>
      <c r="F593" s="52" t="n"/>
      <c r="G593" s="45" t="n">
        <v>3.49</v>
      </c>
      <c r="H593" s="45" t="n">
        <v>2.87</v>
      </c>
      <c r="I593" s="45" t="n">
        <v>3.95</v>
      </c>
      <c r="J593" s="45" t="n">
        <v>2.88</v>
      </c>
      <c r="K593" s="45" t="n">
        <v>1.82</v>
      </c>
      <c r="L593" s="58">
        <f>IF(OR($A593="",$N593=0),"",COUNTIFS($A$5:$A$1500,$A593,$N$5:$N$1500,"&gt;"&amp;$N593)+1)</f>
        <v/>
      </c>
      <c r="M593" s="58">
        <f>IF(OR($A593="",$N593=0),"",IF(AND($A593&gt;=1001,$A593&lt;=1005),COUNTIFS($A$5:$A$1500,"&gt;=1001",$A$5:$A$1500,"&lt;=1005",$N$5:$N$1500,"&gt;"&amp;$N593)+1,""))</f>
        <v/>
      </c>
      <c r="N593" s="50">
        <f>ROUND(((O593*3+P593*3+Q593*3+R593*3+S593*1)/13)*5,0)</f>
        <v/>
      </c>
      <c r="O593" s="43" t="n">
        <v>51.5</v>
      </c>
      <c r="P593" s="43" t="n">
        <v>44.82</v>
      </c>
      <c r="Q593" s="43" t="n">
        <v>65</v>
      </c>
      <c r="R593" s="43" t="n">
        <v>43.75</v>
      </c>
      <c r="S593" s="43" t="n">
        <v>30.63</v>
      </c>
      <c r="T593" s="58">
        <f>IF($C593="","",IF(ISNA(MATCH($C593,Comparativosimulacros!$E:$E,0)),"Falta en Comparativo","Sí está"))</f>
        <v/>
      </c>
    </row>
    <row r="594" ht="15.75" customHeight="1" s="42">
      <c r="A594" s="50" t="n">
        <v>903</v>
      </c>
      <c r="B594" s="44" t="n"/>
      <c r="C594" s="44" t="n">
        <v>1011594292</v>
      </c>
      <c r="D594" s="43" t="inlineStr">
        <is>
          <t>Graciano Tamayo Lina Marcela</t>
        </is>
      </c>
      <c r="E594" s="51" t="n"/>
      <c r="F594" s="52" t="n"/>
      <c r="G594" s="45" t="n">
        <v>1.34</v>
      </c>
      <c r="H594" s="45" t="n">
        <v>3.44</v>
      </c>
      <c r="I594" s="45" t="n">
        <v>3.79</v>
      </c>
      <c r="J594" s="45" t="n">
        <v>2.88</v>
      </c>
      <c r="K594" s="45" t="n">
        <v>1.3</v>
      </c>
      <c r="L594" s="58">
        <f>IF(OR($A594="",$N594=0),"",COUNTIFS($A$5:$A$1500,$A594,$N$5:$N$1500,"&gt;"&amp;$N594)+1)</f>
        <v/>
      </c>
      <c r="M594" s="58">
        <f>IF(OR($A594="",$N594=0),"",IF(AND($A594&gt;=1001,$A594&lt;=1005),COUNTIFS($A$5:$A$1500,"&gt;=1001",$A$5:$A$1500,"&lt;=1005",$N$5:$N$1500,"&gt;"&amp;$N594)+1,""))</f>
        <v/>
      </c>
      <c r="N594" s="50">
        <f>ROUND(((O594*3+P594*3+Q594*3+R594*3+S594*1)/13)*5,0)</f>
        <v/>
      </c>
      <c r="O594" s="43" t="n">
        <v>19.75</v>
      </c>
      <c r="P594" s="43" t="n">
        <v>53.66</v>
      </c>
      <c r="Q594" s="43" t="n">
        <v>62.5</v>
      </c>
      <c r="R594" s="43" t="n">
        <v>43.75</v>
      </c>
      <c r="S594" s="43" t="n">
        <v>21.88</v>
      </c>
      <c r="T594" s="58">
        <f>IF($C594="","",IF(ISNA(MATCH($C594,Comparativosimulacros!$E:$E,0)),"Falta en Comparativo","Sí está"))</f>
        <v/>
      </c>
    </row>
    <row r="595" ht="15.75" customHeight="1" s="42">
      <c r="A595" s="50" t="n">
        <v>903</v>
      </c>
      <c r="B595" s="44" t="n"/>
      <c r="C595" s="44" t="n">
        <v>1011594898</v>
      </c>
      <c r="D595" s="43" t="inlineStr">
        <is>
          <t>Hernández Vélez Ximena</t>
        </is>
      </c>
      <c r="E595" s="51" t="n"/>
      <c r="F595" s="52" t="n"/>
      <c r="G595" s="45" t="n">
        <v>4.42</v>
      </c>
      <c r="H595" s="45" t="n">
        <v>3.11</v>
      </c>
      <c r="I595" s="45" t="n">
        <v>3.34</v>
      </c>
      <c r="J595" s="45" t="n">
        <v>4.61</v>
      </c>
      <c r="K595" s="45" t="n">
        <v>2.08</v>
      </c>
      <c r="L595" s="58">
        <f>IF(OR($A595="",$N595=0),"",COUNTIFS($A$5:$A$1500,$A595,$N$5:$N$1500,"&gt;"&amp;$N595)+1)</f>
        <v/>
      </c>
      <c r="M595" s="58">
        <f>IF(OR($A595="",$N595=0),"",IF(AND($A595&gt;=1001,$A595&lt;=1005),COUNTIFS($A$5:$A$1500,"&gt;=1001",$A$5:$A$1500,"&lt;=1005",$N$5:$N$1500,"&gt;"&amp;$N595)+1,""))</f>
        <v/>
      </c>
      <c r="N595" s="50">
        <f>ROUND(((O595*3+P595*3+Q595*3+R595*3+S595*1)/13)*5,0)</f>
        <v/>
      </c>
      <c r="O595" s="43" t="n">
        <v>65.25</v>
      </c>
      <c r="P595" s="43" t="n">
        <v>48.48</v>
      </c>
      <c r="Q595" s="43" t="n">
        <v>55</v>
      </c>
      <c r="R595" s="43" t="n">
        <v>70</v>
      </c>
      <c r="S595" s="43" t="n">
        <v>35</v>
      </c>
      <c r="T595" s="58">
        <f>IF($C595="","",IF(ISNA(MATCH($C595,Comparativosimulacros!$E:$E,0)),"Falta en Comparativo","Sí está"))</f>
        <v/>
      </c>
    </row>
    <row r="596" ht="15.75" customHeight="1" s="42">
      <c r="A596" s="50" t="n">
        <v>903</v>
      </c>
      <c r="B596" s="44" t="n"/>
      <c r="C596" s="44" t="n">
        <v>1032020482</v>
      </c>
      <c r="D596" s="43" t="inlineStr">
        <is>
          <t>Laverde Usuga Alejandra</t>
        </is>
      </c>
      <c r="E596" s="51" t="n"/>
      <c r="F596" s="52" t="n"/>
      <c r="G596" s="45" t="n">
        <v>3.69</v>
      </c>
      <c r="H596" s="45" t="n">
        <v>4.17</v>
      </c>
      <c r="I596" s="45" t="n">
        <v>3.64</v>
      </c>
      <c r="J596" s="45" t="n">
        <v>3.17</v>
      </c>
      <c r="K596" s="45" t="n">
        <v>4.94</v>
      </c>
      <c r="L596" s="58">
        <f>IF(OR($A596="",$N596=0),"",COUNTIFS($A$5:$A$1500,$A596,$N$5:$N$1500,"&gt;"&amp;$N596)+1)</f>
        <v/>
      </c>
      <c r="M596" s="58">
        <f>IF(OR($A596="",$N596=0),"",IF(AND($A596&gt;=1001,$A596&lt;=1005),COUNTIFS($A$5:$A$1500,"&gt;=1001",$A$5:$A$1500,"&lt;=1005",$N$5:$N$1500,"&gt;"&amp;$N596)+1,""))</f>
        <v/>
      </c>
      <c r="N596" s="50">
        <f>ROUND(((O596*3+P596*3+Q596*3+R596*3+S596*1)/13)*5,0)</f>
        <v/>
      </c>
      <c r="O596" s="43" t="n">
        <v>54.5</v>
      </c>
      <c r="P596" s="43" t="n">
        <v>65.09</v>
      </c>
      <c r="Q596" s="43" t="n">
        <v>60</v>
      </c>
      <c r="R596" s="43" t="n">
        <v>48.13</v>
      </c>
      <c r="S596" s="43" t="n">
        <v>83.13</v>
      </c>
      <c r="T596" s="58">
        <f>IF($C596="","",IF(ISNA(MATCH($C596,Comparativosimulacros!$E:$E,0)),"Falta en Comparativo","Sí está"))</f>
        <v/>
      </c>
    </row>
    <row r="597" ht="15.75" customHeight="1" s="42">
      <c r="A597" s="50" t="n">
        <v>903</v>
      </c>
      <c r="B597" s="44" t="n"/>
      <c r="C597" s="44" t="n">
        <v>1017269793</v>
      </c>
      <c r="D597" s="43" t="inlineStr">
        <is>
          <t>Lezcano Arsenio Anderson Josué</t>
        </is>
      </c>
      <c r="E597" s="51" t="n"/>
      <c r="F597" s="52" t="n"/>
      <c r="G597" s="45" t="n">
        <v>4.02</v>
      </c>
      <c r="H597" s="45" t="n">
        <v>4.17</v>
      </c>
      <c r="I597" s="45" t="n">
        <v>4.86</v>
      </c>
      <c r="J597" s="45" t="n">
        <v>3.74</v>
      </c>
      <c r="K597" s="45" t="n">
        <v>4.68</v>
      </c>
      <c r="L597" s="58">
        <f>IF(OR($A597="",$N597=0),"",COUNTIFS($A$5:$A$1500,$A597,$N$5:$N$1500,"&gt;"&amp;$N597)+1)</f>
        <v/>
      </c>
      <c r="M597" s="58">
        <f>IF(OR($A597="",$N597=0),"",IF(AND($A597&gt;=1001,$A597&lt;=1005),COUNTIFS($A$5:$A$1500,"&gt;=1001",$A$5:$A$1500,"&lt;=1005",$N$5:$N$1500,"&gt;"&amp;$N597)+1,""))</f>
        <v/>
      </c>
      <c r="N597" s="50">
        <f>ROUND(((O597*3+P597*3+Q597*3+R597*3+S597*1)/13)*5,0)</f>
        <v/>
      </c>
      <c r="O597" s="43" t="n">
        <v>59.25</v>
      </c>
      <c r="P597" s="43" t="n">
        <v>65.09</v>
      </c>
      <c r="Q597" s="43" t="n">
        <v>80</v>
      </c>
      <c r="R597" s="43" t="n">
        <v>56.88</v>
      </c>
      <c r="S597" s="43" t="n">
        <v>78.75</v>
      </c>
      <c r="T597" s="58">
        <f>IF($C597="","",IF(ISNA(MATCH($C597,Comparativosimulacros!$E:$E,0)),"Falta en Comparativo","Sí está"))</f>
        <v/>
      </c>
    </row>
    <row r="598" ht="15.75" customHeight="1" s="42">
      <c r="A598" s="50" t="n">
        <v>903</v>
      </c>
      <c r="B598" s="44" t="n"/>
      <c r="C598" s="44" t="n">
        <v>1011593996</v>
      </c>
      <c r="D598" s="43" t="inlineStr">
        <is>
          <t>López Quiroz María Valentina</t>
        </is>
      </c>
      <c r="E598" s="51" t="n"/>
      <c r="F598" s="52" t="n"/>
      <c r="G598" s="45" t="n">
        <v>2.36</v>
      </c>
      <c r="H598" s="45" t="n">
        <v>2.32</v>
      </c>
      <c r="I598" s="45" t="n">
        <v>3.64</v>
      </c>
      <c r="J598" s="45" t="n">
        <v>2.3</v>
      </c>
      <c r="K598" s="45" t="n">
        <v>4.42</v>
      </c>
      <c r="L598" s="58">
        <f>IF(OR($A598="",$N598=0),"",COUNTIFS($A$5:$A$1500,$A598,$N$5:$N$1500,"&gt;"&amp;$N598)+1)</f>
        <v/>
      </c>
      <c r="M598" s="58">
        <f>IF(OR($A598="",$N598=0),"",IF(AND($A598&gt;=1001,$A598&lt;=1005),COUNTIFS($A$5:$A$1500,"&gt;=1001",$A$5:$A$1500,"&lt;=1005",$N$5:$N$1500,"&gt;"&amp;$N598)+1,""))</f>
        <v/>
      </c>
      <c r="N598" s="50">
        <f>ROUND(((O598*3+P598*3+Q598*3+R598*3+S598*1)/13)*5,0)</f>
        <v/>
      </c>
      <c r="O598" s="43" t="n">
        <v>34.75</v>
      </c>
      <c r="P598" s="43" t="n">
        <v>36.16</v>
      </c>
      <c r="Q598" s="43" t="n">
        <v>60</v>
      </c>
      <c r="R598" s="43" t="n">
        <v>35</v>
      </c>
      <c r="S598" s="43" t="n">
        <v>74.38</v>
      </c>
      <c r="T598" s="58">
        <f>IF($C598="","",IF(ISNA(MATCH($C598,Comparativosimulacros!$E:$E,0)),"Falta en Comparativo","Sí está"))</f>
        <v/>
      </c>
    </row>
    <row r="599" ht="15.75" customHeight="1" s="42">
      <c r="A599" s="50" t="n">
        <v>903</v>
      </c>
      <c r="B599" s="44" t="n"/>
      <c r="C599" s="44" t="n">
        <v>1140923106</v>
      </c>
      <c r="D599" s="43" t="inlineStr">
        <is>
          <t>López Usuga Emmanuel</t>
        </is>
      </c>
      <c r="E599" s="51" t="n"/>
      <c r="F599" s="52" t="n"/>
      <c r="G599" s="45" t="n">
        <v>2.97</v>
      </c>
      <c r="H599" s="45" t="n">
        <v>2.22</v>
      </c>
      <c r="I599" s="45" t="n">
        <v>1.82</v>
      </c>
      <c r="J599" s="45" t="n">
        <v>4.03</v>
      </c>
      <c r="K599" s="45" t="n">
        <v>3.64</v>
      </c>
      <c r="L599" s="58">
        <f>IF(OR($A599="",$N599=0),"",COUNTIFS($A$5:$A$1500,$A599,$N$5:$N$1500,"&gt;"&amp;$N599)+1)</f>
        <v/>
      </c>
      <c r="M599" s="58">
        <f>IF(OR($A599="",$N599=0),"",IF(AND($A599&gt;=1001,$A599&lt;=1005),COUNTIFS($A$5:$A$1500,"&gt;=1001",$A$5:$A$1500,"&lt;=1005",$N$5:$N$1500,"&gt;"&amp;$N599)+1,""))</f>
        <v/>
      </c>
      <c r="N599" s="50">
        <f>ROUND(((O599*3+P599*3+Q599*3+R599*3+S599*1)/13)*5,0)</f>
        <v/>
      </c>
      <c r="O599" s="43" t="n">
        <v>43.75</v>
      </c>
      <c r="P599" s="43" t="n">
        <v>34.55</v>
      </c>
      <c r="Q599" s="43" t="n">
        <v>30</v>
      </c>
      <c r="R599" s="43" t="n">
        <v>61.25</v>
      </c>
      <c r="S599" s="43" t="n">
        <v>61.25</v>
      </c>
      <c r="T599" s="58">
        <f>IF($C599="","",IF(ISNA(MATCH($C599,Comparativosimulacros!$E:$E,0)),"Falta en Comparativo","Sí está"))</f>
        <v/>
      </c>
    </row>
    <row r="600" ht="15.75" customHeight="1" s="42">
      <c r="A600" s="50" t="n">
        <v>903</v>
      </c>
      <c r="B600" s="44" t="n"/>
      <c r="C600" s="44" t="n">
        <v>1028946846</v>
      </c>
      <c r="D600" s="43" t="inlineStr">
        <is>
          <t>Martínez De Los Santos Esneider</t>
        </is>
      </c>
      <c r="E600" s="51" t="n"/>
      <c r="F600" s="52" t="n"/>
      <c r="G600" s="45" t="n">
        <v>3.69</v>
      </c>
      <c r="H600" s="45" t="n">
        <v>2.5</v>
      </c>
      <c r="I600" s="45" t="n">
        <v>3.04</v>
      </c>
      <c r="J600" s="45" t="n">
        <v>3.46</v>
      </c>
      <c r="K600" s="45" t="n">
        <v>3.38</v>
      </c>
      <c r="L600" s="58">
        <f>IF(OR($A600="",$N600=0),"",COUNTIFS($A$5:$A$1500,$A600,$N$5:$N$1500,"&gt;"&amp;$N600)+1)</f>
        <v/>
      </c>
      <c r="M600" s="58">
        <f>IF(OR($A600="",$N600=0),"",IF(AND($A600&gt;=1001,$A600&lt;=1005),COUNTIFS($A$5:$A$1500,"&gt;=1001",$A$5:$A$1500,"&lt;=1005",$N$5:$N$1500,"&gt;"&amp;$N600)+1,""))</f>
        <v/>
      </c>
      <c r="N600" s="50">
        <f>ROUND(((O600*3+P600*3+Q600*3+R600*3+S600*1)/13)*5,0)</f>
        <v/>
      </c>
      <c r="O600" s="43" t="n">
        <v>54.5</v>
      </c>
      <c r="P600" s="43" t="n">
        <v>38.93</v>
      </c>
      <c r="Q600" s="43" t="n">
        <v>50</v>
      </c>
      <c r="R600" s="43" t="n">
        <v>52.5</v>
      </c>
      <c r="S600" s="43" t="n">
        <v>56.88</v>
      </c>
      <c r="T600" s="58">
        <f>IF($C600="","",IF(ISNA(MATCH($C600,Comparativosimulacros!$E:$E,0)),"Falta en Comparativo","Sí está"))</f>
        <v/>
      </c>
    </row>
    <row r="601" ht="15.75" customHeight="1" s="42">
      <c r="A601" s="50" t="n">
        <v>903</v>
      </c>
      <c r="B601" s="44" t="n"/>
      <c r="C601" s="44" t="n">
        <v>1011594820</v>
      </c>
      <c r="D601" s="43" t="inlineStr">
        <is>
          <t>Mora Moreno Daniel</t>
        </is>
      </c>
      <c r="E601" s="51" t="n"/>
      <c r="F601" s="52" t="n"/>
      <c r="G601" s="45" t="n">
        <v>2.15</v>
      </c>
      <c r="H601" s="45" t="n">
        <v>2.24</v>
      </c>
      <c r="I601" s="45" t="n">
        <v>2.73</v>
      </c>
      <c r="J601" s="45" t="n">
        <v>3.46</v>
      </c>
      <c r="K601" s="45" t="n">
        <v>3.38</v>
      </c>
      <c r="L601" s="58">
        <f>IF(OR($A601="",$N601=0),"",COUNTIFS($A$5:$A$1500,$A601,$N$5:$N$1500,"&gt;"&amp;$N601)+1)</f>
        <v/>
      </c>
      <c r="M601" s="58">
        <f>IF(OR($A601="",$N601=0),"",IF(AND($A601&gt;=1001,$A601&lt;=1005),COUNTIFS($A$5:$A$1500,"&gt;=1001",$A$5:$A$1500,"&lt;=1005",$N$5:$N$1500,"&gt;"&amp;$N601)+1,""))</f>
        <v/>
      </c>
      <c r="N601" s="50">
        <f>ROUND(((O601*3+P601*3+Q601*3+R601*3+S601*1)/13)*5,0)</f>
        <v/>
      </c>
      <c r="O601" s="43" t="n">
        <v>31.75</v>
      </c>
      <c r="P601" s="43" t="n">
        <v>35</v>
      </c>
      <c r="Q601" s="43" t="n">
        <v>45</v>
      </c>
      <c r="R601" s="43" t="n">
        <v>52.5</v>
      </c>
      <c r="S601" s="43" t="n">
        <v>56.88</v>
      </c>
      <c r="T601" s="58">
        <f>IF($C601="","",IF(ISNA(MATCH($C601,Comparativosimulacros!$E:$E,0)),"Falta en Comparativo","Sí está"))</f>
        <v/>
      </c>
    </row>
    <row r="602" ht="15.75" customHeight="1" s="42">
      <c r="A602" s="50" t="n">
        <v>903</v>
      </c>
      <c r="B602" s="44" t="n"/>
      <c r="C602" s="44" t="n">
        <v>1011594819</v>
      </c>
      <c r="D602" s="43" t="inlineStr">
        <is>
          <t>Mora Moreno David</t>
        </is>
      </c>
      <c r="E602" s="51" t="n"/>
      <c r="F602" s="52" t="n"/>
      <c r="G602" s="45" t="n">
        <v>2.97</v>
      </c>
      <c r="H602" s="45" t="n">
        <v>4.21</v>
      </c>
      <c r="I602" s="45" t="n">
        <v>2.88</v>
      </c>
      <c r="J602" s="45" t="n">
        <v>3.46</v>
      </c>
      <c r="K602" s="45" t="n">
        <v>3.9</v>
      </c>
      <c r="L602" s="58">
        <f>IF(OR($A602="",$N602=0),"",COUNTIFS($A$5:$A$1500,$A602,$N$5:$N$1500,"&gt;"&amp;$N602)+1)</f>
        <v/>
      </c>
      <c r="M602" s="58">
        <f>IF(OR($A602="",$N602=0),"",IF(AND($A602&gt;=1001,$A602&lt;=1005),COUNTIFS($A$5:$A$1500,"&gt;=1001",$A$5:$A$1500,"&lt;=1005",$N$5:$N$1500,"&gt;"&amp;$N602)+1,""))</f>
        <v/>
      </c>
      <c r="N602" s="50">
        <f>ROUND(((O602*3+P602*3+Q602*3+R602*3+S602*1)/13)*5,0)</f>
        <v/>
      </c>
      <c r="O602" s="43" t="n">
        <v>43.75</v>
      </c>
      <c r="P602" s="43" t="n">
        <v>65.70999999999999</v>
      </c>
      <c r="Q602" s="43" t="n">
        <v>47.5</v>
      </c>
      <c r="R602" s="43" t="n">
        <v>52.5</v>
      </c>
      <c r="S602" s="43" t="n">
        <v>65.63</v>
      </c>
      <c r="T602" s="58">
        <f>IF($C602="","",IF(ISNA(MATCH($C602,Comparativosimulacros!$E:$E,0)),"Falta en Comparativo","Sí está"))</f>
        <v/>
      </c>
    </row>
    <row r="603" ht="15.75" customHeight="1" s="42">
      <c r="A603" s="50" t="n">
        <v>903</v>
      </c>
      <c r="B603" s="44" t="n"/>
      <c r="C603" s="44" t="n">
        <v>1011594150</v>
      </c>
      <c r="D603" s="43" t="inlineStr">
        <is>
          <t>Moreno Tuberquia Bleyder</t>
        </is>
      </c>
      <c r="E603" s="51" t="n"/>
      <c r="F603" s="52" t="n"/>
      <c r="G603" s="45" t="n">
        <v>1.95</v>
      </c>
      <c r="H603" s="45" t="n">
        <v>2.71</v>
      </c>
      <c r="I603" s="45" t="n">
        <v>2.58</v>
      </c>
      <c r="J603" s="45" t="n">
        <v>2.02</v>
      </c>
      <c r="K603" s="45" t="n">
        <v>3.12</v>
      </c>
      <c r="L603" s="58">
        <f>IF(OR($A603="",$N603=0),"",COUNTIFS($A$5:$A$1500,$A603,$N$5:$N$1500,"&gt;"&amp;$N603)+1)</f>
        <v/>
      </c>
      <c r="M603" s="58">
        <f>IF(OR($A603="",$N603=0),"",IF(AND($A603&gt;=1001,$A603&lt;=1005),COUNTIFS($A$5:$A$1500,"&gt;=1001",$A$5:$A$1500,"&lt;=1005",$N$5:$N$1500,"&gt;"&amp;$N603)+1,""))</f>
        <v/>
      </c>
      <c r="N603" s="50">
        <f>ROUND(((O603*3+P603*3+Q603*3+R603*3+S603*1)/13)*5,0)</f>
        <v/>
      </c>
      <c r="O603" s="43" t="n">
        <v>28.75</v>
      </c>
      <c r="P603" s="43" t="n">
        <v>42.32</v>
      </c>
      <c r="Q603" s="43" t="n">
        <v>42.5</v>
      </c>
      <c r="R603" s="43" t="n">
        <v>30.63</v>
      </c>
      <c r="S603" s="43" t="n">
        <v>52.5</v>
      </c>
      <c r="T603" s="58">
        <f>IF($C603="","",IF(ISNA(MATCH($C603,Comparativosimulacros!$E:$E,0)),"Falta en Comparativo","Sí está"))</f>
        <v/>
      </c>
    </row>
    <row r="604" ht="15.75" customHeight="1" s="42">
      <c r="A604" s="50" t="n">
        <v>903</v>
      </c>
      <c r="B604" s="44" t="n"/>
      <c r="C604" s="44" t="n">
        <v>1018244206</v>
      </c>
      <c r="D604" s="43" t="inlineStr">
        <is>
          <t>Oliveros Tuberquia Juan Manuel</t>
        </is>
      </c>
      <c r="E604" s="51" t="n"/>
      <c r="F604" s="52" t="n"/>
      <c r="G604" s="45" t="n">
        <v>3.29</v>
      </c>
      <c r="H604" s="45" t="n">
        <v>2.93</v>
      </c>
      <c r="I604" s="45" t="n">
        <v>2.12</v>
      </c>
      <c r="J604" s="45" t="n">
        <v>2.59</v>
      </c>
      <c r="K604" s="45" t="n">
        <v>1.56</v>
      </c>
      <c r="L604" s="58">
        <f>IF(OR($A604="",$N604=0),"",COUNTIFS($A$5:$A$1500,$A604,$N$5:$N$1500,"&gt;"&amp;$N604)+1)</f>
        <v/>
      </c>
      <c r="M604" s="58">
        <f>IF(OR($A604="",$N604=0),"",IF(AND($A604&gt;=1001,$A604&lt;=1005),COUNTIFS($A$5:$A$1500,"&gt;=1001",$A$5:$A$1500,"&lt;=1005",$N$5:$N$1500,"&gt;"&amp;$N604)+1,""))</f>
        <v/>
      </c>
      <c r="N604" s="50">
        <f>ROUND(((O604*3+P604*3+Q604*3+R604*3+S604*1)/13)*5,0)</f>
        <v/>
      </c>
      <c r="O604" s="43" t="n">
        <v>48.5</v>
      </c>
      <c r="P604" s="43" t="n">
        <v>45.63</v>
      </c>
      <c r="Q604" s="43" t="n">
        <v>35</v>
      </c>
      <c r="R604" s="43" t="n">
        <v>39.38</v>
      </c>
      <c r="S604" s="43" t="n">
        <v>26.25</v>
      </c>
      <c r="T604" s="58">
        <f>IF($C604="","",IF(ISNA(MATCH($C604,Comparativosimulacros!$E:$E,0)),"Falta en Comparativo","Sí está"))</f>
        <v/>
      </c>
    </row>
    <row r="605" ht="15.75" customHeight="1" s="42">
      <c r="A605" s="50" t="n">
        <v>903</v>
      </c>
      <c r="B605" s="44" t="n"/>
      <c r="C605" s="44" t="n">
        <v>1011594658</v>
      </c>
      <c r="D605" s="43" t="inlineStr">
        <is>
          <t>Palacio Vargas Nicolas Augusto</t>
        </is>
      </c>
      <c r="E605" s="51" t="n"/>
      <c r="F605" s="52" t="n"/>
      <c r="G605" s="45" t="n">
        <v>5</v>
      </c>
      <c r="H605" s="45" t="n">
        <v>4.41</v>
      </c>
      <c r="I605" s="45" t="n">
        <v>4.25</v>
      </c>
      <c r="J605" s="45" t="n">
        <v>3.46</v>
      </c>
      <c r="K605" s="45" t="n">
        <v>4.94</v>
      </c>
      <c r="L605" s="58">
        <f>IF(OR($A605="",$N605=0),"",COUNTIFS($A$5:$A$1500,$A605,$N$5:$N$1500,"&gt;"&amp;$N605)+1)</f>
        <v/>
      </c>
      <c r="M605" s="58">
        <f>IF(OR($A605="",$N605=0),"",IF(AND($A605&gt;=1001,$A605&lt;=1005),COUNTIFS($A$5:$A$1500,"&gt;=1001",$A$5:$A$1500,"&lt;=1005",$N$5:$N$1500,"&gt;"&amp;$N605)+1,""))</f>
        <v/>
      </c>
      <c r="N605" s="50">
        <f>ROUND(((O605*3+P605*3+Q605*3+R605*3+S605*1)/13)*5,0)</f>
        <v/>
      </c>
      <c r="O605" s="43" t="n">
        <v>74.25</v>
      </c>
      <c r="P605" s="43" t="n">
        <v>68.84</v>
      </c>
      <c r="Q605" s="43" t="n">
        <v>70</v>
      </c>
      <c r="R605" s="43" t="n">
        <v>52.5</v>
      </c>
      <c r="S605" s="43" t="n">
        <v>83.13</v>
      </c>
      <c r="T605" s="58">
        <f>IF($C605="","",IF(ISNA(MATCH($C605,Comparativosimulacros!$E:$E,0)),"Falta en Comparativo","Sí está"))</f>
        <v/>
      </c>
    </row>
    <row r="606" ht="15.75" customHeight="1" s="42">
      <c r="A606" s="50" t="n">
        <v>903</v>
      </c>
      <c r="B606" s="44" t="n"/>
      <c r="C606" s="44" t="n">
        <v>1011594050</v>
      </c>
      <c r="D606" s="43" t="inlineStr">
        <is>
          <t>Pérez Garcés Kevin Alexander</t>
        </is>
      </c>
      <c r="E606" s="51" t="n"/>
      <c r="F606" s="52" t="n"/>
      <c r="G606" s="45" t="n">
        <v>2.76</v>
      </c>
      <c r="H606" s="45" t="n">
        <v>3.39</v>
      </c>
      <c r="I606" s="45" t="n">
        <v>2.73</v>
      </c>
      <c r="J606" s="45" t="n">
        <v>2.02</v>
      </c>
      <c r="K606" s="45" t="n">
        <v>5</v>
      </c>
      <c r="L606" s="58">
        <f>IF(OR($A606="",$N606=0),"",COUNTIFS($A$5:$A$1500,$A606,$N$5:$N$1500,"&gt;"&amp;$N606)+1)</f>
        <v/>
      </c>
      <c r="M606" s="58">
        <f>IF(OR($A606="",$N606=0),"",IF(AND($A606&gt;=1001,$A606&lt;=1005),COUNTIFS($A$5:$A$1500,"&gt;=1001",$A$5:$A$1500,"&lt;=1005",$N$5:$N$1500,"&gt;"&amp;$N606)+1,""))</f>
        <v/>
      </c>
      <c r="N606" s="50">
        <f>ROUND(((O606*3+P606*3+Q606*3+R606*3+S606*1)/13)*5,0)</f>
        <v/>
      </c>
      <c r="O606" s="43" t="n">
        <v>40.75</v>
      </c>
      <c r="P606" s="43" t="n">
        <v>52.86</v>
      </c>
      <c r="Q606" s="43" t="n">
        <v>45</v>
      </c>
      <c r="R606" s="43" t="n">
        <v>30.63</v>
      </c>
      <c r="S606" s="43" t="n">
        <v>91.88</v>
      </c>
      <c r="T606" s="58">
        <f>IF($C606="","",IF(ISNA(MATCH($C606,Comparativosimulacros!$E:$E,0)),"Falta en Comparativo","Sí está"))</f>
        <v/>
      </c>
    </row>
    <row r="607" ht="15.75" customHeight="1" s="42">
      <c r="A607" s="50" t="n">
        <v>903</v>
      </c>
      <c r="B607" s="44" t="n"/>
      <c r="C607" s="44" t="n">
        <v>1011593896</v>
      </c>
      <c r="D607" s="43" t="inlineStr">
        <is>
          <t>Rivera Alcaraz Ylluana Alexa</t>
        </is>
      </c>
      <c r="E607" s="51" t="n"/>
      <c r="F607" s="52" t="n"/>
      <c r="G607" s="45" t="n">
        <v>3.37</v>
      </c>
      <c r="H607" s="45" t="n">
        <v>3.05</v>
      </c>
      <c r="I607" s="45" t="n">
        <v>1.82</v>
      </c>
      <c r="J607" s="45" t="n">
        <v>2.88</v>
      </c>
      <c r="K607" s="45" t="n">
        <v>2.86</v>
      </c>
      <c r="L607" s="58">
        <f>IF(OR($A607="",$N607=0),"",COUNTIFS($A$5:$A$1500,$A607,$N$5:$N$1500,"&gt;"&amp;$N607)+1)</f>
        <v/>
      </c>
      <c r="M607" s="58">
        <f>IF(OR($A607="",$N607=0),"",IF(AND($A607&gt;=1001,$A607&lt;=1005),COUNTIFS($A$5:$A$1500,"&gt;=1001",$A$5:$A$1500,"&lt;=1005",$N$5:$N$1500,"&gt;"&amp;$N607)+1,""))</f>
        <v/>
      </c>
      <c r="N607" s="50">
        <f>ROUND(((O607*3+P607*3+Q607*3+R607*3+S607*1)/13)*5,0)</f>
        <v/>
      </c>
      <c r="O607" s="43" t="n">
        <v>49.75</v>
      </c>
      <c r="P607" s="43" t="n">
        <v>47.5</v>
      </c>
      <c r="Q607" s="43" t="n">
        <v>30</v>
      </c>
      <c r="R607" s="43" t="n">
        <v>43.75</v>
      </c>
      <c r="S607" s="43" t="n">
        <v>48.13</v>
      </c>
      <c r="T607" s="58">
        <f>IF($C607="","",IF(ISNA(MATCH($C607,Comparativosimulacros!$E:$E,0)),"Falta en Comparativo","Sí está"))</f>
        <v/>
      </c>
    </row>
    <row r="608" ht="15.75" customHeight="1" s="42">
      <c r="A608" s="50" t="n">
        <v>903</v>
      </c>
      <c r="B608" s="44" t="n"/>
      <c r="C608" s="44" t="n">
        <v>1033187311</v>
      </c>
      <c r="D608" s="43" t="inlineStr">
        <is>
          <t>Saenz Ramírez Juan Manuel</t>
        </is>
      </c>
      <c r="E608" s="51" t="n"/>
      <c r="F608" s="52" t="n"/>
      <c r="G608" s="45" t="n">
        <v>4.02</v>
      </c>
      <c r="H608" s="45" t="n">
        <v>1.92</v>
      </c>
      <c r="I608" s="45" t="n">
        <v>1.21</v>
      </c>
      <c r="J608" s="45" t="n">
        <v>2.3</v>
      </c>
      <c r="K608" s="45" t="n">
        <v>2.08</v>
      </c>
      <c r="L608" s="58">
        <f>IF(OR($A608="",$N608=0),"",COUNTIFS($A$5:$A$1500,$A608,$N$5:$N$1500,"&gt;"&amp;$N608)+1)</f>
        <v/>
      </c>
      <c r="M608" s="58">
        <f>IF(OR($A608="",$N608=0),"",IF(AND($A608&gt;=1001,$A608&lt;=1005),COUNTIFS($A$5:$A$1500,"&gt;=1001",$A$5:$A$1500,"&lt;=1005",$N$5:$N$1500,"&gt;"&amp;$N608)+1,""))</f>
        <v/>
      </c>
      <c r="N608" s="50">
        <f>ROUND(((O608*3+P608*3+Q608*3+R608*3+S608*1)/13)*5,0)</f>
        <v/>
      </c>
      <c r="O608" s="43" t="n">
        <v>59.25</v>
      </c>
      <c r="P608" s="43" t="n">
        <v>30</v>
      </c>
      <c r="Q608" s="43" t="n">
        <v>20</v>
      </c>
      <c r="R608" s="43" t="n">
        <v>35</v>
      </c>
      <c r="S608" s="43" t="n">
        <v>35</v>
      </c>
      <c r="T608" s="58">
        <f>IF($C608="","",IF(ISNA(MATCH($C608,Comparativosimulacros!$E:$E,0)),"Falta en Comparativo","Sí está"))</f>
        <v/>
      </c>
    </row>
    <row r="609" ht="15.75" customHeight="1" s="42">
      <c r="A609" s="50" t="n">
        <v>903</v>
      </c>
      <c r="B609" s="44" t="n"/>
      <c r="C609" s="44" t="n">
        <v>1036363001</v>
      </c>
      <c r="D609" s="43" t="inlineStr">
        <is>
          <t>Salazar Guzman Andres Julian</t>
        </is>
      </c>
      <c r="E609" s="51" t="n"/>
      <c r="F609" s="52" t="n"/>
      <c r="G609" s="45" t="n">
        <v>4.3</v>
      </c>
      <c r="H609" s="45" t="n">
        <v>5</v>
      </c>
      <c r="I609" s="45" t="n">
        <v>4.4</v>
      </c>
      <c r="J609" s="45" t="n">
        <v>3.74</v>
      </c>
      <c r="K609" s="45" t="n">
        <v>3.38</v>
      </c>
      <c r="L609" s="58">
        <f>IF(OR($A609="",$N609=0),"",COUNTIFS($A$5:$A$1500,$A609,$N$5:$N$1500,"&gt;"&amp;$N609)+1)</f>
        <v/>
      </c>
      <c r="M609" s="58">
        <f>IF(OR($A609="",$N609=0),"",IF(AND($A609&gt;=1001,$A609&lt;=1005),COUNTIFS($A$5:$A$1500,"&gt;=1001",$A$5:$A$1500,"&lt;=1005",$N$5:$N$1500,"&gt;"&amp;$N609)+1,""))</f>
        <v/>
      </c>
      <c r="N609" s="50">
        <f>ROUND(((O609*3+P609*3+Q609*3+R609*3+S609*1)/13)*5,0)</f>
        <v/>
      </c>
      <c r="O609" s="43" t="n">
        <v>63.5</v>
      </c>
      <c r="P609" s="43" t="n">
        <v>83.48</v>
      </c>
      <c r="Q609" s="43" t="n">
        <v>72.5</v>
      </c>
      <c r="R609" s="43" t="n">
        <v>56.88</v>
      </c>
      <c r="S609" s="43" t="n">
        <v>56.88</v>
      </c>
      <c r="T609" s="58">
        <f>IF($C609="","",IF(ISNA(MATCH($C609,Comparativosimulacros!$E:$E,0)),"Falta en Comparativo","Sí está"))</f>
        <v/>
      </c>
    </row>
    <row r="610" ht="15.75" customHeight="1" s="42">
      <c r="A610" s="50" t="n">
        <v>903</v>
      </c>
      <c r="B610" s="44" t="n"/>
      <c r="C610" s="44" t="n">
        <v>1022096927</v>
      </c>
      <c r="D610" s="43" t="inlineStr">
        <is>
          <t>Santana León Ana Sofia</t>
        </is>
      </c>
      <c r="E610" s="51" t="n"/>
      <c r="F610" s="52" t="n"/>
      <c r="G610" s="45" t="n">
        <v>2.36</v>
      </c>
      <c r="H610" s="45" t="n">
        <v>4.79</v>
      </c>
      <c r="I610" s="45" t="n">
        <v>3.79</v>
      </c>
      <c r="J610" s="45" t="n">
        <v>2.88</v>
      </c>
      <c r="K610" s="45" t="n">
        <v>3.38</v>
      </c>
      <c r="L610" s="58">
        <f>IF(OR($A610="",$N610=0),"",COUNTIFS($A$5:$A$1500,$A610,$N$5:$N$1500,"&gt;"&amp;$N610)+1)</f>
        <v/>
      </c>
      <c r="M610" s="58">
        <f>IF(OR($A610="",$N610=0),"",IF(AND($A610&gt;=1001,$A610&lt;=1005),COUNTIFS($A$5:$A$1500,"&gt;=1001",$A$5:$A$1500,"&lt;=1005",$N$5:$N$1500,"&gt;"&amp;$N610)+1,""))</f>
        <v/>
      </c>
      <c r="N610" s="50">
        <f>ROUND(((O610*3+P610*3+Q610*3+R610*3+S610*1)/13)*5,0)</f>
        <v/>
      </c>
      <c r="O610" s="43" t="n">
        <v>34.75</v>
      </c>
      <c r="P610" s="43" t="n">
        <v>74.73</v>
      </c>
      <c r="Q610" s="43" t="n">
        <v>62.5</v>
      </c>
      <c r="R610" s="43" t="n">
        <v>43.75</v>
      </c>
      <c r="S610" s="43" t="n">
        <v>56.88</v>
      </c>
      <c r="T610" s="58">
        <f>IF($C610="","",IF(ISNA(MATCH($C610,Comparativosimulacros!$E:$E,0)),"Falta en Comparativo","Sí está"))</f>
        <v/>
      </c>
    </row>
    <row r="611" ht="15.75" customHeight="1" s="42">
      <c r="A611" s="50" t="n">
        <v>903</v>
      </c>
      <c r="B611" s="44" t="n"/>
      <c r="C611" s="44" t="n">
        <v>1040367449</v>
      </c>
      <c r="D611" s="43" t="inlineStr">
        <is>
          <t>Solano Borja Sofía</t>
        </is>
      </c>
      <c r="E611" s="51" t="n"/>
      <c r="F611" s="52" t="n"/>
      <c r="G611" s="45" t="n">
        <v>4.83</v>
      </c>
      <c r="H611" s="45" t="n">
        <v>2.37</v>
      </c>
      <c r="I611" s="45" t="n">
        <v>3.95</v>
      </c>
      <c r="J611" s="45" t="n">
        <v>3.17</v>
      </c>
      <c r="K611" s="45" t="n">
        <v>4.16</v>
      </c>
      <c r="L611" s="58">
        <f>IF(OR($A611="",$N611=0),"",COUNTIFS($A$5:$A$1500,$A611,$N$5:$N$1500,"&gt;"&amp;$N611)+1)</f>
        <v/>
      </c>
      <c r="M611" s="58">
        <f>IF(OR($A611="",$N611=0),"",IF(AND($A611&gt;=1001,$A611&lt;=1005),COUNTIFS($A$5:$A$1500,"&gt;=1001",$A$5:$A$1500,"&lt;=1005",$N$5:$N$1500,"&gt;"&amp;$N611)+1,""))</f>
        <v/>
      </c>
      <c r="N611" s="50">
        <f>ROUND(((O611*3+P611*3+Q611*3+R611*3+S611*1)/13)*5,0)</f>
        <v/>
      </c>
      <c r="O611" s="43" t="n">
        <v>71.25</v>
      </c>
      <c r="P611" s="43" t="n">
        <v>36.96</v>
      </c>
      <c r="Q611" s="43" t="n">
        <v>65</v>
      </c>
      <c r="R611" s="43" t="n">
        <v>48.13</v>
      </c>
      <c r="S611" s="43" t="n">
        <v>70</v>
      </c>
      <c r="T611" s="58">
        <f>IF($C611="","",IF(ISNA(MATCH($C611,Comparativosimulacros!$E:$E,0)),"Falta en Comparativo","Sí está"))</f>
        <v/>
      </c>
    </row>
    <row r="612" ht="15.75" customHeight="1" s="42">
      <c r="A612" s="50" t="n">
        <v>903</v>
      </c>
      <c r="B612" s="44" t="n"/>
      <c r="C612" s="44" t="n">
        <v>1011592836</v>
      </c>
      <c r="D612" s="43" t="inlineStr">
        <is>
          <t>Sucerquia Julio Oscar Alejandro</t>
        </is>
      </c>
      <c r="E612" s="51" t="n"/>
      <c r="F612" s="52" t="n"/>
      <c r="G612" s="45" t="n">
        <v>3.08</v>
      </c>
      <c r="H612" s="45" t="n">
        <v>2.58</v>
      </c>
      <c r="I612" s="45" t="n">
        <v>3.04</v>
      </c>
      <c r="J612" s="45" t="n">
        <v>2.59</v>
      </c>
      <c r="K612" s="45" t="n">
        <v>2.6</v>
      </c>
      <c r="L612" s="58">
        <f>IF(OR($A612="",$N612=0),"",COUNTIFS($A$5:$A$1500,$A612,$N$5:$N$1500,"&gt;"&amp;$N612)+1)</f>
        <v/>
      </c>
      <c r="M612" s="58">
        <f>IF(OR($A612="",$N612=0),"",IF(AND($A612&gt;=1001,$A612&lt;=1005),COUNTIFS($A$5:$A$1500,"&gt;=1001",$A$5:$A$1500,"&lt;=1005",$N$5:$N$1500,"&gt;"&amp;$N612)+1,""))</f>
        <v/>
      </c>
      <c r="N612" s="50">
        <f>ROUND(((O612*3+P612*3+Q612*3+R612*3+S612*1)/13)*5,0)</f>
        <v/>
      </c>
      <c r="O612" s="43" t="n">
        <v>45.5</v>
      </c>
      <c r="P612" s="43" t="n">
        <v>40.18</v>
      </c>
      <c r="Q612" s="43" t="n">
        <v>50</v>
      </c>
      <c r="R612" s="43" t="n">
        <v>39.38</v>
      </c>
      <c r="S612" s="43" t="n">
        <v>43.75</v>
      </c>
      <c r="T612" s="58">
        <f>IF($C612="","",IF(ISNA(MATCH($C612,Comparativosimulacros!$E:$E,0)),"Falta en Comparativo","Sí está"))</f>
        <v/>
      </c>
    </row>
    <row r="613" ht="15.75" customHeight="1" s="42">
      <c r="A613" s="50" t="n">
        <v>903</v>
      </c>
      <c r="B613" s="44" t="n"/>
      <c r="C613" s="44" t="n">
        <v>1034301140</v>
      </c>
      <c r="D613" s="43" t="inlineStr">
        <is>
          <t>Tobón Roldan Mariángel</t>
        </is>
      </c>
      <c r="E613" s="51" t="n"/>
      <c r="F613" s="52" t="n"/>
      <c r="G613" s="45" t="n">
        <v>5</v>
      </c>
      <c r="H613" s="45" t="n">
        <v>4.92</v>
      </c>
      <c r="I613" s="45" t="n">
        <v>4.7</v>
      </c>
      <c r="J613" s="45" t="n">
        <v>5</v>
      </c>
      <c r="K613" s="45" t="n">
        <v>5</v>
      </c>
      <c r="L613" s="58">
        <f>IF(OR($A613="",$N613=0),"",COUNTIFS($A$5:$A$1500,$A613,$N$5:$N$1500,"&gt;"&amp;$N613)+1)</f>
        <v/>
      </c>
      <c r="M613" s="58">
        <f>IF(OR($A613="",$N613=0),"",IF(AND($A613&gt;=1001,$A613&lt;=1005),COUNTIFS($A$5:$A$1500,"&gt;=1001",$A$5:$A$1500,"&lt;=1005",$N$5:$N$1500,"&gt;"&amp;$N613)+1,""))</f>
        <v/>
      </c>
      <c r="N613" s="50">
        <f>ROUND(((O613*3+P613*3+Q613*3+R613*3+S613*1)/13)*5,0)</f>
        <v/>
      </c>
      <c r="O613" s="43" t="n">
        <v>74.25</v>
      </c>
      <c r="P613" s="43" t="n">
        <v>76.79000000000001</v>
      </c>
      <c r="Q613" s="43" t="n">
        <v>77.5</v>
      </c>
      <c r="R613" s="43" t="n">
        <v>83.13</v>
      </c>
      <c r="S613" s="43" t="n">
        <v>100</v>
      </c>
      <c r="T613" s="58">
        <f>IF($C613="","",IF(ISNA(MATCH($C613,Comparativosimulacros!$E:$E,0)),"Falta en Comparativo","Sí está"))</f>
        <v/>
      </c>
    </row>
    <row r="614" ht="15.75" customHeight="1" s="42">
      <c r="A614" s="50" t="n">
        <v>903</v>
      </c>
      <c r="B614" s="44" t="n"/>
      <c r="C614" s="44" t="n">
        <v>1011593946</v>
      </c>
      <c r="D614" s="43" t="inlineStr">
        <is>
          <t>Urrego Campo Karoll Sofia</t>
        </is>
      </c>
      <c r="E614" s="51" t="n"/>
      <c r="F614" s="52" t="n"/>
      <c r="G614" s="45" t="n">
        <v>5</v>
      </c>
      <c r="H614" s="45" t="n">
        <v>4.85</v>
      </c>
      <c r="I614" s="45" t="n">
        <v>5</v>
      </c>
      <c r="J614" s="45" t="n">
        <v>4.89</v>
      </c>
      <c r="K614" s="45" t="n">
        <v>5</v>
      </c>
      <c r="L614" s="58">
        <f>IF(OR($A614="",$N614=0),"",COUNTIFS($A$5:$A$1500,$A614,$N$5:$N$1500,"&gt;"&amp;$N614)+1)</f>
        <v/>
      </c>
      <c r="M614" s="58">
        <f>IF(OR($A614="",$N614=0),"",IF(AND($A614&gt;=1001,$A614&lt;=1005),COUNTIFS($A$5:$A$1500,"&gt;=1001",$A$5:$A$1500,"&lt;=1005",$N$5:$N$1500,"&gt;"&amp;$N614)+1,""))</f>
        <v/>
      </c>
      <c r="N614" s="50">
        <f>ROUND(((O614*3+P614*3+Q614*3+R614*3+S614*1)/13)*5,0)</f>
        <v/>
      </c>
      <c r="O614" s="43" t="n">
        <v>80.25</v>
      </c>
      <c r="P614" s="43" t="n">
        <v>75.63</v>
      </c>
      <c r="Q614" s="43" t="n">
        <v>92.5</v>
      </c>
      <c r="R614" s="43" t="n">
        <v>74.38</v>
      </c>
      <c r="S614" s="43" t="n">
        <v>100</v>
      </c>
      <c r="T614" s="58">
        <f>IF($C614="","",IF(ISNA(MATCH($C614,Comparativosimulacros!$E:$E,0)),"Falta en Comparativo","Sí está"))</f>
        <v/>
      </c>
    </row>
    <row r="615" ht="15.75" customHeight="1" s="42">
      <c r="A615" s="50" t="n">
        <v>903</v>
      </c>
      <c r="B615" s="44" t="n"/>
      <c r="C615" s="44" t="n">
        <v>1042153362</v>
      </c>
      <c r="D615" s="43" t="inlineStr">
        <is>
          <t>Yepes Hernández Luisana</t>
        </is>
      </c>
      <c r="E615" s="51" t="n"/>
      <c r="F615" s="52" t="n"/>
      <c r="G615" s="45" t="n">
        <v>4.83</v>
      </c>
      <c r="H615" s="45" t="n">
        <v>3.72</v>
      </c>
      <c r="I615" s="45" t="n">
        <v>4.7</v>
      </c>
      <c r="J615" s="45" t="n">
        <v>3.74</v>
      </c>
      <c r="K615" s="45" t="n">
        <v>5</v>
      </c>
      <c r="L615" s="58">
        <f>IF(OR($A615="",$N615=0),"",COUNTIFS($A$5:$A$1500,$A615,$N$5:$N$1500,"&gt;"&amp;$N615)+1)</f>
        <v/>
      </c>
      <c r="M615" s="58">
        <f>IF(OR($A615="",$N615=0),"",IF(AND($A615&gt;=1001,$A615&lt;=1005),COUNTIFS($A$5:$A$1500,"&gt;=1001",$A$5:$A$1500,"&lt;=1005",$N$5:$N$1500,"&gt;"&amp;$N615)+1,""))</f>
        <v/>
      </c>
      <c r="N615" s="50">
        <f>ROUND(((O615*3+P615*3+Q615*3+R615*3+S615*1)/13)*5,0)</f>
        <v/>
      </c>
      <c r="O615" s="43" t="n">
        <v>71.25</v>
      </c>
      <c r="P615" s="43" t="n">
        <v>57.95</v>
      </c>
      <c r="Q615" s="43" t="n">
        <v>77.5</v>
      </c>
      <c r="R615" s="43" t="n">
        <v>56.88</v>
      </c>
      <c r="S615" s="43" t="n">
        <v>100</v>
      </c>
      <c r="T615" s="58">
        <f>IF($C615="","",IF(ISNA(MATCH($C615,Comparativosimulacros!$E:$E,0)),"Falta en Comparativo","Sí está"))</f>
        <v/>
      </c>
    </row>
    <row r="616" ht="15.75" customHeight="1" s="42">
      <c r="A616" s="50" t="n">
        <v>903</v>
      </c>
      <c r="B616" s="44" t="n"/>
      <c r="C616" s="44" t="n">
        <v>1011595081</v>
      </c>
      <c r="D616" s="43" t="inlineStr">
        <is>
          <t>Zabala Usuga Angelis</t>
        </is>
      </c>
      <c r="E616" s="51" t="n"/>
      <c r="F616" s="52" t="n"/>
      <c r="G616" s="45" t="n">
        <v>4.42</v>
      </c>
      <c r="H616" s="45" t="n">
        <v>3.94</v>
      </c>
      <c r="I616" s="45" t="n">
        <v>5</v>
      </c>
      <c r="J616" s="45" t="n">
        <v>4.61</v>
      </c>
      <c r="K616" s="45" t="n">
        <v>3.64</v>
      </c>
      <c r="L616" s="58">
        <f>IF(OR($A616="",$N616=0),"",COUNTIFS($A$5:$A$1500,$A616,$N$5:$N$1500,"&gt;"&amp;$N616)+1)</f>
        <v/>
      </c>
      <c r="M616" s="58">
        <f>IF(OR($A616="",$N616=0),"",IF(AND($A616&gt;=1001,$A616&lt;=1005),COUNTIFS($A$5:$A$1500,"&gt;=1001",$A$5:$A$1500,"&lt;=1005",$N$5:$N$1500,"&gt;"&amp;$N616)+1,""))</f>
        <v/>
      </c>
      <c r="N616" s="50">
        <f>ROUND(((O616*3+P616*3+Q616*3+R616*3+S616*1)/13)*5,0)</f>
        <v/>
      </c>
      <c r="O616" s="43" t="n">
        <v>65.25</v>
      </c>
      <c r="P616" s="43" t="n">
        <v>61.43</v>
      </c>
      <c r="Q616" s="43" t="n">
        <v>82.5</v>
      </c>
      <c r="R616" s="43" t="n">
        <v>70</v>
      </c>
      <c r="S616" s="43" t="n">
        <v>61.25</v>
      </c>
      <c r="T616" s="58">
        <f>IF($C616="","",IF(ISNA(MATCH($C616,Comparativosimulacros!$E:$E,0)),"Falta en Comparativo","Sí está"))</f>
        <v/>
      </c>
    </row>
    <row r="617" ht="15.75" customHeight="1" s="42">
      <c r="A617" s="50" t="n">
        <v>904</v>
      </c>
      <c r="B617" s="44" t="n"/>
      <c r="C617" s="44" t="n">
        <v>1011594192</v>
      </c>
      <c r="D617" s="43" t="inlineStr">
        <is>
          <t>Aguiar Lopera Valeria</t>
        </is>
      </c>
      <c r="E617" s="51" t="n"/>
      <c r="F617" s="52" t="n"/>
      <c r="G617" s="45" t="n">
        <v>4.38</v>
      </c>
      <c r="H617" s="45" t="n">
        <v>2.81</v>
      </c>
      <c r="I617" s="45" t="n">
        <v>3.25</v>
      </c>
      <c r="J617" s="45" t="n">
        <v>3.81</v>
      </c>
      <c r="K617" s="45" t="n">
        <v>3.41</v>
      </c>
      <c r="L617" s="58">
        <f>IF(OR($A617="",$N617=0),"",COUNTIFS($A$5:$A$1500,$A617,$N$5:$N$1500,"&gt;"&amp;$N617)+1)</f>
        <v/>
      </c>
      <c r="M617" s="58">
        <f>IF(OR($A617="",$N617=0),"",IF(AND($A617&gt;=1001,$A617&lt;=1005),COUNTIFS($A$5:$A$1500,"&gt;=1001",$A$5:$A$1500,"&lt;=1005",$N$5:$N$1500,"&gt;"&amp;$N617)+1,""))</f>
        <v/>
      </c>
      <c r="N617" s="50">
        <f>ROUND(((O617*3+P617*3+Q617*3+R617*3+S617*1)/13)*5,0)</f>
        <v/>
      </c>
      <c r="O617" s="43" t="n">
        <v>71.5</v>
      </c>
      <c r="P617" s="43" t="n">
        <v>49.73</v>
      </c>
      <c r="Q617" s="43" t="n">
        <v>55.13</v>
      </c>
      <c r="R617" s="43" t="n">
        <v>61.25</v>
      </c>
      <c r="S617" s="43" t="n">
        <v>61.25</v>
      </c>
      <c r="T617" s="58">
        <f>IF($C617="","",IF(ISNA(MATCH($C617,Comparativosimulacros!$E:$E,0)),"Falta en Comparativo","Sí está"))</f>
        <v/>
      </c>
    </row>
    <row r="618" ht="15.75" customHeight="1" s="42">
      <c r="A618" s="50" t="n">
        <v>904</v>
      </c>
      <c r="B618" s="44" t="n"/>
      <c r="C618" s="44" t="n">
        <v>1011593850</v>
      </c>
      <c r="D618" s="43" t="inlineStr">
        <is>
          <t>Aguinaga Palacio Gerónimo</t>
        </is>
      </c>
      <c r="E618" s="51" t="n"/>
      <c r="F618" s="52" t="n"/>
      <c r="G618" s="45" t="n">
        <v>2.7</v>
      </c>
      <c r="H618" s="45" t="n">
        <v>3.73</v>
      </c>
      <c r="I618" s="45" t="n">
        <v>5</v>
      </c>
      <c r="J618" s="45" t="n">
        <v>4.08</v>
      </c>
      <c r="K618" s="45" t="n">
        <v>3.9</v>
      </c>
      <c r="L618" s="58">
        <f>IF(OR($A618="",$N618=0),"",COUNTIFS($A$5:$A$1500,$A618,$N$5:$N$1500,"&gt;"&amp;$N618)+1)</f>
        <v/>
      </c>
      <c r="M618" s="58">
        <f>IF(OR($A618="",$N618=0),"",IF(AND($A618&gt;=1001,$A618&lt;=1005),COUNTIFS($A$5:$A$1500,"&gt;=1001",$A$5:$A$1500,"&lt;=1005",$N$5:$N$1500,"&gt;"&amp;$N618)+1,""))</f>
        <v/>
      </c>
      <c r="N618" s="50">
        <f>ROUND(((O618*3+P618*3+Q618*3+R618*3+S618*1)/13)*5,0)</f>
        <v/>
      </c>
      <c r="O618" s="43" t="n">
        <v>44</v>
      </c>
      <c r="P618" s="43" t="n">
        <v>65.98</v>
      </c>
      <c r="Q618" s="43" t="n">
        <v>89.38</v>
      </c>
      <c r="R618" s="43" t="n">
        <v>65.63</v>
      </c>
      <c r="S618" s="43" t="n">
        <v>70</v>
      </c>
      <c r="T618" s="58">
        <f>IF($C618="","",IF(ISNA(MATCH($C618,Comparativosimulacros!$E:$E,0)),"Falta en Comparativo","Sí está"))</f>
        <v/>
      </c>
    </row>
    <row r="619" ht="15.75" customHeight="1" s="42">
      <c r="A619" s="50" t="n">
        <v>904</v>
      </c>
      <c r="B619" s="44" t="n"/>
      <c r="C619" s="44" t="n">
        <v>1025895698</v>
      </c>
      <c r="D619" s="43" t="inlineStr">
        <is>
          <t>Álzate Ortiz Laura Isabel</t>
        </is>
      </c>
      <c r="E619" s="51" t="n"/>
      <c r="F619" s="52" t="n"/>
      <c r="G619" s="45" t="n">
        <v>3.87</v>
      </c>
      <c r="H619" s="45" t="n">
        <v>4.68</v>
      </c>
      <c r="I619" s="45" t="n">
        <v>4.49</v>
      </c>
      <c r="J619" s="45" t="n">
        <v>4.9</v>
      </c>
      <c r="K619" s="45" t="n">
        <v>5</v>
      </c>
      <c r="L619" s="58">
        <f>IF(OR($A619="",$N619=0),"",COUNTIFS($A$5:$A$1500,$A619,$N$5:$N$1500,"&gt;"&amp;$N619)+1)</f>
        <v/>
      </c>
      <c r="M619" s="58">
        <f>IF(OR($A619="",$N619=0),"",IF(AND($A619&gt;=1001,$A619&lt;=1005),COUNTIFS($A$5:$A$1500,"&gt;=1001",$A$5:$A$1500,"&lt;=1005",$N$5:$N$1500,"&gt;"&amp;$N619)+1,""))</f>
        <v/>
      </c>
      <c r="N619" s="50">
        <f>ROUND(((O619*3+P619*3+Q619*3+R619*3+S619*1)/13)*5,0)</f>
        <v/>
      </c>
      <c r="O619" s="43" t="n">
        <v>63.25</v>
      </c>
      <c r="P619" s="43" t="n">
        <v>82.77</v>
      </c>
      <c r="Q619" s="43" t="n">
        <v>76.13</v>
      </c>
      <c r="R619" s="43" t="n">
        <v>78.75</v>
      </c>
      <c r="S619" s="43" t="n">
        <v>91.88</v>
      </c>
      <c r="T619" s="58">
        <f>IF($C619="","",IF(ISNA(MATCH($C619,Comparativosimulacros!$E:$E,0)),"Falta en Comparativo","Sí está"))</f>
        <v/>
      </c>
    </row>
    <row r="620" ht="15.75" customHeight="1" s="42">
      <c r="A620" s="50" t="n">
        <v>904</v>
      </c>
      <c r="B620" s="44" t="n"/>
      <c r="C620" s="44" t="n">
        <v>1018251145</v>
      </c>
      <c r="D620" s="43" t="inlineStr">
        <is>
          <t>Arango Barrera Ana Michel</t>
        </is>
      </c>
      <c r="E620" s="51" t="n"/>
      <c r="F620" s="52" t="n"/>
      <c r="G620" s="45" t="n">
        <v>3.54</v>
      </c>
      <c r="H620" s="45" t="n">
        <v>2.61</v>
      </c>
      <c r="I620" s="45" t="n">
        <v>4.33</v>
      </c>
      <c r="J620" s="45" t="n">
        <v>3.54</v>
      </c>
      <c r="K620" s="45" t="n">
        <v>4.15</v>
      </c>
      <c r="L620" s="58">
        <f>IF(OR($A620="",$N620=0),"",COUNTIFS($A$5:$A$1500,$A620,$N$5:$N$1500,"&gt;"&amp;$N620)+1)</f>
        <v/>
      </c>
      <c r="M620" s="58">
        <f>IF(OR($A620="",$N620=0),"",IF(AND($A620&gt;=1001,$A620&lt;=1005),COUNTIFS($A$5:$A$1500,"&gt;=1001",$A$5:$A$1500,"&lt;=1005",$N$5:$N$1500,"&gt;"&amp;$N620)+1,""))</f>
        <v/>
      </c>
      <c r="N620" s="50">
        <f>ROUND(((O620*3+P620*3+Q620*3+R620*3+S620*1)/13)*5,0)</f>
        <v/>
      </c>
      <c r="O620" s="43" t="n">
        <v>57.75</v>
      </c>
      <c r="P620" s="43" t="n">
        <v>46.07</v>
      </c>
      <c r="Q620" s="43" t="n">
        <v>73.5</v>
      </c>
      <c r="R620" s="43" t="n">
        <v>56.88</v>
      </c>
      <c r="S620" s="43" t="n">
        <v>74.38</v>
      </c>
      <c r="T620" s="58">
        <f>IF($C620="","",IF(ISNA(MATCH($C620,Comparativosimulacros!$E:$E,0)),"Falta en Comparativo","Sí está"))</f>
        <v/>
      </c>
    </row>
    <row r="621" ht="15.75" customHeight="1" s="42">
      <c r="A621" s="50" t="n">
        <v>904</v>
      </c>
      <c r="B621" s="44" t="n"/>
      <c r="C621" s="44" t="n">
        <v>1022096986</v>
      </c>
      <c r="D621" s="43" t="inlineStr">
        <is>
          <t>Arroyave López Katherin</t>
        </is>
      </c>
      <c r="E621" s="51" t="n"/>
      <c r="F621" s="52" t="n"/>
      <c r="G621" s="45" t="n">
        <v>2.36</v>
      </c>
      <c r="H621" s="45" t="n">
        <v>2.36</v>
      </c>
      <c r="I621" s="45" t="n">
        <v>1.39</v>
      </c>
      <c r="J621" s="45" t="n">
        <v>3.54</v>
      </c>
      <c r="K621" s="45" t="n">
        <v>2.93</v>
      </c>
      <c r="L621" s="58">
        <f>IF(OR($A621="",$N621=0),"",COUNTIFS($A$5:$A$1500,$A621,$N$5:$N$1500,"&gt;"&amp;$N621)+1)</f>
        <v/>
      </c>
      <c r="M621" s="58">
        <f>IF(OR($A621="",$N621=0),"",IF(AND($A621&gt;=1001,$A621&lt;=1005),COUNTIFS($A$5:$A$1500,"&gt;=1001",$A$5:$A$1500,"&lt;=1005",$N$5:$N$1500,"&gt;"&amp;$N621)+1,""))</f>
        <v/>
      </c>
      <c r="N621" s="50">
        <f>ROUND(((O621*3+P621*3+Q621*3+R621*3+S621*1)/13)*5,0)</f>
        <v/>
      </c>
      <c r="O621" s="43" t="n">
        <v>38.5</v>
      </c>
      <c r="P621" s="43" t="n">
        <v>41.7</v>
      </c>
      <c r="Q621" s="43" t="n">
        <v>23.63</v>
      </c>
      <c r="R621" s="43" t="n">
        <v>56.88</v>
      </c>
      <c r="S621" s="43" t="n">
        <v>52.5</v>
      </c>
      <c r="T621" s="58">
        <f>IF($C621="","",IF(ISNA(MATCH($C621,Comparativosimulacros!$E:$E,0)),"Falta en Comparativo","Sí está"))</f>
        <v/>
      </c>
    </row>
    <row r="622" ht="15.75" customHeight="1" s="42">
      <c r="A622" s="50" t="n">
        <v>904</v>
      </c>
      <c r="B622" s="44" t="n"/>
      <c r="C622" s="44" t="n">
        <v>1038545040</v>
      </c>
      <c r="D622" s="43" t="inlineStr">
        <is>
          <t>Arroyave Pineda María José</t>
        </is>
      </c>
      <c r="E622" s="51" t="n"/>
      <c r="F622" s="52" t="n"/>
      <c r="G622" s="45" t="n">
        <v>2.86</v>
      </c>
      <c r="H622" s="45" t="n">
        <v>4.89</v>
      </c>
      <c r="I622" s="45" t="n">
        <v>2.78</v>
      </c>
      <c r="J622" s="45" t="n">
        <v>4.36</v>
      </c>
      <c r="K622" s="45" t="n">
        <v>4.39</v>
      </c>
      <c r="L622" s="58">
        <f>IF(OR($A622="",$N622=0),"",COUNTIFS($A$5:$A$1500,$A622,$N$5:$N$1500,"&gt;"&amp;$N622)+1)</f>
        <v/>
      </c>
      <c r="M622" s="58">
        <f>IF(OR($A622="",$N622=0),"",IF(AND($A622&gt;=1001,$A622&lt;=1005),COUNTIFS($A$5:$A$1500,"&gt;=1001",$A$5:$A$1500,"&lt;=1005",$N$5:$N$1500,"&gt;"&amp;$N622)+1,""))</f>
        <v/>
      </c>
      <c r="N622" s="50">
        <f>ROUND(((O622*3+P622*3+Q622*3+R622*3+S622*1)/13)*5,0)</f>
        <v/>
      </c>
      <c r="O622" s="43" t="n">
        <v>46.75</v>
      </c>
      <c r="P622" s="43" t="n">
        <v>86.43000000000001</v>
      </c>
      <c r="Q622" s="43" t="n">
        <v>47.25</v>
      </c>
      <c r="R622" s="43" t="n">
        <v>70</v>
      </c>
      <c r="S622" s="43" t="n">
        <v>78.75</v>
      </c>
      <c r="T622" s="58">
        <f>IF($C622="","",IF(ISNA(MATCH($C622,Comparativosimulacros!$E:$E,0)),"Falta en Comparativo","Sí está"))</f>
        <v/>
      </c>
    </row>
    <row r="623" ht="15.75" customHeight="1" s="42">
      <c r="A623" s="50" t="n">
        <v>904</v>
      </c>
      <c r="B623" s="44" t="n"/>
      <c r="C623" s="44" t="n">
        <v>1011594875</v>
      </c>
      <c r="D623" s="43" t="inlineStr">
        <is>
          <t>Calderon Ospina Andrés Matías</t>
        </is>
      </c>
      <c r="E623" s="51" t="n"/>
      <c r="F623" s="52" t="n"/>
      <c r="G623" s="45" t="n">
        <v>3.54</v>
      </c>
      <c r="H623" s="45" t="n">
        <v>3.68</v>
      </c>
      <c r="I623" s="45" t="n">
        <v>2.94</v>
      </c>
      <c r="J623" s="45" t="n">
        <v>4.08</v>
      </c>
      <c r="K623" s="45" t="n">
        <v>4.88</v>
      </c>
      <c r="L623" s="58">
        <f>IF(OR($A623="",$N623=0),"",COUNTIFS($A$5:$A$1500,$A623,$N$5:$N$1500,"&gt;"&amp;$N623)+1)</f>
        <v/>
      </c>
      <c r="M623" s="58">
        <f>IF(OR($A623="",$N623=0),"",IF(AND($A623&gt;=1001,$A623&lt;=1005),COUNTIFS($A$5:$A$1500,"&gt;=1001",$A$5:$A$1500,"&lt;=1005",$N$5:$N$1500,"&gt;"&amp;$N623)+1,""))</f>
        <v/>
      </c>
      <c r="N623" s="50">
        <f>ROUND(((O623*3+P623*3+Q623*3+R623*3+S623*1)/13)*5,0)</f>
        <v/>
      </c>
      <c r="O623" s="43" t="n">
        <v>57.75</v>
      </c>
      <c r="P623" s="43" t="n">
        <v>65.04000000000001</v>
      </c>
      <c r="Q623" s="43" t="n">
        <v>49.88</v>
      </c>
      <c r="R623" s="43" t="n">
        <v>65.63</v>
      </c>
      <c r="S623" s="43" t="n">
        <v>87.5</v>
      </c>
      <c r="T623" s="58">
        <f>IF($C623="","",IF(ISNA(MATCH($C623,Comparativosimulacros!$E:$E,0)),"Falta en Comparativo","Sí está"))</f>
        <v/>
      </c>
    </row>
    <row r="624" ht="15.75" customHeight="1" s="42">
      <c r="A624" s="50" t="n">
        <v>904</v>
      </c>
      <c r="B624" s="44" t="n"/>
      <c r="C624" s="44" t="n">
        <v>1062971695</v>
      </c>
      <c r="D624" s="43" t="inlineStr">
        <is>
          <t>Durango Argumedo Juan Manuel</t>
        </is>
      </c>
      <c r="E624" s="51" t="n"/>
      <c r="F624" s="52" t="n"/>
      <c r="G624" s="45" t="n">
        <v>3.03</v>
      </c>
      <c r="H624" s="45" t="n">
        <v>2.23</v>
      </c>
      <c r="I624" s="45" t="n">
        <v>3.56</v>
      </c>
      <c r="J624" s="45" t="n">
        <v>2.72</v>
      </c>
      <c r="K624" s="45" t="n">
        <v>4.88</v>
      </c>
      <c r="L624" s="58">
        <f>IF(OR($A624="",$N624=0),"",COUNTIFS($A$5:$A$1500,$A624,$N$5:$N$1500,"&gt;"&amp;$N624)+1)</f>
        <v/>
      </c>
      <c r="M624" s="58">
        <f>IF(OR($A624="",$N624=0),"",IF(AND($A624&gt;=1001,$A624&lt;=1005),COUNTIFS($A$5:$A$1500,"&gt;=1001",$A$5:$A$1500,"&lt;=1005",$N$5:$N$1500,"&gt;"&amp;$N624)+1,""))</f>
        <v/>
      </c>
      <c r="N624" s="50">
        <f>ROUND(((O624*3+P624*3+Q624*3+R624*3+S624*1)/13)*5,0)</f>
        <v/>
      </c>
      <c r="O624" s="43" t="n">
        <v>49.5</v>
      </c>
      <c r="P624" s="43" t="n">
        <v>39.42</v>
      </c>
      <c r="Q624" s="43" t="n">
        <v>60.38</v>
      </c>
      <c r="R624" s="43" t="n">
        <v>43.75</v>
      </c>
      <c r="S624" s="43" t="n">
        <v>87.5</v>
      </c>
      <c r="T624" s="58">
        <f>IF($C624="","",IF(ISNA(MATCH($C624,Comparativosimulacros!$E:$E,0)),"Falta en Comparativo","Sí está"))</f>
        <v/>
      </c>
    </row>
    <row r="625" ht="15.75" customHeight="1" s="42">
      <c r="A625" s="50" t="n">
        <v>904</v>
      </c>
      <c r="B625" s="44" t="n"/>
      <c r="C625" s="44" t="n">
        <v>1011593819</v>
      </c>
      <c r="D625" s="43" t="inlineStr">
        <is>
          <t>Garay Arango Jorge Mario</t>
        </is>
      </c>
      <c r="E625" s="51" t="n"/>
      <c r="F625" s="52" t="n"/>
      <c r="G625" s="45" t="n">
        <v>3.37</v>
      </c>
      <c r="H625" s="45" t="n">
        <v>3.09</v>
      </c>
      <c r="I625" s="45" t="n">
        <v>4.49</v>
      </c>
      <c r="J625" s="45" t="n">
        <v>3</v>
      </c>
      <c r="K625" s="45" t="n">
        <v>4.15</v>
      </c>
      <c r="L625" s="58">
        <f>IF(OR($A625="",$N625=0),"",COUNTIFS($A$5:$A$1500,$A625,$N$5:$N$1500,"&gt;"&amp;$N625)+1)</f>
        <v/>
      </c>
      <c r="M625" s="58">
        <f>IF(OR($A625="",$N625=0),"",IF(AND($A625&gt;=1001,$A625&lt;=1005),COUNTIFS($A$5:$A$1500,"&gt;=1001",$A$5:$A$1500,"&lt;=1005",$N$5:$N$1500,"&gt;"&amp;$N625)+1,""))</f>
        <v/>
      </c>
      <c r="N625" s="50">
        <f>ROUND(((O625*3+P625*3+Q625*3+R625*3+S625*1)/13)*5,0)</f>
        <v/>
      </c>
      <c r="O625" s="43" t="n">
        <v>55</v>
      </c>
      <c r="P625" s="43" t="n">
        <v>54.64</v>
      </c>
      <c r="Q625" s="43" t="n">
        <v>76.13</v>
      </c>
      <c r="R625" s="43" t="n">
        <v>48.13</v>
      </c>
      <c r="S625" s="43" t="n">
        <v>74.38</v>
      </c>
      <c r="T625" s="58">
        <f>IF($C625="","",IF(ISNA(MATCH($C625,Comparativosimulacros!$E:$E,0)),"Falta en Comparativo","Sí está"))</f>
        <v/>
      </c>
    </row>
    <row r="626" ht="15.75" customHeight="1" s="42">
      <c r="A626" s="50" t="n">
        <v>904</v>
      </c>
      <c r="B626" s="44" t="n"/>
      <c r="C626" s="44" t="n">
        <v>1011594821</v>
      </c>
      <c r="D626" s="43" t="inlineStr">
        <is>
          <t>González Higuita Mariángel</t>
        </is>
      </c>
      <c r="E626" s="51" t="n"/>
      <c r="F626" s="52" t="n"/>
      <c r="G626" s="45" t="n">
        <v>2.86</v>
      </c>
      <c r="H626" s="45" t="n">
        <v>3.42</v>
      </c>
      <c r="I626" s="45" t="n">
        <v>3.09</v>
      </c>
      <c r="J626" s="45" t="n">
        <v>1.91</v>
      </c>
      <c r="K626" s="45" t="n">
        <v>3.17</v>
      </c>
      <c r="L626" s="58">
        <f>IF(OR($A626="",$N626=0),"",COUNTIFS($A$5:$A$1500,$A626,$N$5:$N$1500,"&gt;"&amp;$N626)+1)</f>
        <v/>
      </c>
      <c r="M626" s="58">
        <f>IF(OR($A626="",$N626=0),"",IF(AND($A626&gt;=1001,$A626&lt;=1005),COUNTIFS($A$5:$A$1500,"&gt;=1001",$A$5:$A$1500,"&lt;=1005",$N$5:$N$1500,"&gt;"&amp;$N626)+1,""))</f>
        <v/>
      </c>
      <c r="N626" s="50">
        <f>ROUND(((O626*3+P626*3+Q626*3+R626*3+S626*1)/13)*5,0)</f>
        <v/>
      </c>
      <c r="O626" s="43" t="n">
        <v>46.75</v>
      </c>
      <c r="P626" s="43" t="n">
        <v>60.49</v>
      </c>
      <c r="Q626" s="43" t="n">
        <v>52.5</v>
      </c>
      <c r="R626" s="43" t="n">
        <v>30.63</v>
      </c>
      <c r="S626" s="43" t="n">
        <v>56.88</v>
      </c>
      <c r="T626" s="58">
        <f>IF($C626="","",IF(ISNA(MATCH($C626,Comparativosimulacros!$E:$E,0)),"Falta en Comparativo","Sí está"))</f>
        <v/>
      </c>
    </row>
    <row r="627" ht="15.75" customHeight="1" s="42">
      <c r="A627" s="50" t="n">
        <v>904</v>
      </c>
      <c r="B627" s="44" t="n"/>
      <c r="C627" s="44" t="n">
        <v>1011594832</v>
      </c>
      <c r="D627" s="43" t="inlineStr">
        <is>
          <t>Graciano Aguinaga Cleyder Alejandro</t>
        </is>
      </c>
      <c r="E627" s="51" t="n"/>
      <c r="F627" s="52" t="n"/>
      <c r="G627" s="45" t="n">
        <v>2.86</v>
      </c>
      <c r="H627" s="45" t="n">
        <v>3.79</v>
      </c>
      <c r="I627" s="45" t="n">
        <v>2.32</v>
      </c>
      <c r="J627" s="45" t="n">
        <v>3.54</v>
      </c>
      <c r="K627" s="45" t="n">
        <v>2.44</v>
      </c>
      <c r="L627" s="58">
        <f>IF(OR($A627="",$N627=0),"",COUNTIFS($A$5:$A$1500,$A627,$N$5:$N$1500,"&gt;"&amp;$N627)+1)</f>
        <v/>
      </c>
      <c r="M627" s="58">
        <f>IF(OR($A627="",$N627=0),"",IF(AND($A627&gt;=1001,$A627&lt;=1005),COUNTIFS($A$5:$A$1500,"&gt;=1001",$A$5:$A$1500,"&lt;=1005",$N$5:$N$1500,"&gt;"&amp;$N627)+1,""))</f>
        <v/>
      </c>
      <c r="N627" s="50">
        <f>ROUND(((O627*3+P627*3+Q627*3+R627*3+S627*1)/13)*5,0)</f>
        <v/>
      </c>
      <c r="O627" s="43" t="n">
        <v>46.75</v>
      </c>
      <c r="P627" s="43" t="n">
        <v>67.05</v>
      </c>
      <c r="Q627" s="43" t="n">
        <v>39.38</v>
      </c>
      <c r="R627" s="43" t="n">
        <v>56.88</v>
      </c>
      <c r="S627" s="43" t="n">
        <v>43.75</v>
      </c>
      <c r="T627" s="58">
        <f>IF($C627="","",IF(ISNA(MATCH($C627,Comparativosimulacros!$E:$E,0)),"Falta en Comparativo","Sí está"))</f>
        <v/>
      </c>
    </row>
    <row r="628" ht="15.75" customHeight="1" s="42">
      <c r="A628" s="50" t="n">
        <v>904</v>
      </c>
      <c r="B628" s="44" t="n"/>
      <c r="C628" s="44" t="n">
        <v>1038928406</v>
      </c>
      <c r="D628" s="43" t="inlineStr">
        <is>
          <t>Guisao Suarez Luisa Nahomy</t>
        </is>
      </c>
      <c r="E628" s="51" t="n"/>
      <c r="F628" s="52" t="n"/>
      <c r="G628" s="45" t="n">
        <v>3.2</v>
      </c>
      <c r="H628" s="45" t="n">
        <v>2.05</v>
      </c>
      <c r="I628" s="45" t="n">
        <v>1.86</v>
      </c>
      <c r="J628" s="45" t="n">
        <v>1.63</v>
      </c>
      <c r="K628" s="45" t="n">
        <v>2.44</v>
      </c>
      <c r="L628" s="58">
        <f>IF(OR($A628="",$N628=0),"",COUNTIFS($A$5:$A$1500,$A628,$N$5:$N$1500,"&gt;"&amp;$N628)+1)</f>
        <v/>
      </c>
      <c r="M628" s="58">
        <f>IF(OR($A628="",$N628=0),"",IF(AND($A628&gt;=1001,$A628&lt;=1005),COUNTIFS($A$5:$A$1500,"&gt;=1001",$A$5:$A$1500,"&lt;=1005",$N$5:$N$1500,"&gt;"&amp;$N628)+1,""))</f>
        <v/>
      </c>
      <c r="N628" s="50">
        <f>ROUND(((O628*3+P628*3+Q628*3+R628*3+S628*1)/13)*5,0)</f>
        <v/>
      </c>
      <c r="O628" s="43" t="n">
        <v>52.25</v>
      </c>
      <c r="P628" s="43" t="n">
        <v>36.29</v>
      </c>
      <c r="Q628" s="43" t="n">
        <v>31.5</v>
      </c>
      <c r="R628" s="43" t="n">
        <v>26.25</v>
      </c>
      <c r="S628" s="43" t="n">
        <v>43.75</v>
      </c>
      <c r="T628" s="58">
        <f>IF($C628="","",IF(ISNA(MATCH($C628,Comparativosimulacros!$E:$E,0)),"Falta en Comparativo","Sí está"))</f>
        <v/>
      </c>
    </row>
    <row r="629" ht="15.75" customHeight="1" s="42">
      <c r="A629" s="50" t="n">
        <v>904</v>
      </c>
      <c r="B629" s="44" t="n"/>
      <c r="C629" s="44" t="n">
        <v>6409382</v>
      </c>
      <c r="D629" s="43" t="inlineStr">
        <is>
          <t>Gutiérrez Chacin Orliannys Paola</t>
        </is>
      </c>
      <c r="E629" s="51" t="n"/>
      <c r="F629" s="52" t="n"/>
      <c r="G629" s="45" t="n">
        <v>3.2</v>
      </c>
      <c r="H629" s="45" t="n">
        <v>3.39</v>
      </c>
      <c r="I629" s="45" t="n">
        <v>2.94</v>
      </c>
      <c r="J629" s="45" t="n">
        <v>1.91</v>
      </c>
      <c r="K629" s="45" t="n">
        <v>2.68</v>
      </c>
      <c r="L629" s="58">
        <f>IF(OR($A629="",$N629=0),"",COUNTIFS($A$5:$A$1500,$A629,$N$5:$N$1500,"&gt;"&amp;$N629)+1)</f>
        <v/>
      </c>
      <c r="M629" s="58">
        <f>IF(OR($A629="",$N629=0),"",IF(AND($A629&gt;=1001,$A629&lt;=1005),COUNTIFS($A$5:$A$1500,"&gt;=1001",$A$5:$A$1500,"&lt;=1005",$N$5:$N$1500,"&gt;"&amp;$N629)+1,""))</f>
        <v/>
      </c>
      <c r="N629" s="50">
        <f>ROUND(((O629*3+P629*3+Q629*3+R629*3+S629*1)/13)*5,0)</f>
        <v/>
      </c>
      <c r="O629" s="43" t="n">
        <v>52.25</v>
      </c>
      <c r="P629" s="43" t="n">
        <v>59.96</v>
      </c>
      <c r="Q629" s="43" t="n">
        <v>49.88</v>
      </c>
      <c r="R629" s="43" t="n">
        <v>30.63</v>
      </c>
      <c r="S629" s="43" t="n">
        <v>48.13</v>
      </c>
      <c r="T629" s="58">
        <f>IF($C629="","",IF(ISNA(MATCH($C629,Comparativosimulacros!$E:$E,0)),"Falta en Comparativo","Sí está"))</f>
        <v/>
      </c>
    </row>
    <row r="630" ht="15.75" customHeight="1" s="42">
      <c r="A630" s="50" t="n">
        <v>904</v>
      </c>
      <c r="B630" s="44" t="n"/>
      <c r="C630" s="44" t="n">
        <v>1045141484</v>
      </c>
      <c r="D630" s="43" t="inlineStr">
        <is>
          <t>Guzmán Atehortúa Joan Sebastián</t>
        </is>
      </c>
      <c r="E630" s="51" t="n"/>
      <c r="F630" s="52" t="n"/>
      <c r="G630" s="45" t="n">
        <v>2.19</v>
      </c>
      <c r="H630" s="45" t="n">
        <v>4.6</v>
      </c>
      <c r="I630" s="45" t="n">
        <v>3.71</v>
      </c>
      <c r="J630" s="45" t="n">
        <v>3.27</v>
      </c>
      <c r="K630" s="45" t="n">
        <v>4.63</v>
      </c>
      <c r="L630" s="58">
        <f>IF(OR($A630="",$N630=0),"",COUNTIFS($A$5:$A$1500,$A630,$N$5:$N$1500,"&gt;"&amp;$N630)+1)</f>
        <v/>
      </c>
      <c r="M630" s="58">
        <f>IF(OR($A630="",$N630=0),"",IF(AND($A630&gt;=1001,$A630&lt;=1005),COUNTIFS($A$5:$A$1500,"&gt;=1001",$A$5:$A$1500,"&lt;=1005",$N$5:$N$1500,"&gt;"&amp;$N630)+1,""))</f>
        <v/>
      </c>
      <c r="N630" s="50">
        <f>ROUND(((O630*3+P630*3+Q630*3+R630*3+S630*1)/13)*5,0)</f>
        <v/>
      </c>
      <c r="O630" s="43" t="n">
        <v>35.75</v>
      </c>
      <c r="P630" s="43" t="n">
        <v>81.20999999999999</v>
      </c>
      <c r="Q630" s="43" t="n">
        <v>63</v>
      </c>
      <c r="R630" s="43" t="n">
        <v>52.5</v>
      </c>
      <c r="S630" s="43" t="n">
        <v>83.13</v>
      </c>
      <c r="T630" s="58">
        <f>IF($C630="","",IF(ISNA(MATCH($C630,Comparativosimulacros!$E:$E,0)),"Falta en Comparativo","Sí está"))</f>
        <v/>
      </c>
    </row>
    <row r="631" ht="15.75" customHeight="1" s="42">
      <c r="A631" s="50" t="n">
        <v>904</v>
      </c>
      <c r="B631" s="44" t="n"/>
      <c r="C631" s="44" t="n">
        <v>1011593562</v>
      </c>
      <c r="D631" s="43" t="inlineStr">
        <is>
          <t>Hernadez Pino Sebastián</t>
        </is>
      </c>
      <c r="E631" s="51" t="n"/>
      <c r="F631" s="52" t="n"/>
      <c r="G631" s="45" t="n"/>
      <c r="H631" s="45" t="n"/>
      <c r="I631" s="45" t="n"/>
      <c r="J631" s="45" t="n"/>
      <c r="K631" s="45" t="n"/>
      <c r="L631" s="58">
        <f>IF(OR($A631="",$N631=0),"",COUNTIFS($A$5:$A$1500,$A631,$N$5:$N$1500,"&gt;"&amp;$N631)+1)</f>
        <v/>
      </c>
      <c r="M631" s="58">
        <f>IF(OR($A631="",$N631=0),"",IF(AND($A631&gt;=1001,$A631&lt;=1005),COUNTIFS($A$5:$A$1500,"&gt;=1001",$A$5:$A$1500,"&lt;=1005",$N$5:$N$1500,"&gt;"&amp;$N631)+1,""))</f>
        <v/>
      </c>
      <c r="N631" s="50">
        <f>ROUND(((O631*3+P631*3+Q631*3+R631*3+S631*1)/13)*5,0)</f>
        <v/>
      </c>
      <c r="O631" s="43" t="n">
        <v>79</v>
      </c>
      <c r="P631" s="43" t="n">
        <v>72</v>
      </c>
      <c r="Q631" s="43" t="n">
        <v>79</v>
      </c>
      <c r="R631" s="43" t="n">
        <v>79</v>
      </c>
      <c r="S631" s="43" t="n">
        <v>59</v>
      </c>
      <c r="T631" s="58">
        <f>IF($C631="","",IF(ISNA(MATCH($C631,Comparativosimulacros!$E:$E,0)),"Falta en Comparativo","Sí está"))</f>
        <v/>
      </c>
    </row>
    <row r="632" ht="15.75" customHeight="1" s="42">
      <c r="A632" s="50" t="n">
        <v>904</v>
      </c>
      <c r="B632" s="44" t="n"/>
      <c r="C632" s="44" t="n">
        <v>1033260940</v>
      </c>
      <c r="D632" s="43" t="inlineStr">
        <is>
          <t>Montoya Castañeda Dylam</t>
        </is>
      </c>
      <c r="E632" s="51" t="n"/>
      <c r="F632" s="52" t="n"/>
      <c r="G632" s="45" t="n">
        <v>4.92</v>
      </c>
      <c r="H632" s="45" t="n">
        <v>2.27</v>
      </c>
      <c r="I632" s="45" t="n">
        <v>4.49</v>
      </c>
      <c r="J632" s="45" t="n">
        <v>2.45</v>
      </c>
      <c r="K632" s="45" t="n">
        <v>2.68</v>
      </c>
      <c r="L632" s="58">
        <f>IF(OR($A632="",$N632=0),"",COUNTIFS($A$5:$A$1500,$A632,$N$5:$N$1500,"&gt;"&amp;$N632)+1)</f>
        <v/>
      </c>
      <c r="M632" s="58">
        <f>IF(OR($A632="",$N632=0),"",IF(AND($A632&gt;=1001,$A632&lt;=1005),COUNTIFS($A$5:$A$1500,"&gt;=1001",$A$5:$A$1500,"&lt;=1005",$N$5:$N$1500,"&gt;"&amp;$N632)+1,""))</f>
        <v/>
      </c>
      <c r="N632" s="50">
        <f>ROUND(((O632*3+P632*3+Q632*3+R632*3+S632*1)/13)*5,0)</f>
        <v/>
      </c>
      <c r="O632" s="43" t="n">
        <v>80.25</v>
      </c>
      <c r="P632" s="43" t="n">
        <v>40.04</v>
      </c>
      <c r="Q632" s="43" t="n">
        <v>76.25</v>
      </c>
      <c r="R632" s="43" t="n">
        <v>39.38</v>
      </c>
      <c r="S632" s="43" t="n">
        <v>48.13</v>
      </c>
      <c r="T632" s="58">
        <f>IF($C632="","",IF(ISNA(MATCH($C632,Comparativosimulacros!$E:$E,0)),"Falta en Comparativo","Sí está"))</f>
        <v/>
      </c>
    </row>
    <row r="633" ht="15.75" customHeight="1" s="42">
      <c r="A633" s="50" t="n">
        <v>904</v>
      </c>
      <c r="B633" s="44" t="n"/>
      <c r="C633" s="44" t="n">
        <v>1032021001</v>
      </c>
      <c r="D633" s="43" t="inlineStr">
        <is>
          <t>Noguera Guzman Mariana</t>
        </is>
      </c>
      <c r="E633" s="51" t="n"/>
      <c r="F633" s="52" t="n"/>
      <c r="G633" s="45" t="n">
        <v>3.2</v>
      </c>
      <c r="H633" s="45" t="n">
        <v>3.07</v>
      </c>
      <c r="I633" s="45" t="n">
        <v>1.7</v>
      </c>
      <c r="J633" s="45" t="n">
        <v>2.72</v>
      </c>
      <c r="K633" s="45" t="n">
        <v>3.66</v>
      </c>
      <c r="L633" s="58">
        <f>IF(OR($A633="",$N633=0),"",COUNTIFS($A$5:$A$1500,$A633,$N$5:$N$1500,"&gt;"&amp;$N633)+1)</f>
        <v/>
      </c>
      <c r="M633" s="58">
        <f>IF(OR($A633="",$N633=0),"",IF(AND($A633&gt;=1001,$A633&lt;=1005),COUNTIFS($A$5:$A$1500,"&gt;=1001",$A$5:$A$1500,"&lt;=1005",$N$5:$N$1500,"&gt;"&amp;$N633)+1,""))</f>
        <v/>
      </c>
      <c r="N633" s="50">
        <f>ROUND(((O633*3+P633*3+Q633*3+R633*3+S633*1)/13)*5,0)</f>
        <v/>
      </c>
      <c r="O633" s="43" t="n">
        <v>52.25</v>
      </c>
      <c r="P633" s="43" t="n">
        <v>54.2</v>
      </c>
      <c r="Q633" s="43" t="n">
        <v>28.88</v>
      </c>
      <c r="R633" s="43" t="n">
        <v>43.75</v>
      </c>
      <c r="S633" s="43" t="n">
        <v>65.63</v>
      </c>
      <c r="T633" s="58">
        <f>IF($C633="","",IF(ISNA(MATCH($C633,Comparativosimulacros!$E:$E,0)),"Falta en Comparativo","Sí está"))</f>
        <v/>
      </c>
    </row>
    <row r="634" ht="15.75" customHeight="1" s="42">
      <c r="A634" s="50" t="n">
        <v>904</v>
      </c>
      <c r="B634" s="44" t="n"/>
      <c r="C634" s="44" t="n">
        <v>1040508791</v>
      </c>
      <c r="D634" s="43" t="inlineStr">
        <is>
          <t>Ortega Lucas Harold Jhoel</t>
        </is>
      </c>
      <c r="E634" s="51" t="n"/>
      <c r="F634" s="52" t="n"/>
      <c r="G634" s="45" t="n">
        <v>3.37</v>
      </c>
      <c r="H634" s="45" t="n">
        <v>4.84</v>
      </c>
      <c r="I634" s="45" t="n">
        <v>4.18</v>
      </c>
      <c r="J634" s="45" t="n">
        <v>4.9</v>
      </c>
      <c r="K634" s="45" t="n">
        <v>3.66</v>
      </c>
      <c r="L634" s="58">
        <f>IF(OR($A634="",$N634=0),"",COUNTIFS($A$5:$A$1500,$A634,$N$5:$N$1500,"&gt;"&amp;$N634)+1)</f>
        <v/>
      </c>
      <c r="M634" s="58">
        <f>IF(OR($A634="",$N634=0),"",IF(AND($A634&gt;=1001,$A634&lt;=1005),COUNTIFS($A$5:$A$1500,"&gt;=1001",$A$5:$A$1500,"&lt;=1005",$N$5:$N$1500,"&gt;"&amp;$N634)+1,""))</f>
        <v/>
      </c>
      <c r="N634" s="50">
        <f>ROUND(((O634*3+P634*3+Q634*3+R634*3+S634*1)/13)*5,0)</f>
        <v/>
      </c>
      <c r="O634" s="43" t="n">
        <v>55</v>
      </c>
      <c r="P634" s="43" t="n">
        <v>85.48999999999999</v>
      </c>
      <c r="Q634" s="43" t="n">
        <v>70.88</v>
      </c>
      <c r="R634" s="43" t="n">
        <v>78.75</v>
      </c>
      <c r="S634" s="43" t="n">
        <v>65.63</v>
      </c>
      <c r="T634" s="58">
        <f>IF($C634="","",IF(ISNA(MATCH($C634,Comparativosimulacros!$E:$E,0)),"Falta en Comparativo","Sí está"))</f>
        <v/>
      </c>
    </row>
    <row r="635" ht="15.75" customHeight="1" s="42">
      <c r="A635" s="50" t="n">
        <v>904</v>
      </c>
      <c r="B635" s="44" t="n"/>
      <c r="C635" s="44" t="n">
        <v>1011593951</v>
      </c>
      <c r="D635" s="43" t="inlineStr">
        <is>
          <t>Palacio Serna Sara</t>
        </is>
      </c>
      <c r="E635" s="51" t="n"/>
      <c r="F635" s="52" t="n"/>
      <c r="G635" s="45" t="n">
        <v>2.53</v>
      </c>
      <c r="H635" s="45" t="n">
        <v>4.17</v>
      </c>
      <c r="I635" s="45" t="n">
        <v>4.33</v>
      </c>
      <c r="J635" s="45" t="n">
        <v>4.08</v>
      </c>
      <c r="K635" s="45" t="n">
        <v>5</v>
      </c>
      <c r="L635" s="58">
        <f>IF(OR($A635="",$N635=0),"",COUNTIFS($A$5:$A$1500,$A635,$N$5:$N$1500,"&gt;"&amp;$N635)+1)</f>
        <v/>
      </c>
      <c r="M635" s="58">
        <f>IF(OR($A635="",$N635=0),"",IF(AND($A635&gt;=1001,$A635&lt;=1005),COUNTIFS($A$5:$A$1500,"&gt;=1001",$A$5:$A$1500,"&lt;=1005",$N$5:$N$1500,"&gt;"&amp;$N635)+1,""))</f>
        <v/>
      </c>
      <c r="N635" s="50">
        <f>ROUND(((O635*3+P635*3+Q635*3+R635*3+S635*1)/13)*5,0)</f>
        <v/>
      </c>
      <c r="O635" s="43" t="n">
        <v>41.25</v>
      </c>
      <c r="P635" s="43" t="n">
        <v>73.70999999999999</v>
      </c>
      <c r="Q635" s="43" t="n">
        <v>73.5</v>
      </c>
      <c r="R635" s="43" t="n">
        <v>65.63</v>
      </c>
      <c r="S635" s="43" t="n">
        <v>91.88</v>
      </c>
      <c r="T635" s="58">
        <f>IF($C635="","",IF(ISNA(MATCH($C635,Comparativosimulacros!$E:$E,0)),"Falta en Comparativo","Sí está"))</f>
        <v/>
      </c>
    </row>
    <row r="636" ht="15.75" customHeight="1" s="42">
      <c r="A636" s="50" t="n">
        <v>904</v>
      </c>
      <c r="B636" s="44" t="n"/>
      <c r="C636" s="44" t="n">
        <v>1011594415</v>
      </c>
      <c r="D636" s="43" t="inlineStr">
        <is>
          <t>Palacios Duque Mariana</t>
        </is>
      </c>
      <c r="E636" s="51" t="n"/>
      <c r="F636" s="52" t="n"/>
      <c r="G636" s="45" t="n">
        <v>3.2</v>
      </c>
      <c r="H636" s="45" t="n">
        <v>1.19</v>
      </c>
      <c r="I636" s="45" t="n">
        <v>2.01</v>
      </c>
      <c r="J636" s="45" t="n">
        <v>3.27</v>
      </c>
      <c r="K636" s="45" t="n">
        <v>2.68</v>
      </c>
      <c r="L636" s="58">
        <f>IF(OR($A636="",$N636=0),"",COUNTIFS($A$5:$A$1500,$A636,$N$5:$N$1500,"&gt;"&amp;$N636)+1)</f>
        <v/>
      </c>
      <c r="M636" s="58">
        <f>IF(OR($A636="",$N636=0),"",IF(AND($A636&gt;=1001,$A636&lt;=1005),COUNTIFS($A$5:$A$1500,"&gt;=1001",$A$5:$A$1500,"&lt;=1005",$N$5:$N$1500,"&gt;"&amp;$N636)+1,""))</f>
        <v/>
      </c>
      <c r="N636" s="50">
        <f>ROUND(((O636*3+P636*3+Q636*3+R636*3+S636*1)/13)*5,0)</f>
        <v/>
      </c>
      <c r="O636" s="43" t="n">
        <v>52.25</v>
      </c>
      <c r="P636" s="43" t="n">
        <v>21.07</v>
      </c>
      <c r="Q636" s="43" t="n">
        <v>34.13</v>
      </c>
      <c r="R636" s="43" t="n">
        <v>52.5</v>
      </c>
      <c r="S636" s="43" t="n">
        <v>48.13</v>
      </c>
      <c r="T636" s="58">
        <f>IF($C636="","",IF(ISNA(MATCH($C636,Comparativosimulacros!$E:$E,0)),"Falta en Comparativo","Sí está"))</f>
        <v/>
      </c>
    </row>
    <row r="637" ht="15.75" customHeight="1" s="42">
      <c r="A637" s="50" t="n">
        <v>904</v>
      </c>
      <c r="B637" s="44" t="n"/>
      <c r="C637" s="44" t="n">
        <v>1011594862</v>
      </c>
      <c r="D637" s="43" t="inlineStr">
        <is>
          <t>Pérez Yepes Sofia</t>
        </is>
      </c>
      <c r="E637" s="51" t="n"/>
      <c r="F637" s="52" t="n"/>
      <c r="G637" s="45" t="n">
        <v>3.54</v>
      </c>
      <c r="H637" s="45" t="n">
        <v>3.4</v>
      </c>
      <c r="I637" s="45" t="n">
        <v>4.95</v>
      </c>
      <c r="J637" s="45" t="n">
        <v>4.08</v>
      </c>
      <c r="K637" s="45" t="n">
        <v>3.9</v>
      </c>
      <c r="L637" s="58">
        <f>IF(OR($A637="",$N637=0),"",COUNTIFS($A$5:$A$1500,$A637,$N$5:$N$1500,"&gt;"&amp;$N637)+1)</f>
        <v/>
      </c>
      <c r="M637" s="58">
        <f>IF(OR($A637="",$N637=0),"",IF(AND($A637&gt;=1001,$A637&lt;=1005),COUNTIFS($A$5:$A$1500,"&gt;=1001",$A$5:$A$1500,"&lt;=1005",$N$5:$N$1500,"&gt;"&amp;$N637)+1,""))</f>
        <v/>
      </c>
      <c r="N637" s="50">
        <f>ROUND(((O637*3+P637*3+Q637*3+R637*3+S637*1)/13)*5,0)</f>
        <v/>
      </c>
      <c r="O637" s="43" t="n">
        <v>57.75</v>
      </c>
      <c r="P637" s="43" t="n">
        <v>60.04</v>
      </c>
      <c r="Q637" s="43" t="n">
        <v>84</v>
      </c>
      <c r="R637" s="43" t="n">
        <v>65.63</v>
      </c>
      <c r="S637" s="43" t="n">
        <v>70</v>
      </c>
      <c r="T637" s="58">
        <f>IF($C637="","",IF(ISNA(MATCH($C637,Comparativosimulacros!$E:$E,0)),"Falta en Comparativo","Sí está"))</f>
        <v/>
      </c>
    </row>
    <row r="638" ht="15.75" customHeight="1" s="42">
      <c r="A638" s="50" t="n">
        <v>904</v>
      </c>
      <c r="B638" s="44" t="n"/>
      <c r="C638" s="44" t="n">
        <v>1020308276</v>
      </c>
      <c r="D638" s="43" t="inlineStr">
        <is>
          <t>Piedrahita Quintero Erik Alejandro</t>
        </is>
      </c>
      <c r="E638" s="51" t="n"/>
      <c r="F638" s="52" t="n"/>
      <c r="G638" s="45" t="n">
        <v>4.21</v>
      </c>
      <c r="H638" s="45" t="n">
        <v>3.99</v>
      </c>
      <c r="I638" s="45" t="n">
        <v>3.25</v>
      </c>
      <c r="J638" s="45" t="n">
        <v>3.27</v>
      </c>
      <c r="K638" s="45" t="n">
        <v>2.93</v>
      </c>
      <c r="L638" s="58">
        <f>IF(OR($A638="",$N638=0),"",COUNTIFS($A$5:$A$1500,$A638,$N$5:$N$1500,"&gt;"&amp;$N638)+1)</f>
        <v/>
      </c>
      <c r="M638" s="58">
        <f>IF(OR($A638="",$N638=0),"",IF(AND($A638&gt;=1001,$A638&lt;=1005),COUNTIFS($A$5:$A$1500,"&gt;=1001",$A$5:$A$1500,"&lt;=1005",$N$5:$N$1500,"&gt;"&amp;$N638)+1,""))</f>
        <v/>
      </c>
      <c r="N638" s="50">
        <f>ROUND(((O638*3+P638*3+Q638*3+R638*3+S638*1)/13)*5,0)</f>
        <v/>
      </c>
      <c r="O638" s="43" t="n">
        <v>68.75</v>
      </c>
      <c r="P638" s="43" t="n">
        <v>70.45</v>
      </c>
      <c r="Q638" s="43" t="n">
        <v>55.13</v>
      </c>
      <c r="R638" s="43" t="n">
        <v>52.5</v>
      </c>
      <c r="S638" s="43" t="n">
        <v>52.5</v>
      </c>
      <c r="T638" s="58">
        <f>IF($C638="","",IF(ISNA(MATCH($C638,Comparativosimulacros!$E:$E,0)),"Falta en Comparativo","Sí está"))</f>
        <v/>
      </c>
    </row>
    <row r="639" ht="15.75" customHeight="1" s="42">
      <c r="A639" s="50" t="n">
        <v>904</v>
      </c>
      <c r="B639" s="44" t="n"/>
      <c r="C639" s="44" t="n">
        <v>1018248843</v>
      </c>
      <c r="D639" s="43" t="inlineStr">
        <is>
          <t>Présiga Quintero Thamara</t>
        </is>
      </c>
      <c r="E639" s="51" t="n"/>
      <c r="F639" s="52" t="n"/>
      <c r="G639" s="45" t="n">
        <v>4.58</v>
      </c>
      <c r="H639" s="45" t="n">
        <v>5</v>
      </c>
      <c r="I639" s="45" t="n">
        <v>3.71</v>
      </c>
      <c r="J639" s="45" t="n">
        <v>4.36</v>
      </c>
      <c r="K639" s="45" t="n">
        <v>2.68</v>
      </c>
      <c r="L639" s="58">
        <f>IF(OR($A639="",$N639=0),"",COUNTIFS($A$5:$A$1500,$A639,$N$5:$N$1500,"&gt;"&amp;$N639)+1)</f>
        <v/>
      </c>
      <c r="M639" s="58">
        <f>IF(OR($A639="",$N639=0),"",IF(AND($A639&gt;=1001,$A639&lt;=1005),COUNTIFS($A$5:$A$1500,"&gt;=1001",$A$5:$A$1500,"&lt;=1005",$N$5:$N$1500,"&gt;"&amp;$N639)+1,""))</f>
        <v/>
      </c>
      <c r="N639" s="50">
        <f>ROUND(((O639*3+P639*3+Q639*3+R639*3+S639*1)/13)*5,0)</f>
        <v/>
      </c>
      <c r="O639" s="43" t="n">
        <v>74.75</v>
      </c>
      <c r="P639" s="43" t="n">
        <v>90.8</v>
      </c>
      <c r="Q639" s="43" t="n">
        <v>63</v>
      </c>
      <c r="R639" s="43" t="n">
        <v>70</v>
      </c>
      <c r="S639" s="43" t="n">
        <v>48.13</v>
      </c>
      <c r="T639" s="58">
        <f>IF($C639="","",IF(ISNA(MATCH($C639,Comparativosimulacros!$E:$E,0)),"Falta en Comparativo","Sí está"))</f>
        <v/>
      </c>
    </row>
    <row r="640" ht="15.75" customHeight="1" s="42">
      <c r="A640" s="50" t="n">
        <v>904</v>
      </c>
      <c r="B640" s="44" t="n"/>
      <c r="C640" s="44" t="n">
        <v>1011593836</v>
      </c>
      <c r="D640" s="43" t="inlineStr">
        <is>
          <t>Ramírez Tilano Nicole</t>
        </is>
      </c>
      <c r="E640" s="51" t="n"/>
      <c r="F640" s="52" t="n"/>
      <c r="G640" s="45" t="n">
        <v>4.21</v>
      </c>
      <c r="H640" s="45" t="n">
        <v>3.73</v>
      </c>
      <c r="I640" s="45" t="n">
        <v>3.4</v>
      </c>
      <c r="J640" s="45" t="n">
        <v>3.81</v>
      </c>
      <c r="K640" s="45" t="n">
        <v>2.68</v>
      </c>
      <c r="L640" s="58">
        <f>IF(OR($A640="",$N640=0),"",COUNTIFS($A$5:$A$1500,$A640,$N$5:$N$1500,"&gt;"&amp;$N640)+1)</f>
        <v/>
      </c>
      <c r="M640" s="58">
        <f>IF(OR($A640="",$N640=0),"",IF(AND($A640&gt;=1001,$A640&lt;=1005),COUNTIFS($A$5:$A$1500,"&gt;=1001",$A$5:$A$1500,"&lt;=1005",$N$5:$N$1500,"&gt;"&amp;$N640)+1,""))</f>
        <v/>
      </c>
      <c r="N640" s="50">
        <f>ROUND(((O640*3+P640*3+Q640*3+R640*3+S640*1)/13)*5,0)</f>
        <v/>
      </c>
      <c r="O640" s="43" t="n">
        <v>68.75</v>
      </c>
      <c r="P640" s="43" t="n">
        <v>65.98</v>
      </c>
      <c r="Q640" s="43" t="n">
        <v>57.75</v>
      </c>
      <c r="R640" s="43" t="n">
        <v>61.25</v>
      </c>
      <c r="S640" s="43" t="n">
        <v>48.13</v>
      </c>
      <c r="T640" s="58">
        <f>IF($C640="","",IF(ISNA(MATCH($C640,Comparativosimulacros!$E:$E,0)),"Falta en Comparativo","Sí está"))</f>
        <v/>
      </c>
    </row>
    <row r="641" ht="15.75" customHeight="1" s="42">
      <c r="A641" s="50" t="n">
        <v>904</v>
      </c>
      <c r="B641" s="44" t="n"/>
      <c r="C641" s="44" t="n">
        <v>1011515026</v>
      </c>
      <c r="D641" s="43" t="inlineStr">
        <is>
          <t>Rivera Carvajal Ytzel</t>
        </is>
      </c>
      <c r="E641" s="51" t="n"/>
      <c r="F641" s="52" t="n"/>
      <c r="G641" s="45" t="n">
        <v>4.21</v>
      </c>
      <c r="H641" s="45" t="n">
        <v>5</v>
      </c>
      <c r="I641" s="45" t="n">
        <v>3.87</v>
      </c>
      <c r="J641" s="45" t="n">
        <v>5</v>
      </c>
      <c r="K641" s="45" t="n">
        <v>3.17</v>
      </c>
      <c r="L641" s="58">
        <f>IF(OR($A641="",$N641=0),"",COUNTIFS($A$5:$A$1500,$A641,$N$5:$N$1500,"&gt;"&amp;$N641)+1)</f>
        <v/>
      </c>
      <c r="M641" s="58">
        <f>IF(OR($A641="",$N641=0),"",IF(AND($A641&gt;=1001,$A641&lt;=1005),COUNTIFS($A$5:$A$1500,"&gt;=1001",$A$5:$A$1500,"&lt;=1005",$N$5:$N$1500,"&gt;"&amp;$N641)+1,""))</f>
        <v/>
      </c>
      <c r="N641" s="50">
        <f>ROUND(((O641*3+P641*3+Q641*3+R641*3+S641*1)/13)*5,0)</f>
        <v/>
      </c>
      <c r="O641" s="43" t="n">
        <v>68.75</v>
      </c>
      <c r="P641" s="43" t="n">
        <v>89.02</v>
      </c>
      <c r="Q641" s="43" t="n">
        <v>65.63</v>
      </c>
      <c r="R641" s="43" t="n">
        <v>83.13</v>
      </c>
      <c r="S641" s="43" t="n">
        <v>56.88</v>
      </c>
      <c r="T641" s="58">
        <f>IF($C641="","",IF(ISNA(MATCH($C641,Comparativosimulacros!$E:$E,0)),"Falta en Comparativo","Sí está"))</f>
        <v/>
      </c>
    </row>
    <row r="642" ht="15.75" customHeight="1" s="42">
      <c r="A642" s="50" t="n">
        <v>904</v>
      </c>
      <c r="B642" s="44" t="n"/>
      <c r="C642" s="44" t="n">
        <v>1036692460</v>
      </c>
      <c r="D642" s="43" t="inlineStr">
        <is>
          <t>Rojas Salas Jahir Adrian</t>
        </is>
      </c>
      <c r="E642" s="51" t="n"/>
      <c r="F642" s="52" t="n"/>
      <c r="G642" s="45" t="n">
        <v>3.87</v>
      </c>
      <c r="H642" s="45" t="n">
        <v>4.37</v>
      </c>
      <c r="I642" s="45" t="n">
        <v>5</v>
      </c>
      <c r="J642" s="45" t="n">
        <v>3</v>
      </c>
      <c r="K642" s="45" t="n">
        <v>1.95</v>
      </c>
      <c r="L642" s="58">
        <f>IF(OR($A642="",$N642=0),"",COUNTIFS($A$5:$A$1500,$A642,$N$5:$N$1500,"&gt;"&amp;$N642)+1)</f>
        <v/>
      </c>
      <c r="M642" s="58">
        <f>IF(OR($A642="",$N642=0),"",IF(AND($A642&gt;=1001,$A642&lt;=1005),COUNTIFS($A$5:$A$1500,"&gt;=1001",$A$5:$A$1500,"&lt;=1005",$N$5:$N$1500,"&gt;"&amp;$N642)+1,""))</f>
        <v/>
      </c>
      <c r="N642" s="50">
        <f>ROUND(((O642*3+P642*3+Q642*3+R642*3+S642*1)/13)*5,0)</f>
        <v/>
      </c>
      <c r="O642" s="43" t="n">
        <v>63.25</v>
      </c>
      <c r="P642" s="43" t="n">
        <v>77.14</v>
      </c>
      <c r="Q642" s="43" t="n">
        <v>89.38</v>
      </c>
      <c r="R642" s="43" t="n">
        <v>48.13</v>
      </c>
      <c r="S642" s="43" t="n">
        <v>35</v>
      </c>
      <c r="T642" s="58">
        <f>IF($C642="","",IF(ISNA(MATCH($C642,Comparativosimulacros!$E:$E,0)),"Falta en Comparativo","Sí está"))</f>
        <v/>
      </c>
    </row>
    <row r="643" ht="15.75" customHeight="1" s="42">
      <c r="A643" s="50" t="n">
        <v>904</v>
      </c>
      <c r="B643" s="44" t="n"/>
      <c r="C643" s="44" t="n">
        <v>1011592958</v>
      </c>
      <c r="D643" s="43" t="inlineStr">
        <is>
          <t>Silva Ortiz Brandon Alejandro</t>
        </is>
      </c>
      <c r="E643" s="51" t="n"/>
      <c r="F643" s="52" t="n"/>
      <c r="G643" s="45" t="n">
        <v>2.53</v>
      </c>
      <c r="H643" s="45" t="n">
        <v>3.06</v>
      </c>
      <c r="I643" s="45" t="n">
        <v>3.4</v>
      </c>
      <c r="J643" s="45" t="n">
        <v>4.08</v>
      </c>
      <c r="K643" s="45" t="n">
        <v>2.68</v>
      </c>
      <c r="L643" s="58">
        <f>IF(OR($A643="",$N643=0),"",COUNTIFS($A$5:$A$1500,$A643,$N$5:$N$1500,"&gt;"&amp;$N643)+1)</f>
        <v/>
      </c>
      <c r="M643" s="58">
        <f>IF(OR($A643="",$N643=0),"",IF(AND($A643&gt;=1001,$A643&lt;=1005),COUNTIFS($A$5:$A$1500,"&gt;=1001",$A$5:$A$1500,"&lt;=1005",$N$5:$N$1500,"&gt;"&amp;$N643)+1,""))</f>
        <v/>
      </c>
      <c r="N643" s="50">
        <f>ROUND(((O643*3+P643*3+Q643*3+R643*3+S643*1)/13)*5,0)</f>
        <v/>
      </c>
      <c r="O643" s="43" t="n">
        <v>41.25</v>
      </c>
      <c r="P643" s="43" t="n">
        <v>54.11</v>
      </c>
      <c r="Q643" s="43" t="n">
        <v>57.75</v>
      </c>
      <c r="R643" s="43" t="n">
        <v>65.63</v>
      </c>
      <c r="S643" s="43" t="n">
        <v>48.13</v>
      </c>
      <c r="T643" s="58">
        <f>IF($C643="","",IF(ISNA(MATCH($C643,Comparativosimulacros!$E:$E,0)),"Falta en Comparativo","Sí está"))</f>
        <v/>
      </c>
    </row>
    <row r="644" ht="15.75" customHeight="1" s="42">
      <c r="A644" s="50" t="n">
        <v>904</v>
      </c>
      <c r="B644" s="44" t="n"/>
      <c r="C644" s="44" t="n">
        <v>1011592690</v>
      </c>
      <c r="D644" s="43" t="inlineStr">
        <is>
          <t>Uribe Usuga David</t>
        </is>
      </c>
      <c r="E644" s="51" t="n"/>
      <c r="F644" s="52" t="n"/>
      <c r="G644" s="45" t="n">
        <v>3.87</v>
      </c>
      <c r="H644" s="45" t="n">
        <v>3.73</v>
      </c>
      <c r="I644" s="45" t="n">
        <v>2.17</v>
      </c>
      <c r="J644" s="45" t="n">
        <v>3</v>
      </c>
      <c r="K644" s="45" t="n">
        <v>2.44</v>
      </c>
      <c r="L644" s="58">
        <f>IF(OR($A644="",$N644=0),"",COUNTIFS($A$5:$A$1500,$A644,$N$5:$N$1500,"&gt;"&amp;$N644)+1)</f>
        <v/>
      </c>
      <c r="M644" s="58">
        <f>IF(OR($A644="",$N644=0),"",IF(AND($A644&gt;=1001,$A644&lt;=1005),COUNTIFS($A$5:$A$1500,"&gt;=1001",$A$5:$A$1500,"&lt;=1005",$N$5:$N$1500,"&gt;"&amp;$N644)+1,""))</f>
        <v/>
      </c>
      <c r="N644" s="50">
        <f>ROUND(((O644*3+P644*3+Q644*3+R644*3+S644*1)/13)*5,0)</f>
        <v/>
      </c>
      <c r="O644" s="43" t="n">
        <v>63.25</v>
      </c>
      <c r="P644" s="43" t="n">
        <v>65.98</v>
      </c>
      <c r="Q644" s="43" t="n">
        <v>36.75</v>
      </c>
      <c r="R644" s="43" t="n">
        <v>48.13</v>
      </c>
      <c r="S644" s="43" t="n">
        <v>43.75</v>
      </c>
      <c r="T644" s="58">
        <f>IF($C644="","",IF(ISNA(MATCH($C644,Comparativosimulacros!$E:$E,0)),"Falta en Comparativo","Sí está"))</f>
        <v/>
      </c>
    </row>
    <row r="645" ht="15.75" customHeight="1" s="42">
      <c r="A645" s="50" t="n">
        <v>904</v>
      </c>
      <c r="B645" s="44" t="n"/>
      <c r="C645" s="44" t="n">
        <v>1011594657</v>
      </c>
      <c r="D645" s="43" t="inlineStr">
        <is>
          <t>Usquiano Rodríguez Emmanuel</t>
        </is>
      </c>
      <c r="E645" s="51" t="n"/>
      <c r="F645" s="52" t="n"/>
      <c r="G645" s="45" t="n">
        <v>4.21</v>
      </c>
      <c r="H645" s="45" t="n">
        <v>4.93</v>
      </c>
      <c r="I645" s="45" t="n">
        <v>4.64</v>
      </c>
      <c r="J645" s="45" t="n">
        <v>3.81</v>
      </c>
      <c r="K645" s="45" t="n">
        <v>3.66</v>
      </c>
      <c r="L645" s="58">
        <f>IF(OR($A645="",$N645=0),"",COUNTIFS($A$5:$A$1500,$A645,$N$5:$N$1500,"&gt;"&amp;$N645)+1)</f>
        <v/>
      </c>
      <c r="M645" s="58">
        <f>IF(OR($A645="",$N645=0),"",IF(AND($A645&gt;=1001,$A645&lt;=1005),COUNTIFS($A$5:$A$1500,"&gt;=1001",$A$5:$A$1500,"&lt;=1005",$N$5:$N$1500,"&gt;"&amp;$N645)+1,""))</f>
        <v/>
      </c>
      <c r="N645" s="50">
        <f>ROUND(((O645*3+P645*3+Q645*3+R645*3+S645*1)/13)*5,0)</f>
        <v/>
      </c>
      <c r="O645" s="43" t="n">
        <v>68.75</v>
      </c>
      <c r="P645" s="43" t="n">
        <v>87.05</v>
      </c>
      <c r="Q645" s="43" t="n">
        <v>78.75</v>
      </c>
      <c r="R645" s="43" t="n">
        <v>61.25</v>
      </c>
      <c r="S645" s="43" t="n">
        <v>65.63</v>
      </c>
      <c r="T645" s="58">
        <f>IF($C645="","",IF(ISNA(MATCH($C645,Comparativosimulacros!$E:$E,0)),"Falta en Comparativo","Sí está"))</f>
        <v/>
      </c>
    </row>
    <row r="646" ht="15.75" customHeight="1" s="42">
      <c r="A646" s="50" t="n">
        <v>904</v>
      </c>
      <c r="B646" s="44" t="n"/>
      <c r="C646" s="44" t="n">
        <v>1036452881</v>
      </c>
      <c r="D646" s="43" t="inlineStr">
        <is>
          <t>Valencia Cano Juan Andrés</t>
        </is>
      </c>
      <c r="E646" s="51" t="n"/>
      <c r="F646" s="52" t="n"/>
      <c r="G646" s="45" t="n">
        <v>3.2</v>
      </c>
      <c r="H646" s="45" t="n">
        <v>3.18</v>
      </c>
      <c r="I646" s="45" t="n">
        <v>4.02</v>
      </c>
      <c r="J646" s="45" t="n">
        <v>3.27</v>
      </c>
      <c r="K646" s="45" t="n">
        <v>3.17</v>
      </c>
      <c r="L646" s="58">
        <f>IF(OR($A646="",$N646=0),"",COUNTIFS($A$5:$A$1500,$A646,$N$5:$N$1500,"&gt;"&amp;$N646)+1)</f>
        <v/>
      </c>
      <c r="M646" s="58">
        <f>IF(OR($A646="",$N646=0),"",IF(AND($A646&gt;=1001,$A646&lt;=1005),COUNTIFS($A$5:$A$1500,"&gt;=1001",$A$5:$A$1500,"&lt;=1005",$N$5:$N$1500,"&gt;"&amp;$N646)+1,""))</f>
        <v/>
      </c>
      <c r="N646" s="50">
        <f>ROUND(((O646*3+P646*3+Q646*3+R646*3+S646*1)/13)*5,0)</f>
        <v/>
      </c>
      <c r="O646" s="43" t="n">
        <v>52.25</v>
      </c>
      <c r="P646" s="43" t="n">
        <v>56.21</v>
      </c>
      <c r="Q646" s="43" t="n">
        <v>68.25</v>
      </c>
      <c r="R646" s="43" t="n">
        <v>52.5</v>
      </c>
      <c r="S646" s="43" t="n">
        <v>56.88</v>
      </c>
      <c r="T646" s="58">
        <f>IF($C646="","",IF(ISNA(MATCH($C646,Comparativosimulacros!$E:$E,0)),"Falta en Comparativo","Sí está"))</f>
        <v/>
      </c>
    </row>
    <row r="647" ht="15.75" customHeight="1" s="42">
      <c r="A647" s="50" t="n">
        <v>904</v>
      </c>
      <c r="B647" s="44" t="n"/>
      <c r="C647" s="44" t="n">
        <v>1033189776</v>
      </c>
      <c r="D647" s="43" t="inlineStr">
        <is>
          <t>Vargas Nanclares Martina</t>
        </is>
      </c>
      <c r="E647" s="51" t="n"/>
      <c r="F647" s="52" t="n"/>
      <c r="G647" s="45" t="n">
        <v>3.2</v>
      </c>
      <c r="H647" s="45" t="n">
        <v>2.6</v>
      </c>
      <c r="I647" s="45" t="n">
        <v>4.02</v>
      </c>
      <c r="J647" s="45" t="n">
        <v>1.91</v>
      </c>
      <c r="K647" s="45" t="n">
        <v>3.17</v>
      </c>
      <c r="L647" s="58">
        <f>IF(OR($A647="",$N647=0),"",COUNTIFS($A$5:$A$1500,$A647,$N$5:$N$1500,"&gt;"&amp;$N647)+1)</f>
        <v/>
      </c>
      <c r="M647" s="58">
        <f>IF(OR($A647="",$N647=0),"",IF(AND($A647&gt;=1001,$A647&lt;=1005),COUNTIFS($A$5:$A$1500,"&gt;=1001",$A$5:$A$1500,"&lt;=1005",$N$5:$N$1500,"&gt;"&amp;$N647)+1,""))</f>
        <v/>
      </c>
      <c r="N647" s="50">
        <f>ROUND(((O647*3+P647*3+Q647*3+R647*3+S647*1)/13)*5,0)</f>
        <v/>
      </c>
      <c r="O647" s="43" t="n">
        <v>52.25</v>
      </c>
      <c r="P647" s="43" t="n">
        <v>45.89</v>
      </c>
      <c r="Q647" s="43" t="n">
        <v>68.25</v>
      </c>
      <c r="R647" s="43" t="n">
        <v>30.63</v>
      </c>
      <c r="S647" s="43" t="n">
        <v>56.88</v>
      </c>
      <c r="T647" s="58">
        <f>IF($C647="","",IF(ISNA(MATCH($C647,Comparativosimulacros!$E:$E,0)),"Falta en Comparativo","Sí está"))</f>
        <v/>
      </c>
    </row>
    <row r="648" ht="15.75" customHeight="1" s="42">
      <c r="A648" s="50" t="n">
        <v>904</v>
      </c>
      <c r="B648" s="44" t="n"/>
      <c r="C648" s="44" t="n">
        <v>1011594473</v>
      </c>
      <c r="D648" s="43" t="inlineStr">
        <is>
          <t>Vélez Rueda Juliana</t>
        </is>
      </c>
      <c r="E648" s="51" t="n"/>
      <c r="F648" s="52" t="n"/>
      <c r="G648" s="45" t="n">
        <v>4.38</v>
      </c>
      <c r="H648" s="45" t="n">
        <v>4.65</v>
      </c>
      <c r="I648" s="45" t="n">
        <v>4.02</v>
      </c>
      <c r="J648" s="45" t="n">
        <v>5</v>
      </c>
      <c r="K648" s="45" t="n">
        <v>4.88</v>
      </c>
      <c r="L648" s="58">
        <f>IF(OR($A648="",$N648=0),"",COUNTIFS($A$5:$A$1500,$A648,$N$5:$N$1500,"&gt;"&amp;$N648)+1)</f>
        <v/>
      </c>
      <c r="M648" s="58">
        <f>IF(OR($A648="",$N648=0),"",IF(AND($A648&gt;=1001,$A648&lt;=1005),COUNTIFS($A$5:$A$1500,"&gt;=1001",$A$5:$A$1500,"&lt;=1005",$N$5:$N$1500,"&gt;"&amp;$N648)+1,""))</f>
        <v/>
      </c>
      <c r="N648" s="50">
        <f>ROUND(((O648*3+P648*3+Q648*3+R648*3+S648*1)/13)*5,0)</f>
        <v/>
      </c>
      <c r="O648" s="43" t="n">
        <v>71.5</v>
      </c>
      <c r="P648" s="43" t="n">
        <v>82.14</v>
      </c>
      <c r="Q648" s="43" t="n">
        <v>68.25</v>
      </c>
      <c r="R648" s="43" t="n">
        <v>83.13</v>
      </c>
      <c r="S648" s="43" t="n">
        <v>87.5</v>
      </c>
      <c r="T648" s="58">
        <f>IF($C648="","",IF(ISNA(MATCH($C648,Comparativosimulacros!$E:$E,0)),"Falta en Comparativo","Sí está"))</f>
        <v/>
      </c>
    </row>
    <row r="649" ht="15.75" customHeight="1" s="42">
      <c r="A649" s="50" t="n">
        <v>904</v>
      </c>
      <c r="B649" s="44" t="n"/>
      <c r="C649" s="44" t="n">
        <v>1011594601</v>
      </c>
      <c r="D649" s="43" t="inlineStr">
        <is>
          <t>Vélez Tamayo Lenny Alexander</t>
        </is>
      </c>
      <c r="E649" s="51" t="n"/>
      <c r="F649" s="52" t="n"/>
      <c r="G649" s="45" t="n">
        <v>3.87</v>
      </c>
      <c r="H649" s="45" t="n">
        <v>3.43</v>
      </c>
      <c r="I649" s="45" t="n">
        <v>2.78</v>
      </c>
      <c r="J649" s="45" t="n">
        <v>3</v>
      </c>
      <c r="K649" s="45" t="n">
        <v>3.17</v>
      </c>
      <c r="L649" s="58">
        <f>IF(OR($A649="",$N649=0),"",COUNTIFS($A$5:$A$1500,$A649,$N$5:$N$1500,"&gt;"&amp;$N649)+1)</f>
        <v/>
      </c>
      <c r="M649" s="58">
        <f>IF(OR($A649="",$N649=0),"",IF(AND($A649&gt;=1001,$A649&lt;=1005),COUNTIFS($A$5:$A$1500,"&gt;=1001",$A$5:$A$1500,"&lt;=1005",$N$5:$N$1500,"&gt;"&amp;$N649)+1,""))</f>
        <v/>
      </c>
      <c r="N649" s="50">
        <f>ROUND(((O649*3+P649*3+Q649*3+R649*3+S649*1)/13)*5,0)</f>
        <v/>
      </c>
      <c r="O649" s="43" t="n">
        <v>63.25</v>
      </c>
      <c r="P649" s="43" t="n">
        <v>60.67</v>
      </c>
      <c r="Q649" s="43" t="n">
        <v>47.25</v>
      </c>
      <c r="R649" s="43" t="n">
        <v>48.13</v>
      </c>
      <c r="S649" s="43" t="n">
        <v>56.88</v>
      </c>
      <c r="T649" s="58">
        <f>IF($C649="","",IF(ISNA(MATCH($C649,Comparativosimulacros!$E:$E,0)),"Falta en Comparativo","Sí está"))</f>
        <v/>
      </c>
    </row>
    <row r="650" ht="15.75" customHeight="1" s="42">
      <c r="A650" s="50" t="n">
        <v>904</v>
      </c>
      <c r="B650" s="44" t="n"/>
      <c r="C650" s="44" t="n">
        <v>1011594562</v>
      </c>
      <c r="D650" s="43" t="inlineStr">
        <is>
          <t>Vivas Salazar Ana María</t>
        </is>
      </c>
      <c r="E650" s="51" t="n"/>
      <c r="F650" s="52" t="n"/>
      <c r="G650" s="45" t="n">
        <v>4.38</v>
      </c>
      <c r="H650" s="45" t="n">
        <v>3.49</v>
      </c>
      <c r="I650" s="45" t="n">
        <v>3.25</v>
      </c>
      <c r="J650" s="45" t="n">
        <v>3.27</v>
      </c>
      <c r="K650" s="45" t="n">
        <v>3.66</v>
      </c>
      <c r="L650" s="58">
        <f>IF(OR($A650="",$N650=0),"",COUNTIFS($A$5:$A$1500,$A650,$N$5:$N$1500,"&gt;"&amp;$N650)+1)</f>
        <v/>
      </c>
      <c r="M650" s="58">
        <f>IF(OR($A650="",$N650=0),"",IF(AND($A650&gt;=1001,$A650&lt;=1005),COUNTIFS($A$5:$A$1500,"&gt;=1001",$A$5:$A$1500,"&lt;=1005",$N$5:$N$1500,"&gt;"&amp;$N650)+1,""))</f>
        <v/>
      </c>
      <c r="N650" s="50">
        <f>ROUND(((O650*3+P650*3+Q650*3+R650*3+S650*1)/13)*5,0)</f>
        <v/>
      </c>
      <c r="O650" s="43" t="n">
        <v>71.5</v>
      </c>
      <c r="P650" s="43" t="n">
        <v>61.7</v>
      </c>
      <c r="Q650" s="43" t="n">
        <v>55.13</v>
      </c>
      <c r="R650" s="43" t="n">
        <v>52.5</v>
      </c>
      <c r="S650" s="43" t="n">
        <v>65.63</v>
      </c>
      <c r="T650" s="58">
        <f>IF($C650="","",IF(ISNA(MATCH($C650,Comparativosimulacros!$E:$E,0)),"Falta en Comparativo","Sí está"))</f>
        <v/>
      </c>
    </row>
    <row r="651" ht="15.75" customHeight="1" s="42">
      <c r="A651" s="50" t="n">
        <v>904</v>
      </c>
      <c r="B651" s="44" t="n"/>
      <c r="C651" s="44" t="n">
        <v>1022004580</v>
      </c>
      <c r="D651" s="43" t="inlineStr">
        <is>
          <t>Yanes Arias Naomi Andrea</t>
        </is>
      </c>
      <c r="E651" s="51" t="n"/>
      <c r="F651" s="52" t="n"/>
      <c r="G651" s="45" t="n">
        <v>3.54</v>
      </c>
      <c r="H651" s="45" t="n">
        <v>1.37</v>
      </c>
      <c r="I651" s="45" t="n">
        <v>3.09</v>
      </c>
      <c r="J651" s="45" t="n">
        <v>4.08</v>
      </c>
      <c r="K651" s="45" t="n">
        <v>3.9</v>
      </c>
      <c r="L651" s="58">
        <f>IF(OR($A651="",$N651=0),"",COUNTIFS($A$5:$A$1500,$A651,$N$5:$N$1500,"&gt;"&amp;$N651)+1)</f>
        <v/>
      </c>
      <c r="M651" s="58">
        <f>IF(OR($A651="",$N651=0),"",IF(AND($A651&gt;=1001,$A651&lt;=1005),COUNTIFS($A$5:$A$1500,"&gt;=1001",$A$5:$A$1500,"&lt;=1005",$N$5:$N$1500,"&gt;"&amp;$N651)+1,""))</f>
        <v/>
      </c>
      <c r="N651" s="50">
        <f>ROUND(((O651*3+P651*3+Q651*3+R651*3+S651*1)/13)*5,0)</f>
        <v/>
      </c>
      <c r="O651" s="43" t="n">
        <v>57.75</v>
      </c>
      <c r="P651" s="43" t="n">
        <v>24.2</v>
      </c>
      <c r="Q651" s="43" t="n">
        <v>52.5</v>
      </c>
      <c r="R651" s="43" t="n">
        <v>65.63</v>
      </c>
      <c r="S651" s="43" t="n">
        <v>70</v>
      </c>
      <c r="T651" s="58">
        <f>IF($C651="","",IF(ISNA(MATCH($C651,Comparativosimulacros!$E:$E,0)),"Falta en Comparativo","Sí está"))</f>
        <v/>
      </c>
    </row>
    <row r="652" ht="15.75" customHeight="1" s="42">
      <c r="A652" s="50" t="n">
        <v>905</v>
      </c>
      <c r="B652" s="44" t="n"/>
      <c r="C652" s="44" t="n">
        <v>1103747878</v>
      </c>
      <c r="D652" s="43" t="inlineStr">
        <is>
          <t>Aguirre Quintero Esteban</t>
        </is>
      </c>
      <c r="E652" s="51" t="n"/>
      <c r="F652" s="52" t="n"/>
      <c r="G652" s="45" t="n">
        <v>4.06</v>
      </c>
      <c r="H652" s="45" t="n">
        <v>4.81</v>
      </c>
      <c r="I652" s="45" t="n">
        <v>5</v>
      </c>
      <c r="J652" s="45" t="n">
        <v>4.69</v>
      </c>
      <c r="K652" s="45" t="n">
        <v>5</v>
      </c>
      <c r="L652" s="58">
        <f>IF(OR($A652="",$N652=0),"",COUNTIFS($A$5:$A$1500,$A652,$N$5:$N$1500,"&gt;"&amp;$N652)+1)</f>
        <v/>
      </c>
      <c r="M652" s="58">
        <f>IF(OR($A652="",$N652=0),"",IF(AND($A652&gt;=1001,$A652&lt;=1005),COUNTIFS($A$5:$A$1500,"&gt;=1001",$A$5:$A$1500,"&lt;=1005",$N$5:$N$1500,"&gt;"&amp;$N652)+1,""))</f>
        <v/>
      </c>
      <c r="N652" s="50">
        <f>ROUND(((O652*3+P652*3+Q652*3+R652*3+S652*1)/13)*5,0)</f>
        <v/>
      </c>
      <c r="O652" s="43" t="n">
        <v>63.5</v>
      </c>
      <c r="P652" s="43" t="n">
        <v>84.29000000000001</v>
      </c>
      <c r="Q652" s="43" t="n">
        <v>77.5</v>
      </c>
      <c r="R652" s="43" t="n">
        <v>73.33</v>
      </c>
      <c r="S652" s="43" t="n">
        <v>87.08</v>
      </c>
      <c r="T652" s="58">
        <f>IF($C652="","",IF(ISNA(MATCH($C652,Comparativosimulacros!$E:$E,0)),"Falta en Comparativo","Sí está"))</f>
        <v/>
      </c>
    </row>
    <row r="653" ht="15.75" customHeight="1" s="42">
      <c r="A653" s="50" t="n">
        <v>905</v>
      </c>
      <c r="B653" s="44" t="n"/>
      <c r="C653" s="44" t="n">
        <v>1037480199</v>
      </c>
      <c r="D653" s="43" t="inlineStr">
        <is>
          <t>Altamiranda Benitez Estiven</t>
        </is>
      </c>
      <c r="E653" s="51" t="n"/>
      <c r="F653" s="52" t="n"/>
      <c r="G653" s="45" t="n">
        <v>4.94</v>
      </c>
      <c r="H653" s="45" t="n">
        <v>3.71</v>
      </c>
      <c r="I653" s="45" t="n">
        <v>2.27</v>
      </c>
      <c r="J653" s="45" t="n">
        <v>2.34</v>
      </c>
      <c r="K653" s="45" t="n">
        <v>2.87</v>
      </c>
      <c r="L653" s="58">
        <f>IF(OR($A653="",$N653=0),"",COUNTIFS($A$5:$A$1500,$A653,$N$5:$N$1500,"&gt;"&amp;$N653)+1)</f>
        <v/>
      </c>
      <c r="M653" s="58">
        <f>IF(OR($A653="",$N653=0),"",IF(AND($A653&gt;=1001,$A653&lt;=1005),COUNTIFS($A$5:$A$1500,"&gt;=1001",$A$5:$A$1500,"&lt;=1005",$N$5:$N$1500,"&gt;"&amp;$N653)+1,""))</f>
        <v/>
      </c>
      <c r="N653" s="50">
        <f>ROUND(((O653*3+P653*3+Q653*3+R653*3+S653*1)/13)*5,0)</f>
        <v/>
      </c>
      <c r="O653" s="43" t="n">
        <v>77.25</v>
      </c>
      <c r="P653" s="43" t="n">
        <v>64.94</v>
      </c>
      <c r="Q653" s="43" t="n">
        <v>35</v>
      </c>
      <c r="R653" s="43" t="n">
        <v>36.67</v>
      </c>
      <c r="S653" s="43" t="n">
        <v>45.83</v>
      </c>
      <c r="T653" s="58">
        <f>IF($C653="","",IF(ISNA(MATCH($C653,Comparativosimulacros!$E:$E,0)),"Falta en Comparativo","Sí está"))</f>
        <v/>
      </c>
    </row>
    <row r="654" ht="15.75" customHeight="1" s="42">
      <c r="A654" s="50" t="n">
        <v>905</v>
      </c>
      <c r="B654" s="44" t="n"/>
      <c r="C654" s="44" t="n">
        <v>1039693647</v>
      </c>
      <c r="D654" s="43" t="inlineStr">
        <is>
          <t>Álvarez Higuita Asly Dirleidy</t>
        </is>
      </c>
      <c r="E654" s="51" t="n"/>
      <c r="F654" s="52" t="n"/>
      <c r="G654" s="45" t="n">
        <v>2.8</v>
      </c>
      <c r="H654" s="45" t="n">
        <v>3.95</v>
      </c>
      <c r="I654" s="45" t="n">
        <v>5</v>
      </c>
      <c r="J654" s="45" t="n">
        <v>2.93</v>
      </c>
      <c r="K654" s="45" t="n">
        <v>2.87</v>
      </c>
      <c r="L654" s="58">
        <f>IF(OR($A654="",$N654=0),"",COUNTIFS($A$5:$A$1500,$A654,$N$5:$N$1500,"&gt;"&amp;$N654)+1)</f>
        <v/>
      </c>
      <c r="M654" s="58">
        <f>IF(OR($A654="",$N654=0),"",IF(AND($A654&gt;=1001,$A654&lt;=1005),COUNTIFS($A$5:$A$1500,"&gt;=1001",$A$5:$A$1500,"&lt;=1005",$N$5:$N$1500,"&gt;"&amp;$N654)+1,""))</f>
        <v/>
      </c>
      <c r="N654" s="50">
        <f>ROUND(((O654*3+P654*3+Q654*3+R654*3+S654*1)/13)*5,0)</f>
        <v/>
      </c>
      <c r="O654" s="43" t="n">
        <v>43.75</v>
      </c>
      <c r="P654" s="43" t="n">
        <v>69.11</v>
      </c>
      <c r="Q654" s="43" t="n">
        <v>77.5</v>
      </c>
      <c r="R654" s="43" t="n">
        <v>45.83</v>
      </c>
      <c r="S654" s="43" t="n">
        <v>45.83</v>
      </c>
      <c r="T654" s="58">
        <f>IF($C654="","",IF(ISNA(MATCH($C654,Comparativosimulacros!$E:$E,0)),"Falta en Comparativo","Sí está"))</f>
        <v/>
      </c>
    </row>
    <row r="655" ht="15.75" customHeight="1" s="42">
      <c r="A655" s="50" t="n">
        <v>905</v>
      </c>
      <c r="B655" s="44" t="n"/>
      <c r="C655" s="44" t="n">
        <v>1023530701</v>
      </c>
      <c r="D655" s="43" t="inlineStr">
        <is>
          <t>Álvarez Vera Hazly Susana</t>
        </is>
      </c>
      <c r="E655" s="51" t="n"/>
      <c r="F655" s="52" t="n"/>
      <c r="G655" s="45" t="n">
        <v>3.68</v>
      </c>
      <c r="H655" s="45" t="n">
        <v>4.38</v>
      </c>
      <c r="I655" s="45" t="n">
        <v>4.38</v>
      </c>
      <c r="J655" s="45" t="n">
        <v>4.1</v>
      </c>
      <c r="K655" s="45" t="n">
        <v>4.3</v>
      </c>
      <c r="L655" s="58">
        <f>IF(OR($A655="",$N655=0),"",COUNTIFS($A$5:$A$1500,$A655,$N$5:$N$1500,"&gt;"&amp;$N655)+1)</f>
        <v/>
      </c>
      <c r="M655" s="58">
        <f>IF(OR($A655="",$N655=0),"",IF(AND($A655&gt;=1001,$A655&lt;=1005),COUNTIFS($A$5:$A$1500,"&gt;=1001",$A$5:$A$1500,"&lt;=1005",$N$5:$N$1500,"&gt;"&amp;$N655)+1,""))</f>
        <v/>
      </c>
      <c r="N655" s="50">
        <f>ROUND(((O655*3+P655*3+Q655*3+R655*3+S655*1)/13)*5,0)</f>
        <v/>
      </c>
      <c r="O655" s="43" t="n">
        <v>57.5</v>
      </c>
      <c r="P655" s="43" t="n">
        <v>76.67</v>
      </c>
      <c r="Q655" s="43" t="n">
        <v>67.5</v>
      </c>
      <c r="R655" s="43" t="n">
        <v>64.17</v>
      </c>
      <c r="S655" s="43" t="n">
        <v>68.75</v>
      </c>
      <c r="T655" s="58">
        <f>IF($C655="","",IF(ISNA(MATCH($C655,Comparativosimulacros!$E:$E,0)),"Falta en Comparativo","Sí está"))</f>
        <v/>
      </c>
    </row>
    <row r="656" ht="15.75" customHeight="1" s="42">
      <c r="A656" s="50" t="n">
        <v>905</v>
      </c>
      <c r="B656" s="44" t="n"/>
      <c r="C656" s="44" t="n">
        <v>1011593972</v>
      </c>
      <c r="D656" s="43" t="inlineStr">
        <is>
          <t>Amazara Cuesta Melissa</t>
        </is>
      </c>
      <c r="E656" s="51" t="n"/>
      <c r="F656" s="52" t="n"/>
      <c r="G656" s="45" t="n">
        <v>1.84</v>
      </c>
      <c r="H656" s="45" t="n">
        <v>2.42</v>
      </c>
      <c r="I656" s="45" t="n">
        <v>3.89</v>
      </c>
      <c r="J656" s="45" t="n">
        <v>2.93</v>
      </c>
      <c r="K656" s="45" t="n">
        <v>3.44</v>
      </c>
      <c r="L656" s="58">
        <f>IF(OR($A656="",$N656=0),"",COUNTIFS($A$5:$A$1500,$A656,$N$5:$N$1500,"&gt;"&amp;$N656)+1)</f>
        <v/>
      </c>
      <c r="M656" s="58">
        <f>IF(OR($A656="",$N656=0),"",IF(AND($A656&gt;=1001,$A656&lt;=1005),COUNTIFS($A$5:$A$1500,"&gt;=1001",$A$5:$A$1500,"&lt;=1005",$N$5:$N$1500,"&gt;"&amp;$N656)+1,""))</f>
        <v/>
      </c>
      <c r="N656" s="50">
        <f>ROUND(((O656*3+P656*3+Q656*3+R656*3+S656*1)/13)*5,0)</f>
        <v/>
      </c>
      <c r="O656" s="43" t="n">
        <v>28.75</v>
      </c>
      <c r="P656" s="43" t="n">
        <v>42.32</v>
      </c>
      <c r="Q656" s="43" t="n">
        <v>60</v>
      </c>
      <c r="R656" s="43" t="n">
        <v>45.83</v>
      </c>
      <c r="S656" s="43" t="n">
        <v>55</v>
      </c>
      <c r="T656" s="58">
        <f>IF($C656="","",IF(ISNA(MATCH($C656,Comparativosimulacros!$E:$E,0)),"Falta en Comparativo","Sí está"))</f>
        <v/>
      </c>
    </row>
    <row r="657" ht="15.75" customHeight="1" s="42">
      <c r="A657" s="50" t="n">
        <v>905</v>
      </c>
      <c r="B657" s="44" t="n"/>
      <c r="C657" s="44" t="n">
        <v>1011594629</v>
      </c>
      <c r="D657" s="43" t="inlineStr">
        <is>
          <t>Arroyave Calderón Nicolas</t>
        </is>
      </c>
      <c r="E657" s="51" t="n"/>
      <c r="F657" s="52" t="n"/>
      <c r="G657" s="45" t="n">
        <v>3.68</v>
      </c>
      <c r="H657" s="45" t="n">
        <v>2.01</v>
      </c>
      <c r="I657" s="45" t="n">
        <v>1.78</v>
      </c>
      <c r="J657" s="45" t="n">
        <v>3.52</v>
      </c>
      <c r="K657" s="45" t="n">
        <v>3.44</v>
      </c>
      <c r="L657" s="58">
        <f>IF(OR($A657="",$N657=0),"",COUNTIFS($A$5:$A$1500,$A657,$N$5:$N$1500,"&gt;"&amp;$N657)+1)</f>
        <v/>
      </c>
      <c r="M657" s="58">
        <f>IF(OR($A657="",$N657=0),"",IF(AND($A657&gt;=1001,$A657&lt;=1005),COUNTIFS($A$5:$A$1500,"&gt;=1001",$A$5:$A$1500,"&lt;=1005",$N$5:$N$1500,"&gt;"&amp;$N657)+1,""))</f>
        <v/>
      </c>
      <c r="N657" s="50">
        <f>ROUND(((O657*3+P657*3+Q657*3+R657*3+S657*1)/13)*5,0)</f>
        <v/>
      </c>
      <c r="O657" s="43" t="n">
        <v>57.5</v>
      </c>
      <c r="P657" s="43" t="n">
        <v>35.18</v>
      </c>
      <c r="Q657" s="43" t="n">
        <v>27.5</v>
      </c>
      <c r="R657" s="43" t="n">
        <v>55</v>
      </c>
      <c r="S657" s="43" t="n">
        <v>55</v>
      </c>
      <c r="T657" s="58">
        <f>IF($C657="","",IF(ISNA(MATCH($C657,Comparativosimulacros!$E:$E,0)),"Falta en Comparativo","Sí está"))</f>
        <v/>
      </c>
    </row>
    <row r="658" ht="15.75" customHeight="1" s="42">
      <c r="A658" s="50" t="n">
        <v>905</v>
      </c>
      <c r="B658" s="44" t="n"/>
      <c r="C658" s="44" t="n">
        <v>1032019533</v>
      </c>
      <c r="D658" s="43" t="inlineStr">
        <is>
          <t>Carvajal Vargas Juliana</t>
        </is>
      </c>
      <c r="E658" s="51" t="n"/>
      <c r="F658" s="52" t="n"/>
      <c r="G658" s="45" t="n">
        <v>3.3</v>
      </c>
      <c r="H658" s="45" t="n">
        <v>3.12</v>
      </c>
      <c r="I658" s="45" t="n">
        <v>2.27</v>
      </c>
      <c r="J658" s="45" t="n">
        <v>2.64</v>
      </c>
      <c r="K658" s="45" t="n">
        <v>3.44</v>
      </c>
      <c r="L658" s="58">
        <f>IF(OR($A658="",$N658=0),"",COUNTIFS($A$5:$A$1500,$A658,$N$5:$N$1500,"&gt;"&amp;$N658)+1)</f>
        <v/>
      </c>
      <c r="M658" s="58">
        <f>IF(OR($A658="",$N658=0),"",IF(AND($A658&gt;=1001,$A658&lt;=1005),COUNTIFS($A$5:$A$1500,"&gt;=1001",$A$5:$A$1500,"&lt;=1005",$N$5:$N$1500,"&gt;"&amp;$N658)+1,""))</f>
        <v/>
      </c>
      <c r="N658" s="50">
        <f>ROUND(((O658*3+P658*3+Q658*3+R658*3+S658*1)/13)*5,0)</f>
        <v/>
      </c>
      <c r="O658" s="43" t="n">
        <v>51.5</v>
      </c>
      <c r="P658" s="43" t="n">
        <v>54.7</v>
      </c>
      <c r="Q658" s="43" t="n">
        <v>35</v>
      </c>
      <c r="R658" s="43" t="n">
        <v>41.25</v>
      </c>
      <c r="S658" s="43" t="n">
        <v>55</v>
      </c>
      <c r="T658" s="58">
        <f>IF($C658="","",IF(ISNA(MATCH($C658,Comparativosimulacros!$E:$E,0)),"Falta en Comparativo","Sí está"))</f>
        <v/>
      </c>
    </row>
    <row r="659" ht="15.75" customHeight="1" s="42">
      <c r="A659" s="50" t="n">
        <v>905</v>
      </c>
      <c r="B659" s="44" t="n"/>
      <c r="C659" s="44" t="n">
        <v>1011594070</v>
      </c>
      <c r="D659" s="43" t="inlineStr">
        <is>
          <t>Coronado Loaiza María José</t>
        </is>
      </c>
      <c r="E659" s="51" t="n"/>
      <c r="F659" s="52" t="n"/>
      <c r="G659" s="45" t="n">
        <v>3.49</v>
      </c>
      <c r="H659" s="45" t="n">
        <v>3.12</v>
      </c>
      <c r="I659" s="45" t="n">
        <v>2.11</v>
      </c>
      <c r="J659" s="45" t="n">
        <v>4.1</v>
      </c>
      <c r="K659" s="45" t="n">
        <v>2.01</v>
      </c>
      <c r="L659" s="58">
        <f>IF(OR($A659="",$N659=0),"",COUNTIFS($A$5:$A$1500,$A659,$N$5:$N$1500,"&gt;"&amp;$N659)+1)</f>
        <v/>
      </c>
      <c r="M659" s="58">
        <f>IF(OR($A659="",$N659=0),"",IF(AND($A659&gt;=1001,$A659&lt;=1005),COUNTIFS($A$5:$A$1500,"&gt;=1001",$A$5:$A$1500,"&lt;=1005",$N$5:$N$1500,"&gt;"&amp;$N659)+1,""))</f>
        <v/>
      </c>
      <c r="N659" s="50">
        <f>ROUND(((O659*3+P659*3+Q659*3+R659*3+S659*1)/13)*5,0)</f>
        <v/>
      </c>
      <c r="O659" s="43" t="n">
        <v>54.5</v>
      </c>
      <c r="P659" s="43" t="n">
        <v>54.7</v>
      </c>
      <c r="Q659" s="43" t="n">
        <v>32.5</v>
      </c>
      <c r="R659" s="43" t="n">
        <v>64.17</v>
      </c>
      <c r="S659" s="43" t="n">
        <v>32.08</v>
      </c>
      <c r="T659" s="58">
        <f>IF($C659="","",IF(ISNA(MATCH($C659,Comparativosimulacros!$E:$E,0)),"Falta en Comparativo","Sí está"))</f>
        <v/>
      </c>
    </row>
    <row r="660" ht="15.75" customHeight="1" s="42">
      <c r="A660" s="50" t="n">
        <v>905</v>
      </c>
      <c r="B660" s="44" t="n"/>
      <c r="C660" s="44" t="n">
        <v>1035282835</v>
      </c>
      <c r="D660" s="43" t="inlineStr">
        <is>
          <t>David López Saray</t>
        </is>
      </c>
      <c r="E660" s="51" t="n"/>
      <c r="F660" s="52" t="n"/>
      <c r="G660" s="45" t="n">
        <v>4.74</v>
      </c>
      <c r="H660" s="45" t="n">
        <v>3.31</v>
      </c>
      <c r="I660" s="45" t="n">
        <v>2.59</v>
      </c>
      <c r="J660" s="45" t="n">
        <v>4.1</v>
      </c>
      <c r="K660" s="45" t="n">
        <v>2.87</v>
      </c>
      <c r="L660" s="58">
        <f>IF(OR($A660="",$N660=0),"",COUNTIFS($A$5:$A$1500,$A660,$N$5:$N$1500,"&gt;"&amp;$N660)+1)</f>
        <v/>
      </c>
      <c r="M660" s="58">
        <f>IF(OR($A660="",$N660=0),"",IF(AND($A660&gt;=1001,$A660&lt;=1005),COUNTIFS($A$5:$A$1500,"&gt;=1001",$A$5:$A$1500,"&lt;=1005",$N$5:$N$1500,"&gt;"&amp;$N660)+1,""))</f>
        <v/>
      </c>
      <c r="N660" s="50">
        <f>ROUND(((O660*3+P660*3+Q660*3+R660*3+S660*1)/13)*5,0)</f>
        <v/>
      </c>
      <c r="O660" s="43" t="n">
        <v>74</v>
      </c>
      <c r="P660" s="43" t="n">
        <v>57.92</v>
      </c>
      <c r="Q660" s="43" t="n">
        <v>40</v>
      </c>
      <c r="R660" s="43" t="n">
        <v>64.17</v>
      </c>
      <c r="S660" s="43" t="n">
        <v>45.83</v>
      </c>
      <c r="T660" s="58">
        <f>IF($C660="","",IF(ISNA(MATCH($C660,Comparativosimulacros!$E:$E,0)),"Falta en Comparativo","Sí está"))</f>
        <v/>
      </c>
    </row>
    <row r="661" ht="15.75" customHeight="1" s="42">
      <c r="A661" s="50" t="n">
        <v>905</v>
      </c>
      <c r="B661" s="44" t="n"/>
      <c r="C661" s="44" t="n">
        <v>1025659970</v>
      </c>
      <c r="D661" s="43" t="inlineStr">
        <is>
          <t>Diaz Medina Saray Yulieth</t>
        </is>
      </c>
      <c r="E661" s="51" t="n"/>
      <c r="F661" s="52" t="n"/>
      <c r="G661" s="45" t="n">
        <v>1.34</v>
      </c>
      <c r="H661" s="45" t="n">
        <v>3.08</v>
      </c>
      <c r="I661" s="45" t="n">
        <v>1.78</v>
      </c>
      <c r="J661" s="45" t="n">
        <v>2.64</v>
      </c>
      <c r="K661" s="45" t="n">
        <v>2.29</v>
      </c>
      <c r="L661" s="58">
        <f>IF(OR($A661="",$N661=0),"",COUNTIFS($A$5:$A$1500,$A661,$N$5:$N$1500,"&gt;"&amp;$N661)+1)</f>
        <v/>
      </c>
      <c r="M661" s="58">
        <f>IF(OR($A661="",$N661=0),"",IF(AND($A661&gt;=1001,$A661&lt;=1005),COUNTIFS($A$5:$A$1500,"&gt;=1001",$A$5:$A$1500,"&lt;=1005",$N$5:$N$1500,"&gt;"&amp;$N661)+1,""))</f>
        <v/>
      </c>
      <c r="N661" s="50">
        <f>ROUND(((O661*3+P661*3+Q661*3+R661*3+S661*1)/13)*5,0)</f>
        <v/>
      </c>
      <c r="O661" s="43" t="n">
        <v>21</v>
      </c>
      <c r="P661" s="43" t="n">
        <v>53.99</v>
      </c>
      <c r="Q661" s="43" t="n">
        <v>27.5</v>
      </c>
      <c r="R661" s="43" t="n">
        <v>41.25</v>
      </c>
      <c r="S661" s="43" t="n">
        <v>36.67</v>
      </c>
      <c r="T661" s="58">
        <f>IF($C661="","",IF(ISNA(MATCH($C661,Comparativosimulacros!$E:$E,0)),"Falta en Comparativo","Sí está"))</f>
        <v/>
      </c>
    </row>
    <row r="662" ht="15.75" customHeight="1" s="42">
      <c r="A662" s="50" t="n">
        <v>905</v>
      </c>
      <c r="B662" s="44" t="n"/>
      <c r="C662" s="44" t="n">
        <v>1011594274</v>
      </c>
      <c r="D662" s="43" t="inlineStr">
        <is>
          <t>González Herron Luciana</t>
        </is>
      </c>
      <c r="E662" s="51" t="n"/>
      <c r="F662" s="52" t="n"/>
      <c r="G662" s="45" t="n">
        <v>3.68</v>
      </c>
      <c r="H662" s="45" t="n">
        <v>3.67</v>
      </c>
      <c r="I662" s="45" t="n">
        <v>4.38</v>
      </c>
      <c r="J662" s="45" t="n">
        <v>2.93</v>
      </c>
      <c r="K662" s="45" t="n">
        <v>3.44</v>
      </c>
      <c r="L662" s="58">
        <f>IF(OR($A662="",$N662=0),"",COUNTIFS($A$5:$A$1500,$A662,$N$5:$N$1500,"&gt;"&amp;$N662)+1)</f>
        <v/>
      </c>
      <c r="M662" s="58">
        <f>IF(OR($A662="",$N662=0),"",IF(AND($A662&gt;=1001,$A662&lt;=1005),COUNTIFS($A$5:$A$1500,"&gt;=1001",$A$5:$A$1500,"&lt;=1005",$N$5:$N$1500,"&gt;"&amp;$N662)+1,""))</f>
        <v/>
      </c>
      <c r="N662" s="50">
        <f>ROUND(((O662*3+P662*3+Q662*3+R662*3+S662*1)/13)*5,0)</f>
        <v/>
      </c>
      <c r="O662" s="43" t="n">
        <v>57.5</v>
      </c>
      <c r="P662" s="43" t="n">
        <v>64.29000000000001</v>
      </c>
      <c r="Q662" s="43" t="n">
        <v>67.5</v>
      </c>
      <c r="R662" s="43" t="n">
        <v>45.83</v>
      </c>
      <c r="S662" s="43" t="n">
        <v>55</v>
      </c>
      <c r="T662" s="58">
        <f>IF($C662="","",IF(ISNA(MATCH($C662,Comparativosimulacros!$E:$E,0)),"Falta en Comparativo","Sí está"))</f>
        <v/>
      </c>
    </row>
    <row r="663" ht="15.75" customHeight="1" s="42">
      <c r="A663" s="50" t="n">
        <v>905</v>
      </c>
      <c r="B663" s="44" t="n"/>
      <c r="C663" s="44" t="n">
        <v>1011593003</v>
      </c>
      <c r="D663" s="43" t="inlineStr">
        <is>
          <t>Lezcano Vásquez Sebastián</t>
        </is>
      </c>
      <c r="E663" s="51" t="n"/>
      <c r="F663" s="52" t="n"/>
      <c r="G663" s="45" t="n">
        <v>3.3</v>
      </c>
      <c r="H663" s="45" t="n">
        <v>2.53</v>
      </c>
      <c r="I663" s="45" t="n">
        <v>3.57</v>
      </c>
      <c r="J663" s="45" t="n">
        <v>2.05</v>
      </c>
      <c r="K663" s="45" t="n">
        <v>2.01</v>
      </c>
      <c r="L663" s="58">
        <f>IF(OR($A663="",$N663=0),"",COUNTIFS($A$5:$A$1500,$A663,$N$5:$N$1500,"&gt;"&amp;$N663)+1)</f>
        <v/>
      </c>
      <c r="M663" s="58">
        <f>IF(OR($A663="",$N663=0),"",IF(AND($A663&gt;=1001,$A663&lt;=1005),COUNTIFS($A$5:$A$1500,"&gt;=1001",$A$5:$A$1500,"&lt;=1005",$N$5:$N$1500,"&gt;"&amp;$N663)+1,""))</f>
        <v/>
      </c>
      <c r="N663" s="50">
        <f>ROUND(((O663*3+P663*3+Q663*3+R663*3+S663*1)/13)*5,0)</f>
        <v/>
      </c>
      <c r="O663" s="43" t="n">
        <v>51.5</v>
      </c>
      <c r="P663" s="43" t="n">
        <v>44.29</v>
      </c>
      <c r="Q663" s="43" t="n">
        <v>55</v>
      </c>
      <c r="R663" s="43" t="n">
        <v>32.08</v>
      </c>
      <c r="S663" s="43" t="n">
        <v>32.08</v>
      </c>
      <c r="T663" s="58">
        <f>IF($C663="","",IF(ISNA(MATCH($C663,Comparativosimulacros!$E:$E,0)),"Falta en Comparativo","Sí está"))</f>
        <v/>
      </c>
    </row>
    <row r="664" ht="15.75" customHeight="1" s="42">
      <c r="A664" s="50" t="n">
        <v>905</v>
      </c>
      <c r="B664" s="44" t="n"/>
      <c r="C664" s="44" t="n">
        <v>1011594567</v>
      </c>
      <c r="D664" s="43" t="inlineStr">
        <is>
          <t>López Vidales Evelyn Sofia</t>
        </is>
      </c>
      <c r="E664" s="51" t="n"/>
      <c r="F664" s="52" t="n"/>
      <c r="G664" s="45" t="n">
        <v>4.18</v>
      </c>
      <c r="H664" s="45" t="n">
        <v>4.13</v>
      </c>
      <c r="I664" s="45" t="n">
        <v>3.89</v>
      </c>
      <c r="J664" s="45" t="n">
        <v>4.98</v>
      </c>
      <c r="K664" s="45" t="n">
        <v>4.01</v>
      </c>
      <c r="L664" s="58">
        <f>IF(OR($A664="",$N664=0),"",COUNTIFS($A$5:$A$1500,$A664,$N$5:$N$1500,"&gt;"&amp;$N664)+1)</f>
        <v/>
      </c>
      <c r="M664" s="58">
        <f>IF(OR($A664="",$N664=0),"",IF(AND($A664&gt;=1001,$A664&lt;=1005),COUNTIFS($A$5:$A$1500,"&gt;=1001",$A$5:$A$1500,"&lt;=1005",$N$5:$N$1500,"&gt;"&amp;$N664)+1,""))</f>
        <v/>
      </c>
      <c r="N664" s="50">
        <f>ROUND(((O664*3+P664*3+Q664*3+R664*3+S664*1)/13)*5,0)</f>
        <v/>
      </c>
      <c r="O664" s="43" t="n">
        <v>65.25</v>
      </c>
      <c r="P664" s="43" t="n">
        <v>72.38</v>
      </c>
      <c r="Q664" s="43" t="n">
        <v>60</v>
      </c>
      <c r="R664" s="43" t="n">
        <v>77.92</v>
      </c>
      <c r="S664" s="43" t="n">
        <v>64.17</v>
      </c>
      <c r="T664" s="58">
        <f>IF($C664="","",IF(ISNA(MATCH($C664,Comparativosimulacros!$E:$E,0)),"Falta en Comparativo","Sí está"))</f>
        <v/>
      </c>
    </row>
    <row r="665" ht="15.75" customHeight="1" s="42">
      <c r="A665" s="50" t="n">
        <v>905</v>
      </c>
      <c r="B665" s="44" t="n"/>
      <c r="C665" s="44" t="n">
        <v>1034300213</v>
      </c>
      <c r="D665" s="43" t="inlineStr">
        <is>
          <t>Macias Herron Ainhoa</t>
        </is>
      </c>
      <c r="E665" s="51" t="n"/>
      <c r="F665" s="52" t="n"/>
      <c r="G665" s="45" t="n">
        <v>3.1</v>
      </c>
      <c r="H665" s="45" t="n">
        <v>4.82</v>
      </c>
      <c r="I665" s="45" t="n">
        <v>5</v>
      </c>
      <c r="J665" s="45" t="n">
        <v>4.69</v>
      </c>
      <c r="K665" s="45" t="n">
        <v>4.3</v>
      </c>
      <c r="L665" s="58">
        <f>IF(OR($A665="",$N665=0),"",COUNTIFS($A$5:$A$1500,$A665,$N$5:$N$1500,"&gt;"&amp;$N665)+1)</f>
        <v/>
      </c>
      <c r="M665" s="58">
        <f>IF(OR($A665="",$N665=0),"",IF(AND($A665&gt;=1001,$A665&lt;=1005),COUNTIFS($A$5:$A$1500,"&gt;=1001",$A$5:$A$1500,"&lt;=1005",$N$5:$N$1500,"&gt;"&amp;$N665)+1,""))</f>
        <v/>
      </c>
      <c r="N665" s="50">
        <f>ROUND(((O665*3+P665*3+Q665*3+R665*3+S665*1)/13)*5,0)</f>
        <v/>
      </c>
      <c r="O665" s="43" t="n">
        <v>48.5</v>
      </c>
      <c r="P665" s="43" t="n">
        <v>84.40000000000001</v>
      </c>
      <c r="Q665" s="43" t="n">
        <v>82.5</v>
      </c>
      <c r="R665" s="43" t="n">
        <v>73.33</v>
      </c>
      <c r="S665" s="43" t="n">
        <v>68.75</v>
      </c>
      <c r="T665" s="58">
        <f>IF($C665="","",IF(ISNA(MATCH($C665,Comparativosimulacros!$E:$E,0)),"Falta en Comparativo","Sí está"))</f>
        <v/>
      </c>
    </row>
    <row r="666" ht="15.75" customHeight="1" s="42">
      <c r="A666" s="50" t="n">
        <v>905</v>
      </c>
      <c r="B666" s="44" t="n"/>
      <c r="C666" s="44" t="n">
        <v>1011594308</v>
      </c>
      <c r="D666" s="43" t="inlineStr">
        <is>
          <t>Mejía Piedrahita María José</t>
        </is>
      </c>
      <c r="E666" s="51" t="n"/>
      <c r="F666" s="52" t="n"/>
      <c r="G666" s="45" t="n">
        <v>3.1</v>
      </c>
      <c r="H666" s="45" t="n">
        <v>3.84</v>
      </c>
      <c r="I666" s="45" t="n">
        <v>3.24</v>
      </c>
      <c r="J666" s="45" t="n">
        <v>3.22</v>
      </c>
      <c r="K666" s="45" t="n">
        <v>2.29</v>
      </c>
      <c r="L666" s="58">
        <f>IF(OR($A666="",$N666=0),"",COUNTIFS($A$5:$A$1500,$A666,$N$5:$N$1500,"&gt;"&amp;$N666)+1)</f>
        <v/>
      </c>
      <c r="M666" s="58">
        <f>IF(OR($A666="",$N666=0),"",IF(AND($A666&gt;=1001,$A666&lt;=1005),COUNTIFS($A$5:$A$1500,"&gt;=1001",$A$5:$A$1500,"&lt;=1005",$N$5:$N$1500,"&gt;"&amp;$N666)+1,""))</f>
        <v/>
      </c>
      <c r="N666" s="50">
        <f>ROUND(((O666*3+P666*3+Q666*3+R666*3+S666*1)/13)*5,0)</f>
        <v/>
      </c>
      <c r="O666" s="43" t="n">
        <v>48.5</v>
      </c>
      <c r="P666" s="43" t="n">
        <v>67.31999999999999</v>
      </c>
      <c r="Q666" s="43" t="n">
        <v>50</v>
      </c>
      <c r="R666" s="43" t="n">
        <v>50.42</v>
      </c>
      <c r="S666" s="43" t="n">
        <v>36.67</v>
      </c>
      <c r="T666" s="58">
        <f>IF($C666="","",IF(ISNA(MATCH($C666,Comparativosimulacros!$E:$E,0)),"Falta en Comparativo","Sí está"))</f>
        <v/>
      </c>
    </row>
    <row r="667" ht="15.75" customHeight="1" s="42">
      <c r="A667" s="50" t="n">
        <v>905</v>
      </c>
      <c r="B667" s="44" t="n"/>
      <c r="C667" s="44" t="n">
        <v>1011593852</v>
      </c>
      <c r="D667" s="43" t="inlineStr">
        <is>
          <t>Morales Cartagena Anelim Sofia</t>
        </is>
      </c>
      <c r="E667" s="51" t="n"/>
      <c r="F667" s="52" t="n"/>
      <c r="G667" s="45" t="n">
        <v>2.61</v>
      </c>
      <c r="H667" s="45" t="n">
        <v>4.34</v>
      </c>
      <c r="I667" s="45" t="n">
        <v>4.05</v>
      </c>
      <c r="J667" s="45" t="n">
        <v>4.4</v>
      </c>
      <c r="K667" s="45" t="n">
        <v>3.73</v>
      </c>
      <c r="L667" s="58">
        <f>IF(OR($A667="",$N667=0),"",COUNTIFS($A$5:$A$1500,$A667,$N$5:$N$1500,"&gt;"&amp;$N667)+1)</f>
        <v/>
      </c>
      <c r="M667" s="58">
        <f>IF(OR($A667="",$N667=0),"",IF(AND($A667&gt;=1001,$A667&lt;=1005),COUNTIFS($A$5:$A$1500,"&gt;=1001",$A$5:$A$1500,"&lt;=1005",$N$5:$N$1500,"&gt;"&amp;$N667)+1,""))</f>
        <v/>
      </c>
      <c r="N667" s="50">
        <f>ROUND(((O667*3+P667*3+Q667*3+R667*3+S667*1)/13)*5,0)</f>
        <v/>
      </c>
      <c r="O667" s="43" t="n">
        <v>40.75</v>
      </c>
      <c r="P667" s="43" t="n">
        <v>75.95</v>
      </c>
      <c r="Q667" s="43" t="n">
        <v>62.5</v>
      </c>
      <c r="R667" s="43" t="n">
        <v>68.75</v>
      </c>
      <c r="S667" s="43" t="n">
        <v>59.58</v>
      </c>
      <c r="T667" s="58">
        <f>IF($C667="","",IF(ISNA(MATCH($C667,Comparativosimulacros!$E:$E,0)),"Falta en Comparativo","Sí está"))</f>
        <v/>
      </c>
    </row>
    <row r="668" ht="15.75" customHeight="1" s="42">
      <c r="A668" s="50" t="n">
        <v>905</v>
      </c>
      <c r="B668" s="44" t="n"/>
      <c r="C668" s="44" t="n">
        <v>1011594868</v>
      </c>
      <c r="D668" s="43" t="inlineStr">
        <is>
          <t>Oquendo Girón Shiara</t>
        </is>
      </c>
      <c r="E668" s="51" t="n"/>
      <c r="F668" s="52" t="n"/>
      <c r="G668" s="45" t="n">
        <v>3.68</v>
      </c>
      <c r="H668" s="45" t="n">
        <v>4.13</v>
      </c>
      <c r="I668" s="45" t="n">
        <v>5</v>
      </c>
      <c r="J668" s="45" t="n">
        <v>4.1</v>
      </c>
      <c r="K668" s="45" t="n">
        <v>4.01</v>
      </c>
      <c r="L668" s="58">
        <f>IF(OR($A668="",$N668=0),"",COUNTIFS($A$5:$A$1500,$A668,$N$5:$N$1500,"&gt;"&amp;$N668)+1)</f>
        <v/>
      </c>
      <c r="M668" s="58">
        <f>IF(OR($A668="",$N668=0),"",IF(AND($A668&gt;=1001,$A668&lt;=1005),COUNTIFS($A$5:$A$1500,"&gt;=1001",$A$5:$A$1500,"&lt;=1005",$N$5:$N$1500,"&gt;"&amp;$N668)+1,""))</f>
        <v/>
      </c>
      <c r="N668" s="50">
        <f>ROUND(((O668*3+P668*3+Q668*3+R668*3+S668*1)/13)*5,0)</f>
        <v/>
      </c>
      <c r="O668" s="43" t="n">
        <v>57.5</v>
      </c>
      <c r="P668" s="43" t="n">
        <v>72.38</v>
      </c>
      <c r="Q668" s="43" t="n">
        <v>80</v>
      </c>
      <c r="R668" s="43" t="n">
        <v>64.17</v>
      </c>
      <c r="S668" s="43" t="n">
        <v>64.17</v>
      </c>
      <c r="T668" s="58">
        <f>IF($C668="","",IF(ISNA(MATCH($C668,Comparativosimulacros!$E:$E,0)),"Falta en Comparativo","Sí está"))</f>
        <v/>
      </c>
    </row>
    <row r="669" ht="15.75" customHeight="1" s="42">
      <c r="A669" s="50" t="n">
        <v>905</v>
      </c>
      <c r="B669" s="44" t="n"/>
      <c r="C669" s="44" t="n">
        <v>1011592346</v>
      </c>
      <c r="D669" s="43" t="inlineStr">
        <is>
          <t>Padilla González Juan Pablo</t>
        </is>
      </c>
      <c r="E669" s="51" t="n"/>
      <c r="F669" s="52" t="n"/>
      <c r="G669" s="45" t="n">
        <v>3.87</v>
      </c>
      <c r="H669" s="45" t="n">
        <v>4.26</v>
      </c>
      <c r="I669" s="45" t="n">
        <v>3.89</v>
      </c>
      <c r="J669" s="45" t="n">
        <v>2.93</v>
      </c>
      <c r="K669" s="45" t="n">
        <v>3.73</v>
      </c>
      <c r="L669" s="58">
        <f>IF(OR($A669="",$N669=0),"",COUNTIFS($A$5:$A$1500,$A669,$N$5:$N$1500,"&gt;"&amp;$N669)+1)</f>
        <v/>
      </c>
      <c r="M669" s="58">
        <f>IF(OR($A669="",$N669=0),"",IF(AND($A669&gt;=1001,$A669&lt;=1005),COUNTIFS($A$5:$A$1500,"&gt;=1001",$A$5:$A$1500,"&lt;=1005",$N$5:$N$1500,"&gt;"&amp;$N669)+1,""))</f>
        <v/>
      </c>
      <c r="N669" s="50">
        <f>ROUND(((O669*3+P669*3+Q669*3+R669*3+S669*1)/13)*5,0)</f>
        <v/>
      </c>
      <c r="O669" s="43" t="n">
        <v>60.5</v>
      </c>
      <c r="P669" s="43" t="n">
        <v>74.58</v>
      </c>
      <c r="Q669" s="43" t="n">
        <v>60</v>
      </c>
      <c r="R669" s="43" t="n">
        <v>45.83</v>
      </c>
      <c r="S669" s="43" t="n">
        <v>59.58</v>
      </c>
      <c r="T669" s="58">
        <f>IF($C669="","",IF(ISNA(MATCH($C669,Comparativosimulacros!$E:$E,0)),"Falta en Comparativo","Sí está"))</f>
        <v/>
      </c>
    </row>
    <row r="670" ht="15.75" customHeight="1" s="42">
      <c r="A670" s="50" t="n">
        <v>905</v>
      </c>
      <c r="B670" s="44" t="n"/>
      <c r="C670" s="44" t="n">
        <v>1033653118</v>
      </c>
      <c r="D670" s="43" t="inlineStr">
        <is>
          <t>Panesso Zea Juan Esteban</t>
        </is>
      </c>
      <c r="E670" s="51" t="n"/>
      <c r="F670" s="52" t="n"/>
      <c r="G670" s="45" t="n">
        <v>1</v>
      </c>
      <c r="H670" s="45" t="n">
        <v>1.74</v>
      </c>
      <c r="I670" s="45" t="n">
        <v>1.62</v>
      </c>
      <c r="J670" s="45" t="n">
        <v>2.05</v>
      </c>
      <c r="K670" s="45" t="n">
        <v>5</v>
      </c>
      <c r="L670" s="58">
        <f>IF(OR($A670="",$N670=0),"",COUNTIFS($A$5:$A$1500,$A670,$N$5:$N$1500,"&gt;"&amp;$N670)+1)</f>
        <v/>
      </c>
      <c r="M670" s="58">
        <f>IF(OR($A670="",$N670=0),"",IF(AND($A670&gt;=1001,$A670&lt;=1005),COUNTIFS($A$5:$A$1500,"&gt;=1001",$A$5:$A$1500,"&lt;=1005",$N$5:$N$1500,"&gt;"&amp;$N670)+1,""))</f>
        <v/>
      </c>
      <c r="N670" s="50">
        <f>ROUND(((O670*3+P670*3+Q670*3+R670*3+S670*1)/13)*5,0)</f>
        <v/>
      </c>
      <c r="O670" s="43" t="n">
        <v>12</v>
      </c>
      <c r="P670" s="43" t="n">
        <v>30.42</v>
      </c>
      <c r="Q670" s="43" t="n">
        <v>25</v>
      </c>
      <c r="R670" s="43" t="n">
        <v>32.08</v>
      </c>
      <c r="S670" s="43" t="n">
        <v>82.5</v>
      </c>
      <c r="T670" s="58">
        <f>IF($C670="","",IF(ISNA(MATCH($C670,Comparativosimulacros!$E:$E,0)),"Falta en Comparativo","Sí está"))</f>
        <v/>
      </c>
    </row>
    <row r="671" ht="15.75" customHeight="1" s="42">
      <c r="A671" s="50" t="n">
        <v>905</v>
      </c>
      <c r="B671" s="44" t="n"/>
      <c r="C671" s="44" t="n">
        <v>1011594926</v>
      </c>
      <c r="D671" s="43" t="inlineStr">
        <is>
          <t>Pulgarín García Mariángel</t>
        </is>
      </c>
      <c r="E671" s="51" t="n"/>
      <c r="F671" s="52" t="n"/>
      <c r="G671" s="45" t="n">
        <v>4.06</v>
      </c>
      <c r="H671" s="45" t="n">
        <v>2.92</v>
      </c>
      <c r="I671" s="45" t="n">
        <v>3.24</v>
      </c>
      <c r="J671" s="45" t="n">
        <v>4.1</v>
      </c>
      <c r="K671" s="45" t="n">
        <v>1.72</v>
      </c>
      <c r="L671" s="58">
        <f>IF(OR($A671="",$N671=0),"",COUNTIFS($A$5:$A$1500,$A671,$N$5:$N$1500,"&gt;"&amp;$N671)+1)</f>
        <v/>
      </c>
      <c r="M671" s="58">
        <f>IF(OR($A671="",$N671=0),"",IF(AND($A671&gt;=1001,$A671&lt;=1005),COUNTIFS($A$5:$A$1500,"&gt;=1001",$A$5:$A$1500,"&lt;=1005",$N$5:$N$1500,"&gt;"&amp;$N671)+1,""))</f>
        <v/>
      </c>
      <c r="N671" s="50">
        <f>ROUND(((O671*3+P671*3+Q671*3+R671*3+S671*1)/13)*5,0)</f>
        <v/>
      </c>
      <c r="O671" s="43" t="n">
        <v>63.5</v>
      </c>
      <c r="P671" s="43" t="n">
        <v>51.13</v>
      </c>
      <c r="Q671" s="43" t="n">
        <v>50</v>
      </c>
      <c r="R671" s="43" t="n">
        <v>64.17</v>
      </c>
      <c r="S671" s="43" t="n">
        <v>27.5</v>
      </c>
      <c r="T671" s="58">
        <f>IF($C671="","",IF(ISNA(MATCH($C671,Comparativosimulacros!$E:$E,0)),"Falta en Comparativo","Sí está"))</f>
        <v/>
      </c>
    </row>
    <row r="672" ht="15.75" customHeight="1" s="42">
      <c r="A672" s="50" t="n">
        <v>905</v>
      </c>
      <c r="B672" s="44" t="n"/>
      <c r="C672" s="44" t="n">
        <v>1011594536</v>
      </c>
      <c r="D672" s="43" t="inlineStr">
        <is>
          <t>Quiros Rivera Mariángel</t>
        </is>
      </c>
      <c r="E672" s="51" t="n"/>
      <c r="F672" s="52" t="n"/>
      <c r="G672" s="45" t="n">
        <v>3.49</v>
      </c>
      <c r="H672" s="45" t="n">
        <v>2.94</v>
      </c>
      <c r="I672" s="45" t="n">
        <v>3.57</v>
      </c>
      <c r="J672" s="45" t="n">
        <v>4.69</v>
      </c>
      <c r="K672" s="45" t="n">
        <v>5</v>
      </c>
      <c r="L672" s="58">
        <f>IF(OR($A672="",$N672=0),"",COUNTIFS($A$5:$A$1500,$A672,$N$5:$N$1500,"&gt;"&amp;$N672)+1)</f>
        <v/>
      </c>
      <c r="M672" s="58">
        <f>IF(OR($A672="",$N672=0),"",IF(AND($A672&gt;=1001,$A672&lt;=1005),COUNTIFS($A$5:$A$1500,"&gt;=1001",$A$5:$A$1500,"&lt;=1005",$N$5:$N$1500,"&gt;"&amp;$N672)+1,""))</f>
        <v/>
      </c>
      <c r="N672" s="50">
        <f>ROUND(((O672*3+P672*3+Q672*3+R672*3+S672*1)/13)*5,0)</f>
        <v/>
      </c>
      <c r="O672" s="43" t="n">
        <v>54.5</v>
      </c>
      <c r="P672" s="43" t="n">
        <v>51.43</v>
      </c>
      <c r="Q672" s="43" t="n">
        <v>55</v>
      </c>
      <c r="R672" s="43" t="n">
        <v>73.33</v>
      </c>
      <c r="S672" s="43" t="n">
        <v>82.5</v>
      </c>
      <c r="T672" s="58">
        <f>IF($C672="","",IF(ISNA(MATCH($C672,Comparativosimulacros!$E:$E,0)),"Falta en Comparativo","Sí está"))</f>
        <v/>
      </c>
    </row>
    <row r="673" ht="15.75" customHeight="1" s="42">
      <c r="A673" s="50" t="n">
        <v>905</v>
      </c>
      <c r="B673" s="44" t="n"/>
      <c r="C673" s="44" t="n">
        <v>1021927822</v>
      </c>
      <c r="D673" s="43" t="inlineStr">
        <is>
          <t>Rendón Uribe Ana Sofía</t>
        </is>
      </c>
      <c r="E673" s="51" t="n"/>
      <c r="F673" s="52" t="n"/>
      <c r="G673" s="45" t="n">
        <v>3.1</v>
      </c>
      <c r="H673" s="45" t="n">
        <v>2.41</v>
      </c>
      <c r="I673" s="45" t="n">
        <v>3.73</v>
      </c>
      <c r="J673" s="45" t="n">
        <v>2.93</v>
      </c>
      <c r="K673" s="45" t="n">
        <v>3.15</v>
      </c>
      <c r="L673" s="58">
        <f>IF(OR($A673="",$N673=0),"",COUNTIFS($A$5:$A$1500,$A673,$N$5:$N$1500,"&gt;"&amp;$N673)+1)</f>
        <v/>
      </c>
      <c r="M673" s="58">
        <f>IF(OR($A673="",$N673=0),"",IF(AND($A673&gt;=1001,$A673&lt;=1005),COUNTIFS($A$5:$A$1500,"&gt;=1001",$A$5:$A$1500,"&lt;=1005",$N$5:$N$1500,"&gt;"&amp;$N673)+1,""))</f>
        <v/>
      </c>
      <c r="N673" s="50">
        <f>ROUND(((O673*3+P673*3+Q673*3+R673*3+S673*1)/13)*5,0)</f>
        <v/>
      </c>
      <c r="O673" s="43" t="n">
        <v>48.5</v>
      </c>
      <c r="P673" s="43" t="n">
        <v>42.2</v>
      </c>
      <c r="Q673" s="43" t="n">
        <v>57.5</v>
      </c>
      <c r="R673" s="43" t="n">
        <v>45.83</v>
      </c>
      <c r="S673" s="43" t="n">
        <v>50.42</v>
      </c>
      <c r="T673" s="58">
        <f>IF($C673="","",IF(ISNA(MATCH($C673,Comparativosimulacros!$E:$E,0)),"Falta en Comparativo","Sí está"))</f>
        <v/>
      </c>
    </row>
    <row r="674" ht="15.75" customHeight="1" s="42">
      <c r="A674" s="50" t="n">
        <v>905</v>
      </c>
      <c r="B674" s="44" t="n"/>
      <c r="C674" s="44" t="n">
        <v>1011594547</v>
      </c>
      <c r="D674" s="43" t="inlineStr">
        <is>
          <t>Rodríguez Alcaraz Isabella</t>
        </is>
      </c>
      <c r="E674" s="51" t="n"/>
      <c r="F674" s="52" t="n"/>
      <c r="G674" s="45" t="n">
        <v>3.98</v>
      </c>
      <c r="H674" s="45" t="n">
        <v>2.93</v>
      </c>
      <c r="I674" s="45" t="n">
        <v>4.38</v>
      </c>
      <c r="J674" s="45" t="n">
        <v>3.52</v>
      </c>
      <c r="K674" s="45" t="n">
        <v>4.59</v>
      </c>
      <c r="L674" s="58">
        <f>IF(OR($A674="",$N674=0),"",COUNTIFS($A$5:$A$1500,$A674,$N$5:$N$1500,"&gt;"&amp;$N674)+1)</f>
        <v/>
      </c>
      <c r="M674" s="58">
        <f>IF(OR($A674="",$N674=0),"",IF(AND($A674&gt;=1001,$A674&lt;=1005),COUNTIFS($A$5:$A$1500,"&gt;=1001",$A$5:$A$1500,"&lt;=1005",$N$5:$N$1500,"&gt;"&amp;$N674)+1,""))</f>
        <v/>
      </c>
      <c r="N674" s="50">
        <f>ROUND(((O674*3+P674*3+Q674*3+R674*3+S674*1)/13)*5,0)</f>
        <v/>
      </c>
      <c r="O674" s="43" t="n">
        <v>62.25</v>
      </c>
      <c r="P674" s="43" t="n">
        <v>51.31</v>
      </c>
      <c r="Q674" s="43" t="n">
        <v>67.5</v>
      </c>
      <c r="R674" s="43" t="n">
        <v>55</v>
      </c>
      <c r="S674" s="43" t="n">
        <v>73.33</v>
      </c>
      <c r="T674" s="58">
        <f>IF($C674="","",IF(ISNA(MATCH($C674,Comparativosimulacros!$E:$E,0)),"Falta en Comparativo","Sí está"))</f>
        <v/>
      </c>
    </row>
    <row r="675" ht="15.75" customHeight="1" s="42">
      <c r="A675" s="50" t="n">
        <v>905</v>
      </c>
      <c r="B675" s="44" t="n"/>
      <c r="C675" s="44" t="n">
        <v>1192465490</v>
      </c>
      <c r="D675" s="43" t="inlineStr">
        <is>
          <t>Rodríguez Franco Jerónimo</t>
        </is>
      </c>
      <c r="E675" s="51" t="n"/>
      <c r="F675" s="52" t="n"/>
      <c r="G675" s="45" t="n">
        <v>3.18</v>
      </c>
      <c r="H675" s="45" t="n">
        <v>4.22</v>
      </c>
      <c r="I675" s="45" t="n">
        <v>3.57</v>
      </c>
      <c r="J675" s="45" t="n">
        <v>4.1</v>
      </c>
      <c r="K675" s="45" t="n">
        <v>3.44</v>
      </c>
      <c r="L675" s="58">
        <f>IF(OR($A675="",$N675=0),"",COUNTIFS($A$5:$A$1500,$A675,$N$5:$N$1500,"&gt;"&amp;$N675)+1)</f>
        <v/>
      </c>
      <c r="M675" s="58">
        <f>IF(OR($A675="",$N675=0),"",IF(AND($A675&gt;=1001,$A675&lt;=1005),COUNTIFS($A$5:$A$1500,"&gt;=1001",$A$5:$A$1500,"&lt;=1005",$N$5:$N$1500,"&gt;"&amp;$N675)+1,""))</f>
        <v/>
      </c>
      <c r="N675" s="50">
        <f>ROUND(((O675*3+P675*3+Q675*3+R675*3+S675*1)/13)*5,0)</f>
        <v/>
      </c>
      <c r="O675" s="43" t="n">
        <v>49.75</v>
      </c>
      <c r="P675" s="43" t="n">
        <v>73.98999999999999</v>
      </c>
      <c r="Q675" s="43" t="n">
        <v>55</v>
      </c>
      <c r="R675" s="43" t="n">
        <v>64.17</v>
      </c>
      <c r="S675" s="43" t="n">
        <v>55</v>
      </c>
      <c r="T675" s="58">
        <f>IF($C675="","",IF(ISNA(MATCH($C675,Comparativosimulacros!$E:$E,0)),"Falta en Comparativo","Sí está"))</f>
        <v/>
      </c>
    </row>
    <row r="676" ht="15.75" customHeight="1" s="42">
      <c r="A676" s="50" t="n">
        <v>905</v>
      </c>
      <c r="B676" s="44" t="n"/>
      <c r="C676" s="44" t="n">
        <v>1045108593</v>
      </c>
      <c r="D676" s="43" t="inlineStr">
        <is>
          <t>Sanchez Luna Nicolle</t>
        </is>
      </c>
      <c r="E676" s="51" t="n"/>
      <c r="F676" s="52" t="n"/>
      <c r="G676" s="45" t="n">
        <v>3.98</v>
      </c>
      <c r="H676" s="45" t="n">
        <v>3.29</v>
      </c>
      <c r="I676" s="45" t="n">
        <v>3.73</v>
      </c>
      <c r="J676" s="45" t="n">
        <v>3.81</v>
      </c>
      <c r="K676" s="45" t="n">
        <v>3.15</v>
      </c>
      <c r="L676" s="58">
        <f>IF(OR($A676="",$N676=0),"",COUNTIFS($A$5:$A$1500,$A676,$N$5:$N$1500,"&gt;"&amp;$N676)+1)</f>
        <v/>
      </c>
      <c r="M676" s="58">
        <f>IF(OR($A676="",$N676=0),"",IF(AND($A676&gt;=1001,$A676&lt;=1005),COUNTIFS($A$5:$A$1500,"&gt;=1001",$A$5:$A$1500,"&lt;=1005",$N$5:$N$1500,"&gt;"&amp;$N676)+1,""))</f>
        <v/>
      </c>
      <c r="N676" s="50">
        <f>ROUND(((O676*3+P676*3+Q676*3+R676*3+S676*1)/13)*5,0)</f>
        <v/>
      </c>
      <c r="O676" s="43" t="n">
        <v>62.25</v>
      </c>
      <c r="P676" s="43" t="n">
        <v>57.68</v>
      </c>
      <c r="Q676" s="43" t="n">
        <v>57.5</v>
      </c>
      <c r="R676" s="43" t="n">
        <v>59.58</v>
      </c>
      <c r="S676" s="43" t="n">
        <v>50.42</v>
      </c>
      <c r="T676" s="58">
        <f>IF($C676="","",IF(ISNA(MATCH($C676,Comparativosimulacros!$E:$E,0)),"Falta en Comparativo","Sí está"))</f>
        <v/>
      </c>
    </row>
    <row r="677" ht="15.75" customHeight="1" s="42">
      <c r="A677" s="50" t="n">
        <v>905</v>
      </c>
      <c r="B677" s="44" t="n"/>
      <c r="C677" s="44" t="n">
        <v>1018346276</v>
      </c>
      <c r="D677" s="43" t="inlineStr">
        <is>
          <t>Sepúlveda Castaño Lizeth Maryury</t>
        </is>
      </c>
      <c r="E677" s="51" t="n"/>
      <c r="F677" s="52" t="n"/>
      <c r="G677" s="45" t="n">
        <v>2.8</v>
      </c>
      <c r="H677" s="45" t="n">
        <v>3.07</v>
      </c>
      <c r="I677" s="45" t="n">
        <v>2.11</v>
      </c>
      <c r="J677" s="45" t="n">
        <v>2.64</v>
      </c>
      <c r="K677" s="45" t="n">
        <v>3.44</v>
      </c>
      <c r="L677" s="58">
        <f>IF(OR($A677="",$N677=0),"",COUNTIFS($A$5:$A$1500,$A677,$N$5:$N$1500,"&gt;"&amp;$N677)+1)</f>
        <v/>
      </c>
      <c r="M677" s="58">
        <f>IF(OR($A677="",$N677=0),"",IF(AND($A677&gt;=1001,$A677&lt;=1005),COUNTIFS($A$5:$A$1500,"&gt;=1001",$A$5:$A$1500,"&lt;=1005",$N$5:$N$1500,"&gt;"&amp;$N677)+1,""))</f>
        <v/>
      </c>
      <c r="N677" s="50">
        <f>ROUND(((O677*3+P677*3+Q677*3+R677*3+S677*1)/13)*5,0)</f>
        <v/>
      </c>
      <c r="O677" s="43" t="n">
        <v>43.75</v>
      </c>
      <c r="P677" s="43" t="n">
        <v>53.81</v>
      </c>
      <c r="Q677" s="43" t="n">
        <v>32.5</v>
      </c>
      <c r="R677" s="43" t="n">
        <v>41.25</v>
      </c>
      <c r="S677" s="43" t="n">
        <v>55</v>
      </c>
      <c r="T677" s="58">
        <f>IF($C677="","",IF(ISNA(MATCH($C677,Comparativosimulacros!$E:$E,0)),"Falta en Comparativo","Sí está"))</f>
        <v/>
      </c>
    </row>
    <row r="678" ht="15.75" customHeight="1" s="42">
      <c r="A678" s="50" t="n">
        <v>905</v>
      </c>
      <c r="B678" s="44" t="n"/>
      <c r="C678" s="44" t="n">
        <v>1045328578</v>
      </c>
      <c r="D678" s="43" t="inlineStr">
        <is>
          <t>Serna Maldonado Suliany Melissa</t>
        </is>
      </c>
      <c r="E678" s="51" t="n"/>
      <c r="F678" s="52" t="n"/>
      <c r="G678" s="45" t="n">
        <v>3.98</v>
      </c>
      <c r="H678" s="45" t="n">
        <v>2.08</v>
      </c>
      <c r="I678" s="45" t="n">
        <v>1.46</v>
      </c>
      <c r="J678" s="45" t="n">
        <v>4.1</v>
      </c>
      <c r="K678" s="45" t="n">
        <v>2.29</v>
      </c>
      <c r="L678" s="58">
        <f>IF(OR($A678="",$N678=0),"",COUNTIFS($A$5:$A$1500,$A678,$N$5:$N$1500,"&gt;"&amp;$N678)+1)</f>
        <v/>
      </c>
      <c r="M678" s="58">
        <f>IF(OR($A678="",$N678=0),"",IF(AND($A678&gt;=1001,$A678&lt;=1005),COUNTIFS($A$5:$A$1500,"&gt;=1001",$A$5:$A$1500,"&lt;=1005",$N$5:$N$1500,"&gt;"&amp;$N678)+1,""))</f>
        <v/>
      </c>
      <c r="N678" s="50">
        <f>ROUND(((O678*3+P678*3+Q678*3+R678*3+S678*1)/13)*5,0)</f>
        <v/>
      </c>
      <c r="O678" s="43" t="n">
        <v>62.25</v>
      </c>
      <c r="P678" s="43" t="n">
        <v>36.43</v>
      </c>
      <c r="Q678" s="43" t="n">
        <v>22.5</v>
      </c>
      <c r="R678" s="43" t="n">
        <v>64.17</v>
      </c>
      <c r="S678" s="43" t="n">
        <v>36.67</v>
      </c>
      <c r="T678" s="58">
        <f>IF($C678="","",IF(ISNA(MATCH($C678,Comparativosimulacros!$E:$E,0)),"Falta en Comparativo","Sí está"))</f>
        <v/>
      </c>
    </row>
    <row r="679" ht="15.75" customHeight="1" s="42">
      <c r="A679" s="50" t="n">
        <v>905</v>
      </c>
      <c r="B679" s="44" t="n"/>
      <c r="C679" s="44" t="n">
        <v>1200963082</v>
      </c>
      <c r="D679" s="43" t="inlineStr">
        <is>
          <t>Tobón Delgado Karol Sofia</t>
        </is>
      </c>
      <c r="E679" s="51" t="n"/>
      <c r="F679" s="52" t="n"/>
      <c r="G679" s="45" t="n">
        <v>3.49</v>
      </c>
      <c r="H679" s="45" t="n">
        <v>3.62</v>
      </c>
      <c r="I679" s="45" t="n">
        <v>3.73</v>
      </c>
      <c r="J679" s="45" t="n">
        <v>3.52</v>
      </c>
      <c r="K679" s="45" t="n">
        <v>2.58</v>
      </c>
      <c r="L679" s="58">
        <f>IF(OR($A679="",$N679=0),"",COUNTIFS($A$5:$A$1500,$A679,$N$5:$N$1500,"&gt;"&amp;$N679)+1)</f>
        <v/>
      </c>
      <c r="M679" s="58">
        <f>IF(OR($A679="",$N679=0),"",IF(AND($A679&gt;=1001,$A679&lt;=1005),COUNTIFS($A$5:$A$1500,"&gt;=1001",$A$5:$A$1500,"&lt;=1005",$N$5:$N$1500,"&gt;"&amp;$N679)+1,""))</f>
        <v/>
      </c>
      <c r="N679" s="50">
        <f>ROUND(((O679*3+P679*3+Q679*3+R679*3+S679*1)/13)*5,0)</f>
        <v/>
      </c>
      <c r="O679" s="43" t="n">
        <v>54.5</v>
      </c>
      <c r="P679" s="43" t="n">
        <v>63.45</v>
      </c>
      <c r="Q679" s="43" t="n">
        <v>57.5</v>
      </c>
      <c r="R679" s="43" t="n">
        <v>55</v>
      </c>
      <c r="S679" s="43" t="n">
        <v>41.25</v>
      </c>
      <c r="T679" s="58">
        <f>IF($C679="","",IF(ISNA(MATCH($C679,Comparativosimulacros!$E:$E,0)),"Falta en Comparativo","Sí está"))</f>
        <v/>
      </c>
    </row>
    <row r="680" ht="15.75" customHeight="1" s="42">
      <c r="A680" s="50" t="n">
        <v>905</v>
      </c>
      <c r="B680" s="44" t="n"/>
      <c r="C680" s="44" t="n">
        <v>1011594502</v>
      </c>
      <c r="D680" s="43" t="inlineStr">
        <is>
          <t>Urrego Vargas Juan José</t>
        </is>
      </c>
      <c r="E680" s="51" t="n"/>
      <c r="F680" s="52" t="n"/>
      <c r="G680" s="45" t="n">
        <v>2.99</v>
      </c>
      <c r="H680" s="45" t="n">
        <v>4.14</v>
      </c>
      <c r="I680" s="45" t="n">
        <v>2.59</v>
      </c>
      <c r="J680" s="45" t="n">
        <v>2.05</v>
      </c>
      <c r="K680" s="45" t="n">
        <v>4.3</v>
      </c>
      <c r="L680" s="58">
        <f>IF(OR($A680="",$N680=0),"",COUNTIFS($A$5:$A$1500,$A680,$N$5:$N$1500,"&gt;"&amp;$N680)+1)</f>
        <v/>
      </c>
      <c r="M680" s="58">
        <f>IF(OR($A680="",$N680=0),"",IF(AND($A680&gt;=1001,$A680&lt;=1005),COUNTIFS($A$5:$A$1500,"&gt;=1001",$A$5:$A$1500,"&lt;=1005",$N$5:$N$1500,"&gt;"&amp;$N680)+1,""))</f>
        <v/>
      </c>
      <c r="N680" s="50">
        <f>ROUND(((O680*3+P680*3+Q680*3+R680*3+S680*1)/13)*5,0)</f>
        <v/>
      </c>
      <c r="O680" s="43" t="n">
        <v>46.75</v>
      </c>
      <c r="P680" s="43" t="n">
        <v>72.5</v>
      </c>
      <c r="Q680" s="43" t="n">
        <v>40</v>
      </c>
      <c r="R680" s="43" t="n">
        <v>32.08</v>
      </c>
      <c r="S680" s="43" t="n">
        <v>68.75</v>
      </c>
      <c r="T680" s="58">
        <f>IF($C680="","",IF(ISNA(MATCH($C680,Comparativosimulacros!$E:$E,0)),"Falta en Comparativo","Sí está"))</f>
        <v/>
      </c>
    </row>
    <row r="681" ht="15.75" customHeight="1" s="42">
      <c r="A681" s="50" t="n">
        <v>905</v>
      </c>
      <c r="B681" s="44" t="n"/>
      <c r="C681" s="44" t="n">
        <v>1011402691</v>
      </c>
      <c r="D681" s="43" t="inlineStr">
        <is>
          <t>Usuga Gallo Valentina</t>
        </is>
      </c>
      <c r="E681" s="51" t="n"/>
      <c r="F681" s="52" t="n"/>
      <c r="G681" s="45" t="n">
        <v>3.79</v>
      </c>
      <c r="H681" s="45" t="n">
        <v>5</v>
      </c>
      <c r="I681" s="45" t="n">
        <v>5</v>
      </c>
      <c r="J681" s="45" t="n">
        <v>4.98</v>
      </c>
      <c r="K681" s="45" t="n">
        <v>4.3</v>
      </c>
      <c r="L681" s="58">
        <f>IF(OR($A681="",$N681=0),"",COUNTIFS($A$5:$A$1500,$A681,$N$5:$N$1500,"&gt;"&amp;$N681)+1)</f>
        <v/>
      </c>
      <c r="M681" s="58">
        <f>IF(OR($A681="",$N681=0),"",IF(AND($A681&gt;=1001,$A681&lt;=1005),COUNTIFS($A$5:$A$1500,"&gt;=1001",$A$5:$A$1500,"&lt;=1005",$N$5:$N$1500,"&gt;"&amp;$N681)+1,""))</f>
        <v/>
      </c>
      <c r="N681" s="50">
        <f>ROUND(((O681*3+P681*3+Q681*3+R681*3+S681*1)/13)*5,0)</f>
        <v/>
      </c>
      <c r="O681" s="43" t="n">
        <v>59.25</v>
      </c>
      <c r="P681" s="43" t="n">
        <v>92.26000000000001</v>
      </c>
      <c r="Q681" s="43" t="n">
        <v>77.5</v>
      </c>
      <c r="R681" s="43" t="n">
        <v>77.92</v>
      </c>
      <c r="S681" s="43" t="n">
        <v>68.75</v>
      </c>
      <c r="T681" s="58">
        <f>IF($C681="","",IF(ISNA(MATCH($C681,Comparativosimulacros!$E:$E,0)),"Falta en Comparativo","Sí está"))</f>
        <v/>
      </c>
    </row>
    <row r="682" ht="15.75" customHeight="1" s="42">
      <c r="A682" s="50" t="n">
        <v>905</v>
      </c>
      <c r="B682" s="44" t="n"/>
      <c r="C682" s="44" t="n">
        <v>1042826594</v>
      </c>
      <c r="D682" s="43" t="inlineStr">
        <is>
          <t>Valencia Cordoboa Scharol Michel</t>
        </is>
      </c>
      <c r="E682" s="51" t="n"/>
      <c r="F682" s="52" t="n"/>
      <c r="G682" s="45" t="n">
        <v>2.42</v>
      </c>
      <c r="H682" s="45" t="n">
        <v>2.87</v>
      </c>
      <c r="I682" s="45" t="n">
        <v>3.24</v>
      </c>
      <c r="J682" s="45" t="n">
        <v>3.22</v>
      </c>
      <c r="K682" s="45" t="n">
        <v>2.58</v>
      </c>
      <c r="L682" s="58">
        <f>IF(OR($A682="",$N682=0),"",COUNTIFS($A$5:$A$1500,$A682,$N$5:$N$1500,"&gt;"&amp;$N682)+1)</f>
        <v/>
      </c>
      <c r="M682" s="58">
        <f>IF(OR($A682="",$N682=0),"",IF(AND($A682&gt;=1001,$A682&lt;=1005),COUNTIFS($A$5:$A$1500,"&gt;=1001",$A$5:$A$1500,"&lt;=1005",$N$5:$N$1500,"&gt;"&amp;$N682)+1,""))</f>
        <v/>
      </c>
      <c r="N682" s="50">
        <f>ROUND(((O682*3+P682*3+Q682*3+R682*3+S682*1)/13)*5,0)</f>
        <v/>
      </c>
      <c r="O682" s="43" t="n">
        <v>37.75</v>
      </c>
      <c r="P682" s="43" t="n">
        <v>50.18</v>
      </c>
      <c r="Q682" s="43" t="n">
        <v>50</v>
      </c>
      <c r="R682" s="43" t="n">
        <v>50.42</v>
      </c>
      <c r="S682" s="43" t="n">
        <v>41.25</v>
      </c>
      <c r="T682" s="58">
        <f>IF($C682="","",IF(ISNA(MATCH($C682,Comparativosimulacros!$E:$E,0)),"Falta en Comparativo","Sí está"))</f>
        <v/>
      </c>
    </row>
    <row r="683" ht="15.75" customHeight="1" s="42">
      <c r="A683" s="50" t="n">
        <v>905</v>
      </c>
      <c r="B683" s="44" t="n"/>
      <c r="C683" s="44" t="n">
        <v>1046909396</v>
      </c>
      <c r="D683" s="43" t="inlineStr">
        <is>
          <t>Vargas Cano Yoan Estiven</t>
        </is>
      </c>
      <c r="E683" s="51" t="n"/>
      <c r="F683" s="52" t="n"/>
      <c r="G683" s="45" t="n">
        <v>4.94</v>
      </c>
      <c r="H683" s="45" t="n">
        <v>3.66</v>
      </c>
      <c r="I683" s="45" t="n">
        <v>2.92</v>
      </c>
      <c r="J683" s="45" t="n">
        <v>1.76</v>
      </c>
      <c r="K683" s="45" t="n">
        <v>4.3</v>
      </c>
      <c r="L683" s="58">
        <f>IF(OR($A683="",$N683=0),"",COUNTIFS($A$5:$A$1500,$A683,$N$5:$N$1500,"&gt;"&amp;$N683)+1)</f>
        <v/>
      </c>
      <c r="M683" s="58">
        <f>IF(OR($A683="",$N683=0),"",IF(AND($A683&gt;=1001,$A683&lt;=1005),COUNTIFS($A$5:$A$1500,"&gt;=1001",$A$5:$A$1500,"&lt;=1005",$N$5:$N$1500,"&gt;"&amp;$N683)+1,""))</f>
        <v/>
      </c>
      <c r="N683" s="50">
        <f>ROUND(((O683*3+P683*3+Q683*3+R683*3+S683*1)/13)*5,0)</f>
        <v/>
      </c>
      <c r="O683" s="43" t="n">
        <v>77.25</v>
      </c>
      <c r="P683" s="43" t="n">
        <v>64.05</v>
      </c>
      <c r="Q683" s="43" t="n">
        <v>45</v>
      </c>
      <c r="R683" s="43" t="n">
        <v>27.5</v>
      </c>
      <c r="S683" s="43" t="n">
        <v>68.75</v>
      </c>
      <c r="T683" s="58">
        <f>IF($C683="","",IF(ISNA(MATCH($C683,Comparativosimulacros!$E:$E,0)),"Falta en Comparativo","Sí está"))</f>
        <v/>
      </c>
    </row>
    <row r="684" ht="15.75" customHeight="1" s="42">
      <c r="A684" s="50" t="n">
        <v>905</v>
      </c>
      <c r="B684" s="44" t="n"/>
      <c r="C684" s="44" t="n">
        <v>1033189507</v>
      </c>
      <c r="D684" s="43" t="inlineStr">
        <is>
          <t>Vasco Meneses Miguel Ángel</t>
        </is>
      </c>
      <c r="E684" s="51" t="n"/>
      <c r="F684" s="52" t="n"/>
      <c r="G684" s="45" t="n">
        <v>5</v>
      </c>
      <c r="H684" s="45" t="n">
        <v>3.78</v>
      </c>
      <c r="I684" s="45" t="n">
        <v>4.38</v>
      </c>
      <c r="J684" s="45" t="n">
        <v>3.52</v>
      </c>
      <c r="K684" s="45" t="n">
        <v>4.3</v>
      </c>
      <c r="L684" s="58">
        <f>IF(OR($A684="",$N684=0),"",COUNTIFS($A$5:$A$1500,$A684,$N$5:$N$1500,"&gt;"&amp;$N684)+1)</f>
        <v/>
      </c>
      <c r="M684" s="58">
        <f>IF(OR($A684="",$N684=0),"",IF(AND($A684&gt;=1001,$A684&lt;=1005),COUNTIFS($A$5:$A$1500,"&gt;=1001",$A$5:$A$1500,"&lt;=1005",$N$5:$N$1500,"&gt;"&amp;$N684)+1,""))</f>
        <v/>
      </c>
      <c r="N684" s="50">
        <f>ROUND(((O684*3+P684*3+Q684*3+R684*3+S684*1)/13)*5,0)</f>
        <v/>
      </c>
      <c r="O684" s="43" t="n">
        <v>80.25</v>
      </c>
      <c r="P684" s="43" t="n">
        <v>66.13</v>
      </c>
      <c r="Q684" s="43" t="n">
        <v>67.5</v>
      </c>
      <c r="R684" s="43" t="n">
        <v>55</v>
      </c>
      <c r="S684" s="43" t="n">
        <v>68.75</v>
      </c>
      <c r="T684" s="58">
        <f>IF($C684="","",IF(ISNA(MATCH($C684,Comparativosimulacros!$E:$E,0)),"Falta en Comparativo","Sí está"))</f>
        <v/>
      </c>
    </row>
    <row r="685" ht="15.75" customHeight="1" s="42">
      <c r="A685" s="50" t="n">
        <v>905</v>
      </c>
      <c r="B685" s="44" t="n"/>
      <c r="C685" s="44" t="n">
        <v>1011594420</v>
      </c>
      <c r="D685" s="43" t="inlineStr">
        <is>
          <t>Yepez Usuga Jimena</t>
        </is>
      </c>
      <c r="E685" s="51" t="n"/>
      <c r="F685" s="52" t="n"/>
      <c r="G685" s="45" t="n">
        <v>5</v>
      </c>
      <c r="H685" s="45" t="n">
        <v>4.43</v>
      </c>
      <c r="I685" s="45" t="n">
        <v>5</v>
      </c>
      <c r="J685" s="45" t="n">
        <v>4.69</v>
      </c>
      <c r="K685" s="45" t="n">
        <v>4.01</v>
      </c>
      <c r="L685" s="58">
        <f>IF(OR($A685="",$N685=0),"",COUNTIFS($A$5:$A$1500,$A685,$N$5:$N$1500,"&gt;"&amp;$N685)+1)</f>
        <v/>
      </c>
      <c r="M685" s="58">
        <f>IF(OR($A685="",$N685=0),"",IF(AND($A685&gt;=1001,$A685&lt;=1005),COUNTIFS($A$5:$A$1500,"&gt;=1001",$A$5:$A$1500,"&lt;=1005",$N$5:$N$1500,"&gt;"&amp;$N685)+1,""))</f>
        <v/>
      </c>
      <c r="N685" s="50">
        <f>ROUND(((O685*3+P685*3+Q685*3+R685*3+S685*1)/13)*5,0)</f>
        <v/>
      </c>
      <c r="O685" s="43" t="n">
        <v>86</v>
      </c>
      <c r="P685" s="43" t="n">
        <v>77.56</v>
      </c>
      <c r="Q685" s="43" t="n">
        <v>77.5</v>
      </c>
      <c r="R685" s="43" t="n">
        <v>73.33</v>
      </c>
      <c r="S685" s="43" t="n">
        <v>64.17</v>
      </c>
      <c r="T685" s="58">
        <f>IF($C685="","",IF(ISNA(MATCH($C685,Comparativosimulacros!$E:$E,0)),"Falta en Comparativo","Sí está"))</f>
        <v/>
      </c>
    </row>
    <row r="686" ht="15.75" customHeight="1" s="42">
      <c r="A686" s="50" t="n">
        <v>1001</v>
      </c>
      <c r="B686" s="44" t="n"/>
      <c r="C686" s="44" t="n">
        <v>1011593976</v>
      </c>
      <c r="D686" s="43" t="inlineStr">
        <is>
          <t>Acero Rodríguez Juan Camilo</t>
        </is>
      </c>
      <c r="E686" s="51" t="n"/>
      <c r="F686" s="52" t="n"/>
      <c r="G686" s="45" t="n">
        <v>3.97</v>
      </c>
      <c r="H686" s="45" t="n">
        <v>4.22</v>
      </c>
      <c r="I686" s="45" t="n">
        <v>5</v>
      </c>
      <c r="J686" s="45" t="n">
        <v>4.05</v>
      </c>
      <c r="K686" s="45" t="n">
        <v>5</v>
      </c>
      <c r="L686" s="58">
        <f>IF(OR($A686="",$N686=0),"",COUNTIFS($A$5:$A$1500,$A686,$N$5:$N$1500,"&gt;"&amp;$N686)+1)</f>
        <v/>
      </c>
      <c r="M686" s="58">
        <f>IF(OR($A686="",$N686=0),"",IF(AND($A686&gt;=1001,$A686&lt;=1005),COUNTIFS($A$5:$A$1500,"&gt;=1001",$A$5:$A$1500,"&lt;=1005",$N$5:$N$1500,"&gt;"&amp;$N686)+1,""))</f>
        <v/>
      </c>
      <c r="N686" s="50">
        <f>ROUND(((O686*3+P686*3+Q686*3+R686*3+S686*1)/13)*5,0)</f>
        <v/>
      </c>
      <c r="O686" s="43" t="n">
        <v>60.5</v>
      </c>
      <c r="P686" s="43" t="n">
        <v>63.27</v>
      </c>
      <c r="Q686" s="43" t="n">
        <v>80.5</v>
      </c>
      <c r="R686" s="43" t="n">
        <v>74.38</v>
      </c>
      <c r="S686" s="43" t="n">
        <v>80</v>
      </c>
      <c r="T686" s="58">
        <f>IF($C686="","",IF(ISNA(MATCH($C686,Comparativosimulacros!$E:$E,0)),"Falta en Comparativo","Sí está"))</f>
        <v/>
      </c>
    </row>
    <row r="687" ht="15.75" customHeight="1" s="42">
      <c r="A687" s="50" t="n">
        <v>1001</v>
      </c>
      <c r="B687" s="44" t="n"/>
      <c r="C687" s="44" t="n">
        <v>1018239416</v>
      </c>
      <c r="D687" s="43" t="inlineStr">
        <is>
          <t>Acevedo Loaiza Kevin</t>
        </is>
      </c>
      <c r="E687" s="51" t="n"/>
      <c r="F687" s="52" t="n"/>
      <c r="G687" s="45" t="n">
        <v>2.87</v>
      </c>
      <c r="H687" s="45" t="n">
        <v>4.49</v>
      </c>
      <c r="I687" s="45" t="n">
        <v>5</v>
      </c>
      <c r="J687" s="45" t="n">
        <v>3.33</v>
      </c>
      <c r="K687" s="45" t="n">
        <v>4.15</v>
      </c>
      <c r="L687" s="58">
        <f>IF(OR($A687="",$N687=0),"",COUNTIFS($A$5:$A$1500,$A687,$N$5:$N$1500,"&gt;"&amp;$N687)+1)</f>
        <v/>
      </c>
      <c r="M687" s="58">
        <f>IF(OR($A687="",$N687=0),"",IF(AND($A687&gt;=1001,$A687&lt;=1005),COUNTIFS($A$5:$A$1500,"&gt;=1001",$A$5:$A$1500,"&lt;=1005",$N$5:$N$1500,"&gt;"&amp;$N687)+1,""))</f>
        <v/>
      </c>
      <c r="N687" s="50">
        <f>ROUND(((O687*3+P687*3+Q687*3+R687*3+S687*1)/13)*5,0)</f>
        <v/>
      </c>
      <c r="O687" s="43" t="n">
        <v>43.75</v>
      </c>
      <c r="P687" s="43" t="n">
        <v>67.2</v>
      </c>
      <c r="Q687" s="43" t="n">
        <v>81.63</v>
      </c>
      <c r="R687" s="43" t="n">
        <v>61.25</v>
      </c>
      <c r="S687" s="43" t="n">
        <v>65</v>
      </c>
      <c r="T687" s="58">
        <f>IF($C687="","",IF(ISNA(MATCH($C687,Comparativosimulacros!$E:$E,0)),"Falta en Comparativo","Sí está"))</f>
        <v/>
      </c>
    </row>
    <row r="688" ht="15.75" customHeight="1" s="42">
      <c r="A688" s="50" t="n">
        <v>1001</v>
      </c>
      <c r="B688" s="44" t="n"/>
      <c r="C688" s="44" t="n">
        <v>1011593732</v>
      </c>
      <c r="D688" s="43" t="inlineStr">
        <is>
          <t>Aguirre Rodríguez Alejandro</t>
        </is>
      </c>
      <c r="E688" s="51" t="n"/>
      <c r="F688" s="52" t="n"/>
      <c r="G688" s="45" t="n">
        <v>5</v>
      </c>
      <c r="H688" s="45" t="n">
        <v>4.69</v>
      </c>
      <c r="I688" s="45" t="n">
        <v>3.92</v>
      </c>
      <c r="J688" s="45" t="n">
        <v>5</v>
      </c>
      <c r="K688" s="45" t="n">
        <v>4.78</v>
      </c>
      <c r="L688" s="58">
        <f>IF(OR($A688="",$N688=0),"",COUNTIFS($A$5:$A$1500,$A688,$N$5:$N$1500,"&gt;"&amp;$N688)+1)</f>
        <v/>
      </c>
      <c r="M688" s="58">
        <f>IF(OR($A688="",$N688=0),"",IF(AND($A688&gt;=1001,$A688&lt;=1005),COUNTIFS($A$5:$A$1500,"&gt;=1001",$A$5:$A$1500,"&lt;=1005",$N$5:$N$1500,"&gt;"&amp;$N688)+1,""))</f>
        <v/>
      </c>
      <c r="N688" s="50">
        <f>ROUND(((O688*3+P688*3+Q688*3+R688*3+S688*1)/13)*5,0)</f>
        <v/>
      </c>
      <c r="O688" s="43" t="n">
        <v>92</v>
      </c>
      <c r="P688" s="43" t="n">
        <v>70.18000000000001</v>
      </c>
      <c r="Q688" s="43" t="n">
        <v>60.38</v>
      </c>
      <c r="R688" s="43" t="n">
        <v>91.88</v>
      </c>
      <c r="S688" s="43" t="n">
        <v>75</v>
      </c>
      <c r="T688" s="58">
        <f>IF($C688="","",IF(ISNA(MATCH($C688,Comparativosimulacros!$E:$E,0)),"Falta en Comparativo","Sí está"))</f>
        <v/>
      </c>
    </row>
    <row r="689" ht="15.75" customHeight="1" s="42">
      <c r="A689" s="50" t="n">
        <v>1001</v>
      </c>
      <c r="B689" s="44" t="n"/>
      <c r="C689" s="44" t="n">
        <v>5044111</v>
      </c>
      <c r="D689" s="43" t="inlineStr">
        <is>
          <t>Almánzar Lares Nixon Antonio</t>
        </is>
      </c>
      <c r="E689" s="51" t="n"/>
      <c r="F689" s="52" t="n"/>
      <c r="G689" s="45" t="n">
        <v>3.89</v>
      </c>
      <c r="H689" s="45" t="n">
        <v>3.33</v>
      </c>
      <c r="I689" s="45" t="n">
        <v>2.99</v>
      </c>
      <c r="J689" s="45" t="n">
        <v>4.05</v>
      </c>
      <c r="K689" s="45" t="n">
        <v>2.87</v>
      </c>
      <c r="L689" s="58">
        <f>IF(OR($A689="",$N689=0),"",COUNTIFS($A$5:$A$1500,$A689,$N$5:$N$1500,"&gt;"&amp;$N689)+1)</f>
        <v/>
      </c>
      <c r="M689" s="58">
        <f>IF(OR($A689="",$N689=0),"",IF(AND($A689&gt;=1001,$A689&lt;=1005),COUNTIFS($A$5:$A$1500,"&gt;=1001",$A$5:$A$1500,"&lt;=1005",$N$5:$N$1500,"&gt;"&amp;$N689)+1,""))</f>
        <v/>
      </c>
      <c r="N689" s="50">
        <f>ROUND(((O689*3+P689*3+Q689*3+R689*3+S689*1)/13)*5,0)</f>
        <v/>
      </c>
      <c r="O689" s="43" t="n">
        <v>59.25</v>
      </c>
      <c r="P689" s="43" t="n">
        <v>49.82</v>
      </c>
      <c r="Q689" s="43" t="n">
        <v>46</v>
      </c>
      <c r="R689" s="43" t="n">
        <v>74.38</v>
      </c>
      <c r="S689" s="43" t="n">
        <v>45</v>
      </c>
      <c r="T689" s="58">
        <f>IF($C689="","",IF(ISNA(MATCH($C689,Comparativosimulacros!$E:$E,0)),"Falta en Comparativo","Sí está"))</f>
        <v/>
      </c>
    </row>
    <row r="690" ht="15.75" customHeight="1" s="42">
      <c r="A690" s="50" t="n">
        <v>1001</v>
      </c>
      <c r="B690" s="44" t="n"/>
      <c r="C690" s="44" t="n">
        <v>1032253464</v>
      </c>
      <c r="D690" s="43" t="inlineStr">
        <is>
          <t>Álvarez Mestra Andrés Esteban</t>
        </is>
      </c>
      <c r="E690" s="51" t="n"/>
      <c r="F690" s="52" t="n"/>
      <c r="G690" s="45" t="n">
        <v>2.99</v>
      </c>
      <c r="H690" s="45" t="n">
        <v>4.31</v>
      </c>
      <c r="I690" s="45" t="n">
        <v>5</v>
      </c>
      <c r="J690" s="45" t="n">
        <v>3.1</v>
      </c>
      <c r="K690" s="45" t="n">
        <v>2.23</v>
      </c>
      <c r="L690" s="58">
        <f>IF(OR($A690="",$N690=0),"",COUNTIFS($A$5:$A$1500,$A690,$N$5:$N$1500,"&gt;"&amp;$N690)+1)</f>
        <v/>
      </c>
      <c r="M690" s="58">
        <f>IF(OR($A690="",$N690=0),"",IF(AND($A690&gt;=1001,$A690&lt;=1005),COUNTIFS($A$5:$A$1500,"&gt;=1001",$A$5:$A$1500,"&lt;=1005",$N$5:$N$1500,"&gt;"&amp;$N690)+1,""))</f>
        <v/>
      </c>
      <c r="N690" s="50">
        <f>ROUND(((O690*3+P690*3+Q690*3+R690*3+S690*1)/13)*5,0)</f>
        <v/>
      </c>
      <c r="O690" s="43" t="n">
        <v>45.5</v>
      </c>
      <c r="P690" s="43" t="n">
        <v>64.58</v>
      </c>
      <c r="Q690" s="43" t="n">
        <v>77.63</v>
      </c>
      <c r="R690" s="43" t="n">
        <v>56.88</v>
      </c>
      <c r="S690" s="43" t="n">
        <v>35</v>
      </c>
      <c r="T690" s="58">
        <f>IF($C690="","",IF(ISNA(MATCH($C690,Comparativosimulacros!$E:$E,0)),"Falta en Comparativo","Sí está"))</f>
        <v/>
      </c>
    </row>
    <row r="691" ht="15.75" customHeight="1" s="42">
      <c r="A691" s="50" t="n">
        <v>1001</v>
      </c>
      <c r="B691" s="44" t="n"/>
      <c r="C691" s="44" t="n">
        <v>1011592731</v>
      </c>
      <c r="D691" s="43" t="inlineStr">
        <is>
          <t>Álvarez Silva María Isabel</t>
        </is>
      </c>
      <c r="E691" s="51" t="n"/>
      <c r="F691" s="52" t="n"/>
      <c r="G691" s="45" t="n">
        <v>2.59</v>
      </c>
      <c r="H691" s="45" t="n">
        <v>2.91</v>
      </c>
      <c r="I691" s="45" t="n">
        <v>1</v>
      </c>
      <c r="J691" s="45" t="n">
        <v>2.14</v>
      </c>
      <c r="K691" s="45" t="n">
        <v>2.23</v>
      </c>
      <c r="L691" s="58">
        <f>IF(OR($A691="",$N691=0),"",COUNTIFS($A$5:$A$1500,$A691,$N$5:$N$1500,"&gt;"&amp;$N691)+1)</f>
        <v/>
      </c>
      <c r="M691" s="58">
        <f>IF(OR($A691="",$N691=0),"",IF(AND($A691&gt;=1001,$A691&lt;=1005),COUNTIFS($A$5:$A$1500,"&gt;=1001",$A$5:$A$1500,"&lt;=1005",$N$5:$N$1500,"&gt;"&amp;$N691)+1,""))</f>
        <v/>
      </c>
      <c r="N691" s="50">
        <f>ROUND(((O691*3+P691*3+Q691*3+R691*3+S691*1)/13)*5,0)</f>
        <v/>
      </c>
      <c r="O691" s="43" t="n">
        <v>39.5</v>
      </c>
      <c r="P691" s="43" t="n">
        <v>43.57</v>
      </c>
      <c r="Q691" s="43" t="n">
        <v>5.75</v>
      </c>
      <c r="R691" s="43" t="n">
        <v>39.38</v>
      </c>
      <c r="S691" s="43" t="n">
        <v>35</v>
      </c>
      <c r="T691" s="58">
        <f>IF($C691="","",IF(ISNA(MATCH($C691,Comparativosimulacros!$E:$E,0)),"Falta en Comparativo","Sí está"))</f>
        <v/>
      </c>
    </row>
    <row r="692" ht="15.75" customHeight="1" s="42">
      <c r="A692" s="50" t="n">
        <v>1001</v>
      </c>
      <c r="B692" s="44" t="n"/>
      <c r="C692" s="44" t="n">
        <v>1054873020</v>
      </c>
      <c r="D692" s="43" t="inlineStr">
        <is>
          <t>Angel Grisales Maria Paz</t>
        </is>
      </c>
      <c r="E692" s="51" t="n"/>
      <c r="F692" s="52" t="n"/>
      <c r="G692" s="45" t="n">
        <v>4.09</v>
      </c>
      <c r="H692" s="45" t="n">
        <v>3.9</v>
      </c>
      <c r="I692" s="45" t="n">
        <v>3.18</v>
      </c>
      <c r="J692" s="45" t="n">
        <v>3.81</v>
      </c>
      <c r="K692" s="45" t="n">
        <v>2.23</v>
      </c>
      <c r="L692" s="58">
        <f>IF(OR($A692="",$N692=0),"",COUNTIFS($A$5:$A$1500,$A692,$N$5:$N$1500,"&gt;"&amp;$N692)+1)</f>
        <v/>
      </c>
      <c r="M692" s="58">
        <f>IF(OR($A692="",$N692=0),"",IF(AND($A692&gt;=1001,$A692&lt;=1005),COUNTIFS($A$5:$A$1500,"&gt;=1001",$A$5:$A$1500,"&lt;=1005",$N$5:$N$1500,"&gt;"&amp;$N692)+1,""))</f>
        <v/>
      </c>
      <c r="N692" s="50">
        <f>ROUND(((O692*3+P692*3+Q692*3+R692*3+S692*1)/13)*5,0)</f>
        <v/>
      </c>
      <c r="O692" s="43" t="n">
        <v>62.25</v>
      </c>
      <c r="P692" s="43" t="n">
        <v>58.39</v>
      </c>
      <c r="Q692" s="43" t="n">
        <v>48.88</v>
      </c>
      <c r="R692" s="43" t="n">
        <v>70</v>
      </c>
      <c r="S692" s="43" t="n">
        <v>35</v>
      </c>
      <c r="T692" s="58">
        <f>IF($C692="","",IF(ISNA(MATCH($C692,Comparativosimulacros!$E:$E,0)),"Falta en Comparativo","Sí está"))</f>
        <v/>
      </c>
    </row>
    <row r="693" ht="15.75" customHeight="1" s="42">
      <c r="A693" s="50" t="n">
        <v>1001</v>
      </c>
      <c r="B693" s="44" t="n"/>
      <c r="C693" s="44" t="n">
        <v>1011592511</v>
      </c>
      <c r="D693" s="43" t="inlineStr">
        <is>
          <t>Cossio Urrego Juan Carlos</t>
        </is>
      </c>
      <c r="E693" s="51" t="n"/>
      <c r="F693" s="52" t="n"/>
      <c r="G693" s="45" t="n">
        <v>2.68</v>
      </c>
      <c r="H693" s="45" t="n">
        <v>3.74</v>
      </c>
      <c r="I693" s="45" t="n">
        <v>3.74</v>
      </c>
      <c r="J693" s="45" t="n">
        <v>3.1</v>
      </c>
      <c r="K693" s="45" t="n">
        <v>2.23</v>
      </c>
      <c r="L693" s="58">
        <f>IF(OR($A693="",$N693=0),"",COUNTIFS($A$5:$A$1500,$A693,$N$5:$N$1500,"&gt;"&amp;$N693)+1)</f>
        <v/>
      </c>
      <c r="M693" s="58">
        <f>IF(OR($A693="",$N693=0),"",IF(AND($A693&gt;=1001,$A693&lt;=1005),COUNTIFS($A$5:$A$1500,"&gt;=1001",$A$5:$A$1500,"&lt;=1005",$N$5:$N$1500,"&gt;"&amp;$N693)+1,""))</f>
        <v/>
      </c>
      <c r="N693" s="50">
        <f>ROUND(((O693*3+P693*3+Q693*3+R693*3+S693*1)/13)*5,0)</f>
        <v/>
      </c>
      <c r="O693" s="43" t="n">
        <v>40.75</v>
      </c>
      <c r="P693" s="43" t="n">
        <v>56.07</v>
      </c>
      <c r="Q693" s="43" t="n">
        <v>57.5</v>
      </c>
      <c r="R693" s="43" t="n">
        <v>56.88</v>
      </c>
      <c r="S693" s="43" t="n">
        <v>35</v>
      </c>
      <c r="T693" s="58">
        <f>IF($C693="","",IF(ISNA(MATCH($C693,Comparativosimulacros!$E:$E,0)),"Falta en Comparativo","Sí está"))</f>
        <v/>
      </c>
    </row>
    <row r="694" ht="15.75" customHeight="1" s="42">
      <c r="A694" s="50" t="n">
        <v>1001</v>
      </c>
      <c r="B694" s="44" t="n"/>
      <c r="C694" s="44" t="n">
        <v>1038335069</v>
      </c>
      <c r="D694" s="43" t="inlineStr">
        <is>
          <t>Durango Lezcano Valeria</t>
        </is>
      </c>
      <c r="E694" s="51" t="n"/>
      <c r="F694" s="52" t="n"/>
      <c r="G694" s="45" t="n">
        <v>2.99</v>
      </c>
      <c r="H694" s="45" t="n">
        <v>3.44</v>
      </c>
      <c r="I694" s="45" t="n">
        <v>1.68</v>
      </c>
      <c r="J694" s="45" t="n">
        <v>3.1</v>
      </c>
      <c r="K694" s="45" t="n">
        <v>2.23</v>
      </c>
      <c r="L694" s="58">
        <f>IF(OR($A694="",$N694=0),"",COUNTIFS($A$5:$A$1500,$A694,$N$5:$N$1500,"&gt;"&amp;$N694)+1)</f>
        <v/>
      </c>
      <c r="M694" s="58">
        <f>IF(OR($A694="",$N694=0),"",IF(AND($A694&gt;=1001,$A694&lt;=1005),COUNTIFS($A$5:$A$1500,"&gt;=1001",$A$5:$A$1500,"&lt;=1005",$N$5:$N$1500,"&gt;"&amp;$N694)+1,""))</f>
        <v/>
      </c>
      <c r="N694" s="50">
        <f>ROUND(((O694*3+P694*3+Q694*3+R694*3+S694*1)/13)*5,0)</f>
        <v/>
      </c>
      <c r="O694" s="43" t="n">
        <v>45.5</v>
      </c>
      <c r="P694" s="43" t="n">
        <v>51.49</v>
      </c>
      <c r="Q694" s="43" t="n">
        <v>25.88</v>
      </c>
      <c r="R694" s="43" t="n">
        <v>56.88</v>
      </c>
      <c r="S694" s="43" t="n">
        <v>35</v>
      </c>
      <c r="T694" s="58">
        <f>IF($C694="","",IF(ISNA(MATCH($C694,Comparativosimulacros!$E:$E,0)),"Falta en Comparativo","Sí está"))</f>
        <v/>
      </c>
    </row>
    <row r="695" ht="15.75" customHeight="1" s="42">
      <c r="A695" s="50" t="n">
        <v>1001</v>
      </c>
      <c r="B695" s="44" t="n"/>
      <c r="C695" s="44" t="n">
        <v>1011592528</v>
      </c>
      <c r="D695" s="43" t="inlineStr">
        <is>
          <t>Flórez Vargas María Isabel</t>
        </is>
      </c>
      <c r="E695" s="51" t="n"/>
      <c r="F695" s="52" t="n"/>
      <c r="G695" s="45" t="n">
        <v>3.38</v>
      </c>
      <c r="H695" s="45" t="n">
        <v>2.8</v>
      </c>
      <c r="I695" s="45" t="n">
        <v>2.43</v>
      </c>
      <c r="J695" s="45" t="n">
        <v>2.38</v>
      </c>
      <c r="K695" s="45" t="n">
        <v>2.87</v>
      </c>
      <c r="L695" s="58">
        <f>IF(OR($A695="",$N695=0),"",COUNTIFS($A$5:$A$1500,$A695,$N$5:$N$1500,"&gt;"&amp;$N695)+1)</f>
        <v/>
      </c>
      <c r="M695" s="58">
        <f>IF(OR($A695="",$N695=0),"",IF(AND($A695&gt;=1001,$A695&lt;=1005),COUNTIFS($A$5:$A$1500,"&gt;=1001",$A$5:$A$1500,"&lt;=1005",$N$5:$N$1500,"&gt;"&amp;$N695)+1,""))</f>
        <v/>
      </c>
      <c r="N695" s="50">
        <f>ROUND(((O695*3+P695*3+Q695*3+R695*3+S695*1)/13)*5,0)</f>
        <v/>
      </c>
      <c r="O695" s="43" t="n">
        <v>51.5</v>
      </c>
      <c r="P695" s="43" t="n">
        <v>41.96</v>
      </c>
      <c r="Q695" s="43" t="n">
        <v>37.38</v>
      </c>
      <c r="R695" s="43" t="n">
        <v>43.75</v>
      </c>
      <c r="S695" s="43" t="n">
        <v>45</v>
      </c>
      <c r="T695" s="58">
        <f>IF($C695="","",IF(ISNA(MATCH($C695,Comparativosimulacros!$E:$E,0)),"Falta en Comparativo","Sí está"))</f>
        <v/>
      </c>
    </row>
    <row r="696" ht="15.75" customHeight="1" s="42">
      <c r="A696" s="50" t="n">
        <v>1001</v>
      </c>
      <c r="B696" s="44" t="n"/>
      <c r="C696" s="44" t="n">
        <v>5445176</v>
      </c>
      <c r="D696" s="43" t="inlineStr">
        <is>
          <t>Garces Gómez Oscar Eduardo</t>
        </is>
      </c>
      <c r="E696" s="51" t="n"/>
      <c r="F696" s="52" t="n"/>
      <c r="G696" s="45" t="n">
        <v>4.09</v>
      </c>
      <c r="H696" s="45" t="n">
        <v>3.18</v>
      </c>
      <c r="I696" s="45" t="n">
        <v>5</v>
      </c>
      <c r="J696" s="45" t="n">
        <v>4.05</v>
      </c>
      <c r="K696" s="45" t="n">
        <v>5</v>
      </c>
      <c r="L696" s="58">
        <f>IF(OR($A696="",$N696=0),"",COUNTIFS($A$5:$A$1500,$A696,$N$5:$N$1500,"&gt;"&amp;$N696)+1)</f>
        <v/>
      </c>
      <c r="M696" s="58">
        <f>IF(OR($A696="",$N696=0),"",IF(AND($A696&gt;=1001,$A696&lt;=1005),COUNTIFS($A$5:$A$1500,"&gt;=1001",$A$5:$A$1500,"&lt;=1005",$N$5:$N$1500,"&gt;"&amp;$N696)+1,""))</f>
        <v/>
      </c>
      <c r="N696" s="50">
        <f>ROUND(((O696*3+P696*3+Q696*3+R696*3+S696*1)/13)*5,0)</f>
        <v/>
      </c>
      <c r="O696" s="43" t="n">
        <v>62.25</v>
      </c>
      <c r="P696" s="43" t="n">
        <v>47.56</v>
      </c>
      <c r="Q696" s="43" t="n">
        <v>87.38</v>
      </c>
      <c r="R696" s="43" t="n">
        <v>74.38</v>
      </c>
      <c r="S696" s="43" t="n">
        <v>90</v>
      </c>
      <c r="T696" s="58">
        <f>IF($C696="","",IF(ISNA(MATCH($C696,Comparativosimulacros!$E:$E,0)),"Falta en Comparativo","Sí está"))</f>
        <v/>
      </c>
    </row>
    <row r="697" ht="15.75" customHeight="1" s="42">
      <c r="A697" s="50" t="n">
        <v>1001</v>
      </c>
      <c r="B697" s="44" t="n"/>
      <c r="C697" s="44" t="n">
        <v>1011594040</v>
      </c>
      <c r="D697" s="43" t="inlineStr">
        <is>
          <t>Graciano Aguinaga Any Cristina</t>
        </is>
      </c>
      <c r="E697" s="51" t="n"/>
      <c r="F697" s="52" t="n"/>
      <c r="G697" s="45" t="n">
        <v>3.58</v>
      </c>
      <c r="H697" s="45" t="n">
        <v>4.69</v>
      </c>
      <c r="I697" s="45" t="n">
        <v>4.11</v>
      </c>
      <c r="J697" s="45" t="n">
        <v>3.33</v>
      </c>
      <c r="K697" s="45" t="n">
        <v>4.15</v>
      </c>
      <c r="L697" s="58">
        <f>IF(OR($A697="",$N697=0),"",COUNTIFS($A$5:$A$1500,$A697,$N$5:$N$1500,"&gt;"&amp;$N697)+1)</f>
        <v/>
      </c>
      <c r="M697" s="58">
        <f>IF(OR($A697="",$N697=0),"",IF(AND($A697&gt;=1001,$A697&lt;=1005),COUNTIFS($A$5:$A$1500,"&gt;=1001",$A$5:$A$1500,"&lt;=1005",$N$5:$N$1500,"&gt;"&amp;$N697)+1,""))</f>
        <v/>
      </c>
      <c r="N697" s="50">
        <f>ROUND(((O697*3+P697*3+Q697*3+R697*3+S697*1)/13)*5,0)</f>
        <v/>
      </c>
      <c r="O697" s="43" t="n">
        <v>54.5</v>
      </c>
      <c r="P697" s="43" t="n">
        <v>70.18000000000001</v>
      </c>
      <c r="Q697" s="43" t="n">
        <v>63.25</v>
      </c>
      <c r="R697" s="43" t="n">
        <v>61.25</v>
      </c>
      <c r="S697" s="43" t="n">
        <v>65</v>
      </c>
      <c r="T697" s="58">
        <f>IF($C697="","",IF(ISNA(MATCH($C697,Comparativosimulacros!$E:$E,0)),"Falta en Comparativo","Sí está"))</f>
        <v/>
      </c>
    </row>
    <row r="698" ht="15.75" customHeight="1" s="42">
      <c r="A698" s="50" t="n">
        <v>1001</v>
      </c>
      <c r="B698" s="44" t="n"/>
      <c r="C698" s="44" t="n">
        <v>1011592494</v>
      </c>
      <c r="D698" s="43" t="inlineStr">
        <is>
          <t>Holguín Galeano Sara Michel</t>
        </is>
      </c>
      <c r="E698" s="51" t="n"/>
      <c r="F698" s="52" t="n"/>
      <c r="G698" s="45" t="n">
        <v>2.28</v>
      </c>
      <c r="H698" s="45" t="n">
        <v>3.7</v>
      </c>
      <c r="I698" s="45" t="n">
        <v>4.86</v>
      </c>
      <c r="J698" s="45" t="n">
        <v>4.05</v>
      </c>
      <c r="K698" s="45" t="n">
        <v>3.51</v>
      </c>
      <c r="L698" s="58">
        <f>IF(OR($A698="",$N698=0),"",COUNTIFS($A$5:$A$1500,$A698,$N$5:$N$1500,"&gt;"&amp;$N698)+1)</f>
        <v/>
      </c>
      <c r="M698" s="58">
        <f>IF(OR($A698="",$N698=0),"",IF(AND($A698&gt;=1001,$A698&lt;=1005),COUNTIFS($A$5:$A$1500,"&gt;=1001",$A$5:$A$1500,"&lt;=1005",$N$5:$N$1500,"&gt;"&amp;$N698)+1,""))</f>
        <v/>
      </c>
      <c r="N698" s="50">
        <f>ROUND(((O698*3+P698*3+Q698*3+R698*3+S698*1)/13)*5,0)</f>
        <v/>
      </c>
      <c r="O698" s="43" t="n">
        <v>34.75</v>
      </c>
      <c r="P698" s="43" t="n">
        <v>55.42</v>
      </c>
      <c r="Q698" s="43" t="n">
        <v>74.75</v>
      </c>
      <c r="R698" s="43" t="n">
        <v>74.38</v>
      </c>
      <c r="S698" s="43" t="n">
        <v>55</v>
      </c>
      <c r="T698" s="58">
        <f>IF($C698="","",IF(ISNA(MATCH($C698,Comparativosimulacros!$E:$E,0)),"Falta en Comparativo","Sí está"))</f>
        <v/>
      </c>
    </row>
    <row r="699" ht="15.75" customHeight="1" s="42">
      <c r="A699" s="50" t="n">
        <v>1001</v>
      </c>
      <c r="B699" s="44" t="n"/>
      <c r="C699" s="44" t="n">
        <v>1011591830</v>
      </c>
      <c r="D699" s="43" t="inlineStr">
        <is>
          <t>Julio Lezcano Julieth Alexandra</t>
        </is>
      </c>
      <c r="E699" s="51" t="n"/>
      <c r="F699" s="52" t="n"/>
      <c r="G699" s="45" t="n">
        <v>2.79</v>
      </c>
      <c r="H699" s="45" t="n">
        <v>2.76</v>
      </c>
      <c r="I699" s="45" t="n">
        <v>3.55</v>
      </c>
      <c r="J699" s="45" t="n">
        <v>3.33</v>
      </c>
      <c r="K699" s="45" t="n">
        <v>4.15</v>
      </c>
      <c r="L699" s="58">
        <f>IF(OR($A699="",$N699=0),"",COUNTIFS($A$5:$A$1500,$A699,$N$5:$N$1500,"&gt;"&amp;$N699)+1)</f>
        <v/>
      </c>
      <c r="M699" s="58">
        <f>IF(OR($A699="",$N699=0),"",IF(AND($A699&gt;=1001,$A699&lt;=1005),COUNTIFS($A$5:$A$1500,"&gt;=1001",$A$5:$A$1500,"&lt;=1005",$N$5:$N$1500,"&gt;"&amp;$N699)+1,""))</f>
        <v/>
      </c>
      <c r="N699" s="50">
        <f>ROUND(((O699*3+P699*3+Q699*3+R699*3+S699*1)/13)*5,0)</f>
        <v/>
      </c>
      <c r="O699" s="43" t="n">
        <v>42.5</v>
      </c>
      <c r="P699" s="43" t="n">
        <v>41.31</v>
      </c>
      <c r="Q699" s="43" t="n">
        <v>54.63</v>
      </c>
      <c r="R699" s="43" t="n">
        <v>61.25</v>
      </c>
      <c r="S699" s="43" t="n">
        <v>65</v>
      </c>
      <c r="T699" s="58">
        <f>IF($C699="","",IF(ISNA(MATCH($C699,Comparativosimulacros!$E:$E,0)),"Falta en Comparativo","Sí está"))</f>
        <v/>
      </c>
    </row>
    <row r="700" ht="15.75" customHeight="1" s="42">
      <c r="A700" s="50" t="n">
        <v>1001</v>
      </c>
      <c r="B700" s="44" t="n"/>
      <c r="C700" s="44" t="n">
        <v>1011594252</v>
      </c>
      <c r="D700" s="43" t="inlineStr">
        <is>
          <t>López Silva Mariángel</t>
        </is>
      </c>
      <c r="E700" s="51" t="n"/>
      <c r="F700" s="52" t="n"/>
      <c r="G700" s="45" t="n">
        <v>1.3</v>
      </c>
      <c r="H700" s="45" t="n">
        <v>1.77</v>
      </c>
      <c r="I700" s="45" t="n">
        <v>2.43</v>
      </c>
      <c r="J700" s="45" t="n">
        <v>1.91</v>
      </c>
      <c r="K700" s="45" t="n">
        <v>1.91</v>
      </c>
      <c r="L700" s="58">
        <f>IF(OR($A700="",$N700=0),"",COUNTIFS($A$5:$A$1500,$A700,$N$5:$N$1500,"&gt;"&amp;$N700)+1)</f>
        <v/>
      </c>
      <c r="M700" s="58">
        <f>IF(OR($A700="",$N700=0),"",IF(AND($A700&gt;=1001,$A700&lt;=1005),COUNTIFS($A$5:$A$1500,"&gt;=1001",$A$5:$A$1500,"&lt;=1005",$N$5:$N$1500,"&gt;"&amp;$N700)+1,""))</f>
        <v/>
      </c>
      <c r="N700" s="50">
        <f>ROUND(((O700*3+P700*3+Q700*3+R700*3+S700*1)/13)*5,0)</f>
        <v/>
      </c>
      <c r="O700" s="43" t="n">
        <v>19.75</v>
      </c>
      <c r="P700" s="43" t="n">
        <v>26.55</v>
      </c>
      <c r="Q700" s="43" t="n">
        <v>37.38</v>
      </c>
      <c r="R700" s="43" t="n">
        <v>35</v>
      </c>
      <c r="S700" s="43" t="n">
        <v>30</v>
      </c>
      <c r="T700" s="58">
        <f>IF($C700="","",IF(ISNA(MATCH($C700,Comparativosimulacros!$E:$E,0)),"Falta en Comparativo","Sí está"))</f>
        <v/>
      </c>
    </row>
    <row r="701" ht="15.75" customHeight="1" s="42">
      <c r="A701" s="50" t="n">
        <v>1001</v>
      </c>
      <c r="B701" s="44" t="n"/>
      <c r="C701" s="44" t="n">
        <v>1039694439</v>
      </c>
      <c r="D701" s="43" t="inlineStr">
        <is>
          <t>Macias Arias Elizabeth</t>
        </is>
      </c>
      <c r="E701" s="51" t="n"/>
      <c r="F701" s="52" t="n"/>
      <c r="G701" s="45" t="n">
        <v>2.99</v>
      </c>
      <c r="H701" s="45" t="n">
        <v>2.71</v>
      </c>
      <c r="I701" s="45" t="n">
        <v>3.74</v>
      </c>
      <c r="J701" s="45" t="n">
        <v>4.29</v>
      </c>
      <c r="K701" s="45" t="n">
        <v>1</v>
      </c>
      <c r="L701" s="58">
        <f>IF(OR($A701="",$N701=0),"",COUNTIFS($A$5:$A$1500,$A701,$N$5:$N$1500,"&gt;"&amp;$N701)+1)</f>
        <v/>
      </c>
      <c r="M701" s="58">
        <f>IF(OR($A701="",$N701=0),"",IF(AND($A701&gt;=1001,$A701&lt;=1005),COUNTIFS($A$5:$A$1500,"&gt;=1001",$A$5:$A$1500,"&lt;=1005",$N$5:$N$1500,"&gt;"&amp;$N701)+1,""))</f>
        <v/>
      </c>
      <c r="N701" s="50">
        <f>ROUND(((O701*3+P701*3+Q701*3+R701*3+S701*1)/13)*5,0)</f>
        <v/>
      </c>
      <c r="O701" s="43" t="n">
        <v>45.5</v>
      </c>
      <c r="P701" s="43" t="n">
        <v>40.65</v>
      </c>
      <c r="Q701" s="43" t="n">
        <v>57.5</v>
      </c>
      <c r="R701" s="43" t="n">
        <v>78.75</v>
      </c>
      <c r="S701" s="43" t="n">
        <v>15</v>
      </c>
      <c r="T701" s="58">
        <f>IF($C701="","",IF(ISNA(MATCH($C701,Comparativosimulacros!$E:$E,0)),"Falta en Comparativo","Sí está"))</f>
        <v/>
      </c>
    </row>
    <row r="702" ht="15.75" customHeight="1" s="42">
      <c r="A702" s="50" t="n">
        <v>1001</v>
      </c>
      <c r="B702" s="44" t="n"/>
      <c r="C702" s="44" t="n">
        <v>1040365672</v>
      </c>
      <c r="D702" s="43" t="inlineStr">
        <is>
          <t>Manco Ferraro Vanessa</t>
        </is>
      </c>
      <c r="E702" s="51" t="n"/>
      <c r="F702" s="52" t="n"/>
      <c r="G702" s="45" t="n">
        <v>3.58</v>
      </c>
      <c r="H702" s="45" t="n">
        <v>2.76</v>
      </c>
      <c r="I702" s="45" t="n">
        <v>2.43</v>
      </c>
      <c r="J702" s="45" t="n">
        <v>3.81</v>
      </c>
      <c r="K702" s="45" t="n">
        <v>2.55</v>
      </c>
      <c r="L702" s="58">
        <f>IF(OR($A702="",$N702=0),"",COUNTIFS($A$5:$A$1500,$A702,$N$5:$N$1500,"&gt;"&amp;$N702)+1)</f>
        <v/>
      </c>
      <c r="M702" s="58">
        <f>IF(OR($A702="",$N702=0),"",IF(AND($A702&gt;=1001,$A702&lt;=1005),COUNTIFS($A$5:$A$1500,"&gt;=1001",$A$5:$A$1500,"&lt;=1005",$N$5:$N$1500,"&gt;"&amp;$N702)+1,""))</f>
        <v/>
      </c>
      <c r="N702" s="50">
        <f>ROUND(((O702*3+P702*3+Q702*3+R702*3+S702*1)/13)*5,0)</f>
        <v/>
      </c>
      <c r="O702" s="43" t="n">
        <v>54.5</v>
      </c>
      <c r="P702" s="43" t="n">
        <v>41.31</v>
      </c>
      <c r="Q702" s="43" t="n">
        <v>37.38</v>
      </c>
      <c r="R702" s="43" t="n">
        <v>70</v>
      </c>
      <c r="S702" s="43" t="n">
        <v>40</v>
      </c>
      <c r="T702" s="58">
        <f>IF($C702="","",IF(ISNA(MATCH($C702,Comparativosimulacros!$E:$E,0)),"Falta en Comparativo","Sí está"))</f>
        <v/>
      </c>
    </row>
    <row r="703" ht="15.75" customHeight="1" s="42">
      <c r="A703" s="50" t="n">
        <v>1001</v>
      </c>
      <c r="B703" s="44" t="n"/>
      <c r="C703" s="44" t="n">
        <v>1011594241</v>
      </c>
      <c r="D703" s="43" t="inlineStr">
        <is>
          <t>Mejía Yépez Valentina</t>
        </is>
      </c>
      <c r="E703" s="51" t="n"/>
      <c r="F703" s="52" t="n"/>
      <c r="G703" s="45" t="n">
        <v>2.08</v>
      </c>
      <c r="H703" s="45" t="n">
        <v>3.44</v>
      </c>
      <c r="I703" s="45" t="n">
        <v>2.62</v>
      </c>
      <c r="J703" s="45" t="n">
        <v>3.1</v>
      </c>
      <c r="K703" s="45" t="n">
        <v>2.23</v>
      </c>
      <c r="L703" s="58">
        <f>IF(OR($A703="",$N703=0),"",COUNTIFS($A$5:$A$1500,$A703,$N$5:$N$1500,"&gt;"&amp;$N703)+1)</f>
        <v/>
      </c>
      <c r="M703" s="58">
        <f>IF(OR($A703="",$N703=0),"",IF(AND($A703&gt;=1001,$A703&lt;=1005),COUNTIFS($A$5:$A$1500,"&gt;=1001",$A$5:$A$1500,"&lt;=1005",$N$5:$N$1500,"&gt;"&amp;$N703)+1,""))</f>
        <v/>
      </c>
      <c r="N703" s="50">
        <f>ROUND(((O703*3+P703*3+Q703*3+R703*3+S703*1)/13)*5,0)</f>
        <v/>
      </c>
      <c r="O703" s="43" t="n">
        <v>31.75</v>
      </c>
      <c r="P703" s="43" t="n">
        <v>51.49</v>
      </c>
      <c r="Q703" s="43" t="n">
        <v>40.25</v>
      </c>
      <c r="R703" s="43" t="n">
        <v>56.88</v>
      </c>
      <c r="S703" s="43" t="n">
        <v>35</v>
      </c>
      <c r="T703" s="58">
        <f>IF($C703="","",IF(ISNA(MATCH($C703,Comparativosimulacros!$E:$E,0)),"Falta en Comparativo","Sí está"))</f>
        <v/>
      </c>
    </row>
    <row r="704" ht="15.75" customHeight="1" s="42">
      <c r="A704" s="50" t="n">
        <v>1001</v>
      </c>
      <c r="B704" s="44" t="n"/>
      <c r="C704" s="44" t="n">
        <v>1015075224</v>
      </c>
      <c r="D704" s="43" t="inlineStr">
        <is>
          <t>Meza Ruiz Roxana Edilma</t>
        </is>
      </c>
      <c r="E704" s="51" t="n"/>
      <c r="F704" s="52" t="n"/>
      <c r="G704" s="45" t="n">
        <v>4.28</v>
      </c>
      <c r="H704" s="45" t="n">
        <v>1.93</v>
      </c>
      <c r="I704" s="45" t="n">
        <v>4.67</v>
      </c>
      <c r="J704" s="45" t="n">
        <v>4.05</v>
      </c>
      <c r="K704" s="45" t="n">
        <v>5</v>
      </c>
      <c r="L704" s="58">
        <f>IF(OR($A704="",$N704=0),"",COUNTIFS($A$5:$A$1500,$A704,$N$5:$N$1500,"&gt;"&amp;$N704)+1)</f>
        <v/>
      </c>
      <c r="M704" s="58">
        <f>IF(OR($A704="",$N704=0),"",IF(AND($A704&gt;=1001,$A704&lt;=1005),COUNTIFS($A$5:$A$1500,"&gt;=1001",$A$5:$A$1500,"&lt;=1005",$N$5:$N$1500,"&gt;"&amp;$N704)+1,""))</f>
        <v/>
      </c>
      <c r="N704" s="50">
        <f>ROUND(((O704*3+P704*3+Q704*3+R704*3+S704*1)/13)*5,0)</f>
        <v/>
      </c>
      <c r="O704" s="43" t="n">
        <v>65.25</v>
      </c>
      <c r="P704" s="43" t="n">
        <v>28.87</v>
      </c>
      <c r="Q704" s="43" t="n">
        <v>71.88</v>
      </c>
      <c r="R704" s="43" t="n">
        <v>74.38</v>
      </c>
      <c r="S704" s="43" t="n">
        <v>80</v>
      </c>
      <c r="T704" s="58">
        <f>IF($C704="","",IF(ISNA(MATCH($C704,Comparativosimulacros!$E:$E,0)),"Falta en Comparativo","Sí está"))</f>
        <v/>
      </c>
    </row>
    <row r="705" ht="15.75" customHeight="1" s="42">
      <c r="A705" s="50" t="n">
        <v>1001</v>
      </c>
      <c r="B705" s="44" t="n"/>
      <c r="C705" s="44" t="n">
        <v>1032014845</v>
      </c>
      <c r="D705" s="43" t="inlineStr">
        <is>
          <t>Moreno Espinal Dylan Andrey</t>
        </is>
      </c>
      <c r="E705" s="51" t="n"/>
      <c r="F705" s="52" t="n"/>
      <c r="G705" s="45" t="n">
        <v>4.68</v>
      </c>
      <c r="H705" s="45" t="n">
        <v>2.8</v>
      </c>
      <c r="I705" s="45" t="n">
        <v>5</v>
      </c>
      <c r="J705" s="45" t="n">
        <v>2.62</v>
      </c>
      <c r="K705" s="45" t="n">
        <v>3.19</v>
      </c>
      <c r="L705" s="58">
        <f>IF(OR($A705="",$N705=0),"",COUNTIFS($A$5:$A$1500,$A705,$N$5:$N$1500,"&gt;"&amp;$N705)+1)</f>
        <v/>
      </c>
      <c r="M705" s="58">
        <f>IF(OR($A705="",$N705=0),"",IF(AND($A705&gt;=1001,$A705&lt;=1005),COUNTIFS($A$5:$A$1500,"&gt;=1001",$A$5:$A$1500,"&lt;=1005",$N$5:$N$1500,"&gt;"&amp;$N705)+1,""))</f>
        <v/>
      </c>
      <c r="N705" s="50">
        <f>ROUND(((O705*3+P705*3+Q705*3+R705*3+S705*1)/13)*5,0)</f>
        <v/>
      </c>
      <c r="O705" s="43" t="n">
        <v>71.25</v>
      </c>
      <c r="P705" s="43" t="n">
        <v>41.96</v>
      </c>
      <c r="Q705" s="43" t="n">
        <v>81.63</v>
      </c>
      <c r="R705" s="43" t="n">
        <v>48.13</v>
      </c>
      <c r="S705" s="43" t="n">
        <v>50</v>
      </c>
      <c r="T705" s="58">
        <f>IF($C705="","",IF(ISNA(MATCH($C705,Comparativosimulacros!$E:$E,0)),"Falta en Comparativo","Sí está"))</f>
        <v/>
      </c>
    </row>
    <row r="706" ht="15.75" customHeight="1" s="42">
      <c r="A706" s="50" t="n">
        <v>1001</v>
      </c>
      <c r="B706" s="44" t="n"/>
      <c r="C706" s="44" t="n"/>
      <c r="D706" s="43" t="inlineStr">
        <is>
          <t>Oropeza García Dillinger José</t>
        </is>
      </c>
      <c r="E706" s="51" t="n"/>
      <c r="F706" s="52" t="n"/>
      <c r="G706" s="45" t="n">
        <v>2.79</v>
      </c>
      <c r="H706" s="45" t="n">
        <v>3.02</v>
      </c>
      <c r="I706" s="45" t="n">
        <v>2.24</v>
      </c>
      <c r="J706" s="45" t="n">
        <v>3.57</v>
      </c>
      <c r="K706" s="45" t="n">
        <v>1.59</v>
      </c>
      <c r="L706" s="58">
        <f>IF(OR($A706="",$N706=0),"",COUNTIFS($A$5:$A$1500,$A706,$N$5:$N$1500,"&gt;"&amp;$N706)+1)</f>
        <v/>
      </c>
      <c r="M706" s="58">
        <f>IF(OR($A706="",$N706=0),"",IF(AND($A706&gt;=1001,$A706&lt;=1005),COUNTIFS($A$5:$A$1500,"&gt;=1001",$A$5:$A$1500,"&lt;=1005",$N$5:$N$1500,"&gt;"&amp;$N706)+1,""))</f>
        <v/>
      </c>
      <c r="N706" s="50">
        <f>ROUND(((O706*3+P706*3+Q706*3+R706*3+S706*1)/13)*5,0)</f>
        <v/>
      </c>
      <c r="O706" s="43" t="n">
        <v>42.5</v>
      </c>
      <c r="P706" s="43" t="n">
        <v>45.24</v>
      </c>
      <c r="Q706" s="43" t="n">
        <v>34.5</v>
      </c>
      <c r="R706" s="43" t="n">
        <v>65.63</v>
      </c>
      <c r="S706" s="43" t="n">
        <v>25</v>
      </c>
      <c r="T706" s="58">
        <f>IF($C706="","",IF(ISNA(MATCH($C706,Comparativosimulacros!$E:$E,0)),"Falta en Comparativo","Sí está"))</f>
        <v/>
      </c>
    </row>
    <row r="707" ht="15.75" customHeight="1" s="42">
      <c r="A707" s="50" t="n">
        <v>1001</v>
      </c>
      <c r="B707" s="44" t="n"/>
      <c r="C707" s="44" t="n">
        <v>1011593922</v>
      </c>
      <c r="D707" s="43" t="inlineStr">
        <is>
          <t>Palacios Bermúdez Gerson Andrés</t>
        </is>
      </c>
      <c r="E707" s="51" t="n"/>
      <c r="F707" s="52" t="n"/>
      <c r="G707" s="45" t="n">
        <v>5</v>
      </c>
      <c r="H707" s="45" t="n">
        <v>4.79</v>
      </c>
      <c r="I707" s="45" t="n">
        <v>5</v>
      </c>
      <c r="J707" s="45" t="n">
        <v>4.53</v>
      </c>
      <c r="K707" s="45" t="n">
        <v>5</v>
      </c>
      <c r="L707" s="58">
        <f>IF(OR($A707="",$N707=0),"",COUNTIFS($A$5:$A$1500,$A707,$N$5:$N$1500,"&gt;"&amp;$N707)+1)</f>
        <v/>
      </c>
      <c r="M707" s="58">
        <f>IF(OR($A707="",$N707=0),"",IF(AND($A707&gt;=1001,$A707&lt;=1005),COUNTIFS($A$5:$A$1500,"&gt;=1001",$A$5:$A$1500,"&lt;=1005",$N$5:$N$1500,"&gt;"&amp;$N707)+1,""))</f>
        <v/>
      </c>
      <c r="N707" s="50">
        <f>ROUND(((O707*3+P707*3+Q707*3+R707*3+S707*1)/13)*5,0)</f>
        <v/>
      </c>
      <c r="O707" s="43" t="n">
        <v>80.25</v>
      </c>
      <c r="P707" s="43" t="n">
        <v>71.79000000000001</v>
      </c>
      <c r="Q707" s="43" t="n">
        <v>83.38</v>
      </c>
      <c r="R707" s="43" t="n">
        <v>83.13</v>
      </c>
      <c r="S707" s="43" t="n">
        <v>100</v>
      </c>
      <c r="T707" s="58">
        <f>IF($C707="","",IF(ISNA(MATCH($C707,Comparativosimulacros!$E:$E,0)),"Falta en Comparativo","Sí está"))</f>
        <v/>
      </c>
    </row>
    <row r="708" ht="15.75" customHeight="1" s="42">
      <c r="A708" s="50" t="n">
        <v>1001</v>
      </c>
      <c r="B708" s="44" t="n"/>
      <c r="C708" s="44" t="n">
        <v>1018249406</v>
      </c>
      <c r="D708" s="43" t="inlineStr">
        <is>
          <t>Paniagua Escobar Nikoll</t>
        </is>
      </c>
      <c r="E708" s="51" t="n"/>
      <c r="F708" s="52" t="n"/>
      <c r="G708" s="45" t="n">
        <v>4.28</v>
      </c>
      <c r="H708" s="45" t="n">
        <v>2.03</v>
      </c>
      <c r="I708" s="45" t="n">
        <v>3.18</v>
      </c>
      <c r="J708" s="45" t="n">
        <v>3.81</v>
      </c>
      <c r="K708" s="45" t="n">
        <v>3.19</v>
      </c>
      <c r="L708" s="58">
        <f>IF(OR($A708="",$N708=0),"",COUNTIFS($A$5:$A$1500,$A708,$N$5:$N$1500,"&gt;"&amp;$N708)+1)</f>
        <v/>
      </c>
      <c r="M708" s="58">
        <f>IF(OR($A708="",$N708=0),"",IF(AND($A708&gt;=1001,$A708&lt;=1005),COUNTIFS($A$5:$A$1500,"&gt;=1001",$A$5:$A$1500,"&lt;=1005",$N$5:$N$1500,"&gt;"&amp;$N708)+1,""))</f>
        <v/>
      </c>
      <c r="N708" s="50">
        <f>ROUND(((O708*3+P708*3+Q708*3+R708*3+S708*1)/13)*5,0)</f>
        <v/>
      </c>
      <c r="O708" s="43" t="n">
        <v>65.25</v>
      </c>
      <c r="P708" s="43" t="n">
        <v>30.48</v>
      </c>
      <c r="Q708" s="43" t="n">
        <v>48.88</v>
      </c>
      <c r="R708" s="43" t="n">
        <v>70</v>
      </c>
      <c r="S708" s="43" t="n">
        <v>50</v>
      </c>
      <c r="T708" s="58">
        <f>IF($C708="","",IF(ISNA(MATCH($C708,Comparativosimulacros!$E:$E,0)),"Falta en Comparativo","Sí está"))</f>
        <v/>
      </c>
    </row>
    <row r="709" ht="15.75" customHeight="1" s="42">
      <c r="A709" s="50" t="n">
        <v>1001</v>
      </c>
      <c r="B709" s="44" t="n"/>
      <c r="C709" s="44" t="n">
        <v>1055757150</v>
      </c>
      <c r="D709" s="43" t="inlineStr">
        <is>
          <t>Piedrahita Álvarez Josué</t>
        </is>
      </c>
      <c r="E709" s="51" t="n"/>
      <c r="F709" s="52" t="n"/>
      <c r="G709" s="45" t="n">
        <v>2.99</v>
      </c>
      <c r="H709" s="45" t="n">
        <v>3.18</v>
      </c>
      <c r="I709" s="45" t="n">
        <v>2.62</v>
      </c>
      <c r="J709" s="45" t="n">
        <v>2.86</v>
      </c>
      <c r="K709" s="45" t="n">
        <v>1.91</v>
      </c>
      <c r="L709" s="58">
        <f>IF(OR($A709="",$N709=0),"",COUNTIFS($A$5:$A$1500,$A709,$N$5:$N$1500,"&gt;"&amp;$N709)+1)</f>
        <v/>
      </c>
      <c r="M709" s="58">
        <f>IF(OR($A709="",$N709=0),"",IF(AND($A709&gt;=1001,$A709&lt;=1005),COUNTIFS($A$5:$A$1500,"&gt;=1001",$A$5:$A$1500,"&lt;=1005",$N$5:$N$1500,"&gt;"&amp;$N709)+1,""))</f>
        <v/>
      </c>
      <c r="N709" s="50">
        <f>ROUND(((O709*3+P709*3+Q709*3+R709*3+S709*1)/13)*5,0)</f>
        <v/>
      </c>
      <c r="O709" s="43" t="n">
        <v>45.5</v>
      </c>
      <c r="P709" s="43" t="n">
        <v>47.56</v>
      </c>
      <c r="Q709" s="43" t="n">
        <v>40.25</v>
      </c>
      <c r="R709" s="43" t="n">
        <v>52.5</v>
      </c>
      <c r="S709" s="43" t="n">
        <v>30</v>
      </c>
      <c r="T709" s="58">
        <f>IF($C709="","",IF(ISNA(MATCH($C709,Comparativosimulacros!$E:$E,0)),"Falta en Comparativo","Sí está"))</f>
        <v/>
      </c>
    </row>
    <row r="710" ht="15.75" customHeight="1" s="42">
      <c r="A710" s="50" t="n">
        <v>1001</v>
      </c>
      <c r="B710" s="44" t="n"/>
      <c r="C710" s="44" t="n">
        <v>1025766451</v>
      </c>
      <c r="D710" s="43" t="inlineStr">
        <is>
          <t>Quiros Rincón Susana</t>
        </is>
      </c>
      <c r="E710" s="51" t="n"/>
      <c r="F710" s="52" t="n"/>
      <c r="G710" s="45" t="n">
        <v>2.28</v>
      </c>
      <c r="H710" s="45" t="n">
        <v>3.02</v>
      </c>
      <c r="I710" s="45" t="n">
        <v>2.24</v>
      </c>
      <c r="J710" s="45" t="n">
        <v>3.57</v>
      </c>
      <c r="K710" s="45" t="n">
        <v>4.15</v>
      </c>
      <c r="L710" s="58">
        <f>IF(OR($A710="",$N710=0),"",COUNTIFS($A$5:$A$1500,$A710,$N$5:$N$1500,"&gt;"&amp;$N710)+1)</f>
        <v/>
      </c>
      <c r="M710" s="58">
        <f>IF(OR($A710="",$N710=0),"",IF(AND($A710&gt;=1001,$A710&lt;=1005),COUNTIFS($A$5:$A$1500,"&gt;=1001",$A$5:$A$1500,"&lt;=1005",$N$5:$N$1500,"&gt;"&amp;$N710)+1,""))</f>
        <v/>
      </c>
      <c r="N710" s="50">
        <f>ROUND(((O710*3+P710*3+Q710*3+R710*3+S710*1)/13)*5,0)</f>
        <v/>
      </c>
      <c r="O710" s="43" t="n">
        <v>34.75</v>
      </c>
      <c r="P710" s="43" t="n">
        <v>45.24</v>
      </c>
      <c r="Q710" s="43" t="n">
        <v>34.5</v>
      </c>
      <c r="R710" s="43" t="n">
        <v>65.63</v>
      </c>
      <c r="S710" s="43" t="n">
        <v>65</v>
      </c>
      <c r="T710" s="58">
        <f>IF($C710="","",IF(ISNA(MATCH($C710,Comparativosimulacros!$E:$E,0)),"Falta en Comparativo","Sí está"))</f>
        <v/>
      </c>
    </row>
    <row r="711" ht="15.75" customHeight="1" s="42">
      <c r="A711" s="50" t="n">
        <v>1001</v>
      </c>
      <c r="B711" s="44" t="n"/>
      <c r="C711" s="44" t="n">
        <v>1011592539</v>
      </c>
      <c r="D711" s="43" t="inlineStr">
        <is>
          <t>Ramirez Guisao Santiago</t>
        </is>
      </c>
      <c r="E711" s="51" t="n"/>
      <c r="F711" s="52" t="n"/>
      <c r="G711" s="45" t="n">
        <v>3.58</v>
      </c>
      <c r="H711" s="45" t="n">
        <v>2.87</v>
      </c>
      <c r="I711" s="45" t="n">
        <v>4.11</v>
      </c>
      <c r="J711" s="45" t="n">
        <v>2.86</v>
      </c>
      <c r="K711" s="45" t="n">
        <v>1.91</v>
      </c>
      <c r="L711" s="58">
        <f>IF(OR($A711="",$N711=0),"",COUNTIFS($A$5:$A$1500,$A711,$N$5:$N$1500,"&gt;"&amp;$N711)+1)</f>
        <v/>
      </c>
      <c r="M711" s="58">
        <f>IF(OR($A711="",$N711=0),"",IF(AND($A711&gt;=1001,$A711&lt;=1005),COUNTIFS($A$5:$A$1500,"&gt;=1001",$A$5:$A$1500,"&lt;=1005",$N$5:$N$1500,"&gt;"&amp;$N711)+1,""))</f>
        <v/>
      </c>
      <c r="N711" s="50">
        <f>ROUND(((O711*3+P711*3+Q711*3+R711*3+S711*1)/13)*5,0)</f>
        <v/>
      </c>
      <c r="O711" s="43" t="n">
        <v>54.5</v>
      </c>
      <c r="P711" s="43" t="n">
        <v>42.92</v>
      </c>
      <c r="Q711" s="43" t="n">
        <v>63.25</v>
      </c>
      <c r="R711" s="43" t="n">
        <v>52.5</v>
      </c>
      <c r="S711" s="43" t="n">
        <v>30</v>
      </c>
      <c r="T711" s="58">
        <f>IF($C711="","",IF(ISNA(MATCH($C711,Comparativosimulacros!$E:$E,0)),"Falta en Comparativo","Sí está"))</f>
        <v/>
      </c>
    </row>
    <row r="712" ht="15.75" customHeight="1" s="42">
      <c r="A712" s="50" t="n">
        <v>1001</v>
      </c>
      <c r="B712" s="44" t="n"/>
      <c r="C712" s="44" t="n">
        <v>1020118442</v>
      </c>
      <c r="D712" s="43" t="inlineStr">
        <is>
          <t>Rivera Maya Ashley Eloísa</t>
        </is>
      </c>
      <c r="E712" s="51" t="n"/>
      <c r="F712" s="52" t="n"/>
      <c r="G712" s="45" t="n">
        <v>4.28</v>
      </c>
      <c r="H712" s="45" t="n">
        <v>5</v>
      </c>
      <c r="I712" s="45" t="n">
        <v>2.62</v>
      </c>
      <c r="J712" s="45" t="n">
        <v>3.81</v>
      </c>
      <c r="K712" s="45" t="n">
        <v>4.78</v>
      </c>
      <c r="L712" s="58">
        <f>IF(OR($A712="",$N712=0),"",COUNTIFS($A$5:$A$1500,$A712,$N$5:$N$1500,"&gt;"&amp;$N712)+1)</f>
        <v/>
      </c>
      <c r="M712" s="58">
        <f>IF(OR($A712="",$N712=0),"",IF(AND($A712&gt;=1001,$A712&lt;=1005),COUNTIFS($A$5:$A$1500,"&gt;=1001",$A$5:$A$1500,"&lt;=1005",$N$5:$N$1500,"&gt;"&amp;$N712)+1,""))</f>
        <v/>
      </c>
      <c r="N712" s="50">
        <f>ROUND(((O712*3+P712*3+Q712*3+R712*3+S712*1)/13)*5,0)</f>
        <v/>
      </c>
      <c r="O712" s="43" t="n">
        <v>65.25</v>
      </c>
      <c r="P712" s="43" t="n">
        <v>76.37</v>
      </c>
      <c r="Q712" s="43" t="n">
        <v>40.25</v>
      </c>
      <c r="R712" s="43" t="n">
        <v>70</v>
      </c>
      <c r="S712" s="43" t="n">
        <v>75</v>
      </c>
      <c r="T712" s="58">
        <f>IF($C712="","",IF(ISNA(MATCH($C712,Comparativosimulacros!$E:$E,0)),"Falta en Comparativo","Sí está"))</f>
        <v/>
      </c>
    </row>
    <row r="713" ht="15.75" customHeight="1" s="42">
      <c r="A713" s="50" t="n">
        <v>1001</v>
      </c>
      <c r="B713" s="44" t="n"/>
      <c r="C713" s="44" t="n">
        <v>1011593921</v>
      </c>
      <c r="D713" s="43" t="inlineStr">
        <is>
          <t>Rodríguez Bran Estefanía</t>
        </is>
      </c>
      <c r="E713" s="51" t="n"/>
      <c r="F713" s="52" t="n"/>
      <c r="G713" s="45" t="n">
        <v>3.97</v>
      </c>
      <c r="H713" s="45" t="n">
        <v>4.69</v>
      </c>
      <c r="I713" s="45" t="n">
        <v>3.55</v>
      </c>
      <c r="J713" s="45" t="n">
        <v>3.81</v>
      </c>
      <c r="K713" s="45" t="n">
        <v>3.83</v>
      </c>
      <c r="L713" s="58">
        <f>IF(OR($A713="",$N713=0),"",COUNTIFS($A$5:$A$1500,$A713,$N$5:$N$1500,"&gt;"&amp;$N713)+1)</f>
        <v/>
      </c>
      <c r="M713" s="58">
        <f>IF(OR($A713="",$N713=0),"",IF(AND($A713&gt;=1001,$A713&lt;=1005),COUNTIFS($A$5:$A$1500,"&gt;=1001",$A$5:$A$1500,"&lt;=1005",$N$5:$N$1500,"&gt;"&amp;$N713)+1,""))</f>
        <v/>
      </c>
      <c r="N713" s="50">
        <f>ROUND(((O713*3+P713*3+Q713*3+R713*3+S713*1)/13)*5,0)</f>
        <v/>
      </c>
      <c r="O713" s="43" t="n">
        <v>60.5</v>
      </c>
      <c r="P713" s="43" t="n">
        <v>70.18000000000001</v>
      </c>
      <c r="Q713" s="43" t="n">
        <v>54.63</v>
      </c>
      <c r="R713" s="43" t="n">
        <v>70</v>
      </c>
      <c r="S713" s="43" t="n">
        <v>60</v>
      </c>
      <c r="T713" s="58">
        <f>IF($C713="","",IF(ISNA(MATCH($C713,Comparativosimulacros!$E:$E,0)),"Falta en Comparativo","Sí está"))</f>
        <v/>
      </c>
    </row>
    <row r="714" ht="15.75" customHeight="1" s="42">
      <c r="A714" s="50" t="n">
        <v>1001</v>
      </c>
      <c r="B714" s="44" t="n"/>
      <c r="C714" s="44" t="n">
        <v>1036692881</v>
      </c>
      <c r="D714" s="43" t="inlineStr">
        <is>
          <t>Trujillo Cantillo Kevin Alejandro</t>
        </is>
      </c>
      <c r="E714" s="51" t="n"/>
      <c r="F714" s="52" t="n"/>
      <c r="G714" s="45" t="n">
        <v>2.48</v>
      </c>
      <c r="H714" s="45" t="n">
        <v>4.79</v>
      </c>
      <c r="I714" s="45" t="n">
        <v>2.8</v>
      </c>
      <c r="J714" s="45" t="n">
        <v>4.29</v>
      </c>
      <c r="K714" s="45" t="n">
        <v>2.55</v>
      </c>
      <c r="L714" s="58">
        <f>IF(OR($A714="",$N714=0),"",COUNTIFS($A$5:$A$1500,$A714,$N$5:$N$1500,"&gt;"&amp;$N714)+1)</f>
        <v/>
      </c>
      <c r="M714" s="58">
        <f>IF(OR($A714="",$N714=0),"",IF(AND($A714&gt;=1001,$A714&lt;=1005),COUNTIFS($A$5:$A$1500,"&gt;=1001",$A$5:$A$1500,"&lt;=1005",$N$5:$N$1500,"&gt;"&amp;$N714)+1,""))</f>
        <v/>
      </c>
      <c r="N714" s="50">
        <f>ROUND(((O714*3+P714*3+Q714*3+R714*3+S714*1)/13)*5,0)</f>
        <v/>
      </c>
      <c r="O714" s="43" t="n">
        <v>37.75</v>
      </c>
      <c r="P714" s="43" t="n">
        <v>71.79000000000001</v>
      </c>
      <c r="Q714" s="43" t="n">
        <v>43.13</v>
      </c>
      <c r="R714" s="43" t="n">
        <v>78.75</v>
      </c>
      <c r="S714" s="43" t="n">
        <v>40</v>
      </c>
      <c r="T714" s="58">
        <f>IF($C714="","",IF(ISNA(MATCH($C714,Comparativosimulacros!$E:$E,0)),"Falta en Comparativo","Sí está"))</f>
        <v/>
      </c>
    </row>
    <row r="715" ht="15.75" customHeight="1" s="42">
      <c r="A715" s="50" t="n">
        <v>1001</v>
      </c>
      <c r="B715" s="44" t="n"/>
      <c r="C715" s="44" t="n">
        <v>1011592810</v>
      </c>
      <c r="D715" s="43" t="inlineStr">
        <is>
          <t>Urrego David María Clara</t>
        </is>
      </c>
      <c r="E715" s="51" t="n"/>
      <c r="F715" s="52" t="n"/>
      <c r="G715" s="45" t="n">
        <v>1.69</v>
      </c>
      <c r="H715" s="45" t="n">
        <v>2.87</v>
      </c>
      <c r="I715" s="45" t="n">
        <v>1.31</v>
      </c>
      <c r="J715" s="45" t="n">
        <v>3.1</v>
      </c>
      <c r="K715" s="45" t="n">
        <v>2.87</v>
      </c>
      <c r="L715" s="58">
        <f>IF(OR($A715="",$N715=0),"",COUNTIFS($A$5:$A$1500,$A715,$N$5:$N$1500,"&gt;"&amp;$N715)+1)</f>
        <v/>
      </c>
      <c r="M715" s="58">
        <f>IF(OR($A715="",$N715=0),"",IF(AND($A715&gt;=1001,$A715&lt;=1005),COUNTIFS($A$5:$A$1500,"&gt;=1001",$A$5:$A$1500,"&lt;=1005",$N$5:$N$1500,"&gt;"&amp;$N715)+1,""))</f>
        <v/>
      </c>
      <c r="N715" s="50">
        <f>ROUND(((O715*3+P715*3+Q715*3+R715*3+S715*1)/13)*5,0)</f>
        <v/>
      </c>
      <c r="O715" s="43" t="n">
        <v>25.75</v>
      </c>
      <c r="P715" s="43" t="n">
        <v>42.92</v>
      </c>
      <c r="Q715" s="43" t="n">
        <v>20.13</v>
      </c>
      <c r="R715" s="43" t="n">
        <v>56.88</v>
      </c>
      <c r="S715" s="43" t="n">
        <v>45</v>
      </c>
      <c r="T715" s="58">
        <f>IF($C715="","",IF(ISNA(MATCH($C715,Comparativosimulacros!$E:$E,0)),"Falta en Comparativo","Sí está"))</f>
        <v/>
      </c>
    </row>
    <row r="716" ht="15.75" customHeight="1" s="42">
      <c r="A716" s="50" t="n">
        <v>1001</v>
      </c>
      <c r="B716" s="44" t="n"/>
      <c r="C716" s="44" t="n">
        <v>1011592450</v>
      </c>
      <c r="D716" s="43" t="inlineStr">
        <is>
          <t>Usuga Florez Leidy Yojhana</t>
        </is>
      </c>
      <c r="E716" s="51" t="n"/>
      <c r="F716" s="52" t="n"/>
      <c r="G716" s="45" t="n">
        <v>2.08</v>
      </c>
      <c r="H716" s="45" t="n">
        <v>3.28</v>
      </c>
      <c r="I716" s="45" t="n">
        <v>2.62</v>
      </c>
      <c r="J716" s="45" t="n">
        <v>3.1</v>
      </c>
      <c r="K716" s="45" t="n">
        <v>1.91</v>
      </c>
      <c r="L716" s="58">
        <f>IF(OR($A716="",$N716=0),"",COUNTIFS($A$5:$A$1500,$A716,$N$5:$N$1500,"&gt;"&amp;$N716)+1)</f>
        <v/>
      </c>
      <c r="M716" s="58">
        <f>IF(OR($A716="",$N716=0),"",IF(AND($A716&gt;=1001,$A716&lt;=1005),COUNTIFS($A$5:$A$1500,"&gt;=1001",$A$5:$A$1500,"&lt;=1005",$N$5:$N$1500,"&gt;"&amp;$N716)+1,""))</f>
        <v/>
      </c>
      <c r="N716" s="50">
        <f>ROUND(((O716*3+P716*3+Q716*3+R716*3+S716*1)/13)*5,0)</f>
        <v/>
      </c>
      <c r="O716" s="43" t="n">
        <v>31.75</v>
      </c>
      <c r="P716" s="43" t="n">
        <v>49.17</v>
      </c>
      <c r="Q716" s="43" t="n">
        <v>40.25</v>
      </c>
      <c r="R716" s="43" t="n">
        <v>56.88</v>
      </c>
      <c r="S716" s="43" t="n">
        <v>30</v>
      </c>
      <c r="T716" s="58">
        <f>IF($C716="","",IF(ISNA(MATCH($C716,Comparativosimulacros!$E:$E,0)),"Falta en Comparativo","Sí está"))</f>
        <v/>
      </c>
    </row>
    <row r="717" ht="15.75" customHeight="1" s="42">
      <c r="A717" s="50" t="n">
        <v>1001</v>
      </c>
      <c r="B717" s="44" t="n"/>
      <c r="C717" s="44" t="n">
        <v>1022094934</v>
      </c>
      <c r="D717" s="43" t="inlineStr">
        <is>
          <t>Úsuga Mejía Melany</t>
        </is>
      </c>
      <c r="E717" s="51" t="n"/>
      <c r="F717" s="52" t="n"/>
      <c r="G717" s="45" t="n">
        <v>4.68</v>
      </c>
      <c r="H717" s="45" t="n">
        <v>5</v>
      </c>
      <c r="I717" s="45" t="n">
        <v>4.48</v>
      </c>
      <c r="J717" s="45" t="n">
        <v>3.57</v>
      </c>
      <c r="K717" s="45" t="n">
        <v>3.19</v>
      </c>
      <c r="L717" s="58">
        <f>IF(OR($A717="",$N717=0),"",COUNTIFS($A$5:$A$1500,$A717,$N$5:$N$1500,"&gt;"&amp;$N717)+1)</f>
        <v/>
      </c>
      <c r="M717" s="58">
        <f>IF(OR($A717="",$N717=0),"",IF(AND($A717&gt;=1001,$A717&lt;=1005),COUNTIFS($A$5:$A$1500,"&gt;=1001",$A$5:$A$1500,"&lt;=1005",$N$5:$N$1500,"&gt;"&amp;$N717)+1,""))</f>
        <v/>
      </c>
      <c r="N717" s="50">
        <f>ROUND(((O717*3+P717*3+Q717*3+R717*3+S717*1)/13)*5,0)</f>
        <v/>
      </c>
      <c r="O717" s="43" t="n">
        <v>71.25</v>
      </c>
      <c r="P717" s="43" t="n">
        <v>76.37</v>
      </c>
      <c r="Q717" s="43" t="n">
        <v>69</v>
      </c>
      <c r="R717" s="43" t="n">
        <v>65.63</v>
      </c>
      <c r="S717" s="43" t="n">
        <v>50</v>
      </c>
      <c r="T717" s="58">
        <f>IF($C717="","",IF(ISNA(MATCH($C717,Comparativosimulacros!$E:$E,0)),"Falta en Comparativo","Sí está"))</f>
        <v/>
      </c>
    </row>
    <row r="718" ht="15.75" customHeight="1" s="42">
      <c r="A718" s="50" t="n">
        <v>1001</v>
      </c>
      <c r="B718" s="44" t="n"/>
      <c r="C718" s="44" t="n">
        <v>1011593779</v>
      </c>
      <c r="D718" s="43" t="inlineStr">
        <is>
          <t>Varela Benítez Laura Kristina</t>
        </is>
      </c>
      <c r="E718" s="51" t="n"/>
      <c r="F718" s="52" t="n"/>
      <c r="G718" s="45" t="n">
        <v>4.76</v>
      </c>
      <c r="H718" s="45" t="n">
        <v>2.23</v>
      </c>
      <c r="I718" s="45" t="n">
        <v>5</v>
      </c>
      <c r="J718" s="45" t="n">
        <v>2.38</v>
      </c>
      <c r="K718" s="45" t="n">
        <v>5</v>
      </c>
      <c r="L718" s="58">
        <f>IF(OR($A718="",$N718=0),"",COUNTIFS($A$5:$A$1500,$A718,$N$5:$N$1500,"&gt;"&amp;$N718)+1)</f>
        <v/>
      </c>
      <c r="M718" s="58">
        <f>IF(OR($A718="",$N718=0),"",IF(AND($A718&gt;=1001,$A718&lt;=1005),COUNTIFS($A$5:$A$1500,"&gt;=1001",$A$5:$A$1500,"&lt;=1005",$N$5:$N$1500,"&gt;"&amp;$N718)+1,""))</f>
        <v/>
      </c>
      <c r="N718" s="50">
        <f>ROUND(((O718*3+P718*3+Q718*3+R718*3+S718*1)/13)*5,0)</f>
        <v/>
      </c>
      <c r="O718" s="43" t="n">
        <v>72.5</v>
      </c>
      <c r="P718" s="43" t="n">
        <v>33.45</v>
      </c>
      <c r="Q718" s="43" t="n">
        <v>78.75</v>
      </c>
      <c r="R718" s="43" t="n">
        <v>43.75</v>
      </c>
      <c r="S718" s="43" t="n">
        <v>85</v>
      </c>
      <c r="T718" s="58">
        <f>IF($C718="","",IF(ISNA(MATCH($C718,Comparativosimulacros!$E:$E,0)),"Falta en Comparativo","Sí está"))</f>
        <v/>
      </c>
    </row>
    <row r="719" ht="15.75" customHeight="1" s="42">
      <c r="A719" s="50" t="n">
        <v>1001</v>
      </c>
      <c r="B719" s="44" t="n"/>
      <c r="C719" s="44" t="n">
        <v>1011401156</v>
      </c>
      <c r="D719" s="43" t="inlineStr">
        <is>
          <t>Vargas Salas Miguel Ángel</t>
        </is>
      </c>
      <c r="E719" s="51" t="n"/>
      <c r="F719" s="52" t="n"/>
      <c r="G719" s="45" t="n">
        <v>4.96</v>
      </c>
      <c r="H719" s="45" t="n">
        <v>3.85</v>
      </c>
      <c r="I719" s="45" t="n">
        <v>3.74</v>
      </c>
      <c r="J719" s="45" t="n">
        <v>4.29</v>
      </c>
      <c r="K719" s="45" t="n">
        <v>5</v>
      </c>
      <c r="L719" s="58">
        <f>IF(OR($A719="",$N719=0),"",COUNTIFS($A$5:$A$1500,$A719,$N$5:$N$1500,"&gt;"&amp;$N719)+1)</f>
        <v/>
      </c>
      <c r="M719" s="58">
        <f>IF(OR($A719="",$N719=0),"",IF(AND($A719&gt;=1001,$A719&lt;=1005),COUNTIFS($A$5:$A$1500,"&gt;=1001",$A$5:$A$1500,"&lt;=1005",$N$5:$N$1500,"&gt;"&amp;$N719)+1,""))</f>
        <v/>
      </c>
      <c r="N719" s="50">
        <f>ROUND(((O719*3+P719*3+Q719*3+R719*3+S719*1)/13)*5,0)</f>
        <v/>
      </c>
      <c r="O719" s="43" t="n">
        <v>75.5</v>
      </c>
      <c r="P719" s="43" t="n">
        <v>57.68</v>
      </c>
      <c r="Q719" s="43" t="n">
        <v>57.5</v>
      </c>
      <c r="R719" s="43" t="n">
        <v>78.75</v>
      </c>
      <c r="S719" s="43" t="n">
        <v>100</v>
      </c>
      <c r="T719" s="58">
        <f>IF($C719="","",IF(ISNA(MATCH($C719,Comparativosimulacros!$E:$E,0)),"Falta en Comparativo","Sí está"))</f>
        <v/>
      </c>
    </row>
    <row r="720" ht="15.75" customHeight="1" s="42">
      <c r="A720" s="50" t="n">
        <v>1001</v>
      </c>
      <c r="B720" s="44" t="n"/>
      <c r="C720" s="44" t="n">
        <v>1018239262</v>
      </c>
      <c r="D720" s="43" t="inlineStr">
        <is>
          <t>Velásquez Higuita Luis Felipe</t>
        </is>
      </c>
      <c r="E720" s="51" t="n"/>
      <c r="F720" s="52" t="n"/>
      <c r="G720" s="45" t="n">
        <v>3.89</v>
      </c>
      <c r="H720" s="45" t="n">
        <v>3.63</v>
      </c>
      <c r="I720" s="45" t="n">
        <v>2.99</v>
      </c>
      <c r="J720" s="45" t="n">
        <v>4.05</v>
      </c>
      <c r="K720" s="45" t="n">
        <v>5</v>
      </c>
      <c r="L720" s="58">
        <f>IF(OR($A720="",$N720=0),"",COUNTIFS($A$5:$A$1500,$A720,$N$5:$N$1500,"&gt;"&amp;$N720)+1)</f>
        <v/>
      </c>
      <c r="M720" s="58">
        <f>IF(OR($A720="",$N720=0),"",IF(AND($A720&gt;=1001,$A720&lt;=1005),COUNTIFS($A$5:$A$1500,"&gt;=1001",$A$5:$A$1500,"&lt;=1005",$N$5:$N$1500,"&gt;"&amp;$N720)+1,""))</f>
        <v/>
      </c>
      <c r="N720" s="50">
        <f>ROUND(((O720*3+P720*3+Q720*3+R720*3+S720*1)/13)*5,0)</f>
        <v/>
      </c>
      <c r="O720" s="43" t="n">
        <v>59.25</v>
      </c>
      <c r="P720" s="43" t="n">
        <v>54.4</v>
      </c>
      <c r="Q720" s="43" t="n">
        <v>46</v>
      </c>
      <c r="R720" s="43" t="n">
        <v>74.38</v>
      </c>
      <c r="S720" s="43" t="n">
        <v>90</v>
      </c>
      <c r="T720" s="58">
        <f>IF($C720="","",IF(ISNA(MATCH($C720,Comparativosimulacros!$E:$E,0)),"Falta en Comparativo","Sí está"))</f>
        <v/>
      </c>
    </row>
    <row r="721" ht="15.75" customHeight="1" s="42">
      <c r="A721" s="50" t="n">
        <v>1001</v>
      </c>
      <c r="B721" s="44" t="n"/>
      <c r="C721" s="44" t="n">
        <v>1011592980</v>
      </c>
      <c r="D721" s="43" t="inlineStr">
        <is>
          <t>Vélez González Juan José</t>
        </is>
      </c>
      <c r="E721" s="51" t="n"/>
      <c r="F721" s="52" t="n"/>
      <c r="G721" s="45" t="n">
        <v>4.88</v>
      </c>
      <c r="H721" s="45" t="n">
        <v>4.01</v>
      </c>
      <c r="I721" s="45" t="n">
        <v>3.74</v>
      </c>
      <c r="J721" s="45" t="n">
        <v>3.81</v>
      </c>
      <c r="K721" s="45" t="n">
        <v>5</v>
      </c>
      <c r="L721" s="58">
        <f>IF(OR($A721="",$N721=0),"",COUNTIFS($A$5:$A$1500,$A721,$N$5:$N$1500,"&gt;"&amp;$N721)+1)</f>
        <v/>
      </c>
      <c r="M721" s="58">
        <f>IF(OR($A721="",$N721=0),"",IF(AND($A721&gt;=1001,$A721&lt;=1005),COUNTIFS($A$5:$A$1500,"&gt;=1001",$A$5:$A$1500,"&lt;=1005",$N$5:$N$1500,"&gt;"&amp;$N721)+1,""))</f>
        <v/>
      </c>
      <c r="N721" s="50">
        <f>ROUND(((O721*3+P721*3+Q721*3+R721*3+S721*1)/13)*5,0)</f>
        <v/>
      </c>
      <c r="O721" s="43" t="n">
        <v>74.25</v>
      </c>
      <c r="P721" s="43" t="n">
        <v>60</v>
      </c>
      <c r="Q721" s="43" t="n">
        <v>57.5</v>
      </c>
      <c r="R721" s="43" t="n">
        <v>70</v>
      </c>
      <c r="S721" s="43" t="n">
        <v>90</v>
      </c>
      <c r="T721" s="58">
        <f>IF($C721="","",IF(ISNA(MATCH($C721,Comparativosimulacros!$E:$E,0)),"Falta en Comparativo","Sí está"))</f>
        <v/>
      </c>
    </row>
    <row r="722" ht="15.75" customHeight="1" s="42">
      <c r="A722" s="50" t="n">
        <v>1002</v>
      </c>
      <c r="B722" s="44" t="n"/>
      <c r="C722" s="44" t="n">
        <v>1047502475</v>
      </c>
      <c r="D722" s="43" t="inlineStr">
        <is>
          <t>Acosta Herrera Vilmaris Andrea</t>
        </is>
      </c>
      <c r="E722" s="51" t="n"/>
      <c r="F722" s="52" t="n"/>
      <c r="G722" s="45" t="n">
        <v>1.84</v>
      </c>
      <c r="H722" s="45" t="n">
        <v>1.81</v>
      </c>
      <c r="I722" s="45" t="n">
        <v>2.45</v>
      </c>
      <c r="J722" s="45" t="n">
        <v>2.66</v>
      </c>
      <c r="K722" s="45" t="n">
        <v>1.31</v>
      </c>
      <c r="L722" s="58">
        <f>IF(OR($A722="",$N722=0),"",COUNTIFS($A$5:$A$1500,$A722,$N$5:$N$1500,"&gt;"&amp;$N722)+1)</f>
        <v/>
      </c>
      <c r="M722" s="58">
        <f>IF(OR($A722="",$N722=0),"",IF(AND($A722&gt;=1001,$A722&lt;=1005),COUNTIFS($A$5:$A$1500,"&gt;=1001",$A$5:$A$1500,"&lt;=1005",$N$5:$N$1500,"&gt;"&amp;$N722)+1,""))</f>
        <v/>
      </c>
      <c r="N722" s="50">
        <f>ROUND(((O722*3+P722*3+Q722*3+R722*3+S722*1)/13)*5,0)</f>
        <v/>
      </c>
      <c r="O722" s="43" t="n">
        <v>31.13</v>
      </c>
      <c r="P722" s="43" t="n">
        <v>26.55</v>
      </c>
      <c r="Q722" s="43" t="n">
        <v>38.5</v>
      </c>
      <c r="R722" s="43" t="n">
        <v>48.13</v>
      </c>
      <c r="S722" s="43" t="n">
        <v>22.92</v>
      </c>
      <c r="T722" s="58">
        <f>IF($C722="","",IF(ISNA(MATCH($C722,Comparativosimulacros!$E:$E,0)),"Falta en Comparativo","Sí está"))</f>
        <v/>
      </c>
    </row>
    <row r="723" ht="15.75" customHeight="1" s="42">
      <c r="A723" s="50" t="n">
        <v>1002</v>
      </c>
      <c r="B723" s="44" t="n"/>
      <c r="C723" s="44" t="n">
        <v>1018242094</v>
      </c>
      <c r="D723" s="43" t="inlineStr">
        <is>
          <t>Ardila Ciro Juan Sebastián</t>
        </is>
      </c>
      <c r="E723" s="51" t="n"/>
      <c r="F723" s="52" t="n"/>
      <c r="G723" s="45" t="n"/>
      <c r="H723" s="45" t="n"/>
      <c r="I723" s="45" t="n"/>
      <c r="J723" s="45" t="n"/>
      <c r="K723" s="45" t="n"/>
      <c r="L723" s="58">
        <f>IF(OR($A723="",$N723=0),"",COUNTIFS($A$5:$A$1500,$A723,$N$5:$N$1500,"&gt;"&amp;$N723)+1)</f>
        <v/>
      </c>
      <c r="M723" s="58">
        <f>IF(OR($A723="",$N723=0),"",IF(AND($A723&gt;=1001,$A723&lt;=1005),COUNTIFS($A$5:$A$1500,"&gt;=1001",$A$5:$A$1500,"&lt;=1005",$N$5:$N$1500,"&gt;"&amp;$N723)+1,""))</f>
        <v/>
      </c>
      <c r="N723" s="50">
        <f>ROUND(((O723*3+P723*3+Q723*3+R723*3+S723*1)/13)*5,0)</f>
        <v/>
      </c>
      <c r="O723" s="43" t="n">
        <v>42</v>
      </c>
      <c r="P723" s="43" t="n">
        <v>54</v>
      </c>
      <c r="Q723" s="43" t="n">
        <v>52</v>
      </c>
      <c r="R723" s="43" t="n">
        <v>53</v>
      </c>
      <c r="S723" s="43" t="n">
        <v>43</v>
      </c>
      <c r="T723" s="58">
        <f>IF($C723="","",IF(ISNA(MATCH($C723,Comparativosimulacros!$E:$E,0)),"Falta en Comparativo","Sí está"))</f>
        <v/>
      </c>
    </row>
    <row r="724" ht="15.75" customHeight="1" s="42">
      <c r="A724" s="50" t="n">
        <v>1002</v>
      </c>
      <c r="B724" s="44" t="n"/>
      <c r="C724" s="44" t="n">
        <v>1011594128</v>
      </c>
      <c r="D724" s="43" t="inlineStr">
        <is>
          <t>Argáez Villa Salome</t>
        </is>
      </c>
      <c r="E724" s="51" t="n"/>
      <c r="F724" s="52" t="n"/>
      <c r="G724" s="45" t="n">
        <v>4.28</v>
      </c>
      <c r="H724" s="45" t="n">
        <v>4.66</v>
      </c>
      <c r="I724" s="45" t="n">
        <v>3.67</v>
      </c>
      <c r="J724" s="45" t="n">
        <v>3.86</v>
      </c>
      <c r="K724" s="45" t="n">
        <v>4.21</v>
      </c>
      <c r="L724" s="58">
        <f>IF(OR($A724="",$N724=0),"",COUNTIFS($A$5:$A$1500,$A724,$N$5:$N$1500,"&gt;"&amp;$N724)+1)</f>
        <v/>
      </c>
      <c r="M724" s="58">
        <f>IF(OR($A724="",$N724=0),"",IF(AND($A724&gt;=1001,$A724&lt;=1005),COUNTIFS($A$5:$A$1500,"&gt;=1001",$A$5:$A$1500,"&lt;=1005",$N$5:$N$1500,"&gt;"&amp;$N724)+1,""))</f>
        <v/>
      </c>
      <c r="N724" s="50">
        <f>ROUND(((O724*3+P724*3+Q724*3+R724*3+S724*1)/13)*5,0)</f>
        <v/>
      </c>
      <c r="O724" s="43" t="n">
        <v>72.38</v>
      </c>
      <c r="P724" s="43" t="n">
        <v>68.51000000000001</v>
      </c>
      <c r="Q724" s="43" t="n">
        <v>57.75</v>
      </c>
      <c r="R724" s="43" t="n">
        <v>70</v>
      </c>
      <c r="S724" s="43" t="n">
        <v>73.33</v>
      </c>
      <c r="T724" s="58">
        <f>IF($C724="","",IF(ISNA(MATCH($C724,Comparativosimulacros!$E:$E,0)),"Falta en Comparativo","Sí está"))</f>
        <v/>
      </c>
    </row>
    <row r="725" ht="15.75" customHeight="1" s="42">
      <c r="A725" s="50" t="n">
        <v>1002</v>
      </c>
      <c r="B725" s="44" t="n"/>
      <c r="C725" s="44" t="n">
        <v>1011592546</v>
      </c>
      <c r="D725" s="43" t="inlineStr">
        <is>
          <t>Cartagena González Valentina</t>
        </is>
      </c>
      <c r="E725" s="51" t="n"/>
      <c r="F725" s="52" t="n"/>
      <c r="G725" s="45" t="n">
        <v>2.55</v>
      </c>
      <c r="H725" s="45" t="n">
        <v>3.92</v>
      </c>
      <c r="I725" s="45" t="n">
        <v>3.15</v>
      </c>
      <c r="J725" s="45" t="n">
        <v>3.86</v>
      </c>
      <c r="K725" s="45" t="n">
        <v>4.21</v>
      </c>
      <c r="L725" s="58">
        <f>IF(OR($A725="",$N725=0),"",COUNTIFS($A$5:$A$1500,$A725,$N$5:$N$1500,"&gt;"&amp;$N725)+1)</f>
        <v/>
      </c>
      <c r="M725" s="58">
        <f>IF(OR($A725="",$N725=0),"",IF(AND($A725&gt;=1001,$A725&lt;=1005),COUNTIFS($A$5:$A$1500,"&gt;=1001",$A$5:$A$1500,"&lt;=1005",$N$5:$N$1500,"&gt;"&amp;$N725)+1,""))</f>
        <v/>
      </c>
      <c r="N725" s="50">
        <f>ROUND(((O725*3+P725*3+Q725*3+R725*3+S725*1)/13)*5,0)</f>
        <v/>
      </c>
      <c r="O725" s="43" t="n">
        <v>43.13</v>
      </c>
      <c r="P725" s="43" t="n">
        <v>57.68</v>
      </c>
      <c r="Q725" s="43" t="n">
        <v>49.5</v>
      </c>
      <c r="R725" s="43" t="n">
        <v>70</v>
      </c>
      <c r="S725" s="43" t="n">
        <v>73.33</v>
      </c>
      <c r="T725" s="58">
        <f>IF($C725="","",IF(ISNA(MATCH($C725,Comparativosimulacros!$E:$E,0)),"Falta en Comparativo","Sí está"))</f>
        <v/>
      </c>
    </row>
    <row r="726" ht="15.75" customHeight="1" s="42">
      <c r="A726" s="50" t="n">
        <v>1002</v>
      </c>
      <c r="B726" s="44" t="n"/>
      <c r="C726" s="44" t="n">
        <v>1025895654</v>
      </c>
      <c r="D726" s="43" t="inlineStr">
        <is>
          <t>Carvajal Callejas Alex</t>
        </is>
      </c>
      <c r="E726" s="51" t="n"/>
      <c r="F726" s="52" t="n"/>
      <c r="G726" s="45" t="n">
        <v>4.46</v>
      </c>
      <c r="H726" s="45" t="n">
        <v>4.35</v>
      </c>
      <c r="I726" s="45" t="n">
        <v>2.97</v>
      </c>
      <c r="J726" s="45" t="n">
        <v>2.9</v>
      </c>
      <c r="K726" s="45" t="n">
        <v>2.37</v>
      </c>
      <c r="L726" s="58">
        <f>IF(OR($A726="",$N726=0),"",COUNTIFS($A$5:$A$1500,$A726,$N$5:$N$1500,"&gt;"&amp;$N726)+1)</f>
        <v/>
      </c>
      <c r="M726" s="58">
        <f>IF(OR($A726="",$N726=0),"",IF(AND($A726&gt;=1001,$A726&lt;=1005),COUNTIFS($A$5:$A$1500,"&gt;=1001",$A$5:$A$1500,"&lt;=1005",$N$5:$N$1500,"&gt;"&amp;$N726)+1,""))</f>
        <v/>
      </c>
      <c r="N726" s="50">
        <f>ROUND(((O726*3+P726*3+Q726*3+R726*3+S726*1)/13)*5,0)</f>
        <v/>
      </c>
      <c r="O726" s="43" t="n">
        <v>75.38</v>
      </c>
      <c r="P726" s="43" t="n">
        <v>63.93</v>
      </c>
      <c r="Q726" s="43" t="n">
        <v>46.75</v>
      </c>
      <c r="R726" s="43" t="n">
        <v>52.5</v>
      </c>
      <c r="S726" s="43" t="n">
        <v>41.25</v>
      </c>
      <c r="T726" s="58">
        <f>IF($C726="","",IF(ISNA(MATCH($C726,Comparativosimulacros!$E:$E,0)),"Falta en Comparativo","Sí está"))</f>
        <v/>
      </c>
    </row>
    <row r="727" ht="15.75" customHeight="1" s="42">
      <c r="A727" s="50" t="n">
        <v>1002</v>
      </c>
      <c r="B727" s="44" t="n"/>
      <c r="C727" s="44" t="n">
        <v>1011593714</v>
      </c>
      <c r="D727" s="43" t="inlineStr">
        <is>
          <t>David Cartagena Michell Alejandra</t>
        </is>
      </c>
      <c r="E727" s="51" t="n"/>
      <c r="F727" s="52" t="n"/>
      <c r="G727" s="45" t="n">
        <v>3.57</v>
      </c>
      <c r="H727" s="45" t="n">
        <v>4.51</v>
      </c>
      <c r="I727" s="45" t="n">
        <v>5</v>
      </c>
      <c r="J727" s="45" t="n">
        <v>4.1</v>
      </c>
      <c r="K727" s="45" t="n">
        <v>5</v>
      </c>
      <c r="L727" s="58">
        <f>IF(OR($A727="",$N727=0),"",COUNTIFS($A$5:$A$1500,$A727,$N$5:$N$1500,"&gt;"&amp;$N727)+1)</f>
        <v/>
      </c>
      <c r="M727" s="58">
        <f>IF(OR($A727="",$N727=0),"",IF(AND($A727&gt;=1001,$A727&lt;=1005),COUNTIFS($A$5:$A$1500,"&gt;=1001",$A$5:$A$1500,"&lt;=1005",$N$5:$N$1500,"&gt;"&amp;$N727)+1,""))</f>
        <v/>
      </c>
      <c r="N727" s="50">
        <f>ROUND(((O727*3+P727*3+Q727*3+R727*3+S727*1)/13)*5,0)</f>
        <v/>
      </c>
      <c r="O727" s="43" t="n">
        <v>60.38</v>
      </c>
      <c r="P727" s="43" t="n">
        <v>66.25</v>
      </c>
      <c r="Q727" s="43" t="n">
        <v>85.75</v>
      </c>
      <c r="R727" s="43" t="n">
        <v>74.38</v>
      </c>
      <c r="S727" s="43" t="n">
        <v>100</v>
      </c>
      <c r="T727" s="58">
        <f>IF($C727="","",IF(ISNA(MATCH($C727,Comparativosimulacros!$E:$E,0)),"Falta en Comparativo","Sí está"))</f>
        <v/>
      </c>
    </row>
    <row r="728" ht="15.75" customHeight="1" s="42">
      <c r="A728" s="50" t="n">
        <v>1002</v>
      </c>
      <c r="B728" s="44" t="n"/>
      <c r="C728" s="44" t="n">
        <v>1045328200</v>
      </c>
      <c r="D728" s="43" t="inlineStr">
        <is>
          <t>Gallego Rodríguez Luisa Fernanda</t>
        </is>
      </c>
      <c r="E728" s="51" t="n"/>
      <c r="F728" s="52" t="n"/>
      <c r="G728" s="45" t="n">
        <v>2.2</v>
      </c>
      <c r="H728" s="45" t="n">
        <v>3.39</v>
      </c>
      <c r="I728" s="45" t="n">
        <v>2.8</v>
      </c>
      <c r="J728" s="45" t="n">
        <v>3.38</v>
      </c>
      <c r="K728" s="45" t="n">
        <v>2.89</v>
      </c>
      <c r="L728" s="58">
        <f>IF(OR($A728="",$N728=0),"",COUNTIFS($A$5:$A$1500,$A728,$N$5:$N$1500,"&gt;"&amp;$N728)+1)</f>
        <v/>
      </c>
      <c r="M728" s="58">
        <f>IF(OR($A728="",$N728=0),"",IF(AND($A728&gt;=1001,$A728&lt;=1005),COUNTIFS($A$5:$A$1500,"&gt;=1001",$A$5:$A$1500,"&lt;=1005",$N$5:$N$1500,"&gt;"&amp;$N728)+1,""))</f>
        <v/>
      </c>
      <c r="N728" s="50">
        <f>ROUND(((O728*3+P728*3+Q728*3+R728*3+S728*1)/13)*5,0)</f>
        <v/>
      </c>
      <c r="O728" s="43" t="n">
        <v>37.13</v>
      </c>
      <c r="P728" s="43" t="n">
        <v>49.82</v>
      </c>
      <c r="Q728" s="43" t="n">
        <v>44</v>
      </c>
      <c r="R728" s="43" t="n">
        <v>61.25</v>
      </c>
      <c r="S728" s="43" t="n">
        <v>50.42</v>
      </c>
      <c r="T728" s="58">
        <f>IF($C728="","",IF(ISNA(MATCH($C728,Comparativosimulacros!$E:$E,0)),"Falta en Comparativo","Sí está"))</f>
        <v/>
      </c>
    </row>
    <row r="729" ht="15.75" customHeight="1" s="42">
      <c r="A729" s="50" t="n">
        <v>1002</v>
      </c>
      <c r="B729" s="44" t="n"/>
      <c r="C729" s="44" t="n">
        <v>1011593426</v>
      </c>
      <c r="D729" s="43" t="inlineStr">
        <is>
          <t>Gallo Pino Miguel Ángel</t>
        </is>
      </c>
      <c r="E729" s="51" t="n"/>
      <c r="F729" s="52" t="n"/>
      <c r="G729" s="45" t="n">
        <v>3.75</v>
      </c>
      <c r="H729" s="45" t="n">
        <v>3.5</v>
      </c>
      <c r="I729" s="45" t="n">
        <v>3.32</v>
      </c>
      <c r="J729" s="45" t="n">
        <v>2.9</v>
      </c>
      <c r="K729" s="45" t="n">
        <v>5</v>
      </c>
      <c r="L729" s="58">
        <f>IF(OR($A729="",$N729=0),"",COUNTIFS($A$5:$A$1500,$A729,$N$5:$N$1500,"&gt;"&amp;$N729)+1)</f>
        <v/>
      </c>
      <c r="M729" s="58">
        <f>IF(OR($A729="",$N729=0),"",IF(AND($A729&gt;=1001,$A729&lt;=1005),COUNTIFS($A$5:$A$1500,"&gt;=1001",$A$5:$A$1500,"&lt;=1005",$N$5:$N$1500,"&gt;"&amp;$N729)+1,""))</f>
        <v/>
      </c>
      <c r="N729" s="50">
        <f>ROUND(((O729*3+P729*3+Q729*3+R729*3+S729*1)/13)*5,0)</f>
        <v/>
      </c>
      <c r="O729" s="43" t="n">
        <v>63.38</v>
      </c>
      <c r="P729" s="43" t="n">
        <v>51.49</v>
      </c>
      <c r="Q729" s="43" t="n">
        <v>52.25</v>
      </c>
      <c r="R729" s="43" t="n">
        <v>52.5</v>
      </c>
      <c r="S729" s="43" t="n">
        <v>96.25</v>
      </c>
      <c r="T729" s="58">
        <f>IF($C729="","",IF(ISNA(MATCH($C729,Comparativosimulacros!$E:$E,0)),"Falta en Comparativo","Sí está"))</f>
        <v/>
      </c>
    </row>
    <row r="730" ht="15.75" customHeight="1" s="42">
      <c r="A730" s="50" t="n">
        <v>1002</v>
      </c>
      <c r="B730" s="44" t="n"/>
      <c r="C730" s="44" t="n">
        <v>1011593120</v>
      </c>
      <c r="D730" s="43" t="inlineStr">
        <is>
          <t>González Cartagena Katerine Yireth</t>
        </is>
      </c>
      <c r="E730" s="51" t="n"/>
      <c r="F730" s="52" t="n"/>
      <c r="G730" s="45" t="n">
        <v>1.66</v>
      </c>
      <c r="H730" s="45" t="n">
        <v>3.34</v>
      </c>
      <c r="I730" s="45" t="n">
        <v>4.02</v>
      </c>
      <c r="J730" s="45" t="n">
        <v>2.9</v>
      </c>
      <c r="K730" s="45" t="n">
        <v>2.63</v>
      </c>
      <c r="L730" s="58">
        <f>IF(OR($A730="",$N730=0),"",COUNTIFS($A$5:$A$1500,$A730,$N$5:$N$1500,"&gt;"&amp;$N730)+1)</f>
        <v/>
      </c>
      <c r="M730" s="58">
        <f>IF(OR($A730="",$N730=0),"",IF(AND($A730&gt;=1001,$A730&lt;=1005),COUNTIFS($A$5:$A$1500,"&gt;=1001",$A$5:$A$1500,"&lt;=1005",$N$5:$N$1500,"&gt;"&amp;$N730)+1,""))</f>
        <v/>
      </c>
      <c r="N730" s="50">
        <f>ROUND(((O730*3+P730*3+Q730*3+R730*3+S730*1)/13)*5,0)</f>
        <v/>
      </c>
      <c r="O730" s="43" t="n">
        <v>28.13</v>
      </c>
      <c r="P730" s="43" t="n">
        <v>49.17</v>
      </c>
      <c r="Q730" s="43" t="n">
        <v>63.25</v>
      </c>
      <c r="R730" s="43" t="n">
        <v>52.5</v>
      </c>
      <c r="S730" s="43" t="n">
        <v>45.83</v>
      </c>
      <c r="T730" s="58">
        <f>IF($C730="","",IF(ISNA(MATCH($C730,Comparativosimulacros!$E:$E,0)),"Falta en Comparativo","Sí está"))</f>
        <v/>
      </c>
    </row>
    <row r="731" ht="15.75" customHeight="1" s="42">
      <c r="A731" s="50" t="n">
        <v>1002</v>
      </c>
      <c r="B731" s="44" t="n"/>
      <c r="C731" s="44" t="n">
        <v>1045328499</v>
      </c>
      <c r="D731" s="43" t="inlineStr">
        <is>
          <t>González Hernández Joel Alexis</t>
        </is>
      </c>
      <c r="E731" s="51" t="n"/>
      <c r="F731" s="52" t="n"/>
      <c r="G731" s="45" t="n">
        <v>3.57</v>
      </c>
      <c r="H731" s="45" t="n">
        <v>2.85</v>
      </c>
      <c r="I731" s="45" t="n">
        <v>1.92</v>
      </c>
      <c r="J731" s="45" t="n">
        <v>2.41</v>
      </c>
      <c r="K731" s="45" t="n">
        <v>2.37</v>
      </c>
      <c r="L731" s="58">
        <f>IF(OR($A731="",$N731=0),"",COUNTIFS($A$5:$A$1500,$A731,$N$5:$N$1500,"&gt;"&amp;$N731)+1)</f>
        <v/>
      </c>
      <c r="M731" s="58">
        <f>IF(OR($A731="",$N731=0),"",IF(AND($A731&gt;=1001,$A731&lt;=1005),COUNTIFS($A$5:$A$1500,"&gt;=1001",$A$5:$A$1500,"&lt;=1005",$N$5:$N$1500,"&gt;"&amp;$N731)+1,""))</f>
        <v/>
      </c>
      <c r="N731" s="50">
        <f>ROUND(((O731*3+P731*3+Q731*3+R731*3+S731*1)/13)*5,0)</f>
        <v/>
      </c>
      <c r="O731" s="43" t="n">
        <v>60.38</v>
      </c>
      <c r="P731" s="43" t="n">
        <v>41.96</v>
      </c>
      <c r="Q731" s="43" t="n">
        <v>30.25</v>
      </c>
      <c r="R731" s="43" t="n">
        <v>43.75</v>
      </c>
      <c r="S731" s="43" t="n">
        <v>41.25</v>
      </c>
      <c r="T731" s="58">
        <f>IF($C731="","",IF(ISNA(MATCH($C731,Comparativosimulacros!$E:$E,0)),"Falta en Comparativo","Sí está"))</f>
        <v/>
      </c>
    </row>
    <row r="732" ht="15.75" customHeight="1" s="42">
      <c r="A732" s="50" t="n">
        <v>1002</v>
      </c>
      <c r="B732" s="44" t="n"/>
      <c r="C732" s="44" t="n">
        <v>1011594058</v>
      </c>
      <c r="D732" s="43" t="inlineStr">
        <is>
          <t>Graciano Ceballos Sara Valentina</t>
        </is>
      </c>
      <c r="E732" s="51" t="n"/>
      <c r="F732" s="52" t="n"/>
      <c r="G732" s="45" t="n">
        <v>4.28</v>
      </c>
      <c r="H732" s="45" t="n">
        <v>3.92</v>
      </c>
      <c r="I732" s="45" t="n">
        <v>4.37</v>
      </c>
      <c r="J732" s="45" t="n">
        <v>3.86</v>
      </c>
      <c r="K732" s="45" t="n">
        <v>4.73</v>
      </c>
      <c r="L732" s="58">
        <f>IF(OR($A732="",$N732=0),"",COUNTIFS($A$5:$A$1500,$A732,$N$5:$N$1500,"&gt;"&amp;$N732)+1)</f>
        <v/>
      </c>
      <c r="M732" s="58">
        <f>IF(OR($A732="",$N732=0),"",IF(AND($A732&gt;=1001,$A732&lt;=1005),COUNTIFS($A$5:$A$1500,"&gt;=1001",$A$5:$A$1500,"&lt;=1005",$N$5:$N$1500,"&gt;"&amp;$N732)+1,""))</f>
        <v/>
      </c>
      <c r="N732" s="50">
        <f>ROUND(((O732*3+P732*3+Q732*3+R732*3+S732*1)/13)*5,0)</f>
        <v/>
      </c>
      <c r="O732" s="43" t="n">
        <v>72.38</v>
      </c>
      <c r="P732" s="43" t="n">
        <v>57.68</v>
      </c>
      <c r="Q732" s="43" t="n">
        <v>68.75</v>
      </c>
      <c r="R732" s="43" t="n">
        <v>70</v>
      </c>
      <c r="S732" s="43" t="n">
        <v>82.5</v>
      </c>
      <c r="T732" s="58">
        <f>IF($C732="","",IF(ISNA(MATCH($C732,Comparativosimulacros!$E:$E,0)),"Falta en Comparativo","Sí está"))</f>
        <v/>
      </c>
    </row>
    <row r="733" ht="15.75" customHeight="1" s="42">
      <c r="A733" s="50" t="n">
        <v>1002</v>
      </c>
      <c r="B733" s="44" t="n"/>
      <c r="C733" s="44" t="n">
        <v>1015189345</v>
      </c>
      <c r="D733" s="43" t="inlineStr">
        <is>
          <t>Henao Arteaga Emmanuel</t>
        </is>
      </c>
      <c r="E733" s="51" t="n"/>
      <c r="F733" s="52" t="n"/>
      <c r="G733" s="45" t="n">
        <v>4.1</v>
      </c>
      <c r="H733" s="45" t="n">
        <v>4.01</v>
      </c>
      <c r="I733" s="45" t="n">
        <v>4.55</v>
      </c>
      <c r="J733" s="45" t="n">
        <v>4.1</v>
      </c>
      <c r="K733" s="45" t="n">
        <v>2.37</v>
      </c>
      <c r="L733" s="58">
        <f>IF(OR($A733="",$N733=0),"",COUNTIFS($A$5:$A$1500,$A733,$N$5:$N$1500,"&gt;"&amp;$N733)+1)</f>
        <v/>
      </c>
      <c r="M733" s="58">
        <f>IF(OR($A733="",$N733=0),"",IF(AND($A733&gt;=1001,$A733&lt;=1005),COUNTIFS($A$5:$A$1500,"&gt;=1001",$A$5:$A$1500,"&lt;=1005",$N$5:$N$1500,"&gt;"&amp;$N733)+1,""))</f>
        <v/>
      </c>
      <c r="N733" s="50">
        <f>ROUND(((O733*3+P733*3+Q733*3+R733*3+S733*1)/13)*5,0)</f>
        <v/>
      </c>
      <c r="O733" s="43" t="n">
        <v>69.38</v>
      </c>
      <c r="P733" s="43" t="n">
        <v>58.99</v>
      </c>
      <c r="Q733" s="43" t="n">
        <v>71.5</v>
      </c>
      <c r="R733" s="43" t="n">
        <v>74.38</v>
      </c>
      <c r="S733" s="43" t="n">
        <v>41.25</v>
      </c>
      <c r="T733" s="58">
        <f>IF($C733="","",IF(ISNA(MATCH($C733,Comparativosimulacros!$E:$E,0)),"Falta en Comparativo","Sí está"))</f>
        <v/>
      </c>
    </row>
    <row r="734" ht="15.75" customHeight="1" s="42">
      <c r="A734" s="50" t="n">
        <v>1002</v>
      </c>
      <c r="B734" s="44" t="n"/>
      <c r="C734" s="44" t="n">
        <v>1015190542</v>
      </c>
      <c r="D734" s="43" t="inlineStr">
        <is>
          <t>Henao Arteaga Juan David</t>
        </is>
      </c>
      <c r="E734" s="51" t="n"/>
      <c r="F734" s="52" t="n"/>
      <c r="G734" s="45" t="n">
        <v>4.73</v>
      </c>
      <c r="H734" s="45" t="n">
        <v>4.15</v>
      </c>
      <c r="I734" s="45" t="n">
        <v>2.45</v>
      </c>
      <c r="J734" s="45" t="n">
        <v>4.59</v>
      </c>
      <c r="K734" s="45" t="n">
        <v>3.42</v>
      </c>
      <c r="L734" s="58">
        <f>IF(OR($A734="",$N734=0),"",COUNTIFS($A$5:$A$1500,$A734,$N$5:$N$1500,"&gt;"&amp;$N734)+1)</f>
        <v/>
      </c>
      <c r="M734" s="58">
        <f>IF(OR($A734="",$N734=0),"",IF(AND($A734&gt;=1001,$A734&lt;=1005),COUNTIFS($A$5:$A$1500,"&gt;=1001",$A$5:$A$1500,"&lt;=1005",$N$5:$N$1500,"&gt;"&amp;$N734)+1,""))</f>
        <v/>
      </c>
      <c r="N734" s="50">
        <f>ROUND(((O734*3+P734*3+Q734*3+R734*3+S734*1)/13)*5,0)</f>
        <v/>
      </c>
      <c r="O734" s="43" t="n">
        <v>80</v>
      </c>
      <c r="P734" s="43" t="n">
        <v>61.01</v>
      </c>
      <c r="Q734" s="43" t="n">
        <v>38.5</v>
      </c>
      <c r="R734" s="43" t="n">
        <v>83.13</v>
      </c>
      <c r="S734" s="43" t="n">
        <v>59.58</v>
      </c>
      <c r="T734" s="58">
        <f>IF($C734="","",IF(ISNA(MATCH($C734,Comparativosimulacros!$E:$E,0)),"Falta en Comparativo","Sí está"))</f>
        <v/>
      </c>
    </row>
    <row r="735" ht="15.75" customHeight="1" s="42">
      <c r="A735" s="50" t="n">
        <v>1002</v>
      </c>
      <c r="B735" s="44" t="n"/>
      <c r="C735" s="44" t="n">
        <v>1011593982</v>
      </c>
      <c r="D735" s="43" t="inlineStr">
        <is>
          <t>Higuita Pérez Michel Andrea</t>
        </is>
      </c>
      <c r="E735" s="51" t="n"/>
      <c r="F735" s="52" t="n"/>
      <c r="G735" s="45" t="n">
        <v>3.68</v>
      </c>
      <c r="H735" s="45" t="n">
        <v>4.88</v>
      </c>
      <c r="I735" s="45" t="n">
        <v>3.15</v>
      </c>
      <c r="J735" s="45" t="n">
        <v>4.83</v>
      </c>
      <c r="K735" s="45" t="n">
        <v>5</v>
      </c>
      <c r="L735" s="58">
        <f>IF(OR($A735="",$N735=0),"",COUNTIFS($A$5:$A$1500,$A735,$N$5:$N$1500,"&gt;"&amp;$N735)+1)</f>
        <v/>
      </c>
      <c r="M735" s="58">
        <f>IF(OR($A735="",$N735=0),"",IF(AND($A735&gt;=1001,$A735&lt;=1005),COUNTIFS($A$5:$A$1500,"&gt;=1001",$A$5:$A$1500,"&lt;=1005",$N$5:$N$1500,"&gt;"&amp;$N735)+1,""))</f>
        <v/>
      </c>
      <c r="N735" s="50">
        <f>ROUND(((O735*3+P735*3+Q735*3+R735*3+S735*1)/13)*5,0)</f>
        <v/>
      </c>
      <c r="O735" s="43" t="n">
        <v>62.25</v>
      </c>
      <c r="P735" s="43" t="n">
        <v>71.79000000000001</v>
      </c>
      <c r="Q735" s="43" t="n">
        <v>49.5</v>
      </c>
      <c r="R735" s="43" t="n">
        <v>87.5</v>
      </c>
      <c r="S735" s="43" t="n">
        <v>91.67</v>
      </c>
      <c r="T735" s="58">
        <f>IF($C735="","",IF(ISNA(MATCH($C735,Comparativosimulacros!$E:$E,0)),"Falta en Comparativo","Sí está"))</f>
        <v/>
      </c>
    </row>
    <row r="736" ht="15.75" customHeight="1" s="42">
      <c r="A736" s="50" t="n">
        <v>1002</v>
      </c>
      <c r="B736" s="44" t="n"/>
      <c r="C736" s="44" t="n">
        <v>1011593456</v>
      </c>
      <c r="D736" s="43" t="inlineStr">
        <is>
          <t>Hincapié Hoyos Nasly Andrea</t>
        </is>
      </c>
      <c r="E736" s="51" t="n"/>
      <c r="F736" s="52" t="n"/>
      <c r="G736" s="45" t="n">
        <v>2.37</v>
      </c>
      <c r="H736" s="45" t="n">
        <v>2.54</v>
      </c>
      <c r="I736" s="45" t="n">
        <v>3.32</v>
      </c>
      <c r="J736" s="45" t="n">
        <v>3.86</v>
      </c>
      <c r="K736" s="45" t="n">
        <v>3.94</v>
      </c>
      <c r="L736" s="58">
        <f>IF(OR($A736="",$N736=0),"",COUNTIFS($A$5:$A$1500,$A736,$N$5:$N$1500,"&gt;"&amp;$N736)+1)</f>
        <v/>
      </c>
      <c r="M736" s="58">
        <f>IF(OR($A736="",$N736=0),"",IF(AND($A736&gt;=1001,$A736&lt;=1005),COUNTIFS($A$5:$A$1500,"&gt;=1001",$A$5:$A$1500,"&lt;=1005",$N$5:$N$1500,"&gt;"&amp;$N736)+1,""))</f>
        <v/>
      </c>
      <c r="N736" s="50">
        <f>ROUND(((O736*3+P736*3+Q736*3+R736*3+S736*1)/13)*5,0)</f>
        <v/>
      </c>
      <c r="O736" s="43" t="n">
        <v>40.13</v>
      </c>
      <c r="P736" s="43" t="n">
        <v>37.38</v>
      </c>
      <c r="Q736" s="43" t="n">
        <v>52.25</v>
      </c>
      <c r="R736" s="43" t="n">
        <v>70</v>
      </c>
      <c r="S736" s="43" t="n">
        <v>68.75</v>
      </c>
      <c r="T736" s="58">
        <f>IF($C736="","",IF(ISNA(MATCH($C736,Comparativosimulacros!$E:$E,0)),"Falta en Comparativo","Sí está"))</f>
        <v/>
      </c>
    </row>
    <row r="737" ht="15.75" customHeight="1" s="42">
      <c r="A737" s="50" t="n">
        <v>1002</v>
      </c>
      <c r="B737" s="44" t="n"/>
      <c r="C737" s="44" t="n">
        <v>1018238826</v>
      </c>
      <c r="D737" s="43" t="inlineStr">
        <is>
          <t>Holguín Silva Laura Valentina</t>
        </is>
      </c>
      <c r="E737" s="51" t="n"/>
      <c r="F737" s="52" t="n"/>
      <c r="G737" s="45" t="n">
        <v>2.79</v>
      </c>
      <c r="H737" s="45" t="n">
        <v>4.39</v>
      </c>
      <c r="I737" s="45" t="n">
        <v>4.55</v>
      </c>
      <c r="J737" s="45" t="n">
        <v>3.38</v>
      </c>
      <c r="K737" s="45" t="n">
        <v>3.42</v>
      </c>
      <c r="L737" s="58">
        <f>IF(OR($A737="",$N737=0),"",COUNTIFS($A$5:$A$1500,$A737,$N$5:$N$1500,"&gt;"&amp;$N737)+1)</f>
        <v/>
      </c>
      <c r="M737" s="58">
        <f>IF(OR($A737="",$N737=0),"",IF(AND($A737&gt;=1001,$A737&lt;=1005),COUNTIFS($A$5:$A$1500,"&gt;=1001",$A$5:$A$1500,"&lt;=1005",$N$5:$N$1500,"&gt;"&amp;$N737)+1,""))</f>
        <v/>
      </c>
      <c r="N737" s="50">
        <f>ROUND(((O737*3+P737*3+Q737*3+R737*3+S737*1)/13)*5,0)</f>
        <v/>
      </c>
      <c r="O737" s="43" t="n">
        <v>47.25</v>
      </c>
      <c r="P737" s="43" t="n">
        <v>64.58</v>
      </c>
      <c r="Q737" s="43" t="n">
        <v>71.5</v>
      </c>
      <c r="R737" s="43" t="n">
        <v>61.25</v>
      </c>
      <c r="S737" s="43" t="n">
        <v>59.58</v>
      </c>
      <c r="T737" s="58">
        <f>IF($C737="","",IF(ISNA(MATCH($C737,Comparativosimulacros!$E:$E,0)),"Falta en Comparativo","Sí está"))</f>
        <v/>
      </c>
    </row>
    <row r="738" ht="15.75" customHeight="1" s="42">
      <c r="A738" s="50" t="n">
        <v>1002</v>
      </c>
      <c r="B738" s="44" t="n"/>
      <c r="C738" s="44" t="n">
        <v>1011592265</v>
      </c>
      <c r="D738" s="43" t="inlineStr">
        <is>
          <t>Ibarra Echavarría Jhorman</t>
        </is>
      </c>
      <c r="E738" s="51" t="n"/>
      <c r="F738" s="52" t="n"/>
      <c r="G738" s="45" t="n">
        <v>2.79</v>
      </c>
      <c r="H738" s="45" t="n">
        <v>3.34</v>
      </c>
      <c r="I738" s="45" t="n">
        <v>3.15</v>
      </c>
      <c r="J738" s="45" t="n">
        <v>2.9</v>
      </c>
      <c r="K738" s="45" t="n">
        <v>2.1</v>
      </c>
      <c r="L738" s="58">
        <f>IF(OR($A738="",$N738=0),"",COUNTIFS($A$5:$A$1500,$A738,$N$5:$N$1500,"&gt;"&amp;$N738)+1)</f>
        <v/>
      </c>
      <c r="M738" s="58">
        <f>IF(OR($A738="",$N738=0),"",IF(AND($A738&gt;=1001,$A738&lt;=1005),COUNTIFS($A$5:$A$1500,"&gt;=1001",$A$5:$A$1500,"&lt;=1005",$N$5:$N$1500,"&gt;"&amp;$N738)+1,""))</f>
        <v/>
      </c>
      <c r="N738" s="50">
        <f>ROUND(((O738*3+P738*3+Q738*3+R738*3+S738*1)/13)*5,0)</f>
        <v/>
      </c>
      <c r="O738" s="43" t="n">
        <v>47.25</v>
      </c>
      <c r="P738" s="43" t="n">
        <v>49.17</v>
      </c>
      <c r="Q738" s="43" t="n">
        <v>49.5</v>
      </c>
      <c r="R738" s="43" t="n">
        <v>52.5</v>
      </c>
      <c r="S738" s="43" t="n">
        <v>36.67</v>
      </c>
      <c r="T738" s="58">
        <f>IF($C738="","",IF(ISNA(MATCH($C738,Comparativosimulacros!$E:$E,0)),"Falta en Comparativo","Sí está"))</f>
        <v/>
      </c>
    </row>
    <row r="739" ht="15.75" customHeight="1" s="42">
      <c r="A739" s="50" t="n">
        <v>1002</v>
      </c>
      <c r="B739" s="44" t="n"/>
      <c r="C739" s="44" t="n">
        <v>1025064601</v>
      </c>
      <c r="D739" s="43" t="inlineStr">
        <is>
          <t>Jiménez Arcila Nickole Sofia</t>
        </is>
      </c>
      <c r="E739" s="51" t="n"/>
      <c r="F739" s="52" t="n"/>
      <c r="G739" s="45" t="n">
        <v>4.1</v>
      </c>
      <c r="H739" s="45" t="n">
        <v>3.77</v>
      </c>
      <c r="I739" s="45" t="n">
        <v>4.37</v>
      </c>
      <c r="J739" s="45" t="n">
        <v>3.38</v>
      </c>
      <c r="K739" s="45" t="n">
        <v>4.47</v>
      </c>
      <c r="L739" s="58">
        <f>IF(OR($A739="",$N739=0),"",COUNTIFS($A$5:$A$1500,$A739,$N$5:$N$1500,"&gt;"&amp;$N739)+1)</f>
        <v/>
      </c>
      <c r="M739" s="58">
        <f>IF(OR($A739="",$N739=0),"",IF(AND($A739&gt;=1001,$A739&lt;=1005),COUNTIFS($A$5:$A$1500,"&gt;=1001",$A$5:$A$1500,"&lt;=1005",$N$5:$N$1500,"&gt;"&amp;$N739)+1,""))</f>
        <v/>
      </c>
      <c r="N739" s="50">
        <f>ROUND(((O739*3+P739*3+Q739*3+R739*3+S739*1)/13)*5,0)</f>
        <v/>
      </c>
      <c r="O739" s="43" t="n">
        <v>69.38</v>
      </c>
      <c r="P739" s="43" t="n">
        <v>55.42</v>
      </c>
      <c r="Q739" s="43" t="n">
        <v>68.75</v>
      </c>
      <c r="R739" s="43" t="n">
        <v>61.25</v>
      </c>
      <c r="S739" s="43" t="n">
        <v>77.92</v>
      </c>
      <c r="T739" s="58">
        <f>IF($C739="","",IF(ISNA(MATCH($C739,Comparativosimulacros!$E:$E,0)),"Falta en Comparativo","Sí está"))</f>
        <v/>
      </c>
    </row>
    <row r="740" ht="15.75" customHeight="1" s="42">
      <c r="A740" s="50" t="n">
        <v>1002</v>
      </c>
      <c r="B740" s="44" t="n"/>
      <c r="C740" s="44" t="n">
        <v>1011593846</v>
      </c>
      <c r="D740" s="43" t="inlineStr">
        <is>
          <t>Lezcano Higuita Juan Pablo</t>
        </is>
      </c>
      <c r="E740" s="51" t="n"/>
      <c r="F740" s="52" t="n"/>
      <c r="G740" s="45" t="n">
        <v>3.75</v>
      </c>
      <c r="H740" s="45" t="n">
        <v>2.54</v>
      </c>
      <c r="I740" s="45" t="n">
        <v>4.37</v>
      </c>
      <c r="J740" s="45" t="n">
        <v>3.86</v>
      </c>
      <c r="K740" s="45" t="n">
        <v>3.68</v>
      </c>
      <c r="L740" s="58">
        <f>IF(OR($A740="",$N740=0),"",COUNTIFS($A$5:$A$1500,$A740,$N$5:$N$1500,"&gt;"&amp;$N740)+1)</f>
        <v/>
      </c>
      <c r="M740" s="58">
        <f>IF(OR($A740="",$N740=0),"",IF(AND($A740&gt;=1001,$A740&lt;=1005),COUNTIFS($A$5:$A$1500,"&gt;=1001",$A$5:$A$1500,"&lt;=1005",$N$5:$N$1500,"&gt;"&amp;$N740)+1,""))</f>
        <v/>
      </c>
      <c r="N740" s="50">
        <f>ROUND(((O740*3+P740*3+Q740*3+R740*3+S740*1)/13)*5,0)</f>
        <v/>
      </c>
      <c r="O740" s="43" t="n">
        <v>63.38</v>
      </c>
      <c r="P740" s="43" t="n">
        <v>37.38</v>
      </c>
      <c r="Q740" s="43" t="n">
        <v>68.75</v>
      </c>
      <c r="R740" s="43" t="n">
        <v>70</v>
      </c>
      <c r="S740" s="43" t="n">
        <v>64.17</v>
      </c>
      <c r="T740" s="58">
        <f>IF($C740="","",IF(ISNA(MATCH($C740,Comparativosimulacros!$E:$E,0)),"Falta en Comparativo","Sí está"))</f>
        <v/>
      </c>
    </row>
    <row r="741" ht="15.75" customHeight="1" s="42">
      <c r="A741" s="50" t="n">
        <v>1002</v>
      </c>
      <c r="B741" s="44" t="n"/>
      <c r="C741" s="44" t="n">
        <v>1011592830</v>
      </c>
      <c r="D741" s="43" t="inlineStr">
        <is>
          <t>López Montoya Sebastián</t>
        </is>
      </c>
      <c r="E741" s="51" t="n"/>
      <c r="F741" s="52" t="n"/>
      <c r="G741" s="45" t="n">
        <v>3.15</v>
      </c>
      <c r="H741" s="45" t="n">
        <v>3.57</v>
      </c>
      <c r="I741" s="45" t="n">
        <v>3.15</v>
      </c>
      <c r="J741" s="45" t="n">
        <v>2.9</v>
      </c>
      <c r="K741" s="45" t="n">
        <v>3.42</v>
      </c>
      <c r="L741" s="58">
        <f>IF(OR($A741="",$N741=0),"",COUNTIFS($A$5:$A$1500,$A741,$N$5:$N$1500,"&gt;"&amp;$N741)+1)</f>
        <v/>
      </c>
      <c r="M741" s="58">
        <f>IF(OR($A741="",$N741=0),"",IF(AND($A741&gt;=1001,$A741&lt;=1005),COUNTIFS($A$5:$A$1500,"&gt;=1001",$A$5:$A$1500,"&lt;=1005",$N$5:$N$1500,"&gt;"&amp;$N741)+1,""))</f>
        <v/>
      </c>
      <c r="N741" s="50">
        <f>ROUND(((O741*3+P741*3+Q741*3+R741*3+S741*1)/13)*5,0)</f>
        <v/>
      </c>
      <c r="O741" s="43" t="n">
        <v>53.25</v>
      </c>
      <c r="P741" s="43" t="n">
        <v>52.44</v>
      </c>
      <c r="Q741" s="43" t="n">
        <v>49.5</v>
      </c>
      <c r="R741" s="43" t="n">
        <v>52.5</v>
      </c>
      <c r="S741" s="43" t="n">
        <v>59.58</v>
      </c>
      <c r="T741" s="58">
        <f>IF($C741="","",IF(ISNA(MATCH($C741,Comparativosimulacros!$E:$E,0)),"Falta en Comparativo","Sí está"))</f>
        <v/>
      </c>
    </row>
    <row r="742" ht="15.75" customHeight="1" s="42">
      <c r="A742" s="50" t="n">
        <v>1002</v>
      </c>
      <c r="B742" s="44" t="n"/>
      <c r="C742" s="44" t="n">
        <v>1018243633</v>
      </c>
      <c r="D742" s="43" t="inlineStr">
        <is>
          <t>Marín Alcaraz María Paula</t>
        </is>
      </c>
      <c r="E742" s="51" t="n"/>
      <c r="F742" s="52" t="n"/>
      <c r="G742" s="45" t="n">
        <v>3.33</v>
      </c>
      <c r="H742" s="45" t="n">
        <v>3.77</v>
      </c>
      <c r="I742" s="45" t="n">
        <v>2.97</v>
      </c>
      <c r="J742" s="45" t="n">
        <v>2.17</v>
      </c>
      <c r="K742" s="45" t="n">
        <v>2.1</v>
      </c>
      <c r="L742" s="58">
        <f>IF(OR($A742="",$N742=0),"",COUNTIFS($A$5:$A$1500,$A742,$N$5:$N$1500,"&gt;"&amp;$N742)+1)</f>
        <v/>
      </c>
      <c r="M742" s="58">
        <f>IF(OR($A742="",$N742=0),"",IF(AND($A742&gt;=1001,$A742&lt;=1005),COUNTIFS($A$5:$A$1500,"&gt;=1001",$A$5:$A$1500,"&lt;=1005",$N$5:$N$1500,"&gt;"&amp;$N742)+1,""))</f>
        <v/>
      </c>
      <c r="N742" s="50">
        <f>ROUND(((O742*3+P742*3+Q742*3+R742*3+S742*1)/13)*5,0)</f>
        <v/>
      </c>
      <c r="O742" s="43" t="n">
        <v>56.25</v>
      </c>
      <c r="P742" s="43" t="n">
        <v>55.42</v>
      </c>
      <c r="Q742" s="43" t="n">
        <v>46.75</v>
      </c>
      <c r="R742" s="43" t="n">
        <v>39.38</v>
      </c>
      <c r="S742" s="43" t="n">
        <v>36.67</v>
      </c>
      <c r="T742" s="58">
        <f>IF($C742="","",IF(ISNA(MATCH($C742,Comparativosimulacros!$E:$E,0)),"Falta en Comparativo","Sí está"))</f>
        <v/>
      </c>
    </row>
    <row r="743" ht="15.75" customHeight="1" s="42">
      <c r="A743" s="50" t="n">
        <v>1002</v>
      </c>
      <c r="B743" s="44" t="n"/>
      <c r="C743" s="44" t="n">
        <v>1078003170</v>
      </c>
      <c r="D743" s="43" t="inlineStr">
        <is>
          <t>Palacios Córdoba Allen Jhoel</t>
        </is>
      </c>
      <c r="E743" s="51" t="n"/>
      <c r="F743" s="52" t="n"/>
      <c r="G743" s="45" t="n">
        <v>3.33</v>
      </c>
      <c r="H743" s="45" t="n">
        <v>4.35</v>
      </c>
      <c r="I743" s="45" t="n">
        <v>3.67</v>
      </c>
      <c r="J743" s="45" t="n">
        <v>2.9</v>
      </c>
      <c r="K743" s="45" t="n">
        <v>3.15</v>
      </c>
      <c r="L743" s="58">
        <f>IF(OR($A743="",$N743=0),"",COUNTIFS($A$5:$A$1500,$A743,$N$5:$N$1500,"&gt;"&amp;$N743)+1)</f>
        <v/>
      </c>
      <c r="M743" s="58">
        <f>IF(OR($A743="",$N743=0),"",IF(AND($A743&gt;=1001,$A743&lt;=1005),COUNTIFS($A$5:$A$1500,"&gt;=1001",$A$5:$A$1500,"&lt;=1005",$N$5:$N$1500,"&gt;"&amp;$N743)+1,""))</f>
        <v/>
      </c>
      <c r="N743" s="50">
        <f>ROUND(((O743*3+P743*3+Q743*3+R743*3+S743*1)/13)*5,0)</f>
        <v/>
      </c>
      <c r="O743" s="43" t="n">
        <v>56.25</v>
      </c>
      <c r="P743" s="43" t="n">
        <v>63.93</v>
      </c>
      <c r="Q743" s="43" t="n">
        <v>57.75</v>
      </c>
      <c r="R743" s="43" t="n">
        <v>52.5</v>
      </c>
      <c r="S743" s="43" t="n">
        <v>55</v>
      </c>
      <c r="T743" s="58">
        <f>IF($C743="","",IF(ISNA(MATCH($C743,Comparativosimulacros!$E:$E,0)),"Falta en Comparativo","Sí está"))</f>
        <v/>
      </c>
    </row>
    <row r="744" ht="15.75" customHeight="1" s="42">
      <c r="A744" s="50" t="n">
        <v>1002</v>
      </c>
      <c r="B744" s="44" t="n"/>
      <c r="C744" s="44" t="n">
        <v>1011592610</v>
      </c>
      <c r="D744" s="43" t="inlineStr">
        <is>
          <t>Piedrahita Panesso Daniel Alexander</t>
        </is>
      </c>
      <c r="E744" s="51" t="n"/>
      <c r="F744" s="52" t="n"/>
      <c r="G744" s="45" t="n">
        <v>4.81</v>
      </c>
      <c r="H744" s="45" t="n">
        <v>3.72</v>
      </c>
      <c r="I744" s="45" t="n">
        <v>3.32</v>
      </c>
      <c r="J744" s="45" t="n">
        <v>4.34</v>
      </c>
      <c r="K744" s="45" t="n">
        <v>4.21</v>
      </c>
      <c r="L744" s="58">
        <f>IF(OR($A744="",$N744=0),"",COUNTIFS($A$5:$A$1500,$A744,$N$5:$N$1500,"&gt;"&amp;$N744)+1)</f>
        <v/>
      </c>
      <c r="M744" s="58">
        <f>IF(OR($A744="",$N744=0),"",IF(AND($A744&gt;=1001,$A744&lt;=1005),COUNTIFS($A$5:$A$1500,"&gt;=1001",$A$5:$A$1500,"&lt;=1005",$N$5:$N$1500,"&gt;"&amp;$N744)+1,""))</f>
        <v/>
      </c>
      <c r="N744" s="50">
        <f>ROUND(((O744*3+P744*3+Q744*3+R744*3+S744*1)/13)*5,0)</f>
        <v/>
      </c>
      <c r="O744" s="43" t="n">
        <v>81.38</v>
      </c>
      <c r="P744" s="43" t="n">
        <v>54.76</v>
      </c>
      <c r="Q744" s="43" t="n">
        <v>52.25</v>
      </c>
      <c r="R744" s="43" t="n">
        <v>78.75</v>
      </c>
      <c r="S744" s="43" t="n">
        <v>73.33</v>
      </c>
      <c r="T744" s="58">
        <f>IF($C744="","",IF(ISNA(MATCH($C744,Comparativosimulacros!$E:$E,0)),"Falta en Comparativo","Sí está"))</f>
        <v/>
      </c>
    </row>
    <row r="745" ht="15.75" customHeight="1" s="42">
      <c r="A745" s="50" t="n">
        <v>1002</v>
      </c>
      <c r="B745" s="44" t="n"/>
      <c r="C745" s="44" t="n">
        <v>1011593801</v>
      </c>
      <c r="D745" s="43" t="inlineStr">
        <is>
          <t>Quiros Durango Eliana Del Carmen</t>
        </is>
      </c>
      <c r="E745" s="51" t="n"/>
      <c r="F745" s="52" t="n"/>
      <c r="G745" s="45" t="n">
        <v>3.33</v>
      </c>
      <c r="H745" s="45" t="n">
        <v>4.19</v>
      </c>
      <c r="I745" s="45" t="n">
        <v>3.85</v>
      </c>
      <c r="J745" s="45" t="n">
        <v>3.38</v>
      </c>
      <c r="K745" s="45" t="n">
        <v>2.37</v>
      </c>
      <c r="L745" s="58">
        <f>IF(OR($A745="",$N745=0),"",COUNTIFS($A$5:$A$1500,$A745,$N$5:$N$1500,"&gt;"&amp;$N745)+1)</f>
        <v/>
      </c>
      <c r="M745" s="58">
        <f>IF(OR($A745="",$N745=0),"",IF(AND($A745&gt;=1001,$A745&lt;=1005),COUNTIFS($A$5:$A$1500,"&gt;=1001",$A$5:$A$1500,"&lt;=1005",$N$5:$N$1500,"&gt;"&amp;$N745)+1,""))</f>
        <v/>
      </c>
      <c r="N745" s="50">
        <f>ROUND(((O745*3+P745*3+Q745*3+R745*3+S745*1)/13)*5,0)</f>
        <v/>
      </c>
      <c r="O745" s="43" t="n">
        <v>56.25</v>
      </c>
      <c r="P745" s="43" t="n">
        <v>61.67</v>
      </c>
      <c r="Q745" s="43" t="n">
        <v>60.5</v>
      </c>
      <c r="R745" s="43" t="n">
        <v>61.25</v>
      </c>
      <c r="S745" s="43" t="n">
        <v>41.25</v>
      </c>
      <c r="T745" s="58">
        <f>IF($C745="","",IF(ISNA(MATCH($C745,Comparativosimulacros!$E:$E,0)),"Falta en Comparativo","Sí está"))</f>
        <v/>
      </c>
    </row>
    <row r="746" ht="15.75" customHeight="1" s="42">
      <c r="A746" s="50" t="n">
        <v>1002</v>
      </c>
      <c r="B746" s="44" t="n"/>
      <c r="C746" s="44" t="n">
        <v>1011592214</v>
      </c>
      <c r="D746" s="43" t="inlineStr">
        <is>
          <t>Quiros Vidales María Camila</t>
        </is>
      </c>
      <c r="E746" s="51" t="n"/>
      <c r="F746" s="52" t="n"/>
      <c r="G746" s="45" t="n">
        <v>2.97</v>
      </c>
      <c r="H746" s="45" t="n">
        <v>1.54</v>
      </c>
      <c r="I746" s="45" t="n">
        <v>2.45</v>
      </c>
      <c r="J746" s="45" t="n">
        <v>2.17</v>
      </c>
      <c r="K746" s="45" t="n">
        <v>2.63</v>
      </c>
      <c r="L746" s="58">
        <f>IF(OR($A746="",$N746=0),"",COUNTIFS($A$5:$A$1500,$A746,$N$5:$N$1500,"&gt;"&amp;$N746)+1)</f>
        <v/>
      </c>
      <c r="M746" s="58">
        <f>IF(OR($A746="",$N746=0),"",IF(AND($A746&gt;=1001,$A746&lt;=1005),COUNTIFS($A$5:$A$1500,"&gt;=1001",$A$5:$A$1500,"&lt;=1005",$N$5:$N$1500,"&gt;"&amp;$N746)+1,""))</f>
        <v/>
      </c>
      <c r="N746" s="50">
        <f>ROUND(((O746*3+P746*3+Q746*3+R746*3+S746*1)/13)*5,0)</f>
        <v/>
      </c>
      <c r="O746" s="43" t="n">
        <v>50.25</v>
      </c>
      <c r="P746" s="43" t="n">
        <v>22.62</v>
      </c>
      <c r="Q746" s="43" t="n">
        <v>38.5</v>
      </c>
      <c r="R746" s="43" t="n">
        <v>39.38</v>
      </c>
      <c r="S746" s="43" t="n">
        <v>45.83</v>
      </c>
      <c r="T746" s="58">
        <f>IF($C746="","",IF(ISNA(MATCH($C746,Comparativosimulacros!$E:$E,0)),"Falta en Comparativo","Sí está"))</f>
        <v/>
      </c>
    </row>
    <row r="747" ht="15.75" customHeight="1" s="42">
      <c r="A747" s="50" t="n">
        <v>1002</v>
      </c>
      <c r="B747" s="44" t="n"/>
      <c r="C747" s="44" t="n">
        <v>1018248662</v>
      </c>
      <c r="D747" s="43" t="inlineStr">
        <is>
          <t>Ramírez Sucerquia Gireth Kristal</t>
        </is>
      </c>
      <c r="E747" s="51" t="n"/>
      <c r="F747" s="52" t="n"/>
      <c r="G747" s="45" t="n">
        <v>3.5</v>
      </c>
      <c r="H747" s="45" t="n">
        <v>4.93</v>
      </c>
      <c r="I747" s="45" t="n">
        <v>5</v>
      </c>
      <c r="J747" s="45" t="n">
        <v>2.9</v>
      </c>
      <c r="K747" s="45" t="n">
        <v>3.94</v>
      </c>
      <c r="L747" s="58">
        <f>IF(OR($A747="",$N747=0),"",COUNTIFS($A$5:$A$1500,$A747,$N$5:$N$1500,"&gt;"&amp;$N747)+1)</f>
        <v/>
      </c>
      <c r="M747" s="58">
        <f>IF(OR($A747="",$N747=0),"",IF(AND($A747&gt;=1001,$A747&lt;=1005),COUNTIFS($A$5:$A$1500,"&gt;=1001",$A$5:$A$1500,"&lt;=1005",$N$5:$N$1500,"&gt;"&amp;$N747)+1,""))</f>
        <v/>
      </c>
      <c r="N747" s="50">
        <f>ROUND(((O747*3+P747*3+Q747*3+R747*3+S747*1)/13)*5,0)</f>
        <v/>
      </c>
      <c r="O747" s="43" t="n">
        <v>59.25</v>
      </c>
      <c r="P747" s="43" t="n">
        <v>72.44</v>
      </c>
      <c r="Q747" s="43" t="n">
        <v>80.25</v>
      </c>
      <c r="R747" s="43" t="n">
        <v>52.5</v>
      </c>
      <c r="S747" s="43" t="n">
        <v>68.75</v>
      </c>
      <c r="T747" s="58">
        <f>IF($C747="","",IF(ISNA(MATCH($C747,Comparativosimulacros!$E:$E,0)),"Falta en Comparativo","Sí está"))</f>
        <v/>
      </c>
    </row>
    <row r="748" ht="15.75" customHeight="1" s="42">
      <c r="A748" s="50" t="n">
        <v>1002</v>
      </c>
      <c r="B748" s="44" t="n"/>
      <c r="C748" s="44" t="n">
        <v>1011592522</v>
      </c>
      <c r="D748" s="43" t="inlineStr">
        <is>
          <t>Restrepo Alcaraz Sebastián</t>
        </is>
      </c>
      <c r="E748" s="51" t="n"/>
      <c r="F748" s="52" t="n"/>
      <c r="G748" s="45" t="n">
        <v>2.79</v>
      </c>
      <c r="H748" s="45" t="n">
        <v>3.08</v>
      </c>
      <c r="I748" s="45" t="n">
        <v>2.97</v>
      </c>
      <c r="J748" s="45" t="n">
        <v>3.62</v>
      </c>
      <c r="K748" s="45" t="n">
        <v>3.94</v>
      </c>
      <c r="L748" s="58">
        <f>IF(OR($A748="",$N748=0),"",COUNTIFS($A$5:$A$1500,$A748,$N$5:$N$1500,"&gt;"&amp;$N748)+1)</f>
        <v/>
      </c>
      <c r="M748" s="58">
        <f>IF(OR($A748="",$N748=0),"",IF(AND($A748&gt;=1001,$A748&lt;=1005),COUNTIFS($A$5:$A$1500,"&gt;=1001",$A$5:$A$1500,"&lt;=1005",$N$5:$N$1500,"&gt;"&amp;$N748)+1,""))</f>
        <v/>
      </c>
      <c r="N748" s="50">
        <f>ROUND(((O748*3+P748*3+Q748*3+R748*3+S748*1)/13)*5,0)</f>
        <v/>
      </c>
      <c r="O748" s="43" t="n">
        <v>47.25</v>
      </c>
      <c r="P748" s="43" t="n">
        <v>45.24</v>
      </c>
      <c r="Q748" s="43" t="n">
        <v>46.75</v>
      </c>
      <c r="R748" s="43" t="n">
        <v>65.63</v>
      </c>
      <c r="S748" s="43" t="n">
        <v>68.75</v>
      </c>
      <c r="T748" s="58">
        <f>IF($C748="","",IF(ISNA(MATCH($C748,Comparativosimulacros!$E:$E,0)),"Falta en Comparativo","Sí está"))</f>
        <v/>
      </c>
    </row>
    <row r="749" ht="15.75" customHeight="1" s="42">
      <c r="A749" s="50" t="n">
        <v>1002</v>
      </c>
      <c r="B749" s="44" t="n"/>
      <c r="C749" s="44" t="n">
        <v>1026144764</v>
      </c>
      <c r="D749" s="43" t="inlineStr">
        <is>
          <t>Serna Sánchez Isabella</t>
        </is>
      </c>
      <c r="E749" s="51" t="n"/>
      <c r="F749" s="52" t="n"/>
      <c r="G749" s="45" t="n">
        <v>3.75</v>
      </c>
      <c r="H749" s="45" t="n">
        <v>1.89</v>
      </c>
      <c r="I749" s="45" t="n">
        <v>3.15</v>
      </c>
      <c r="J749" s="45" t="n">
        <v>4.34</v>
      </c>
      <c r="K749" s="45" t="n">
        <v>4.47</v>
      </c>
      <c r="L749" s="58">
        <f>IF(OR($A749="",$N749=0),"",COUNTIFS($A$5:$A$1500,$A749,$N$5:$N$1500,"&gt;"&amp;$N749)+1)</f>
        <v/>
      </c>
      <c r="M749" s="58">
        <f>IF(OR($A749="",$N749=0),"",IF(AND($A749&gt;=1001,$A749&lt;=1005),COUNTIFS($A$5:$A$1500,"&gt;=1001",$A$5:$A$1500,"&lt;=1005",$N$5:$N$1500,"&gt;"&amp;$N749)+1,""))</f>
        <v/>
      </c>
      <c r="N749" s="50">
        <f>ROUND(((O749*3+P749*3+Q749*3+R749*3+S749*1)/13)*5,0)</f>
        <v/>
      </c>
      <c r="O749" s="43" t="n">
        <v>63.38</v>
      </c>
      <c r="P749" s="43" t="n">
        <v>27.86</v>
      </c>
      <c r="Q749" s="43" t="n">
        <v>49.5</v>
      </c>
      <c r="R749" s="43" t="n">
        <v>78.75</v>
      </c>
      <c r="S749" s="43" t="n">
        <v>77.92</v>
      </c>
      <c r="T749" s="58">
        <f>IF($C749="","",IF(ISNA(MATCH($C749,Comparativosimulacros!$E:$E,0)),"Falta en Comparativo","Sí está"))</f>
        <v/>
      </c>
    </row>
    <row r="750" ht="15.75" customHeight="1" s="42">
      <c r="A750" s="50" t="n">
        <v>1002</v>
      </c>
      <c r="B750" s="44" t="n"/>
      <c r="C750" s="44" t="n">
        <v>1011593287</v>
      </c>
      <c r="D750" s="43" t="inlineStr">
        <is>
          <t>Tilano Garcés Esteban Andrés</t>
        </is>
      </c>
      <c r="E750" s="51" t="n"/>
      <c r="F750" s="52" t="n"/>
      <c r="G750" s="45" t="n">
        <v>4.1</v>
      </c>
      <c r="H750" s="45" t="n">
        <v>2.81</v>
      </c>
      <c r="I750" s="45" t="n">
        <v>3.15</v>
      </c>
      <c r="J750" s="45" t="n">
        <v>2.41</v>
      </c>
      <c r="K750" s="45" t="n">
        <v>2.1</v>
      </c>
      <c r="L750" s="58">
        <f>IF(OR($A750="",$N750=0),"",COUNTIFS($A$5:$A$1500,$A750,$N$5:$N$1500,"&gt;"&amp;$N750)+1)</f>
        <v/>
      </c>
      <c r="M750" s="58">
        <f>IF(OR($A750="",$N750=0),"",IF(AND($A750&gt;=1001,$A750&lt;=1005),COUNTIFS($A$5:$A$1500,"&gt;=1001",$A$5:$A$1500,"&lt;=1005",$N$5:$N$1500,"&gt;"&amp;$N750)+1,""))</f>
        <v/>
      </c>
      <c r="N750" s="50">
        <f>ROUND(((O750*3+P750*3+Q750*3+R750*3+S750*1)/13)*5,0)</f>
        <v/>
      </c>
      <c r="O750" s="43" t="n">
        <v>69.38</v>
      </c>
      <c r="P750" s="43" t="n">
        <v>41.31</v>
      </c>
      <c r="Q750" s="43" t="n">
        <v>49.5</v>
      </c>
      <c r="R750" s="43" t="n">
        <v>43.75</v>
      </c>
      <c r="S750" s="43" t="n">
        <v>36.67</v>
      </c>
      <c r="T750" s="58">
        <f>IF($C750="","",IF(ISNA(MATCH($C750,Comparativosimulacros!$E:$E,0)),"Falta en Comparativo","Sí está"))</f>
        <v/>
      </c>
    </row>
    <row r="751" ht="15.75" customHeight="1" s="42">
      <c r="A751" s="50" t="n">
        <v>1002</v>
      </c>
      <c r="B751" s="44" t="n"/>
      <c r="C751" s="44" t="n">
        <v>1046909612</v>
      </c>
      <c r="D751" s="43" t="inlineStr">
        <is>
          <t>Usuga Toro María Valentina</t>
        </is>
      </c>
      <c r="E751" s="51" t="n"/>
      <c r="F751" s="52" t="n"/>
      <c r="G751" s="45" t="n">
        <v>4.1</v>
      </c>
      <c r="H751" s="45" t="n">
        <v>2.12</v>
      </c>
      <c r="I751" s="45" t="n">
        <v>2.97</v>
      </c>
      <c r="J751" s="45" t="n">
        <v>4.1</v>
      </c>
      <c r="K751" s="45" t="n">
        <v>3.15</v>
      </c>
      <c r="L751" s="58">
        <f>IF(OR($A751="",$N751=0),"",COUNTIFS($A$5:$A$1500,$A751,$N$5:$N$1500,"&gt;"&amp;$N751)+1)</f>
        <v/>
      </c>
      <c r="M751" s="58">
        <f>IF(OR($A751="",$N751=0),"",IF(AND($A751&gt;=1001,$A751&lt;=1005),COUNTIFS($A$5:$A$1500,"&gt;=1001",$A$5:$A$1500,"&lt;=1005",$N$5:$N$1500,"&gt;"&amp;$N751)+1,""))</f>
        <v/>
      </c>
      <c r="N751" s="50">
        <f>ROUND(((O751*3+P751*3+Q751*3+R751*3+S751*1)/13)*5,0)</f>
        <v/>
      </c>
      <c r="O751" s="43" t="n">
        <v>69.38</v>
      </c>
      <c r="P751" s="43" t="n">
        <v>31.13</v>
      </c>
      <c r="Q751" s="43" t="n">
        <v>46.75</v>
      </c>
      <c r="R751" s="43" t="n">
        <v>74.38</v>
      </c>
      <c r="S751" s="43" t="n">
        <v>55</v>
      </c>
      <c r="T751" s="58">
        <f>IF($C751="","",IF(ISNA(MATCH($C751,Comparativosimulacros!$E:$E,0)),"Falta en Comparativo","Sí está"))</f>
        <v/>
      </c>
    </row>
    <row r="752" ht="15.75" customHeight="1" s="42">
      <c r="A752" s="50" t="n">
        <v>1002</v>
      </c>
      <c r="B752" s="44" t="n"/>
      <c r="C752" s="44" t="n">
        <v>1032018611</v>
      </c>
      <c r="D752" s="43" t="inlineStr">
        <is>
          <t>Vanegas Bedoya Karen</t>
        </is>
      </c>
      <c r="E752" s="51" t="n"/>
      <c r="F752" s="52" t="n"/>
      <c r="G752" s="45" t="n">
        <v>4.55</v>
      </c>
      <c r="H752" s="45" t="n">
        <v>3.55</v>
      </c>
      <c r="I752" s="45" t="n">
        <v>3.32</v>
      </c>
      <c r="J752" s="45" t="n">
        <v>3.62</v>
      </c>
      <c r="K752" s="45" t="n">
        <v>5</v>
      </c>
      <c r="L752" s="58">
        <f>IF(OR($A752="",$N752=0),"",COUNTIFS($A$5:$A$1500,$A752,$N$5:$N$1500,"&gt;"&amp;$N752)+1)</f>
        <v/>
      </c>
      <c r="M752" s="58">
        <f>IF(OR($A752="",$N752=0),"",IF(AND($A752&gt;=1001,$A752&lt;=1005),COUNTIFS($A$5:$A$1500,"&gt;=1001",$A$5:$A$1500,"&lt;=1005",$N$5:$N$1500,"&gt;"&amp;$N752)+1,""))</f>
        <v/>
      </c>
      <c r="N752" s="50">
        <f>ROUND(((O752*3+P752*3+Q752*3+R752*3+S752*1)/13)*5,0)</f>
        <v/>
      </c>
      <c r="O752" s="43" t="n">
        <v>77</v>
      </c>
      <c r="P752" s="43" t="n">
        <v>52.14</v>
      </c>
      <c r="Q752" s="43" t="n">
        <v>52.25</v>
      </c>
      <c r="R752" s="43" t="n">
        <v>65.63</v>
      </c>
      <c r="S752" s="43" t="n">
        <v>96.25</v>
      </c>
      <c r="T752" s="58">
        <f>IF($C752="","",IF(ISNA(MATCH($C752,Comparativosimulacros!$E:$E,0)),"Falta en Comparativo","Sí está"))</f>
        <v/>
      </c>
    </row>
    <row r="753" ht="15.75" customHeight="1" s="42">
      <c r="A753" s="50" t="n">
        <v>1002</v>
      </c>
      <c r="B753" s="44" t="n"/>
      <c r="C753" s="44" t="n">
        <v>1011591929</v>
      </c>
      <c r="D753" s="43" t="inlineStr">
        <is>
          <t>Vásquez Usquiano Juan José</t>
        </is>
      </c>
      <c r="E753" s="51" t="n"/>
      <c r="F753" s="52" t="n"/>
      <c r="G753" s="45" t="n">
        <v>3.39</v>
      </c>
      <c r="H753" s="45" t="n">
        <v>2.12</v>
      </c>
      <c r="I753" s="45" t="n">
        <v>3.67</v>
      </c>
      <c r="J753" s="45" t="n">
        <v>4.59</v>
      </c>
      <c r="K753" s="45" t="n">
        <v>1.31</v>
      </c>
      <c r="L753" s="58">
        <f>IF(OR($A753="",$N753=0),"",COUNTIFS($A$5:$A$1500,$A753,$N$5:$N$1500,"&gt;"&amp;$N753)+1)</f>
        <v/>
      </c>
      <c r="M753" s="58">
        <f>IF(OR($A753="",$N753=0),"",IF(AND($A753&gt;=1001,$A753&lt;=1005),COUNTIFS($A$5:$A$1500,"&gt;=1001",$A$5:$A$1500,"&lt;=1005",$N$5:$N$1500,"&gt;"&amp;$N753)+1,""))</f>
        <v/>
      </c>
      <c r="N753" s="50">
        <f>ROUND(((O753*3+P753*3+Q753*3+R753*3+S753*1)/13)*5,0)</f>
        <v/>
      </c>
      <c r="O753" s="43" t="n">
        <v>57.38</v>
      </c>
      <c r="P753" s="43" t="n">
        <v>31.13</v>
      </c>
      <c r="Q753" s="43" t="n">
        <v>57.75</v>
      </c>
      <c r="R753" s="43" t="n">
        <v>83.13</v>
      </c>
      <c r="S753" s="43" t="n">
        <v>22.92</v>
      </c>
      <c r="T753" s="58">
        <f>IF($C753="","",IF(ISNA(MATCH($C753,Comparativosimulacros!$E:$E,0)),"Falta en Comparativo","Sí está"))</f>
        <v/>
      </c>
    </row>
    <row r="754" ht="15.75" customHeight="1" s="42">
      <c r="A754" s="50" t="n">
        <v>1002</v>
      </c>
      <c r="B754" s="44" t="n"/>
      <c r="C754" s="44" t="n">
        <v>1011593816</v>
      </c>
      <c r="D754" s="43" t="inlineStr">
        <is>
          <t>Vélez Tamayo Juan Fernando</t>
        </is>
      </c>
      <c r="E754" s="51" t="n"/>
      <c r="F754" s="52" t="n"/>
      <c r="G754" s="45" t="n">
        <v>5</v>
      </c>
      <c r="H754" s="45" t="n">
        <v>3.81</v>
      </c>
      <c r="I754" s="45" t="n">
        <v>4.72</v>
      </c>
      <c r="J754" s="45" t="n">
        <v>4.34</v>
      </c>
      <c r="K754" s="45" t="n">
        <v>4.47</v>
      </c>
      <c r="L754" s="58">
        <f>IF(OR($A754="",$N754=0),"",COUNTIFS($A$5:$A$1500,$A754,$N$5:$N$1500,"&gt;"&amp;$N754)+1)</f>
        <v/>
      </c>
      <c r="M754" s="58">
        <f>IF(OR($A754="",$N754=0),"",IF(AND($A754&gt;=1001,$A754&lt;=1005),COUNTIFS($A$5:$A$1500,"&gt;=1001",$A$5:$A$1500,"&lt;=1005",$N$5:$N$1500,"&gt;"&amp;$N754)+1,""))</f>
        <v/>
      </c>
      <c r="N754" s="50">
        <f>ROUND(((O754*3+P754*3+Q754*3+R754*3+S754*1)/13)*5,0)</f>
        <v/>
      </c>
      <c r="O754" s="43" t="n">
        <v>86</v>
      </c>
      <c r="P754" s="43" t="n">
        <v>56.07</v>
      </c>
      <c r="Q754" s="43" t="n">
        <v>74.25</v>
      </c>
      <c r="R754" s="43" t="n">
        <v>78.75</v>
      </c>
      <c r="S754" s="43" t="n">
        <v>77.92</v>
      </c>
      <c r="T754" s="58">
        <f>IF($C754="","",IF(ISNA(MATCH($C754,Comparativosimulacros!$E:$E,0)),"Falta en Comparativo","Sí está"))</f>
        <v/>
      </c>
    </row>
    <row r="755" ht="15.75" customHeight="1" s="42">
      <c r="A755" s="50" t="n">
        <v>1002</v>
      </c>
      <c r="B755" s="44" t="n"/>
      <c r="C755" s="44" t="n">
        <v>1011593961</v>
      </c>
      <c r="D755" s="43" t="inlineStr">
        <is>
          <t>Villa Serna Valentina</t>
        </is>
      </c>
      <c r="E755" s="51" t="n"/>
      <c r="F755" s="52" t="n"/>
      <c r="G755" s="45" t="n">
        <v>3.15</v>
      </c>
      <c r="H755" s="45" t="n">
        <v>4.55</v>
      </c>
      <c r="I755" s="45" t="n">
        <v>4.02</v>
      </c>
      <c r="J755" s="45" t="n">
        <v>3.62</v>
      </c>
      <c r="K755" s="45" t="n">
        <v>5</v>
      </c>
      <c r="L755" s="58">
        <f>IF(OR($A755="",$N755=0),"",COUNTIFS($A$5:$A$1500,$A755,$N$5:$N$1500,"&gt;"&amp;$N755)+1)</f>
        <v/>
      </c>
      <c r="M755" s="58">
        <f>IF(OR($A755="",$N755=0),"",IF(AND($A755&gt;=1001,$A755&lt;=1005),COUNTIFS($A$5:$A$1500,"&gt;=1001",$A$5:$A$1500,"&lt;=1005",$N$5:$N$1500,"&gt;"&amp;$N755)+1,""))</f>
        <v/>
      </c>
      <c r="N755" s="50">
        <f>ROUND(((O755*3+P755*3+Q755*3+R755*3+S755*1)/13)*5,0)</f>
        <v/>
      </c>
      <c r="O755" s="43" t="n">
        <v>53.25</v>
      </c>
      <c r="P755" s="43" t="n">
        <v>66.90000000000001</v>
      </c>
      <c r="Q755" s="43" t="n">
        <v>63.25</v>
      </c>
      <c r="R755" s="43" t="n">
        <v>65.63</v>
      </c>
      <c r="S755" s="43" t="n">
        <v>100</v>
      </c>
      <c r="T755" s="58">
        <f>IF($C755="","",IF(ISNA(MATCH($C755,Comparativosimulacros!$E:$E,0)),"Falta en Comparativo","Sí está"))</f>
        <v/>
      </c>
    </row>
    <row r="756" ht="15.75" customHeight="1" s="42">
      <c r="A756" s="50" t="n">
        <v>1002</v>
      </c>
      <c r="B756" s="44" t="n"/>
      <c r="C756" s="44" t="n">
        <v>1035701373</v>
      </c>
      <c r="D756" s="43" t="inlineStr">
        <is>
          <t>Zapata Carvajal Emerson Alexander</t>
        </is>
      </c>
      <c r="E756" s="51" t="n"/>
      <c r="F756" s="52" t="n"/>
      <c r="G756" s="45" t="n"/>
      <c r="H756" s="45" t="n"/>
      <c r="I756" s="45" t="n"/>
      <c r="J756" s="45" t="n"/>
      <c r="K756" s="45" t="n"/>
      <c r="L756" s="58">
        <f>IF(OR($A756="",$N756=0),"",COUNTIFS($A$5:$A$1500,$A756,$N$5:$N$1500,"&gt;"&amp;$N756)+1)</f>
        <v/>
      </c>
      <c r="M756" s="58">
        <f>IF(OR($A756="",$N756=0),"",IF(AND($A756&gt;=1001,$A756&lt;=1005),COUNTIFS($A$5:$A$1500,"&gt;=1001",$A$5:$A$1500,"&lt;=1005",$N$5:$N$1500,"&gt;"&amp;$N756)+1,""))</f>
        <v/>
      </c>
      <c r="N756" s="50">
        <f>ROUND(((O756*3+P756*3+Q756*3+R756*3+S756*1)/13)*5,0)</f>
        <v/>
      </c>
      <c r="O756" s="43" t="n">
        <v>69</v>
      </c>
      <c r="P756" s="43" t="n">
        <v>66</v>
      </c>
      <c r="Q756" s="43" t="n">
        <v>52</v>
      </c>
      <c r="R756" s="43" t="n">
        <v>58</v>
      </c>
      <c r="S756" s="43" t="n">
        <v>54</v>
      </c>
      <c r="T756" s="58">
        <f>IF($C756="","",IF(ISNA(MATCH($C756,Comparativosimulacros!$E:$E,0)),"Falta en Comparativo","Sí está"))</f>
        <v/>
      </c>
    </row>
    <row r="757" ht="15.75" customHeight="1" s="42">
      <c r="A757" s="50" t="n">
        <v>1002</v>
      </c>
      <c r="B757" s="44" t="n"/>
      <c r="C757" s="44" t="n">
        <v>1011591937</v>
      </c>
      <c r="D757" s="43" t="inlineStr">
        <is>
          <t>Zapata Londoño Luis Miguel</t>
        </is>
      </c>
      <c r="E757" s="51" t="n"/>
      <c r="F757" s="52" t="n"/>
      <c r="G757" s="45" t="n">
        <v>3.15</v>
      </c>
      <c r="H757" s="45" t="n">
        <v>3.12</v>
      </c>
      <c r="I757" s="45" t="n">
        <v>2.45</v>
      </c>
      <c r="J757" s="45" t="n">
        <v>3.86</v>
      </c>
      <c r="K757" s="45" t="n">
        <v>1.84</v>
      </c>
      <c r="L757" s="58">
        <f>IF(OR($A757="",$N757=0),"",COUNTIFS($A$5:$A$1500,$A757,$N$5:$N$1500,"&gt;"&amp;$N757)+1)</f>
        <v/>
      </c>
      <c r="M757" s="58">
        <f>IF(OR($A757="",$N757=0),"",IF(AND($A757&gt;=1001,$A757&lt;=1005),COUNTIFS($A$5:$A$1500,"&gt;=1001",$A$5:$A$1500,"&lt;=1005",$N$5:$N$1500,"&gt;"&amp;$N757)+1,""))</f>
        <v/>
      </c>
      <c r="N757" s="50">
        <f>ROUND(((O757*3+P757*3+Q757*3+R757*3+S757*1)/13)*5,0)</f>
        <v/>
      </c>
      <c r="O757" s="43" t="n">
        <v>53.25</v>
      </c>
      <c r="P757" s="43" t="n">
        <v>45.89</v>
      </c>
      <c r="Q757" s="43" t="n">
        <v>38.5</v>
      </c>
      <c r="R757" s="43" t="n">
        <v>70</v>
      </c>
      <c r="S757" s="43" t="n">
        <v>32.08</v>
      </c>
      <c r="T757" s="58">
        <f>IF($C757="","",IF(ISNA(MATCH($C757,Comparativosimulacros!$E:$E,0)),"Falta en Comparativo","Sí está"))</f>
        <v/>
      </c>
    </row>
    <row r="758" ht="15.75" customHeight="1" s="42">
      <c r="A758" s="50" t="n">
        <v>1003</v>
      </c>
      <c r="B758" s="44" t="n"/>
      <c r="C758" s="44" t="n">
        <v>1011593918</v>
      </c>
      <c r="D758" s="43" t="inlineStr">
        <is>
          <t>Amazara Silva Angel Stiven</t>
        </is>
      </c>
      <c r="E758" s="51" t="n"/>
      <c r="F758" s="52" t="n"/>
      <c r="G758" s="45" t="n">
        <v>5</v>
      </c>
      <c r="H758" s="45" t="n">
        <v>2.76</v>
      </c>
      <c r="I758" s="45" t="n">
        <v>4.06</v>
      </c>
      <c r="J758" s="45" t="n">
        <v>3.52</v>
      </c>
      <c r="K758" s="45" t="n">
        <v>1.97</v>
      </c>
      <c r="L758" s="58">
        <f>IF(OR($A758="",$N758=0),"",COUNTIFS($A$5:$A$1500,$A758,$N$5:$N$1500,"&gt;"&amp;$N758)+1)</f>
        <v/>
      </c>
      <c r="M758" s="58">
        <f>IF(OR($A758="",$N758=0),"",IF(AND($A758&gt;=1001,$A758&lt;=1005),COUNTIFS($A$5:$A$1500,"&gt;=1001",$A$5:$A$1500,"&lt;=1005",$N$5:$N$1500,"&gt;"&amp;$N758)+1,""))</f>
        <v/>
      </c>
      <c r="N758" s="50">
        <f>ROUND(((O758*3+P758*3+Q758*3+R758*3+S758*1)/13)*5,0)</f>
        <v/>
      </c>
      <c r="O758" s="43" t="n">
        <v>78.75</v>
      </c>
      <c r="P758" s="43" t="n">
        <v>40.91</v>
      </c>
      <c r="Q758" s="43" t="n">
        <v>73.88</v>
      </c>
      <c r="R758" s="43" t="n">
        <v>70</v>
      </c>
      <c r="S758" s="43" t="n">
        <v>32.08</v>
      </c>
      <c r="T758" s="58">
        <f>IF($C758="","",IF(ISNA(MATCH($C758,Comparativosimulacros!$E:$E,0)),"Falta en Comparativo","Sí está"))</f>
        <v/>
      </c>
    </row>
    <row r="759" ht="15.75" customHeight="1" s="42">
      <c r="A759" s="50" t="n">
        <v>1003</v>
      </c>
      <c r="B759" s="44" t="n"/>
      <c r="C759" s="44" t="n">
        <v>1011592261</v>
      </c>
      <c r="D759" s="43" t="inlineStr">
        <is>
          <t>Arrubla Gallo Gustavo</t>
        </is>
      </c>
      <c r="E759" s="51" t="n"/>
      <c r="F759" s="52" t="n"/>
      <c r="G759" s="45" t="n">
        <v>4.98</v>
      </c>
      <c r="H759" s="45" t="n">
        <v>3.13</v>
      </c>
      <c r="I759" s="45" t="n">
        <v>3.97</v>
      </c>
      <c r="J759" s="45" t="n">
        <v>3.74</v>
      </c>
      <c r="K759" s="45" t="n">
        <v>3.95</v>
      </c>
      <c r="L759" s="58">
        <f>IF(OR($A759="",$N759=0),"",COUNTIFS($A$5:$A$1500,$A759,$N$5:$N$1500,"&gt;"&amp;$N759)+1)</f>
        <v/>
      </c>
      <c r="M759" s="58">
        <f>IF(OR($A759="",$N759=0),"",IF(AND($A759&gt;=1001,$A759&lt;=1005),COUNTIFS($A$5:$A$1500,"&gt;=1001",$A$5:$A$1500,"&lt;=1005",$N$5:$N$1500,"&gt;"&amp;$N759)+1,""))</f>
        <v/>
      </c>
      <c r="N759" s="50">
        <f>ROUND(((O759*3+P759*3+Q759*3+R759*3+S759*1)/13)*5,0)</f>
        <v/>
      </c>
      <c r="O759" s="43" t="n">
        <v>77.63</v>
      </c>
      <c r="P759" s="43" t="n">
        <v>46.26</v>
      </c>
      <c r="Q759" s="43" t="n">
        <v>72.25</v>
      </c>
      <c r="R759" s="43" t="n">
        <v>74.38</v>
      </c>
      <c r="S759" s="43" t="n">
        <v>64.17</v>
      </c>
      <c r="T759" s="58">
        <f>IF($C759="","",IF(ISNA(MATCH($C759,Comparativosimulacros!$E:$E,0)),"Falta en Comparativo","Sí está"))</f>
        <v/>
      </c>
    </row>
    <row r="760" ht="15.75" customHeight="1" s="42">
      <c r="A760" s="50" t="n">
        <v>1003</v>
      </c>
      <c r="B760" s="44" t="n"/>
      <c r="C760" s="44" t="n">
        <v>1011592561</v>
      </c>
      <c r="D760" s="43" t="inlineStr">
        <is>
          <t>Chanci Santana Alejandro</t>
        </is>
      </c>
      <c r="E760" s="51" t="n"/>
      <c r="F760" s="52" t="n"/>
      <c r="G760" s="45" t="n">
        <v>4.43</v>
      </c>
      <c r="H760" s="45" t="n">
        <v>2.8</v>
      </c>
      <c r="I760" s="45" t="n">
        <v>3.74</v>
      </c>
      <c r="J760" s="45" t="n">
        <v>3.96</v>
      </c>
      <c r="K760" s="45" t="n">
        <v>3.38</v>
      </c>
      <c r="L760" s="58">
        <f>IF(OR($A760="",$N760=0),"",COUNTIFS($A$5:$A$1500,$A760,$N$5:$N$1500,"&gt;"&amp;$N760)+1)</f>
        <v/>
      </c>
      <c r="M760" s="58">
        <f>IF(OR($A760="",$N760=0),"",IF(AND($A760&gt;=1001,$A760&lt;=1005),COUNTIFS($A$5:$A$1500,"&gt;=1001",$A$5:$A$1500,"&lt;=1005",$N$5:$N$1500,"&gt;"&amp;$N760)+1,""))</f>
        <v/>
      </c>
      <c r="N760" s="50">
        <f>ROUND(((O760*3+P760*3+Q760*3+R760*3+S760*1)/13)*5,0)</f>
        <v/>
      </c>
      <c r="O760" s="43" t="n">
        <v>69</v>
      </c>
      <c r="P760" s="43" t="n">
        <v>41.47</v>
      </c>
      <c r="Q760" s="43" t="n">
        <v>68.13</v>
      </c>
      <c r="R760" s="43" t="n">
        <v>78.75</v>
      </c>
      <c r="S760" s="43" t="n">
        <v>55</v>
      </c>
      <c r="T760" s="58">
        <f>IF($C760="","",IF(ISNA(MATCH($C760,Comparativosimulacros!$E:$E,0)),"Falta en Comparativo","Sí está"))</f>
        <v/>
      </c>
    </row>
    <row r="761" ht="15.75" customHeight="1" s="42">
      <c r="A761" s="50" t="n">
        <v>1003</v>
      </c>
      <c r="B761" s="44" t="n"/>
      <c r="C761" s="44" t="n">
        <v>1011592999</v>
      </c>
      <c r="D761" s="43" t="inlineStr">
        <is>
          <t>Cossio Ramírez Juan Andrés</t>
        </is>
      </c>
      <c r="E761" s="51" t="n"/>
      <c r="F761" s="52" t="n"/>
      <c r="G761" s="45" t="n">
        <v>3.51</v>
      </c>
      <c r="H761" s="45" t="n">
        <v>2.76</v>
      </c>
      <c r="I761" s="45" t="n">
        <v>3.18</v>
      </c>
      <c r="J761" s="45" t="n">
        <v>3.08</v>
      </c>
      <c r="K761" s="45" t="n">
        <v>3.66</v>
      </c>
      <c r="L761" s="58">
        <f>IF(OR($A761="",$N761=0),"",COUNTIFS($A$5:$A$1500,$A761,$N$5:$N$1500,"&gt;"&amp;$N761)+1)</f>
        <v/>
      </c>
      <c r="M761" s="58">
        <f>IF(OR($A761="",$N761=0),"",IF(AND($A761&gt;=1001,$A761&lt;=1005),COUNTIFS($A$5:$A$1500,"&gt;=1001",$A$5:$A$1500,"&lt;=1005",$N$5:$N$1500,"&gt;"&amp;$N761)+1,""))</f>
        <v/>
      </c>
      <c r="N761" s="50">
        <f>ROUND(((O761*3+P761*3+Q761*3+R761*3+S761*1)/13)*5,0)</f>
        <v/>
      </c>
      <c r="O761" s="43" t="n">
        <v>54.63</v>
      </c>
      <c r="P761" s="43" t="n">
        <v>40.79</v>
      </c>
      <c r="Q761" s="43" t="n">
        <v>57.88</v>
      </c>
      <c r="R761" s="43" t="n">
        <v>61.25</v>
      </c>
      <c r="S761" s="43" t="n">
        <v>59.58</v>
      </c>
      <c r="T761" s="58">
        <f>IF($C761="","",IF(ISNA(MATCH($C761,Comparativosimulacros!$E:$E,0)),"Falta en Comparativo","Sí está"))</f>
        <v/>
      </c>
    </row>
    <row r="762" ht="15.75" customHeight="1" s="42">
      <c r="A762" s="50" t="n">
        <v>1003</v>
      </c>
      <c r="B762" s="44" t="n"/>
      <c r="C762" s="44" t="n">
        <v>1011593094</v>
      </c>
      <c r="D762" s="43" t="inlineStr">
        <is>
          <t>Diaz Morales Daniela</t>
        </is>
      </c>
      <c r="E762" s="51" t="n"/>
      <c r="F762" s="52" t="n"/>
      <c r="G762" s="45" t="n">
        <v>4.8</v>
      </c>
      <c r="H762" s="45" t="n">
        <v>4.2</v>
      </c>
      <c r="I762" s="45" t="n">
        <v>3.18</v>
      </c>
      <c r="J762" s="45" t="n">
        <v>3.96</v>
      </c>
      <c r="K762" s="45" t="n">
        <v>4.79</v>
      </c>
      <c r="L762" s="58">
        <f>IF(OR($A762="",$N762=0),"",COUNTIFS($A$5:$A$1500,$A762,$N$5:$N$1500,"&gt;"&amp;$N762)+1)</f>
        <v/>
      </c>
      <c r="M762" s="58">
        <f>IF(OR($A762="",$N762=0),"",IF(AND($A762&gt;=1001,$A762&lt;=1005),COUNTIFS($A$5:$A$1500,"&gt;=1001",$A$5:$A$1500,"&lt;=1005",$N$5:$N$1500,"&gt;"&amp;$N762)+1,""))</f>
        <v/>
      </c>
      <c r="N762" s="50">
        <f>ROUND(((O762*3+P762*3+Q762*3+R762*3+S762*1)/13)*5,0)</f>
        <v/>
      </c>
      <c r="O762" s="43" t="n">
        <v>74.75</v>
      </c>
      <c r="P762" s="43" t="n">
        <v>62.13</v>
      </c>
      <c r="Q762" s="43" t="n">
        <v>57.88</v>
      </c>
      <c r="R762" s="43" t="n">
        <v>78.75</v>
      </c>
      <c r="S762" s="43" t="n">
        <v>77.92</v>
      </c>
      <c r="T762" s="58">
        <f>IF($C762="","",IF(ISNA(MATCH($C762,Comparativosimulacros!$E:$E,0)),"Falta en Comparativo","Sí está"))</f>
        <v/>
      </c>
    </row>
    <row r="763" ht="15.75" customHeight="1" s="42">
      <c r="A763" s="50" t="n">
        <v>1003</v>
      </c>
      <c r="B763" s="44" t="n"/>
      <c r="C763" s="44" t="n">
        <v>1022095075</v>
      </c>
      <c r="D763" s="43" t="inlineStr">
        <is>
          <t>Durango López María Valentina</t>
        </is>
      </c>
      <c r="E763" s="51" t="n"/>
      <c r="F763" s="52" t="n"/>
      <c r="G763" s="45" t="n">
        <v>3.51</v>
      </c>
      <c r="H763" s="45" t="n">
        <v>2.91</v>
      </c>
      <c r="I763" s="45" t="n">
        <v>2.71</v>
      </c>
      <c r="J763" s="45" t="n">
        <v>3.3</v>
      </c>
      <c r="K763" s="45" t="n">
        <v>2.54</v>
      </c>
      <c r="L763" s="58">
        <f>IF(OR($A763="",$N763=0),"",COUNTIFS($A$5:$A$1500,$A763,$N$5:$N$1500,"&gt;"&amp;$N763)+1)</f>
        <v/>
      </c>
      <c r="M763" s="58">
        <f>IF(OR($A763="",$N763=0),"",IF(AND($A763&gt;=1001,$A763&lt;=1005),COUNTIFS($A$5:$A$1500,"&gt;=1001",$A$5:$A$1500,"&lt;=1005",$N$5:$N$1500,"&gt;"&amp;$N763)+1,""))</f>
        <v/>
      </c>
      <c r="N763" s="50">
        <f>ROUND(((O763*3+P763*3+Q763*3+R763*3+S763*1)/13)*5,0)</f>
        <v/>
      </c>
      <c r="O763" s="43" t="n">
        <v>54.63</v>
      </c>
      <c r="P763" s="43" t="n">
        <v>43.13</v>
      </c>
      <c r="Q763" s="43" t="n">
        <v>49.25</v>
      </c>
      <c r="R763" s="43" t="n">
        <v>65.63</v>
      </c>
      <c r="S763" s="43" t="n">
        <v>41.25</v>
      </c>
      <c r="T763" s="58">
        <f>IF($C763="","",IF(ISNA(MATCH($C763,Comparativosimulacros!$E:$E,0)),"Falta en Comparativo","Sí está"))</f>
        <v/>
      </c>
    </row>
    <row r="764" ht="15.75" customHeight="1" s="42">
      <c r="A764" s="50" t="n">
        <v>1003</v>
      </c>
      <c r="B764" s="44" t="n"/>
      <c r="C764" s="44" t="n">
        <v>1022093843</v>
      </c>
      <c r="D764" s="43" t="inlineStr">
        <is>
          <t>Durango Rívera Andrés Felipe</t>
        </is>
      </c>
      <c r="E764" s="51" t="n"/>
      <c r="F764" s="52" t="n"/>
      <c r="G764" s="45" t="n">
        <v>2.77</v>
      </c>
      <c r="H764" s="45" t="n">
        <v>4.8</v>
      </c>
      <c r="I764" s="45" t="n">
        <v>4.38</v>
      </c>
      <c r="J764" s="45" t="n">
        <v>4.18</v>
      </c>
      <c r="K764" s="45" t="n">
        <v>4.23</v>
      </c>
      <c r="L764" s="58">
        <f>IF(OR($A764="",$N764=0),"",COUNTIFS($A$5:$A$1500,$A764,$N$5:$N$1500,"&gt;"&amp;$N764)+1)</f>
        <v/>
      </c>
      <c r="M764" s="58">
        <f>IF(OR($A764="",$N764=0),"",IF(AND($A764&gt;=1001,$A764&lt;=1005),COUNTIFS($A$5:$A$1500,"&gt;=1001",$A$5:$A$1500,"&lt;=1005",$N$5:$N$1500,"&gt;"&amp;$N764)+1,""))</f>
        <v/>
      </c>
      <c r="N764" s="50">
        <f>ROUND(((O764*3+P764*3+Q764*3+R764*3+S764*1)/13)*5,0)</f>
        <v/>
      </c>
      <c r="O764" s="43" t="n">
        <v>43.13</v>
      </c>
      <c r="P764" s="43" t="n">
        <v>71.03</v>
      </c>
      <c r="Q764" s="43" t="n">
        <v>79.63</v>
      </c>
      <c r="R764" s="43" t="n">
        <v>83.13</v>
      </c>
      <c r="S764" s="43" t="n">
        <v>68.75</v>
      </c>
      <c r="T764" s="58">
        <f>IF($C764="","",IF(ISNA(MATCH($C764,Comparativosimulacros!$E:$E,0)),"Falta en Comparativo","Sí está"))</f>
        <v/>
      </c>
    </row>
    <row r="765" ht="15.75" customHeight="1" s="42">
      <c r="A765" s="50" t="n">
        <v>1003</v>
      </c>
      <c r="B765" s="44" t="n"/>
      <c r="C765" s="44" t="n">
        <v>1011594037</v>
      </c>
      <c r="D765" s="43" t="inlineStr">
        <is>
          <t>Escudero Alcaraz Melissa</t>
        </is>
      </c>
      <c r="E765" s="51" t="n"/>
      <c r="F765" s="52" t="n"/>
      <c r="G765" s="45" t="n">
        <v>2.21</v>
      </c>
      <c r="H765" s="45" t="n">
        <v>3.36</v>
      </c>
      <c r="I765" s="45" t="n">
        <v>2.86</v>
      </c>
      <c r="J765" s="45" t="n">
        <v>3.08</v>
      </c>
      <c r="K765" s="45" t="n">
        <v>3.38</v>
      </c>
      <c r="L765" s="58">
        <f>IF(OR($A765="",$N765=0),"",COUNTIFS($A$5:$A$1500,$A765,$N$5:$N$1500,"&gt;"&amp;$N765)+1)</f>
        <v/>
      </c>
      <c r="M765" s="58">
        <f>IF(OR($A765="",$N765=0),"",IF(AND($A765&gt;=1001,$A765&lt;=1005),COUNTIFS($A$5:$A$1500,"&gt;=1001",$A$5:$A$1500,"&lt;=1005",$N$5:$N$1500,"&gt;"&amp;$N765)+1,""))</f>
        <v/>
      </c>
      <c r="N765" s="50">
        <f>ROUND(((O765*3+P765*3+Q765*3+R765*3+S765*1)/13)*5,0)</f>
        <v/>
      </c>
      <c r="O765" s="43" t="n">
        <v>34.5</v>
      </c>
      <c r="P765" s="43" t="n">
        <v>49.81</v>
      </c>
      <c r="Q765" s="43" t="n">
        <v>52.13</v>
      </c>
      <c r="R765" s="43" t="n">
        <v>61.25</v>
      </c>
      <c r="S765" s="43" t="n">
        <v>55</v>
      </c>
      <c r="T765" s="58">
        <f>IF($C765="","",IF(ISNA(MATCH($C765,Comparativosimulacros!$E:$E,0)),"Falta en Comparativo","Sí está"))</f>
        <v/>
      </c>
    </row>
    <row r="766" ht="15.75" customHeight="1" s="42">
      <c r="A766" s="50" t="n">
        <v>1003</v>
      </c>
      <c r="B766" s="44" t="n"/>
      <c r="C766" s="44" t="n">
        <v>1011592126</v>
      </c>
      <c r="D766" s="43" t="inlineStr">
        <is>
          <t>García Carvajal María Camila</t>
        </is>
      </c>
      <c r="E766" s="51" t="n"/>
      <c r="F766" s="52" t="n"/>
      <c r="G766" s="45" t="n">
        <v>4.8</v>
      </c>
      <c r="H766" s="45" t="n">
        <v>4.19</v>
      </c>
      <c r="I766" s="45" t="n">
        <v>3.59</v>
      </c>
      <c r="J766" s="45" t="n">
        <v>4.4</v>
      </c>
      <c r="K766" s="45" t="n">
        <v>1</v>
      </c>
      <c r="L766" s="58">
        <f>IF(OR($A766="",$N766=0),"",COUNTIFS($A$5:$A$1500,$A766,$N$5:$N$1500,"&gt;"&amp;$N766)+1)</f>
        <v/>
      </c>
      <c r="M766" s="58">
        <f>IF(OR($A766="",$N766=0),"",IF(AND($A766&gt;=1001,$A766&lt;=1005),COUNTIFS($A$5:$A$1500,"&gt;=1001",$A$5:$A$1500,"&lt;=1005",$N$5:$N$1500,"&gt;"&amp;$N766)+1,""))</f>
        <v/>
      </c>
      <c r="N766" s="50">
        <f>ROUND(((O766*3+P766*3+Q766*3+R766*3+S766*1)/13)*5,0)</f>
        <v/>
      </c>
      <c r="O766" s="43" t="n">
        <v>74.75</v>
      </c>
      <c r="P766" s="43" t="n">
        <v>62.01</v>
      </c>
      <c r="Q766" s="43" t="n">
        <v>65.25</v>
      </c>
      <c r="R766" s="43" t="n">
        <v>87.5</v>
      </c>
      <c r="S766" s="43" t="n">
        <v>13.75</v>
      </c>
      <c r="T766" s="58">
        <f>IF($C766="","",IF(ISNA(MATCH($C766,Comparativosimulacros!$E:$E,0)),"Falta en Comparativo","Sí está"))</f>
        <v/>
      </c>
    </row>
    <row r="767" ht="15.75" customHeight="1" s="42">
      <c r="A767" s="50" t="n">
        <v>1003</v>
      </c>
      <c r="B767" s="44" t="n"/>
      <c r="C767" s="44" t="n">
        <v>1011591152</v>
      </c>
      <c r="D767" s="43" t="inlineStr">
        <is>
          <t>González Cartagena Kevin Alejandro</t>
        </is>
      </c>
      <c r="E767" s="51" t="n"/>
      <c r="F767" s="52" t="n"/>
      <c r="G767" s="45" t="n">
        <v>4.06</v>
      </c>
      <c r="H767" s="45" t="n">
        <v>3.85</v>
      </c>
      <c r="I767" s="45" t="n">
        <v>5</v>
      </c>
      <c r="J767" s="45" t="n">
        <v>4.4</v>
      </c>
      <c r="K767" s="45" t="n">
        <v>3.1</v>
      </c>
      <c r="L767" s="58">
        <f>IF(OR($A767="",$N767=0),"",COUNTIFS($A$5:$A$1500,$A767,$N$5:$N$1500,"&gt;"&amp;$N767)+1)</f>
        <v/>
      </c>
      <c r="M767" s="58">
        <f>IF(OR($A767="",$N767=0),"",IF(AND($A767&gt;=1001,$A767&lt;=1005),COUNTIFS($A$5:$A$1500,"&gt;=1001",$A$5:$A$1500,"&lt;=1005",$N$5:$N$1500,"&gt;"&amp;$N767)+1,""))</f>
        <v/>
      </c>
      <c r="N767" s="50">
        <f>ROUND(((O767*3+P767*3+Q767*3+R767*3+S767*1)/13)*5,0)</f>
        <v/>
      </c>
      <c r="O767" s="43" t="n">
        <v>63.25</v>
      </c>
      <c r="P767" s="43" t="n">
        <v>56.93</v>
      </c>
      <c r="Q767" s="43" t="n">
        <v>96</v>
      </c>
      <c r="R767" s="43" t="n">
        <v>87.5</v>
      </c>
      <c r="S767" s="43" t="n">
        <v>50.42</v>
      </c>
      <c r="T767" s="58">
        <f>IF($C767="","",IF(ISNA(MATCH($C767,Comparativosimulacros!$E:$E,0)),"Falta en Comparativo","Sí está"))</f>
        <v/>
      </c>
    </row>
    <row r="768" ht="15.75" customHeight="1" s="42">
      <c r="A768" s="50" t="n">
        <v>1003</v>
      </c>
      <c r="B768" s="44" t="n"/>
      <c r="C768" s="44" t="n">
        <v>1011592822</v>
      </c>
      <c r="D768" s="43" t="inlineStr">
        <is>
          <t>González Villa Geraldin</t>
        </is>
      </c>
      <c r="E768" s="51" t="n"/>
      <c r="F768" s="52" t="n"/>
      <c r="G768" s="45" t="n">
        <v>4.8</v>
      </c>
      <c r="H768" s="45" t="n">
        <v>4.88</v>
      </c>
      <c r="I768" s="45" t="n">
        <v>3.65</v>
      </c>
      <c r="J768" s="45" t="n">
        <v>3.74</v>
      </c>
      <c r="K768" s="45" t="n">
        <v>4.23</v>
      </c>
      <c r="L768" s="58">
        <f>IF(OR($A768="",$N768=0),"",COUNTIFS($A$5:$A$1500,$A768,$N$5:$N$1500,"&gt;"&amp;$N768)+1)</f>
        <v/>
      </c>
      <c r="M768" s="58">
        <f>IF(OR($A768="",$N768=0),"",IF(AND($A768&gt;=1001,$A768&lt;=1005),COUNTIFS($A$5:$A$1500,"&gt;=1001",$A$5:$A$1500,"&lt;=1005",$N$5:$N$1500,"&gt;"&amp;$N768)+1,""))</f>
        <v/>
      </c>
      <c r="N768" s="50">
        <f>ROUND(((O768*3+P768*3+Q768*3+R768*3+S768*1)/13)*5,0)</f>
        <v/>
      </c>
      <c r="O768" s="43" t="n">
        <v>74.75</v>
      </c>
      <c r="P768" s="43" t="n">
        <v>72.23</v>
      </c>
      <c r="Q768" s="43" t="n">
        <v>66.5</v>
      </c>
      <c r="R768" s="43" t="n">
        <v>74.38</v>
      </c>
      <c r="S768" s="43" t="n">
        <v>68.75</v>
      </c>
      <c r="T768" s="58">
        <f>IF($C768="","",IF(ISNA(MATCH($C768,Comparativosimulacros!$E:$E,0)),"Falta en Comparativo","Sí está"))</f>
        <v/>
      </c>
    </row>
    <row r="769" ht="15.75" customHeight="1" s="42">
      <c r="A769" s="50" t="n">
        <v>1003</v>
      </c>
      <c r="B769" s="44" t="n"/>
      <c r="C769" s="44" t="n">
        <v>1011512947</v>
      </c>
      <c r="D769" s="43" t="inlineStr">
        <is>
          <t>Hernández Ocampo José Alejandro</t>
        </is>
      </c>
      <c r="E769" s="51" t="n"/>
      <c r="F769" s="52" t="n"/>
      <c r="G769" s="45" t="n">
        <v>3.69</v>
      </c>
      <c r="H769" s="45" t="n">
        <v>4.57</v>
      </c>
      <c r="I769" s="45" t="n">
        <v>4.33</v>
      </c>
      <c r="J769" s="45" t="n">
        <v>4.4</v>
      </c>
      <c r="K769" s="45" t="n">
        <v>5</v>
      </c>
      <c r="L769" s="58">
        <f>IF(OR($A769="",$N769=0),"",COUNTIFS($A$5:$A$1500,$A769,$N$5:$N$1500,"&gt;"&amp;$N769)+1)</f>
        <v/>
      </c>
      <c r="M769" s="58">
        <f>IF(OR($A769="",$N769=0),"",IF(AND($A769&gt;=1001,$A769&lt;=1005),COUNTIFS($A$5:$A$1500,"&gt;=1001",$A$5:$A$1500,"&lt;=1005",$N$5:$N$1500,"&gt;"&amp;$N769)+1,""))</f>
        <v/>
      </c>
      <c r="N769" s="50">
        <f>ROUND(((O769*3+P769*3+Q769*3+R769*3+S769*1)/13)*5,0)</f>
        <v/>
      </c>
      <c r="O769" s="43" t="n">
        <v>57.5</v>
      </c>
      <c r="P769" s="43" t="n">
        <v>67.59999999999999</v>
      </c>
      <c r="Q769" s="43" t="n">
        <v>78.75</v>
      </c>
      <c r="R769" s="43" t="n">
        <v>87.5</v>
      </c>
      <c r="S769" s="43" t="n">
        <v>91.67</v>
      </c>
      <c r="T769" s="58">
        <f>IF($C769="","",IF(ISNA(MATCH($C769,Comparativosimulacros!$E:$E,0)),"Falta en Comparativo","Sí está"))</f>
        <v/>
      </c>
    </row>
    <row r="770" ht="15.75" customHeight="1" s="42">
      <c r="A770" s="50" t="n">
        <v>1003</v>
      </c>
      <c r="B770" s="44" t="n"/>
      <c r="C770" s="44" t="n">
        <v>1011592670</v>
      </c>
      <c r="D770" s="43" t="inlineStr">
        <is>
          <t>Hernández Rodríguez Darsy</t>
        </is>
      </c>
      <c r="E770" s="51" t="n"/>
      <c r="F770" s="52" t="n"/>
      <c r="G770" s="45" t="n">
        <v>3.14</v>
      </c>
      <c r="H770" s="45" t="n">
        <v>5</v>
      </c>
      <c r="I770" s="45" t="n">
        <v>3.02</v>
      </c>
      <c r="J770" s="45" t="n">
        <v>2.42</v>
      </c>
      <c r="K770" s="45" t="n">
        <v>2.82</v>
      </c>
      <c r="L770" s="58">
        <f>IF(OR($A770="",$N770=0),"",COUNTIFS($A$5:$A$1500,$A770,$N$5:$N$1500,"&gt;"&amp;$N770)+1)</f>
        <v/>
      </c>
      <c r="M770" s="58">
        <f>IF(OR($A770="",$N770=0),"",IF(AND($A770&gt;=1001,$A770&lt;=1005),COUNTIFS($A$5:$A$1500,"&gt;=1001",$A$5:$A$1500,"&lt;=1005",$N$5:$N$1500,"&gt;"&amp;$N770)+1,""))</f>
        <v/>
      </c>
      <c r="N770" s="50">
        <f>ROUND(((O770*3+P770*3+Q770*3+R770*3+S770*1)/13)*5,0)</f>
        <v/>
      </c>
      <c r="O770" s="43" t="n">
        <v>48.88</v>
      </c>
      <c r="P770" s="43" t="n">
        <v>80.45</v>
      </c>
      <c r="Q770" s="43" t="n">
        <v>55</v>
      </c>
      <c r="R770" s="43" t="n">
        <v>48.13</v>
      </c>
      <c r="S770" s="43" t="n">
        <v>45.83</v>
      </c>
      <c r="T770" s="58">
        <f>IF($C770="","",IF(ISNA(MATCH($C770,Comparativosimulacros!$E:$E,0)),"Falta en Comparativo","Sí está"))</f>
        <v/>
      </c>
    </row>
    <row r="771" ht="15.75" customHeight="1" s="42">
      <c r="A771" s="50" t="n">
        <v>1003</v>
      </c>
      <c r="B771" s="44" t="n"/>
      <c r="C771" s="44" t="n">
        <v>1011593199</v>
      </c>
      <c r="D771" s="43" t="inlineStr">
        <is>
          <t>Higuita Tilano Bryan Zavir</t>
        </is>
      </c>
      <c r="E771" s="51" t="n"/>
      <c r="F771" s="52" t="n"/>
      <c r="G771" s="45" t="n">
        <v>3.88</v>
      </c>
      <c r="H771" s="45" t="n">
        <v>5</v>
      </c>
      <c r="I771" s="45" t="n">
        <v>3.65</v>
      </c>
      <c r="J771" s="45" t="n">
        <v>3.74</v>
      </c>
      <c r="K771" s="45" t="n">
        <v>5</v>
      </c>
      <c r="L771" s="58">
        <f>IF(OR($A771="",$N771=0),"",COUNTIFS($A$5:$A$1500,$A771,$N$5:$N$1500,"&gt;"&amp;$N771)+1)</f>
        <v/>
      </c>
      <c r="M771" s="58">
        <f>IF(OR($A771="",$N771=0),"",IF(AND($A771&gt;=1001,$A771&lt;=1005),COUNTIFS($A$5:$A$1500,"&gt;=1001",$A$5:$A$1500,"&lt;=1005",$N$5:$N$1500,"&gt;"&amp;$N771)+1,""))</f>
        <v/>
      </c>
      <c r="N771" s="50">
        <f>ROUND(((O771*3+P771*3+Q771*3+R771*3+S771*1)/13)*5,0)</f>
        <v/>
      </c>
      <c r="O771" s="43" t="n">
        <v>60.38</v>
      </c>
      <c r="P771" s="43" t="n">
        <v>84.72</v>
      </c>
      <c r="Q771" s="43" t="n">
        <v>66.5</v>
      </c>
      <c r="R771" s="43" t="n">
        <v>74.38</v>
      </c>
      <c r="S771" s="43" t="n">
        <v>100</v>
      </c>
      <c r="T771" s="58">
        <f>IF($C771="","",IF(ISNA(MATCH($C771,Comparativosimulacros!$E:$E,0)),"Falta en Comparativo","Sí está"))</f>
        <v/>
      </c>
    </row>
    <row r="772" ht="15.75" customHeight="1" s="42">
      <c r="A772" s="50" t="n">
        <v>1003</v>
      </c>
      <c r="B772" s="44" t="n"/>
      <c r="C772" s="44" t="n">
        <v>1018240900</v>
      </c>
      <c r="D772" s="43" t="inlineStr">
        <is>
          <t>Holguin Durango Sara</t>
        </is>
      </c>
      <c r="E772" s="51" t="n"/>
      <c r="F772" s="52" t="n"/>
      <c r="G772" s="45" t="n">
        <v>3.69</v>
      </c>
      <c r="H772" s="45" t="n">
        <v>2.88</v>
      </c>
      <c r="I772" s="45" t="n">
        <v>1.83</v>
      </c>
      <c r="J772" s="45" t="n">
        <v>3.3</v>
      </c>
      <c r="K772" s="45" t="n">
        <v>1.97</v>
      </c>
      <c r="L772" s="58">
        <f>IF(OR($A772="",$N772=0),"",COUNTIFS($A$5:$A$1500,$A772,$N$5:$N$1500,"&gt;"&amp;$N772)+1)</f>
        <v/>
      </c>
      <c r="M772" s="58">
        <f>IF(OR($A772="",$N772=0),"",IF(AND($A772&gt;=1001,$A772&lt;=1005),COUNTIFS($A$5:$A$1500,"&gt;=1001",$A$5:$A$1500,"&lt;=1005",$N$5:$N$1500,"&gt;"&amp;$N772)+1,""))</f>
        <v/>
      </c>
      <c r="N772" s="50">
        <f>ROUND(((O772*3+P772*3+Q772*3+R772*3+S772*1)/13)*5,0)</f>
        <v/>
      </c>
      <c r="O772" s="43" t="n">
        <v>57.5</v>
      </c>
      <c r="P772" s="43" t="n">
        <v>42.56</v>
      </c>
      <c r="Q772" s="43" t="n">
        <v>33.25</v>
      </c>
      <c r="R772" s="43" t="n">
        <v>65.63</v>
      </c>
      <c r="S772" s="43" t="n">
        <v>32.08</v>
      </c>
      <c r="T772" s="58">
        <f>IF($C772="","",IF(ISNA(MATCH($C772,Comparativosimulacros!$E:$E,0)),"Falta en Comparativo","Sí está"))</f>
        <v/>
      </c>
    </row>
    <row r="773" ht="15.75" customHeight="1" s="42">
      <c r="A773" s="50" t="n">
        <v>1003</v>
      </c>
      <c r="B773" s="44" t="n"/>
      <c r="C773" s="44" t="n">
        <v>1011593126</v>
      </c>
      <c r="D773" s="43" t="inlineStr">
        <is>
          <t>Jiménez Holguín Valeria</t>
        </is>
      </c>
      <c r="E773" s="51" t="n"/>
      <c r="F773" s="52" t="n"/>
      <c r="G773" s="45" t="n">
        <v>2.21</v>
      </c>
      <c r="H773" s="45" t="n">
        <v>2.97</v>
      </c>
      <c r="I773" s="45" t="n">
        <v>2.3</v>
      </c>
      <c r="J773" s="45" t="n">
        <v>3.52</v>
      </c>
      <c r="K773" s="45" t="n">
        <v>1.69</v>
      </c>
      <c r="L773" s="58">
        <f>IF(OR($A773="",$N773=0),"",COUNTIFS($A$5:$A$1500,$A773,$N$5:$N$1500,"&gt;"&amp;$N773)+1)</f>
        <v/>
      </c>
      <c r="M773" s="58">
        <f>IF(OR($A773="",$N773=0),"",IF(AND($A773&gt;=1001,$A773&lt;=1005),COUNTIFS($A$5:$A$1500,"&gt;=1001",$A$5:$A$1500,"&lt;=1005",$N$5:$N$1500,"&gt;"&amp;$N773)+1,""))</f>
        <v/>
      </c>
      <c r="N773" s="50">
        <f>ROUND(((O773*3+P773*3+Q773*3+R773*3+S773*1)/13)*5,0)</f>
        <v/>
      </c>
      <c r="O773" s="43" t="n">
        <v>34.5</v>
      </c>
      <c r="P773" s="43" t="n">
        <v>43.93</v>
      </c>
      <c r="Q773" s="43" t="n">
        <v>41.88</v>
      </c>
      <c r="R773" s="43" t="n">
        <v>70</v>
      </c>
      <c r="S773" s="43" t="n">
        <v>27.5</v>
      </c>
      <c r="T773" s="58">
        <f>IF($C773="","",IF(ISNA(MATCH($C773,Comparativosimulacros!$E:$E,0)),"Falta en Comparativo","Sí está"))</f>
        <v/>
      </c>
    </row>
    <row r="774" ht="15.75" customHeight="1" s="42">
      <c r="A774" s="50" t="n">
        <v>1003</v>
      </c>
      <c r="B774" s="44" t="n"/>
      <c r="C774" s="44" t="n">
        <v>1011594123</v>
      </c>
      <c r="D774" s="43" t="inlineStr">
        <is>
          <t>Londoño Uribe Tomas</t>
        </is>
      </c>
      <c r="E774" s="51" t="n"/>
      <c r="F774" s="52" t="n"/>
      <c r="G774" s="45" t="n">
        <v>3.51</v>
      </c>
      <c r="H774" s="45" t="n">
        <v>4.45</v>
      </c>
      <c r="I774" s="45" t="n">
        <v>4.96</v>
      </c>
      <c r="J774" s="45" t="n">
        <v>3.96</v>
      </c>
      <c r="K774" s="45" t="n">
        <v>5</v>
      </c>
      <c r="L774" s="58">
        <f>IF(OR($A774="",$N774=0),"",COUNTIFS($A$5:$A$1500,$A774,$N$5:$N$1500,"&gt;"&amp;$N774)+1)</f>
        <v/>
      </c>
      <c r="M774" s="58">
        <f>IF(OR($A774="",$N774=0),"",IF(AND($A774&gt;=1001,$A774&lt;=1005),COUNTIFS($A$5:$A$1500,"&gt;=1001",$A$5:$A$1500,"&lt;=1005",$N$5:$N$1500,"&gt;"&amp;$N774)+1,""))</f>
        <v/>
      </c>
      <c r="N774" s="50">
        <f>ROUND(((O774*3+P774*3+Q774*3+R774*3+S774*1)/13)*5,0)</f>
        <v/>
      </c>
      <c r="O774" s="43" t="n">
        <v>54.63</v>
      </c>
      <c r="P774" s="43" t="n">
        <v>65.83</v>
      </c>
      <c r="Q774" s="43" t="n">
        <v>90.25</v>
      </c>
      <c r="R774" s="43" t="n">
        <v>78.75</v>
      </c>
      <c r="S774" s="43" t="n">
        <v>87.08</v>
      </c>
      <c r="T774" s="58">
        <f>IF($C774="","",IF(ISNA(MATCH($C774,Comparativosimulacros!$E:$E,0)),"Falta en Comparativo","Sí está"))</f>
        <v/>
      </c>
    </row>
    <row r="775" ht="15.75" customHeight="1" s="42">
      <c r="A775" s="50" t="n">
        <v>1003</v>
      </c>
      <c r="B775" s="44" t="n"/>
      <c r="C775" s="44" t="n">
        <v>1011594129</v>
      </c>
      <c r="D775" s="43" t="inlineStr">
        <is>
          <t>Marín David Andrés Jacobo</t>
        </is>
      </c>
      <c r="E775" s="51" t="n"/>
      <c r="F775" s="52" t="n"/>
      <c r="G775" s="45" t="n">
        <v>3.14</v>
      </c>
      <c r="H775" s="45" t="n">
        <v>3.41</v>
      </c>
      <c r="I775" s="45" t="n">
        <v>1.83</v>
      </c>
      <c r="J775" s="45" t="n">
        <v>3.08</v>
      </c>
      <c r="K775" s="45" t="n">
        <v>3.66</v>
      </c>
      <c r="L775" s="58">
        <f>IF(OR($A775="",$N775=0),"",COUNTIFS($A$5:$A$1500,$A775,$N$5:$N$1500,"&gt;"&amp;$N775)+1)</f>
        <v/>
      </c>
      <c r="M775" s="58">
        <f>IF(OR($A775="",$N775=0),"",IF(AND($A775&gt;=1001,$A775&lt;=1005),COUNTIFS($A$5:$A$1500,"&gt;=1001",$A$5:$A$1500,"&lt;=1005",$N$5:$N$1500,"&gt;"&amp;$N775)+1,""))</f>
        <v/>
      </c>
      <c r="N775" s="50">
        <f>ROUND(((O775*3+P775*3+Q775*3+R775*3+S775*1)/13)*5,0)</f>
        <v/>
      </c>
      <c r="O775" s="43" t="n">
        <v>48.88</v>
      </c>
      <c r="P775" s="43" t="n">
        <v>50.49</v>
      </c>
      <c r="Q775" s="43" t="n">
        <v>33.25</v>
      </c>
      <c r="R775" s="43" t="n">
        <v>61.25</v>
      </c>
      <c r="S775" s="43" t="n">
        <v>59.58</v>
      </c>
      <c r="T775" s="58">
        <f>IF($C775="","",IF(ISNA(MATCH($C775,Comparativosimulacros!$E:$E,0)),"Falta en Comparativo","Sí está"))</f>
        <v/>
      </c>
    </row>
    <row r="776" ht="15.75" customHeight="1" s="42">
      <c r="A776" s="50" t="n">
        <v>1003</v>
      </c>
      <c r="B776" s="44" t="n"/>
      <c r="C776" s="44" t="n">
        <v>1011593072</v>
      </c>
      <c r="D776" s="43" t="inlineStr">
        <is>
          <t>Martínez Salas Sebastián</t>
        </is>
      </c>
      <c r="E776" s="51" t="n"/>
      <c r="F776" s="52" t="n"/>
      <c r="G776" s="45" t="n">
        <v>3.51</v>
      </c>
      <c r="H776" s="45" t="n">
        <v>3.2</v>
      </c>
      <c r="I776" s="45" t="n">
        <v>3.59</v>
      </c>
      <c r="J776" s="45" t="n">
        <v>3.3</v>
      </c>
      <c r="K776" s="45" t="n">
        <v>3.38</v>
      </c>
      <c r="L776" s="58">
        <f>IF(OR($A776="",$N776=0),"",COUNTIFS($A$5:$A$1500,$A776,$N$5:$N$1500,"&gt;"&amp;$N776)+1)</f>
        <v/>
      </c>
      <c r="M776" s="58">
        <f>IF(OR($A776="",$N776=0),"",IF(AND($A776&gt;=1001,$A776&lt;=1005),COUNTIFS($A$5:$A$1500,"&gt;=1001",$A$5:$A$1500,"&lt;=1005",$N$5:$N$1500,"&gt;"&amp;$N776)+1,""))</f>
        <v/>
      </c>
      <c r="N776" s="50">
        <f>ROUND(((O776*3+P776*3+Q776*3+R776*3+S776*1)/13)*5,0)</f>
        <v/>
      </c>
      <c r="O776" s="43" t="n">
        <v>54.63</v>
      </c>
      <c r="P776" s="43" t="n">
        <v>47.35</v>
      </c>
      <c r="Q776" s="43" t="n">
        <v>65.25</v>
      </c>
      <c r="R776" s="43" t="n">
        <v>65.63</v>
      </c>
      <c r="S776" s="43" t="n">
        <v>55</v>
      </c>
      <c r="T776" s="58">
        <f>IF($C776="","",IF(ISNA(MATCH($C776,Comparativosimulacros!$E:$E,0)),"Falta en Comparativo","Sí está"))</f>
        <v/>
      </c>
    </row>
    <row r="777" ht="15.75" customHeight="1" s="42">
      <c r="A777" s="50" t="n">
        <v>1003</v>
      </c>
      <c r="B777" s="44" t="n"/>
      <c r="C777" s="44" t="n">
        <v>1011592641</v>
      </c>
      <c r="D777" s="43" t="inlineStr">
        <is>
          <t>Molina Moreno Loredana</t>
        </is>
      </c>
      <c r="E777" s="51" t="n"/>
      <c r="F777" s="52" t="n"/>
      <c r="G777" s="45" t="n">
        <v>4.69</v>
      </c>
      <c r="H777" s="45" t="n">
        <v>3.2</v>
      </c>
      <c r="I777" s="45" t="n">
        <v>3.59</v>
      </c>
      <c r="J777" s="45" t="n">
        <v>3.08</v>
      </c>
      <c r="K777" s="45" t="n">
        <v>3.1</v>
      </c>
      <c r="L777" s="58">
        <f>IF(OR($A777="",$N777=0),"",COUNTIFS($A$5:$A$1500,$A777,$N$5:$N$1500,"&gt;"&amp;$N777)+1)</f>
        <v/>
      </c>
      <c r="M777" s="58">
        <f>IF(OR($A777="",$N777=0),"",IF(AND($A777&gt;=1001,$A777&lt;=1005),COUNTIFS($A$5:$A$1500,"&gt;=1001",$A$5:$A$1500,"&lt;=1005",$N$5:$N$1500,"&gt;"&amp;$N777)+1,""))</f>
        <v/>
      </c>
      <c r="N777" s="50">
        <f>ROUND(((O777*3+P777*3+Q777*3+R777*3+S777*1)/13)*5,0)</f>
        <v/>
      </c>
      <c r="O777" s="43" t="n">
        <v>73</v>
      </c>
      <c r="P777" s="43" t="n">
        <v>47.35</v>
      </c>
      <c r="Q777" s="43" t="n">
        <v>65.25</v>
      </c>
      <c r="R777" s="43" t="n">
        <v>61.25</v>
      </c>
      <c r="S777" s="43" t="n">
        <v>50.42</v>
      </c>
      <c r="T777" s="58">
        <f>IF($C777="","",IF(ISNA(MATCH($C777,Comparativosimulacros!$E:$E,0)),"Falta en Comparativo","Sí está"))</f>
        <v/>
      </c>
    </row>
    <row r="778" ht="15.75" customHeight="1" s="42">
      <c r="A778" s="50" t="n">
        <v>1003</v>
      </c>
      <c r="B778" s="44" t="n"/>
      <c r="C778" s="44" t="n">
        <v>1011592939</v>
      </c>
      <c r="D778" s="43" t="inlineStr">
        <is>
          <t>Ospina Garces Jarrison Manuel</t>
        </is>
      </c>
      <c r="E778" s="51" t="n"/>
      <c r="F778" s="52" t="n"/>
      <c r="G778" s="45" t="n">
        <v>2.21</v>
      </c>
      <c r="H778" s="45" t="n">
        <v>1.72</v>
      </c>
      <c r="I778" s="45" t="n">
        <v>3.74</v>
      </c>
      <c r="J778" s="45" t="n">
        <v>3.08</v>
      </c>
      <c r="K778" s="45" t="n">
        <v>3.38</v>
      </c>
      <c r="L778" s="58">
        <f>IF(OR($A778="",$N778=0),"",COUNTIFS($A$5:$A$1500,$A778,$N$5:$N$1500,"&gt;"&amp;$N778)+1)</f>
        <v/>
      </c>
      <c r="M778" s="58">
        <f>IF(OR($A778="",$N778=0),"",IF(AND($A778&gt;=1001,$A778&lt;=1005),COUNTIFS($A$5:$A$1500,"&gt;=1001",$A$5:$A$1500,"&lt;=1005",$N$5:$N$1500,"&gt;"&amp;$N778)+1,""))</f>
        <v/>
      </c>
      <c r="N778" s="50">
        <f>ROUND(((O778*3+P778*3+Q778*3+R778*3+S778*1)/13)*5,0)</f>
        <v/>
      </c>
      <c r="O778" s="43" t="n">
        <v>34.5</v>
      </c>
      <c r="P778" s="43" t="n">
        <v>25.45</v>
      </c>
      <c r="Q778" s="43" t="n">
        <v>68.13</v>
      </c>
      <c r="R778" s="43" t="n">
        <v>61.25</v>
      </c>
      <c r="S778" s="43" t="n">
        <v>55</v>
      </c>
      <c r="T778" s="58">
        <f>IF($C778="","",IF(ISNA(MATCH($C778,Comparativosimulacros!$E:$E,0)),"Falta en Comparativo","Sí está"))</f>
        <v/>
      </c>
    </row>
    <row r="779" ht="15.75" customHeight="1" s="42">
      <c r="A779" s="50" t="n">
        <v>1003</v>
      </c>
      <c r="B779" s="44" t="n"/>
      <c r="C779" s="44" t="n">
        <v>1011594173</v>
      </c>
      <c r="D779" s="43" t="inlineStr">
        <is>
          <t>Patiño Flórez Matías</t>
        </is>
      </c>
      <c r="E779" s="51" t="n"/>
      <c r="F779" s="52" t="n"/>
      <c r="G779" s="45" t="n">
        <v>4.43</v>
      </c>
      <c r="H779" s="45" t="n">
        <v>4.45</v>
      </c>
      <c r="I779" s="45" t="n">
        <v>3.34</v>
      </c>
      <c r="J779" s="45" t="n">
        <v>3.52</v>
      </c>
      <c r="K779" s="45" t="n">
        <v>4.23</v>
      </c>
      <c r="L779" s="58">
        <f>IF(OR($A779="",$N779=0),"",COUNTIFS($A$5:$A$1500,$A779,$N$5:$N$1500,"&gt;"&amp;$N779)+1)</f>
        <v/>
      </c>
      <c r="M779" s="58">
        <f>IF(OR($A779="",$N779=0),"",IF(AND($A779&gt;=1001,$A779&lt;=1005),COUNTIFS($A$5:$A$1500,"&gt;=1001",$A$5:$A$1500,"&lt;=1005",$N$5:$N$1500,"&gt;"&amp;$N779)+1,""))</f>
        <v/>
      </c>
      <c r="N779" s="50">
        <f>ROUND(((O779*3+P779*3+Q779*3+R779*3+S779*1)/13)*5,0)</f>
        <v/>
      </c>
      <c r="O779" s="43" t="n">
        <v>69</v>
      </c>
      <c r="P779" s="43" t="n">
        <v>65.83</v>
      </c>
      <c r="Q779" s="43" t="n">
        <v>60.75</v>
      </c>
      <c r="R779" s="43" t="n">
        <v>70</v>
      </c>
      <c r="S779" s="43" t="n">
        <v>68.75</v>
      </c>
      <c r="T779" s="58">
        <f>IF($C779="","",IF(ISNA(MATCH($C779,Comparativosimulacros!$E:$E,0)),"Falta en Comparativo","Sí está"))</f>
        <v/>
      </c>
    </row>
    <row r="780" ht="15.75" customHeight="1" s="42">
      <c r="A780" s="50" t="n">
        <v>1003</v>
      </c>
      <c r="B780" s="44" t="n"/>
      <c r="C780" s="44" t="n">
        <v>1028402423</v>
      </c>
      <c r="D780" s="43" t="inlineStr">
        <is>
          <t>Présiga Hernández Stefany</t>
        </is>
      </c>
      <c r="E780" s="51" t="n"/>
      <c r="F780" s="52" t="n"/>
      <c r="G780" s="45" t="n">
        <v>3.88</v>
      </c>
      <c r="H780" s="45" t="n">
        <v>2.99</v>
      </c>
      <c r="I780" s="45" t="n">
        <v>3.5</v>
      </c>
      <c r="J780" s="45" t="n">
        <v>3.74</v>
      </c>
      <c r="K780" s="45" t="n">
        <v>5</v>
      </c>
      <c r="L780" s="58">
        <f>IF(OR($A780="",$N780=0),"",COUNTIFS($A$5:$A$1500,$A780,$N$5:$N$1500,"&gt;"&amp;$N780)+1)</f>
        <v/>
      </c>
      <c r="M780" s="58">
        <f>IF(OR($A780="",$N780=0),"",IF(AND($A780&gt;=1001,$A780&lt;=1005),COUNTIFS($A$5:$A$1500,"&gt;=1001",$A$5:$A$1500,"&lt;=1005",$N$5:$N$1500,"&gt;"&amp;$N780)+1,""))</f>
        <v/>
      </c>
      <c r="N780" s="50">
        <f>ROUND(((O780*3+P780*3+Q780*3+R780*3+S780*1)/13)*5,0)</f>
        <v/>
      </c>
      <c r="O780" s="43" t="n">
        <v>60.38</v>
      </c>
      <c r="P780" s="43" t="n">
        <v>44.21</v>
      </c>
      <c r="Q780" s="43" t="n">
        <v>63.63</v>
      </c>
      <c r="R780" s="43" t="n">
        <v>74.38</v>
      </c>
      <c r="S780" s="43" t="n">
        <v>96.25</v>
      </c>
      <c r="T780" s="58">
        <f>IF($C780="","",IF(ISNA(MATCH($C780,Comparativosimulacros!$E:$E,0)),"Falta en Comparativo","Sí está"))</f>
        <v/>
      </c>
    </row>
    <row r="781" ht="15.75" customHeight="1" s="42">
      <c r="A781" s="50" t="n">
        <v>1003</v>
      </c>
      <c r="B781" s="44" t="n"/>
      <c r="C781" s="44" t="n">
        <v>1025767199</v>
      </c>
      <c r="D781" s="43" t="inlineStr">
        <is>
          <t>Quiroz López Sofia</t>
        </is>
      </c>
      <c r="E781" s="51" t="n"/>
      <c r="F781" s="52" t="n"/>
      <c r="G781" s="45" t="n">
        <v>3.69</v>
      </c>
      <c r="H781" s="45" t="n">
        <v>3.97</v>
      </c>
      <c r="I781" s="45" t="n">
        <v>4.38</v>
      </c>
      <c r="J781" s="45" t="n">
        <v>3.96</v>
      </c>
      <c r="K781" s="45" t="n">
        <v>3.38</v>
      </c>
      <c r="L781" s="58">
        <f>IF(OR($A781="",$N781=0),"",COUNTIFS($A$5:$A$1500,$A781,$N$5:$N$1500,"&gt;"&amp;$N781)+1)</f>
        <v/>
      </c>
      <c r="M781" s="58">
        <f>IF(OR($A781="",$N781=0),"",IF(AND($A781&gt;=1001,$A781&lt;=1005),COUNTIFS($A$5:$A$1500,"&gt;=1001",$A$5:$A$1500,"&lt;=1005",$N$5:$N$1500,"&gt;"&amp;$N781)+1,""))</f>
        <v/>
      </c>
      <c r="N781" s="50">
        <f>ROUND(((O781*3+P781*3+Q781*3+R781*3+S781*1)/13)*5,0)</f>
        <v/>
      </c>
      <c r="O781" s="43" t="n">
        <v>57.5</v>
      </c>
      <c r="P781" s="43" t="n">
        <v>58.71</v>
      </c>
      <c r="Q781" s="43" t="n">
        <v>79.63</v>
      </c>
      <c r="R781" s="43" t="n">
        <v>78.75</v>
      </c>
      <c r="S781" s="43" t="n">
        <v>55</v>
      </c>
      <c r="T781" s="58">
        <f>IF($C781="","",IF(ISNA(MATCH($C781,Comparativosimulacros!$E:$E,0)),"Falta en Comparativo","Sí está"))</f>
        <v/>
      </c>
    </row>
    <row r="782" ht="15.75" customHeight="1" s="42">
      <c r="A782" s="50" t="n">
        <v>1003</v>
      </c>
      <c r="B782" s="44" t="n"/>
      <c r="C782" s="44" t="n">
        <v>1015074734</v>
      </c>
      <c r="D782" s="43" t="inlineStr">
        <is>
          <t>Restrepo Zapata María Paula</t>
        </is>
      </c>
      <c r="E782" s="51" t="n"/>
      <c r="F782" s="52" t="n"/>
      <c r="G782" s="45" t="n">
        <v>2.58</v>
      </c>
      <c r="H782" s="45" t="n">
        <v>1.71</v>
      </c>
      <c r="I782" s="45" t="n">
        <v>3.85</v>
      </c>
      <c r="J782" s="45" t="n">
        <v>2.64</v>
      </c>
      <c r="K782" s="45" t="n">
        <v>2.25</v>
      </c>
      <c r="L782" s="58">
        <f>IF(OR($A782="",$N782=0),"",COUNTIFS($A$5:$A$1500,$A782,$N$5:$N$1500,"&gt;"&amp;$N782)+1)</f>
        <v/>
      </c>
      <c r="M782" s="58">
        <f>IF(OR($A782="",$N782=0),"",IF(AND($A782&gt;=1001,$A782&lt;=1005),COUNTIFS($A$5:$A$1500,"&gt;=1001",$A$5:$A$1500,"&lt;=1005",$N$5:$N$1500,"&gt;"&amp;$N782)+1,""))</f>
        <v/>
      </c>
      <c r="N782" s="50">
        <f>ROUND(((O782*3+P782*3+Q782*3+R782*3+S782*1)/13)*5,0)</f>
        <v/>
      </c>
      <c r="O782" s="43" t="n">
        <v>40.25</v>
      </c>
      <c r="P782" s="43" t="n">
        <v>25.33</v>
      </c>
      <c r="Q782" s="43" t="n">
        <v>70.13</v>
      </c>
      <c r="R782" s="43" t="n">
        <v>52.5</v>
      </c>
      <c r="S782" s="43" t="n">
        <v>36.67</v>
      </c>
      <c r="T782" s="58">
        <f>IF($C782="","",IF(ISNA(MATCH($C782,Comparativosimulacros!$E:$E,0)),"Falta en Comparativo","Sí está"))</f>
        <v/>
      </c>
    </row>
    <row r="783" ht="15.75" customHeight="1" s="42">
      <c r="A783" s="50" t="n">
        <v>1003</v>
      </c>
      <c r="B783" s="44" t="n"/>
      <c r="C783" s="44" t="n">
        <v>1011594020</v>
      </c>
      <c r="D783" s="43" t="inlineStr">
        <is>
          <t>Rivera Mejía Sara Yurley</t>
        </is>
      </c>
      <c r="E783" s="51" t="n"/>
      <c r="F783" s="52" t="n"/>
      <c r="G783" s="45" t="n">
        <v>3.88</v>
      </c>
      <c r="H783" s="45" t="n">
        <v>3.98</v>
      </c>
      <c r="I783" s="45" t="n">
        <v>5</v>
      </c>
      <c r="J783" s="45" t="n">
        <v>3.74</v>
      </c>
      <c r="K783" s="45" t="n">
        <v>4.79</v>
      </c>
      <c r="L783" s="58">
        <f>IF(OR($A783="",$N783=0),"",COUNTIFS($A$5:$A$1500,$A783,$N$5:$N$1500,"&gt;"&amp;$N783)+1)</f>
        <v/>
      </c>
      <c r="M783" s="58">
        <f>IF(OR($A783="",$N783=0),"",IF(AND($A783&gt;=1001,$A783&lt;=1005),COUNTIFS($A$5:$A$1500,"&gt;=1001",$A$5:$A$1500,"&lt;=1005",$N$5:$N$1500,"&gt;"&amp;$N783)+1,""))</f>
        <v/>
      </c>
      <c r="N783" s="50">
        <f>ROUND(((O783*3+P783*3+Q783*3+R783*3+S783*1)/13)*5,0)</f>
        <v/>
      </c>
      <c r="O783" s="43" t="n">
        <v>60.38</v>
      </c>
      <c r="P783" s="43" t="n">
        <v>58.99</v>
      </c>
      <c r="Q783" s="43" t="n">
        <v>98.88</v>
      </c>
      <c r="R783" s="43" t="n">
        <v>74.38</v>
      </c>
      <c r="S783" s="43" t="n">
        <v>77.92</v>
      </c>
      <c r="T783" s="58">
        <f>IF($C783="","",IF(ISNA(MATCH($C783,Comparativosimulacros!$E:$E,0)),"Falta en Comparativo","Sí está"))</f>
        <v/>
      </c>
    </row>
    <row r="784" ht="15.75" customHeight="1" s="42">
      <c r="A784" s="50" t="n">
        <v>1003</v>
      </c>
      <c r="B784" s="44" t="n"/>
      <c r="C784" s="44" t="n">
        <v>1045507698</v>
      </c>
      <c r="D784" s="43" t="inlineStr">
        <is>
          <t>Sánchez Quinto Yan Carlos</t>
        </is>
      </c>
      <c r="E784" s="51" t="n"/>
      <c r="F784" s="52" t="n"/>
      <c r="G784" s="45" t="n">
        <v>2.4</v>
      </c>
      <c r="H784" s="45" t="n">
        <v>2.15</v>
      </c>
      <c r="I784" s="45" t="n">
        <v>1.2</v>
      </c>
      <c r="J784" s="45" t="n">
        <v>2.42</v>
      </c>
      <c r="K784" s="45" t="n">
        <v>1.69</v>
      </c>
      <c r="L784" s="58">
        <f>IF(OR($A784="",$N784=0),"",COUNTIFS($A$5:$A$1500,$A784,$N$5:$N$1500,"&gt;"&amp;$N784)+1)</f>
        <v/>
      </c>
      <c r="M784" s="58">
        <f>IF(OR($A784="",$N784=0),"",IF(AND($A784&gt;=1001,$A784&lt;=1005),COUNTIFS($A$5:$A$1500,"&gt;=1001",$A$5:$A$1500,"&lt;=1005",$N$5:$N$1500,"&gt;"&amp;$N784)+1,""))</f>
        <v/>
      </c>
      <c r="N784" s="50">
        <f>ROUND(((O784*3+P784*3+Q784*3+R784*3+S784*1)/13)*5,0)</f>
        <v/>
      </c>
      <c r="O784" s="43" t="n">
        <v>37.38</v>
      </c>
      <c r="P784" s="43" t="n">
        <v>31.89</v>
      </c>
      <c r="Q784" s="43" t="n">
        <v>21.75</v>
      </c>
      <c r="R784" s="43" t="n">
        <v>48.13</v>
      </c>
      <c r="S784" s="43" t="n">
        <v>27.5</v>
      </c>
      <c r="T784" s="58">
        <f>IF($C784="","",IF(ISNA(MATCH($C784,Comparativosimulacros!$E:$E,0)),"Falta en Comparativo","Sí está"))</f>
        <v/>
      </c>
    </row>
    <row r="785" ht="15.75" customHeight="1" s="42">
      <c r="A785" s="50" t="n">
        <v>1003</v>
      </c>
      <c r="B785" s="44" t="n"/>
      <c r="C785" s="44" t="n">
        <v>1011594146</v>
      </c>
      <c r="D785" s="43" t="inlineStr">
        <is>
          <t>Serna Londoño Maria Manuela</t>
        </is>
      </c>
      <c r="E785" s="51" t="n"/>
      <c r="F785" s="52" t="n"/>
      <c r="G785" s="45" t="n">
        <v>2.21</v>
      </c>
      <c r="H785" s="45" t="n">
        <v>2.97</v>
      </c>
      <c r="I785" s="45" t="n">
        <v>1.35</v>
      </c>
      <c r="J785" s="45" t="n">
        <v>3.08</v>
      </c>
      <c r="K785" s="45" t="n">
        <v>2.82</v>
      </c>
      <c r="L785" s="58">
        <f>IF(OR($A785="",$N785=0),"",COUNTIFS($A$5:$A$1500,$A785,$N$5:$N$1500,"&gt;"&amp;$N785)+1)</f>
        <v/>
      </c>
      <c r="M785" s="58">
        <f>IF(OR($A785="",$N785=0),"",IF(AND($A785&gt;=1001,$A785&lt;=1005),COUNTIFS($A$5:$A$1500,"&gt;=1001",$A$5:$A$1500,"&lt;=1005",$N$5:$N$1500,"&gt;"&amp;$N785)+1,""))</f>
        <v/>
      </c>
      <c r="N785" s="50">
        <f>ROUND(((O785*3+P785*3+Q785*3+R785*3+S785*1)/13)*5,0)</f>
        <v/>
      </c>
      <c r="O785" s="43" t="n">
        <v>34.5</v>
      </c>
      <c r="P785" s="43" t="n">
        <v>43.93</v>
      </c>
      <c r="Q785" s="43" t="n">
        <v>24.63</v>
      </c>
      <c r="R785" s="43" t="n">
        <v>61.25</v>
      </c>
      <c r="S785" s="43" t="n">
        <v>45.83</v>
      </c>
      <c r="T785" s="58">
        <f>IF($C785="","",IF(ISNA(MATCH($C785,Comparativosimulacros!$E:$E,0)),"Falta en Comparativo","Sí está"))</f>
        <v/>
      </c>
    </row>
    <row r="786" ht="15.75" customHeight="1" s="42">
      <c r="A786" s="50" t="n">
        <v>1003</v>
      </c>
      <c r="B786" s="44" t="n"/>
      <c r="C786" s="44" t="n">
        <v>1011593898</v>
      </c>
      <c r="D786" s="43" t="inlineStr">
        <is>
          <t>Silva Pérez Asly Milena</t>
        </is>
      </c>
      <c r="E786" s="51" t="n"/>
      <c r="F786" s="52" t="n"/>
      <c r="G786" s="45" t="n">
        <v>2.95</v>
      </c>
      <c r="H786" s="45" t="n">
        <v>3.09</v>
      </c>
      <c r="I786" s="45" t="n">
        <v>4.17</v>
      </c>
      <c r="J786" s="45" t="n">
        <v>3.3</v>
      </c>
      <c r="K786" s="45" t="n">
        <v>3.95</v>
      </c>
      <c r="L786" s="58">
        <f>IF(OR($A786="",$N786=0),"",COUNTIFS($A$5:$A$1500,$A786,$N$5:$N$1500,"&gt;"&amp;$N786)+1)</f>
        <v/>
      </c>
      <c r="M786" s="58">
        <f>IF(OR($A786="",$N786=0),"",IF(AND($A786&gt;=1001,$A786&lt;=1005),COUNTIFS($A$5:$A$1500,"&gt;=1001",$A$5:$A$1500,"&lt;=1005",$N$5:$N$1500,"&gt;"&amp;$N786)+1,""))</f>
        <v/>
      </c>
      <c r="N786" s="50">
        <f>ROUND(((O786*3+P786*3+Q786*3+R786*3+S786*1)/13)*5,0)</f>
        <v/>
      </c>
      <c r="O786" s="43" t="n">
        <v>46</v>
      </c>
      <c r="P786" s="43" t="n">
        <v>45.7</v>
      </c>
      <c r="Q786" s="43" t="n">
        <v>75.88</v>
      </c>
      <c r="R786" s="43" t="n">
        <v>65.63</v>
      </c>
      <c r="S786" s="43" t="n">
        <v>64.17</v>
      </c>
      <c r="T786" s="58">
        <f>IF($C786="","",IF(ISNA(MATCH($C786,Comparativosimulacros!$E:$E,0)),"Falta en Comparativo","Sí está"))</f>
        <v/>
      </c>
    </row>
    <row r="787" ht="15.75" customHeight="1" s="42">
      <c r="A787" s="50" t="n">
        <v>1003</v>
      </c>
      <c r="B787" s="44" t="n"/>
      <c r="C787" s="44" t="n">
        <v>1011592914</v>
      </c>
      <c r="D787" s="43" t="inlineStr">
        <is>
          <t>Tilano Cano María Del Mar</t>
        </is>
      </c>
      <c r="E787" s="51" t="n"/>
      <c r="F787" s="52" t="n"/>
      <c r="G787" s="45" t="n">
        <v>2.58</v>
      </c>
      <c r="H787" s="45" t="n">
        <v>3.48</v>
      </c>
      <c r="I787" s="45" t="n">
        <v>4.69</v>
      </c>
      <c r="J787" s="45" t="n">
        <v>3.96</v>
      </c>
      <c r="K787" s="45" t="n">
        <v>4.23</v>
      </c>
      <c r="L787" s="58">
        <f>IF(OR($A787="",$N787=0),"",COUNTIFS($A$5:$A$1500,$A787,$N$5:$N$1500,"&gt;"&amp;$N787)+1)</f>
        <v/>
      </c>
      <c r="M787" s="58">
        <f>IF(OR($A787="",$N787=0),"",IF(AND($A787&gt;=1001,$A787&lt;=1005),COUNTIFS($A$5:$A$1500,"&gt;=1001",$A$5:$A$1500,"&lt;=1005",$N$5:$N$1500,"&gt;"&amp;$N787)+1,""))</f>
        <v/>
      </c>
      <c r="N787" s="50">
        <f>ROUND(((O787*3+P787*3+Q787*3+R787*3+S787*1)/13)*5,0)</f>
        <v/>
      </c>
      <c r="O787" s="43" t="n">
        <v>40.25</v>
      </c>
      <c r="P787" s="43" t="n">
        <v>51.46</v>
      </c>
      <c r="Q787" s="43" t="n">
        <v>85.38</v>
      </c>
      <c r="R787" s="43" t="n">
        <v>78.75</v>
      </c>
      <c r="S787" s="43" t="n">
        <v>68.75</v>
      </c>
      <c r="T787" s="58">
        <f>IF($C787="","",IF(ISNA(MATCH($C787,Comparativosimulacros!$E:$E,0)),"Falta en Comparativo","Sí está"))</f>
        <v/>
      </c>
    </row>
    <row r="788" ht="15.75" customHeight="1" s="42">
      <c r="A788" s="50" t="n">
        <v>1003</v>
      </c>
      <c r="B788" s="44" t="n"/>
      <c r="C788" s="44" t="n">
        <v>1011594245</v>
      </c>
      <c r="D788" s="43" t="inlineStr">
        <is>
          <t>Usuga Benitez Manuela</t>
        </is>
      </c>
      <c r="E788" s="51" t="n"/>
      <c r="F788" s="52" t="n"/>
      <c r="G788" s="45" t="n">
        <v>1.85</v>
      </c>
      <c r="H788" s="45" t="n">
        <v>2.71</v>
      </c>
      <c r="I788" s="45" t="n">
        <v>2.71</v>
      </c>
      <c r="J788" s="45" t="n">
        <v>2.64</v>
      </c>
      <c r="K788" s="45" t="n">
        <v>1.69</v>
      </c>
      <c r="L788" s="58">
        <f>IF(OR($A788="",$N788=0),"",COUNTIFS($A$5:$A$1500,$A788,$N$5:$N$1500,"&gt;"&amp;$N788)+1)</f>
        <v/>
      </c>
      <c r="M788" s="58">
        <f>IF(OR($A788="",$N788=0),"",IF(AND($A788&gt;=1001,$A788&lt;=1005),COUNTIFS($A$5:$A$1500,"&gt;=1001",$A$5:$A$1500,"&lt;=1005",$N$5:$N$1500,"&gt;"&amp;$N788)+1,""))</f>
        <v/>
      </c>
      <c r="N788" s="50">
        <f>ROUND(((O788*3+P788*3+Q788*3+R788*3+S788*1)/13)*5,0)</f>
        <v/>
      </c>
      <c r="O788" s="43" t="n">
        <v>28.75</v>
      </c>
      <c r="P788" s="43" t="n">
        <v>40.1</v>
      </c>
      <c r="Q788" s="43" t="n">
        <v>49.25</v>
      </c>
      <c r="R788" s="43" t="n">
        <v>52.5</v>
      </c>
      <c r="S788" s="43" t="n">
        <v>27.5</v>
      </c>
      <c r="T788" s="58">
        <f>IF($C788="","",IF(ISNA(MATCH($C788,Comparativosimulacros!$E:$E,0)),"Falta en Comparativo","Sí está"))</f>
        <v/>
      </c>
    </row>
    <row r="789" ht="15.75" customHeight="1" s="42">
      <c r="A789" s="50" t="n">
        <v>1003</v>
      </c>
      <c r="B789" s="44" t="n"/>
      <c r="C789" s="44" t="n">
        <v>1038927924</v>
      </c>
      <c r="D789" s="43" t="inlineStr">
        <is>
          <t>Valle Gutiérrez Juan Sebastián</t>
        </is>
      </c>
      <c r="E789" s="51" t="n"/>
      <c r="F789" s="52" t="n"/>
      <c r="G789" s="45" t="n">
        <v>2.95</v>
      </c>
      <c r="H789" s="45" t="n">
        <v>2.71</v>
      </c>
      <c r="I789" s="45" t="n">
        <v>4.53</v>
      </c>
      <c r="J789" s="45" t="n">
        <v>3.08</v>
      </c>
      <c r="K789" s="45" t="n">
        <v>3.66</v>
      </c>
      <c r="L789" s="58">
        <f>IF(OR($A789="",$N789=0),"",COUNTIFS($A$5:$A$1500,$A789,$N$5:$N$1500,"&gt;"&amp;$N789)+1)</f>
        <v/>
      </c>
      <c r="M789" s="58">
        <f>IF(OR($A789="",$N789=0),"",IF(AND($A789&gt;=1001,$A789&lt;=1005),COUNTIFS($A$5:$A$1500,"&gt;=1001",$A$5:$A$1500,"&lt;=1005",$N$5:$N$1500,"&gt;"&amp;$N789)+1,""))</f>
        <v/>
      </c>
      <c r="N789" s="50">
        <f>ROUND(((O789*3+P789*3+Q789*3+R789*3+S789*1)/13)*5,0)</f>
        <v/>
      </c>
      <c r="O789" s="43" t="n">
        <v>46</v>
      </c>
      <c r="P789" s="43" t="n">
        <v>40.1</v>
      </c>
      <c r="Q789" s="43" t="n">
        <v>82.5</v>
      </c>
      <c r="R789" s="43" t="n">
        <v>61.25</v>
      </c>
      <c r="S789" s="43" t="n">
        <v>59.58</v>
      </c>
      <c r="T789" s="58">
        <f>IF($C789="","",IF(ISNA(MATCH($C789,Comparativosimulacros!$E:$E,0)),"Falta en Comparativo","Sí está"))</f>
        <v/>
      </c>
    </row>
    <row r="790" ht="15.75" customHeight="1" s="42">
      <c r="A790" s="50" t="n">
        <v>1003</v>
      </c>
      <c r="B790" s="44" t="n"/>
      <c r="C790" s="44" t="n">
        <v>1023831425</v>
      </c>
      <c r="D790" s="43" t="inlineStr">
        <is>
          <t>Zapata Lezcano Daninson Danilo</t>
        </is>
      </c>
      <c r="E790" s="51" t="n"/>
      <c r="F790" s="52" t="n"/>
      <c r="G790" s="45" t="n">
        <v>3.51</v>
      </c>
      <c r="H790" s="45" t="n">
        <v>4.12</v>
      </c>
      <c r="I790" s="45" t="n">
        <v>2.93</v>
      </c>
      <c r="J790" s="45" t="n">
        <v>4.18</v>
      </c>
      <c r="K790" s="45" t="n">
        <v>3.66</v>
      </c>
      <c r="L790" s="58">
        <f>IF(OR($A790="",$N790=0),"",COUNTIFS($A$5:$A$1500,$A790,$N$5:$N$1500,"&gt;"&amp;$N790)+1)</f>
        <v/>
      </c>
      <c r="M790" s="58">
        <f>IF(OR($A790="",$N790=0),"",IF(AND($A790&gt;=1001,$A790&lt;=1005),COUNTIFS($A$5:$A$1500,"&gt;=1001",$A$5:$A$1500,"&lt;=1005",$N$5:$N$1500,"&gt;"&amp;$N790)+1,""))</f>
        <v/>
      </c>
      <c r="N790" s="50">
        <f>ROUND(((O790*3+P790*3+Q790*3+R790*3+S790*1)/13)*5,0)</f>
        <v/>
      </c>
      <c r="O790" s="43" t="n">
        <v>54.63</v>
      </c>
      <c r="P790" s="43" t="n">
        <v>61.04</v>
      </c>
      <c r="Q790" s="43" t="n">
        <v>53.38</v>
      </c>
      <c r="R790" s="43" t="n">
        <v>83.13</v>
      </c>
      <c r="S790" s="43" t="n">
        <v>59.58</v>
      </c>
      <c r="T790" s="58">
        <f>IF($C790="","",IF(ISNA(MATCH($C790,Comparativosimulacros!$E:$E,0)),"Falta en Comparativo","Sí está"))</f>
        <v/>
      </c>
    </row>
    <row r="791" ht="15.75" customHeight="1" s="42">
      <c r="A791" s="50" t="n">
        <v>1004</v>
      </c>
      <c r="B791" s="44" t="n"/>
      <c r="C791" s="44" t="n">
        <v>1011593768</v>
      </c>
      <c r="D791" s="43" t="inlineStr">
        <is>
          <t>Acevedo Cano Julieta</t>
        </is>
      </c>
      <c r="E791" s="51" t="n"/>
      <c r="F791" s="52" t="n"/>
      <c r="G791" s="45" t="n">
        <v>2.01</v>
      </c>
      <c r="H791" s="45" t="n">
        <v>3.2</v>
      </c>
      <c r="I791" s="45" t="n">
        <v>2.37</v>
      </c>
      <c r="J791" s="45" t="n">
        <v>3.58</v>
      </c>
      <c r="K791" s="45" t="n">
        <v>2.4</v>
      </c>
      <c r="L791" s="58">
        <f>IF(OR($A791="",$N791=0),"",COUNTIFS($A$5:$A$1500,$A791,$N$5:$N$1500,"&gt;"&amp;$N791)+1)</f>
        <v/>
      </c>
      <c r="M791" s="58">
        <f>IF(OR($A791="",$N791=0),"",IF(AND($A791&gt;=1001,$A791&lt;=1005),COUNTIFS($A$5:$A$1500,"&gt;=1001",$A$5:$A$1500,"&lt;=1005",$N$5:$N$1500,"&gt;"&amp;$N791)+1,""))</f>
        <v/>
      </c>
      <c r="N791" s="50">
        <f>ROUND(((O791*3+P791*3+Q791*3+R791*3+S791*1)/13)*5,0)</f>
        <v/>
      </c>
      <c r="O791" s="43" t="n">
        <v>33</v>
      </c>
      <c r="P791" s="43" t="n">
        <v>50.92</v>
      </c>
      <c r="Q791" s="43" t="n">
        <v>42.25</v>
      </c>
      <c r="R791" s="43" t="n">
        <v>70</v>
      </c>
      <c r="S791" s="43" t="n">
        <v>45.83</v>
      </c>
      <c r="T791" s="58">
        <f>IF($C791="","",IF(ISNA(MATCH($C791,Comparativosimulacros!$E:$E,0)),"Falta en Comparativo","Sí está"))</f>
        <v/>
      </c>
    </row>
    <row r="792" ht="15.75" customHeight="1" s="42">
      <c r="A792" s="50" t="n">
        <v>1004</v>
      </c>
      <c r="B792" s="44" t="n"/>
      <c r="C792" s="44" t="n">
        <v>1011593107</v>
      </c>
      <c r="D792" s="43" t="inlineStr">
        <is>
          <t>Alcaraz Graciano Sebastián</t>
        </is>
      </c>
      <c r="E792" s="51" t="n"/>
      <c r="F792" s="52" t="n"/>
      <c r="G792" s="45" t="n">
        <v>1.46</v>
      </c>
      <c r="H792" s="45" t="n">
        <v>1.96</v>
      </c>
      <c r="I792" s="45" t="n">
        <v>2.91</v>
      </c>
      <c r="J792" s="45" t="n">
        <v>2.01</v>
      </c>
      <c r="K792" s="45" t="n">
        <v>2.16</v>
      </c>
      <c r="L792" s="58">
        <f>IF(OR($A792="",$N792=0),"",COUNTIFS($A$5:$A$1500,$A792,$N$5:$N$1500,"&gt;"&amp;$N792)+1)</f>
        <v/>
      </c>
      <c r="M792" s="58">
        <f>IF(OR($A792="",$N792=0),"",IF(AND($A792&gt;=1001,$A792&lt;=1005),COUNTIFS($A$5:$A$1500,"&gt;=1001",$A$5:$A$1500,"&lt;=1005",$N$5:$N$1500,"&gt;"&amp;$N792)+1,""))</f>
        <v/>
      </c>
      <c r="N792" s="50">
        <f>ROUND(((O792*3+P792*3+Q792*3+R792*3+S792*1)/13)*5,0)</f>
        <v/>
      </c>
      <c r="O792" s="43" t="n">
        <v>24</v>
      </c>
      <c r="P792" s="43" t="n">
        <v>31.19</v>
      </c>
      <c r="Q792" s="43" t="n">
        <v>51.88</v>
      </c>
      <c r="R792" s="43" t="n">
        <v>39.38</v>
      </c>
      <c r="S792" s="43" t="n">
        <v>41.25</v>
      </c>
      <c r="T792" s="58">
        <f>IF($C792="","",IF(ISNA(MATCH($C792,Comparativosimulacros!$E:$E,0)),"Falta en Comparativo","Sí está"))</f>
        <v/>
      </c>
    </row>
    <row r="793" ht="15.75" customHeight="1" s="42">
      <c r="A793" s="50" t="n">
        <v>1004</v>
      </c>
      <c r="B793" s="44" t="n"/>
      <c r="C793" s="44" t="n">
        <v>1011591538</v>
      </c>
      <c r="D793" s="43" t="inlineStr">
        <is>
          <t>Arcila Serna Jimena</t>
        </is>
      </c>
      <c r="E793" s="51" t="n"/>
      <c r="F793" s="52" t="n"/>
      <c r="G793" s="45" t="n">
        <v>2.2</v>
      </c>
      <c r="H793" s="45" t="n">
        <v>2.88</v>
      </c>
      <c r="I793" s="45" t="n">
        <v>1.83</v>
      </c>
      <c r="J793" s="45" t="n">
        <v>2.91</v>
      </c>
      <c r="K793" s="45" t="n">
        <v>4.08</v>
      </c>
      <c r="L793" s="58">
        <f>IF(OR($A793="",$N793=0),"",COUNTIFS($A$5:$A$1500,$A793,$N$5:$N$1500,"&gt;"&amp;$N793)+1)</f>
        <v/>
      </c>
      <c r="M793" s="58">
        <f>IF(OR($A793="",$N793=0),"",IF(AND($A793&gt;=1001,$A793&lt;=1005),COUNTIFS($A$5:$A$1500,"&gt;=1001",$A$5:$A$1500,"&lt;=1005",$N$5:$N$1500,"&gt;"&amp;$N793)+1,""))</f>
        <v/>
      </c>
      <c r="N793" s="50">
        <f>ROUND(((O793*3+P793*3+Q793*3+R793*3+S793*1)/13)*5,0)</f>
        <v/>
      </c>
      <c r="O793" s="43" t="n">
        <v>36</v>
      </c>
      <c r="P793" s="43" t="n">
        <v>45.74</v>
      </c>
      <c r="Q793" s="43" t="n">
        <v>32.63</v>
      </c>
      <c r="R793" s="43" t="n">
        <v>56.88</v>
      </c>
      <c r="S793" s="43" t="n">
        <v>77.92</v>
      </c>
      <c r="T793" s="58">
        <f>IF($C793="","",IF(ISNA(MATCH($C793,Comparativosimulacros!$E:$E,0)),"Falta en Comparativo","Sí está"))</f>
        <v/>
      </c>
    </row>
    <row r="794" ht="15.75" customHeight="1" s="42">
      <c r="A794" s="50" t="n">
        <v>1004</v>
      </c>
      <c r="B794" s="44" t="n"/>
      <c r="C794" s="44" t="n">
        <v>1011593387</v>
      </c>
      <c r="D794" s="43" t="inlineStr">
        <is>
          <t>Benítez González Martin</t>
        </is>
      </c>
      <c r="E794" s="51" t="n"/>
      <c r="F794" s="52" t="n"/>
      <c r="G794" s="45" t="n">
        <v>2.56</v>
      </c>
      <c r="H794" s="45" t="n">
        <v>3.2</v>
      </c>
      <c r="I794" s="45" t="n">
        <v>3.72</v>
      </c>
      <c r="J794" s="45" t="n">
        <v>3.81</v>
      </c>
      <c r="K794" s="45" t="n">
        <v>3.36</v>
      </c>
      <c r="L794" s="58">
        <f>IF(OR($A794="",$N794=0),"",COUNTIFS($A$5:$A$1500,$A794,$N$5:$N$1500,"&gt;"&amp;$N794)+1)</f>
        <v/>
      </c>
      <c r="M794" s="58">
        <f>IF(OR($A794="",$N794=0),"",IF(AND($A794&gt;=1001,$A794&lt;=1005),COUNTIFS($A$5:$A$1500,"&gt;=1001",$A$5:$A$1500,"&lt;=1005",$N$5:$N$1500,"&gt;"&amp;$N794)+1,""))</f>
        <v/>
      </c>
      <c r="N794" s="50">
        <f>ROUND(((O794*3+P794*3+Q794*3+R794*3+S794*1)/13)*5,0)</f>
        <v/>
      </c>
      <c r="O794" s="43" t="n">
        <v>42</v>
      </c>
      <c r="P794" s="43" t="n">
        <v>50.92</v>
      </c>
      <c r="Q794" s="43" t="n">
        <v>66.25</v>
      </c>
      <c r="R794" s="43" t="n">
        <v>74.38</v>
      </c>
      <c r="S794" s="43" t="n">
        <v>64.17</v>
      </c>
      <c r="T794" s="58">
        <f>IF($C794="","",IF(ISNA(MATCH($C794,Comparativosimulacros!$E:$E,0)),"Falta en Comparativo","Sí está"))</f>
        <v/>
      </c>
    </row>
    <row r="795" ht="15.75" customHeight="1" s="42">
      <c r="A795" s="50" t="n">
        <v>1004</v>
      </c>
      <c r="B795" s="44" t="n"/>
      <c r="C795" s="44" t="n">
        <v>1011592664</v>
      </c>
      <c r="D795" s="43" t="inlineStr">
        <is>
          <t>Cano Vargas María Alejandra</t>
        </is>
      </c>
      <c r="E795" s="51" t="n"/>
      <c r="F795" s="52" t="n"/>
      <c r="G795" s="45" t="n">
        <v>4.02</v>
      </c>
      <c r="H795" s="45" t="n">
        <v>2.25</v>
      </c>
      <c r="I795" s="45" t="n">
        <v>4.74</v>
      </c>
      <c r="J795" s="45" t="n">
        <v>2.91</v>
      </c>
      <c r="K795" s="45" t="n">
        <v>1.92</v>
      </c>
      <c r="L795" s="58">
        <f>IF(OR($A795="",$N795=0),"",COUNTIFS($A$5:$A$1500,$A795,$N$5:$N$1500,"&gt;"&amp;$N795)+1)</f>
        <v/>
      </c>
      <c r="M795" s="58">
        <f>IF(OR($A795="",$N795=0),"",IF(AND($A795&gt;=1001,$A795&lt;=1005),COUNTIFS($A$5:$A$1500,"&gt;=1001",$A$5:$A$1500,"&lt;=1005",$N$5:$N$1500,"&gt;"&amp;$N795)+1,""))</f>
        <v/>
      </c>
      <c r="N795" s="50">
        <f>ROUND(((O795*3+P795*3+Q795*3+R795*3+S795*1)/13)*5,0)</f>
        <v/>
      </c>
      <c r="O795" s="43" t="n">
        <v>66</v>
      </c>
      <c r="P795" s="43" t="n">
        <v>35.77</v>
      </c>
      <c r="Q795" s="43" t="n">
        <v>84.5</v>
      </c>
      <c r="R795" s="43" t="n">
        <v>56.88</v>
      </c>
      <c r="S795" s="43" t="n">
        <v>36.67</v>
      </c>
      <c r="T795" s="58">
        <f>IF($C795="","",IF(ISNA(MATCH($C795,Comparativosimulacros!$E:$E,0)),"Falta en Comparativo","Sí está"))</f>
        <v/>
      </c>
    </row>
    <row r="796" ht="15.75" customHeight="1" s="42">
      <c r="A796" s="50" t="n">
        <v>1004</v>
      </c>
      <c r="B796" s="44" t="n"/>
      <c r="C796" s="44" t="n">
        <v>1011593754</v>
      </c>
      <c r="D796" s="43" t="inlineStr">
        <is>
          <t>Cartagena Holguín Shara</t>
        </is>
      </c>
      <c r="E796" s="51" t="n"/>
      <c r="F796" s="52" t="n"/>
      <c r="G796" s="45" t="n">
        <v>5</v>
      </c>
      <c r="H796" s="45" t="n">
        <v>4.05</v>
      </c>
      <c r="I796" s="45" t="n">
        <v>4.74</v>
      </c>
      <c r="J796" s="45" t="n">
        <v>4.25</v>
      </c>
      <c r="K796" s="45" t="n">
        <v>4.79</v>
      </c>
      <c r="L796" s="58">
        <f>IF(OR($A796="",$N796=0),"",COUNTIFS($A$5:$A$1500,$A796,$N$5:$N$1500,"&gt;"&amp;$N796)+1)</f>
        <v/>
      </c>
      <c r="M796" s="58">
        <f>IF(OR($A796="",$N796=0),"",IF(AND($A796&gt;=1001,$A796&lt;=1005),COUNTIFS($A$5:$A$1500,"&gt;=1001",$A$5:$A$1500,"&lt;=1005",$N$5:$N$1500,"&gt;"&amp;$N796)+1,""))</f>
        <v/>
      </c>
      <c r="N796" s="50">
        <f>ROUND(((O796*3+P796*3+Q796*3+R796*3+S796*1)/13)*5,0)</f>
        <v/>
      </c>
      <c r="O796" s="43" t="n">
        <v>87</v>
      </c>
      <c r="P796" s="43" t="n">
        <v>64.38</v>
      </c>
      <c r="Q796" s="43" t="n">
        <v>84.5</v>
      </c>
      <c r="R796" s="43" t="n">
        <v>83.13</v>
      </c>
      <c r="S796" s="43" t="n">
        <v>91.67</v>
      </c>
      <c r="T796" s="58">
        <f>IF($C796="","",IF(ISNA(MATCH($C796,Comparativosimulacros!$E:$E,0)),"Falta en Comparativo","Sí está"))</f>
        <v/>
      </c>
    </row>
    <row r="797" ht="15.75" customHeight="1" s="42">
      <c r="A797" s="50" t="n">
        <v>1004</v>
      </c>
      <c r="B797" s="44" t="n"/>
      <c r="C797" s="44" t="n">
        <v>1011592974</v>
      </c>
      <c r="D797" s="43" t="inlineStr">
        <is>
          <t>Carvajal Giraldo Juan Esteban</t>
        </is>
      </c>
      <c r="E797" s="51" t="n"/>
      <c r="F797" s="52" t="n"/>
      <c r="G797" s="45" t="n">
        <v>2.74</v>
      </c>
      <c r="H797" s="45" t="n">
        <v>4.01</v>
      </c>
      <c r="I797" s="45" t="n">
        <v>2.69</v>
      </c>
      <c r="J797" s="45" t="n">
        <v>3.36</v>
      </c>
      <c r="K797" s="45" t="n">
        <v>1.92</v>
      </c>
      <c r="L797" s="58">
        <f>IF(OR($A797="",$N797=0),"",COUNTIFS($A$5:$A$1500,$A797,$N$5:$N$1500,"&gt;"&amp;$N797)+1)</f>
        <v/>
      </c>
      <c r="M797" s="58">
        <f>IF(OR($A797="",$N797=0),"",IF(AND($A797&gt;=1001,$A797&lt;=1005),COUNTIFS($A$5:$A$1500,"&gt;=1001",$A$5:$A$1500,"&lt;=1005",$N$5:$N$1500,"&gt;"&amp;$N797)+1,""))</f>
        <v/>
      </c>
      <c r="N797" s="50">
        <f>ROUND(((O797*3+P797*3+Q797*3+R797*3+S797*1)/13)*5,0)</f>
        <v/>
      </c>
      <c r="O797" s="43" t="n">
        <v>45</v>
      </c>
      <c r="P797" s="43" t="n">
        <v>63.78</v>
      </c>
      <c r="Q797" s="43" t="n">
        <v>48</v>
      </c>
      <c r="R797" s="43" t="n">
        <v>65.63</v>
      </c>
      <c r="S797" s="43" t="n">
        <v>36.67</v>
      </c>
      <c r="T797" s="58">
        <f>IF($C797="","",IF(ISNA(MATCH($C797,Comparativosimulacros!$E:$E,0)),"Falta en Comparativo","Sí está"))</f>
        <v/>
      </c>
    </row>
    <row r="798" ht="15.75" customHeight="1" s="42">
      <c r="A798" s="50" t="n">
        <v>1004</v>
      </c>
      <c r="B798" s="44" t="n"/>
      <c r="C798" s="44" t="n">
        <v>1011593986</v>
      </c>
      <c r="D798" s="43" t="inlineStr">
        <is>
          <t>Carvajal González Juanita</t>
        </is>
      </c>
      <c r="E798" s="51" t="n"/>
      <c r="F798" s="52" t="n"/>
      <c r="G798" s="45" t="n">
        <v>4.39</v>
      </c>
      <c r="H798" s="45" t="n">
        <v>4.35</v>
      </c>
      <c r="I798" s="45" t="n">
        <v>5</v>
      </c>
      <c r="J798" s="45" t="n">
        <v>4.93</v>
      </c>
      <c r="K798" s="45" t="n">
        <v>4.08</v>
      </c>
      <c r="L798" s="58">
        <f>IF(OR($A798="",$N798=0),"",COUNTIFS($A$5:$A$1500,$A798,$N$5:$N$1500,"&gt;"&amp;$N798)+1)</f>
        <v/>
      </c>
      <c r="M798" s="58">
        <f>IF(OR($A798="",$N798=0),"",IF(AND($A798&gt;=1001,$A798&lt;=1005),COUNTIFS($A$5:$A$1500,"&gt;=1001",$A$5:$A$1500,"&lt;=1005",$N$5:$N$1500,"&gt;"&amp;$N798)+1,""))</f>
        <v/>
      </c>
      <c r="N798" s="50">
        <f>ROUND(((O798*3+P798*3+Q798*3+R798*3+S798*1)/13)*5,0)</f>
        <v/>
      </c>
      <c r="O798" s="43" t="n">
        <v>72</v>
      </c>
      <c r="P798" s="43" t="n">
        <v>69.26000000000001</v>
      </c>
      <c r="Q798" s="43" t="n">
        <v>93.13</v>
      </c>
      <c r="R798" s="43" t="n">
        <v>96.25</v>
      </c>
      <c r="S798" s="43" t="n">
        <v>77.92</v>
      </c>
      <c r="T798" s="58">
        <f>IF($C798="","",IF(ISNA(MATCH($C798,Comparativosimulacros!$E:$E,0)),"Falta en Comparativo","Sí está"))</f>
        <v/>
      </c>
    </row>
    <row r="799" ht="15.75" customHeight="1" s="42">
      <c r="A799" s="50" t="n">
        <v>1004</v>
      </c>
      <c r="B799" s="44" t="n"/>
      <c r="C799" s="44" t="n">
        <v>1018244971</v>
      </c>
      <c r="D799" s="43" t="inlineStr">
        <is>
          <t>Durango Pimienta Samuel</t>
        </is>
      </c>
      <c r="E799" s="51" t="n"/>
      <c r="F799" s="52" t="n"/>
      <c r="G799" s="45" t="n">
        <v>3.66</v>
      </c>
      <c r="H799" s="45" t="n">
        <v>2.89</v>
      </c>
      <c r="I799" s="45" t="n">
        <v>2.69</v>
      </c>
      <c r="J799" s="45" t="n">
        <v>2.91</v>
      </c>
      <c r="K799" s="45" t="n">
        <v>3.36</v>
      </c>
      <c r="L799" s="58">
        <f>IF(OR($A799="",$N799=0),"",COUNTIFS($A$5:$A$1500,$A799,$N$5:$N$1500,"&gt;"&amp;$N799)+1)</f>
        <v/>
      </c>
      <c r="M799" s="58">
        <f>IF(OR($A799="",$N799=0),"",IF(AND($A799&gt;=1001,$A799&lt;=1005),COUNTIFS($A$5:$A$1500,"&gt;=1001",$A$5:$A$1500,"&lt;=1005",$N$5:$N$1500,"&gt;"&amp;$N799)+1,""))</f>
        <v/>
      </c>
      <c r="N799" s="50">
        <f>ROUND(((O799*3+P799*3+Q799*3+R799*3+S799*1)/13)*5,0)</f>
        <v/>
      </c>
      <c r="O799" s="43" t="n">
        <v>60</v>
      </c>
      <c r="P799" s="43" t="n">
        <v>46.04</v>
      </c>
      <c r="Q799" s="43" t="n">
        <v>48</v>
      </c>
      <c r="R799" s="43" t="n">
        <v>56.88</v>
      </c>
      <c r="S799" s="43" t="n">
        <v>64.17</v>
      </c>
      <c r="T799" s="58">
        <f>IF($C799="","",IF(ISNA(MATCH($C799,Comparativosimulacros!$E:$E,0)),"Falta en Comparativo","Sí está"))</f>
        <v/>
      </c>
    </row>
    <row r="800" ht="15.75" customHeight="1" s="42">
      <c r="A800" s="50" t="n">
        <v>1004</v>
      </c>
      <c r="B800" s="44" t="n"/>
      <c r="C800" s="44" t="n">
        <v>1011591629</v>
      </c>
      <c r="D800" s="43" t="inlineStr">
        <is>
          <t>Flórez David Sebastián</t>
        </is>
      </c>
      <c r="E800" s="51" t="n"/>
      <c r="F800" s="52" t="n"/>
      <c r="G800" s="45" t="n">
        <v>2.74</v>
      </c>
      <c r="H800" s="45" t="n">
        <v>3.88</v>
      </c>
      <c r="I800" s="45" t="n">
        <v>2.64</v>
      </c>
      <c r="J800" s="45" t="n">
        <v>2.91</v>
      </c>
      <c r="K800" s="45" t="n">
        <v>4.32</v>
      </c>
      <c r="L800" s="58">
        <f>IF(OR($A800="",$N800=0),"",COUNTIFS($A$5:$A$1500,$A800,$N$5:$N$1500,"&gt;"&amp;$N800)+1)</f>
        <v/>
      </c>
      <c r="M800" s="58">
        <f>IF(OR($A800="",$N800=0),"",IF(AND($A800&gt;=1001,$A800&lt;=1005),COUNTIFS($A$5:$A$1500,"&gt;=1001",$A$5:$A$1500,"&lt;=1005",$N$5:$N$1500,"&gt;"&amp;$N800)+1,""))</f>
        <v/>
      </c>
      <c r="N800" s="50">
        <f>ROUND(((O800*3+P800*3+Q800*3+R800*3+S800*1)/13)*5,0)</f>
        <v/>
      </c>
      <c r="O800" s="43" t="n">
        <v>45</v>
      </c>
      <c r="P800" s="43" t="n">
        <v>61.79</v>
      </c>
      <c r="Q800" s="43" t="n">
        <v>47</v>
      </c>
      <c r="R800" s="43" t="n">
        <v>56.88</v>
      </c>
      <c r="S800" s="43" t="n">
        <v>82.5</v>
      </c>
      <c r="T800" s="58">
        <f>IF($C800="","",IF(ISNA(MATCH($C800,Comparativosimulacros!$E:$E,0)),"Falta en Comparativo","Sí está"))</f>
        <v/>
      </c>
    </row>
    <row r="801" ht="15.75" customHeight="1" s="42">
      <c r="A801" s="50" t="n">
        <v>1004</v>
      </c>
      <c r="B801" s="44" t="n"/>
      <c r="C801" s="44" t="n">
        <v>1022094517</v>
      </c>
      <c r="D801" s="43" t="inlineStr">
        <is>
          <t>García Pérez Lexly</t>
        </is>
      </c>
      <c r="E801" s="51" t="n"/>
      <c r="F801" s="52" t="n"/>
      <c r="G801" s="45" t="n">
        <v>3.29</v>
      </c>
      <c r="H801" s="45" t="n">
        <v>2.34</v>
      </c>
      <c r="I801" s="45" t="n">
        <v>2.53</v>
      </c>
      <c r="J801" s="45" t="n">
        <v>2.46</v>
      </c>
      <c r="K801" s="45" t="n">
        <v>3.12</v>
      </c>
      <c r="L801" s="58">
        <f>IF(OR($A801="",$N801=0),"",COUNTIFS($A$5:$A$1500,$A801,$N$5:$N$1500,"&gt;"&amp;$N801)+1)</f>
        <v/>
      </c>
      <c r="M801" s="58">
        <f>IF(OR($A801="",$N801=0),"",IF(AND($A801&gt;=1001,$A801&lt;=1005),COUNTIFS($A$5:$A$1500,"&gt;=1001",$A$5:$A$1500,"&lt;=1005",$N$5:$N$1500,"&gt;"&amp;$N801)+1,""))</f>
        <v/>
      </c>
      <c r="N801" s="50">
        <f>ROUND(((O801*3+P801*3+Q801*3+R801*3+S801*1)/13)*5,0)</f>
        <v/>
      </c>
      <c r="O801" s="43" t="n">
        <v>54</v>
      </c>
      <c r="P801" s="43" t="n">
        <v>37.17</v>
      </c>
      <c r="Q801" s="43" t="n">
        <v>45.13</v>
      </c>
      <c r="R801" s="43" t="n">
        <v>48.13</v>
      </c>
      <c r="S801" s="43" t="n">
        <v>59.58</v>
      </c>
      <c r="T801" s="58">
        <f>IF($C801="","",IF(ISNA(MATCH($C801,Comparativosimulacros!$E:$E,0)),"Falta en Comparativo","Sí está"))</f>
        <v/>
      </c>
    </row>
    <row r="802" ht="15.75" customHeight="1" s="42">
      <c r="A802" s="50" t="n">
        <v>1004</v>
      </c>
      <c r="B802" s="44" t="n"/>
      <c r="C802" s="44" t="n">
        <v>1011593386</v>
      </c>
      <c r="D802" s="43" t="inlineStr">
        <is>
          <t>Graciano Rodríguez Laura Sofia</t>
        </is>
      </c>
      <c r="E802" s="51" t="n"/>
      <c r="F802" s="52" t="n"/>
      <c r="G802" s="45" t="n">
        <v>2.38</v>
      </c>
      <c r="H802" s="45" t="n">
        <v>2.25</v>
      </c>
      <c r="I802" s="45" t="n">
        <v>2.69</v>
      </c>
      <c r="J802" s="45" t="n">
        <v>1.79</v>
      </c>
      <c r="K802" s="45" t="n">
        <v>1.92</v>
      </c>
      <c r="L802" s="58">
        <f>IF(OR($A802="",$N802=0),"",COUNTIFS($A$5:$A$1500,$A802,$N$5:$N$1500,"&gt;"&amp;$N802)+1)</f>
        <v/>
      </c>
      <c r="M802" s="58">
        <f>IF(OR($A802="",$N802=0),"",IF(AND($A802&gt;=1001,$A802&lt;=1005),COUNTIFS($A$5:$A$1500,"&gt;=1001",$A$5:$A$1500,"&lt;=1005",$N$5:$N$1500,"&gt;"&amp;$N802)+1,""))</f>
        <v/>
      </c>
      <c r="N802" s="50">
        <f>ROUND(((O802*3+P802*3+Q802*3+R802*3+S802*1)/13)*5,0)</f>
        <v/>
      </c>
      <c r="O802" s="43" t="n">
        <v>39</v>
      </c>
      <c r="P802" s="43" t="n">
        <v>35.77</v>
      </c>
      <c r="Q802" s="43" t="n">
        <v>48</v>
      </c>
      <c r="R802" s="43" t="n">
        <v>35</v>
      </c>
      <c r="S802" s="43" t="n">
        <v>36.67</v>
      </c>
      <c r="T802" s="58">
        <f>IF($C802="","",IF(ISNA(MATCH($C802,Comparativosimulacros!$E:$E,0)),"Falta en Comparativo","Sí está"))</f>
        <v/>
      </c>
    </row>
    <row r="803" ht="15.75" customHeight="1" s="42">
      <c r="A803" s="50" t="n">
        <v>1004</v>
      </c>
      <c r="B803" s="44" t="n"/>
      <c r="C803" s="44" t="n">
        <v>1011593818</v>
      </c>
      <c r="D803" s="43" t="inlineStr">
        <is>
          <t>Higuita Ibarra María Camila</t>
        </is>
      </c>
      <c r="E803" s="51" t="n"/>
      <c r="F803" s="52" t="n"/>
      <c r="G803" s="45" t="n">
        <v>4.02</v>
      </c>
      <c r="H803" s="45" t="n">
        <v>3.18</v>
      </c>
      <c r="I803" s="45" t="n">
        <v>4.2</v>
      </c>
      <c r="J803" s="45" t="n">
        <v>4.25</v>
      </c>
      <c r="K803" s="45" t="n">
        <v>4.79</v>
      </c>
      <c r="L803" s="58">
        <f>IF(OR($A803="",$N803=0),"",COUNTIFS($A$5:$A$1500,$A803,$N$5:$N$1500,"&gt;"&amp;$N803)+1)</f>
        <v/>
      </c>
      <c r="M803" s="58">
        <f>IF(OR($A803="",$N803=0),"",IF(AND($A803&gt;=1001,$A803&lt;=1005),COUNTIFS($A$5:$A$1500,"&gt;=1001",$A$5:$A$1500,"&lt;=1005",$N$5:$N$1500,"&gt;"&amp;$N803)+1,""))</f>
        <v/>
      </c>
      <c r="N803" s="50">
        <f>ROUND(((O803*3+P803*3+Q803*3+R803*3+S803*1)/13)*5,0)</f>
        <v/>
      </c>
      <c r="O803" s="43" t="n">
        <v>66</v>
      </c>
      <c r="P803" s="43" t="n">
        <v>50.63</v>
      </c>
      <c r="Q803" s="43" t="n">
        <v>74.88</v>
      </c>
      <c r="R803" s="43" t="n">
        <v>83.13</v>
      </c>
      <c r="S803" s="43" t="n">
        <v>91.67</v>
      </c>
      <c r="T803" s="58">
        <f>IF($C803="","",IF(ISNA(MATCH($C803,Comparativosimulacros!$E:$E,0)),"Falta en Comparativo","Sí está"))</f>
        <v/>
      </c>
    </row>
    <row r="804" ht="15.75" customHeight="1" s="42">
      <c r="A804" s="50" t="n">
        <v>1004</v>
      </c>
      <c r="B804" s="44" t="n"/>
      <c r="C804" s="44" t="n">
        <v>1013346246</v>
      </c>
      <c r="D804" s="43" t="inlineStr">
        <is>
          <t>Lezcano Arias Valentina</t>
        </is>
      </c>
      <c r="E804" s="51" t="n"/>
      <c r="F804" s="52" t="n"/>
      <c r="G804" s="45" t="n">
        <v>4.21</v>
      </c>
      <c r="H804" s="45" t="n">
        <v>3.08</v>
      </c>
      <c r="I804" s="45" t="n">
        <v>2.96</v>
      </c>
      <c r="J804" s="45" t="n">
        <v>3.58</v>
      </c>
      <c r="K804" s="45" t="n">
        <v>4.08</v>
      </c>
      <c r="L804" s="58">
        <f>IF(OR($A804="",$N804=0),"",COUNTIFS($A$5:$A$1500,$A804,$N$5:$N$1500,"&gt;"&amp;$N804)+1)</f>
        <v/>
      </c>
      <c r="M804" s="58">
        <f>IF(OR($A804="",$N804=0),"",IF(AND($A804&gt;=1001,$A804&lt;=1005),COUNTIFS($A$5:$A$1500,"&gt;=1001",$A$5:$A$1500,"&lt;=1005",$N$5:$N$1500,"&gt;"&amp;$N804)+1,""))</f>
        <v/>
      </c>
      <c r="N804" s="50">
        <f>ROUND(((O804*3+P804*3+Q804*3+R804*3+S804*1)/13)*5,0)</f>
        <v/>
      </c>
      <c r="O804" s="43" t="n">
        <v>69</v>
      </c>
      <c r="P804" s="43" t="n">
        <v>48.93</v>
      </c>
      <c r="Q804" s="43" t="n">
        <v>52.75</v>
      </c>
      <c r="R804" s="43" t="n">
        <v>70</v>
      </c>
      <c r="S804" s="43" t="n">
        <v>77.92</v>
      </c>
      <c r="T804" s="58">
        <f>IF($C804="","",IF(ISNA(MATCH($C804,Comparativosimulacros!$E:$E,0)),"Falta en Comparativo","Sí está"))</f>
        <v/>
      </c>
    </row>
    <row r="805" ht="15.75" customHeight="1" s="42">
      <c r="A805" s="50" t="n">
        <v>1004</v>
      </c>
      <c r="B805" s="44" t="n"/>
      <c r="C805" s="44" t="n">
        <v>1039380183</v>
      </c>
      <c r="D805" s="43" t="inlineStr">
        <is>
          <t>Lopera Pulgarín Fabiana</t>
        </is>
      </c>
      <c r="E805" s="51" t="n"/>
      <c r="F805" s="52" t="n"/>
      <c r="G805" s="45" t="n">
        <v>4.21</v>
      </c>
      <c r="H805" s="45" t="n">
        <v>3.22</v>
      </c>
      <c r="I805" s="45" t="n">
        <v>3.72</v>
      </c>
      <c r="J805" s="45" t="n">
        <v>4.25</v>
      </c>
      <c r="K805" s="45" t="n">
        <v>2.88</v>
      </c>
      <c r="L805" s="58">
        <f>IF(OR($A805="",$N805=0),"",COUNTIFS($A$5:$A$1500,$A805,$N$5:$N$1500,"&gt;"&amp;$N805)+1)</f>
        <v/>
      </c>
      <c r="M805" s="58">
        <f>IF(OR($A805="",$N805=0),"",IF(AND($A805&gt;=1001,$A805&lt;=1005),COUNTIFS($A$5:$A$1500,"&gt;=1001",$A$5:$A$1500,"&lt;=1005",$N$5:$N$1500,"&gt;"&amp;$N805)+1,""))</f>
        <v/>
      </c>
      <c r="N805" s="50">
        <f>ROUND(((O805*3+P805*3+Q805*3+R805*3+S805*1)/13)*5,0)</f>
        <v/>
      </c>
      <c r="O805" s="43" t="n">
        <v>69</v>
      </c>
      <c r="P805" s="43" t="n">
        <v>51.22</v>
      </c>
      <c r="Q805" s="43" t="n">
        <v>66.25</v>
      </c>
      <c r="R805" s="43" t="n">
        <v>83.13</v>
      </c>
      <c r="S805" s="43" t="n">
        <v>55</v>
      </c>
      <c r="T805" s="58">
        <f>IF($C805="","",IF(ISNA(MATCH($C805,Comparativosimulacros!$E:$E,0)),"Falta en Comparativo","Sí está"))</f>
        <v/>
      </c>
    </row>
    <row r="806" ht="15.75" customHeight="1" s="42">
      <c r="A806" s="50" t="n">
        <v>1004</v>
      </c>
      <c r="B806" s="44" t="n"/>
      <c r="C806" s="44" t="n">
        <v>1011593800</v>
      </c>
      <c r="D806" s="43" t="inlineStr">
        <is>
          <t>López Durango María Del Mar</t>
        </is>
      </c>
      <c r="E806" s="51" t="n"/>
      <c r="F806" s="52" t="n"/>
      <c r="G806" s="45" t="n">
        <v>3.11</v>
      </c>
      <c r="H806" s="45" t="n">
        <v>4.89</v>
      </c>
      <c r="I806" s="45" t="n">
        <v>4.36</v>
      </c>
      <c r="J806" s="45" t="n">
        <v>3.58</v>
      </c>
      <c r="K806" s="45" t="n">
        <v>4.32</v>
      </c>
      <c r="L806" s="58">
        <f>IF(OR($A806="",$N806=0),"",COUNTIFS($A$5:$A$1500,$A806,$N$5:$N$1500,"&gt;"&amp;$N806)+1)</f>
        <v/>
      </c>
      <c r="M806" s="58">
        <f>IF(OR($A806="",$N806=0),"",IF(AND($A806&gt;=1001,$A806&lt;=1005),COUNTIFS($A$5:$A$1500,"&gt;=1001",$A$5:$A$1500,"&lt;=1005",$N$5:$N$1500,"&gt;"&amp;$N806)+1,""))</f>
        <v/>
      </c>
      <c r="N806" s="50">
        <f>ROUND(((O806*3+P806*3+Q806*3+R806*3+S806*1)/13)*5,0)</f>
        <v/>
      </c>
      <c r="O806" s="43" t="n">
        <v>51</v>
      </c>
      <c r="P806" s="43" t="n">
        <v>77.83</v>
      </c>
      <c r="Q806" s="43" t="n">
        <v>77.75</v>
      </c>
      <c r="R806" s="43" t="n">
        <v>70</v>
      </c>
      <c r="S806" s="43" t="n">
        <v>82.5</v>
      </c>
      <c r="T806" s="58">
        <f>IF($C806="","",IF(ISNA(MATCH($C806,Comparativosimulacros!$E:$E,0)),"Falta en Comparativo","Sí está"))</f>
        <v/>
      </c>
    </row>
    <row r="807" ht="15.75" customHeight="1" s="42">
      <c r="A807" s="50" t="n">
        <v>1004</v>
      </c>
      <c r="B807" s="44" t="n"/>
      <c r="C807" s="44" t="n">
        <v>1031818940</v>
      </c>
      <c r="D807" s="43" t="inlineStr">
        <is>
          <t>Lora Zapata Juan Manuel</t>
        </is>
      </c>
      <c r="E807" s="51" t="n"/>
      <c r="F807" s="52" t="n"/>
      <c r="G807" s="45" t="n">
        <v>2.38</v>
      </c>
      <c r="H807" s="45" t="n">
        <v>2.93</v>
      </c>
      <c r="I807" s="45" t="n">
        <v>2.69</v>
      </c>
      <c r="J807" s="45" t="n">
        <v>2.69</v>
      </c>
      <c r="K807" s="45" t="n">
        <v>2.88</v>
      </c>
      <c r="L807" s="58">
        <f>IF(OR($A807="",$N807=0),"",COUNTIFS($A$5:$A$1500,$A807,$N$5:$N$1500,"&gt;"&amp;$N807)+1)</f>
        <v/>
      </c>
      <c r="M807" s="58">
        <f>IF(OR($A807="",$N807=0),"",IF(AND($A807&gt;=1001,$A807&lt;=1005),COUNTIFS($A$5:$A$1500,"&gt;=1001",$A$5:$A$1500,"&lt;=1005",$N$5:$N$1500,"&gt;"&amp;$N807)+1,""))</f>
        <v/>
      </c>
      <c r="N807" s="50">
        <f>ROUND(((O807*3+P807*3+Q807*3+R807*3+S807*1)/13)*5,0)</f>
        <v/>
      </c>
      <c r="O807" s="43" t="n">
        <v>39</v>
      </c>
      <c r="P807" s="43" t="n">
        <v>46.64</v>
      </c>
      <c r="Q807" s="43" t="n">
        <v>48</v>
      </c>
      <c r="R807" s="43" t="n">
        <v>52.5</v>
      </c>
      <c r="S807" s="43" t="n">
        <v>55</v>
      </c>
      <c r="T807" s="58">
        <f>IF($C807="","",IF(ISNA(MATCH($C807,Comparativosimulacros!$E:$E,0)),"Falta en Comparativo","Sí está"))</f>
        <v/>
      </c>
    </row>
    <row r="808" ht="15.75" customHeight="1" s="42">
      <c r="A808" s="50" t="n">
        <v>1004</v>
      </c>
      <c r="B808" s="44" t="n"/>
      <c r="C808" s="44" t="n">
        <v>1011593060</v>
      </c>
      <c r="D808" s="43" t="inlineStr">
        <is>
          <t>Macias Cano Emmanuel</t>
        </is>
      </c>
      <c r="E808" s="51" t="n"/>
      <c r="F808" s="52" t="n"/>
      <c r="G808" s="45" t="n">
        <v>4.02</v>
      </c>
      <c r="H808" s="45" t="n">
        <v>3.06</v>
      </c>
      <c r="I808" s="45" t="n">
        <v>4.42</v>
      </c>
      <c r="J808" s="45" t="n">
        <v>4.48</v>
      </c>
      <c r="K808" s="45" t="n">
        <v>2.64</v>
      </c>
      <c r="L808" s="58">
        <f>IF(OR($A808="",$N808=0),"",COUNTIFS($A$5:$A$1500,$A808,$N$5:$N$1500,"&gt;"&amp;$N808)+1)</f>
        <v/>
      </c>
      <c r="M808" s="58">
        <f>IF(OR($A808="",$N808=0),"",IF(AND($A808&gt;=1001,$A808&lt;=1005),COUNTIFS($A$5:$A$1500,"&gt;=1001",$A$5:$A$1500,"&lt;=1005",$N$5:$N$1500,"&gt;"&amp;$N808)+1,""))</f>
        <v/>
      </c>
      <c r="N808" s="50">
        <f>ROUND(((O808*3+P808*3+Q808*3+R808*3+S808*1)/13)*5,0)</f>
        <v/>
      </c>
      <c r="O808" s="43" t="n">
        <v>66</v>
      </c>
      <c r="P808" s="43" t="n">
        <v>48.63</v>
      </c>
      <c r="Q808" s="43" t="n">
        <v>78.75</v>
      </c>
      <c r="R808" s="43" t="n">
        <v>87.5</v>
      </c>
      <c r="S808" s="43" t="n">
        <v>50.42</v>
      </c>
      <c r="T808" s="58">
        <f>IF($C808="","",IF(ISNA(MATCH($C808,Comparativosimulacros!$E:$E,0)),"Falta en Comparativo","Sí está"))</f>
        <v/>
      </c>
    </row>
    <row r="809" ht="15.75" customHeight="1" s="42">
      <c r="A809" s="50" t="n">
        <v>1004</v>
      </c>
      <c r="B809" s="44" t="n"/>
      <c r="C809" s="44" t="n">
        <v>1011591431</v>
      </c>
      <c r="D809" s="43" t="inlineStr">
        <is>
          <t>Manco Loaiza Cristian David</t>
        </is>
      </c>
      <c r="E809" s="51" t="n"/>
      <c r="F809" s="52" t="n"/>
      <c r="G809" s="45" t="n"/>
      <c r="H809" s="45" t="n"/>
      <c r="I809" s="45" t="n"/>
      <c r="J809" s="45" t="n"/>
      <c r="K809" s="45" t="n"/>
      <c r="L809" s="58">
        <f>IF(OR($A809="",$N809=0),"",COUNTIFS($A$5:$A$1500,$A809,$N$5:$N$1500,"&gt;"&amp;$N809)+1)</f>
        <v/>
      </c>
      <c r="M809" s="58">
        <f>IF(OR($A809="",$N809=0),"",IF(AND($A809&gt;=1001,$A809&lt;=1005),COUNTIFS($A$5:$A$1500,"&gt;=1001",$A$5:$A$1500,"&lt;=1005",$N$5:$N$1500,"&gt;"&amp;$N809)+1,""))</f>
        <v/>
      </c>
      <c r="N809" s="50">
        <f>ROUND(((O809*3+P809*3+Q809*3+R809*3+S809*1)/13)*5,0)</f>
        <v/>
      </c>
      <c r="O809" s="43" t="n">
        <v>47</v>
      </c>
      <c r="P809" s="43" t="n">
        <v>45</v>
      </c>
      <c r="Q809" s="43" t="n">
        <v>50</v>
      </c>
      <c r="R809" s="43" t="n">
        <v>43</v>
      </c>
      <c r="S809" s="43" t="n">
        <v>46</v>
      </c>
      <c r="T809" s="58">
        <f>IF($C809="","",IF(ISNA(MATCH($C809,Comparativosimulacros!$E:$E,0)),"Falta en Comparativo","Sí está"))</f>
        <v/>
      </c>
    </row>
    <row r="810" ht="15.75" customHeight="1" s="42">
      <c r="A810" s="50" t="n">
        <v>1004</v>
      </c>
      <c r="B810" s="44" t="n"/>
      <c r="C810" s="44" t="n">
        <v>1192464919</v>
      </c>
      <c r="D810" s="43" t="inlineStr">
        <is>
          <t>Medina Rivera Samuel</t>
        </is>
      </c>
      <c r="E810" s="51" t="n"/>
      <c r="F810" s="52" t="n"/>
      <c r="G810" s="45" t="n">
        <v>4.57</v>
      </c>
      <c r="H810" s="45" t="n">
        <v>4.05</v>
      </c>
      <c r="I810" s="45" t="n">
        <v>4.36</v>
      </c>
      <c r="J810" s="45" t="n">
        <v>4.25</v>
      </c>
      <c r="K810" s="45" t="n">
        <v>4.79</v>
      </c>
      <c r="L810" s="58">
        <f>IF(OR($A810="",$N810=0),"",COUNTIFS($A$5:$A$1500,$A810,$N$5:$N$1500,"&gt;"&amp;$N810)+1)</f>
        <v/>
      </c>
      <c r="M810" s="58">
        <f>IF(OR($A810="",$N810=0),"",IF(AND($A810&gt;=1001,$A810&lt;=1005),COUNTIFS($A$5:$A$1500,"&gt;=1001",$A$5:$A$1500,"&lt;=1005",$N$5:$N$1500,"&gt;"&amp;$N810)+1,""))</f>
        <v/>
      </c>
      <c r="N810" s="50">
        <f>ROUND(((O810*3+P810*3+Q810*3+R810*3+S810*1)/13)*5,0)</f>
        <v/>
      </c>
      <c r="O810" s="43" t="n">
        <v>75</v>
      </c>
      <c r="P810" s="43" t="n">
        <v>64.38</v>
      </c>
      <c r="Q810" s="43" t="n">
        <v>77.75</v>
      </c>
      <c r="R810" s="43" t="n">
        <v>83.13</v>
      </c>
      <c r="S810" s="43" t="n">
        <v>91.67</v>
      </c>
      <c r="T810" s="58">
        <f>IF($C810="","",IF(ISNA(MATCH($C810,Comparativosimulacros!$E:$E,0)),"Falta en Comparativo","Sí está"))</f>
        <v/>
      </c>
    </row>
    <row r="811" ht="15.75" customHeight="1" s="42">
      <c r="A811" s="50" t="n">
        <v>1004</v>
      </c>
      <c r="B811" s="44" t="n"/>
      <c r="C811" s="44" t="n">
        <v>1011593833</v>
      </c>
      <c r="D811" s="43" t="inlineStr">
        <is>
          <t>Mejía Medellín Mariadelmar</t>
        </is>
      </c>
      <c r="E811" s="51" t="n"/>
      <c r="F811" s="52" t="n"/>
      <c r="G811" s="45" t="n">
        <v>1.83</v>
      </c>
      <c r="H811" s="45" t="n">
        <v>3.72</v>
      </c>
      <c r="I811" s="45" t="n">
        <v>4.04</v>
      </c>
      <c r="J811" s="45" t="n">
        <v>3.36</v>
      </c>
      <c r="K811" s="45" t="n">
        <v>4.79</v>
      </c>
      <c r="L811" s="58">
        <f>IF(OR($A811="",$N811=0),"",COUNTIFS($A$5:$A$1500,$A811,$N$5:$N$1500,"&gt;"&amp;$N811)+1)</f>
        <v/>
      </c>
      <c r="M811" s="58">
        <f>IF(OR($A811="",$N811=0),"",IF(AND($A811&gt;=1001,$A811&lt;=1005),COUNTIFS($A$5:$A$1500,"&gt;=1001",$A$5:$A$1500,"&lt;=1005",$N$5:$N$1500,"&gt;"&amp;$N811)+1,""))</f>
        <v/>
      </c>
      <c r="N811" s="50">
        <f>ROUND(((O811*3+P811*3+Q811*3+R811*3+S811*1)/13)*5,0)</f>
        <v/>
      </c>
      <c r="O811" s="43" t="n">
        <v>30</v>
      </c>
      <c r="P811" s="43" t="n">
        <v>59.2</v>
      </c>
      <c r="Q811" s="43" t="n">
        <v>72</v>
      </c>
      <c r="R811" s="43" t="n">
        <v>65.63</v>
      </c>
      <c r="S811" s="43" t="n">
        <v>91.67</v>
      </c>
      <c r="T811" s="58">
        <f>IF($C811="","",IF(ISNA(MATCH($C811,Comparativosimulacros!$E:$E,0)),"Falta en Comparativo","Sí está"))</f>
        <v/>
      </c>
    </row>
    <row r="812" ht="15.75" customHeight="1" s="42">
      <c r="A812" s="50" t="n">
        <v>1004</v>
      </c>
      <c r="B812" s="44" t="n"/>
      <c r="C812" s="44" t="n">
        <v>1083894760</v>
      </c>
      <c r="D812" s="43" t="inlineStr">
        <is>
          <t>Montenegro Garcia Jhoan Alejandro</t>
        </is>
      </c>
      <c r="E812" s="51" t="n"/>
      <c r="F812" s="52" t="n"/>
      <c r="G812" s="45" t="n">
        <v>5</v>
      </c>
      <c r="H812" s="45" t="n">
        <v>5</v>
      </c>
      <c r="I812" s="45" t="n">
        <v>4.85</v>
      </c>
      <c r="J812" s="45" t="n">
        <v>4.7</v>
      </c>
      <c r="K812" s="45" t="n">
        <v>5</v>
      </c>
      <c r="L812" s="58">
        <f>IF(OR($A812="",$N812=0),"",COUNTIFS($A$5:$A$1500,$A812,$N$5:$N$1500,"&gt;"&amp;$N812)+1)</f>
        <v/>
      </c>
      <c r="M812" s="58">
        <f>IF(OR($A812="",$N812=0),"",IF(AND($A812&gt;=1001,$A812&lt;=1005),COUNTIFS($A$5:$A$1500,"&gt;=1001",$A$5:$A$1500,"&lt;=1005",$N$5:$N$1500,"&gt;"&amp;$N812)+1,""))</f>
        <v/>
      </c>
      <c r="N812" s="50">
        <f>ROUND(((O812*3+P812*3+Q812*3+R812*3+S812*1)/13)*5,0)</f>
        <v/>
      </c>
      <c r="O812" s="43" t="n">
        <v>90</v>
      </c>
      <c r="P812" s="43" t="n">
        <v>81.61</v>
      </c>
      <c r="Q812" s="43" t="n">
        <v>86.38</v>
      </c>
      <c r="R812" s="43" t="n">
        <v>91.88</v>
      </c>
      <c r="S812" s="43" t="n">
        <v>96.25</v>
      </c>
      <c r="T812" s="58">
        <f>IF($C812="","",IF(ISNA(MATCH($C812,Comparativosimulacros!$E:$E,0)),"Falta en Comparativo","Sí está"))</f>
        <v/>
      </c>
    </row>
    <row r="813" ht="15.75" customHeight="1" s="42">
      <c r="A813" s="50" t="n">
        <v>1004</v>
      </c>
      <c r="B813" s="44" t="n"/>
      <c r="C813" s="44" t="n">
        <v>1018244049</v>
      </c>
      <c r="D813" s="43" t="inlineStr">
        <is>
          <t>Moreno Durango Ana Maria</t>
        </is>
      </c>
      <c r="E813" s="51" t="n"/>
      <c r="F813" s="52" t="n"/>
      <c r="G813" s="45" t="n"/>
      <c r="H813" s="45" t="n"/>
      <c r="I813" s="45" t="n"/>
      <c r="J813" s="45" t="n"/>
      <c r="K813" s="45" t="n"/>
      <c r="L813" s="58">
        <f>IF(OR($A813="",$N813=0),"",COUNTIFS($A$5:$A$1500,$A813,$N$5:$N$1500,"&gt;"&amp;$N813)+1)</f>
        <v/>
      </c>
      <c r="M813" s="58">
        <f>IF(OR($A813="",$N813=0),"",IF(AND($A813&gt;=1001,$A813&lt;=1005),COUNTIFS($A$5:$A$1500,"&gt;=1001",$A$5:$A$1500,"&lt;=1005",$N$5:$N$1500,"&gt;"&amp;$N813)+1,""))</f>
        <v/>
      </c>
      <c r="N813" s="50">
        <f>ROUND(((O813*3+P813*3+Q813*3+R813*3+S813*1)/13)*5,0)</f>
        <v/>
      </c>
      <c r="O813" s="43" t="n">
        <v>28</v>
      </c>
      <c r="P813" s="43" t="n">
        <v>43</v>
      </c>
      <c r="Q813" s="43" t="n">
        <v>43</v>
      </c>
      <c r="R813" s="43" t="n">
        <v>38</v>
      </c>
      <c r="S813" s="43" t="n">
        <v>37</v>
      </c>
      <c r="T813" s="58">
        <f>IF($C813="","",IF(ISNA(MATCH($C813,Comparativosimulacros!$E:$E,0)),"Falta en Comparativo","Sí está"))</f>
        <v/>
      </c>
    </row>
    <row r="814" ht="15.75" customHeight="1" s="42">
      <c r="A814" s="50" t="n">
        <v>1004</v>
      </c>
      <c r="B814" s="44" t="n"/>
      <c r="C814" s="44" t="n">
        <v>1025658345</v>
      </c>
      <c r="D814" s="43" t="inlineStr">
        <is>
          <t>Orozco Usuga María Fernanda</t>
        </is>
      </c>
      <c r="E814" s="51" t="n"/>
      <c r="F814" s="52" t="n"/>
      <c r="G814" s="45" t="n">
        <v>3.29</v>
      </c>
      <c r="H814" s="45" t="n">
        <v>2.79</v>
      </c>
      <c r="I814" s="45" t="n">
        <v>2.8</v>
      </c>
      <c r="J814" s="45" t="n">
        <v>3.58</v>
      </c>
      <c r="K814" s="45" t="n">
        <v>4.08</v>
      </c>
      <c r="L814" s="58">
        <f>IF(OR($A814="",$N814=0),"",COUNTIFS($A$5:$A$1500,$A814,$N$5:$N$1500,"&gt;"&amp;$N814)+1)</f>
        <v/>
      </c>
      <c r="M814" s="58">
        <f>IF(OR($A814="",$N814=0),"",IF(AND($A814&gt;=1001,$A814&lt;=1005),COUNTIFS($A$5:$A$1500,"&gt;=1001",$A$5:$A$1500,"&lt;=1005",$N$5:$N$1500,"&gt;"&amp;$N814)+1,""))</f>
        <v/>
      </c>
      <c r="N814" s="50">
        <f>ROUND(((O814*3+P814*3+Q814*3+R814*3+S814*1)/13)*5,0)</f>
        <v/>
      </c>
      <c r="O814" s="43" t="n">
        <v>54</v>
      </c>
      <c r="P814" s="43" t="n">
        <v>44.35</v>
      </c>
      <c r="Q814" s="43" t="n">
        <v>49.88</v>
      </c>
      <c r="R814" s="43" t="n">
        <v>70</v>
      </c>
      <c r="S814" s="43" t="n">
        <v>77.92</v>
      </c>
      <c r="T814" s="58">
        <f>IF($C814="","",IF(ISNA(MATCH($C814,Comparativosimulacros!$E:$E,0)),"Falta en Comparativo","Sí está"))</f>
        <v/>
      </c>
    </row>
    <row r="815" ht="15.75" customHeight="1" s="42">
      <c r="A815" s="50" t="n">
        <v>1004</v>
      </c>
      <c r="B815" s="44" t="n"/>
      <c r="C815" s="44" t="n">
        <v>1011892088</v>
      </c>
      <c r="D815" s="43" t="inlineStr">
        <is>
          <t>Puerta Higuita Didier</t>
        </is>
      </c>
      <c r="E815" s="51" t="n"/>
      <c r="F815" s="52" t="n"/>
      <c r="G815" s="45" t="n"/>
      <c r="H815" s="45" t="n"/>
      <c r="I815" s="45" t="n"/>
      <c r="J815" s="45" t="n"/>
      <c r="K815" s="45" t="n"/>
      <c r="L815" s="58">
        <f>IF(OR($A815="",$N815=0),"",COUNTIFS($A$5:$A$1500,$A815,$N$5:$N$1500,"&gt;"&amp;$N815)+1)</f>
        <v/>
      </c>
      <c r="M815" s="58">
        <f>IF(OR($A815="",$N815=0),"",IF(AND($A815&gt;=1001,$A815&lt;=1005),COUNTIFS($A$5:$A$1500,"&gt;=1001",$A$5:$A$1500,"&lt;=1005",$N$5:$N$1500,"&gt;"&amp;$N815)+1,""))</f>
        <v/>
      </c>
      <c r="N815" s="50">
        <f>ROUND(((O815*3+P815*3+Q815*3+R815*3+S815*1)/13)*5,0)</f>
        <v/>
      </c>
      <c r="O815" s="43" t="n">
        <v>67</v>
      </c>
      <c r="P815" s="43" t="n">
        <v>63</v>
      </c>
      <c r="Q815" s="43" t="n">
        <v>59</v>
      </c>
      <c r="R815" s="43" t="n">
        <v>62</v>
      </c>
      <c r="S815" s="43" t="n">
        <v>64</v>
      </c>
      <c r="T815" s="58">
        <f>IF($C815="","",IF(ISNA(MATCH($C815,Comparativosimulacros!$E:$E,0)),"Falta en Comparativo","Sí está"))</f>
        <v/>
      </c>
    </row>
    <row r="816" ht="15.75" customHeight="1" s="42">
      <c r="A816" s="50" t="n">
        <v>1004</v>
      </c>
      <c r="B816" s="44" t="n"/>
      <c r="C816" s="44" t="n">
        <v>1011593868</v>
      </c>
      <c r="D816" s="43" t="inlineStr">
        <is>
          <t>Quiroz Lopera Valentina</t>
        </is>
      </c>
      <c r="E816" s="51" t="n"/>
      <c r="F816" s="52" t="n"/>
      <c r="G816" s="45" t="n">
        <v>2.01</v>
      </c>
      <c r="H816" s="45" t="n">
        <v>2.91</v>
      </c>
      <c r="I816" s="45" t="n">
        <v>2.69</v>
      </c>
      <c r="J816" s="45" t="n">
        <v>2.69</v>
      </c>
      <c r="K816" s="45" t="n">
        <v>1.68</v>
      </c>
      <c r="L816" s="58">
        <f>IF(OR($A816="",$N816=0),"",COUNTIFS($A$5:$A$1500,$A816,$N$5:$N$1500,"&gt;"&amp;$N816)+1)</f>
        <v/>
      </c>
      <c r="M816" s="58">
        <f>IF(OR($A816="",$N816=0),"",IF(AND($A816&gt;=1001,$A816&lt;=1005),COUNTIFS($A$5:$A$1500,"&gt;=1001",$A$5:$A$1500,"&lt;=1005",$N$5:$N$1500,"&gt;"&amp;$N816)+1,""))</f>
        <v/>
      </c>
      <c r="N816" s="50">
        <f>ROUND(((O816*3+P816*3+Q816*3+R816*3+S816*1)/13)*5,0)</f>
        <v/>
      </c>
      <c r="O816" s="43" t="n">
        <v>33</v>
      </c>
      <c r="P816" s="43" t="n">
        <v>46.34</v>
      </c>
      <c r="Q816" s="43" t="n">
        <v>48</v>
      </c>
      <c r="R816" s="43" t="n">
        <v>52.5</v>
      </c>
      <c r="S816" s="43" t="n">
        <v>32.08</v>
      </c>
      <c r="T816" s="58">
        <f>IF($C816="","",IF(ISNA(MATCH($C816,Comparativosimulacros!$E:$E,0)),"Falta en Comparativo","Sí está"))</f>
        <v/>
      </c>
    </row>
    <row r="817" ht="15.75" customHeight="1" s="42">
      <c r="A817" s="50" t="n">
        <v>1004</v>
      </c>
      <c r="B817" s="44" t="n"/>
      <c r="C817" s="44" t="n">
        <v>1043452319</v>
      </c>
      <c r="D817" s="43" t="inlineStr">
        <is>
          <t>Serrano Padilla Sharick Sofia</t>
        </is>
      </c>
      <c r="E817" s="51" t="n"/>
      <c r="F817" s="52" t="n"/>
      <c r="G817" s="45" t="n">
        <v>4.39</v>
      </c>
      <c r="H817" s="45" t="n">
        <v>5</v>
      </c>
      <c r="I817" s="45" t="n">
        <v>5</v>
      </c>
      <c r="J817" s="45" t="n">
        <v>4.7</v>
      </c>
      <c r="K817" s="45" t="n">
        <v>5</v>
      </c>
      <c r="L817" s="58">
        <f>IF(OR($A817="",$N817=0),"",COUNTIFS($A$5:$A$1500,$A817,$N$5:$N$1500,"&gt;"&amp;$N817)+1)</f>
        <v/>
      </c>
      <c r="M817" s="58">
        <f>IF(OR($A817="",$N817=0),"",IF(AND($A817&gt;=1001,$A817&lt;=1005),COUNTIFS($A$5:$A$1500,"&gt;=1001",$A$5:$A$1500,"&lt;=1005",$N$5:$N$1500,"&gt;"&amp;$N817)+1,""))</f>
        <v/>
      </c>
      <c r="N817" s="50">
        <f>ROUND(((O817*3+P817*3+Q817*3+R817*3+S817*1)/13)*5,0)</f>
        <v/>
      </c>
      <c r="O817" s="43" t="n">
        <v>72</v>
      </c>
      <c r="P817" s="43" t="n">
        <v>82.11</v>
      </c>
      <c r="Q817" s="43" t="n">
        <v>98.88</v>
      </c>
      <c r="R817" s="43" t="n">
        <v>91.88</v>
      </c>
      <c r="S817" s="43" t="n">
        <v>96.25</v>
      </c>
      <c r="T817" s="58">
        <f>IF($C817="","",IF(ISNA(MATCH($C817,Comparativosimulacros!$E:$E,0)),"Falta en Comparativo","Sí está"))</f>
        <v/>
      </c>
    </row>
    <row r="818" ht="15.75" customHeight="1" s="42">
      <c r="A818" s="50" t="n">
        <v>1004</v>
      </c>
      <c r="B818" s="44" t="n"/>
      <c r="C818" s="44" t="n">
        <v>1011594143</v>
      </c>
      <c r="D818" s="43" t="inlineStr">
        <is>
          <t>Silva Usuga Juan Sebastián</t>
        </is>
      </c>
      <c r="E818" s="51" t="n"/>
      <c r="F818" s="52" t="n"/>
      <c r="G818" s="45" t="n">
        <v>5</v>
      </c>
      <c r="H818" s="45" t="n">
        <v>4.11</v>
      </c>
      <c r="I818" s="45" t="n">
        <v>4.15</v>
      </c>
      <c r="J818" s="45" t="n">
        <v>4.25</v>
      </c>
      <c r="K818" s="45" t="n">
        <v>2.4</v>
      </c>
      <c r="L818" s="58">
        <f>IF(OR($A818="",$N818=0),"",COUNTIFS($A$5:$A$1500,$A818,$N$5:$N$1500,"&gt;"&amp;$N818)+1)</f>
        <v/>
      </c>
      <c r="M818" s="58">
        <f>IF(OR($A818="",$N818=0),"",IF(AND($A818&gt;=1001,$A818&lt;=1005),COUNTIFS($A$5:$A$1500,"&gt;=1001",$A$5:$A$1500,"&lt;=1005",$N$5:$N$1500,"&gt;"&amp;$N818)+1,""))</f>
        <v/>
      </c>
      <c r="N818" s="50">
        <f>ROUND(((O818*3+P818*3+Q818*3+R818*3+S818*1)/13)*5,0)</f>
        <v/>
      </c>
      <c r="O818" s="43" t="n">
        <v>90</v>
      </c>
      <c r="P818" s="43" t="n">
        <v>65.36</v>
      </c>
      <c r="Q818" s="43" t="n">
        <v>73.88</v>
      </c>
      <c r="R818" s="43" t="n">
        <v>83.13</v>
      </c>
      <c r="S818" s="43" t="n">
        <v>45.83</v>
      </c>
      <c r="T818" s="58">
        <f>IF($C818="","",IF(ISNA(MATCH($C818,Comparativosimulacros!$E:$E,0)),"Falta en Comparativo","Sí está"))</f>
        <v/>
      </c>
    </row>
    <row r="819" ht="15.75" customHeight="1" s="42">
      <c r="A819" s="50" t="n">
        <v>1004</v>
      </c>
      <c r="B819" s="44" t="n"/>
      <c r="C819" s="44" t="n">
        <v>1021807250</v>
      </c>
      <c r="D819" s="43" t="inlineStr">
        <is>
          <t>Tamayo Acevedo Miguel Ángel</t>
        </is>
      </c>
      <c r="E819" s="51" t="n"/>
      <c r="F819" s="52" t="n"/>
      <c r="G819" s="45" t="n">
        <v>3.29</v>
      </c>
      <c r="H819" s="45" t="n">
        <v>4.59</v>
      </c>
      <c r="I819" s="45" t="n">
        <v>3.56</v>
      </c>
      <c r="J819" s="45" t="n">
        <v>2.69</v>
      </c>
      <c r="K819" s="45" t="n">
        <v>4.55</v>
      </c>
      <c r="L819" s="58">
        <f>IF(OR($A819="",$N819=0),"",COUNTIFS($A$5:$A$1500,$A819,$N$5:$N$1500,"&gt;"&amp;$N819)+1)</f>
        <v/>
      </c>
      <c r="M819" s="58">
        <f>IF(OR($A819="",$N819=0),"",IF(AND($A819&gt;=1001,$A819&lt;=1005),COUNTIFS($A$5:$A$1500,"&gt;=1001",$A$5:$A$1500,"&lt;=1005",$N$5:$N$1500,"&gt;"&amp;$N819)+1,""))</f>
        <v/>
      </c>
      <c r="N819" s="50">
        <f>ROUND(((O819*3+P819*3+Q819*3+R819*3+S819*1)/13)*5,0)</f>
        <v/>
      </c>
      <c r="O819" s="43" t="n">
        <v>54</v>
      </c>
      <c r="P819" s="43" t="n">
        <v>73.04000000000001</v>
      </c>
      <c r="Q819" s="43" t="n">
        <v>63.38</v>
      </c>
      <c r="R819" s="43" t="n">
        <v>52.5</v>
      </c>
      <c r="S819" s="43" t="n">
        <v>87.08</v>
      </c>
      <c r="T819" s="58">
        <f>IF($C819="","",IF(ISNA(MATCH($C819,Comparativosimulacros!$E:$E,0)),"Falta en Comparativo","Sí está"))</f>
        <v/>
      </c>
    </row>
    <row r="820" ht="15.75" customHeight="1" s="42">
      <c r="A820" s="50" t="n">
        <v>1004</v>
      </c>
      <c r="B820" s="44" t="n"/>
      <c r="C820" s="44" t="n">
        <v>1023527672</v>
      </c>
      <c r="D820" s="43" t="inlineStr">
        <is>
          <t>Tilano García María Fernanda</t>
        </is>
      </c>
      <c r="E820" s="51" t="n"/>
      <c r="F820" s="52" t="n"/>
      <c r="G820" s="45" t="n">
        <v>5</v>
      </c>
      <c r="H820" s="45" t="n">
        <v>5</v>
      </c>
      <c r="I820" s="45" t="n">
        <v>4.85</v>
      </c>
      <c r="J820" s="45" t="n">
        <v>4.03</v>
      </c>
      <c r="K820" s="45" t="n">
        <v>5</v>
      </c>
      <c r="L820" s="58">
        <f>IF(OR($A820="",$N820=0),"",COUNTIFS($A$5:$A$1500,$A820,$N$5:$N$1500,"&gt;"&amp;$N820)+1)</f>
        <v/>
      </c>
      <c r="M820" s="58">
        <f>IF(OR($A820="",$N820=0),"",IF(AND($A820&gt;=1001,$A820&lt;=1005),COUNTIFS($A$5:$A$1500,"&gt;=1001",$A$5:$A$1500,"&lt;=1005",$N$5:$N$1500,"&gt;"&amp;$N820)+1,""))</f>
        <v/>
      </c>
      <c r="N820" s="50">
        <f>ROUND(((O820*3+P820*3+Q820*3+R820*3+S820*1)/13)*5,0)</f>
        <v/>
      </c>
      <c r="O820" s="43" t="n">
        <v>90</v>
      </c>
      <c r="P820" s="43" t="n">
        <v>81.61</v>
      </c>
      <c r="Q820" s="43" t="n">
        <v>86.38</v>
      </c>
      <c r="R820" s="43" t="n">
        <v>78.75</v>
      </c>
      <c r="S820" s="43" t="n">
        <v>96.25</v>
      </c>
      <c r="T820" s="58">
        <f>IF($C820="","",IF(ISNA(MATCH($C820,Comparativosimulacros!$E:$E,0)),"Falta en Comparativo","Sí está"))</f>
        <v/>
      </c>
    </row>
    <row r="821" ht="15.75" customHeight="1" s="42">
      <c r="A821" s="50" t="n">
        <v>1004</v>
      </c>
      <c r="B821" s="44" t="n"/>
      <c r="C821" s="44" t="n">
        <v>1063957482</v>
      </c>
      <c r="D821" s="43" t="inlineStr">
        <is>
          <t>Torres Bermudez Marianela</t>
        </is>
      </c>
      <c r="E821" s="51" t="n"/>
      <c r="F821" s="52" t="n"/>
      <c r="G821" s="45" t="n">
        <v>2.2</v>
      </c>
      <c r="H821" s="45" t="n">
        <v>2.81</v>
      </c>
      <c r="I821" s="45" t="n">
        <v>2.86</v>
      </c>
      <c r="J821" s="45" t="n">
        <v>3.13</v>
      </c>
      <c r="K821" s="45" t="n">
        <v>2.4</v>
      </c>
      <c r="L821" s="58">
        <f>IF(OR($A821="",$N821=0),"",COUNTIFS($A$5:$A$1500,$A821,$N$5:$N$1500,"&gt;"&amp;$N821)+1)</f>
        <v/>
      </c>
      <c r="M821" s="58">
        <f>IF(OR($A821="",$N821=0),"",IF(AND($A821&gt;=1001,$A821&lt;=1005),COUNTIFS($A$5:$A$1500,"&gt;=1001",$A$5:$A$1500,"&lt;=1005",$N$5:$N$1500,"&gt;"&amp;$N821)+1,""))</f>
        <v/>
      </c>
      <c r="N821" s="50">
        <f>ROUND(((O821*3+P821*3+Q821*3+R821*3+S821*1)/13)*5,0)</f>
        <v/>
      </c>
      <c r="O821" s="43" t="n">
        <v>36</v>
      </c>
      <c r="P821" s="43" t="n">
        <v>44.64</v>
      </c>
      <c r="Q821" s="43" t="n">
        <v>50.88</v>
      </c>
      <c r="R821" s="43" t="n">
        <v>61.25</v>
      </c>
      <c r="S821" s="43" t="n">
        <v>45.83</v>
      </c>
      <c r="T821" s="58">
        <f>IF($C821="","",IF(ISNA(MATCH($C821,Comparativosimulacros!$E:$E,0)),"Falta en Comparativo","Sí está"))</f>
        <v/>
      </c>
    </row>
    <row r="822" ht="15.75" customHeight="1" s="42">
      <c r="A822" s="50" t="n">
        <v>1004</v>
      </c>
      <c r="B822" s="44" t="n"/>
      <c r="C822" s="44" t="n">
        <v>1011593262</v>
      </c>
      <c r="D822" s="43" t="inlineStr">
        <is>
          <t>Urrego Becerra Ana Sofia</t>
        </is>
      </c>
      <c r="E822" s="51" t="n"/>
      <c r="F822" s="52" t="n"/>
      <c r="G822" s="45" t="n">
        <v>3.29</v>
      </c>
      <c r="H822" s="45" t="n">
        <v>4.08</v>
      </c>
      <c r="I822" s="45" t="n">
        <v>2.15</v>
      </c>
      <c r="J822" s="45" t="n">
        <v>3.58</v>
      </c>
      <c r="K822" s="45" t="n">
        <v>3.12</v>
      </c>
      <c r="L822" s="58">
        <f>IF(OR($A822="",$N822=0),"",COUNTIFS($A$5:$A$1500,$A822,$N$5:$N$1500,"&gt;"&amp;$N822)+1)</f>
        <v/>
      </c>
      <c r="M822" s="58">
        <f>IF(OR($A822="",$N822=0),"",IF(AND($A822&gt;=1001,$A822&lt;=1005),COUNTIFS($A$5:$A$1500,"&gt;=1001",$A$5:$A$1500,"&lt;=1005",$N$5:$N$1500,"&gt;"&amp;$N822)+1,""))</f>
        <v/>
      </c>
      <c r="N822" s="50">
        <f>ROUND(((O822*3+P822*3+Q822*3+R822*3+S822*1)/13)*5,0)</f>
        <v/>
      </c>
      <c r="O822" s="43" t="n">
        <v>54</v>
      </c>
      <c r="P822" s="43" t="n">
        <v>64.97</v>
      </c>
      <c r="Q822" s="43" t="n">
        <v>38.38</v>
      </c>
      <c r="R822" s="43" t="n">
        <v>70</v>
      </c>
      <c r="S822" s="43" t="n">
        <v>59.58</v>
      </c>
      <c r="T822" s="58">
        <f>IF($C822="","",IF(ISNA(MATCH($C822,Comparativosimulacros!$E:$E,0)),"Falta en Comparativo","Sí está"))</f>
        <v/>
      </c>
    </row>
    <row r="823" ht="15.75" customHeight="1" s="42">
      <c r="A823" s="50" t="n">
        <v>1004</v>
      </c>
      <c r="B823" s="44" t="n"/>
      <c r="C823" s="44" t="n">
        <v>1020306317</v>
      </c>
      <c r="D823" s="43" t="inlineStr">
        <is>
          <t>Usuga Agudelo Ángel Gabriel</t>
        </is>
      </c>
      <c r="E823" s="51" t="n"/>
      <c r="F823" s="52" t="n"/>
      <c r="G823" s="45" t="n">
        <v>4.94</v>
      </c>
      <c r="H823" s="45" t="n">
        <v>2.89</v>
      </c>
      <c r="I823" s="45" t="n">
        <v>1.99</v>
      </c>
      <c r="J823" s="45" t="n">
        <v>3.36</v>
      </c>
      <c r="K823" s="45" t="n">
        <v>3.12</v>
      </c>
      <c r="L823" s="58">
        <f>IF(OR($A823="",$N823=0),"",COUNTIFS($A$5:$A$1500,$A823,$N$5:$N$1500,"&gt;"&amp;$N823)+1)</f>
        <v/>
      </c>
      <c r="M823" s="58">
        <f>IF(OR($A823="",$N823=0),"",IF(AND($A823&gt;=1001,$A823&lt;=1005),COUNTIFS($A$5:$A$1500,"&gt;=1001",$A$5:$A$1500,"&lt;=1005",$N$5:$N$1500,"&gt;"&amp;$N823)+1,""))</f>
        <v/>
      </c>
      <c r="N823" s="50">
        <f>ROUND(((O823*3+P823*3+Q823*3+R823*3+S823*1)/13)*5,0)</f>
        <v/>
      </c>
      <c r="O823" s="43" t="n">
        <v>81</v>
      </c>
      <c r="P823" s="43" t="n">
        <v>46.04</v>
      </c>
      <c r="Q823" s="43" t="n">
        <v>35.5</v>
      </c>
      <c r="R823" s="43" t="n">
        <v>65.63</v>
      </c>
      <c r="S823" s="43" t="n">
        <v>59.58</v>
      </c>
      <c r="T823" s="58">
        <f>IF($C823="","",IF(ISNA(MATCH($C823,Comparativosimulacros!$E:$E,0)),"Falta en Comparativo","Sí está"))</f>
        <v/>
      </c>
    </row>
    <row r="824" ht="15.75" customHeight="1" s="42">
      <c r="A824" s="50" t="n">
        <v>1005</v>
      </c>
      <c r="B824" s="44" t="n"/>
      <c r="C824" s="44" t="n">
        <v>1011593901</v>
      </c>
      <c r="D824" s="43" t="inlineStr">
        <is>
          <t>Acevedo Hernández Shamely</t>
        </is>
      </c>
      <c r="E824" s="51" t="n"/>
      <c r="F824" s="52" t="n"/>
      <c r="G824" s="45" t="n">
        <v>4.7</v>
      </c>
      <c r="H824" s="45" t="n">
        <v>3.77</v>
      </c>
      <c r="I824" s="45" t="n">
        <v>5</v>
      </c>
      <c r="J824" s="45" t="n">
        <v>1.6</v>
      </c>
      <c r="K824" s="45" t="n">
        <v>3.58</v>
      </c>
      <c r="L824" s="58">
        <f>IF(OR($A824="",$N824=0),"",COUNTIFS($A$5:$A$1500,$A824,$N$5:$N$1500,"&gt;"&amp;$N824)+1)</f>
        <v/>
      </c>
      <c r="M824" s="58">
        <f>IF(OR($A824="",$N824=0),"",IF(AND($A824&gt;=1001,$A824&lt;=1005),COUNTIFS($A$5:$A$1500,"&gt;=1001",$A$5:$A$1500,"&lt;=1005",$N$5:$N$1500,"&gt;"&amp;$N824)+1,""))</f>
        <v/>
      </c>
      <c r="N824" s="50">
        <f>ROUND(((O824*3+P824*3+Q824*3+R824*3+S824*1)/13)*5,0)</f>
        <v/>
      </c>
      <c r="O824" s="43" t="n">
        <v>77.5</v>
      </c>
      <c r="P824" s="43" t="n">
        <v>51.03</v>
      </c>
      <c r="Q824" s="43" t="n">
        <v>89.38</v>
      </c>
      <c r="R824" s="43" t="n">
        <v>26.25</v>
      </c>
      <c r="S824" s="43" t="n">
        <v>70</v>
      </c>
      <c r="T824" s="58">
        <f>IF($C824="","",IF(ISNA(MATCH($C824,Comparativosimulacros!$E:$E,0)),"Falta en Comparativo","Sí está"))</f>
        <v/>
      </c>
    </row>
    <row r="825" ht="15.75" customHeight="1" s="42">
      <c r="A825" s="50" t="n">
        <v>1005</v>
      </c>
      <c r="B825" s="44" t="n"/>
      <c r="C825" s="44" t="n">
        <v>1011594255</v>
      </c>
      <c r="D825" s="43" t="inlineStr">
        <is>
          <t>Alcaraz Coronado Rossana</t>
        </is>
      </c>
      <c r="E825" s="51" t="n"/>
      <c r="F825" s="52" t="n"/>
      <c r="G825" s="45" t="n">
        <v>4.34</v>
      </c>
      <c r="H825" s="45" t="n">
        <v>4.54</v>
      </c>
      <c r="I825" s="45" t="n">
        <v>3.22</v>
      </c>
      <c r="J825" s="45" t="n">
        <v>5</v>
      </c>
      <c r="K825" s="45" t="n">
        <v>4.7</v>
      </c>
      <c r="L825" s="58">
        <f>IF(OR($A825="",$N825=0),"",COUNTIFS($A$5:$A$1500,$A825,$N$5:$N$1500,"&gt;"&amp;$N825)+1)</f>
        <v/>
      </c>
      <c r="M825" s="58">
        <f>IF(OR($A825="",$N825=0),"",IF(AND($A825&gt;=1001,$A825&lt;=1005),COUNTIFS($A$5:$A$1500,"&gt;=1001",$A$5:$A$1500,"&lt;=1005",$N$5:$N$1500,"&gt;"&amp;$N825)+1,""))</f>
        <v/>
      </c>
      <c r="N825" s="50">
        <f>ROUND(((O825*3+P825*3+Q825*3+R825*3+S825*1)/13)*5,0)</f>
        <v/>
      </c>
      <c r="O825" s="43" t="n">
        <v>71.5</v>
      </c>
      <c r="P825" s="43" t="n">
        <v>61.34</v>
      </c>
      <c r="Q825" s="43" t="n">
        <v>49.88</v>
      </c>
      <c r="R825" s="43" t="n">
        <v>87.5</v>
      </c>
      <c r="S825" s="43" t="n">
        <v>91.88</v>
      </c>
      <c r="T825" s="58">
        <f>IF($C825="","",IF(ISNA(MATCH($C825,Comparativosimulacros!$E:$E,0)),"Falta en Comparativo","Sí está"))</f>
        <v/>
      </c>
    </row>
    <row r="826" ht="15.75" customHeight="1" s="42">
      <c r="A826" s="50" t="n">
        <v>1005</v>
      </c>
      <c r="B826" s="44" t="n"/>
      <c r="C826" s="44" t="n">
        <v>1011594078</v>
      </c>
      <c r="D826" s="43" t="inlineStr">
        <is>
          <t>Alcaraz García Ximena</t>
        </is>
      </c>
      <c r="E826" s="51" t="n"/>
      <c r="F826" s="52" t="n"/>
      <c r="G826" s="45" t="n">
        <v>3.17</v>
      </c>
      <c r="H826" s="45" t="n">
        <v>2.99</v>
      </c>
      <c r="I826" s="45" t="n">
        <v>2.71</v>
      </c>
      <c r="J826" s="45" t="n">
        <v>2.41</v>
      </c>
      <c r="K826" s="45" t="n">
        <v>1.57</v>
      </c>
      <c r="L826" s="58">
        <f>IF(OR($A826="",$N826=0),"",COUNTIFS($A$5:$A$1500,$A826,$N$5:$N$1500,"&gt;"&amp;$N826)+1)</f>
        <v/>
      </c>
      <c r="M826" s="58">
        <f>IF(OR($A826="",$N826=0),"",IF(AND($A826&gt;=1001,$A826&lt;=1005),COUNTIFS($A$5:$A$1500,"&gt;=1001",$A$5:$A$1500,"&lt;=1005",$N$5:$N$1500,"&gt;"&amp;$N826)+1,""))</f>
        <v/>
      </c>
      <c r="N826" s="50">
        <f>ROUND(((O826*3+P826*3+Q826*3+R826*3+S826*1)/13)*5,0)</f>
        <v/>
      </c>
      <c r="O826" s="43" t="n">
        <v>52.25</v>
      </c>
      <c r="P826" s="43" t="n">
        <v>40.49</v>
      </c>
      <c r="Q826" s="43" t="n">
        <v>42</v>
      </c>
      <c r="R826" s="43" t="n">
        <v>39.38</v>
      </c>
      <c r="S826" s="43" t="n">
        <v>30.63</v>
      </c>
      <c r="T826" s="58">
        <f>IF($C826="","",IF(ISNA(MATCH($C826,Comparativosimulacros!$E:$E,0)),"Falta en Comparativo","Sí está"))</f>
        <v/>
      </c>
    </row>
    <row r="827" ht="15.75" customHeight="1" s="42">
      <c r="A827" s="50" t="n">
        <v>1005</v>
      </c>
      <c r="B827" s="44" t="n"/>
      <c r="C827" s="44" t="n">
        <v>1011593960</v>
      </c>
      <c r="D827" s="43" t="inlineStr">
        <is>
          <t>Barón López Jacobo</t>
        </is>
      </c>
      <c r="E827" s="51" t="n"/>
      <c r="F827" s="52" t="n"/>
      <c r="G827" s="45" t="n">
        <v>4</v>
      </c>
      <c r="H827" s="45" t="n">
        <v>3.77</v>
      </c>
      <c r="I827" s="45" t="n">
        <v>4.07</v>
      </c>
      <c r="J827" s="45" t="n">
        <v>2.41</v>
      </c>
      <c r="K827" s="45" t="n">
        <v>5</v>
      </c>
      <c r="L827" s="58">
        <f>IF(OR($A827="",$N827=0),"",COUNTIFS($A$5:$A$1500,$A827,$N$5:$N$1500,"&gt;"&amp;$N827)+1)</f>
        <v/>
      </c>
      <c r="M827" s="58">
        <f>IF(OR($A827="",$N827=0),"",IF(AND($A827&gt;=1001,$A827&lt;=1005),COUNTIFS($A$5:$A$1500,"&gt;=1001",$A$5:$A$1500,"&lt;=1005",$N$5:$N$1500,"&gt;"&amp;$N827)+1,""))</f>
        <v/>
      </c>
      <c r="N827" s="50">
        <f>ROUND(((O827*3+P827*3+Q827*3+R827*3+S827*1)/13)*5,0)</f>
        <v/>
      </c>
      <c r="O827" s="43" t="n">
        <v>66</v>
      </c>
      <c r="P827" s="43" t="n">
        <v>51.03</v>
      </c>
      <c r="Q827" s="43" t="n">
        <v>63</v>
      </c>
      <c r="R827" s="43" t="n">
        <v>39.38</v>
      </c>
      <c r="S827" s="43" t="n">
        <v>100</v>
      </c>
      <c r="T827" s="58">
        <f>IF($C827="","",IF(ISNA(MATCH($C827,Comparativosimulacros!$E:$E,0)),"Falta en Comparativo","Sí está"))</f>
        <v/>
      </c>
    </row>
    <row r="828" ht="15.75" customHeight="1" s="42">
      <c r="A828" s="50" t="n">
        <v>1005</v>
      </c>
      <c r="B828" s="44" t="n"/>
      <c r="C828" s="44" t="n">
        <v>1011591942</v>
      </c>
      <c r="D828" s="43" t="inlineStr">
        <is>
          <t>Bejarano Usuga Mateo</t>
        </is>
      </c>
      <c r="E828" s="51" t="n"/>
      <c r="F828" s="52" t="n"/>
      <c r="G828" s="45" t="n">
        <v>5</v>
      </c>
      <c r="H828" s="45" t="n">
        <v>5</v>
      </c>
      <c r="I828" s="45" t="n">
        <v>3.9</v>
      </c>
      <c r="J828" s="45" t="n">
        <v>4.54</v>
      </c>
      <c r="K828" s="45" t="n">
        <v>5</v>
      </c>
      <c r="L828" s="58">
        <f>IF(OR($A828="",$N828=0),"",COUNTIFS($A$5:$A$1500,$A828,$N$5:$N$1500,"&gt;"&amp;$N828)+1)</f>
        <v/>
      </c>
      <c r="M828" s="58">
        <f>IF(OR($A828="",$N828=0),"",IF(AND($A828&gt;=1001,$A828&lt;=1005),COUNTIFS($A$5:$A$1500,"&gt;=1001",$A$5:$A$1500,"&lt;=1005",$N$5:$N$1500,"&gt;"&amp;$N828)+1,""))</f>
        <v/>
      </c>
      <c r="N828" s="50">
        <f>ROUND(((O828*3+P828*3+Q828*3+R828*3+S828*1)/13)*5,0)</f>
        <v/>
      </c>
      <c r="O828" s="43" t="n">
        <v>85.75</v>
      </c>
      <c r="P828" s="43" t="n">
        <v>68.34999999999999</v>
      </c>
      <c r="Q828" s="43" t="n">
        <v>60.38</v>
      </c>
      <c r="R828" s="43" t="n">
        <v>74.38</v>
      </c>
      <c r="S828" s="43" t="n">
        <v>100</v>
      </c>
      <c r="T828" s="58">
        <f>IF($C828="","",IF(ISNA(MATCH($C828,Comparativosimulacros!$E:$E,0)),"Falta en Comparativo","Sí está"))</f>
        <v/>
      </c>
    </row>
    <row r="829" ht="15.75" customHeight="1" s="42">
      <c r="A829" s="50" t="n">
        <v>1005</v>
      </c>
      <c r="B829" s="44" t="n"/>
      <c r="C829" s="44" t="n">
        <v>1011593011</v>
      </c>
      <c r="D829" s="43" t="inlineStr">
        <is>
          <t>Carvajal Carvajal Isabel</t>
        </is>
      </c>
      <c r="E829" s="51" t="n"/>
      <c r="F829" s="52" t="n"/>
      <c r="G829" s="45" t="n">
        <v>3.17</v>
      </c>
      <c r="H829" s="45" t="n">
        <v>5</v>
      </c>
      <c r="I829" s="45" t="n">
        <v>5</v>
      </c>
      <c r="J829" s="45" t="n">
        <v>5</v>
      </c>
      <c r="K829" s="45" t="n">
        <v>5</v>
      </c>
      <c r="L829" s="58">
        <f>IF(OR($A829="",$N829=0),"",COUNTIFS($A$5:$A$1500,$A829,$N$5:$N$1500,"&gt;"&amp;$N829)+1)</f>
        <v/>
      </c>
      <c r="M829" s="58">
        <f>IF(OR($A829="",$N829=0),"",IF(AND($A829&gt;=1001,$A829&lt;=1005),COUNTIFS($A$5:$A$1500,"&gt;=1001",$A$5:$A$1500,"&lt;=1005",$N$5:$N$1500,"&gt;"&amp;$N829)+1,""))</f>
        <v/>
      </c>
      <c r="N829" s="50">
        <f>ROUND(((O829*3+P829*3+Q829*3+R829*3+S829*1)/13)*5,0)</f>
        <v/>
      </c>
      <c r="O829" s="43" t="n">
        <v>52.25</v>
      </c>
      <c r="P829" s="43" t="n">
        <v>71.65000000000001</v>
      </c>
      <c r="Q829" s="43" t="n">
        <v>84</v>
      </c>
      <c r="R829" s="43" t="n">
        <v>91.88</v>
      </c>
      <c r="S829" s="43" t="n">
        <v>100</v>
      </c>
      <c r="T829" s="58">
        <f>IF($C829="","",IF(ISNA(MATCH($C829,Comparativosimulacros!$E:$E,0)),"Falta en Comparativo","Sí está"))</f>
        <v/>
      </c>
    </row>
    <row r="830" ht="15.75" customHeight="1" s="42">
      <c r="A830" s="50" t="n">
        <v>1005</v>
      </c>
      <c r="B830" s="44" t="n"/>
      <c r="C830" s="44" t="n">
        <v>1076622913</v>
      </c>
      <c r="D830" s="43" t="inlineStr">
        <is>
          <t>Chila Bermúdez Esthefani</t>
        </is>
      </c>
      <c r="E830" s="51" t="n"/>
      <c r="F830" s="52" t="n"/>
      <c r="G830" s="45" t="n">
        <v>2.67</v>
      </c>
      <c r="H830" s="45" t="n">
        <v>4.88</v>
      </c>
      <c r="I830" s="45" t="n">
        <v>4.07</v>
      </c>
      <c r="J830" s="45" t="n">
        <v>4.54</v>
      </c>
      <c r="K830" s="45" t="n">
        <v>5</v>
      </c>
      <c r="L830" s="58">
        <f>IF(OR($A830="",$N830=0),"",COUNTIFS($A$5:$A$1500,$A830,$N$5:$N$1500,"&gt;"&amp;$N830)+1)</f>
        <v/>
      </c>
      <c r="M830" s="58">
        <f>IF(OR($A830="",$N830=0),"",IF(AND($A830&gt;=1001,$A830&lt;=1005),COUNTIFS($A$5:$A$1500,"&gt;=1001",$A$5:$A$1500,"&lt;=1005",$N$5:$N$1500,"&gt;"&amp;$N830)+1,""))</f>
        <v/>
      </c>
      <c r="N830" s="50">
        <f>ROUND(((O830*3+P830*3+Q830*3+R830*3+S830*1)/13)*5,0)</f>
        <v/>
      </c>
      <c r="O830" s="43" t="n">
        <v>44</v>
      </c>
      <c r="P830" s="43" t="n">
        <v>65.98</v>
      </c>
      <c r="Q830" s="43" t="n">
        <v>63</v>
      </c>
      <c r="R830" s="43" t="n">
        <v>74.38</v>
      </c>
      <c r="S830" s="43" t="n">
        <v>100</v>
      </c>
      <c r="T830" s="58">
        <f>IF($C830="","",IF(ISNA(MATCH($C830,Comparativosimulacros!$E:$E,0)),"Falta en Comparativo","Sí está"))</f>
        <v/>
      </c>
    </row>
    <row r="831" ht="15.75" customHeight="1" s="42">
      <c r="A831" s="50" t="n">
        <v>1005</v>
      </c>
      <c r="B831" s="44" t="n"/>
      <c r="C831" s="44" t="n">
        <v>1023748912</v>
      </c>
      <c r="D831" s="43" t="inlineStr">
        <is>
          <t>Correa Oliveros Sara Michel</t>
        </is>
      </c>
      <c r="E831" s="51" t="n"/>
      <c r="F831" s="52" t="n"/>
      <c r="G831" s="45" t="n">
        <v>1.67</v>
      </c>
      <c r="H831" s="45" t="n">
        <v>2.24</v>
      </c>
      <c r="I831" s="45" t="n">
        <v>3.22</v>
      </c>
      <c r="J831" s="45" t="n">
        <v>2.14</v>
      </c>
      <c r="K831" s="45" t="n">
        <v>2.01</v>
      </c>
      <c r="L831" s="58">
        <f>IF(OR($A831="",$N831=0),"",COUNTIFS($A$5:$A$1500,$A831,$N$5:$N$1500,"&gt;"&amp;$N831)+1)</f>
        <v/>
      </c>
      <c r="M831" s="58">
        <f>IF(OR($A831="",$N831=0),"",IF(AND($A831&gt;=1001,$A831&lt;=1005),COUNTIFS($A$5:$A$1500,"&gt;=1001",$A$5:$A$1500,"&lt;=1005",$N$5:$N$1500,"&gt;"&amp;$N831)+1,""))</f>
        <v/>
      </c>
      <c r="N831" s="50">
        <f>ROUND(((O831*3+P831*3+Q831*3+R831*3+S831*1)/13)*5,0)</f>
        <v/>
      </c>
      <c r="O831" s="43" t="n">
        <v>27.5</v>
      </c>
      <c r="P831" s="43" t="n">
        <v>30.31</v>
      </c>
      <c r="Q831" s="43" t="n">
        <v>49.88</v>
      </c>
      <c r="R831" s="43" t="n">
        <v>35</v>
      </c>
      <c r="S831" s="43" t="n">
        <v>39.38</v>
      </c>
      <c r="T831" s="58">
        <f>IF($C831="","",IF(ISNA(MATCH($C831,Comparativosimulacros!$E:$E,0)),"Falta en Comparativo","Sí está"))</f>
        <v/>
      </c>
    </row>
    <row r="832" ht="15.75" customHeight="1" s="42">
      <c r="A832" s="50" t="n">
        <v>1005</v>
      </c>
      <c r="B832" s="44" t="n"/>
      <c r="C832" s="44" t="n">
        <v>1011593260</v>
      </c>
      <c r="D832" s="43" t="inlineStr">
        <is>
          <t>Garces Molina Bladimir</t>
        </is>
      </c>
      <c r="E832" s="51" t="n"/>
      <c r="F832" s="52" t="n"/>
      <c r="G832" s="45" t="n">
        <v>4.5</v>
      </c>
      <c r="H832" s="45" t="n">
        <v>2.75</v>
      </c>
      <c r="I832" s="45" t="n">
        <v>4.07</v>
      </c>
      <c r="J832" s="45" t="n">
        <v>2.94</v>
      </c>
      <c r="K832" s="45" t="n">
        <v>1.79</v>
      </c>
      <c r="L832" s="58">
        <f>IF(OR($A832="",$N832=0),"",COUNTIFS($A$5:$A$1500,$A832,$N$5:$N$1500,"&gt;"&amp;$N832)+1)</f>
        <v/>
      </c>
      <c r="M832" s="58">
        <f>IF(OR($A832="",$N832=0),"",IF(AND($A832&gt;=1001,$A832&lt;=1005),COUNTIFS($A$5:$A$1500,"&gt;=1001",$A$5:$A$1500,"&lt;=1005",$N$5:$N$1500,"&gt;"&amp;$N832)+1,""))</f>
        <v/>
      </c>
      <c r="N832" s="50">
        <f>ROUND(((O832*3+P832*3+Q832*3+R832*3+S832*1)/13)*5,0)</f>
        <v/>
      </c>
      <c r="O832" s="43" t="n">
        <v>74.25</v>
      </c>
      <c r="P832" s="43" t="n">
        <v>37.23</v>
      </c>
      <c r="Q832" s="43" t="n">
        <v>63</v>
      </c>
      <c r="R832" s="43" t="n">
        <v>48.13</v>
      </c>
      <c r="S832" s="43" t="n">
        <v>35</v>
      </c>
      <c r="T832" s="58">
        <f>IF($C832="","",IF(ISNA(MATCH($C832,Comparativosimulacros!$E:$E,0)),"Falta en Comparativo","Sí está"))</f>
        <v/>
      </c>
    </row>
    <row r="833" ht="15.75" customHeight="1" s="42">
      <c r="A833" s="50" t="n">
        <v>1005</v>
      </c>
      <c r="B833" s="44" t="n"/>
      <c r="C833" s="44" t="n">
        <v>1011591442</v>
      </c>
      <c r="D833" s="43" t="inlineStr">
        <is>
          <t>García Quiros Jeison Andrés</t>
        </is>
      </c>
      <c r="E833" s="51" t="n"/>
      <c r="F833" s="52" t="n"/>
      <c r="G833" s="45" t="n">
        <v>3</v>
      </c>
      <c r="H833" s="45" t="n">
        <v>3.82</v>
      </c>
      <c r="I833" s="45" t="n">
        <v>1.52</v>
      </c>
      <c r="J833" s="45" t="n">
        <v>2.14</v>
      </c>
      <c r="K833" s="45" t="n">
        <v>1.57</v>
      </c>
      <c r="L833" s="58">
        <f>IF(OR($A833="",$N833=0),"",COUNTIFS($A$5:$A$1500,$A833,$N$5:$N$1500,"&gt;"&amp;$N833)+1)</f>
        <v/>
      </c>
      <c r="M833" s="58">
        <f>IF(OR($A833="",$N833=0),"",IF(AND($A833&gt;=1001,$A833&lt;=1005),COUNTIFS($A$5:$A$1500,"&gt;=1001",$A$5:$A$1500,"&lt;=1005",$N$5:$N$1500,"&gt;"&amp;$N833)+1,""))</f>
        <v/>
      </c>
      <c r="N833" s="50">
        <f>ROUND(((O833*3+P833*3+Q833*3+R833*3+S833*1)/13)*5,0)</f>
        <v/>
      </c>
      <c r="O833" s="43" t="n">
        <v>49.5</v>
      </c>
      <c r="P833" s="43" t="n">
        <v>51.65</v>
      </c>
      <c r="Q833" s="43" t="n">
        <v>23.63</v>
      </c>
      <c r="R833" s="43" t="n">
        <v>35</v>
      </c>
      <c r="S833" s="43" t="n">
        <v>30.63</v>
      </c>
      <c r="T833" s="58">
        <f>IF($C833="","",IF(ISNA(MATCH($C833,Comparativosimulacros!$E:$E,0)),"Falta en Comparativo","Sí está"))</f>
        <v/>
      </c>
    </row>
    <row r="834" ht="15.75" customHeight="1" s="42">
      <c r="A834" s="50" t="n">
        <v>1005</v>
      </c>
      <c r="B834" s="44" t="n"/>
      <c r="C834" s="44" t="n">
        <v>1203463063</v>
      </c>
      <c r="D834" s="43" t="inlineStr">
        <is>
          <t>Gerena Hincapié Anny Alexandra</t>
        </is>
      </c>
      <c r="E834" s="51" t="n"/>
      <c r="F834" s="52" t="n"/>
      <c r="G834" s="45" t="n">
        <v>2.17</v>
      </c>
      <c r="H834" s="45" t="n">
        <v>2.54</v>
      </c>
      <c r="I834" s="45" t="n">
        <v>3.22</v>
      </c>
      <c r="J834" s="45" t="n">
        <v>4.28</v>
      </c>
      <c r="K834" s="45" t="n">
        <v>1.57</v>
      </c>
      <c r="L834" s="58">
        <f>IF(OR($A834="",$N834=0),"",COUNTIFS($A$5:$A$1500,$A834,$N$5:$N$1500,"&gt;"&amp;$N834)+1)</f>
        <v/>
      </c>
      <c r="M834" s="58">
        <f>IF(OR($A834="",$N834=0),"",IF(AND($A834&gt;=1001,$A834&lt;=1005),COUNTIFS($A$5:$A$1500,"&gt;=1001",$A$5:$A$1500,"&lt;=1005",$N$5:$N$1500,"&gt;"&amp;$N834)+1,""))</f>
        <v/>
      </c>
      <c r="N834" s="50">
        <f>ROUND(((O834*3+P834*3+Q834*3+R834*3+S834*1)/13)*5,0)</f>
        <v/>
      </c>
      <c r="O834" s="43" t="n">
        <v>35.75</v>
      </c>
      <c r="P834" s="43" t="n">
        <v>34.42</v>
      </c>
      <c r="Q834" s="43" t="n">
        <v>49.88</v>
      </c>
      <c r="R834" s="43" t="n">
        <v>70</v>
      </c>
      <c r="S834" s="43" t="n">
        <v>30.63</v>
      </c>
      <c r="T834" s="58">
        <f>IF($C834="","",IF(ISNA(MATCH($C834,Comparativosimulacros!$E:$E,0)),"Falta en Comparativo","Sí está"))</f>
        <v/>
      </c>
    </row>
    <row r="835" ht="15.75" customHeight="1" s="42">
      <c r="A835" s="50" t="n">
        <v>1005</v>
      </c>
      <c r="B835" s="44" t="n"/>
      <c r="C835" s="44" t="n">
        <v>1018238542</v>
      </c>
      <c r="D835" s="43" t="inlineStr">
        <is>
          <t>González Guzmán Yulieth</t>
        </is>
      </c>
      <c r="E835" s="51" t="n"/>
      <c r="F835" s="52" t="n"/>
      <c r="G835" s="45" t="n">
        <v>3.17</v>
      </c>
      <c r="H835" s="45" t="n">
        <v>1.75</v>
      </c>
      <c r="I835" s="45" t="n">
        <v>2.37</v>
      </c>
      <c r="J835" s="45" t="n">
        <v>4.01</v>
      </c>
      <c r="K835" s="45" t="n">
        <v>4.25</v>
      </c>
      <c r="L835" s="58">
        <f>IF(OR($A835="",$N835=0),"",COUNTIFS($A$5:$A$1500,$A835,$N$5:$N$1500,"&gt;"&amp;$N835)+1)</f>
        <v/>
      </c>
      <c r="M835" s="58">
        <f>IF(OR($A835="",$N835=0),"",IF(AND($A835&gt;=1001,$A835&lt;=1005),COUNTIFS($A$5:$A$1500,"&gt;=1001",$A$5:$A$1500,"&lt;=1005",$N$5:$N$1500,"&gt;"&amp;$N835)+1,""))</f>
        <v/>
      </c>
      <c r="N835" s="50">
        <f>ROUND(((O835*3+P835*3+Q835*3+R835*3+S835*1)/13)*5,0)</f>
        <v/>
      </c>
      <c r="O835" s="43" t="n">
        <v>52.25</v>
      </c>
      <c r="P835" s="43" t="n">
        <v>23.62</v>
      </c>
      <c r="Q835" s="43" t="n">
        <v>36.75</v>
      </c>
      <c r="R835" s="43" t="n">
        <v>65.63</v>
      </c>
      <c r="S835" s="43" t="n">
        <v>83.13</v>
      </c>
      <c r="T835" s="58">
        <f>IF($C835="","",IF(ISNA(MATCH($C835,Comparativosimulacros!$E:$E,0)),"Falta en Comparativo","Sí está"))</f>
        <v/>
      </c>
    </row>
    <row r="836" ht="15.75" customHeight="1" s="42">
      <c r="A836" s="50" t="n">
        <v>1005</v>
      </c>
      <c r="B836" s="44" t="n"/>
      <c r="C836" s="44" t="n">
        <v>1130704589</v>
      </c>
      <c r="D836" s="43" t="inlineStr">
        <is>
          <t>Jiménez Idárraga Johnatan</t>
        </is>
      </c>
      <c r="E836" s="51" t="n"/>
      <c r="F836" s="52" t="n"/>
      <c r="G836" s="45" t="n">
        <v>2.83</v>
      </c>
      <c r="H836" s="45" t="n">
        <v>3.42</v>
      </c>
      <c r="I836" s="45" t="n">
        <v>3.22</v>
      </c>
      <c r="J836" s="45" t="n">
        <v>3.21</v>
      </c>
      <c r="K836" s="45" t="n">
        <v>3.8</v>
      </c>
      <c r="L836" s="58">
        <f>IF(OR($A836="",$N836=0),"",COUNTIFS($A$5:$A$1500,$A836,$N$5:$N$1500,"&gt;"&amp;$N836)+1)</f>
        <v/>
      </c>
      <c r="M836" s="58">
        <f>IF(OR($A836="",$N836=0),"",IF(AND($A836&gt;=1001,$A836&lt;=1005),COUNTIFS($A$5:$A$1500,"&gt;=1001",$A$5:$A$1500,"&lt;=1005",$N$5:$N$1500,"&gt;"&amp;$N836)+1,""))</f>
        <v/>
      </c>
      <c r="N836" s="50">
        <f>ROUND(((O836*3+P836*3+Q836*3+R836*3+S836*1)/13)*5,0)</f>
        <v/>
      </c>
      <c r="O836" s="43" t="n">
        <v>46.75</v>
      </c>
      <c r="P836" s="43" t="n">
        <v>46.29</v>
      </c>
      <c r="Q836" s="43" t="n">
        <v>49.88</v>
      </c>
      <c r="R836" s="43" t="n">
        <v>52.5</v>
      </c>
      <c r="S836" s="43" t="n">
        <v>74.38</v>
      </c>
      <c r="T836" s="58">
        <f>IF($C836="","",IF(ISNA(MATCH($C836,Comparativosimulacros!$E:$E,0)),"Falta en Comparativo","Sí está"))</f>
        <v/>
      </c>
    </row>
    <row r="837" ht="15.75" customHeight="1" s="42">
      <c r="A837" s="50" t="n">
        <v>1005</v>
      </c>
      <c r="B837" s="44" t="n"/>
      <c r="C837" s="44" t="n">
        <v>1011591853</v>
      </c>
      <c r="D837" s="43" t="inlineStr">
        <is>
          <t>Leal Acevedo Cristian David</t>
        </is>
      </c>
      <c r="E837" s="51" t="n"/>
      <c r="F837" s="52" t="n"/>
      <c r="G837" s="45" t="n">
        <v>5</v>
      </c>
      <c r="H837" s="45" t="n">
        <v>4.41</v>
      </c>
      <c r="I837" s="45" t="n">
        <v>3.39</v>
      </c>
      <c r="J837" s="45" t="n">
        <v>4.54</v>
      </c>
      <c r="K837" s="45" t="n">
        <v>5</v>
      </c>
      <c r="L837" s="58">
        <f>IF(OR($A837="",$N837=0),"",COUNTIFS($A$5:$A$1500,$A837,$N$5:$N$1500,"&gt;"&amp;$N837)+1)</f>
        <v/>
      </c>
      <c r="M837" s="58">
        <f>IF(OR($A837="",$N837=0),"",IF(AND($A837&gt;=1001,$A837&lt;=1005),COUNTIFS($A$5:$A$1500,"&gt;=1001",$A$5:$A$1500,"&lt;=1005",$N$5:$N$1500,"&gt;"&amp;$N837)+1,""))</f>
        <v/>
      </c>
      <c r="N837" s="50">
        <f>ROUND(((O837*3+P837*3+Q837*3+R837*3+S837*1)/13)*5,0)</f>
        <v/>
      </c>
      <c r="O837" s="43" t="n">
        <v>85.75</v>
      </c>
      <c r="P837" s="43" t="n">
        <v>59.6</v>
      </c>
      <c r="Q837" s="43" t="n">
        <v>52.5</v>
      </c>
      <c r="R837" s="43" t="n">
        <v>74.38</v>
      </c>
      <c r="S837" s="43" t="n">
        <v>100</v>
      </c>
      <c r="T837" s="58">
        <f>IF($C837="","",IF(ISNA(MATCH($C837,Comparativosimulacros!$E:$E,0)),"Falta en Comparativo","Sí está"))</f>
        <v/>
      </c>
    </row>
    <row r="838" ht="15.75" customHeight="1" s="42">
      <c r="A838" s="50" t="n">
        <v>1005</v>
      </c>
      <c r="B838" s="44" t="n"/>
      <c r="C838" s="44" t="n">
        <v>1011593164</v>
      </c>
      <c r="D838" s="43" t="inlineStr">
        <is>
          <t>Mejía Hoyos Yaira Vanessa</t>
        </is>
      </c>
      <c r="E838" s="51" t="n"/>
      <c r="F838" s="52" t="n"/>
      <c r="G838" s="45" t="n">
        <v>4.17</v>
      </c>
      <c r="H838" s="45" t="n">
        <v>3.45</v>
      </c>
      <c r="I838" s="45" t="n">
        <v>2.71</v>
      </c>
      <c r="J838" s="45" t="n">
        <v>2.94</v>
      </c>
      <c r="K838" s="45" t="n">
        <v>1.79</v>
      </c>
      <c r="L838" s="58">
        <f>IF(OR($A838="",$N838=0),"",COUNTIFS($A$5:$A$1500,$A838,$N$5:$N$1500,"&gt;"&amp;$N838)+1)</f>
        <v/>
      </c>
      <c r="M838" s="58">
        <f>IF(OR($A838="",$N838=0),"",IF(AND($A838&gt;=1001,$A838&lt;=1005),COUNTIFS($A$5:$A$1500,"&gt;=1001",$A$5:$A$1500,"&lt;=1005",$N$5:$N$1500,"&gt;"&amp;$N838)+1,""))</f>
        <v/>
      </c>
      <c r="N838" s="50">
        <f>ROUND(((O838*3+P838*3+Q838*3+R838*3+S838*1)/13)*5,0)</f>
        <v/>
      </c>
      <c r="O838" s="43" t="n">
        <v>68.75</v>
      </c>
      <c r="P838" s="43" t="n">
        <v>46.65</v>
      </c>
      <c r="Q838" s="43" t="n">
        <v>42</v>
      </c>
      <c r="R838" s="43" t="n">
        <v>48.13</v>
      </c>
      <c r="S838" s="43" t="n">
        <v>35</v>
      </c>
      <c r="T838" s="58">
        <f>IF($C838="","",IF(ISNA(MATCH($C838,Comparativosimulacros!$E:$E,0)),"Falta en Comparativo","Sí está"))</f>
        <v/>
      </c>
    </row>
    <row r="839" ht="15.75" customHeight="1" s="42">
      <c r="A839" s="50" t="n">
        <v>1005</v>
      </c>
      <c r="B839" s="44" t="n"/>
      <c r="C839" s="44" t="n">
        <v>1023638628</v>
      </c>
      <c r="D839" s="43" t="inlineStr">
        <is>
          <t>Montoya Tilano Matías</t>
        </is>
      </c>
      <c r="E839" s="51" t="n"/>
      <c r="F839" s="52" t="n"/>
      <c r="G839" s="45" t="n">
        <v>3.33</v>
      </c>
      <c r="H839" s="45" t="n">
        <v>2.53</v>
      </c>
      <c r="I839" s="45" t="n">
        <v>5</v>
      </c>
      <c r="J839" s="45" t="n">
        <v>2.94</v>
      </c>
      <c r="K839" s="45" t="n">
        <v>2.46</v>
      </c>
      <c r="L839" s="58">
        <f>IF(OR($A839="",$N839=0),"",COUNTIFS($A$5:$A$1500,$A839,$N$5:$N$1500,"&gt;"&amp;$N839)+1)</f>
        <v/>
      </c>
      <c r="M839" s="58">
        <f>IF(OR($A839="",$N839=0),"",IF(AND($A839&gt;=1001,$A839&lt;=1005),COUNTIFS($A$5:$A$1500,"&gt;=1001",$A$5:$A$1500,"&lt;=1005",$N$5:$N$1500,"&gt;"&amp;$N839)+1,""))</f>
        <v/>
      </c>
      <c r="N839" s="50">
        <f>ROUND(((O839*3+P839*3+Q839*3+R839*3+S839*1)/13)*5,0)</f>
        <v/>
      </c>
      <c r="O839" s="43" t="n">
        <v>55</v>
      </c>
      <c r="P839" s="43" t="n">
        <v>34.24</v>
      </c>
      <c r="Q839" s="43" t="n">
        <v>78.88</v>
      </c>
      <c r="R839" s="43" t="n">
        <v>48.13</v>
      </c>
      <c r="S839" s="43" t="n">
        <v>48.13</v>
      </c>
      <c r="T839" s="58">
        <f>IF($C839="","",IF(ISNA(MATCH($C839,Comparativosimulacros!$E:$E,0)),"Falta en Comparativo","Sí está"))</f>
        <v/>
      </c>
    </row>
    <row r="840" ht="15.75" customHeight="1" s="42">
      <c r="A840" s="50" t="n">
        <v>1005</v>
      </c>
      <c r="B840" s="44" t="n"/>
      <c r="C840" s="44" t="n">
        <v>1023749144</v>
      </c>
      <c r="D840" s="43" t="inlineStr">
        <is>
          <t>Montoya Vélez Michel</t>
        </is>
      </c>
      <c r="E840" s="51" t="n"/>
      <c r="F840" s="52" t="n"/>
      <c r="G840" s="45" t="n">
        <v>3.83</v>
      </c>
      <c r="H840" s="45" t="n">
        <v>4.6</v>
      </c>
      <c r="I840" s="45" t="n">
        <v>3.39</v>
      </c>
      <c r="J840" s="45" t="n">
        <v>3.74</v>
      </c>
      <c r="K840" s="45" t="n">
        <v>4.03</v>
      </c>
      <c r="L840" s="58">
        <f>IF(OR($A840="",$N840=0),"",COUNTIFS($A$5:$A$1500,$A840,$N$5:$N$1500,"&gt;"&amp;$N840)+1)</f>
        <v/>
      </c>
      <c r="M840" s="58">
        <f>IF(OR($A840="",$N840=0),"",IF(AND($A840&gt;=1001,$A840&lt;=1005),COUNTIFS($A$5:$A$1500,"&gt;=1001",$A$5:$A$1500,"&lt;=1005",$N$5:$N$1500,"&gt;"&amp;$N840)+1,""))</f>
        <v/>
      </c>
      <c r="N840" s="50">
        <f>ROUND(((O840*3+P840*3+Q840*3+R840*3+S840*1)/13)*5,0)</f>
        <v/>
      </c>
      <c r="O840" s="43" t="n">
        <v>63.25</v>
      </c>
      <c r="P840" s="43" t="n">
        <v>62.28</v>
      </c>
      <c r="Q840" s="43" t="n">
        <v>52.5</v>
      </c>
      <c r="R840" s="43" t="n">
        <v>61.25</v>
      </c>
      <c r="S840" s="43" t="n">
        <v>78.75</v>
      </c>
      <c r="T840" s="58">
        <f>IF($C840="","",IF(ISNA(MATCH($C840,Comparativosimulacros!$E:$E,0)),"Falta en Comparativo","Sí está"))</f>
        <v/>
      </c>
    </row>
    <row r="841" ht="15.75" customHeight="1" s="42">
      <c r="A841" s="50" t="n">
        <v>1005</v>
      </c>
      <c r="B841" s="44" t="n"/>
      <c r="C841" s="44" t="n">
        <v>1036689964</v>
      </c>
      <c r="D841" s="43" t="inlineStr">
        <is>
          <t>Muñoz Álvarez Fabiola Paola</t>
        </is>
      </c>
      <c r="E841" s="51" t="n"/>
      <c r="F841" s="52" t="n"/>
      <c r="G841" s="45" t="n">
        <v>2.83</v>
      </c>
      <c r="H841" s="45" t="n">
        <v>3.81</v>
      </c>
      <c r="I841" s="45" t="n">
        <v>4.07</v>
      </c>
      <c r="J841" s="45" t="n">
        <v>4.54</v>
      </c>
      <c r="K841" s="45" t="n">
        <v>3.58</v>
      </c>
      <c r="L841" s="58">
        <f>IF(OR($A841="",$N841=0),"",COUNTIFS($A$5:$A$1500,$A841,$N$5:$N$1500,"&gt;"&amp;$N841)+1)</f>
        <v/>
      </c>
      <c r="M841" s="58">
        <f>IF(OR($A841="",$N841=0),"",IF(AND($A841&gt;=1001,$A841&lt;=1005),COUNTIFS($A$5:$A$1500,"&gt;=1001",$A$5:$A$1500,"&lt;=1005",$N$5:$N$1500,"&gt;"&amp;$N841)+1,""))</f>
        <v/>
      </c>
      <c r="N841" s="50">
        <f>ROUND(((O841*3+P841*3+Q841*3+R841*3+S841*1)/13)*5,0)</f>
        <v/>
      </c>
      <c r="O841" s="43" t="n">
        <v>46.75</v>
      </c>
      <c r="P841" s="43" t="n">
        <v>51.47</v>
      </c>
      <c r="Q841" s="43" t="n">
        <v>63</v>
      </c>
      <c r="R841" s="43" t="n">
        <v>74.38</v>
      </c>
      <c r="S841" s="43" t="n">
        <v>70</v>
      </c>
      <c r="T841" s="58">
        <f>IF($C841="","",IF(ISNA(MATCH($C841,Comparativosimulacros!$E:$E,0)),"Falta en Comparativo","Sí está"))</f>
        <v/>
      </c>
    </row>
    <row r="842" ht="15.75" customHeight="1" s="42">
      <c r="A842" s="50" t="n">
        <v>1005</v>
      </c>
      <c r="B842" s="44" t="n"/>
      <c r="C842" s="44" t="n">
        <v>2646095</v>
      </c>
      <c r="D842" s="43" t="inlineStr">
        <is>
          <t>Olarte Ramirez Yoheiker Alejandro</t>
        </is>
      </c>
      <c r="E842" s="51" t="n"/>
      <c r="F842" s="52" t="n"/>
      <c r="G842" s="45" t="n">
        <v>4.5</v>
      </c>
      <c r="H842" s="45" t="n">
        <v>2.84</v>
      </c>
      <c r="I842" s="45" t="n">
        <v>4.75</v>
      </c>
      <c r="J842" s="45" t="n">
        <v>4.01</v>
      </c>
      <c r="K842" s="45" t="n">
        <v>2.24</v>
      </c>
      <c r="L842" s="58">
        <f>IF(OR($A842="",$N842=0),"",COUNTIFS($A$5:$A$1500,$A842,$N$5:$N$1500,"&gt;"&amp;$N842)+1)</f>
        <v/>
      </c>
      <c r="M842" s="58">
        <f>IF(OR($A842="",$N842=0),"",IF(AND($A842&gt;=1001,$A842&lt;=1005),COUNTIFS($A$5:$A$1500,"&gt;=1001",$A$5:$A$1500,"&lt;=1005",$N$5:$N$1500,"&gt;"&amp;$N842)+1,""))</f>
        <v/>
      </c>
      <c r="N842" s="50">
        <f>ROUND(((O842*3+P842*3+Q842*3+R842*3+S842*1)/13)*5,0)</f>
        <v/>
      </c>
      <c r="O842" s="43" t="n">
        <v>74.25</v>
      </c>
      <c r="P842" s="43" t="n">
        <v>38.35</v>
      </c>
      <c r="Q842" s="43" t="n">
        <v>73.63</v>
      </c>
      <c r="R842" s="43" t="n">
        <v>65.63</v>
      </c>
      <c r="S842" s="43" t="n">
        <v>43.75</v>
      </c>
      <c r="T842" s="58">
        <f>IF($C842="","",IF(ISNA(MATCH($C842,Comparativosimulacros!$E:$E,0)),"Falta en Comparativo","Sí está"))</f>
        <v/>
      </c>
    </row>
    <row r="843" ht="15.75" customHeight="1" s="42">
      <c r="A843" s="50" t="n">
        <v>1005</v>
      </c>
      <c r="B843" s="44" t="n"/>
      <c r="C843" s="44" t="n">
        <v>1025658344</v>
      </c>
      <c r="D843" s="43" t="inlineStr">
        <is>
          <t>Orozco Usuga María José</t>
        </is>
      </c>
      <c r="E843" s="51" t="n"/>
      <c r="F843" s="52" t="n"/>
      <c r="G843" s="45" t="n">
        <v>2.5</v>
      </c>
      <c r="H843" s="45" t="n">
        <v>3.48</v>
      </c>
      <c r="I843" s="45" t="n">
        <v>3.56</v>
      </c>
      <c r="J843" s="45" t="n">
        <v>3.21</v>
      </c>
      <c r="K843" s="45" t="n">
        <v>2.68</v>
      </c>
      <c r="L843" s="58">
        <f>IF(OR($A843="",$N843=0),"",COUNTIFS($A$5:$A$1500,$A843,$N$5:$N$1500,"&gt;"&amp;$N843)+1)</f>
        <v/>
      </c>
      <c r="M843" s="58">
        <f>IF(OR($A843="",$N843=0),"",IF(AND($A843&gt;=1001,$A843&lt;=1005),COUNTIFS($A$5:$A$1500,"&gt;=1001",$A$5:$A$1500,"&lt;=1005",$N$5:$N$1500,"&gt;"&amp;$N843)+1,""))</f>
        <v/>
      </c>
      <c r="N843" s="50">
        <f>ROUND(((O843*3+P843*3+Q843*3+R843*3+S843*1)/13)*5,0)</f>
        <v/>
      </c>
      <c r="O843" s="43" t="n">
        <v>41.25</v>
      </c>
      <c r="P843" s="43" t="n">
        <v>47.1</v>
      </c>
      <c r="Q843" s="43" t="n">
        <v>55.13</v>
      </c>
      <c r="R843" s="43" t="n">
        <v>52.5</v>
      </c>
      <c r="S843" s="43" t="n">
        <v>52.5</v>
      </c>
      <c r="T843" s="58">
        <f>IF($C843="","",IF(ISNA(MATCH($C843,Comparativosimulacros!$E:$E,0)),"Falta en Comparativo","Sí está"))</f>
        <v/>
      </c>
    </row>
    <row r="844" ht="15.75" customHeight="1" s="42">
      <c r="A844" s="50" t="n">
        <v>1005</v>
      </c>
      <c r="B844" s="44" t="n"/>
      <c r="C844" s="44" t="n">
        <v>1011593824</v>
      </c>
      <c r="D844" s="43" t="inlineStr">
        <is>
          <t>Osorio Aguinaga Maria Camila</t>
        </is>
      </c>
      <c r="E844" s="51" t="n"/>
      <c r="F844" s="52" t="n"/>
      <c r="G844" s="45" t="n">
        <v>2</v>
      </c>
      <c r="H844" s="45" t="n">
        <v>1.65</v>
      </c>
      <c r="I844" s="45" t="n">
        <v>2.37</v>
      </c>
      <c r="J844" s="45" t="n">
        <v>1.07</v>
      </c>
      <c r="K844" s="45" t="n">
        <v>1.79</v>
      </c>
      <c r="L844" s="58">
        <f>IF(OR($A844="",$N844=0),"",COUNTIFS($A$5:$A$1500,$A844,$N$5:$N$1500,"&gt;"&amp;$N844)+1)</f>
        <v/>
      </c>
      <c r="M844" s="58">
        <f>IF(OR($A844="",$N844=0),"",IF(AND($A844&gt;=1001,$A844&lt;=1005),COUNTIFS($A$5:$A$1500,"&gt;=1001",$A$5:$A$1500,"&lt;=1005",$N$5:$N$1500,"&gt;"&amp;$N844)+1,""))</f>
        <v/>
      </c>
      <c r="N844" s="50">
        <f>ROUND(((O844*3+P844*3+Q844*3+R844*3+S844*1)/13)*5,0)</f>
        <v/>
      </c>
      <c r="O844" s="43" t="n">
        <v>33</v>
      </c>
      <c r="P844" s="43" t="n">
        <v>22.37</v>
      </c>
      <c r="Q844" s="43" t="n">
        <v>36.75</v>
      </c>
      <c r="R844" s="43" t="n">
        <v>17.5</v>
      </c>
      <c r="S844" s="43" t="n">
        <v>35</v>
      </c>
      <c r="T844" s="58">
        <f>IF($C844="","",IF(ISNA(MATCH($C844,Comparativosimulacros!$E:$E,0)),"Falta en Comparativo","Sí está"))</f>
        <v/>
      </c>
    </row>
    <row r="845" ht="15.75" customHeight="1" s="42">
      <c r="A845" s="50" t="n">
        <v>1005</v>
      </c>
      <c r="B845" s="44" t="n"/>
      <c r="C845" s="44" t="n">
        <v>1011593008</v>
      </c>
      <c r="D845" s="43" t="inlineStr">
        <is>
          <t>Panesso Martínez Marlon Makey</t>
        </is>
      </c>
      <c r="E845" s="51" t="n"/>
      <c r="F845" s="52" t="n"/>
      <c r="G845" s="45" t="n">
        <v>3.33</v>
      </c>
      <c r="H845" s="45" t="n">
        <v>4.17</v>
      </c>
      <c r="I845" s="45" t="n">
        <v>3.56</v>
      </c>
      <c r="J845" s="45" t="n">
        <v>4.01</v>
      </c>
      <c r="K845" s="45" t="n">
        <v>1.79</v>
      </c>
      <c r="L845" s="58">
        <f>IF(OR($A845="",$N845=0),"",COUNTIFS($A$5:$A$1500,$A845,$N$5:$N$1500,"&gt;"&amp;$N845)+1)</f>
        <v/>
      </c>
      <c r="M845" s="58">
        <f>IF(OR($A845="",$N845=0),"",IF(AND($A845&gt;=1001,$A845&lt;=1005),COUNTIFS($A$5:$A$1500,"&gt;=1001",$A$5:$A$1500,"&lt;=1005",$N$5:$N$1500,"&gt;"&amp;$N845)+1,""))</f>
        <v/>
      </c>
      <c r="N845" s="50">
        <f>ROUND(((O845*3+P845*3+Q845*3+R845*3+S845*1)/13)*5,0)</f>
        <v/>
      </c>
      <c r="O845" s="43" t="n">
        <v>55</v>
      </c>
      <c r="P845" s="43" t="n">
        <v>56.34</v>
      </c>
      <c r="Q845" s="43" t="n">
        <v>55.13</v>
      </c>
      <c r="R845" s="43" t="n">
        <v>65.63</v>
      </c>
      <c r="S845" s="43" t="n">
        <v>35</v>
      </c>
      <c r="T845" s="58">
        <f>IF($C845="","",IF(ISNA(MATCH($C845,Comparativosimulacros!$E:$E,0)),"Falta en Comparativo","Sí está"))</f>
        <v/>
      </c>
    </row>
    <row r="846" ht="15.75" customHeight="1" s="42">
      <c r="A846" s="50" t="n">
        <v>1005</v>
      </c>
      <c r="B846" s="44" t="n"/>
      <c r="C846" s="44" t="n">
        <v>1011593662</v>
      </c>
      <c r="D846" s="43" t="inlineStr">
        <is>
          <t>Pareja Pareja Evelyn</t>
        </is>
      </c>
      <c r="E846" s="51" t="n"/>
      <c r="F846" s="52" t="n"/>
      <c r="G846" s="45" t="n">
        <v>3.17</v>
      </c>
      <c r="H846" s="45" t="n">
        <v>3.09</v>
      </c>
      <c r="I846" s="45" t="n">
        <v>1.86</v>
      </c>
      <c r="J846" s="45" t="n">
        <v>2.67</v>
      </c>
      <c r="K846" s="45" t="n">
        <v>4.25</v>
      </c>
      <c r="L846" s="58">
        <f>IF(OR($A846="",$N846=0),"",COUNTIFS($A$5:$A$1500,$A846,$N$5:$N$1500,"&gt;"&amp;$N846)+1)</f>
        <v/>
      </c>
      <c r="M846" s="58">
        <f>IF(OR($A846="",$N846=0),"",IF(AND($A846&gt;=1001,$A846&lt;=1005),COUNTIFS($A$5:$A$1500,"&gt;=1001",$A$5:$A$1500,"&lt;=1005",$N$5:$N$1500,"&gt;"&amp;$N846)+1,""))</f>
        <v/>
      </c>
      <c r="N846" s="50">
        <f>ROUND(((O846*3+P846*3+Q846*3+R846*3+S846*1)/13)*5,0)</f>
        <v/>
      </c>
      <c r="O846" s="43" t="n">
        <v>52.25</v>
      </c>
      <c r="P846" s="43" t="n">
        <v>41.79</v>
      </c>
      <c r="Q846" s="43" t="n">
        <v>28.88</v>
      </c>
      <c r="R846" s="43" t="n">
        <v>43.75</v>
      </c>
      <c r="S846" s="43" t="n">
        <v>83.13</v>
      </c>
      <c r="T846" s="58">
        <f>IF($C846="","",IF(ISNA(MATCH($C846,Comparativosimulacros!$E:$E,0)),"Falta en Comparativo","Sí está"))</f>
        <v/>
      </c>
    </row>
    <row r="847" ht="15.75" customHeight="1" s="42">
      <c r="A847" s="50" t="n">
        <v>1005</v>
      </c>
      <c r="B847" s="44" t="n"/>
      <c r="C847" s="44" t="n">
        <v>1011594085</v>
      </c>
      <c r="D847" s="43" t="inlineStr">
        <is>
          <t>Quintero Ortíz Salome</t>
        </is>
      </c>
      <c r="E847" s="51" t="n"/>
      <c r="F847" s="52" t="n"/>
      <c r="G847" s="45" t="n">
        <v>2.33</v>
      </c>
      <c r="H847" s="45" t="n">
        <v>3.35</v>
      </c>
      <c r="I847" s="45" t="n">
        <v>3.56</v>
      </c>
      <c r="J847" s="45" t="n">
        <v>3.47</v>
      </c>
      <c r="K847" s="45" t="n">
        <v>3.58</v>
      </c>
      <c r="L847" s="58">
        <f>IF(OR($A847="",$N847=0),"",COUNTIFS($A$5:$A$1500,$A847,$N$5:$N$1500,"&gt;"&amp;$N847)+1)</f>
        <v/>
      </c>
      <c r="M847" s="58">
        <f>IF(OR($A847="",$N847=0),"",IF(AND($A847&gt;=1001,$A847&lt;=1005),COUNTIFS($A$5:$A$1500,"&gt;=1001",$A$5:$A$1500,"&lt;=1005",$N$5:$N$1500,"&gt;"&amp;$N847)+1,""))</f>
        <v/>
      </c>
      <c r="N847" s="50">
        <f>ROUND(((O847*3+P847*3+Q847*3+R847*3+S847*1)/13)*5,0)</f>
        <v/>
      </c>
      <c r="O847" s="43" t="n">
        <v>38.5</v>
      </c>
      <c r="P847" s="43" t="n">
        <v>45.36</v>
      </c>
      <c r="Q847" s="43" t="n">
        <v>55.13</v>
      </c>
      <c r="R847" s="43" t="n">
        <v>56.88</v>
      </c>
      <c r="S847" s="43" t="n">
        <v>70</v>
      </c>
      <c r="T847" s="58">
        <f>IF($C847="","",IF(ISNA(MATCH($C847,Comparativosimulacros!$E:$E,0)),"Falta en Comparativo","Sí está"))</f>
        <v/>
      </c>
    </row>
    <row r="848" ht="15.75" customHeight="1" s="42">
      <c r="A848" s="50" t="n">
        <v>1005</v>
      </c>
      <c r="B848" s="44" t="n"/>
      <c r="C848" s="44" t="n">
        <v>1046907977</v>
      </c>
      <c r="D848" s="43" t="inlineStr">
        <is>
          <t>Ramirez Correa Diego Andres</t>
        </is>
      </c>
      <c r="E848" s="51" t="n"/>
      <c r="F848" s="52" t="n"/>
      <c r="G848" s="45" t="n">
        <v>3.5</v>
      </c>
      <c r="H848" s="45" t="n">
        <v>2.53</v>
      </c>
      <c r="I848" s="45" t="n">
        <v>2.88</v>
      </c>
      <c r="J848" s="45" t="n">
        <v>3.21</v>
      </c>
      <c r="K848" s="45" t="n">
        <v>1.34</v>
      </c>
      <c r="L848" s="58">
        <f>IF(OR($A848="",$N848=0),"",COUNTIFS($A$5:$A$1500,$A848,$N$5:$N$1500,"&gt;"&amp;$N848)+1)</f>
        <v/>
      </c>
      <c r="M848" s="58">
        <f>IF(OR($A848="",$N848=0),"",IF(AND($A848&gt;=1001,$A848&lt;=1005),COUNTIFS($A$5:$A$1500,"&gt;=1001",$A$5:$A$1500,"&lt;=1005",$N$5:$N$1500,"&gt;"&amp;$N848)+1,""))</f>
        <v/>
      </c>
      <c r="N848" s="50">
        <f>ROUND(((O848*3+P848*3+Q848*3+R848*3+S848*1)/13)*5,0)</f>
        <v/>
      </c>
      <c r="O848" s="43" t="n">
        <v>57.75</v>
      </c>
      <c r="P848" s="43" t="n">
        <v>34.15</v>
      </c>
      <c r="Q848" s="43" t="n">
        <v>44.63</v>
      </c>
      <c r="R848" s="43" t="n">
        <v>52.5</v>
      </c>
      <c r="S848" s="43" t="n">
        <v>26.25</v>
      </c>
      <c r="T848" s="58">
        <f>IF($C848="","",IF(ISNA(MATCH($C848,Comparativosimulacros!$E:$E,0)),"Falta en Comparativo","Sí está"))</f>
        <v/>
      </c>
    </row>
    <row r="849" ht="15.75" customHeight="1" s="42">
      <c r="A849" s="50" t="n">
        <v>1005</v>
      </c>
      <c r="B849" s="44" t="n"/>
      <c r="C849" s="44" t="n">
        <v>1011591879</v>
      </c>
      <c r="D849" s="43" t="inlineStr">
        <is>
          <t>Restrepo Serna Yolany</t>
        </is>
      </c>
      <c r="E849" s="51" t="n"/>
      <c r="F849" s="52" t="n"/>
      <c r="G849" s="45" t="n"/>
      <c r="H849" s="45" t="n"/>
      <c r="I849" s="45" t="n"/>
      <c r="J849" s="45" t="n"/>
      <c r="K849" s="45" t="n"/>
      <c r="L849" s="58">
        <f>IF(OR($A849="",$N849=0),"",COUNTIFS($A$5:$A$1500,$A849,$N$5:$N$1500,"&gt;"&amp;$N849)+1)</f>
        <v/>
      </c>
      <c r="M849" s="58">
        <f>IF(OR($A849="",$N849=0),"",IF(AND($A849&gt;=1001,$A849&lt;=1005),COUNTIFS($A$5:$A$1500,"&gt;=1001",$A$5:$A$1500,"&lt;=1005",$N$5:$N$1500,"&gt;"&amp;$N849)+1,""))</f>
        <v/>
      </c>
      <c r="N849" s="50">
        <f>ROUND(((O849*3+P849*3+Q849*3+R849*3+S849*1)/13)*5,0)</f>
        <v/>
      </c>
      <c r="O849" s="43" t="n">
        <v>83</v>
      </c>
      <c r="P849" s="43" t="n">
        <v>70</v>
      </c>
      <c r="Q849" s="43" t="n">
        <v>98</v>
      </c>
      <c r="R849" s="43" t="n">
        <v>83</v>
      </c>
      <c r="S849" s="43" t="n">
        <v>83</v>
      </c>
      <c r="T849" s="58">
        <f>IF($C849="","",IF(ISNA(MATCH($C849,Comparativosimulacros!$E:$E,0)),"Falta en Comparativo","Sí está"))</f>
        <v/>
      </c>
    </row>
    <row r="850" ht="15.75" customHeight="1" s="42">
      <c r="A850" s="50" t="n">
        <v>1005</v>
      </c>
      <c r="B850" s="44" t="n"/>
      <c r="C850" s="44" t="n">
        <v>1108830973</v>
      </c>
      <c r="D850" s="43" t="inlineStr">
        <is>
          <t>Rivera Murcia Kevin Stiven</t>
        </is>
      </c>
      <c r="E850" s="51" t="n"/>
      <c r="F850" s="52" t="n"/>
      <c r="G850" s="45" t="n">
        <v>3.33</v>
      </c>
      <c r="H850" s="45" t="n">
        <v>2.54</v>
      </c>
      <c r="I850" s="45" t="n">
        <v>3.22</v>
      </c>
      <c r="J850" s="45" t="n">
        <v>3.21</v>
      </c>
      <c r="K850" s="45" t="n">
        <v>4.03</v>
      </c>
      <c r="L850" s="58">
        <f>IF(OR($A850="",$N850=0),"",COUNTIFS($A$5:$A$1500,$A850,$N$5:$N$1500,"&gt;"&amp;$N850)+1)</f>
        <v/>
      </c>
      <c r="M850" s="58">
        <f>IF(OR($A850="",$N850=0),"",IF(AND($A850&gt;=1001,$A850&lt;=1005),COUNTIFS($A$5:$A$1500,"&gt;=1001",$A$5:$A$1500,"&lt;=1005",$N$5:$N$1500,"&gt;"&amp;$N850)+1,""))</f>
        <v/>
      </c>
      <c r="N850" s="50">
        <f>ROUND(((O850*3+P850*3+Q850*3+R850*3+S850*1)/13)*5,0)</f>
        <v/>
      </c>
      <c r="O850" s="43" t="n">
        <v>55</v>
      </c>
      <c r="P850" s="43" t="n">
        <v>34.42</v>
      </c>
      <c r="Q850" s="43" t="n">
        <v>49.88</v>
      </c>
      <c r="R850" s="43" t="n">
        <v>52.5</v>
      </c>
      <c r="S850" s="43" t="n">
        <v>78.75</v>
      </c>
      <c r="T850" s="58">
        <f>IF($C850="","",IF(ISNA(MATCH($C850,Comparativosimulacros!$E:$E,0)),"Falta en Comparativo","Sí está"))</f>
        <v/>
      </c>
    </row>
    <row r="851" ht="15.75" customHeight="1" s="42">
      <c r="A851" s="50" t="n">
        <v>1005</v>
      </c>
      <c r="B851" s="44" t="n"/>
      <c r="C851" s="44" t="n">
        <v>1011593326</v>
      </c>
      <c r="D851" s="43" t="inlineStr">
        <is>
          <t>Rodríguez Alcaraz Wilson</t>
        </is>
      </c>
      <c r="E851" s="51" t="n"/>
      <c r="F851" s="52" t="n"/>
      <c r="G851" s="45" t="n">
        <v>4.17</v>
      </c>
      <c r="H851" s="45" t="n">
        <v>4.11</v>
      </c>
      <c r="I851" s="45" t="n">
        <v>3.9</v>
      </c>
      <c r="J851" s="45" t="n">
        <v>4.81</v>
      </c>
      <c r="K851" s="45" t="n">
        <v>3.8</v>
      </c>
      <c r="L851" s="58">
        <f>IF(OR($A851="",$N851=0),"",COUNTIFS($A$5:$A$1500,$A851,$N$5:$N$1500,"&gt;"&amp;$N851)+1)</f>
        <v/>
      </c>
      <c r="M851" s="58">
        <f>IF(OR($A851="",$N851=0),"",IF(AND($A851&gt;=1001,$A851&lt;=1005),COUNTIFS($A$5:$A$1500,"&gt;=1001",$A$5:$A$1500,"&lt;=1005",$N$5:$N$1500,"&gt;"&amp;$N851)+1,""))</f>
        <v/>
      </c>
      <c r="N851" s="50">
        <f>ROUND(((O851*3+P851*3+Q851*3+R851*3+S851*1)/13)*5,0)</f>
        <v/>
      </c>
      <c r="O851" s="43" t="n">
        <v>68.75</v>
      </c>
      <c r="P851" s="43" t="n">
        <v>55.58</v>
      </c>
      <c r="Q851" s="43" t="n">
        <v>60.38</v>
      </c>
      <c r="R851" s="43" t="n">
        <v>78.75</v>
      </c>
      <c r="S851" s="43" t="n">
        <v>74.38</v>
      </c>
      <c r="T851" s="58">
        <f>IF($C851="","",IF(ISNA(MATCH($C851,Comparativosimulacros!$E:$E,0)),"Falta en Comparativo","Sí está"))</f>
        <v/>
      </c>
    </row>
    <row r="852" ht="15.75" customHeight="1" s="42">
      <c r="A852" s="50" t="n">
        <v>1005</v>
      </c>
      <c r="B852" s="44" t="n"/>
      <c r="C852" s="44" t="n">
        <v>1011592953</v>
      </c>
      <c r="D852" s="43" t="inlineStr">
        <is>
          <t>Sepulveda Borja Isabela</t>
        </is>
      </c>
      <c r="E852" s="51" t="n"/>
      <c r="F852" s="52" t="n"/>
      <c r="G852" s="45" t="n">
        <v>3</v>
      </c>
      <c r="H852" s="45" t="n">
        <v>3.79</v>
      </c>
      <c r="I852" s="45" t="n">
        <v>5</v>
      </c>
      <c r="J852" s="45" t="n">
        <v>4.01</v>
      </c>
      <c r="K852" s="45" t="n">
        <v>4.47</v>
      </c>
      <c r="L852" s="58">
        <f>IF(OR($A852="",$N852=0),"",COUNTIFS($A$5:$A$1500,$A852,$N$5:$N$1500,"&gt;"&amp;$N852)+1)</f>
        <v/>
      </c>
      <c r="M852" s="58">
        <f>IF(OR($A852="",$N852=0),"",IF(AND($A852&gt;=1001,$A852&lt;=1005),COUNTIFS($A$5:$A$1500,"&gt;=1001",$A$5:$A$1500,"&lt;=1005",$N$5:$N$1500,"&gt;"&amp;$N852)+1,""))</f>
        <v/>
      </c>
      <c r="N852" s="50">
        <f>ROUND(((O852*3+P852*3+Q852*3+R852*3+S852*1)/13)*5,0)</f>
        <v/>
      </c>
      <c r="O852" s="43" t="n">
        <v>49.5</v>
      </c>
      <c r="P852" s="43" t="n">
        <v>51.21</v>
      </c>
      <c r="Q852" s="43" t="n">
        <v>78.88</v>
      </c>
      <c r="R852" s="43" t="n">
        <v>65.63</v>
      </c>
      <c r="S852" s="43" t="n">
        <v>87.5</v>
      </c>
      <c r="T852" s="58">
        <f>IF($C852="","",IF(ISNA(MATCH($C852,Comparativosimulacros!$E:$E,0)),"Falta en Comparativo","Sí está"))</f>
        <v/>
      </c>
    </row>
    <row r="853" ht="15.75" customHeight="1" s="42">
      <c r="A853" s="50" t="n">
        <v>1005</v>
      </c>
      <c r="B853" s="44" t="n"/>
      <c r="C853" s="44" t="n">
        <v>1011594251</v>
      </c>
      <c r="D853" s="43" t="inlineStr">
        <is>
          <t>Tilano López Angie Manuela</t>
        </is>
      </c>
      <c r="E853" s="51" t="n"/>
      <c r="F853" s="52" t="n"/>
      <c r="G853" s="45" t="n">
        <v>4.87</v>
      </c>
      <c r="H853" s="45" t="n">
        <v>3.62</v>
      </c>
      <c r="I853" s="45" t="n">
        <v>2.71</v>
      </c>
      <c r="J853" s="45" t="n">
        <v>3.21</v>
      </c>
      <c r="K853" s="45" t="n">
        <v>5</v>
      </c>
      <c r="L853" s="58">
        <f>IF(OR($A853="",$N853=0),"",COUNTIFS($A$5:$A$1500,$A853,$N$5:$N$1500,"&gt;"&amp;$N853)+1)</f>
        <v/>
      </c>
      <c r="M853" s="58">
        <f>IF(OR($A853="",$N853=0),"",IF(AND($A853&gt;=1001,$A853&lt;=1005),COUNTIFS($A$5:$A$1500,"&gt;=1001",$A$5:$A$1500,"&lt;=1005",$N$5:$N$1500,"&gt;"&amp;$N853)+1,""))</f>
        <v/>
      </c>
      <c r="N853" s="50">
        <f>ROUND(((O853*3+P853*3+Q853*3+R853*3+S853*1)/13)*5,0)</f>
        <v/>
      </c>
      <c r="O853" s="43" t="n">
        <v>80.25</v>
      </c>
      <c r="P853" s="43" t="n">
        <v>49.02</v>
      </c>
      <c r="Q853" s="43" t="n">
        <v>42</v>
      </c>
      <c r="R853" s="43" t="n">
        <v>52.5</v>
      </c>
      <c r="S853" s="43" t="n">
        <v>100</v>
      </c>
      <c r="T853" s="58">
        <f>IF($C853="","",IF(ISNA(MATCH($C853,Comparativosimulacros!$E:$E,0)),"Falta en Comparativo","Sí está"))</f>
        <v/>
      </c>
    </row>
    <row r="854" ht="15.75" customHeight="1" s="42">
      <c r="A854" s="50" t="n">
        <v>1005</v>
      </c>
      <c r="B854" s="44" t="n"/>
      <c r="C854" s="44" t="n">
        <v>1011592861</v>
      </c>
      <c r="D854" s="43" t="inlineStr">
        <is>
          <t>Usuga Alcaraz María Camila</t>
        </is>
      </c>
      <c r="E854" s="51" t="n"/>
      <c r="F854" s="52" t="n"/>
      <c r="G854" s="45" t="n">
        <v>3.5</v>
      </c>
      <c r="H854" s="45" t="n">
        <v>3.67</v>
      </c>
      <c r="I854" s="45" t="n">
        <v>2.37</v>
      </c>
      <c r="J854" s="45" t="n">
        <v>2.41</v>
      </c>
      <c r="K854" s="45" t="n">
        <v>5</v>
      </c>
      <c r="L854" s="58">
        <f>IF(OR($A854="",$N854=0),"",COUNTIFS($A$5:$A$1500,$A854,$N$5:$N$1500,"&gt;"&amp;$N854)+1)</f>
        <v/>
      </c>
      <c r="M854" s="58">
        <f>IF(OR($A854="",$N854=0),"",IF(AND($A854&gt;=1001,$A854&lt;=1005),COUNTIFS($A$5:$A$1500,"&gt;=1001",$A$5:$A$1500,"&lt;=1005",$N$5:$N$1500,"&gt;"&amp;$N854)+1,""))</f>
        <v/>
      </c>
      <c r="N854" s="50">
        <f>ROUND(((O854*3+P854*3+Q854*3+R854*3+S854*1)/13)*5,0)</f>
        <v/>
      </c>
      <c r="O854" s="43" t="n">
        <v>57.75</v>
      </c>
      <c r="P854" s="43" t="n">
        <v>49.64</v>
      </c>
      <c r="Q854" s="43" t="n">
        <v>36.75</v>
      </c>
      <c r="R854" s="43" t="n">
        <v>39.38</v>
      </c>
      <c r="S854" s="43" t="n">
        <v>100</v>
      </c>
      <c r="T854" s="58">
        <f>IF($C854="","",IF(ISNA(MATCH($C854,Comparativosimulacros!$E:$E,0)),"Falta en Comparativo","Sí está"))</f>
        <v/>
      </c>
    </row>
    <row r="855" ht="15.75" customHeight="1" s="42">
      <c r="A855" s="50" t="n">
        <v>1005</v>
      </c>
      <c r="B855" s="44" t="n"/>
      <c r="C855" s="44" t="n">
        <v>1022005664</v>
      </c>
      <c r="D855" s="43" t="inlineStr">
        <is>
          <t>Usuga Londoño Miguel Ángel</t>
        </is>
      </c>
      <c r="E855" s="51" t="n"/>
      <c r="F855" s="52" t="n"/>
      <c r="G855" s="45" t="n">
        <v>4.84</v>
      </c>
      <c r="H855" s="45" t="n">
        <v>4.83</v>
      </c>
      <c r="I855" s="45" t="n">
        <v>4.23</v>
      </c>
      <c r="J855" s="45" t="n">
        <v>4.28</v>
      </c>
      <c r="K855" s="45" t="n">
        <v>5</v>
      </c>
      <c r="L855" s="58">
        <f>IF(OR($A855="",$N855=0),"",COUNTIFS($A$5:$A$1500,$A855,$N$5:$N$1500,"&gt;"&amp;$N855)+1)</f>
        <v/>
      </c>
      <c r="M855" s="58">
        <f>IF(OR($A855="",$N855=0),"",IF(AND($A855&gt;=1001,$A855&lt;=1005),COUNTIFS($A$5:$A$1500,"&gt;=1001",$A$5:$A$1500,"&lt;=1005",$N$5:$N$1500,"&gt;"&amp;$N855)+1,""))</f>
        <v/>
      </c>
      <c r="N855" s="50">
        <f>ROUND(((O855*3+P855*3+Q855*3+R855*3+S855*1)/13)*5,0)</f>
        <v/>
      </c>
      <c r="O855" s="43" t="n">
        <v>79.75</v>
      </c>
      <c r="P855" s="43" t="n">
        <v>65.27</v>
      </c>
      <c r="Q855" s="43" t="n">
        <v>65.63</v>
      </c>
      <c r="R855" s="43" t="n">
        <v>70</v>
      </c>
      <c r="S855" s="43" t="n">
        <v>100</v>
      </c>
      <c r="T855" s="58">
        <f>IF($C855="","",IF(ISNA(MATCH($C855,Comparativosimulacros!$E:$E,0)),"Falta en Comparativo","Sí está"))</f>
        <v/>
      </c>
    </row>
    <row r="856" ht="15.75" customHeight="1" s="42">
      <c r="A856" s="50" t="n">
        <v>1005</v>
      </c>
      <c r="B856" s="44" t="n"/>
      <c r="C856" s="44" t="n">
        <v>1046476152</v>
      </c>
      <c r="D856" s="43" t="inlineStr">
        <is>
          <t>Villa Argáez Joan Sebastián</t>
        </is>
      </c>
      <c r="E856" s="51" t="n"/>
      <c r="F856" s="52" t="n"/>
      <c r="G856" s="45" t="n">
        <v>3</v>
      </c>
      <c r="H856" s="45" t="n">
        <v>2.7</v>
      </c>
      <c r="I856" s="45" t="n">
        <v>2.54</v>
      </c>
      <c r="J856" s="45" t="n">
        <v>4.54</v>
      </c>
      <c r="K856" s="45" t="n">
        <v>4.47</v>
      </c>
      <c r="L856" s="58">
        <f>IF(OR($A856="",$N856=0),"",COUNTIFS($A$5:$A$1500,$A856,$N$5:$N$1500,"&gt;"&amp;$N856)+1)</f>
        <v/>
      </c>
      <c r="M856" s="58">
        <f>IF(OR($A856="",$N856=0),"",IF(AND($A856&gt;=1001,$A856&lt;=1005),COUNTIFS($A$5:$A$1500,"&gt;=1001",$A$5:$A$1500,"&lt;=1005",$N$5:$N$1500,"&gt;"&amp;$N856)+1,""))</f>
        <v/>
      </c>
      <c r="N856" s="50">
        <f>ROUND(((O856*3+P856*3+Q856*3+R856*3+S856*1)/13)*5,0)</f>
        <v/>
      </c>
      <c r="O856" s="43" t="n">
        <v>49.5</v>
      </c>
      <c r="P856" s="43" t="n">
        <v>36.56</v>
      </c>
      <c r="Q856" s="43" t="n">
        <v>39.38</v>
      </c>
      <c r="R856" s="43" t="n">
        <v>74.38</v>
      </c>
      <c r="S856" s="43" t="n">
        <v>87.5</v>
      </c>
      <c r="T856" s="58">
        <f>IF($C856="","",IF(ISNA(MATCH($C856,Comparativosimulacros!$E:$E,0)),"Falta en Comparativo","Sí está"))</f>
        <v/>
      </c>
    </row>
    <row r="857" ht="15.75" customHeight="1" s="42">
      <c r="A857" s="50" t="n">
        <v>1101</v>
      </c>
      <c r="B857" s="44" t="n"/>
      <c r="C857" s="44" t="n">
        <v>1011592456</v>
      </c>
      <c r="D857" s="43" t="inlineStr">
        <is>
          <t>Aguinaga González Estefanía</t>
        </is>
      </c>
      <c r="E857" s="51" t="n"/>
      <c r="F857" s="52" t="n"/>
      <c r="G857" s="45" t="n">
        <v>4.04</v>
      </c>
      <c r="H857" s="45" t="n">
        <v>3.85</v>
      </c>
      <c r="I857" s="45" t="n">
        <v>4.91</v>
      </c>
      <c r="J857" s="45" t="n">
        <v>5</v>
      </c>
      <c r="K857" s="45" t="n">
        <v>2.85</v>
      </c>
      <c r="L857" s="58">
        <f>IF(OR($A857="",$N857=0),"",COUNTIFS($A$5:$A$1500,$A857,$N$5:$N$1500,"&gt;"&amp;$N857)+1)</f>
        <v/>
      </c>
      <c r="M857" s="58">
        <f>IF(OR($A857="",$N857=0),"",IF(AND($A857&gt;=1001,$A857&lt;=1005),COUNTIFS($A$5:$A$1500,"&gt;=1001",$A$5:$A$1500,"&lt;=1005",$N$5:$N$1500,"&gt;"&amp;$N857)+1,""))</f>
        <v/>
      </c>
      <c r="N857" s="50">
        <f>ROUND(((O857*3+P857*3+Q857*3+R857*3+S857*1)/13)*5,0)</f>
        <v/>
      </c>
      <c r="O857" s="43" t="n">
        <v>52.66</v>
      </c>
      <c r="P857" s="43" t="n">
        <v>51.78</v>
      </c>
      <c r="Q857" s="43" t="n">
        <v>66.39</v>
      </c>
      <c r="R857" s="43" t="n">
        <v>71.70999999999999</v>
      </c>
      <c r="S857" s="43" t="n">
        <v>38</v>
      </c>
      <c r="T857" s="58">
        <f>IF($C857="","",IF(ISNA(MATCH($C857,Comparativosimulacros!$E:$E,0)),"Falta en Comparativo","Sí está"))</f>
        <v/>
      </c>
    </row>
    <row r="858" ht="15.75" customHeight="1" s="42">
      <c r="A858" s="50" t="n">
        <v>1101</v>
      </c>
      <c r="B858" s="44" t="n"/>
      <c r="C858" s="44" t="n">
        <v>1011591536</v>
      </c>
      <c r="D858" s="43" t="inlineStr">
        <is>
          <t>Aguinaga Layos Jhonatan Andrés</t>
        </is>
      </c>
      <c r="E858" s="51" t="n"/>
      <c r="F858" s="52" t="n"/>
      <c r="G858" s="45" t="n">
        <v>3.85</v>
      </c>
      <c r="H858" s="45" t="n">
        <v>3.33</v>
      </c>
      <c r="I858" s="45" t="n">
        <v>2.71</v>
      </c>
      <c r="J858" s="45" t="n">
        <v>3.23</v>
      </c>
      <c r="K858" s="45" t="n">
        <v>3.3</v>
      </c>
      <c r="L858" s="58">
        <f>IF(OR($A858="",$N858=0),"",COUNTIFS($A$5:$A$1500,$A858,$N$5:$N$1500,"&gt;"&amp;$N858)+1)</f>
        <v/>
      </c>
      <c r="M858" s="58">
        <f>IF(OR($A858="",$N858=0),"",IF(AND($A858&gt;=1001,$A858&lt;=1005),COUNTIFS($A$5:$A$1500,"&gt;=1001",$A$5:$A$1500,"&lt;=1005",$N$5:$N$1500,"&gt;"&amp;$N858)+1,""))</f>
        <v/>
      </c>
      <c r="N858" s="50">
        <f>ROUND(((O858*3+P858*3+Q858*3+R858*3+S858*1)/13)*5,0)</f>
        <v/>
      </c>
      <c r="O858" s="43" t="n">
        <v>50.16</v>
      </c>
      <c r="P858" s="43" t="n">
        <v>44.76</v>
      </c>
      <c r="Q858" s="43" t="n">
        <v>36.67</v>
      </c>
      <c r="R858" s="43" t="n">
        <v>43.54</v>
      </c>
      <c r="S858" s="43" t="n">
        <v>44</v>
      </c>
      <c r="T858" s="58">
        <f>IF($C858="","",IF(ISNA(MATCH($C858,Comparativosimulacros!$E:$E,0)),"Falta en Comparativo","Sí está"))</f>
        <v/>
      </c>
    </row>
    <row r="859" ht="15.75" customHeight="1" s="42">
      <c r="A859" s="50" t="n">
        <v>1101</v>
      </c>
      <c r="B859" s="44" t="n"/>
      <c r="C859" s="44" t="n">
        <v>1011592402</v>
      </c>
      <c r="D859" s="43" t="inlineStr">
        <is>
          <t>Alcaraz Urrego Daniel</t>
        </is>
      </c>
      <c r="E859" s="51" t="n"/>
      <c r="F859" s="52" t="n"/>
      <c r="G859" s="45" t="n">
        <v>4.93</v>
      </c>
      <c r="H859" s="45" t="n">
        <v>2.2</v>
      </c>
      <c r="I859" s="45" t="n">
        <v>2.7</v>
      </c>
      <c r="J859" s="45" t="n">
        <v>2.66</v>
      </c>
      <c r="K859" s="45" t="n">
        <v>2.55</v>
      </c>
      <c r="L859" s="58">
        <f>IF(OR($A859="",$N859=0),"",COUNTIFS($A$5:$A$1500,$A859,$N$5:$N$1500,"&gt;"&amp;$N859)+1)</f>
        <v/>
      </c>
      <c r="M859" s="58">
        <f>IF(OR($A859="",$N859=0),"",IF(AND($A859&gt;=1001,$A859&lt;=1005),COUNTIFS($A$5:$A$1500,"&gt;=1001",$A$5:$A$1500,"&lt;=1005",$N$5:$N$1500,"&gt;"&amp;$N859)+1,""))</f>
        <v/>
      </c>
      <c r="N859" s="50">
        <f>ROUND(((O859*3+P859*3+Q859*3+R859*3+S859*1)/13)*5,0)</f>
        <v/>
      </c>
      <c r="O859" s="43" t="n">
        <v>64.29000000000001</v>
      </c>
      <c r="P859" s="43" t="n">
        <v>29.67</v>
      </c>
      <c r="Q859" s="43" t="n">
        <v>36.53</v>
      </c>
      <c r="R859" s="43" t="n">
        <v>35.85</v>
      </c>
      <c r="S859" s="43" t="n">
        <v>34</v>
      </c>
      <c r="T859" s="58">
        <f>IF($C859="","",IF(ISNA(MATCH($C859,Comparativosimulacros!$E:$E,0)),"Falta en Comparativo","Sí está"))</f>
        <v/>
      </c>
    </row>
    <row r="860" ht="15.75" customHeight="1" s="42">
      <c r="A860" s="50" t="n">
        <v>1101</v>
      </c>
      <c r="B860" s="44" t="n"/>
      <c r="C860" s="44" t="n">
        <v>1011592968</v>
      </c>
      <c r="D860" s="43" t="inlineStr">
        <is>
          <t>Alcaraz Urrego Tatiana</t>
        </is>
      </c>
      <c r="E860" s="51" t="n"/>
      <c r="F860" s="52" t="n"/>
      <c r="G860" s="45" t="n">
        <v>2.96</v>
      </c>
      <c r="H860" s="45" t="n">
        <v>4.79</v>
      </c>
      <c r="I860" s="45" t="n">
        <v>4.79</v>
      </c>
      <c r="J860" s="45" t="n">
        <v>4.76</v>
      </c>
      <c r="K860" s="45" t="n">
        <v>4.35</v>
      </c>
      <c r="L860" s="58">
        <f>IF(OR($A860="",$N860=0),"",COUNTIFS($A$5:$A$1500,$A860,$N$5:$N$1500,"&gt;"&amp;$N860)+1)</f>
        <v/>
      </c>
      <c r="M860" s="58">
        <f>IF(OR($A860="",$N860=0),"",IF(AND($A860&gt;=1001,$A860&lt;=1005),COUNTIFS($A$5:$A$1500,"&gt;=1001",$A$5:$A$1500,"&lt;=1005",$N$5:$N$1500,"&gt;"&amp;$N860)+1,""))</f>
        <v/>
      </c>
      <c r="N860" s="50">
        <f>ROUND(((O860*3+P860*3+Q860*3+R860*3+S860*1)/13)*5,0)</f>
        <v/>
      </c>
      <c r="O860" s="43" t="n">
        <v>38.53</v>
      </c>
      <c r="P860" s="43" t="n">
        <v>64.45</v>
      </c>
      <c r="Q860" s="43" t="n">
        <v>64.65000000000001</v>
      </c>
      <c r="R860" s="43" t="n">
        <v>64.02</v>
      </c>
      <c r="S860" s="43" t="n">
        <v>58</v>
      </c>
      <c r="T860" s="58">
        <f>IF($C860="","",IF(ISNA(MATCH($C860,Comparativosimulacros!$E:$E,0)),"Falta en Comparativo","Sí está"))</f>
        <v/>
      </c>
    </row>
    <row r="861" ht="15.75" customHeight="1" s="42">
      <c r="A861" s="50" t="n">
        <v>1101</v>
      </c>
      <c r="B861" s="44" t="n"/>
      <c r="C861" s="44" t="n">
        <v>1018238587</v>
      </c>
      <c r="D861" s="43" t="inlineStr">
        <is>
          <t>Alonso Pérez Juan Sebastián</t>
        </is>
      </c>
      <c r="E861" s="51" t="n"/>
      <c r="F861" s="52" t="n"/>
      <c r="G861" s="45" t="n">
        <v>3.1</v>
      </c>
      <c r="H861" s="45" t="n">
        <v>4.66</v>
      </c>
      <c r="I861" s="45" t="n">
        <v>3</v>
      </c>
      <c r="J861" s="45" t="n">
        <v>3.61</v>
      </c>
      <c r="K861" s="45" t="n">
        <v>5</v>
      </c>
      <c r="L861" s="58">
        <f>IF(OR($A861="",$N861=0),"",COUNTIFS($A$5:$A$1500,$A861,$N$5:$N$1500,"&gt;"&amp;$N861)+1)</f>
        <v/>
      </c>
      <c r="M861" s="58">
        <f>IF(OR($A861="",$N861=0),"",IF(AND($A861&gt;=1001,$A861&lt;=1005),COUNTIFS($A$5:$A$1500,"&gt;=1001",$A$5:$A$1500,"&lt;=1005",$N$5:$N$1500,"&gt;"&amp;$N861)+1,""))</f>
        <v/>
      </c>
      <c r="N861" s="50">
        <f>ROUND(((O861*3+P861*3+Q861*3+R861*3+S861*1)/13)*5,0)</f>
        <v/>
      </c>
      <c r="O861" s="43" t="n">
        <v>40.35</v>
      </c>
      <c r="P861" s="43" t="n">
        <v>62.73</v>
      </c>
      <c r="Q861" s="43" t="n">
        <v>40.56</v>
      </c>
      <c r="R861" s="43" t="n">
        <v>48.66</v>
      </c>
      <c r="S861" s="43" t="n">
        <v>72</v>
      </c>
      <c r="T861" s="58">
        <f>IF($C861="","",IF(ISNA(MATCH($C861,Comparativosimulacros!$E:$E,0)),"Falta en Comparativo","Sí está"))</f>
        <v/>
      </c>
    </row>
    <row r="862" ht="15.75" customHeight="1" s="42">
      <c r="A862" s="50" t="n">
        <v>1101</v>
      </c>
      <c r="B862" s="44" t="n"/>
      <c r="C862" s="44" t="n">
        <v>1011592928</v>
      </c>
      <c r="D862" s="43" t="inlineStr">
        <is>
          <t>Arenas Mejía María José</t>
        </is>
      </c>
      <c r="E862" s="51" t="n"/>
      <c r="F862" s="52" t="n"/>
      <c r="G862" s="45" t="n">
        <v>4.27</v>
      </c>
      <c r="H862" s="45" t="n">
        <v>4.6</v>
      </c>
      <c r="I862" s="45" t="n">
        <v>3.95</v>
      </c>
      <c r="J862" s="45" t="n">
        <v>4.57</v>
      </c>
      <c r="K862" s="45" t="n">
        <v>3</v>
      </c>
      <c r="L862" s="58">
        <f>IF(OR($A862="",$N862=0),"",COUNTIFS($A$5:$A$1500,$A862,$N$5:$N$1500,"&gt;"&amp;$N862)+1)</f>
        <v/>
      </c>
      <c r="M862" s="58">
        <f>IF(OR($A862="",$N862=0),"",IF(AND($A862&gt;=1001,$A862&lt;=1005),COUNTIFS($A$5:$A$1500,"&gt;=1001",$A$5:$A$1500,"&lt;=1005",$N$5:$N$1500,"&gt;"&amp;$N862)+1,""))</f>
        <v/>
      </c>
      <c r="N862" s="50">
        <f>ROUND(((O862*3+P862*3+Q862*3+R862*3+S862*1)/13)*5,0)</f>
        <v/>
      </c>
      <c r="O862" s="43" t="n">
        <v>55.63</v>
      </c>
      <c r="P862" s="43" t="n">
        <v>61.9</v>
      </c>
      <c r="Q862" s="43" t="n">
        <v>53.4</v>
      </c>
      <c r="R862" s="43" t="n">
        <v>61.46</v>
      </c>
      <c r="S862" s="43" t="n">
        <v>40</v>
      </c>
      <c r="T862" s="58">
        <f>IF($C862="","",IF(ISNA(MATCH($C862,Comparativosimulacros!$E:$E,0)),"Falta en Comparativo","Sí está"))</f>
        <v/>
      </c>
    </row>
    <row r="863" ht="15.75" customHeight="1" s="42">
      <c r="A863" s="50" t="n">
        <v>1101</v>
      </c>
      <c r="B863" s="44" t="n"/>
      <c r="C863" s="44" t="n">
        <v>4950556</v>
      </c>
      <c r="D863" s="43" t="inlineStr">
        <is>
          <t>Caldera Andrade Víctor Alfonso</t>
        </is>
      </c>
      <c r="E863" s="51" t="n"/>
      <c r="F863" s="52" t="n"/>
      <c r="G863" s="45" t="n">
        <v>2.82</v>
      </c>
      <c r="H863" s="45" t="n">
        <v>3.76</v>
      </c>
      <c r="I863" s="45" t="n">
        <v>4.22</v>
      </c>
      <c r="J863" s="45" t="n">
        <v>3.23</v>
      </c>
      <c r="K863" s="45" t="n">
        <v>2.25</v>
      </c>
      <c r="L863" s="58">
        <f>IF(OR($A863="",$N863=0),"",COUNTIFS($A$5:$A$1500,$A863,$N$5:$N$1500,"&gt;"&amp;$N863)+1)</f>
        <v/>
      </c>
      <c r="M863" s="58">
        <f>IF(OR($A863="",$N863=0),"",IF(AND($A863&gt;=1001,$A863&lt;=1005),COUNTIFS($A$5:$A$1500,"&gt;=1001",$A$5:$A$1500,"&lt;=1005",$N$5:$N$1500,"&gt;"&amp;$N863)+1,""))</f>
        <v/>
      </c>
      <c r="N863" s="50">
        <f>ROUND(((O863*3+P863*3+Q863*3+R863*3+S863*1)/13)*5,0)</f>
        <v/>
      </c>
      <c r="O863" s="43" t="n">
        <v>36.7</v>
      </c>
      <c r="P863" s="43" t="n">
        <v>50.67</v>
      </c>
      <c r="Q863" s="43" t="n">
        <v>57.01</v>
      </c>
      <c r="R863" s="43" t="n">
        <v>43.54</v>
      </c>
      <c r="S863" s="43" t="n">
        <v>30</v>
      </c>
      <c r="T863" s="58">
        <f>IF($C863="","",IF(ISNA(MATCH($C863,Comparativosimulacros!$E:$E,0)),"Falta en Comparativo","Sí está"))</f>
        <v/>
      </c>
    </row>
    <row r="864" ht="15.75" customHeight="1" s="42">
      <c r="A864" s="50" t="n">
        <v>1101</v>
      </c>
      <c r="B864" s="44" t="n"/>
      <c r="C864" s="44" t="n">
        <v>1011592515</v>
      </c>
      <c r="D864" s="43" t="inlineStr">
        <is>
          <t>Carvajal Villa Juan Manuel</t>
        </is>
      </c>
      <c r="E864" s="51" t="n"/>
      <c r="F864" s="52" t="n"/>
      <c r="G864" s="45" t="n"/>
      <c r="H864" s="45" t="n"/>
      <c r="I864" s="45" t="n"/>
      <c r="J864" s="45" t="n"/>
      <c r="K864" s="45" t="n"/>
      <c r="L864" s="58">
        <f>IF(OR($A864="",$N864=0),"",COUNTIFS($A$5:$A$1500,$A864,$N$5:$N$1500,"&gt;"&amp;$N864)+1)</f>
        <v/>
      </c>
      <c r="M864" s="58">
        <f>IF(OR($A864="",$N864=0),"",IF(AND($A864&gt;=1001,$A864&lt;=1005),COUNTIFS($A$5:$A$1500,"&gt;=1001",$A$5:$A$1500,"&lt;=1005",$N$5:$N$1500,"&gt;"&amp;$N864)+1,""))</f>
        <v/>
      </c>
      <c r="N864" s="50">
        <f>ROUND(((O864*3+P864*3+Q864*3+R864*3+S864*1)/13)*5,0)</f>
        <v/>
      </c>
      <c r="O864" s="43" t="n">
        <v>100</v>
      </c>
      <c r="P864" s="43" t="n">
        <v>100</v>
      </c>
      <c r="Q864" s="43" t="n">
        <v>100</v>
      </c>
      <c r="R864" s="43" t="n">
        <v>88</v>
      </c>
      <c r="S864" s="43" t="n">
        <v>63</v>
      </c>
      <c r="T864" s="58">
        <f>IF($C864="","",IF(ISNA(MATCH($C864,Comparativosimulacros!$E:$E,0)),"Falta en Comparativo","Sí está"))</f>
        <v/>
      </c>
    </row>
    <row r="865" ht="15.75" customHeight="1" s="42">
      <c r="A865" s="50" t="n">
        <v>1101</v>
      </c>
      <c r="B865" s="44" t="n"/>
      <c r="C865" s="44" t="n">
        <v>1011593357</v>
      </c>
      <c r="D865" s="43" t="inlineStr">
        <is>
          <t>Feria Zapata Simón</t>
        </is>
      </c>
      <c r="E865" s="51" t="n"/>
      <c r="F865" s="52" t="n"/>
      <c r="G865" s="45" t="n">
        <v>3.62</v>
      </c>
      <c r="H865" s="45" t="n">
        <v>3.24</v>
      </c>
      <c r="I865" s="45" t="n">
        <v>3.55</v>
      </c>
      <c r="J865" s="45" t="n">
        <v>4.57</v>
      </c>
      <c r="K865" s="45" t="n">
        <v>2.4</v>
      </c>
      <c r="L865" s="58">
        <f>IF(OR($A865="",$N865=0),"",COUNTIFS($A$5:$A$1500,$A865,$N$5:$N$1500,"&gt;"&amp;$N865)+1)</f>
        <v/>
      </c>
      <c r="M865" s="58">
        <f>IF(OR($A865="",$N865=0),"",IF(AND($A865&gt;=1001,$A865&lt;=1005),COUNTIFS($A$5:$A$1500,"&gt;=1001",$A$5:$A$1500,"&lt;=1005",$N$5:$N$1500,"&gt;"&amp;$N865)+1,""))</f>
        <v/>
      </c>
      <c r="N865" s="50">
        <f>ROUND(((O865*3+P865*3+Q865*3+R865*3+S865*1)/13)*5,0)</f>
        <v/>
      </c>
      <c r="O865" s="43" t="n">
        <v>47.19</v>
      </c>
      <c r="P865" s="43" t="n">
        <v>43.62</v>
      </c>
      <c r="Q865" s="43" t="n">
        <v>47.92</v>
      </c>
      <c r="R865" s="43" t="n">
        <v>61.46</v>
      </c>
      <c r="S865" s="43" t="n">
        <v>32</v>
      </c>
      <c r="T865" s="58">
        <f>IF($C865="","",IF(ISNA(MATCH($C865,Comparativosimulacros!$E:$E,0)),"Falta en Comparativo","Sí está"))</f>
        <v/>
      </c>
    </row>
    <row r="866" ht="15.75" customHeight="1" s="42">
      <c r="A866" s="50" t="n">
        <v>1101</v>
      </c>
      <c r="B866" s="44" t="n"/>
      <c r="C866" s="44" t="n">
        <v>1011593211</v>
      </c>
      <c r="D866" s="43" t="inlineStr">
        <is>
          <t>Gómez Polo Guadalupe</t>
        </is>
      </c>
      <c r="E866" s="51" t="n"/>
      <c r="F866" s="52" t="n"/>
      <c r="G866" s="45" t="n">
        <v>4.27</v>
      </c>
      <c r="H866" s="45" t="n">
        <v>3.42</v>
      </c>
      <c r="I866" s="45" t="n">
        <v>4.07</v>
      </c>
      <c r="J866" s="45" t="n">
        <v>3.42</v>
      </c>
      <c r="K866" s="45" t="n">
        <v>4.05</v>
      </c>
      <c r="L866" s="58">
        <f>IF(OR($A866="",$N866=0),"",COUNTIFS($A$5:$A$1500,$A866,$N$5:$N$1500,"&gt;"&amp;$N866)+1)</f>
        <v/>
      </c>
      <c r="M866" s="58">
        <f>IF(OR($A866="",$N866=0),"",IF(AND($A866&gt;=1001,$A866&lt;=1005),COUNTIFS($A$5:$A$1500,"&gt;=1001",$A$5:$A$1500,"&lt;=1005",$N$5:$N$1500,"&gt;"&amp;$N866)+1,""))</f>
        <v/>
      </c>
      <c r="N866" s="50">
        <f>ROUND(((O866*3+P866*3+Q866*3+R866*3+S866*1)/13)*5,0)</f>
        <v/>
      </c>
      <c r="O866" s="43" t="n">
        <v>55.63</v>
      </c>
      <c r="P866" s="43" t="n">
        <v>46.02</v>
      </c>
      <c r="Q866" s="43" t="n">
        <v>55</v>
      </c>
      <c r="R866" s="43" t="n">
        <v>46.1</v>
      </c>
      <c r="S866" s="43" t="n">
        <v>54</v>
      </c>
      <c r="T866" s="58">
        <f>IF($C866="","",IF(ISNA(MATCH($C866,Comparativosimulacros!$E:$E,0)),"Falta en Comparativo","Sí está"))</f>
        <v/>
      </c>
    </row>
    <row r="867" ht="15.75" customHeight="1" s="42">
      <c r="A867" s="50" t="n">
        <v>1101</v>
      </c>
      <c r="B867" s="44" t="n"/>
      <c r="C867" s="44" t="n">
        <v>1046907406</v>
      </c>
      <c r="D867" s="43" t="inlineStr">
        <is>
          <t>González Escalante Luciana</t>
        </is>
      </c>
      <c r="E867" s="51" t="n"/>
      <c r="F867" s="52" t="n"/>
      <c r="G867" s="45" t="n">
        <v>4.18</v>
      </c>
      <c r="H867" s="45" t="n">
        <v>3.29</v>
      </c>
      <c r="I867" s="45" t="n">
        <v>3.27</v>
      </c>
      <c r="J867" s="45" t="n">
        <v>3.42</v>
      </c>
      <c r="K867" s="45" t="n">
        <v>2.7</v>
      </c>
      <c r="L867" s="58">
        <f>IF(OR($A867="",$N867=0),"",COUNTIFS($A$5:$A$1500,$A867,$N$5:$N$1500,"&gt;"&amp;$N867)+1)</f>
        <v/>
      </c>
      <c r="M867" s="58">
        <f>IF(OR($A867="",$N867=0),"",IF(AND($A867&gt;=1001,$A867&lt;=1005),COUNTIFS($A$5:$A$1500,"&gt;=1001",$A$5:$A$1500,"&lt;=1005",$N$5:$N$1500,"&gt;"&amp;$N867)+1,""))</f>
        <v/>
      </c>
      <c r="N867" s="50">
        <f>ROUND(((O867*3+P867*3+Q867*3+R867*3+S867*1)/13)*5,0)</f>
        <v/>
      </c>
      <c r="O867" s="43" t="n">
        <v>54.49</v>
      </c>
      <c r="P867" s="43" t="n">
        <v>44.32</v>
      </c>
      <c r="Q867" s="43" t="n">
        <v>44.17</v>
      </c>
      <c r="R867" s="43" t="n">
        <v>46.1</v>
      </c>
      <c r="S867" s="43" t="n">
        <v>36</v>
      </c>
      <c r="T867" s="58">
        <f>IF($C867="","",IF(ISNA(MATCH($C867,Comparativosimulacros!$E:$E,0)),"Falta en Comparativo","Sí está"))</f>
        <v/>
      </c>
    </row>
    <row r="868" ht="15.75" customHeight="1" s="42">
      <c r="A868" s="50" t="n">
        <v>1101</v>
      </c>
      <c r="B868" s="44" t="n"/>
      <c r="C868" s="44" t="n">
        <v>1011593571</v>
      </c>
      <c r="D868" s="43" t="inlineStr">
        <is>
          <t>Hernández Vélez José Manuel</t>
        </is>
      </c>
      <c r="E868" s="51" t="n"/>
      <c r="F868" s="52" t="n"/>
      <c r="G868" s="45" t="n">
        <v>2.73</v>
      </c>
      <c r="H868" s="45" t="n">
        <v>2.6</v>
      </c>
      <c r="I868" s="45" t="n">
        <v>3.79</v>
      </c>
      <c r="J868" s="45" t="n">
        <v>1.9</v>
      </c>
      <c r="K868" s="45" t="n">
        <v>3.75</v>
      </c>
      <c r="L868" s="58">
        <f>IF(OR($A868="",$N868=0),"",COUNTIFS($A$5:$A$1500,$A868,$N$5:$N$1500,"&gt;"&amp;$N868)+1)</f>
        <v/>
      </c>
      <c r="M868" s="58">
        <f>IF(OR($A868="",$N868=0),"",IF(AND($A868&gt;=1001,$A868&lt;=1005),COUNTIFS($A$5:$A$1500,"&gt;=1001",$A$5:$A$1500,"&lt;=1005",$N$5:$N$1500,"&gt;"&amp;$N868)+1,""))</f>
        <v/>
      </c>
      <c r="N868" s="50">
        <f>ROUND(((O868*3+P868*3+Q868*3+R868*3+S868*1)/13)*5,0)</f>
        <v/>
      </c>
      <c r="O868" s="43" t="n">
        <v>35.56</v>
      </c>
      <c r="P868" s="43" t="n">
        <v>35.04</v>
      </c>
      <c r="Q868" s="43" t="n">
        <v>51.25</v>
      </c>
      <c r="R868" s="43" t="n">
        <v>25.61</v>
      </c>
      <c r="S868" s="43" t="n">
        <v>50</v>
      </c>
      <c r="T868" s="58">
        <f>IF($C868="","",IF(ISNA(MATCH($C868,Comparativosimulacros!$E:$E,0)),"Falta en Comparativo","Sí está"))</f>
        <v/>
      </c>
    </row>
    <row r="869" ht="15.75" customHeight="1" s="42">
      <c r="A869" s="50" t="n">
        <v>1101</v>
      </c>
      <c r="B869" s="44" t="n"/>
      <c r="C869" s="44" t="n">
        <v>1046529652</v>
      </c>
      <c r="D869" s="43" t="inlineStr">
        <is>
          <t>Higuita Mendoza Dalia Vanessa</t>
        </is>
      </c>
      <c r="E869" s="51" t="n"/>
      <c r="F869" s="52" t="n"/>
      <c r="G869" s="45" t="n">
        <v>3.85</v>
      </c>
      <c r="H869" s="45" t="n">
        <v>3.77</v>
      </c>
      <c r="I869" s="45" t="n">
        <v>3.27</v>
      </c>
      <c r="J869" s="45" t="n">
        <v>3.61</v>
      </c>
      <c r="K869" s="45" t="n">
        <v>2.85</v>
      </c>
      <c r="L869" s="58">
        <f>IF(OR($A869="",$N869=0),"",COUNTIFS($A$5:$A$1500,$A869,$N$5:$N$1500,"&gt;"&amp;$N869)+1)</f>
        <v/>
      </c>
      <c r="M869" s="58">
        <f>IF(OR($A869="",$N869=0),"",IF(AND($A869&gt;=1001,$A869&lt;=1005),COUNTIFS($A$5:$A$1500,"&gt;=1001",$A$5:$A$1500,"&lt;=1005",$N$5:$N$1500,"&gt;"&amp;$N869)+1,""))</f>
        <v/>
      </c>
      <c r="N869" s="50">
        <f>ROUND(((O869*3+P869*3+Q869*3+R869*3+S869*1)/13)*5,0)</f>
        <v/>
      </c>
      <c r="O869" s="43" t="n">
        <v>50.16</v>
      </c>
      <c r="P869" s="43" t="n">
        <v>50.69</v>
      </c>
      <c r="Q869" s="43" t="n">
        <v>44.17</v>
      </c>
      <c r="R869" s="43" t="n">
        <v>48.66</v>
      </c>
      <c r="S869" s="43" t="n">
        <v>38</v>
      </c>
      <c r="T869" s="58">
        <f>IF($C869="","",IF(ISNA(MATCH($C869,Comparativosimulacros!$E:$E,0)),"Falta en Comparativo","Sí está"))</f>
        <v/>
      </c>
    </row>
    <row r="870" ht="15.75" customHeight="1" s="42">
      <c r="A870" s="50" t="n">
        <v>1101</v>
      </c>
      <c r="B870" s="44" t="n"/>
      <c r="C870" s="44" t="n">
        <v>1018238827</v>
      </c>
      <c r="D870" s="43" t="inlineStr">
        <is>
          <t>Holguín Silva Ana Ximena</t>
        </is>
      </c>
      <c r="E870" s="51" t="n"/>
      <c r="F870" s="52" t="n"/>
      <c r="G870" s="45" t="n">
        <v>3.38</v>
      </c>
      <c r="H870" s="45" t="n">
        <v>3.39</v>
      </c>
      <c r="I870" s="45" t="n">
        <v>3.68</v>
      </c>
      <c r="J870" s="45" t="n">
        <v>2.66</v>
      </c>
      <c r="K870" s="45" t="n">
        <v>4.05</v>
      </c>
      <c r="L870" s="58">
        <f>IF(OR($A870="",$N870=0),"",COUNTIFS($A$5:$A$1500,$A870,$N$5:$N$1500,"&gt;"&amp;$N870)+1)</f>
        <v/>
      </c>
      <c r="M870" s="58">
        <f>IF(OR($A870="",$N870=0),"",IF(AND($A870&gt;=1001,$A870&lt;=1005),COUNTIFS($A$5:$A$1500,"&gt;=1001",$A$5:$A$1500,"&lt;=1005",$N$5:$N$1500,"&gt;"&amp;$N870)+1,""))</f>
        <v/>
      </c>
      <c r="N870" s="50">
        <f>ROUND(((O870*3+P870*3+Q870*3+R870*3+S870*1)/13)*5,0)</f>
        <v/>
      </c>
      <c r="O870" s="43" t="n">
        <v>44</v>
      </c>
      <c r="P870" s="43" t="n">
        <v>45.61</v>
      </c>
      <c r="Q870" s="43" t="n">
        <v>49.65</v>
      </c>
      <c r="R870" s="43" t="n">
        <v>35.85</v>
      </c>
      <c r="S870" s="43" t="n">
        <v>54</v>
      </c>
      <c r="T870" s="58">
        <f>IF($C870="","",IF(ISNA(MATCH($C870,Comparativosimulacros!$E:$E,0)),"Falta en Comparativo","Sí está"))</f>
        <v/>
      </c>
    </row>
    <row r="871" ht="15.75" customHeight="1" s="42">
      <c r="A871" s="50" t="n">
        <v>1101</v>
      </c>
      <c r="B871" s="44" t="n"/>
      <c r="C871" s="44" t="n">
        <v>1011593454</v>
      </c>
      <c r="D871" s="43" t="inlineStr">
        <is>
          <t>Machado Pérez Oscar Javier</t>
        </is>
      </c>
      <c r="E871" s="51" t="n"/>
      <c r="F871" s="52" t="n"/>
      <c r="G871" s="45" t="n">
        <v>5</v>
      </c>
      <c r="H871" s="45" t="n">
        <v>4.46</v>
      </c>
      <c r="I871" s="45" t="n">
        <v>3.84</v>
      </c>
      <c r="J871" s="45" t="n">
        <v>4.76</v>
      </c>
      <c r="K871" s="45" t="n">
        <v>5</v>
      </c>
      <c r="L871" s="58">
        <f>IF(OR($A871="",$N871=0),"",COUNTIFS($A$5:$A$1500,$A871,$N$5:$N$1500,"&gt;"&amp;$N871)+1)</f>
        <v/>
      </c>
      <c r="M871" s="58">
        <f>IF(OR($A871="",$N871=0),"",IF(AND($A871&gt;=1001,$A871&lt;=1005),COUNTIFS($A$5:$A$1500,"&gt;=1001",$A$5:$A$1500,"&lt;=1005",$N$5:$N$1500,"&gt;"&amp;$N871)+1,""))</f>
        <v/>
      </c>
      <c r="N871" s="50">
        <f>ROUND(((O871*3+P871*3+Q871*3+R871*3+S871*1)/13)*5,0)</f>
        <v/>
      </c>
      <c r="O871" s="43" t="n">
        <v>81.39</v>
      </c>
      <c r="P871" s="43" t="n">
        <v>59.98</v>
      </c>
      <c r="Q871" s="43" t="n">
        <v>51.81</v>
      </c>
      <c r="R871" s="43" t="n">
        <v>64.02</v>
      </c>
      <c r="S871" s="43" t="n">
        <v>94</v>
      </c>
      <c r="T871" s="58">
        <f>IF($C871="","",IF(ISNA(MATCH($C871,Comparativosimulacros!$E:$E,0)),"Falta en Comparativo","Sí está"))</f>
        <v/>
      </c>
    </row>
    <row r="872" ht="15.75" customHeight="1" s="42">
      <c r="A872" s="50" t="n">
        <v>1101</v>
      </c>
      <c r="B872" s="44" t="n"/>
      <c r="C872" s="44" t="n">
        <v>1192463711</v>
      </c>
      <c r="D872" s="43" t="inlineStr">
        <is>
          <t>Morales Graciano Santiago</t>
        </is>
      </c>
      <c r="E872" s="51" t="n"/>
      <c r="F872" s="52" t="n"/>
      <c r="G872" s="45" t="n">
        <v>3.24</v>
      </c>
      <c r="H872" s="45" t="n">
        <v>2.35</v>
      </c>
      <c r="I872" s="45" t="n">
        <v>2.45</v>
      </c>
      <c r="J872" s="45" t="n">
        <v>4.38</v>
      </c>
      <c r="K872" s="45" t="n">
        <v>4.2</v>
      </c>
      <c r="L872" s="58">
        <f>IF(OR($A872="",$N872=0),"",COUNTIFS($A$5:$A$1500,$A872,$N$5:$N$1500,"&gt;"&amp;$N872)+1)</f>
        <v/>
      </c>
      <c r="M872" s="58">
        <f>IF(OR($A872="",$N872=0),"",IF(AND($A872&gt;=1001,$A872&lt;=1005),COUNTIFS($A$5:$A$1500,"&gt;=1001",$A$5:$A$1500,"&lt;=1005",$N$5:$N$1500,"&gt;"&amp;$N872)+1,""))</f>
        <v/>
      </c>
      <c r="N872" s="50">
        <f>ROUND(((O872*3+P872*3+Q872*3+R872*3+S872*1)/13)*5,0)</f>
        <v/>
      </c>
      <c r="O872" s="43" t="n">
        <v>42.18</v>
      </c>
      <c r="P872" s="43" t="n">
        <v>31.57</v>
      </c>
      <c r="Q872" s="43" t="n">
        <v>33.06</v>
      </c>
      <c r="R872" s="43" t="n">
        <v>58.9</v>
      </c>
      <c r="S872" s="43" t="n">
        <v>56</v>
      </c>
      <c r="T872" s="58">
        <f>IF($C872="","",IF(ISNA(MATCH($C872,Comparativosimulacros!$E:$E,0)),"Falta en Comparativo","Sí está"))</f>
        <v/>
      </c>
    </row>
    <row r="873" ht="15.75" customHeight="1" s="42">
      <c r="A873" s="50" t="n">
        <v>1101</v>
      </c>
      <c r="B873" s="44" t="n"/>
      <c r="C873" s="44" t="n">
        <v>1020332556</v>
      </c>
      <c r="D873" s="43" t="inlineStr">
        <is>
          <t>Ossa Estrada Paulina Isabel</t>
        </is>
      </c>
      <c r="E873" s="51" t="n"/>
      <c r="F873" s="52" t="n"/>
      <c r="G873" s="45" t="n">
        <v>3.85</v>
      </c>
      <c r="H873" s="45" t="n">
        <v>2.76</v>
      </c>
      <c r="I873" s="45" t="n">
        <v>2.87</v>
      </c>
      <c r="J873" s="45" t="n">
        <v>2.47</v>
      </c>
      <c r="K873" s="45" t="n">
        <v>2.1</v>
      </c>
      <c r="L873" s="58">
        <f>IF(OR($A873="",$N873=0),"",COUNTIFS($A$5:$A$1500,$A873,$N$5:$N$1500,"&gt;"&amp;$N873)+1)</f>
        <v/>
      </c>
      <c r="M873" s="58">
        <f>IF(OR($A873="",$N873=0),"",IF(AND($A873&gt;=1001,$A873&lt;=1005),COUNTIFS($A$5:$A$1500,"&gt;=1001",$A$5:$A$1500,"&lt;=1005",$N$5:$N$1500,"&gt;"&amp;$N873)+1,""))</f>
        <v/>
      </c>
      <c r="N873" s="50">
        <f>ROUND(((O873*3+P873*3+Q873*3+R873*3+S873*1)/13)*5,0)</f>
        <v/>
      </c>
      <c r="O873" s="43" t="n">
        <v>50.16</v>
      </c>
      <c r="P873" s="43" t="n">
        <v>37.18</v>
      </c>
      <c r="Q873" s="43" t="n">
        <v>38.82</v>
      </c>
      <c r="R873" s="43" t="n">
        <v>33.29</v>
      </c>
      <c r="S873" s="43" t="n">
        <v>28</v>
      </c>
      <c r="T873" s="58">
        <f>IF($C873="","",IF(ISNA(MATCH($C873,Comparativosimulacros!$E:$E,0)),"Falta en Comparativo","Sí está"))</f>
        <v/>
      </c>
    </row>
    <row r="874" ht="15.75" customHeight="1" s="42">
      <c r="A874" s="50" t="n">
        <v>1101</v>
      </c>
      <c r="B874" s="44" t="n"/>
      <c r="C874" s="44" t="n">
        <v>1011593557</v>
      </c>
      <c r="D874" s="43" t="inlineStr">
        <is>
          <t>Pereira Valderrama Isabella</t>
        </is>
      </c>
      <c r="E874" s="51" t="n"/>
      <c r="F874" s="52" t="n"/>
      <c r="G874" s="45" t="n">
        <v>2.62</v>
      </c>
      <c r="H874" s="45" t="n">
        <v>2.29</v>
      </c>
      <c r="I874" s="45" t="n">
        <v>1.76</v>
      </c>
      <c r="J874" s="45" t="n">
        <v>3.42</v>
      </c>
      <c r="K874" s="45" t="n">
        <v>3.15</v>
      </c>
      <c r="L874" s="58">
        <f>IF(OR($A874="",$N874=0),"",COUNTIFS($A$5:$A$1500,$A874,$N$5:$N$1500,"&gt;"&amp;$N874)+1)</f>
        <v/>
      </c>
      <c r="M874" s="58">
        <f>IF(OR($A874="",$N874=0),"",IF(AND($A874&gt;=1001,$A874&lt;=1005),COUNTIFS($A$5:$A$1500,"&gt;=1001",$A$5:$A$1500,"&lt;=1005",$N$5:$N$1500,"&gt;"&amp;$N874)+1,""))</f>
        <v/>
      </c>
      <c r="N874" s="50">
        <f>ROUND(((O874*3+P874*3+Q874*3+R874*3+S874*1)/13)*5,0)</f>
        <v/>
      </c>
      <c r="O874" s="43" t="n">
        <v>34.2</v>
      </c>
      <c r="P874" s="43" t="n">
        <v>30.79</v>
      </c>
      <c r="Q874" s="43" t="n">
        <v>23.82</v>
      </c>
      <c r="R874" s="43" t="n">
        <v>46.1</v>
      </c>
      <c r="S874" s="43" t="n">
        <v>42</v>
      </c>
      <c r="T874" s="58">
        <f>IF($C874="","",IF(ISNA(MATCH($C874,Comparativosimulacros!$E:$E,0)),"Falta en Comparativo","Sí está"))</f>
        <v/>
      </c>
    </row>
    <row r="875" ht="15.75" customHeight="1" s="42">
      <c r="A875" s="50" t="n">
        <v>1101</v>
      </c>
      <c r="B875" s="44" t="n"/>
      <c r="C875" s="44" t="n">
        <v>1011592621</v>
      </c>
      <c r="D875" s="43" t="inlineStr">
        <is>
          <t>Pérez Castro Stasy</t>
        </is>
      </c>
      <c r="E875" s="51" t="n"/>
      <c r="F875" s="52" t="n"/>
      <c r="G875" s="45" t="n">
        <v>2.82</v>
      </c>
      <c r="H875" s="45" t="n">
        <v>3.83</v>
      </c>
      <c r="I875" s="45" t="n">
        <v>3.43</v>
      </c>
      <c r="J875" s="45" t="n">
        <v>3.42</v>
      </c>
      <c r="K875" s="45" t="n">
        <v>3.3</v>
      </c>
      <c r="L875" s="58">
        <f>IF(OR($A875="",$N875=0),"",COUNTIFS($A$5:$A$1500,$A875,$N$5:$N$1500,"&gt;"&amp;$N875)+1)</f>
        <v/>
      </c>
      <c r="M875" s="58">
        <f>IF(OR($A875="",$N875=0),"",IF(AND($A875&gt;=1001,$A875&lt;=1005),COUNTIFS($A$5:$A$1500,"&gt;=1001",$A$5:$A$1500,"&lt;=1005",$N$5:$N$1500,"&gt;"&amp;$N875)+1,""))</f>
        <v/>
      </c>
      <c r="N875" s="50">
        <f>ROUND(((O875*3+P875*3+Q875*3+R875*3+S875*1)/13)*5,0)</f>
        <v/>
      </c>
      <c r="O875" s="43" t="n">
        <v>36.7</v>
      </c>
      <c r="P875" s="43" t="n">
        <v>51.5</v>
      </c>
      <c r="Q875" s="43" t="n">
        <v>46.32</v>
      </c>
      <c r="R875" s="43" t="n">
        <v>46.1</v>
      </c>
      <c r="S875" s="43" t="n">
        <v>44</v>
      </c>
      <c r="T875" s="58">
        <f>IF($C875="","",IF(ISNA(MATCH($C875,Comparativosimulacros!$E:$E,0)),"Falta en Comparativo","Sí está"))</f>
        <v/>
      </c>
    </row>
    <row r="876" ht="15.75" customHeight="1" s="42">
      <c r="A876" s="50" t="n">
        <v>1101</v>
      </c>
      <c r="B876" s="44" t="n"/>
      <c r="C876" s="44" t="n">
        <v>1011591869</v>
      </c>
      <c r="D876" s="43" t="inlineStr">
        <is>
          <t>Pérez Cartagena Kevin Andrés</t>
        </is>
      </c>
      <c r="E876" s="51" t="n"/>
      <c r="F876" s="52" t="n"/>
      <c r="G876" s="45" t="n">
        <v>2.26</v>
      </c>
      <c r="H876" s="45" t="n">
        <v>4.33</v>
      </c>
      <c r="I876" s="45" t="n">
        <v>3.54</v>
      </c>
      <c r="J876" s="45" t="n">
        <v>2.66</v>
      </c>
      <c r="K876" s="45" t="n">
        <v>3.6</v>
      </c>
      <c r="L876" s="58">
        <f>IF(OR($A876="",$N876=0),"",COUNTIFS($A$5:$A$1500,$A876,$N$5:$N$1500,"&gt;"&amp;$N876)+1)</f>
        <v/>
      </c>
      <c r="M876" s="58">
        <f>IF(OR($A876="",$N876=0),"",IF(AND($A876&gt;=1001,$A876&lt;=1005),COUNTIFS($A$5:$A$1500,"&gt;=1001",$A$5:$A$1500,"&lt;=1005",$N$5:$N$1500,"&gt;"&amp;$N876)+1,""))</f>
        <v/>
      </c>
      <c r="N876" s="50">
        <f>ROUND(((O876*3+P876*3+Q876*3+R876*3+S876*1)/13)*5,0)</f>
        <v/>
      </c>
      <c r="O876" s="43" t="n">
        <v>29.41</v>
      </c>
      <c r="P876" s="43" t="n">
        <v>58.32</v>
      </c>
      <c r="Q876" s="43" t="n">
        <v>47.78</v>
      </c>
      <c r="R876" s="43" t="n">
        <v>35.85</v>
      </c>
      <c r="S876" s="43" t="n">
        <v>48</v>
      </c>
      <c r="T876" s="58">
        <f>IF($C876="","",IF(ISNA(MATCH($C876,Comparativosimulacros!$E:$E,0)),"Falta en Comparativo","Sí está"))</f>
        <v/>
      </c>
    </row>
    <row r="877" ht="15.75" customHeight="1" s="42">
      <c r="A877" s="50" t="n">
        <v>1101</v>
      </c>
      <c r="B877" s="44" t="n"/>
      <c r="C877" s="44" t="n">
        <v>1045328130</v>
      </c>
      <c r="D877" s="43" t="inlineStr">
        <is>
          <t>Pineda Castañeda Santiago</t>
        </is>
      </c>
      <c r="E877" s="51" t="n"/>
      <c r="F877" s="52" t="n"/>
      <c r="G877" s="45" t="n">
        <v>2.9</v>
      </c>
      <c r="H877" s="45" t="n">
        <v>3.15</v>
      </c>
      <c r="I877" s="45" t="n">
        <v>2.72</v>
      </c>
      <c r="J877" s="45" t="n">
        <v>2.28</v>
      </c>
      <c r="K877" s="45" t="n">
        <v>4.95</v>
      </c>
      <c r="L877" s="58">
        <f>IF(OR($A877="",$N877=0),"",COUNTIFS($A$5:$A$1500,$A877,$N$5:$N$1500,"&gt;"&amp;$N877)+1)</f>
        <v/>
      </c>
      <c r="M877" s="58">
        <f>IF(OR($A877="",$N877=0),"",IF(AND($A877&gt;=1001,$A877&lt;=1005),COUNTIFS($A$5:$A$1500,"&gt;=1001",$A$5:$A$1500,"&lt;=1005",$N$5:$N$1500,"&gt;"&amp;$N877)+1,""))</f>
        <v/>
      </c>
      <c r="N877" s="50">
        <f>ROUND(((O877*3+P877*3+Q877*3+R877*3+S877*1)/13)*5,0)</f>
        <v/>
      </c>
      <c r="O877" s="43" t="n">
        <v>37.85</v>
      </c>
      <c r="P877" s="43" t="n">
        <v>42.33</v>
      </c>
      <c r="Q877" s="43" t="n">
        <v>36.81</v>
      </c>
      <c r="R877" s="43" t="n">
        <v>30.73</v>
      </c>
      <c r="S877" s="43" t="n">
        <v>66</v>
      </c>
      <c r="T877" s="58">
        <f>IF($C877="","",IF(ISNA(MATCH($C877,Comparativosimulacros!$E:$E,0)),"Falta en Comparativo","Sí está"))</f>
        <v/>
      </c>
    </row>
    <row r="878" ht="15.75" customHeight="1" s="42">
      <c r="A878" s="50" t="n">
        <v>1101</v>
      </c>
      <c r="B878" s="44" t="n"/>
      <c r="C878" s="44" t="n">
        <v>1011592417</v>
      </c>
      <c r="D878" s="43" t="inlineStr">
        <is>
          <t>Quiroz Oquendo Ana María</t>
        </is>
      </c>
      <c r="E878" s="51" t="n"/>
      <c r="F878" s="52" t="n"/>
      <c r="G878" s="45" t="n">
        <v>3.57</v>
      </c>
      <c r="H878" s="45" t="n">
        <v>2.94</v>
      </c>
      <c r="I878" s="45" t="n">
        <v>2.59</v>
      </c>
      <c r="J878" s="45" t="n">
        <v>2.47</v>
      </c>
      <c r="K878" s="45" t="n">
        <v>3.9</v>
      </c>
      <c r="L878" s="58">
        <f>IF(OR($A878="",$N878=0),"",COUNTIFS($A$5:$A$1500,$A878,$N$5:$N$1500,"&gt;"&amp;$N878)+1)</f>
        <v/>
      </c>
      <c r="M878" s="58">
        <f>IF(OR($A878="",$N878=0),"",IF(AND($A878&gt;=1001,$A878&lt;=1005),COUNTIFS($A$5:$A$1500,"&gt;=1001",$A$5:$A$1500,"&lt;=1005",$N$5:$N$1500,"&gt;"&amp;$N878)+1,""))</f>
        <v/>
      </c>
      <c r="N878" s="50">
        <f>ROUND(((O878*3+P878*3+Q878*3+R878*3+S878*1)/13)*5,0)</f>
        <v/>
      </c>
      <c r="O878" s="43" t="n">
        <v>46.51</v>
      </c>
      <c r="P878" s="43" t="n">
        <v>39.58</v>
      </c>
      <c r="Q878" s="43" t="n">
        <v>34.93</v>
      </c>
      <c r="R878" s="43" t="n">
        <v>33.29</v>
      </c>
      <c r="S878" s="43" t="n">
        <v>52</v>
      </c>
      <c r="T878" s="58">
        <f>IF($C878="","",IF(ISNA(MATCH($C878,Comparativosimulacros!$E:$E,0)),"Falta en Comparativo","Sí está"))</f>
        <v/>
      </c>
    </row>
    <row r="879" ht="15.75" customHeight="1" s="42">
      <c r="A879" s="50" t="n">
        <v>1101</v>
      </c>
      <c r="B879" s="44" t="n"/>
      <c r="C879" s="44" t="n">
        <v>1011593155</v>
      </c>
      <c r="D879" s="43" t="inlineStr">
        <is>
          <t>Ramírez Higuita María Valentina</t>
        </is>
      </c>
      <c r="E879" s="51" t="n"/>
      <c r="F879" s="52" t="n"/>
      <c r="G879" s="45" t="n">
        <v>2.62</v>
      </c>
      <c r="H879" s="45" t="n">
        <v>4.52</v>
      </c>
      <c r="I879" s="45" t="n">
        <v>2.98</v>
      </c>
      <c r="J879" s="45" t="n">
        <v>2.66</v>
      </c>
      <c r="K879" s="45" t="n">
        <v>3.45</v>
      </c>
      <c r="L879" s="58">
        <f>IF(OR($A879="",$N879=0),"",COUNTIFS($A$5:$A$1500,$A879,$N$5:$N$1500,"&gt;"&amp;$N879)+1)</f>
        <v/>
      </c>
      <c r="M879" s="58">
        <f>IF(OR($A879="",$N879=0),"",IF(AND($A879&gt;=1001,$A879&lt;=1005),COUNTIFS($A$5:$A$1500,"&gt;=1001",$A$5:$A$1500,"&lt;=1005",$N$5:$N$1500,"&gt;"&amp;$N879)+1,""))</f>
        <v/>
      </c>
      <c r="N879" s="50">
        <f>ROUND(((O879*3+P879*3+Q879*3+R879*3+S879*1)/13)*5,0)</f>
        <v/>
      </c>
      <c r="O879" s="43" t="n">
        <v>34.2</v>
      </c>
      <c r="P879" s="43" t="n">
        <v>60.77</v>
      </c>
      <c r="Q879" s="43" t="n">
        <v>40.28</v>
      </c>
      <c r="R879" s="43" t="n">
        <v>35.85</v>
      </c>
      <c r="S879" s="43" t="n">
        <v>46</v>
      </c>
      <c r="T879" s="58">
        <f>IF($C879="","",IF(ISNA(MATCH($C879,Comparativosimulacros!$E:$E,0)),"Falta en Comparativo","Sí está"))</f>
        <v/>
      </c>
    </row>
    <row r="880" ht="15.75" customHeight="1" s="42">
      <c r="A880" s="50" t="n">
        <v>1101</v>
      </c>
      <c r="B880" s="44" t="n"/>
      <c r="C880" s="44" t="n">
        <v>1011593431</v>
      </c>
      <c r="D880" s="43" t="inlineStr">
        <is>
          <t>Ramos Espinosa Karen Juliana</t>
        </is>
      </c>
      <c r="E880" s="51" t="n"/>
      <c r="F880" s="52" t="n"/>
      <c r="G880" s="45" t="n">
        <v>3.18</v>
      </c>
      <c r="H880" s="45" t="n">
        <v>3.74</v>
      </c>
      <c r="I880" s="45" t="n">
        <v>3.92</v>
      </c>
      <c r="J880" s="45" t="n">
        <v>4.18</v>
      </c>
      <c r="K880" s="45" t="n">
        <v>2.55</v>
      </c>
      <c r="L880" s="58">
        <f>IF(OR($A880="",$N880=0),"",COUNTIFS($A$5:$A$1500,$A880,$N$5:$N$1500,"&gt;"&amp;$N880)+1)</f>
        <v/>
      </c>
      <c r="M880" s="58">
        <f>IF(OR($A880="",$N880=0),"",IF(AND($A880&gt;=1001,$A880&lt;=1005),COUNTIFS($A$5:$A$1500,"&gt;=1001",$A$5:$A$1500,"&lt;=1005",$N$5:$N$1500,"&gt;"&amp;$N880)+1,""))</f>
        <v/>
      </c>
      <c r="N880" s="50">
        <f>ROUND(((O880*3+P880*3+Q880*3+R880*3+S880*1)/13)*5,0)</f>
        <v/>
      </c>
      <c r="O880" s="43" t="n">
        <v>41.5</v>
      </c>
      <c r="P880" s="43" t="n">
        <v>50.36</v>
      </c>
      <c r="Q880" s="43" t="n">
        <v>52.99</v>
      </c>
      <c r="R880" s="43" t="n">
        <v>56.34</v>
      </c>
      <c r="S880" s="43" t="n">
        <v>34</v>
      </c>
      <c r="T880" s="58">
        <f>IF($C880="","",IF(ISNA(MATCH($C880,Comparativosimulacros!$E:$E,0)),"Falta en Comparativo","Sí está"))</f>
        <v/>
      </c>
    </row>
    <row r="881" ht="15.75" customHeight="1" s="42">
      <c r="A881" s="50" t="n">
        <v>1101</v>
      </c>
      <c r="B881" s="44" t="n"/>
      <c r="C881" s="44" t="n">
        <v>1045140347</v>
      </c>
      <c r="D881" s="43" t="inlineStr">
        <is>
          <t>Ramos Roldan Melanee Yasuri</t>
        </is>
      </c>
      <c r="E881" s="51" t="n"/>
      <c r="F881" s="52" t="n"/>
      <c r="G881" s="45" t="n">
        <v>3.57</v>
      </c>
      <c r="H881" s="45" t="n">
        <v>3.68</v>
      </c>
      <c r="I881" s="45" t="n">
        <v>3.69</v>
      </c>
      <c r="J881" s="45" t="n">
        <v>3.23</v>
      </c>
      <c r="K881" s="45" t="n">
        <v>3.9</v>
      </c>
      <c r="L881" s="58">
        <f>IF(OR($A881="",$N881=0),"",COUNTIFS($A$5:$A$1500,$A881,$N$5:$N$1500,"&gt;"&amp;$N881)+1)</f>
        <v/>
      </c>
      <c r="M881" s="58">
        <f>IF(OR($A881="",$N881=0),"",IF(AND($A881&gt;=1001,$A881&lt;=1005),COUNTIFS($A$5:$A$1500,"&gt;=1001",$A$5:$A$1500,"&lt;=1005",$N$5:$N$1500,"&gt;"&amp;$N881)+1,""))</f>
        <v/>
      </c>
      <c r="N881" s="50">
        <f>ROUND(((O881*3+P881*3+Q881*3+R881*3+S881*1)/13)*5,0)</f>
        <v/>
      </c>
      <c r="O881" s="43" t="n">
        <v>46.51</v>
      </c>
      <c r="P881" s="43" t="n">
        <v>49.51</v>
      </c>
      <c r="Q881" s="43" t="n">
        <v>49.79</v>
      </c>
      <c r="R881" s="43" t="n">
        <v>43.54</v>
      </c>
      <c r="S881" s="43" t="n">
        <v>52</v>
      </c>
      <c r="T881" s="58">
        <f>IF($C881="","",IF(ISNA(MATCH($C881,Comparativosimulacros!$E:$E,0)),"Falta en Comparativo","Sí está"))</f>
        <v/>
      </c>
    </row>
    <row r="882" ht="15.75" customHeight="1" s="42">
      <c r="A882" s="50" t="n">
        <v>1101</v>
      </c>
      <c r="B882" s="44" t="n"/>
      <c r="C882" s="44" t="n">
        <v>1011398323</v>
      </c>
      <c r="D882" s="43" t="inlineStr">
        <is>
          <t>Silva Montoya Mariana</t>
        </is>
      </c>
      <c r="E882" s="51" t="n"/>
      <c r="F882" s="52" t="n"/>
      <c r="G882" s="45" t="n">
        <v>3.57</v>
      </c>
      <c r="H882" s="45" t="n">
        <v>3.46</v>
      </c>
      <c r="I882" s="45" t="n">
        <v>3.68</v>
      </c>
      <c r="J882" s="45" t="n">
        <v>3.42</v>
      </c>
      <c r="K882" s="45" t="n">
        <v>3.45</v>
      </c>
      <c r="L882" s="58">
        <f>IF(OR($A882="",$N882=0),"",COUNTIFS($A$5:$A$1500,$A882,$N$5:$N$1500,"&gt;"&amp;$N882)+1)</f>
        <v/>
      </c>
      <c r="M882" s="58">
        <f>IF(OR($A882="",$N882=0),"",IF(AND($A882&gt;=1001,$A882&lt;=1005),COUNTIFS($A$5:$A$1500,"&gt;=1001",$A$5:$A$1500,"&lt;=1005",$N$5:$N$1500,"&gt;"&amp;$N882)+1,""))</f>
        <v/>
      </c>
      <c r="N882" s="50">
        <f>ROUND(((O882*3+P882*3+Q882*3+R882*3+S882*1)/13)*5,0)</f>
        <v/>
      </c>
      <c r="O882" s="43" t="n">
        <v>46.51</v>
      </c>
      <c r="P882" s="43" t="n">
        <v>46.56</v>
      </c>
      <c r="Q882" s="43" t="n">
        <v>49.65</v>
      </c>
      <c r="R882" s="43" t="n">
        <v>46.1</v>
      </c>
      <c r="S882" s="43" t="n">
        <v>46</v>
      </c>
      <c r="T882" s="58">
        <f>IF($C882="","",IF(ISNA(MATCH($C882,Comparativosimulacros!$E:$E,0)),"Falta en Comparativo","Sí está"))</f>
        <v/>
      </c>
    </row>
    <row r="883" ht="15.75" customHeight="1" s="42">
      <c r="A883" s="50" t="n">
        <v>1101</v>
      </c>
      <c r="B883" s="44" t="n"/>
      <c r="C883" s="44" t="n">
        <v>1011591625</v>
      </c>
      <c r="D883" s="43" t="inlineStr">
        <is>
          <t>Toro Rivera Yeyri Zharick</t>
        </is>
      </c>
      <c r="E883" s="51" t="n"/>
      <c r="F883" s="52" t="n"/>
      <c r="G883" s="45" t="n">
        <v>2.96</v>
      </c>
      <c r="H883" s="45" t="n">
        <v>2.49</v>
      </c>
      <c r="I883" s="45" t="n">
        <v>3.54</v>
      </c>
      <c r="J883" s="45" t="n">
        <v>3.42</v>
      </c>
      <c r="K883" s="45" t="n">
        <v>3.45</v>
      </c>
      <c r="L883" s="58">
        <f>IF(OR($A883="",$N883=0),"",COUNTIFS($A$5:$A$1500,$A883,$N$5:$N$1500,"&gt;"&amp;$N883)+1)</f>
        <v/>
      </c>
      <c r="M883" s="58">
        <f>IF(OR($A883="",$N883=0),"",IF(AND($A883&gt;=1001,$A883&lt;=1005),COUNTIFS($A$5:$A$1500,"&gt;=1001",$A$5:$A$1500,"&lt;=1005",$N$5:$N$1500,"&gt;"&amp;$N883)+1,""))</f>
        <v/>
      </c>
      <c r="N883" s="50">
        <f>ROUND(((O883*3+P883*3+Q883*3+R883*3+S883*1)/13)*5,0)</f>
        <v/>
      </c>
      <c r="O883" s="43" t="n">
        <v>38.53</v>
      </c>
      <c r="P883" s="43" t="n">
        <v>33.57</v>
      </c>
      <c r="Q883" s="43" t="n">
        <v>47.78</v>
      </c>
      <c r="R883" s="43" t="n">
        <v>46.1</v>
      </c>
      <c r="S883" s="43" t="n">
        <v>46</v>
      </c>
      <c r="T883" s="58">
        <f>IF($C883="","",IF(ISNA(MATCH($C883,Comparativosimulacros!$E:$E,0)),"Falta en Comparativo","Sí está"))</f>
        <v/>
      </c>
    </row>
    <row r="884" ht="15.75" customHeight="1" s="42">
      <c r="A884" s="50" t="n">
        <v>1101</v>
      </c>
      <c r="B884" s="44" t="n"/>
      <c r="C884" s="44" t="n">
        <v>1011592894</v>
      </c>
      <c r="D884" s="43" t="inlineStr">
        <is>
          <t>Urrego Restrepo Matías</t>
        </is>
      </c>
      <c r="E884" s="51" t="n"/>
      <c r="F884" s="52" t="n"/>
      <c r="G884" s="45" t="n">
        <v>3.24</v>
      </c>
      <c r="H884" s="45" t="n">
        <v>2.91</v>
      </c>
      <c r="I884" s="45" t="n">
        <v>3.68</v>
      </c>
      <c r="J884" s="45" t="n">
        <v>3.61</v>
      </c>
      <c r="K884" s="45" t="n">
        <v>3.45</v>
      </c>
      <c r="L884" s="58">
        <f>IF(OR($A884="",$N884=0),"",COUNTIFS($A$5:$A$1500,$A884,$N$5:$N$1500,"&gt;"&amp;$N884)+1)</f>
        <v/>
      </c>
      <c r="M884" s="58">
        <f>IF(OR($A884="",$N884=0),"",IF(AND($A884&gt;=1001,$A884&lt;=1005),COUNTIFS($A$5:$A$1500,"&gt;=1001",$A$5:$A$1500,"&lt;=1005",$N$5:$N$1500,"&gt;"&amp;$N884)+1,""))</f>
        <v/>
      </c>
      <c r="N884" s="50">
        <f>ROUND(((O884*3+P884*3+Q884*3+R884*3+S884*1)/13)*5,0)</f>
        <v/>
      </c>
      <c r="O884" s="43" t="n">
        <v>42.18</v>
      </c>
      <c r="P884" s="43" t="n">
        <v>39.2</v>
      </c>
      <c r="Q884" s="43" t="n">
        <v>49.65</v>
      </c>
      <c r="R884" s="43" t="n">
        <v>48.66</v>
      </c>
      <c r="S884" s="43" t="n">
        <v>46</v>
      </c>
      <c r="T884" s="58">
        <f>IF($C884="","",IF(ISNA(MATCH($C884,Comparativosimulacros!$E:$E,0)),"Falta en Comparativo","Sí está"))</f>
        <v/>
      </c>
    </row>
    <row r="885" ht="15.75" customHeight="1" s="42">
      <c r="A885" s="50" t="n">
        <v>1101</v>
      </c>
      <c r="B885" s="44" t="n"/>
      <c r="C885" s="44" t="n">
        <v>1011593526</v>
      </c>
      <c r="D885" s="43" t="inlineStr">
        <is>
          <t>Valderrama Moreno Salma</t>
        </is>
      </c>
      <c r="E885" s="51" t="n"/>
      <c r="F885" s="52" t="n"/>
      <c r="G885" s="45" t="n">
        <v>5</v>
      </c>
      <c r="H885" s="45" t="n">
        <v>4.77</v>
      </c>
      <c r="I885" s="45" t="n">
        <v>4.78</v>
      </c>
      <c r="J885" s="45" t="n">
        <v>4.18</v>
      </c>
      <c r="K885" s="45" t="n">
        <v>3.45</v>
      </c>
      <c r="L885" s="58">
        <f>IF(OR($A885="",$N885=0),"",COUNTIFS($A$5:$A$1500,$A885,$N$5:$N$1500,"&gt;"&amp;$N885)+1)</f>
        <v/>
      </c>
      <c r="M885" s="58">
        <f>IF(OR($A885="",$N885=0),"",IF(AND($A885&gt;=1001,$A885&lt;=1005),COUNTIFS($A$5:$A$1500,"&gt;=1001",$A$5:$A$1500,"&lt;=1005",$N$5:$N$1500,"&gt;"&amp;$N885)+1,""))</f>
        <v/>
      </c>
      <c r="N885" s="50">
        <f>ROUND(((O885*3+P885*3+Q885*3+R885*3+S885*1)/13)*5,0)</f>
        <v/>
      </c>
      <c r="O885" s="43" t="n">
        <v>67.94</v>
      </c>
      <c r="P885" s="43" t="n">
        <v>64.20999999999999</v>
      </c>
      <c r="Q885" s="43" t="n">
        <v>64.51000000000001</v>
      </c>
      <c r="R885" s="43" t="n">
        <v>56.34</v>
      </c>
      <c r="S885" s="43" t="n">
        <v>46</v>
      </c>
      <c r="T885" s="58">
        <f>IF($C885="","",IF(ISNA(MATCH($C885,Comparativosimulacros!$E:$E,0)),"Falta en Comparativo","Sí está"))</f>
        <v/>
      </c>
    </row>
    <row r="886" ht="15.75" customHeight="1" s="42">
      <c r="A886" s="50" t="n">
        <v>1101</v>
      </c>
      <c r="B886" s="44" t="n"/>
      <c r="C886" s="44" t="n">
        <v>1018244846</v>
      </c>
      <c r="D886" s="43" t="inlineStr">
        <is>
          <t>Vásquez Ospina Juliana</t>
        </is>
      </c>
      <c r="E886" s="51" t="n"/>
      <c r="F886" s="52" t="n"/>
      <c r="G886" s="45" t="n">
        <v>3.29</v>
      </c>
      <c r="H886" s="45" t="n">
        <v>3.42</v>
      </c>
      <c r="I886" s="45" t="n">
        <v>4.07</v>
      </c>
      <c r="J886" s="45" t="n">
        <v>3.42</v>
      </c>
      <c r="K886" s="45" t="n">
        <v>2.85</v>
      </c>
      <c r="L886" s="58">
        <f>IF(OR($A886="",$N886=0),"",COUNTIFS($A$5:$A$1500,$A886,$N$5:$N$1500,"&gt;"&amp;$N886)+1)</f>
        <v/>
      </c>
      <c r="M886" s="58">
        <f>IF(OR($A886="",$N886=0),"",IF(AND($A886&gt;=1001,$A886&lt;=1005),COUNTIFS($A$5:$A$1500,"&gt;=1001",$A$5:$A$1500,"&lt;=1005",$N$5:$N$1500,"&gt;"&amp;$N886)+1,""))</f>
        <v/>
      </c>
      <c r="N886" s="50">
        <f>ROUND(((O886*3+P886*3+Q886*3+R886*3+S886*1)/13)*5,0)</f>
        <v/>
      </c>
      <c r="O886" s="43" t="n">
        <v>42.86</v>
      </c>
      <c r="P886" s="43" t="n">
        <v>46.09</v>
      </c>
      <c r="Q886" s="43" t="n">
        <v>55</v>
      </c>
      <c r="R886" s="43" t="n">
        <v>46.1</v>
      </c>
      <c r="S886" s="43" t="n">
        <v>38</v>
      </c>
      <c r="T886" s="58">
        <f>IF($C886="","",IF(ISNA(MATCH($C886,Comparativosimulacros!$E:$E,0)),"Falta en Comparativo","Sí está"))</f>
        <v/>
      </c>
    </row>
    <row r="887" ht="15.75" customHeight="1" s="42">
      <c r="A887" s="50" t="n">
        <v>1101</v>
      </c>
      <c r="B887" s="44" t="n"/>
      <c r="C887" s="44" t="n">
        <v>1011592893</v>
      </c>
      <c r="D887" s="43" t="inlineStr">
        <is>
          <t>Villalobos Moreno Joseph Jerónimo</t>
        </is>
      </c>
      <c r="E887" s="51" t="n"/>
      <c r="F887" s="52" t="n"/>
      <c r="G887" s="45" t="n">
        <v>1.87</v>
      </c>
      <c r="H887" s="45" t="n">
        <v>3</v>
      </c>
      <c r="I887" s="45" t="n">
        <v>3.56</v>
      </c>
      <c r="J887" s="45" t="n">
        <v>3.99</v>
      </c>
      <c r="K887" s="45" t="n">
        <v>2.7</v>
      </c>
      <c r="L887" s="58">
        <f>IF(OR($A887="",$N887=0),"",COUNTIFS($A$5:$A$1500,$A887,$N$5:$N$1500,"&gt;"&amp;$N887)+1)</f>
        <v/>
      </c>
      <c r="M887" s="58">
        <f>IF(OR($A887="",$N887=0),"",IF(AND($A887&gt;=1001,$A887&lt;=1005),COUNTIFS($A$5:$A$1500,"&gt;=1001",$A$5:$A$1500,"&lt;=1005",$N$5:$N$1500,"&gt;"&amp;$N887)+1,""))</f>
        <v/>
      </c>
      <c r="N887" s="50">
        <f>ROUND(((O887*3+P887*3+Q887*3+R887*3+S887*1)/13)*5,0)</f>
        <v/>
      </c>
      <c r="O887" s="43" t="n">
        <v>24.4</v>
      </c>
      <c r="P887" s="43" t="n">
        <v>40.36</v>
      </c>
      <c r="Q887" s="43" t="n">
        <v>48.06</v>
      </c>
      <c r="R887" s="43" t="n">
        <v>53.78</v>
      </c>
      <c r="S887" s="43" t="n">
        <v>36</v>
      </c>
      <c r="T887" s="58">
        <f>IF($C887="","",IF(ISNA(MATCH($C887,Comparativosimulacros!$E:$E,0)),"Falta en Comparativo","Sí está"))</f>
        <v/>
      </c>
    </row>
    <row r="888" ht="15.75" customHeight="1" s="42">
      <c r="A888" s="50" t="n">
        <v>1102</v>
      </c>
      <c r="B888" s="44" t="n"/>
      <c r="C888" s="44" t="n">
        <v>1011592501</v>
      </c>
      <c r="D888" s="43" t="inlineStr">
        <is>
          <t>Alcaraz Arango Katerine</t>
        </is>
      </c>
      <c r="E888" s="51" t="n"/>
      <c r="F888" s="52" t="n"/>
      <c r="G888" s="45" t="n">
        <v>3.55</v>
      </c>
      <c r="H888" s="45" t="n">
        <v>2.95</v>
      </c>
      <c r="I888" s="45" t="n">
        <v>3.07</v>
      </c>
      <c r="J888" s="45" t="n">
        <v>3.23</v>
      </c>
      <c r="K888" s="45" t="n">
        <v>2.32</v>
      </c>
      <c r="L888" s="58">
        <f>IF(OR($A888="",$N888=0),"",COUNTIFS($A$5:$A$1500,$A888,$N$5:$N$1500,"&gt;"&amp;$N888)+1)</f>
        <v/>
      </c>
      <c r="M888" s="58">
        <f>IF(OR($A888="",$N888=0),"",IF(AND($A888&gt;=1001,$A888&lt;=1005),COUNTIFS($A$5:$A$1500,"&gt;=1001",$A$5:$A$1500,"&lt;=1005",$N$5:$N$1500,"&gt;"&amp;$N888)+1,""))</f>
        <v/>
      </c>
      <c r="N888" s="50">
        <f>ROUND(((O888*3+P888*3+Q888*3+R888*3+S888*1)/13)*5,0)</f>
        <v/>
      </c>
      <c r="O888" s="43" t="n">
        <v>47.07</v>
      </c>
      <c r="P888" s="43" t="n">
        <v>40.74</v>
      </c>
      <c r="Q888" s="43" t="n">
        <v>40.55</v>
      </c>
      <c r="R888" s="43" t="n">
        <v>43.9</v>
      </c>
      <c r="S888" s="43" t="n">
        <v>30.55</v>
      </c>
      <c r="T888" s="58">
        <f>IF($C888="","",IF(ISNA(MATCH($C888,Comparativosimulacros!$E:$E,0)),"Falta en Comparativo","Sí está"))</f>
        <v/>
      </c>
    </row>
    <row r="889" ht="15.75" customHeight="1" s="42">
      <c r="A889" s="50" t="n">
        <v>1102</v>
      </c>
      <c r="B889" s="44" t="n"/>
      <c r="C889" s="44" t="n">
        <v>1011593007</v>
      </c>
      <c r="D889" s="43" t="inlineStr">
        <is>
          <t>Arcila Lora Juan Sebastián</t>
        </is>
      </c>
      <c r="E889" s="51" t="n"/>
      <c r="F889" s="52" t="n"/>
      <c r="G889" s="45" t="n">
        <v>2.1</v>
      </c>
      <c r="H889" s="45" t="n">
        <v>3.92</v>
      </c>
      <c r="I889" s="45" t="n">
        <v>3.54</v>
      </c>
      <c r="J889" s="45" t="n">
        <v>3.05</v>
      </c>
      <c r="K889" s="45" t="n">
        <v>2.49</v>
      </c>
      <c r="L889" s="58">
        <f>IF(OR($A889="",$N889=0),"",COUNTIFS($A$5:$A$1500,$A889,$N$5:$N$1500,"&gt;"&amp;$N889)+1)</f>
        <v/>
      </c>
      <c r="M889" s="58">
        <f>IF(OR($A889="",$N889=0),"",IF(AND($A889&gt;=1001,$A889&lt;=1005),COUNTIFS($A$5:$A$1500,"&gt;=1001",$A$5:$A$1500,"&lt;=1005",$N$5:$N$1500,"&gt;"&amp;$N889)+1,""))</f>
        <v/>
      </c>
      <c r="N889" s="50">
        <f>ROUND(((O889*3+P889*3+Q889*3+R889*3+S889*1)/13)*5,0)</f>
        <v/>
      </c>
      <c r="O889" s="43" t="n">
        <v>27.85</v>
      </c>
      <c r="P889" s="43" t="n">
        <v>54.06</v>
      </c>
      <c r="Q889" s="43" t="n">
        <v>46.88</v>
      </c>
      <c r="R889" s="43" t="n">
        <v>41.46</v>
      </c>
      <c r="S889" s="43" t="n">
        <v>32.73</v>
      </c>
      <c r="T889" s="58">
        <f>IF($C889="","",IF(ISNA(MATCH($C889,Comparativosimulacros!$E:$E,0)),"Falta en Comparativo","Sí está"))</f>
        <v/>
      </c>
    </row>
    <row r="890" ht="15.75" customHeight="1" s="42">
      <c r="A890" s="50" t="n">
        <v>1102</v>
      </c>
      <c r="B890" s="44" t="n"/>
      <c r="C890" s="44" t="n">
        <v>1027806263</v>
      </c>
      <c r="D890" s="43" t="inlineStr">
        <is>
          <t>Barrientos Angulo Salome</t>
        </is>
      </c>
      <c r="E890" s="51" t="n"/>
      <c r="F890" s="52" t="n"/>
      <c r="G890" s="45" t="n">
        <v>3.32</v>
      </c>
      <c r="H890" s="45" t="n">
        <v>3.84</v>
      </c>
      <c r="I890" s="45" t="n">
        <v>4.34</v>
      </c>
      <c r="J890" s="45" t="n">
        <v>2.69</v>
      </c>
      <c r="K890" s="45" t="n">
        <v>3.82</v>
      </c>
      <c r="L890" s="58">
        <f>IF(OR($A890="",$N890=0),"",COUNTIFS($A$5:$A$1500,$A890,$N$5:$N$1500,"&gt;"&amp;$N890)+1)</f>
        <v/>
      </c>
      <c r="M890" s="58">
        <f>IF(OR($A890="",$N890=0),"",IF(AND($A890&gt;=1001,$A890&lt;=1005),COUNTIFS($A$5:$A$1500,"&gt;=1001",$A$5:$A$1500,"&lt;=1005",$N$5:$N$1500,"&gt;"&amp;$N890)+1,""))</f>
        <v/>
      </c>
      <c r="N890" s="50">
        <f>ROUND(((O890*3+P890*3+Q890*3+R890*3+S890*1)/13)*5,0)</f>
        <v/>
      </c>
      <c r="O890" s="43" t="n">
        <v>43.91</v>
      </c>
      <c r="P890" s="43" t="n">
        <v>52.97</v>
      </c>
      <c r="Q890" s="43" t="n">
        <v>57.42</v>
      </c>
      <c r="R890" s="43" t="n">
        <v>36.59</v>
      </c>
      <c r="S890" s="43" t="n">
        <v>50.18</v>
      </c>
      <c r="T890" s="58">
        <f>IF($C890="","",IF(ISNA(MATCH($C890,Comparativosimulacros!$E:$E,0)),"Falta en Comparativo","Sí está"))</f>
        <v/>
      </c>
    </row>
    <row r="891" ht="15.75" customHeight="1" s="42">
      <c r="A891" s="50" t="n">
        <v>1102</v>
      </c>
      <c r="B891" s="44" t="n"/>
      <c r="C891" s="44" t="n">
        <v>1026062632</v>
      </c>
      <c r="D891" s="43" t="inlineStr">
        <is>
          <t>Bedoya Zapata Maribel</t>
        </is>
      </c>
      <c r="E891" s="51" t="n"/>
      <c r="F891" s="52" t="n"/>
      <c r="G891" s="45" t="n">
        <v>4.14</v>
      </c>
      <c r="H891" s="45" t="n">
        <v>3.48</v>
      </c>
      <c r="I891" s="45" t="n">
        <v>3.44</v>
      </c>
      <c r="J891" s="45" t="n">
        <v>3.41</v>
      </c>
      <c r="K891" s="45" t="n">
        <v>5</v>
      </c>
      <c r="L891" s="58">
        <f>IF(OR($A891="",$N891=0),"",COUNTIFS($A$5:$A$1500,$A891,$N$5:$N$1500,"&gt;"&amp;$N891)+1)</f>
        <v/>
      </c>
      <c r="M891" s="58">
        <f>IF(OR($A891="",$N891=0),"",IF(AND($A891&gt;=1001,$A891&lt;=1005),COUNTIFS($A$5:$A$1500,"&gt;=1001",$A$5:$A$1500,"&lt;=1005",$N$5:$N$1500,"&gt;"&amp;$N891)+1,""))</f>
        <v/>
      </c>
      <c r="N891" s="50">
        <f>ROUND(((O891*3+P891*3+Q891*3+R891*3+S891*1)/13)*5,0)</f>
        <v/>
      </c>
      <c r="O891" s="43" t="n">
        <v>54.86</v>
      </c>
      <c r="P891" s="43" t="n">
        <v>48</v>
      </c>
      <c r="Q891" s="43" t="n">
        <v>45.47</v>
      </c>
      <c r="R891" s="43" t="n">
        <v>46.34</v>
      </c>
      <c r="S891" s="43" t="n">
        <v>69.81999999999999</v>
      </c>
      <c r="T891" s="58">
        <f>IF($C891="","",IF(ISNA(MATCH($C891,Comparativosimulacros!$E:$E,0)),"Falta en Comparativo","Sí está"))</f>
        <v/>
      </c>
    </row>
    <row r="892" ht="15.75" customHeight="1" s="42">
      <c r="A892" s="50" t="n">
        <v>1102</v>
      </c>
      <c r="B892" s="44" t="n"/>
      <c r="C892" s="44" t="n">
        <v>1017933796</v>
      </c>
      <c r="D892" s="43" t="inlineStr">
        <is>
          <t>Cárdenas Carvajal Maicol Stiven</t>
        </is>
      </c>
      <c r="E892" s="51" t="n"/>
      <c r="F892" s="52" t="n"/>
      <c r="G892" s="45" t="n">
        <v>1.83</v>
      </c>
      <c r="H892" s="45" t="n">
        <v>3.18</v>
      </c>
      <c r="I892" s="45" t="n">
        <v>2.75</v>
      </c>
      <c r="J892" s="45" t="n">
        <v>3.23</v>
      </c>
      <c r="K892" s="45" t="n">
        <v>2.32</v>
      </c>
      <c r="L892" s="58">
        <f>IF(OR($A892="",$N892=0),"",COUNTIFS($A$5:$A$1500,$A892,$N$5:$N$1500,"&gt;"&amp;$N892)+1)</f>
        <v/>
      </c>
      <c r="M892" s="58">
        <f>IF(OR($A892="",$N892=0),"",IF(AND($A892&gt;=1001,$A892&lt;=1005),COUNTIFS($A$5:$A$1500,"&gt;=1001",$A$5:$A$1500,"&lt;=1005",$N$5:$N$1500,"&gt;"&amp;$N892)+1,""))</f>
        <v/>
      </c>
      <c r="N892" s="50">
        <f>ROUND(((O892*3+P892*3+Q892*3+R892*3+S892*1)/13)*5,0)</f>
        <v/>
      </c>
      <c r="O892" s="43" t="n">
        <v>24.2</v>
      </c>
      <c r="P892" s="43" t="n">
        <v>43.86</v>
      </c>
      <c r="Q892" s="43" t="n">
        <v>36.33</v>
      </c>
      <c r="R892" s="43" t="n">
        <v>43.9</v>
      </c>
      <c r="S892" s="43" t="n">
        <v>30.55</v>
      </c>
      <c r="T892" s="58">
        <f>IF($C892="","",IF(ISNA(MATCH($C892,Comparativosimulacros!$E:$E,0)),"Falta en Comparativo","Sí está"))</f>
        <v/>
      </c>
    </row>
    <row r="893" ht="15.75" customHeight="1" s="42">
      <c r="A893" s="50" t="n">
        <v>1102</v>
      </c>
      <c r="B893" s="44" t="n"/>
      <c r="C893" s="44" t="n">
        <v>1011591940</v>
      </c>
      <c r="D893" s="43" t="inlineStr">
        <is>
          <t>Correa Urrego Juan Camilo</t>
        </is>
      </c>
      <c r="E893" s="51" t="n"/>
      <c r="F893" s="52" t="n"/>
      <c r="G893" s="45" t="n">
        <v>4.91</v>
      </c>
      <c r="H893" s="45" t="n">
        <v>2.65</v>
      </c>
      <c r="I893" s="45" t="n">
        <v>3.65</v>
      </c>
      <c r="J893" s="45" t="n">
        <v>3.23</v>
      </c>
      <c r="K893" s="45" t="n">
        <v>3.15</v>
      </c>
      <c r="L893" s="58">
        <f>IF(OR($A893="",$N893=0),"",COUNTIFS($A$5:$A$1500,$A893,$N$5:$N$1500,"&gt;"&amp;$N893)+1)</f>
        <v/>
      </c>
      <c r="M893" s="58">
        <f>IF(OR($A893="",$N893=0),"",IF(AND($A893&gt;=1001,$A893&lt;=1005),COUNTIFS($A$5:$A$1500,"&gt;=1001",$A$5:$A$1500,"&lt;=1005",$N$5:$N$1500,"&gt;"&amp;$N893)+1,""))</f>
        <v/>
      </c>
      <c r="N893" s="50">
        <f>ROUND(((O893*3+P893*3+Q893*3+R893*3+S893*1)/13)*5,0)</f>
        <v/>
      </c>
      <c r="O893" s="43" t="n">
        <v>64.95999999999999</v>
      </c>
      <c r="P893" s="43" t="n">
        <v>36.56</v>
      </c>
      <c r="Q893" s="43" t="n">
        <v>48.28</v>
      </c>
      <c r="R893" s="43" t="n">
        <v>43.9</v>
      </c>
      <c r="S893" s="43" t="n">
        <v>41.45</v>
      </c>
      <c r="T893" s="58">
        <f>IF($C893="","",IF(ISNA(MATCH($C893,Comparativosimulacros!$E:$E,0)),"Falta en Comparativo","Sí está"))</f>
        <v/>
      </c>
    </row>
    <row r="894" ht="15.75" customHeight="1" s="42">
      <c r="A894" s="50" t="n">
        <v>1102</v>
      </c>
      <c r="B894" s="44" t="n"/>
      <c r="C894" s="44" t="n">
        <v>1128127685</v>
      </c>
      <c r="D894" s="43" t="inlineStr">
        <is>
          <t>García Ilias Diego Armando</t>
        </is>
      </c>
      <c r="E894" s="51" t="n"/>
      <c r="F894" s="52" t="n"/>
      <c r="G894" s="45" t="n">
        <v>3.87</v>
      </c>
      <c r="H894" s="45" t="n">
        <v>3.26</v>
      </c>
      <c r="I894" s="45" t="n">
        <v>4.22</v>
      </c>
      <c r="J894" s="45" t="n">
        <v>3.95</v>
      </c>
      <c r="K894" s="45" t="n">
        <v>5</v>
      </c>
      <c r="L894" s="58">
        <f>IF(OR($A894="",$N894=0),"",COUNTIFS($A$5:$A$1500,$A894,$N$5:$N$1500,"&gt;"&amp;$N894)+1)</f>
        <v/>
      </c>
      <c r="M894" s="58">
        <f>IF(OR($A894="",$N894=0),"",IF(AND($A894&gt;=1001,$A894&lt;=1005),COUNTIFS($A$5:$A$1500,"&gt;=1001",$A$5:$A$1500,"&lt;=1005",$N$5:$N$1500,"&gt;"&amp;$N894)+1,""))</f>
        <v/>
      </c>
      <c r="N894" s="50">
        <f>ROUND(((O894*3+P894*3+Q894*3+R894*3+S894*1)/13)*5,0)</f>
        <v/>
      </c>
      <c r="O894" s="43" t="n">
        <v>51.21</v>
      </c>
      <c r="P894" s="43" t="n">
        <v>45.02</v>
      </c>
      <c r="Q894" s="43" t="n">
        <v>55.78</v>
      </c>
      <c r="R894" s="43" t="n">
        <v>53.66</v>
      </c>
      <c r="S894" s="43" t="n">
        <v>72</v>
      </c>
      <c r="T894" s="58">
        <f>IF($C894="","",IF(ISNA(MATCH($C894,Comparativosimulacros!$E:$E,0)),"Falta en Comparativo","Sí está"))</f>
        <v/>
      </c>
    </row>
    <row r="895" ht="15.75" customHeight="1" s="42">
      <c r="A895" s="50" t="n">
        <v>1102</v>
      </c>
      <c r="B895" s="44" t="n"/>
      <c r="C895" s="44" t="n">
        <v>1011593635</v>
      </c>
      <c r="D895" s="43" t="inlineStr">
        <is>
          <t>González Castro Ana Sofia</t>
        </is>
      </c>
      <c r="E895" s="51" t="n"/>
      <c r="F895" s="52" t="n"/>
      <c r="G895" s="45" t="n">
        <v>3.59</v>
      </c>
      <c r="H895" s="45" t="n">
        <v>3.28</v>
      </c>
      <c r="I895" s="45" t="n">
        <v>3.69</v>
      </c>
      <c r="J895" s="45" t="n">
        <v>3.95</v>
      </c>
      <c r="K895" s="45" t="n">
        <v>3.15</v>
      </c>
      <c r="L895" s="58">
        <f>IF(OR($A895="",$N895=0),"",COUNTIFS($A$5:$A$1500,$A895,$N$5:$N$1500,"&gt;"&amp;$N895)+1)</f>
        <v/>
      </c>
      <c r="M895" s="58">
        <f>IF(OR($A895="",$N895=0),"",IF(AND($A895&gt;=1001,$A895&lt;=1005),COUNTIFS($A$5:$A$1500,"&gt;=1001",$A$5:$A$1500,"&lt;=1005",$N$5:$N$1500,"&gt;"&amp;$N895)+1,""))</f>
        <v/>
      </c>
      <c r="N895" s="50">
        <f>ROUND(((O895*3+P895*3+Q895*3+R895*3+S895*1)/13)*5,0)</f>
        <v/>
      </c>
      <c r="O895" s="43" t="n">
        <v>47.56</v>
      </c>
      <c r="P895" s="43" t="n">
        <v>45.27</v>
      </c>
      <c r="Q895" s="43" t="n">
        <v>48.75</v>
      </c>
      <c r="R895" s="43" t="n">
        <v>53.66</v>
      </c>
      <c r="S895" s="43" t="n">
        <v>41.45</v>
      </c>
      <c r="T895" s="58">
        <f>IF($C895="","",IF(ISNA(MATCH($C895,Comparativosimulacros!$E:$E,0)),"Falta en Comparativo","Sí está"))</f>
        <v/>
      </c>
    </row>
    <row r="896" ht="15.75" customHeight="1" s="42">
      <c r="A896" s="50" t="n">
        <v>1102</v>
      </c>
      <c r="B896" s="44" t="n"/>
      <c r="C896" s="44" t="n">
        <v>1011593325</v>
      </c>
      <c r="D896" s="43" t="inlineStr">
        <is>
          <t>Graciano Silva José Alejandro</t>
        </is>
      </c>
      <c r="E896" s="51" t="n"/>
      <c r="F896" s="52" t="n"/>
      <c r="G896" s="45" t="n">
        <v>3.63</v>
      </c>
      <c r="H896" s="45" t="n">
        <v>3.25</v>
      </c>
      <c r="I896" s="45" t="n">
        <v>2.5</v>
      </c>
      <c r="J896" s="45" t="n">
        <v>3.05</v>
      </c>
      <c r="K896" s="45" t="n">
        <v>2.16</v>
      </c>
      <c r="L896" s="58">
        <f>IF(OR($A896="",$N896=0),"",COUNTIFS($A$5:$A$1500,$A896,$N$5:$N$1500,"&gt;"&amp;$N896)+1)</f>
        <v/>
      </c>
      <c r="M896" s="58">
        <f>IF(OR($A896="",$N896=0),"",IF(AND($A896&gt;=1001,$A896&lt;=1005),COUNTIFS($A$5:$A$1500,"&gt;=1001",$A$5:$A$1500,"&lt;=1005",$N$5:$N$1500,"&gt;"&amp;$N896)+1,""))</f>
        <v/>
      </c>
      <c r="N896" s="50">
        <f>ROUND(((O896*3+P896*3+Q896*3+R896*3+S896*1)/13)*5,0)</f>
        <v/>
      </c>
      <c r="O896" s="43" t="n">
        <v>48.05</v>
      </c>
      <c r="P896" s="43" t="n">
        <v>44.9</v>
      </c>
      <c r="Q896" s="43" t="n">
        <v>33.05</v>
      </c>
      <c r="R896" s="43" t="n">
        <v>41.46</v>
      </c>
      <c r="S896" s="43" t="n">
        <v>28.36</v>
      </c>
      <c r="T896" s="58">
        <f>IF($C896="","",IF(ISNA(MATCH($C896,Comparativosimulacros!$E:$E,0)),"Falta en Comparativo","Sí está"))</f>
        <v/>
      </c>
    </row>
    <row r="897" ht="15.75" customHeight="1" s="42">
      <c r="A897" s="50" t="n">
        <v>1102</v>
      </c>
      <c r="B897" s="44" t="n"/>
      <c r="C897" s="44" t="n">
        <v>1022147400</v>
      </c>
      <c r="D897" s="43" t="inlineStr">
        <is>
          <t>Grajales Arenas Emanuel</t>
        </is>
      </c>
      <c r="E897" s="51" t="n"/>
      <c r="F897" s="52" t="n"/>
      <c r="G897" s="45" t="n">
        <v>2.28</v>
      </c>
      <c r="H897" s="45" t="n">
        <v>4.41</v>
      </c>
      <c r="I897" s="45" t="n">
        <v>4.62</v>
      </c>
      <c r="J897" s="45" t="n">
        <v>3.23</v>
      </c>
      <c r="K897" s="45" t="n">
        <v>4.65</v>
      </c>
      <c r="L897" s="58">
        <f>IF(OR($A897="",$N897=0),"",COUNTIFS($A$5:$A$1500,$A897,$N$5:$N$1500,"&gt;"&amp;$N897)+1)</f>
        <v/>
      </c>
      <c r="M897" s="58">
        <f>IF(OR($A897="",$N897=0),"",IF(AND($A897&gt;=1001,$A897&lt;=1005),COUNTIFS($A$5:$A$1500,"&gt;=1001",$A$5:$A$1500,"&lt;=1005",$N$5:$N$1500,"&gt;"&amp;$N897)+1,""))</f>
        <v/>
      </c>
      <c r="N897" s="50">
        <f>ROUND(((O897*3+P897*3+Q897*3+R897*3+S897*1)/13)*5,0)</f>
        <v/>
      </c>
      <c r="O897" s="43" t="n">
        <v>30.17</v>
      </c>
      <c r="P897" s="43" t="n">
        <v>60.9</v>
      </c>
      <c r="Q897" s="43" t="n">
        <v>61.17</v>
      </c>
      <c r="R897" s="43" t="n">
        <v>43.9</v>
      </c>
      <c r="S897" s="43" t="n">
        <v>61.09</v>
      </c>
      <c r="T897" s="58">
        <f>IF($C897="","",IF(ISNA(MATCH($C897,Comparativosimulacros!$E:$E,0)),"Falta en Comparativo","Sí está"))</f>
        <v/>
      </c>
    </row>
    <row r="898" ht="15.75" customHeight="1" s="42">
      <c r="A898" s="50" t="n">
        <v>1102</v>
      </c>
      <c r="B898" s="44" t="n"/>
      <c r="C898" s="44" t="n">
        <v>1011593308</v>
      </c>
      <c r="D898" s="43" t="inlineStr">
        <is>
          <t>Guzmán Gómez María José</t>
        </is>
      </c>
      <c r="E898" s="51" t="n"/>
      <c r="F898" s="52" t="n"/>
      <c r="G898" s="45" t="n">
        <v>3.59</v>
      </c>
      <c r="H898" s="45" t="n">
        <v>2.3</v>
      </c>
      <c r="I898" s="45" t="n">
        <v>3.1</v>
      </c>
      <c r="J898" s="45" t="n">
        <v>3.05</v>
      </c>
      <c r="K898" s="45" t="n">
        <v>2.65</v>
      </c>
      <c r="L898" s="58">
        <f>IF(OR($A898="",$N898=0),"",COUNTIFS($A$5:$A$1500,$A898,$N$5:$N$1500,"&gt;"&amp;$N898)+1)</f>
        <v/>
      </c>
      <c r="M898" s="58">
        <f>IF(OR($A898="",$N898=0),"",IF(AND($A898&gt;=1001,$A898&lt;=1005),COUNTIFS($A$5:$A$1500,"&gt;=1001",$A$5:$A$1500,"&lt;=1005",$N$5:$N$1500,"&gt;"&amp;$N898)+1,""))</f>
        <v/>
      </c>
      <c r="N898" s="50">
        <f>ROUND(((O898*3+P898*3+Q898*3+R898*3+S898*1)/13)*5,0)</f>
        <v/>
      </c>
      <c r="O898" s="43" t="n">
        <v>47.56</v>
      </c>
      <c r="P898" s="43" t="n">
        <v>31.73</v>
      </c>
      <c r="Q898" s="43" t="n">
        <v>41.02</v>
      </c>
      <c r="R898" s="43" t="n">
        <v>41.46</v>
      </c>
      <c r="S898" s="43" t="n">
        <v>34.91</v>
      </c>
      <c r="T898" s="58">
        <f>IF($C898="","",IF(ISNA(MATCH($C898,Comparativosimulacros!$E:$E,0)),"Falta en Comparativo","Sí está"))</f>
        <v/>
      </c>
    </row>
    <row r="899" ht="15.75" customHeight="1" s="42">
      <c r="A899" s="50" t="n">
        <v>1102</v>
      </c>
      <c r="B899" s="44" t="n"/>
      <c r="C899" s="44" t="n">
        <v>1105375064</v>
      </c>
      <c r="D899" s="43" t="inlineStr">
        <is>
          <t>Hernández Morales Yeri Brisbanny</t>
        </is>
      </c>
      <c r="E899" s="51" t="n"/>
      <c r="F899" s="52" t="n"/>
      <c r="G899" s="45" t="n">
        <v>3.9</v>
      </c>
      <c r="H899" s="45" t="n">
        <v>3.74</v>
      </c>
      <c r="I899" s="45" t="n">
        <v>2.69</v>
      </c>
      <c r="J899" s="45" t="n">
        <v>2.87</v>
      </c>
      <c r="K899" s="45" t="n">
        <v>3.65</v>
      </c>
      <c r="L899" s="58">
        <f>IF(OR($A899="",$N899=0),"",COUNTIFS($A$5:$A$1500,$A899,$N$5:$N$1500,"&gt;"&amp;$N899)+1)</f>
        <v/>
      </c>
      <c r="M899" s="58">
        <f>IF(OR($A899="",$N899=0),"",IF(AND($A899&gt;=1001,$A899&lt;=1005),COUNTIFS($A$5:$A$1500,"&gt;=1001",$A$5:$A$1500,"&lt;=1005",$N$5:$N$1500,"&gt;"&amp;$N899)+1,""))</f>
        <v/>
      </c>
      <c r="N899" s="50">
        <f>ROUND(((O899*3+P899*3+Q899*3+R899*3+S899*1)/13)*5,0)</f>
        <v/>
      </c>
      <c r="O899" s="43" t="n">
        <v>51.7</v>
      </c>
      <c r="P899" s="43" t="n">
        <v>51.53</v>
      </c>
      <c r="Q899" s="43" t="n">
        <v>35.63</v>
      </c>
      <c r="R899" s="43" t="n">
        <v>39.02</v>
      </c>
      <c r="S899" s="43" t="n">
        <v>48</v>
      </c>
      <c r="T899" s="58">
        <f>IF($C899="","",IF(ISNA(MATCH($C899,Comparativosimulacros!$E:$E,0)),"Falta en Comparativo","Sí está"))</f>
        <v/>
      </c>
    </row>
    <row r="900" ht="15.75" customHeight="1" s="42">
      <c r="A900" s="50" t="n">
        <v>1102</v>
      </c>
      <c r="B900" s="44" t="n"/>
      <c r="C900" s="44" t="n">
        <v>1018241101</v>
      </c>
      <c r="D900" s="43" t="inlineStr">
        <is>
          <t>Hincapié Piedrahita Hillary</t>
        </is>
      </c>
      <c r="E900" s="51" t="n"/>
      <c r="F900" s="52" t="n"/>
      <c r="G900" s="45" t="n">
        <v>3.42</v>
      </c>
      <c r="H900" s="45" t="n">
        <v>4.04</v>
      </c>
      <c r="I900" s="45" t="n">
        <v>2.99</v>
      </c>
      <c r="J900" s="45" t="n">
        <v>4.85</v>
      </c>
      <c r="K900" s="45" t="n">
        <v>4.65</v>
      </c>
      <c r="L900" s="58">
        <f>IF(OR($A900="",$N900=0),"",COUNTIFS($A$5:$A$1500,$A900,$N$5:$N$1500,"&gt;"&amp;$N900)+1)</f>
        <v/>
      </c>
      <c r="M900" s="58">
        <f>IF(OR($A900="",$N900=0),"",IF(AND($A900&gt;=1001,$A900&lt;=1005),COUNTIFS($A$5:$A$1500,"&gt;=1001",$A$5:$A$1500,"&lt;=1005",$N$5:$N$1500,"&gt;"&amp;$N900)+1,""))</f>
        <v/>
      </c>
      <c r="N900" s="50">
        <f>ROUND(((O900*3+P900*3+Q900*3+R900*3+S900*1)/13)*5,0)</f>
        <v/>
      </c>
      <c r="O900" s="43" t="n">
        <v>45.25</v>
      </c>
      <c r="P900" s="43" t="n">
        <v>55.7</v>
      </c>
      <c r="Q900" s="43" t="n">
        <v>39.61</v>
      </c>
      <c r="R900" s="43" t="n">
        <v>65.84999999999999</v>
      </c>
      <c r="S900" s="43" t="n">
        <v>61.09</v>
      </c>
      <c r="T900" s="58">
        <f>IF($C900="","",IF(ISNA(MATCH($C900,Comparativosimulacros!$E:$E,0)),"Falta en Comparativo","Sí está"))</f>
        <v/>
      </c>
    </row>
    <row r="901" ht="15.75" customHeight="1" s="42">
      <c r="A901" s="50" t="n">
        <v>1102</v>
      </c>
      <c r="B901" s="44" t="n"/>
      <c r="C901" s="44" t="n">
        <v>1011593704</v>
      </c>
      <c r="D901" s="43" t="inlineStr">
        <is>
          <t>León Vargas Juan Manuel</t>
        </is>
      </c>
      <c r="E901" s="51" t="n"/>
      <c r="F901" s="52" t="n"/>
      <c r="G901" s="45" t="n">
        <v>2.14</v>
      </c>
      <c r="H901" s="45" t="n">
        <v>4.07</v>
      </c>
      <c r="I901" s="45" t="n">
        <v>3.72</v>
      </c>
      <c r="J901" s="45" t="n">
        <v>3.23</v>
      </c>
      <c r="K901" s="45" t="n">
        <v>5</v>
      </c>
      <c r="L901" s="58">
        <f>IF(OR($A901="",$N901=0),"",COUNTIFS($A$5:$A$1500,$A901,$N$5:$N$1500,"&gt;"&amp;$N901)+1)</f>
        <v/>
      </c>
      <c r="M901" s="58">
        <f>IF(OR($A901="",$N901=0),"",IF(AND($A901&gt;=1001,$A901&lt;=1005),COUNTIFS($A$5:$A$1500,"&gt;=1001",$A$5:$A$1500,"&lt;=1005",$N$5:$N$1500,"&gt;"&amp;$N901)+1,""))</f>
        <v/>
      </c>
      <c r="N901" s="50">
        <f>ROUND(((O901*3+P901*3+Q901*3+R901*3+S901*1)/13)*5,0)</f>
        <v/>
      </c>
      <c r="O901" s="43" t="n">
        <v>28.34</v>
      </c>
      <c r="P901" s="43" t="n">
        <v>56.19</v>
      </c>
      <c r="Q901" s="43" t="n">
        <v>49.22</v>
      </c>
      <c r="R901" s="43" t="n">
        <v>43.9</v>
      </c>
      <c r="S901" s="43" t="n">
        <v>69.81999999999999</v>
      </c>
      <c r="T901" s="58">
        <f>IF($C901="","",IF(ISNA(MATCH($C901,Comparativosimulacros!$E:$E,0)),"Falta en Comparativo","Sí está"))</f>
        <v/>
      </c>
    </row>
    <row r="902" ht="15.75" customHeight="1" s="42">
      <c r="A902" s="50" t="n">
        <v>1102</v>
      </c>
      <c r="B902" s="44" t="n"/>
      <c r="C902" s="44" t="n">
        <v>1011593527</v>
      </c>
      <c r="D902" s="43" t="inlineStr">
        <is>
          <t>Lezcano Benítez Esteban</t>
        </is>
      </c>
      <c r="E902" s="51" t="n"/>
      <c r="F902" s="52" t="n"/>
      <c r="G902" s="45" t="n">
        <v>3.42</v>
      </c>
      <c r="H902" s="45" t="n">
        <v>4.58</v>
      </c>
      <c r="I902" s="45" t="n">
        <v>2.96</v>
      </c>
      <c r="J902" s="45" t="n">
        <v>3.95</v>
      </c>
      <c r="K902" s="45" t="n">
        <v>5</v>
      </c>
      <c r="L902" s="58">
        <f>IF(OR($A902="",$N902=0),"",COUNTIFS($A$5:$A$1500,$A902,$N$5:$N$1500,"&gt;"&amp;$N902)+1)</f>
        <v/>
      </c>
      <c r="M902" s="58">
        <f>IF(OR($A902="",$N902=0),"",IF(AND($A902&gt;=1001,$A902&lt;=1005),COUNTIFS($A$5:$A$1500,"&gt;=1001",$A$5:$A$1500,"&lt;=1005",$N$5:$N$1500,"&gt;"&amp;$N902)+1,""))</f>
        <v/>
      </c>
      <c r="N902" s="50">
        <f>ROUND(((O902*3+P902*3+Q902*3+R902*3+S902*1)/13)*5,0)</f>
        <v/>
      </c>
      <c r="O902" s="43" t="n">
        <v>45.25</v>
      </c>
      <c r="P902" s="43" t="n">
        <v>63.21</v>
      </c>
      <c r="Q902" s="43" t="n">
        <v>39.14</v>
      </c>
      <c r="R902" s="43" t="n">
        <v>53.66</v>
      </c>
      <c r="S902" s="43" t="n">
        <v>72</v>
      </c>
      <c r="T902" s="58">
        <f>IF($C902="","",IF(ISNA(MATCH($C902,Comparativosimulacros!$E:$E,0)),"Falta en Comparativo","Sí está"))</f>
        <v/>
      </c>
    </row>
    <row r="903" ht="15.75" customHeight="1" s="42">
      <c r="A903" s="50" t="n">
        <v>1102</v>
      </c>
      <c r="B903" s="44" t="n"/>
      <c r="C903" s="44" t="n">
        <v>1018244619</v>
      </c>
      <c r="D903" s="43" t="inlineStr">
        <is>
          <t>Loaiza Zuluaga Mariana</t>
        </is>
      </c>
      <c r="E903" s="51" t="n"/>
      <c r="F903" s="52" t="n"/>
      <c r="G903" s="45" t="n">
        <v>2.28</v>
      </c>
      <c r="H903" s="45" t="n">
        <v>2.18</v>
      </c>
      <c r="I903" s="45" t="n">
        <v>2.37</v>
      </c>
      <c r="J903" s="45" t="n">
        <v>2.87</v>
      </c>
      <c r="K903" s="45" t="n">
        <v>2.49</v>
      </c>
      <c r="L903" s="58">
        <f>IF(OR($A903="",$N903=0),"",COUNTIFS($A$5:$A$1500,$A903,$N$5:$N$1500,"&gt;"&amp;$N903)+1)</f>
        <v/>
      </c>
      <c r="M903" s="58">
        <f>IF(OR($A903="",$N903=0),"",IF(AND($A903&gt;=1001,$A903&lt;=1005),COUNTIFS($A$5:$A$1500,"&gt;=1001",$A$5:$A$1500,"&lt;=1005",$N$5:$N$1500,"&gt;"&amp;$N903)+1,""))</f>
        <v/>
      </c>
      <c r="N903" s="50">
        <f>ROUND(((O903*3+P903*3+Q903*3+R903*3+S903*1)/13)*5,0)</f>
        <v/>
      </c>
      <c r="O903" s="43" t="n">
        <v>30.17</v>
      </c>
      <c r="P903" s="43" t="n">
        <v>30.11</v>
      </c>
      <c r="Q903" s="43" t="n">
        <v>31.41</v>
      </c>
      <c r="R903" s="43" t="n">
        <v>39.02</v>
      </c>
      <c r="S903" s="43" t="n">
        <v>32.73</v>
      </c>
      <c r="T903" s="58">
        <f>IF($C903="","",IF(ISNA(MATCH($C903,Comparativosimulacros!$E:$E,0)),"Falta en Comparativo","Sí está"))</f>
        <v/>
      </c>
    </row>
    <row r="904" ht="15.75" customHeight="1" s="42">
      <c r="A904" s="50" t="n">
        <v>1102</v>
      </c>
      <c r="B904" s="44" t="n"/>
      <c r="C904" s="44" t="n">
        <v>1011592505</v>
      </c>
      <c r="D904" s="43" t="inlineStr">
        <is>
          <t>López García Karina Alejandra</t>
        </is>
      </c>
      <c r="E904" s="51" t="n"/>
      <c r="F904" s="52" t="n"/>
      <c r="G904" s="45" t="n">
        <v>4.22</v>
      </c>
      <c r="H904" s="45" t="n">
        <v>2.73</v>
      </c>
      <c r="I904" s="45" t="n">
        <v>3.31</v>
      </c>
      <c r="J904" s="45" t="n">
        <v>3.77</v>
      </c>
      <c r="K904" s="45" t="n">
        <v>3.98</v>
      </c>
      <c r="L904" s="58">
        <f>IF(OR($A904="",$N904=0),"",COUNTIFS($A$5:$A$1500,$A904,$N$5:$N$1500,"&gt;"&amp;$N904)+1)</f>
        <v/>
      </c>
      <c r="M904" s="58">
        <f>IF(OR($A904="",$N904=0),"",IF(AND($A904&gt;=1001,$A904&lt;=1005),COUNTIFS($A$5:$A$1500,"&gt;=1001",$A$5:$A$1500,"&lt;=1005",$N$5:$N$1500,"&gt;"&amp;$N904)+1,""))</f>
        <v/>
      </c>
      <c r="N904" s="50">
        <f>ROUND(((O904*3+P904*3+Q904*3+R904*3+S904*1)/13)*5,0)</f>
        <v/>
      </c>
      <c r="O904" s="43" t="n">
        <v>55.84</v>
      </c>
      <c r="P904" s="43" t="n">
        <v>37.67</v>
      </c>
      <c r="Q904" s="43" t="n">
        <v>43.83</v>
      </c>
      <c r="R904" s="43" t="n">
        <v>51.22</v>
      </c>
      <c r="S904" s="43" t="n">
        <v>52.36</v>
      </c>
      <c r="T904" s="58">
        <f>IF($C904="","",IF(ISNA(MATCH($C904,Comparativosimulacros!$E:$E,0)),"Falta en Comparativo","Sí está"))</f>
        <v/>
      </c>
    </row>
    <row r="905" ht="15.75" customHeight="1" s="42">
      <c r="A905" s="50" t="n">
        <v>1102</v>
      </c>
      <c r="B905" s="44" t="n"/>
      <c r="C905" s="44" t="n">
        <v>1023831091</v>
      </c>
      <c r="D905" s="43" t="inlineStr">
        <is>
          <t>Metaute Lezcano Liceth Nallery</t>
        </is>
      </c>
      <c r="E905" s="51" t="n"/>
      <c r="F905" s="52" t="n"/>
      <c r="G905" s="45" t="n">
        <v>3.28</v>
      </c>
      <c r="H905" s="45" t="n">
        <v>3.96</v>
      </c>
      <c r="I905" s="45" t="n">
        <v>3.72</v>
      </c>
      <c r="J905" s="45" t="n">
        <v>3.41</v>
      </c>
      <c r="K905" s="45" t="n">
        <v>3.82</v>
      </c>
      <c r="L905" s="58">
        <f>IF(OR($A905="",$N905=0),"",COUNTIFS($A$5:$A$1500,$A905,$N$5:$N$1500,"&gt;"&amp;$N905)+1)</f>
        <v/>
      </c>
      <c r="M905" s="58">
        <f>IF(OR($A905="",$N905=0),"",IF(AND($A905&gt;=1001,$A905&lt;=1005),COUNTIFS($A$5:$A$1500,"&gt;=1001",$A$5:$A$1500,"&lt;=1005",$N$5:$N$1500,"&gt;"&amp;$N905)+1,""))</f>
        <v/>
      </c>
      <c r="N905" s="50">
        <f>ROUND(((O905*3+P905*3+Q905*3+R905*3+S905*1)/13)*5,0)</f>
        <v/>
      </c>
      <c r="O905" s="43" t="n">
        <v>43.43</v>
      </c>
      <c r="P905" s="43" t="n">
        <v>54.58</v>
      </c>
      <c r="Q905" s="43" t="n">
        <v>49.22</v>
      </c>
      <c r="R905" s="43" t="n">
        <v>46.34</v>
      </c>
      <c r="S905" s="43" t="n">
        <v>50.18</v>
      </c>
      <c r="T905" s="58">
        <f>IF($C905="","",IF(ISNA(MATCH($C905,Comparativosimulacros!$E:$E,0)),"Falta en Comparativo","Sí está"))</f>
        <v/>
      </c>
    </row>
    <row r="906" ht="15.75" customHeight="1" s="42">
      <c r="A906" s="50" t="n">
        <v>1102</v>
      </c>
      <c r="B906" s="44" t="n"/>
      <c r="C906" s="44" t="n">
        <v>1156463163</v>
      </c>
      <c r="D906" s="43" t="inlineStr">
        <is>
          <t>Ospina Morales Samuel</t>
        </is>
      </c>
      <c r="E906" s="51" t="n"/>
      <c r="F906" s="52" t="n"/>
      <c r="G906" s="45" t="n">
        <v>4.35</v>
      </c>
      <c r="H906" s="45" t="n">
        <v>4.9</v>
      </c>
      <c r="I906" s="45" t="n">
        <v>3.97</v>
      </c>
      <c r="J906" s="45" t="n">
        <v>3.77</v>
      </c>
      <c r="K906" s="45" t="n">
        <v>3.48</v>
      </c>
      <c r="L906" s="58">
        <f>IF(OR($A906="",$N906=0),"",COUNTIFS($A$5:$A$1500,$A906,$N$5:$N$1500,"&gt;"&amp;$N906)+1)</f>
        <v/>
      </c>
      <c r="M906" s="58">
        <f>IF(OR($A906="",$N906=0),"",IF(AND($A906&gt;=1001,$A906&lt;=1005),COUNTIFS($A$5:$A$1500,"&gt;=1001",$A$5:$A$1500,"&lt;=1005",$N$5:$N$1500,"&gt;"&amp;$N906)+1,""))</f>
        <v/>
      </c>
      <c r="N906" s="50">
        <f>ROUND(((O906*3+P906*3+Q906*3+R906*3+S906*1)/13)*5,0)</f>
        <v/>
      </c>
      <c r="O906" s="43" t="n">
        <v>57.66</v>
      </c>
      <c r="P906" s="43" t="n">
        <v>67.62</v>
      </c>
      <c r="Q906" s="43" t="n">
        <v>52.5</v>
      </c>
      <c r="R906" s="43" t="n">
        <v>51.22</v>
      </c>
      <c r="S906" s="43" t="n">
        <v>45.82</v>
      </c>
      <c r="T906" s="58">
        <f>IF($C906="","",IF(ISNA(MATCH($C906,Comparativosimulacros!$E:$E,0)),"Falta en Comparativo","Sí está"))</f>
        <v/>
      </c>
    </row>
    <row r="907" ht="15.75" customHeight="1" s="42">
      <c r="A907" s="50" t="n">
        <v>1102</v>
      </c>
      <c r="B907" s="44" t="n"/>
      <c r="C907" s="44" t="n">
        <v>1011593068</v>
      </c>
      <c r="D907" s="43" t="inlineStr">
        <is>
          <t>Ospina Osorio Juan Sebastián</t>
        </is>
      </c>
      <c r="E907" s="51" t="n"/>
      <c r="F907" s="52" t="n"/>
      <c r="G907" s="45" t="n">
        <v>2.14</v>
      </c>
      <c r="H907" s="45" t="n">
        <v>3.71</v>
      </c>
      <c r="I907" s="45" t="n">
        <v>3.28</v>
      </c>
      <c r="J907" s="45" t="n">
        <v>3.23</v>
      </c>
      <c r="K907" s="45" t="n">
        <v>2.99</v>
      </c>
      <c r="L907" s="58">
        <f>IF(OR($A907="",$N907=0),"",COUNTIFS($A$5:$A$1500,$A907,$N$5:$N$1500,"&gt;"&amp;$N907)+1)</f>
        <v/>
      </c>
      <c r="M907" s="58">
        <f>IF(OR($A907="",$N907=0),"",IF(AND($A907&gt;=1001,$A907&lt;=1005),COUNTIFS($A$5:$A$1500,"&gt;=1001",$A$5:$A$1500,"&lt;=1005",$N$5:$N$1500,"&gt;"&amp;$N907)+1,""))</f>
        <v/>
      </c>
      <c r="N907" s="50">
        <f>ROUND(((O907*3+P907*3+Q907*3+R907*3+S907*1)/13)*5,0)</f>
        <v/>
      </c>
      <c r="O907" s="43" t="n">
        <v>28.34</v>
      </c>
      <c r="P907" s="43" t="n">
        <v>51.25</v>
      </c>
      <c r="Q907" s="43" t="n">
        <v>43.36</v>
      </c>
      <c r="R907" s="43" t="n">
        <v>43.9</v>
      </c>
      <c r="S907" s="43" t="n">
        <v>39.27</v>
      </c>
      <c r="T907" s="58">
        <f>IF($C907="","",IF(ISNA(MATCH($C907,Comparativosimulacros!$E:$E,0)),"Falta en Comparativo","Sí está"))</f>
        <v/>
      </c>
    </row>
    <row r="908" ht="15.75" customHeight="1" s="42">
      <c r="A908" s="50" t="n">
        <v>1102</v>
      </c>
      <c r="B908" s="44" t="n"/>
      <c r="C908" s="44" t="n">
        <v>1046906027</v>
      </c>
      <c r="D908" s="43" t="inlineStr">
        <is>
          <t>Pérez Zapata Yoan Alejandro</t>
        </is>
      </c>
      <c r="E908" s="51" t="n"/>
      <c r="F908" s="52" t="n"/>
      <c r="G908" s="45" t="n">
        <v>3.77</v>
      </c>
      <c r="H908" s="45" t="n">
        <v>3.34</v>
      </c>
      <c r="I908" s="45" t="n">
        <v>4.54</v>
      </c>
      <c r="J908" s="45" t="n">
        <v>4.13</v>
      </c>
      <c r="K908" s="45" t="n">
        <v>2.32</v>
      </c>
      <c r="L908" s="58">
        <f>IF(OR($A908="",$N908=0),"",COUNTIFS($A$5:$A$1500,$A908,$N$5:$N$1500,"&gt;"&amp;$N908)+1)</f>
        <v/>
      </c>
      <c r="M908" s="58">
        <f>IF(OR($A908="",$N908=0),"",IF(AND($A908&gt;=1001,$A908&lt;=1005),COUNTIFS($A$5:$A$1500,"&gt;=1001",$A$5:$A$1500,"&lt;=1005",$N$5:$N$1500,"&gt;"&amp;$N908)+1,""))</f>
        <v/>
      </c>
      <c r="N908" s="50">
        <f>ROUND(((O908*3+P908*3+Q908*3+R908*3+S908*1)/13)*5,0)</f>
        <v/>
      </c>
      <c r="O908" s="43" t="n">
        <v>49.88</v>
      </c>
      <c r="P908" s="43" t="n">
        <v>46.07</v>
      </c>
      <c r="Q908" s="43" t="n">
        <v>60</v>
      </c>
      <c r="R908" s="43" t="n">
        <v>56.1</v>
      </c>
      <c r="S908" s="43" t="n">
        <v>30.55</v>
      </c>
      <c r="T908" s="58">
        <f>IF($C908="","",IF(ISNA(MATCH($C908,Comparativosimulacros!$E:$E,0)),"Falta en Comparativo","Sí está"))</f>
        <v/>
      </c>
    </row>
    <row r="909" ht="15.75" customHeight="1" s="42">
      <c r="A909" s="50" t="n">
        <v>1102</v>
      </c>
      <c r="B909" s="44" t="n"/>
      <c r="C909" s="44" t="n">
        <v>1011592253</v>
      </c>
      <c r="D909" s="43" t="inlineStr">
        <is>
          <t>Piedrahita Ávila Joseph Daniel</t>
        </is>
      </c>
      <c r="E909" s="51" t="n"/>
      <c r="F909" s="52" t="n"/>
      <c r="G909" s="45" t="n">
        <v>3.69</v>
      </c>
      <c r="H909" s="45" t="n">
        <v>3.04</v>
      </c>
      <c r="I909" s="45" t="n">
        <v>2.22</v>
      </c>
      <c r="J909" s="45" t="n">
        <v>2.87</v>
      </c>
      <c r="K909" s="45" t="n">
        <v>4.48</v>
      </c>
      <c r="L909" s="58">
        <f>IF(OR($A909="",$N909=0),"",COUNTIFS($A$5:$A$1500,$A909,$N$5:$N$1500,"&gt;"&amp;$N909)+1)</f>
        <v/>
      </c>
      <c r="M909" s="58">
        <f>IF(OR($A909="",$N909=0),"",IF(AND($A909&gt;=1001,$A909&lt;=1005),COUNTIFS($A$5:$A$1500,"&gt;=1001",$A$5:$A$1500,"&lt;=1005",$N$5:$N$1500,"&gt;"&amp;$N909)+1,""))</f>
        <v/>
      </c>
      <c r="N909" s="50">
        <f>ROUND(((O909*3+P909*3+Q909*3+R909*3+S909*1)/13)*5,0)</f>
        <v/>
      </c>
      <c r="O909" s="43" t="n">
        <v>48.9</v>
      </c>
      <c r="P909" s="43" t="n">
        <v>41.99</v>
      </c>
      <c r="Q909" s="43" t="n">
        <v>29.3</v>
      </c>
      <c r="R909" s="43" t="n">
        <v>39.02</v>
      </c>
      <c r="S909" s="43" t="n">
        <v>58.91</v>
      </c>
      <c r="T909" s="58">
        <f>IF($C909="","",IF(ISNA(MATCH($C909,Comparativosimulacros!$E:$E,0)),"Falta en Comparativo","Sí está"))</f>
        <v/>
      </c>
    </row>
    <row r="910" ht="15.75" customHeight="1" s="42">
      <c r="A910" s="50" t="n">
        <v>1102</v>
      </c>
      <c r="B910" s="44" t="n"/>
      <c r="C910" s="44" t="n">
        <v>1011593246</v>
      </c>
      <c r="D910" s="43" t="inlineStr">
        <is>
          <t>Ríos Moreno Kamill Joao</t>
        </is>
      </c>
      <c r="E910" s="51" t="n"/>
      <c r="F910" s="52" t="n"/>
      <c r="G910" s="45" t="n">
        <v>3.77</v>
      </c>
      <c r="H910" s="45" t="n">
        <v>4.31</v>
      </c>
      <c r="I910" s="45" t="n">
        <v>3.35</v>
      </c>
      <c r="J910" s="45" t="n">
        <v>3.23</v>
      </c>
      <c r="K910" s="45" t="n">
        <v>2.99</v>
      </c>
      <c r="L910" s="58">
        <f>IF(OR($A910="",$N910=0),"",COUNTIFS($A$5:$A$1500,$A910,$N$5:$N$1500,"&gt;"&amp;$N910)+1)</f>
        <v/>
      </c>
      <c r="M910" s="58">
        <f>IF(OR($A910="",$N910=0),"",IF(AND($A910&gt;=1001,$A910&lt;=1005),COUNTIFS($A$5:$A$1500,"&gt;=1001",$A$5:$A$1500,"&lt;=1005",$N$5:$N$1500,"&gt;"&amp;$N910)+1,""))</f>
        <v/>
      </c>
      <c r="N910" s="50">
        <f>ROUND(((O910*3+P910*3+Q910*3+R910*3+S910*1)/13)*5,0)</f>
        <v/>
      </c>
      <c r="O910" s="43" t="n">
        <v>49.88</v>
      </c>
      <c r="P910" s="43" t="n">
        <v>59.48</v>
      </c>
      <c r="Q910" s="43" t="n">
        <v>44.3</v>
      </c>
      <c r="R910" s="43" t="n">
        <v>43.9</v>
      </c>
      <c r="S910" s="43" t="n">
        <v>39.27</v>
      </c>
      <c r="T910" s="58">
        <f>IF($C910="","",IF(ISNA(MATCH($C910,Comparativosimulacros!$E:$E,0)),"Falta en Comparativo","Sí está"))</f>
        <v/>
      </c>
    </row>
    <row r="911" ht="15.75" customHeight="1" s="42">
      <c r="A911" s="50" t="n">
        <v>1102</v>
      </c>
      <c r="B911" s="44" t="n"/>
      <c r="C911" s="44" t="n">
        <v>1021807619</v>
      </c>
      <c r="D911" s="43" t="inlineStr">
        <is>
          <t>Rivera Higuita Nicolas</t>
        </is>
      </c>
      <c r="E911" s="51" t="n"/>
      <c r="F911" s="52" t="n"/>
      <c r="G911" s="45" t="n">
        <v>2.55</v>
      </c>
      <c r="H911" s="45" t="n">
        <v>3.92</v>
      </c>
      <c r="I911" s="45" t="n">
        <v>3.77</v>
      </c>
      <c r="J911" s="45" t="n">
        <v>3.77</v>
      </c>
      <c r="K911" s="45" t="n">
        <v>2.99</v>
      </c>
      <c r="L911" s="58">
        <f>IF(OR($A911="",$N911=0),"",COUNTIFS($A$5:$A$1500,$A911,$N$5:$N$1500,"&gt;"&amp;$N911)+1)</f>
        <v/>
      </c>
      <c r="M911" s="58">
        <f>IF(OR($A911="",$N911=0),"",IF(AND($A911&gt;=1001,$A911&lt;=1005),COUNTIFS($A$5:$A$1500,"&gt;=1001",$A$5:$A$1500,"&lt;=1005",$N$5:$N$1500,"&gt;"&amp;$N911)+1,""))</f>
        <v/>
      </c>
      <c r="N911" s="50">
        <f>ROUND(((O911*3+P911*3+Q911*3+R911*3+S911*1)/13)*5,0)</f>
        <v/>
      </c>
      <c r="O911" s="43" t="n">
        <v>33.81</v>
      </c>
      <c r="P911" s="43" t="n">
        <v>54.15</v>
      </c>
      <c r="Q911" s="43" t="n">
        <v>49.92</v>
      </c>
      <c r="R911" s="43" t="n">
        <v>51.22</v>
      </c>
      <c r="S911" s="43" t="n">
        <v>39.27</v>
      </c>
      <c r="T911" s="58">
        <f>IF($C911="","",IF(ISNA(MATCH($C911,Comparativosimulacros!$E:$E,0)),"Falta en Comparativo","Sí está"))</f>
        <v/>
      </c>
    </row>
    <row r="912" ht="15.75" customHeight="1" s="42">
      <c r="A912" s="50" t="n">
        <v>1102</v>
      </c>
      <c r="B912" s="44" t="n"/>
      <c r="C912" s="44" t="n">
        <v>1025891664</v>
      </c>
      <c r="D912" s="43" t="inlineStr">
        <is>
          <t>Rivera Maya Jose David</t>
        </is>
      </c>
      <c r="E912" s="51" t="n"/>
      <c r="F912" s="52" t="n"/>
      <c r="G912" s="45" t="n">
        <v>3.77</v>
      </c>
      <c r="H912" s="45" t="n">
        <v>3.02</v>
      </c>
      <c r="I912" s="45" t="n">
        <v>3.53</v>
      </c>
      <c r="J912" s="45" t="n">
        <v>4.49</v>
      </c>
      <c r="K912" s="45" t="n">
        <v>3.82</v>
      </c>
      <c r="L912" s="58">
        <f>IF(OR($A912="",$N912=0),"",COUNTIFS($A$5:$A$1500,$A912,$N$5:$N$1500,"&gt;"&amp;$N912)+1)</f>
        <v/>
      </c>
      <c r="M912" s="58">
        <f>IF(OR($A912="",$N912=0),"",IF(AND($A912&gt;=1001,$A912&lt;=1005),COUNTIFS($A$5:$A$1500,"&gt;=1001",$A$5:$A$1500,"&lt;=1005",$N$5:$N$1500,"&gt;"&amp;$N912)+1,""))</f>
        <v/>
      </c>
      <c r="N912" s="50">
        <f>ROUND(((O912*3+P912*3+Q912*3+R912*3+S912*1)/13)*5,0)</f>
        <v/>
      </c>
      <c r="O912" s="43" t="n">
        <v>49.88</v>
      </c>
      <c r="P912" s="43" t="n">
        <v>41.68</v>
      </c>
      <c r="Q912" s="43" t="n">
        <v>46.64</v>
      </c>
      <c r="R912" s="43" t="n">
        <v>60.98</v>
      </c>
      <c r="S912" s="43" t="n">
        <v>50.18</v>
      </c>
      <c r="T912" s="58">
        <f>IF($C912="","",IF(ISNA(MATCH($C912,Comparativosimulacros!$E:$E,0)),"Falta en Comparativo","Sí está"))</f>
        <v/>
      </c>
    </row>
    <row r="913" ht="15.75" customHeight="1" s="42">
      <c r="A913" s="50" t="n">
        <v>1102</v>
      </c>
      <c r="B913" s="44" t="n"/>
      <c r="C913" s="44" t="n">
        <v>1035643864</v>
      </c>
      <c r="D913" s="43" t="inlineStr">
        <is>
          <t>Silva Torreglosa Mariangel</t>
        </is>
      </c>
      <c r="E913" s="51" t="n"/>
      <c r="F913" s="52" t="n"/>
      <c r="G913" s="45" t="n">
        <v>5</v>
      </c>
      <c r="H913" s="45" t="n">
        <v>3.12</v>
      </c>
      <c r="I913" s="45" t="n">
        <v>5</v>
      </c>
      <c r="J913" s="45" t="n">
        <v>4.49</v>
      </c>
      <c r="K913" s="45" t="n">
        <v>3.15</v>
      </c>
      <c r="L913" s="58">
        <f>IF(OR($A913="",$N913=0),"",COUNTIFS($A$5:$A$1500,$A913,$N$5:$N$1500,"&gt;"&amp;$N913)+1)</f>
        <v/>
      </c>
      <c r="M913" s="58">
        <f>IF(OR($A913="",$N913=0),"",IF(AND($A913&gt;=1001,$A913&lt;=1005),COUNTIFS($A$5:$A$1500,"&gt;=1001",$A$5:$A$1500,"&lt;=1005",$N$5:$N$1500,"&gt;"&amp;$N913)+1,""))</f>
        <v/>
      </c>
      <c r="N913" s="50">
        <f>ROUND(((O913*3+P913*3+Q913*3+R913*3+S913*1)/13)*5,0)</f>
        <v/>
      </c>
      <c r="O913" s="43" t="n">
        <v>68.61</v>
      </c>
      <c r="P913" s="43" t="n">
        <v>43.1</v>
      </c>
      <c r="Q913" s="43" t="n">
        <v>71.95</v>
      </c>
      <c r="R913" s="43" t="n">
        <v>60.98</v>
      </c>
      <c r="S913" s="43" t="n">
        <v>41.45</v>
      </c>
      <c r="T913" s="58">
        <f>IF($C913="","",IF(ISNA(MATCH($C913,Comparativosimulacros!$E:$E,0)),"Falta en Comparativo","Sí está"))</f>
        <v/>
      </c>
    </row>
    <row r="914" ht="15.75" customHeight="1" s="42">
      <c r="A914" s="50" t="n">
        <v>1102</v>
      </c>
      <c r="B914" s="44" t="n"/>
      <c r="C914" s="44" t="n">
        <v>1011593381</v>
      </c>
      <c r="D914" s="43" t="inlineStr">
        <is>
          <t>Toro Aguirre Valeria</t>
        </is>
      </c>
      <c r="E914" s="51" t="n"/>
      <c r="F914" s="52" t="n"/>
      <c r="G914" s="45" t="n">
        <v>4.91</v>
      </c>
      <c r="H914" s="45" t="n">
        <v>4.22</v>
      </c>
      <c r="I914" s="45" t="n">
        <v>4.22</v>
      </c>
      <c r="J914" s="45" t="n">
        <v>4.49</v>
      </c>
      <c r="K914" s="45" t="n">
        <v>4.31</v>
      </c>
      <c r="L914" s="58">
        <f>IF(OR($A914="",$N914=0),"",COUNTIFS($A$5:$A$1500,$A914,$N$5:$N$1500,"&gt;"&amp;$N914)+1)</f>
        <v/>
      </c>
      <c r="M914" s="58">
        <f>IF(OR($A914="",$N914=0),"",IF(AND($A914&gt;=1001,$A914&lt;=1005),COUNTIFS($A$5:$A$1500,"&gt;=1001",$A$5:$A$1500,"&lt;=1005",$N$5:$N$1500,"&gt;"&amp;$N914)+1,""))</f>
        <v/>
      </c>
      <c r="N914" s="50">
        <f>ROUND(((O914*3+P914*3+Q914*3+R914*3+S914*1)/13)*5,0)</f>
        <v/>
      </c>
      <c r="O914" s="43" t="n">
        <v>64.95999999999999</v>
      </c>
      <c r="P914" s="43" t="n">
        <v>58.21</v>
      </c>
      <c r="Q914" s="43" t="n">
        <v>55.78</v>
      </c>
      <c r="R914" s="43" t="n">
        <v>60.98</v>
      </c>
      <c r="S914" s="43" t="n">
        <v>56.73</v>
      </c>
      <c r="T914" s="58">
        <f>IF($C914="","",IF(ISNA(MATCH($C914,Comparativosimulacros!$E:$E,0)),"Falta en Comparativo","Sí está"))</f>
        <v/>
      </c>
    </row>
    <row r="915" ht="15.75" customHeight="1" s="42">
      <c r="A915" s="50" t="n">
        <v>1102</v>
      </c>
      <c r="B915" s="44" t="n"/>
      <c r="C915" s="44" t="n">
        <v>1018238860</v>
      </c>
      <c r="D915" s="43" t="inlineStr">
        <is>
          <t>Torres David Eileen</t>
        </is>
      </c>
      <c r="E915" s="51" t="n"/>
      <c r="F915" s="52" t="n"/>
      <c r="G915" s="45" t="n">
        <v>4.22</v>
      </c>
      <c r="H915" s="45" t="n">
        <v>3.64</v>
      </c>
      <c r="I915" s="45" t="n">
        <v>3.85</v>
      </c>
      <c r="J915" s="45" t="n">
        <v>2.87</v>
      </c>
      <c r="K915" s="45" t="n">
        <v>2.82</v>
      </c>
      <c r="L915" s="58">
        <f>IF(OR($A915="",$N915=0),"",COUNTIFS($A$5:$A$1500,$A915,$N$5:$N$1500,"&gt;"&amp;$N915)+1)</f>
        <v/>
      </c>
      <c r="M915" s="58">
        <f>IF(OR($A915="",$N915=0),"",IF(AND($A915&gt;=1001,$A915&lt;=1005),COUNTIFS($A$5:$A$1500,"&gt;=1001",$A$5:$A$1500,"&lt;=1005",$N$5:$N$1500,"&gt;"&amp;$N915)+1,""))</f>
        <v/>
      </c>
      <c r="N915" s="50">
        <f>ROUND(((O915*3+P915*3+Q915*3+R915*3+S915*1)/13)*5,0)</f>
        <v/>
      </c>
      <c r="O915" s="43" t="n">
        <v>55.84</v>
      </c>
      <c r="P915" s="43" t="n">
        <v>50.19</v>
      </c>
      <c r="Q915" s="43" t="n">
        <v>50.86</v>
      </c>
      <c r="R915" s="43" t="n">
        <v>39.02</v>
      </c>
      <c r="S915" s="43" t="n">
        <v>37.09</v>
      </c>
      <c r="T915" s="58">
        <f>IF($C915="","",IF(ISNA(MATCH($C915,Comparativosimulacros!$E:$E,0)),"Falta en Comparativo","Sí está"))</f>
        <v/>
      </c>
    </row>
    <row r="916" ht="15.75" customHeight="1" s="42">
      <c r="A916" s="50" t="n">
        <v>1102</v>
      </c>
      <c r="B916" s="44" t="n"/>
      <c r="C916" s="44" t="n"/>
      <c r="D916" s="43" t="inlineStr">
        <is>
          <t>Valbuena Higuita Ana Sofia</t>
        </is>
      </c>
      <c r="E916" s="51" t="n"/>
      <c r="F916" s="52" t="n"/>
      <c r="G916" s="45" t="n">
        <v>3.59</v>
      </c>
      <c r="H916" s="45" t="n">
        <v>3.58</v>
      </c>
      <c r="I916" s="45" t="n">
        <v>3.19</v>
      </c>
      <c r="J916" s="45" t="n">
        <v>3.41</v>
      </c>
      <c r="K916" s="45" t="n">
        <v>2.99</v>
      </c>
      <c r="L916" s="58">
        <f>IF(OR($A916="",$N916=0),"",COUNTIFS($A$5:$A$1500,$A916,$N$5:$N$1500,"&gt;"&amp;$N916)+1)</f>
        <v/>
      </c>
      <c r="M916" s="58">
        <f>IF(OR($A916="",$N916=0),"",IF(AND($A916&gt;=1001,$A916&lt;=1005),COUNTIFS($A$5:$A$1500,"&gt;=1001",$A$5:$A$1500,"&lt;=1005",$N$5:$N$1500,"&gt;"&amp;$N916)+1,""))</f>
        <v/>
      </c>
      <c r="N916" s="50">
        <f>ROUND(((O916*3+P916*3+Q916*3+R916*3+S916*1)/13)*5,0)</f>
        <v/>
      </c>
      <c r="O916" s="43" t="n">
        <v>47.56</v>
      </c>
      <c r="P916" s="43" t="n">
        <v>49.42</v>
      </c>
      <c r="Q916" s="43" t="n">
        <v>42.19</v>
      </c>
      <c r="R916" s="43" t="n">
        <v>46.34</v>
      </c>
      <c r="S916" s="43" t="n">
        <v>39.27</v>
      </c>
      <c r="T916" s="58">
        <f>IF($C916="","",IF(ISNA(MATCH($C916,Comparativosimulacros!$E:$E,0)),"Falta en Comparativo","Sí está"))</f>
        <v/>
      </c>
    </row>
    <row r="917" ht="15.75" customHeight="1" s="42">
      <c r="A917" s="50" t="n">
        <v>1102</v>
      </c>
      <c r="B917" s="44" t="n"/>
      <c r="C917" s="44" t="n"/>
      <c r="D917" s="43" t="inlineStr">
        <is>
          <t>Vargas Perez Yurley</t>
        </is>
      </c>
      <c r="E917" s="51" t="n"/>
      <c r="F917" s="52" t="n"/>
      <c r="G917" s="45" t="n">
        <v>3.14</v>
      </c>
      <c r="H917" s="45" t="n">
        <v>3.33</v>
      </c>
      <c r="I917" s="45" t="n">
        <v>2.66</v>
      </c>
      <c r="J917" s="45" t="n">
        <v>2.87</v>
      </c>
      <c r="K917" s="45" t="n">
        <v>2.49</v>
      </c>
      <c r="L917" s="58">
        <f>IF(OR($A917="",$N917=0),"",COUNTIFS($A$5:$A$1500,$A917,$N$5:$N$1500,"&gt;"&amp;$N917)+1)</f>
        <v/>
      </c>
      <c r="M917" s="58">
        <f>IF(OR($A917="",$N917=0),"",IF(AND($A917&gt;=1001,$A917&lt;=1005),COUNTIFS($A$5:$A$1500,"&gt;=1001",$A$5:$A$1500,"&lt;=1005",$N$5:$N$1500,"&gt;"&amp;$N917)+1,""))</f>
        <v/>
      </c>
      <c r="N917" s="50">
        <f>ROUND(((O917*3+P917*3+Q917*3+R917*3+S917*1)/13)*5,0)</f>
        <v/>
      </c>
      <c r="O917" s="43" t="n">
        <v>41.6</v>
      </c>
      <c r="P917" s="43" t="n">
        <v>45.91</v>
      </c>
      <c r="Q917" s="43" t="n">
        <v>35.16</v>
      </c>
      <c r="R917" s="43" t="n">
        <v>39.02</v>
      </c>
      <c r="S917" s="43" t="n">
        <v>32.73</v>
      </c>
      <c r="T917" s="58">
        <f>IF($C917="","",IF(ISNA(MATCH($C917,Comparativosimulacros!$E:$E,0)),"Falta en Comparativo","Sí está"))</f>
        <v/>
      </c>
    </row>
    <row r="918" ht="15.75" customHeight="1" s="42">
      <c r="A918" s="50" t="n">
        <v>1102</v>
      </c>
      <c r="B918" s="44" t="n"/>
      <c r="C918" s="44" t="n">
        <v>1011591566</v>
      </c>
      <c r="D918" s="43" t="inlineStr">
        <is>
          <t>Villa Pino Ronal Esteban</t>
        </is>
      </c>
      <c r="E918" s="51" t="n"/>
      <c r="F918" s="52" t="n"/>
      <c r="G918" s="45" t="n">
        <v>3.97</v>
      </c>
      <c r="H918" s="45" t="n">
        <v>2.53</v>
      </c>
      <c r="I918" s="45" t="n">
        <v>3.81</v>
      </c>
      <c r="J918" s="45" t="n">
        <v>3.77</v>
      </c>
      <c r="K918" s="45" t="n">
        <v>2.82</v>
      </c>
      <c r="L918" s="58">
        <f>IF(OR($A918="",$N918=0),"",COUNTIFS($A$5:$A$1500,$A918,$N$5:$N$1500,"&gt;"&amp;$N918)+1)</f>
        <v/>
      </c>
      <c r="M918" s="58">
        <f>IF(OR($A918="",$N918=0),"",IF(AND($A918&gt;=1001,$A918&lt;=1005),COUNTIFS($A$5:$A$1500,"&gt;=1001",$A$5:$A$1500,"&lt;=1005",$N$5:$N$1500,"&gt;"&amp;$N918)+1,""))</f>
        <v/>
      </c>
      <c r="N918" s="50">
        <f>ROUND(((O918*3+P918*3+Q918*3+R918*3+S918*1)/13)*5,0)</f>
        <v/>
      </c>
      <c r="O918" s="43" t="n">
        <v>52.55</v>
      </c>
      <c r="P918" s="43" t="n">
        <v>34.92</v>
      </c>
      <c r="Q918" s="43" t="n">
        <v>50.39</v>
      </c>
      <c r="R918" s="43" t="n">
        <v>51.22</v>
      </c>
      <c r="S918" s="43" t="n">
        <v>37.09</v>
      </c>
      <c r="T918" s="58">
        <f>IF($C918="","",IF(ISNA(MATCH($C918,Comparativosimulacros!$E:$E,0)),"Falta en Comparativo","Sí está"))</f>
        <v/>
      </c>
    </row>
    <row r="919" ht="15.75" customHeight="1" s="42">
      <c r="A919" s="50" t="n">
        <v>1103</v>
      </c>
      <c r="B919" s="44" t="n"/>
      <c r="C919" s="44" t="n">
        <v>1011592806</v>
      </c>
      <c r="D919" s="43" t="inlineStr">
        <is>
          <t>Amazará González Edwin Andrés</t>
        </is>
      </c>
      <c r="E919" s="51" t="n"/>
      <c r="F919" s="52" t="n"/>
      <c r="G919" s="45" t="n">
        <v>3.42</v>
      </c>
      <c r="H919" s="45" t="n">
        <v>4.05</v>
      </c>
      <c r="I919" s="45" t="n">
        <v>3.32</v>
      </c>
      <c r="J919" s="45" t="n">
        <v>4.73</v>
      </c>
      <c r="K919" s="45" t="n">
        <v>3.48</v>
      </c>
      <c r="L919" s="58">
        <f>IF(OR($A919="",$N919=0),"",COUNTIFS($A$5:$A$1500,$A919,$N$5:$N$1500,"&gt;"&amp;$N919)+1)</f>
        <v/>
      </c>
      <c r="M919" s="58">
        <f>IF(OR($A919="",$N919=0),"",IF(AND($A919&gt;=1001,$A919&lt;=1005),COUNTIFS($A$5:$A$1500,"&gt;=1001",$A$5:$A$1500,"&lt;=1005",$N$5:$N$1500,"&gt;"&amp;$N919)+1,""))</f>
        <v/>
      </c>
      <c r="N919" s="50">
        <f>ROUND(((O919*3+P919*3+Q919*3+R919*3+S919*1)/13)*5,0)</f>
        <v/>
      </c>
      <c r="O919" s="43" t="n">
        <v>46.2</v>
      </c>
      <c r="P919" s="43" t="n">
        <v>52.67</v>
      </c>
      <c r="Q919" s="43" t="n">
        <v>44.82</v>
      </c>
      <c r="R919" s="43" t="n">
        <v>61.46</v>
      </c>
      <c r="S919" s="43" t="n">
        <v>46</v>
      </c>
      <c r="T919" s="58">
        <f>IF($C919="","",IF(ISNA(MATCH($C919,Comparativosimulacros!$E:$E,0)),"Falta en Comparativo","Sí está"))</f>
        <v/>
      </c>
    </row>
    <row r="920" ht="15.75" customHeight="1" s="42">
      <c r="A920" s="50" t="n">
        <v>1103</v>
      </c>
      <c r="B920" s="44" t="n"/>
      <c r="C920" s="44" t="n">
        <v>1011593189</v>
      </c>
      <c r="D920" s="43" t="inlineStr">
        <is>
          <t>Arias Carvajal Mariana</t>
        </is>
      </c>
      <c r="E920" s="51" t="n"/>
      <c r="F920" s="52" t="n"/>
      <c r="G920" s="45" t="n">
        <v>4.7</v>
      </c>
      <c r="H920" s="45" t="n">
        <v>3.26</v>
      </c>
      <c r="I920" s="45" t="n">
        <v>3.61</v>
      </c>
      <c r="J920" s="45" t="n">
        <v>3.94</v>
      </c>
      <c r="K920" s="45" t="n">
        <v>1.9</v>
      </c>
      <c r="L920" s="58">
        <f>IF(OR($A920="",$N920=0),"",COUNTIFS($A$5:$A$1500,$A920,$N$5:$N$1500,"&gt;"&amp;$N920)+1)</f>
        <v/>
      </c>
      <c r="M920" s="58">
        <f>IF(OR($A920="",$N920=0),"",IF(AND($A920&gt;=1001,$A920&lt;=1005),COUNTIFS($A$5:$A$1500,"&gt;=1001",$A$5:$A$1500,"&lt;=1005",$N$5:$N$1500,"&gt;"&amp;$N920)+1,""))</f>
        <v/>
      </c>
      <c r="N920" s="50">
        <f>ROUND(((O920*3+P920*3+Q920*3+R920*3+S920*1)/13)*5,0)</f>
        <v/>
      </c>
      <c r="O920" s="43" t="n">
        <v>63.34</v>
      </c>
      <c r="P920" s="43" t="n">
        <v>42.4</v>
      </c>
      <c r="Q920" s="43" t="n">
        <v>48.72</v>
      </c>
      <c r="R920" s="43" t="n">
        <v>51.22</v>
      </c>
      <c r="S920" s="43" t="n">
        <v>25.09</v>
      </c>
      <c r="T920" s="58">
        <f>IF($C920="","",IF(ISNA(MATCH($C920,Comparativosimulacros!$E:$E,0)),"Falta en Comparativo","Sí está"))</f>
        <v/>
      </c>
    </row>
    <row r="921" ht="15.75" customHeight="1" s="42">
      <c r="A921" s="50" t="n">
        <v>1103</v>
      </c>
      <c r="B921" s="44" t="n"/>
      <c r="C921" s="44" t="n">
        <v>1038263964</v>
      </c>
      <c r="D921" s="43" t="inlineStr">
        <is>
          <t>Barrera Rodríguez Valeria</t>
        </is>
      </c>
      <c r="E921" s="51" t="n"/>
      <c r="F921" s="52" t="n"/>
      <c r="G921" s="45" t="n">
        <v>4.32</v>
      </c>
      <c r="H921" s="45" t="n">
        <v>3.24</v>
      </c>
      <c r="I921" s="45" t="n">
        <v>3.03</v>
      </c>
      <c r="J921" s="45" t="n">
        <v>2.95</v>
      </c>
      <c r="K921" s="45" t="n">
        <v>2.69</v>
      </c>
      <c r="L921" s="58">
        <f>IF(OR($A921="",$N921=0),"",COUNTIFS($A$5:$A$1500,$A921,$N$5:$N$1500,"&gt;"&amp;$N921)+1)</f>
        <v/>
      </c>
      <c r="M921" s="58">
        <f>IF(OR($A921="",$N921=0),"",IF(AND($A921&gt;=1001,$A921&lt;=1005),COUNTIFS($A$5:$A$1500,"&gt;=1001",$A$5:$A$1500,"&lt;=1005",$N$5:$N$1500,"&gt;"&amp;$N921)+1,""))</f>
        <v/>
      </c>
      <c r="N921" s="50">
        <f>ROUND(((O921*3+P921*3+Q921*3+R921*3+S921*1)/13)*5,0)</f>
        <v/>
      </c>
      <c r="O921" s="43" t="n">
        <v>58.22</v>
      </c>
      <c r="P921" s="43" t="n">
        <v>42.16</v>
      </c>
      <c r="Q921" s="43" t="n">
        <v>40.95</v>
      </c>
      <c r="R921" s="43" t="n">
        <v>38.41</v>
      </c>
      <c r="S921" s="43" t="n">
        <v>35.55</v>
      </c>
      <c r="T921" s="58">
        <f>IF($C921="","",IF(ISNA(MATCH($C921,Comparativosimulacros!$E:$E,0)),"Falta en Comparativo","Sí está"))</f>
        <v/>
      </c>
    </row>
    <row r="922" ht="15.75" customHeight="1" s="42">
      <c r="A922" s="50" t="n">
        <v>1103</v>
      </c>
      <c r="B922" s="44" t="n"/>
      <c r="C922" s="44" t="n">
        <v>1011592228</v>
      </c>
      <c r="D922" s="43" t="inlineStr">
        <is>
          <t>Benítez García Nicolas</t>
        </is>
      </c>
      <c r="E922" s="51" t="n"/>
      <c r="F922" s="52" t="n"/>
      <c r="G922" s="45" t="n">
        <v>2.71</v>
      </c>
      <c r="H922" s="45" t="n">
        <v>2.92</v>
      </c>
      <c r="I922" s="45" t="n">
        <v>4.33</v>
      </c>
      <c r="J922" s="45" t="n">
        <v>3.55</v>
      </c>
      <c r="K922" s="45" t="n">
        <v>3.01</v>
      </c>
      <c r="L922" s="58">
        <f>IF(OR($A922="",$N922=0),"",COUNTIFS($A$5:$A$1500,$A922,$N$5:$N$1500,"&gt;"&amp;$N922)+1)</f>
        <v/>
      </c>
      <c r="M922" s="58">
        <f>IF(OR($A922="",$N922=0),"",IF(AND($A922&gt;=1001,$A922&lt;=1005),COUNTIFS($A$5:$A$1500,"&gt;=1001",$A$5:$A$1500,"&lt;=1005",$N$5:$N$1500,"&gt;"&amp;$N922)+1,""))</f>
        <v/>
      </c>
      <c r="N922" s="50">
        <f>ROUND(((O922*3+P922*3+Q922*3+R922*3+S922*1)/13)*5,0)</f>
        <v/>
      </c>
      <c r="O922" s="43" t="n">
        <v>36.62</v>
      </c>
      <c r="P922" s="43" t="n">
        <v>37.92</v>
      </c>
      <c r="Q922" s="43" t="n">
        <v>58.47</v>
      </c>
      <c r="R922" s="43" t="n">
        <v>46.1</v>
      </c>
      <c r="S922" s="43" t="n">
        <v>39.73</v>
      </c>
      <c r="T922" s="58">
        <f>IF($C922="","",IF(ISNA(MATCH($C922,Comparativosimulacros!$E:$E,0)),"Falta en Comparativo","Sí está"))</f>
        <v/>
      </c>
    </row>
    <row r="923" ht="15.75" customHeight="1" s="42">
      <c r="A923" s="50" t="n">
        <v>1103</v>
      </c>
      <c r="B923" s="44" t="n"/>
      <c r="C923" s="44" t="n">
        <v>1011593263</v>
      </c>
      <c r="D923" s="43" t="inlineStr">
        <is>
          <t>Carmona Vargas Jean Carlos</t>
        </is>
      </c>
      <c r="E923" s="51" t="n"/>
      <c r="F923" s="52" t="n"/>
      <c r="G923" s="45" t="n">
        <v>4.6</v>
      </c>
      <c r="H923" s="45" t="n">
        <v>3.34</v>
      </c>
      <c r="I923" s="45" t="n">
        <v>2.46</v>
      </c>
      <c r="J923" s="45" t="n">
        <v>4.14</v>
      </c>
      <c r="K923" s="45" t="n">
        <v>3.01</v>
      </c>
      <c r="L923" s="58">
        <f>IF(OR($A923="",$N923=0),"",COUNTIFS($A$5:$A$1500,$A923,$N$5:$N$1500,"&gt;"&amp;$N923)+1)</f>
        <v/>
      </c>
      <c r="M923" s="58">
        <f>IF(OR($A923="",$N923=0),"",IF(AND($A923&gt;=1001,$A923&lt;=1005),COUNTIFS($A$5:$A$1500,"&gt;=1001",$A$5:$A$1500,"&lt;=1005",$N$5:$N$1500,"&gt;"&amp;$N923)+1,""))</f>
        <v/>
      </c>
      <c r="N923" s="50">
        <f>ROUND(((O923*3+P923*3+Q923*3+R923*3+S923*1)/13)*5,0)</f>
        <v/>
      </c>
      <c r="O923" s="43" t="n">
        <v>62</v>
      </c>
      <c r="P923" s="43" t="n">
        <v>43.47</v>
      </c>
      <c r="Q923" s="43" t="n">
        <v>33.2</v>
      </c>
      <c r="R923" s="43" t="n">
        <v>53.78</v>
      </c>
      <c r="S923" s="43" t="n">
        <v>39.73</v>
      </c>
      <c r="T923" s="58">
        <f>IF($C923="","",IF(ISNA(MATCH($C923,Comparativosimulacros!$E:$E,0)),"Falta en Comparativo","Sí está"))</f>
        <v/>
      </c>
    </row>
    <row r="924" ht="15.75" customHeight="1" s="42">
      <c r="A924" s="50" t="n">
        <v>1103</v>
      </c>
      <c r="B924" s="44" t="n"/>
      <c r="C924" s="44" t="n">
        <v>1144626178</v>
      </c>
      <c r="D924" s="43" t="inlineStr">
        <is>
          <t>Cortes Bautista Johan Stich</t>
        </is>
      </c>
      <c r="E924" s="51" t="n"/>
      <c r="F924" s="52" t="n"/>
      <c r="G924" s="45" t="n">
        <v>3.7</v>
      </c>
      <c r="H924" s="45" t="n">
        <v>4.36</v>
      </c>
      <c r="I924" s="45" t="n">
        <v>3.6</v>
      </c>
      <c r="J924" s="45" t="n">
        <v>2.76</v>
      </c>
      <c r="K924" s="45" t="n">
        <v>2.85</v>
      </c>
      <c r="L924" s="58">
        <f>IF(OR($A924="",$N924=0),"",COUNTIFS($A$5:$A$1500,$A924,$N$5:$N$1500,"&gt;"&amp;$N924)+1)</f>
        <v/>
      </c>
      <c r="M924" s="58">
        <f>IF(OR($A924="",$N924=0),"",IF(AND($A924&gt;=1001,$A924&lt;=1005),COUNTIFS($A$5:$A$1500,"&gt;=1001",$A$5:$A$1500,"&lt;=1005",$N$5:$N$1500,"&gt;"&amp;$N924)+1,""))</f>
        <v/>
      </c>
      <c r="N924" s="50">
        <f>ROUND(((O924*3+P924*3+Q924*3+R924*3+S924*1)/13)*5,0)</f>
        <v/>
      </c>
      <c r="O924" s="43" t="n">
        <v>49.98</v>
      </c>
      <c r="P924" s="43" t="n">
        <v>56.66</v>
      </c>
      <c r="Q924" s="43" t="n">
        <v>48.69</v>
      </c>
      <c r="R924" s="43" t="n">
        <v>35.85</v>
      </c>
      <c r="S924" s="43" t="n">
        <v>37.64</v>
      </c>
      <c r="T924" s="58">
        <f>IF($C924="","",IF(ISNA(MATCH($C924,Comparativosimulacros!$E:$E,0)),"Falta en Comparativo","Sí está"))</f>
        <v/>
      </c>
    </row>
    <row r="925" ht="15.75" customHeight="1" s="42">
      <c r="A925" s="50" t="n">
        <v>1103</v>
      </c>
      <c r="B925" s="44" t="n"/>
      <c r="C925" s="44" t="n">
        <v>1011592777</v>
      </c>
      <c r="D925" s="43" t="inlineStr">
        <is>
          <t>Escudero Zapata Isabel Sofia</t>
        </is>
      </c>
      <c r="E925" s="51" t="n"/>
      <c r="F925" s="52" t="n"/>
      <c r="G925" s="45" t="n">
        <v>2.72</v>
      </c>
      <c r="H925" s="45" t="n">
        <v>2.97</v>
      </c>
      <c r="I925" s="45" t="n">
        <v>3.32</v>
      </c>
      <c r="J925" s="45" t="n">
        <v>3.74</v>
      </c>
      <c r="K925" s="45" t="n">
        <v>3.64</v>
      </c>
      <c r="L925" s="58">
        <f>IF(OR($A925="",$N925=0),"",COUNTIFS($A$5:$A$1500,$A925,$N$5:$N$1500,"&gt;"&amp;$N925)+1)</f>
        <v/>
      </c>
      <c r="M925" s="58">
        <f>IF(OR($A925="",$N925=0),"",IF(AND($A925&gt;=1001,$A925&lt;=1005),COUNTIFS($A$5:$A$1500,"&gt;=1001",$A$5:$A$1500,"&lt;=1005",$N$5:$N$1500,"&gt;"&amp;$N925)+1,""))</f>
        <v/>
      </c>
      <c r="N925" s="50">
        <f>ROUND(((O925*3+P925*3+Q925*3+R925*3+S925*1)/13)*5,0)</f>
        <v/>
      </c>
      <c r="O925" s="43" t="n">
        <v>36.74</v>
      </c>
      <c r="P925" s="43" t="n">
        <v>38.65</v>
      </c>
      <c r="Q925" s="43" t="n">
        <v>44.8</v>
      </c>
      <c r="R925" s="43" t="n">
        <v>48.66</v>
      </c>
      <c r="S925" s="43" t="n">
        <v>48.09</v>
      </c>
      <c r="T925" s="58">
        <f>IF($C925="","",IF(ISNA(MATCH($C925,Comparativosimulacros!$E:$E,0)),"Falta en Comparativo","Sí está"))</f>
        <v/>
      </c>
    </row>
    <row r="926" ht="15.75" customHeight="1" s="42">
      <c r="A926" s="50" t="n">
        <v>1103</v>
      </c>
      <c r="B926" s="44" t="n"/>
      <c r="C926" s="44" t="n">
        <v>1038097311</v>
      </c>
      <c r="D926" s="43" t="inlineStr">
        <is>
          <t>Gandía Villadiego José Agustín</t>
        </is>
      </c>
      <c r="E926" s="51" t="n"/>
      <c r="F926" s="52" t="n"/>
      <c r="G926" s="45" t="n">
        <v>3.75</v>
      </c>
      <c r="H926" s="45" t="n">
        <v>3.23</v>
      </c>
      <c r="I926" s="45" t="n">
        <v>4.47</v>
      </c>
      <c r="J926" s="45" t="n">
        <v>4.53</v>
      </c>
      <c r="K926" s="45" t="n">
        <v>2.22</v>
      </c>
      <c r="L926" s="58">
        <f>IF(OR($A926="",$N926=0),"",COUNTIFS($A$5:$A$1500,$A926,$N$5:$N$1500,"&gt;"&amp;$N926)+1)</f>
        <v/>
      </c>
      <c r="M926" s="58">
        <f>IF(OR($A926="",$N926=0),"",IF(AND($A926&gt;=1001,$A926&lt;=1005),COUNTIFS($A$5:$A$1500,"&gt;=1001",$A$5:$A$1500,"&lt;=1005",$N$5:$N$1500,"&gt;"&amp;$N926)+1,""))</f>
        <v/>
      </c>
      <c r="N926" s="50">
        <f>ROUND(((O926*3+P926*3+Q926*3+R926*3+S926*1)/13)*5,0)</f>
        <v/>
      </c>
      <c r="O926" s="43" t="n">
        <v>50.65</v>
      </c>
      <c r="P926" s="43" t="n">
        <v>42.01</v>
      </c>
      <c r="Q926" s="43" t="n">
        <v>60.41</v>
      </c>
      <c r="R926" s="43" t="n">
        <v>58.9</v>
      </c>
      <c r="S926" s="43" t="n">
        <v>29.27</v>
      </c>
      <c r="T926" s="58">
        <f>IF($C926="","",IF(ISNA(MATCH($C926,Comparativosimulacros!$E:$E,0)),"Falta en Comparativo","Sí está"))</f>
        <v/>
      </c>
    </row>
    <row r="927" ht="15.75" customHeight="1" s="42">
      <c r="A927" s="50" t="n">
        <v>1103</v>
      </c>
      <c r="B927" s="44" t="n"/>
      <c r="C927" s="44" t="n">
        <v>1011593324</v>
      </c>
      <c r="D927" s="43" t="inlineStr">
        <is>
          <t>Garces Restrepo Edwin Andrés</t>
        </is>
      </c>
      <c r="E927" s="51" t="n"/>
      <c r="F927" s="52" t="n"/>
      <c r="G927" s="45" t="n">
        <v>3.51</v>
      </c>
      <c r="H927" s="45" t="n">
        <v>4.77</v>
      </c>
      <c r="I927" s="45" t="n">
        <v>3.46</v>
      </c>
      <c r="J927" s="45" t="n">
        <v>3.15</v>
      </c>
      <c r="K927" s="45" t="n">
        <v>2.22</v>
      </c>
      <c r="L927" s="58">
        <f>IF(OR($A927="",$N927=0),"",COUNTIFS($A$5:$A$1500,$A927,$N$5:$N$1500,"&gt;"&amp;$N927)+1)</f>
        <v/>
      </c>
      <c r="M927" s="58">
        <f>IF(OR($A927="",$N927=0),"",IF(AND($A927&gt;=1001,$A927&lt;=1005),COUNTIFS($A$5:$A$1500,"&gt;=1001",$A$5:$A$1500,"&lt;=1005",$N$5:$N$1500,"&gt;"&amp;$N927)+1,""))</f>
        <v/>
      </c>
      <c r="N927" s="50">
        <f>ROUND(((O927*3+P927*3+Q927*3+R927*3+S927*1)/13)*5,0)</f>
        <v/>
      </c>
      <c r="O927" s="43" t="n">
        <v>47.42</v>
      </c>
      <c r="P927" s="43" t="n">
        <v>62.07</v>
      </c>
      <c r="Q927" s="43" t="n">
        <v>46.81</v>
      </c>
      <c r="R927" s="43" t="n">
        <v>40.98</v>
      </c>
      <c r="S927" s="43" t="n">
        <v>29.27</v>
      </c>
      <c r="T927" s="58">
        <f>IF($C927="","",IF(ISNA(MATCH($C927,Comparativosimulacros!$E:$E,0)),"Falta en Comparativo","Sí está"))</f>
        <v/>
      </c>
    </row>
    <row r="928" ht="15.75" customHeight="1" s="42">
      <c r="A928" s="50" t="n">
        <v>1103</v>
      </c>
      <c r="B928" s="44" t="n"/>
      <c r="C928" s="44" t="n">
        <v>1011593667</v>
      </c>
      <c r="D928" s="43" t="inlineStr">
        <is>
          <t>García Borja Camila</t>
        </is>
      </c>
      <c r="E928" s="51" t="n"/>
      <c r="F928" s="52" t="n"/>
      <c r="G928" s="45" t="n">
        <v>2.67</v>
      </c>
      <c r="H928" s="45" t="n">
        <v>2.78</v>
      </c>
      <c r="I928" s="45" t="n">
        <v>2.59</v>
      </c>
      <c r="J928" s="45" t="n">
        <v>3.35</v>
      </c>
      <c r="K928" s="45" t="n">
        <v>4.43</v>
      </c>
      <c r="L928" s="58">
        <f>IF(OR($A928="",$N928=0),"",COUNTIFS($A$5:$A$1500,$A928,$N$5:$N$1500,"&gt;"&amp;$N928)+1)</f>
        <v/>
      </c>
      <c r="M928" s="58">
        <f>IF(OR($A928="",$N928=0),"",IF(AND($A928&gt;=1001,$A928&lt;=1005),COUNTIFS($A$5:$A$1500,"&gt;=1001",$A$5:$A$1500,"&lt;=1005",$N$5:$N$1500,"&gt;"&amp;$N928)+1,""))</f>
        <v/>
      </c>
      <c r="N928" s="50">
        <f>ROUND(((O928*3+P928*3+Q928*3+R928*3+S928*1)/13)*5,0)</f>
        <v/>
      </c>
      <c r="O928" s="43" t="n">
        <v>36.07</v>
      </c>
      <c r="P928" s="43" t="n">
        <v>36.22</v>
      </c>
      <c r="Q928" s="43" t="n">
        <v>35.05</v>
      </c>
      <c r="R928" s="43" t="n">
        <v>43.54</v>
      </c>
      <c r="S928" s="43" t="n">
        <v>58.55</v>
      </c>
      <c r="T928" s="58">
        <f>IF($C928="","",IF(ISNA(MATCH($C928,Comparativosimulacros!$E:$E,0)),"Falta en Comparativo","Sí está"))</f>
        <v/>
      </c>
    </row>
    <row r="929" ht="15.75" customHeight="1" s="42">
      <c r="A929" s="50" t="n">
        <v>1103</v>
      </c>
      <c r="B929" s="44" t="n"/>
      <c r="C929" s="44" t="n">
        <v>1011592560</v>
      </c>
      <c r="D929" s="43" t="inlineStr">
        <is>
          <t>Hernández Urrego Juan Carlos</t>
        </is>
      </c>
      <c r="E929" s="51" t="n"/>
      <c r="F929" s="52" t="n"/>
      <c r="G929" s="45" t="n">
        <v>2.95</v>
      </c>
      <c r="H929" s="45" t="n">
        <v>2.07</v>
      </c>
      <c r="I929" s="45" t="n">
        <v>3.31</v>
      </c>
      <c r="J929" s="45" t="n">
        <v>3.74</v>
      </c>
      <c r="K929" s="45" t="n">
        <v>3.17</v>
      </c>
      <c r="L929" s="58">
        <f>IF(OR($A929="",$N929=0),"",COUNTIFS($A$5:$A$1500,$A929,$N$5:$N$1500,"&gt;"&amp;$N929)+1)</f>
        <v/>
      </c>
      <c r="M929" s="58">
        <f>IF(OR($A929="",$N929=0),"",IF(AND($A929&gt;=1001,$A929&lt;=1005),COUNTIFS($A$5:$A$1500,"&gt;=1001",$A$5:$A$1500,"&lt;=1005",$N$5:$N$1500,"&gt;"&amp;$N929)+1,""))</f>
        <v/>
      </c>
      <c r="N929" s="50">
        <f>ROUND(((O929*3+P929*3+Q929*3+R929*3+S929*1)/13)*5,0)</f>
        <v/>
      </c>
      <c r="O929" s="43" t="n">
        <v>39.85</v>
      </c>
      <c r="P929" s="43" t="n">
        <v>26.9</v>
      </c>
      <c r="Q929" s="43" t="n">
        <v>44.78</v>
      </c>
      <c r="R929" s="43" t="n">
        <v>48.66</v>
      </c>
      <c r="S929" s="43" t="n">
        <v>41.82</v>
      </c>
      <c r="T929" s="58">
        <f>IF($C929="","",IF(ISNA(MATCH($C929,Comparativosimulacros!$E:$E,0)),"Falta en Comparativo","Sí está"))</f>
        <v/>
      </c>
    </row>
    <row r="930" ht="15.75" customHeight="1" s="42">
      <c r="A930" s="50" t="n">
        <v>1103</v>
      </c>
      <c r="B930" s="44" t="n"/>
      <c r="C930" s="44" t="n">
        <v>1011592380</v>
      </c>
      <c r="D930" s="43" t="inlineStr">
        <is>
          <t>Hidalgo Cardoza Karen Yulieth</t>
        </is>
      </c>
      <c r="E930" s="51" t="n"/>
      <c r="F930" s="52" t="n"/>
      <c r="G930" s="45" t="n">
        <v>2.9</v>
      </c>
      <c r="H930" s="45" t="n">
        <v>3.09</v>
      </c>
      <c r="I930" s="45" t="n">
        <v>2.89</v>
      </c>
      <c r="J930" s="45" t="n">
        <v>3.74</v>
      </c>
      <c r="K930" s="45" t="n">
        <v>3.01</v>
      </c>
      <c r="L930" s="58">
        <f>IF(OR($A930="",$N930=0),"",COUNTIFS($A$5:$A$1500,$A930,$N$5:$N$1500,"&gt;"&amp;$N930)+1)</f>
        <v/>
      </c>
      <c r="M930" s="58">
        <f>IF(OR($A930="",$N930=0),"",IF(AND($A930&gt;=1001,$A930&lt;=1005),COUNTIFS($A$5:$A$1500,"&gt;=1001",$A$5:$A$1500,"&lt;=1005",$N$5:$N$1500,"&gt;"&amp;$N930)+1,""))</f>
        <v/>
      </c>
      <c r="N930" s="50">
        <f>ROUND(((O930*3+P930*3+Q930*3+R930*3+S930*1)/13)*5,0)</f>
        <v/>
      </c>
      <c r="O930" s="43" t="n">
        <v>39.18</v>
      </c>
      <c r="P930" s="43" t="n">
        <v>40.14</v>
      </c>
      <c r="Q930" s="43" t="n">
        <v>38.99</v>
      </c>
      <c r="R930" s="43" t="n">
        <v>48.66</v>
      </c>
      <c r="S930" s="43" t="n">
        <v>39.73</v>
      </c>
      <c r="T930" s="58">
        <f>IF($C930="","",IF(ISNA(MATCH($C930,Comparativosimulacros!$E:$E,0)),"Falta en Comparativo","Sí está"))</f>
        <v/>
      </c>
    </row>
    <row r="931" ht="15.75" customHeight="1" s="42">
      <c r="A931" s="50" t="n">
        <v>1103</v>
      </c>
      <c r="B931" s="44" t="n"/>
      <c r="C931" s="44" t="n">
        <v>1011591996</v>
      </c>
      <c r="D931" s="43" t="inlineStr">
        <is>
          <t>Lezcano Guzmán Juan David</t>
        </is>
      </c>
      <c r="E931" s="51" t="n"/>
      <c r="F931" s="52" t="n"/>
      <c r="G931" s="45" t="n">
        <v>4.18</v>
      </c>
      <c r="H931" s="45" t="n">
        <v>3.95</v>
      </c>
      <c r="I931" s="45" t="n">
        <v>3.46</v>
      </c>
      <c r="J931" s="45" t="n">
        <v>2.95</v>
      </c>
      <c r="K931" s="45" t="n">
        <v>3.48</v>
      </c>
      <c r="L931" s="58">
        <f>IF(OR($A931="",$N931=0),"",COUNTIFS($A$5:$A$1500,$A931,$N$5:$N$1500,"&gt;"&amp;$N931)+1)</f>
        <v/>
      </c>
      <c r="M931" s="58">
        <f>IF(OR($A931="",$N931=0),"",IF(AND($A931&gt;=1001,$A931&lt;=1005),COUNTIFS($A$5:$A$1500,"&gt;=1001",$A$5:$A$1500,"&lt;=1005",$N$5:$N$1500,"&gt;"&amp;$N931)+1,""))</f>
        <v/>
      </c>
      <c r="N931" s="50">
        <f>ROUND(((O931*3+P931*3+Q931*3+R931*3+S931*1)/13)*5,0)</f>
        <v/>
      </c>
      <c r="O931" s="43" t="n">
        <v>56.33</v>
      </c>
      <c r="P931" s="43" t="n">
        <v>51.4</v>
      </c>
      <c r="Q931" s="43" t="n">
        <v>46.77</v>
      </c>
      <c r="R931" s="43" t="n">
        <v>38.41</v>
      </c>
      <c r="S931" s="43" t="n">
        <v>46</v>
      </c>
      <c r="T931" s="58">
        <f>IF($C931="","",IF(ISNA(MATCH($C931,Comparativosimulacros!$E:$E,0)),"Falta en Comparativo","Sí está"))</f>
        <v/>
      </c>
    </row>
    <row r="932" ht="15.75" customHeight="1" s="42">
      <c r="A932" s="50" t="n">
        <v>1103</v>
      </c>
      <c r="B932" s="44" t="n"/>
      <c r="C932" s="44" t="n">
        <v>1011592556</v>
      </c>
      <c r="D932" s="43" t="inlineStr">
        <is>
          <t>Londoño Tilano María José</t>
        </is>
      </c>
      <c r="E932" s="51" t="n"/>
      <c r="F932" s="52" t="n"/>
      <c r="G932" s="45" t="n">
        <v>2.95</v>
      </c>
      <c r="H932" s="45" t="n">
        <v>1.75</v>
      </c>
      <c r="I932" s="45" t="n">
        <v>3.03</v>
      </c>
      <c r="J932" s="45" t="n">
        <v>1.38</v>
      </c>
      <c r="K932" s="45" t="n">
        <v>3.33</v>
      </c>
      <c r="L932" s="58">
        <f>IF(OR($A932="",$N932=0),"",COUNTIFS($A$5:$A$1500,$A932,$N$5:$N$1500,"&gt;"&amp;$N932)+1)</f>
        <v/>
      </c>
      <c r="M932" s="58">
        <f>IF(OR($A932="",$N932=0),"",IF(AND($A932&gt;=1001,$A932&lt;=1005),COUNTIFS($A$5:$A$1500,"&gt;=1001",$A$5:$A$1500,"&lt;=1005",$N$5:$N$1500,"&gt;"&amp;$N932)+1,""))</f>
        <v/>
      </c>
      <c r="N932" s="50">
        <f>ROUND(((O932*3+P932*3+Q932*3+R932*3+S932*1)/13)*5,0)</f>
        <v/>
      </c>
      <c r="O932" s="43" t="n">
        <v>39.85</v>
      </c>
      <c r="P932" s="43" t="n">
        <v>22.77</v>
      </c>
      <c r="Q932" s="43" t="n">
        <v>40.91</v>
      </c>
      <c r="R932" s="43" t="n">
        <v>17.93</v>
      </c>
      <c r="S932" s="43" t="n">
        <v>43.91</v>
      </c>
      <c r="T932" s="58">
        <f>IF($C932="","",IF(ISNA(MATCH($C932,Comparativosimulacros!$E:$E,0)),"Falta en Comparativo","Sí está"))</f>
        <v/>
      </c>
    </row>
    <row r="933" ht="15.75" customHeight="1" s="42">
      <c r="A933" s="50" t="n">
        <v>1103</v>
      </c>
      <c r="B933" s="44" t="n"/>
      <c r="C933" s="44" t="n">
        <v>1011593212</v>
      </c>
      <c r="D933" s="43" t="inlineStr">
        <is>
          <t>Lopera Cañola Melany Dariany</t>
        </is>
      </c>
      <c r="E933" s="51" t="n"/>
      <c r="F933" s="52" t="n"/>
      <c r="G933" s="45" t="n">
        <v>4.55</v>
      </c>
      <c r="H933" s="45" t="n">
        <v>4.85</v>
      </c>
      <c r="I933" s="45" t="n">
        <v>5</v>
      </c>
      <c r="J933" s="45" t="n">
        <v>4.73</v>
      </c>
      <c r="K933" s="45" t="n">
        <v>4.59</v>
      </c>
      <c r="L933" s="58">
        <f>IF(OR($A933="",$N933=0),"",COUNTIFS($A$5:$A$1500,$A933,$N$5:$N$1500,"&gt;"&amp;$N933)+1)</f>
        <v/>
      </c>
      <c r="M933" s="58">
        <f>IF(OR($A933="",$N933=0),"",IF(AND($A933&gt;=1001,$A933&lt;=1005),COUNTIFS($A$5:$A$1500,"&gt;=1001",$A$5:$A$1500,"&lt;=1005",$N$5:$N$1500,"&gt;"&amp;$N933)+1,""))</f>
        <v/>
      </c>
      <c r="N933" s="50">
        <f>ROUND(((O933*3+P933*3+Q933*3+R933*3+S933*1)/13)*5,0)</f>
        <v/>
      </c>
      <c r="O933" s="43" t="n">
        <v>61.33</v>
      </c>
      <c r="P933" s="43" t="n">
        <v>63.09</v>
      </c>
      <c r="Q933" s="43" t="n">
        <v>68.23999999999999</v>
      </c>
      <c r="R933" s="43" t="n">
        <v>61.46</v>
      </c>
      <c r="S933" s="43" t="n">
        <v>60.64</v>
      </c>
      <c r="T933" s="58">
        <f>IF($C933="","",IF(ISNA(MATCH($C933,Comparativosimulacros!$E:$E,0)),"Falta en Comparativo","Sí está"))</f>
        <v/>
      </c>
    </row>
    <row r="934" ht="15.75" customHeight="1" s="42">
      <c r="A934" s="50" t="n">
        <v>1103</v>
      </c>
      <c r="B934" s="44" t="n"/>
      <c r="C934" s="44" t="n">
        <v>1011398168</v>
      </c>
      <c r="D934" s="43" t="inlineStr">
        <is>
          <t>Lopera Galeano Juliana</t>
        </is>
      </c>
      <c r="E934" s="51" t="n"/>
      <c r="F934" s="52" t="n"/>
      <c r="G934" s="45" t="n">
        <v>3.14</v>
      </c>
      <c r="H934" s="45" t="n">
        <v>4.1</v>
      </c>
      <c r="I934" s="45" t="n">
        <v>3.89</v>
      </c>
      <c r="J934" s="45" t="n">
        <v>2.95</v>
      </c>
      <c r="K934" s="45" t="n">
        <v>4.28</v>
      </c>
      <c r="L934" s="58">
        <f>IF(OR($A934="",$N934=0),"",COUNTIFS($A$5:$A$1500,$A934,$N$5:$N$1500,"&gt;"&amp;$N934)+1)</f>
        <v/>
      </c>
      <c r="M934" s="58">
        <f>IF(OR($A934="",$N934=0),"",IF(AND($A934&gt;=1001,$A934&lt;=1005),COUNTIFS($A$5:$A$1500,"&gt;=1001",$A$5:$A$1500,"&lt;=1005",$N$5:$N$1500,"&gt;"&amp;$N934)+1,""))</f>
        <v/>
      </c>
      <c r="N934" s="50">
        <f>ROUND(((O934*3+P934*3+Q934*3+R934*3+S934*1)/13)*5,0)</f>
        <v/>
      </c>
      <c r="O934" s="43" t="n">
        <v>42.41</v>
      </c>
      <c r="P934" s="43" t="n">
        <v>53.33</v>
      </c>
      <c r="Q934" s="43" t="n">
        <v>52.6</v>
      </c>
      <c r="R934" s="43" t="n">
        <v>38.41</v>
      </c>
      <c r="S934" s="43" t="n">
        <v>56.45</v>
      </c>
      <c r="T934" s="58">
        <f>IF($C934="","",IF(ISNA(MATCH($C934,Comparativosimulacros!$E:$E,0)),"Falta en Comparativo","Sí está"))</f>
        <v/>
      </c>
    </row>
    <row r="935" ht="15.75" customHeight="1" s="42">
      <c r="A935" s="50" t="n">
        <v>1103</v>
      </c>
      <c r="B935" s="44" t="n"/>
      <c r="C935" s="44" t="n">
        <v>1011593191</v>
      </c>
      <c r="D935" s="43" t="inlineStr">
        <is>
          <t>Lopera Valle Nikoll Dahiany</t>
        </is>
      </c>
      <c r="E935" s="51" t="n"/>
      <c r="F935" s="52" t="n"/>
      <c r="G935" s="45" t="n">
        <v>3.04</v>
      </c>
      <c r="H935" s="45" t="n">
        <v>3.92</v>
      </c>
      <c r="I935" s="45" t="n">
        <v>4.33</v>
      </c>
      <c r="J935" s="45" t="n">
        <v>4.14</v>
      </c>
      <c r="K935" s="45" t="n">
        <v>3.64</v>
      </c>
      <c r="L935" s="58">
        <f>IF(OR($A935="",$N935=0),"",COUNTIFS($A$5:$A$1500,$A935,$N$5:$N$1500,"&gt;"&amp;$N935)+1)</f>
        <v/>
      </c>
      <c r="M935" s="58">
        <f>IF(OR($A935="",$N935=0),"",IF(AND($A935&gt;=1001,$A935&lt;=1005),COUNTIFS($A$5:$A$1500,"&gt;=1001",$A$5:$A$1500,"&lt;=1005",$N$5:$N$1500,"&gt;"&amp;$N935)+1,""))</f>
        <v/>
      </c>
      <c r="N935" s="50">
        <f>ROUND(((O935*3+P935*3+Q935*3+R935*3+S935*1)/13)*5,0)</f>
        <v/>
      </c>
      <c r="O935" s="43" t="n">
        <v>41.07</v>
      </c>
      <c r="P935" s="43" t="n">
        <v>51.04</v>
      </c>
      <c r="Q935" s="43" t="n">
        <v>58.47</v>
      </c>
      <c r="R935" s="43" t="n">
        <v>53.78</v>
      </c>
      <c r="S935" s="43" t="n">
        <v>48.09</v>
      </c>
      <c r="T935" s="58">
        <f>IF($C935="","",IF(ISNA(MATCH($C935,Comparativosimulacros!$E:$E,0)),"Falta en Comparativo","Sí está"))</f>
        <v/>
      </c>
    </row>
    <row r="936" ht="15.75" customHeight="1" s="42">
      <c r="A936" s="50" t="n">
        <v>1103</v>
      </c>
      <c r="B936" s="44" t="n"/>
      <c r="C936" s="44" t="n">
        <v>1041351217</v>
      </c>
      <c r="D936" s="43" t="inlineStr">
        <is>
          <t>Marín Molina Alejandro</t>
        </is>
      </c>
      <c r="E936" s="51" t="n"/>
      <c r="F936" s="52" t="n"/>
      <c r="G936" s="45" t="n">
        <v>5</v>
      </c>
      <c r="H936" s="45" t="n">
        <v>4.75</v>
      </c>
      <c r="I936" s="45" t="n">
        <v>4.32</v>
      </c>
      <c r="J936" s="45" t="n">
        <v>3.74</v>
      </c>
      <c r="K936" s="45" t="n">
        <v>4.28</v>
      </c>
      <c r="L936" s="58">
        <f>IF(OR($A936="",$N936=0),"",COUNTIFS($A$5:$A$1500,$A936,$N$5:$N$1500,"&gt;"&amp;$N936)+1)</f>
        <v/>
      </c>
      <c r="M936" s="58">
        <f>IF(OR($A936="",$N936=0),"",IF(AND($A936&gt;=1001,$A936&lt;=1005),COUNTIFS($A$5:$A$1500,"&gt;=1001",$A$5:$A$1500,"&lt;=1005",$N$5:$N$1500,"&gt;"&amp;$N936)+1,""))</f>
        <v/>
      </c>
      <c r="N936" s="50">
        <f>ROUND(((O936*3+P936*3+Q936*3+R936*3+S936*1)/13)*5,0)</f>
        <v/>
      </c>
      <c r="O936" s="43" t="n">
        <v>70.91</v>
      </c>
      <c r="P936" s="43" t="n">
        <v>61.83</v>
      </c>
      <c r="Q936" s="43" t="n">
        <v>58.42</v>
      </c>
      <c r="R936" s="43" t="n">
        <v>48.66</v>
      </c>
      <c r="S936" s="43" t="n">
        <v>56.45</v>
      </c>
      <c r="T936" s="58">
        <f>IF($C936="","",IF(ISNA(MATCH($C936,Comparativosimulacros!$E:$E,0)),"Falta en Comparativo","Sí está"))</f>
        <v/>
      </c>
    </row>
    <row r="937" ht="15.75" customHeight="1" s="42">
      <c r="A937" s="50" t="n">
        <v>1103</v>
      </c>
      <c r="B937" s="44" t="n"/>
      <c r="C937" s="44" t="n">
        <v>1093598239</v>
      </c>
      <c r="D937" s="43" t="inlineStr">
        <is>
          <t>Medina Acevedo Julieta</t>
        </is>
      </c>
      <c r="E937" s="51" t="n"/>
      <c r="F937" s="52" t="n"/>
      <c r="G937" s="45" t="n">
        <v>3.7</v>
      </c>
      <c r="H937" s="45" t="n">
        <v>3.99</v>
      </c>
      <c r="I937" s="45" t="n">
        <v>4.9</v>
      </c>
      <c r="J937" s="45" t="n">
        <v>4.14</v>
      </c>
      <c r="K937" s="45" t="n">
        <v>5</v>
      </c>
      <c r="L937" s="58">
        <f>IF(OR($A937="",$N937=0),"",COUNTIFS($A$5:$A$1500,$A937,$N$5:$N$1500,"&gt;"&amp;$N937)+1)</f>
        <v/>
      </c>
      <c r="M937" s="58">
        <f>IF(OR($A937="",$N937=0),"",IF(AND($A937&gt;=1001,$A937&lt;=1005),COUNTIFS($A$5:$A$1500,"&gt;=1001",$A$5:$A$1500,"&lt;=1005",$N$5:$N$1500,"&gt;"&amp;$N937)+1,""))</f>
        <v/>
      </c>
      <c r="N937" s="50">
        <f>ROUND(((O937*3+P937*3+Q937*3+R937*3+S937*1)/13)*5,0)</f>
        <v/>
      </c>
      <c r="O937" s="43" t="n">
        <v>49.98</v>
      </c>
      <c r="P937" s="43" t="n">
        <v>51.87</v>
      </c>
      <c r="Q937" s="43" t="n">
        <v>66.27</v>
      </c>
      <c r="R937" s="43" t="n">
        <v>53.78</v>
      </c>
      <c r="S937" s="43" t="n">
        <v>79.45</v>
      </c>
      <c r="T937" s="58">
        <f>IF($C937="","",IF(ISNA(MATCH($C937,Comparativosimulacros!$E:$E,0)),"Falta en Comparativo","Sí está"))</f>
        <v/>
      </c>
    </row>
    <row r="938" ht="15.75" customHeight="1" s="42">
      <c r="A938" s="50" t="n">
        <v>1103</v>
      </c>
      <c r="B938" s="44" t="n"/>
      <c r="C938" s="44" t="n">
        <v>1011592918</v>
      </c>
      <c r="D938" s="43" t="inlineStr">
        <is>
          <t>Mendoza Sarrazola Danna</t>
        </is>
      </c>
      <c r="E938" s="51" t="n"/>
      <c r="F938" s="52" t="n"/>
      <c r="G938" s="45" t="n">
        <v>2.67</v>
      </c>
      <c r="H938" s="45" t="n">
        <v>3.79</v>
      </c>
      <c r="I938" s="45" t="n">
        <v>2.89</v>
      </c>
      <c r="J938" s="45" t="n">
        <v>3.94</v>
      </c>
      <c r="K938" s="45" t="n">
        <v>4.75</v>
      </c>
      <c r="L938" s="58">
        <f>IF(OR($A938="",$N938=0),"",COUNTIFS($A$5:$A$1500,$A938,$N$5:$N$1500,"&gt;"&amp;$N938)+1)</f>
        <v/>
      </c>
      <c r="M938" s="58">
        <f>IF(OR($A938="",$N938=0),"",IF(AND($A938&gt;=1001,$A938&lt;=1005),COUNTIFS($A$5:$A$1500,"&gt;=1001",$A$5:$A$1500,"&lt;=1005",$N$5:$N$1500,"&gt;"&amp;$N938)+1,""))</f>
        <v/>
      </c>
      <c r="N938" s="50">
        <f>ROUND(((O938*3+P938*3+Q938*3+R938*3+S938*1)/13)*5,0)</f>
        <v/>
      </c>
      <c r="O938" s="43" t="n">
        <v>36.07</v>
      </c>
      <c r="P938" s="43" t="n">
        <v>49.24</v>
      </c>
      <c r="Q938" s="43" t="n">
        <v>38.99</v>
      </c>
      <c r="R938" s="43" t="n">
        <v>51.22</v>
      </c>
      <c r="S938" s="43" t="n">
        <v>62.73</v>
      </c>
      <c r="T938" s="58">
        <f>IF($C938="","",IF(ISNA(MATCH($C938,Comparativosimulacros!$E:$E,0)),"Falta en Comparativo","Sí está"))</f>
        <v/>
      </c>
    </row>
    <row r="939" ht="15.75" customHeight="1" s="42">
      <c r="A939" s="50" t="n">
        <v>1103</v>
      </c>
      <c r="B939" s="44" t="n"/>
      <c r="C939" s="44" t="n">
        <v>1011592961</v>
      </c>
      <c r="D939" s="43" t="inlineStr">
        <is>
          <t>Orrego Ruiz Emilyn Dahiana</t>
        </is>
      </c>
      <c r="E939" s="51" t="n"/>
      <c r="F939" s="52" t="n"/>
      <c r="G939" s="45" t="n">
        <v>4.51</v>
      </c>
      <c r="H939" s="45" t="n">
        <v>2.86</v>
      </c>
      <c r="I939" s="45" t="n">
        <v>2.31</v>
      </c>
      <c r="J939" s="45" t="n">
        <v>2.95</v>
      </c>
      <c r="K939" s="45" t="n">
        <v>3.01</v>
      </c>
      <c r="L939" s="58">
        <f>IF(OR($A939="",$N939=0),"",COUNTIFS($A$5:$A$1500,$A939,$N$5:$N$1500,"&gt;"&amp;$N939)+1)</f>
        <v/>
      </c>
      <c r="M939" s="58">
        <f>IF(OR($A939="",$N939=0),"",IF(AND($A939&gt;=1001,$A939&lt;=1005),COUNTIFS($A$5:$A$1500,"&gt;=1001",$A$5:$A$1500,"&lt;=1005",$N$5:$N$1500,"&gt;"&amp;$N939)+1,""))</f>
        <v/>
      </c>
      <c r="N939" s="50">
        <f>ROUND(((O939*3+P939*3+Q939*3+R939*3+S939*1)/13)*5,0)</f>
        <v/>
      </c>
      <c r="O939" s="43" t="n">
        <v>60.78</v>
      </c>
      <c r="P939" s="43" t="n">
        <v>37.24</v>
      </c>
      <c r="Q939" s="43" t="n">
        <v>31.22</v>
      </c>
      <c r="R939" s="43" t="n">
        <v>38.41</v>
      </c>
      <c r="S939" s="43" t="n">
        <v>39.73</v>
      </c>
      <c r="T939" s="58">
        <f>IF($C939="","",IF(ISNA(MATCH($C939,Comparativosimulacros!$E:$E,0)),"Falta en Comparativo","Sí está"))</f>
        <v/>
      </c>
    </row>
    <row r="940" ht="15.75" customHeight="1" s="42">
      <c r="A940" s="50" t="n">
        <v>1103</v>
      </c>
      <c r="B940" s="44" t="n"/>
      <c r="C940" s="44" t="n">
        <v>1021924280</v>
      </c>
      <c r="D940" s="43" t="inlineStr">
        <is>
          <t>Piedrahita Álvarez Salome</t>
        </is>
      </c>
      <c r="E940" s="51" t="n"/>
      <c r="F940" s="52" t="n"/>
      <c r="G940" s="45" t="n">
        <v>4.22</v>
      </c>
      <c r="H940" s="45" t="n">
        <v>4.54</v>
      </c>
      <c r="I940" s="45" t="n">
        <v>4.76</v>
      </c>
      <c r="J940" s="45" t="n">
        <v>4.53</v>
      </c>
      <c r="K940" s="45" t="n">
        <v>3.96</v>
      </c>
      <c r="L940" s="58">
        <f>IF(OR($A940="",$N940=0),"",COUNTIFS($A$5:$A$1500,$A940,$N$5:$N$1500,"&gt;"&amp;$N940)+1)</f>
        <v/>
      </c>
      <c r="M940" s="58">
        <f>IF(OR($A940="",$N940=0),"",IF(AND($A940&gt;=1001,$A940&lt;=1005),COUNTIFS($A$5:$A$1500,"&gt;=1001",$A$5:$A$1500,"&lt;=1005",$N$5:$N$1500,"&gt;"&amp;$N940)+1,""))</f>
        <v/>
      </c>
      <c r="N940" s="50">
        <f>ROUND(((O940*3+P940*3+Q940*3+R940*3+S940*1)/13)*5,0)</f>
        <v/>
      </c>
      <c r="O940" s="43" t="n">
        <v>56.88</v>
      </c>
      <c r="P940" s="43" t="n">
        <v>59.1</v>
      </c>
      <c r="Q940" s="43" t="n">
        <v>64.31</v>
      </c>
      <c r="R940" s="43" t="n">
        <v>58.9</v>
      </c>
      <c r="S940" s="43" t="n">
        <v>52.27</v>
      </c>
      <c r="T940" s="58">
        <f>IF($C940="","",IF(ISNA(MATCH($C940,Comparativosimulacros!$E:$E,0)),"Falta en Comparativo","Sí está"))</f>
        <v/>
      </c>
    </row>
    <row r="941" ht="15.75" customHeight="1" s="42">
      <c r="A941" s="50" t="n">
        <v>1103</v>
      </c>
      <c r="B941" s="44" t="n"/>
      <c r="C941" s="44" t="n">
        <v>1011592471</v>
      </c>
      <c r="D941" s="43" t="inlineStr">
        <is>
          <t>Quiroz Vargas Ashley Sofia</t>
        </is>
      </c>
      <c r="E941" s="51" t="n"/>
      <c r="F941" s="52" t="n"/>
      <c r="G941" s="45" t="n">
        <v>3.56</v>
      </c>
      <c r="H941" s="45" t="n">
        <v>2.06</v>
      </c>
      <c r="I941" s="45" t="n">
        <v>2.6</v>
      </c>
      <c r="J941" s="45" t="n">
        <v>2.76</v>
      </c>
      <c r="K941" s="45" t="n">
        <v>2.22</v>
      </c>
      <c r="L941" s="58">
        <f>IF(OR($A941="",$N941=0),"",COUNTIFS($A$5:$A$1500,$A941,$N$5:$N$1500,"&gt;"&amp;$N941)+1)</f>
        <v/>
      </c>
      <c r="M941" s="58">
        <f>IF(OR($A941="",$N941=0),"",IF(AND($A941&gt;=1001,$A941&lt;=1005),COUNTIFS($A$5:$A$1500,"&gt;=1001",$A$5:$A$1500,"&lt;=1005",$N$5:$N$1500,"&gt;"&amp;$N941)+1,""))</f>
        <v/>
      </c>
      <c r="N941" s="50">
        <f>ROUND(((O941*3+P941*3+Q941*3+R941*3+S941*1)/13)*5,0)</f>
        <v/>
      </c>
      <c r="O941" s="43" t="n">
        <v>48.09</v>
      </c>
      <c r="P941" s="43" t="n">
        <v>26.85</v>
      </c>
      <c r="Q941" s="43" t="n">
        <v>35.09</v>
      </c>
      <c r="R941" s="43" t="n">
        <v>35.85</v>
      </c>
      <c r="S941" s="43" t="n">
        <v>29.27</v>
      </c>
      <c r="T941" s="58">
        <f>IF($C941="","",IF(ISNA(MATCH($C941,Comparativosimulacros!$E:$E,0)),"Falta en Comparativo","Sí está"))</f>
        <v/>
      </c>
    </row>
    <row r="942" ht="15.75" customHeight="1" s="42">
      <c r="A942" s="50" t="n">
        <v>1103</v>
      </c>
      <c r="B942" s="44" t="n"/>
      <c r="C942" s="44" t="n">
        <v>1011593013</v>
      </c>
      <c r="D942" s="43" t="inlineStr">
        <is>
          <t>Rivera Morales Yeimi Lorena</t>
        </is>
      </c>
      <c r="E942" s="51" t="n"/>
      <c r="F942" s="52" t="n"/>
      <c r="G942" s="45" t="n">
        <v>2.06</v>
      </c>
      <c r="H942" s="45" t="n">
        <v>2.19</v>
      </c>
      <c r="I942" s="45" t="n">
        <v>3.17</v>
      </c>
      <c r="J942" s="45" t="n">
        <v>3.35</v>
      </c>
      <c r="K942" s="45" t="n">
        <v>2.38</v>
      </c>
      <c r="L942" s="58">
        <f>IF(OR($A942="",$N942=0),"",COUNTIFS($A$5:$A$1500,$A942,$N$5:$N$1500,"&gt;"&amp;$N942)+1)</f>
        <v/>
      </c>
      <c r="M942" s="58">
        <f>IF(OR($A942="",$N942=0),"",IF(AND($A942&gt;=1001,$A942&lt;=1005),COUNTIFS($A$5:$A$1500,"&gt;=1001",$A$5:$A$1500,"&lt;=1005",$N$5:$N$1500,"&gt;"&amp;$N942)+1,""))</f>
        <v/>
      </c>
      <c r="N942" s="50">
        <f>ROUND(((O942*3+P942*3+Q942*3+R942*3+S942*1)/13)*5,0)</f>
        <v/>
      </c>
      <c r="O942" s="43" t="n">
        <v>27.83</v>
      </c>
      <c r="P942" s="43" t="n">
        <v>28.5</v>
      </c>
      <c r="Q942" s="43" t="n">
        <v>42.86</v>
      </c>
      <c r="R942" s="43" t="n">
        <v>43.54</v>
      </c>
      <c r="S942" s="43" t="n">
        <v>31.36</v>
      </c>
      <c r="T942" s="58">
        <f>IF($C942="","",IF(ISNA(MATCH($C942,Comparativosimulacros!$E:$E,0)),"Falta en Comparativo","Sí está"))</f>
        <v/>
      </c>
    </row>
    <row r="943" ht="15.75" customHeight="1" s="42">
      <c r="A943" s="50" t="n">
        <v>1103</v>
      </c>
      <c r="B943" s="44" t="n"/>
      <c r="C943" s="44" t="n">
        <v>1011593333</v>
      </c>
      <c r="D943" s="43" t="inlineStr">
        <is>
          <t>Serna Tilano Juan José</t>
        </is>
      </c>
      <c r="E943" s="51" t="n"/>
      <c r="F943" s="52" t="n"/>
      <c r="G943" s="45" t="n">
        <v>3.51</v>
      </c>
      <c r="H943" s="45" t="n">
        <v>3.55</v>
      </c>
      <c r="I943" s="45" t="n">
        <v>3.32</v>
      </c>
      <c r="J943" s="45" t="n">
        <v>3.94</v>
      </c>
      <c r="K943" s="45" t="n">
        <v>5</v>
      </c>
      <c r="L943" s="58">
        <f>IF(OR($A943="",$N943=0),"",COUNTIFS($A$5:$A$1500,$A943,$N$5:$N$1500,"&gt;"&amp;$N943)+1)</f>
        <v/>
      </c>
      <c r="M943" s="58">
        <f>IF(OR($A943="",$N943=0),"",IF(AND($A943&gt;=1001,$A943&lt;=1005),COUNTIFS($A$5:$A$1500,"&gt;=1001",$A$5:$A$1500,"&lt;=1005",$N$5:$N$1500,"&gt;"&amp;$N943)+1,""))</f>
        <v/>
      </c>
      <c r="N943" s="50">
        <f>ROUND(((O943*3+P943*3+Q943*3+R943*3+S943*1)/13)*5,0)</f>
        <v/>
      </c>
      <c r="O943" s="43" t="n">
        <v>47.42</v>
      </c>
      <c r="P943" s="43" t="n">
        <v>46.2</v>
      </c>
      <c r="Q943" s="43" t="n">
        <v>44.82</v>
      </c>
      <c r="R943" s="43" t="n">
        <v>51.22</v>
      </c>
      <c r="S943" s="43" t="n">
        <v>73.18000000000001</v>
      </c>
      <c r="T943" s="58">
        <f>IF($C943="","",IF(ISNA(MATCH($C943,Comparativosimulacros!$E:$E,0)),"Falta en Comparativo","Sí está"))</f>
        <v/>
      </c>
    </row>
    <row r="944" ht="15.75" customHeight="1" s="42">
      <c r="A944" s="50" t="n">
        <v>1103</v>
      </c>
      <c r="B944" s="44" t="n"/>
      <c r="C944" s="44" t="n">
        <v>1039596513</v>
      </c>
      <c r="D944" s="43" t="inlineStr">
        <is>
          <t>Tabares Gaviria Manuela</t>
        </is>
      </c>
      <c r="E944" s="51" t="n"/>
      <c r="F944" s="52" t="n"/>
      <c r="G944" s="45" t="n">
        <v>2.95</v>
      </c>
      <c r="H944" s="45" t="n">
        <v>3.61</v>
      </c>
      <c r="I944" s="45" t="n">
        <v>3.32</v>
      </c>
      <c r="J944" s="45" t="n">
        <v>3.35</v>
      </c>
      <c r="K944" s="45" t="n">
        <v>3.8</v>
      </c>
      <c r="L944" s="58">
        <f>IF(OR($A944="",$N944=0),"",COUNTIFS($A$5:$A$1500,$A944,$N$5:$N$1500,"&gt;"&amp;$N944)+1)</f>
        <v/>
      </c>
      <c r="M944" s="58">
        <f>IF(OR($A944="",$N944=0),"",IF(AND($A944&gt;=1001,$A944&lt;=1005),COUNTIFS($A$5:$A$1500,"&gt;=1001",$A$5:$A$1500,"&lt;=1005",$N$5:$N$1500,"&gt;"&amp;$N944)+1,""))</f>
        <v/>
      </c>
      <c r="N944" s="50">
        <f>ROUND(((O944*3+P944*3+Q944*3+R944*3+S944*1)/13)*5,0)</f>
        <v/>
      </c>
      <c r="O944" s="43" t="n">
        <v>39.85</v>
      </c>
      <c r="P944" s="43" t="n">
        <v>46.98</v>
      </c>
      <c r="Q944" s="43" t="n">
        <v>44.85</v>
      </c>
      <c r="R944" s="43" t="n">
        <v>43.54</v>
      </c>
      <c r="S944" s="43" t="n">
        <v>50.18</v>
      </c>
      <c r="T944" s="58">
        <f>IF($C944="","",IF(ISNA(MATCH($C944,Comparativosimulacros!$E:$E,0)),"Falta en Comparativo","Sí está"))</f>
        <v/>
      </c>
    </row>
    <row r="945" ht="15.75" customHeight="1" s="42">
      <c r="A945" s="50" t="n">
        <v>1103</v>
      </c>
      <c r="B945" s="44" t="n"/>
      <c r="C945" s="44" t="n">
        <v>1023702250</v>
      </c>
      <c r="D945" s="43" t="inlineStr">
        <is>
          <t>Urrego Roldan Zarick Daliana</t>
        </is>
      </c>
      <c r="E945" s="51" t="n"/>
      <c r="F945" s="52" t="n"/>
      <c r="G945" s="45" t="n">
        <v>5</v>
      </c>
      <c r="H945" s="45" t="n">
        <v>3.76</v>
      </c>
      <c r="I945" s="45" t="n">
        <v>3.61</v>
      </c>
      <c r="J945" s="45" t="n">
        <v>3.35</v>
      </c>
      <c r="K945" s="45" t="n">
        <v>3.96</v>
      </c>
      <c r="L945" s="58">
        <f>IF(OR($A945="",$N945=0),"",COUNTIFS($A$5:$A$1500,$A945,$N$5:$N$1500,"&gt;"&amp;$N945)+1)</f>
        <v/>
      </c>
      <c r="M945" s="58">
        <f>IF(OR($A945="",$N945=0),"",IF(AND($A945&gt;=1001,$A945&lt;=1005),COUNTIFS($A$5:$A$1500,"&gt;=1001",$A$5:$A$1500,"&lt;=1005",$N$5:$N$1500,"&gt;"&amp;$N945)+1,""))</f>
        <v/>
      </c>
      <c r="N945" s="50">
        <f>ROUND(((O945*3+P945*3+Q945*3+R945*3+S945*1)/13)*5,0)</f>
        <v/>
      </c>
      <c r="O945" s="43" t="n">
        <v>71.45999999999999</v>
      </c>
      <c r="P945" s="43" t="n">
        <v>48.87</v>
      </c>
      <c r="Q945" s="43" t="n">
        <v>48.74</v>
      </c>
      <c r="R945" s="43" t="n">
        <v>43.54</v>
      </c>
      <c r="S945" s="43" t="n">
        <v>52.27</v>
      </c>
      <c r="T945" s="58">
        <f>IF($C945="","",IF(ISNA(MATCH($C945,Comparativosimulacros!$E:$E,0)),"Falta en Comparativo","Sí está"))</f>
        <v/>
      </c>
    </row>
    <row r="946" ht="15.75" customHeight="1" s="42">
      <c r="A946" s="50" t="n">
        <v>1103</v>
      </c>
      <c r="B946" s="44" t="n"/>
      <c r="C946" s="44" t="n">
        <v>1011592882</v>
      </c>
      <c r="D946" s="43" t="inlineStr">
        <is>
          <t>Usuga Alcaraz Ana Sofia</t>
        </is>
      </c>
      <c r="E946" s="51" t="n"/>
      <c r="F946" s="52" t="n"/>
      <c r="G946" s="45" t="n">
        <v>1.45</v>
      </c>
      <c r="H946" s="45" t="n">
        <v>3.21</v>
      </c>
      <c r="I946" s="45" t="n">
        <v>2.74</v>
      </c>
      <c r="J946" s="45" t="n">
        <v>2.36</v>
      </c>
      <c r="K946" s="45" t="n">
        <v>3.17</v>
      </c>
      <c r="L946" s="58">
        <f>IF(OR($A946="",$N946=0),"",COUNTIFS($A$5:$A$1500,$A946,$N$5:$N$1500,"&gt;"&amp;$N946)+1)</f>
        <v/>
      </c>
      <c r="M946" s="58">
        <f>IF(OR($A946="",$N946=0),"",IF(AND($A946&gt;=1001,$A946&lt;=1005),COUNTIFS($A$5:$A$1500,"&gt;=1001",$A$5:$A$1500,"&lt;=1005",$N$5:$N$1500,"&gt;"&amp;$N946)+1,""))</f>
        <v/>
      </c>
      <c r="N946" s="50">
        <f>ROUND(((O946*3+P946*3+Q946*3+R946*3+S946*1)/13)*5,0)</f>
        <v/>
      </c>
      <c r="O946" s="43" t="n">
        <v>19.59</v>
      </c>
      <c r="P946" s="43" t="n">
        <v>41.72</v>
      </c>
      <c r="Q946" s="43" t="n">
        <v>37.01</v>
      </c>
      <c r="R946" s="43" t="n">
        <v>30.73</v>
      </c>
      <c r="S946" s="43" t="n">
        <v>41.82</v>
      </c>
      <c r="T946" s="58">
        <f>IF($C946="","",IF(ISNA(MATCH($C946,Comparativosimulacros!$E:$E,0)),"Falta en Comparativo","Sí está"))</f>
        <v/>
      </c>
    </row>
    <row r="947" ht="15.75" customHeight="1" s="42">
      <c r="A947" s="50" t="n">
        <v>1103</v>
      </c>
      <c r="B947" s="44" t="n"/>
      <c r="C947" s="44" t="n">
        <v>1011592891</v>
      </c>
      <c r="D947" s="43" t="inlineStr">
        <is>
          <t>Varelas Hernández Mariantonia</t>
        </is>
      </c>
      <c r="E947" s="51" t="n"/>
      <c r="F947" s="52" t="n"/>
      <c r="G947" s="45" t="n">
        <v>3.33</v>
      </c>
      <c r="H947" s="45" t="n">
        <v>3.18</v>
      </c>
      <c r="I947" s="45" t="n">
        <v>3.03</v>
      </c>
      <c r="J947" s="45" t="n">
        <v>2.76</v>
      </c>
      <c r="K947" s="45" t="n">
        <v>3.01</v>
      </c>
      <c r="L947" s="58">
        <f>IF(OR($A947="",$N947=0),"",COUNTIFS($A$5:$A$1500,$A947,$N$5:$N$1500,"&gt;"&amp;$N947)+1)</f>
        <v/>
      </c>
      <c r="M947" s="58">
        <f>IF(OR($A947="",$N947=0),"",IF(AND($A947&gt;=1001,$A947&lt;=1005),COUNTIFS($A$5:$A$1500,"&gt;=1001",$A$5:$A$1500,"&lt;=1005",$N$5:$N$1500,"&gt;"&amp;$N947)+1,""))</f>
        <v/>
      </c>
      <c r="N947" s="50">
        <f>ROUND(((O947*3+P947*3+Q947*3+R947*3+S947*1)/13)*5,0)</f>
        <v/>
      </c>
      <c r="O947" s="43" t="n">
        <v>44.97</v>
      </c>
      <c r="P947" s="43" t="n">
        <v>41.3</v>
      </c>
      <c r="Q947" s="43" t="n">
        <v>40.91</v>
      </c>
      <c r="R947" s="43" t="n">
        <v>35.85</v>
      </c>
      <c r="S947" s="43" t="n">
        <v>39.73</v>
      </c>
      <c r="T947" s="58">
        <f>IF($C947="","",IF(ISNA(MATCH($C947,Comparativosimulacros!$E:$E,0)),"Falta en Comparativo","Sí está"))</f>
        <v/>
      </c>
    </row>
    <row r="948" ht="15.75" customHeight="1" s="42">
      <c r="A948" s="50" t="n">
        <v>1103</v>
      </c>
      <c r="B948" s="44" t="n"/>
      <c r="C948" s="44" t="n">
        <v>1018247744</v>
      </c>
      <c r="D948" s="43" t="inlineStr">
        <is>
          <t>Vivas Salazar Diego Alejandro</t>
        </is>
      </c>
      <c r="E948" s="51" t="n"/>
      <c r="F948" s="52" t="n"/>
      <c r="G948" s="45" t="n">
        <v>2.62</v>
      </c>
      <c r="H948" s="45" t="n">
        <v>4.86</v>
      </c>
      <c r="I948" s="45" t="n">
        <v>3.89</v>
      </c>
      <c r="J948" s="45" t="n">
        <v>3.35</v>
      </c>
      <c r="K948" s="45" t="n">
        <v>3.96</v>
      </c>
      <c r="L948" s="58">
        <f>IF(OR($A948="",$N948=0),"",COUNTIFS($A$5:$A$1500,$A948,$N$5:$N$1500,"&gt;"&amp;$N948)+1)</f>
        <v/>
      </c>
      <c r="M948" s="58">
        <f>IF(OR($A948="",$N948=0),"",IF(AND($A948&gt;=1001,$A948&lt;=1005),COUNTIFS($A$5:$A$1500,"&gt;=1001",$A$5:$A$1500,"&lt;=1005",$N$5:$N$1500,"&gt;"&amp;$N948)+1,""))</f>
        <v/>
      </c>
      <c r="N948" s="50">
        <f>ROUND(((O948*3+P948*3+Q948*3+R948*3+S948*1)/13)*5,0)</f>
        <v/>
      </c>
      <c r="O948" s="43" t="n">
        <v>35.4</v>
      </c>
      <c r="P948" s="43" t="n">
        <v>63.19</v>
      </c>
      <c r="Q948" s="43" t="n">
        <v>52.6</v>
      </c>
      <c r="R948" s="43" t="n">
        <v>43.54</v>
      </c>
      <c r="S948" s="43" t="n">
        <v>52.27</v>
      </c>
      <c r="T948" s="58">
        <f>IF($C948="","",IF(ISNA(MATCH($C948,Comparativosimulacros!$E:$E,0)),"Falta en Comparativo","Sí está"))</f>
        <v/>
      </c>
    </row>
    <row r="949" ht="15.75" customHeight="1" s="42">
      <c r="A949" s="50" t="n">
        <v>1104</v>
      </c>
      <c r="B949" s="44" t="n"/>
      <c r="C949" s="44" t="n">
        <v>1013462832</v>
      </c>
      <c r="D949" s="43" t="inlineStr">
        <is>
          <t>Acevedo Velásquez Juan Felipe</t>
        </is>
      </c>
      <c r="E949" s="51" t="n"/>
      <c r="F949" s="52" t="n"/>
      <c r="G949" s="45" t="n">
        <v>4.62</v>
      </c>
      <c r="H949" s="45" t="n">
        <v>4.6</v>
      </c>
      <c r="I949" s="45" t="n">
        <v>3.66</v>
      </c>
      <c r="J949" s="45" t="n">
        <v>3.95</v>
      </c>
      <c r="K949" s="45" t="n">
        <v>4.54</v>
      </c>
      <c r="L949" s="58">
        <f>IF(OR($A949="",$N949=0),"",COUNTIFS($A$5:$A$1500,$A949,$N$5:$N$1500,"&gt;"&amp;$N949)+1)</f>
        <v/>
      </c>
      <c r="M949" s="58">
        <f>IF(OR($A949="",$N949=0),"",IF(AND($A949&gt;=1001,$A949&lt;=1005),COUNTIFS($A$5:$A$1500,"&gt;=1001",$A$5:$A$1500,"&lt;=1005",$N$5:$N$1500,"&gt;"&amp;$N949)+1,""))</f>
        <v/>
      </c>
      <c r="N949" s="50">
        <f>ROUND(((O949*3+P949*3+Q949*3+R949*3+S949*1)/13)*5,0)</f>
        <v/>
      </c>
      <c r="O949" s="43" t="n">
        <v>61.9</v>
      </c>
      <c r="P949" s="43" t="n">
        <v>62.88</v>
      </c>
      <c r="Q949" s="43" t="n">
        <v>49.31</v>
      </c>
      <c r="R949" s="43" t="n">
        <v>56.1</v>
      </c>
      <c r="S949" s="43" t="n">
        <v>60</v>
      </c>
      <c r="T949" s="58">
        <f>IF($C949="","",IF(ISNA(MATCH($C949,Comparativosimulacros!$E:$E,0)),"Falta en Comparativo","Sí está"))</f>
        <v/>
      </c>
    </row>
    <row r="950" ht="15.75" customHeight="1" s="42">
      <c r="A950" s="50" t="n">
        <v>1104</v>
      </c>
      <c r="B950" s="44" t="n"/>
      <c r="C950" s="44" t="n">
        <v>1022148962</v>
      </c>
      <c r="D950" s="43" t="inlineStr">
        <is>
          <t>Arenas Usuga Dylan</t>
        </is>
      </c>
      <c r="E950" s="51" t="n"/>
      <c r="F950" s="52" t="n"/>
      <c r="G950" s="45" t="n">
        <v>2.41</v>
      </c>
      <c r="H950" s="45" t="n">
        <v>2.45</v>
      </c>
      <c r="I950" s="45" t="n">
        <v>3.39</v>
      </c>
      <c r="J950" s="45" t="n">
        <v>3.6</v>
      </c>
      <c r="K950" s="45" t="n">
        <v>2.72</v>
      </c>
      <c r="L950" s="58">
        <f>IF(OR($A950="",$N950=0),"",COUNTIFS($A$5:$A$1500,$A950,$N$5:$N$1500,"&gt;"&amp;$N950)+1)</f>
        <v/>
      </c>
      <c r="M950" s="58">
        <f>IF(OR($A950="",$N950=0),"",IF(AND($A950&gt;=1001,$A950&lt;=1005),COUNTIFS($A$5:$A$1500,"&gt;=1001",$A$5:$A$1500,"&lt;=1005",$N$5:$N$1500,"&gt;"&amp;$N950)+1,""))</f>
        <v/>
      </c>
      <c r="N950" s="50">
        <f>ROUND(((O950*3+P950*3+Q950*3+R950*3+S950*1)/13)*5,0)</f>
        <v/>
      </c>
      <c r="O950" s="43" t="n">
        <v>32.19</v>
      </c>
      <c r="P950" s="43" t="n">
        <v>33.5</v>
      </c>
      <c r="Q950" s="43" t="n">
        <v>45.59</v>
      </c>
      <c r="R950" s="43" t="n">
        <v>51.22</v>
      </c>
      <c r="S950" s="43" t="n">
        <v>36</v>
      </c>
      <c r="T950" s="58">
        <f>IF($C950="","",IF(ISNA(MATCH($C950,Comparativosimulacros!$E:$E,0)),"Falta en Comparativo","Sí está"))</f>
        <v/>
      </c>
    </row>
    <row r="951" ht="15.75" customHeight="1" s="42">
      <c r="A951" s="50" t="n">
        <v>1104</v>
      </c>
      <c r="B951" s="44" t="n"/>
      <c r="C951" s="44" t="n">
        <v>1040366083</v>
      </c>
      <c r="D951" s="43" t="inlineStr">
        <is>
          <t>Arredondo Cañola Angie Daniela</t>
        </is>
      </c>
      <c r="E951" s="51" t="n"/>
      <c r="F951" s="52" t="n"/>
      <c r="G951" s="45" t="n">
        <v>3.23</v>
      </c>
      <c r="H951" s="45" t="n">
        <v>4.22</v>
      </c>
      <c r="I951" s="45" t="n">
        <v>3.77</v>
      </c>
      <c r="J951" s="45" t="n">
        <v>4.12</v>
      </c>
      <c r="K951" s="45" t="n">
        <v>3.18</v>
      </c>
      <c r="L951" s="58">
        <f>IF(OR($A951="",$N951=0),"",COUNTIFS($A$5:$A$1500,$A951,$N$5:$N$1500,"&gt;"&amp;$N951)+1)</f>
        <v/>
      </c>
      <c r="M951" s="58">
        <f>IF(OR($A951="",$N951=0),"",IF(AND($A951&gt;=1001,$A951&lt;=1005),COUNTIFS($A$5:$A$1500,"&gt;=1001",$A$5:$A$1500,"&lt;=1005",$N$5:$N$1500,"&gt;"&amp;$N951)+1,""))</f>
        <v/>
      </c>
      <c r="N951" s="50">
        <f>ROUND(((O951*3+P951*3+Q951*3+R951*3+S951*1)/13)*5,0)</f>
        <v/>
      </c>
      <c r="O951" s="43" t="n">
        <v>43.22</v>
      </c>
      <c r="P951" s="43" t="n">
        <v>57.75</v>
      </c>
      <c r="Q951" s="43" t="n">
        <v>50.76</v>
      </c>
      <c r="R951" s="43" t="n">
        <v>58.54</v>
      </c>
      <c r="S951" s="43" t="n">
        <v>42</v>
      </c>
      <c r="T951" s="58">
        <f>IF($C951="","",IF(ISNA(MATCH($C951,Comparativosimulacros!$E:$E,0)),"Falta en Comparativo","Sí está"))</f>
        <v/>
      </c>
    </row>
    <row r="952" ht="15.75" customHeight="1" s="42">
      <c r="A952" s="50" t="n">
        <v>1104</v>
      </c>
      <c r="B952" s="44" t="n"/>
      <c r="C952" s="44" t="n">
        <v>1011594691</v>
      </c>
      <c r="D952" s="43" t="inlineStr">
        <is>
          <t>Ballesteros Polanco Sebastián</t>
        </is>
      </c>
      <c r="E952" s="51" t="n"/>
      <c r="F952" s="52" t="n"/>
      <c r="G952" s="45" t="n">
        <v>5</v>
      </c>
      <c r="H952" s="45" t="n">
        <v>3.63</v>
      </c>
      <c r="I952" s="45" t="n">
        <v>3.27</v>
      </c>
      <c r="J952" s="45" t="n">
        <v>2.92</v>
      </c>
      <c r="K952" s="45" t="n">
        <v>2.12</v>
      </c>
      <c r="L952" s="58">
        <f>IF(OR($A952="",$N952=0),"",COUNTIFS($A$5:$A$1500,$A952,$N$5:$N$1500,"&gt;"&amp;$N952)+1)</f>
        <v/>
      </c>
      <c r="M952" s="58">
        <f>IF(OR($A952="",$N952=0),"",IF(AND($A952&gt;=1001,$A952&lt;=1005),COUNTIFS($A$5:$A$1500,"&gt;=1001",$A$5:$A$1500,"&lt;=1005",$N$5:$N$1500,"&gt;"&amp;$N952)+1,""))</f>
        <v/>
      </c>
      <c r="N952" s="50">
        <f>ROUND(((O952*3+P952*3+Q952*3+R952*3+S952*1)/13)*5,0)</f>
        <v/>
      </c>
      <c r="O952" s="43" t="n">
        <v>72.14</v>
      </c>
      <c r="P952" s="43" t="n">
        <v>49.62</v>
      </c>
      <c r="Q952" s="43" t="n">
        <v>44.03</v>
      </c>
      <c r="R952" s="43" t="n">
        <v>41.46</v>
      </c>
      <c r="S952" s="43" t="n">
        <v>28</v>
      </c>
      <c r="T952" s="58">
        <f>IF($C952="","",IF(ISNA(MATCH($C952,Comparativosimulacros!$E:$E,0)),"Falta en Comparativo","Sí está"))</f>
        <v/>
      </c>
    </row>
    <row r="953" ht="15.75" customHeight="1" s="42">
      <c r="A953" s="50" t="n">
        <v>1104</v>
      </c>
      <c r="B953" s="44" t="n"/>
      <c r="C953" s="44" t="n">
        <v>1011593764</v>
      </c>
      <c r="D953" s="43" t="inlineStr">
        <is>
          <t>Barrera Salas Rosario</t>
        </is>
      </c>
      <c r="E953" s="51" t="n"/>
      <c r="F953" s="52" t="n"/>
      <c r="G953" s="45" t="n">
        <v>3.61</v>
      </c>
      <c r="H953" s="45" t="n">
        <v>1.3</v>
      </c>
      <c r="I953" s="45" t="n">
        <v>2.31</v>
      </c>
      <c r="J953" s="45" t="n">
        <v>1.72</v>
      </c>
      <c r="K953" s="45" t="n">
        <v>2.12</v>
      </c>
      <c r="L953" s="58">
        <f>IF(OR($A953="",$N953=0),"",COUNTIFS($A$5:$A$1500,$A953,$N$5:$N$1500,"&gt;"&amp;$N953)+1)</f>
        <v/>
      </c>
      <c r="M953" s="58">
        <f>IF(OR($A953="",$N953=0),"",IF(AND($A953&gt;=1001,$A953&lt;=1005),COUNTIFS($A$5:$A$1500,"&gt;=1001",$A$5:$A$1500,"&lt;=1005",$N$5:$N$1500,"&gt;"&amp;$N953)+1,""))</f>
        <v/>
      </c>
      <c r="N953" s="50">
        <f>ROUND(((O953*3+P953*3+Q953*3+R953*3+S953*1)/13)*5,0)</f>
        <v/>
      </c>
      <c r="O953" s="43" t="n">
        <v>48.39</v>
      </c>
      <c r="P953" s="43" t="n">
        <v>17.81</v>
      </c>
      <c r="Q953" s="43" t="n">
        <v>31.04</v>
      </c>
      <c r="R953" s="43" t="n">
        <v>24.39</v>
      </c>
      <c r="S953" s="43" t="n">
        <v>28</v>
      </c>
      <c r="T953" s="58">
        <f>IF($C953="","",IF(ISNA(MATCH($C953,Comparativosimulacros!$E:$E,0)),"Falta en Comparativo","Sí está"))</f>
        <v/>
      </c>
    </row>
    <row r="954" ht="15.75" customHeight="1" s="42">
      <c r="A954" s="50" t="n">
        <v>1104</v>
      </c>
      <c r="B954" s="44" t="n"/>
      <c r="C954" s="44" t="n">
        <v>1046953463</v>
      </c>
      <c r="D954" s="43" t="inlineStr">
        <is>
          <t>Bran David Andrés Mauricio</t>
        </is>
      </c>
      <c r="E954" s="51" t="n"/>
      <c r="F954" s="52" t="n"/>
      <c r="G954" s="45" t="n">
        <v>2.72</v>
      </c>
      <c r="H954" s="45" t="n">
        <v>4.21</v>
      </c>
      <c r="I954" s="45" t="n">
        <v>4.35</v>
      </c>
      <c r="J954" s="45" t="n">
        <v>3.78</v>
      </c>
      <c r="K954" s="45" t="n">
        <v>3.63</v>
      </c>
      <c r="L954" s="58">
        <f>IF(OR($A954="",$N954=0),"",COUNTIFS($A$5:$A$1500,$A954,$N$5:$N$1500,"&gt;"&amp;$N954)+1)</f>
        <v/>
      </c>
      <c r="M954" s="58">
        <f>IF(OR($A954="",$N954=0),"",IF(AND($A954&gt;=1001,$A954&lt;=1005),COUNTIFS($A$5:$A$1500,"&gt;=1001",$A$5:$A$1500,"&lt;=1005",$N$5:$N$1500,"&gt;"&amp;$N954)+1,""))</f>
        <v/>
      </c>
      <c r="N954" s="50">
        <f>ROUND(((O954*3+P954*3+Q954*3+R954*3+S954*1)/13)*5,0)</f>
        <v/>
      </c>
      <c r="O954" s="43" t="n">
        <v>36.37</v>
      </c>
      <c r="P954" s="43" t="n">
        <v>57.63</v>
      </c>
      <c r="Q954" s="43" t="n">
        <v>58.58</v>
      </c>
      <c r="R954" s="43" t="n">
        <v>53.66</v>
      </c>
      <c r="S954" s="43" t="n">
        <v>48</v>
      </c>
      <c r="T954" s="58">
        <f>IF($C954="","",IF(ISNA(MATCH($C954,Comparativosimulacros!$E:$E,0)),"Falta en Comparativo","Sí está"))</f>
        <v/>
      </c>
    </row>
    <row r="955" ht="15.75" customHeight="1" s="42">
      <c r="A955" s="50" t="n">
        <v>1104</v>
      </c>
      <c r="B955" s="44" t="n"/>
      <c r="C955" s="44" t="n">
        <v>1025765650</v>
      </c>
      <c r="D955" s="43" t="inlineStr">
        <is>
          <t>Casas Moncada Isabella</t>
        </is>
      </c>
      <c r="E955" s="51" t="n"/>
      <c r="F955" s="52" t="n"/>
      <c r="G955" s="45" t="n">
        <v>2.28</v>
      </c>
      <c r="H955" s="45" t="n">
        <v>3.98</v>
      </c>
      <c r="I955" s="45" t="n">
        <v>2.73</v>
      </c>
      <c r="J955" s="45" t="n">
        <v>3.95</v>
      </c>
      <c r="K955" s="45" t="n">
        <v>4.09</v>
      </c>
      <c r="L955" s="58">
        <f>IF(OR($A955="",$N955=0),"",COUNTIFS($A$5:$A$1500,$A955,$N$5:$N$1500,"&gt;"&amp;$N955)+1)</f>
        <v/>
      </c>
      <c r="M955" s="58">
        <f>IF(OR($A955="",$N955=0),"",IF(AND($A955&gt;=1001,$A955&lt;=1005),COUNTIFS($A$5:$A$1500,"&gt;=1001",$A$5:$A$1500,"&lt;=1005",$N$5:$N$1500,"&gt;"&amp;$N955)+1,""))</f>
        <v/>
      </c>
      <c r="N955" s="50">
        <f>ROUND(((O955*3+P955*3+Q955*3+R955*3+S955*1)/13)*5,0)</f>
        <v/>
      </c>
      <c r="O955" s="43" t="n">
        <v>30.5</v>
      </c>
      <c r="P955" s="43" t="n">
        <v>54.52</v>
      </c>
      <c r="Q955" s="43" t="n">
        <v>36.81</v>
      </c>
      <c r="R955" s="43" t="n">
        <v>56.1</v>
      </c>
      <c r="S955" s="43" t="n">
        <v>54</v>
      </c>
      <c r="T955" s="58">
        <f>IF($C955="","",IF(ISNA(MATCH($C955,Comparativosimulacros!$E:$E,0)),"Falta en Comparativo","Sí está"))</f>
        <v/>
      </c>
    </row>
    <row r="956" ht="15.75" customHeight="1" s="42">
      <c r="A956" s="50" t="n">
        <v>1104</v>
      </c>
      <c r="B956" s="44" t="n"/>
      <c r="C956" s="44" t="n">
        <v>1025764910</v>
      </c>
      <c r="D956" s="43" t="inlineStr">
        <is>
          <t>Castaño Escudero Andrés</t>
        </is>
      </c>
      <c r="E956" s="51" t="n"/>
      <c r="F956" s="52" t="n"/>
      <c r="G956" s="45" t="n">
        <v>4.31</v>
      </c>
      <c r="H956" s="45" t="n">
        <v>2.66</v>
      </c>
      <c r="I956" s="45" t="n">
        <v>4.15</v>
      </c>
      <c r="J956" s="45" t="n">
        <v>3.09</v>
      </c>
      <c r="K956" s="45" t="n">
        <v>5</v>
      </c>
      <c r="L956" s="58">
        <f>IF(OR($A956="",$N956=0),"",COUNTIFS($A$5:$A$1500,$A956,$N$5:$N$1500,"&gt;"&amp;$N956)+1)</f>
        <v/>
      </c>
      <c r="M956" s="58">
        <f>IF(OR($A956="",$N956=0),"",IF(AND($A956&gt;=1001,$A956&lt;=1005),COUNTIFS($A$5:$A$1500,"&gt;=1001",$A$5:$A$1500,"&lt;=1005",$N$5:$N$1500,"&gt;"&amp;$N956)+1,""))</f>
        <v/>
      </c>
      <c r="N956" s="50">
        <f>ROUND(((O956*3+P956*3+Q956*3+R956*3+S956*1)/13)*5,0)</f>
        <v/>
      </c>
      <c r="O956" s="43" t="n">
        <v>57.73</v>
      </c>
      <c r="P956" s="43" t="n">
        <v>36.37</v>
      </c>
      <c r="Q956" s="43" t="n">
        <v>55.94</v>
      </c>
      <c r="R956" s="43" t="n">
        <v>43.9</v>
      </c>
      <c r="S956" s="43" t="n">
        <v>70</v>
      </c>
      <c r="T956" s="58">
        <f>IF($C956="","",IF(ISNA(MATCH($C956,Comparativosimulacros!$E:$E,0)),"Falta en Comparativo","Sí está"))</f>
        <v/>
      </c>
    </row>
    <row r="957" ht="15.75" customHeight="1" s="42">
      <c r="A957" s="50" t="n">
        <v>1104</v>
      </c>
      <c r="B957" s="44" t="n"/>
      <c r="C957" s="44" t="n">
        <v>1127667453</v>
      </c>
      <c r="D957" s="43" t="inlineStr">
        <is>
          <t>Corzo Vergara Camilo Andrés</t>
        </is>
      </c>
      <c r="E957" s="51" t="n"/>
      <c r="F957" s="52" t="n"/>
      <c r="G957" s="45" t="n">
        <v>5</v>
      </c>
      <c r="H957" s="45" t="n">
        <v>3.39</v>
      </c>
      <c r="I957" s="45" t="n">
        <v>3.08</v>
      </c>
      <c r="J957" s="45" t="n">
        <v>3.78</v>
      </c>
      <c r="K957" s="45" t="n">
        <v>2.72</v>
      </c>
      <c r="L957" s="58">
        <f>IF(OR($A957="",$N957=0),"",COUNTIFS($A$5:$A$1500,$A957,$N$5:$N$1500,"&gt;"&amp;$N957)+1)</f>
        <v/>
      </c>
      <c r="M957" s="58">
        <f>IF(OR($A957="",$N957=0),"",IF(AND($A957&gt;=1001,$A957&lt;=1005),COUNTIFS($A$5:$A$1500,"&gt;=1001",$A$5:$A$1500,"&lt;=1005",$N$5:$N$1500,"&gt;"&amp;$N957)+1,""))</f>
        <v/>
      </c>
      <c r="N957" s="50">
        <f>ROUND(((O957*3+P957*3+Q957*3+R957*3+S957*1)/13)*5,0)</f>
        <v/>
      </c>
      <c r="O957" s="43" t="n">
        <v>74.72</v>
      </c>
      <c r="P957" s="43" t="n">
        <v>46.32</v>
      </c>
      <c r="Q957" s="43" t="n">
        <v>41.49</v>
      </c>
      <c r="R957" s="43" t="n">
        <v>53.66</v>
      </c>
      <c r="S957" s="43" t="n">
        <v>36</v>
      </c>
      <c r="T957" s="58">
        <f>IF($C957="","",IF(ISNA(MATCH($C957,Comparativosimulacros!$E:$E,0)),"Falta en Comparativo","Sí está"))</f>
        <v/>
      </c>
    </row>
    <row r="958" ht="15.75" customHeight="1" s="42">
      <c r="A958" s="50" t="n">
        <v>1104</v>
      </c>
      <c r="B958" s="44" t="n"/>
      <c r="C958" s="44" t="n">
        <v>1034919215</v>
      </c>
      <c r="D958" s="43" t="inlineStr">
        <is>
          <t>Díaz Medina Heilyn Silvana</t>
        </is>
      </c>
      <c r="E958" s="51" t="n"/>
      <c r="F958" s="52" t="n"/>
      <c r="G958" s="45" t="n">
        <v>2.72</v>
      </c>
      <c r="H958" s="45" t="n">
        <v>1.86</v>
      </c>
      <c r="I958" s="45" t="n">
        <v>1.5</v>
      </c>
      <c r="J958" s="45" t="n">
        <v>1.89</v>
      </c>
      <c r="K958" s="45" t="n">
        <v>2.42</v>
      </c>
      <c r="L958" s="58">
        <f>IF(OR($A958="",$N958=0),"",COUNTIFS($A$5:$A$1500,$A958,$N$5:$N$1500,"&gt;"&amp;$N958)+1)</f>
        <v/>
      </c>
      <c r="M958" s="58">
        <f>IF(OR($A958="",$N958=0),"",IF(AND($A958&gt;=1001,$A958&lt;=1005),COUNTIFS($A$5:$A$1500,"&gt;=1001",$A$5:$A$1500,"&lt;=1005",$N$5:$N$1500,"&gt;"&amp;$N958)+1,""))</f>
        <v/>
      </c>
      <c r="N958" s="50">
        <f>ROUND(((O958*3+P958*3+Q958*3+R958*3+S958*1)/13)*5,0)</f>
        <v/>
      </c>
      <c r="O958" s="43" t="n">
        <v>36.47</v>
      </c>
      <c r="P958" s="43" t="n">
        <v>25.46</v>
      </c>
      <c r="Q958" s="43" t="n">
        <v>20.21</v>
      </c>
      <c r="R958" s="43" t="n">
        <v>26.83</v>
      </c>
      <c r="S958" s="43" t="n">
        <v>32</v>
      </c>
      <c r="T958" s="58">
        <f>IF($C958="","",IF(ISNA(MATCH($C958,Comparativosimulacros!$E:$E,0)),"Falta en Comparativo","Sí está"))</f>
        <v/>
      </c>
    </row>
    <row r="959" ht="15.75" customHeight="1" s="42">
      <c r="A959" s="50" t="n">
        <v>1104</v>
      </c>
      <c r="B959" s="44" t="n"/>
      <c r="C959" s="44" t="n">
        <v>1118365623</v>
      </c>
      <c r="D959" s="43" t="inlineStr">
        <is>
          <t>Ducuara Zapata Geiner Steven</t>
        </is>
      </c>
      <c r="E959" s="51" t="n"/>
      <c r="F959" s="52" t="n"/>
      <c r="G959" s="45" t="n">
        <v>3.61</v>
      </c>
      <c r="H959" s="45" t="n">
        <v>4.19</v>
      </c>
      <c r="I959" s="45" t="n">
        <v>4.73</v>
      </c>
      <c r="J959" s="45" t="n">
        <v>3.95</v>
      </c>
      <c r="K959" s="45" t="n">
        <v>3.33</v>
      </c>
      <c r="L959" s="58">
        <f>IF(OR($A959="",$N959=0),"",COUNTIFS($A$5:$A$1500,$A959,$N$5:$N$1500,"&gt;"&amp;$N959)+1)</f>
        <v/>
      </c>
      <c r="M959" s="58">
        <f>IF(OR($A959="",$N959=0),"",IF(AND($A959&gt;=1001,$A959&lt;=1005),COUNTIFS($A$5:$A$1500,"&gt;=1001",$A$5:$A$1500,"&lt;=1005",$N$5:$N$1500,"&gt;"&amp;$N959)+1,""))</f>
        <v/>
      </c>
      <c r="N959" s="50">
        <f>ROUND(((O959*3+P959*3+Q959*3+R959*3+S959*1)/13)*5,0)</f>
        <v/>
      </c>
      <c r="O959" s="43" t="n">
        <v>48.39</v>
      </c>
      <c r="P959" s="43" t="n">
        <v>57.39</v>
      </c>
      <c r="Q959" s="43" t="n">
        <v>63.75</v>
      </c>
      <c r="R959" s="43" t="n">
        <v>56.1</v>
      </c>
      <c r="S959" s="43" t="n">
        <v>44</v>
      </c>
      <c r="T959" s="58">
        <f>IF($C959="","",IF(ISNA(MATCH($C959,Comparativosimulacros!$E:$E,0)),"Falta en Comparativo","Sí está"))</f>
        <v/>
      </c>
    </row>
    <row r="960" ht="15.75" customHeight="1" s="42">
      <c r="A960" s="50" t="n">
        <v>1104</v>
      </c>
      <c r="B960" s="44" t="n"/>
      <c r="C960" s="44" t="n">
        <v>1011592276</v>
      </c>
      <c r="D960" s="43" t="inlineStr">
        <is>
          <t>Graciano Loaiza Valeria</t>
        </is>
      </c>
      <c r="E960" s="51" t="n"/>
      <c r="F960" s="52" t="n"/>
      <c r="G960" s="45" t="n">
        <v>3.55</v>
      </c>
      <c r="H960" s="45" t="n">
        <v>3.42</v>
      </c>
      <c r="I960" s="45" t="n">
        <v>3.73</v>
      </c>
      <c r="J960" s="45" t="n">
        <v>3.09</v>
      </c>
      <c r="K960" s="45" t="n">
        <v>3.48</v>
      </c>
      <c r="L960" s="58">
        <f>IF(OR($A960="",$N960=0),"",COUNTIFS($A$5:$A$1500,$A960,$N$5:$N$1500,"&gt;"&amp;$N960)+1)</f>
        <v/>
      </c>
      <c r="M960" s="58">
        <f>IF(OR($A960="",$N960=0),"",IF(AND($A960&gt;=1001,$A960&lt;=1005),COUNTIFS($A$5:$A$1500,"&gt;=1001",$A$5:$A$1500,"&lt;=1005",$N$5:$N$1500,"&gt;"&amp;$N960)+1,""))</f>
        <v/>
      </c>
      <c r="N960" s="50">
        <f>ROUND(((O960*3+P960*3+Q960*3+R960*3+S960*1)/13)*5,0)</f>
        <v/>
      </c>
      <c r="O960" s="43" t="n">
        <v>47.49</v>
      </c>
      <c r="P960" s="43" t="n">
        <v>46.75</v>
      </c>
      <c r="Q960" s="43" t="n">
        <v>50.28</v>
      </c>
      <c r="R960" s="43" t="n">
        <v>43.9</v>
      </c>
      <c r="S960" s="43" t="n">
        <v>46</v>
      </c>
      <c r="T960" s="58">
        <f>IF($C960="","",IF(ISNA(MATCH($C960,Comparativosimulacros!$E:$E,0)),"Falta en Comparativo","Sí está"))</f>
        <v/>
      </c>
    </row>
    <row r="961" ht="15.75" customHeight="1" s="42">
      <c r="A961" s="50" t="n">
        <v>1104</v>
      </c>
      <c r="B961" s="44" t="n"/>
      <c r="C961" s="44" t="n"/>
      <c r="D961" s="43" t="inlineStr">
        <is>
          <t>Guerra Areyana Juan José</t>
        </is>
      </c>
      <c r="E961" s="51" t="n"/>
      <c r="F961" s="52" t="n"/>
      <c r="G961" s="45" t="n">
        <v>3.67</v>
      </c>
      <c r="H961" s="45" t="n">
        <v>4.27</v>
      </c>
      <c r="I961" s="45" t="n">
        <v>4.43</v>
      </c>
      <c r="J961" s="45" t="n">
        <v>4.12</v>
      </c>
      <c r="K961" s="45" t="n">
        <v>4.39</v>
      </c>
      <c r="L961" s="58">
        <f>IF(OR($A961="",$N961=0),"",COUNTIFS($A$5:$A$1500,$A961,$N$5:$N$1500,"&gt;"&amp;$N961)+1)</f>
        <v/>
      </c>
      <c r="M961" s="58">
        <f>IF(OR($A961="",$N961=0),"",IF(AND($A961&gt;=1001,$A961&lt;=1005),COUNTIFS($A$5:$A$1500,"&gt;=1001",$A$5:$A$1500,"&lt;=1005",$N$5:$N$1500,"&gt;"&amp;$N961)+1,""))</f>
        <v/>
      </c>
      <c r="N961" s="50">
        <f>ROUND(((O961*3+P961*3+Q961*3+R961*3+S961*1)/13)*5,0)</f>
        <v/>
      </c>
      <c r="O961" s="43" t="n">
        <v>49.18</v>
      </c>
      <c r="P961" s="43" t="n">
        <v>58.41</v>
      </c>
      <c r="Q961" s="43" t="n">
        <v>59.65</v>
      </c>
      <c r="R961" s="43" t="n">
        <v>58.54</v>
      </c>
      <c r="S961" s="43" t="n">
        <v>58</v>
      </c>
      <c r="T961" s="58">
        <f>IF($C961="","",IF(ISNA(MATCH($C961,Comparativosimulacros!$E:$E,0)),"Falta en Comparativo","Sí está"))</f>
        <v/>
      </c>
    </row>
    <row r="962" ht="15.75" customHeight="1" s="42">
      <c r="A962" s="50" t="n">
        <v>1104</v>
      </c>
      <c r="B962" s="44" t="n"/>
      <c r="C962" s="44" t="n">
        <v>1011592278</v>
      </c>
      <c r="D962" s="43" t="inlineStr">
        <is>
          <t>Hernández Higuita Andrés Julián</t>
        </is>
      </c>
      <c r="E962" s="51" t="n"/>
      <c r="F962" s="52" t="n"/>
      <c r="G962" s="45" t="n">
        <v>2.47</v>
      </c>
      <c r="H962" s="45" t="n">
        <v>4.06</v>
      </c>
      <c r="I962" s="45" t="n">
        <v>4.42</v>
      </c>
      <c r="J962" s="45" t="n">
        <v>3.09</v>
      </c>
      <c r="K962" s="45" t="n">
        <v>4.69</v>
      </c>
      <c r="L962" s="58">
        <f>IF(OR($A962="",$N962=0),"",COUNTIFS($A$5:$A$1500,$A962,$N$5:$N$1500,"&gt;"&amp;$N962)+1)</f>
        <v/>
      </c>
      <c r="M962" s="58">
        <f>IF(OR($A962="",$N962=0),"",IF(AND($A962&gt;=1001,$A962&lt;=1005),COUNTIFS($A$5:$A$1500,"&gt;=1001",$A$5:$A$1500,"&lt;=1005",$N$5:$N$1500,"&gt;"&amp;$N962)+1,""))</f>
        <v/>
      </c>
      <c r="N962" s="50">
        <f>ROUND(((O962*3+P962*3+Q962*3+R962*3+S962*1)/13)*5,0)</f>
        <v/>
      </c>
      <c r="O962" s="43" t="n">
        <v>33.09</v>
      </c>
      <c r="P962" s="43" t="n">
        <v>55.59</v>
      </c>
      <c r="Q962" s="43" t="n">
        <v>59.55</v>
      </c>
      <c r="R962" s="43" t="n">
        <v>43.9</v>
      </c>
      <c r="S962" s="43" t="n">
        <v>62</v>
      </c>
      <c r="T962" s="58">
        <f>IF($C962="","",IF(ISNA(MATCH($C962,Comparativosimulacros!$E:$E,0)),"Falta en Comparativo","Sí está"))</f>
        <v/>
      </c>
    </row>
    <row r="963" ht="15.75" customHeight="1" s="42">
      <c r="A963" s="50" t="n">
        <v>1104</v>
      </c>
      <c r="B963" s="44" t="n"/>
      <c r="C963" s="44" t="n">
        <v>1011593173</v>
      </c>
      <c r="D963" s="43" t="inlineStr">
        <is>
          <t>Hidalgo Guzmán Miguel Ángel</t>
        </is>
      </c>
      <c r="E963" s="51" t="n"/>
      <c r="F963" s="52" t="n"/>
      <c r="G963" s="45" t="n">
        <v>4.88</v>
      </c>
      <c r="H963" s="45" t="n">
        <v>3.53</v>
      </c>
      <c r="I963" s="45" t="n">
        <v>4.58</v>
      </c>
      <c r="J963" s="45" t="n">
        <v>3.95</v>
      </c>
      <c r="K963" s="45" t="n">
        <v>2.27</v>
      </c>
      <c r="L963" s="58">
        <f>IF(OR($A963="",$N963=0),"",COUNTIFS($A$5:$A$1500,$A963,$N$5:$N$1500,"&gt;"&amp;$N963)+1)</f>
        <v/>
      </c>
      <c r="M963" s="58">
        <f>IF(OR($A963="",$N963=0),"",IF(AND($A963&gt;=1001,$A963&lt;=1005),COUNTIFS($A$5:$A$1500,"&gt;=1001",$A$5:$A$1500,"&lt;=1005",$N$5:$N$1500,"&gt;"&amp;$N963)+1,""))</f>
        <v/>
      </c>
      <c r="N963" s="50">
        <f>ROUND(((O963*3+P963*3+Q963*3+R963*3+S963*1)/13)*5,0)</f>
        <v/>
      </c>
      <c r="O963" s="43" t="n">
        <v>65.28</v>
      </c>
      <c r="P963" s="43" t="n">
        <v>48.32</v>
      </c>
      <c r="Q963" s="43" t="n">
        <v>61.7</v>
      </c>
      <c r="R963" s="43" t="n">
        <v>56.1</v>
      </c>
      <c r="S963" s="43" t="n">
        <v>30</v>
      </c>
      <c r="T963" s="58">
        <f>IF($C963="","",IF(ISNA(MATCH($C963,Comparativosimulacros!$E:$E,0)),"Falta en Comparativo","Sí está"))</f>
        <v/>
      </c>
    </row>
    <row r="964" ht="15.75" customHeight="1" s="42">
      <c r="A964" s="50" t="n">
        <v>1104</v>
      </c>
      <c r="B964" s="44" t="n"/>
      <c r="C964" s="44" t="n">
        <v>1045328341</v>
      </c>
      <c r="D964" s="43" t="inlineStr">
        <is>
          <t>Jiménez Idárraga Taliana</t>
        </is>
      </c>
      <c r="E964" s="51" t="n"/>
      <c r="F964" s="52" t="n"/>
      <c r="G964" s="45" t="n">
        <v>3.36</v>
      </c>
      <c r="H964" s="45" t="n">
        <v>2.58</v>
      </c>
      <c r="I964" s="45" t="n">
        <v>2.89</v>
      </c>
      <c r="J964" s="45" t="n">
        <v>2.4</v>
      </c>
      <c r="K964" s="45" t="n">
        <v>2.42</v>
      </c>
      <c r="L964" s="58">
        <f>IF(OR($A964="",$N964=0),"",COUNTIFS($A$5:$A$1500,$A964,$N$5:$N$1500,"&gt;"&amp;$N964)+1)</f>
        <v/>
      </c>
      <c r="M964" s="58">
        <f>IF(OR($A964="",$N964=0),"",IF(AND($A964&gt;=1001,$A964&lt;=1005),COUNTIFS($A$5:$A$1500,"&gt;=1001",$A$5:$A$1500,"&lt;=1005",$N$5:$N$1500,"&gt;"&amp;$N964)+1,""))</f>
        <v/>
      </c>
      <c r="N964" s="50">
        <f>ROUND(((O964*3+P964*3+Q964*3+R964*3+S964*1)/13)*5,0)</f>
        <v/>
      </c>
      <c r="O964" s="43" t="n">
        <v>44.91</v>
      </c>
      <c r="P964" s="43" t="n">
        <v>35.3</v>
      </c>
      <c r="Q964" s="43" t="n">
        <v>38.85</v>
      </c>
      <c r="R964" s="43" t="n">
        <v>34.15</v>
      </c>
      <c r="S964" s="43" t="n">
        <v>32</v>
      </c>
      <c r="T964" s="58">
        <f>IF($C964="","",IF(ISNA(MATCH($C964,Comparativosimulacros!$E:$E,0)),"Falta en Comparativo","Sí está"))</f>
        <v/>
      </c>
    </row>
    <row r="965" ht="15.75" customHeight="1" s="42">
      <c r="A965" s="50" t="n">
        <v>1104</v>
      </c>
      <c r="B965" s="44" t="n"/>
      <c r="C965" s="44" t="n">
        <v>1020114167</v>
      </c>
      <c r="D965" s="43" t="inlineStr">
        <is>
          <t>León Correa Haidervit</t>
        </is>
      </c>
      <c r="E965" s="51" t="n"/>
      <c r="F965" s="52" t="n"/>
      <c r="G965" s="45" t="n">
        <v>3.48</v>
      </c>
      <c r="H965" s="45" t="n">
        <v>4</v>
      </c>
      <c r="I965" s="45" t="n">
        <v>4.62</v>
      </c>
      <c r="J965" s="45" t="n">
        <v>4.29</v>
      </c>
      <c r="K965" s="45" t="n">
        <v>4.39</v>
      </c>
      <c r="L965" s="58">
        <f>IF(OR($A965="",$N965=0),"",COUNTIFS($A$5:$A$1500,$A965,$N$5:$N$1500,"&gt;"&amp;$N965)+1)</f>
        <v/>
      </c>
      <c r="M965" s="58">
        <f>IF(OR($A965="",$N965=0),"",IF(AND($A965&gt;=1001,$A965&lt;=1005),COUNTIFS($A$5:$A$1500,"&gt;=1001",$A$5:$A$1500,"&lt;=1005",$N$5:$N$1500,"&gt;"&amp;$N965)+1,""))</f>
        <v/>
      </c>
      <c r="N965" s="50">
        <f>ROUND(((O965*3+P965*3+Q965*3+R965*3+S965*1)/13)*5,0)</f>
        <v/>
      </c>
      <c r="O965" s="43" t="n">
        <v>46.6</v>
      </c>
      <c r="P965" s="43" t="n">
        <v>54.8</v>
      </c>
      <c r="Q965" s="43" t="n">
        <v>62.19</v>
      </c>
      <c r="R965" s="43" t="n">
        <v>60.98</v>
      </c>
      <c r="S965" s="43" t="n">
        <v>58</v>
      </c>
      <c r="T965" s="58">
        <f>IF($C965="","",IF(ISNA(MATCH($C965,Comparativosimulacros!$E:$E,0)),"Falta en Comparativo","Sí está"))</f>
        <v/>
      </c>
    </row>
    <row r="966" ht="15.75" customHeight="1" s="42">
      <c r="A966" s="50" t="n">
        <v>1104</v>
      </c>
      <c r="B966" s="44" t="n"/>
      <c r="C966" s="44" t="n">
        <v>1011592407</v>
      </c>
      <c r="D966" s="43" t="inlineStr">
        <is>
          <t>López Vásquez Sara</t>
        </is>
      </c>
      <c r="E966" s="51" t="n"/>
      <c r="F966" s="52" t="n"/>
      <c r="G966" s="45" t="n">
        <v>2.46</v>
      </c>
      <c r="H966" s="45" t="n">
        <v>3.4</v>
      </c>
      <c r="I966" s="45" t="n">
        <v>3.5</v>
      </c>
      <c r="J966" s="45" t="n">
        <v>3.43</v>
      </c>
      <c r="K966" s="45" t="n">
        <v>5</v>
      </c>
      <c r="L966" s="58">
        <f>IF(OR($A966="",$N966=0),"",COUNTIFS($A$5:$A$1500,$A966,$N$5:$N$1500,"&gt;"&amp;$N966)+1)</f>
        <v/>
      </c>
      <c r="M966" s="58">
        <f>IF(OR($A966="",$N966=0),"",IF(AND($A966&gt;=1001,$A966&lt;=1005),COUNTIFS($A$5:$A$1500,"&gt;=1001",$A$5:$A$1500,"&lt;=1005",$N$5:$N$1500,"&gt;"&amp;$N966)+1,""))</f>
        <v/>
      </c>
      <c r="N966" s="50">
        <f>ROUND(((O966*3+P966*3+Q966*3+R966*3+S966*1)/13)*5,0)</f>
        <v/>
      </c>
      <c r="O966" s="43" t="n">
        <v>32.99</v>
      </c>
      <c r="P966" s="43" t="n">
        <v>46.56</v>
      </c>
      <c r="Q966" s="43" t="n">
        <v>47.15</v>
      </c>
      <c r="R966" s="43" t="n">
        <v>48.78</v>
      </c>
      <c r="S966" s="43" t="n">
        <v>76</v>
      </c>
      <c r="T966" s="58">
        <f>IF($C966="","",IF(ISNA(MATCH($C966,Comparativosimulacros!$E:$E,0)),"Falta en Comparativo","Sí está"))</f>
        <v/>
      </c>
    </row>
    <row r="967" ht="15.75" customHeight="1" s="42">
      <c r="A967" s="50" t="n">
        <v>1104</v>
      </c>
      <c r="B967" s="44" t="n"/>
      <c r="C967" s="44" t="n">
        <v>1011593299</v>
      </c>
      <c r="D967" s="43" t="inlineStr">
        <is>
          <t>Mesa Tilano Sebastián</t>
        </is>
      </c>
      <c r="E967" s="51" t="n"/>
      <c r="F967" s="52" t="n"/>
      <c r="G967" s="45" t="n">
        <v>4.25</v>
      </c>
      <c r="H967" s="45" t="n">
        <v>3.98</v>
      </c>
      <c r="I967" s="45" t="n">
        <v>3.35</v>
      </c>
      <c r="J967" s="45" t="n">
        <v>4.29</v>
      </c>
      <c r="K967" s="45" t="n">
        <v>3.63</v>
      </c>
      <c r="L967" s="58">
        <f>IF(OR($A967="",$N967=0),"",COUNTIFS($A$5:$A$1500,$A967,$N$5:$N$1500,"&gt;"&amp;$N967)+1)</f>
        <v/>
      </c>
      <c r="M967" s="58">
        <f>IF(OR($A967="",$N967=0),"",IF(AND($A967&gt;=1001,$A967&lt;=1005),COUNTIFS($A$5:$A$1500,"&gt;=1001",$A$5:$A$1500,"&lt;=1005",$N$5:$N$1500,"&gt;"&amp;$N967)+1,""))</f>
        <v/>
      </c>
      <c r="N967" s="50">
        <f>ROUND(((O967*3+P967*3+Q967*3+R967*3+S967*1)/13)*5,0)</f>
        <v/>
      </c>
      <c r="O967" s="43" t="n">
        <v>56.83</v>
      </c>
      <c r="P967" s="43" t="n">
        <v>54.52</v>
      </c>
      <c r="Q967" s="43" t="n">
        <v>45.1</v>
      </c>
      <c r="R967" s="43" t="n">
        <v>60.98</v>
      </c>
      <c r="S967" s="43" t="n">
        <v>48</v>
      </c>
      <c r="T967" s="58">
        <f>IF($C967="","",IF(ISNA(MATCH($C967,Comparativosimulacros!$E:$E,0)),"Falta en Comparativo","Sí está"))</f>
        <v/>
      </c>
    </row>
    <row r="968" ht="15.75" customHeight="1" s="42">
      <c r="A968" s="50" t="n">
        <v>1104</v>
      </c>
      <c r="B968" s="44" t="n"/>
      <c r="C968" s="44" t="n">
        <v>1011592971</v>
      </c>
      <c r="D968" s="43" t="inlineStr">
        <is>
          <t>Muñoz Vargas Valeria</t>
        </is>
      </c>
      <c r="E968" s="51" t="n"/>
      <c r="F968" s="52" t="n"/>
      <c r="G968" s="45" t="n">
        <v>4.12</v>
      </c>
      <c r="H968" s="45" t="n">
        <v>2.81</v>
      </c>
      <c r="I968" s="45" t="n">
        <v>2.31</v>
      </c>
      <c r="J968" s="45" t="n">
        <v>2.06</v>
      </c>
      <c r="K968" s="45" t="n">
        <v>3.48</v>
      </c>
      <c r="L968" s="58">
        <f>IF(OR($A968="",$N968=0),"",COUNTIFS($A$5:$A$1500,$A968,$N$5:$N$1500,"&gt;"&amp;$N968)+1)</f>
        <v/>
      </c>
      <c r="M968" s="58">
        <f>IF(OR($A968="",$N968=0),"",IF(AND($A968&gt;=1001,$A968&lt;=1005),COUNTIFS($A$5:$A$1500,"&gt;=1001",$A$5:$A$1500,"&lt;=1005",$N$5:$N$1500,"&gt;"&amp;$N968)+1,""))</f>
        <v/>
      </c>
      <c r="N968" s="50">
        <f>ROUND(((O968*3+P968*3+Q968*3+R968*3+S968*1)/13)*5,0)</f>
        <v/>
      </c>
      <c r="O968" s="43" t="n">
        <v>55.15</v>
      </c>
      <c r="P968" s="43" t="n">
        <v>38.41</v>
      </c>
      <c r="Q968" s="43" t="n">
        <v>31.04</v>
      </c>
      <c r="R968" s="43" t="n">
        <v>29.27</v>
      </c>
      <c r="S968" s="43" t="n">
        <v>46</v>
      </c>
      <c r="T968" s="58">
        <f>IF($C968="","",IF(ISNA(MATCH($C968,Comparativosimulacros!$E:$E,0)),"Falta en Comparativo","Sí está"))</f>
        <v/>
      </c>
    </row>
    <row r="969" ht="15.75" customHeight="1" s="42">
      <c r="A969" s="50" t="n">
        <v>1104</v>
      </c>
      <c r="B969" s="44" t="n"/>
      <c r="C969" s="44" t="n">
        <v>1092853489</v>
      </c>
      <c r="D969" s="43" t="inlineStr">
        <is>
          <t>Palomino Franco Freddy Andrés</t>
        </is>
      </c>
      <c r="E969" s="51" t="n"/>
      <c r="F969" s="52" t="n"/>
      <c r="G969" s="45" t="n">
        <v>3.55</v>
      </c>
      <c r="H969" s="45" t="n">
        <v>3.33</v>
      </c>
      <c r="I969" s="45" t="n">
        <v>3.97</v>
      </c>
      <c r="J969" s="45" t="n">
        <v>3.95</v>
      </c>
      <c r="K969" s="45" t="n">
        <v>3.78</v>
      </c>
      <c r="L969" s="58">
        <f>IF(OR($A969="",$N969=0),"",COUNTIFS($A$5:$A$1500,$A969,$N$5:$N$1500,"&gt;"&amp;$N969)+1)</f>
        <v/>
      </c>
      <c r="M969" s="58">
        <f>IF(OR($A969="",$N969=0),"",IF(AND($A969&gt;=1001,$A969&lt;=1005),COUNTIFS($A$5:$A$1500,"&gt;=1001",$A$5:$A$1500,"&lt;=1005",$N$5:$N$1500,"&gt;"&amp;$N969)+1,""))</f>
        <v/>
      </c>
      <c r="N969" s="50">
        <f>ROUND(((O969*3+P969*3+Q969*3+R969*3+S969*1)/13)*5,0)</f>
        <v/>
      </c>
      <c r="O969" s="43" t="n">
        <v>47.49</v>
      </c>
      <c r="P969" s="43" t="n">
        <v>45.54</v>
      </c>
      <c r="Q969" s="43" t="n">
        <v>53.4</v>
      </c>
      <c r="R969" s="43" t="n">
        <v>56.1</v>
      </c>
      <c r="S969" s="43" t="n">
        <v>50</v>
      </c>
      <c r="T969" s="58">
        <f>IF($C969="","",IF(ISNA(MATCH($C969,Comparativosimulacros!$E:$E,0)),"Falta en Comparativo","Sí está"))</f>
        <v/>
      </c>
    </row>
    <row r="970" ht="15.75" customHeight="1" s="42">
      <c r="A970" s="50" t="n">
        <v>1104</v>
      </c>
      <c r="B970" s="44" t="n"/>
      <c r="C970" s="44" t="n">
        <v>1011593550</v>
      </c>
      <c r="D970" s="43" t="inlineStr">
        <is>
          <t>Pérez Rivera Gerónimo</t>
        </is>
      </c>
      <c r="E970" s="51" t="n"/>
      <c r="F970" s="52" t="n"/>
      <c r="G970" s="45" t="n">
        <v>3.86</v>
      </c>
      <c r="H970" s="45" t="n">
        <v>3.93</v>
      </c>
      <c r="I970" s="45" t="n">
        <v>4.39</v>
      </c>
      <c r="J970" s="45" t="n">
        <v>3.95</v>
      </c>
      <c r="K970" s="45" t="n">
        <v>4.09</v>
      </c>
      <c r="L970" s="58">
        <f>IF(OR($A970="",$N970=0),"",COUNTIFS($A$5:$A$1500,$A970,$N$5:$N$1500,"&gt;"&amp;$N970)+1)</f>
        <v/>
      </c>
      <c r="M970" s="58">
        <f>IF(OR($A970="",$N970=0),"",IF(AND($A970&gt;=1001,$A970&lt;=1005),COUNTIFS($A$5:$A$1500,"&gt;=1001",$A$5:$A$1500,"&lt;=1005",$N$5:$N$1500,"&gt;"&amp;$N970)+1,""))</f>
        <v/>
      </c>
      <c r="N970" s="50">
        <f>ROUND(((O970*3+P970*3+Q970*3+R970*3+S970*1)/13)*5,0)</f>
        <v/>
      </c>
      <c r="O970" s="43" t="n">
        <v>51.67</v>
      </c>
      <c r="P970" s="43" t="n">
        <v>53.74</v>
      </c>
      <c r="Q970" s="43" t="n">
        <v>59.06</v>
      </c>
      <c r="R970" s="43" t="n">
        <v>56.1</v>
      </c>
      <c r="S970" s="43" t="n">
        <v>54</v>
      </c>
      <c r="T970" s="58">
        <f>IF($C970="","",IF(ISNA(MATCH($C970,Comparativosimulacros!$E:$E,0)),"Falta en Comparativo","Sí está"))</f>
        <v/>
      </c>
    </row>
    <row r="971" ht="15.75" customHeight="1" s="42">
      <c r="A971" s="50" t="n">
        <v>1104</v>
      </c>
      <c r="B971" s="44" t="n"/>
      <c r="C971" s="44" t="n">
        <v>1039477700</v>
      </c>
      <c r="D971" s="43" t="inlineStr">
        <is>
          <t>Quiroz Bolívar Isabella</t>
        </is>
      </c>
      <c r="E971" s="51" t="n"/>
      <c r="F971" s="52" t="n"/>
      <c r="G971" s="45" t="n">
        <v>3.55</v>
      </c>
      <c r="H971" s="45" t="n">
        <v>4.37</v>
      </c>
      <c r="I971" s="45" t="n">
        <v>3.89</v>
      </c>
      <c r="J971" s="45" t="n">
        <v>4.29</v>
      </c>
      <c r="K971" s="45" t="n">
        <v>3.78</v>
      </c>
      <c r="L971" s="58">
        <f>IF(OR($A971="",$N971=0),"",COUNTIFS($A$5:$A$1500,$A971,$N$5:$N$1500,"&gt;"&amp;$N971)+1)</f>
        <v/>
      </c>
      <c r="M971" s="58">
        <f>IF(OR($A971="",$N971=0),"",IF(AND($A971&gt;=1001,$A971&lt;=1005),COUNTIFS($A$5:$A$1500,"&gt;=1001",$A$5:$A$1500,"&lt;=1005",$N$5:$N$1500,"&gt;"&amp;$N971)+1,""))</f>
        <v/>
      </c>
      <c r="N971" s="50">
        <f>ROUND(((O971*3+P971*3+Q971*3+R971*3+S971*1)/13)*5,0)</f>
        <v/>
      </c>
      <c r="O971" s="43" t="n">
        <v>47.49</v>
      </c>
      <c r="P971" s="43" t="n">
        <v>59.75</v>
      </c>
      <c r="Q971" s="43" t="n">
        <v>52.33</v>
      </c>
      <c r="R971" s="43" t="n">
        <v>60.98</v>
      </c>
      <c r="S971" s="43" t="n">
        <v>50</v>
      </c>
      <c r="T971" s="58">
        <f>IF($C971="","",IF(ISNA(MATCH($C971,Comparativosimulacros!$E:$E,0)),"Falta en Comparativo","Sí está"))</f>
        <v/>
      </c>
    </row>
    <row r="972" ht="15.75" customHeight="1" s="42">
      <c r="A972" s="50" t="n">
        <v>1104</v>
      </c>
      <c r="B972" s="44" t="n"/>
      <c r="C972" s="44" t="n">
        <v>1011592639</v>
      </c>
      <c r="D972" s="43" t="inlineStr">
        <is>
          <t>Ramírez Pérez Loreydy</t>
        </is>
      </c>
      <c r="E972" s="51" t="n"/>
      <c r="F972" s="52" t="n"/>
      <c r="G972" s="45" t="n">
        <v>1.71</v>
      </c>
      <c r="H972" s="45" t="n">
        <v>2.58</v>
      </c>
      <c r="I972" s="45" t="n">
        <v>2.65</v>
      </c>
      <c r="J972" s="45" t="n">
        <v>3.09</v>
      </c>
      <c r="K972" s="45" t="n">
        <v>3.63</v>
      </c>
      <c r="L972" s="58">
        <f>IF(OR($A972="",$N972=0),"",COUNTIFS($A$5:$A$1500,$A972,$N$5:$N$1500,"&gt;"&amp;$N972)+1)</f>
        <v/>
      </c>
      <c r="M972" s="58">
        <f>IF(OR($A972="",$N972=0),"",IF(AND($A972&gt;=1001,$A972&lt;=1005),COUNTIFS($A$5:$A$1500,"&gt;=1001",$A$5:$A$1500,"&lt;=1005",$N$5:$N$1500,"&gt;"&amp;$N972)+1,""))</f>
        <v/>
      </c>
      <c r="N972" s="50">
        <f>ROUND(((O972*3+P972*3+Q972*3+R972*3+S972*1)/13)*5,0)</f>
        <v/>
      </c>
      <c r="O972" s="43" t="n">
        <v>22.85</v>
      </c>
      <c r="P972" s="43" t="n">
        <v>35.35</v>
      </c>
      <c r="Q972" s="43" t="n">
        <v>35.73</v>
      </c>
      <c r="R972" s="43" t="n">
        <v>43.9</v>
      </c>
      <c r="S972" s="43" t="n">
        <v>48</v>
      </c>
      <c r="T972" s="58">
        <f>IF($C972="","",IF(ISNA(MATCH($C972,Comparativosimulacros!$E:$E,0)),"Falta en Comparativo","Sí está"))</f>
        <v/>
      </c>
    </row>
    <row r="973" ht="15.75" customHeight="1" s="42">
      <c r="A973" s="50" t="n">
        <v>1104</v>
      </c>
      <c r="B973" s="44" t="n"/>
      <c r="C973" s="44" t="n">
        <v>1011591736</v>
      </c>
      <c r="D973" s="43" t="inlineStr">
        <is>
          <t>Ramírez Vargas Yenifer</t>
        </is>
      </c>
      <c r="E973" s="51" t="n"/>
      <c r="F973" s="52" t="n"/>
      <c r="G973" s="45" t="n">
        <v>2.98</v>
      </c>
      <c r="H973" s="45" t="n">
        <v>2.92</v>
      </c>
      <c r="I973" s="45" t="n">
        <v>2.85</v>
      </c>
      <c r="J973" s="45" t="n">
        <v>2.75</v>
      </c>
      <c r="K973" s="45" t="n">
        <v>2.88</v>
      </c>
      <c r="L973" s="58">
        <f>IF(OR($A973="",$N973=0),"",COUNTIFS($A$5:$A$1500,$A973,$N$5:$N$1500,"&gt;"&amp;$N973)+1)</f>
        <v/>
      </c>
      <c r="M973" s="58">
        <f>IF(OR($A973="",$N973=0),"",IF(AND($A973&gt;=1001,$A973&lt;=1005),COUNTIFS($A$5:$A$1500,"&gt;=1001",$A$5:$A$1500,"&lt;=1005",$N$5:$N$1500,"&gt;"&amp;$N973)+1,""))</f>
        <v/>
      </c>
      <c r="N973" s="50">
        <f>ROUND(((O973*3+P973*3+Q973*3+R973*3+S973*1)/13)*5,0)</f>
        <v/>
      </c>
      <c r="O973" s="43" t="n">
        <v>39.84</v>
      </c>
      <c r="P973" s="43" t="n">
        <v>40.01</v>
      </c>
      <c r="Q973" s="43" t="n">
        <v>38.37</v>
      </c>
      <c r="R973" s="43" t="n">
        <v>39.02</v>
      </c>
      <c r="S973" s="43" t="n">
        <v>38</v>
      </c>
      <c r="T973" s="58">
        <f>IF($C973="","",IF(ISNA(MATCH($C973,Comparativosimulacros!$E:$E,0)),"Falta en Comparativo","Sí está"))</f>
        <v/>
      </c>
    </row>
    <row r="974" ht="15.75" customHeight="1" s="42">
      <c r="A974" s="50" t="n">
        <v>1104</v>
      </c>
      <c r="B974" s="44" t="n"/>
      <c r="C974" s="44" t="n">
        <v>1011513729</v>
      </c>
      <c r="D974" s="43" t="inlineStr">
        <is>
          <t>Rivera Carvajal Eileen</t>
        </is>
      </c>
      <c r="E974" s="51" t="n"/>
      <c r="F974" s="52" t="n"/>
      <c r="G974" s="45" t="n">
        <v>3.55</v>
      </c>
      <c r="H974" s="45" t="n">
        <v>5</v>
      </c>
      <c r="I974" s="45" t="n">
        <v>3.85</v>
      </c>
      <c r="J974" s="45" t="n">
        <v>4.29</v>
      </c>
      <c r="K974" s="45" t="n">
        <v>3.33</v>
      </c>
      <c r="L974" s="58">
        <f>IF(OR($A974="",$N974=0),"",COUNTIFS($A$5:$A$1500,$A974,$N$5:$N$1500,"&gt;"&amp;$N974)+1)</f>
        <v/>
      </c>
      <c r="M974" s="58">
        <f>IF(OR($A974="",$N974=0),"",IF(AND($A974&gt;=1001,$A974&lt;=1005),COUNTIFS($A$5:$A$1500,"&gt;=1001",$A$5:$A$1500,"&lt;=1005",$N$5:$N$1500,"&gt;"&amp;$N974)+1,""))</f>
        <v/>
      </c>
      <c r="N974" s="50">
        <f>ROUND(((O974*3+P974*3+Q974*3+R974*3+S974*1)/13)*5,0)</f>
        <v/>
      </c>
      <c r="O974" s="43" t="n">
        <v>47.49</v>
      </c>
      <c r="P974" s="43" t="n">
        <v>71.12</v>
      </c>
      <c r="Q974" s="43" t="n">
        <v>51.84</v>
      </c>
      <c r="R974" s="43" t="n">
        <v>60.98</v>
      </c>
      <c r="S974" s="43" t="n">
        <v>44</v>
      </c>
      <c r="T974" s="58">
        <f>IF($C974="","",IF(ISNA(MATCH($C974,Comparativosimulacros!$E:$E,0)),"Falta en Comparativo","Sí está"))</f>
        <v/>
      </c>
    </row>
    <row r="975" ht="15.75" customHeight="1" s="42">
      <c r="A975" s="50" t="n">
        <v>1104</v>
      </c>
      <c r="B975" s="44" t="n"/>
      <c r="C975" s="44" t="n">
        <v>5854561</v>
      </c>
      <c r="D975" s="43" t="inlineStr">
        <is>
          <t>Salcedo Pérez Heyder Antonio</t>
        </is>
      </c>
      <c r="E975" s="51" t="n"/>
      <c r="F975" s="52" t="n"/>
      <c r="G975" s="45" t="n">
        <v>2.98</v>
      </c>
      <c r="H975" s="45" t="n">
        <v>3.3</v>
      </c>
      <c r="I975" s="45" t="n">
        <v>3.05</v>
      </c>
      <c r="J975" s="45" t="n">
        <v>3.26</v>
      </c>
      <c r="K975" s="45" t="n">
        <v>2.88</v>
      </c>
      <c r="L975" s="58">
        <f>IF(OR($A975="",$N975=0),"",COUNTIFS($A$5:$A$1500,$A975,$N$5:$N$1500,"&gt;"&amp;$N975)+1)</f>
        <v/>
      </c>
      <c r="M975" s="58">
        <f>IF(OR($A975="",$N975=0),"",IF(AND($A975&gt;=1001,$A975&lt;=1005),COUNTIFS($A$5:$A$1500,"&gt;=1001",$A$5:$A$1500,"&lt;=1005",$N$5:$N$1500,"&gt;"&amp;$N975)+1,""))</f>
        <v/>
      </c>
      <c r="N975" s="50">
        <f>ROUND(((O975*3+P975*3+Q975*3+R975*3+S975*1)/13)*5,0)</f>
        <v/>
      </c>
      <c r="O975" s="43" t="n">
        <v>39.84</v>
      </c>
      <c r="P975" s="43" t="n">
        <v>45.18</v>
      </c>
      <c r="Q975" s="43" t="n">
        <v>41.01</v>
      </c>
      <c r="R975" s="43" t="n">
        <v>46.34</v>
      </c>
      <c r="S975" s="43" t="n">
        <v>38</v>
      </c>
      <c r="T975" s="58">
        <f>IF($C975="","",IF(ISNA(MATCH($C975,Comparativosimulacros!$E:$E,0)),"Falta en Comparativo","Sí está"))</f>
        <v/>
      </c>
    </row>
    <row r="976" ht="15.75" customHeight="1" s="42">
      <c r="A976" s="50" t="n">
        <v>1104</v>
      </c>
      <c r="B976" s="44" t="n"/>
      <c r="C976" s="44" t="n">
        <v>1011593005</v>
      </c>
      <c r="D976" s="43" t="inlineStr">
        <is>
          <t>Santana Serna Ana Sofia</t>
        </is>
      </c>
      <c r="E976" s="51" t="n"/>
      <c r="F976" s="52" t="n"/>
      <c r="G976" s="45" t="n">
        <v>2.41</v>
      </c>
      <c r="H976" s="45" t="n">
        <v>4.47</v>
      </c>
      <c r="I976" s="45" t="n">
        <v>3.81</v>
      </c>
      <c r="J976" s="45" t="n">
        <v>4.46</v>
      </c>
      <c r="K976" s="45" t="n">
        <v>4.69</v>
      </c>
      <c r="L976" s="58">
        <f>IF(OR($A976="",$N976=0),"",COUNTIFS($A$5:$A$1500,$A976,$N$5:$N$1500,"&gt;"&amp;$N976)+1)</f>
        <v/>
      </c>
      <c r="M976" s="58">
        <f>IF(OR($A976="",$N976=0),"",IF(AND($A976&gt;=1001,$A976&lt;=1005),COUNTIFS($A$5:$A$1500,"&gt;=1001",$A$5:$A$1500,"&lt;=1005",$N$5:$N$1500,"&gt;"&amp;$N976)+1,""))</f>
        <v/>
      </c>
      <c r="N976" s="50">
        <f>ROUND(((O976*3+P976*3+Q976*3+R976*3+S976*1)/13)*5,0)</f>
        <v/>
      </c>
      <c r="O976" s="43" t="n">
        <v>32.19</v>
      </c>
      <c r="P976" s="43" t="n">
        <v>61.19</v>
      </c>
      <c r="Q976" s="43" t="n">
        <v>51.35</v>
      </c>
      <c r="R976" s="43" t="n">
        <v>63.41</v>
      </c>
      <c r="S976" s="43" t="n">
        <v>62</v>
      </c>
      <c r="T976" s="58">
        <f>IF($C976="","",IF(ISNA(MATCH($C976,Comparativosimulacros!$E:$E,0)),"Falta en Comparativo","Sí está"))</f>
        <v/>
      </c>
    </row>
    <row r="977" ht="15.75" customHeight="1" s="42">
      <c r="A977" s="50" t="n">
        <v>1104</v>
      </c>
      <c r="B977" s="44" t="n"/>
      <c r="C977" s="44" t="n">
        <v>1011593142</v>
      </c>
      <c r="D977" s="43" t="inlineStr">
        <is>
          <t>Sepúlveda González María Fernanda</t>
        </is>
      </c>
      <c r="E977" s="51" t="n"/>
      <c r="F977" s="52" t="n"/>
      <c r="G977" s="45" t="n">
        <v>3.99</v>
      </c>
      <c r="H977" s="45" t="n">
        <v>2.78</v>
      </c>
      <c r="I977" s="45" t="n">
        <v>3.93</v>
      </c>
      <c r="J977" s="45" t="n">
        <v>3.26</v>
      </c>
      <c r="K977" s="45" t="n">
        <v>3.63</v>
      </c>
      <c r="L977" s="58">
        <f>IF(OR($A977="",$N977=0),"",COUNTIFS($A$5:$A$1500,$A977,$N$5:$N$1500,"&gt;"&amp;$N977)+1)</f>
        <v/>
      </c>
      <c r="M977" s="58">
        <f>IF(OR($A977="",$N977=0),"",IF(AND($A977&gt;=1001,$A977&lt;=1005),COUNTIFS($A$5:$A$1500,"&gt;=1001",$A$5:$A$1500,"&lt;=1005",$N$5:$N$1500,"&gt;"&amp;$N977)+1,""))</f>
        <v/>
      </c>
      <c r="N977" s="50">
        <f>ROUND(((O977*3+P977*3+Q977*3+R977*3+S977*1)/13)*5,0)</f>
        <v/>
      </c>
      <c r="O977" s="43" t="n">
        <v>53.46</v>
      </c>
      <c r="P977" s="43" t="n">
        <v>38.01</v>
      </c>
      <c r="Q977" s="43" t="n">
        <v>52.92</v>
      </c>
      <c r="R977" s="43" t="n">
        <v>46.34</v>
      </c>
      <c r="S977" s="43" t="n">
        <v>48</v>
      </c>
      <c r="T977" s="58">
        <f>IF($C977="","",IF(ISNA(MATCH($C977,Comparativosimulacros!$E:$E,0)),"Falta en Comparativo","Sí está"))</f>
        <v/>
      </c>
    </row>
    <row r="978" ht="15.75" customHeight="1" s="42">
      <c r="A978" s="50" t="n">
        <v>1104</v>
      </c>
      <c r="B978" s="44" t="n"/>
      <c r="C978" s="44" t="n">
        <v>1011592828</v>
      </c>
      <c r="D978" s="43" t="inlineStr">
        <is>
          <t>Suarez Arango Samara</t>
        </is>
      </c>
      <c r="E978" s="51" t="n"/>
      <c r="F978" s="52" t="n"/>
      <c r="G978" s="45" t="n">
        <v>3.04</v>
      </c>
      <c r="H978" s="45" t="n">
        <v>4.24</v>
      </c>
      <c r="I978" s="45" t="n">
        <v>3.5</v>
      </c>
      <c r="J978" s="45" t="n">
        <v>4.29</v>
      </c>
      <c r="K978" s="45" t="n">
        <v>3.18</v>
      </c>
      <c r="L978" s="58">
        <f>IF(OR($A978="",$N978=0),"",COUNTIFS($A$5:$A$1500,$A978,$N$5:$N$1500,"&gt;"&amp;$N978)+1)</f>
        <v/>
      </c>
      <c r="M978" s="58">
        <f>IF(OR($A978="",$N978=0),"",IF(AND($A978&gt;=1001,$A978&lt;=1005),COUNTIFS($A$5:$A$1500,"&gt;=1001",$A$5:$A$1500,"&lt;=1005",$N$5:$N$1500,"&gt;"&amp;$N978)+1,""))</f>
        <v/>
      </c>
      <c r="N978" s="50">
        <f>ROUND(((O978*3+P978*3+Q978*3+R978*3+S978*1)/13)*5,0)</f>
        <v/>
      </c>
      <c r="O978" s="43" t="n">
        <v>40.74</v>
      </c>
      <c r="P978" s="43" t="n">
        <v>58.06</v>
      </c>
      <c r="Q978" s="43" t="n">
        <v>47.15</v>
      </c>
      <c r="R978" s="43" t="n">
        <v>60.98</v>
      </c>
      <c r="S978" s="43" t="n">
        <v>42</v>
      </c>
      <c r="T978" s="58">
        <f>IF($C978="","",IF(ISNA(MATCH($C978,Comparativosimulacros!$E:$E,0)),"Falta en Comparativo","Sí está"))</f>
        <v/>
      </c>
    </row>
    <row r="979" ht="15.75" customHeight="1" s="42">
      <c r="A979" s="50" t="n">
        <v>1104</v>
      </c>
      <c r="B979" s="44" t="n"/>
      <c r="C979" s="44" t="n">
        <v>1011591289</v>
      </c>
      <c r="D979" s="43" t="inlineStr">
        <is>
          <t>Tangarife Acevedo Juan Andrés</t>
        </is>
      </c>
      <c r="E979" s="51" t="n"/>
      <c r="F979" s="52" t="n"/>
      <c r="G979" s="45" t="n">
        <v>4.63</v>
      </c>
      <c r="H979" s="45" t="n">
        <v>4.44</v>
      </c>
      <c r="I979" s="45" t="n">
        <v>3.08</v>
      </c>
      <c r="J979" s="45" t="n">
        <v>2.75</v>
      </c>
      <c r="K979" s="45" t="n">
        <v>3.33</v>
      </c>
      <c r="L979" s="58">
        <f>IF(OR($A979="",$N979=0),"",COUNTIFS($A$5:$A$1500,$A979,$N$5:$N$1500,"&gt;"&amp;$N979)+1)</f>
        <v/>
      </c>
      <c r="M979" s="58">
        <f>IF(OR($A979="",$N979=0),"",IF(AND($A979&gt;=1001,$A979&lt;=1005),COUNTIFS($A$5:$A$1500,"&gt;=1001",$A$5:$A$1500,"&lt;=1005",$N$5:$N$1500,"&gt;"&amp;$N979)+1,""))</f>
        <v/>
      </c>
      <c r="N979" s="50">
        <f>ROUND(((O979*3+P979*3+Q979*3+R979*3+S979*1)/13)*5,0)</f>
        <v/>
      </c>
      <c r="O979" s="43" t="n">
        <v>62</v>
      </c>
      <c r="P979" s="43" t="n">
        <v>60.72</v>
      </c>
      <c r="Q979" s="43" t="n">
        <v>41.49</v>
      </c>
      <c r="R979" s="43" t="n">
        <v>39.02</v>
      </c>
      <c r="S979" s="43" t="n">
        <v>44</v>
      </c>
      <c r="T979" s="58">
        <f>IF($C979="","",IF(ISNA(MATCH($C979,Comparativosimulacros!$E:$E,0)),"Falta en Comparativo","Sí está"))</f>
        <v/>
      </c>
    </row>
    <row r="980" ht="15.75" customHeight="1" s="42">
      <c r="A980" s="50" t="n">
        <v>1104</v>
      </c>
      <c r="B980" s="44" t="n"/>
      <c r="C980" s="44" t="n">
        <v>1011593318</v>
      </c>
      <c r="D980" s="43" t="inlineStr">
        <is>
          <t>Valencia Piedrahita Juliana</t>
        </is>
      </c>
      <c r="E980" s="51" t="n"/>
      <c r="F980" s="52" t="n"/>
      <c r="G980" s="45" t="n">
        <v>3.93</v>
      </c>
      <c r="H980" s="45" t="n">
        <v>2.97</v>
      </c>
      <c r="I980" s="45" t="n">
        <v>2.85</v>
      </c>
      <c r="J980" s="45" t="n">
        <v>4.29</v>
      </c>
      <c r="K980" s="45" t="n">
        <v>3.63</v>
      </c>
      <c r="L980" s="58">
        <f>IF(OR($A980="",$N980=0),"",COUNTIFS($A$5:$A$1500,$A980,$N$5:$N$1500,"&gt;"&amp;$N980)+1)</f>
        <v/>
      </c>
      <c r="M980" s="58">
        <f>IF(OR($A980="",$N980=0),"",IF(AND($A980&gt;=1001,$A980&lt;=1005),COUNTIFS($A$5:$A$1500,"&gt;=1001",$A$5:$A$1500,"&lt;=1005",$N$5:$N$1500,"&gt;"&amp;$N980)+1,""))</f>
        <v/>
      </c>
      <c r="N980" s="50">
        <f>ROUND(((O980*3+P980*3+Q980*3+R980*3+S980*1)/13)*5,0)</f>
        <v/>
      </c>
      <c r="O980" s="43" t="n">
        <v>52.66</v>
      </c>
      <c r="P980" s="43" t="n">
        <v>40.69</v>
      </c>
      <c r="Q980" s="43" t="n">
        <v>38.37</v>
      </c>
      <c r="R980" s="43" t="n">
        <v>60.98</v>
      </c>
      <c r="S980" s="43" t="n">
        <v>48</v>
      </c>
      <c r="T980" s="58">
        <f>IF($C980="","",IF(ISNA(MATCH($C980,Comparativosimulacros!$E:$E,0)),"Falta en Comparativo","Sí está"))</f>
        <v/>
      </c>
    </row>
    <row r="981" ht="15.75" customHeight="1" s="42">
      <c r="A981" s="50" t="n">
        <v>1104</v>
      </c>
      <c r="B981" s="44" t="n"/>
      <c r="C981" s="44" t="n">
        <v>1011592799</v>
      </c>
      <c r="D981" s="43" t="inlineStr">
        <is>
          <t>Vargas Cartagena Juan Pablo</t>
        </is>
      </c>
      <c r="E981" s="51" t="n"/>
      <c r="F981" s="52" t="n"/>
      <c r="G981" s="45" t="n">
        <v>2.6</v>
      </c>
      <c r="H981" s="45" t="n">
        <v>2.43</v>
      </c>
      <c r="I981" s="45" t="n">
        <v>2.92</v>
      </c>
      <c r="J981" s="45" t="n">
        <v>3.43</v>
      </c>
      <c r="K981" s="45" t="n">
        <v>1.97</v>
      </c>
      <c r="L981" s="58">
        <f>IF(OR($A981="",$N981=0),"",COUNTIFS($A$5:$A$1500,$A981,$N$5:$N$1500,"&gt;"&amp;$N981)+1)</f>
        <v/>
      </c>
      <c r="M981" s="58">
        <f>IF(OR($A981="",$N981=0),"",IF(AND($A981&gt;=1001,$A981&lt;=1005),COUNTIFS($A$5:$A$1500,"&gt;=1001",$A$5:$A$1500,"&lt;=1005",$N$5:$N$1500,"&gt;"&amp;$N981)+1,""))</f>
        <v/>
      </c>
      <c r="N981" s="50">
        <f>ROUND(((O981*3+P981*3+Q981*3+R981*3+S981*1)/13)*5,0)</f>
        <v/>
      </c>
      <c r="O981" s="43" t="n">
        <v>34.78</v>
      </c>
      <c r="P981" s="43" t="n">
        <v>33.19</v>
      </c>
      <c r="Q981" s="43" t="n">
        <v>39.34</v>
      </c>
      <c r="R981" s="43" t="n">
        <v>48.78</v>
      </c>
      <c r="S981" s="43" t="n">
        <v>26</v>
      </c>
      <c r="T981" s="58">
        <f>IF($C981="","",IF(ISNA(MATCH($C981,Comparativosimulacros!$E:$E,0)),"Falta en Comparativo","Sí está"))</f>
        <v/>
      </c>
    </row>
    <row r="982" ht="15.75" customHeight="1" s="42">
      <c r="A982" s="50" t="inlineStr">
        <is>
          <t>CM9</t>
        </is>
      </c>
      <c r="B982" s="44" t="n"/>
      <c r="C982" s="44" t="n"/>
      <c r="D982" s="43" t="inlineStr">
        <is>
          <t>Carvajal Aguinaga Nellyla</t>
        </is>
      </c>
      <c r="E982" s="51" t="n"/>
      <c r="F982" s="52" t="n"/>
      <c r="G982" s="45" t="n">
        <v>3.66</v>
      </c>
      <c r="H982" s="45" t="n">
        <v>2.69</v>
      </c>
      <c r="I982" s="45" t="n">
        <v>2.26</v>
      </c>
      <c r="J982" s="45" t="n">
        <v>2.44</v>
      </c>
      <c r="K982" s="45" t="n">
        <v>3.21</v>
      </c>
      <c r="L982" s="58">
        <f>IF(OR($A982="",$N982=0),"",COUNTIFS($A$5:$A$1500,$A982,$N$5:$N$1500,"&gt;"&amp;$N982)+1)</f>
        <v/>
      </c>
      <c r="M982" s="58">
        <f>IF(OR($A982="",$N982=0),"",IF(AND($A982&gt;=1001,$A982&lt;=1005),COUNTIFS($A$5:$A$1500,"&gt;=1001",$A$5:$A$1500,"&lt;=1005",$N$5:$N$1500,"&gt;"&amp;$N982)+1,""))</f>
        <v/>
      </c>
      <c r="N982" s="50">
        <f>ROUND(((O982*3+P982*3+Q982*3+R982*3+S982*1)/13)*5,0)</f>
        <v/>
      </c>
      <c r="O982" s="43" t="n">
        <v>63.5</v>
      </c>
      <c r="P982" s="43" t="n">
        <v>40.89</v>
      </c>
      <c r="Q982" s="43" t="n">
        <v>36.13</v>
      </c>
      <c r="R982" s="43" t="n">
        <v>35</v>
      </c>
      <c r="S982" s="43" t="n">
        <v>50</v>
      </c>
      <c r="T982" s="58">
        <f>IF($C982="","",IF(ISNA(MATCH($C982,Comparativosimulacros!$E:$E,0)),"Falta en Comparativo","Sí está"))</f>
        <v/>
      </c>
    </row>
    <row r="983" ht="15.75" customHeight="1" s="42">
      <c r="A983" s="50" t="inlineStr">
        <is>
          <t>CM9</t>
        </is>
      </c>
      <c r="B983" s="44" t="n"/>
      <c r="C983" s="44" t="n"/>
      <c r="D983" s="43" t="inlineStr">
        <is>
          <t>Carvajal Quiros Juan Sebastián</t>
        </is>
      </c>
      <c r="E983" s="51" t="n"/>
      <c r="F983" s="52" t="n"/>
      <c r="G983" s="45" t="n">
        <v>3.85</v>
      </c>
      <c r="H983" s="45" t="n">
        <v>3.14</v>
      </c>
      <c r="I983" s="45" t="n">
        <v>4.26</v>
      </c>
      <c r="J983" s="45" t="n">
        <v>3.13</v>
      </c>
      <c r="K983" s="45" t="n">
        <v>2.57</v>
      </c>
      <c r="L983" s="58">
        <f>IF(OR($A983="",$N983=0),"",COUNTIFS($A$5:$A$1500,$A983,$N$5:$N$1500,"&gt;"&amp;$N983)+1)</f>
        <v/>
      </c>
      <c r="M983" s="58">
        <f>IF(OR($A983="",$N983=0),"",IF(AND($A983&gt;=1001,$A983&lt;=1005),COUNTIFS($A$5:$A$1500,"&gt;=1001",$A$5:$A$1500,"&lt;=1005",$N$5:$N$1500,"&gt;"&amp;$N983)+1,""))</f>
        <v/>
      </c>
      <c r="N983" s="50">
        <f>ROUND(((O983*3+P983*3+Q983*3+R983*3+S983*1)/13)*5,0)</f>
        <v/>
      </c>
      <c r="O983" s="43" t="n">
        <v>66.75</v>
      </c>
      <c r="P983" s="43" t="n">
        <v>47.74</v>
      </c>
      <c r="Q983" s="43" t="n">
        <v>68.13</v>
      </c>
      <c r="R983" s="43" t="n">
        <v>45</v>
      </c>
      <c r="S983" s="43" t="n">
        <v>40</v>
      </c>
      <c r="T983" s="58">
        <f>IF($C983="","",IF(ISNA(MATCH($C983,Comparativosimulacros!$E:$E,0)),"Falta en Comparativo","Sí está"))</f>
        <v/>
      </c>
    </row>
    <row r="984" ht="15.75" customHeight="1" s="42">
      <c r="A984" s="50" t="inlineStr">
        <is>
          <t>CM9</t>
        </is>
      </c>
      <c r="B984" s="44" t="n"/>
      <c r="C984" s="44" t="n"/>
      <c r="D984" s="43" t="inlineStr">
        <is>
          <t>Chica Baena Breiner</t>
        </is>
      </c>
      <c r="E984" s="51" t="n"/>
      <c r="F984" s="52" t="n"/>
      <c r="G984" s="45" t="n">
        <v>4.41</v>
      </c>
      <c r="H984" s="45" t="n">
        <v>3.16</v>
      </c>
      <c r="I984" s="45" t="n">
        <v>3.08</v>
      </c>
      <c r="J984" s="45" t="n">
        <v>3.48</v>
      </c>
      <c r="K984" s="45" t="n">
        <v>3.53</v>
      </c>
      <c r="L984" s="58">
        <f>IF(OR($A984="",$N984=0),"",COUNTIFS($A$5:$A$1500,$A984,$N$5:$N$1500,"&gt;"&amp;$N984)+1)</f>
        <v/>
      </c>
      <c r="M984" s="58">
        <f>IF(OR($A984="",$N984=0),"",IF(AND($A984&gt;=1001,$A984&lt;=1005),COUNTIFS($A$5:$A$1500,"&gt;=1001",$A$5:$A$1500,"&lt;=1005",$N$5:$N$1500,"&gt;"&amp;$N984)+1,""))</f>
        <v/>
      </c>
      <c r="N984" s="50">
        <f>ROUND(((O984*3+P984*3+Q984*3+R984*3+S984*1)/13)*5,0)</f>
        <v/>
      </c>
      <c r="O984" s="43" t="n">
        <v>76.5</v>
      </c>
      <c r="P984" s="43" t="n">
        <v>48.1</v>
      </c>
      <c r="Q984" s="43" t="n">
        <v>49.25</v>
      </c>
      <c r="R984" s="43" t="n">
        <v>50</v>
      </c>
      <c r="S984" s="43" t="n">
        <v>55</v>
      </c>
      <c r="T984" s="58">
        <f>IF($C984="","",IF(ISNA(MATCH($C984,Comparativosimulacros!$E:$E,0)),"Falta en Comparativo","Sí está"))</f>
        <v/>
      </c>
    </row>
    <row r="985" ht="15.75" customHeight="1" s="42">
      <c r="A985" s="50" t="inlineStr">
        <is>
          <t>CM9</t>
        </is>
      </c>
      <c r="B985" s="44" t="n"/>
      <c r="C985" s="44" t="n"/>
      <c r="D985" s="43" t="inlineStr">
        <is>
          <t>Cifuentes Villa Miguel Ángel</t>
        </is>
      </c>
      <c r="E985" s="51" t="n"/>
      <c r="F985" s="52" t="n"/>
      <c r="G985" s="45" t="n">
        <v>4.22</v>
      </c>
      <c r="H985" s="45" t="n">
        <v>4.82</v>
      </c>
      <c r="I985" s="45" t="n">
        <v>5</v>
      </c>
      <c r="J985" s="45" t="n">
        <v>4.53</v>
      </c>
      <c r="K985" s="45" t="n">
        <v>3.86</v>
      </c>
      <c r="L985" s="58">
        <f>IF(OR($A985="",$N985=0),"",COUNTIFS($A$5:$A$1500,$A985,$N$5:$N$1500,"&gt;"&amp;$N985)+1)</f>
        <v/>
      </c>
      <c r="M985" s="58">
        <f>IF(OR($A985="",$N985=0),"",IF(AND($A985&gt;=1001,$A985&lt;=1005),COUNTIFS($A$5:$A$1500,"&gt;=1001",$A$5:$A$1500,"&lt;=1005",$N$5:$N$1500,"&gt;"&amp;$N985)+1,""))</f>
        <v/>
      </c>
      <c r="N985" s="50">
        <f>ROUND(((O985*3+P985*3+Q985*3+R985*3+S985*1)/13)*5,0)</f>
        <v/>
      </c>
      <c r="O985" s="43" t="n">
        <v>73.25</v>
      </c>
      <c r="P985" s="43" t="n">
        <v>73.27</v>
      </c>
      <c r="Q985" s="43" t="n">
        <v>84.5</v>
      </c>
      <c r="R985" s="43" t="n">
        <v>65</v>
      </c>
      <c r="S985" s="43" t="n">
        <v>60</v>
      </c>
      <c r="T985" s="58">
        <f>IF($C985="","",IF(ISNA(MATCH($C985,Comparativosimulacros!$E:$E,0)),"Falta en Comparativo","Sí está"))</f>
        <v/>
      </c>
    </row>
    <row r="986" ht="15.75" customHeight="1" s="42">
      <c r="A986" s="50" t="inlineStr">
        <is>
          <t>CM9</t>
        </is>
      </c>
      <c r="B986" s="44" t="n"/>
      <c r="C986" s="44" t="n"/>
      <c r="D986" s="43" t="inlineStr">
        <is>
          <t>Córdoba Jaramillo Alejandro</t>
        </is>
      </c>
      <c r="E986" s="51" t="n"/>
      <c r="F986" s="52" t="n"/>
      <c r="G986" s="45" t="n">
        <v>3.47</v>
      </c>
      <c r="H986" s="45" t="n">
        <v>3.87</v>
      </c>
      <c r="I986" s="45" t="n">
        <v>3.72</v>
      </c>
      <c r="J986" s="45" t="n">
        <v>2.44</v>
      </c>
      <c r="K986" s="45" t="n">
        <v>4.82</v>
      </c>
      <c r="L986" s="58">
        <f>IF(OR($A986="",$N986=0),"",COUNTIFS($A$5:$A$1500,$A986,$N$5:$N$1500,"&gt;"&amp;$N986)+1)</f>
        <v/>
      </c>
      <c r="M986" s="58">
        <f>IF(OR($A986="",$N986=0),"",IF(AND($A986&gt;=1001,$A986&lt;=1005),COUNTIFS($A$5:$A$1500,"&gt;=1001",$A$5:$A$1500,"&lt;=1005",$N$5:$N$1500,"&gt;"&amp;$N986)+1,""))</f>
        <v/>
      </c>
      <c r="N986" s="50">
        <f>ROUND(((O986*3+P986*3+Q986*3+R986*3+S986*1)/13)*5,0)</f>
        <v/>
      </c>
      <c r="O986" s="43" t="n">
        <v>60.25</v>
      </c>
      <c r="P986" s="43" t="n">
        <v>58.87</v>
      </c>
      <c r="Q986" s="43" t="n">
        <v>59.5</v>
      </c>
      <c r="R986" s="43" t="n">
        <v>35</v>
      </c>
      <c r="S986" s="43" t="n">
        <v>75</v>
      </c>
      <c r="T986" s="58">
        <f>IF($C986="","",IF(ISNA(MATCH($C986,Comparativosimulacros!$E:$E,0)),"Falta en Comparativo","Sí está"))</f>
        <v/>
      </c>
    </row>
    <row r="987" ht="15.75" customHeight="1" s="42">
      <c r="A987" s="50" t="inlineStr">
        <is>
          <t>CM9</t>
        </is>
      </c>
      <c r="B987" s="44" t="n"/>
      <c r="C987" s="44" t="n"/>
      <c r="D987" s="43" t="inlineStr">
        <is>
          <t>David Cely Mailyn Sofía</t>
        </is>
      </c>
      <c r="E987" s="51" t="n"/>
      <c r="F987" s="52" t="n"/>
      <c r="G987" s="45" t="n">
        <v>3.47</v>
      </c>
      <c r="H987" s="45" t="n">
        <v>3.55</v>
      </c>
      <c r="I987" s="45" t="n">
        <v>4.7</v>
      </c>
      <c r="J987" s="45" t="n">
        <v>5</v>
      </c>
      <c r="K987" s="45" t="n">
        <v>3.21</v>
      </c>
      <c r="L987" s="58">
        <f>IF(OR($A987="",$N987=0),"",COUNTIFS($A$5:$A$1500,$A987,$N$5:$N$1500,"&gt;"&amp;$N987)+1)</f>
        <v/>
      </c>
      <c r="M987" s="58">
        <f>IF(OR($A987="",$N987=0),"",IF(AND($A987&gt;=1001,$A987&lt;=1005),COUNTIFS($A$5:$A$1500,"&gt;=1001",$A$5:$A$1500,"&lt;=1005",$N$5:$N$1500,"&gt;"&amp;$N987)+1,""))</f>
        <v/>
      </c>
      <c r="N987" s="50">
        <f>ROUND(((O987*3+P987*3+Q987*3+R987*3+S987*1)/13)*5,0)</f>
        <v/>
      </c>
      <c r="O987" s="43" t="n">
        <v>60.25</v>
      </c>
      <c r="P987" s="43" t="n">
        <v>53.99</v>
      </c>
      <c r="Q987" s="43" t="n">
        <v>75.13</v>
      </c>
      <c r="R987" s="43" t="n">
        <v>95</v>
      </c>
      <c r="S987" s="43" t="n">
        <v>50</v>
      </c>
      <c r="T987" s="58">
        <f>IF($C987="","",IF(ISNA(MATCH($C987,Comparativosimulacros!$E:$E,0)),"Falta en Comparativo","Sí está"))</f>
        <v/>
      </c>
    </row>
    <row r="988" ht="15.75" customHeight="1" s="42">
      <c r="A988" s="50" t="inlineStr">
        <is>
          <t>CM9</t>
        </is>
      </c>
      <c r="B988" s="44" t="n"/>
      <c r="C988" s="44" t="n"/>
      <c r="D988" s="43" t="inlineStr">
        <is>
          <t>David Quiceno Isabel Cristina</t>
        </is>
      </c>
      <c r="E988" s="51" t="n"/>
      <c r="F988" s="52" t="n"/>
      <c r="G988" s="45" t="n">
        <v>1.84</v>
      </c>
      <c r="H988" s="45" t="n">
        <v>2.39</v>
      </c>
      <c r="I988" s="45" t="n">
        <v>2.08</v>
      </c>
      <c r="J988" s="45" t="n">
        <v>1.74</v>
      </c>
      <c r="K988" s="45" t="n">
        <v>2.57</v>
      </c>
      <c r="L988" s="58">
        <f>IF(OR($A988="",$N988=0),"",COUNTIFS($A$5:$A$1500,$A988,$N$5:$N$1500,"&gt;"&amp;$N988)+1)</f>
        <v/>
      </c>
      <c r="M988" s="58">
        <f>IF(OR($A988="",$N988=0),"",IF(AND($A988&gt;=1001,$A988&lt;=1005),COUNTIFS($A$5:$A$1500,"&gt;=1001",$A$5:$A$1500,"&lt;=1005",$N$5:$N$1500,"&gt;"&amp;$N988)+1,""))</f>
        <v/>
      </c>
      <c r="N988" s="50">
        <f>ROUND(((O988*3+P988*3+Q988*3+R988*3+S988*1)/13)*5,0)</f>
        <v/>
      </c>
      <c r="O988" s="43" t="n">
        <v>32</v>
      </c>
      <c r="P988" s="43" t="n">
        <v>36.31</v>
      </c>
      <c r="Q988" s="43" t="n">
        <v>33.25</v>
      </c>
      <c r="R988" s="43" t="n">
        <v>25</v>
      </c>
      <c r="S988" s="43" t="n">
        <v>40</v>
      </c>
      <c r="T988" s="58">
        <f>IF($C988="","",IF(ISNA(MATCH($C988,Comparativosimulacros!$E:$E,0)),"Falta en Comparativo","Sí está"))</f>
        <v/>
      </c>
    </row>
    <row r="989" ht="15.75" customHeight="1" s="42">
      <c r="A989" s="50" t="inlineStr">
        <is>
          <t>CM9</t>
        </is>
      </c>
      <c r="B989" s="44" t="n"/>
      <c r="C989" s="44" t="n"/>
      <c r="D989" s="43" t="inlineStr">
        <is>
          <t>Gutiérrez Giraldo Jhon Arley</t>
        </is>
      </c>
      <c r="E989" s="51" t="n"/>
      <c r="F989" s="52" t="n"/>
      <c r="G989" s="45" t="n">
        <v>3.47</v>
      </c>
      <c r="H989" s="45" t="n">
        <v>2.39</v>
      </c>
      <c r="I989" s="45" t="n">
        <v>2.26</v>
      </c>
      <c r="J989" s="45" t="n">
        <v>3.13</v>
      </c>
      <c r="K989" s="45" t="n">
        <v>3.86</v>
      </c>
      <c r="L989" s="58">
        <f>IF(OR($A989="",$N989=0),"",COUNTIFS($A$5:$A$1500,$A989,$N$5:$N$1500,"&gt;"&amp;$N989)+1)</f>
        <v/>
      </c>
      <c r="M989" s="58">
        <f>IF(OR($A989="",$N989=0),"",IF(AND($A989&gt;=1001,$A989&lt;=1005),COUNTIFS($A$5:$A$1500,"&gt;=1001",$A$5:$A$1500,"&lt;=1005",$N$5:$N$1500,"&gt;"&amp;$N989)+1,""))</f>
        <v/>
      </c>
      <c r="N989" s="50">
        <f>ROUND(((O989*3+P989*3+Q989*3+R989*3+S989*1)/13)*5,0)</f>
        <v/>
      </c>
      <c r="O989" s="43" t="n">
        <v>60.25</v>
      </c>
      <c r="P989" s="43" t="n">
        <v>36.31</v>
      </c>
      <c r="Q989" s="43" t="n">
        <v>36.13</v>
      </c>
      <c r="R989" s="43" t="n">
        <v>45</v>
      </c>
      <c r="S989" s="43" t="n">
        <v>60</v>
      </c>
      <c r="T989" s="58">
        <f>IF($C989="","",IF(ISNA(MATCH($C989,Comparativosimulacros!$E:$E,0)),"Falta en Comparativo","Sí está"))</f>
        <v/>
      </c>
    </row>
    <row r="990" ht="15.75" customHeight="1" s="42">
      <c r="A990" s="50" t="inlineStr">
        <is>
          <t>CM9</t>
        </is>
      </c>
      <c r="B990" s="44" t="n"/>
      <c r="C990" s="44" t="n"/>
      <c r="D990" s="43" t="inlineStr">
        <is>
          <t>Higuita Tangarife Miguel Angel</t>
        </is>
      </c>
      <c r="E990" s="51" t="n"/>
      <c r="F990" s="52" t="n"/>
      <c r="G990" s="45" t="n">
        <v>3.85</v>
      </c>
      <c r="H990" s="45" t="n">
        <v>5</v>
      </c>
      <c r="I990" s="45" t="n">
        <v>5</v>
      </c>
      <c r="J990" s="45" t="n">
        <v>5</v>
      </c>
      <c r="K990" s="45" t="n">
        <v>5</v>
      </c>
      <c r="L990" s="58">
        <f>IF(OR($A990="",$N990=0),"",COUNTIFS($A$5:$A$1500,$A990,$N$5:$N$1500,"&gt;"&amp;$N990)+1)</f>
        <v/>
      </c>
      <c r="M990" s="58">
        <f>IF(OR($A990="",$N990=0),"",IF(AND($A990&gt;=1001,$A990&lt;=1005),COUNTIFS($A$5:$A$1500,"&gt;=1001",$A$5:$A$1500,"&lt;=1005",$N$5:$N$1500,"&gt;"&amp;$N990)+1,""))</f>
        <v/>
      </c>
      <c r="N990" s="50">
        <f>ROUND(((O990*3+P990*3+Q990*3+R990*3+S990*1)/13)*5,0)</f>
        <v/>
      </c>
      <c r="O990" s="43" t="n">
        <v>66.75</v>
      </c>
      <c r="P990" s="43" t="n">
        <v>84.7</v>
      </c>
      <c r="Q990" s="43" t="n">
        <v>98.88</v>
      </c>
      <c r="R990" s="43" t="n">
        <v>75</v>
      </c>
      <c r="S990" s="43" t="n">
        <v>85</v>
      </c>
      <c r="T990" s="58">
        <f>IF($C990="","",IF(ISNA(MATCH($C990,Comparativosimulacros!$E:$E,0)),"Falta en Comparativo","Sí está"))</f>
        <v/>
      </c>
    </row>
    <row r="991" ht="15.75" customHeight="1" s="42">
      <c r="A991" s="50" t="inlineStr">
        <is>
          <t>CM9</t>
        </is>
      </c>
      <c r="B991" s="44" t="n"/>
      <c r="C991" s="44" t="n"/>
      <c r="D991" s="43" t="inlineStr">
        <is>
          <t>Londoño Sanmartín Jaider Adrián</t>
        </is>
      </c>
      <c r="E991" s="51" t="n"/>
      <c r="F991" s="52" t="n"/>
      <c r="G991" s="45" t="n">
        <v>4.6</v>
      </c>
      <c r="H991" s="45" t="n">
        <v>3.09</v>
      </c>
      <c r="I991" s="45" t="n">
        <v>2.08</v>
      </c>
      <c r="J991" s="45" t="n">
        <v>3.13</v>
      </c>
      <c r="K991" s="45" t="n">
        <v>4.18</v>
      </c>
      <c r="L991" s="58">
        <f>IF(OR($A991="",$N991=0),"",COUNTIFS($A$5:$A$1500,$A991,$N$5:$N$1500,"&gt;"&amp;$N991)+1)</f>
        <v/>
      </c>
      <c r="M991" s="58">
        <f>IF(OR($A991="",$N991=0),"",IF(AND($A991&gt;=1001,$A991&lt;=1005),COUNTIFS($A$5:$A$1500,"&gt;=1001",$A$5:$A$1500,"&lt;=1005",$N$5:$N$1500,"&gt;"&amp;$N991)+1,""))</f>
        <v/>
      </c>
      <c r="N991" s="50">
        <f>ROUND(((O991*3+P991*3+Q991*3+R991*3+S991*1)/13)*5,0)</f>
        <v/>
      </c>
      <c r="O991" s="43" t="n">
        <v>79.75</v>
      </c>
      <c r="P991" s="43" t="n">
        <v>47.08</v>
      </c>
      <c r="Q991" s="43" t="n">
        <v>33.25</v>
      </c>
      <c r="R991" s="43" t="n">
        <v>45</v>
      </c>
      <c r="S991" s="43" t="n">
        <v>65</v>
      </c>
      <c r="T991" s="58">
        <f>IF($C991="","",IF(ISNA(MATCH($C991,Comparativosimulacros!$E:$E,0)),"Falta en Comparativo","Sí está"))</f>
        <v/>
      </c>
    </row>
    <row r="992" ht="15.75" customHeight="1" s="42">
      <c r="A992" s="50" t="inlineStr">
        <is>
          <t>CM9</t>
        </is>
      </c>
      <c r="B992" s="44" t="n"/>
      <c r="C992" s="44" t="n"/>
      <c r="D992" s="43" t="inlineStr">
        <is>
          <t>Martínez Pacheco Michel</t>
        </is>
      </c>
      <c r="E992" s="51" t="n"/>
      <c r="F992" s="52" t="n"/>
      <c r="G992" s="45" t="n">
        <v>4.19</v>
      </c>
      <c r="H992" s="45" t="n">
        <v>2.88</v>
      </c>
      <c r="I992" s="45" t="n">
        <v>2.08</v>
      </c>
      <c r="J992" s="45" t="n">
        <v>3.83</v>
      </c>
      <c r="K992" s="45" t="n">
        <v>2.25</v>
      </c>
      <c r="L992" s="58">
        <f>IF(OR($A992="",$N992=0),"",COUNTIFS($A$5:$A$1500,$A992,$N$5:$N$1500,"&gt;"&amp;$N992)+1)</f>
        <v/>
      </c>
      <c r="M992" s="58">
        <f>IF(OR($A992="",$N992=0),"",IF(AND($A992&gt;=1001,$A992&lt;=1005),COUNTIFS($A$5:$A$1500,"&gt;=1001",$A$5:$A$1500,"&lt;=1005",$N$5:$N$1500,"&gt;"&amp;$N992)+1,""))</f>
        <v/>
      </c>
      <c r="N992" s="50">
        <f>ROUND(((O992*3+P992*3+Q992*3+R992*3+S992*1)/13)*5,0)</f>
        <v/>
      </c>
      <c r="O992" s="43" t="n">
        <v>72.75</v>
      </c>
      <c r="P992" s="43" t="n">
        <v>43.81</v>
      </c>
      <c r="Q992" s="43" t="n">
        <v>33.25</v>
      </c>
      <c r="R992" s="43" t="n">
        <v>55</v>
      </c>
      <c r="S992" s="43" t="n">
        <v>35</v>
      </c>
      <c r="T992" s="58">
        <f>IF($C992="","",IF(ISNA(MATCH($C992,Comparativosimulacros!$E:$E,0)),"Falta en Comparativo","Sí está"))</f>
        <v/>
      </c>
    </row>
    <row r="993" ht="15.75" customHeight="1" s="42">
      <c r="A993" s="50" t="inlineStr">
        <is>
          <t>CM9</t>
        </is>
      </c>
      <c r="B993" s="44" t="n"/>
      <c r="C993" s="44" t="n"/>
      <c r="D993" s="43" t="inlineStr">
        <is>
          <t>Mendoza Suárez Keyner Felipe</t>
        </is>
      </c>
      <c r="E993" s="51" t="n"/>
      <c r="F993" s="52" t="n"/>
      <c r="G993" s="45" t="n">
        <v>2.75</v>
      </c>
      <c r="H993" s="45" t="n">
        <v>2.95</v>
      </c>
      <c r="I993" s="45" t="n">
        <v>3.18</v>
      </c>
      <c r="J993" s="45" t="n">
        <v>2.79</v>
      </c>
      <c r="K993" s="45" t="n">
        <v>1.93</v>
      </c>
      <c r="L993" s="58">
        <f>IF(OR($A993="",$N993=0),"",COUNTIFS($A$5:$A$1500,$A993,$N$5:$N$1500,"&gt;"&amp;$N993)+1)</f>
        <v/>
      </c>
      <c r="M993" s="58">
        <f>IF(OR($A993="",$N993=0),"",IF(AND($A993&gt;=1001,$A993&lt;=1005),COUNTIFS($A$5:$A$1500,"&gt;=1001",$A$5:$A$1500,"&lt;=1005",$N$5:$N$1500,"&gt;"&amp;$N993)+1,""))</f>
        <v/>
      </c>
      <c r="N993" s="50">
        <f>ROUND(((O993*3+P993*3+Q993*3+R993*3+S993*1)/13)*5,0)</f>
        <v/>
      </c>
      <c r="O993" s="43" t="n">
        <v>47.75</v>
      </c>
      <c r="P993" s="43" t="n">
        <v>44.82</v>
      </c>
      <c r="Q993" s="43" t="n">
        <v>50.88</v>
      </c>
      <c r="R993" s="43" t="n">
        <v>40</v>
      </c>
      <c r="S993" s="43" t="n">
        <v>30</v>
      </c>
      <c r="T993" s="58">
        <f>IF($C993="","",IF(ISNA(MATCH($C993,Comparativosimulacros!$E:$E,0)),"Falta en Comparativo","Sí está"))</f>
        <v/>
      </c>
    </row>
    <row r="994" ht="15.75" customHeight="1" s="42">
      <c r="A994" s="50" t="inlineStr">
        <is>
          <t>CM9</t>
        </is>
      </c>
      <c r="B994" s="44" t="n"/>
      <c r="C994" s="44" t="n"/>
      <c r="D994" s="43" t="inlineStr">
        <is>
          <t>Moreno David Camilo Andrés</t>
        </is>
      </c>
      <c r="E994" s="51" t="n"/>
      <c r="F994" s="52" t="n"/>
      <c r="G994" s="45" t="n">
        <v>1.66</v>
      </c>
      <c r="H994" s="45" t="n">
        <v>3.25</v>
      </c>
      <c r="I994" s="45" t="n">
        <v>2.72</v>
      </c>
      <c r="J994" s="45" t="n">
        <v>2.79</v>
      </c>
      <c r="K994" s="45" t="n">
        <v>2.89</v>
      </c>
      <c r="L994" s="58">
        <f>IF(OR($A994="",$N994=0),"",COUNTIFS($A$5:$A$1500,$A994,$N$5:$N$1500,"&gt;"&amp;$N994)+1)</f>
        <v/>
      </c>
      <c r="M994" s="58">
        <f>IF(OR($A994="",$N994=0),"",IF(AND($A994&gt;=1001,$A994&lt;=1005),COUNTIFS($A$5:$A$1500,"&gt;=1001",$A$5:$A$1500,"&lt;=1005",$N$5:$N$1500,"&gt;"&amp;$N994)+1,""))</f>
        <v/>
      </c>
      <c r="N994" s="50">
        <f>ROUND(((O994*3+P994*3+Q994*3+R994*3+S994*1)/13)*5,0)</f>
        <v/>
      </c>
      <c r="O994" s="43" t="n">
        <v>28.75</v>
      </c>
      <c r="P994" s="43" t="n">
        <v>49.4</v>
      </c>
      <c r="Q994" s="43" t="n">
        <v>43.5</v>
      </c>
      <c r="R994" s="43" t="n">
        <v>40</v>
      </c>
      <c r="S994" s="43" t="n">
        <v>45</v>
      </c>
      <c r="T994" s="58">
        <f>IF($C994="","",IF(ISNA(MATCH($C994,Comparativosimulacros!$E:$E,0)),"Falta en Comparativo","Sí está"))</f>
        <v/>
      </c>
    </row>
    <row r="995" ht="15.75" customHeight="1" s="42">
      <c r="A995" s="50" t="inlineStr">
        <is>
          <t>CM9</t>
        </is>
      </c>
      <c r="B995" s="44" t="n"/>
      <c r="C995" s="44" t="n"/>
      <c r="D995" s="43" t="inlineStr">
        <is>
          <t>Puerta Gallo Nicol Alejandra</t>
        </is>
      </c>
      <c r="E995" s="51" t="n"/>
      <c r="F995" s="52" t="n"/>
      <c r="G995" s="45" t="n">
        <v>3.66</v>
      </c>
      <c r="H995" s="45" t="n">
        <v>4.15</v>
      </c>
      <c r="I995" s="45" t="n">
        <v>3.54</v>
      </c>
      <c r="J995" s="45" t="n">
        <v>3.83</v>
      </c>
      <c r="K995" s="45" t="n">
        <v>3.86</v>
      </c>
      <c r="L995" s="58">
        <f>IF(OR($A995="",$N995=0),"",COUNTIFS($A$5:$A$1500,$A995,$N$5:$N$1500,"&gt;"&amp;$N995)+1)</f>
        <v/>
      </c>
      <c r="M995" s="58">
        <f>IF(OR($A995="",$N995=0),"",IF(AND($A995&gt;=1001,$A995&lt;=1005),COUNTIFS($A$5:$A$1500,"&gt;=1001",$A$5:$A$1500,"&lt;=1005",$N$5:$N$1500,"&gt;"&amp;$N995)+1,""))</f>
        <v/>
      </c>
      <c r="N995" s="50">
        <f>ROUND(((O995*3+P995*3+Q995*3+R995*3+S995*1)/13)*5,0)</f>
        <v/>
      </c>
      <c r="O995" s="43" t="n">
        <v>63.5</v>
      </c>
      <c r="P995" s="43" t="n">
        <v>63.1</v>
      </c>
      <c r="Q995" s="43" t="n">
        <v>56.63</v>
      </c>
      <c r="R995" s="43" t="n">
        <v>55</v>
      </c>
      <c r="S995" s="43" t="n">
        <v>60</v>
      </c>
      <c r="T995" s="58">
        <f>IF($C995="","",IF(ISNA(MATCH($C995,Comparativosimulacros!$E:$E,0)),"Falta en Comparativo","Sí está"))</f>
        <v/>
      </c>
    </row>
    <row r="996" ht="15.75" customHeight="1" s="42">
      <c r="A996" s="50" t="inlineStr">
        <is>
          <t>CM9</t>
        </is>
      </c>
      <c r="B996" s="44" t="n"/>
      <c r="C996" s="44" t="n"/>
      <c r="D996" s="43" t="inlineStr">
        <is>
          <t>Restrepo María José</t>
        </is>
      </c>
      <c r="E996" s="51" t="n"/>
      <c r="F996" s="52" t="n"/>
      <c r="G996" s="45" t="n">
        <v>3.47</v>
      </c>
      <c r="H996" s="45" t="n">
        <v>2.95</v>
      </c>
      <c r="I996" s="45" t="n">
        <v>3.08</v>
      </c>
      <c r="J996" s="45" t="n">
        <v>4.87</v>
      </c>
      <c r="K996" s="45" t="n">
        <v>4.18</v>
      </c>
      <c r="L996" s="58">
        <f>IF(OR($A996="",$N996=0),"",COUNTIFS($A$5:$A$1500,$A996,$N$5:$N$1500,"&gt;"&amp;$N996)+1)</f>
        <v/>
      </c>
      <c r="M996" s="58">
        <f>IF(OR($A996="",$N996=0),"",IF(AND($A996&gt;=1001,$A996&lt;=1005),COUNTIFS($A$5:$A$1500,"&gt;=1001",$A$5:$A$1500,"&lt;=1005",$N$5:$N$1500,"&gt;"&amp;$N996)+1,""))</f>
        <v/>
      </c>
      <c r="N996" s="50">
        <f>ROUND(((O996*3+P996*3+Q996*3+R996*3+S996*1)/13)*5,0)</f>
        <v/>
      </c>
      <c r="O996" s="43" t="n">
        <v>60.25</v>
      </c>
      <c r="P996" s="43" t="n">
        <v>44.82</v>
      </c>
      <c r="Q996" s="43" t="n">
        <v>49.25</v>
      </c>
      <c r="R996" s="43" t="n">
        <v>70</v>
      </c>
      <c r="S996" s="43" t="n">
        <v>65</v>
      </c>
      <c r="T996" s="58">
        <f>IF($C996="","",IF(ISNA(MATCH($C996,Comparativosimulacros!$E:$E,0)),"Falta en Comparativo","Sí está"))</f>
        <v/>
      </c>
    </row>
    <row r="997" ht="15.75" customHeight="1" s="42">
      <c r="A997" s="50" t="inlineStr">
        <is>
          <t>CM9</t>
        </is>
      </c>
      <c r="B997" s="44" t="n"/>
      <c r="C997" s="44" t="n"/>
      <c r="D997" s="43" t="inlineStr">
        <is>
          <t>Uribe Barón Cristian</t>
        </is>
      </c>
      <c r="E997" s="51" t="n"/>
      <c r="F997" s="52" t="n"/>
      <c r="G997" s="45" t="n">
        <v>3.31</v>
      </c>
      <c r="H997" s="45" t="n">
        <v>3.2</v>
      </c>
      <c r="I997" s="45" t="n">
        <v>3.72</v>
      </c>
      <c r="J997" s="45" t="n">
        <v>1.39</v>
      </c>
      <c r="K997" s="45" t="n">
        <v>1.61</v>
      </c>
      <c r="L997" s="58">
        <f>IF(OR($A997="",$N997=0),"",COUNTIFS($A$5:$A$1500,$A997,$N$5:$N$1500,"&gt;"&amp;$N997)+1)</f>
        <v/>
      </c>
      <c r="M997" s="58">
        <f>IF(OR($A997="",$N997=0),"",IF(AND($A997&gt;=1001,$A997&lt;=1005),COUNTIFS($A$5:$A$1500,"&gt;=1001",$A$5:$A$1500,"&lt;=1005",$N$5:$N$1500,"&gt;"&amp;$N997)+1,""))</f>
        <v/>
      </c>
      <c r="N997" s="50">
        <f>ROUND(((O997*3+P997*3+Q997*3+R997*3+S997*1)/13)*5,0)</f>
        <v/>
      </c>
      <c r="O997" s="43" t="n">
        <v>57.5</v>
      </c>
      <c r="P997" s="43" t="n">
        <v>48.75</v>
      </c>
      <c r="Q997" s="43" t="n">
        <v>59.5</v>
      </c>
      <c r="R997" s="43" t="n">
        <v>20</v>
      </c>
      <c r="S997" s="43" t="n">
        <v>25</v>
      </c>
      <c r="T997" s="58">
        <f>IF($C997="","",IF(ISNA(MATCH($C997,Comparativosimulacros!$E:$E,0)),"Falta en Comparativo","Sí está"))</f>
        <v/>
      </c>
    </row>
    <row r="998" ht="15.75" customHeight="1" s="42">
      <c r="A998" s="50" t="inlineStr">
        <is>
          <t>CM9</t>
        </is>
      </c>
      <c r="B998" s="44" t="n"/>
      <c r="C998" s="44" t="n"/>
      <c r="D998" s="43" t="inlineStr">
        <is>
          <t>Urrego Villalobos Alicia Isabel</t>
        </is>
      </c>
      <c r="E998" s="51" t="n"/>
      <c r="F998" s="52" t="n"/>
      <c r="G998" s="45" t="n">
        <v>2.94</v>
      </c>
      <c r="H998" s="45" t="n">
        <v>3.7</v>
      </c>
      <c r="I998" s="45" t="n">
        <v>3.54</v>
      </c>
      <c r="J998" s="45" t="n">
        <v>3.13</v>
      </c>
      <c r="K998" s="45" t="n">
        <v>4.18</v>
      </c>
      <c r="L998" s="58">
        <f>IF(OR($A998="",$N998=0),"",COUNTIFS($A$5:$A$1500,$A998,$N$5:$N$1500,"&gt;"&amp;$N998)+1)</f>
        <v/>
      </c>
      <c r="M998" s="58">
        <f>IF(OR($A998="",$N998=0),"",IF(AND($A998&gt;=1001,$A998&lt;=1005),COUNTIFS($A$5:$A$1500,"&gt;=1001",$A$5:$A$1500,"&lt;=1005",$N$5:$N$1500,"&gt;"&amp;$N998)+1,""))</f>
        <v/>
      </c>
      <c r="N998" s="50">
        <f>ROUND(((O998*3+P998*3+Q998*3+R998*3+S998*1)/13)*5,0)</f>
        <v/>
      </c>
      <c r="O998" s="43" t="n">
        <v>51</v>
      </c>
      <c r="P998" s="43" t="n">
        <v>56.25</v>
      </c>
      <c r="Q998" s="43" t="n">
        <v>56.63</v>
      </c>
      <c r="R998" s="43" t="n">
        <v>45</v>
      </c>
      <c r="S998" s="43" t="n">
        <v>65</v>
      </c>
      <c r="T998" s="58">
        <f>IF($C998="","",IF(ISNA(MATCH($C998,Comparativosimulacros!$E:$E,0)),"Falta en Comparativo","Sí está"))</f>
        <v/>
      </c>
    </row>
    <row r="999" ht="15.75" customHeight="1" s="42">
      <c r="A999" s="50" t="inlineStr">
        <is>
          <t>CM9</t>
        </is>
      </c>
      <c r="B999" s="44" t="n"/>
      <c r="C999" s="44" t="n"/>
      <c r="D999" s="43" t="inlineStr">
        <is>
          <t>Vasquez Echavarria Juan Pablo</t>
        </is>
      </c>
      <c r="E999" s="51" t="n"/>
      <c r="F999" s="52" t="n"/>
      <c r="G999" s="45" t="n">
        <v>4.19</v>
      </c>
      <c r="H999" s="45" t="n">
        <v>2.95</v>
      </c>
      <c r="I999" s="45" t="n">
        <v>3.26</v>
      </c>
      <c r="J999" s="45" t="n">
        <v>1.74</v>
      </c>
      <c r="K999" s="45" t="n">
        <v>3.21</v>
      </c>
      <c r="L999" s="58">
        <f>IF(OR($A999="",$N999=0),"",COUNTIFS($A$5:$A$1500,$A999,$N$5:$N$1500,"&gt;"&amp;$N999)+1)</f>
        <v/>
      </c>
      <c r="M999" s="58">
        <f>IF(OR($A999="",$N999=0),"",IF(AND($A999&gt;=1001,$A999&lt;=1005),COUNTIFS($A$5:$A$1500,"&gt;=1001",$A$5:$A$1500,"&lt;=1005",$N$5:$N$1500,"&gt;"&amp;$N999)+1,""))</f>
        <v/>
      </c>
      <c r="N999" s="50">
        <f>ROUND(((O999*3+P999*3+Q999*3+R999*3+S999*1)/13)*5,0)</f>
        <v/>
      </c>
      <c r="O999" s="43" t="n">
        <v>72.75</v>
      </c>
      <c r="P999" s="43" t="n">
        <v>44.82</v>
      </c>
      <c r="Q999" s="43" t="n">
        <v>52.13</v>
      </c>
      <c r="R999" s="43" t="n">
        <v>25</v>
      </c>
      <c r="S999" s="43" t="n">
        <v>50</v>
      </c>
      <c r="T999" s="58">
        <f>IF($C999="","",IF(ISNA(MATCH($C999,Comparativosimulacros!$E:$E,0)),"Falta en Comparativo","Sí está"))</f>
        <v/>
      </c>
    </row>
    <row r="1000" ht="15.75" customHeight="1" s="42">
      <c r="A1000" s="50" t="inlineStr">
        <is>
          <t>CM9</t>
        </is>
      </c>
      <c r="B1000" s="44" t="n"/>
      <c r="C1000" s="44" t="n"/>
      <c r="D1000" s="43" t="inlineStr">
        <is>
          <t>Villa Cano Miguel Ángel</t>
        </is>
      </c>
      <c r="E1000" s="51" t="n"/>
      <c r="F1000" s="52" t="n"/>
      <c r="G1000" s="45" t="n">
        <v>3.47</v>
      </c>
      <c r="H1000" s="45" t="n">
        <v>5</v>
      </c>
      <c r="I1000" s="45" t="n">
        <v>5</v>
      </c>
      <c r="J1000" s="45" t="n">
        <v>5</v>
      </c>
      <c r="K1000" s="45" t="n">
        <v>5</v>
      </c>
      <c r="L1000" s="58">
        <f>IF(OR($A1000="",$N1000=0),"",COUNTIFS($A$5:$A$1500,$A1000,$N$5:$N$1500,"&gt;"&amp;$N1000)+1)</f>
        <v/>
      </c>
      <c r="M1000" s="58">
        <f>IF(OR($A1000="",$N1000=0),"",IF(AND($A1000&gt;=1001,$A1000&lt;=1005),COUNTIFS($A$5:$A$1500,"&gt;=1001",$A$5:$A$1500,"&lt;=1005",$N$5:$N$1500,"&gt;"&amp;$N1000)+1,""))</f>
        <v/>
      </c>
      <c r="N1000" s="50">
        <f>ROUND(((O1000*3+P1000*3+Q1000*3+R1000*3+S1000*1)/13)*5,0)</f>
        <v/>
      </c>
      <c r="O1000" s="43" t="n">
        <v>60.25</v>
      </c>
      <c r="P1000" s="43" t="n">
        <v>88.63</v>
      </c>
      <c r="Q1000" s="43" t="n">
        <v>87.38</v>
      </c>
      <c r="R1000" s="43" t="n">
        <v>90</v>
      </c>
      <c r="S1000" s="43" t="n">
        <v>80</v>
      </c>
      <c r="T1000" s="58">
        <f>IF($C1000="","",IF(ISNA(MATCH($C1000,Comparativosimulacros!$E:$E,0)),"Falta en Comparativo","Sí está"))</f>
        <v/>
      </c>
    </row>
    <row r="1001" ht="15.75" customHeight="1" s="42"/>
    <row r="1002" ht="15.75" customHeight="1" s="42"/>
    <row r="1003" ht="15.75" customHeight="1" s="42"/>
    <row r="1004" ht="15.75" customHeight="1" s="42"/>
    <row r="1005" ht="15.75" customHeight="1" s="42"/>
    <row r="1006" ht="15.75" customHeight="1" s="42"/>
    <row r="1007" ht="15.75" customHeight="1" s="42"/>
    <row r="1008" ht="15.75" customHeight="1" s="42"/>
    <row r="1009" ht="15.75" customHeight="1" s="42"/>
    <row r="1010" ht="15.75" customHeight="1" s="42"/>
    <row r="1011" ht="15.75" customHeight="1" s="42"/>
  </sheetData>
  <mergeCells count="2">
    <mergeCell ref="E2:K2"/>
    <mergeCell ref="O2:S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EB9A93"/>
    <outlinePr summaryBelow="0"/>
    <pageSetUpPr fitToPage="0"/>
  </sheetPr>
  <dimension ref="A1:BM10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Z17" activeCellId="0" sqref="Z17"/>
    </sheetView>
  </sheetViews>
  <sheetFormatPr baseColWidth="8" defaultColWidth="12.6328125" defaultRowHeight="15.75" customHeight="1" zeroHeight="0" outlineLevelRow="0"/>
  <cols>
    <col width="4" customWidth="1" style="41" min="1" max="1"/>
    <col width="9.75" customWidth="1" style="41" min="2" max="2"/>
    <col width="6.51" customWidth="1" style="41" min="3" max="3"/>
    <col width="8.5" customWidth="1" style="41" min="4" max="4"/>
    <col width="12.13" customWidth="1" style="41" min="5" max="5"/>
    <col width="29.13" customWidth="1" style="41" min="6" max="6"/>
    <col width="5.88" customWidth="1" style="41" min="11" max="11"/>
    <col width="7.63" customWidth="1" style="41" min="12" max="19"/>
    <col width="4.88" customWidth="1" style="41" min="20" max="24"/>
    <col width="9.75" customWidth="1" style="41" min="25" max="28"/>
    <col width="7.88" customWidth="1" style="41" min="29" max="33"/>
    <col width="6.51" customWidth="1" style="41" min="34" max="52"/>
    <col width="14" customWidth="1" style="42" min="40" max="40"/>
    <col width="14" customWidth="1" style="42" min="41" max="41"/>
    <col width="14" customWidth="1" style="42" min="42" max="42"/>
    <col width="17.88" customWidth="1" style="41" min="53" max="53"/>
    <col width="13" customWidth="1" style="42" min="54" max="54"/>
    <col width="12" customWidth="1" style="42" min="55" max="55"/>
    <col width="12" customWidth="1" style="42" min="56" max="56"/>
    <col width="12" customWidth="1" style="42" min="57" max="57"/>
    <col width="12" customWidth="1" style="42" min="58" max="58"/>
    <col width="10" customWidth="1" style="42" min="59" max="59"/>
    <col width="18" customWidth="1" style="42" min="60" max="60"/>
    <col width="12" customWidth="1" style="42" min="61" max="61"/>
    <col width="11" customWidth="1" style="42" min="62" max="62"/>
    <col width="12" customWidth="1" style="42" min="63" max="63"/>
    <col width="30" customWidth="1" style="42" min="64" max="64"/>
    <col width="16" customWidth="1" style="42" min="65" max="65"/>
  </cols>
  <sheetData>
    <row r="1" ht="15.75" customHeight="1" s="42">
      <c r="A1" s="60" t="n"/>
      <c r="B1" s="60" t="n"/>
      <c r="C1" s="60" t="n"/>
      <c r="D1" s="60" t="n"/>
      <c r="E1" s="60" t="n"/>
      <c r="F1" s="61" t="n"/>
      <c r="G1" s="60" t="n"/>
      <c r="H1" s="60" t="n"/>
      <c r="I1" s="60" t="n"/>
      <c r="J1" s="62" t="n"/>
      <c r="K1" s="63" t="inlineStr">
        <is>
          <t>Primer Simulacro</t>
        </is>
      </c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5" t="n"/>
      <c r="Y1" s="63" t="inlineStr">
        <is>
          <t>Segundo Simulacro</t>
        </is>
      </c>
      <c r="Z1" s="64" t="n"/>
      <c r="AA1" s="64" t="n"/>
      <c r="AB1" s="64" t="n"/>
      <c r="AC1" s="64" t="n"/>
      <c r="AD1" s="64" t="n"/>
      <c r="AE1" s="64" t="n"/>
      <c r="AF1" s="64" t="n"/>
      <c r="AG1" s="64" t="n"/>
      <c r="AH1" s="64" t="n"/>
      <c r="AI1" s="64" t="n"/>
      <c r="AJ1" s="64" t="n"/>
      <c r="AK1" s="64" t="n"/>
      <c r="AL1" s="65" t="n"/>
      <c r="AM1" s="61" t="inlineStr">
        <is>
          <t>Comparativo Segundo y Primer Simulacro</t>
        </is>
      </c>
      <c r="BA1" s="60" t="n"/>
      <c r="BB1" s="66" t="inlineStr">
        <is>
          <t>Prueba Saber 11 real aplicada (solo undécimo)</t>
        </is>
      </c>
      <c r="BC1" s="113" t="n"/>
      <c r="BD1" s="113" t="n"/>
      <c r="BE1" s="113" t="n"/>
      <c r="BF1" s="113" t="n"/>
      <c r="BG1" s="113" t="n"/>
      <c r="BH1" s="114" t="n"/>
      <c r="BI1" s="69" t="inlineStr">
        <is>
          <t>Estrategias de preparación (solo undécimo)</t>
        </is>
      </c>
      <c r="BJ1" s="113" t="n"/>
      <c r="BK1" s="113" t="n"/>
      <c r="BL1" s="114" t="n"/>
      <c r="BM1" s="69" t="inlineStr">
        <is>
          <t>Promoción</t>
        </is>
      </c>
    </row>
    <row r="2" ht="15.75" customHeight="1" s="42">
      <c r="A2" s="63" t="inlineStr">
        <is>
          <t>Perfil Sociodemográfico</t>
        </is>
      </c>
      <c r="B2" s="64" t="n"/>
      <c r="C2" s="64" t="n"/>
      <c r="D2" s="64" t="n"/>
      <c r="E2" s="64" t="n"/>
      <c r="F2" s="64" t="n"/>
      <c r="G2" s="64" t="n"/>
      <c r="H2" s="64" t="n"/>
      <c r="I2" s="64" t="n"/>
      <c r="J2" s="65" t="n"/>
      <c r="K2" s="72" t="inlineStr">
        <is>
          <t>Puntaje</t>
        </is>
      </c>
      <c r="L2" s="73" t="n"/>
      <c r="M2" s="73" t="n"/>
      <c r="N2" s="73" t="n"/>
      <c r="O2" s="73" t="n"/>
      <c r="P2" s="73" t="n"/>
      <c r="Q2" s="73" t="n"/>
      <c r="R2" s="73" t="n"/>
      <c r="S2" s="74" t="n"/>
      <c r="T2" s="72" t="inlineStr">
        <is>
          <t>Niveles de Desempeño</t>
        </is>
      </c>
      <c r="U2" s="73" t="n"/>
      <c r="V2" s="73" t="n"/>
      <c r="W2" s="73" t="n"/>
      <c r="X2" s="74" t="n"/>
      <c r="Y2" s="63" t="inlineStr">
        <is>
          <t>Puntaje</t>
        </is>
      </c>
      <c r="Z2" s="64" t="n"/>
      <c r="AA2" s="64" t="n"/>
      <c r="AB2" s="64" t="n"/>
      <c r="AC2" s="64" t="n"/>
      <c r="AD2" s="64" t="n"/>
      <c r="AE2" s="64" t="n"/>
      <c r="AF2" s="64" t="n"/>
      <c r="AG2" s="65" t="n"/>
      <c r="AH2" s="63" t="inlineStr">
        <is>
          <t>Niveles de Desempeño</t>
        </is>
      </c>
      <c r="AI2" s="64" t="n"/>
      <c r="AJ2" s="64" t="n"/>
      <c r="AK2" s="64" t="n"/>
      <c r="AL2" s="65" t="n"/>
      <c r="AM2" s="63" t="inlineStr">
        <is>
          <t>Puntaje y posición (Segundo − Primero)</t>
        </is>
      </c>
      <c r="AN2" s="64" t="n"/>
      <c r="AO2" s="64" t="n"/>
      <c r="AP2" s="64" t="n"/>
      <c r="AQ2" s="64" t="n"/>
      <c r="AR2" s="64" t="n"/>
      <c r="AS2" s="64" t="n"/>
      <c r="AT2" s="64" t="n"/>
      <c r="AU2" s="65" t="n"/>
      <c r="AV2" s="63" t="inlineStr">
        <is>
          <t>Niveles de Desempeño (Segundo − Primero: + subió de nivel)</t>
        </is>
      </c>
      <c r="AW2" s="64" t="n"/>
      <c r="AX2" s="64" t="n"/>
      <c r="AY2" s="64" t="n"/>
      <c r="AZ2" s="65" t="n"/>
      <c r="BA2" s="60" t="n"/>
      <c r="BB2" s="75" t="inlineStr">
        <is>
          <t>Puntaje</t>
        </is>
      </c>
      <c r="BC2" s="115" t="n"/>
      <c r="BD2" s="115" t="n"/>
      <c r="BE2" s="115" t="n"/>
      <c r="BF2" s="115" t="n"/>
      <c r="BG2" s="116" t="n"/>
      <c r="BH2" s="77" t="inlineStr">
        <is>
          <t>Comparación</t>
        </is>
      </c>
      <c r="BI2" s="78">
        <f>COUNTIF(BI4:BI1500,"Sí")</f>
        <v/>
      </c>
      <c r="BJ2" s="79">
        <f>COUNTIF(BJ4:BJ1500,"Sí")</f>
        <v/>
      </c>
      <c r="BK2" s="79">
        <f>COUNTIF(BK4:BK1500,"Sí")</f>
        <v/>
      </c>
      <c r="BL2" s="80" t="inlineStr">
        <is>
          <t>Registro</t>
        </is>
      </c>
      <c r="BM2" s="78">
        <f>COUNTIF(BM4:BM1500,"Sí")</f>
        <v/>
      </c>
    </row>
    <row r="3" ht="118" customHeight="1" s="42">
      <c r="A3" s="81" t="inlineStr">
        <is>
          <t>Diagnóstico</t>
        </is>
      </c>
      <c r="B3" s="81" t="inlineStr">
        <is>
          <t>Sede</t>
        </is>
      </c>
      <c r="C3" s="81" t="inlineStr">
        <is>
          <t>Grupo</t>
        </is>
      </c>
      <c r="D3" s="81" t="inlineStr">
        <is>
          <t>Sexo</t>
        </is>
      </c>
      <c r="E3" s="81" t="inlineStr">
        <is>
          <t>Documento</t>
        </is>
      </c>
      <c r="F3" s="82" t="inlineStr">
        <is>
          <t>Nombre completo</t>
        </is>
      </c>
      <c r="G3" s="83" t="inlineStr">
        <is>
          <t>Primer apellido</t>
        </is>
      </c>
      <c r="H3" s="83" t="inlineStr">
        <is>
          <t>Segundo apellido</t>
        </is>
      </c>
      <c r="I3" s="83" t="inlineStr">
        <is>
          <t>Primer nombre</t>
        </is>
      </c>
      <c r="J3" s="83" t="inlineStr">
        <is>
          <t>Segundo nombre</t>
        </is>
      </c>
      <c r="K3" s="81" t="inlineStr">
        <is>
          <t>Puntaje Global</t>
        </is>
      </c>
      <c r="L3" s="81" t="inlineStr">
        <is>
          <t>Posición dentro del Respectivo Grupo</t>
        </is>
      </c>
      <c r="M3" s="81" t="inlineStr">
        <is>
          <t>Posición dentro del Grado</t>
        </is>
      </c>
      <c r="N3" s="81" t="inlineStr">
        <is>
          <t>Posición dentro de Décimos y Undécimos</t>
        </is>
      </c>
      <c r="O3" s="84" t="inlineStr">
        <is>
          <t>Matemática</t>
        </is>
      </c>
      <c r="P3" s="84" t="inlineStr">
        <is>
          <t>Ciencias Naturales</t>
        </is>
      </c>
      <c r="Q3" s="84" t="inlineStr">
        <is>
          <t>Sociales y Ciudadanas</t>
        </is>
      </c>
      <c r="R3" s="84" t="inlineStr">
        <is>
          <t>Lectura Crítica</t>
        </is>
      </c>
      <c r="S3" s="84" t="inlineStr">
        <is>
          <t>Inglés</t>
        </is>
      </c>
      <c r="T3" s="83" t="inlineStr">
        <is>
          <t>Matemática</t>
        </is>
      </c>
      <c r="U3" s="83" t="inlineStr">
        <is>
          <t>Ciencias Naturales</t>
        </is>
      </c>
      <c r="V3" s="83" t="inlineStr">
        <is>
          <t>Sociales y Ciudadanas</t>
        </is>
      </c>
      <c r="W3" s="83" t="inlineStr">
        <is>
          <t>Lectura Crítica</t>
        </is>
      </c>
      <c r="X3" s="85" t="inlineStr">
        <is>
          <t>Inglés</t>
        </is>
      </c>
      <c r="Y3" s="81" t="inlineStr">
        <is>
          <t>Puntaje Global</t>
        </is>
      </c>
      <c r="Z3" s="81" t="inlineStr">
        <is>
          <t>Posición dentro del Respectivo Grupo</t>
        </is>
      </c>
      <c r="AA3" s="81" t="inlineStr">
        <is>
          <t>Posición dentro del Grado</t>
        </is>
      </c>
      <c r="AB3" s="81" t="inlineStr">
        <is>
          <t>Posición dentro de Décimos y Undécimos</t>
        </is>
      </c>
      <c r="AC3" s="83" t="inlineStr">
        <is>
          <t>Matemática</t>
        </is>
      </c>
      <c r="AD3" s="83" t="inlineStr">
        <is>
          <t>Ciencias Naturales</t>
        </is>
      </c>
      <c r="AE3" s="83" t="inlineStr">
        <is>
          <t>Sociales y Ciudadanas</t>
        </is>
      </c>
      <c r="AF3" s="83" t="inlineStr">
        <is>
          <t>Lectura Crítica</t>
        </is>
      </c>
      <c r="AG3" s="83" t="inlineStr">
        <is>
          <t>Inglés</t>
        </is>
      </c>
      <c r="AH3" s="83" t="inlineStr">
        <is>
          <t>Matemática</t>
        </is>
      </c>
      <c r="AI3" s="83" t="inlineStr">
        <is>
          <t>Ciencias Naturales</t>
        </is>
      </c>
      <c r="AJ3" s="83" t="inlineStr">
        <is>
          <t>Sociales y Ciudadanas</t>
        </is>
      </c>
      <c r="AK3" s="83" t="inlineStr">
        <is>
          <t>Lectura Crítica</t>
        </is>
      </c>
      <c r="AL3" s="85" t="inlineStr">
        <is>
          <t>Inglés</t>
        </is>
      </c>
      <c r="AM3" s="81" t="inlineStr">
        <is>
          <t>Puntaje Global (Segundo − Primero)</t>
        </is>
      </c>
      <c r="AN3" s="81" t="inlineStr">
        <is>
          <t>Cambio de posición en el grupo (− mejoró, + empeoró)</t>
        </is>
      </c>
      <c r="AO3" s="81" t="inlineStr">
        <is>
          <t>Cambio de posición en el grado (− mejoró, + empeoró)</t>
        </is>
      </c>
      <c r="AP3" s="81" t="inlineStr">
        <is>
          <t>Cambio de posición en décimos y undécimos (− mejoró, + empeoró)</t>
        </is>
      </c>
      <c r="AQ3" s="83" t="inlineStr">
        <is>
          <t>Matemática</t>
        </is>
      </c>
      <c r="AR3" s="83" t="inlineStr">
        <is>
          <t>Ciencias Naturales</t>
        </is>
      </c>
      <c r="AS3" s="83" t="inlineStr">
        <is>
          <t>Sociales y Ciudadanas</t>
        </is>
      </c>
      <c r="AT3" s="83" t="inlineStr">
        <is>
          <t>Lectura Crítica</t>
        </is>
      </c>
      <c r="AU3" s="83" t="inlineStr">
        <is>
          <t>Inglés</t>
        </is>
      </c>
      <c r="AV3" s="83" t="inlineStr">
        <is>
          <t>Matemática</t>
        </is>
      </c>
      <c r="AW3" s="83" t="inlineStr">
        <is>
          <t>Ciencias Naturales</t>
        </is>
      </c>
      <c r="AX3" s="83" t="inlineStr">
        <is>
          <t>Sociales y Ciudadanas</t>
        </is>
      </c>
      <c r="AY3" s="83" t="inlineStr">
        <is>
          <t>Lectura Crítica</t>
        </is>
      </c>
      <c r="AZ3" s="83" t="inlineStr">
        <is>
          <t>Inglés</t>
        </is>
      </c>
      <c r="BA3" s="86" t="inlineStr">
        <is>
          <t>Comparativo</t>
        </is>
      </c>
      <c r="BB3" s="87" t="inlineStr">
        <is>
          <t>Puntaje Global (0–500)</t>
        </is>
      </c>
      <c r="BC3" s="88" t="inlineStr">
        <is>
          <t>Matemática</t>
        </is>
      </c>
      <c r="BD3" s="88" t="inlineStr">
        <is>
          <t>Ciencias Naturales</t>
        </is>
      </c>
      <c r="BE3" s="88" t="inlineStr">
        <is>
          <t>Sociales y Ciudadanas</t>
        </is>
      </c>
      <c r="BF3" s="88" t="inlineStr">
        <is>
          <t>Lectura Crítica</t>
        </is>
      </c>
      <c r="BG3" s="88" t="inlineStr">
        <is>
          <t>Inglés</t>
        </is>
      </c>
      <c r="BH3" s="89" t="inlineStr">
        <is>
          <t>Diferencia Global (Saber 11 real − Segundo Simulacro)</t>
        </is>
      </c>
      <c r="BI3" s="90" t="inlineStr">
        <is>
          <t>Preicfes municipal</t>
        </is>
      </c>
      <c r="BJ3" s="91" t="inlineStr">
        <is>
          <t>Semestre cero</t>
        </is>
      </c>
      <c r="BK3" s="91" t="inlineStr">
        <is>
          <t>Preicfes intensivo</t>
        </is>
      </c>
      <c r="BL3" s="92" t="inlineStr">
        <is>
          <t>Otra estrategia / observaciones</t>
        </is>
      </c>
      <c r="BM3" s="92" t="inlineStr">
        <is>
          <t>Posible promoción</t>
        </is>
      </c>
    </row>
    <row r="4" ht="26.85" customHeight="1" s="42">
      <c r="A4" s="93" t="n"/>
      <c r="B4" s="94" t="inlineStr">
        <is>
          <t>Bachillerato</t>
        </is>
      </c>
      <c r="C4" s="94" t="n">
        <v>601</v>
      </c>
      <c r="D4" s="94" t="n"/>
      <c r="E4" s="95" t="n"/>
      <c r="F4" s="96">
        <f>TRIM(G4&amp;" "&amp;H4&amp;" "&amp;I4&amp;" "&amp;J4)</f>
        <v/>
      </c>
      <c r="G4" s="94" t="inlineStr">
        <is>
          <t>Acevedo</t>
        </is>
      </c>
      <c r="H4" s="94" t="inlineStr">
        <is>
          <t>Castañeda</t>
        </is>
      </c>
      <c r="I4" s="94" t="inlineStr">
        <is>
          <t>Luciana</t>
        </is>
      </c>
      <c r="J4" s="97" t="n"/>
      <c r="K4" s="98">
        <f>IF(SUM(O4:S4)=0, "", ROUND(((O4*3+P4*3+Q4*3+R4*3+S4*1)/13)*5,0))</f>
        <v/>
      </c>
      <c r="L4" s="99">
        <f>IF(OR($C4="",K4=""),"",COUNTIFS($C$4:$C$1500,$C4,K$4:K$1500,"&gt;"&amp;K4)+1)</f>
        <v/>
      </c>
      <c r="M4" s="99">
        <f>IF(OR($C4="",K4=""),"",IF(AND($C4&gt;=1001,$C4&lt;=1005),COUNTIFS($C$4:$C$1500,"&gt;=1001",$C$4:$C$1500,"&lt;=1005",K$4:K$1500,"&gt;"&amp;K4)+1,IF(AND($C4&gt;=1101,$C4&lt;=1105),COUNTIFS($C$4:$C$1500,"&gt;=1101",$C$4:$C$1500,"&lt;=1105",K$4:K$1500,"&gt;"&amp;K4)+1,IF(AND($C4&gt;=901,$C4&lt;=905),COUNTIFS($C$4:$C$1500,"&gt;=901",$C$4:$C$1500,"&lt;=905",K$4:K$1500,"&gt;"&amp;K4)+1,IF(AND($C4&gt;=801,$C4&lt;=805),COUNTIFS($C$4:$C$1500,"&gt;=801",$C$4:$C$1500,"&lt;=805",K$4:K$1500,"&gt;"&amp;K4)+1,IF(AND($C4&gt;=701,$C4&lt;=705),COUNTIFS($C$4:$C$1500,"&gt;=701",$C$4:$C$1500,"&lt;=705",K$4:K$1500,"&gt;"&amp;K4)+1,IF(AND($C4&gt;=601,$C4&lt;=606),COUNTIFS($C$4:$C$1500,"&gt;=601",$C$4:$C$1500,"&lt;=606",K$4:K$1500,"&gt;"&amp;K4)+1,"")))))))</f>
        <v/>
      </c>
      <c r="N4" s="99">
        <f>IF(OR($C4="",K4=""),"",IF(OR(AND($C4&gt;=1001,$C4&lt;=1005),AND($C4&gt;=1101,$C4&lt;=1105)),COUNTIFS($C$4:$C$1500,"&gt;=1001",$C$4:$C$1500,"&lt;=1005",K$4:K$1500,"&gt;"&amp;K4)+COUNTIFS($C$4:$C$1500,"&gt;=1101",$C$4:$C$1500,"&lt;=1105",K$4:K$1500,"&gt;"&amp;K4)+1,""))</f>
        <v/>
      </c>
      <c r="O4" s="94" t="n">
        <v>26.58</v>
      </c>
      <c r="P4" s="94" t="n">
        <v>55.97</v>
      </c>
      <c r="Q4" s="94" t="n">
        <v>33.61</v>
      </c>
      <c r="R4" s="94" t="n">
        <v>43.13</v>
      </c>
      <c r="S4" s="94" t="n">
        <v>33.54</v>
      </c>
      <c r="T4" s="99">
        <f>IF(AND(O4&gt;0,O4&lt;36),1,IF(AND(O4&gt;=36,O4&lt;51),2,IF(AND(O4&gt;=51,O4&lt;71),3,IF(AND(O4&gt;=71,O4&lt;=100),4,))))</f>
        <v/>
      </c>
      <c r="U4" s="99">
        <f>IF(AND(P4&gt;0,P4&lt;41),1,IF(AND(P4&gt;=41,P4&lt;56),2,IF(AND(P4&gt;=56,P4&lt;71),3,IF(AND(P4&gt;=71,P4&lt;=100),4,))))</f>
        <v/>
      </c>
      <c r="V4" s="99">
        <f>IF(AND(Q4&gt;0,Q4&lt;41),1,IF(AND(Q4&gt;=41,Q4&lt;56),2,IF(AND(Q4&gt;=56,Q4&lt;71),3,IF(AND(Q4&gt;=71,Q4&lt;=100),4,))))</f>
        <v/>
      </c>
      <c r="W4" s="99">
        <f>IF(AND(R4&gt;0,R4&lt;36),1,IF(AND(R4&gt;=36,R4&lt;51),2,IF(AND(R4&gt;=51,R4&lt;66),3,IF(AND(R4&gt;=66,R4&lt;=100),4,))))</f>
        <v/>
      </c>
      <c r="X4" s="100">
        <f>IF(AND(S4&gt;0,S4&lt;37),1,IF(AND(S4&gt;=37,S4&lt;58),2,IF(AND(S4&gt;=58,S4&lt;71),3,IF(AND(S4&gt;=71,S4&lt;=100),4,))))</f>
        <v/>
      </c>
      <c r="Y4" s="101">
        <f>IF(SUM(AC4:AG4)=0, "", ROUND(((AC4*3+AD4*3+AE4*3+AF4*3+AG4*1)/13)*5,0))</f>
        <v/>
      </c>
      <c r="Z4" s="99">
        <f>IF(OR($C4="",Y4=""),"",COUNTIFS($C$4:$C$1500,$C4,Y$4:Y$1500,"&gt;"&amp;Y4)+1)</f>
        <v/>
      </c>
      <c r="AA4" s="99">
        <f>IF(OR($C4="",Y4=""),"",IF(AND($C4&gt;=1001,$C4&lt;=1005),COUNTIFS($C$4:$C$1500,"&gt;=1001",$C$4:$C$1500,"&lt;=1005",Y$4:Y$1500,"&gt;"&amp;Y4)+1,IF(AND($C4&gt;=1101,$C4&lt;=1105),COUNTIFS($C$4:$C$1500,"&gt;=1101",$C$4:$C$1500,"&lt;=1105",Y$4:Y$1500,"&gt;"&amp;Y4)+1,IF(AND($C4&gt;=901,$C4&lt;=905),COUNTIFS($C$4:$C$1500,"&gt;=901",$C$4:$C$1500,"&lt;=905",Y$4:Y$1500,"&gt;"&amp;Y4)+1,IF(AND($C4&gt;=801,$C4&lt;=805),COUNTIFS($C$4:$C$1500,"&gt;=801",$C$4:$C$1500,"&lt;=805",Y$4:Y$1500,"&gt;"&amp;Y4)+1,IF(AND($C4&gt;=701,$C4&lt;=705),COUNTIFS($C$4:$C$1500,"&gt;=701",$C$4:$C$1500,"&lt;=705",Y$4:Y$1500,"&gt;"&amp;Y4)+1,IF(AND($C4&gt;=601,$C4&lt;=606),COUNTIFS($C$4:$C$1500,"&gt;=601",$C$4:$C$1500,"&lt;=606",Y$4:Y$1500,"&gt;"&amp;Y4)+1,"")))))))</f>
        <v/>
      </c>
      <c r="AB4" s="99">
        <f>IF(OR($C4="",Y4=""),"",IF(OR(AND($C4&gt;=1001,$C4&lt;=1005),AND($C4&gt;=1101,$C4&lt;=1105)),COUNTIFS($C$4:$C$1500,"&gt;=1001",$C$4:$C$1500,"&lt;=1005",Y$4:Y$1500,"&gt;"&amp;Y4)+COUNTIFS($C$4:$C$1500,"&gt;=1101",$C$4:$C$1500,"&lt;=1105",Y$4:Y$1500,"&gt;"&amp;Y4)+1,""))</f>
        <v/>
      </c>
      <c r="AC4" s="94" t="n">
        <v>44</v>
      </c>
      <c r="AD4" s="94" t="n">
        <v>47.26</v>
      </c>
      <c r="AE4" s="94" t="n">
        <v>52.25</v>
      </c>
      <c r="AF4" s="94" t="n">
        <v>52.5</v>
      </c>
      <c r="AG4" s="94" t="n">
        <v>64.17</v>
      </c>
      <c r="AH4" s="99">
        <f>IF(AND(AC4&gt;0,AC4&lt;36),1,IF(AND(AC4&gt;=36,AC4&lt;51),2,IF(AND(AC4&gt;=51,AC4&lt;71),3,IF(AND(AC4&gt;=71,AC4&lt;=100),4,))))</f>
        <v/>
      </c>
      <c r="AI4" s="99">
        <f>IF(AND(AD4&gt;0,AD4&lt;41),1,IF(AND(AD4&gt;=41,AD4&lt;56),2,IF(AND(AD4&gt;=56,AD4&lt;71),3,IF(AND(AD4&gt;=71,AD4&lt;=100),4,))))</f>
        <v/>
      </c>
      <c r="AJ4" s="99">
        <f>IF(AND(AE4&gt;0,AE4&lt;41),1,IF(AND(AE4&gt;=41,AE4&lt;56),2,IF(AND(AE4&gt;=56,AE4&lt;71),3,IF(AND(AE4&gt;=71,AE4&lt;=100),4,))))</f>
        <v/>
      </c>
      <c r="AK4" s="99">
        <f>IF(AND(AF4&gt;0,AF4&lt;36),1,IF(AND(AF4&gt;=36,AF4&lt;51),2,IF(AND(AF4&gt;=51,AF4&lt;66),3,IF(AND(AF4&gt;=66,AF4&lt;=100),4,))))</f>
        <v/>
      </c>
      <c r="AL4" s="100">
        <f>IF(AND(AG4&gt;0,AG4&lt;37),1,IF(AND(AG4&gt;=37,AG4&lt;58),2,IF(AND(AG4&gt;=58,AG4&lt;71),3,IF(AND(AG4&gt;=71,AG4&lt;=100),4,))))</f>
        <v/>
      </c>
      <c r="AM4" s="101">
        <f>IF((Y4&lt;&gt;"")*(K4&lt;&gt;""),Y4-K4,"")</f>
        <v/>
      </c>
      <c r="AN4" s="99">
        <f>IF((Z4&lt;&gt;"")*(L4&lt;&gt;""),Z4-L4,"")</f>
        <v/>
      </c>
      <c r="AO4" s="99">
        <f>IF((AA4&lt;&gt;"")*(M4&lt;&gt;""),AA4-M4,"")</f>
        <v/>
      </c>
      <c r="AP4" s="99">
        <f>IF((AB4&lt;&gt;"")*(N4&lt;&gt;""),AB4-N4,"")</f>
        <v/>
      </c>
      <c r="AQ4" s="94">
        <f>IF((AC4&lt;&gt;"")*(O4&lt;&gt;""),AC4-O4,"")</f>
        <v/>
      </c>
      <c r="AR4" s="94">
        <f>IF((AD4&lt;&gt;"")*(P4&lt;&gt;""),AD4-P4,"")</f>
        <v/>
      </c>
      <c r="AS4" s="94">
        <f>IF((AE4&lt;&gt;"")*(Q4&lt;&gt;""),AE4-Q4,"")</f>
        <v/>
      </c>
      <c r="AT4" s="94">
        <f>IF((AF4&lt;&gt;"")*(R4&lt;&gt;""),AF4-R4,"")</f>
        <v/>
      </c>
      <c r="AU4" s="94">
        <f>IF((AG4&lt;&gt;"")*(S4&lt;&gt;""),AG4-S4,"")</f>
        <v/>
      </c>
      <c r="AV4" s="99">
        <f>IF((AH4&lt;&gt;"")*(T4&lt;&gt;""),AH4-T4,"")</f>
        <v/>
      </c>
      <c r="AW4" s="99">
        <f>IF((AI4&lt;&gt;"")*(U4&lt;&gt;""),AI4-U4,"")</f>
        <v/>
      </c>
      <c r="AX4" s="99">
        <f>IF((AJ4&lt;&gt;"")*(V4&lt;&gt;""),AJ4-V4,"")</f>
        <v/>
      </c>
      <c r="AY4" s="99">
        <f>IF((AK4&lt;&gt;"")*(W4&lt;&gt;""),AK4-W4,"")</f>
        <v/>
      </c>
      <c r="AZ4" s="102">
        <f>IF((AL4&lt;&gt;"")*(X4&lt;&gt;""),AL4-X4,"")</f>
        <v/>
      </c>
      <c r="BA4" s="50">
        <f>IFERROR(__xludf.dummyfunction("AI(""Actúa como un tutor académico y dirígete personalmente al estudiante "" &amp; I4 &amp; "" "" &amp; J4 &amp; "" "" &amp; G4 &amp; "" "" &amp; H4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 &amp; ""'. Diferencias por área: Matemáticas ("" &amp; AQ4 &amp; ""), Ciencias Natura"&amp;"les ("" &amp; AR4 &amp; ""), Sociales ("" &amp; AS4 &amp; ""), Lectura Crítica ("" &amp; AT4 &amp; "") e Inglés ("" &amp; AU4 &amp; ""). Variación en posición: grupo ("" &amp; AN4 &amp; ""), grado ("" &amp; AO4 &amp; "") y media ("" &amp; AP4 &amp; ""). Puntajes Primer Simulacro: Global "" &amp; K4 &amp; "", Mat "" &amp; "&amp;"O4 &amp; "", Cien "" &amp; P4 &amp; "", Soc "" &amp; Q4 &amp; "", Lec "" &amp; R4 &amp; "", Ing "" &amp; S4 &amp; "". Puntajes Segundo Simulacro: Global "" &amp; Y4 &amp; "", Mat "" &amp; AC4 &amp; "", Cien "" &amp; AD4 &amp; "", Soc "" &amp; AE4 &amp; "", Lec "" &amp; AF4 &amp; "", Ing "" &amp; AG4 &amp; "". Escribe un mensaje motivador"&amp;" y breve (máximo 4 líneas)."")
"),"=AI(""Actúa como un tutor académico y dirígete personalmente al estudiante "" &amp; I4 &amp; "" "" &amp; J4 &amp; "" "" &amp; G4 &amp; "" "" &amp; H4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 &amp; ""'. Diferencias por área: Matemáticas ("" &amp; AQ4 &amp; ""), Ciencias Natur"&amp;"ales ("" &amp; AR4 &amp; ""), Sociales ("" &amp; AS4 &amp; ""), Lectura Crítica ("" &amp; AT4 &amp; "") e Inglés ("" &amp; AU4 &amp; ""). Variación en posición: grupo ("" &amp; AN4 &amp; ""), grado ("" &amp; AO4 &amp; "") y media ("" &amp; AP4 &amp; ""). Puntajes Primer Simulacro: Global "" &amp; K4 &amp; "", Mat "" &amp;"&amp;" O4 &amp; "", Cien "" &amp; P4 &amp; "", Soc "" &amp; Q4 &amp; "", Lec "" &amp; R4 &amp; "", Ing "" &amp; S4 &amp; "". Puntajes Segundo Simulacro: Global "" &amp; Y4 &amp; "", Mat "" &amp; AC4 &amp; "", Cien "" &amp; AD4 &amp; "", Soc "" &amp; AE4 &amp; "", Lec "" &amp; AF4 &amp; "", Ing "" &amp; AG4 &amp; "". Escribe un mensaje motivado"&amp;"r y breve (máximo 4 líneas)."")
")</f>
        <v/>
      </c>
    </row>
    <row r="5" ht="15.75" customHeight="1" s="42">
      <c r="A5" s="93" t="n"/>
      <c r="B5" s="94" t="inlineStr">
        <is>
          <t>Bachillerato</t>
        </is>
      </c>
      <c r="C5" s="94" t="n">
        <v>601</v>
      </c>
      <c r="D5" s="94" t="n"/>
      <c r="E5" s="95" t="n"/>
      <c r="F5" s="96">
        <f>TRIM(G5&amp;" "&amp;H5&amp;" "&amp;I5&amp;" "&amp;J5)</f>
        <v/>
      </c>
      <c r="G5" s="94" t="inlineStr">
        <is>
          <t>Aguiar</t>
        </is>
      </c>
      <c r="H5" s="94" t="inlineStr">
        <is>
          <t>García</t>
        </is>
      </c>
      <c r="I5" s="94" t="inlineStr">
        <is>
          <t>Jesús</t>
        </is>
      </c>
      <c r="J5" s="97" t="inlineStr">
        <is>
          <t>Antonio</t>
        </is>
      </c>
      <c r="K5" s="98">
        <f>IF(SUM(O5:S5)=0, "", ROUND(((O5*3+P5*3+Q5*3+R5*3+S5*1)/13)*5,0))</f>
        <v/>
      </c>
      <c r="L5" s="99">
        <f>IF(OR($C5="",K5=""),"",COUNTIFS($C$4:$C$1500,$C5,K$4:K$1500,"&gt;"&amp;K5)+1)</f>
        <v/>
      </c>
      <c r="M5" s="99">
        <f>IF(OR($C5="",K5=""),"",IF(AND($C5&gt;=1001,$C5&lt;=1005),COUNTIFS($C$4:$C$1500,"&gt;=1001",$C$4:$C$1500,"&lt;=1005",K$4:K$1500,"&gt;"&amp;K5)+1,IF(AND($C5&gt;=1101,$C5&lt;=1105),COUNTIFS($C$4:$C$1500,"&gt;=1101",$C$4:$C$1500,"&lt;=1105",K$4:K$1500,"&gt;"&amp;K5)+1,IF(AND($C5&gt;=901,$C5&lt;=905),COUNTIFS($C$4:$C$1500,"&gt;=901",$C$4:$C$1500,"&lt;=905",K$4:K$1500,"&gt;"&amp;K5)+1,IF(AND($C5&gt;=801,$C5&lt;=805),COUNTIFS($C$4:$C$1500,"&gt;=801",$C$4:$C$1500,"&lt;=805",K$4:K$1500,"&gt;"&amp;K5)+1,IF(AND($C5&gt;=701,$C5&lt;=705),COUNTIFS($C$4:$C$1500,"&gt;=701",$C$4:$C$1500,"&lt;=705",K$4:K$1500,"&gt;"&amp;K5)+1,IF(AND($C5&gt;=601,$C5&lt;=606),COUNTIFS($C$4:$C$1500,"&gt;=601",$C$4:$C$1500,"&lt;=606",K$4:K$1500,"&gt;"&amp;K5)+1,"")))))))</f>
        <v/>
      </c>
      <c r="N5" s="99">
        <f>IF(OR($C5="",K5=""),"",IF(OR(AND($C5&gt;=1001,$C5&lt;=1005),AND($C5&gt;=1101,$C5&lt;=1105)),COUNTIFS($C$4:$C$1500,"&gt;=1001",$C$4:$C$1500,"&lt;=1005",K$4:K$1500,"&gt;"&amp;K5)+COUNTIFS($C$4:$C$1500,"&gt;=1101",$C$4:$C$1500,"&lt;=1105",K$4:K$1500,"&gt;"&amp;K5)+1,""))</f>
        <v/>
      </c>
      <c r="O5" s="94" t="n">
        <v>31.41</v>
      </c>
      <c r="P5" s="94" t="n">
        <v>35.42</v>
      </c>
      <c r="Q5" s="94" t="n">
        <v>21.85</v>
      </c>
      <c r="R5" s="94" t="n">
        <v>47.92</v>
      </c>
      <c r="S5" s="94" t="n">
        <v>28.75</v>
      </c>
      <c r="T5" s="99">
        <f>IF(AND(O5&gt;0,O5&lt;36),1,IF(AND(O5&gt;=36,O5&lt;51),2,IF(AND(O5&gt;=51,O5&lt;71),3,IF(AND(O5&gt;=71,O5&lt;=100),4,))))</f>
        <v/>
      </c>
      <c r="U5" s="99">
        <f>IF(AND(P5&gt;0,P5&lt;41),1,IF(AND(P5&gt;=41,P5&lt;56),2,IF(AND(P5&gt;=56,P5&lt;71),3,IF(AND(P5&gt;=71,P5&lt;=100),4,))))</f>
        <v/>
      </c>
      <c r="V5" s="99">
        <f>IF(AND(Q5&gt;0,Q5&lt;41),1,IF(AND(Q5&gt;=41,Q5&lt;56),2,IF(AND(Q5&gt;=56,Q5&lt;71),3,IF(AND(Q5&gt;=71,Q5&lt;=100),4,))))</f>
        <v/>
      </c>
      <c r="W5" s="99">
        <f>IF(AND(R5&gt;0,R5&lt;36),1,IF(AND(R5&gt;=36,R5&lt;51),2,IF(AND(R5&gt;=51,R5&lt;66),3,IF(AND(R5&gt;=66,R5&lt;=100),4,))))</f>
        <v/>
      </c>
      <c r="X5" s="100">
        <f>IF(AND(S5&gt;0,S5&lt;37),1,IF(AND(S5&gt;=37,S5&lt;58),2,IF(AND(S5&gt;=58,S5&lt;71),3,IF(AND(S5&gt;=71,S5&lt;=100),4,))))</f>
        <v/>
      </c>
      <c r="Y5" s="101">
        <f>IF(SUM(AC5:AG5)=0, "", ROUND(((AC5*3+AD5*3+AE5*3+AF5*3+AG5*1)/13)*5,0))</f>
        <v/>
      </c>
      <c r="Z5" s="99">
        <f>IF(OR($C5="",Y5=""),"",COUNTIFS($C$4:$C$1500,$C5,Y$4:Y$1500,"&gt;"&amp;Y5)+1)</f>
        <v/>
      </c>
      <c r="AA5" s="99">
        <f>IF(OR($C5="",Y5=""),"",IF(AND($C5&gt;=1001,$C5&lt;=1005),COUNTIFS($C$4:$C$1500,"&gt;=1001",$C$4:$C$1500,"&lt;=1005",Y$4:Y$1500,"&gt;"&amp;Y5)+1,IF(AND($C5&gt;=1101,$C5&lt;=1105),COUNTIFS($C$4:$C$1500,"&gt;=1101",$C$4:$C$1500,"&lt;=1105",Y$4:Y$1500,"&gt;"&amp;Y5)+1,IF(AND($C5&gt;=901,$C5&lt;=905),COUNTIFS($C$4:$C$1500,"&gt;=901",$C$4:$C$1500,"&lt;=905",Y$4:Y$1500,"&gt;"&amp;Y5)+1,IF(AND($C5&gt;=801,$C5&lt;=805),COUNTIFS($C$4:$C$1500,"&gt;=801",$C$4:$C$1500,"&lt;=805",Y$4:Y$1500,"&gt;"&amp;Y5)+1,IF(AND($C5&gt;=701,$C5&lt;=705),COUNTIFS($C$4:$C$1500,"&gt;=701",$C$4:$C$1500,"&lt;=705",Y$4:Y$1500,"&gt;"&amp;Y5)+1,IF(AND($C5&gt;=601,$C5&lt;=606),COUNTIFS($C$4:$C$1500,"&gt;=601",$C$4:$C$1500,"&lt;=606",Y$4:Y$1500,"&gt;"&amp;Y5)+1,"")))))))</f>
        <v/>
      </c>
      <c r="AB5" s="99">
        <f>IF(OR($C5="",Y5=""),"",IF(OR(AND($C5&gt;=1001,$C5&lt;=1005),AND($C5&gt;=1101,$C5&lt;=1105)),COUNTIFS($C$4:$C$1500,"&gt;=1001",$C$4:$C$1500,"&lt;=1005",Y$4:Y$1500,"&gt;"&amp;Y5)+COUNTIFS($C$4:$C$1500,"&gt;=1101",$C$4:$C$1500,"&lt;=1105",Y$4:Y$1500,"&gt;"&amp;Y5)+1,""))</f>
        <v/>
      </c>
      <c r="AC5" s="94" t="n">
        <v>44</v>
      </c>
      <c r="AD5" s="94" t="n">
        <v>47.26</v>
      </c>
      <c r="AE5" s="94" t="n">
        <v>35.75</v>
      </c>
      <c r="AF5" s="94" t="n">
        <v>35</v>
      </c>
      <c r="AG5" s="94" t="n">
        <v>59.58</v>
      </c>
      <c r="AH5" s="99">
        <f>IF(AND(AC5&gt;0,AC5&lt;36),1,IF(AND(AC5&gt;=36,AC5&lt;51),2,IF(AND(AC5&gt;=51,AC5&lt;71),3,IF(AND(AC5&gt;=71,AC5&lt;=100),4,))))</f>
        <v/>
      </c>
      <c r="AI5" s="99">
        <f>IF(AND(AD5&gt;0,AD5&lt;41),1,IF(AND(AD5&gt;=41,AD5&lt;56),2,IF(AND(AD5&gt;=56,AD5&lt;71),3,IF(AND(AD5&gt;=71,AD5&lt;=100),4,))))</f>
        <v/>
      </c>
      <c r="AJ5" s="99">
        <f>IF(AND(AE5&gt;0,AE5&lt;41),1,IF(AND(AE5&gt;=41,AE5&lt;56),2,IF(AND(AE5&gt;=56,AE5&lt;71),3,IF(AND(AE5&gt;=71,AE5&lt;=100),4,))))</f>
        <v/>
      </c>
      <c r="AK5" s="99">
        <f>IF(AND(AF5&gt;0,AF5&lt;36),1,IF(AND(AF5&gt;=36,AF5&lt;51),2,IF(AND(AF5&gt;=51,AF5&lt;66),3,IF(AND(AF5&gt;=66,AF5&lt;=100),4,))))</f>
        <v/>
      </c>
      <c r="AL5" s="100">
        <f>IF(AND(AG5&gt;0,AG5&lt;37),1,IF(AND(AG5&gt;=37,AG5&lt;58),2,IF(AND(AG5&gt;=58,AG5&lt;71),3,IF(AND(AG5&gt;=71,AG5&lt;=100),4,))))</f>
        <v/>
      </c>
      <c r="AM5" s="101">
        <f>IF((Y5&lt;&gt;"")*(K5&lt;&gt;""),Y5-K5,"")</f>
        <v/>
      </c>
      <c r="AN5" s="99">
        <f>IF((Z5&lt;&gt;"")*(L5&lt;&gt;""),Z5-L5,"")</f>
        <v/>
      </c>
      <c r="AO5" s="99">
        <f>IF((AA5&lt;&gt;"")*(M5&lt;&gt;""),AA5-M5,"")</f>
        <v/>
      </c>
      <c r="AP5" s="99">
        <f>IF((AB5&lt;&gt;"")*(N5&lt;&gt;""),AB5-N5,"")</f>
        <v/>
      </c>
      <c r="AQ5" s="94">
        <f>IF((AC5&lt;&gt;"")*(O5&lt;&gt;""),AC5-O5,"")</f>
        <v/>
      </c>
      <c r="AR5" s="94">
        <f>IF((AD5&lt;&gt;"")*(P5&lt;&gt;""),AD5-P5,"")</f>
        <v/>
      </c>
      <c r="AS5" s="94">
        <f>IF((AE5&lt;&gt;"")*(Q5&lt;&gt;""),AE5-Q5,"")</f>
        <v/>
      </c>
      <c r="AT5" s="94">
        <f>IF((AF5&lt;&gt;"")*(R5&lt;&gt;""),AF5-R5,"")</f>
        <v/>
      </c>
      <c r="AU5" s="94">
        <f>IF((AG5&lt;&gt;"")*(S5&lt;&gt;""),AG5-S5,"")</f>
        <v/>
      </c>
      <c r="AV5" s="99">
        <f>IF((AH5&lt;&gt;"")*(T5&lt;&gt;""),AH5-T5,"")</f>
        <v/>
      </c>
      <c r="AW5" s="99">
        <f>IF((AI5&lt;&gt;"")*(U5&lt;&gt;""),AI5-U5,"")</f>
        <v/>
      </c>
      <c r="AX5" s="99">
        <f>IF((AJ5&lt;&gt;"")*(V5&lt;&gt;""),AJ5-V5,"")</f>
        <v/>
      </c>
      <c r="AY5" s="99">
        <f>IF((AK5&lt;&gt;"")*(W5&lt;&gt;""),AK5-W5,"")</f>
        <v/>
      </c>
      <c r="AZ5" s="102">
        <f>IF((AL5&lt;&gt;"")*(X5&lt;&gt;""),AL5-X5,"")</f>
        <v/>
      </c>
      <c r="BA5" s="50">
        <f>IFERROR(__xludf.dummyfunction("AI(""Actúa como un tutor académico y dirígete personalmente al estudiante "" &amp; I5 &amp; "" "" &amp; J5 &amp; "" "" &amp; G5 &amp; "" "" &amp; H5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 &amp; ""'. Diferencias por área: Matemáticas ("" &amp; AQ5 &amp; ""), Ciencias Natura"&amp;"les ("" &amp; AR5 &amp; ""), Sociales ("" &amp; AS5 &amp; ""), Lectura Crítica ("" &amp; AT5 &amp; "") e Inglés ("" &amp; AU5 &amp; ""). Variación en posición: grupo ("" &amp; AN5 &amp; ""), grado ("" &amp; AO5 &amp; "") y media ("" &amp; AP5 &amp; ""). Puntajes Primer Simulacro: Global "" &amp; K5 &amp; "", Mat "" &amp; "&amp;"O4 &amp; "", Cien "" &amp; P5 &amp; "", Soc "" &amp; Q5 &amp; "", Lec "" &amp; R5 &amp; "", Ing "" &amp; S5 &amp; "". Puntajes Segundo Simulacro: Global "" &amp; Y5 &amp; "", Mat "" &amp; AC5 &amp; "", Cien "" &amp; AD5 &amp; "", Soc "" &amp; AE5 &amp; "", Lec "" &amp; AF5 &amp; "", Ing "" &amp; AG5 &amp; "". Escribe un mensaje motivador"&amp;" y breve (máximo 4 líneas)."")
"),"=AI(""Actúa como un tutor académico y dirígete personalmente al estudiante "" &amp; I5 &amp; "" "" &amp; J5 &amp; "" "" &amp; G5 &amp; "" "" &amp; H5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 &amp; ""'. Diferencias por área: Matemáticas ("" &amp; AQ5 &amp; ""), Ciencias Natur"&amp;"ales ("" &amp; AR5 &amp; ""), Sociales ("" &amp; AS5 &amp; ""), Lectura Crítica ("" &amp; AT5 &amp; "") e Inglés ("" &amp; AU5 &amp; ""). Variación en posición: grupo ("" &amp; AN5 &amp; ""), grado ("" &amp; AO5 &amp; "") y media ("" &amp; AP5 &amp; ""). Puntajes Primer Simulacro: Global "" &amp; K5 &amp; "", Mat "" &amp;"&amp;" O5 &amp; "", Cien "" &amp; P5 &amp; "", Soc "" &amp; Q5 &amp; "", Lec "" &amp; R5 &amp; "", Ing "" &amp; S5 &amp; "". Puntajes Segundo Simulacro: Global "" &amp; Y5 &amp; "", Mat "" &amp; AC5 &amp; "", Cien "" &amp; AD5 &amp; "", Soc "" &amp; AE5 &amp; "", Lec "" &amp; AF5 &amp; "", Ing "" &amp; AG5 &amp; "". Escribe un mensaje motivado"&amp;"r y breve (máximo 4 líneas)."")
")</f>
        <v/>
      </c>
    </row>
    <row r="6" ht="15.75" customHeight="1" s="42">
      <c r="A6" s="93" t="n"/>
      <c r="B6" s="94" t="inlineStr">
        <is>
          <t>Bachillerato</t>
        </is>
      </c>
      <c r="C6" s="94" t="n">
        <v>601</v>
      </c>
      <c r="D6" s="94" t="n"/>
      <c r="E6" s="95" t="n"/>
      <c r="F6" s="96">
        <f>TRIM(G6&amp;" "&amp;H6&amp;" "&amp;I6&amp;" "&amp;J6)</f>
        <v/>
      </c>
      <c r="G6" s="94" t="inlineStr">
        <is>
          <t>Alcaraz</t>
        </is>
      </c>
      <c r="H6" s="94" t="inlineStr">
        <is>
          <t>Londoño</t>
        </is>
      </c>
      <c r="I6" s="94" t="inlineStr">
        <is>
          <t>Jean</t>
        </is>
      </c>
      <c r="J6" s="97" t="inlineStr">
        <is>
          <t>Pool</t>
        </is>
      </c>
      <c r="K6" s="98">
        <f>IF(SUM(O6:S6)=0, "", ROUND(((O6*3+P6*3+Q6*3+R6*3+S6*1)/13)*5,0))</f>
        <v/>
      </c>
      <c r="L6" s="99">
        <f>IF(OR($C6="",K6=""),"",COUNTIFS($C$4:$C$1500,$C6,K$4:K$1500,"&gt;"&amp;K6)+1)</f>
        <v/>
      </c>
      <c r="M6" s="99">
        <f>IF(OR($C6="",K6=""),"",IF(AND($C6&gt;=1001,$C6&lt;=1005),COUNTIFS($C$4:$C$1500,"&gt;=1001",$C$4:$C$1500,"&lt;=1005",K$4:K$1500,"&gt;"&amp;K6)+1,IF(AND($C6&gt;=1101,$C6&lt;=1105),COUNTIFS($C$4:$C$1500,"&gt;=1101",$C$4:$C$1500,"&lt;=1105",K$4:K$1500,"&gt;"&amp;K6)+1,IF(AND($C6&gt;=901,$C6&lt;=905),COUNTIFS($C$4:$C$1500,"&gt;=901",$C$4:$C$1500,"&lt;=905",K$4:K$1500,"&gt;"&amp;K6)+1,IF(AND($C6&gt;=801,$C6&lt;=805),COUNTIFS($C$4:$C$1500,"&gt;=801",$C$4:$C$1500,"&lt;=805",K$4:K$1500,"&gt;"&amp;K6)+1,IF(AND($C6&gt;=701,$C6&lt;=705),COUNTIFS($C$4:$C$1500,"&gt;=701",$C$4:$C$1500,"&lt;=705",K$4:K$1500,"&gt;"&amp;K6)+1,IF(AND($C6&gt;=601,$C6&lt;=606),COUNTIFS($C$4:$C$1500,"&gt;=601",$C$4:$C$1500,"&lt;=606",K$4:K$1500,"&gt;"&amp;K6)+1,"")))))))</f>
        <v/>
      </c>
      <c r="N6" s="99">
        <f>IF(OR($C6="",K6=""),"",IF(OR(AND($C6&gt;=1001,$C6&lt;=1005),AND($C6&gt;=1101,$C6&lt;=1105)),COUNTIFS($C$4:$C$1500,"&gt;=1001",$C$4:$C$1500,"&lt;=1005",K$4:K$1500,"&gt;"&amp;K6)+COUNTIFS($C$4:$C$1500,"&gt;=1101",$C$4:$C$1500,"&lt;=1105",K$4:K$1500,"&gt;"&amp;K6)+1,""))</f>
        <v/>
      </c>
      <c r="O6" s="94" t="n">
        <v>46.39</v>
      </c>
      <c r="P6" s="94" t="n">
        <v>44.72</v>
      </c>
      <c r="Q6" s="94" t="n">
        <v>39.5</v>
      </c>
      <c r="R6" s="94" t="n">
        <v>43.13</v>
      </c>
      <c r="S6" s="94" t="n">
        <v>62.29</v>
      </c>
      <c r="T6" s="99">
        <f>IF(AND(O6&gt;0,O6&lt;36),1,IF(AND(O6&gt;=36,O6&lt;51),2,IF(AND(O6&gt;=51,O6&lt;71),3,IF(AND(O6&gt;=71,O6&lt;=100),4,))))</f>
        <v/>
      </c>
      <c r="U6" s="99">
        <f>IF(AND(P6&gt;0,P6&lt;41),1,IF(AND(P6&gt;=41,P6&lt;56),2,IF(AND(P6&gt;=56,P6&lt;71),3,IF(AND(P6&gt;=71,P6&lt;=100),4,))))</f>
        <v/>
      </c>
      <c r="V6" s="99">
        <f>IF(AND(Q6&gt;0,Q6&lt;41),1,IF(AND(Q6&gt;=41,Q6&lt;56),2,IF(AND(Q6&gt;=56,Q6&lt;71),3,IF(AND(Q6&gt;=71,Q6&lt;=100),4,))))</f>
        <v/>
      </c>
      <c r="W6" s="99">
        <f>IF(AND(R6&gt;0,R6&lt;36),1,IF(AND(R6&gt;=36,R6&lt;51),2,IF(AND(R6&gt;=51,R6&lt;66),3,IF(AND(R6&gt;=66,R6&lt;=100),4,))))</f>
        <v/>
      </c>
      <c r="X6" s="100">
        <f>IF(AND(S6&gt;0,S6&lt;37),1,IF(AND(S6&gt;=37,S6&lt;58),2,IF(AND(S6&gt;=58,S6&lt;71),3,IF(AND(S6&gt;=71,S6&lt;=100),4,))))</f>
        <v/>
      </c>
      <c r="Y6" s="101">
        <f>IF(SUM(AC6:AG6)=0, "", ROUND(((AC6*3+AD6*3+AE6*3+AF6*3+AG6*1)/13)*5,0))</f>
        <v/>
      </c>
      <c r="Z6" s="99">
        <f>IF(OR($C6="",Y6=""),"",COUNTIFS($C$4:$C$1500,$C6,Y$4:Y$1500,"&gt;"&amp;Y6)+1)</f>
        <v/>
      </c>
      <c r="AA6" s="99">
        <f>IF(OR($C6="",Y6=""),"",IF(AND($C6&gt;=1001,$C6&lt;=1005),COUNTIFS($C$4:$C$1500,"&gt;=1001",$C$4:$C$1500,"&lt;=1005",Y$4:Y$1500,"&gt;"&amp;Y6)+1,IF(AND($C6&gt;=1101,$C6&lt;=1105),COUNTIFS($C$4:$C$1500,"&gt;=1101",$C$4:$C$1500,"&lt;=1105",Y$4:Y$1500,"&gt;"&amp;Y6)+1,IF(AND($C6&gt;=901,$C6&lt;=905),COUNTIFS($C$4:$C$1500,"&gt;=901",$C$4:$C$1500,"&lt;=905",Y$4:Y$1500,"&gt;"&amp;Y6)+1,IF(AND($C6&gt;=801,$C6&lt;=805),COUNTIFS($C$4:$C$1500,"&gt;=801",$C$4:$C$1500,"&lt;=805",Y$4:Y$1500,"&gt;"&amp;Y6)+1,IF(AND($C6&gt;=701,$C6&lt;=705),COUNTIFS($C$4:$C$1500,"&gt;=701",$C$4:$C$1500,"&lt;=705",Y$4:Y$1500,"&gt;"&amp;Y6)+1,IF(AND($C6&gt;=601,$C6&lt;=606),COUNTIFS($C$4:$C$1500,"&gt;=601",$C$4:$C$1500,"&lt;=606",Y$4:Y$1500,"&gt;"&amp;Y6)+1,"")))))))</f>
        <v/>
      </c>
      <c r="AB6" s="99">
        <f>IF(OR($C6="",Y6=""),"",IF(OR(AND($C6&gt;=1001,$C6&lt;=1005),AND($C6&gt;=1101,$C6&lt;=1105)),COUNTIFS($C$4:$C$1500,"&gt;=1001",$C$4:$C$1500,"&lt;=1005",Y$4:Y$1500,"&gt;"&amp;Y6)+COUNTIFS($C$4:$C$1500,"&gt;=1101",$C$4:$C$1500,"&lt;=1105",Y$4:Y$1500,"&gt;"&amp;Y6)+1,""))</f>
        <v/>
      </c>
      <c r="AC6" s="94" t="n">
        <v>52.25</v>
      </c>
      <c r="AD6" s="94" t="n">
        <v>60.95</v>
      </c>
      <c r="AE6" s="94" t="n">
        <v>35.75</v>
      </c>
      <c r="AF6" s="94" t="n">
        <v>39.38</v>
      </c>
      <c r="AG6" s="94" t="n">
        <v>68.75</v>
      </c>
      <c r="AH6" s="99">
        <f>IF(AND(AC6&gt;0,AC6&lt;36),1,IF(AND(AC6&gt;=36,AC6&lt;51),2,IF(AND(AC6&gt;=51,AC6&lt;71),3,IF(AND(AC6&gt;=71,AC6&lt;=100),4,))))</f>
        <v/>
      </c>
      <c r="AI6" s="99">
        <f>IF(AND(AD6&gt;0,AD6&lt;41),1,IF(AND(AD6&gt;=41,AD6&lt;56),2,IF(AND(AD6&gt;=56,AD6&lt;71),3,IF(AND(AD6&gt;=71,AD6&lt;=100),4,))))</f>
        <v/>
      </c>
      <c r="AJ6" s="99">
        <f>IF(AND(AE6&gt;0,AE6&lt;41),1,IF(AND(AE6&gt;=41,AE6&lt;56),2,IF(AND(AE6&gt;=56,AE6&lt;71),3,IF(AND(AE6&gt;=71,AE6&lt;=100),4,))))</f>
        <v/>
      </c>
      <c r="AK6" s="99">
        <f>IF(AND(AF6&gt;0,AF6&lt;36),1,IF(AND(AF6&gt;=36,AF6&lt;51),2,IF(AND(AF6&gt;=51,AF6&lt;66),3,IF(AND(AF6&gt;=66,AF6&lt;=100),4,))))</f>
        <v/>
      </c>
      <c r="AL6" s="100">
        <f>IF(AND(AG6&gt;0,AG6&lt;37),1,IF(AND(AG6&gt;=37,AG6&lt;58),2,IF(AND(AG6&gt;=58,AG6&lt;71),3,IF(AND(AG6&gt;=71,AG6&lt;=100),4,))))</f>
        <v/>
      </c>
      <c r="AM6" s="101">
        <f>IF((Y6&lt;&gt;"")*(K6&lt;&gt;""),Y6-K6,"")</f>
        <v/>
      </c>
      <c r="AN6" s="99">
        <f>IF((Z6&lt;&gt;"")*(L6&lt;&gt;""),Z6-L6,"")</f>
        <v/>
      </c>
      <c r="AO6" s="99">
        <f>IF((AA6&lt;&gt;"")*(M6&lt;&gt;""),AA6-M6,"")</f>
        <v/>
      </c>
      <c r="AP6" s="99">
        <f>IF((AB6&lt;&gt;"")*(N6&lt;&gt;""),AB6-N6,"")</f>
        <v/>
      </c>
      <c r="AQ6" s="94">
        <f>IF((AC6&lt;&gt;"")*(O6&lt;&gt;""),AC6-O6,"")</f>
        <v/>
      </c>
      <c r="AR6" s="94">
        <f>IF((AD6&lt;&gt;"")*(P6&lt;&gt;""),AD6-P6,"")</f>
        <v/>
      </c>
      <c r="AS6" s="94">
        <f>IF((AE6&lt;&gt;"")*(Q6&lt;&gt;""),AE6-Q6,"")</f>
        <v/>
      </c>
      <c r="AT6" s="94">
        <f>IF((AF6&lt;&gt;"")*(R6&lt;&gt;""),AF6-R6,"")</f>
        <v/>
      </c>
      <c r="AU6" s="94">
        <f>IF((AG6&lt;&gt;"")*(S6&lt;&gt;""),AG6-S6,"")</f>
        <v/>
      </c>
      <c r="AV6" s="99">
        <f>IF((AH6&lt;&gt;"")*(T6&lt;&gt;""),AH6-T6,"")</f>
        <v/>
      </c>
      <c r="AW6" s="99">
        <f>IF((AI6&lt;&gt;"")*(U6&lt;&gt;""),AI6-U6,"")</f>
        <v/>
      </c>
      <c r="AX6" s="99">
        <f>IF((AJ6&lt;&gt;"")*(V6&lt;&gt;""),AJ6-V6,"")</f>
        <v/>
      </c>
      <c r="AY6" s="99">
        <f>IF((AK6&lt;&gt;"")*(W6&lt;&gt;""),AK6-W6,"")</f>
        <v/>
      </c>
      <c r="AZ6" s="102">
        <f>IF((AL6&lt;&gt;"")*(X6&lt;&gt;""),AL6-X6,"")</f>
        <v/>
      </c>
      <c r="BA6" s="50">
        <f>IFERROR(__xludf.dummyfunction("AI(""Actúa como un tutor académico y dirígete personalmente al estudiante "" &amp; I6 &amp; "" "" &amp; J6 &amp; "" "" &amp; G6 &amp; "" "" &amp; H6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 &amp; ""'. Diferencias por área: Matemáticas ("" &amp; AQ6 &amp; ""), Ciencias Natura"&amp;"les ("" &amp; AR6 &amp; ""), Sociales ("" &amp; AS6 &amp; ""), Lectura Crítica ("" &amp; AT6 &amp; "") e Inglés ("" &amp; AU6 &amp; ""). Variación en posición: grupo ("" &amp; AN6 &amp; ""), grado ("" &amp; AO6 &amp; "") y media ("" &amp; AP6 &amp; ""). Puntajes Primer Simulacro: Global "" &amp; K6 &amp; "", Mat "" &amp; "&amp;"O4 &amp; "", Cien "" &amp; P6 &amp; "", Soc "" &amp; Q6 &amp; "", Lec "" &amp; R6 &amp; "", Ing "" &amp; S6 &amp; "". Puntajes Segundo Simulacro: Global "" &amp; Y6 &amp; "", Mat "" &amp; AC6 &amp; "", Cien "" &amp; AD6 &amp; "", Soc "" &amp; AE6 &amp; "", Lec "" &amp; AF6 &amp; "", Ing "" &amp; AG6 &amp; "". Escribe un mensaje motivador"&amp;" y breve (máximo 4 líneas)."")
"),"=AI(""Actúa como un tutor académico y dirígete personalmente al estudiante "" &amp; I6 &amp; "" "" &amp; J6 &amp; "" "" &amp; G6 &amp; "" "" &amp; H6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 &amp; ""'. Diferencias por área: Matemáticas ("" &amp; AQ6 &amp; ""), Ciencias Natur"&amp;"ales ("" &amp; AR6 &amp; ""), Sociales ("" &amp; AS6 &amp; ""), Lectura Crítica ("" &amp; AT6 &amp; "") e Inglés ("" &amp; AU6 &amp; ""). Variación en posición: grupo ("" &amp; AN6 &amp; ""), grado ("" &amp; AO6 &amp; "") y media ("" &amp; AP6 &amp; ""). Puntajes Primer Simulacro: Global "" &amp; K6 &amp; "", Mat "" &amp;"&amp;" O6 &amp; "", Cien "" &amp; P6 &amp; "", Soc "" &amp; Q6 &amp; "", Lec "" &amp; R6 &amp; "", Ing "" &amp; S6 &amp; "". Puntajes Segundo Simulacro: Global "" &amp; Y6 &amp; "", Mat "" &amp; AC6 &amp; "", Cien "" &amp; AD6 &amp; "", Soc "" &amp; AE6 &amp; "", Lec "" &amp; AF6 &amp; "", Ing "" &amp; AG6 &amp; "". Escribe un mensaje motivado"&amp;"r y breve (máximo 4 líneas)."")
")</f>
        <v/>
      </c>
    </row>
    <row r="7" ht="15.75" customHeight="1" s="42">
      <c r="A7" s="93" t="n"/>
      <c r="B7" s="94" t="inlineStr">
        <is>
          <t>Bachillerato</t>
        </is>
      </c>
      <c r="C7" s="94" t="n">
        <v>601</v>
      </c>
      <c r="D7" s="94" t="n"/>
      <c r="E7" s="95" t="n"/>
      <c r="F7" s="96">
        <f>TRIM(G7&amp;" "&amp;H7&amp;" "&amp;I7&amp;" "&amp;J7)</f>
        <v/>
      </c>
      <c r="G7" s="94" t="inlineStr">
        <is>
          <t>Alcaraz</t>
        </is>
      </c>
      <c r="H7" s="94" t="inlineStr">
        <is>
          <t>Silva</t>
        </is>
      </c>
      <c r="I7" s="94" t="inlineStr">
        <is>
          <t>Cristian</t>
        </is>
      </c>
      <c r="J7" s="97" t="inlineStr">
        <is>
          <t>Kamilo</t>
        </is>
      </c>
      <c r="K7" s="98">
        <f>IF(SUM(O7:S7)=0, "", ROUND(((O7*3+P7*3+Q7*3+R7*3+S7*1)/13)*5,0))</f>
        <v/>
      </c>
      <c r="L7" s="99">
        <f>IF(OR($C7="",K7=""),"",COUNTIFS($C$4:$C$1500,$C7,K$4:K$1500,"&gt;"&amp;K7)+1)</f>
        <v/>
      </c>
      <c r="M7" s="99">
        <f>IF(OR($C7="",K7=""),"",IF(AND($C7&gt;=1001,$C7&lt;=1005),COUNTIFS($C$4:$C$1500,"&gt;=1001",$C$4:$C$1500,"&lt;=1005",K$4:K$1500,"&gt;"&amp;K7)+1,IF(AND($C7&gt;=1101,$C7&lt;=1105),COUNTIFS($C$4:$C$1500,"&gt;=1101",$C$4:$C$1500,"&lt;=1105",K$4:K$1500,"&gt;"&amp;K7)+1,IF(AND($C7&gt;=901,$C7&lt;=905),COUNTIFS($C$4:$C$1500,"&gt;=901",$C$4:$C$1500,"&lt;=905",K$4:K$1500,"&gt;"&amp;K7)+1,IF(AND($C7&gt;=801,$C7&lt;=805),COUNTIFS($C$4:$C$1500,"&gt;=801",$C$4:$C$1500,"&lt;=805",K$4:K$1500,"&gt;"&amp;K7)+1,IF(AND($C7&gt;=701,$C7&lt;=705),COUNTIFS($C$4:$C$1500,"&gt;=701",$C$4:$C$1500,"&lt;=705",K$4:K$1500,"&gt;"&amp;K7)+1,IF(AND($C7&gt;=601,$C7&lt;=606),COUNTIFS($C$4:$C$1500,"&gt;=601",$C$4:$C$1500,"&lt;=606",K$4:K$1500,"&gt;"&amp;K7)+1,"")))))))</f>
        <v/>
      </c>
      <c r="N7" s="99">
        <f>IF(OR($C7="",K7=""),"",IF(OR(AND($C7&gt;=1001,$C7&lt;=1005),AND($C7&gt;=1101,$C7&lt;=1105)),COUNTIFS($C$4:$C$1500,"&gt;=1001",$C$4:$C$1500,"&lt;=1005",K$4:K$1500,"&gt;"&amp;K7)+COUNTIFS($C$4:$C$1500,"&gt;=1101",$C$4:$C$1500,"&lt;=1105",K$4:K$1500,"&gt;"&amp;K7)+1,""))</f>
        <v/>
      </c>
      <c r="O7" s="94" t="n">
        <v>49.77</v>
      </c>
      <c r="P7" s="94" t="n">
        <v>44.72</v>
      </c>
      <c r="Q7" s="94" t="n">
        <v>43.7</v>
      </c>
      <c r="R7" s="94" t="n">
        <v>23.96</v>
      </c>
      <c r="S7" s="94" t="n">
        <v>57.5</v>
      </c>
      <c r="T7" s="99">
        <f>IF(AND(O7&gt;0,O7&lt;36),1,IF(AND(O7&gt;=36,O7&lt;51),2,IF(AND(O7&gt;=51,O7&lt;71),3,IF(AND(O7&gt;=71,O7&lt;=100),4,))))</f>
        <v/>
      </c>
      <c r="U7" s="99">
        <f>IF(AND(P7&gt;0,P7&lt;41),1,IF(AND(P7&gt;=41,P7&lt;56),2,IF(AND(P7&gt;=56,P7&lt;71),3,IF(AND(P7&gt;=71,P7&lt;=100),4,))))</f>
        <v/>
      </c>
      <c r="V7" s="99">
        <f>IF(AND(Q7&gt;0,Q7&lt;41),1,IF(AND(Q7&gt;=41,Q7&lt;56),2,IF(AND(Q7&gt;=56,Q7&lt;71),3,IF(AND(Q7&gt;=71,Q7&lt;=100),4,))))</f>
        <v/>
      </c>
      <c r="W7" s="99">
        <f>IF(AND(R7&gt;0,R7&lt;36),1,IF(AND(R7&gt;=36,R7&lt;51),2,IF(AND(R7&gt;=51,R7&lt;66),3,IF(AND(R7&gt;=66,R7&lt;=100),4,))))</f>
        <v/>
      </c>
      <c r="X7" s="100">
        <f>IF(AND(S7&gt;0,S7&lt;37),1,IF(AND(S7&gt;=37,S7&lt;58),2,IF(AND(S7&gt;=58,S7&lt;71),3,IF(AND(S7&gt;=71,S7&lt;=100),4,))))</f>
        <v/>
      </c>
      <c r="Y7" s="101">
        <f>IF(SUM(AC7:AG7)=0, "", ROUND(((AC7*3+AD7*3+AE7*3+AF7*3+AG7*1)/13)*5,0))</f>
        <v/>
      </c>
      <c r="Z7" s="99">
        <f>IF(OR($C7="",Y7=""),"",COUNTIFS($C$4:$C$1500,$C7,Y$4:Y$1500,"&gt;"&amp;Y7)+1)</f>
        <v/>
      </c>
      <c r="AA7" s="99">
        <f>IF(OR($C7="",Y7=""),"",IF(AND($C7&gt;=1001,$C7&lt;=1005),COUNTIFS($C$4:$C$1500,"&gt;=1001",$C$4:$C$1500,"&lt;=1005",Y$4:Y$1500,"&gt;"&amp;Y7)+1,IF(AND($C7&gt;=1101,$C7&lt;=1105),COUNTIFS($C$4:$C$1500,"&gt;=1101",$C$4:$C$1500,"&lt;=1105",Y$4:Y$1500,"&gt;"&amp;Y7)+1,IF(AND($C7&gt;=901,$C7&lt;=905),COUNTIFS($C$4:$C$1500,"&gt;=901",$C$4:$C$1500,"&lt;=905",Y$4:Y$1500,"&gt;"&amp;Y7)+1,IF(AND($C7&gt;=801,$C7&lt;=805),COUNTIFS($C$4:$C$1500,"&gt;=801",$C$4:$C$1500,"&lt;=805",Y$4:Y$1500,"&gt;"&amp;Y7)+1,IF(AND($C7&gt;=701,$C7&lt;=705),COUNTIFS($C$4:$C$1500,"&gt;=701",$C$4:$C$1500,"&lt;=705",Y$4:Y$1500,"&gt;"&amp;Y7)+1,IF(AND($C7&gt;=601,$C7&lt;=606),COUNTIFS($C$4:$C$1500,"&gt;=601",$C$4:$C$1500,"&lt;=606",Y$4:Y$1500,"&gt;"&amp;Y7)+1,"")))))))</f>
        <v/>
      </c>
      <c r="AB7" s="99">
        <f>IF(OR($C7="",Y7=""),"",IF(OR(AND($C7&gt;=1001,$C7&lt;=1005),AND($C7&gt;=1101,$C7&lt;=1105)),COUNTIFS($C$4:$C$1500,"&gt;=1001",$C$4:$C$1500,"&lt;=1005",Y$4:Y$1500,"&gt;"&amp;Y7)+COUNTIFS($C$4:$C$1500,"&gt;=1101",$C$4:$C$1500,"&lt;=1105",Y$4:Y$1500,"&gt;"&amp;Y7)+1,""))</f>
        <v/>
      </c>
      <c r="AC7" s="94" t="n">
        <v>55</v>
      </c>
      <c r="AD7" s="94" t="n">
        <v>49.94</v>
      </c>
      <c r="AE7" s="94" t="n">
        <v>41.25</v>
      </c>
      <c r="AF7" s="94" t="n">
        <v>43.75</v>
      </c>
      <c r="AG7" s="94" t="n">
        <v>41.25</v>
      </c>
      <c r="AH7" s="99">
        <f>IF(AND(AC7&gt;0,AC7&lt;36),1,IF(AND(AC7&gt;=36,AC7&lt;51),2,IF(AND(AC7&gt;=51,AC7&lt;71),3,IF(AND(AC7&gt;=71,AC7&lt;=100),4,))))</f>
        <v/>
      </c>
      <c r="AI7" s="99">
        <f>IF(AND(AD7&gt;0,AD7&lt;41),1,IF(AND(AD7&gt;=41,AD7&lt;56),2,IF(AND(AD7&gt;=56,AD7&lt;71),3,IF(AND(AD7&gt;=71,AD7&lt;=100),4,))))</f>
        <v/>
      </c>
      <c r="AJ7" s="99">
        <f>IF(AND(AE7&gt;0,AE7&lt;41),1,IF(AND(AE7&gt;=41,AE7&lt;56),2,IF(AND(AE7&gt;=56,AE7&lt;71),3,IF(AND(AE7&gt;=71,AE7&lt;=100),4,))))</f>
        <v/>
      </c>
      <c r="AK7" s="99">
        <f>IF(AND(AF7&gt;0,AF7&lt;36),1,IF(AND(AF7&gt;=36,AF7&lt;51),2,IF(AND(AF7&gt;=51,AF7&lt;66),3,IF(AND(AF7&gt;=66,AF7&lt;=100),4,))))</f>
        <v/>
      </c>
      <c r="AL7" s="100">
        <f>IF(AND(AG7&gt;0,AG7&lt;37),1,IF(AND(AG7&gt;=37,AG7&lt;58),2,IF(AND(AG7&gt;=58,AG7&lt;71),3,IF(AND(AG7&gt;=71,AG7&lt;=100),4,))))</f>
        <v/>
      </c>
      <c r="AM7" s="101">
        <f>IF((Y7&lt;&gt;"")*(K7&lt;&gt;""),Y7-K7,"")</f>
        <v/>
      </c>
      <c r="AN7" s="99">
        <f>IF((Z7&lt;&gt;"")*(L7&lt;&gt;""),Z7-L7,"")</f>
        <v/>
      </c>
      <c r="AO7" s="99">
        <f>IF((AA7&lt;&gt;"")*(M7&lt;&gt;""),AA7-M7,"")</f>
        <v/>
      </c>
      <c r="AP7" s="99">
        <f>IF((AB7&lt;&gt;"")*(N7&lt;&gt;""),AB7-N7,"")</f>
        <v/>
      </c>
      <c r="AQ7" s="94">
        <f>IF((AC7&lt;&gt;"")*(O7&lt;&gt;""),AC7-O7,"")</f>
        <v/>
      </c>
      <c r="AR7" s="94">
        <f>IF((AD7&lt;&gt;"")*(P7&lt;&gt;""),AD7-P7,"")</f>
        <v/>
      </c>
      <c r="AS7" s="94">
        <f>IF((AE7&lt;&gt;"")*(Q7&lt;&gt;""),AE7-Q7,"")</f>
        <v/>
      </c>
      <c r="AT7" s="94">
        <f>IF((AF7&lt;&gt;"")*(R7&lt;&gt;""),AF7-R7,"")</f>
        <v/>
      </c>
      <c r="AU7" s="94">
        <f>IF((AG7&lt;&gt;"")*(S7&lt;&gt;""),AG7-S7,"")</f>
        <v/>
      </c>
      <c r="AV7" s="99">
        <f>IF((AH7&lt;&gt;"")*(T7&lt;&gt;""),AH7-T7,"")</f>
        <v/>
      </c>
      <c r="AW7" s="99">
        <f>IF((AI7&lt;&gt;"")*(U7&lt;&gt;""),AI7-U7,"")</f>
        <v/>
      </c>
      <c r="AX7" s="99">
        <f>IF((AJ7&lt;&gt;"")*(V7&lt;&gt;""),AJ7-V7,"")</f>
        <v/>
      </c>
      <c r="AY7" s="99">
        <f>IF((AK7&lt;&gt;"")*(W7&lt;&gt;""),AK7-W7,"")</f>
        <v/>
      </c>
      <c r="AZ7" s="102">
        <f>IF((AL7&lt;&gt;"")*(X7&lt;&gt;""),AL7-X7,"")</f>
        <v/>
      </c>
      <c r="BA7" s="50">
        <f>IFERROR(__xludf.dummyfunction("AI(""Actúa como un tutor académico y dirígete personalmente al estudiante "" &amp; I7 &amp; "" "" &amp; J7 &amp; "" "" &amp; G7 &amp; "" "" &amp; H7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 &amp; ""'. Diferencias por área: Matemáticas ("" &amp; AQ7 &amp; ""), Ciencias Natura"&amp;"les ("" &amp; AR7 &amp; ""), Sociales ("" &amp; AS7 &amp; ""), Lectura Crítica ("" &amp; AT7 &amp; "") e Inglés ("" &amp; AU7 &amp; ""). Variación en posición: grupo ("" &amp; AN7 &amp; ""), grado ("" &amp; AO7 &amp; "") y media ("" &amp; AP7 &amp; ""). Puntajes Primer Simulacro: Global "" &amp; K7 &amp; "", Mat "" &amp; "&amp;"O4 &amp; "", Cien "" &amp; P7 &amp; "", Soc "" &amp; Q7 &amp; "", Lec "" &amp; R7 &amp; "", Ing "" &amp; S7 &amp; "". Puntajes Segundo Simulacro: Global "" &amp; Y7 &amp; "", Mat "" &amp; AC7 &amp; "", Cien "" &amp; AD7 &amp; "", Soc "" &amp; AE7 &amp; "", Lec "" &amp; AF7 &amp; "", Ing "" &amp; AG7 &amp; "". Escribe un mensaje motivador"&amp;" y breve (máximo 4 líneas)."")
"),"=AI(""Actúa como un tutor académico y dirígete personalmente al estudiante "" &amp; I7 &amp; "" "" &amp; J7 &amp; "" "" &amp; G7 &amp; "" "" &amp; H7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 &amp; ""'. Diferencias por área: Matemáticas ("" &amp; AQ7 &amp; ""), Ciencias Natur"&amp;"ales ("" &amp; AR7 &amp; ""), Sociales ("" &amp; AS7 &amp; ""), Lectura Crítica ("" &amp; AT7 &amp; "") e Inglés ("" &amp; AU7 &amp; ""). Variación en posición: grupo ("" &amp; AN7 &amp; ""), grado ("" &amp; AO7 &amp; "") y media ("" &amp; AP7 &amp; ""). Puntajes Primer Simulacro: Global "" &amp; K7 &amp; "", Mat "" &amp;"&amp;" O7 &amp; "", Cien "" &amp; P7 &amp; "", Soc "" &amp; Q7 &amp; "", Lec "" &amp; R7 &amp; "", Ing "" &amp; S7 &amp; "". Puntajes Segundo Simulacro: Global "" &amp; Y7 &amp; "", Mat "" &amp; AC7 &amp; "", Cien "" &amp; AD7 &amp; "", Soc "" &amp; AE7 &amp; "", Lec "" &amp; AF7 &amp; "", Ing "" &amp; AG7 &amp; "". Escribe un mensaje motivado"&amp;"r y breve (máximo 4 líneas)."")
")</f>
        <v/>
      </c>
    </row>
    <row r="8" ht="15.75" customHeight="1" s="42">
      <c r="A8" s="93" t="n"/>
      <c r="B8" s="94" t="inlineStr">
        <is>
          <t>Bachillerato</t>
        </is>
      </c>
      <c r="C8" s="94" t="n">
        <v>601</v>
      </c>
      <c r="D8" s="94" t="n"/>
      <c r="E8" s="95" t="n"/>
      <c r="F8" s="96">
        <f>TRIM(G8&amp;" "&amp;H8&amp;" "&amp;I8&amp;" "&amp;J8)</f>
        <v/>
      </c>
      <c r="G8" s="94" t="inlineStr">
        <is>
          <t>Amaya</t>
        </is>
      </c>
      <c r="H8" s="94" t="inlineStr">
        <is>
          <t>Cadavid</t>
        </is>
      </c>
      <c r="I8" s="94" t="inlineStr">
        <is>
          <t>Mildrey</t>
        </is>
      </c>
      <c r="J8" s="97" t="inlineStr">
        <is>
          <t>Valentina</t>
        </is>
      </c>
      <c r="K8" s="98">
        <f>IF(SUM(O8:S8)=0, "", ROUND(((O8*3+P8*3+Q8*3+R8*3+S8*1)/13)*5,0))</f>
        <v/>
      </c>
      <c r="L8" s="99">
        <f>IF(OR($C8="",K8=""),"",COUNTIFS($C$4:$C$1500,$C8,K$4:K$1500,"&gt;"&amp;K8)+1)</f>
        <v/>
      </c>
      <c r="M8" s="99">
        <f>IF(OR($C8="",K8=""),"",IF(AND($C8&gt;=1001,$C8&lt;=1005),COUNTIFS($C$4:$C$1500,"&gt;=1001",$C$4:$C$1500,"&lt;=1005",K$4:K$1500,"&gt;"&amp;K8)+1,IF(AND($C8&gt;=1101,$C8&lt;=1105),COUNTIFS($C$4:$C$1500,"&gt;=1101",$C$4:$C$1500,"&lt;=1105",K$4:K$1500,"&gt;"&amp;K8)+1,IF(AND($C8&gt;=901,$C8&lt;=905),COUNTIFS($C$4:$C$1500,"&gt;=901",$C$4:$C$1500,"&lt;=905",K$4:K$1500,"&gt;"&amp;K8)+1,IF(AND($C8&gt;=801,$C8&lt;=805),COUNTIFS($C$4:$C$1500,"&gt;=801",$C$4:$C$1500,"&lt;=805",K$4:K$1500,"&gt;"&amp;K8)+1,IF(AND($C8&gt;=701,$C8&lt;=705),COUNTIFS($C$4:$C$1500,"&gt;=701",$C$4:$C$1500,"&lt;=705",K$4:K$1500,"&gt;"&amp;K8)+1,IF(AND($C8&gt;=601,$C8&lt;=606),COUNTIFS($C$4:$C$1500,"&gt;=601",$C$4:$C$1500,"&lt;=606",K$4:K$1500,"&gt;"&amp;K8)+1,"")))))))</f>
        <v/>
      </c>
      <c r="N8" s="99">
        <f>IF(OR($C8="",K8=""),"",IF(OR(AND($C8&gt;=1001,$C8&lt;=1005),AND($C8&gt;=1101,$C8&lt;=1105)),COUNTIFS($C$4:$C$1500,"&gt;=1001",$C$4:$C$1500,"&lt;=1005",K$4:K$1500,"&gt;"&amp;K8)+COUNTIFS($C$4:$C$1500,"&gt;=1101",$C$4:$C$1500,"&lt;=1105",K$4:K$1500,"&gt;"&amp;K8)+1,""))</f>
        <v/>
      </c>
      <c r="O8" s="94" t="n">
        <v>59.92</v>
      </c>
      <c r="P8" s="94" t="n">
        <v>65.83</v>
      </c>
      <c r="Q8" s="94" t="n">
        <v>63.45</v>
      </c>
      <c r="R8" s="94" t="n">
        <v>62.29</v>
      </c>
      <c r="S8" s="94" t="n">
        <v>43.13</v>
      </c>
      <c r="T8" s="99">
        <f>IF(AND(O8&gt;0,O8&lt;36),1,IF(AND(O8&gt;=36,O8&lt;51),2,IF(AND(O8&gt;=51,O8&lt;71),3,IF(AND(O8&gt;=71,O8&lt;=100),4,))))</f>
        <v/>
      </c>
      <c r="U8" s="99">
        <f>IF(AND(P8&gt;0,P8&lt;41),1,IF(AND(P8&gt;=41,P8&lt;56),2,IF(AND(P8&gt;=56,P8&lt;71),3,IF(AND(P8&gt;=71,P8&lt;=100),4,))))</f>
        <v/>
      </c>
      <c r="V8" s="99">
        <f>IF(AND(Q8&gt;0,Q8&lt;41),1,IF(AND(Q8&gt;=41,Q8&lt;56),2,IF(AND(Q8&gt;=56,Q8&lt;71),3,IF(AND(Q8&gt;=71,Q8&lt;=100),4,))))</f>
        <v/>
      </c>
      <c r="W8" s="99">
        <f>IF(AND(R8&gt;0,R8&lt;36),1,IF(AND(R8&gt;=36,R8&lt;51),2,IF(AND(R8&gt;=51,R8&lt;66),3,IF(AND(R8&gt;=66,R8&lt;=100),4,))))</f>
        <v/>
      </c>
      <c r="X8" s="100">
        <f>IF(AND(S8&gt;0,S8&lt;37),1,IF(AND(S8&gt;=37,S8&lt;58),2,IF(AND(S8&gt;=58,S8&lt;71),3,IF(AND(S8&gt;=71,S8&lt;=100),4,))))</f>
        <v/>
      </c>
      <c r="Y8" s="101">
        <f>IF(SUM(AC8:AG8)=0, "", ROUND(((AC8*3+AD8*3+AE8*3+AF8*3+AG8*1)/13)*5,0))</f>
        <v/>
      </c>
      <c r="Z8" s="99">
        <f>IF(OR($C8="",Y8=""),"",COUNTIFS($C$4:$C$1500,$C8,Y$4:Y$1500,"&gt;"&amp;Y8)+1)</f>
        <v/>
      </c>
      <c r="AA8" s="99">
        <f>IF(OR($C8="",Y8=""),"",IF(AND($C8&gt;=1001,$C8&lt;=1005),COUNTIFS($C$4:$C$1500,"&gt;=1001",$C$4:$C$1500,"&lt;=1005",Y$4:Y$1500,"&gt;"&amp;Y8)+1,IF(AND($C8&gt;=1101,$C8&lt;=1105),COUNTIFS($C$4:$C$1500,"&gt;=1101",$C$4:$C$1500,"&lt;=1105",Y$4:Y$1500,"&gt;"&amp;Y8)+1,IF(AND($C8&gt;=901,$C8&lt;=905),COUNTIFS($C$4:$C$1500,"&gt;=901",$C$4:$C$1500,"&lt;=905",Y$4:Y$1500,"&gt;"&amp;Y8)+1,IF(AND($C8&gt;=801,$C8&lt;=805),COUNTIFS($C$4:$C$1500,"&gt;=801",$C$4:$C$1500,"&lt;=805",Y$4:Y$1500,"&gt;"&amp;Y8)+1,IF(AND($C8&gt;=701,$C8&lt;=705),COUNTIFS($C$4:$C$1500,"&gt;=701",$C$4:$C$1500,"&lt;=705",Y$4:Y$1500,"&gt;"&amp;Y8)+1,IF(AND($C8&gt;=601,$C8&lt;=606),COUNTIFS($C$4:$C$1500,"&gt;=601",$C$4:$C$1500,"&lt;=606",Y$4:Y$1500,"&gt;"&amp;Y8)+1,"")))))))</f>
        <v/>
      </c>
      <c r="AB8" s="99">
        <f>IF(OR($C8="",Y8=""),"",IF(OR(AND($C8&gt;=1001,$C8&lt;=1005),AND($C8&gt;=1101,$C8&lt;=1105)),COUNTIFS($C$4:$C$1500,"&gt;=1001",$C$4:$C$1500,"&lt;=1005",Y$4:Y$1500,"&gt;"&amp;Y8)+COUNTIFS($C$4:$C$1500,"&gt;=1101",$C$4:$C$1500,"&lt;=1105",Y$4:Y$1500,"&gt;"&amp;Y8)+1,""))</f>
        <v/>
      </c>
      <c r="AC8" s="94" t="n">
        <v>41.25</v>
      </c>
      <c r="AD8" s="94" t="n">
        <v>80.95</v>
      </c>
      <c r="AE8" s="94" t="n">
        <v>52.25</v>
      </c>
      <c r="AF8" s="94" t="n">
        <v>70</v>
      </c>
      <c r="AG8" s="94" t="n">
        <v>77.92</v>
      </c>
      <c r="AH8" s="99">
        <f>IF(AND(AC8&gt;0,AC8&lt;36),1,IF(AND(AC8&gt;=36,AC8&lt;51),2,IF(AND(AC8&gt;=51,AC8&lt;71),3,IF(AND(AC8&gt;=71,AC8&lt;=100),4,))))</f>
        <v/>
      </c>
      <c r="AI8" s="99">
        <f>IF(AND(AD8&gt;0,AD8&lt;41),1,IF(AND(AD8&gt;=41,AD8&lt;56),2,IF(AND(AD8&gt;=56,AD8&lt;71),3,IF(AND(AD8&gt;=71,AD8&lt;=100),4,))))</f>
        <v/>
      </c>
      <c r="AJ8" s="99">
        <f>IF(AND(AE8&gt;0,AE8&lt;41),1,IF(AND(AE8&gt;=41,AE8&lt;56),2,IF(AND(AE8&gt;=56,AE8&lt;71),3,IF(AND(AE8&gt;=71,AE8&lt;=100),4,))))</f>
        <v/>
      </c>
      <c r="AK8" s="99">
        <f>IF(AND(AF8&gt;0,AF8&lt;36),1,IF(AND(AF8&gt;=36,AF8&lt;51),2,IF(AND(AF8&gt;=51,AF8&lt;66),3,IF(AND(AF8&gt;=66,AF8&lt;=100),4,))))</f>
        <v/>
      </c>
      <c r="AL8" s="100">
        <f>IF(AND(AG8&gt;0,AG8&lt;37),1,IF(AND(AG8&gt;=37,AG8&lt;58),2,IF(AND(AG8&gt;=58,AG8&lt;71),3,IF(AND(AG8&gt;=71,AG8&lt;=100),4,))))</f>
        <v/>
      </c>
      <c r="AM8" s="101">
        <f>IF((Y8&lt;&gt;"")*(K8&lt;&gt;""),Y8-K8,"")</f>
        <v/>
      </c>
      <c r="AN8" s="99">
        <f>IF((Z8&lt;&gt;"")*(L8&lt;&gt;""),Z8-L8,"")</f>
        <v/>
      </c>
      <c r="AO8" s="99">
        <f>IF((AA8&lt;&gt;"")*(M8&lt;&gt;""),AA8-M8,"")</f>
        <v/>
      </c>
      <c r="AP8" s="99">
        <f>IF((AB8&lt;&gt;"")*(N8&lt;&gt;""),AB8-N8,"")</f>
        <v/>
      </c>
      <c r="AQ8" s="94">
        <f>IF((AC8&lt;&gt;"")*(O8&lt;&gt;""),AC8-O8,"")</f>
        <v/>
      </c>
      <c r="AR8" s="94">
        <f>IF((AD8&lt;&gt;"")*(P8&lt;&gt;""),AD8-P8,"")</f>
        <v/>
      </c>
      <c r="AS8" s="94">
        <f>IF((AE8&lt;&gt;"")*(Q8&lt;&gt;""),AE8-Q8,"")</f>
        <v/>
      </c>
      <c r="AT8" s="94">
        <f>IF((AF8&lt;&gt;"")*(R8&lt;&gt;""),AF8-R8,"")</f>
        <v/>
      </c>
      <c r="AU8" s="94">
        <f>IF((AG8&lt;&gt;"")*(S8&lt;&gt;""),AG8-S8,"")</f>
        <v/>
      </c>
      <c r="AV8" s="99">
        <f>IF((AH8&lt;&gt;"")*(T8&lt;&gt;""),AH8-T8,"")</f>
        <v/>
      </c>
      <c r="AW8" s="99">
        <f>IF((AI8&lt;&gt;"")*(U8&lt;&gt;""),AI8-U8,"")</f>
        <v/>
      </c>
      <c r="AX8" s="99">
        <f>IF((AJ8&lt;&gt;"")*(V8&lt;&gt;""),AJ8-V8,"")</f>
        <v/>
      </c>
      <c r="AY8" s="99">
        <f>IF((AK8&lt;&gt;"")*(W8&lt;&gt;""),AK8-W8,"")</f>
        <v/>
      </c>
      <c r="AZ8" s="102">
        <f>IF((AL8&lt;&gt;"")*(X8&lt;&gt;""),AL8-X8,"")</f>
        <v/>
      </c>
      <c r="BA8" s="50">
        <f>IFERROR(__xludf.dummyfunction("AI(""Actúa como un tutor académico y dirígete personalmente al estudiante "" &amp; I8 &amp; "" "" &amp; J8 &amp; "" "" &amp; G8 &amp; "" "" &amp; H8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 &amp; ""'. Diferencias por área: Matemáticas ("" &amp; AQ8 &amp; ""), Ciencias Natura"&amp;"les ("" &amp; AR8 &amp; ""), Sociales ("" &amp; AS8 &amp; ""), Lectura Crítica ("" &amp; AT8 &amp; "") e Inglés ("" &amp; AU8 &amp; ""). Variación en posición: grupo ("" &amp; AN8 &amp; ""), grado ("" &amp; AO8 &amp; "") y media ("" &amp; AP8 &amp; ""). Puntajes Primer Simulacro: Global "" &amp; K8 &amp; "", Mat "" &amp; "&amp;"O4 &amp; "", Cien "" &amp; P8 &amp; "", Soc "" &amp; Q8 &amp; "", Lec "" &amp; R8 &amp; "", Ing "" &amp; S8 &amp; "". Puntajes Segundo Simulacro: Global "" &amp; Y8 &amp; "", Mat "" &amp; AC8 &amp; "", Cien "" &amp; AD8 &amp; "", Soc "" &amp; AE8 &amp; "", Lec "" &amp; AF8 &amp; "", Ing "" &amp; AG8 &amp; "". Escribe un mensaje motivador"&amp;" y breve (máximo 4 líneas)."")
"),"=AI(""Actúa como un tutor académico y dirígete personalmente al estudiante "" &amp; I8 &amp; "" "" &amp; J8 &amp; "" "" &amp; G8 &amp; "" "" &amp; H8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 &amp; ""'. Diferencias por área: Matemáticas ("" &amp; AQ8 &amp; ""), Ciencias Natur"&amp;"ales ("" &amp; AR8 &amp; ""), Sociales ("" &amp; AS8 &amp; ""), Lectura Crítica ("" &amp; AT8 &amp; "") e Inglés ("" &amp; AU8 &amp; ""). Variación en posición: grupo ("" &amp; AN8 &amp; ""), grado ("" &amp; AO8 &amp; "") y media ("" &amp; AP8 &amp; ""). Puntajes Primer Simulacro: Global "" &amp; K8 &amp; "", Mat "" &amp;"&amp;" O8 &amp; "", Cien "" &amp; P8 &amp; "", Soc "" &amp; Q8 &amp; "", Lec "" &amp; R8 &amp; "", Ing "" &amp; S8 &amp; "". Puntajes Segundo Simulacro: Global "" &amp; Y8 &amp; "", Mat "" &amp; AC8 &amp; "", Cien "" &amp; AD8 &amp; "", Soc "" &amp; AE8 &amp; "", Lec "" &amp; AF8 &amp; "", Ing "" &amp; AG8 &amp; "". Escribe un mensaje motivado"&amp;"r y breve (máximo 4 líneas)."")
")</f>
        <v/>
      </c>
    </row>
    <row r="9" ht="15.75" customHeight="1" s="42">
      <c r="A9" s="93" t="n"/>
      <c r="B9" s="94" t="inlineStr">
        <is>
          <t>Bachillerato</t>
        </is>
      </c>
      <c r="C9" s="94" t="n">
        <v>601</v>
      </c>
      <c r="D9" s="94" t="n"/>
      <c r="E9" s="95" t="n"/>
      <c r="F9" s="96">
        <f>TRIM(G9&amp;" "&amp;H9&amp;" "&amp;I9&amp;" "&amp;J9)</f>
        <v/>
      </c>
      <c r="G9" s="94" t="inlineStr">
        <is>
          <t>Ballesteros</t>
        </is>
      </c>
      <c r="H9" s="94" t="inlineStr">
        <is>
          <t>Gómez</t>
        </is>
      </c>
      <c r="I9" s="94" t="inlineStr">
        <is>
          <t>María</t>
        </is>
      </c>
      <c r="J9" s="97" t="inlineStr">
        <is>
          <t>José</t>
        </is>
      </c>
      <c r="K9" s="98">
        <f>IF(SUM(O9:S9)=0, "", ROUND(((O9*3+P9*3+Q9*3+R9*3+S9*1)/13)*5,0))</f>
        <v/>
      </c>
      <c r="L9" s="99">
        <f>IF(OR($C9="",K9=""),"",COUNTIFS($C$4:$C$1500,$C9,K$4:K$1500,"&gt;"&amp;K9)+1)</f>
        <v/>
      </c>
      <c r="M9" s="99">
        <f>IF(OR($C9="",K9=""),"",IF(AND($C9&gt;=1001,$C9&lt;=1005),COUNTIFS($C$4:$C$1500,"&gt;=1001",$C$4:$C$1500,"&lt;=1005",K$4:K$1500,"&gt;"&amp;K9)+1,IF(AND($C9&gt;=1101,$C9&lt;=1105),COUNTIFS($C$4:$C$1500,"&gt;=1101",$C$4:$C$1500,"&lt;=1105",K$4:K$1500,"&gt;"&amp;K9)+1,IF(AND($C9&gt;=901,$C9&lt;=905),COUNTIFS($C$4:$C$1500,"&gt;=901",$C$4:$C$1500,"&lt;=905",K$4:K$1500,"&gt;"&amp;K9)+1,IF(AND($C9&gt;=801,$C9&lt;=805),COUNTIFS($C$4:$C$1500,"&gt;=801",$C$4:$C$1500,"&lt;=805",K$4:K$1500,"&gt;"&amp;K9)+1,IF(AND($C9&gt;=701,$C9&lt;=705),COUNTIFS($C$4:$C$1500,"&gt;=701",$C$4:$C$1500,"&lt;=705",K$4:K$1500,"&gt;"&amp;K9)+1,IF(AND($C9&gt;=601,$C9&lt;=606),COUNTIFS($C$4:$C$1500,"&gt;=601",$C$4:$C$1500,"&lt;=606",K$4:K$1500,"&gt;"&amp;K9)+1,"")))))))</f>
        <v/>
      </c>
      <c r="N9" s="99">
        <f>IF(OR($C9="",K9=""),"",IF(OR(AND($C9&gt;=1001,$C9&lt;=1005),AND($C9&gt;=1101,$C9&lt;=1105)),COUNTIFS($C$4:$C$1500,"&gt;=1001",$C$4:$C$1500,"&lt;=1005",K$4:K$1500,"&gt;"&amp;K9)+COUNTIFS($C$4:$C$1500,"&gt;=1101",$C$4:$C$1500,"&lt;=1105",K$4:K$1500,"&gt;"&amp;K9)+1,""))</f>
        <v/>
      </c>
      <c r="O9" s="94" t="n">
        <v>56.53</v>
      </c>
      <c r="P9" s="94" t="n">
        <v>32.36</v>
      </c>
      <c r="Q9" s="94" t="n">
        <v>52.1</v>
      </c>
      <c r="R9" s="94" t="n">
        <v>43.13</v>
      </c>
      <c r="S9" s="94" t="n">
        <v>33.54</v>
      </c>
      <c r="T9" s="99">
        <f>IF(AND(O9&gt;0,O9&lt;36),1,IF(AND(O9&gt;=36,O9&lt;51),2,IF(AND(O9&gt;=51,O9&lt;71),3,IF(AND(O9&gt;=71,O9&lt;=100),4,))))</f>
        <v/>
      </c>
      <c r="U9" s="99">
        <f>IF(AND(P9&gt;0,P9&lt;41),1,IF(AND(P9&gt;=41,P9&lt;56),2,IF(AND(P9&gt;=56,P9&lt;71),3,IF(AND(P9&gt;=71,P9&lt;=100),4,))))</f>
        <v/>
      </c>
      <c r="V9" s="99">
        <f>IF(AND(Q9&gt;0,Q9&lt;41),1,IF(AND(Q9&gt;=41,Q9&lt;56),2,IF(AND(Q9&gt;=56,Q9&lt;71),3,IF(AND(Q9&gt;=71,Q9&lt;=100),4,))))</f>
        <v/>
      </c>
      <c r="W9" s="99">
        <f>IF(AND(R9&gt;0,R9&lt;36),1,IF(AND(R9&gt;=36,R9&lt;51),2,IF(AND(R9&gt;=51,R9&lt;66),3,IF(AND(R9&gt;=66,R9&lt;=100),4,))))</f>
        <v/>
      </c>
      <c r="X9" s="100">
        <f>IF(AND(S9&gt;0,S9&lt;37),1,IF(AND(S9&gt;=37,S9&lt;58),2,IF(AND(S9&gt;=58,S9&lt;71),3,IF(AND(S9&gt;=71,S9&lt;=100),4,))))</f>
        <v/>
      </c>
      <c r="Y9" s="101">
        <f>IF(SUM(AC9:AG9)=0, "", ROUND(((AC9*3+AD9*3+AE9*3+AF9*3+AG9*1)/13)*5,0))</f>
        <v/>
      </c>
      <c r="Z9" s="99">
        <f>IF(OR($C9="",Y9=""),"",COUNTIFS($C$4:$C$1500,$C9,Y$4:Y$1500,"&gt;"&amp;Y9)+1)</f>
        <v/>
      </c>
      <c r="AA9" s="99">
        <f>IF(OR($C9="",Y9=""),"",IF(AND($C9&gt;=1001,$C9&lt;=1005),COUNTIFS($C$4:$C$1500,"&gt;=1001",$C$4:$C$1500,"&lt;=1005",Y$4:Y$1500,"&gt;"&amp;Y9)+1,IF(AND($C9&gt;=1101,$C9&lt;=1105),COUNTIFS($C$4:$C$1500,"&gt;=1101",$C$4:$C$1500,"&lt;=1105",Y$4:Y$1500,"&gt;"&amp;Y9)+1,IF(AND($C9&gt;=901,$C9&lt;=905),COUNTIFS($C$4:$C$1500,"&gt;=901",$C$4:$C$1500,"&lt;=905",Y$4:Y$1500,"&gt;"&amp;Y9)+1,IF(AND($C9&gt;=801,$C9&lt;=805),COUNTIFS($C$4:$C$1500,"&gt;=801",$C$4:$C$1500,"&lt;=805",Y$4:Y$1500,"&gt;"&amp;Y9)+1,IF(AND($C9&gt;=701,$C9&lt;=705),COUNTIFS($C$4:$C$1500,"&gt;=701",$C$4:$C$1500,"&lt;=705",Y$4:Y$1500,"&gt;"&amp;Y9)+1,IF(AND($C9&gt;=601,$C9&lt;=606),COUNTIFS($C$4:$C$1500,"&gt;=601",$C$4:$C$1500,"&lt;=606",Y$4:Y$1500,"&gt;"&amp;Y9)+1,"")))))))</f>
        <v/>
      </c>
      <c r="AB9" s="99">
        <f>IF(OR($C9="",Y9=""),"",IF(OR(AND($C9&gt;=1001,$C9&lt;=1005),AND($C9&gt;=1101,$C9&lt;=1105)),COUNTIFS($C$4:$C$1500,"&gt;=1001",$C$4:$C$1500,"&lt;=1005",Y$4:Y$1500,"&gt;"&amp;Y9)+COUNTIFS($C$4:$C$1500,"&gt;=1101",$C$4:$C$1500,"&lt;=1105",Y$4:Y$1500,"&gt;"&amp;Y9)+1,""))</f>
        <v/>
      </c>
      <c r="AC9" s="94" t="n">
        <v>63.25</v>
      </c>
      <c r="AD9" s="94" t="n">
        <v>50.18</v>
      </c>
      <c r="AE9" s="94" t="n">
        <v>63.25</v>
      </c>
      <c r="AF9" s="94" t="n">
        <v>56.88</v>
      </c>
      <c r="AG9" s="94" t="n">
        <v>50.42</v>
      </c>
      <c r="AH9" s="99">
        <f>IF(AND(AC9&gt;0,AC9&lt;36),1,IF(AND(AC9&gt;=36,AC9&lt;51),2,IF(AND(AC9&gt;=51,AC9&lt;71),3,IF(AND(AC9&gt;=71,AC9&lt;=100),4,))))</f>
        <v/>
      </c>
      <c r="AI9" s="99">
        <f>IF(AND(AD9&gt;0,AD9&lt;41),1,IF(AND(AD9&gt;=41,AD9&lt;56),2,IF(AND(AD9&gt;=56,AD9&lt;71),3,IF(AND(AD9&gt;=71,AD9&lt;=100),4,))))</f>
        <v/>
      </c>
      <c r="AJ9" s="99">
        <f>IF(AND(AE9&gt;0,AE9&lt;41),1,IF(AND(AE9&gt;=41,AE9&lt;56),2,IF(AND(AE9&gt;=56,AE9&lt;71),3,IF(AND(AE9&gt;=71,AE9&lt;=100),4,))))</f>
        <v/>
      </c>
      <c r="AK9" s="99">
        <f>IF(AND(AF9&gt;0,AF9&lt;36),1,IF(AND(AF9&gt;=36,AF9&lt;51),2,IF(AND(AF9&gt;=51,AF9&lt;66),3,IF(AND(AF9&gt;=66,AF9&lt;=100),4,))))</f>
        <v/>
      </c>
      <c r="AL9" s="100">
        <f>IF(AND(AG9&gt;0,AG9&lt;37),1,IF(AND(AG9&gt;=37,AG9&lt;58),2,IF(AND(AG9&gt;=58,AG9&lt;71),3,IF(AND(AG9&gt;=71,AG9&lt;=100),4,))))</f>
        <v/>
      </c>
      <c r="AM9" s="101">
        <f>IF((Y9&lt;&gt;"")*(K9&lt;&gt;""),Y9-K9,"")</f>
        <v/>
      </c>
      <c r="AN9" s="99">
        <f>IF((Z9&lt;&gt;"")*(L9&lt;&gt;""),Z9-L9,"")</f>
        <v/>
      </c>
      <c r="AO9" s="99">
        <f>IF((AA9&lt;&gt;"")*(M9&lt;&gt;""),AA9-M9,"")</f>
        <v/>
      </c>
      <c r="AP9" s="99">
        <f>IF((AB9&lt;&gt;"")*(N9&lt;&gt;""),AB9-N9,"")</f>
        <v/>
      </c>
      <c r="AQ9" s="94">
        <f>IF((AC9&lt;&gt;"")*(O9&lt;&gt;""),AC9-O9,"")</f>
        <v/>
      </c>
      <c r="AR9" s="94">
        <f>IF((AD9&lt;&gt;"")*(P9&lt;&gt;""),AD9-P9,"")</f>
        <v/>
      </c>
      <c r="AS9" s="94">
        <f>IF((AE9&lt;&gt;"")*(Q9&lt;&gt;""),AE9-Q9,"")</f>
        <v/>
      </c>
      <c r="AT9" s="94">
        <f>IF((AF9&lt;&gt;"")*(R9&lt;&gt;""),AF9-R9,"")</f>
        <v/>
      </c>
      <c r="AU9" s="94">
        <f>IF((AG9&lt;&gt;"")*(S9&lt;&gt;""),AG9-S9,"")</f>
        <v/>
      </c>
      <c r="AV9" s="99">
        <f>IF((AH9&lt;&gt;"")*(T9&lt;&gt;""),AH9-T9,"")</f>
        <v/>
      </c>
      <c r="AW9" s="99">
        <f>IF((AI9&lt;&gt;"")*(U9&lt;&gt;""),AI9-U9,"")</f>
        <v/>
      </c>
      <c r="AX9" s="99">
        <f>IF((AJ9&lt;&gt;"")*(V9&lt;&gt;""),AJ9-V9,"")</f>
        <v/>
      </c>
      <c r="AY9" s="99">
        <f>IF((AK9&lt;&gt;"")*(W9&lt;&gt;""),AK9-W9,"")</f>
        <v/>
      </c>
      <c r="AZ9" s="102">
        <f>IF((AL9&lt;&gt;"")*(X9&lt;&gt;""),AL9-X9,"")</f>
        <v/>
      </c>
      <c r="BA9" s="50">
        <f>IFERROR(__xludf.dummyfunction("AI(""Actúa como un tutor académico y dirígete personalmente al estudiante "" &amp; I9 &amp; "" "" &amp; J9 &amp; "" "" &amp; G9 &amp; "" "" &amp; H9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 &amp; ""'. Diferencias por área: Matemáticas ("" &amp; AQ9 &amp; ""), Ciencias Natura"&amp;"les ("" &amp; AR9 &amp; ""), Sociales ("" &amp; AS9 &amp; ""), Lectura Crítica ("" &amp; AT9 &amp; "") e Inglés ("" &amp; AU9 &amp; ""). Variación en posición: grupo ("" &amp; AN9 &amp; ""), grado ("" &amp; AO9 &amp; "") y media ("" &amp; AP9 &amp; ""). Puntajes Primer Simulacro: Global "" &amp; K9 &amp; "", Mat "" &amp; "&amp;"O4 &amp; "", Cien "" &amp; P9 &amp; "", Soc "" &amp; Q9 &amp; "", Lec "" &amp; R9 &amp; "", Ing "" &amp; S9 &amp; "". Puntajes Segundo Simulacro: Global "" &amp; Y9 &amp; "", Mat "" &amp; AC9 &amp; "", Cien "" &amp; AD9 &amp; "", Soc "" &amp; AE9 &amp; "", Lec "" &amp; AF9 &amp; "", Ing "" &amp; AG9 &amp; "". Escribe un mensaje motivador"&amp;" y breve (máximo 4 líneas)."")
"),"=AI(""Actúa como un tutor académico y dirígete personalmente al estudiante "" &amp; I9 &amp; "" "" &amp; J9 &amp; "" "" &amp; G9 &amp; "" "" &amp; H9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 &amp; ""'. Diferencias por área: Matemáticas ("" &amp; AQ9 &amp; ""), Ciencias Natur"&amp;"ales ("" &amp; AR9 &amp; ""), Sociales ("" &amp; AS9 &amp; ""), Lectura Crítica ("" &amp; AT9 &amp; "") e Inglés ("" &amp; AU9 &amp; ""). Variación en posición: grupo ("" &amp; AN9 &amp; ""), grado ("" &amp; AO9 &amp; "") y media ("" &amp; AP9 &amp; ""). Puntajes Primer Simulacro: Global "" &amp; K9 &amp; "", Mat "" &amp;"&amp;" O9 &amp; "", Cien "" &amp; P9 &amp; "", Soc "" &amp; Q9 &amp; "", Lec "" &amp; R9 &amp; "", Ing "" &amp; S9 &amp; "". Puntajes Segundo Simulacro: Global "" &amp; Y9 &amp; "", Mat "" &amp; AC9 &amp; "", Cien "" &amp; AD9 &amp; "", Soc "" &amp; AE9 &amp; "", Lec "" &amp; AF9 &amp; "", Ing "" &amp; AG9 &amp; "". Escribe un mensaje motivado"&amp;"r y breve (máximo 4 líneas)."")
")</f>
        <v/>
      </c>
    </row>
    <row r="10" ht="15.75" customHeight="1" s="42">
      <c r="A10" s="93" t="n"/>
      <c r="B10" s="94" t="inlineStr">
        <is>
          <t>Bachillerato</t>
        </is>
      </c>
      <c r="C10" s="94" t="n">
        <v>601</v>
      </c>
      <c r="D10" s="94" t="n"/>
      <c r="E10" s="95" t="n"/>
      <c r="F10" s="96">
        <f>TRIM(G10&amp;" "&amp;H10&amp;" "&amp;I10&amp;" "&amp;J10)</f>
        <v/>
      </c>
      <c r="G10" s="94" t="inlineStr">
        <is>
          <t>Benítez</t>
        </is>
      </c>
      <c r="H10" s="94" t="inlineStr">
        <is>
          <t>Quintero</t>
        </is>
      </c>
      <c r="I10" s="94" t="inlineStr">
        <is>
          <t>Thomas</t>
        </is>
      </c>
      <c r="J10" s="97" t="n"/>
      <c r="K10" s="98">
        <f>IF(SUM(O10:S10)=0, "", ROUND(((O10*3+P10*3+Q10*3+R10*3+S10*1)/13)*5,0))</f>
        <v/>
      </c>
      <c r="L10" s="99">
        <f>IF(OR($C10="",K10=""),"",COUNTIFS($C$4:$C$1500,$C10,K$4:K$1500,"&gt;"&amp;K10)+1)</f>
        <v/>
      </c>
      <c r="M10" s="99">
        <f>IF(OR($C10="",K10=""),"",IF(AND($C10&gt;=1001,$C10&lt;=1005),COUNTIFS($C$4:$C$1500,"&gt;=1001",$C$4:$C$1500,"&lt;=1005",K$4:K$1500,"&gt;"&amp;K10)+1,IF(AND($C10&gt;=1101,$C10&lt;=1105),COUNTIFS($C$4:$C$1500,"&gt;=1101",$C$4:$C$1500,"&lt;=1105",K$4:K$1500,"&gt;"&amp;K10)+1,IF(AND($C10&gt;=901,$C10&lt;=905),COUNTIFS($C$4:$C$1500,"&gt;=901",$C$4:$C$1500,"&lt;=905",K$4:K$1500,"&gt;"&amp;K10)+1,IF(AND($C10&gt;=801,$C10&lt;=805),COUNTIFS($C$4:$C$1500,"&gt;=801",$C$4:$C$1500,"&lt;=805",K$4:K$1500,"&gt;"&amp;K10)+1,IF(AND($C10&gt;=701,$C10&lt;=705),COUNTIFS($C$4:$C$1500,"&gt;=701",$C$4:$C$1500,"&lt;=705",K$4:K$1500,"&gt;"&amp;K10)+1,IF(AND($C10&gt;=601,$C10&lt;=606),COUNTIFS($C$4:$C$1500,"&gt;=601",$C$4:$C$1500,"&lt;=606",K$4:K$1500,"&gt;"&amp;K10)+1,"")))))))</f>
        <v/>
      </c>
      <c r="N10" s="99">
        <f>IF(OR($C10="",K10=""),"",IF(OR(AND($C10&gt;=1001,$C10&lt;=1005),AND($C10&gt;=1101,$C10&lt;=1105)),COUNTIFS($C$4:$C$1500,"&gt;=1001",$C$4:$C$1500,"&lt;=1005",K$4:K$1500,"&gt;"&amp;K10)+COUNTIFS($C$4:$C$1500,"&gt;=1101",$C$4:$C$1500,"&lt;=1105",K$4:K$1500,"&gt;"&amp;K10)+1,""))</f>
        <v/>
      </c>
      <c r="O10" s="94" t="n">
        <v>58.47</v>
      </c>
      <c r="P10" s="94" t="n">
        <v>42.78</v>
      </c>
      <c r="Q10" s="94" t="n">
        <v>72.27</v>
      </c>
      <c r="R10" s="94" t="n">
        <v>76.67</v>
      </c>
      <c r="S10" s="94" t="n">
        <v>76.67</v>
      </c>
      <c r="T10" s="99">
        <f>IF(AND(O10&gt;0,O10&lt;36),1,IF(AND(O10&gt;=36,O10&lt;51),2,IF(AND(O10&gt;=51,O10&lt;71),3,IF(AND(O10&gt;=71,O10&lt;=100),4,))))</f>
        <v/>
      </c>
      <c r="U10" s="99">
        <f>IF(AND(P10&gt;0,P10&lt;41),1,IF(AND(P10&gt;=41,P10&lt;56),2,IF(AND(P10&gt;=56,P10&lt;71),3,IF(AND(P10&gt;=71,P10&lt;=100),4,))))</f>
        <v/>
      </c>
      <c r="V10" s="99">
        <f>IF(AND(Q10&gt;0,Q10&lt;41),1,IF(AND(Q10&gt;=41,Q10&lt;56),2,IF(AND(Q10&gt;=56,Q10&lt;71),3,IF(AND(Q10&gt;=71,Q10&lt;=100),4,))))</f>
        <v/>
      </c>
      <c r="W10" s="99">
        <f>IF(AND(R10&gt;0,R10&lt;36),1,IF(AND(R10&gt;=36,R10&lt;51),2,IF(AND(R10&gt;=51,R10&lt;66),3,IF(AND(R10&gt;=66,R10&lt;=100),4,))))</f>
        <v/>
      </c>
      <c r="X10" s="100">
        <f>IF(AND(S10&gt;0,S10&lt;37),1,IF(AND(S10&gt;=37,S10&lt;58),2,IF(AND(S10&gt;=58,S10&lt;71),3,IF(AND(S10&gt;=71,S10&lt;=100),4,))))</f>
        <v/>
      </c>
      <c r="Y10" s="101">
        <f>IF(SUM(AC10:AG10)=0, "", ROUND(((AC10*3+AD10*3+AE10*3+AF10*3+AG10*1)/13)*5,0))</f>
        <v/>
      </c>
      <c r="Z10" s="99">
        <f>IF(OR($C10="",Y10=""),"",COUNTIFS($C$4:$C$1500,$C10,Y$4:Y$1500,"&gt;"&amp;Y10)+1)</f>
        <v/>
      </c>
      <c r="AA10" s="99">
        <f>IF(OR($C10="",Y10=""),"",IF(AND($C10&gt;=1001,$C10&lt;=1005),COUNTIFS($C$4:$C$1500,"&gt;=1001",$C$4:$C$1500,"&lt;=1005",Y$4:Y$1500,"&gt;"&amp;Y10)+1,IF(AND($C10&gt;=1101,$C10&lt;=1105),COUNTIFS($C$4:$C$1500,"&gt;=1101",$C$4:$C$1500,"&lt;=1105",Y$4:Y$1500,"&gt;"&amp;Y10)+1,IF(AND($C10&gt;=901,$C10&lt;=905),COUNTIFS($C$4:$C$1500,"&gt;=901",$C$4:$C$1500,"&lt;=905",Y$4:Y$1500,"&gt;"&amp;Y10)+1,IF(AND($C10&gt;=801,$C10&lt;=805),COUNTIFS($C$4:$C$1500,"&gt;=801",$C$4:$C$1500,"&lt;=805",Y$4:Y$1500,"&gt;"&amp;Y10)+1,IF(AND($C10&gt;=701,$C10&lt;=705),COUNTIFS($C$4:$C$1500,"&gt;=701",$C$4:$C$1500,"&lt;=705",Y$4:Y$1500,"&gt;"&amp;Y10)+1,IF(AND($C10&gt;=601,$C10&lt;=606),COUNTIFS($C$4:$C$1500,"&gt;=601",$C$4:$C$1500,"&lt;=606",Y$4:Y$1500,"&gt;"&amp;Y10)+1,"")))))))</f>
        <v/>
      </c>
      <c r="AB10" s="99">
        <f>IF(OR($C10="",Y10=""),"",IF(OR(AND($C10&gt;=1001,$C10&lt;=1005),AND($C10&gt;=1101,$C10&lt;=1105)),COUNTIFS($C$4:$C$1500,"&gt;=1001",$C$4:$C$1500,"&lt;=1005",Y$4:Y$1500,"&gt;"&amp;Y10)+COUNTIFS($C$4:$C$1500,"&gt;=1101",$C$4:$C$1500,"&lt;=1105",Y$4:Y$1500,"&gt;"&amp;Y10)+1,""))</f>
        <v/>
      </c>
      <c r="AC10" s="94" t="n">
        <v>79.75</v>
      </c>
      <c r="AD10" s="94" t="n">
        <v>59.35</v>
      </c>
      <c r="AE10" s="94" t="n">
        <v>77</v>
      </c>
      <c r="AF10" s="94" t="n">
        <v>70</v>
      </c>
      <c r="AG10" s="94" t="n">
        <v>91.67</v>
      </c>
      <c r="AH10" s="99">
        <f>IF(AND(AC10&gt;0,AC10&lt;36),1,IF(AND(AC10&gt;=36,AC10&lt;51),2,IF(AND(AC10&gt;=51,AC10&lt;71),3,IF(AND(AC10&gt;=71,AC10&lt;=100),4,))))</f>
        <v/>
      </c>
      <c r="AI10" s="99">
        <f>IF(AND(AD10&gt;0,AD10&lt;41),1,IF(AND(AD10&gt;=41,AD10&lt;56),2,IF(AND(AD10&gt;=56,AD10&lt;71),3,IF(AND(AD10&gt;=71,AD10&lt;=100),4,))))</f>
        <v/>
      </c>
      <c r="AJ10" s="99">
        <f>IF(AND(AE10&gt;0,AE10&lt;41),1,IF(AND(AE10&gt;=41,AE10&lt;56),2,IF(AND(AE10&gt;=56,AE10&lt;71),3,IF(AND(AE10&gt;=71,AE10&lt;=100),4,))))</f>
        <v/>
      </c>
      <c r="AK10" s="99">
        <f>IF(AND(AF10&gt;0,AF10&lt;36),1,IF(AND(AF10&gt;=36,AF10&lt;51),2,IF(AND(AF10&gt;=51,AF10&lt;66),3,IF(AND(AF10&gt;=66,AF10&lt;=100),4,))))</f>
        <v/>
      </c>
      <c r="AL10" s="100">
        <f>IF(AND(AG10&gt;0,AG10&lt;37),1,IF(AND(AG10&gt;=37,AG10&lt;58),2,IF(AND(AG10&gt;=58,AG10&lt;71),3,IF(AND(AG10&gt;=71,AG10&lt;=100),4,))))</f>
        <v/>
      </c>
      <c r="AM10" s="101">
        <f>IF((Y10&lt;&gt;"")*(K10&lt;&gt;""),Y10-K10,"")</f>
        <v/>
      </c>
      <c r="AN10" s="99">
        <f>IF((Z10&lt;&gt;"")*(L10&lt;&gt;""),Z10-L10,"")</f>
        <v/>
      </c>
      <c r="AO10" s="99">
        <f>IF((AA10&lt;&gt;"")*(M10&lt;&gt;""),AA10-M10,"")</f>
        <v/>
      </c>
      <c r="AP10" s="99">
        <f>IF((AB10&lt;&gt;"")*(N10&lt;&gt;""),AB10-N10,"")</f>
        <v/>
      </c>
      <c r="AQ10" s="94">
        <f>IF((AC10&lt;&gt;"")*(O10&lt;&gt;""),AC10-O10,"")</f>
        <v/>
      </c>
      <c r="AR10" s="94">
        <f>IF((AD10&lt;&gt;"")*(P10&lt;&gt;""),AD10-P10,"")</f>
        <v/>
      </c>
      <c r="AS10" s="94">
        <f>IF((AE10&lt;&gt;"")*(Q10&lt;&gt;""),AE10-Q10,"")</f>
        <v/>
      </c>
      <c r="AT10" s="94">
        <f>IF((AF10&lt;&gt;"")*(R10&lt;&gt;""),AF10-R10,"")</f>
        <v/>
      </c>
      <c r="AU10" s="94">
        <f>IF((AG10&lt;&gt;"")*(S10&lt;&gt;""),AG10-S10,"")</f>
        <v/>
      </c>
      <c r="AV10" s="99">
        <f>IF((AH10&lt;&gt;"")*(T10&lt;&gt;""),AH10-T10,"")</f>
        <v/>
      </c>
      <c r="AW10" s="99">
        <f>IF((AI10&lt;&gt;"")*(U10&lt;&gt;""),AI10-U10,"")</f>
        <v/>
      </c>
      <c r="AX10" s="99">
        <f>IF((AJ10&lt;&gt;"")*(V10&lt;&gt;""),AJ10-V10,"")</f>
        <v/>
      </c>
      <c r="AY10" s="99">
        <f>IF((AK10&lt;&gt;"")*(W10&lt;&gt;""),AK10-W10,"")</f>
        <v/>
      </c>
      <c r="AZ10" s="102">
        <f>IF((AL10&lt;&gt;"")*(X10&lt;&gt;""),AL10-X10,"")</f>
        <v/>
      </c>
      <c r="BA10" s="50">
        <f>IFERROR(__xludf.dummyfunction("AI(""Actúa como un tutor académico y dirígete personalmente al estudiante "" &amp; I10 &amp; "" "" &amp; J10 &amp; "" "" &amp; G10 &amp; "" "" &amp; H10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 &amp; ""'. Diferencias por área: Matemáticas ("" &amp; AQ10 &amp; ""), Ciencias Natura"&amp;"les ("" &amp; AR10 &amp; ""), Sociales ("" &amp; AS10 &amp; ""), Lectura Crítica ("" &amp; AT10 &amp; "") e Inglés ("" &amp; AU10 &amp; ""). Variación en posición: grupo ("" &amp; AN10 &amp; ""), grado ("" &amp; AO10 &amp; "") y media ("" &amp; AP10 &amp; ""). Puntajes Primer Simulacro: Global "" &amp; K10 &amp; "", Mat "" &amp; "&amp;"O4 &amp; "", Cien "" &amp; P10 &amp; "", Soc "" &amp; Q10 &amp; "", Lec "" &amp; R10 &amp; "", Ing "" &amp; S10 &amp; "". Puntajes Segundo Simulacro: Global "" &amp; Y10 &amp; "", Mat "" &amp; AC10 &amp; "", Cien "" &amp; AD10 &amp; "", Soc "" &amp; AE10 &amp; "", Lec "" &amp; AF10 &amp; "", Ing "" &amp; AG10 &amp; "". Escribe un mensaje motivador"&amp;" y breve (máximo 4 líneas)."")
"),"=AI(""Actúa como un tutor académico y dirígete personalmente al estudiante "" &amp; I10 &amp; "" "" &amp; J10 &amp; "" "" &amp; G10 &amp; "" "" &amp; H10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 &amp; ""'. Diferencias por área: Matemáticas ("" &amp; AQ10 &amp; ""), Ciencias Natur"&amp;"ales ("" &amp; AR10 &amp; ""), Sociales ("" &amp; AS10 &amp; ""), Lectura Crítica ("" &amp; AT10 &amp; "") e Inglés ("" &amp; AU10 &amp; ""). Variación en posición: grupo ("" &amp; AN10 &amp; ""), grado ("" &amp; AO10 &amp; "") y media ("" &amp; AP10 &amp; ""). Puntajes Primer Simulacro: Global "" &amp; K10 &amp; "", Mat "" &amp;"&amp;" O10 &amp; "", Cien "" &amp; P10 &amp; "", Soc "" &amp; Q10 &amp; "", Lec "" &amp; R10 &amp; "", Ing "" &amp; S10 &amp; "". Puntajes Segundo Simulacro: Global "" &amp; Y10 &amp; "", Mat "" &amp; AC10 &amp; "", Cien "" &amp; AD10 &amp; "", Soc "" &amp; AE10 &amp; "", Lec "" &amp; AF10 &amp; "", Ing "" &amp; AG10 &amp; "". Escribe un mensaje motivado"&amp;"r y breve (máximo 4 líneas)."")
")</f>
        <v/>
      </c>
    </row>
    <row r="11" ht="15.75" customHeight="1" s="42">
      <c r="A11" s="93" t="n"/>
      <c r="B11" s="94" t="inlineStr">
        <is>
          <t>Bachillerato</t>
        </is>
      </c>
      <c r="C11" s="94" t="n">
        <v>601</v>
      </c>
      <c r="D11" s="94" t="n"/>
      <c r="E11" s="95" t="n"/>
      <c r="F11" s="96">
        <f>TRIM(G11&amp;" "&amp;H11&amp;" "&amp;I11&amp;" "&amp;J11)</f>
        <v/>
      </c>
      <c r="G11" s="94" t="inlineStr">
        <is>
          <t>Bertel</t>
        </is>
      </c>
      <c r="H11" s="94" t="inlineStr">
        <is>
          <t>Barrios</t>
        </is>
      </c>
      <c r="I11" s="94" t="inlineStr">
        <is>
          <t>Deiner</t>
        </is>
      </c>
      <c r="J11" s="97" t="inlineStr">
        <is>
          <t>Javier</t>
        </is>
      </c>
      <c r="K11" s="98">
        <f>IF(SUM(O11:S11)=0, "", ROUND(((O11*3+P11*3+Q11*3+R11*3+S11*1)/13)*5,0))</f>
        <v/>
      </c>
      <c r="L11" s="99">
        <f>IF(OR($C11="",K11=""),"",COUNTIFS($C$4:$C$1500,$C11,K$4:K$1500,"&gt;"&amp;K11)+1)</f>
        <v/>
      </c>
      <c r="M11" s="99">
        <f>IF(OR($C11="",K11=""),"",IF(AND($C11&gt;=1001,$C11&lt;=1005),COUNTIFS($C$4:$C$1500,"&gt;=1001",$C$4:$C$1500,"&lt;=1005",K$4:K$1500,"&gt;"&amp;K11)+1,IF(AND($C11&gt;=1101,$C11&lt;=1105),COUNTIFS($C$4:$C$1500,"&gt;=1101",$C$4:$C$1500,"&lt;=1105",K$4:K$1500,"&gt;"&amp;K11)+1,IF(AND($C11&gt;=901,$C11&lt;=905),COUNTIFS($C$4:$C$1500,"&gt;=901",$C$4:$C$1500,"&lt;=905",K$4:K$1500,"&gt;"&amp;K11)+1,IF(AND($C11&gt;=801,$C11&lt;=805),COUNTIFS($C$4:$C$1500,"&gt;=801",$C$4:$C$1500,"&lt;=805",K$4:K$1500,"&gt;"&amp;K11)+1,IF(AND($C11&gt;=701,$C11&lt;=705),COUNTIFS($C$4:$C$1500,"&gt;=701",$C$4:$C$1500,"&lt;=705",K$4:K$1500,"&gt;"&amp;K11)+1,IF(AND($C11&gt;=601,$C11&lt;=606),COUNTIFS($C$4:$C$1500,"&gt;=601",$C$4:$C$1500,"&lt;=606",K$4:K$1500,"&gt;"&amp;K11)+1,"")))))))</f>
        <v/>
      </c>
      <c r="N11" s="99">
        <f>IF(OR($C11="",K11=""),"",IF(OR(AND($C11&gt;=1001,$C11&lt;=1005),AND($C11&gt;=1101,$C11&lt;=1105)),COUNTIFS($C$4:$C$1500,"&gt;=1001",$C$4:$C$1500,"&lt;=1005",K$4:K$1500,"&gt;"&amp;K11)+COUNTIFS($C$4:$C$1500,"&gt;=1101",$C$4:$C$1500,"&lt;=1105",K$4:K$1500,"&gt;"&amp;K11)+1,""))</f>
        <v/>
      </c>
      <c r="O11" s="94" t="n">
        <v>48.32</v>
      </c>
      <c r="P11" s="94" t="n">
        <v>27.36</v>
      </c>
      <c r="Q11" s="94" t="n">
        <v>30.25</v>
      </c>
      <c r="R11" s="94" t="n">
        <v>47.92</v>
      </c>
      <c r="S11" s="94" t="n">
        <v>47.92</v>
      </c>
      <c r="T11" s="99">
        <f>IF(AND(O11&gt;0,O11&lt;36),1,IF(AND(O11&gt;=36,O11&lt;51),2,IF(AND(O11&gt;=51,O11&lt;71),3,IF(AND(O11&gt;=71,O11&lt;=100),4,))))</f>
        <v/>
      </c>
      <c r="U11" s="99">
        <f>IF(AND(P11&gt;0,P11&lt;41),1,IF(AND(P11&gt;=41,P11&lt;56),2,IF(AND(P11&gt;=56,P11&lt;71),3,IF(AND(P11&gt;=71,P11&lt;=100),4,))))</f>
        <v/>
      </c>
      <c r="V11" s="99">
        <f>IF(AND(Q11&gt;0,Q11&lt;41),1,IF(AND(Q11&gt;=41,Q11&lt;56),2,IF(AND(Q11&gt;=56,Q11&lt;71),3,IF(AND(Q11&gt;=71,Q11&lt;=100),4,))))</f>
        <v/>
      </c>
      <c r="W11" s="99">
        <f>IF(AND(R11&gt;0,R11&lt;36),1,IF(AND(R11&gt;=36,R11&lt;51),2,IF(AND(R11&gt;=51,R11&lt;66),3,IF(AND(R11&gt;=66,R11&lt;=100),4,))))</f>
        <v/>
      </c>
      <c r="X11" s="100">
        <f>IF(AND(S11&gt;0,S11&lt;37),1,IF(AND(S11&gt;=37,S11&lt;58),2,IF(AND(S11&gt;=58,S11&lt;71),3,IF(AND(S11&gt;=71,S11&lt;=100),4,))))</f>
        <v/>
      </c>
      <c r="Y11" s="101">
        <f>IF(SUM(AC11:AG11)=0, "", ROUND(((AC11*3+AD11*3+AE11*3+AF11*3+AG11*1)/13)*5,0))</f>
        <v/>
      </c>
      <c r="Z11" s="99">
        <f>IF(OR($C11="",Y11=""),"",COUNTIFS($C$4:$C$1500,$C11,Y$4:Y$1500,"&gt;"&amp;Y11)+1)</f>
        <v/>
      </c>
      <c r="AA11" s="99">
        <f>IF(OR($C11="",Y11=""),"",IF(AND($C11&gt;=1001,$C11&lt;=1005),COUNTIFS($C$4:$C$1500,"&gt;=1001",$C$4:$C$1500,"&lt;=1005",Y$4:Y$1500,"&gt;"&amp;Y11)+1,IF(AND($C11&gt;=1101,$C11&lt;=1105),COUNTIFS($C$4:$C$1500,"&gt;=1101",$C$4:$C$1500,"&lt;=1105",Y$4:Y$1500,"&gt;"&amp;Y11)+1,IF(AND($C11&gt;=901,$C11&lt;=905),COUNTIFS($C$4:$C$1500,"&gt;=901",$C$4:$C$1500,"&lt;=905",Y$4:Y$1500,"&gt;"&amp;Y11)+1,IF(AND($C11&gt;=801,$C11&lt;=805),COUNTIFS($C$4:$C$1500,"&gt;=801",$C$4:$C$1500,"&lt;=805",Y$4:Y$1500,"&gt;"&amp;Y11)+1,IF(AND($C11&gt;=701,$C11&lt;=705),COUNTIFS($C$4:$C$1500,"&gt;=701",$C$4:$C$1500,"&lt;=705",Y$4:Y$1500,"&gt;"&amp;Y11)+1,IF(AND($C11&gt;=601,$C11&lt;=606),COUNTIFS($C$4:$C$1500,"&gt;=601",$C$4:$C$1500,"&lt;=606",Y$4:Y$1500,"&gt;"&amp;Y11)+1,"")))))))</f>
        <v/>
      </c>
      <c r="AB11" s="99">
        <f>IF(OR($C11="",Y11=""),"",IF(OR(AND($C11&gt;=1001,$C11&lt;=1005),AND($C11&gt;=1101,$C11&lt;=1105)),COUNTIFS($C$4:$C$1500,"&gt;=1001",$C$4:$C$1500,"&lt;=1005",Y$4:Y$1500,"&gt;"&amp;Y11)+COUNTIFS($C$4:$C$1500,"&gt;=1101",$C$4:$C$1500,"&lt;=1105",Y$4:Y$1500,"&gt;"&amp;Y11)+1,""))</f>
        <v/>
      </c>
      <c r="AC11" s="94" t="n">
        <v>83</v>
      </c>
      <c r="AD11" s="94" t="n">
        <v>27.62</v>
      </c>
      <c r="AE11" s="94" t="n">
        <v>24.75</v>
      </c>
      <c r="AF11" s="94" t="n">
        <v>61.25</v>
      </c>
      <c r="AG11" s="94" t="n">
        <v>27.5</v>
      </c>
      <c r="AH11" s="99">
        <f>IF(AND(AC11&gt;0,AC11&lt;36),1,IF(AND(AC11&gt;=36,AC11&lt;51),2,IF(AND(AC11&gt;=51,AC11&lt;71),3,IF(AND(AC11&gt;=71,AC11&lt;=100),4,))))</f>
        <v/>
      </c>
      <c r="AI11" s="99">
        <f>IF(AND(AD11&gt;0,AD11&lt;41),1,IF(AND(AD11&gt;=41,AD11&lt;56),2,IF(AND(AD11&gt;=56,AD11&lt;71),3,IF(AND(AD11&gt;=71,AD11&lt;=100),4,))))</f>
        <v/>
      </c>
      <c r="AJ11" s="99">
        <f>IF(AND(AE11&gt;0,AE11&lt;41),1,IF(AND(AE11&gt;=41,AE11&lt;56),2,IF(AND(AE11&gt;=56,AE11&lt;71),3,IF(AND(AE11&gt;=71,AE11&lt;=100),4,))))</f>
        <v/>
      </c>
      <c r="AK11" s="99">
        <f>IF(AND(AF11&gt;0,AF11&lt;36),1,IF(AND(AF11&gt;=36,AF11&lt;51),2,IF(AND(AF11&gt;=51,AF11&lt;66),3,IF(AND(AF11&gt;=66,AF11&lt;=100),4,))))</f>
        <v/>
      </c>
      <c r="AL11" s="100">
        <f>IF(AND(AG11&gt;0,AG11&lt;37),1,IF(AND(AG11&gt;=37,AG11&lt;58),2,IF(AND(AG11&gt;=58,AG11&lt;71),3,IF(AND(AG11&gt;=71,AG11&lt;=100),4,))))</f>
        <v/>
      </c>
      <c r="AM11" s="101">
        <f>IF((Y11&lt;&gt;"")*(K11&lt;&gt;""),Y11-K11,"")</f>
        <v/>
      </c>
      <c r="AN11" s="99">
        <f>IF((Z11&lt;&gt;"")*(L11&lt;&gt;""),Z11-L11,"")</f>
        <v/>
      </c>
      <c r="AO11" s="99">
        <f>IF((AA11&lt;&gt;"")*(M11&lt;&gt;""),AA11-M11,"")</f>
        <v/>
      </c>
      <c r="AP11" s="99">
        <f>IF((AB11&lt;&gt;"")*(N11&lt;&gt;""),AB11-N11,"")</f>
        <v/>
      </c>
      <c r="AQ11" s="94">
        <f>IF((AC11&lt;&gt;"")*(O11&lt;&gt;""),AC11-O11,"")</f>
        <v/>
      </c>
      <c r="AR11" s="94">
        <f>IF((AD11&lt;&gt;"")*(P11&lt;&gt;""),AD11-P11,"")</f>
        <v/>
      </c>
      <c r="AS11" s="94">
        <f>IF((AE11&lt;&gt;"")*(Q11&lt;&gt;""),AE11-Q11,"")</f>
        <v/>
      </c>
      <c r="AT11" s="94">
        <f>IF((AF11&lt;&gt;"")*(R11&lt;&gt;""),AF11-R11,"")</f>
        <v/>
      </c>
      <c r="AU11" s="94">
        <f>IF((AG11&lt;&gt;"")*(S11&lt;&gt;""),AG11-S11,"")</f>
        <v/>
      </c>
      <c r="AV11" s="99">
        <f>IF((AH11&lt;&gt;"")*(T11&lt;&gt;""),AH11-T11,"")</f>
        <v/>
      </c>
      <c r="AW11" s="99">
        <f>IF((AI11&lt;&gt;"")*(U11&lt;&gt;""),AI11-U11,"")</f>
        <v/>
      </c>
      <c r="AX11" s="99">
        <f>IF((AJ11&lt;&gt;"")*(V11&lt;&gt;""),AJ11-V11,"")</f>
        <v/>
      </c>
      <c r="AY11" s="99">
        <f>IF((AK11&lt;&gt;"")*(W11&lt;&gt;""),AK11-W11,"")</f>
        <v/>
      </c>
      <c r="AZ11" s="102">
        <f>IF((AL11&lt;&gt;"")*(X11&lt;&gt;""),AL11-X11,"")</f>
        <v/>
      </c>
      <c r="BA11" s="50">
        <f>IFERROR(__xludf.dummyfunction("AI(""Actúa como un tutor académico y dirígete personalmente al estudiante "" &amp; I11 &amp; "" "" &amp; J11 &amp; "" "" &amp; G11 &amp; "" "" &amp; H11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 &amp; ""'. Diferencias por área: Matemáticas ("" &amp; AQ11 &amp; ""), Ciencias Natura"&amp;"les ("" &amp; AR11 &amp; ""), Sociales ("" &amp; AS11 &amp; ""), Lectura Crítica ("" &amp; AT11 &amp; "") e Inglés ("" &amp; AU11 &amp; ""). Variación en posición: grupo ("" &amp; AN11 &amp; ""), grado ("" &amp; AO11 &amp; "") y media ("" &amp; AP11 &amp; ""). Puntajes Primer Simulacro: Global "" &amp; K11 &amp; "", Mat "" &amp; "&amp;"O4 &amp; "", Cien "" &amp; P11 &amp; "", Soc "" &amp; Q11 &amp; "", Lec "" &amp; R11 &amp; "", Ing "" &amp; S11 &amp; "". Puntajes Segundo Simulacro: Global "" &amp; Y11 &amp; "", Mat "" &amp; AC11 &amp; "", Cien "" &amp; AD11 &amp; "", Soc "" &amp; AE11 &amp; "", Lec "" &amp; AF11 &amp; "", Ing "" &amp; AG11 &amp; "". Escribe un mensaje motivador"&amp;" y breve (máximo 4 líneas)."")
"),"=AI(""Actúa como un tutor académico y dirígete personalmente al estudiante "" &amp; I11 &amp; "" "" &amp; J11 &amp; "" "" &amp; G11 &amp; "" "" &amp; H11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 &amp; ""'. Diferencias por área: Matemáticas ("" &amp; AQ11 &amp; ""), Ciencias Natur"&amp;"ales ("" &amp; AR11 &amp; ""), Sociales ("" &amp; AS11 &amp; ""), Lectura Crítica ("" &amp; AT11 &amp; "") e Inglés ("" &amp; AU11 &amp; ""). Variación en posición: grupo ("" &amp; AN11 &amp; ""), grado ("" &amp; AO11 &amp; "") y media ("" &amp; AP11 &amp; ""). Puntajes Primer Simulacro: Global "" &amp; K11 &amp; "", Mat "" &amp;"&amp;" O11 &amp; "", Cien "" &amp; P11 &amp; "", Soc "" &amp; Q11 &amp; "", Lec "" &amp; R11 &amp; "", Ing "" &amp; S11 &amp; "". Puntajes Segundo Simulacro: Global "" &amp; Y11 &amp; "", Mat "" &amp; AC11 &amp; "", Cien "" &amp; AD11 &amp; "", Soc "" &amp; AE11 &amp; "", Lec "" &amp; AF11 &amp; "", Ing "" &amp; AG11 &amp; "". Escribe un mensaje motivado"&amp;"r y breve (máximo 4 líneas)."")
")</f>
        <v/>
      </c>
    </row>
    <row r="12" ht="15.75" customHeight="1" s="42">
      <c r="A12" s="93" t="n"/>
      <c r="B12" s="94" t="inlineStr">
        <is>
          <t>Bachillerato</t>
        </is>
      </c>
      <c r="C12" s="94" t="n">
        <v>601</v>
      </c>
      <c r="D12" s="94" t="n"/>
      <c r="E12" s="95" t="n"/>
      <c r="F12" s="96">
        <f>TRIM(G12&amp;" "&amp;H12&amp;" "&amp;I12&amp;" "&amp;J12)</f>
        <v/>
      </c>
      <c r="G12" s="94" t="inlineStr">
        <is>
          <t>Bran</t>
        </is>
      </c>
      <c r="H12" s="94" t="inlineStr">
        <is>
          <t>David</t>
        </is>
      </c>
      <c r="I12" s="94" t="inlineStr">
        <is>
          <t>Dylan</t>
        </is>
      </c>
      <c r="J12" s="97" t="inlineStr">
        <is>
          <t>Emanuel</t>
        </is>
      </c>
      <c r="K12" s="98">
        <f>IF(SUM(O12:S12)=0, "", ROUND(((O12*3+P12*3+Q12*3+R12*3+S12*1)/13)*5,0))</f>
        <v/>
      </c>
      <c r="L12" s="99">
        <f>IF(OR($C12="",K12=""),"",COUNTIFS($C$4:$C$1500,$C12,K$4:K$1500,"&gt;"&amp;K12)+1)</f>
        <v/>
      </c>
      <c r="M12" s="99">
        <f>IF(OR($C12="",K12=""),"",IF(AND($C12&gt;=1001,$C12&lt;=1005),COUNTIFS($C$4:$C$1500,"&gt;=1001",$C$4:$C$1500,"&lt;=1005",K$4:K$1500,"&gt;"&amp;K12)+1,IF(AND($C12&gt;=1101,$C12&lt;=1105),COUNTIFS($C$4:$C$1500,"&gt;=1101",$C$4:$C$1500,"&lt;=1105",K$4:K$1500,"&gt;"&amp;K12)+1,IF(AND($C12&gt;=901,$C12&lt;=905),COUNTIFS($C$4:$C$1500,"&gt;=901",$C$4:$C$1500,"&lt;=905",K$4:K$1500,"&gt;"&amp;K12)+1,IF(AND($C12&gt;=801,$C12&lt;=805),COUNTIFS($C$4:$C$1500,"&gt;=801",$C$4:$C$1500,"&lt;=805",K$4:K$1500,"&gt;"&amp;K12)+1,IF(AND($C12&gt;=701,$C12&lt;=705),COUNTIFS($C$4:$C$1500,"&gt;=701",$C$4:$C$1500,"&lt;=705",K$4:K$1500,"&gt;"&amp;K12)+1,IF(AND($C12&gt;=601,$C12&lt;=606),COUNTIFS($C$4:$C$1500,"&gt;=601",$C$4:$C$1500,"&lt;=606",K$4:K$1500,"&gt;"&amp;K12)+1,"")))))))</f>
        <v/>
      </c>
      <c r="N12" s="99">
        <f>IF(OR($C12="",K12=""),"",IF(OR(AND($C12&gt;=1001,$C12&lt;=1005),AND($C12&gt;=1101,$C12&lt;=1105)),COUNTIFS($C$4:$C$1500,"&gt;=1001",$C$4:$C$1500,"&lt;=1005",K$4:K$1500,"&gt;"&amp;K12)+COUNTIFS($C$4:$C$1500,"&gt;=1101",$C$4:$C$1500,"&lt;=1105",K$4:K$1500,"&gt;"&amp;K12)+1,""))</f>
        <v/>
      </c>
      <c r="O12" s="94" t="n">
        <v>44.94</v>
      </c>
      <c r="P12" s="94" t="n">
        <v>41.67</v>
      </c>
      <c r="Q12" s="94" t="n">
        <v>11.76</v>
      </c>
      <c r="R12" s="94" t="n">
        <v>47.92</v>
      </c>
      <c r="S12" s="94" t="n">
        <v>33.54</v>
      </c>
      <c r="T12" s="99">
        <f>IF(AND(O12&gt;0,O12&lt;36),1,IF(AND(O12&gt;=36,O12&lt;51),2,IF(AND(O12&gt;=51,O12&lt;71),3,IF(AND(O12&gt;=71,O12&lt;=100),4,))))</f>
        <v/>
      </c>
      <c r="U12" s="99">
        <f>IF(AND(P12&gt;0,P12&lt;41),1,IF(AND(P12&gt;=41,P12&lt;56),2,IF(AND(P12&gt;=56,P12&lt;71),3,IF(AND(P12&gt;=71,P12&lt;=100),4,))))</f>
        <v/>
      </c>
      <c r="V12" s="99">
        <f>IF(AND(Q12&gt;0,Q12&lt;41),1,IF(AND(Q12&gt;=41,Q12&lt;56),2,IF(AND(Q12&gt;=56,Q12&lt;71),3,IF(AND(Q12&gt;=71,Q12&lt;=100),4,))))</f>
        <v/>
      </c>
      <c r="W12" s="99">
        <f>IF(AND(R12&gt;0,R12&lt;36),1,IF(AND(R12&gt;=36,R12&lt;51),2,IF(AND(R12&gt;=51,R12&lt;66),3,IF(AND(R12&gt;=66,R12&lt;=100),4,))))</f>
        <v/>
      </c>
      <c r="X12" s="100">
        <f>IF(AND(S12&gt;0,S12&lt;37),1,IF(AND(S12&gt;=37,S12&lt;58),2,IF(AND(S12&gt;=58,S12&lt;71),3,IF(AND(S12&gt;=71,S12&lt;=100),4,))))</f>
        <v/>
      </c>
      <c r="Y12" s="101">
        <f>IF(SUM(AC12:AG12)=0, "", ROUND(((AC12*3+AD12*3+AE12*3+AF12*3+AG12*1)/13)*5,0))</f>
        <v/>
      </c>
      <c r="Z12" s="99">
        <f>IF(OR($C12="",Y12=""),"",COUNTIFS($C$4:$C$1500,$C12,Y$4:Y$1500,"&gt;"&amp;Y12)+1)</f>
        <v/>
      </c>
      <c r="AA12" s="99">
        <f>IF(OR($C12="",Y12=""),"",IF(AND($C12&gt;=1001,$C12&lt;=1005),COUNTIFS($C$4:$C$1500,"&gt;=1001",$C$4:$C$1500,"&lt;=1005",Y$4:Y$1500,"&gt;"&amp;Y12)+1,IF(AND($C12&gt;=1101,$C12&lt;=1105),COUNTIFS($C$4:$C$1500,"&gt;=1101",$C$4:$C$1500,"&lt;=1105",Y$4:Y$1500,"&gt;"&amp;Y12)+1,IF(AND($C12&gt;=901,$C12&lt;=905),COUNTIFS($C$4:$C$1500,"&gt;=901",$C$4:$C$1500,"&lt;=905",Y$4:Y$1500,"&gt;"&amp;Y12)+1,IF(AND($C12&gt;=801,$C12&lt;=805),COUNTIFS($C$4:$C$1500,"&gt;=801",$C$4:$C$1500,"&lt;=805",Y$4:Y$1500,"&gt;"&amp;Y12)+1,IF(AND($C12&gt;=701,$C12&lt;=705),COUNTIFS($C$4:$C$1500,"&gt;=701",$C$4:$C$1500,"&lt;=705",Y$4:Y$1500,"&gt;"&amp;Y12)+1,IF(AND($C12&gt;=601,$C12&lt;=606),COUNTIFS($C$4:$C$1500,"&gt;=601",$C$4:$C$1500,"&lt;=606",Y$4:Y$1500,"&gt;"&amp;Y12)+1,"")))))))</f>
        <v/>
      </c>
      <c r="AB12" s="99">
        <f>IF(OR($C12="",Y12=""),"",IF(OR(AND($C12&gt;=1001,$C12&lt;=1005),AND($C12&gt;=1101,$C12&lt;=1105)),COUNTIFS($C$4:$C$1500,"&gt;=1001",$C$4:$C$1500,"&lt;=1005",Y$4:Y$1500,"&gt;"&amp;Y12)+COUNTIFS($C$4:$C$1500,"&gt;=1101",$C$4:$C$1500,"&lt;=1105",Y$4:Y$1500,"&gt;"&amp;Y12)+1,""))</f>
        <v/>
      </c>
      <c r="AC12" s="94" t="n">
        <v>85.25</v>
      </c>
      <c r="AD12" s="94" t="n">
        <v>47.02</v>
      </c>
      <c r="AE12" s="94" t="n">
        <v>55</v>
      </c>
      <c r="AF12" s="94" t="n">
        <v>65.63</v>
      </c>
      <c r="AG12" s="94" t="n">
        <v>68.75</v>
      </c>
      <c r="AH12" s="99">
        <f>IF(AND(AC12&gt;0,AC12&lt;36),1,IF(AND(AC12&gt;=36,AC12&lt;51),2,IF(AND(AC12&gt;=51,AC12&lt;71),3,IF(AND(AC12&gt;=71,AC12&lt;=100),4,))))</f>
        <v/>
      </c>
      <c r="AI12" s="99">
        <f>IF(AND(AD12&gt;0,AD12&lt;41),1,IF(AND(AD12&gt;=41,AD12&lt;56),2,IF(AND(AD12&gt;=56,AD12&lt;71),3,IF(AND(AD12&gt;=71,AD12&lt;=100),4,))))</f>
        <v/>
      </c>
      <c r="AJ12" s="99">
        <f>IF(AND(AE12&gt;0,AE12&lt;41),1,IF(AND(AE12&gt;=41,AE12&lt;56),2,IF(AND(AE12&gt;=56,AE12&lt;71),3,IF(AND(AE12&gt;=71,AE12&lt;=100),4,))))</f>
        <v/>
      </c>
      <c r="AK12" s="99">
        <f>IF(AND(AF12&gt;0,AF12&lt;36),1,IF(AND(AF12&gt;=36,AF12&lt;51),2,IF(AND(AF12&gt;=51,AF12&lt;66),3,IF(AND(AF12&gt;=66,AF12&lt;=100),4,))))</f>
        <v/>
      </c>
      <c r="AL12" s="100">
        <f>IF(AND(AG12&gt;0,AG12&lt;37),1,IF(AND(AG12&gt;=37,AG12&lt;58),2,IF(AND(AG12&gt;=58,AG12&lt;71),3,IF(AND(AG12&gt;=71,AG12&lt;=100),4,))))</f>
        <v/>
      </c>
      <c r="AM12" s="101">
        <f>IF((Y12&lt;&gt;"")*(K12&lt;&gt;""),Y12-K12,"")</f>
        <v/>
      </c>
      <c r="AN12" s="99">
        <f>IF((Z12&lt;&gt;"")*(L12&lt;&gt;""),Z12-L12,"")</f>
        <v/>
      </c>
      <c r="AO12" s="99">
        <f>IF((AA12&lt;&gt;"")*(M12&lt;&gt;""),AA12-M12,"")</f>
        <v/>
      </c>
      <c r="AP12" s="99">
        <f>IF((AB12&lt;&gt;"")*(N12&lt;&gt;""),AB12-N12,"")</f>
        <v/>
      </c>
      <c r="AQ12" s="94">
        <f>IF((AC12&lt;&gt;"")*(O12&lt;&gt;""),AC12-O12,"")</f>
        <v/>
      </c>
      <c r="AR12" s="94">
        <f>IF((AD12&lt;&gt;"")*(P12&lt;&gt;""),AD12-P12,"")</f>
        <v/>
      </c>
      <c r="AS12" s="94">
        <f>IF((AE12&lt;&gt;"")*(Q12&lt;&gt;""),AE12-Q12,"")</f>
        <v/>
      </c>
      <c r="AT12" s="94">
        <f>IF((AF12&lt;&gt;"")*(R12&lt;&gt;""),AF12-R12,"")</f>
        <v/>
      </c>
      <c r="AU12" s="94">
        <f>IF((AG12&lt;&gt;"")*(S12&lt;&gt;""),AG12-S12,"")</f>
        <v/>
      </c>
      <c r="AV12" s="99">
        <f>IF((AH12&lt;&gt;"")*(T12&lt;&gt;""),AH12-T12,"")</f>
        <v/>
      </c>
      <c r="AW12" s="99">
        <f>IF((AI12&lt;&gt;"")*(U12&lt;&gt;""),AI12-U12,"")</f>
        <v/>
      </c>
      <c r="AX12" s="99">
        <f>IF((AJ12&lt;&gt;"")*(V12&lt;&gt;""),AJ12-V12,"")</f>
        <v/>
      </c>
      <c r="AY12" s="99">
        <f>IF((AK12&lt;&gt;"")*(W12&lt;&gt;""),AK12-W12,"")</f>
        <v/>
      </c>
      <c r="AZ12" s="102">
        <f>IF((AL12&lt;&gt;"")*(X12&lt;&gt;""),AL12-X12,"")</f>
        <v/>
      </c>
      <c r="BA12" s="50">
        <f>IFERROR(__xludf.dummyfunction("AI(""Actúa como un tutor académico y dirígete personalmente al estudiante "" &amp; I12 &amp; "" "" &amp; J12 &amp; "" "" &amp; G12 &amp; "" "" &amp; H12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 &amp; ""'. Diferencias por área: Matemáticas ("" &amp; AQ12 &amp; ""), Ciencias Natura"&amp;"les ("" &amp; AR12 &amp; ""), Sociales ("" &amp; AS12 &amp; ""), Lectura Crítica ("" &amp; AT12 &amp; "") e Inglés ("" &amp; AU12 &amp; ""). Variación en posición: grupo ("" &amp; AN12 &amp; ""), grado ("" &amp; AO12 &amp; "") y media ("" &amp; AP12 &amp; ""). Puntajes Primer Simulacro: Global "" &amp; K12 &amp; "", Mat "" &amp; "&amp;"O4 &amp; "", Cien "" &amp; P12 &amp; "", Soc "" &amp; Q12 &amp; "", Lec "" &amp; R12 &amp; "", Ing "" &amp; S12 &amp; "". Puntajes Segundo Simulacro: Global "" &amp; Y12 &amp; "", Mat "" &amp; AC12 &amp; "", Cien "" &amp; AD12 &amp; "", Soc "" &amp; AE12 &amp; "", Lec "" &amp; AF12 &amp; "", Ing "" &amp; AG12 &amp; "". Escribe un mensaje motivador"&amp;" y breve (máximo 4 líneas)."")
"),"=AI(""Actúa como un tutor académico y dirígete personalmente al estudiante "" &amp; I12 &amp; "" "" &amp; J12 &amp; "" "" &amp; G12 &amp; "" "" &amp; H12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 &amp; ""'. Diferencias por área: Matemáticas ("" &amp; AQ12 &amp; ""), Ciencias Natur"&amp;"ales ("" &amp; AR12 &amp; ""), Sociales ("" &amp; AS12 &amp; ""), Lectura Crítica ("" &amp; AT12 &amp; "") e Inglés ("" &amp; AU12 &amp; ""). Variación en posición: grupo ("" &amp; AN12 &amp; ""), grado ("" &amp; AO12 &amp; "") y media ("" &amp; AP12 &amp; ""). Puntajes Primer Simulacro: Global "" &amp; K12 &amp; "", Mat "" &amp;"&amp;" O12 &amp; "", Cien "" &amp; P12 &amp; "", Soc "" &amp; Q12 &amp; "", Lec "" &amp; R12 &amp; "", Ing "" &amp; S12 &amp; "". Puntajes Segundo Simulacro: Global "" &amp; Y12 &amp; "", Mat "" &amp; AC12 &amp; "", Cien "" &amp; AD12 &amp; "", Soc "" &amp; AE12 &amp; "", Lec "" &amp; AF12 &amp; "", Ing "" &amp; AG12 &amp; "". Escribe un mensaje motivado"&amp;"r y breve (máximo 4 líneas)."")
")</f>
        <v/>
      </c>
    </row>
    <row r="13" ht="15.75" customHeight="1" s="42">
      <c r="A13" s="93" t="n"/>
      <c r="B13" s="94" t="inlineStr">
        <is>
          <t>Bachillerato</t>
        </is>
      </c>
      <c r="C13" s="94" t="n">
        <v>601</v>
      </c>
      <c r="D13" s="94" t="n"/>
      <c r="E13" s="95" t="n"/>
      <c r="F13" s="96">
        <f>TRIM(G13&amp;" "&amp;H13&amp;" "&amp;I13&amp;" "&amp;J13)</f>
        <v/>
      </c>
      <c r="G13" s="94" t="inlineStr">
        <is>
          <t>Brand</t>
        </is>
      </c>
      <c r="H13" s="94" t="inlineStr">
        <is>
          <t>Meneses</t>
        </is>
      </c>
      <c r="I13" s="94" t="inlineStr">
        <is>
          <t>Isabella</t>
        </is>
      </c>
      <c r="J13" s="97" t="n"/>
      <c r="K13" s="98">
        <f>IF(SUM(O13:S13)=0, "", ROUND(((O13*3+P13*3+Q13*3+R13*3+S13*1)/13)*5,0))</f>
        <v/>
      </c>
      <c r="L13" s="99">
        <f>IF(OR($C13="",K13=""),"",COUNTIFS($C$4:$C$1500,$C13,K$4:K$1500,"&gt;"&amp;K13)+1)</f>
        <v/>
      </c>
      <c r="M13" s="99">
        <f>IF(OR($C13="",K13=""),"",IF(AND($C13&gt;=1001,$C13&lt;=1005),COUNTIFS($C$4:$C$1500,"&gt;=1001",$C$4:$C$1500,"&lt;=1005",K$4:K$1500,"&gt;"&amp;K13)+1,IF(AND($C13&gt;=1101,$C13&lt;=1105),COUNTIFS($C$4:$C$1500,"&gt;=1101",$C$4:$C$1500,"&lt;=1105",K$4:K$1500,"&gt;"&amp;K13)+1,IF(AND($C13&gt;=901,$C13&lt;=905),COUNTIFS($C$4:$C$1500,"&gt;=901",$C$4:$C$1500,"&lt;=905",K$4:K$1500,"&gt;"&amp;K13)+1,IF(AND($C13&gt;=801,$C13&lt;=805),COUNTIFS($C$4:$C$1500,"&gt;=801",$C$4:$C$1500,"&lt;=805",K$4:K$1500,"&gt;"&amp;K13)+1,IF(AND($C13&gt;=701,$C13&lt;=705),COUNTIFS($C$4:$C$1500,"&gt;=701",$C$4:$C$1500,"&lt;=705",K$4:K$1500,"&gt;"&amp;K13)+1,IF(AND($C13&gt;=601,$C13&lt;=606),COUNTIFS($C$4:$C$1500,"&gt;=601",$C$4:$C$1500,"&lt;=606",K$4:K$1500,"&gt;"&amp;K13)+1,"")))))))</f>
        <v/>
      </c>
      <c r="N13" s="99">
        <f>IF(OR($C13="",K13=""),"",IF(OR(AND($C13&gt;=1001,$C13&lt;=1005),AND($C13&gt;=1101,$C13&lt;=1105)),COUNTIFS($C$4:$C$1500,"&gt;=1001",$C$4:$C$1500,"&lt;=1005",K$4:K$1500,"&gt;"&amp;K13)+COUNTIFS($C$4:$C$1500,"&gt;=1101",$C$4:$C$1500,"&lt;=1105",K$4:K$1500,"&gt;"&amp;K13)+1,""))</f>
        <v/>
      </c>
      <c r="O13" s="94" t="n">
        <v>33.34</v>
      </c>
      <c r="P13" s="94" t="n">
        <v>30.56</v>
      </c>
      <c r="Q13" s="94" t="n">
        <v>24.79</v>
      </c>
      <c r="R13" s="94" t="n">
        <v>14.38</v>
      </c>
      <c r="S13" s="94" t="n">
        <v>57.5</v>
      </c>
      <c r="T13" s="99">
        <f>IF(AND(O13&gt;0,O13&lt;36),1,IF(AND(O13&gt;=36,O13&lt;51),2,IF(AND(O13&gt;=51,O13&lt;71),3,IF(AND(O13&gt;=71,O13&lt;=100),4,))))</f>
        <v/>
      </c>
      <c r="U13" s="99">
        <f>IF(AND(P13&gt;0,P13&lt;41),1,IF(AND(P13&gt;=41,P13&lt;56),2,IF(AND(P13&gt;=56,P13&lt;71),3,IF(AND(P13&gt;=71,P13&lt;=100),4,))))</f>
        <v/>
      </c>
      <c r="V13" s="99">
        <f>IF(AND(Q13&gt;0,Q13&lt;41),1,IF(AND(Q13&gt;=41,Q13&lt;56),2,IF(AND(Q13&gt;=56,Q13&lt;71),3,IF(AND(Q13&gt;=71,Q13&lt;=100),4,))))</f>
        <v/>
      </c>
      <c r="W13" s="99">
        <f>IF(AND(R13&gt;0,R13&lt;36),1,IF(AND(R13&gt;=36,R13&lt;51),2,IF(AND(R13&gt;=51,R13&lt;66),3,IF(AND(R13&gt;=66,R13&lt;=100),4,))))</f>
        <v/>
      </c>
      <c r="X13" s="100">
        <f>IF(AND(S13&gt;0,S13&lt;37),1,IF(AND(S13&gt;=37,S13&lt;58),2,IF(AND(S13&gt;=58,S13&lt;71),3,IF(AND(S13&gt;=71,S13&lt;=100),4,))))</f>
        <v/>
      </c>
      <c r="Y13" s="101">
        <f>IF(SUM(AC13:AG13)=0, "", ROUND(((AC13*3+AD13*3+AE13*3+AF13*3+AG13*1)/13)*5,0))</f>
        <v/>
      </c>
      <c r="Z13" s="99">
        <f>IF(OR($C13="",Y13=""),"",COUNTIFS($C$4:$C$1500,$C13,Y$4:Y$1500,"&gt;"&amp;Y13)+1)</f>
        <v/>
      </c>
      <c r="AA13" s="99">
        <f>IF(OR($C13="",Y13=""),"",IF(AND($C13&gt;=1001,$C13&lt;=1005),COUNTIFS($C$4:$C$1500,"&gt;=1001",$C$4:$C$1500,"&lt;=1005",Y$4:Y$1500,"&gt;"&amp;Y13)+1,IF(AND($C13&gt;=1101,$C13&lt;=1105),COUNTIFS($C$4:$C$1500,"&gt;=1101",$C$4:$C$1500,"&lt;=1105",Y$4:Y$1500,"&gt;"&amp;Y13)+1,IF(AND($C13&gt;=901,$C13&lt;=905),COUNTIFS($C$4:$C$1500,"&gt;=901",$C$4:$C$1500,"&lt;=905",Y$4:Y$1500,"&gt;"&amp;Y13)+1,IF(AND($C13&gt;=801,$C13&lt;=805),COUNTIFS($C$4:$C$1500,"&gt;=801",$C$4:$C$1500,"&lt;=805",Y$4:Y$1500,"&gt;"&amp;Y13)+1,IF(AND($C13&gt;=701,$C13&lt;=705),COUNTIFS($C$4:$C$1500,"&gt;=701",$C$4:$C$1500,"&lt;=705",Y$4:Y$1500,"&gt;"&amp;Y13)+1,IF(AND($C13&gt;=601,$C13&lt;=606),COUNTIFS($C$4:$C$1500,"&gt;=601",$C$4:$C$1500,"&lt;=606",Y$4:Y$1500,"&gt;"&amp;Y13)+1,"")))))))</f>
        <v/>
      </c>
      <c r="AB13" s="99">
        <f>IF(OR($C13="",Y13=""),"",IF(OR(AND($C13&gt;=1001,$C13&lt;=1005),AND($C13&gt;=1101,$C13&lt;=1105)),COUNTIFS($C$4:$C$1500,"&gt;=1001",$C$4:$C$1500,"&lt;=1005",Y$4:Y$1500,"&gt;"&amp;Y13)+COUNTIFS($C$4:$C$1500,"&gt;=1101",$C$4:$C$1500,"&lt;=1105",Y$4:Y$1500,"&gt;"&amp;Y13)+1,""))</f>
        <v/>
      </c>
      <c r="AC13" s="94" t="n">
        <v>30.25</v>
      </c>
      <c r="AD13" s="94" t="n">
        <v>59.17</v>
      </c>
      <c r="AE13" s="94" t="n">
        <v>30.25</v>
      </c>
      <c r="AF13" s="94" t="n">
        <v>35</v>
      </c>
      <c r="AG13" s="94" t="n">
        <v>32.08</v>
      </c>
      <c r="AH13" s="99">
        <f>IF(AND(AC13&gt;0,AC13&lt;36),1,IF(AND(AC13&gt;=36,AC13&lt;51),2,IF(AND(AC13&gt;=51,AC13&lt;71),3,IF(AND(AC13&gt;=71,AC13&lt;=100),4,))))</f>
        <v/>
      </c>
      <c r="AI13" s="99">
        <f>IF(AND(AD13&gt;0,AD13&lt;41),1,IF(AND(AD13&gt;=41,AD13&lt;56),2,IF(AND(AD13&gt;=56,AD13&lt;71),3,IF(AND(AD13&gt;=71,AD13&lt;=100),4,))))</f>
        <v/>
      </c>
      <c r="AJ13" s="99">
        <f>IF(AND(AE13&gt;0,AE13&lt;41),1,IF(AND(AE13&gt;=41,AE13&lt;56),2,IF(AND(AE13&gt;=56,AE13&lt;71),3,IF(AND(AE13&gt;=71,AE13&lt;=100),4,))))</f>
        <v/>
      </c>
      <c r="AK13" s="99">
        <f>IF(AND(AF13&gt;0,AF13&lt;36),1,IF(AND(AF13&gt;=36,AF13&lt;51),2,IF(AND(AF13&gt;=51,AF13&lt;66),3,IF(AND(AF13&gt;=66,AF13&lt;=100),4,))))</f>
        <v/>
      </c>
      <c r="AL13" s="100">
        <f>IF(AND(AG13&gt;0,AG13&lt;37),1,IF(AND(AG13&gt;=37,AG13&lt;58),2,IF(AND(AG13&gt;=58,AG13&lt;71),3,IF(AND(AG13&gt;=71,AG13&lt;=100),4,))))</f>
        <v/>
      </c>
      <c r="AM13" s="101">
        <f>IF((Y13&lt;&gt;"")*(K13&lt;&gt;""),Y13-K13,"")</f>
        <v/>
      </c>
      <c r="AN13" s="99">
        <f>IF((Z13&lt;&gt;"")*(L13&lt;&gt;""),Z13-L13,"")</f>
        <v/>
      </c>
      <c r="AO13" s="99">
        <f>IF((AA13&lt;&gt;"")*(M13&lt;&gt;""),AA13-M13,"")</f>
        <v/>
      </c>
      <c r="AP13" s="99">
        <f>IF((AB13&lt;&gt;"")*(N13&lt;&gt;""),AB13-N13,"")</f>
        <v/>
      </c>
      <c r="AQ13" s="94">
        <f>IF((AC13&lt;&gt;"")*(O13&lt;&gt;""),AC13-O13,"")</f>
        <v/>
      </c>
      <c r="AR13" s="94">
        <f>IF((AD13&lt;&gt;"")*(P13&lt;&gt;""),AD13-P13,"")</f>
        <v/>
      </c>
      <c r="AS13" s="94">
        <f>IF((AE13&lt;&gt;"")*(Q13&lt;&gt;""),AE13-Q13,"")</f>
        <v/>
      </c>
      <c r="AT13" s="94">
        <f>IF((AF13&lt;&gt;"")*(R13&lt;&gt;""),AF13-R13,"")</f>
        <v/>
      </c>
      <c r="AU13" s="94">
        <f>IF((AG13&lt;&gt;"")*(S13&lt;&gt;""),AG13-S13,"")</f>
        <v/>
      </c>
      <c r="AV13" s="99">
        <f>IF((AH13&lt;&gt;"")*(T13&lt;&gt;""),AH13-T13,"")</f>
        <v/>
      </c>
      <c r="AW13" s="99">
        <f>IF((AI13&lt;&gt;"")*(U13&lt;&gt;""),AI13-U13,"")</f>
        <v/>
      </c>
      <c r="AX13" s="99">
        <f>IF((AJ13&lt;&gt;"")*(V13&lt;&gt;""),AJ13-V13,"")</f>
        <v/>
      </c>
      <c r="AY13" s="99">
        <f>IF((AK13&lt;&gt;"")*(W13&lt;&gt;""),AK13-W13,"")</f>
        <v/>
      </c>
      <c r="AZ13" s="102">
        <f>IF((AL13&lt;&gt;"")*(X13&lt;&gt;""),AL13-X13,"")</f>
        <v/>
      </c>
      <c r="BA13" s="50">
        <f>IFERROR(__xludf.dummyfunction("AI(""Actúa como un tutor académico y dirígete personalmente al estudiante "" &amp; I13 &amp; "" "" &amp; J13 &amp; "" "" &amp; G13 &amp; "" "" &amp; H13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 &amp; ""'. Diferencias por área: Matemáticas ("" &amp; AQ13 &amp; ""), Ciencias Natura"&amp;"les ("" &amp; AR13 &amp; ""), Sociales ("" &amp; AS13 &amp; ""), Lectura Crítica ("" &amp; AT13 &amp; "") e Inglés ("" &amp; AU13 &amp; ""). Variación en posición: grupo ("" &amp; AN13 &amp; ""), grado ("" &amp; AO13 &amp; "") y media ("" &amp; AP13 &amp; ""). Puntajes Primer Simulacro: Global "" &amp; K13 &amp; "", Mat "" &amp; "&amp;"O4 &amp; "", Cien "" &amp; P13 &amp; "", Soc "" &amp; Q13 &amp; "", Lec "" &amp; R13 &amp; "", Ing "" &amp; S13 &amp; "". Puntajes Segundo Simulacro: Global "" &amp; Y13 &amp; "", Mat "" &amp; AC13 &amp; "", Cien "" &amp; AD13 &amp; "", Soc "" &amp; AE13 &amp; "", Lec "" &amp; AF13 &amp; "", Ing "" &amp; AG13 &amp; "". Escribe un mensaje motivador"&amp;" y breve (máximo 4 líneas)."")
"),"=AI(""Actúa como un tutor académico y dirígete personalmente al estudiante "" &amp; I13 &amp; "" "" &amp; J13 &amp; "" "" &amp; G13 &amp; "" "" &amp; H13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 &amp; ""'. Diferencias por área: Matemáticas ("" &amp; AQ13 &amp; ""), Ciencias Natur"&amp;"ales ("" &amp; AR13 &amp; ""), Sociales ("" &amp; AS13 &amp; ""), Lectura Crítica ("" &amp; AT13 &amp; "") e Inglés ("" &amp; AU13 &amp; ""). Variación en posición: grupo ("" &amp; AN13 &amp; ""), grado ("" &amp; AO13 &amp; "") y media ("" &amp; AP13 &amp; ""). Puntajes Primer Simulacro: Global "" &amp; K13 &amp; "", Mat "" &amp;"&amp;" O13 &amp; "", Cien "" &amp; P13 &amp; "", Soc "" &amp; Q13 &amp; "", Lec "" &amp; R13 &amp; "", Ing "" &amp; S13 &amp; "". Puntajes Segundo Simulacro: Global "" &amp; Y13 &amp; "", Mat "" &amp; AC13 &amp; "", Cien "" &amp; AD13 &amp; "", Soc "" &amp; AE13 &amp; "", Lec "" &amp; AF13 &amp; "", Ing "" &amp; AG13 &amp; "". Escribe un mensaje motivado"&amp;"r y breve (máximo 4 líneas)."")
")</f>
        <v/>
      </c>
    </row>
    <row r="14" ht="15.75" customHeight="1" s="42">
      <c r="A14" s="93" t="n"/>
      <c r="B14" s="94" t="inlineStr">
        <is>
          <t>Bachillerato</t>
        </is>
      </c>
      <c r="C14" s="94" t="n">
        <v>601</v>
      </c>
      <c r="D14" s="94" t="n"/>
      <c r="E14" s="95" t="n"/>
      <c r="F14" s="96">
        <f>TRIM(G14&amp;" "&amp;H14&amp;" "&amp;I14&amp;" "&amp;J14)</f>
        <v/>
      </c>
      <c r="G14" s="94" t="inlineStr">
        <is>
          <t>Carvajal</t>
        </is>
      </c>
      <c r="H14" s="94" t="inlineStr">
        <is>
          <t>Carvajal</t>
        </is>
      </c>
      <c r="I14" s="94" t="inlineStr">
        <is>
          <t>Milagros</t>
        </is>
      </c>
      <c r="J14" s="97" t="inlineStr">
        <is>
          <t>Valentina</t>
        </is>
      </c>
      <c r="K14" s="98">
        <f>IF(SUM(O14:S14)=0, "", ROUND(((O14*3+P14*3+Q14*3+R14*3+S14*1)/13)*5,0))</f>
        <v/>
      </c>
      <c r="L14" s="99">
        <f>IF(OR($C14="",K14=""),"",COUNTIFS($C$4:$C$1500,$C14,K$4:K$1500,"&gt;"&amp;K14)+1)</f>
        <v/>
      </c>
      <c r="M14" s="99">
        <f>IF(OR($C14="",K14=""),"",IF(AND($C14&gt;=1001,$C14&lt;=1005),COUNTIFS($C$4:$C$1500,"&gt;=1001",$C$4:$C$1500,"&lt;=1005",K$4:K$1500,"&gt;"&amp;K14)+1,IF(AND($C14&gt;=1101,$C14&lt;=1105),COUNTIFS($C$4:$C$1500,"&gt;=1101",$C$4:$C$1500,"&lt;=1105",K$4:K$1500,"&gt;"&amp;K14)+1,IF(AND($C14&gt;=901,$C14&lt;=905),COUNTIFS($C$4:$C$1500,"&gt;=901",$C$4:$C$1500,"&lt;=905",K$4:K$1500,"&gt;"&amp;K14)+1,IF(AND($C14&gt;=801,$C14&lt;=805),COUNTIFS($C$4:$C$1500,"&gt;=801",$C$4:$C$1500,"&lt;=805",K$4:K$1500,"&gt;"&amp;K14)+1,IF(AND($C14&gt;=701,$C14&lt;=705),COUNTIFS($C$4:$C$1500,"&gt;=701",$C$4:$C$1500,"&lt;=705",K$4:K$1500,"&gt;"&amp;K14)+1,IF(AND($C14&gt;=601,$C14&lt;=606),COUNTIFS($C$4:$C$1500,"&gt;=601",$C$4:$C$1500,"&lt;=606",K$4:K$1500,"&gt;"&amp;K14)+1,"")))))))</f>
        <v/>
      </c>
      <c r="N14" s="99">
        <f>IF(OR($C14="",K14=""),"",IF(OR(AND($C14&gt;=1001,$C14&lt;=1005),AND($C14&gt;=1101,$C14&lt;=1105)),COUNTIFS($C$4:$C$1500,"&gt;=1001",$C$4:$C$1500,"&lt;=1005",K$4:K$1500,"&gt;"&amp;K14)+COUNTIFS($C$4:$C$1500,"&gt;=1101",$C$4:$C$1500,"&lt;=1105",K$4:K$1500,"&gt;"&amp;K14)+1,""))</f>
        <v/>
      </c>
      <c r="O14" s="94" t="n">
        <v>42.04</v>
      </c>
      <c r="P14" s="94" t="n">
        <v>52.78</v>
      </c>
      <c r="Q14" s="94" t="n">
        <v>62.18</v>
      </c>
      <c r="R14" s="94" t="n">
        <v>62.29</v>
      </c>
      <c r="S14" s="94" t="n">
        <v>43.13</v>
      </c>
      <c r="T14" s="99">
        <f>IF(AND(O14&gt;0,O14&lt;36),1,IF(AND(O14&gt;=36,O14&lt;51),2,IF(AND(O14&gt;=51,O14&lt;71),3,IF(AND(O14&gt;=71,O14&lt;=100),4,))))</f>
        <v/>
      </c>
      <c r="U14" s="99">
        <f>IF(AND(P14&gt;0,P14&lt;41),1,IF(AND(P14&gt;=41,P14&lt;56),2,IF(AND(P14&gt;=56,P14&lt;71),3,IF(AND(P14&gt;=71,P14&lt;=100),4,))))</f>
        <v/>
      </c>
      <c r="V14" s="99">
        <f>IF(AND(Q14&gt;0,Q14&lt;41),1,IF(AND(Q14&gt;=41,Q14&lt;56),2,IF(AND(Q14&gt;=56,Q14&lt;71),3,IF(AND(Q14&gt;=71,Q14&lt;=100),4,))))</f>
        <v/>
      </c>
      <c r="W14" s="99">
        <f>IF(AND(R14&gt;0,R14&lt;36),1,IF(AND(R14&gt;=36,R14&lt;51),2,IF(AND(R14&gt;=51,R14&lt;66),3,IF(AND(R14&gt;=66,R14&lt;=100),4,))))</f>
        <v/>
      </c>
      <c r="X14" s="100">
        <f>IF(AND(S14&gt;0,S14&lt;37),1,IF(AND(S14&gt;=37,S14&lt;58),2,IF(AND(S14&gt;=58,S14&lt;71),3,IF(AND(S14&gt;=71,S14&lt;=100),4,))))</f>
        <v/>
      </c>
      <c r="Y14" s="101">
        <f>IF(SUM(AC14:AG14)=0, "", ROUND(((AC14*3+AD14*3+AE14*3+AF14*3+AG14*1)/13)*5,0))</f>
        <v/>
      </c>
      <c r="Z14" s="99">
        <f>IF(OR($C14="",Y14=""),"",COUNTIFS($C$4:$C$1500,$C14,Y$4:Y$1500,"&gt;"&amp;Y14)+1)</f>
        <v/>
      </c>
      <c r="AA14" s="99">
        <f>IF(OR($C14="",Y14=""),"",IF(AND($C14&gt;=1001,$C14&lt;=1005),COUNTIFS($C$4:$C$1500,"&gt;=1001",$C$4:$C$1500,"&lt;=1005",Y$4:Y$1500,"&gt;"&amp;Y14)+1,IF(AND($C14&gt;=1101,$C14&lt;=1105),COUNTIFS($C$4:$C$1500,"&gt;=1101",$C$4:$C$1500,"&lt;=1105",Y$4:Y$1500,"&gt;"&amp;Y14)+1,IF(AND($C14&gt;=901,$C14&lt;=905),COUNTIFS($C$4:$C$1500,"&gt;=901",$C$4:$C$1500,"&lt;=905",Y$4:Y$1500,"&gt;"&amp;Y14)+1,IF(AND($C14&gt;=801,$C14&lt;=805),COUNTIFS($C$4:$C$1500,"&gt;=801",$C$4:$C$1500,"&lt;=805",Y$4:Y$1500,"&gt;"&amp;Y14)+1,IF(AND($C14&gt;=701,$C14&lt;=705),COUNTIFS($C$4:$C$1500,"&gt;=701",$C$4:$C$1500,"&lt;=705",Y$4:Y$1500,"&gt;"&amp;Y14)+1,IF(AND($C14&gt;=601,$C14&lt;=606),COUNTIFS($C$4:$C$1500,"&gt;=601",$C$4:$C$1500,"&lt;=606",Y$4:Y$1500,"&gt;"&amp;Y14)+1,"")))))))</f>
        <v/>
      </c>
      <c r="AB14" s="99">
        <f>IF(OR($C14="",Y14=""),"",IF(OR(AND($C14&gt;=1001,$C14&lt;=1005),AND($C14&gt;=1101,$C14&lt;=1105)),COUNTIFS($C$4:$C$1500,"&gt;=1001",$C$4:$C$1500,"&lt;=1005",Y$4:Y$1500,"&gt;"&amp;Y14)+COUNTIFS($C$4:$C$1500,"&gt;=1101",$C$4:$C$1500,"&lt;=1105",Y$4:Y$1500,"&gt;"&amp;Y14)+1,""))</f>
        <v/>
      </c>
      <c r="AC14" s="94" t="n">
        <v>55</v>
      </c>
      <c r="AD14" s="94" t="n">
        <v>51.07</v>
      </c>
      <c r="AE14" s="94" t="n">
        <v>41.25</v>
      </c>
      <c r="AF14" s="94" t="n">
        <v>65.63</v>
      </c>
      <c r="AG14" s="94" t="n">
        <v>50.42</v>
      </c>
      <c r="AH14" s="99">
        <f>IF(AND(AC14&gt;0,AC14&lt;36),1,IF(AND(AC14&gt;=36,AC14&lt;51),2,IF(AND(AC14&gt;=51,AC14&lt;71),3,IF(AND(AC14&gt;=71,AC14&lt;=100),4,))))</f>
        <v/>
      </c>
      <c r="AI14" s="99">
        <f>IF(AND(AD14&gt;0,AD14&lt;41),1,IF(AND(AD14&gt;=41,AD14&lt;56),2,IF(AND(AD14&gt;=56,AD14&lt;71),3,IF(AND(AD14&gt;=71,AD14&lt;=100),4,))))</f>
        <v/>
      </c>
      <c r="AJ14" s="99">
        <f>IF(AND(AE14&gt;0,AE14&lt;41),1,IF(AND(AE14&gt;=41,AE14&lt;56),2,IF(AND(AE14&gt;=56,AE14&lt;71),3,IF(AND(AE14&gt;=71,AE14&lt;=100),4,))))</f>
        <v/>
      </c>
      <c r="AK14" s="99">
        <f>IF(AND(AF14&gt;0,AF14&lt;36),1,IF(AND(AF14&gt;=36,AF14&lt;51),2,IF(AND(AF14&gt;=51,AF14&lt;66),3,IF(AND(AF14&gt;=66,AF14&lt;=100),4,))))</f>
        <v/>
      </c>
      <c r="AL14" s="100">
        <f>IF(AND(AG14&gt;0,AG14&lt;37),1,IF(AND(AG14&gt;=37,AG14&lt;58),2,IF(AND(AG14&gt;=58,AG14&lt;71),3,IF(AND(AG14&gt;=71,AG14&lt;=100),4,))))</f>
        <v/>
      </c>
      <c r="AM14" s="101">
        <f>IF((Y14&lt;&gt;"")*(K14&lt;&gt;""),Y14-K14,"")</f>
        <v/>
      </c>
      <c r="AN14" s="99">
        <f>IF((Z14&lt;&gt;"")*(L14&lt;&gt;""),Z14-L14,"")</f>
        <v/>
      </c>
      <c r="AO14" s="99">
        <f>IF((AA14&lt;&gt;"")*(M14&lt;&gt;""),AA14-M14,"")</f>
        <v/>
      </c>
      <c r="AP14" s="99">
        <f>IF((AB14&lt;&gt;"")*(N14&lt;&gt;""),AB14-N14,"")</f>
        <v/>
      </c>
      <c r="AQ14" s="94">
        <f>IF((AC14&lt;&gt;"")*(O14&lt;&gt;""),AC14-O14,"")</f>
        <v/>
      </c>
      <c r="AR14" s="94">
        <f>IF((AD14&lt;&gt;"")*(P14&lt;&gt;""),AD14-P14,"")</f>
        <v/>
      </c>
      <c r="AS14" s="94">
        <f>IF((AE14&lt;&gt;"")*(Q14&lt;&gt;""),AE14-Q14,"")</f>
        <v/>
      </c>
      <c r="AT14" s="94">
        <f>IF((AF14&lt;&gt;"")*(R14&lt;&gt;""),AF14-R14,"")</f>
        <v/>
      </c>
      <c r="AU14" s="94">
        <f>IF((AG14&lt;&gt;"")*(S14&lt;&gt;""),AG14-S14,"")</f>
        <v/>
      </c>
      <c r="AV14" s="99">
        <f>IF((AH14&lt;&gt;"")*(T14&lt;&gt;""),AH14-T14,"")</f>
        <v/>
      </c>
      <c r="AW14" s="99">
        <f>IF((AI14&lt;&gt;"")*(U14&lt;&gt;""),AI14-U14,"")</f>
        <v/>
      </c>
      <c r="AX14" s="99">
        <f>IF((AJ14&lt;&gt;"")*(V14&lt;&gt;""),AJ14-V14,"")</f>
        <v/>
      </c>
      <c r="AY14" s="99">
        <f>IF((AK14&lt;&gt;"")*(W14&lt;&gt;""),AK14-W14,"")</f>
        <v/>
      </c>
      <c r="AZ14" s="102">
        <f>IF((AL14&lt;&gt;"")*(X14&lt;&gt;""),AL14-X14,"")</f>
        <v/>
      </c>
      <c r="BA14" s="50">
        <f>IFERROR(__xludf.dummyfunction("AI(""Actúa como un tutor académico y dirígete personalmente al estudiante "" &amp; I14 &amp; "" "" &amp; J14 &amp; "" "" &amp; G14 &amp; "" "" &amp; H14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 &amp; ""'. Diferencias por área: Matemáticas ("" &amp; AQ14 &amp; ""), Ciencias Natura"&amp;"les ("" &amp; AR14 &amp; ""), Sociales ("" &amp; AS14 &amp; ""), Lectura Crítica ("" &amp; AT14 &amp; "") e Inglés ("" &amp; AU14 &amp; ""). Variación en posición: grupo ("" &amp; AN14 &amp; ""), grado ("" &amp; AO14 &amp; "") y media ("" &amp; AP14 &amp; ""). Puntajes Primer Simulacro: Global "" &amp; K14 &amp; "", Mat "" &amp; "&amp;"O4 &amp; "", Cien "" &amp; P14 &amp; "", Soc "" &amp; Q14 &amp; "", Lec "" &amp; R14 &amp; "", Ing "" &amp; S14 &amp; "". Puntajes Segundo Simulacro: Global "" &amp; Y14 &amp; "", Mat "" &amp; AC14 &amp; "", Cien "" &amp; AD14 &amp; "", Soc "" &amp; AE14 &amp; "", Lec "" &amp; AF14 &amp; "", Ing "" &amp; AG14 &amp; "". Escribe un mensaje motivador"&amp;" y breve (máximo 4 líneas)."")
"),"=AI(""Actúa como un tutor académico y dirígete personalmente al estudiante "" &amp; I14 &amp; "" "" &amp; J14 &amp; "" "" &amp; G14 &amp; "" "" &amp; H14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 &amp; ""'. Diferencias por área: Matemáticas ("" &amp; AQ14 &amp; ""), Ciencias Natur"&amp;"ales ("" &amp; AR14 &amp; ""), Sociales ("" &amp; AS14 &amp; ""), Lectura Crítica ("" &amp; AT14 &amp; "") e Inglés ("" &amp; AU14 &amp; ""). Variación en posición: grupo ("" &amp; AN14 &amp; ""), grado ("" &amp; AO14 &amp; "") y media ("" &amp; AP14 &amp; ""). Puntajes Primer Simulacro: Global "" &amp; K14 &amp; "", Mat "" &amp;"&amp;" O14 &amp; "", Cien "" &amp; P14 &amp; "", Soc "" &amp; Q14 &amp; "", Lec "" &amp; R14 &amp; "", Ing "" &amp; S14 &amp; "". Puntajes Segundo Simulacro: Global "" &amp; Y14 &amp; "", Mat "" &amp; AC14 &amp; "", Cien "" &amp; AD14 &amp; "", Soc "" &amp; AE14 &amp; "", Lec "" &amp; AF14 &amp; "", Ing "" &amp; AG14 &amp; "". Escribe un mensaje motivado"&amp;"r y breve (máximo 4 líneas)."")
")</f>
        <v/>
      </c>
    </row>
    <row r="15" ht="15.75" customHeight="1" s="42">
      <c r="A15" s="93" t="n"/>
      <c r="B15" s="94" t="inlineStr">
        <is>
          <t>Bachillerato</t>
        </is>
      </c>
      <c r="C15" s="94" t="n">
        <v>602</v>
      </c>
      <c r="D15" s="94" t="n"/>
      <c r="E15" s="95" t="n"/>
      <c r="F15" s="96">
        <f>TRIM(G15&amp;" "&amp;H15&amp;" "&amp;I15&amp;" "&amp;J15)</f>
        <v/>
      </c>
      <c r="G15" s="94" t="inlineStr">
        <is>
          <t>Carvajal</t>
        </is>
      </c>
      <c r="H15" s="94" t="inlineStr">
        <is>
          <t>Rodríguez</t>
        </is>
      </c>
      <c r="I15" s="94" t="inlineStr">
        <is>
          <t>Saray</t>
        </is>
      </c>
      <c r="J15" s="97" t="n"/>
      <c r="K15" s="98">
        <f>IF(SUM(O15:S15)=0, "", ROUND(((O15*3+P15*3+Q15*3+R15*3+S15*1)/13)*5,0))</f>
        <v/>
      </c>
      <c r="L15" s="99">
        <f>IF(OR($C15="",K15=""),"",COUNTIFS($C$4:$C$1500,$C15,K$4:K$1500,"&gt;"&amp;K15)+1)</f>
        <v/>
      </c>
      <c r="M15" s="99">
        <f>IF(OR($C15="",K15=""),"",IF(AND($C15&gt;=1001,$C15&lt;=1005),COUNTIFS($C$4:$C$1500,"&gt;=1001",$C$4:$C$1500,"&lt;=1005",K$4:K$1500,"&gt;"&amp;K15)+1,IF(AND($C15&gt;=1101,$C15&lt;=1105),COUNTIFS($C$4:$C$1500,"&gt;=1101",$C$4:$C$1500,"&lt;=1105",K$4:K$1500,"&gt;"&amp;K15)+1,IF(AND($C15&gt;=901,$C15&lt;=905),COUNTIFS($C$4:$C$1500,"&gt;=901",$C$4:$C$1500,"&lt;=905",K$4:K$1500,"&gt;"&amp;K15)+1,IF(AND($C15&gt;=801,$C15&lt;=805),COUNTIFS($C$4:$C$1500,"&gt;=801",$C$4:$C$1500,"&lt;=805",K$4:K$1500,"&gt;"&amp;K15)+1,IF(AND($C15&gt;=701,$C15&lt;=705),COUNTIFS($C$4:$C$1500,"&gt;=701",$C$4:$C$1500,"&lt;=705",K$4:K$1500,"&gt;"&amp;K15)+1,IF(AND($C15&gt;=601,$C15&lt;=606),COUNTIFS($C$4:$C$1500,"&gt;=601",$C$4:$C$1500,"&lt;=606",K$4:K$1500,"&gt;"&amp;K15)+1,"")))))))</f>
        <v/>
      </c>
      <c r="N15" s="99">
        <f>IF(OR($C15="",K15=""),"",IF(OR(AND($C15&gt;=1001,$C15&lt;=1005),AND($C15&gt;=1101,$C15&lt;=1105)),COUNTIFS($C$4:$C$1500,"&gt;=1001",$C$4:$C$1500,"&lt;=1005",K$4:K$1500,"&gt;"&amp;K15)+COUNTIFS($C$4:$C$1500,"&gt;=1101",$C$4:$C$1500,"&lt;=1105",K$4:K$1500,"&gt;"&amp;K15)+1,""))</f>
        <v/>
      </c>
      <c r="O15" s="94" t="n">
        <v>43.49</v>
      </c>
      <c r="P15" s="94" t="n">
        <v>59.03</v>
      </c>
      <c r="Q15" s="94" t="n">
        <v>79.83</v>
      </c>
      <c r="R15" s="94" t="n">
        <v>67.08</v>
      </c>
      <c r="S15" s="94" t="n">
        <v>57.5</v>
      </c>
      <c r="T15" s="99">
        <f>IF(AND(O15&gt;0,O15&lt;36),1,IF(AND(O15&gt;=36,O15&lt;51),2,IF(AND(O15&gt;=51,O15&lt;71),3,IF(AND(O15&gt;=71,O15&lt;=100),4,))))</f>
        <v/>
      </c>
      <c r="U15" s="99">
        <f>IF(AND(P15&gt;0,P15&lt;41),1,IF(AND(P15&gt;=41,P15&lt;56),2,IF(AND(P15&gt;=56,P15&lt;71),3,IF(AND(P15&gt;=71,P15&lt;=100),4,))))</f>
        <v/>
      </c>
      <c r="V15" s="99">
        <f>IF(AND(Q15&gt;0,Q15&lt;41),1,IF(AND(Q15&gt;=41,Q15&lt;56),2,IF(AND(Q15&gt;=56,Q15&lt;71),3,IF(AND(Q15&gt;=71,Q15&lt;=100),4,))))</f>
        <v/>
      </c>
      <c r="W15" s="99">
        <f>IF(AND(R15&gt;0,R15&lt;36),1,IF(AND(R15&gt;=36,R15&lt;51),2,IF(AND(R15&gt;=51,R15&lt;66),3,IF(AND(R15&gt;=66,R15&lt;=100),4,))))</f>
        <v/>
      </c>
      <c r="X15" s="100">
        <f>IF(AND(S15&gt;0,S15&lt;37),1,IF(AND(S15&gt;=37,S15&lt;58),2,IF(AND(S15&gt;=58,S15&lt;71),3,IF(AND(S15&gt;=71,S15&lt;=100),4,))))</f>
        <v/>
      </c>
      <c r="Y15" s="101">
        <f>IF(SUM(AC15:AG15)=0, "", ROUND(((AC15*3+AD15*3+AE15*3+AF15*3+AG15*1)/13)*5,0))</f>
        <v/>
      </c>
      <c r="Z15" s="99">
        <f>IF(OR($C15="",Y15=""),"",COUNTIFS($C$4:$C$1500,$C15,Y$4:Y$1500,"&gt;"&amp;Y15)+1)</f>
        <v/>
      </c>
      <c r="AA15" s="99">
        <f>IF(OR($C15="",Y15=""),"",IF(AND($C15&gt;=1001,$C15&lt;=1005),COUNTIFS($C$4:$C$1500,"&gt;=1001",$C$4:$C$1500,"&lt;=1005",Y$4:Y$1500,"&gt;"&amp;Y15)+1,IF(AND($C15&gt;=1101,$C15&lt;=1105),COUNTIFS($C$4:$C$1500,"&gt;=1101",$C$4:$C$1500,"&lt;=1105",Y$4:Y$1500,"&gt;"&amp;Y15)+1,IF(AND($C15&gt;=901,$C15&lt;=905),COUNTIFS($C$4:$C$1500,"&gt;=901",$C$4:$C$1500,"&lt;=905",Y$4:Y$1500,"&gt;"&amp;Y15)+1,IF(AND($C15&gt;=801,$C15&lt;=805),COUNTIFS($C$4:$C$1500,"&gt;=801",$C$4:$C$1500,"&lt;=805",Y$4:Y$1500,"&gt;"&amp;Y15)+1,IF(AND($C15&gt;=701,$C15&lt;=705),COUNTIFS($C$4:$C$1500,"&gt;=701",$C$4:$C$1500,"&lt;=705",Y$4:Y$1500,"&gt;"&amp;Y15)+1,IF(AND($C15&gt;=601,$C15&lt;=606),COUNTIFS($C$4:$C$1500,"&gt;=601",$C$4:$C$1500,"&lt;=606",Y$4:Y$1500,"&gt;"&amp;Y15)+1,"")))))))</f>
        <v/>
      </c>
      <c r="AB15" s="99">
        <f>IF(OR($C15="",Y15=""),"",IF(OR(AND($C15&gt;=1001,$C15&lt;=1005),AND($C15&gt;=1101,$C15&lt;=1105)),COUNTIFS($C$4:$C$1500,"&gt;=1001",$C$4:$C$1500,"&lt;=1005",Y$4:Y$1500,"&gt;"&amp;Y15)+COUNTIFS($C$4:$C$1500,"&gt;=1101",$C$4:$C$1500,"&lt;=1105",Y$4:Y$1500,"&gt;"&amp;Y15)+1,""))</f>
        <v/>
      </c>
      <c r="AC15" s="94" t="n">
        <v>78</v>
      </c>
      <c r="AD15" s="94" t="n">
        <v>43.75</v>
      </c>
      <c r="AE15" s="94" t="n">
        <v>55</v>
      </c>
      <c r="AF15" s="94" t="n">
        <v>52.5</v>
      </c>
      <c r="AG15" s="94" t="n">
        <v>77.92</v>
      </c>
      <c r="AH15" s="99">
        <f>IF(AND(AC15&gt;0,AC15&lt;36),1,IF(AND(AC15&gt;=36,AC15&lt;51),2,IF(AND(AC15&gt;=51,AC15&lt;71),3,IF(AND(AC15&gt;=71,AC15&lt;=100),4,))))</f>
        <v/>
      </c>
      <c r="AI15" s="99">
        <f>IF(AND(AD15&gt;0,AD15&lt;41),1,IF(AND(AD15&gt;=41,AD15&lt;56),2,IF(AND(AD15&gt;=56,AD15&lt;71),3,IF(AND(AD15&gt;=71,AD15&lt;=100),4,))))</f>
        <v/>
      </c>
      <c r="AJ15" s="99">
        <f>IF(AND(AE15&gt;0,AE15&lt;41),1,IF(AND(AE15&gt;=41,AE15&lt;56),2,IF(AND(AE15&gt;=56,AE15&lt;71),3,IF(AND(AE15&gt;=71,AE15&lt;=100),4,))))</f>
        <v/>
      </c>
      <c r="AK15" s="99">
        <f>IF(AND(AF15&gt;0,AF15&lt;36),1,IF(AND(AF15&gt;=36,AF15&lt;51),2,IF(AND(AF15&gt;=51,AF15&lt;66),3,IF(AND(AF15&gt;=66,AF15&lt;=100),4,))))</f>
        <v/>
      </c>
      <c r="AL15" s="100">
        <f>IF(AND(AG15&gt;0,AG15&lt;37),1,IF(AND(AG15&gt;=37,AG15&lt;58),2,IF(AND(AG15&gt;=58,AG15&lt;71),3,IF(AND(AG15&gt;=71,AG15&lt;=100),4,))))</f>
        <v/>
      </c>
      <c r="AM15" s="101">
        <f>IF((Y15&lt;&gt;"")*(K15&lt;&gt;""),Y15-K15,"")</f>
        <v/>
      </c>
      <c r="AN15" s="99">
        <f>IF((Z15&lt;&gt;"")*(L15&lt;&gt;""),Z15-L15,"")</f>
        <v/>
      </c>
      <c r="AO15" s="99">
        <f>IF((AA15&lt;&gt;"")*(M15&lt;&gt;""),AA15-M15,"")</f>
        <v/>
      </c>
      <c r="AP15" s="99">
        <f>IF((AB15&lt;&gt;"")*(N15&lt;&gt;""),AB15-N15,"")</f>
        <v/>
      </c>
      <c r="AQ15" s="94">
        <f>IF((AC15&lt;&gt;"")*(O15&lt;&gt;""),AC15-O15,"")</f>
        <v/>
      </c>
      <c r="AR15" s="94">
        <f>IF((AD15&lt;&gt;"")*(P15&lt;&gt;""),AD15-P15,"")</f>
        <v/>
      </c>
      <c r="AS15" s="94">
        <f>IF((AE15&lt;&gt;"")*(Q15&lt;&gt;""),AE15-Q15,"")</f>
        <v/>
      </c>
      <c r="AT15" s="94">
        <f>IF((AF15&lt;&gt;"")*(R15&lt;&gt;""),AF15-R15,"")</f>
        <v/>
      </c>
      <c r="AU15" s="94">
        <f>IF((AG15&lt;&gt;"")*(S15&lt;&gt;""),AG15-S15,"")</f>
        <v/>
      </c>
      <c r="AV15" s="99">
        <f>IF((AH15&lt;&gt;"")*(T15&lt;&gt;""),AH15-T15,"")</f>
        <v/>
      </c>
      <c r="AW15" s="99">
        <f>IF((AI15&lt;&gt;"")*(U15&lt;&gt;""),AI15-U15,"")</f>
        <v/>
      </c>
      <c r="AX15" s="99">
        <f>IF((AJ15&lt;&gt;"")*(V15&lt;&gt;""),AJ15-V15,"")</f>
        <v/>
      </c>
      <c r="AY15" s="99">
        <f>IF((AK15&lt;&gt;"")*(W15&lt;&gt;""),AK15-W15,"")</f>
        <v/>
      </c>
      <c r="AZ15" s="102">
        <f>IF((AL15&lt;&gt;"")*(X15&lt;&gt;""),AL15-X15,"")</f>
        <v/>
      </c>
      <c r="BA15" s="50">
        <f>IFERROR(__xludf.dummyfunction("AI(""Actúa como un tutor académico y dirígete personalmente al estudiante "" &amp; I15 &amp; "" "" &amp; J15 &amp; "" "" &amp; G15 &amp; "" "" &amp; H15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 &amp; ""'. Diferencias por área: Matemáticas ("" &amp; AQ15 &amp; ""), Ciencias Natura"&amp;"les ("" &amp; AR15 &amp; ""), Sociales ("" &amp; AS15 &amp; ""), Lectura Crítica ("" &amp; AT15 &amp; "") e Inglés ("" &amp; AU15 &amp; ""). Variación en posición: grupo ("" &amp; AN15 &amp; ""), grado ("" &amp; AO15 &amp; "") y media ("" &amp; AP15 &amp; ""). Puntajes Primer Simulacro: Global "" &amp; K15 &amp; "", Mat "" &amp; "&amp;"O4 &amp; "", Cien "" &amp; P15 &amp; "", Soc "" &amp; Q15 &amp; "", Lec "" &amp; R15 &amp; "", Ing "" &amp; S15 &amp; "". Puntajes Segundo Simulacro: Global "" &amp; Y15 &amp; "", Mat "" &amp; AC15 &amp; "", Cien "" &amp; AD15 &amp; "", Soc "" &amp; AE15 &amp; "", Lec "" &amp; AF15 &amp; "", Ing "" &amp; AG15 &amp; "". Escribe un mensaje motivador"&amp;" y breve (máximo 4 líneas)."")
"),"=AI(""Actúa como un tutor académico y dirígete personalmente al estudiante "" &amp; I15 &amp; "" "" &amp; J15 &amp; "" "" &amp; G15 &amp; "" "" &amp; H15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 &amp; ""'. Diferencias por área: Matemáticas ("" &amp; AQ15 &amp; ""), Ciencias Natur"&amp;"ales ("" &amp; AR15 &amp; ""), Sociales ("" &amp; AS15 &amp; ""), Lectura Crítica ("" &amp; AT15 &amp; "") e Inglés ("" &amp; AU15 &amp; ""). Variación en posición: grupo ("" &amp; AN15 &amp; ""), grado ("" &amp; AO15 &amp; "") y media ("" &amp; AP15 &amp; ""). Puntajes Primer Simulacro: Global "" &amp; K15 &amp; "", Mat "" &amp;"&amp;" O15 &amp; "", Cien "" &amp; P15 &amp; "", Soc "" &amp; Q15 &amp; "", Lec "" &amp; R15 &amp; "", Ing "" &amp; S15 &amp; "". Puntajes Segundo Simulacro: Global "" &amp; Y15 &amp; "", Mat "" &amp; AC15 &amp; "", Cien "" &amp; AD15 &amp; "", Soc "" &amp; AE15 &amp; "", Lec "" &amp; AF15 &amp; "", Ing "" &amp; AG15 &amp; "". Escribe un mensaje motivado"&amp;"r y breve (máximo 4 líneas)."")
")</f>
        <v/>
      </c>
    </row>
    <row r="16" ht="15.75" customHeight="1" s="42">
      <c r="A16" s="93" t="n"/>
      <c r="B16" s="94" t="inlineStr">
        <is>
          <t>Bachillerato</t>
        </is>
      </c>
      <c r="C16" s="94" t="n">
        <v>601</v>
      </c>
      <c r="D16" s="94" t="n"/>
      <c r="E16" s="95" t="n"/>
      <c r="F16" s="96">
        <f>TRIM(G16&amp;" "&amp;H16&amp;" "&amp;I16&amp;" "&amp;J16)</f>
        <v/>
      </c>
      <c r="G16" s="94" t="inlineStr">
        <is>
          <t>Díaz</t>
        </is>
      </c>
      <c r="H16" s="94" t="inlineStr">
        <is>
          <t>Ara</t>
        </is>
      </c>
      <c r="I16" s="94" t="inlineStr">
        <is>
          <t>Moisés</t>
        </is>
      </c>
      <c r="J16" s="97" t="n"/>
      <c r="K16" s="98">
        <f>IF(SUM(O16:S16)=0, "", ROUND(((O16*3+P16*3+Q16*3+R16*3+S16*1)/13)*5,0))</f>
        <v/>
      </c>
      <c r="L16" s="99">
        <f>IF(OR($C16="",K16=""),"",COUNTIFS($C$4:$C$1500,$C16,K$4:K$1500,"&gt;"&amp;K16)+1)</f>
        <v/>
      </c>
      <c r="M16" s="99">
        <f>IF(OR($C16="",K16=""),"",IF(AND($C16&gt;=1001,$C16&lt;=1005),COUNTIFS($C$4:$C$1500,"&gt;=1001",$C$4:$C$1500,"&lt;=1005",K$4:K$1500,"&gt;"&amp;K16)+1,IF(AND($C16&gt;=1101,$C16&lt;=1105),COUNTIFS($C$4:$C$1500,"&gt;=1101",$C$4:$C$1500,"&lt;=1105",K$4:K$1500,"&gt;"&amp;K16)+1,IF(AND($C16&gt;=901,$C16&lt;=905),COUNTIFS($C$4:$C$1500,"&gt;=901",$C$4:$C$1500,"&lt;=905",K$4:K$1500,"&gt;"&amp;K16)+1,IF(AND($C16&gt;=801,$C16&lt;=805),COUNTIFS($C$4:$C$1500,"&gt;=801",$C$4:$C$1500,"&lt;=805",K$4:K$1500,"&gt;"&amp;K16)+1,IF(AND($C16&gt;=701,$C16&lt;=705),COUNTIFS($C$4:$C$1500,"&gt;=701",$C$4:$C$1500,"&lt;=705",K$4:K$1500,"&gt;"&amp;K16)+1,IF(AND($C16&gt;=601,$C16&lt;=606),COUNTIFS($C$4:$C$1500,"&gt;=601",$C$4:$C$1500,"&lt;=606",K$4:K$1500,"&gt;"&amp;K16)+1,"")))))))</f>
        <v/>
      </c>
      <c r="N16" s="99">
        <f>IF(OR($C16="",K16=""),"",IF(OR(AND($C16&gt;=1001,$C16&lt;=1005),AND($C16&gt;=1101,$C16&lt;=1105)),COUNTIFS($C$4:$C$1500,"&gt;=1001",$C$4:$C$1500,"&lt;=1005",K$4:K$1500,"&gt;"&amp;K16)+COUNTIFS($C$4:$C$1500,"&gt;=1101",$C$4:$C$1500,"&lt;=1105",K$4:K$1500,"&gt;"&amp;K16)+1,""))</f>
        <v/>
      </c>
      <c r="O16" s="94" t="n">
        <v>56.53</v>
      </c>
      <c r="P16" s="94" t="n">
        <v>72.22</v>
      </c>
      <c r="Q16" s="94" t="n">
        <v>66.39</v>
      </c>
      <c r="R16" s="94" t="n">
        <v>57.5</v>
      </c>
      <c r="S16" s="94" t="n">
        <v>62.29</v>
      </c>
      <c r="T16" s="99">
        <f>IF(AND(O16&gt;0,O16&lt;36),1,IF(AND(O16&gt;=36,O16&lt;51),2,IF(AND(O16&gt;=51,O16&lt;71),3,IF(AND(O16&gt;=71,O16&lt;=100),4,))))</f>
        <v/>
      </c>
      <c r="U16" s="99">
        <f>IF(AND(P16&gt;0,P16&lt;41),1,IF(AND(P16&gt;=41,P16&lt;56),2,IF(AND(P16&gt;=56,P16&lt;71),3,IF(AND(P16&gt;=71,P16&lt;=100),4,))))</f>
        <v/>
      </c>
      <c r="V16" s="99">
        <f>IF(AND(Q16&gt;0,Q16&lt;41),1,IF(AND(Q16&gt;=41,Q16&lt;56),2,IF(AND(Q16&gt;=56,Q16&lt;71),3,IF(AND(Q16&gt;=71,Q16&lt;=100),4,))))</f>
        <v/>
      </c>
      <c r="W16" s="99">
        <f>IF(AND(R16&gt;0,R16&lt;36),1,IF(AND(R16&gt;=36,R16&lt;51),2,IF(AND(R16&gt;=51,R16&lt;66),3,IF(AND(R16&gt;=66,R16&lt;=100),4,))))</f>
        <v/>
      </c>
      <c r="X16" s="100">
        <f>IF(AND(S16&gt;0,S16&lt;37),1,IF(AND(S16&gt;=37,S16&lt;58),2,IF(AND(S16&gt;=58,S16&lt;71),3,IF(AND(S16&gt;=71,S16&lt;=100),4,))))</f>
        <v/>
      </c>
      <c r="Y16" s="101">
        <f>IF(SUM(AC16:AG16)=0, "", ROUND(((AC16*3+AD16*3+AE16*3+AF16*3+AG16*1)/13)*5,0))</f>
        <v/>
      </c>
      <c r="Z16" s="99">
        <f>IF(OR($C16="",Y16=""),"",COUNTIFS($C$4:$C$1500,$C16,Y$4:Y$1500,"&gt;"&amp;Y16)+1)</f>
        <v/>
      </c>
      <c r="AA16" s="99">
        <f>IF(OR($C16="",Y16=""),"",IF(AND($C16&gt;=1001,$C16&lt;=1005),COUNTIFS($C$4:$C$1500,"&gt;=1001",$C$4:$C$1500,"&lt;=1005",Y$4:Y$1500,"&gt;"&amp;Y16)+1,IF(AND($C16&gt;=1101,$C16&lt;=1105),COUNTIFS($C$4:$C$1500,"&gt;=1101",$C$4:$C$1500,"&lt;=1105",Y$4:Y$1500,"&gt;"&amp;Y16)+1,IF(AND($C16&gt;=901,$C16&lt;=905),COUNTIFS($C$4:$C$1500,"&gt;=901",$C$4:$C$1500,"&lt;=905",Y$4:Y$1500,"&gt;"&amp;Y16)+1,IF(AND($C16&gt;=801,$C16&lt;=805),COUNTIFS($C$4:$C$1500,"&gt;=801",$C$4:$C$1500,"&lt;=805",Y$4:Y$1500,"&gt;"&amp;Y16)+1,IF(AND($C16&gt;=701,$C16&lt;=705),COUNTIFS($C$4:$C$1500,"&gt;=701",$C$4:$C$1500,"&lt;=705",Y$4:Y$1500,"&gt;"&amp;Y16)+1,IF(AND($C16&gt;=601,$C16&lt;=606),COUNTIFS($C$4:$C$1500,"&gt;=601",$C$4:$C$1500,"&lt;=606",Y$4:Y$1500,"&gt;"&amp;Y16)+1,"")))))))</f>
        <v/>
      </c>
      <c r="AB16" s="99">
        <f>IF(OR($C16="",Y16=""),"",IF(OR(AND($C16&gt;=1001,$C16&lt;=1005),AND($C16&gt;=1101,$C16&lt;=1105)),COUNTIFS($C$4:$C$1500,"&gt;=1001",$C$4:$C$1500,"&lt;=1005",Y$4:Y$1500,"&gt;"&amp;Y16)+COUNTIFS($C$4:$C$1500,"&gt;=1101",$C$4:$C$1500,"&lt;=1105",Y$4:Y$1500,"&gt;"&amp;Y16)+1,""))</f>
        <v/>
      </c>
      <c r="AC16" s="94" t="n">
        <v>68.75</v>
      </c>
      <c r="AD16" s="94" t="n">
        <v>80.95</v>
      </c>
      <c r="AE16" s="94" t="n">
        <v>79.75</v>
      </c>
      <c r="AF16" s="94" t="n">
        <v>74.38</v>
      </c>
      <c r="AG16" s="94" t="n">
        <v>68.75</v>
      </c>
      <c r="AH16" s="99">
        <f>IF(AND(AC16&gt;0,AC16&lt;36),1,IF(AND(AC16&gt;=36,AC16&lt;51),2,IF(AND(AC16&gt;=51,AC16&lt;71),3,IF(AND(AC16&gt;=71,AC16&lt;=100),4,))))</f>
        <v/>
      </c>
      <c r="AI16" s="99">
        <f>IF(AND(AD16&gt;0,AD16&lt;41),1,IF(AND(AD16&gt;=41,AD16&lt;56),2,IF(AND(AD16&gt;=56,AD16&lt;71),3,IF(AND(AD16&gt;=71,AD16&lt;=100),4,))))</f>
        <v/>
      </c>
      <c r="AJ16" s="99">
        <f>IF(AND(AE16&gt;0,AE16&lt;41),1,IF(AND(AE16&gt;=41,AE16&lt;56),2,IF(AND(AE16&gt;=56,AE16&lt;71),3,IF(AND(AE16&gt;=71,AE16&lt;=100),4,))))</f>
        <v/>
      </c>
      <c r="AK16" s="99">
        <f>IF(AND(AF16&gt;0,AF16&lt;36),1,IF(AND(AF16&gt;=36,AF16&lt;51),2,IF(AND(AF16&gt;=51,AF16&lt;66),3,IF(AND(AF16&gt;=66,AF16&lt;=100),4,))))</f>
        <v/>
      </c>
      <c r="AL16" s="100">
        <f>IF(AND(AG16&gt;0,AG16&lt;37),1,IF(AND(AG16&gt;=37,AG16&lt;58),2,IF(AND(AG16&gt;=58,AG16&lt;71),3,IF(AND(AG16&gt;=71,AG16&lt;=100),4,))))</f>
        <v/>
      </c>
      <c r="AM16" s="101">
        <f>IF((Y16&lt;&gt;"")*(K16&lt;&gt;""),Y16-K16,"")</f>
        <v/>
      </c>
      <c r="AN16" s="99">
        <f>IF((Z16&lt;&gt;"")*(L16&lt;&gt;""),Z16-L16,"")</f>
        <v/>
      </c>
      <c r="AO16" s="99">
        <f>IF((AA16&lt;&gt;"")*(M16&lt;&gt;""),AA16-M16,"")</f>
        <v/>
      </c>
      <c r="AP16" s="99">
        <f>IF((AB16&lt;&gt;"")*(N16&lt;&gt;""),AB16-N16,"")</f>
        <v/>
      </c>
      <c r="AQ16" s="94">
        <f>IF((AC16&lt;&gt;"")*(O16&lt;&gt;""),AC16-O16,"")</f>
        <v/>
      </c>
      <c r="AR16" s="94">
        <f>IF((AD16&lt;&gt;"")*(P16&lt;&gt;""),AD16-P16,"")</f>
        <v/>
      </c>
      <c r="AS16" s="94">
        <f>IF((AE16&lt;&gt;"")*(Q16&lt;&gt;""),AE16-Q16,"")</f>
        <v/>
      </c>
      <c r="AT16" s="94">
        <f>IF((AF16&lt;&gt;"")*(R16&lt;&gt;""),AF16-R16,"")</f>
        <v/>
      </c>
      <c r="AU16" s="94">
        <f>IF((AG16&lt;&gt;"")*(S16&lt;&gt;""),AG16-S16,"")</f>
        <v/>
      </c>
      <c r="AV16" s="99">
        <f>IF((AH16&lt;&gt;"")*(T16&lt;&gt;""),AH16-T16,"")</f>
        <v/>
      </c>
      <c r="AW16" s="99">
        <f>IF((AI16&lt;&gt;"")*(U16&lt;&gt;""),AI16-U16,"")</f>
        <v/>
      </c>
      <c r="AX16" s="99">
        <f>IF((AJ16&lt;&gt;"")*(V16&lt;&gt;""),AJ16-V16,"")</f>
        <v/>
      </c>
      <c r="AY16" s="99">
        <f>IF((AK16&lt;&gt;"")*(W16&lt;&gt;""),AK16-W16,"")</f>
        <v/>
      </c>
      <c r="AZ16" s="102">
        <f>IF((AL16&lt;&gt;"")*(X16&lt;&gt;""),AL16-X16,"")</f>
        <v/>
      </c>
      <c r="BA16" s="50">
        <f>IFERROR(__xludf.dummyfunction("AI(""Actúa como un tutor académico y dirígete personalmente al estudiante "" &amp; I16 &amp; "" "" &amp; J16 &amp; "" "" &amp; G16 &amp; "" "" &amp; H16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 &amp; ""'. Diferencias por área: Matemáticas ("" &amp; AQ16 &amp; ""), Ciencias Natura"&amp;"les ("" &amp; AR16 &amp; ""), Sociales ("" &amp; AS16 &amp; ""), Lectura Crítica ("" &amp; AT16 &amp; "") e Inglés ("" &amp; AU16 &amp; ""). Variación en posición: grupo ("" &amp; AN16 &amp; ""), grado ("" &amp; AO16 &amp; "") y media ("" &amp; AP16 &amp; ""). Puntajes Primer Simulacro: Global "" &amp; K16 &amp; "", Mat "" &amp; "&amp;"O4 &amp; "", Cien "" &amp; P16 &amp; "", Soc "" &amp; Q16 &amp; "", Lec "" &amp; R16 &amp; "", Ing "" &amp; S16 &amp; "". Puntajes Segundo Simulacro: Global "" &amp; Y16 &amp; "", Mat "" &amp; AC16 &amp; "", Cien "" &amp; AD16 &amp; "", Soc "" &amp; AE16 &amp; "", Lec "" &amp; AF16 &amp; "", Ing "" &amp; AG16 &amp; "". Escribe un mensaje motivador"&amp;" y breve (máximo 4 líneas)."")
"),"=AI(""Actúa como un tutor académico y dirígete personalmente al estudiante "" &amp; I16 &amp; "" "" &amp; J16 &amp; "" "" &amp; G16 &amp; "" "" &amp; H16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 &amp; ""'. Diferencias por área: Matemáticas ("" &amp; AQ16 &amp; ""), Ciencias Natur"&amp;"ales ("" &amp; AR16 &amp; ""), Sociales ("" &amp; AS16 &amp; ""), Lectura Crítica ("" &amp; AT16 &amp; "") e Inglés ("" &amp; AU16 &amp; ""). Variación en posición: grupo ("" &amp; AN16 &amp; ""), grado ("" &amp; AO16 &amp; "") y media ("" &amp; AP16 &amp; ""). Puntajes Primer Simulacro: Global "" &amp; K16 &amp; "", Mat "" &amp;"&amp;" O16 &amp; "", Cien "" &amp; P16 &amp; "", Soc "" &amp; Q16 &amp; "", Lec "" &amp; R16 &amp; "", Ing "" &amp; S16 &amp; "". Puntajes Segundo Simulacro: Global "" &amp; Y16 &amp; "", Mat "" &amp; AC16 &amp; "", Cien "" &amp; AD16 &amp; "", Soc "" &amp; AE16 &amp; "", Lec "" &amp; AF16 &amp; "", Ing "" &amp; AG16 &amp; "". Escribe un mensaje motivado"&amp;"r y breve (máximo 4 líneas)."")
")</f>
        <v/>
      </c>
    </row>
    <row r="17" ht="15.75" customHeight="1" s="42">
      <c r="A17" s="93" t="n"/>
      <c r="B17" s="94" t="inlineStr">
        <is>
          <t>Bachillerato</t>
        </is>
      </c>
      <c r="C17" s="94" t="n">
        <v>601</v>
      </c>
      <c r="D17" s="94" t="n"/>
      <c r="E17" s="95" t="n"/>
      <c r="F17" s="96">
        <f>TRIM(G17&amp;" "&amp;H17&amp;" "&amp;I17&amp;" "&amp;J17)</f>
        <v/>
      </c>
      <c r="G17" s="94" t="inlineStr">
        <is>
          <t>Gutiérrez</t>
        </is>
      </c>
      <c r="H17" s="94" t="inlineStr">
        <is>
          <t>Carvajal</t>
        </is>
      </c>
      <c r="I17" s="94" t="inlineStr">
        <is>
          <t>Sofía</t>
        </is>
      </c>
      <c r="J17" s="97" t="n"/>
      <c r="K17" s="98">
        <f>IF(SUM(O17:S17)=0, "", ROUND(((O17*3+P17*3+Q17*3+R17*3+S17*1)/13)*5,0))</f>
        <v/>
      </c>
      <c r="L17" s="99">
        <f>IF(OR($C17="",K17=""),"",COUNTIFS($C$4:$C$1500,$C17,K$4:K$1500,"&gt;"&amp;K17)+1)</f>
        <v/>
      </c>
      <c r="M17" s="99">
        <f>IF(OR($C17="",K17=""),"",IF(AND($C17&gt;=1001,$C17&lt;=1005),COUNTIFS($C$4:$C$1500,"&gt;=1001",$C$4:$C$1500,"&lt;=1005",K$4:K$1500,"&gt;"&amp;K17)+1,IF(AND($C17&gt;=1101,$C17&lt;=1105),COUNTIFS($C$4:$C$1500,"&gt;=1101",$C$4:$C$1500,"&lt;=1105",K$4:K$1500,"&gt;"&amp;K17)+1,IF(AND($C17&gt;=901,$C17&lt;=905),COUNTIFS($C$4:$C$1500,"&gt;=901",$C$4:$C$1500,"&lt;=905",K$4:K$1500,"&gt;"&amp;K17)+1,IF(AND($C17&gt;=801,$C17&lt;=805),COUNTIFS($C$4:$C$1500,"&gt;=801",$C$4:$C$1500,"&lt;=805",K$4:K$1500,"&gt;"&amp;K17)+1,IF(AND($C17&gt;=701,$C17&lt;=705),COUNTIFS($C$4:$C$1500,"&gt;=701",$C$4:$C$1500,"&lt;=705",K$4:K$1500,"&gt;"&amp;K17)+1,IF(AND($C17&gt;=601,$C17&lt;=606),COUNTIFS($C$4:$C$1500,"&gt;=601",$C$4:$C$1500,"&lt;=606",K$4:K$1500,"&gt;"&amp;K17)+1,"")))))))</f>
        <v/>
      </c>
      <c r="N17" s="99">
        <f>IF(OR($C17="",K17=""),"",IF(OR(AND($C17&gt;=1001,$C17&lt;=1005),AND($C17&gt;=1101,$C17&lt;=1105)),COUNTIFS($C$4:$C$1500,"&gt;=1001",$C$4:$C$1500,"&lt;=1005",K$4:K$1500,"&gt;"&amp;K17)+COUNTIFS($C$4:$C$1500,"&gt;=1101",$C$4:$C$1500,"&lt;=1105",K$4:K$1500,"&gt;"&amp;K17)+1,""))</f>
        <v/>
      </c>
      <c r="O17" s="94" t="n">
        <v>36.72</v>
      </c>
      <c r="P17" s="94" t="n">
        <v>48.61</v>
      </c>
      <c r="Q17" s="94" t="n">
        <v>23.53</v>
      </c>
      <c r="R17" s="94" t="n">
        <v>33.54</v>
      </c>
      <c r="S17" s="94" t="n">
        <v>38.33</v>
      </c>
      <c r="T17" s="99">
        <f>IF(AND(O17&gt;0,O17&lt;36),1,IF(AND(O17&gt;=36,O17&lt;51),2,IF(AND(O17&gt;=51,O17&lt;71),3,IF(AND(O17&gt;=71,O17&lt;=100),4,))))</f>
        <v/>
      </c>
      <c r="U17" s="99">
        <f>IF(AND(P17&gt;0,P17&lt;41),1,IF(AND(P17&gt;=41,P17&lt;56),2,IF(AND(P17&gt;=56,P17&lt;71),3,IF(AND(P17&gt;=71,P17&lt;=100),4,))))</f>
        <v/>
      </c>
      <c r="V17" s="99">
        <f>IF(AND(Q17&gt;0,Q17&lt;41),1,IF(AND(Q17&gt;=41,Q17&lt;56),2,IF(AND(Q17&gt;=56,Q17&lt;71),3,IF(AND(Q17&gt;=71,Q17&lt;=100),4,))))</f>
        <v/>
      </c>
      <c r="W17" s="99">
        <f>IF(AND(R17&gt;0,R17&lt;36),1,IF(AND(R17&gt;=36,R17&lt;51),2,IF(AND(R17&gt;=51,R17&lt;66),3,IF(AND(R17&gt;=66,R17&lt;=100),4,))))</f>
        <v/>
      </c>
      <c r="X17" s="100">
        <f>IF(AND(S17&gt;0,S17&lt;37),1,IF(AND(S17&gt;=37,S17&lt;58),2,IF(AND(S17&gt;=58,S17&lt;71),3,IF(AND(S17&gt;=71,S17&lt;=100),4,))))</f>
        <v/>
      </c>
      <c r="Y17" s="101">
        <f>IF(SUM(AC17:AG17)=0, "", ROUND(((AC17*3+AD17*3+AE17*3+AF17*3+AG17*1)/13)*5,0))</f>
        <v/>
      </c>
      <c r="Z17" s="99">
        <f>IF(OR($C17="",Y17=""),"",COUNTIFS($C$4:$C$1500,$C17,Y$4:Y$1500,"&gt;"&amp;Y17)+1)</f>
        <v/>
      </c>
      <c r="AA17" s="99">
        <f>IF(OR($C17="",Y17=""),"",IF(AND($C17&gt;=1001,$C17&lt;=1005),COUNTIFS($C$4:$C$1500,"&gt;=1001",$C$4:$C$1500,"&lt;=1005",Y$4:Y$1500,"&gt;"&amp;Y17)+1,IF(AND($C17&gt;=1101,$C17&lt;=1105),COUNTIFS($C$4:$C$1500,"&gt;=1101",$C$4:$C$1500,"&lt;=1105",Y$4:Y$1500,"&gt;"&amp;Y17)+1,IF(AND($C17&gt;=901,$C17&lt;=905),COUNTIFS($C$4:$C$1500,"&gt;=901",$C$4:$C$1500,"&lt;=905",Y$4:Y$1500,"&gt;"&amp;Y17)+1,IF(AND($C17&gt;=801,$C17&lt;=805),COUNTIFS($C$4:$C$1500,"&gt;=801",$C$4:$C$1500,"&lt;=805",Y$4:Y$1500,"&gt;"&amp;Y17)+1,IF(AND($C17&gt;=701,$C17&lt;=705),COUNTIFS($C$4:$C$1500,"&gt;=701",$C$4:$C$1500,"&lt;=705",Y$4:Y$1500,"&gt;"&amp;Y17)+1,IF(AND($C17&gt;=601,$C17&lt;=606),COUNTIFS($C$4:$C$1500,"&gt;=601",$C$4:$C$1500,"&lt;=606",Y$4:Y$1500,"&gt;"&amp;Y17)+1,"")))))))</f>
        <v/>
      </c>
      <c r="AB17" s="99">
        <f>IF(OR($C17="",Y17=""),"",IF(OR(AND($C17&gt;=1001,$C17&lt;=1005),AND($C17&gt;=1101,$C17&lt;=1105)),COUNTIFS($C$4:$C$1500,"&gt;=1001",$C$4:$C$1500,"&lt;=1005",Y$4:Y$1500,"&gt;"&amp;Y17)+COUNTIFS($C$4:$C$1500,"&gt;=1101",$C$4:$C$1500,"&lt;=1105",Y$4:Y$1500,"&gt;"&amp;Y17)+1,""))</f>
        <v/>
      </c>
      <c r="AC17" s="94" t="n">
        <v>60.5</v>
      </c>
      <c r="AD17" s="94" t="n">
        <v>45.36</v>
      </c>
      <c r="AE17" s="94" t="n">
        <v>41.25</v>
      </c>
      <c r="AF17" s="94" t="n">
        <v>52.5</v>
      </c>
      <c r="AG17" s="94" t="n">
        <v>50.42</v>
      </c>
      <c r="AH17" s="99">
        <f>IF(AND(AC17&gt;0,AC17&lt;36),1,IF(AND(AC17&gt;=36,AC17&lt;51),2,IF(AND(AC17&gt;=51,AC17&lt;71),3,IF(AND(AC17&gt;=71,AC17&lt;=100),4,))))</f>
        <v/>
      </c>
      <c r="AI17" s="99">
        <f>IF(AND(AD17&gt;0,AD17&lt;41),1,IF(AND(AD17&gt;=41,AD17&lt;56),2,IF(AND(AD17&gt;=56,AD17&lt;71),3,IF(AND(AD17&gt;=71,AD17&lt;=100),4,))))</f>
        <v/>
      </c>
      <c r="AJ17" s="99">
        <f>IF(AND(AE17&gt;0,AE17&lt;41),1,IF(AND(AE17&gt;=41,AE17&lt;56),2,IF(AND(AE17&gt;=56,AE17&lt;71),3,IF(AND(AE17&gt;=71,AE17&lt;=100),4,))))</f>
        <v/>
      </c>
      <c r="AK17" s="99">
        <f>IF(AND(AF17&gt;0,AF17&lt;36),1,IF(AND(AF17&gt;=36,AF17&lt;51),2,IF(AND(AF17&gt;=51,AF17&lt;66),3,IF(AND(AF17&gt;=66,AF17&lt;=100),4,))))</f>
        <v/>
      </c>
      <c r="AL17" s="100">
        <f>IF(AND(AG17&gt;0,AG17&lt;37),1,IF(AND(AG17&gt;=37,AG17&lt;58),2,IF(AND(AG17&gt;=58,AG17&lt;71),3,IF(AND(AG17&gt;=71,AG17&lt;=100),4,))))</f>
        <v/>
      </c>
      <c r="AM17" s="101">
        <f>IF((Y17&lt;&gt;"")*(K17&lt;&gt;""),Y17-K17,"")</f>
        <v/>
      </c>
      <c r="AN17" s="99">
        <f>IF((Z17&lt;&gt;"")*(L17&lt;&gt;""),Z17-L17,"")</f>
        <v/>
      </c>
      <c r="AO17" s="99">
        <f>IF((AA17&lt;&gt;"")*(M17&lt;&gt;""),AA17-M17,"")</f>
        <v/>
      </c>
      <c r="AP17" s="99">
        <f>IF((AB17&lt;&gt;"")*(N17&lt;&gt;""),AB17-N17,"")</f>
        <v/>
      </c>
      <c r="AQ17" s="94">
        <f>IF((AC17&lt;&gt;"")*(O17&lt;&gt;""),AC17-O17,"")</f>
        <v/>
      </c>
      <c r="AR17" s="94">
        <f>IF((AD17&lt;&gt;"")*(P17&lt;&gt;""),AD17-P17,"")</f>
        <v/>
      </c>
      <c r="AS17" s="94">
        <f>IF((AE17&lt;&gt;"")*(Q17&lt;&gt;""),AE17-Q17,"")</f>
        <v/>
      </c>
      <c r="AT17" s="94">
        <f>IF((AF17&lt;&gt;"")*(R17&lt;&gt;""),AF17-R17,"")</f>
        <v/>
      </c>
      <c r="AU17" s="94">
        <f>IF((AG17&lt;&gt;"")*(S17&lt;&gt;""),AG17-S17,"")</f>
        <v/>
      </c>
      <c r="AV17" s="99">
        <f>IF((AH17&lt;&gt;"")*(T17&lt;&gt;""),AH17-T17,"")</f>
        <v/>
      </c>
      <c r="AW17" s="99">
        <f>IF((AI17&lt;&gt;"")*(U17&lt;&gt;""),AI17-U17,"")</f>
        <v/>
      </c>
      <c r="AX17" s="99">
        <f>IF((AJ17&lt;&gt;"")*(V17&lt;&gt;""),AJ17-V17,"")</f>
        <v/>
      </c>
      <c r="AY17" s="99">
        <f>IF((AK17&lt;&gt;"")*(W17&lt;&gt;""),AK17-W17,"")</f>
        <v/>
      </c>
      <c r="AZ17" s="102">
        <f>IF((AL17&lt;&gt;"")*(X17&lt;&gt;""),AL17-X17,"")</f>
        <v/>
      </c>
      <c r="BA17" s="50">
        <f>IFERROR(__xludf.dummyfunction("AI(""Actúa como un tutor académico y dirígete personalmente al estudiante "" &amp; I17 &amp; "" "" &amp; J17 &amp; "" "" &amp; G17 &amp; "" "" &amp; H17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 &amp; ""'. Diferencias por área: Matemáticas ("" &amp; AQ17 &amp; ""), Ciencias Natura"&amp;"les ("" &amp; AR17 &amp; ""), Sociales ("" &amp; AS17 &amp; ""), Lectura Crítica ("" &amp; AT17 &amp; "") e Inglés ("" &amp; AU17 &amp; ""). Variación en posición: grupo ("" &amp; AN17 &amp; ""), grado ("" &amp; AO17 &amp; "") y media ("" &amp; AP17 &amp; ""). Puntajes Primer Simulacro: Global "" &amp; K17 &amp; "", Mat "" &amp; "&amp;"O4 &amp; "", Cien "" &amp; P17 &amp; "", Soc "" &amp; Q17 &amp; "", Lec "" &amp; R17 &amp; "", Ing "" &amp; S17 &amp; "". Puntajes Segundo Simulacro: Global "" &amp; Y17 &amp; "", Mat "" &amp; AC17 &amp; "", Cien "" &amp; AD17 &amp; "", Soc "" &amp; AE17 &amp; "", Lec "" &amp; AF17 &amp; "", Ing "" &amp; AG17 &amp; "". Escribe un mensaje motivador"&amp;" y breve (máximo 4 líneas)."")
"),"=AI(""Actúa como un tutor académico y dirígete personalmente al estudiante "" &amp; I17 &amp; "" "" &amp; J17 &amp; "" "" &amp; G17 &amp; "" "" &amp; H17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 &amp; ""'. Diferencias por área: Matemáticas ("" &amp; AQ17 &amp; ""), Ciencias Natur"&amp;"ales ("" &amp; AR17 &amp; ""), Sociales ("" &amp; AS17 &amp; ""), Lectura Crítica ("" &amp; AT17 &amp; "") e Inglés ("" &amp; AU17 &amp; ""). Variación en posición: grupo ("" &amp; AN17 &amp; ""), grado ("" &amp; AO17 &amp; "") y media ("" &amp; AP17 &amp; ""). Puntajes Primer Simulacro: Global "" &amp; K17 &amp; "", Mat "" &amp;"&amp;" O17 &amp; "", Cien "" &amp; P17 &amp; "", Soc "" &amp; Q17 &amp; "", Lec "" &amp; R17 &amp; "", Ing "" &amp; S17 &amp; "". Puntajes Segundo Simulacro: Global "" &amp; Y17 &amp; "", Mat "" &amp; AC17 &amp; "", Cien "" &amp; AD17 &amp; "", Soc "" &amp; AE17 &amp; "", Lec "" &amp; AF17 &amp; "", Ing "" &amp; AG17 &amp; "". Escribe un mensaje motivado"&amp;"r y breve (máximo 4 líneas)."")
")</f>
        <v/>
      </c>
    </row>
    <row r="18" ht="15.75" customHeight="1" s="42">
      <c r="A18" s="93" t="n"/>
      <c r="B18" s="94" t="inlineStr">
        <is>
          <t>Bachillerato</t>
        </is>
      </c>
      <c r="C18" s="94" t="n">
        <v>601</v>
      </c>
      <c r="D18" s="94" t="n"/>
      <c r="E18" s="95" t="n"/>
      <c r="F18" s="96">
        <f>TRIM(G18&amp;" "&amp;H18&amp;" "&amp;I18&amp;" "&amp;J18)</f>
        <v/>
      </c>
      <c r="G18" s="94" t="inlineStr">
        <is>
          <t>Hernández</t>
        </is>
      </c>
      <c r="H18" s="94" t="inlineStr">
        <is>
          <t>Lora</t>
        </is>
      </c>
      <c r="I18" s="94" t="inlineStr">
        <is>
          <t>Matías</t>
        </is>
      </c>
      <c r="J18" s="97" t="n"/>
      <c r="K18" s="98">
        <f>IF(SUM(O18:S18)=0, "", ROUND(((O18*3+P18*3+Q18*3+R18*3+S18*1)/13)*5,0))</f>
        <v/>
      </c>
      <c r="L18" s="99">
        <f>IF(OR($C18="",K18=""),"",COUNTIFS($C$4:$C$1500,$C18,K$4:K$1500,"&gt;"&amp;K18)+1)</f>
        <v/>
      </c>
      <c r="M18" s="99">
        <f>IF(OR($C18="",K18=""),"",IF(AND($C18&gt;=1001,$C18&lt;=1005),COUNTIFS($C$4:$C$1500,"&gt;=1001",$C$4:$C$1500,"&lt;=1005",K$4:K$1500,"&gt;"&amp;K18)+1,IF(AND($C18&gt;=1101,$C18&lt;=1105),COUNTIFS($C$4:$C$1500,"&gt;=1101",$C$4:$C$1500,"&lt;=1105",K$4:K$1500,"&gt;"&amp;K18)+1,IF(AND($C18&gt;=901,$C18&lt;=905),COUNTIFS($C$4:$C$1500,"&gt;=901",$C$4:$C$1500,"&lt;=905",K$4:K$1500,"&gt;"&amp;K18)+1,IF(AND($C18&gt;=801,$C18&lt;=805),COUNTIFS($C$4:$C$1500,"&gt;=801",$C$4:$C$1500,"&lt;=805",K$4:K$1500,"&gt;"&amp;K18)+1,IF(AND($C18&gt;=701,$C18&lt;=705),COUNTIFS($C$4:$C$1500,"&gt;=701",$C$4:$C$1500,"&lt;=705",K$4:K$1500,"&gt;"&amp;K18)+1,IF(AND($C18&gt;=601,$C18&lt;=606),COUNTIFS($C$4:$C$1500,"&gt;=601",$C$4:$C$1500,"&lt;=606",K$4:K$1500,"&gt;"&amp;K18)+1,"")))))))</f>
        <v/>
      </c>
      <c r="N18" s="99">
        <f>IF(OR($C18="",K18=""),"",IF(OR(AND($C18&gt;=1001,$C18&lt;=1005),AND($C18&gt;=1101,$C18&lt;=1105)),COUNTIFS($C$4:$C$1500,"&gt;=1001",$C$4:$C$1500,"&lt;=1005",K$4:K$1500,"&gt;"&amp;K18)+COUNTIFS($C$4:$C$1500,"&gt;=1101",$C$4:$C$1500,"&lt;=1105",K$4:K$1500,"&gt;"&amp;K18)+1,""))</f>
        <v/>
      </c>
      <c r="O18" s="94" t="n">
        <v>58.47</v>
      </c>
      <c r="P18" s="94" t="n">
        <v>54.72</v>
      </c>
      <c r="Q18" s="94" t="n">
        <v>59.24</v>
      </c>
      <c r="R18" s="94" t="n">
        <v>47.92</v>
      </c>
      <c r="S18" s="94" t="n">
        <v>57.5</v>
      </c>
      <c r="T18" s="99">
        <f>IF(AND(O18&gt;0,O18&lt;36),1,IF(AND(O18&gt;=36,O18&lt;51),2,IF(AND(O18&gt;=51,O18&lt;71),3,IF(AND(O18&gt;=71,O18&lt;=100),4,))))</f>
        <v/>
      </c>
      <c r="U18" s="99">
        <f>IF(AND(P18&gt;0,P18&lt;41),1,IF(AND(P18&gt;=41,P18&lt;56),2,IF(AND(P18&gt;=56,P18&lt;71),3,IF(AND(P18&gt;=71,P18&lt;=100),4,))))</f>
        <v/>
      </c>
      <c r="V18" s="99">
        <f>IF(AND(Q18&gt;0,Q18&lt;41),1,IF(AND(Q18&gt;=41,Q18&lt;56),2,IF(AND(Q18&gt;=56,Q18&lt;71),3,IF(AND(Q18&gt;=71,Q18&lt;=100),4,))))</f>
        <v/>
      </c>
      <c r="W18" s="99">
        <f>IF(AND(R18&gt;0,R18&lt;36),1,IF(AND(R18&gt;=36,R18&lt;51),2,IF(AND(R18&gt;=51,R18&lt;66),3,IF(AND(R18&gt;=66,R18&lt;=100),4,))))</f>
        <v/>
      </c>
      <c r="X18" s="100">
        <f>IF(AND(S18&gt;0,S18&lt;37),1,IF(AND(S18&gt;=37,S18&lt;58),2,IF(AND(S18&gt;=58,S18&lt;71),3,IF(AND(S18&gt;=71,S18&lt;=100),4,))))</f>
        <v/>
      </c>
      <c r="Y18" s="101">
        <f>IF(SUM(AC18:AG18)=0, "", ROUND(((AC18*3+AD18*3+AE18*3+AF18*3+AG18*1)/13)*5,0))</f>
        <v/>
      </c>
      <c r="Z18" s="99">
        <f>IF(OR($C18="",Y18=""),"",COUNTIFS($C$4:$C$1500,$C18,Y$4:Y$1500,"&gt;"&amp;Y18)+1)</f>
        <v/>
      </c>
      <c r="AA18" s="99">
        <f>IF(OR($C18="",Y18=""),"",IF(AND($C18&gt;=1001,$C18&lt;=1005),COUNTIFS($C$4:$C$1500,"&gt;=1001",$C$4:$C$1500,"&lt;=1005",Y$4:Y$1500,"&gt;"&amp;Y18)+1,IF(AND($C18&gt;=1101,$C18&lt;=1105),COUNTIFS($C$4:$C$1500,"&gt;=1101",$C$4:$C$1500,"&lt;=1105",Y$4:Y$1500,"&gt;"&amp;Y18)+1,IF(AND($C18&gt;=901,$C18&lt;=905),COUNTIFS($C$4:$C$1500,"&gt;=901",$C$4:$C$1500,"&lt;=905",Y$4:Y$1500,"&gt;"&amp;Y18)+1,IF(AND($C18&gt;=801,$C18&lt;=805),COUNTIFS($C$4:$C$1500,"&gt;=801",$C$4:$C$1500,"&lt;=805",Y$4:Y$1500,"&gt;"&amp;Y18)+1,IF(AND($C18&gt;=701,$C18&lt;=705),COUNTIFS($C$4:$C$1500,"&gt;=701",$C$4:$C$1500,"&lt;=705",Y$4:Y$1500,"&gt;"&amp;Y18)+1,IF(AND($C18&gt;=601,$C18&lt;=606),COUNTIFS($C$4:$C$1500,"&gt;=601",$C$4:$C$1500,"&lt;=606",Y$4:Y$1500,"&gt;"&amp;Y18)+1,"")))))))</f>
        <v/>
      </c>
      <c r="AB18" s="99">
        <f>IF(OR($C18="",Y18=""),"",IF(OR(AND($C18&gt;=1001,$C18&lt;=1005),AND($C18&gt;=1101,$C18&lt;=1105)),COUNTIFS($C$4:$C$1500,"&gt;=1001",$C$4:$C$1500,"&lt;=1005",Y$4:Y$1500,"&gt;"&amp;Y18)+COUNTIFS($C$4:$C$1500,"&gt;=1101",$C$4:$C$1500,"&lt;=1105",Y$4:Y$1500,"&gt;"&amp;Y18)+1,""))</f>
        <v/>
      </c>
      <c r="AC18" s="94" t="n">
        <v>85.75</v>
      </c>
      <c r="AD18" s="94" t="n">
        <v>72.44</v>
      </c>
      <c r="AE18" s="94" t="n">
        <v>72</v>
      </c>
      <c r="AF18" s="94" t="n">
        <v>52.5</v>
      </c>
      <c r="AG18" s="94" t="n">
        <v>68.75</v>
      </c>
      <c r="AH18" s="99">
        <f>IF(AND(AC18&gt;0,AC18&lt;36),1,IF(AND(AC18&gt;=36,AC18&lt;51),2,IF(AND(AC18&gt;=51,AC18&lt;71),3,IF(AND(AC18&gt;=71,AC18&lt;=100),4,))))</f>
        <v/>
      </c>
      <c r="AI18" s="99">
        <f>IF(AND(AD18&gt;0,AD18&lt;41),1,IF(AND(AD18&gt;=41,AD18&lt;56),2,IF(AND(AD18&gt;=56,AD18&lt;71),3,IF(AND(AD18&gt;=71,AD18&lt;=100),4,))))</f>
        <v/>
      </c>
      <c r="AJ18" s="99">
        <f>IF(AND(AE18&gt;0,AE18&lt;41),1,IF(AND(AE18&gt;=41,AE18&lt;56),2,IF(AND(AE18&gt;=56,AE18&lt;71),3,IF(AND(AE18&gt;=71,AE18&lt;=100),4,))))</f>
        <v/>
      </c>
      <c r="AK18" s="99">
        <f>IF(AND(AF18&gt;0,AF18&lt;36),1,IF(AND(AF18&gt;=36,AF18&lt;51),2,IF(AND(AF18&gt;=51,AF18&lt;66),3,IF(AND(AF18&gt;=66,AF18&lt;=100),4,))))</f>
        <v/>
      </c>
      <c r="AL18" s="100">
        <f>IF(AND(AG18&gt;0,AG18&lt;37),1,IF(AND(AG18&gt;=37,AG18&lt;58),2,IF(AND(AG18&gt;=58,AG18&lt;71),3,IF(AND(AG18&gt;=71,AG18&lt;=100),4,))))</f>
        <v/>
      </c>
      <c r="AM18" s="101">
        <f>IF((Y18&lt;&gt;"")*(K18&lt;&gt;""),Y18-K18,"")</f>
        <v/>
      </c>
      <c r="AN18" s="99">
        <f>IF((Z18&lt;&gt;"")*(L18&lt;&gt;""),Z18-L18,"")</f>
        <v/>
      </c>
      <c r="AO18" s="99">
        <f>IF((AA18&lt;&gt;"")*(M18&lt;&gt;""),AA18-M18,"")</f>
        <v/>
      </c>
      <c r="AP18" s="99">
        <f>IF((AB18&lt;&gt;"")*(N18&lt;&gt;""),AB18-N18,"")</f>
        <v/>
      </c>
      <c r="AQ18" s="94">
        <f>IF((AC18&lt;&gt;"")*(O18&lt;&gt;""),AC18-O18,"")</f>
        <v/>
      </c>
      <c r="AR18" s="94">
        <f>IF((AD18&lt;&gt;"")*(P18&lt;&gt;""),AD18-P18,"")</f>
        <v/>
      </c>
      <c r="AS18" s="94">
        <f>IF((AE18&lt;&gt;"")*(Q18&lt;&gt;""),AE18-Q18,"")</f>
        <v/>
      </c>
      <c r="AT18" s="94">
        <f>IF((AF18&lt;&gt;"")*(R18&lt;&gt;""),AF18-R18,"")</f>
        <v/>
      </c>
      <c r="AU18" s="94">
        <f>IF((AG18&lt;&gt;"")*(S18&lt;&gt;""),AG18-S18,"")</f>
        <v/>
      </c>
      <c r="AV18" s="99">
        <f>IF((AH18&lt;&gt;"")*(T18&lt;&gt;""),AH18-T18,"")</f>
        <v/>
      </c>
      <c r="AW18" s="99">
        <f>IF((AI18&lt;&gt;"")*(U18&lt;&gt;""),AI18-U18,"")</f>
        <v/>
      </c>
      <c r="AX18" s="99">
        <f>IF((AJ18&lt;&gt;"")*(V18&lt;&gt;""),AJ18-V18,"")</f>
        <v/>
      </c>
      <c r="AY18" s="99">
        <f>IF((AK18&lt;&gt;"")*(W18&lt;&gt;""),AK18-W18,"")</f>
        <v/>
      </c>
      <c r="AZ18" s="102">
        <f>IF((AL18&lt;&gt;"")*(X18&lt;&gt;""),AL18-X18,"")</f>
        <v/>
      </c>
      <c r="BA18" s="50">
        <f>IFERROR(__xludf.dummyfunction("AI(""Actúa como un tutor académico y dirígete personalmente al estudiante "" &amp; I18 &amp; "" "" &amp; J18 &amp; "" "" &amp; G18 &amp; "" "" &amp; H18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 &amp; ""'. Diferencias por área: Matemáticas ("" &amp; AQ18 &amp; ""), Ciencias Natura"&amp;"les ("" &amp; AR18 &amp; ""), Sociales ("" &amp; AS18 &amp; ""), Lectura Crítica ("" &amp; AT18 &amp; "") e Inglés ("" &amp; AU18 &amp; ""). Variación en posición: grupo ("" &amp; AN18 &amp; ""), grado ("" &amp; AO18 &amp; "") y media ("" &amp; AP18 &amp; ""). Puntajes Primer Simulacro: Global "" &amp; K18 &amp; "", Mat "" &amp; "&amp;"O4 &amp; "", Cien "" &amp; P18 &amp; "", Soc "" &amp; Q18 &amp; "", Lec "" &amp; R18 &amp; "", Ing "" &amp; S18 &amp; "". Puntajes Segundo Simulacro: Global "" &amp; Y18 &amp; "", Mat "" &amp; AC18 &amp; "", Cien "" &amp; AD18 &amp; "", Soc "" &amp; AE18 &amp; "", Lec "" &amp; AF18 &amp; "", Ing "" &amp; AG18 &amp; "". Escribe un mensaje motivador"&amp;" y breve (máximo 4 líneas)."")
"),"=AI(""Actúa como un tutor académico y dirígete personalmente al estudiante "" &amp; I18 &amp; "" "" &amp; J18 &amp; "" "" &amp; G18 &amp; "" "" &amp; H18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 &amp; ""'. Diferencias por área: Matemáticas ("" &amp; AQ18 &amp; ""), Ciencias Natur"&amp;"ales ("" &amp; AR18 &amp; ""), Sociales ("" &amp; AS18 &amp; ""), Lectura Crítica ("" &amp; AT18 &amp; "") e Inglés ("" &amp; AU18 &amp; ""). Variación en posición: grupo ("" &amp; AN18 &amp; ""), grado ("" &amp; AO18 &amp; "") y media ("" &amp; AP18 &amp; ""). Puntajes Primer Simulacro: Global "" &amp; K18 &amp; "", Mat "" &amp;"&amp;" O18 &amp; "", Cien "" &amp; P18 &amp; "", Soc "" &amp; Q18 &amp; "", Lec "" &amp; R18 &amp; "", Ing "" &amp; S18 &amp; "". Puntajes Segundo Simulacro: Global "" &amp; Y18 &amp; "", Mat "" &amp; AC18 &amp; "", Cien "" &amp; AD18 &amp; "", Soc "" &amp; AE18 &amp; "", Lec "" &amp; AF18 &amp; "", Ing "" &amp; AG18 &amp; "". Escribe un mensaje motivado"&amp;"r y breve (máximo 4 líneas)."")
")</f>
        <v/>
      </c>
    </row>
    <row r="19" ht="15.75" customHeight="1" s="42">
      <c r="A19" s="93" t="n"/>
      <c r="B19" s="94" t="inlineStr">
        <is>
          <t>Bachillerato</t>
        </is>
      </c>
      <c r="C19" s="94" t="n">
        <v>601</v>
      </c>
      <c r="D19" s="94" t="n"/>
      <c r="E19" s="95" t="n"/>
      <c r="F19" s="96">
        <f>TRIM(G19&amp;" "&amp;H19&amp;" "&amp;I19&amp;" "&amp;J19)</f>
        <v/>
      </c>
      <c r="G19" s="94" t="inlineStr">
        <is>
          <t>Hernández</t>
        </is>
      </c>
      <c r="H19" s="94" t="inlineStr">
        <is>
          <t>Quirós</t>
        </is>
      </c>
      <c r="I19" s="94" t="inlineStr">
        <is>
          <t>Sebastián</t>
        </is>
      </c>
      <c r="J19" s="97" t="inlineStr">
        <is>
          <t>Alonso</t>
        </is>
      </c>
      <c r="K19" s="98">
        <f>IF(SUM(O19:S19)=0, "", ROUND(((O19*3+P19*3+Q19*3+R19*3+S19*1)/13)*5,0))</f>
        <v/>
      </c>
      <c r="L19" s="99">
        <f>IF(OR($C19="",K19=""),"",COUNTIFS($C$4:$C$1500,$C19,K$4:K$1500,"&gt;"&amp;K19)+1)</f>
        <v/>
      </c>
      <c r="M19" s="99">
        <f>IF(OR($C19="",K19=""),"",IF(AND($C19&gt;=1001,$C19&lt;=1005),COUNTIFS($C$4:$C$1500,"&gt;=1001",$C$4:$C$1500,"&lt;=1005",K$4:K$1500,"&gt;"&amp;K19)+1,IF(AND($C19&gt;=1101,$C19&lt;=1105),COUNTIFS($C$4:$C$1500,"&gt;=1101",$C$4:$C$1500,"&lt;=1105",K$4:K$1500,"&gt;"&amp;K19)+1,IF(AND($C19&gt;=901,$C19&lt;=905),COUNTIFS($C$4:$C$1500,"&gt;=901",$C$4:$C$1500,"&lt;=905",K$4:K$1500,"&gt;"&amp;K19)+1,IF(AND($C19&gt;=801,$C19&lt;=805),COUNTIFS($C$4:$C$1500,"&gt;=801",$C$4:$C$1500,"&lt;=805",K$4:K$1500,"&gt;"&amp;K19)+1,IF(AND($C19&gt;=701,$C19&lt;=705),COUNTIFS($C$4:$C$1500,"&gt;=701",$C$4:$C$1500,"&lt;=705",K$4:K$1500,"&gt;"&amp;K19)+1,IF(AND($C19&gt;=601,$C19&lt;=606),COUNTIFS($C$4:$C$1500,"&gt;=601",$C$4:$C$1500,"&lt;=606",K$4:K$1500,"&gt;"&amp;K19)+1,"")))))))</f>
        <v/>
      </c>
      <c r="N19" s="99">
        <f>IF(OR($C19="",K19=""),"",IF(OR(AND($C19&gt;=1001,$C19&lt;=1005),AND($C19&gt;=1101,$C19&lt;=1105)),COUNTIFS($C$4:$C$1500,"&gt;=1001",$C$4:$C$1500,"&lt;=1005",K$4:K$1500,"&gt;"&amp;K19)+COUNTIFS($C$4:$C$1500,"&gt;=1101",$C$4:$C$1500,"&lt;=1105",K$4:K$1500,"&gt;"&amp;K19)+1,""))</f>
        <v/>
      </c>
      <c r="O19" s="94" t="n">
        <v>56.53</v>
      </c>
      <c r="P19" s="94" t="n">
        <v>45.97</v>
      </c>
      <c r="Q19" s="94" t="n">
        <v>36.55</v>
      </c>
      <c r="R19" s="94" t="n">
        <v>14.38</v>
      </c>
      <c r="S19" s="94" t="n">
        <v>33.54</v>
      </c>
      <c r="T19" s="99">
        <f>IF(AND(O19&gt;0,O19&lt;36),1,IF(AND(O19&gt;=36,O19&lt;51),2,IF(AND(O19&gt;=51,O19&lt;71),3,IF(AND(O19&gt;=71,O19&lt;=100),4,))))</f>
        <v/>
      </c>
      <c r="U19" s="99">
        <f>IF(AND(P19&gt;0,P19&lt;41),1,IF(AND(P19&gt;=41,P19&lt;56),2,IF(AND(P19&gt;=56,P19&lt;71),3,IF(AND(P19&gt;=71,P19&lt;=100),4,))))</f>
        <v/>
      </c>
      <c r="V19" s="99">
        <f>IF(AND(Q19&gt;0,Q19&lt;41),1,IF(AND(Q19&gt;=41,Q19&lt;56),2,IF(AND(Q19&gt;=56,Q19&lt;71),3,IF(AND(Q19&gt;=71,Q19&lt;=100),4,))))</f>
        <v/>
      </c>
      <c r="W19" s="99">
        <f>IF(AND(R19&gt;0,R19&lt;36),1,IF(AND(R19&gt;=36,R19&lt;51),2,IF(AND(R19&gt;=51,R19&lt;66),3,IF(AND(R19&gt;=66,R19&lt;=100),4,))))</f>
        <v/>
      </c>
      <c r="X19" s="100">
        <f>IF(AND(S19&gt;0,S19&lt;37),1,IF(AND(S19&gt;=37,S19&lt;58),2,IF(AND(S19&gt;=58,S19&lt;71),3,IF(AND(S19&gt;=71,S19&lt;=100),4,))))</f>
        <v/>
      </c>
      <c r="Y19" s="101">
        <f>IF(SUM(AC19:AG19)=0, "", ROUND(((AC19*3+AD19*3+AE19*3+AF19*3+AG19*1)/13)*5,0))</f>
        <v/>
      </c>
      <c r="Z19" s="99">
        <f>IF(OR($C19="",Y19=""),"",COUNTIFS($C$4:$C$1500,$C19,Y$4:Y$1500,"&gt;"&amp;Y19)+1)</f>
        <v/>
      </c>
      <c r="AA19" s="99">
        <f>IF(OR($C19="",Y19=""),"",IF(AND($C19&gt;=1001,$C19&lt;=1005),COUNTIFS($C$4:$C$1500,"&gt;=1001",$C$4:$C$1500,"&lt;=1005",Y$4:Y$1500,"&gt;"&amp;Y19)+1,IF(AND($C19&gt;=1101,$C19&lt;=1105),COUNTIFS($C$4:$C$1500,"&gt;=1101",$C$4:$C$1500,"&lt;=1105",Y$4:Y$1500,"&gt;"&amp;Y19)+1,IF(AND($C19&gt;=901,$C19&lt;=905),COUNTIFS($C$4:$C$1500,"&gt;=901",$C$4:$C$1500,"&lt;=905",Y$4:Y$1500,"&gt;"&amp;Y19)+1,IF(AND($C19&gt;=801,$C19&lt;=805),COUNTIFS($C$4:$C$1500,"&gt;=801",$C$4:$C$1500,"&lt;=805",Y$4:Y$1500,"&gt;"&amp;Y19)+1,IF(AND($C19&gt;=701,$C19&lt;=705),COUNTIFS($C$4:$C$1500,"&gt;=701",$C$4:$C$1500,"&lt;=705",Y$4:Y$1500,"&gt;"&amp;Y19)+1,IF(AND($C19&gt;=601,$C19&lt;=606),COUNTIFS($C$4:$C$1500,"&gt;=601",$C$4:$C$1500,"&lt;=606",Y$4:Y$1500,"&gt;"&amp;Y19)+1,"")))))))</f>
        <v/>
      </c>
      <c r="AB19" s="99">
        <f>IF(OR($C19="",Y19=""),"",IF(OR(AND($C19&gt;=1001,$C19&lt;=1005),AND($C19&gt;=1101,$C19&lt;=1105)),COUNTIFS($C$4:$C$1500,"&gt;=1001",$C$4:$C$1500,"&lt;=1005",Y$4:Y$1500,"&gt;"&amp;Y19)+COUNTIFS($C$4:$C$1500,"&gt;=1101",$C$4:$C$1500,"&lt;=1105",Y$4:Y$1500,"&gt;"&amp;Y19)+1,""))</f>
        <v/>
      </c>
      <c r="AC19" s="94" t="n">
        <v>44</v>
      </c>
      <c r="AD19" s="94" t="n">
        <v>34.52</v>
      </c>
      <c r="AE19" s="94" t="n">
        <v>55</v>
      </c>
      <c r="AF19" s="94" t="n">
        <v>39.38</v>
      </c>
      <c r="AG19" s="94" t="n">
        <v>36.67</v>
      </c>
      <c r="AH19" s="99">
        <f>IF(AND(AC19&gt;0,AC19&lt;36),1,IF(AND(AC19&gt;=36,AC19&lt;51),2,IF(AND(AC19&gt;=51,AC19&lt;71),3,IF(AND(AC19&gt;=71,AC19&lt;=100),4,))))</f>
        <v/>
      </c>
      <c r="AI19" s="99">
        <f>IF(AND(AD19&gt;0,AD19&lt;41),1,IF(AND(AD19&gt;=41,AD19&lt;56),2,IF(AND(AD19&gt;=56,AD19&lt;71),3,IF(AND(AD19&gt;=71,AD19&lt;=100),4,))))</f>
        <v/>
      </c>
      <c r="AJ19" s="99">
        <f>IF(AND(AE19&gt;0,AE19&lt;41),1,IF(AND(AE19&gt;=41,AE19&lt;56),2,IF(AND(AE19&gt;=56,AE19&lt;71),3,IF(AND(AE19&gt;=71,AE19&lt;=100),4,))))</f>
        <v/>
      </c>
      <c r="AK19" s="99">
        <f>IF(AND(AF19&gt;0,AF19&lt;36),1,IF(AND(AF19&gt;=36,AF19&lt;51),2,IF(AND(AF19&gt;=51,AF19&lt;66),3,IF(AND(AF19&gt;=66,AF19&lt;=100),4,))))</f>
        <v/>
      </c>
      <c r="AL19" s="100">
        <f>IF(AND(AG19&gt;0,AG19&lt;37),1,IF(AND(AG19&gt;=37,AG19&lt;58),2,IF(AND(AG19&gt;=58,AG19&lt;71),3,IF(AND(AG19&gt;=71,AG19&lt;=100),4,))))</f>
        <v/>
      </c>
      <c r="AM19" s="101">
        <f>IF((Y19&lt;&gt;"")*(K19&lt;&gt;""),Y19-K19,"")</f>
        <v/>
      </c>
      <c r="AN19" s="99">
        <f>IF((Z19&lt;&gt;"")*(L19&lt;&gt;""),Z19-L19,"")</f>
        <v/>
      </c>
      <c r="AO19" s="99">
        <f>IF((AA19&lt;&gt;"")*(M19&lt;&gt;""),AA19-M19,"")</f>
        <v/>
      </c>
      <c r="AP19" s="99">
        <f>IF((AB19&lt;&gt;"")*(N19&lt;&gt;""),AB19-N19,"")</f>
        <v/>
      </c>
      <c r="AQ19" s="94">
        <f>IF((AC19&lt;&gt;"")*(O19&lt;&gt;""),AC19-O19,"")</f>
        <v/>
      </c>
      <c r="AR19" s="94">
        <f>IF((AD19&lt;&gt;"")*(P19&lt;&gt;""),AD19-P19,"")</f>
        <v/>
      </c>
      <c r="AS19" s="94">
        <f>IF((AE19&lt;&gt;"")*(Q19&lt;&gt;""),AE19-Q19,"")</f>
        <v/>
      </c>
      <c r="AT19" s="94">
        <f>IF((AF19&lt;&gt;"")*(R19&lt;&gt;""),AF19-R19,"")</f>
        <v/>
      </c>
      <c r="AU19" s="94">
        <f>IF((AG19&lt;&gt;"")*(S19&lt;&gt;""),AG19-S19,"")</f>
        <v/>
      </c>
      <c r="AV19" s="99">
        <f>IF((AH19&lt;&gt;"")*(T19&lt;&gt;""),AH19-T19,"")</f>
        <v/>
      </c>
      <c r="AW19" s="99">
        <f>IF((AI19&lt;&gt;"")*(U19&lt;&gt;""),AI19-U19,"")</f>
        <v/>
      </c>
      <c r="AX19" s="99">
        <f>IF((AJ19&lt;&gt;"")*(V19&lt;&gt;""),AJ19-V19,"")</f>
        <v/>
      </c>
      <c r="AY19" s="99">
        <f>IF((AK19&lt;&gt;"")*(W19&lt;&gt;""),AK19-W19,"")</f>
        <v/>
      </c>
      <c r="AZ19" s="102">
        <f>IF((AL19&lt;&gt;"")*(X19&lt;&gt;""),AL19-X19,"")</f>
        <v/>
      </c>
      <c r="BA19" s="50">
        <f>IFERROR(__xludf.dummyfunction("AI(""Actúa como un tutor académico y dirígete personalmente al estudiante "" &amp; I19 &amp; "" "" &amp; J19 &amp; "" "" &amp; G19 &amp; "" "" &amp; H19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 &amp; ""'. Diferencias por área: Matemáticas ("" &amp; AQ19 &amp; ""), Ciencias Natura"&amp;"les ("" &amp; AR19 &amp; ""), Sociales ("" &amp; AS19 &amp; ""), Lectura Crítica ("" &amp; AT19 &amp; "") e Inglés ("" &amp; AU19 &amp; ""). Variación en posición: grupo ("" &amp; AN19 &amp; ""), grado ("" &amp; AO19 &amp; "") y media ("" &amp; AP19 &amp; ""). Puntajes Primer Simulacro: Global "" &amp; K19 &amp; "", Mat "" &amp; "&amp;"O4 &amp; "", Cien "" &amp; P19 &amp; "", Soc "" &amp; Q19 &amp; "", Lec "" &amp; R19 &amp; "", Ing "" &amp; S19 &amp; "". Puntajes Segundo Simulacro: Global "" &amp; Y19 &amp; "", Mat "" &amp; AC19 &amp; "", Cien "" &amp; AD19 &amp; "", Soc "" &amp; AE19 &amp; "", Lec "" &amp; AF19 &amp; "", Ing "" &amp; AG19 &amp; "". Escribe un mensaje motivador"&amp;" y breve (máximo 4 líneas)."")
"),"=AI(""Actúa como un tutor académico y dirígete personalmente al estudiante "" &amp; I19 &amp; "" "" &amp; J19 &amp; "" "" &amp; G19 &amp; "" "" &amp; H19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 &amp; ""'. Diferencias por área: Matemáticas ("" &amp; AQ19 &amp; ""), Ciencias Natur"&amp;"ales ("" &amp; AR19 &amp; ""), Sociales ("" &amp; AS19 &amp; ""), Lectura Crítica ("" &amp; AT19 &amp; "") e Inglés ("" &amp; AU19 &amp; ""). Variación en posición: grupo ("" &amp; AN19 &amp; ""), grado ("" &amp; AO19 &amp; "") y media ("" &amp; AP19 &amp; ""). Puntajes Primer Simulacro: Global "" &amp; K19 &amp; "", Mat "" &amp;"&amp;" O19 &amp; "", Cien "" &amp; P19 &amp; "", Soc "" &amp; Q19 &amp; "", Lec "" &amp; R19 &amp; "", Ing "" &amp; S19 &amp; "". Puntajes Segundo Simulacro: Global "" &amp; Y19 &amp; "", Mat "" &amp; AC19 &amp; "", Cien "" &amp; AD19 &amp; "", Soc "" &amp; AE19 &amp; "", Lec "" &amp; AF19 &amp; "", Ing "" &amp; AG19 &amp; "". Escribe un mensaje motivado"&amp;"r y breve (máximo 4 líneas)."")
")</f>
        <v/>
      </c>
    </row>
    <row r="20" ht="15.75" customHeight="1" s="42">
      <c r="A20" s="93" t="n"/>
      <c r="B20" s="94" t="inlineStr">
        <is>
          <t>Bachillerato</t>
        </is>
      </c>
      <c r="C20" s="94" t="n">
        <v>601</v>
      </c>
      <c r="D20" s="94" t="n"/>
      <c r="E20" s="95" t="n"/>
      <c r="F20" s="96">
        <f>TRIM(G20&amp;" "&amp;H20&amp;" "&amp;I20&amp;" "&amp;J20)</f>
        <v/>
      </c>
      <c r="G20" s="94" t="inlineStr">
        <is>
          <t>Jaramillo</t>
        </is>
      </c>
      <c r="H20" s="94" t="inlineStr">
        <is>
          <t>Hernández</t>
        </is>
      </c>
      <c r="I20" s="94" t="inlineStr">
        <is>
          <t>Hanna</t>
        </is>
      </c>
      <c r="J20" s="97" t="inlineStr">
        <is>
          <t>Sofía</t>
        </is>
      </c>
      <c r="K20" s="98">
        <f>IF(SUM(O20:S20)=0, "", ROUND(((O20*3+P20*3+Q20*3+R20*3+S20*1)/13)*5,0))</f>
        <v/>
      </c>
      <c r="L20" s="99">
        <f>IF(OR($C20="",K20=""),"",COUNTIFS($C$4:$C$1500,$C20,K$4:K$1500,"&gt;"&amp;K20)+1)</f>
        <v/>
      </c>
      <c r="M20" s="99">
        <f>IF(OR($C20="",K20=""),"",IF(AND($C20&gt;=1001,$C20&lt;=1005),COUNTIFS($C$4:$C$1500,"&gt;=1001",$C$4:$C$1500,"&lt;=1005",K$4:K$1500,"&gt;"&amp;K20)+1,IF(AND($C20&gt;=1101,$C20&lt;=1105),COUNTIFS($C$4:$C$1500,"&gt;=1101",$C$4:$C$1500,"&lt;=1105",K$4:K$1500,"&gt;"&amp;K20)+1,IF(AND($C20&gt;=901,$C20&lt;=905),COUNTIFS($C$4:$C$1500,"&gt;=901",$C$4:$C$1500,"&lt;=905",K$4:K$1500,"&gt;"&amp;K20)+1,IF(AND($C20&gt;=801,$C20&lt;=805),COUNTIFS($C$4:$C$1500,"&gt;=801",$C$4:$C$1500,"&lt;=805",K$4:K$1500,"&gt;"&amp;K20)+1,IF(AND($C20&gt;=701,$C20&lt;=705),COUNTIFS($C$4:$C$1500,"&gt;=701",$C$4:$C$1500,"&lt;=705",K$4:K$1500,"&gt;"&amp;K20)+1,IF(AND($C20&gt;=601,$C20&lt;=606),COUNTIFS($C$4:$C$1500,"&gt;=601",$C$4:$C$1500,"&lt;=606",K$4:K$1500,"&gt;"&amp;K20)+1,"")))))))</f>
        <v/>
      </c>
      <c r="N20" s="99">
        <f>IF(OR($C20="",K20=""),"",IF(OR(AND($C20&gt;=1001,$C20&lt;=1005),AND($C20&gt;=1101,$C20&lt;=1105)),COUNTIFS($C$4:$C$1500,"&gt;=1001",$C$4:$C$1500,"&lt;=1005",K$4:K$1500,"&gt;"&amp;K20)+COUNTIFS($C$4:$C$1500,"&gt;=1101",$C$4:$C$1500,"&lt;=1105",K$4:K$1500,"&gt;"&amp;K20)+1,""))</f>
        <v/>
      </c>
      <c r="O20" s="94" t="n">
        <v>29.96</v>
      </c>
      <c r="P20" s="94" t="n">
        <v>52.08</v>
      </c>
      <c r="Q20" s="94" t="n">
        <v>59.24</v>
      </c>
      <c r="R20" s="94" t="n">
        <v>67.08</v>
      </c>
      <c r="S20" s="94" t="n">
        <v>57.5</v>
      </c>
      <c r="T20" s="99">
        <f>IF(AND(O20&gt;0,O20&lt;36),1,IF(AND(O20&gt;=36,O20&lt;51),2,IF(AND(O20&gt;=51,O20&lt;71),3,IF(AND(O20&gt;=71,O20&lt;=100),4,))))</f>
        <v/>
      </c>
      <c r="U20" s="99">
        <f>IF(AND(P20&gt;0,P20&lt;41),1,IF(AND(P20&gt;=41,P20&lt;56),2,IF(AND(P20&gt;=56,P20&lt;71),3,IF(AND(P20&gt;=71,P20&lt;=100),4,))))</f>
        <v/>
      </c>
      <c r="V20" s="99">
        <f>IF(AND(Q20&gt;0,Q20&lt;41),1,IF(AND(Q20&gt;=41,Q20&lt;56),2,IF(AND(Q20&gt;=56,Q20&lt;71),3,IF(AND(Q20&gt;=71,Q20&lt;=100),4,))))</f>
        <v/>
      </c>
      <c r="W20" s="99">
        <f>IF(AND(R20&gt;0,R20&lt;36),1,IF(AND(R20&gt;=36,R20&lt;51),2,IF(AND(R20&gt;=51,R20&lt;66),3,IF(AND(R20&gt;=66,R20&lt;=100),4,))))</f>
        <v/>
      </c>
      <c r="X20" s="100">
        <f>IF(AND(S20&gt;0,S20&lt;37),1,IF(AND(S20&gt;=37,S20&lt;58),2,IF(AND(S20&gt;=58,S20&lt;71),3,IF(AND(S20&gt;=71,S20&lt;=100),4,))))</f>
        <v/>
      </c>
      <c r="Y20" s="101">
        <f>IF(SUM(AC20:AG20)=0, "", ROUND(((AC20*3+AD20*3+AE20*3+AF20*3+AG20*1)/13)*5,0))</f>
        <v/>
      </c>
      <c r="Z20" s="99">
        <f>IF(OR($C20="",Y20=""),"",COUNTIFS($C$4:$C$1500,$C20,Y$4:Y$1500,"&gt;"&amp;Y20)+1)</f>
        <v/>
      </c>
      <c r="AA20" s="99">
        <f>IF(OR($C20="",Y20=""),"",IF(AND($C20&gt;=1001,$C20&lt;=1005),COUNTIFS($C$4:$C$1500,"&gt;=1001",$C$4:$C$1500,"&lt;=1005",Y$4:Y$1500,"&gt;"&amp;Y20)+1,IF(AND($C20&gt;=1101,$C20&lt;=1105),COUNTIFS($C$4:$C$1500,"&gt;=1101",$C$4:$C$1500,"&lt;=1105",Y$4:Y$1500,"&gt;"&amp;Y20)+1,IF(AND($C20&gt;=901,$C20&lt;=905),COUNTIFS($C$4:$C$1500,"&gt;=901",$C$4:$C$1500,"&lt;=905",Y$4:Y$1500,"&gt;"&amp;Y20)+1,IF(AND($C20&gt;=801,$C20&lt;=805),COUNTIFS($C$4:$C$1500,"&gt;=801",$C$4:$C$1500,"&lt;=805",Y$4:Y$1500,"&gt;"&amp;Y20)+1,IF(AND($C20&gt;=701,$C20&lt;=705),COUNTIFS($C$4:$C$1500,"&gt;=701",$C$4:$C$1500,"&lt;=705",Y$4:Y$1500,"&gt;"&amp;Y20)+1,IF(AND($C20&gt;=601,$C20&lt;=606),COUNTIFS($C$4:$C$1500,"&gt;=601",$C$4:$C$1500,"&lt;=606",Y$4:Y$1500,"&gt;"&amp;Y20)+1,"")))))))</f>
        <v/>
      </c>
      <c r="AB20" s="99">
        <f>IF(OR($C20="",Y20=""),"",IF(OR(AND($C20&gt;=1001,$C20&lt;=1005),AND($C20&gt;=1101,$C20&lt;=1105)),COUNTIFS($C$4:$C$1500,"&gt;=1001",$C$4:$C$1500,"&lt;=1005",Y$4:Y$1500,"&gt;"&amp;Y20)+COUNTIFS($C$4:$C$1500,"&gt;=1101",$C$4:$C$1500,"&lt;=1105",Y$4:Y$1500,"&gt;"&amp;Y20)+1,""))</f>
        <v/>
      </c>
      <c r="AC20" s="94" t="n">
        <v>68.75</v>
      </c>
      <c r="AD20" s="94" t="n">
        <v>61.07</v>
      </c>
      <c r="AE20" s="94" t="n">
        <v>49.5</v>
      </c>
      <c r="AF20" s="94" t="n">
        <v>48.13</v>
      </c>
      <c r="AG20" s="94" t="n">
        <v>59.58</v>
      </c>
      <c r="AH20" s="99">
        <f>IF(AND(AC20&gt;0,AC20&lt;36),1,IF(AND(AC20&gt;=36,AC20&lt;51),2,IF(AND(AC20&gt;=51,AC20&lt;71),3,IF(AND(AC20&gt;=71,AC20&lt;=100),4,))))</f>
        <v/>
      </c>
      <c r="AI20" s="99">
        <f>IF(AND(AD20&gt;0,AD20&lt;41),1,IF(AND(AD20&gt;=41,AD20&lt;56),2,IF(AND(AD20&gt;=56,AD20&lt;71),3,IF(AND(AD20&gt;=71,AD20&lt;=100),4,))))</f>
        <v/>
      </c>
      <c r="AJ20" s="99">
        <f>IF(AND(AE20&gt;0,AE20&lt;41),1,IF(AND(AE20&gt;=41,AE20&lt;56),2,IF(AND(AE20&gt;=56,AE20&lt;71),3,IF(AND(AE20&gt;=71,AE20&lt;=100),4,))))</f>
        <v/>
      </c>
      <c r="AK20" s="99">
        <f>IF(AND(AF20&gt;0,AF20&lt;36),1,IF(AND(AF20&gt;=36,AF20&lt;51),2,IF(AND(AF20&gt;=51,AF20&lt;66),3,IF(AND(AF20&gt;=66,AF20&lt;=100),4,))))</f>
        <v/>
      </c>
      <c r="AL20" s="100">
        <f>IF(AND(AG20&gt;0,AG20&lt;37),1,IF(AND(AG20&gt;=37,AG20&lt;58),2,IF(AND(AG20&gt;=58,AG20&lt;71),3,IF(AND(AG20&gt;=71,AG20&lt;=100),4,))))</f>
        <v/>
      </c>
      <c r="AM20" s="101">
        <f>IF((Y20&lt;&gt;"")*(K20&lt;&gt;""),Y20-K20,"")</f>
        <v/>
      </c>
      <c r="AN20" s="99">
        <f>IF((Z20&lt;&gt;"")*(L20&lt;&gt;""),Z20-L20,"")</f>
        <v/>
      </c>
      <c r="AO20" s="99">
        <f>IF((AA20&lt;&gt;"")*(M20&lt;&gt;""),AA20-M20,"")</f>
        <v/>
      </c>
      <c r="AP20" s="99">
        <f>IF((AB20&lt;&gt;"")*(N20&lt;&gt;""),AB20-N20,"")</f>
        <v/>
      </c>
      <c r="AQ20" s="94">
        <f>IF((AC20&lt;&gt;"")*(O20&lt;&gt;""),AC20-O20,"")</f>
        <v/>
      </c>
      <c r="AR20" s="94">
        <f>IF((AD20&lt;&gt;"")*(P20&lt;&gt;""),AD20-P20,"")</f>
        <v/>
      </c>
      <c r="AS20" s="94">
        <f>IF((AE20&lt;&gt;"")*(Q20&lt;&gt;""),AE20-Q20,"")</f>
        <v/>
      </c>
      <c r="AT20" s="94">
        <f>IF((AF20&lt;&gt;"")*(R20&lt;&gt;""),AF20-R20,"")</f>
        <v/>
      </c>
      <c r="AU20" s="94">
        <f>IF((AG20&lt;&gt;"")*(S20&lt;&gt;""),AG20-S20,"")</f>
        <v/>
      </c>
      <c r="AV20" s="99">
        <f>IF((AH20&lt;&gt;"")*(T20&lt;&gt;""),AH20-T20,"")</f>
        <v/>
      </c>
      <c r="AW20" s="99">
        <f>IF((AI20&lt;&gt;"")*(U20&lt;&gt;""),AI20-U20,"")</f>
        <v/>
      </c>
      <c r="AX20" s="99">
        <f>IF((AJ20&lt;&gt;"")*(V20&lt;&gt;""),AJ20-V20,"")</f>
        <v/>
      </c>
      <c r="AY20" s="99">
        <f>IF((AK20&lt;&gt;"")*(W20&lt;&gt;""),AK20-W20,"")</f>
        <v/>
      </c>
      <c r="AZ20" s="102">
        <f>IF((AL20&lt;&gt;"")*(X20&lt;&gt;""),AL20-X20,"")</f>
        <v/>
      </c>
      <c r="BA20" s="50">
        <f>IFERROR(__xludf.dummyfunction("AI(""Actúa como un tutor académico y dirígete personalmente al estudiante "" &amp; I20 &amp; "" "" &amp; J20 &amp; "" "" &amp; G20 &amp; "" "" &amp; H20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 &amp; ""'. Diferencias por área: Matemáticas ("" &amp; AQ20 &amp; ""), Ciencias Natura"&amp;"les ("" &amp; AR20 &amp; ""), Sociales ("" &amp; AS20 &amp; ""), Lectura Crítica ("" &amp; AT20 &amp; "") e Inglés ("" &amp; AU20 &amp; ""). Variación en posición: grupo ("" &amp; AN20 &amp; ""), grado ("" &amp; AO20 &amp; "") y media ("" &amp; AP20 &amp; ""). Puntajes Primer Simulacro: Global "" &amp; K20 &amp; "", Mat "" &amp; "&amp;"O4 &amp; "", Cien "" &amp; P20 &amp; "", Soc "" &amp; Q20 &amp; "", Lec "" &amp; R20 &amp; "", Ing "" &amp; S20 &amp; "". Puntajes Segundo Simulacro: Global "" &amp; Y20 &amp; "", Mat "" &amp; AC20 &amp; "", Cien "" &amp; AD20 &amp; "", Soc "" &amp; AE20 &amp; "", Lec "" &amp; AF20 &amp; "", Ing "" &amp; AG20 &amp; "". Escribe un mensaje motivador"&amp;" y breve (máximo 4 líneas)."")
"),"=AI(""Actúa como un tutor académico y dirígete personalmente al estudiante "" &amp; I20 &amp; "" "" &amp; J20 &amp; "" "" &amp; G20 &amp; "" "" &amp; H20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 &amp; ""'. Diferencias por área: Matemáticas ("" &amp; AQ20 &amp; ""), Ciencias Natur"&amp;"ales ("" &amp; AR20 &amp; ""), Sociales ("" &amp; AS20 &amp; ""), Lectura Crítica ("" &amp; AT20 &amp; "") e Inglés ("" &amp; AU20 &amp; ""). Variación en posición: grupo ("" &amp; AN20 &amp; ""), grado ("" &amp; AO20 &amp; "") y media ("" &amp; AP20 &amp; ""). Puntajes Primer Simulacro: Global "" &amp; K20 &amp; "", Mat "" &amp;"&amp;" O20 &amp; "", Cien "" &amp; P20 &amp; "", Soc "" &amp; Q20 &amp; "", Lec "" &amp; R20 &amp; "", Ing "" &amp; S20 &amp; "". Puntajes Segundo Simulacro: Global "" &amp; Y20 &amp; "", Mat "" &amp; AC20 &amp; "", Cien "" &amp; AD20 &amp; "", Soc "" &amp; AE20 &amp; "", Lec "" &amp; AF20 &amp; "", Ing "" &amp; AG20 &amp; "". Escribe un mensaje motivado"&amp;"r y breve (máximo 4 líneas)."")
")</f>
        <v/>
      </c>
    </row>
    <row r="21" ht="15.75" customHeight="1" s="42">
      <c r="A21" s="93" t="n"/>
      <c r="B21" s="94" t="inlineStr">
        <is>
          <t>Bachillerato</t>
        </is>
      </c>
      <c r="C21" s="94" t="n">
        <v>601</v>
      </c>
      <c r="D21" s="94" t="n"/>
      <c r="E21" s="95" t="n"/>
      <c r="F21" s="96">
        <f>TRIM(G21&amp;" "&amp;H21&amp;" "&amp;I21&amp;" "&amp;J21)</f>
        <v/>
      </c>
      <c r="G21" s="94" t="inlineStr">
        <is>
          <t>Maira</t>
        </is>
      </c>
      <c r="H21" s="94" t="inlineStr">
        <is>
          <t>Alejandra</t>
        </is>
      </c>
      <c r="I21" s="94" t="inlineStr">
        <is>
          <t>Serna</t>
        </is>
      </c>
      <c r="J21" s="97" t="inlineStr">
        <is>
          <t>Baldovino</t>
        </is>
      </c>
      <c r="K21" s="98">
        <f>IF(SUM(O21:S21)=0, "", ROUND(((O21*3+P21*3+Q21*3+R21*3+S21*1)/13)*5,0))</f>
        <v/>
      </c>
      <c r="L21" s="99">
        <f>IF(OR($C21="",K21=""),"",COUNTIFS($C$4:$C$1500,$C21,K$4:K$1500,"&gt;"&amp;K21)+1)</f>
        <v/>
      </c>
      <c r="M21" s="99">
        <f>IF(OR($C21="",K21=""),"",IF(AND($C21&gt;=1001,$C21&lt;=1005),COUNTIFS($C$4:$C$1500,"&gt;=1001",$C$4:$C$1500,"&lt;=1005",K$4:K$1500,"&gt;"&amp;K21)+1,IF(AND($C21&gt;=1101,$C21&lt;=1105),COUNTIFS($C$4:$C$1500,"&gt;=1101",$C$4:$C$1500,"&lt;=1105",K$4:K$1500,"&gt;"&amp;K21)+1,IF(AND($C21&gt;=901,$C21&lt;=905),COUNTIFS($C$4:$C$1500,"&gt;=901",$C$4:$C$1500,"&lt;=905",K$4:K$1500,"&gt;"&amp;K21)+1,IF(AND($C21&gt;=801,$C21&lt;=805),COUNTIFS($C$4:$C$1500,"&gt;=801",$C$4:$C$1500,"&lt;=805",K$4:K$1500,"&gt;"&amp;K21)+1,IF(AND($C21&gt;=701,$C21&lt;=705),COUNTIFS($C$4:$C$1500,"&gt;=701",$C$4:$C$1500,"&lt;=705",K$4:K$1500,"&gt;"&amp;K21)+1,IF(AND($C21&gt;=601,$C21&lt;=606),COUNTIFS($C$4:$C$1500,"&gt;=601",$C$4:$C$1500,"&lt;=606",K$4:K$1500,"&gt;"&amp;K21)+1,"")))))))</f>
        <v/>
      </c>
      <c r="N21" s="99">
        <f>IF(OR($C21="",K21=""),"",IF(OR(AND($C21&gt;=1001,$C21&lt;=1005),AND($C21&gt;=1101,$C21&lt;=1105)),COUNTIFS($C$4:$C$1500,"&gt;=1001",$C$4:$C$1500,"&lt;=1005",K$4:K$1500,"&gt;"&amp;K21)+COUNTIFS($C$4:$C$1500,"&gt;=1101",$C$4:$C$1500,"&lt;=1105",K$4:K$1500,"&gt;"&amp;K21)+1,""))</f>
        <v/>
      </c>
      <c r="O21" s="94" t="n">
        <v>35.27</v>
      </c>
      <c r="P21" s="94" t="n">
        <v>23.61</v>
      </c>
      <c r="Q21" s="94" t="n">
        <v>31.93</v>
      </c>
      <c r="R21" s="94" t="n">
        <v>33.54</v>
      </c>
      <c r="S21" s="94" t="n">
        <v>28.75</v>
      </c>
      <c r="T21" s="99">
        <f>IF(AND(O21&gt;0,O21&lt;36),1,IF(AND(O21&gt;=36,O21&lt;51),2,IF(AND(O21&gt;=51,O21&lt;71),3,IF(AND(O21&gt;=71,O21&lt;=100),4,))))</f>
        <v/>
      </c>
      <c r="U21" s="99">
        <f>IF(AND(P21&gt;0,P21&lt;41),1,IF(AND(P21&gt;=41,P21&lt;56),2,IF(AND(P21&gt;=56,P21&lt;71),3,IF(AND(P21&gt;=71,P21&lt;=100),4,))))</f>
        <v/>
      </c>
      <c r="V21" s="99">
        <f>IF(AND(Q21&gt;0,Q21&lt;41),1,IF(AND(Q21&gt;=41,Q21&lt;56),2,IF(AND(Q21&gt;=56,Q21&lt;71),3,IF(AND(Q21&gt;=71,Q21&lt;=100),4,))))</f>
        <v/>
      </c>
      <c r="W21" s="99">
        <f>IF(AND(R21&gt;0,R21&lt;36),1,IF(AND(R21&gt;=36,R21&lt;51),2,IF(AND(R21&gt;=51,R21&lt;66),3,IF(AND(R21&gt;=66,R21&lt;=100),4,))))</f>
        <v/>
      </c>
      <c r="X21" s="100">
        <f>IF(AND(S21&gt;0,S21&lt;37),1,IF(AND(S21&gt;=37,S21&lt;58),2,IF(AND(S21&gt;=58,S21&lt;71),3,IF(AND(S21&gt;=71,S21&lt;=100),4,))))</f>
        <v/>
      </c>
      <c r="Y21" s="101">
        <f>IF(SUM(AC21:AG21)=0, "", ROUND(((AC21*3+AD21*3+AE21*3+AF21*3+AG21*1)/13)*5,0))</f>
        <v/>
      </c>
      <c r="Z21" s="99">
        <f>IF(OR($C21="",Y21=""),"",COUNTIFS($C$4:$C$1500,$C21,Y$4:Y$1500,"&gt;"&amp;Y21)+1)</f>
        <v/>
      </c>
      <c r="AA21" s="99">
        <f>IF(OR($C21="",Y21=""),"",IF(AND($C21&gt;=1001,$C21&lt;=1005),COUNTIFS($C$4:$C$1500,"&gt;=1001",$C$4:$C$1500,"&lt;=1005",Y$4:Y$1500,"&gt;"&amp;Y21)+1,IF(AND($C21&gt;=1101,$C21&lt;=1105),COUNTIFS($C$4:$C$1500,"&gt;=1101",$C$4:$C$1500,"&lt;=1105",Y$4:Y$1500,"&gt;"&amp;Y21)+1,IF(AND($C21&gt;=901,$C21&lt;=905),COUNTIFS($C$4:$C$1500,"&gt;=901",$C$4:$C$1500,"&lt;=905",Y$4:Y$1500,"&gt;"&amp;Y21)+1,IF(AND($C21&gt;=801,$C21&lt;=805),COUNTIFS($C$4:$C$1500,"&gt;=801",$C$4:$C$1500,"&lt;=805",Y$4:Y$1500,"&gt;"&amp;Y21)+1,IF(AND($C21&gt;=701,$C21&lt;=705),COUNTIFS($C$4:$C$1500,"&gt;=701",$C$4:$C$1500,"&lt;=705",Y$4:Y$1500,"&gt;"&amp;Y21)+1,IF(AND($C21&gt;=601,$C21&lt;=606),COUNTIFS($C$4:$C$1500,"&gt;=601",$C$4:$C$1500,"&lt;=606",Y$4:Y$1500,"&gt;"&amp;Y21)+1,"")))))))</f>
        <v/>
      </c>
      <c r="AB21" s="99">
        <f>IF(OR($C21="",Y21=""),"",IF(OR(AND($C21&gt;=1001,$C21&lt;=1005),AND($C21&gt;=1101,$C21&lt;=1105)),COUNTIFS($C$4:$C$1500,"&gt;=1001",$C$4:$C$1500,"&lt;=1005",Y$4:Y$1500,"&gt;"&amp;Y21)+COUNTIFS($C$4:$C$1500,"&gt;=1101",$C$4:$C$1500,"&lt;=1105",Y$4:Y$1500,"&gt;"&amp;Y21)+1,""))</f>
        <v/>
      </c>
      <c r="AC21" s="94" t="n">
        <v>52.25</v>
      </c>
      <c r="AD21" s="94" t="n">
        <v>44.52</v>
      </c>
      <c r="AE21" s="94" t="n">
        <v>44</v>
      </c>
      <c r="AF21" s="94" t="n">
        <v>48.13</v>
      </c>
      <c r="AG21" s="94" t="n">
        <v>55</v>
      </c>
      <c r="AH21" s="99">
        <f>IF(AND(AC21&gt;0,AC21&lt;36),1,IF(AND(AC21&gt;=36,AC21&lt;51),2,IF(AND(AC21&gt;=51,AC21&lt;71),3,IF(AND(AC21&gt;=71,AC21&lt;=100),4,))))</f>
        <v/>
      </c>
      <c r="AI21" s="99">
        <f>IF(AND(AD21&gt;0,AD21&lt;41),1,IF(AND(AD21&gt;=41,AD21&lt;56),2,IF(AND(AD21&gt;=56,AD21&lt;71),3,IF(AND(AD21&gt;=71,AD21&lt;=100),4,))))</f>
        <v/>
      </c>
      <c r="AJ21" s="99">
        <f>IF(AND(AE21&gt;0,AE21&lt;41),1,IF(AND(AE21&gt;=41,AE21&lt;56),2,IF(AND(AE21&gt;=56,AE21&lt;71),3,IF(AND(AE21&gt;=71,AE21&lt;=100),4,))))</f>
        <v/>
      </c>
      <c r="AK21" s="99">
        <f>IF(AND(AF21&gt;0,AF21&lt;36),1,IF(AND(AF21&gt;=36,AF21&lt;51),2,IF(AND(AF21&gt;=51,AF21&lt;66),3,IF(AND(AF21&gt;=66,AF21&lt;=100),4,))))</f>
        <v/>
      </c>
      <c r="AL21" s="100">
        <f>IF(AND(AG21&gt;0,AG21&lt;37),1,IF(AND(AG21&gt;=37,AG21&lt;58),2,IF(AND(AG21&gt;=58,AG21&lt;71),3,IF(AND(AG21&gt;=71,AG21&lt;=100),4,))))</f>
        <v/>
      </c>
      <c r="AM21" s="101">
        <f>IF((Y21&lt;&gt;"")*(K21&lt;&gt;""),Y21-K21,"")</f>
        <v/>
      </c>
      <c r="AN21" s="99">
        <f>IF((Z21&lt;&gt;"")*(L21&lt;&gt;""),Z21-L21,"")</f>
        <v/>
      </c>
      <c r="AO21" s="99">
        <f>IF((AA21&lt;&gt;"")*(M21&lt;&gt;""),AA21-M21,"")</f>
        <v/>
      </c>
      <c r="AP21" s="99">
        <f>IF((AB21&lt;&gt;"")*(N21&lt;&gt;""),AB21-N21,"")</f>
        <v/>
      </c>
      <c r="AQ21" s="94">
        <f>IF((AC21&lt;&gt;"")*(O21&lt;&gt;""),AC21-O21,"")</f>
        <v/>
      </c>
      <c r="AR21" s="94">
        <f>IF((AD21&lt;&gt;"")*(P21&lt;&gt;""),AD21-P21,"")</f>
        <v/>
      </c>
      <c r="AS21" s="94">
        <f>IF((AE21&lt;&gt;"")*(Q21&lt;&gt;""),AE21-Q21,"")</f>
        <v/>
      </c>
      <c r="AT21" s="94">
        <f>IF((AF21&lt;&gt;"")*(R21&lt;&gt;""),AF21-R21,"")</f>
        <v/>
      </c>
      <c r="AU21" s="94">
        <f>IF((AG21&lt;&gt;"")*(S21&lt;&gt;""),AG21-S21,"")</f>
        <v/>
      </c>
      <c r="AV21" s="99">
        <f>IF((AH21&lt;&gt;"")*(T21&lt;&gt;""),AH21-T21,"")</f>
        <v/>
      </c>
      <c r="AW21" s="99">
        <f>IF((AI21&lt;&gt;"")*(U21&lt;&gt;""),AI21-U21,"")</f>
        <v/>
      </c>
      <c r="AX21" s="99">
        <f>IF((AJ21&lt;&gt;"")*(V21&lt;&gt;""),AJ21-V21,"")</f>
        <v/>
      </c>
      <c r="AY21" s="99">
        <f>IF((AK21&lt;&gt;"")*(W21&lt;&gt;""),AK21-W21,"")</f>
        <v/>
      </c>
      <c r="AZ21" s="102">
        <f>IF((AL21&lt;&gt;"")*(X21&lt;&gt;""),AL21-X21,"")</f>
        <v/>
      </c>
      <c r="BA21" s="50">
        <f>IFERROR(__xludf.dummyfunction("AI(""Actúa como un tutor académico y dirígete personalmente al estudiante "" &amp; I21 &amp; "" "" &amp; J21 &amp; "" "" &amp; G21 &amp; "" "" &amp; H21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 &amp; ""'. Diferencias por área: Matemáticas ("" &amp; AQ21 &amp; ""), Ciencias Natura"&amp;"les ("" &amp; AR21 &amp; ""), Sociales ("" &amp; AS21 &amp; ""), Lectura Crítica ("" &amp; AT21 &amp; "") e Inglés ("" &amp; AU21 &amp; ""). Variación en posición: grupo ("" &amp; AN21 &amp; ""), grado ("" &amp; AO21 &amp; "") y media ("" &amp; AP21 &amp; ""). Puntajes Primer Simulacro: Global "" &amp; K21 &amp; "", Mat "" &amp; "&amp;"O4 &amp; "", Cien "" &amp; P21 &amp; "", Soc "" &amp; Q21 &amp; "", Lec "" &amp; R21 &amp; "", Ing "" &amp; S21 &amp; "". Puntajes Segundo Simulacro: Global "" &amp; Y21 &amp; "", Mat "" &amp; AC21 &amp; "", Cien "" &amp; AD21 &amp; "", Soc "" &amp; AE21 &amp; "", Lec "" &amp; AF21 &amp; "", Ing "" &amp; AG21 &amp; "". Escribe un mensaje motivador"&amp;" y breve (máximo 4 líneas)."")
"),"=AI(""Actúa como un tutor académico y dirígete personalmente al estudiante "" &amp; I21 &amp; "" "" &amp; J21 &amp; "" "" &amp; G21 &amp; "" "" &amp; H21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 &amp; ""'. Diferencias por área: Matemáticas ("" &amp; AQ21 &amp; ""), Ciencias Natur"&amp;"ales ("" &amp; AR21 &amp; ""), Sociales ("" &amp; AS21 &amp; ""), Lectura Crítica ("" &amp; AT21 &amp; "") e Inglés ("" &amp; AU21 &amp; ""). Variación en posición: grupo ("" &amp; AN21 &amp; ""), grado ("" &amp; AO21 &amp; "") y media ("" &amp; AP21 &amp; ""). Puntajes Primer Simulacro: Global "" &amp; K21 &amp; "", Mat "" &amp;"&amp;" O21 &amp; "", Cien "" &amp; P21 &amp; "", Soc "" &amp; Q21 &amp; "", Lec "" &amp; R21 &amp; "", Ing "" &amp; S21 &amp; "". Puntajes Segundo Simulacro: Global "" &amp; Y21 &amp; "", Mat "" &amp; AC21 &amp; "", Cien "" &amp; AD21 &amp; "", Soc "" &amp; AE21 &amp; "", Lec "" &amp; AF21 &amp; "", Ing "" &amp; AG21 &amp; "". Escribe un mensaje motivado"&amp;"r y breve (máximo 4 líneas)."")
")</f>
        <v/>
      </c>
    </row>
    <row r="22" ht="15.75" customHeight="1" s="42">
      <c r="A22" s="93" t="n"/>
      <c r="B22" s="94" t="inlineStr">
        <is>
          <t>Bachillerato</t>
        </is>
      </c>
      <c r="C22" s="94" t="n">
        <v>601</v>
      </c>
      <c r="D22" s="94" t="n"/>
      <c r="E22" s="95" t="n"/>
      <c r="F22" s="96">
        <f>TRIM(G22&amp;" "&amp;H22&amp;" "&amp;I22&amp;" "&amp;J22)</f>
        <v/>
      </c>
      <c r="G22" s="94" t="inlineStr">
        <is>
          <t>Martínez</t>
        </is>
      </c>
      <c r="H22" s="94" t="inlineStr">
        <is>
          <t>Pérez</t>
        </is>
      </c>
      <c r="I22" s="94" t="inlineStr">
        <is>
          <t>Salome</t>
        </is>
      </c>
      <c r="J22" s="97" t="n"/>
      <c r="K22" s="98">
        <f>IF(SUM(O22:S22)=0, "", ROUND(((O22*3+P22*3+Q22*3+R22*3+S22*1)/13)*5,0))</f>
        <v/>
      </c>
      <c r="L22" s="99">
        <f>IF(OR($C22="",K22=""),"",COUNTIFS($C$4:$C$1500,$C22,K$4:K$1500,"&gt;"&amp;K22)+1)</f>
        <v/>
      </c>
      <c r="M22" s="99">
        <f>IF(OR($C22="",K22=""),"",IF(AND($C22&gt;=1001,$C22&lt;=1005),COUNTIFS($C$4:$C$1500,"&gt;=1001",$C$4:$C$1500,"&lt;=1005",K$4:K$1500,"&gt;"&amp;K22)+1,IF(AND($C22&gt;=1101,$C22&lt;=1105),COUNTIFS($C$4:$C$1500,"&gt;=1101",$C$4:$C$1500,"&lt;=1105",K$4:K$1500,"&gt;"&amp;K22)+1,IF(AND($C22&gt;=901,$C22&lt;=905),COUNTIFS($C$4:$C$1500,"&gt;=901",$C$4:$C$1500,"&lt;=905",K$4:K$1500,"&gt;"&amp;K22)+1,IF(AND($C22&gt;=801,$C22&lt;=805),COUNTIFS($C$4:$C$1500,"&gt;=801",$C$4:$C$1500,"&lt;=805",K$4:K$1500,"&gt;"&amp;K22)+1,IF(AND($C22&gt;=701,$C22&lt;=705),COUNTIFS($C$4:$C$1500,"&gt;=701",$C$4:$C$1500,"&lt;=705",K$4:K$1500,"&gt;"&amp;K22)+1,IF(AND($C22&gt;=601,$C22&lt;=606),COUNTIFS($C$4:$C$1500,"&gt;=601",$C$4:$C$1500,"&lt;=606",K$4:K$1500,"&gt;"&amp;K22)+1,"")))))))</f>
        <v/>
      </c>
      <c r="N22" s="99">
        <f>IF(OR($C22="",K22=""),"",IF(OR(AND($C22&gt;=1001,$C22&lt;=1005),AND($C22&gt;=1101,$C22&lt;=1105)),COUNTIFS($C$4:$C$1500,"&gt;=1001",$C$4:$C$1500,"&lt;=1005",K$4:K$1500,"&gt;"&amp;K22)+COUNTIFS($C$4:$C$1500,"&gt;=1101",$C$4:$C$1500,"&lt;=1105",K$4:K$1500,"&gt;"&amp;K22)+1,""))</f>
        <v/>
      </c>
      <c r="O22" s="94" t="n">
        <v>43.49</v>
      </c>
      <c r="P22" s="94" t="n">
        <v>59.72</v>
      </c>
      <c r="Q22" s="94" t="n">
        <v>56.3</v>
      </c>
      <c r="R22" s="94" t="n">
        <v>23.96</v>
      </c>
      <c r="S22" s="94" t="n">
        <v>52.71</v>
      </c>
      <c r="T22" s="99">
        <f>IF(AND(O22&gt;0,O22&lt;36),1,IF(AND(O22&gt;=36,O22&lt;51),2,IF(AND(O22&gt;=51,O22&lt;71),3,IF(AND(O22&gt;=71,O22&lt;=100),4,))))</f>
        <v/>
      </c>
      <c r="U22" s="99">
        <f>IF(AND(P22&gt;0,P22&lt;41),1,IF(AND(P22&gt;=41,P22&lt;56),2,IF(AND(P22&gt;=56,P22&lt;71),3,IF(AND(P22&gt;=71,P22&lt;=100),4,))))</f>
        <v/>
      </c>
      <c r="V22" s="99">
        <f>IF(AND(Q22&gt;0,Q22&lt;41),1,IF(AND(Q22&gt;=41,Q22&lt;56),2,IF(AND(Q22&gt;=56,Q22&lt;71),3,IF(AND(Q22&gt;=71,Q22&lt;=100),4,))))</f>
        <v/>
      </c>
      <c r="W22" s="99">
        <f>IF(AND(R22&gt;0,R22&lt;36),1,IF(AND(R22&gt;=36,R22&lt;51),2,IF(AND(R22&gt;=51,R22&lt;66),3,IF(AND(R22&gt;=66,R22&lt;=100),4,))))</f>
        <v/>
      </c>
      <c r="X22" s="100">
        <f>IF(AND(S22&gt;0,S22&lt;37),1,IF(AND(S22&gt;=37,S22&lt;58),2,IF(AND(S22&gt;=58,S22&lt;71),3,IF(AND(S22&gt;=71,S22&lt;=100),4,))))</f>
        <v/>
      </c>
      <c r="Y22" s="101">
        <f>IF(SUM(AC22:AG22)=0, "", ROUND(((AC22*3+AD22*3+AE22*3+AF22*3+AG22*1)/13)*5,0))</f>
        <v/>
      </c>
      <c r="Z22" s="99">
        <f>IF(OR($C22="",Y22=""),"",COUNTIFS($C$4:$C$1500,$C22,Y$4:Y$1500,"&gt;"&amp;Y22)+1)</f>
        <v/>
      </c>
      <c r="AA22" s="99">
        <f>IF(OR($C22="",Y22=""),"",IF(AND($C22&gt;=1001,$C22&lt;=1005),COUNTIFS($C$4:$C$1500,"&gt;=1001",$C$4:$C$1500,"&lt;=1005",Y$4:Y$1500,"&gt;"&amp;Y22)+1,IF(AND($C22&gt;=1101,$C22&lt;=1105),COUNTIFS($C$4:$C$1500,"&gt;=1101",$C$4:$C$1500,"&lt;=1105",Y$4:Y$1500,"&gt;"&amp;Y22)+1,IF(AND($C22&gt;=901,$C22&lt;=905),COUNTIFS($C$4:$C$1500,"&gt;=901",$C$4:$C$1500,"&lt;=905",Y$4:Y$1500,"&gt;"&amp;Y22)+1,IF(AND($C22&gt;=801,$C22&lt;=805),COUNTIFS($C$4:$C$1500,"&gt;=801",$C$4:$C$1500,"&lt;=805",Y$4:Y$1500,"&gt;"&amp;Y22)+1,IF(AND($C22&gt;=701,$C22&lt;=705),COUNTIFS($C$4:$C$1500,"&gt;=701",$C$4:$C$1500,"&lt;=705",Y$4:Y$1500,"&gt;"&amp;Y22)+1,IF(AND($C22&gt;=601,$C22&lt;=606),COUNTIFS($C$4:$C$1500,"&gt;=601",$C$4:$C$1500,"&lt;=606",Y$4:Y$1500,"&gt;"&amp;Y22)+1,"")))))))</f>
        <v/>
      </c>
      <c r="AB22" s="99">
        <f>IF(OR($C22="",Y22=""),"",IF(OR(AND($C22&gt;=1001,$C22&lt;=1005),AND($C22&gt;=1101,$C22&lt;=1105)),COUNTIFS($C$4:$C$1500,"&gt;=1001",$C$4:$C$1500,"&lt;=1005",Y$4:Y$1500,"&gt;"&amp;Y22)+COUNTIFS($C$4:$C$1500,"&gt;=1101",$C$4:$C$1500,"&lt;=1105",Y$4:Y$1500,"&gt;"&amp;Y22)+1,""))</f>
        <v/>
      </c>
      <c r="AC22" s="94" t="n">
        <v>44</v>
      </c>
      <c r="AD22" s="94" t="n">
        <v>46.43</v>
      </c>
      <c r="AE22" s="94" t="n">
        <v>41.25</v>
      </c>
      <c r="AF22" s="94" t="n">
        <v>52.5</v>
      </c>
      <c r="AG22" s="94" t="n">
        <v>73.33</v>
      </c>
      <c r="AH22" s="99">
        <f>IF(AND(AC22&gt;0,AC22&lt;36),1,IF(AND(AC22&gt;=36,AC22&lt;51),2,IF(AND(AC22&gt;=51,AC22&lt;71),3,IF(AND(AC22&gt;=71,AC22&lt;=100),4,))))</f>
        <v/>
      </c>
      <c r="AI22" s="99">
        <f>IF(AND(AD22&gt;0,AD22&lt;41),1,IF(AND(AD22&gt;=41,AD22&lt;56),2,IF(AND(AD22&gt;=56,AD22&lt;71),3,IF(AND(AD22&gt;=71,AD22&lt;=100),4,))))</f>
        <v/>
      </c>
      <c r="AJ22" s="99">
        <f>IF(AND(AE22&gt;0,AE22&lt;41),1,IF(AND(AE22&gt;=41,AE22&lt;56),2,IF(AND(AE22&gt;=56,AE22&lt;71),3,IF(AND(AE22&gt;=71,AE22&lt;=100),4,))))</f>
        <v/>
      </c>
      <c r="AK22" s="99">
        <f>IF(AND(AF22&gt;0,AF22&lt;36),1,IF(AND(AF22&gt;=36,AF22&lt;51),2,IF(AND(AF22&gt;=51,AF22&lt;66),3,IF(AND(AF22&gt;=66,AF22&lt;=100),4,))))</f>
        <v/>
      </c>
      <c r="AL22" s="100">
        <f>IF(AND(AG22&gt;0,AG22&lt;37),1,IF(AND(AG22&gt;=37,AG22&lt;58),2,IF(AND(AG22&gt;=58,AG22&lt;71),3,IF(AND(AG22&gt;=71,AG22&lt;=100),4,))))</f>
        <v/>
      </c>
      <c r="AM22" s="101">
        <f>IF((Y22&lt;&gt;"")*(K22&lt;&gt;""),Y22-K22,"")</f>
        <v/>
      </c>
      <c r="AN22" s="99">
        <f>IF((Z22&lt;&gt;"")*(L22&lt;&gt;""),Z22-L22,"")</f>
        <v/>
      </c>
      <c r="AO22" s="99">
        <f>IF((AA22&lt;&gt;"")*(M22&lt;&gt;""),AA22-M22,"")</f>
        <v/>
      </c>
      <c r="AP22" s="99">
        <f>IF((AB22&lt;&gt;"")*(N22&lt;&gt;""),AB22-N22,"")</f>
        <v/>
      </c>
      <c r="AQ22" s="94">
        <f>IF((AC22&lt;&gt;"")*(O22&lt;&gt;""),AC22-O22,"")</f>
        <v/>
      </c>
      <c r="AR22" s="94">
        <f>IF((AD22&lt;&gt;"")*(P22&lt;&gt;""),AD22-P22,"")</f>
        <v/>
      </c>
      <c r="AS22" s="94">
        <f>IF((AE22&lt;&gt;"")*(Q22&lt;&gt;""),AE22-Q22,"")</f>
        <v/>
      </c>
      <c r="AT22" s="94">
        <f>IF((AF22&lt;&gt;"")*(R22&lt;&gt;""),AF22-R22,"")</f>
        <v/>
      </c>
      <c r="AU22" s="94">
        <f>IF((AG22&lt;&gt;"")*(S22&lt;&gt;""),AG22-S22,"")</f>
        <v/>
      </c>
      <c r="AV22" s="99">
        <f>IF((AH22&lt;&gt;"")*(T22&lt;&gt;""),AH22-T22,"")</f>
        <v/>
      </c>
      <c r="AW22" s="99">
        <f>IF((AI22&lt;&gt;"")*(U22&lt;&gt;""),AI22-U22,"")</f>
        <v/>
      </c>
      <c r="AX22" s="99">
        <f>IF((AJ22&lt;&gt;"")*(V22&lt;&gt;""),AJ22-V22,"")</f>
        <v/>
      </c>
      <c r="AY22" s="99">
        <f>IF((AK22&lt;&gt;"")*(W22&lt;&gt;""),AK22-W22,"")</f>
        <v/>
      </c>
      <c r="AZ22" s="102">
        <f>IF((AL22&lt;&gt;"")*(X22&lt;&gt;""),AL22-X22,"")</f>
        <v/>
      </c>
      <c r="BA22" s="50">
        <f>IFERROR(__xludf.dummyfunction("AI(""Actúa como un tutor académico y dirígete personalmente al estudiante "" &amp; I22 &amp; "" "" &amp; J22 &amp; "" "" &amp; G22 &amp; "" "" &amp; H22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 &amp; ""'. Diferencias por área: Matemáticas ("" &amp; AQ22 &amp; ""), Ciencias Natura"&amp;"les ("" &amp; AR22 &amp; ""), Sociales ("" &amp; AS22 &amp; ""), Lectura Crítica ("" &amp; AT22 &amp; "") e Inglés ("" &amp; AU22 &amp; ""). Variación en posición: grupo ("" &amp; AN22 &amp; ""), grado ("" &amp; AO22 &amp; "") y media ("" &amp; AP22 &amp; ""). Puntajes Primer Simulacro: Global "" &amp; K22 &amp; "", Mat "" &amp; "&amp;"O4 &amp; "", Cien "" &amp; P22 &amp; "", Soc "" &amp; Q22 &amp; "", Lec "" &amp; R22 &amp; "", Ing "" &amp; S22 &amp; "". Puntajes Segundo Simulacro: Global "" &amp; Y22 &amp; "", Mat "" &amp; AC22 &amp; "", Cien "" &amp; AD22 &amp; "", Soc "" &amp; AE22 &amp; "", Lec "" &amp; AF22 &amp; "", Ing "" &amp; AG22 &amp; "". Escribe un mensaje motivador"&amp;" y breve (máximo 4 líneas)."")
"),"=AI(""Actúa como un tutor académico y dirígete personalmente al estudiante "" &amp; I22 &amp; "" "" &amp; J22 &amp; "" "" &amp; G22 &amp; "" "" &amp; H22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 &amp; ""'. Diferencias por área: Matemáticas ("" &amp; AQ22 &amp; ""), Ciencias Natur"&amp;"ales ("" &amp; AR22 &amp; ""), Sociales ("" &amp; AS22 &amp; ""), Lectura Crítica ("" &amp; AT22 &amp; "") e Inglés ("" &amp; AU22 &amp; ""). Variación en posición: grupo ("" &amp; AN22 &amp; ""), grado ("" &amp; AO22 &amp; "") y media ("" &amp; AP22 &amp; ""). Puntajes Primer Simulacro: Global "" &amp; K22 &amp; "", Mat "" &amp;"&amp;" O22 &amp; "", Cien "" &amp; P22 &amp; "", Soc "" &amp; Q22 &amp; "", Lec "" &amp; R22 &amp; "", Ing "" &amp; S22 &amp; "". Puntajes Segundo Simulacro: Global "" &amp; Y22 &amp; "", Mat "" &amp; AC22 &amp; "", Cien "" &amp; AD22 &amp; "", Soc "" &amp; AE22 &amp; "", Lec "" &amp; AF22 &amp; "", Ing "" &amp; AG22 &amp; "". Escribe un mensaje motivado"&amp;"r y breve (máximo 4 líneas)."")
")</f>
        <v/>
      </c>
    </row>
    <row r="23" ht="15.75" customHeight="1" s="42">
      <c r="A23" s="93" t="n"/>
      <c r="B23" s="94" t="inlineStr">
        <is>
          <t>Bachillerato</t>
        </is>
      </c>
      <c r="C23" s="94" t="n">
        <v>601</v>
      </c>
      <c r="D23" s="94" t="n"/>
      <c r="E23" s="95" t="n"/>
      <c r="F23" s="96">
        <f>TRIM(G23&amp;" "&amp;H23&amp;" "&amp;I23&amp;" "&amp;J23)</f>
        <v/>
      </c>
      <c r="G23" s="94" t="inlineStr">
        <is>
          <t>Marín</t>
        </is>
      </c>
      <c r="H23" s="94" t="inlineStr">
        <is>
          <t>Flórez</t>
        </is>
      </c>
      <c r="I23" s="94" t="inlineStr">
        <is>
          <t>Juan</t>
        </is>
      </c>
      <c r="J23" s="97" t="inlineStr">
        <is>
          <t>David</t>
        </is>
      </c>
      <c r="K23" s="98">
        <f>IF(SUM(O23:S23)=0, "", ROUND(((O23*3+P23*3+Q23*3+R23*3+S23*1)/13)*5,0))</f>
        <v/>
      </c>
      <c r="L23" s="99">
        <f>IF(OR($C23="",K23=""),"",COUNTIFS($C$4:$C$1500,$C23,K$4:K$1500,"&gt;"&amp;K23)+1)</f>
        <v/>
      </c>
      <c r="M23" s="99">
        <f>IF(OR($C23="",K23=""),"",IF(AND($C23&gt;=1001,$C23&lt;=1005),COUNTIFS($C$4:$C$1500,"&gt;=1001",$C$4:$C$1500,"&lt;=1005",K$4:K$1500,"&gt;"&amp;K23)+1,IF(AND($C23&gt;=1101,$C23&lt;=1105),COUNTIFS($C$4:$C$1500,"&gt;=1101",$C$4:$C$1500,"&lt;=1105",K$4:K$1500,"&gt;"&amp;K23)+1,IF(AND($C23&gt;=901,$C23&lt;=905),COUNTIFS($C$4:$C$1500,"&gt;=901",$C$4:$C$1500,"&lt;=905",K$4:K$1500,"&gt;"&amp;K23)+1,IF(AND($C23&gt;=801,$C23&lt;=805),COUNTIFS($C$4:$C$1500,"&gt;=801",$C$4:$C$1500,"&lt;=805",K$4:K$1500,"&gt;"&amp;K23)+1,IF(AND($C23&gt;=701,$C23&lt;=705),COUNTIFS($C$4:$C$1500,"&gt;=701",$C$4:$C$1500,"&lt;=705",K$4:K$1500,"&gt;"&amp;K23)+1,IF(AND($C23&gt;=601,$C23&lt;=606),COUNTIFS($C$4:$C$1500,"&gt;=601",$C$4:$C$1500,"&lt;=606",K$4:K$1500,"&gt;"&amp;K23)+1,"")))))))</f>
        <v/>
      </c>
      <c r="N23" s="99">
        <f>IF(OR($C23="",K23=""),"",IF(OR(AND($C23&gt;=1001,$C23&lt;=1005),AND($C23&gt;=1101,$C23&lt;=1105)),COUNTIFS($C$4:$C$1500,"&gt;=1001",$C$4:$C$1500,"&lt;=1005",K$4:K$1500,"&gt;"&amp;K23)+COUNTIFS($C$4:$C$1500,"&gt;=1101",$C$4:$C$1500,"&lt;=1105",K$4:K$1500,"&gt;"&amp;K23)+1,""))</f>
        <v/>
      </c>
      <c r="O23" s="94" t="n">
        <v>61.37</v>
      </c>
      <c r="P23" s="94" t="n">
        <v>20.28</v>
      </c>
      <c r="Q23" s="94" t="n">
        <v>20.59</v>
      </c>
      <c r="R23" s="94" t="n">
        <v>19.17</v>
      </c>
      <c r="S23" s="94" t="n">
        <v>52.71</v>
      </c>
      <c r="T23" s="99">
        <f>IF(AND(O23&gt;0,O23&lt;36),1,IF(AND(O23&gt;=36,O23&lt;51),2,IF(AND(O23&gt;=51,O23&lt;71),3,IF(AND(O23&gt;=71,O23&lt;=100),4,))))</f>
        <v/>
      </c>
      <c r="U23" s="99">
        <f>IF(AND(P23&gt;0,P23&lt;41),1,IF(AND(P23&gt;=41,P23&lt;56),2,IF(AND(P23&gt;=56,P23&lt;71),3,IF(AND(P23&gt;=71,P23&lt;=100),4,))))</f>
        <v/>
      </c>
      <c r="V23" s="99">
        <f>IF(AND(Q23&gt;0,Q23&lt;41),1,IF(AND(Q23&gt;=41,Q23&lt;56),2,IF(AND(Q23&gt;=56,Q23&lt;71),3,IF(AND(Q23&gt;=71,Q23&lt;=100),4,))))</f>
        <v/>
      </c>
      <c r="W23" s="99">
        <f>IF(AND(R23&gt;0,R23&lt;36),1,IF(AND(R23&gt;=36,R23&lt;51),2,IF(AND(R23&gt;=51,R23&lt;66),3,IF(AND(R23&gt;=66,R23&lt;=100),4,))))</f>
        <v/>
      </c>
      <c r="X23" s="100">
        <f>IF(AND(S23&gt;0,S23&lt;37),1,IF(AND(S23&gt;=37,S23&lt;58),2,IF(AND(S23&gt;=58,S23&lt;71),3,IF(AND(S23&gt;=71,S23&lt;=100),4,))))</f>
        <v/>
      </c>
      <c r="Y23" s="101">
        <f>IF(SUM(AC23:AG23)=0, "", ROUND(((AC23*3+AD23*3+AE23*3+AF23*3+AG23*1)/13)*5,0))</f>
        <v/>
      </c>
      <c r="Z23" s="99">
        <f>IF(OR($C23="",Y23=""),"",COUNTIFS($C$4:$C$1500,$C23,Y$4:Y$1500,"&gt;"&amp;Y23)+1)</f>
        <v/>
      </c>
      <c r="AA23" s="99">
        <f>IF(OR($C23="",Y23=""),"",IF(AND($C23&gt;=1001,$C23&lt;=1005),COUNTIFS($C$4:$C$1500,"&gt;=1001",$C$4:$C$1500,"&lt;=1005",Y$4:Y$1500,"&gt;"&amp;Y23)+1,IF(AND($C23&gt;=1101,$C23&lt;=1105),COUNTIFS($C$4:$C$1500,"&gt;=1101",$C$4:$C$1500,"&lt;=1105",Y$4:Y$1500,"&gt;"&amp;Y23)+1,IF(AND($C23&gt;=901,$C23&lt;=905),COUNTIFS($C$4:$C$1500,"&gt;=901",$C$4:$C$1500,"&lt;=905",Y$4:Y$1500,"&gt;"&amp;Y23)+1,IF(AND($C23&gt;=801,$C23&lt;=805),COUNTIFS($C$4:$C$1500,"&gt;=801",$C$4:$C$1500,"&lt;=805",Y$4:Y$1500,"&gt;"&amp;Y23)+1,IF(AND($C23&gt;=701,$C23&lt;=705),COUNTIFS($C$4:$C$1500,"&gt;=701",$C$4:$C$1500,"&lt;=705",Y$4:Y$1500,"&gt;"&amp;Y23)+1,IF(AND($C23&gt;=601,$C23&lt;=606),COUNTIFS($C$4:$C$1500,"&gt;=601",$C$4:$C$1500,"&lt;=606",Y$4:Y$1500,"&gt;"&amp;Y23)+1,"")))))))</f>
        <v/>
      </c>
      <c r="AB23" s="99">
        <f>IF(OR($C23="",Y23=""),"",IF(OR(AND($C23&gt;=1001,$C23&lt;=1005),AND($C23&gt;=1101,$C23&lt;=1105)),COUNTIFS($C$4:$C$1500,"&gt;=1001",$C$4:$C$1500,"&lt;=1005",Y$4:Y$1500,"&gt;"&amp;Y23)+COUNTIFS($C$4:$C$1500,"&gt;=1101",$C$4:$C$1500,"&lt;=1105",Y$4:Y$1500,"&gt;"&amp;Y23)+1,""))</f>
        <v/>
      </c>
      <c r="AC23" s="94" t="n">
        <v>33</v>
      </c>
      <c r="AD23" s="94" t="n">
        <v>51.07</v>
      </c>
      <c r="AE23" s="94" t="n">
        <v>30.25</v>
      </c>
      <c r="AF23" s="94" t="n">
        <v>65.63</v>
      </c>
      <c r="AG23" s="94" t="n">
        <v>36.67</v>
      </c>
      <c r="AH23" s="99">
        <f>IF(AND(AC23&gt;0,AC23&lt;36),1,IF(AND(AC23&gt;=36,AC23&lt;51),2,IF(AND(AC23&gt;=51,AC23&lt;71),3,IF(AND(AC23&gt;=71,AC23&lt;=100),4,))))</f>
        <v/>
      </c>
      <c r="AI23" s="99">
        <f>IF(AND(AD23&gt;0,AD23&lt;41),1,IF(AND(AD23&gt;=41,AD23&lt;56),2,IF(AND(AD23&gt;=56,AD23&lt;71),3,IF(AND(AD23&gt;=71,AD23&lt;=100),4,))))</f>
        <v/>
      </c>
      <c r="AJ23" s="99">
        <f>IF(AND(AE23&gt;0,AE23&lt;41),1,IF(AND(AE23&gt;=41,AE23&lt;56),2,IF(AND(AE23&gt;=56,AE23&lt;71),3,IF(AND(AE23&gt;=71,AE23&lt;=100),4,))))</f>
        <v/>
      </c>
      <c r="AK23" s="99">
        <f>IF(AND(AF23&gt;0,AF23&lt;36),1,IF(AND(AF23&gt;=36,AF23&lt;51),2,IF(AND(AF23&gt;=51,AF23&lt;66),3,IF(AND(AF23&gt;=66,AF23&lt;=100),4,))))</f>
        <v/>
      </c>
      <c r="AL23" s="100">
        <f>IF(AND(AG23&gt;0,AG23&lt;37),1,IF(AND(AG23&gt;=37,AG23&lt;58),2,IF(AND(AG23&gt;=58,AG23&lt;71),3,IF(AND(AG23&gt;=71,AG23&lt;=100),4,))))</f>
        <v/>
      </c>
      <c r="AM23" s="101">
        <f>IF((Y23&lt;&gt;"")*(K23&lt;&gt;""),Y23-K23,"")</f>
        <v/>
      </c>
      <c r="AN23" s="99">
        <f>IF((Z23&lt;&gt;"")*(L23&lt;&gt;""),Z23-L23,"")</f>
        <v/>
      </c>
      <c r="AO23" s="99">
        <f>IF((AA23&lt;&gt;"")*(M23&lt;&gt;""),AA23-M23,"")</f>
        <v/>
      </c>
      <c r="AP23" s="99">
        <f>IF((AB23&lt;&gt;"")*(N23&lt;&gt;""),AB23-N23,"")</f>
        <v/>
      </c>
      <c r="AQ23" s="94">
        <f>IF((AC23&lt;&gt;"")*(O23&lt;&gt;""),AC23-O23,"")</f>
        <v/>
      </c>
      <c r="AR23" s="94">
        <f>IF((AD23&lt;&gt;"")*(P23&lt;&gt;""),AD23-P23,"")</f>
        <v/>
      </c>
      <c r="AS23" s="94">
        <f>IF((AE23&lt;&gt;"")*(Q23&lt;&gt;""),AE23-Q23,"")</f>
        <v/>
      </c>
      <c r="AT23" s="94">
        <f>IF((AF23&lt;&gt;"")*(R23&lt;&gt;""),AF23-R23,"")</f>
        <v/>
      </c>
      <c r="AU23" s="94">
        <f>IF((AG23&lt;&gt;"")*(S23&lt;&gt;""),AG23-S23,"")</f>
        <v/>
      </c>
      <c r="AV23" s="99">
        <f>IF((AH23&lt;&gt;"")*(T23&lt;&gt;""),AH23-T23,"")</f>
        <v/>
      </c>
      <c r="AW23" s="99">
        <f>IF((AI23&lt;&gt;"")*(U23&lt;&gt;""),AI23-U23,"")</f>
        <v/>
      </c>
      <c r="AX23" s="99">
        <f>IF((AJ23&lt;&gt;"")*(V23&lt;&gt;""),AJ23-V23,"")</f>
        <v/>
      </c>
      <c r="AY23" s="99">
        <f>IF((AK23&lt;&gt;"")*(W23&lt;&gt;""),AK23-W23,"")</f>
        <v/>
      </c>
      <c r="AZ23" s="102">
        <f>IF((AL23&lt;&gt;"")*(X23&lt;&gt;""),AL23-X23,"")</f>
        <v/>
      </c>
      <c r="BA23" s="50">
        <f>IFERROR(__xludf.dummyfunction("AI(""Actúa como un tutor académico y dirígete personalmente al estudiante "" &amp; I23 &amp; "" "" &amp; J23 &amp; "" "" &amp; G23 &amp; "" "" &amp; H23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 &amp; ""'. Diferencias por área: Matemáticas ("" &amp; AQ23 &amp; ""), Ciencias Natura"&amp;"les ("" &amp; AR23 &amp; ""), Sociales ("" &amp; AS23 &amp; ""), Lectura Crítica ("" &amp; AT23 &amp; "") e Inglés ("" &amp; AU23 &amp; ""). Variación en posición: grupo ("" &amp; AN23 &amp; ""), grado ("" &amp; AO23 &amp; "") y media ("" &amp; AP23 &amp; ""). Puntajes Primer Simulacro: Global "" &amp; K23 &amp; "", Mat "" &amp; "&amp;"O4 &amp; "", Cien "" &amp; P23 &amp; "", Soc "" &amp; Q23 &amp; "", Lec "" &amp; R23 &amp; "", Ing "" &amp; S23 &amp; "". Puntajes Segundo Simulacro: Global "" &amp; Y23 &amp; "", Mat "" &amp; AC23 &amp; "", Cien "" &amp; AD23 &amp; "", Soc "" &amp; AE23 &amp; "", Lec "" &amp; AF23 &amp; "", Ing "" &amp; AG23 &amp; "". Escribe un mensaje motivador"&amp;" y breve (máximo 4 líneas)."")
"),"=AI(""Actúa como un tutor académico y dirígete personalmente al estudiante "" &amp; I23 &amp; "" "" &amp; J23 &amp; "" "" &amp; G23 &amp; "" "" &amp; H23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 &amp; ""'. Diferencias por área: Matemáticas ("" &amp; AQ23 &amp; ""), Ciencias Natur"&amp;"ales ("" &amp; AR23 &amp; ""), Sociales ("" &amp; AS23 &amp; ""), Lectura Crítica ("" &amp; AT23 &amp; "") e Inglés ("" &amp; AU23 &amp; ""). Variación en posición: grupo ("" &amp; AN23 &amp; ""), grado ("" &amp; AO23 &amp; "") y media ("" &amp; AP23 &amp; ""). Puntajes Primer Simulacro: Global "" &amp; K23 &amp; "", Mat "" &amp;"&amp;" O23 &amp; "", Cien "" &amp; P23 &amp; "", Soc "" &amp; Q23 &amp; "", Lec "" &amp; R23 &amp; "", Ing "" &amp; S23 &amp; "". Puntajes Segundo Simulacro: Global "" &amp; Y23 &amp; "", Mat "" &amp; AC23 &amp; "", Cien "" &amp; AD23 &amp; "", Soc "" &amp; AE23 &amp; "", Lec "" &amp; AF23 &amp; "", Ing "" &amp; AG23 &amp; "". Escribe un mensaje motivado"&amp;"r y breve (máximo 4 líneas)."")
")</f>
        <v/>
      </c>
    </row>
    <row r="24" ht="15.75" customHeight="1" s="42">
      <c r="A24" s="93" t="n"/>
      <c r="B24" s="94" t="inlineStr">
        <is>
          <t>Bachillerato</t>
        </is>
      </c>
      <c r="C24" s="94" t="n">
        <v>601</v>
      </c>
      <c r="D24" s="94" t="n"/>
      <c r="E24" s="95" t="n"/>
      <c r="F24" s="96">
        <f>TRIM(G24&amp;" "&amp;H24&amp;" "&amp;I24&amp;" "&amp;J24)</f>
        <v/>
      </c>
      <c r="G24" s="94" t="inlineStr">
        <is>
          <t>Mathias</t>
        </is>
      </c>
      <c r="H24" s="94" t="inlineStr">
        <is>
          <t>Molina</t>
        </is>
      </c>
      <c r="I24" s="94" t="inlineStr">
        <is>
          <t>Cano</t>
        </is>
      </c>
      <c r="J24" s="97" t="n"/>
      <c r="K24" s="98">
        <f>IF(SUM(O24:S24)=0, "", ROUND(((O24*3+P24*3+Q24*3+R24*3+S24*1)/13)*5,0))</f>
        <v/>
      </c>
      <c r="L24" s="99">
        <f>IF(OR($C24="",K24=""),"",COUNTIFS($C$4:$C$1500,$C24,K$4:K$1500,"&gt;"&amp;K24)+1)</f>
        <v/>
      </c>
      <c r="M24" s="99">
        <f>IF(OR($C24="",K24=""),"",IF(AND($C24&gt;=1001,$C24&lt;=1005),COUNTIFS($C$4:$C$1500,"&gt;=1001",$C$4:$C$1500,"&lt;=1005",K$4:K$1500,"&gt;"&amp;K24)+1,IF(AND($C24&gt;=1101,$C24&lt;=1105),COUNTIFS($C$4:$C$1500,"&gt;=1101",$C$4:$C$1500,"&lt;=1105",K$4:K$1500,"&gt;"&amp;K24)+1,IF(AND($C24&gt;=901,$C24&lt;=905),COUNTIFS($C$4:$C$1500,"&gt;=901",$C$4:$C$1500,"&lt;=905",K$4:K$1500,"&gt;"&amp;K24)+1,IF(AND($C24&gt;=801,$C24&lt;=805),COUNTIFS($C$4:$C$1500,"&gt;=801",$C$4:$C$1500,"&lt;=805",K$4:K$1500,"&gt;"&amp;K24)+1,IF(AND($C24&gt;=701,$C24&lt;=705),COUNTIFS($C$4:$C$1500,"&gt;=701",$C$4:$C$1500,"&lt;=705",K$4:K$1500,"&gt;"&amp;K24)+1,IF(AND($C24&gt;=601,$C24&lt;=606),COUNTIFS($C$4:$C$1500,"&gt;=601",$C$4:$C$1500,"&lt;=606",K$4:K$1500,"&gt;"&amp;K24)+1,"")))))))</f>
        <v/>
      </c>
      <c r="N24" s="99">
        <f>IF(OR($C24="",K24=""),"",IF(OR(AND($C24&gt;=1001,$C24&lt;=1005),AND($C24&gt;=1101,$C24&lt;=1105)),COUNTIFS($C$4:$C$1500,"&gt;=1001",$C$4:$C$1500,"&lt;=1005",K$4:K$1500,"&gt;"&amp;K24)+COUNTIFS($C$4:$C$1500,"&gt;=1101",$C$4:$C$1500,"&lt;=1105",K$4:K$1500,"&gt;"&amp;K24)+1,""))</f>
        <v/>
      </c>
      <c r="O24" s="94" t="n">
        <v>51.7</v>
      </c>
      <c r="P24" s="94" t="n">
        <v>33.61</v>
      </c>
      <c r="Q24" s="94" t="n">
        <v>42.02</v>
      </c>
      <c r="R24" s="94" t="n">
        <v>33.54</v>
      </c>
      <c r="S24" s="94" t="n">
        <v>23.96</v>
      </c>
      <c r="T24" s="99">
        <f>IF(AND(O24&gt;0,O24&lt;36),1,IF(AND(O24&gt;=36,O24&lt;51),2,IF(AND(O24&gt;=51,O24&lt;71),3,IF(AND(O24&gt;=71,O24&lt;=100),4,))))</f>
        <v/>
      </c>
      <c r="U24" s="99">
        <f>IF(AND(P24&gt;0,P24&lt;41),1,IF(AND(P24&gt;=41,P24&lt;56),2,IF(AND(P24&gt;=56,P24&lt;71),3,IF(AND(P24&gt;=71,P24&lt;=100),4,))))</f>
        <v/>
      </c>
      <c r="V24" s="99">
        <f>IF(AND(Q24&gt;0,Q24&lt;41),1,IF(AND(Q24&gt;=41,Q24&lt;56),2,IF(AND(Q24&gt;=56,Q24&lt;71),3,IF(AND(Q24&gt;=71,Q24&lt;=100),4,))))</f>
        <v/>
      </c>
      <c r="W24" s="99">
        <f>IF(AND(R24&gt;0,R24&lt;36),1,IF(AND(R24&gt;=36,R24&lt;51),2,IF(AND(R24&gt;=51,R24&lt;66),3,IF(AND(R24&gt;=66,R24&lt;=100),4,))))</f>
        <v/>
      </c>
      <c r="X24" s="100">
        <f>IF(AND(S24&gt;0,S24&lt;37),1,IF(AND(S24&gt;=37,S24&lt;58),2,IF(AND(S24&gt;=58,S24&lt;71),3,IF(AND(S24&gt;=71,S24&lt;=100),4,))))</f>
        <v/>
      </c>
      <c r="Y24" s="101">
        <f>IF(SUM(AC24:AG24)=0, "", ROUND(((AC24*3+AD24*3+AE24*3+AF24*3+AG24*1)/13)*5,0))</f>
        <v/>
      </c>
      <c r="Z24" s="99">
        <f>IF(OR($C24="",Y24=""),"",COUNTIFS($C$4:$C$1500,$C24,Y$4:Y$1500,"&gt;"&amp;Y24)+1)</f>
        <v/>
      </c>
      <c r="AA24" s="99">
        <f>IF(OR($C24="",Y24=""),"",IF(AND($C24&gt;=1001,$C24&lt;=1005),COUNTIFS($C$4:$C$1500,"&gt;=1001",$C$4:$C$1500,"&lt;=1005",Y$4:Y$1500,"&gt;"&amp;Y24)+1,IF(AND($C24&gt;=1101,$C24&lt;=1105),COUNTIFS($C$4:$C$1500,"&gt;=1101",$C$4:$C$1500,"&lt;=1105",Y$4:Y$1500,"&gt;"&amp;Y24)+1,IF(AND($C24&gt;=901,$C24&lt;=905),COUNTIFS($C$4:$C$1500,"&gt;=901",$C$4:$C$1500,"&lt;=905",Y$4:Y$1500,"&gt;"&amp;Y24)+1,IF(AND($C24&gt;=801,$C24&lt;=805),COUNTIFS($C$4:$C$1500,"&gt;=801",$C$4:$C$1500,"&lt;=805",Y$4:Y$1500,"&gt;"&amp;Y24)+1,IF(AND($C24&gt;=701,$C24&lt;=705),COUNTIFS($C$4:$C$1500,"&gt;=701",$C$4:$C$1500,"&lt;=705",Y$4:Y$1500,"&gt;"&amp;Y24)+1,IF(AND($C24&gt;=601,$C24&lt;=606),COUNTIFS($C$4:$C$1500,"&gt;=601",$C$4:$C$1500,"&lt;=606",Y$4:Y$1500,"&gt;"&amp;Y24)+1,"")))))))</f>
        <v/>
      </c>
      <c r="AB24" s="99">
        <f>IF(OR($C24="",Y24=""),"",IF(OR(AND($C24&gt;=1001,$C24&lt;=1005),AND($C24&gt;=1101,$C24&lt;=1105)),COUNTIFS($C$4:$C$1500,"&gt;=1001",$C$4:$C$1500,"&lt;=1005",Y$4:Y$1500,"&gt;"&amp;Y24)+COUNTIFS($C$4:$C$1500,"&gt;=1101",$C$4:$C$1500,"&lt;=1105",Y$4:Y$1500,"&gt;"&amp;Y24)+1,""))</f>
        <v/>
      </c>
      <c r="AC24" s="94" t="n">
        <v>46.75</v>
      </c>
      <c r="AD24" s="94" t="n">
        <v>27.62</v>
      </c>
      <c r="AE24" s="94" t="n">
        <v>27.5</v>
      </c>
      <c r="AF24" s="94" t="n">
        <v>39.38</v>
      </c>
      <c r="AG24" s="94" t="n">
        <v>32.08</v>
      </c>
      <c r="AH24" s="99">
        <f>IF(AND(AC24&gt;0,AC24&lt;36),1,IF(AND(AC24&gt;=36,AC24&lt;51),2,IF(AND(AC24&gt;=51,AC24&lt;71),3,IF(AND(AC24&gt;=71,AC24&lt;=100),4,))))</f>
        <v/>
      </c>
      <c r="AI24" s="99">
        <f>IF(AND(AD24&gt;0,AD24&lt;41),1,IF(AND(AD24&gt;=41,AD24&lt;56),2,IF(AND(AD24&gt;=56,AD24&lt;71),3,IF(AND(AD24&gt;=71,AD24&lt;=100),4,))))</f>
        <v/>
      </c>
      <c r="AJ24" s="99">
        <f>IF(AND(AE24&gt;0,AE24&lt;41),1,IF(AND(AE24&gt;=41,AE24&lt;56),2,IF(AND(AE24&gt;=56,AE24&lt;71),3,IF(AND(AE24&gt;=71,AE24&lt;=100),4,))))</f>
        <v/>
      </c>
      <c r="AK24" s="99">
        <f>IF(AND(AF24&gt;0,AF24&lt;36),1,IF(AND(AF24&gt;=36,AF24&lt;51),2,IF(AND(AF24&gt;=51,AF24&lt;66),3,IF(AND(AF24&gt;=66,AF24&lt;=100),4,))))</f>
        <v/>
      </c>
      <c r="AL24" s="100">
        <f>IF(AND(AG24&gt;0,AG24&lt;37),1,IF(AND(AG24&gt;=37,AG24&lt;58),2,IF(AND(AG24&gt;=58,AG24&lt;71),3,IF(AND(AG24&gt;=71,AG24&lt;=100),4,))))</f>
        <v/>
      </c>
      <c r="AM24" s="101">
        <f>IF((Y24&lt;&gt;"")*(K24&lt;&gt;""),Y24-K24,"")</f>
        <v/>
      </c>
      <c r="AN24" s="99">
        <f>IF((Z24&lt;&gt;"")*(L24&lt;&gt;""),Z24-L24,"")</f>
        <v/>
      </c>
      <c r="AO24" s="99">
        <f>IF((AA24&lt;&gt;"")*(M24&lt;&gt;""),AA24-M24,"")</f>
        <v/>
      </c>
      <c r="AP24" s="99">
        <f>IF((AB24&lt;&gt;"")*(N24&lt;&gt;""),AB24-N24,"")</f>
        <v/>
      </c>
      <c r="AQ24" s="94">
        <f>IF((AC24&lt;&gt;"")*(O24&lt;&gt;""),AC24-O24,"")</f>
        <v/>
      </c>
      <c r="AR24" s="94">
        <f>IF((AD24&lt;&gt;"")*(P24&lt;&gt;""),AD24-P24,"")</f>
        <v/>
      </c>
      <c r="AS24" s="94">
        <f>IF((AE24&lt;&gt;"")*(Q24&lt;&gt;""),AE24-Q24,"")</f>
        <v/>
      </c>
      <c r="AT24" s="94">
        <f>IF((AF24&lt;&gt;"")*(R24&lt;&gt;""),AF24-R24,"")</f>
        <v/>
      </c>
      <c r="AU24" s="94">
        <f>IF((AG24&lt;&gt;"")*(S24&lt;&gt;""),AG24-S24,"")</f>
        <v/>
      </c>
      <c r="AV24" s="99">
        <f>IF((AH24&lt;&gt;"")*(T24&lt;&gt;""),AH24-T24,"")</f>
        <v/>
      </c>
      <c r="AW24" s="99">
        <f>IF((AI24&lt;&gt;"")*(U24&lt;&gt;""),AI24-U24,"")</f>
        <v/>
      </c>
      <c r="AX24" s="99">
        <f>IF((AJ24&lt;&gt;"")*(V24&lt;&gt;""),AJ24-V24,"")</f>
        <v/>
      </c>
      <c r="AY24" s="99">
        <f>IF((AK24&lt;&gt;"")*(W24&lt;&gt;""),AK24-W24,"")</f>
        <v/>
      </c>
      <c r="AZ24" s="102">
        <f>IF((AL24&lt;&gt;"")*(X24&lt;&gt;""),AL24-X24,"")</f>
        <v/>
      </c>
      <c r="BA24" s="50">
        <f>IFERROR(__xludf.dummyfunction("AI(""Actúa como un tutor académico y dirígete personalmente al estudiante "" &amp; I24 &amp; "" "" &amp; J24 &amp; "" "" &amp; G24 &amp; "" "" &amp; H24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 &amp; ""'. Diferencias por área: Matemáticas ("" &amp; AQ24 &amp; ""), Ciencias Natura"&amp;"les ("" &amp; AR24 &amp; ""), Sociales ("" &amp; AS24 &amp; ""), Lectura Crítica ("" &amp; AT24 &amp; "") e Inglés ("" &amp; AU24 &amp; ""). Variación en posición: grupo ("" &amp; AN24 &amp; ""), grado ("" &amp; AO24 &amp; "") y media ("" &amp; AP24 &amp; ""). Puntajes Primer Simulacro: Global "" &amp; K24 &amp; "", Mat "" &amp; "&amp;"O4 &amp; "", Cien "" &amp; P24 &amp; "", Soc "" &amp; Q24 &amp; "", Lec "" &amp; R24 &amp; "", Ing "" &amp; S24 &amp; "". Puntajes Segundo Simulacro: Global "" &amp; Y24 &amp; "", Mat "" &amp; AC24 &amp; "", Cien "" &amp; AD24 &amp; "", Soc "" &amp; AE24 &amp; "", Lec "" &amp; AF24 &amp; "", Ing "" &amp; AG24 &amp; "". Escribe un mensaje motivador"&amp;" y breve (máximo 4 líneas)."")
"),"=AI(""Actúa como un tutor académico y dirígete personalmente al estudiante "" &amp; I24 &amp; "" "" &amp; J24 &amp; "" "" &amp; G24 &amp; "" "" &amp; H24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 &amp; ""'. Diferencias por área: Matemáticas ("" &amp; AQ24 &amp; ""), Ciencias Natur"&amp;"ales ("" &amp; AR24 &amp; ""), Sociales ("" &amp; AS24 &amp; ""), Lectura Crítica ("" &amp; AT24 &amp; "") e Inglés ("" &amp; AU24 &amp; ""). Variación en posición: grupo ("" &amp; AN24 &amp; ""), grado ("" &amp; AO24 &amp; "") y media ("" &amp; AP24 &amp; ""). Puntajes Primer Simulacro: Global "" &amp; K24 &amp; "", Mat "" &amp;"&amp;" O24 &amp; "", Cien "" &amp; P24 &amp; "", Soc "" &amp; Q24 &amp; "", Lec "" &amp; R24 &amp; "", Ing "" &amp; S24 &amp; "". Puntajes Segundo Simulacro: Global "" &amp; Y24 &amp; "", Mat "" &amp; AC24 &amp; "", Cien "" &amp; AD24 &amp; "", Soc "" &amp; AE24 &amp; "", Lec "" &amp; AF24 &amp; "", Ing "" &amp; AG24 &amp; "". Escribe un mensaje motivado"&amp;"r y breve (máximo 4 líneas)."")
")</f>
        <v/>
      </c>
    </row>
    <row r="25" ht="15.75" customHeight="1" s="42">
      <c r="A25" s="93" t="n"/>
      <c r="B25" s="94" t="inlineStr">
        <is>
          <t>Bachillerato</t>
        </is>
      </c>
      <c r="C25" s="94" t="n">
        <v>601</v>
      </c>
      <c r="D25" s="94" t="n"/>
      <c r="E25" s="95" t="n"/>
      <c r="F25" s="96">
        <f>TRIM(G25&amp;" "&amp;H25&amp;" "&amp;I25&amp;" "&amp;J25)</f>
        <v/>
      </c>
      <c r="G25" s="94" t="inlineStr">
        <is>
          <t>Mercado</t>
        </is>
      </c>
      <c r="H25" s="94" t="inlineStr">
        <is>
          <t>Ramírez</t>
        </is>
      </c>
      <c r="I25" s="94" t="inlineStr">
        <is>
          <t>Sebastián</t>
        </is>
      </c>
      <c r="J25" s="97" t="inlineStr">
        <is>
          <t>David</t>
        </is>
      </c>
      <c r="K25" s="98">
        <f>IF(SUM(O25:S25)=0, "", ROUND(((O25*3+P25*3+Q25*3+R25*3+S25*1)/13)*5,0))</f>
        <v/>
      </c>
      <c r="L25" s="99">
        <f>IF(OR($C25="",K25=""),"",COUNTIFS($C$4:$C$1500,$C25,K$4:K$1500,"&gt;"&amp;K25)+1)</f>
        <v/>
      </c>
      <c r="M25" s="99">
        <f>IF(OR($C25="",K25=""),"",IF(AND($C25&gt;=1001,$C25&lt;=1005),COUNTIFS($C$4:$C$1500,"&gt;=1001",$C$4:$C$1500,"&lt;=1005",K$4:K$1500,"&gt;"&amp;K25)+1,IF(AND($C25&gt;=1101,$C25&lt;=1105),COUNTIFS($C$4:$C$1500,"&gt;=1101",$C$4:$C$1500,"&lt;=1105",K$4:K$1500,"&gt;"&amp;K25)+1,IF(AND($C25&gt;=901,$C25&lt;=905),COUNTIFS($C$4:$C$1500,"&gt;=901",$C$4:$C$1500,"&lt;=905",K$4:K$1500,"&gt;"&amp;K25)+1,IF(AND($C25&gt;=801,$C25&lt;=805),COUNTIFS($C$4:$C$1500,"&gt;=801",$C$4:$C$1500,"&lt;=805",K$4:K$1500,"&gt;"&amp;K25)+1,IF(AND($C25&gt;=701,$C25&lt;=705),COUNTIFS($C$4:$C$1500,"&gt;=701",$C$4:$C$1500,"&lt;=705",K$4:K$1500,"&gt;"&amp;K25)+1,IF(AND($C25&gt;=601,$C25&lt;=606),COUNTIFS($C$4:$C$1500,"&gt;=601",$C$4:$C$1500,"&lt;=606",K$4:K$1500,"&gt;"&amp;K25)+1,"")))))))</f>
        <v/>
      </c>
      <c r="N25" s="99">
        <f>IF(OR($C25="",K25=""),"",IF(OR(AND($C25&gt;=1001,$C25&lt;=1005),AND($C25&gt;=1101,$C25&lt;=1105)),COUNTIFS($C$4:$C$1500,"&gt;=1001",$C$4:$C$1500,"&lt;=1005",K$4:K$1500,"&gt;"&amp;K25)+COUNTIFS($C$4:$C$1500,"&gt;=1101",$C$4:$C$1500,"&lt;=1105",K$4:K$1500,"&gt;"&amp;K25)+1,""))</f>
        <v/>
      </c>
      <c r="O25" s="94" t="n">
        <v>51.7</v>
      </c>
      <c r="P25" s="94" t="n">
        <v>41.67</v>
      </c>
      <c r="Q25" s="94" t="n">
        <v>39.08</v>
      </c>
      <c r="R25" s="94" t="n">
        <v>19.17</v>
      </c>
      <c r="S25" s="94" t="n">
        <v>52.71</v>
      </c>
      <c r="T25" s="99">
        <f>IF(AND(O25&gt;0,O25&lt;36),1,IF(AND(O25&gt;=36,O25&lt;51),2,IF(AND(O25&gt;=51,O25&lt;71),3,IF(AND(O25&gt;=71,O25&lt;=100),4,))))</f>
        <v/>
      </c>
      <c r="U25" s="99">
        <f>IF(AND(P25&gt;0,P25&lt;41),1,IF(AND(P25&gt;=41,P25&lt;56),2,IF(AND(P25&gt;=56,P25&lt;71),3,IF(AND(P25&gt;=71,P25&lt;=100),4,))))</f>
        <v/>
      </c>
      <c r="V25" s="99">
        <f>IF(AND(Q25&gt;0,Q25&lt;41),1,IF(AND(Q25&gt;=41,Q25&lt;56),2,IF(AND(Q25&gt;=56,Q25&lt;71),3,IF(AND(Q25&gt;=71,Q25&lt;=100),4,))))</f>
        <v/>
      </c>
      <c r="W25" s="99">
        <f>IF(AND(R25&gt;0,R25&lt;36),1,IF(AND(R25&gt;=36,R25&lt;51),2,IF(AND(R25&gt;=51,R25&lt;66),3,IF(AND(R25&gt;=66,R25&lt;=100),4,))))</f>
        <v/>
      </c>
      <c r="X25" s="100">
        <f>IF(AND(S25&gt;0,S25&lt;37),1,IF(AND(S25&gt;=37,S25&lt;58),2,IF(AND(S25&gt;=58,S25&lt;71),3,IF(AND(S25&gt;=71,S25&lt;=100),4,))))</f>
        <v/>
      </c>
      <c r="Y25" s="101">
        <f>IF(SUM(AC25:AG25)=0, "", ROUND(((AC25*3+AD25*3+AE25*3+AF25*3+AG25*1)/13)*5,0))</f>
        <v/>
      </c>
      <c r="Z25" s="99">
        <f>IF(OR($C25="",Y25=""),"",COUNTIFS($C$4:$C$1500,$C25,Y$4:Y$1500,"&gt;"&amp;Y25)+1)</f>
        <v/>
      </c>
      <c r="AA25" s="99">
        <f>IF(OR($C25="",Y25=""),"",IF(AND($C25&gt;=1001,$C25&lt;=1005),COUNTIFS($C$4:$C$1500,"&gt;=1001",$C$4:$C$1500,"&lt;=1005",Y$4:Y$1500,"&gt;"&amp;Y25)+1,IF(AND($C25&gt;=1101,$C25&lt;=1105),COUNTIFS($C$4:$C$1500,"&gt;=1101",$C$4:$C$1500,"&lt;=1105",Y$4:Y$1500,"&gt;"&amp;Y25)+1,IF(AND($C25&gt;=901,$C25&lt;=905),COUNTIFS($C$4:$C$1500,"&gt;=901",$C$4:$C$1500,"&lt;=905",Y$4:Y$1500,"&gt;"&amp;Y25)+1,IF(AND($C25&gt;=801,$C25&lt;=805),COUNTIFS($C$4:$C$1500,"&gt;=801",$C$4:$C$1500,"&lt;=805",Y$4:Y$1500,"&gt;"&amp;Y25)+1,IF(AND($C25&gt;=701,$C25&lt;=705),COUNTIFS($C$4:$C$1500,"&gt;=701",$C$4:$C$1500,"&lt;=705",Y$4:Y$1500,"&gt;"&amp;Y25)+1,IF(AND($C25&gt;=601,$C25&lt;=606),COUNTIFS($C$4:$C$1500,"&gt;=601",$C$4:$C$1500,"&lt;=606",Y$4:Y$1500,"&gt;"&amp;Y25)+1,"")))))))</f>
        <v/>
      </c>
      <c r="AB25" s="99">
        <f>IF(OR($C25="",Y25=""),"",IF(OR(AND($C25&gt;=1001,$C25&lt;=1005),AND($C25&gt;=1101,$C25&lt;=1105)),COUNTIFS($C$4:$C$1500,"&gt;=1001",$C$4:$C$1500,"&lt;=1005",Y$4:Y$1500,"&gt;"&amp;Y25)+COUNTIFS($C$4:$C$1500,"&gt;=1101",$C$4:$C$1500,"&lt;=1105",Y$4:Y$1500,"&gt;"&amp;Y25)+1,""))</f>
        <v/>
      </c>
      <c r="AC25" s="94" t="n"/>
      <c r="AD25" s="94" t="n"/>
      <c r="AE25" s="94" t="n"/>
      <c r="AF25" s="94" t="n"/>
      <c r="AG25" s="94" t="n"/>
      <c r="AH25" s="99">
        <f>IF(AND(AC25&gt;0,AC25&lt;36),1,IF(AND(AC25&gt;=36,AC25&lt;51),2,IF(AND(AC25&gt;=51,AC25&lt;71),3,IF(AND(AC25&gt;=71,AC25&lt;=100),4,))))</f>
        <v/>
      </c>
      <c r="AI25" s="99">
        <f>IF(AND(AD25&gt;0,AD25&lt;41),1,IF(AND(AD25&gt;=41,AD25&lt;56),2,IF(AND(AD25&gt;=56,AD25&lt;71),3,IF(AND(AD25&gt;=71,AD25&lt;=100),4,))))</f>
        <v/>
      </c>
      <c r="AJ25" s="99">
        <f>IF(AND(AE25&gt;0,AE25&lt;41),1,IF(AND(AE25&gt;=41,AE25&lt;56),2,IF(AND(AE25&gt;=56,AE25&lt;71),3,IF(AND(AE25&gt;=71,AE25&lt;=100),4,))))</f>
        <v/>
      </c>
      <c r="AK25" s="99">
        <f>IF(AND(AF25&gt;0,AF25&lt;36),1,IF(AND(AF25&gt;=36,AF25&lt;51),2,IF(AND(AF25&gt;=51,AF25&lt;66),3,IF(AND(AF25&gt;=66,AF25&lt;=100),4,))))</f>
        <v/>
      </c>
      <c r="AL25" s="100">
        <f>IF(AND(AG25&gt;0,AG25&lt;37),1,IF(AND(AG25&gt;=37,AG25&lt;58),2,IF(AND(AG25&gt;=58,AG25&lt;71),3,IF(AND(AG25&gt;=71,AG25&lt;=100),4,))))</f>
        <v/>
      </c>
      <c r="AM25" s="101">
        <f>IF((Y25&lt;&gt;"")*(K25&lt;&gt;""),Y25-K25,"")</f>
        <v/>
      </c>
      <c r="AN25" s="99">
        <f>IF((Z25&lt;&gt;"")*(L25&lt;&gt;""),Z25-L25,"")</f>
        <v/>
      </c>
      <c r="AO25" s="99">
        <f>IF((AA25&lt;&gt;"")*(M25&lt;&gt;""),AA25-M25,"")</f>
        <v/>
      </c>
      <c r="AP25" s="99">
        <f>IF((AB25&lt;&gt;"")*(N25&lt;&gt;""),AB25-N25,"")</f>
        <v/>
      </c>
      <c r="AQ25" s="94">
        <f>IF((AC25&lt;&gt;"")*(O25&lt;&gt;""),AC25-O25,"")</f>
        <v/>
      </c>
      <c r="AR25" s="94">
        <f>IF((AD25&lt;&gt;"")*(P25&lt;&gt;""),AD25-P25,"")</f>
        <v/>
      </c>
      <c r="AS25" s="94">
        <f>IF((AE25&lt;&gt;"")*(Q25&lt;&gt;""),AE25-Q25,"")</f>
        <v/>
      </c>
      <c r="AT25" s="94">
        <f>IF((AF25&lt;&gt;"")*(R25&lt;&gt;""),AF25-R25,"")</f>
        <v/>
      </c>
      <c r="AU25" s="94">
        <f>IF((AG25&lt;&gt;"")*(S25&lt;&gt;""),AG25-S25,"")</f>
        <v/>
      </c>
      <c r="AV25" s="99">
        <f>IF((AH25&lt;&gt;"")*(T25&lt;&gt;""),AH25-T25,"")</f>
        <v/>
      </c>
      <c r="AW25" s="99">
        <f>IF((AI25&lt;&gt;"")*(U25&lt;&gt;""),AI25-U25,"")</f>
        <v/>
      </c>
      <c r="AX25" s="99">
        <f>IF((AJ25&lt;&gt;"")*(V25&lt;&gt;""),AJ25-V25,"")</f>
        <v/>
      </c>
      <c r="AY25" s="99">
        <f>IF((AK25&lt;&gt;"")*(W25&lt;&gt;""),AK25-W25,"")</f>
        <v/>
      </c>
      <c r="AZ25" s="102">
        <f>IF((AL25&lt;&gt;"")*(X25&lt;&gt;""),AL25-X25,"")</f>
        <v/>
      </c>
      <c r="BA25" s="50">
        <f>IFERROR(__xludf.dummyfunction("AI(""Actúa como un tutor académico y dirígete personalmente al estudiante "" &amp; I25 &amp; "" "" &amp; J25 &amp; "" "" &amp; G25 &amp; "" "" &amp; H25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 &amp; ""'. Diferencias por área: Matemáticas ("" &amp; AQ25 &amp; ""), Ciencias Natura"&amp;"les ("" &amp; AR25 &amp; ""), Sociales ("" &amp; AS25 &amp; ""), Lectura Crítica ("" &amp; AT25 &amp; "") e Inglés ("" &amp; AU25 &amp; ""). Variación en posición: grupo ("" &amp; AN25 &amp; ""), grado ("" &amp; AO25 &amp; "") y media ("" &amp; AP25 &amp; ""). Puntajes Primer Simulacro: Global "" &amp; K25 &amp; "", Mat "" &amp; "&amp;"O4 &amp; "", Cien "" &amp; P25 &amp; "", Soc "" &amp; Q25 &amp; "", Lec "" &amp; R25 &amp; "", Ing "" &amp; S25 &amp; "". Puntajes Segundo Simulacro: Global "" &amp; Y25 &amp; "", Mat "" &amp; AC25 &amp; "", Cien "" &amp; AD25 &amp; "", Soc "" &amp; AE25 &amp; "", Lec "" &amp; AF25 &amp; "", Ing "" &amp; AG25 &amp; "". Escribe un mensaje motivador"&amp;" y breve (máximo 4 líneas)."")
"),"=AI(""Actúa como un tutor académico y dirígete personalmente al estudiante "" &amp; I25 &amp; "" "" &amp; J25 &amp; "" "" &amp; G25 &amp; "" "" &amp; H25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 &amp; ""'. Diferencias por área: Matemáticas ("" &amp; AQ25 &amp; ""), Ciencias Natur"&amp;"ales ("" &amp; AR25 &amp; ""), Sociales ("" &amp; AS25 &amp; ""), Lectura Crítica ("" &amp; AT25 &amp; "") e Inglés ("" &amp; AU25 &amp; ""). Variación en posición: grupo ("" &amp; AN25 &amp; ""), grado ("" &amp; AO25 &amp; "") y media ("" &amp; AP25 &amp; ""). Puntajes Primer Simulacro: Global "" &amp; K25 &amp; "", Mat "" &amp;"&amp;" O25 &amp; "", Cien "" &amp; P25 &amp; "", Soc "" &amp; Q25 &amp; "", Lec "" &amp; R25 &amp; "", Ing "" &amp; S25 &amp; "". Puntajes Segundo Simulacro: Global "" &amp; Y25 &amp; "", Mat "" &amp; AC25 &amp; "", Cien "" &amp; AD25 &amp; "", Soc "" &amp; AE25 &amp; "", Lec "" &amp; AF25 &amp; "", Ing "" &amp; AG25 &amp; "". Escribe un mensaje motivado"&amp;"r y breve (máximo 4 líneas)."")
")</f>
        <v/>
      </c>
    </row>
    <row r="26" ht="15.75" customHeight="1" s="42">
      <c r="A26" s="93" t="n"/>
      <c r="B26" s="94" t="inlineStr">
        <is>
          <t>Bachillerato</t>
        </is>
      </c>
      <c r="C26" s="94" t="n">
        <v>601</v>
      </c>
      <c r="D26" s="94" t="n"/>
      <c r="E26" s="95" t="n"/>
      <c r="F26" s="96">
        <f>TRIM(G26&amp;" "&amp;H26&amp;" "&amp;I26&amp;" "&amp;J26)</f>
        <v/>
      </c>
      <c r="G26" s="94" t="inlineStr">
        <is>
          <t>Naranjo</t>
        </is>
      </c>
      <c r="H26" s="94" t="inlineStr">
        <is>
          <t>Hernández</t>
        </is>
      </c>
      <c r="I26" s="94" t="inlineStr">
        <is>
          <t>Juan</t>
        </is>
      </c>
      <c r="J26" s="97" t="inlineStr">
        <is>
          <t>Sebastián</t>
        </is>
      </c>
      <c r="K26" s="98">
        <f>IF(SUM(O26:S26)=0, "", ROUND(((O26*3+P26*3+Q26*3+R26*3+S26*1)/13)*5,0))</f>
        <v/>
      </c>
      <c r="L26" s="99">
        <f>IF(OR($C26="",K26=""),"",COUNTIFS($C$4:$C$1500,$C26,K$4:K$1500,"&gt;"&amp;K26)+1)</f>
        <v/>
      </c>
      <c r="M26" s="99">
        <f>IF(OR($C26="",K26=""),"",IF(AND($C26&gt;=1001,$C26&lt;=1005),COUNTIFS($C$4:$C$1500,"&gt;=1001",$C$4:$C$1500,"&lt;=1005",K$4:K$1500,"&gt;"&amp;K26)+1,IF(AND($C26&gt;=1101,$C26&lt;=1105),COUNTIFS($C$4:$C$1500,"&gt;=1101",$C$4:$C$1500,"&lt;=1105",K$4:K$1500,"&gt;"&amp;K26)+1,IF(AND($C26&gt;=901,$C26&lt;=905),COUNTIFS($C$4:$C$1500,"&gt;=901",$C$4:$C$1500,"&lt;=905",K$4:K$1500,"&gt;"&amp;K26)+1,IF(AND($C26&gt;=801,$C26&lt;=805),COUNTIFS($C$4:$C$1500,"&gt;=801",$C$4:$C$1500,"&lt;=805",K$4:K$1500,"&gt;"&amp;K26)+1,IF(AND($C26&gt;=701,$C26&lt;=705),COUNTIFS($C$4:$C$1500,"&gt;=701",$C$4:$C$1500,"&lt;=705",K$4:K$1500,"&gt;"&amp;K26)+1,IF(AND($C26&gt;=601,$C26&lt;=606),COUNTIFS($C$4:$C$1500,"&gt;=601",$C$4:$C$1500,"&lt;=606",K$4:K$1500,"&gt;"&amp;K26)+1,"")))))))</f>
        <v/>
      </c>
      <c r="N26" s="99">
        <f>IF(OR($C26="",K26=""),"",IF(OR(AND($C26&gt;=1001,$C26&lt;=1005),AND($C26&gt;=1101,$C26&lt;=1105)),COUNTIFS($C$4:$C$1500,"&gt;=1001",$C$4:$C$1500,"&lt;=1005",K$4:K$1500,"&gt;"&amp;K26)+COUNTIFS($C$4:$C$1500,"&gt;=1101",$C$4:$C$1500,"&lt;=1105",K$4:K$1500,"&gt;"&amp;K26)+1,""))</f>
        <v/>
      </c>
      <c r="O26" s="94" t="n">
        <v>36.72</v>
      </c>
      <c r="P26" s="94" t="n">
        <v>27.22</v>
      </c>
      <c r="Q26" s="94" t="n">
        <v>17.23</v>
      </c>
      <c r="R26" s="94" t="n">
        <v>33.54</v>
      </c>
      <c r="S26" s="94" t="n">
        <v>33.54</v>
      </c>
      <c r="T26" s="99">
        <f>IF(AND(O26&gt;0,O26&lt;36),1,IF(AND(O26&gt;=36,O26&lt;51),2,IF(AND(O26&gt;=51,O26&lt;71),3,IF(AND(O26&gt;=71,O26&lt;=100),4,))))</f>
        <v/>
      </c>
      <c r="U26" s="99">
        <f>IF(AND(P26&gt;0,P26&lt;41),1,IF(AND(P26&gt;=41,P26&lt;56),2,IF(AND(P26&gt;=56,P26&lt;71),3,IF(AND(P26&gt;=71,P26&lt;=100),4,))))</f>
        <v/>
      </c>
      <c r="V26" s="99">
        <f>IF(AND(Q26&gt;0,Q26&lt;41),1,IF(AND(Q26&gt;=41,Q26&lt;56),2,IF(AND(Q26&gt;=56,Q26&lt;71),3,IF(AND(Q26&gt;=71,Q26&lt;=100),4,))))</f>
        <v/>
      </c>
      <c r="W26" s="99">
        <f>IF(AND(R26&gt;0,R26&lt;36),1,IF(AND(R26&gt;=36,R26&lt;51),2,IF(AND(R26&gt;=51,R26&lt;66),3,IF(AND(R26&gt;=66,R26&lt;=100),4,))))</f>
        <v/>
      </c>
      <c r="X26" s="100">
        <f>IF(AND(S26&gt;0,S26&lt;37),1,IF(AND(S26&gt;=37,S26&lt;58),2,IF(AND(S26&gt;=58,S26&lt;71),3,IF(AND(S26&gt;=71,S26&lt;=100),4,))))</f>
        <v/>
      </c>
      <c r="Y26" s="101">
        <f>IF(SUM(AC26:AG26)=0, "", ROUND(((AC26*3+AD26*3+AE26*3+AF26*3+AG26*1)/13)*5,0))</f>
        <v/>
      </c>
      <c r="Z26" s="99">
        <f>IF(OR($C26="",Y26=""),"",COUNTIFS($C$4:$C$1500,$C26,Y$4:Y$1500,"&gt;"&amp;Y26)+1)</f>
        <v/>
      </c>
      <c r="AA26" s="99">
        <f>IF(OR($C26="",Y26=""),"",IF(AND($C26&gt;=1001,$C26&lt;=1005),COUNTIFS($C$4:$C$1500,"&gt;=1001",$C$4:$C$1500,"&lt;=1005",Y$4:Y$1500,"&gt;"&amp;Y26)+1,IF(AND($C26&gt;=1101,$C26&lt;=1105),COUNTIFS($C$4:$C$1500,"&gt;=1101",$C$4:$C$1500,"&lt;=1105",Y$4:Y$1500,"&gt;"&amp;Y26)+1,IF(AND($C26&gt;=901,$C26&lt;=905),COUNTIFS($C$4:$C$1500,"&gt;=901",$C$4:$C$1500,"&lt;=905",Y$4:Y$1500,"&gt;"&amp;Y26)+1,IF(AND($C26&gt;=801,$C26&lt;=805),COUNTIFS($C$4:$C$1500,"&gt;=801",$C$4:$C$1500,"&lt;=805",Y$4:Y$1500,"&gt;"&amp;Y26)+1,IF(AND($C26&gt;=701,$C26&lt;=705),COUNTIFS($C$4:$C$1500,"&gt;=701",$C$4:$C$1500,"&lt;=705",Y$4:Y$1500,"&gt;"&amp;Y26)+1,IF(AND($C26&gt;=601,$C26&lt;=606),COUNTIFS($C$4:$C$1500,"&gt;=601",$C$4:$C$1500,"&lt;=606",Y$4:Y$1500,"&gt;"&amp;Y26)+1,"")))))))</f>
        <v/>
      </c>
      <c r="AB26" s="99">
        <f>IF(OR($C26="",Y26=""),"",IF(OR(AND($C26&gt;=1001,$C26&lt;=1005),AND($C26&gt;=1101,$C26&lt;=1105)),COUNTIFS($C$4:$C$1500,"&gt;=1001",$C$4:$C$1500,"&lt;=1005",Y$4:Y$1500,"&gt;"&amp;Y26)+COUNTIFS($C$4:$C$1500,"&gt;=1101",$C$4:$C$1500,"&lt;=1105",Y$4:Y$1500,"&gt;"&amp;Y26)+1,""))</f>
        <v/>
      </c>
      <c r="AC26" s="94" t="n">
        <v>60.5</v>
      </c>
      <c r="AD26" s="94" t="n">
        <v>37.92</v>
      </c>
      <c r="AE26" s="94" t="n">
        <v>66</v>
      </c>
      <c r="AF26" s="94" t="n">
        <v>48.13</v>
      </c>
      <c r="AG26" s="94" t="n">
        <v>18.33</v>
      </c>
      <c r="AH26" s="99">
        <f>IF(AND(AC26&gt;0,AC26&lt;36),1,IF(AND(AC26&gt;=36,AC26&lt;51),2,IF(AND(AC26&gt;=51,AC26&lt;71),3,IF(AND(AC26&gt;=71,AC26&lt;=100),4,))))</f>
        <v/>
      </c>
      <c r="AI26" s="99">
        <f>IF(AND(AD26&gt;0,AD26&lt;41),1,IF(AND(AD26&gt;=41,AD26&lt;56),2,IF(AND(AD26&gt;=56,AD26&lt;71),3,IF(AND(AD26&gt;=71,AD26&lt;=100),4,))))</f>
        <v/>
      </c>
      <c r="AJ26" s="99">
        <f>IF(AND(AE26&gt;0,AE26&lt;41),1,IF(AND(AE26&gt;=41,AE26&lt;56),2,IF(AND(AE26&gt;=56,AE26&lt;71),3,IF(AND(AE26&gt;=71,AE26&lt;=100),4,))))</f>
        <v/>
      </c>
      <c r="AK26" s="99">
        <f>IF(AND(AF26&gt;0,AF26&lt;36),1,IF(AND(AF26&gt;=36,AF26&lt;51),2,IF(AND(AF26&gt;=51,AF26&lt;66),3,IF(AND(AF26&gt;=66,AF26&lt;=100),4,))))</f>
        <v/>
      </c>
      <c r="AL26" s="100">
        <f>IF(AND(AG26&gt;0,AG26&lt;37),1,IF(AND(AG26&gt;=37,AG26&lt;58),2,IF(AND(AG26&gt;=58,AG26&lt;71),3,IF(AND(AG26&gt;=71,AG26&lt;=100),4,))))</f>
        <v/>
      </c>
      <c r="AM26" s="101">
        <f>IF((Y26&lt;&gt;"")*(K26&lt;&gt;""),Y26-K26,"")</f>
        <v/>
      </c>
      <c r="AN26" s="99">
        <f>IF((Z26&lt;&gt;"")*(L26&lt;&gt;""),Z26-L26,"")</f>
        <v/>
      </c>
      <c r="AO26" s="99">
        <f>IF((AA26&lt;&gt;"")*(M26&lt;&gt;""),AA26-M26,"")</f>
        <v/>
      </c>
      <c r="AP26" s="99">
        <f>IF((AB26&lt;&gt;"")*(N26&lt;&gt;""),AB26-N26,"")</f>
        <v/>
      </c>
      <c r="AQ26" s="94">
        <f>IF((AC26&lt;&gt;"")*(O26&lt;&gt;""),AC26-O26,"")</f>
        <v/>
      </c>
      <c r="AR26" s="94">
        <f>IF((AD26&lt;&gt;"")*(P26&lt;&gt;""),AD26-P26,"")</f>
        <v/>
      </c>
      <c r="AS26" s="94">
        <f>IF((AE26&lt;&gt;"")*(Q26&lt;&gt;""),AE26-Q26,"")</f>
        <v/>
      </c>
      <c r="AT26" s="94">
        <f>IF((AF26&lt;&gt;"")*(R26&lt;&gt;""),AF26-R26,"")</f>
        <v/>
      </c>
      <c r="AU26" s="94">
        <f>IF((AG26&lt;&gt;"")*(S26&lt;&gt;""),AG26-S26,"")</f>
        <v/>
      </c>
      <c r="AV26" s="99">
        <f>IF((AH26&lt;&gt;"")*(T26&lt;&gt;""),AH26-T26,"")</f>
        <v/>
      </c>
      <c r="AW26" s="99">
        <f>IF((AI26&lt;&gt;"")*(U26&lt;&gt;""),AI26-U26,"")</f>
        <v/>
      </c>
      <c r="AX26" s="99">
        <f>IF((AJ26&lt;&gt;"")*(V26&lt;&gt;""),AJ26-V26,"")</f>
        <v/>
      </c>
      <c r="AY26" s="99">
        <f>IF((AK26&lt;&gt;"")*(W26&lt;&gt;""),AK26-W26,"")</f>
        <v/>
      </c>
      <c r="AZ26" s="102">
        <f>IF((AL26&lt;&gt;"")*(X26&lt;&gt;""),AL26-X26,"")</f>
        <v/>
      </c>
      <c r="BA26" s="50">
        <f>IFERROR(__xludf.dummyfunction("AI(""Actúa como un tutor académico y dirígete personalmente al estudiante "" &amp; I26 &amp; "" "" &amp; J26 &amp; "" "" &amp; G26 &amp; "" "" &amp; H26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 &amp; ""'. Diferencias por área: Matemáticas ("" &amp; AQ26 &amp; ""), Ciencias Natura"&amp;"les ("" &amp; AR26 &amp; ""), Sociales ("" &amp; AS26 &amp; ""), Lectura Crítica ("" &amp; AT26 &amp; "") e Inglés ("" &amp; AU26 &amp; ""). Variación en posición: grupo ("" &amp; AN26 &amp; ""), grado ("" &amp; AO26 &amp; "") y media ("" &amp; AP26 &amp; ""). Puntajes Primer Simulacro: Global "" &amp; K26 &amp; "", Mat "" &amp; "&amp;"O4 &amp; "", Cien "" &amp; P26 &amp; "", Soc "" &amp; Q26 &amp; "", Lec "" &amp; R26 &amp; "", Ing "" &amp; S26 &amp; "". Puntajes Segundo Simulacro: Global "" &amp; Y26 &amp; "", Mat "" &amp; AC26 &amp; "", Cien "" &amp; AD26 &amp; "", Soc "" &amp; AE26 &amp; "", Lec "" &amp; AF26 &amp; "", Ing "" &amp; AG26 &amp; "". Escribe un mensaje motivador"&amp;" y breve (máximo 4 líneas)."")
"),"=AI(""Actúa como un tutor académico y dirígete personalmente al estudiante "" &amp; I26 &amp; "" "" &amp; J26 &amp; "" "" &amp; G26 &amp; "" "" &amp; H26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 &amp; ""'. Diferencias por área: Matemáticas ("" &amp; AQ26 &amp; ""), Ciencias Natur"&amp;"ales ("" &amp; AR26 &amp; ""), Sociales ("" &amp; AS26 &amp; ""), Lectura Crítica ("" &amp; AT26 &amp; "") e Inglés ("" &amp; AU26 &amp; ""). Variación en posición: grupo ("" &amp; AN26 &amp; ""), grado ("" &amp; AO26 &amp; "") y media ("" &amp; AP26 &amp; ""). Puntajes Primer Simulacro: Global "" &amp; K26 &amp; "", Mat "" &amp;"&amp;" O26 &amp; "", Cien "" &amp; P26 &amp; "", Soc "" &amp; Q26 &amp; "", Lec "" &amp; R26 &amp; "", Ing "" &amp; S26 &amp; "". Puntajes Segundo Simulacro: Global "" &amp; Y26 &amp; "", Mat "" &amp; AC26 &amp; "", Cien "" &amp; AD26 &amp; "", Soc "" &amp; AE26 &amp; "", Lec "" &amp; AF26 &amp; "", Ing "" &amp; AG26 &amp; "". Escribe un mensaje motivado"&amp;"r y breve (máximo 4 líneas)."")
")</f>
        <v/>
      </c>
    </row>
    <row r="27" ht="15.75" customHeight="1" s="42">
      <c r="A27" s="93" t="n"/>
      <c r="B27" s="94" t="inlineStr">
        <is>
          <t>Bachillerato</t>
        </is>
      </c>
      <c r="C27" s="94" t="n">
        <v>601</v>
      </c>
      <c r="D27" s="94" t="n"/>
      <c r="E27" s="95" t="n"/>
      <c r="F27" s="96">
        <f>TRIM(G27&amp;" "&amp;H27&amp;" "&amp;I27&amp;" "&amp;J27)</f>
        <v/>
      </c>
      <c r="G27" s="94" t="inlineStr">
        <is>
          <t>Narváez</t>
        </is>
      </c>
      <c r="H27" s="94" t="inlineStr">
        <is>
          <t>Pérez</t>
        </is>
      </c>
      <c r="I27" s="94" t="inlineStr">
        <is>
          <t>Kevin</t>
        </is>
      </c>
      <c r="J27" s="97" t="inlineStr">
        <is>
          <t>Andrés</t>
        </is>
      </c>
      <c r="K27" s="98">
        <f>IF(SUM(O27:S27)=0, "", ROUND(((O27*3+P27*3+Q27*3+R27*3+S27*1)/13)*5,0))</f>
        <v/>
      </c>
      <c r="L27" s="99">
        <f>IF(OR($C27="",K27=""),"",COUNTIFS($C$4:$C$1500,$C27,K$4:K$1500,"&gt;"&amp;K27)+1)</f>
        <v/>
      </c>
      <c r="M27" s="99">
        <f>IF(OR($C27="",K27=""),"",IF(AND($C27&gt;=1001,$C27&lt;=1005),COUNTIFS($C$4:$C$1500,"&gt;=1001",$C$4:$C$1500,"&lt;=1005",K$4:K$1500,"&gt;"&amp;K27)+1,IF(AND($C27&gt;=1101,$C27&lt;=1105),COUNTIFS($C$4:$C$1500,"&gt;=1101",$C$4:$C$1500,"&lt;=1105",K$4:K$1500,"&gt;"&amp;K27)+1,IF(AND($C27&gt;=901,$C27&lt;=905),COUNTIFS($C$4:$C$1500,"&gt;=901",$C$4:$C$1500,"&lt;=905",K$4:K$1500,"&gt;"&amp;K27)+1,IF(AND($C27&gt;=801,$C27&lt;=805),COUNTIFS($C$4:$C$1500,"&gt;=801",$C$4:$C$1500,"&lt;=805",K$4:K$1500,"&gt;"&amp;K27)+1,IF(AND($C27&gt;=701,$C27&lt;=705),COUNTIFS($C$4:$C$1500,"&gt;=701",$C$4:$C$1500,"&lt;=705",K$4:K$1500,"&gt;"&amp;K27)+1,IF(AND($C27&gt;=601,$C27&lt;=606),COUNTIFS($C$4:$C$1500,"&gt;=601",$C$4:$C$1500,"&lt;=606",K$4:K$1500,"&gt;"&amp;K27)+1,"")))))))</f>
        <v/>
      </c>
      <c r="N27" s="99">
        <f>IF(OR($C27="",K27=""),"",IF(OR(AND($C27&gt;=1001,$C27&lt;=1005),AND($C27&gt;=1101,$C27&lt;=1105)),COUNTIFS($C$4:$C$1500,"&gt;=1001",$C$4:$C$1500,"&lt;=1005",K$4:K$1500,"&gt;"&amp;K27)+COUNTIFS($C$4:$C$1500,"&gt;=1101",$C$4:$C$1500,"&lt;=1105",K$4:K$1500,"&gt;"&amp;K27)+1,""))</f>
        <v/>
      </c>
      <c r="O27" s="94" t="n">
        <v>41.55</v>
      </c>
      <c r="P27" s="94" t="n">
        <v>57.08</v>
      </c>
      <c r="Q27" s="94" t="n">
        <v>69.75</v>
      </c>
      <c r="R27" s="94" t="n">
        <v>47.92</v>
      </c>
      <c r="S27" s="94" t="n">
        <v>43.13</v>
      </c>
      <c r="T27" s="99">
        <f>IF(AND(O27&gt;0,O27&lt;36),1,IF(AND(O27&gt;=36,O27&lt;51),2,IF(AND(O27&gt;=51,O27&lt;71),3,IF(AND(O27&gt;=71,O27&lt;=100),4,))))</f>
        <v/>
      </c>
      <c r="U27" s="99">
        <f>IF(AND(P27&gt;0,P27&lt;41),1,IF(AND(P27&gt;=41,P27&lt;56),2,IF(AND(P27&gt;=56,P27&lt;71),3,IF(AND(P27&gt;=71,P27&lt;=100),4,))))</f>
        <v/>
      </c>
      <c r="V27" s="99">
        <f>IF(AND(Q27&gt;0,Q27&lt;41),1,IF(AND(Q27&gt;=41,Q27&lt;56),2,IF(AND(Q27&gt;=56,Q27&lt;71),3,IF(AND(Q27&gt;=71,Q27&lt;=100),4,))))</f>
        <v/>
      </c>
      <c r="W27" s="99">
        <f>IF(AND(R27&gt;0,R27&lt;36),1,IF(AND(R27&gt;=36,R27&lt;51),2,IF(AND(R27&gt;=51,R27&lt;66),3,IF(AND(R27&gt;=66,R27&lt;=100),4,))))</f>
        <v/>
      </c>
      <c r="X27" s="100">
        <f>IF(AND(S27&gt;0,S27&lt;37),1,IF(AND(S27&gt;=37,S27&lt;58),2,IF(AND(S27&gt;=58,S27&lt;71),3,IF(AND(S27&gt;=71,S27&lt;=100),4,))))</f>
        <v/>
      </c>
      <c r="Y27" s="101">
        <f>IF(SUM(AC27:AG27)=0, "", ROUND(((AC27*3+AD27*3+AE27*3+AF27*3+AG27*1)/13)*5,0))</f>
        <v/>
      </c>
      <c r="Z27" s="99">
        <f>IF(OR($C27="",Y27=""),"",COUNTIFS($C$4:$C$1500,$C27,Y$4:Y$1500,"&gt;"&amp;Y27)+1)</f>
        <v/>
      </c>
      <c r="AA27" s="99">
        <f>IF(OR($C27="",Y27=""),"",IF(AND($C27&gt;=1001,$C27&lt;=1005),COUNTIFS($C$4:$C$1500,"&gt;=1001",$C$4:$C$1500,"&lt;=1005",Y$4:Y$1500,"&gt;"&amp;Y27)+1,IF(AND($C27&gt;=1101,$C27&lt;=1105),COUNTIFS($C$4:$C$1500,"&gt;=1101",$C$4:$C$1500,"&lt;=1105",Y$4:Y$1500,"&gt;"&amp;Y27)+1,IF(AND($C27&gt;=901,$C27&lt;=905),COUNTIFS($C$4:$C$1500,"&gt;=901",$C$4:$C$1500,"&lt;=905",Y$4:Y$1500,"&gt;"&amp;Y27)+1,IF(AND($C27&gt;=801,$C27&lt;=805),COUNTIFS($C$4:$C$1500,"&gt;=801",$C$4:$C$1500,"&lt;=805",Y$4:Y$1500,"&gt;"&amp;Y27)+1,IF(AND($C27&gt;=701,$C27&lt;=705),COUNTIFS($C$4:$C$1500,"&gt;=701",$C$4:$C$1500,"&lt;=705",Y$4:Y$1500,"&gt;"&amp;Y27)+1,IF(AND($C27&gt;=601,$C27&lt;=606),COUNTIFS($C$4:$C$1500,"&gt;=601",$C$4:$C$1500,"&lt;=606",Y$4:Y$1500,"&gt;"&amp;Y27)+1,"")))))))</f>
        <v/>
      </c>
      <c r="AB27" s="99">
        <f>IF(OR($C27="",Y27=""),"",IF(OR(AND($C27&gt;=1001,$C27&lt;=1005),AND($C27&gt;=1101,$C27&lt;=1105)),COUNTIFS($C$4:$C$1500,"&gt;=1001",$C$4:$C$1500,"&lt;=1005",Y$4:Y$1500,"&gt;"&amp;Y27)+COUNTIFS($C$4:$C$1500,"&gt;=1101",$C$4:$C$1500,"&lt;=1105",Y$4:Y$1500,"&gt;"&amp;Y27)+1,""))</f>
        <v/>
      </c>
      <c r="AC27" s="94" t="n">
        <v>35.75</v>
      </c>
      <c r="AD27" s="94" t="n">
        <v>50.89</v>
      </c>
      <c r="AE27" s="94" t="n">
        <v>46.75</v>
      </c>
      <c r="AF27" s="94" t="n">
        <v>52.5</v>
      </c>
      <c r="AG27" s="94" t="n">
        <v>50.42</v>
      </c>
      <c r="AH27" s="99">
        <f>IF(AND(AC27&gt;0,AC27&lt;36),1,IF(AND(AC27&gt;=36,AC27&lt;51),2,IF(AND(AC27&gt;=51,AC27&lt;71),3,IF(AND(AC27&gt;=71,AC27&lt;=100),4,))))</f>
        <v/>
      </c>
      <c r="AI27" s="99">
        <f>IF(AND(AD27&gt;0,AD27&lt;41),1,IF(AND(AD27&gt;=41,AD27&lt;56),2,IF(AND(AD27&gt;=56,AD27&lt;71),3,IF(AND(AD27&gt;=71,AD27&lt;=100),4,))))</f>
        <v/>
      </c>
      <c r="AJ27" s="99">
        <f>IF(AND(AE27&gt;0,AE27&lt;41),1,IF(AND(AE27&gt;=41,AE27&lt;56),2,IF(AND(AE27&gt;=56,AE27&lt;71),3,IF(AND(AE27&gt;=71,AE27&lt;=100),4,))))</f>
        <v/>
      </c>
      <c r="AK27" s="99">
        <f>IF(AND(AF27&gt;0,AF27&lt;36),1,IF(AND(AF27&gt;=36,AF27&lt;51),2,IF(AND(AF27&gt;=51,AF27&lt;66),3,IF(AND(AF27&gt;=66,AF27&lt;=100),4,))))</f>
        <v/>
      </c>
      <c r="AL27" s="100">
        <f>IF(AND(AG27&gt;0,AG27&lt;37),1,IF(AND(AG27&gt;=37,AG27&lt;58),2,IF(AND(AG27&gt;=58,AG27&lt;71),3,IF(AND(AG27&gt;=71,AG27&lt;=100),4,))))</f>
        <v/>
      </c>
      <c r="AM27" s="101">
        <f>IF((Y27&lt;&gt;"")*(K27&lt;&gt;""),Y27-K27,"")</f>
        <v/>
      </c>
      <c r="AN27" s="99">
        <f>IF((Z27&lt;&gt;"")*(L27&lt;&gt;""),Z27-L27,"")</f>
        <v/>
      </c>
      <c r="AO27" s="99">
        <f>IF((AA27&lt;&gt;"")*(M27&lt;&gt;""),AA27-M27,"")</f>
        <v/>
      </c>
      <c r="AP27" s="99">
        <f>IF((AB27&lt;&gt;"")*(N27&lt;&gt;""),AB27-N27,"")</f>
        <v/>
      </c>
      <c r="AQ27" s="94">
        <f>IF((AC27&lt;&gt;"")*(O27&lt;&gt;""),AC27-O27,"")</f>
        <v/>
      </c>
      <c r="AR27" s="94">
        <f>IF((AD27&lt;&gt;"")*(P27&lt;&gt;""),AD27-P27,"")</f>
        <v/>
      </c>
      <c r="AS27" s="94">
        <f>IF((AE27&lt;&gt;"")*(Q27&lt;&gt;""),AE27-Q27,"")</f>
        <v/>
      </c>
      <c r="AT27" s="94">
        <f>IF((AF27&lt;&gt;"")*(R27&lt;&gt;""),AF27-R27,"")</f>
        <v/>
      </c>
      <c r="AU27" s="94">
        <f>IF((AG27&lt;&gt;"")*(S27&lt;&gt;""),AG27-S27,"")</f>
        <v/>
      </c>
      <c r="AV27" s="99">
        <f>IF((AH27&lt;&gt;"")*(T27&lt;&gt;""),AH27-T27,"")</f>
        <v/>
      </c>
      <c r="AW27" s="99">
        <f>IF((AI27&lt;&gt;"")*(U27&lt;&gt;""),AI27-U27,"")</f>
        <v/>
      </c>
      <c r="AX27" s="99">
        <f>IF((AJ27&lt;&gt;"")*(V27&lt;&gt;""),AJ27-V27,"")</f>
        <v/>
      </c>
      <c r="AY27" s="99">
        <f>IF((AK27&lt;&gt;"")*(W27&lt;&gt;""),AK27-W27,"")</f>
        <v/>
      </c>
      <c r="AZ27" s="102">
        <f>IF((AL27&lt;&gt;"")*(X27&lt;&gt;""),AL27-X27,"")</f>
        <v/>
      </c>
      <c r="BA27" s="50">
        <f>IFERROR(__xludf.dummyfunction("AI(""Actúa como un tutor académico y dirígete personalmente al estudiante "" &amp; I27 &amp; "" "" &amp; J27 &amp; "" "" &amp; G27 &amp; "" "" &amp; H27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 &amp; ""'. Diferencias por área: Matemáticas ("" &amp; AQ27 &amp; ""), Ciencias Natura"&amp;"les ("" &amp; AR27 &amp; ""), Sociales ("" &amp; AS27 &amp; ""), Lectura Crítica ("" &amp; AT27 &amp; "") e Inglés ("" &amp; AU27 &amp; ""). Variación en posición: grupo ("" &amp; AN27 &amp; ""), grado ("" &amp; AO27 &amp; "") y media ("" &amp; AP27 &amp; ""). Puntajes Primer Simulacro: Global "" &amp; K27 &amp; "", Mat "" &amp; "&amp;"O4 &amp; "", Cien "" &amp; P27 &amp; "", Soc "" &amp; Q27 &amp; "", Lec "" &amp; R27 &amp; "", Ing "" &amp; S27 &amp; "". Puntajes Segundo Simulacro: Global "" &amp; Y27 &amp; "", Mat "" &amp; AC27 &amp; "", Cien "" &amp; AD27 &amp; "", Soc "" &amp; AE27 &amp; "", Lec "" &amp; AF27 &amp; "", Ing "" &amp; AG27 &amp; "". Escribe un mensaje motivador"&amp;" y breve (máximo 4 líneas)."")
"),"=AI(""Actúa como un tutor académico y dirígete personalmente al estudiante "" &amp; I27 &amp; "" "" &amp; J27 &amp; "" "" &amp; G27 &amp; "" "" &amp; H27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 &amp; ""'. Diferencias por área: Matemáticas ("" &amp; AQ27 &amp; ""), Ciencias Natur"&amp;"ales ("" &amp; AR27 &amp; ""), Sociales ("" &amp; AS27 &amp; ""), Lectura Crítica ("" &amp; AT27 &amp; "") e Inglés ("" &amp; AU27 &amp; ""). Variación en posición: grupo ("" &amp; AN27 &amp; ""), grado ("" &amp; AO27 &amp; "") y media ("" &amp; AP27 &amp; ""). Puntajes Primer Simulacro: Global "" &amp; K27 &amp; "", Mat "" &amp;"&amp;" O27 &amp; "", Cien "" &amp; P27 &amp; "", Soc "" &amp; Q27 &amp; "", Lec "" &amp; R27 &amp; "", Ing "" &amp; S27 &amp; "". Puntajes Segundo Simulacro: Global "" &amp; Y27 &amp; "", Mat "" &amp; AC27 &amp; "", Cien "" &amp; AD27 &amp; "", Soc "" &amp; AE27 &amp; "", Lec "" &amp; AF27 &amp; "", Ing "" &amp; AG27 &amp; "". Escribe un mensaje motivado"&amp;"r y breve (máximo 4 líneas)."")
")</f>
        <v/>
      </c>
    </row>
    <row r="28" ht="15.75" customHeight="1" s="42">
      <c r="A28" s="93" t="n"/>
      <c r="B28" s="94" t="inlineStr">
        <is>
          <t>Bachillerato</t>
        </is>
      </c>
      <c r="C28" s="94" t="n">
        <v>601</v>
      </c>
      <c r="D28" s="94" t="n"/>
      <c r="E28" s="95" t="n"/>
      <c r="F28" s="96">
        <f>TRIM(G28&amp;" "&amp;H28&amp;" "&amp;I28&amp;" "&amp;J28)</f>
        <v/>
      </c>
      <c r="G28" s="94" t="inlineStr">
        <is>
          <t>Nuno</t>
        </is>
      </c>
      <c r="H28" s="94" t="inlineStr">
        <is>
          <t>Herrera</t>
        </is>
      </c>
      <c r="I28" s="94" t="inlineStr">
        <is>
          <t>María</t>
        </is>
      </c>
      <c r="J28" s="97" t="inlineStr">
        <is>
          <t>Guadalupe</t>
        </is>
      </c>
      <c r="K28" s="98">
        <f>IF(SUM(O28:S28)=0, "", ROUND(((O28*3+P28*3+Q28*3+R28*3+S28*1)/13)*5,0))</f>
        <v/>
      </c>
      <c r="L28" s="99">
        <f>IF(OR($C28="",K28=""),"",COUNTIFS($C$4:$C$1500,$C28,K$4:K$1500,"&gt;"&amp;K28)+1)</f>
        <v/>
      </c>
      <c r="M28" s="99">
        <f>IF(OR($C28="",K28=""),"",IF(AND($C28&gt;=1001,$C28&lt;=1005),COUNTIFS($C$4:$C$1500,"&gt;=1001",$C$4:$C$1500,"&lt;=1005",K$4:K$1500,"&gt;"&amp;K28)+1,IF(AND($C28&gt;=1101,$C28&lt;=1105),COUNTIFS($C$4:$C$1500,"&gt;=1101",$C$4:$C$1500,"&lt;=1105",K$4:K$1500,"&gt;"&amp;K28)+1,IF(AND($C28&gt;=901,$C28&lt;=905),COUNTIFS($C$4:$C$1500,"&gt;=901",$C$4:$C$1500,"&lt;=905",K$4:K$1500,"&gt;"&amp;K28)+1,IF(AND($C28&gt;=801,$C28&lt;=805),COUNTIFS($C$4:$C$1500,"&gt;=801",$C$4:$C$1500,"&lt;=805",K$4:K$1500,"&gt;"&amp;K28)+1,IF(AND($C28&gt;=701,$C28&lt;=705),COUNTIFS($C$4:$C$1500,"&gt;=701",$C$4:$C$1500,"&lt;=705",K$4:K$1500,"&gt;"&amp;K28)+1,IF(AND($C28&gt;=601,$C28&lt;=606),COUNTIFS($C$4:$C$1500,"&gt;=601",$C$4:$C$1500,"&lt;=606",K$4:K$1500,"&gt;"&amp;K28)+1,"")))))))</f>
        <v/>
      </c>
      <c r="N28" s="99">
        <f>IF(OR($C28="",K28=""),"",IF(OR(AND($C28&gt;=1001,$C28&lt;=1005),AND($C28&gt;=1101,$C28&lt;=1105)),COUNTIFS($C$4:$C$1500,"&gt;=1001",$C$4:$C$1500,"&lt;=1005",K$4:K$1500,"&gt;"&amp;K28)+COUNTIFS($C$4:$C$1500,"&gt;=1101",$C$4:$C$1500,"&lt;=1105",K$4:K$1500,"&gt;"&amp;K28)+1,""))</f>
        <v/>
      </c>
      <c r="O28" s="94" t="n">
        <v>25.13</v>
      </c>
      <c r="P28" s="94" t="n">
        <v>28.47</v>
      </c>
      <c r="Q28" s="94" t="n">
        <v>28.99</v>
      </c>
      <c r="R28" s="94" t="n">
        <v>43.13</v>
      </c>
      <c r="S28" s="94" t="n">
        <v>19.17</v>
      </c>
      <c r="T28" s="99">
        <f>IF(AND(O28&gt;0,O28&lt;36),1,IF(AND(O28&gt;=36,O28&lt;51),2,IF(AND(O28&gt;=51,O28&lt;71),3,IF(AND(O28&gt;=71,O28&lt;=100),4,))))</f>
        <v/>
      </c>
      <c r="U28" s="99">
        <f>IF(AND(P28&gt;0,P28&lt;41),1,IF(AND(P28&gt;=41,P28&lt;56),2,IF(AND(P28&gt;=56,P28&lt;71),3,IF(AND(P28&gt;=71,P28&lt;=100),4,))))</f>
        <v/>
      </c>
      <c r="V28" s="99">
        <f>IF(AND(Q28&gt;0,Q28&lt;41),1,IF(AND(Q28&gt;=41,Q28&lt;56),2,IF(AND(Q28&gt;=56,Q28&lt;71),3,IF(AND(Q28&gt;=71,Q28&lt;=100),4,))))</f>
        <v/>
      </c>
      <c r="W28" s="99">
        <f>IF(AND(R28&gt;0,R28&lt;36),1,IF(AND(R28&gt;=36,R28&lt;51),2,IF(AND(R28&gt;=51,R28&lt;66),3,IF(AND(R28&gt;=66,R28&lt;=100),4,))))</f>
        <v/>
      </c>
      <c r="X28" s="100">
        <f>IF(AND(S28&gt;0,S28&lt;37),1,IF(AND(S28&gt;=37,S28&lt;58),2,IF(AND(S28&gt;=58,S28&lt;71),3,IF(AND(S28&gt;=71,S28&lt;=100),4,))))</f>
        <v/>
      </c>
      <c r="Y28" s="101">
        <f>IF(SUM(AC28:AG28)=0, "", ROUND(((AC28*3+AD28*3+AE28*3+AF28*3+AG28*1)/13)*5,0))</f>
        <v/>
      </c>
      <c r="Z28" s="99">
        <f>IF(OR($C28="",Y28=""),"",COUNTIFS($C$4:$C$1500,$C28,Y$4:Y$1500,"&gt;"&amp;Y28)+1)</f>
        <v/>
      </c>
      <c r="AA28" s="99">
        <f>IF(OR($C28="",Y28=""),"",IF(AND($C28&gt;=1001,$C28&lt;=1005),COUNTIFS($C$4:$C$1500,"&gt;=1001",$C$4:$C$1500,"&lt;=1005",Y$4:Y$1500,"&gt;"&amp;Y28)+1,IF(AND($C28&gt;=1101,$C28&lt;=1105),COUNTIFS($C$4:$C$1500,"&gt;=1101",$C$4:$C$1500,"&lt;=1105",Y$4:Y$1500,"&gt;"&amp;Y28)+1,IF(AND($C28&gt;=901,$C28&lt;=905),COUNTIFS($C$4:$C$1500,"&gt;=901",$C$4:$C$1500,"&lt;=905",Y$4:Y$1500,"&gt;"&amp;Y28)+1,IF(AND($C28&gt;=801,$C28&lt;=805),COUNTIFS($C$4:$C$1500,"&gt;=801",$C$4:$C$1500,"&lt;=805",Y$4:Y$1500,"&gt;"&amp;Y28)+1,IF(AND($C28&gt;=701,$C28&lt;=705),COUNTIFS($C$4:$C$1500,"&gt;=701",$C$4:$C$1500,"&lt;=705",Y$4:Y$1500,"&gt;"&amp;Y28)+1,IF(AND($C28&gt;=601,$C28&lt;=606),COUNTIFS($C$4:$C$1500,"&gt;=601",$C$4:$C$1500,"&lt;=606",Y$4:Y$1500,"&gt;"&amp;Y28)+1,"")))))))</f>
        <v/>
      </c>
      <c r="AB28" s="99">
        <f>IF(OR($C28="",Y28=""),"",IF(OR(AND($C28&gt;=1001,$C28&lt;=1005),AND($C28&gt;=1101,$C28&lt;=1105)),COUNTIFS($C$4:$C$1500,"&gt;=1001",$C$4:$C$1500,"&lt;=1005",Y$4:Y$1500,"&gt;"&amp;Y28)+COUNTIFS($C$4:$C$1500,"&gt;=1101",$C$4:$C$1500,"&lt;=1105",Y$4:Y$1500,"&gt;"&amp;Y28)+1,""))</f>
        <v/>
      </c>
      <c r="AC28" s="94" t="n"/>
      <c r="AD28" s="94" t="n"/>
      <c r="AE28" s="94" t="n"/>
      <c r="AF28" s="94" t="n"/>
      <c r="AG28" s="94" t="n"/>
      <c r="AH28" s="99">
        <f>IF(AND(AC28&gt;0,AC28&lt;36),1,IF(AND(AC28&gt;=36,AC28&lt;51),2,IF(AND(AC28&gt;=51,AC28&lt;71),3,IF(AND(AC28&gt;=71,AC28&lt;=100),4,))))</f>
        <v/>
      </c>
      <c r="AI28" s="99">
        <f>IF(AND(AD28&gt;0,AD28&lt;41),1,IF(AND(AD28&gt;=41,AD28&lt;56),2,IF(AND(AD28&gt;=56,AD28&lt;71),3,IF(AND(AD28&gt;=71,AD28&lt;=100),4,))))</f>
        <v/>
      </c>
      <c r="AJ28" s="99">
        <f>IF(AND(AE28&gt;0,AE28&lt;41),1,IF(AND(AE28&gt;=41,AE28&lt;56),2,IF(AND(AE28&gt;=56,AE28&lt;71),3,IF(AND(AE28&gt;=71,AE28&lt;=100),4,))))</f>
        <v/>
      </c>
      <c r="AK28" s="99">
        <f>IF(AND(AF28&gt;0,AF28&lt;36),1,IF(AND(AF28&gt;=36,AF28&lt;51),2,IF(AND(AF28&gt;=51,AF28&lt;66),3,IF(AND(AF28&gt;=66,AF28&lt;=100),4,))))</f>
        <v/>
      </c>
      <c r="AL28" s="100">
        <f>IF(AND(AG28&gt;0,AG28&lt;37),1,IF(AND(AG28&gt;=37,AG28&lt;58),2,IF(AND(AG28&gt;=58,AG28&lt;71),3,IF(AND(AG28&gt;=71,AG28&lt;=100),4,))))</f>
        <v/>
      </c>
      <c r="AM28" s="101">
        <f>IF((Y28&lt;&gt;"")*(K28&lt;&gt;""),Y28-K28,"")</f>
        <v/>
      </c>
      <c r="AN28" s="99">
        <f>IF((Z28&lt;&gt;"")*(L28&lt;&gt;""),Z28-L28,"")</f>
        <v/>
      </c>
      <c r="AO28" s="99">
        <f>IF((AA28&lt;&gt;"")*(M28&lt;&gt;""),AA28-M28,"")</f>
        <v/>
      </c>
      <c r="AP28" s="99">
        <f>IF((AB28&lt;&gt;"")*(N28&lt;&gt;""),AB28-N28,"")</f>
        <v/>
      </c>
      <c r="AQ28" s="94">
        <f>IF((AC28&lt;&gt;"")*(O28&lt;&gt;""),AC28-O28,"")</f>
        <v/>
      </c>
      <c r="AR28" s="94">
        <f>IF((AD28&lt;&gt;"")*(P28&lt;&gt;""),AD28-P28,"")</f>
        <v/>
      </c>
      <c r="AS28" s="94">
        <f>IF((AE28&lt;&gt;"")*(Q28&lt;&gt;""),AE28-Q28,"")</f>
        <v/>
      </c>
      <c r="AT28" s="94">
        <f>IF((AF28&lt;&gt;"")*(R28&lt;&gt;""),AF28-R28,"")</f>
        <v/>
      </c>
      <c r="AU28" s="94">
        <f>IF((AG28&lt;&gt;"")*(S28&lt;&gt;""),AG28-S28,"")</f>
        <v/>
      </c>
      <c r="AV28" s="99">
        <f>IF((AH28&lt;&gt;"")*(T28&lt;&gt;""),AH28-T28,"")</f>
        <v/>
      </c>
      <c r="AW28" s="99">
        <f>IF((AI28&lt;&gt;"")*(U28&lt;&gt;""),AI28-U28,"")</f>
        <v/>
      </c>
      <c r="AX28" s="99">
        <f>IF((AJ28&lt;&gt;"")*(V28&lt;&gt;""),AJ28-V28,"")</f>
        <v/>
      </c>
      <c r="AY28" s="99">
        <f>IF((AK28&lt;&gt;"")*(W28&lt;&gt;""),AK28-W28,"")</f>
        <v/>
      </c>
      <c r="AZ28" s="102">
        <f>IF((AL28&lt;&gt;"")*(X28&lt;&gt;""),AL28-X28,"")</f>
        <v/>
      </c>
      <c r="BA28" s="50">
        <f>IFERROR(__xludf.dummyfunction("AI(""Actúa como un tutor académico y dirígete personalmente al estudiante "" &amp; I28 &amp; "" "" &amp; J28 &amp; "" "" &amp; G28 &amp; "" "" &amp; H28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 &amp; ""'. Diferencias por área: Matemáticas ("" &amp; AQ28 &amp; ""), Ciencias Natura"&amp;"les ("" &amp; AR28 &amp; ""), Sociales ("" &amp; AS28 &amp; ""), Lectura Crítica ("" &amp; AT28 &amp; "") e Inglés ("" &amp; AU28 &amp; ""). Variación en posición: grupo ("" &amp; AN28 &amp; ""), grado ("" &amp; AO28 &amp; "") y media ("" &amp; AP28 &amp; ""). Puntajes Primer Simulacro: Global "" &amp; K28 &amp; "", Mat "" &amp; "&amp;"O4 &amp; "", Cien "" &amp; P28 &amp; "", Soc "" &amp; Q28 &amp; "", Lec "" &amp; R28 &amp; "", Ing "" &amp; S28 &amp; "". Puntajes Segundo Simulacro: Global "" &amp; Y28 &amp; "", Mat "" &amp; AC28 &amp; "", Cien "" &amp; AD28 &amp; "", Soc "" &amp; AE28 &amp; "", Lec "" &amp; AF28 &amp; "", Ing "" &amp; AG28 &amp; "". Escribe un mensaje motivador"&amp;" y breve (máximo 4 líneas)."")
"),"=AI(""Actúa como un tutor académico y dirígete personalmente al estudiante "" &amp; I28 &amp; "" "" &amp; J28 &amp; "" "" &amp; G28 &amp; "" "" &amp; H28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 &amp; ""'. Diferencias por área: Matemáticas ("" &amp; AQ28 &amp; ""), Ciencias Natur"&amp;"ales ("" &amp; AR28 &amp; ""), Sociales ("" &amp; AS28 &amp; ""), Lectura Crítica ("" &amp; AT28 &amp; "") e Inglés ("" &amp; AU28 &amp; ""). Variación en posición: grupo ("" &amp; AN28 &amp; ""), grado ("" &amp; AO28 &amp; "") y media ("" &amp; AP28 &amp; ""). Puntajes Primer Simulacro: Global "" &amp; K28 &amp; "", Mat "" &amp;"&amp;" O28 &amp; "", Cien "" &amp; P28 &amp; "", Soc "" &amp; Q28 &amp; "", Lec "" &amp; R28 &amp; "", Ing "" &amp; S28 &amp; "". Puntajes Segundo Simulacro: Global "" &amp; Y28 &amp; "", Mat "" &amp; AC28 &amp; "", Cien "" &amp; AD28 &amp; "", Soc "" &amp; AE28 &amp; "", Lec "" &amp; AF28 &amp; "", Ing "" &amp; AG28 &amp; "". Escribe un mensaje motivado"&amp;"r y breve (máximo 4 líneas)."")
")</f>
        <v/>
      </c>
    </row>
    <row r="29" ht="15.75" customHeight="1" s="42">
      <c r="A29" s="93" t="n"/>
      <c r="B29" s="94" t="inlineStr">
        <is>
          <t>Bachillerato</t>
        </is>
      </c>
      <c r="C29" s="94" t="n">
        <v>601</v>
      </c>
      <c r="D29" s="94" t="n"/>
      <c r="E29" s="95" t="n"/>
      <c r="F29" s="96">
        <f>TRIM(G29&amp;" "&amp;H29&amp;" "&amp;I29&amp;" "&amp;J29)</f>
        <v/>
      </c>
      <c r="G29" s="94" t="inlineStr">
        <is>
          <t>Palacios</t>
        </is>
      </c>
      <c r="H29" s="94" t="inlineStr">
        <is>
          <t>Tirado</t>
        </is>
      </c>
      <c r="I29" s="94" t="inlineStr">
        <is>
          <t>Ever</t>
        </is>
      </c>
      <c r="J29" s="97" t="inlineStr">
        <is>
          <t>Luis</t>
        </is>
      </c>
      <c r="K29" s="98">
        <f>IF(SUM(O29:S29)=0, "", ROUND(((O29*3+P29*3+Q29*3+R29*3+S29*1)/13)*5,0))</f>
        <v/>
      </c>
      <c r="L29" s="99">
        <f>IF(OR($C29="",K29=""),"",COUNTIFS($C$4:$C$1500,$C29,K$4:K$1500,"&gt;"&amp;K29)+1)</f>
        <v/>
      </c>
      <c r="M29" s="99">
        <f>IF(OR($C29="",K29=""),"",IF(AND($C29&gt;=1001,$C29&lt;=1005),COUNTIFS($C$4:$C$1500,"&gt;=1001",$C$4:$C$1500,"&lt;=1005",K$4:K$1500,"&gt;"&amp;K29)+1,IF(AND($C29&gt;=1101,$C29&lt;=1105),COUNTIFS($C$4:$C$1500,"&gt;=1101",$C$4:$C$1500,"&lt;=1105",K$4:K$1500,"&gt;"&amp;K29)+1,IF(AND($C29&gt;=901,$C29&lt;=905),COUNTIFS($C$4:$C$1500,"&gt;=901",$C$4:$C$1500,"&lt;=905",K$4:K$1500,"&gt;"&amp;K29)+1,IF(AND($C29&gt;=801,$C29&lt;=805),COUNTIFS($C$4:$C$1500,"&gt;=801",$C$4:$C$1500,"&lt;=805",K$4:K$1500,"&gt;"&amp;K29)+1,IF(AND($C29&gt;=701,$C29&lt;=705),COUNTIFS($C$4:$C$1500,"&gt;=701",$C$4:$C$1500,"&lt;=705",K$4:K$1500,"&gt;"&amp;K29)+1,IF(AND($C29&gt;=601,$C29&lt;=606),COUNTIFS($C$4:$C$1500,"&gt;=601",$C$4:$C$1500,"&lt;=606",K$4:K$1500,"&gt;"&amp;K29)+1,"")))))))</f>
        <v/>
      </c>
      <c r="N29" s="99">
        <f>IF(OR($C29="",K29=""),"",IF(OR(AND($C29&gt;=1001,$C29&lt;=1005),AND($C29&gt;=1101,$C29&lt;=1105)),COUNTIFS($C$4:$C$1500,"&gt;=1001",$C$4:$C$1500,"&lt;=1005",K$4:K$1500,"&gt;"&amp;K29)+COUNTIFS($C$4:$C$1500,"&gt;=1101",$C$4:$C$1500,"&lt;=1105",K$4:K$1500,"&gt;"&amp;K29)+1,""))</f>
        <v/>
      </c>
      <c r="O29" s="94" t="n">
        <v>43</v>
      </c>
      <c r="P29" s="94" t="n">
        <v>23.06</v>
      </c>
      <c r="Q29" s="94" t="n">
        <v>31.93</v>
      </c>
      <c r="R29" s="94" t="n">
        <v>43.13</v>
      </c>
      <c r="S29" s="94" t="n">
        <v>23.96</v>
      </c>
      <c r="T29" s="99">
        <f>IF(AND(O29&gt;0,O29&lt;36),1,IF(AND(O29&gt;=36,O29&lt;51),2,IF(AND(O29&gt;=51,O29&lt;71),3,IF(AND(O29&gt;=71,O29&lt;=100),4,))))</f>
        <v/>
      </c>
      <c r="U29" s="99">
        <f>IF(AND(P29&gt;0,P29&lt;41),1,IF(AND(P29&gt;=41,P29&lt;56),2,IF(AND(P29&gt;=56,P29&lt;71),3,IF(AND(P29&gt;=71,P29&lt;=100),4,))))</f>
        <v/>
      </c>
      <c r="V29" s="99">
        <f>IF(AND(Q29&gt;0,Q29&lt;41),1,IF(AND(Q29&gt;=41,Q29&lt;56),2,IF(AND(Q29&gt;=56,Q29&lt;71),3,IF(AND(Q29&gt;=71,Q29&lt;=100),4,))))</f>
        <v/>
      </c>
      <c r="W29" s="99">
        <f>IF(AND(R29&gt;0,R29&lt;36),1,IF(AND(R29&gt;=36,R29&lt;51),2,IF(AND(R29&gt;=51,R29&lt;66),3,IF(AND(R29&gt;=66,R29&lt;=100),4,))))</f>
        <v/>
      </c>
      <c r="X29" s="100">
        <f>IF(AND(S29&gt;0,S29&lt;37),1,IF(AND(S29&gt;=37,S29&lt;58),2,IF(AND(S29&gt;=58,S29&lt;71),3,IF(AND(S29&gt;=71,S29&lt;=100),4,))))</f>
        <v/>
      </c>
      <c r="Y29" s="101">
        <f>IF(SUM(AC29:AG29)=0, "", ROUND(((AC29*3+AD29*3+AE29*3+AF29*3+AG29*1)/13)*5,0))</f>
        <v/>
      </c>
      <c r="Z29" s="99">
        <f>IF(OR($C29="",Y29=""),"",COUNTIFS($C$4:$C$1500,$C29,Y$4:Y$1500,"&gt;"&amp;Y29)+1)</f>
        <v/>
      </c>
      <c r="AA29" s="99">
        <f>IF(OR($C29="",Y29=""),"",IF(AND($C29&gt;=1001,$C29&lt;=1005),COUNTIFS($C$4:$C$1500,"&gt;=1001",$C$4:$C$1500,"&lt;=1005",Y$4:Y$1500,"&gt;"&amp;Y29)+1,IF(AND($C29&gt;=1101,$C29&lt;=1105),COUNTIFS($C$4:$C$1500,"&gt;=1101",$C$4:$C$1500,"&lt;=1105",Y$4:Y$1500,"&gt;"&amp;Y29)+1,IF(AND($C29&gt;=901,$C29&lt;=905),COUNTIFS($C$4:$C$1500,"&gt;=901",$C$4:$C$1500,"&lt;=905",Y$4:Y$1500,"&gt;"&amp;Y29)+1,IF(AND($C29&gt;=801,$C29&lt;=805),COUNTIFS($C$4:$C$1500,"&gt;=801",$C$4:$C$1500,"&lt;=805",Y$4:Y$1500,"&gt;"&amp;Y29)+1,IF(AND($C29&gt;=701,$C29&lt;=705),COUNTIFS($C$4:$C$1500,"&gt;=701",$C$4:$C$1500,"&lt;=705",Y$4:Y$1500,"&gt;"&amp;Y29)+1,IF(AND($C29&gt;=601,$C29&lt;=606),COUNTIFS($C$4:$C$1500,"&gt;=601",$C$4:$C$1500,"&lt;=606",Y$4:Y$1500,"&gt;"&amp;Y29)+1,"")))))))</f>
        <v/>
      </c>
      <c r="AB29" s="99">
        <f>IF(OR($C29="",Y29=""),"",IF(OR(AND($C29&gt;=1001,$C29&lt;=1005),AND($C29&gt;=1101,$C29&lt;=1105)),COUNTIFS($C$4:$C$1500,"&gt;=1001",$C$4:$C$1500,"&lt;=1005",Y$4:Y$1500,"&gt;"&amp;Y29)+COUNTIFS($C$4:$C$1500,"&gt;=1101",$C$4:$C$1500,"&lt;=1105",Y$4:Y$1500,"&gt;"&amp;Y29)+1,""))</f>
        <v/>
      </c>
      <c r="AC29" s="94" t="n">
        <v>38.5</v>
      </c>
      <c r="AD29" s="94" t="n">
        <v>42.5</v>
      </c>
      <c r="AE29" s="94" t="n">
        <v>44</v>
      </c>
      <c r="AF29" s="94" t="n">
        <v>39.38</v>
      </c>
      <c r="AG29" s="94" t="n">
        <v>22.92</v>
      </c>
      <c r="AH29" s="99">
        <f>IF(AND(AC29&gt;0,AC29&lt;36),1,IF(AND(AC29&gt;=36,AC29&lt;51),2,IF(AND(AC29&gt;=51,AC29&lt;71),3,IF(AND(AC29&gt;=71,AC29&lt;=100),4,))))</f>
        <v/>
      </c>
      <c r="AI29" s="99">
        <f>IF(AND(AD29&gt;0,AD29&lt;41),1,IF(AND(AD29&gt;=41,AD29&lt;56),2,IF(AND(AD29&gt;=56,AD29&lt;71),3,IF(AND(AD29&gt;=71,AD29&lt;=100),4,))))</f>
        <v/>
      </c>
      <c r="AJ29" s="99">
        <f>IF(AND(AE29&gt;0,AE29&lt;41),1,IF(AND(AE29&gt;=41,AE29&lt;56),2,IF(AND(AE29&gt;=56,AE29&lt;71),3,IF(AND(AE29&gt;=71,AE29&lt;=100),4,))))</f>
        <v/>
      </c>
      <c r="AK29" s="99">
        <f>IF(AND(AF29&gt;0,AF29&lt;36),1,IF(AND(AF29&gt;=36,AF29&lt;51),2,IF(AND(AF29&gt;=51,AF29&lt;66),3,IF(AND(AF29&gt;=66,AF29&lt;=100),4,))))</f>
        <v/>
      </c>
      <c r="AL29" s="100">
        <f>IF(AND(AG29&gt;0,AG29&lt;37),1,IF(AND(AG29&gt;=37,AG29&lt;58),2,IF(AND(AG29&gt;=58,AG29&lt;71),3,IF(AND(AG29&gt;=71,AG29&lt;=100),4,))))</f>
        <v/>
      </c>
      <c r="AM29" s="101">
        <f>IF((Y29&lt;&gt;"")*(K29&lt;&gt;""),Y29-K29,"")</f>
        <v/>
      </c>
      <c r="AN29" s="99">
        <f>IF((Z29&lt;&gt;"")*(L29&lt;&gt;""),Z29-L29,"")</f>
        <v/>
      </c>
      <c r="AO29" s="99">
        <f>IF((AA29&lt;&gt;"")*(M29&lt;&gt;""),AA29-M29,"")</f>
        <v/>
      </c>
      <c r="AP29" s="99">
        <f>IF((AB29&lt;&gt;"")*(N29&lt;&gt;""),AB29-N29,"")</f>
        <v/>
      </c>
      <c r="AQ29" s="94">
        <f>IF((AC29&lt;&gt;"")*(O29&lt;&gt;""),AC29-O29,"")</f>
        <v/>
      </c>
      <c r="AR29" s="94">
        <f>IF((AD29&lt;&gt;"")*(P29&lt;&gt;""),AD29-P29,"")</f>
        <v/>
      </c>
      <c r="AS29" s="94">
        <f>IF((AE29&lt;&gt;"")*(Q29&lt;&gt;""),AE29-Q29,"")</f>
        <v/>
      </c>
      <c r="AT29" s="94">
        <f>IF((AF29&lt;&gt;"")*(R29&lt;&gt;""),AF29-R29,"")</f>
        <v/>
      </c>
      <c r="AU29" s="94">
        <f>IF((AG29&lt;&gt;"")*(S29&lt;&gt;""),AG29-S29,"")</f>
        <v/>
      </c>
      <c r="AV29" s="99">
        <f>IF((AH29&lt;&gt;"")*(T29&lt;&gt;""),AH29-T29,"")</f>
        <v/>
      </c>
      <c r="AW29" s="99">
        <f>IF((AI29&lt;&gt;"")*(U29&lt;&gt;""),AI29-U29,"")</f>
        <v/>
      </c>
      <c r="AX29" s="99">
        <f>IF((AJ29&lt;&gt;"")*(V29&lt;&gt;""),AJ29-V29,"")</f>
        <v/>
      </c>
      <c r="AY29" s="99">
        <f>IF((AK29&lt;&gt;"")*(W29&lt;&gt;""),AK29-W29,"")</f>
        <v/>
      </c>
      <c r="AZ29" s="102">
        <f>IF((AL29&lt;&gt;"")*(X29&lt;&gt;""),AL29-X29,"")</f>
        <v/>
      </c>
      <c r="BA29" s="50">
        <f>IFERROR(__xludf.dummyfunction("AI(""Actúa como un tutor académico y dirígete personalmente al estudiante "" &amp; I29 &amp; "" "" &amp; J29 &amp; "" "" &amp; G29 &amp; "" "" &amp; H29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 &amp; ""'. Diferencias por área: Matemáticas ("" &amp; AQ29 &amp; ""), Ciencias Natura"&amp;"les ("" &amp; AR29 &amp; ""), Sociales ("" &amp; AS29 &amp; ""), Lectura Crítica ("" &amp; AT29 &amp; "") e Inglés ("" &amp; AU29 &amp; ""). Variación en posición: grupo ("" &amp; AN29 &amp; ""), grado ("" &amp; AO29 &amp; "") y media ("" &amp; AP29 &amp; ""). Puntajes Primer Simulacro: Global "" &amp; K29 &amp; "", Mat "" &amp; "&amp;"O4 &amp; "", Cien "" &amp; P29 &amp; "", Soc "" &amp; Q29 &amp; "", Lec "" &amp; R29 &amp; "", Ing "" &amp; S29 &amp; "". Puntajes Segundo Simulacro: Global "" &amp; Y29 &amp; "", Mat "" &amp; AC29 &amp; "", Cien "" &amp; AD29 &amp; "", Soc "" &amp; AE29 &amp; "", Lec "" &amp; AF29 &amp; "", Ing "" &amp; AG29 &amp; "". Escribe un mensaje motivador"&amp;" y breve (máximo 4 líneas)."")
"),"=AI(""Actúa como un tutor académico y dirígete personalmente al estudiante "" &amp; I29 &amp; "" "" &amp; J29 &amp; "" "" &amp; G29 &amp; "" "" &amp; H29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 &amp; ""'. Diferencias por área: Matemáticas ("" &amp; AQ29 &amp; ""), Ciencias Natur"&amp;"ales ("" &amp; AR29 &amp; ""), Sociales ("" &amp; AS29 &amp; ""), Lectura Crítica ("" &amp; AT29 &amp; "") e Inglés ("" &amp; AU29 &amp; ""). Variación en posición: grupo ("" &amp; AN29 &amp; ""), grado ("" &amp; AO29 &amp; "") y media ("" &amp; AP29 &amp; ""). Puntajes Primer Simulacro: Global "" &amp; K29 &amp; "", Mat "" &amp;"&amp;" O29 &amp; "", Cien "" &amp; P29 &amp; "", Soc "" &amp; Q29 &amp; "", Lec "" &amp; R29 &amp; "", Ing "" &amp; S29 &amp; "". Puntajes Segundo Simulacro: Global "" &amp; Y29 &amp; "", Mat "" &amp; AC29 &amp; "", Cien "" &amp; AD29 &amp; "", Soc "" &amp; AE29 &amp; "", Lec "" &amp; AF29 &amp; "", Ing "" &amp; AG29 &amp; "". Escribe un mensaje motivado"&amp;"r y breve (máximo 4 líneas)."")
")</f>
        <v/>
      </c>
    </row>
    <row r="30" ht="15.75" customHeight="1" s="42">
      <c r="A30" s="93" t="n"/>
      <c r="B30" s="94" t="inlineStr">
        <is>
          <t>Bachillerato</t>
        </is>
      </c>
      <c r="C30" s="94" t="n">
        <v>601</v>
      </c>
      <c r="D30" s="94" t="n"/>
      <c r="E30" s="95" t="n"/>
      <c r="F30" s="96">
        <f>TRIM(G30&amp;" "&amp;H30&amp;" "&amp;I30&amp;" "&amp;J30)</f>
        <v/>
      </c>
      <c r="G30" s="94" t="inlineStr">
        <is>
          <t>Rivas</t>
        </is>
      </c>
      <c r="H30" s="94" t="inlineStr">
        <is>
          <t>Guiran</t>
        </is>
      </c>
      <c r="I30" s="94" t="inlineStr">
        <is>
          <t>Nicolás</t>
        </is>
      </c>
      <c r="J30" s="97" t="n"/>
      <c r="K30" s="98">
        <f>IF(SUM(O30:S30)=0, "", ROUND(((O30*3+P30*3+Q30*3+R30*3+S30*1)/13)*5,0))</f>
        <v/>
      </c>
      <c r="L30" s="99">
        <f>IF(OR($C30="",K30=""),"",COUNTIFS($C$4:$C$1500,$C30,K$4:K$1500,"&gt;"&amp;K30)+1)</f>
        <v/>
      </c>
      <c r="M30" s="99">
        <f>IF(OR($C30="",K30=""),"",IF(AND($C30&gt;=1001,$C30&lt;=1005),COUNTIFS($C$4:$C$1500,"&gt;=1001",$C$4:$C$1500,"&lt;=1005",K$4:K$1500,"&gt;"&amp;K30)+1,IF(AND($C30&gt;=1101,$C30&lt;=1105),COUNTIFS($C$4:$C$1500,"&gt;=1101",$C$4:$C$1500,"&lt;=1105",K$4:K$1500,"&gt;"&amp;K30)+1,IF(AND($C30&gt;=901,$C30&lt;=905),COUNTIFS($C$4:$C$1500,"&gt;=901",$C$4:$C$1500,"&lt;=905",K$4:K$1500,"&gt;"&amp;K30)+1,IF(AND($C30&gt;=801,$C30&lt;=805),COUNTIFS($C$4:$C$1500,"&gt;=801",$C$4:$C$1500,"&lt;=805",K$4:K$1500,"&gt;"&amp;K30)+1,IF(AND($C30&gt;=701,$C30&lt;=705),COUNTIFS($C$4:$C$1500,"&gt;=701",$C$4:$C$1500,"&lt;=705",K$4:K$1500,"&gt;"&amp;K30)+1,IF(AND($C30&gt;=601,$C30&lt;=606),COUNTIFS($C$4:$C$1500,"&gt;=601",$C$4:$C$1500,"&lt;=606",K$4:K$1500,"&gt;"&amp;K30)+1,"")))))))</f>
        <v/>
      </c>
      <c r="N30" s="99">
        <f>IF(OR($C30="",K30=""),"",IF(OR(AND($C30&gt;=1001,$C30&lt;=1005),AND($C30&gt;=1101,$C30&lt;=1105)),COUNTIFS($C$4:$C$1500,"&gt;=1001",$C$4:$C$1500,"&lt;=1005",K$4:K$1500,"&gt;"&amp;K30)+COUNTIFS($C$4:$C$1500,"&gt;=1101",$C$4:$C$1500,"&lt;=1105",K$4:K$1500,"&gt;"&amp;K30)+1,""))</f>
        <v/>
      </c>
      <c r="O30" s="94" t="n">
        <v>36.72</v>
      </c>
      <c r="P30" s="94" t="n">
        <v>47.22</v>
      </c>
      <c r="Q30" s="94" t="n">
        <v>27.73</v>
      </c>
      <c r="R30" s="94" t="n">
        <v>47.92</v>
      </c>
      <c r="S30" s="94" t="n">
        <v>52.71</v>
      </c>
      <c r="T30" s="99">
        <f>IF(AND(O30&gt;0,O30&lt;36),1,IF(AND(O30&gt;=36,O30&lt;51),2,IF(AND(O30&gt;=51,O30&lt;71),3,IF(AND(O30&gt;=71,O30&lt;=100),4,))))</f>
        <v/>
      </c>
      <c r="U30" s="99">
        <f>IF(AND(P30&gt;0,P30&lt;41),1,IF(AND(P30&gt;=41,P30&lt;56),2,IF(AND(P30&gt;=56,P30&lt;71),3,IF(AND(P30&gt;=71,P30&lt;=100),4,))))</f>
        <v/>
      </c>
      <c r="V30" s="99">
        <f>IF(AND(Q30&gt;0,Q30&lt;41),1,IF(AND(Q30&gt;=41,Q30&lt;56),2,IF(AND(Q30&gt;=56,Q30&lt;71),3,IF(AND(Q30&gt;=71,Q30&lt;=100),4,))))</f>
        <v/>
      </c>
      <c r="W30" s="99">
        <f>IF(AND(R30&gt;0,R30&lt;36),1,IF(AND(R30&gt;=36,R30&lt;51),2,IF(AND(R30&gt;=51,R30&lt;66),3,IF(AND(R30&gt;=66,R30&lt;=100),4,))))</f>
        <v/>
      </c>
      <c r="X30" s="100">
        <f>IF(AND(S30&gt;0,S30&lt;37),1,IF(AND(S30&gt;=37,S30&lt;58),2,IF(AND(S30&gt;=58,S30&lt;71),3,IF(AND(S30&gt;=71,S30&lt;=100),4,))))</f>
        <v/>
      </c>
      <c r="Y30" s="101">
        <f>IF(SUM(AC30:AG30)=0, "", ROUND(((AC30*3+AD30*3+AE30*3+AF30*3+AG30*1)/13)*5,0))</f>
        <v/>
      </c>
      <c r="Z30" s="99">
        <f>IF(OR($C30="",Y30=""),"",COUNTIFS($C$4:$C$1500,$C30,Y$4:Y$1500,"&gt;"&amp;Y30)+1)</f>
        <v/>
      </c>
      <c r="AA30" s="99">
        <f>IF(OR($C30="",Y30=""),"",IF(AND($C30&gt;=1001,$C30&lt;=1005),COUNTIFS($C$4:$C$1500,"&gt;=1001",$C$4:$C$1500,"&lt;=1005",Y$4:Y$1500,"&gt;"&amp;Y30)+1,IF(AND($C30&gt;=1101,$C30&lt;=1105),COUNTIFS($C$4:$C$1500,"&gt;=1101",$C$4:$C$1500,"&lt;=1105",Y$4:Y$1500,"&gt;"&amp;Y30)+1,IF(AND($C30&gt;=901,$C30&lt;=905),COUNTIFS($C$4:$C$1500,"&gt;=901",$C$4:$C$1500,"&lt;=905",Y$4:Y$1500,"&gt;"&amp;Y30)+1,IF(AND($C30&gt;=801,$C30&lt;=805),COUNTIFS($C$4:$C$1500,"&gt;=801",$C$4:$C$1500,"&lt;=805",Y$4:Y$1500,"&gt;"&amp;Y30)+1,IF(AND($C30&gt;=701,$C30&lt;=705),COUNTIFS($C$4:$C$1500,"&gt;=701",$C$4:$C$1500,"&lt;=705",Y$4:Y$1500,"&gt;"&amp;Y30)+1,IF(AND($C30&gt;=601,$C30&lt;=606),COUNTIFS($C$4:$C$1500,"&gt;=601",$C$4:$C$1500,"&lt;=606",Y$4:Y$1500,"&gt;"&amp;Y30)+1,"")))))))</f>
        <v/>
      </c>
      <c r="AB30" s="99">
        <f>IF(OR($C30="",Y30=""),"",IF(OR(AND($C30&gt;=1001,$C30&lt;=1005),AND($C30&gt;=1101,$C30&lt;=1105)),COUNTIFS($C$4:$C$1500,"&gt;=1001",$C$4:$C$1500,"&lt;=1005",Y$4:Y$1500,"&gt;"&amp;Y30)+COUNTIFS($C$4:$C$1500,"&gt;=1101",$C$4:$C$1500,"&lt;=1105",Y$4:Y$1500,"&gt;"&amp;Y30)+1,""))</f>
        <v/>
      </c>
      <c r="AC30" s="94" t="n"/>
      <c r="AD30" s="94" t="n"/>
      <c r="AE30" s="94" t="n"/>
      <c r="AF30" s="94" t="n"/>
      <c r="AG30" s="94" t="n"/>
      <c r="AH30" s="99">
        <f>IF(AND(AC30&gt;0,AC30&lt;36),1,IF(AND(AC30&gt;=36,AC30&lt;51),2,IF(AND(AC30&gt;=51,AC30&lt;71),3,IF(AND(AC30&gt;=71,AC30&lt;=100),4,))))</f>
        <v/>
      </c>
      <c r="AI30" s="99">
        <f>IF(AND(AD30&gt;0,AD30&lt;41),1,IF(AND(AD30&gt;=41,AD30&lt;56),2,IF(AND(AD30&gt;=56,AD30&lt;71),3,IF(AND(AD30&gt;=71,AD30&lt;=100),4,))))</f>
        <v/>
      </c>
      <c r="AJ30" s="99">
        <f>IF(AND(AE30&gt;0,AE30&lt;41),1,IF(AND(AE30&gt;=41,AE30&lt;56),2,IF(AND(AE30&gt;=56,AE30&lt;71),3,IF(AND(AE30&gt;=71,AE30&lt;=100),4,))))</f>
        <v/>
      </c>
      <c r="AK30" s="99">
        <f>IF(AND(AF30&gt;0,AF30&lt;36),1,IF(AND(AF30&gt;=36,AF30&lt;51),2,IF(AND(AF30&gt;=51,AF30&lt;66),3,IF(AND(AF30&gt;=66,AF30&lt;=100),4,))))</f>
        <v/>
      </c>
      <c r="AL30" s="100">
        <f>IF(AND(AG30&gt;0,AG30&lt;37),1,IF(AND(AG30&gt;=37,AG30&lt;58),2,IF(AND(AG30&gt;=58,AG30&lt;71),3,IF(AND(AG30&gt;=71,AG30&lt;=100),4,))))</f>
        <v/>
      </c>
      <c r="AM30" s="101">
        <f>IF((Y30&lt;&gt;"")*(K30&lt;&gt;""),Y30-K30,"")</f>
        <v/>
      </c>
      <c r="AN30" s="99">
        <f>IF((Z30&lt;&gt;"")*(L30&lt;&gt;""),Z30-L30,"")</f>
        <v/>
      </c>
      <c r="AO30" s="99">
        <f>IF((AA30&lt;&gt;"")*(M30&lt;&gt;""),AA30-M30,"")</f>
        <v/>
      </c>
      <c r="AP30" s="99">
        <f>IF((AB30&lt;&gt;"")*(N30&lt;&gt;""),AB30-N30,"")</f>
        <v/>
      </c>
      <c r="AQ30" s="94">
        <f>IF((AC30&lt;&gt;"")*(O30&lt;&gt;""),AC30-O30,"")</f>
        <v/>
      </c>
      <c r="AR30" s="94">
        <f>IF((AD30&lt;&gt;"")*(P30&lt;&gt;""),AD30-P30,"")</f>
        <v/>
      </c>
      <c r="AS30" s="94">
        <f>IF((AE30&lt;&gt;"")*(Q30&lt;&gt;""),AE30-Q30,"")</f>
        <v/>
      </c>
      <c r="AT30" s="94">
        <f>IF((AF30&lt;&gt;"")*(R30&lt;&gt;""),AF30-R30,"")</f>
        <v/>
      </c>
      <c r="AU30" s="94">
        <f>IF((AG30&lt;&gt;"")*(S30&lt;&gt;""),AG30-S30,"")</f>
        <v/>
      </c>
      <c r="AV30" s="99">
        <f>IF((AH30&lt;&gt;"")*(T30&lt;&gt;""),AH30-T30,"")</f>
        <v/>
      </c>
      <c r="AW30" s="99">
        <f>IF((AI30&lt;&gt;"")*(U30&lt;&gt;""),AI30-U30,"")</f>
        <v/>
      </c>
      <c r="AX30" s="99">
        <f>IF((AJ30&lt;&gt;"")*(V30&lt;&gt;""),AJ30-V30,"")</f>
        <v/>
      </c>
      <c r="AY30" s="99">
        <f>IF((AK30&lt;&gt;"")*(W30&lt;&gt;""),AK30-W30,"")</f>
        <v/>
      </c>
      <c r="AZ30" s="102">
        <f>IF((AL30&lt;&gt;"")*(X30&lt;&gt;""),AL30-X30,"")</f>
        <v/>
      </c>
      <c r="BA30" s="50">
        <f>IFERROR(__xludf.dummyfunction("AI(""Actúa como un tutor académico y dirígete personalmente al estudiante "" &amp; I30 &amp; "" "" &amp; J30 &amp; "" "" &amp; G30 &amp; "" "" &amp; H30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 &amp; ""'. Diferencias por área: Matemáticas ("" &amp; AQ30 &amp; ""), Ciencias Natura"&amp;"les ("" &amp; AR30 &amp; ""), Sociales ("" &amp; AS30 &amp; ""), Lectura Crítica ("" &amp; AT30 &amp; "") e Inglés ("" &amp; AU30 &amp; ""). Variación en posición: grupo ("" &amp; AN30 &amp; ""), grado ("" &amp; AO30 &amp; "") y media ("" &amp; AP30 &amp; ""). Puntajes Primer Simulacro: Global "" &amp; K30 &amp; "", Mat "" &amp; "&amp;"O4 &amp; "", Cien "" &amp; P30 &amp; "", Soc "" &amp; Q30 &amp; "", Lec "" &amp; R30 &amp; "", Ing "" &amp; S30 &amp; "". Puntajes Segundo Simulacro: Global "" &amp; Y30 &amp; "", Mat "" &amp; AC30 &amp; "", Cien "" &amp; AD30 &amp; "", Soc "" &amp; AE30 &amp; "", Lec "" &amp; AF30 &amp; "", Ing "" &amp; AG30 &amp; "". Escribe un mensaje motivador"&amp;" y breve (máximo 4 líneas)."")
"),"=AI(""Actúa como un tutor académico y dirígete personalmente al estudiante "" &amp; I30 &amp; "" "" &amp; J30 &amp; "" "" &amp; G30 &amp; "" "" &amp; H30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 &amp; ""'. Diferencias por área: Matemáticas ("" &amp; AQ30 &amp; ""), Ciencias Natur"&amp;"ales ("" &amp; AR30 &amp; ""), Sociales ("" &amp; AS30 &amp; ""), Lectura Crítica ("" &amp; AT30 &amp; "") e Inglés ("" &amp; AU30 &amp; ""). Variación en posición: grupo ("" &amp; AN30 &amp; ""), grado ("" &amp; AO30 &amp; "") y media ("" &amp; AP30 &amp; ""). Puntajes Primer Simulacro: Global "" &amp; K30 &amp; "", Mat "" &amp;"&amp;" O30 &amp; "", Cien "" &amp; P30 &amp; "", Soc "" &amp; Q30 &amp; "", Lec "" &amp; R30 &amp; "", Ing "" &amp; S30 &amp; "". Puntajes Segundo Simulacro: Global "" &amp; Y30 &amp; "", Mat "" &amp; AC30 &amp; "", Cien "" &amp; AD30 &amp; "", Soc "" &amp; AE30 &amp; "", Lec "" &amp; AF30 &amp; "", Ing "" &amp; AG30 &amp; "". Escribe un mensaje motivado"&amp;"r y breve (máximo 4 líneas)."")
")</f>
        <v/>
      </c>
    </row>
    <row r="31" ht="15.75" customHeight="1" s="42">
      <c r="A31" s="93" t="n"/>
      <c r="B31" s="94" t="inlineStr">
        <is>
          <t>Bachillerato</t>
        </is>
      </c>
      <c r="C31" s="94" t="n">
        <v>601</v>
      </c>
      <c r="D31" s="94" t="n"/>
      <c r="E31" s="95" t="n"/>
      <c r="F31" s="96">
        <f>TRIM(G31&amp;" "&amp;H31&amp;" "&amp;I31&amp;" "&amp;J31)</f>
        <v/>
      </c>
      <c r="G31" s="94" t="inlineStr">
        <is>
          <t>Rojas</t>
        </is>
      </c>
      <c r="H31" s="94" t="inlineStr">
        <is>
          <t>Palacios</t>
        </is>
      </c>
      <c r="I31" s="94" t="inlineStr">
        <is>
          <t>María</t>
        </is>
      </c>
      <c r="J31" s="97" t="inlineStr">
        <is>
          <t>Isabel</t>
        </is>
      </c>
      <c r="K31" s="98">
        <f>IF(SUM(O31:S31)=0, "", ROUND(((O31*3+P31*3+Q31*3+R31*3+S31*1)/13)*5,0))</f>
        <v/>
      </c>
      <c r="L31" s="99">
        <f>IF(OR($C31="",K31=""),"",COUNTIFS($C$4:$C$1500,$C31,K$4:K$1500,"&gt;"&amp;K31)+1)</f>
        <v/>
      </c>
      <c r="M31" s="99">
        <f>IF(OR($C31="",K31=""),"",IF(AND($C31&gt;=1001,$C31&lt;=1005),COUNTIFS($C$4:$C$1500,"&gt;=1001",$C$4:$C$1500,"&lt;=1005",K$4:K$1500,"&gt;"&amp;K31)+1,IF(AND($C31&gt;=1101,$C31&lt;=1105),COUNTIFS($C$4:$C$1500,"&gt;=1101",$C$4:$C$1500,"&lt;=1105",K$4:K$1500,"&gt;"&amp;K31)+1,IF(AND($C31&gt;=901,$C31&lt;=905),COUNTIFS($C$4:$C$1500,"&gt;=901",$C$4:$C$1500,"&lt;=905",K$4:K$1500,"&gt;"&amp;K31)+1,IF(AND($C31&gt;=801,$C31&lt;=805),COUNTIFS($C$4:$C$1500,"&gt;=801",$C$4:$C$1500,"&lt;=805",K$4:K$1500,"&gt;"&amp;K31)+1,IF(AND($C31&gt;=701,$C31&lt;=705),COUNTIFS($C$4:$C$1500,"&gt;=701",$C$4:$C$1500,"&lt;=705",K$4:K$1500,"&gt;"&amp;K31)+1,IF(AND($C31&gt;=601,$C31&lt;=606),COUNTIFS($C$4:$C$1500,"&gt;=601",$C$4:$C$1500,"&lt;=606",K$4:K$1500,"&gt;"&amp;K31)+1,"")))))))</f>
        <v/>
      </c>
      <c r="N31" s="99">
        <f>IF(OR($C31="",K31=""),"",IF(OR(AND($C31&gt;=1001,$C31&lt;=1005),AND($C31&gt;=1101,$C31&lt;=1105)),COUNTIFS($C$4:$C$1500,"&gt;=1001",$C$4:$C$1500,"&lt;=1005",K$4:K$1500,"&gt;"&amp;K31)+COUNTIFS($C$4:$C$1500,"&gt;=1101",$C$4:$C$1500,"&lt;=1105",K$4:K$1500,"&gt;"&amp;K31)+1,""))</f>
        <v/>
      </c>
      <c r="O31" s="94" t="n">
        <v>41.55</v>
      </c>
      <c r="P31" s="94" t="n">
        <v>34.31</v>
      </c>
      <c r="Q31" s="94" t="n">
        <v>20.17</v>
      </c>
      <c r="R31" s="94" t="n">
        <v>28.75</v>
      </c>
      <c r="S31" s="94" t="n">
        <v>23.96</v>
      </c>
      <c r="T31" s="99">
        <f>IF(AND(O31&gt;0,O31&lt;36),1,IF(AND(O31&gt;=36,O31&lt;51),2,IF(AND(O31&gt;=51,O31&lt;71),3,IF(AND(O31&gt;=71,O31&lt;=100),4,))))</f>
        <v/>
      </c>
      <c r="U31" s="99">
        <f>IF(AND(P31&gt;0,P31&lt;41),1,IF(AND(P31&gt;=41,P31&lt;56),2,IF(AND(P31&gt;=56,P31&lt;71),3,IF(AND(P31&gt;=71,P31&lt;=100),4,))))</f>
        <v/>
      </c>
      <c r="V31" s="99">
        <f>IF(AND(Q31&gt;0,Q31&lt;41),1,IF(AND(Q31&gt;=41,Q31&lt;56),2,IF(AND(Q31&gt;=56,Q31&lt;71),3,IF(AND(Q31&gt;=71,Q31&lt;=100),4,))))</f>
        <v/>
      </c>
      <c r="W31" s="99">
        <f>IF(AND(R31&gt;0,R31&lt;36),1,IF(AND(R31&gt;=36,R31&lt;51),2,IF(AND(R31&gt;=51,R31&lt;66),3,IF(AND(R31&gt;=66,R31&lt;=100),4,))))</f>
        <v/>
      </c>
      <c r="X31" s="100">
        <f>IF(AND(S31&gt;0,S31&lt;37),1,IF(AND(S31&gt;=37,S31&lt;58),2,IF(AND(S31&gt;=58,S31&lt;71),3,IF(AND(S31&gt;=71,S31&lt;=100),4,))))</f>
        <v/>
      </c>
      <c r="Y31" s="101">
        <f>IF(SUM(AC31:AG31)=0, "", ROUND(((AC31*3+AD31*3+AE31*3+AF31*3+AG31*1)/13)*5,0))</f>
        <v/>
      </c>
      <c r="Z31" s="99">
        <f>IF(OR($C31="",Y31=""),"",COUNTIFS($C$4:$C$1500,$C31,Y$4:Y$1500,"&gt;"&amp;Y31)+1)</f>
        <v/>
      </c>
      <c r="AA31" s="99">
        <f>IF(OR($C31="",Y31=""),"",IF(AND($C31&gt;=1001,$C31&lt;=1005),COUNTIFS($C$4:$C$1500,"&gt;=1001",$C$4:$C$1500,"&lt;=1005",Y$4:Y$1500,"&gt;"&amp;Y31)+1,IF(AND($C31&gt;=1101,$C31&lt;=1105),COUNTIFS($C$4:$C$1500,"&gt;=1101",$C$4:$C$1500,"&lt;=1105",Y$4:Y$1500,"&gt;"&amp;Y31)+1,IF(AND($C31&gt;=901,$C31&lt;=905),COUNTIFS($C$4:$C$1500,"&gt;=901",$C$4:$C$1500,"&lt;=905",Y$4:Y$1500,"&gt;"&amp;Y31)+1,IF(AND($C31&gt;=801,$C31&lt;=805),COUNTIFS($C$4:$C$1500,"&gt;=801",$C$4:$C$1500,"&lt;=805",Y$4:Y$1500,"&gt;"&amp;Y31)+1,IF(AND($C31&gt;=701,$C31&lt;=705),COUNTIFS($C$4:$C$1500,"&gt;=701",$C$4:$C$1500,"&lt;=705",Y$4:Y$1500,"&gt;"&amp;Y31)+1,IF(AND($C31&gt;=601,$C31&lt;=606),COUNTIFS($C$4:$C$1500,"&gt;=601",$C$4:$C$1500,"&lt;=606",Y$4:Y$1500,"&gt;"&amp;Y31)+1,"")))))))</f>
        <v/>
      </c>
      <c r="AB31" s="99">
        <f>IF(OR($C31="",Y31=""),"",IF(OR(AND($C31&gt;=1001,$C31&lt;=1005),AND($C31&gt;=1101,$C31&lt;=1105)),COUNTIFS($C$4:$C$1500,"&gt;=1001",$C$4:$C$1500,"&lt;=1005",Y$4:Y$1500,"&gt;"&amp;Y31)+COUNTIFS($C$4:$C$1500,"&gt;=1101",$C$4:$C$1500,"&lt;=1105",Y$4:Y$1500,"&gt;"&amp;Y31)+1,""))</f>
        <v/>
      </c>
      <c r="AC31" s="94" t="n">
        <v>71.5</v>
      </c>
      <c r="AD31" s="94" t="n">
        <v>34.58</v>
      </c>
      <c r="AE31" s="94" t="n">
        <v>19.25</v>
      </c>
      <c r="AF31" s="94" t="n">
        <v>26.25</v>
      </c>
      <c r="AG31" s="94" t="n">
        <v>22.92</v>
      </c>
      <c r="AH31" s="99">
        <f>IF(AND(AC31&gt;0,AC31&lt;36),1,IF(AND(AC31&gt;=36,AC31&lt;51),2,IF(AND(AC31&gt;=51,AC31&lt;71),3,IF(AND(AC31&gt;=71,AC31&lt;=100),4,))))</f>
        <v/>
      </c>
      <c r="AI31" s="99">
        <f>IF(AND(AD31&gt;0,AD31&lt;41),1,IF(AND(AD31&gt;=41,AD31&lt;56),2,IF(AND(AD31&gt;=56,AD31&lt;71),3,IF(AND(AD31&gt;=71,AD31&lt;=100),4,))))</f>
        <v/>
      </c>
      <c r="AJ31" s="99">
        <f>IF(AND(AE31&gt;0,AE31&lt;41),1,IF(AND(AE31&gt;=41,AE31&lt;56),2,IF(AND(AE31&gt;=56,AE31&lt;71),3,IF(AND(AE31&gt;=71,AE31&lt;=100),4,))))</f>
        <v/>
      </c>
      <c r="AK31" s="99">
        <f>IF(AND(AF31&gt;0,AF31&lt;36),1,IF(AND(AF31&gt;=36,AF31&lt;51),2,IF(AND(AF31&gt;=51,AF31&lt;66),3,IF(AND(AF31&gt;=66,AF31&lt;=100),4,))))</f>
        <v/>
      </c>
      <c r="AL31" s="100">
        <f>IF(AND(AG31&gt;0,AG31&lt;37),1,IF(AND(AG31&gt;=37,AG31&lt;58),2,IF(AND(AG31&gt;=58,AG31&lt;71),3,IF(AND(AG31&gt;=71,AG31&lt;=100),4,))))</f>
        <v/>
      </c>
      <c r="AM31" s="101">
        <f>IF((Y31&lt;&gt;"")*(K31&lt;&gt;""),Y31-K31,"")</f>
        <v/>
      </c>
      <c r="AN31" s="99">
        <f>IF((Z31&lt;&gt;"")*(L31&lt;&gt;""),Z31-L31,"")</f>
        <v/>
      </c>
      <c r="AO31" s="99">
        <f>IF((AA31&lt;&gt;"")*(M31&lt;&gt;""),AA31-M31,"")</f>
        <v/>
      </c>
      <c r="AP31" s="99">
        <f>IF((AB31&lt;&gt;"")*(N31&lt;&gt;""),AB31-N31,"")</f>
        <v/>
      </c>
      <c r="AQ31" s="94">
        <f>IF((AC31&lt;&gt;"")*(O31&lt;&gt;""),AC31-O31,"")</f>
        <v/>
      </c>
      <c r="AR31" s="94">
        <f>IF((AD31&lt;&gt;"")*(P31&lt;&gt;""),AD31-P31,"")</f>
        <v/>
      </c>
      <c r="AS31" s="94">
        <f>IF((AE31&lt;&gt;"")*(Q31&lt;&gt;""),AE31-Q31,"")</f>
        <v/>
      </c>
      <c r="AT31" s="94">
        <f>IF((AF31&lt;&gt;"")*(R31&lt;&gt;""),AF31-R31,"")</f>
        <v/>
      </c>
      <c r="AU31" s="94">
        <f>IF((AG31&lt;&gt;"")*(S31&lt;&gt;""),AG31-S31,"")</f>
        <v/>
      </c>
      <c r="AV31" s="99">
        <f>IF((AH31&lt;&gt;"")*(T31&lt;&gt;""),AH31-T31,"")</f>
        <v/>
      </c>
      <c r="AW31" s="99">
        <f>IF((AI31&lt;&gt;"")*(U31&lt;&gt;""),AI31-U31,"")</f>
        <v/>
      </c>
      <c r="AX31" s="99">
        <f>IF((AJ31&lt;&gt;"")*(V31&lt;&gt;""),AJ31-V31,"")</f>
        <v/>
      </c>
      <c r="AY31" s="99">
        <f>IF((AK31&lt;&gt;"")*(W31&lt;&gt;""),AK31-W31,"")</f>
        <v/>
      </c>
      <c r="AZ31" s="102">
        <f>IF((AL31&lt;&gt;"")*(X31&lt;&gt;""),AL31-X31,"")</f>
        <v/>
      </c>
      <c r="BA31" s="50">
        <f>IFERROR(__xludf.dummyfunction("AI(""Actúa como un tutor académico y dirígete personalmente al estudiante "" &amp; I31 &amp; "" "" &amp; J31 &amp; "" "" &amp; G31 &amp; "" "" &amp; H31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 &amp; ""'. Diferencias por área: Matemáticas ("" &amp; AQ31 &amp; ""), Ciencias Natura"&amp;"les ("" &amp; AR31 &amp; ""), Sociales ("" &amp; AS31 &amp; ""), Lectura Crítica ("" &amp; AT31 &amp; "") e Inglés ("" &amp; AU31 &amp; ""). Variación en posición: grupo ("" &amp; AN31 &amp; ""), grado ("" &amp; AO31 &amp; "") y media ("" &amp; AP31 &amp; ""). Puntajes Primer Simulacro: Global "" &amp; K31 &amp; "", Mat "" &amp; "&amp;"O4 &amp; "", Cien "" &amp; P31 &amp; "", Soc "" &amp; Q31 &amp; "", Lec "" &amp; R31 &amp; "", Ing "" &amp; S31 &amp; "". Puntajes Segundo Simulacro: Global "" &amp; Y31 &amp; "", Mat "" &amp; AC31 &amp; "", Cien "" &amp; AD31 &amp; "", Soc "" &amp; AE31 &amp; "", Lec "" &amp; AF31 &amp; "", Ing "" &amp; AG31 &amp; "". Escribe un mensaje motivador"&amp;" y breve (máximo 4 líneas)."")
"),"=AI(""Actúa como un tutor académico y dirígete personalmente al estudiante "" &amp; I31 &amp; "" "" &amp; J31 &amp; "" "" &amp; G31 &amp; "" "" &amp; H31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 &amp; ""'. Diferencias por área: Matemáticas ("" &amp; AQ31 &amp; ""), Ciencias Natur"&amp;"ales ("" &amp; AR31 &amp; ""), Sociales ("" &amp; AS31 &amp; ""), Lectura Crítica ("" &amp; AT31 &amp; "") e Inglés ("" &amp; AU31 &amp; ""). Variación en posición: grupo ("" &amp; AN31 &amp; ""), grado ("" &amp; AO31 &amp; "") y media ("" &amp; AP31 &amp; ""). Puntajes Primer Simulacro: Global "" &amp; K31 &amp; "", Mat "" &amp;"&amp;" O31 &amp; "", Cien "" &amp; P31 &amp; "", Soc "" &amp; Q31 &amp; "", Lec "" &amp; R31 &amp; "", Ing "" &amp; S31 &amp; "". Puntajes Segundo Simulacro: Global "" &amp; Y31 &amp; "", Mat "" &amp; AC31 &amp; "", Cien "" &amp; AD31 &amp; "", Soc "" &amp; AE31 &amp; "", Lec "" &amp; AF31 &amp; "", Ing "" &amp; AG31 &amp; "". Escribe un mensaje motivado"&amp;"r y breve (máximo 4 líneas)."")
")</f>
        <v/>
      </c>
    </row>
    <row r="32" ht="15.75" customHeight="1" s="42">
      <c r="A32" s="93" t="n"/>
      <c r="B32" s="94" t="inlineStr">
        <is>
          <t>Bachillerato</t>
        </is>
      </c>
      <c r="C32" s="94" t="n">
        <v>601</v>
      </c>
      <c r="D32" s="94" t="n"/>
      <c r="E32" s="95" t="n"/>
      <c r="F32" s="96">
        <f>TRIM(G32&amp;" "&amp;H32&amp;" "&amp;I32&amp;" "&amp;J32)</f>
        <v/>
      </c>
      <c r="G32" s="94" t="inlineStr">
        <is>
          <t>Roldan</t>
        </is>
      </c>
      <c r="H32" s="94" t="inlineStr">
        <is>
          <t>Tilano</t>
        </is>
      </c>
      <c r="I32" s="94" t="inlineStr">
        <is>
          <t>Julieta</t>
        </is>
      </c>
      <c r="J32" s="97" t="n"/>
      <c r="K32" s="98">
        <f>IF(SUM(O32:S32)=0, "", ROUND(((O32*3+P32*3+Q32*3+R32*3+S32*1)/13)*5,0))</f>
        <v/>
      </c>
      <c r="L32" s="99">
        <f>IF(OR($C32="",K32=""),"",COUNTIFS($C$4:$C$1500,$C32,K$4:K$1500,"&gt;"&amp;K32)+1)</f>
        <v/>
      </c>
      <c r="M32" s="99">
        <f>IF(OR($C32="",K32=""),"",IF(AND($C32&gt;=1001,$C32&lt;=1005),COUNTIFS($C$4:$C$1500,"&gt;=1001",$C$4:$C$1500,"&lt;=1005",K$4:K$1500,"&gt;"&amp;K32)+1,IF(AND($C32&gt;=1101,$C32&lt;=1105),COUNTIFS($C$4:$C$1500,"&gt;=1101",$C$4:$C$1500,"&lt;=1105",K$4:K$1500,"&gt;"&amp;K32)+1,IF(AND($C32&gt;=901,$C32&lt;=905),COUNTIFS($C$4:$C$1500,"&gt;=901",$C$4:$C$1500,"&lt;=905",K$4:K$1500,"&gt;"&amp;K32)+1,IF(AND($C32&gt;=801,$C32&lt;=805),COUNTIFS($C$4:$C$1500,"&gt;=801",$C$4:$C$1500,"&lt;=805",K$4:K$1500,"&gt;"&amp;K32)+1,IF(AND($C32&gt;=701,$C32&lt;=705),COUNTIFS($C$4:$C$1500,"&gt;=701",$C$4:$C$1500,"&lt;=705",K$4:K$1500,"&gt;"&amp;K32)+1,IF(AND($C32&gt;=601,$C32&lt;=606),COUNTIFS($C$4:$C$1500,"&gt;=601",$C$4:$C$1500,"&lt;=606",K$4:K$1500,"&gt;"&amp;K32)+1,"")))))))</f>
        <v/>
      </c>
      <c r="N32" s="99">
        <f>IF(OR($C32="",K32=""),"",IF(OR(AND($C32&gt;=1001,$C32&lt;=1005),AND($C32&gt;=1101,$C32&lt;=1105)),COUNTIFS($C$4:$C$1500,"&gt;=1001",$C$4:$C$1500,"&lt;=1005",K$4:K$1500,"&gt;"&amp;K32)+COUNTIFS($C$4:$C$1500,"&gt;=1101",$C$4:$C$1500,"&lt;=1105",K$4:K$1500,"&gt;"&amp;K32)+1,""))</f>
        <v/>
      </c>
      <c r="O32" s="94" t="n">
        <v>61.37</v>
      </c>
      <c r="P32" s="94" t="n">
        <v>65.83</v>
      </c>
      <c r="Q32" s="94" t="n">
        <v>57.98</v>
      </c>
      <c r="R32" s="94" t="n">
        <v>71.88</v>
      </c>
      <c r="S32" s="94" t="n">
        <v>43.13</v>
      </c>
      <c r="T32" s="99">
        <f>IF(AND(O32&gt;0,O32&lt;36),1,IF(AND(O32&gt;=36,O32&lt;51),2,IF(AND(O32&gt;=51,O32&lt;71),3,IF(AND(O32&gt;=71,O32&lt;=100),4,))))</f>
        <v/>
      </c>
      <c r="U32" s="99">
        <f>IF(AND(P32&gt;0,P32&lt;41),1,IF(AND(P32&gt;=41,P32&lt;56),2,IF(AND(P32&gt;=56,P32&lt;71),3,IF(AND(P32&gt;=71,P32&lt;=100),4,))))</f>
        <v/>
      </c>
      <c r="V32" s="99">
        <f>IF(AND(Q32&gt;0,Q32&lt;41),1,IF(AND(Q32&gt;=41,Q32&lt;56),2,IF(AND(Q32&gt;=56,Q32&lt;71),3,IF(AND(Q32&gt;=71,Q32&lt;=100),4,))))</f>
        <v/>
      </c>
      <c r="W32" s="99">
        <f>IF(AND(R32&gt;0,R32&lt;36),1,IF(AND(R32&gt;=36,R32&lt;51),2,IF(AND(R32&gt;=51,R32&lt;66),3,IF(AND(R32&gt;=66,R32&lt;=100),4,))))</f>
        <v/>
      </c>
      <c r="X32" s="100">
        <f>IF(AND(S32&gt;0,S32&lt;37),1,IF(AND(S32&gt;=37,S32&lt;58),2,IF(AND(S32&gt;=58,S32&lt;71),3,IF(AND(S32&gt;=71,S32&lt;=100),4,))))</f>
        <v/>
      </c>
      <c r="Y32" s="101">
        <f>IF(SUM(AC32:AG32)=0, "", ROUND(((AC32*3+AD32*3+AE32*3+AF32*3+AG32*1)/13)*5,0))</f>
        <v/>
      </c>
      <c r="Z32" s="99">
        <f>IF(OR($C32="",Y32=""),"",COUNTIFS($C$4:$C$1500,$C32,Y$4:Y$1500,"&gt;"&amp;Y32)+1)</f>
        <v/>
      </c>
      <c r="AA32" s="99">
        <f>IF(OR($C32="",Y32=""),"",IF(AND($C32&gt;=1001,$C32&lt;=1005),COUNTIFS($C$4:$C$1500,"&gt;=1001",$C$4:$C$1500,"&lt;=1005",Y$4:Y$1500,"&gt;"&amp;Y32)+1,IF(AND($C32&gt;=1101,$C32&lt;=1105),COUNTIFS($C$4:$C$1500,"&gt;=1101",$C$4:$C$1500,"&lt;=1105",Y$4:Y$1500,"&gt;"&amp;Y32)+1,IF(AND($C32&gt;=901,$C32&lt;=905),COUNTIFS($C$4:$C$1500,"&gt;=901",$C$4:$C$1500,"&lt;=905",Y$4:Y$1500,"&gt;"&amp;Y32)+1,IF(AND($C32&gt;=801,$C32&lt;=805),COUNTIFS($C$4:$C$1500,"&gt;=801",$C$4:$C$1500,"&lt;=805",Y$4:Y$1500,"&gt;"&amp;Y32)+1,IF(AND($C32&gt;=701,$C32&lt;=705),COUNTIFS($C$4:$C$1500,"&gt;=701",$C$4:$C$1500,"&lt;=705",Y$4:Y$1500,"&gt;"&amp;Y32)+1,IF(AND($C32&gt;=601,$C32&lt;=606),COUNTIFS($C$4:$C$1500,"&gt;=601",$C$4:$C$1500,"&lt;=606",Y$4:Y$1500,"&gt;"&amp;Y32)+1,"")))))))</f>
        <v/>
      </c>
      <c r="AB32" s="99">
        <f>IF(OR($C32="",Y32=""),"",IF(OR(AND($C32&gt;=1001,$C32&lt;=1005),AND($C32&gt;=1101,$C32&lt;=1105)),COUNTIFS($C$4:$C$1500,"&gt;=1001",$C$4:$C$1500,"&lt;=1005",Y$4:Y$1500,"&gt;"&amp;Y32)+COUNTIFS($C$4:$C$1500,"&gt;=1101",$C$4:$C$1500,"&lt;=1105",Y$4:Y$1500,"&gt;"&amp;Y32)+1,""))</f>
        <v/>
      </c>
      <c r="AC32" s="94" t="n">
        <v>55</v>
      </c>
      <c r="AD32" s="94" t="n">
        <v>71.01000000000001</v>
      </c>
      <c r="AE32" s="94" t="n">
        <v>60.5</v>
      </c>
      <c r="AF32" s="94" t="n">
        <v>78.75</v>
      </c>
      <c r="AG32" s="94" t="n">
        <v>50.42</v>
      </c>
      <c r="AH32" s="99">
        <f>IF(AND(AC32&gt;0,AC32&lt;36),1,IF(AND(AC32&gt;=36,AC32&lt;51),2,IF(AND(AC32&gt;=51,AC32&lt;71),3,IF(AND(AC32&gt;=71,AC32&lt;=100),4,))))</f>
        <v/>
      </c>
      <c r="AI32" s="99">
        <f>IF(AND(AD32&gt;0,AD32&lt;41),1,IF(AND(AD32&gt;=41,AD32&lt;56),2,IF(AND(AD32&gt;=56,AD32&lt;71),3,IF(AND(AD32&gt;=71,AD32&lt;=100),4,))))</f>
        <v/>
      </c>
      <c r="AJ32" s="99">
        <f>IF(AND(AE32&gt;0,AE32&lt;41),1,IF(AND(AE32&gt;=41,AE32&lt;56),2,IF(AND(AE32&gt;=56,AE32&lt;71),3,IF(AND(AE32&gt;=71,AE32&lt;=100),4,))))</f>
        <v/>
      </c>
      <c r="AK32" s="99">
        <f>IF(AND(AF32&gt;0,AF32&lt;36),1,IF(AND(AF32&gt;=36,AF32&lt;51),2,IF(AND(AF32&gt;=51,AF32&lt;66),3,IF(AND(AF32&gt;=66,AF32&lt;=100),4,))))</f>
        <v/>
      </c>
      <c r="AL32" s="100">
        <f>IF(AND(AG32&gt;0,AG32&lt;37),1,IF(AND(AG32&gt;=37,AG32&lt;58),2,IF(AND(AG32&gt;=58,AG32&lt;71),3,IF(AND(AG32&gt;=71,AG32&lt;=100),4,))))</f>
        <v/>
      </c>
      <c r="AM32" s="101">
        <f>IF((Y32&lt;&gt;"")*(K32&lt;&gt;""),Y32-K32,"")</f>
        <v/>
      </c>
      <c r="AN32" s="99">
        <f>IF((Z32&lt;&gt;"")*(L32&lt;&gt;""),Z32-L32,"")</f>
        <v/>
      </c>
      <c r="AO32" s="99">
        <f>IF((AA32&lt;&gt;"")*(M32&lt;&gt;""),AA32-M32,"")</f>
        <v/>
      </c>
      <c r="AP32" s="99">
        <f>IF((AB32&lt;&gt;"")*(N32&lt;&gt;""),AB32-N32,"")</f>
        <v/>
      </c>
      <c r="AQ32" s="94">
        <f>IF((AC32&lt;&gt;"")*(O32&lt;&gt;""),AC32-O32,"")</f>
        <v/>
      </c>
      <c r="AR32" s="94">
        <f>IF((AD32&lt;&gt;"")*(P32&lt;&gt;""),AD32-P32,"")</f>
        <v/>
      </c>
      <c r="AS32" s="94">
        <f>IF((AE32&lt;&gt;"")*(Q32&lt;&gt;""),AE32-Q32,"")</f>
        <v/>
      </c>
      <c r="AT32" s="94">
        <f>IF((AF32&lt;&gt;"")*(R32&lt;&gt;""),AF32-R32,"")</f>
        <v/>
      </c>
      <c r="AU32" s="94">
        <f>IF((AG32&lt;&gt;"")*(S32&lt;&gt;""),AG32-S32,"")</f>
        <v/>
      </c>
      <c r="AV32" s="99">
        <f>IF((AH32&lt;&gt;"")*(T32&lt;&gt;""),AH32-T32,"")</f>
        <v/>
      </c>
      <c r="AW32" s="99">
        <f>IF((AI32&lt;&gt;"")*(U32&lt;&gt;""),AI32-U32,"")</f>
        <v/>
      </c>
      <c r="AX32" s="99">
        <f>IF((AJ32&lt;&gt;"")*(V32&lt;&gt;""),AJ32-V32,"")</f>
        <v/>
      </c>
      <c r="AY32" s="99">
        <f>IF((AK32&lt;&gt;"")*(W32&lt;&gt;""),AK32-W32,"")</f>
        <v/>
      </c>
      <c r="AZ32" s="102">
        <f>IF((AL32&lt;&gt;"")*(X32&lt;&gt;""),AL32-X32,"")</f>
        <v/>
      </c>
      <c r="BA32" s="50">
        <f>IFERROR(__xludf.dummyfunction("AI(""Actúa como un tutor académico y dirígete personalmente al estudiante "" &amp; I32 &amp; "" "" &amp; J32 &amp; "" "" &amp; G32 &amp; "" "" &amp; H32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 &amp; ""'. Diferencias por área: Matemáticas ("" &amp; AQ32 &amp; ""), Ciencias Natura"&amp;"les ("" &amp; AR32 &amp; ""), Sociales ("" &amp; AS32 &amp; ""), Lectura Crítica ("" &amp; AT32 &amp; "") e Inglés ("" &amp; AU32 &amp; ""). Variación en posición: grupo ("" &amp; AN32 &amp; ""), grado ("" &amp; AO32 &amp; "") y media ("" &amp; AP32 &amp; ""). Puntajes Primer Simulacro: Global "" &amp; K32 &amp; "", Mat "" &amp; "&amp;"O4 &amp; "", Cien "" &amp; P32 &amp; "", Soc "" &amp; Q32 &amp; "", Lec "" &amp; R32 &amp; "", Ing "" &amp; S32 &amp; "". Puntajes Segundo Simulacro: Global "" &amp; Y32 &amp; "", Mat "" &amp; AC32 &amp; "", Cien "" &amp; AD32 &amp; "", Soc "" &amp; AE32 &amp; "", Lec "" &amp; AF32 &amp; "", Ing "" &amp; AG32 &amp; "". Escribe un mensaje motivador"&amp;" y breve (máximo 4 líneas)."")
"),"=AI(""Actúa como un tutor académico y dirígete personalmente al estudiante "" &amp; I32 &amp; "" "" &amp; J32 &amp; "" "" &amp; G32 &amp; "" "" &amp; H32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 &amp; ""'. Diferencias por área: Matemáticas ("" &amp; AQ32 &amp; ""), Ciencias Natur"&amp;"ales ("" &amp; AR32 &amp; ""), Sociales ("" &amp; AS32 &amp; ""), Lectura Crítica ("" &amp; AT32 &amp; "") e Inglés ("" &amp; AU32 &amp; ""). Variación en posición: grupo ("" &amp; AN32 &amp; ""), grado ("" &amp; AO32 &amp; "") y media ("" &amp; AP32 &amp; ""). Puntajes Primer Simulacro: Global "" &amp; K32 &amp; "", Mat "" &amp;"&amp;" O32 &amp; "", Cien "" &amp; P32 &amp; "", Soc "" &amp; Q32 &amp; "", Lec "" &amp; R32 &amp; "", Ing "" &amp; S32 &amp; "". Puntajes Segundo Simulacro: Global "" &amp; Y32 &amp; "", Mat "" &amp; AC32 &amp; "", Cien "" &amp; AD32 &amp; "", Soc "" &amp; AE32 &amp; "", Lec "" &amp; AF32 &amp; "", Ing "" &amp; AG32 &amp; "". Escribe un mensaje motivado"&amp;"r y breve (máximo 4 líneas)."")
")</f>
        <v/>
      </c>
    </row>
    <row r="33" ht="15.75" customHeight="1" s="42">
      <c r="A33" s="93" t="n"/>
      <c r="B33" s="94" t="inlineStr">
        <is>
          <t>Bachillerato</t>
        </is>
      </c>
      <c r="C33" s="94" t="n">
        <v>601</v>
      </c>
      <c r="D33" s="94" t="n"/>
      <c r="E33" s="95" t="n"/>
      <c r="F33" s="96">
        <f>TRIM(G33&amp;" "&amp;H33&amp;" "&amp;I33&amp;" "&amp;J33)</f>
        <v/>
      </c>
      <c r="G33" s="94" t="inlineStr">
        <is>
          <t>Ríos</t>
        </is>
      </c>
      <c r="H33" s="94" t="inlineStr">
        <is>
          <t>Moreno</t>
        </is>
      </c>
      <c r="I33" s="94" t="inlineStr">
        <is>
          <t>Derick</t>
        </is>
      </c>
      <c r="J33" s="97" t="inlineStr">
        <is>
          <t>Joel</t>
        </is>
      </c>
      <c r="K33" s="98">
        <f>IF(SUM(O33:S33)=0, "", ROUND(((O33*3+P33*3+Q33*3+R33*3+S33*1)/13)*5,0))</f>
        <v/>
      </c>
      <c r="L33" s="99">
        <f>IF(OR($C33="",K33=""),"",COUNTIFS($C$4:$C$1500,$C33,K$4:K$1500,"&gt;"&amp;K33)+1)</f>
        <v/>
      </c>
      <c r="M33" s="99">
        <f>IF(OR($C33="",K33=""),"",IF(AND($C33&gt;=1001,$C33&lt;=1005),COUNTIFS($C$4:$C$1500,"&gt;=1001",$C$4:$C$1500,"&lt;=1005",K$4:K$1500,"&gt;"&amp;K33)+1,IF(AND($C33&gt;=1101,$C33&lt;=1105),COUNTIFS($C$4:$C$1500,"&gt;=1101",$C$4:$C$1500,"&lt;=1105",K$4:K$1500,"&gt;"&amp;K33)+1,IF(AND($C33&gt;=901,$C33&lt;=905),COUNTIFS($C$4:$C$1500,"&gt;=901",$C$4:$C$1500,"&lt;=905",K$4:K$1500,"&gt;"&amp;K33)+1,IF(AND($C33&gt;=801,$C33&lt;=805),COUNTIFS($C$4:$C$1500,"&gt;=801",$C$4:$C$1500,"&lt;=805",K$4:K$1500,"&gt;"&amp;K33)+1,IF(AND($C33&gt;=701,$C33&lt;=705),COUNTIFS($C$4:$C$1500,"&gt;=701",$C$4:$C$1500,"&lt;=705",K$4:K$1500,"&gt;"&amp;K33)+1,IF(AND($C33&gt;=601,$C33&lt;=606),COUNTIFS($C$4:$C$1500,"&gt;=601",$C$4:$C$1500,"&lt;=606",K$4:K$1500,"&gt;"&amp;K33)+1,"")))))))</f>
        <v/>
      </c>
      <c r="N33" s="99">
        <f>IF(OR($C33="",K33=""),"",IF(OR(AND($C33&gt;=1001,$C33&lt;=1005),AND($C33&gt;=1101,$C33&lt;=1105)),COUNTIFS($C$4:$C$1500,"&gt;=1001",$C$4:$C$1500,"&lt;=1005",K$4:K$1500,"&gt;"&amp;K33)+COUNTIFS($C$4:$C$1500,"&gt;=1101",$C$4:$C$1500,"&lt;=1105",K$4:K$1500,"&gt;"&amp;K33)+1,""))</f>
        <v/>
      </c>
      <c r="O33" s="94" t="n">
        <v>58.47</v>
      </c>
      <c r="P33" s="94" t="n">
        <v>75.14</v>
      </c>
      <c r="Q33" s="94" t="n">
        <v>71.01000000000001</v>
      </c>
      <c r="R33" s="94" t="n">
        <v>67.08</v>
      </c>
      <c r="S33" s="94" t="n">
        <v>33.54</v>
      </c>
      <c r="T33" s="99">
        <f>IF(AND(O33&gt;0,O33&lt;36),1,IF(AND(O33&gt;=36,O33&lt;51),2,IF(AND(O33&gt;=51,O33&lt;71),3,IF(AND(O33&gt;=71,O33&lt;=100),4,))))</f>
        <v/>
      </c>
      <c r="U33" s="99">
        <f>IF(AND(P33&gt;0,P33&lt;41),1,IF(AND(P33&gt;=41,P33&lt;56),2,IF(AND(P33&gt;=56,P33&lt;71),3,IF(AND(P33&gt;=71,P33&lt;=100),4,))))</f>
        <v/>
      </c>
      <c r="V33" s="99">
        <f>IF(AND(Q33&gt;0,Q33&lt;41),1,IF(AND(Q33&gt;=41,Q33&lt;56),2,IF(AND(Q33&gt;=56,Q33&lt;71),3,IF(AND(Q33&gt;=71,Q33&lt;=100),4,))))</f>
        <v/>
      </c>
      <c r="W33" s="99">
        <f>IF(AND(R33&gt;0,R33&lt;36),1,IF(AND(R33&gt;=36,R33&lt;51),2,IF(AND(R33&gt;=51,R33&lt;66),3,IF(AND(R33&gt;=66,R33&lt;=100),4,))))</f>
        <v/>
      </c>
      <c r="X33" s="100">
        <f>IF(AND(S33&gt;0,S33&lt;37),1,IF(AND(S33&gt;=37,S33&lt;58),2,IF(AND(S33&gt;=58,S33&lt;71),3,IF(AND(S33&gt;=71,S33&lt;=100),4,))))</f>
        <v/>
      </c>
      <c r="Y33" s="101">
        <f>IF(SUM(AC33:AG33)=0, "", ROUND(((AC33*3+AD33*3+AE33*3+AF33*3+AG33*1)/13)*5,0))</f>
        <v/>
      </c>
      <c r="Z33" s="99">
        <f>IF(OR($C33="",Y33=""),"",COUNTIFS($C$4:$C$1500,$C33,Y$4:Y$1500,"&gt;"&amp;Y33)+1)</f>
        <v/>
      </c>
      <c r="AA33" s="99">
        <f>IF(OR($C33="",Y33=""),"",IF(AND($C33&gt;=1001,$C33&lt;=1005),COUNTIFS($C$4:$C$1500,"&gt;=1001",$C$4:$C$1500,"&lt;=1005",Y$4:Y$1500,"&gt;"&amp;Y33)+1,IF(AND($C33&gt;=1101,$C33&lt;=1105),COUNTIFS($C$4:$C$1500,"&gt;=1101",$C$4:$C$1500,"&lt;=1105",Y$4:Y$1500,"&gt;"&amp;Y33)+1,IF(AND($C33&gt;=901,$C33&lt;=905),COUNTIFS($C$4:$C$1500,"&gt;=901",$C$4:$C$1500,"&lt;=905",Y$4:Y$1500,"&gt;"&amp;Y33)+1,IF(AND($C33&gt;=801,$C33&lt;=805),COUNTIFS($C$4:$C$1500,"&gt;=801",$C$4:$C$1500,"&lt;=805",Y$4:Y$1500,"&gt;"&amp;Y33)+1,IF(AND($C33&gt;=701,$C33&lt;=705),COUNTIFS($C$4:$C$1500,"&gt;=701",$C$4:$C$1500,"&lt;=705",Y$4:Y$1500,"&gt;"&amp;Y33)+1,IF(AND($C33&gt;=601,$C33&lt;=606),COUNTIFS($C$4:$C$1500,"&gt;=601",$C$4:$C$1500,"&lt;=606",Y$4:Y$1500,"&gt;"&amp;Y33)+1,"")))))))</f>
        <v/>
      </c>
      <c r="AB33" s="99">
        <f>IF(OR($C33="",Y33=""),"",IF(OR(AND($C33&gt;=1001,$C33&lt;=1005),AND($C33&gt;=1101,$C33&lt;=1105)),COUNTIFS($C$4:$C$1500,"&gt;=1001",$C$4:$C$1500,"&lt;=1005",Y$4:Y$1500,"&gt;"&amp;Y33)+COUNTIFS($C$4:$C$1500,"&gt;=1101",$C$4:$C$1500,"&lt;=1105",Y$4:Y$1500,"&gt;"&amp;Y33)+1,""))</f>
        <v/>
      </c>
      <c r="AC33" s="94" t="n">
        <v>74.25</v>
      </c>
      <c r="AD33" s="94" t="n">
        <v>86.31</v>
      </c>
      <c r="AE33" s="94" t="n">
        <v>66</v>
      </c>
      <c r="AF33" s="94" t="n">
        <v>61.25</v>
      </c>
      <c r="AG33" s="94" t="n">
        <v>73.33</v>
      </c>
      <c r="AH33" s="99">
        <f>IF(AND(AC33&gt;0,AC33&lt;36),1,IF(AND(AC33&gt;=36,AC33&lt;51),2,IF(AND(AC33&gt;=51,AC33&lt;71),3,IF(AND(AC33&gt;=71,AC33&lt;=100),4,))))</f>
        <v/>
      </c>
      <c r="AI33" s="99">
        <f>IF(AND(AD33&gt;0,AD33&lt;41),1,IF(AND(AD33&gt;=41,AD33&lt;56),2,IF(AND(AD33&gt;=56,AD33&lt;71),3,IF(AND(AD33&gt;=71,AD33&lt;=100),4,))))</f>
        <v/>
      </c>
      <c r="AJ33" s="99">
        <f>IF(AND(AE33&gt;0,AE33&lt;41),1,IF(AND(AE33&gt;=41,AE33&lt;56),2,IF(AND(AE33&gt;=56,AE33&lt;71),3,IF(AND(AE33&gt;=71,AE33&lt;=100),4,))))</f>
        <v/>
      </c>
      <c r="AK33" s="99">
        <f>IF(AND(AF33&gt;0,AF33&lt;36),1,IF(AND(AF33&gt;=36,AF33&lt;51),2,IF(AND(AF33&gt;=51,AF33&lt;66),3,IF(AND(AF33&gt;=66,AF33&lt;=100),4,))))</f>
        <v/>
      </c>
      <c r="AL33" s="100">
        <f>IF(AND(AG33&gt;0,AG33&lt;37),1,IF(AND(AG33&gt;=37,AG33&lt;58),2,IF(AND(AG33&gt;=58,AG33&lt;71),3,IF(AND(AG33&gt;=71,AG33&lt;=100),4,))))</f>
        <v/>
      </c>
      <c r="AM33" s="101">
        <f>IF((Y33&lt;&gt;"")*(K33&lt;&gt;""),Y33-K33,"")</f>
        <v/>
      </c>
      <c r="AN33" s="99">
        <f>IF((Z33&lt;&gt;"")*(L33&lt;&gt;""),Z33-L33,"")</f>
        <v/>
      </c>
      <c r="AO33" s="99">
        <f>IF((AA33&lt;&gt;"")*(M33&lt;&gt;""),AA33-M33,"")</f>
        <v/>
      </c>
      <c r="AP33" s="99">
        <f>IF((AB33&lt;&gt;"")*(N33&lt;&gt;""),AB33-N33,"")</f>
        <v/>
      </c>
      <c r="AQ33" s="94">
        <f>IF((AC33&lt;&gt;"")*(O33&lt;&gt;""),AC33-O33,"")</f>
        <v/>
      </c>
      <c r="AR33" s="94">
        <f>IF((AD33&lt;&gt;"")*(P33&lt;&gt;""),AD33-P33,"")</f>
        <v/>
      </c>
      <c r="AS33" s="94">
        <f>IF((AE33&lt;&gt;"")*(Q33&lt;&gt;""),AE33-Q33,"")</f>
        <v/>
      </c>
      <c r="AT33" s="94">
        <f>IF((AF33&lt;&gt;"")*(R33&lt;&gt;""),AF33-R33,"")</f>
        <v/>
      </c>
      <c r="AU33" s="94">
        <f>IF((AG33&lt;&gt;"")*(S33&lt;&gt;""),AG33-S33,"")</f>
        <v/>
      </c>
      <c r="AV33" s="99">
        <f>IF((AH33&lt;&gt;"")*(T33&lt;&gt;""),AH33-T33,"")</f>
        <v/>
      </c>
      <c r="AW33" s="99">
        <f>IF((AI33&lt;&gt;"")*(U33&lt;&gt;""),AI33-U33,"")</f>
        <v/>
      </c>
      <c r="AX33" s="99">
        <f>IF((AJ33&lt;&gt;"")*(V33&lt;&gt;""),AJ33-V33,"")</f>
        <v/>
      </c>
      <c r="AY33" s="99">
        <f>IF((AK33&lt;&gt;"")*(W33&lt;&gt;""),AK33-W33,"")</f>
        <v/>
      </c>
      <c r="AZ33" s="102">
        <f>IF((AL33&lt;&gt;"")*(X33&lt;&gt;""),AL33-X33,"")</f>
        <v/>
      </c>
      <c r="BA33" s="50">
        <f>IFERROR(__xludf.dummyfunction("AI(""Actúa como un tutor académico y dirígete personalmente al estudiante "" &amp; I33 &amp; "" "" &amp; J33 &amp; "" "" &amp; G33 &amp; "" "" &amp; H33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 &amp; ""'. Diferencias por área: Matemáticas ("" &amp; AQ33 &amp; ""), Ciencias Natura"&amp;"les ("" &amp; AR33 &amp; ""), Sociales ("" &amp; AS33 &amp; ""), Lectura Crítica ("" &amp; AT33 &amp; "") e Inglés ("" &amp; AU33 &amp; ""). Variación en posición: grupo ("" &amp; AN33 &amp; ""), grado ("" &amp; AO33 &amp; "") y media ("" &amp; AP33 &amp; ""). Puntajes Primer Simulacro: Global "" &amp; K33 &amp; "", Mat "" &amp; "&amp;"O4 &amp; "", Cien "" &amp; P33 &amp; "", Soc "" &amp; Q33 &amp; "", Lec "" &amp; R33 &amp; "", Ing "" &amp; S33 &amp; "". Puntajes Segundo Simulacro: Global "" &amp; Y33 &amp; "", Mat "" &amp; AC33 &amp; "", Cien "" &amp; AD33 &amp; "", Soc "" &amp; AE33 &amp; "", Lec "" &amp; AF33 &amp; "", Ing "" &amp; AG33 &amp; "". Escribe un mensaje motivador"&amp;" y breve (máximo 4 líneas)."")
"),"=AI(""Actúa como un tutor académico y dirígete personalmente al estudiante "" &amp; I33 &amp; "" "" &amp; J33 &amp; "" "" &amp; G33 &amp; "" "" &amp; H33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 &amp; ""'. Diferencias por área: Matemáticas ("" &amp; AQ33 &amp; ""), Ciencias Natur"&amp;"ales ("" &amp; AR33 &amp; ""), Sociales ("" &amp; AS33 &amp; ""), Lectura Crítica ("" &amp; AT33 &amp; "") e Inglés ("" &amp; AU33 &amp; ""). Variación en posición: grupo ("" &amp; AN33 &amp; ""), grado ("" &amp; AO33 &amp; "") y media ("" &amp; AP33 &amp; ""). Puntajes Primer Simulacro: Global "" &amp; K33 &amp; "", Mat "" &amp;"&amp;" O33 &amp; "", Cien "" &amp; P33 &amp; "", Soc "" &amp; Q33 &amp; "", Lec "" &amp; R33 &amp; "", Ing "" &amp; S33 &amp; "". Puntajes Segundo Simulacro: Global "" &amp; Y33 &amp; "", Mat "" &amp; AC33 &amp; "", Cien "" &amp; AD33 &amp; "", Soc "" &amp; AE33 &amp; "", Lec "" &amp; AF33 &amp; "", Ing "" &amp; AG33 &amp; "". Escribe un mensaje motivado"&amp;"r y breve (máximo 4 líneas)."")
")</f>
        <v/>
      </c>
    </row>
    <row r="34" ht="15.75" customHeight="1" s="42">
      <c r="A34" s="93" t="n"/>
      <c r="B34" s="94" t="inlineStr">
        <is>
          <t>Bachillerato</t>
        </is>
      </c>
      <c r="C34" s="94" t="n">
        <v>601</v>
      </c>
      <c r="D34" s="94" t="n"/>
      <c r="E34" s="95" t="n"/>
      <c r="F34" s="96">
        <f>TRIM(G34&amp;" "&amp;H34&amp;" "&amp;I34&amp;" "&amp;J34)</f>
        <v/>
      </c>
      <c r="G34" s="94" t="inlineStr">
        <is>
          <t>Sepulveda</t>
        </is>
      </c>
      <c r="H34" s="94" t="inlineStr">
        <is>
          <t>Maria</t>
        </is>
      </c>
      <c r="I34" s="94" t="inlineStr">
        <is>
          <t>Fernanda</t>
        </is>
      </c>
      <c r="J34" s="97" t="n"/>
      <c r="K34" s="98">
        <f>IF(SUM(O34:S34)=0, "", ROUND(((O34*3+P34*3+Q34*3+R34*3+S34*1)/13)*5,0))</f>
        <v/>
      </c>
      <c r="L34" s="99">
        <f>IF(OR($C34="",K34=""),"",COUNTIFS($C$4:$C$1500,$C34,K$4:K$1500,"&gt;"&amp;K34)+1)</f>
        <v/>
      </c>
      <c r="M34" s="99">
        <f>IF(OR($C34="",K34=""),"",IF(AND($C34&gt;=1001,$C34&lt;=1005),COUNTIFS($C$4:$C$1500,"&gt;=1001",$C$4:$C$1500,"&lt;=1005",K$4:K$1500,"&gt;"&amp;K34)+1,IF(AND($C34&gt;=1101,$C34&lt;=1105),COUNTIFS($C$4:$C$1500,"&gt;=1101",$C$4:$C$1500,"&lt;=1105",K$4:K$1500,"&gt;"&amp;K34)+1,IF(AND($C34&gt;=901,$C34&lt;=905),COUNTIFS($C$4:$C$1500,"&gt;=901",$C$4:$C$1500,"&lt;=905",K$4:K$1500,"&gt;"&amp;K34)+1,IF(AND($C34&gt;=801,$C34&lt;=805),COUNTIFS($C$4:$C$1500,"&gt;=801",$C$4:$C$1500,"&lt;=805",K$4:K$1500,"&gt;"&amp;K34)+1,IF(AND($C34&gt;=701,$C34&lt;=705),COUNTIFS($C$4:$C$1500,"&gt;=701",$C$4:$C$1500,"&lt;=705",K$4:K$1500,"&gt;"&amp;K34)+1,IF(AND($C34&gt;=601,$C34&lt;=606),COUNTIFS($C$4:$C$1500,"&gt;=601",$C$4:$C$1500,"&lt;=606",K$4:K$1500,"&gt;"&amp;K34)+1,"")))))))</f>
        <v/>
      </c>
      <c r="N34" s="99">
        <f>IF(OR($C34="",K34=""),"",IF(OR(AND($C34&gt;=1001,$C34&lt;=1005),AND($C34&gt;=1101,$C34&lt;=1105)),COUNTIFS($C$4:$C$1500,"&gt;=1001",$C$4:$C$1500,"&lt;=1005",K$4:K$1500,"&gt;"&amp;K34)+COUNTIFS($C$4:$C$1500,"&gt;=1101",$C$4:$C$1500,"&lt;=1105",K$4:K$1500,"&gt;"&amp;K34)+1,""))</f>
        <v/>
      </c>
      <c r="O34" s="94" t="n">
        <v>6.76</v>
      </c>
      <c r="P34" s="94" t="n">
        <v>16.11</v>
      </c>
      <c r="Q34" s="94" t="n">
        <v>17.23</v>
      </c>
      <c r="R34" s="94" t="n">
        <v>14.38</v>
      </c>
      <c r="S34" s="94" t="n">
        <v>14.38</v>
      </c>
      <c r="T34" s="99">
        <f>IF(AND(O34&gt;0,O34&lt;36),1,IF(AND(O34&gt;=36,O34&lt;51),2,IF(AND(O34&gt;=51,O34&lt;71),3,IF(AND(O34&gt;=71,O34&lt;=100),4,))))</f>
        <v/>
      </c>
      <c r="U34" s="99">
        <f>IF(AND(P34&gt;0,P34&lt;41),1,IF(AND(P34&gt;=41,P34&lt;56),2,IF(AND(P34&gt;=56,P34&lt;71),3,IF(AND(P34&gt;=71,P34&lt;=100),4,))))</f>
        <v/>
      </c>
      <c r="V34" s="99">
        <f>IF(AND(Q34&gt;0,Q34&lt;41),1,IF(AND(Q34&gt;=41,Q34&lt;56),2,IF(AND(Q34&gt;=56,Q34&lt;71),3,IF(AND(Q34&gt;=71,Q34&lt;=100),4,))))</f>
        <v/>
      </c>
      <c r="W34" s="99">
        <f>IF(AND(R34&gt;0,R34&lt;36),1,IF(AND(R34&gt;=36,R34&lt;51),2,IF(AND(R34&gt;=51,R34&lt;66),3,IF(AND(R34&gt;=66,R34&lt;=100),4,))))</f>
        <v/>
      </c>
      <c r="X34" s="100">
        <f>IF(AND(S34&gt;0,S34&lt;37),1,IF(AND(S34&gt;=37,S34&lt;58),2,IF(AND(S34&gt;=58,S34&lt;71),3,IF(AND(S34&gt;=71,S34&lt;=100),4,))))</f>
        <v/>
      </c>
      <c r="Y34" s="101">
        <f>IF(SUM(AC34:AG34)=0, "", ROUND(((AC34*3+AD34*3+AE34*3+AF34*3+AG34*1)/13)*5,0))</f>
        <v/>
      </c>
      <c r="Z34" s="99">
        <f>IF(OR($C34="",Y34=""),"",COUNTIFS($C$4:$C$1500,$C34,Y$4:Y$1500,"&gt;"&amp;Y34)+1)</f>
        <v/>
      </c>
      <c r="AA34" s="99">
        <f>IF(OR($C34="",Y34=""),"",IF(AND($C34&gt;=1001,$C34&lt;=1005),COUNTIFS($C$4:$C$1500,"&gt;=1001",$C$4:$C$1500,"&lt;=1005",Y$4:Y$1500,"&gt;"&amp;Y34)+1,IF(AND($C34&gt;=1101,$C34&lt;=1105),COUNTIFS($C$4:$C$1500,"&gt;=1101",$C$4:$C$1500,"&lt;=1105",Y$4:Y$1500,"&gt;"&amp;Y34)+1,IF(AND($C34&gt;=901,$C34&lt;=905),COUNTIFS($C$4:$C$1500,"&gt;=901",$C$4:$C$1500,"&lt;=905",Y$4:Y$1500,"&gt;"&amp;Y34)+1,IF(AND($C34&gt;=801,$C34&lt;=805),COUNTIFS($C$4:$C$1500,"&gt;=801",$C$4:$C$1500,"&lt;=805",Y$4:Y$1500,"&gt;"&amp;Y34)+1,IF(AND($C34&gt;=701,$C34&lt;=705),COUNTIFS($C$4:$C$1500,"&gt;=701",$C$4:$C$1500,"&lt;=705",Y$4:Y$1500,"&gt;"&amp;Y34)+1,IF(AND($C34&gt;=601,$C34&lt;=606),COUNTIFS($C$4:$C$1500,"&gt;=601",$C$4:$C$1500,"&lt;=606",Y$4:Y$1500,"&gt;"&amp;Y34)+1,"")))))))</f>
        <v/>
      </c>
      <c r="AB34" s="99">
        <f>IF(OR($C34="",Y34=""),"",IF(OR(AND($C34&gt;=1001,$C34&lt;=1005),AND($C34&gt;=1101,$C34&lt;=1105)),COUNTIFS($C$4:$C$1500,"&gt;=1001",$C$4:$C$1500,"&lt;=1005",Y$4:Y$1500,"&gt;"&amp;Y34)+COUNTIFS($C$4:$C$1500,"&gt;=1101",$C$4:$C$1500,"&lt;=1105",Y$4:Y$1500,"&gt;"&amp;Y34)+1,""))</f>
        <v/>
      </c>
      <c r="AC34" s="94" t="n">
        <v>38.5</v>
      </c>
      <c r="AD34" s="94" t="n">
        <v>77.44</v>
      </c>
      <c r="AE34" s="94" t="n">
        <v>74.25</v>
      </c>
      <c r="AF34" s="94" t="n">
        <v>61.25</v>
      </c>
      <c r="AG34" s="94" t="n">
        <v>36.67</v>
      </c>
      <c r="AH34" s="99">
        <f>IF(AND(AC34&gt;0,AC34&lt;36),1,IF(AND(AC34&gt;=36,AC34&lt;51),2,IF(AND(AC34&gt;=51,AC34&lt;71),3,IF(AND(AC34&gt;=71,AC34&lt;=100),4,))))</f>
        <v/>
      </c>
      <c r="AI34" s="99">
        <f>IF(AND(AD34&gt;0,AD34&lt;41),1,IF(AND(AD34&gt;=41,AD34&lt;56),2,IF(AND(AD34&gt;=56,AD34&lt;71),3,IF(AND(AD34&gt;=71,AD34&lt;=100),4,))))</f>
        <v/>
      </c>
      <c r="AJ34" s="99">
        <f>IF(AND(AE34&gt;0,AE34&lt;41),1,IF(AND(AE34&gt;=41,AE34&lt;56),2,IF(AND(AE34&gt;=56,AE34&lt;71),3,IF(AND(AE34&gt;=71,AE34&lt;=100),4,))))</f>
        <v/>
      </c>
      <c r="AK34" s="99">
        <f>IF(AND(AF34&gt;0,AF34&lt;36),1,IF(AND(AF34&gt;=36,AF34&lt;51),2,IF(AND(AF34&gt;=51,AF34&lt;66),3,IF(AND(AF34&gt;=66,AF34&lt;=100),4,))))</f>
        <v/>
      </c>
      <c r="AL34" s="100">
        <f>IF(AND(AG34&gt;0,AG34&lt;37),1,IF(AND(AG34&gt;=37,AG34&lt;58),2,IF(AND(AG34&gt;=58,AG34&lt;71),3,IF(AND(AG34&gt;=71,AG34&lt;=100),4,))))</f>
        <v/>
      </c>
      <c r="AM34" s="101">
        <f>IF((Y34&lt;&gt;"")*(K34&lt;&gt;""),Y34-K34,"")</f>
        <v/>
      </c>
      <c r="AN34" s="99">
        <f>IF((Z34&lt;&gt;"")*(L34&lt;&gt;""),Z34-L34,"")</f>
        <v/>
      </c>
      <c r="AO34" s="99">
        <f>IF((AA34&lt;&gt;"")*(M34&lt;&gt;""),AA34-M34,"")</f>
        <v/>
      </c>
      <c r="AP34" s="99">
        <f>IF((AB34&lt;&gt;"")*(N34&lt;&gt;""),AB34-N34,"")</f>
        <v/>
      </c>
      <c r="AQ34" s="94">
        <f>IF((AC34&lt;&gt;"")*(O34&lt;&gt;""),AC34-O34,"")</f>
        <v/>
      </c>
      <c r="AR34" s="94">
        <f>IF((AD34&lt;&gt;"")*(P34&lt;&gt;""),AD34-P34,"")</f>
        <v/>
      </c>
      <c r="AS34" s="94">
        <f>IF((AE34&lt;&gt;"")*(Q34&lt;&gt;""),AE34-Q34,"")</f>
        <v/>
      </c>
      <c r="AT34" s="94">
        <f>IF((AF34&lt;&gt;"")*(R34&lt;&gt;""),AF34-R34,"")</f>
        <v/>
      </c>
      <c r="AU34" s="94">
        <f>IF((AG34&lt;&gt;"")*(S34&lt;&gt;""),AG34-S34,"")</f>
        <v/>
      </c>
      <c r="AV34" s="99">
        <f>IF((AH34&lt;&gt;"")*(T34&lt;&gt;""),AH34-T34,"")</f>
        <v/>
      </c>
      <c r="AW34" s="99">
        <f>IF((AI34&lt;&gt;"")*(U34&lt;&gt;""),AI34-U34,"")</f>
        <v/>
      </c>
      <c r="AX34" s="99">
        <f>IF((AJ34&lt;&gt;"")*(V34&lt;&gt;""),AJ34-V34,"")</f>
        <v/>
      </c>
      <c r="AY34" s="99">
        <f>IF((AK34&lt;&gt;"")*(W34&lt;&gt;""),AK34-W34,"")</f>
        <v/>
      </c>
      <c r="AZ34" s="102">
        <f>IF((AL34&lt;&gt;"")*(X34&lt;&gt;""),AL34-X34,"")</f>
        <v/>
      </c>
      <c r="BA34" s="50">
        <f>IFERROR(__xludf.dummyfunction("AI(""Actúa como un tutor académico y dirígete personalmente al estudiante "" &amp; I34 &amp; "" "" &amp; J34 &amp; "" "" &amp; G34 &amp; "" "" &amp; H34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 &amp; ""'. Diferencias por área: Matemáticas ("" &amp; AQ34 &amp; ""), Ciencias Natura"&amp;"les ("" &amp; AR34 &amp; ""), Sociales ("" &amp; AS34 &amp; ""), Lectura Crítica ("" &amp; AT34 &amp; "") e Inglés ("" &amp; AU34 &amp; ""). Variación en posición: grupo ("" &amp; AN34 &amp; ""), grado ("" &amp; AO34 &amp; "") y media ("" &amp; AP34 &amp; ""). Puntajes Primer Simulacro: Global "" &amp; K34 &amp; "", Mat "" &amp; "&amp;"O4 &amp; "", Cien "" &amp; P34 &amp; "", Soc "" &amp; Q34 &amp; "", Lec "" &amp; R34 &amp; "", Ing "" &amp; S34 &amp; "". Puntajes Segundo Simulacro: Global "" &amp; Y34 &amp; "", Mat "" &amp; AC34 &amp; "", Cien "" &amp; AD34 &amp; "", Soc "" &amp; AE34 &amp; "", Lec "" &amp; AF34 &amp; "", Ing "" &amp; AG34 &amp; "". Escribe un mensaje motivador"&amp;" y breve (máximo 4 líneas)."")
"),"=AI(""Actúa como un tutor académico y dirígete personalmente al estudiante "" &amp; I34 &amp; "" "" &amp; J34 &amp; "" "" &amp; G34 &amp; "" "" &amp; H34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 &amp; ""'. Diferencias por área: Matemáticas ("" &amp; AQ34 &amp; ""), Ciencias Natur"&amp;"ales ("" &amp; AR34 &amp; ""), Sociales ("" &amp; AS34 &amp; ""), Lectura Crítica ("" &amp; AT34 &amp; "") e Inglés ("" &amp; AU34 &amp; ""). Variación en posición: grupo ("" &amp; AN34 &amp; ""), grado ("" &amp; AO34 &amp; "") y media ("" &amp; AP34 &amp; ""). Puntajes Primer Simulacro: Global "" &amp; K34 &amp; "", Mat "" &amp;"&amp;" O34 &amp; "", Cien "" &amp; P34 &amp; "", Soc "" &amp; Q34 &amp; "", Lec "" &amp; R34 &amp; "", Ing "" &amp; S34 &amp; "". Puntajes Segundo Simulacro: Global "" &amp; Y34 &amp; "", Mat "" &amp; AC34 &amp; "", Cien "" &amp; AD34 &amp; "", Soc "" &amp; AE34 &amp; "", Lec "" &amp; AF34 &amp; "", Ing "" &amp; AG34 &amp; "". Escribe un mensaje motivado"&amp;"r y breve (máximo 4 líneas)."")
")</f>
        <v/>
      </c>
    </row>
    <row r="35" ht="15.75" customHeight="1" s="42">
      <c r="A35" s="93" t="n"/>
      <c r="B35" s="94" t="inlineStr">
        <is>
          <t>Bachillerato</t>
        </is>
      </c>
      <c r="C35" s="94" t="n">
        <v>601</v>
      </c>
      <c r="D35" s="94" t="n"/>
      <c r="E35" s="95" t="n"/>
      <c r="F35" s="96">
        <f>TRIM(G35&amp;" "&amp;H35&amp;" "&amp;I35&amp;" "&amp;J35)</f>
        <v/>
      </c>
      <c r="G35" s="94" t="inlineStr">
        <is>
          <t>Tilano</t>
        </is>
      </c>
      <c r="H35" s="94" t="inlineStr">
        <is>
          <t>Alcaraz</t>
        </is>
      </c>
      <c r="I35" s="94" t="inlineStr">
        <is>
          <t>Esneider</t>
        </is>
      </c>
      <c r="J35" s="97" t="inlineStr">
        <is>
          <t>Alexander</t>
        </is>
      </c>
      <c r="K35" s="98">
        <f>IF(SUM(O35:S35)=0, "", ROUND(((O35*3+P35*3+Q35*3+R35*3+S35*1)/13)*5,0))</f>
        <v/>
      </c>
      <c r="L35" s="99">
        <f>IF(OR($C35="",K35=""),"",COUNTIFS($C$4:$C$1500,$C35,K$4:K$1500,"&gt;"&amp;K35)+1)</f>
        <v/>
      </c>
      <c r="M35" s="99">
        <f>IF(OR($C35="",K35=""),"",IF(AND($C35&gt;=1001,$C35&lt;=1005),COUNTIFS($C$4:$C$1500,"&gt;=1001",$C$4:$C$1500,"&lt;=1005",K$4:K$1500,"&gt;"&amp;K35)+1,IF(AND($C35&gt;=1101,$C35&lt;=1105),COUNTIFS($C$4:$C$1500,"&gt;=1101",$C$4:$C$1500,"&lt;=1105",K$4:K$1500,"&gt;"&amp;K35)+1,IF(AND($C35&gt;=901,$C35&lt;=905),COUNTIFS($C$4:$C$1500,"&gt;=901",$C$4:$C$1500,"&lt;=905",K$4:K$1500,"&gt;"&amp;K35)+1,IF(AND($C35&gt;=801,$C35&lt;=805),COUNTIFS($C$4:$C$1500,"&gt;=801",$C$4:$C$1500,"&lt;=805",K$4:K$1500,"&gt;"&amp;K35)+1,IF(AND($C35&gt;=701,$C35&lt;=705),COUNTIFS($C$4:$C$1500,"&gt;=701",$C$4:$C$1500,"&lt;=705",K$4:K$1500,"&gt;"&amp;K35)+1,IF(AND($C35&gt;=601,$C35&lt;=606),COUNTIFS($C$4:$C$1500,"&gt;=601",$C$4:$C$1500,"&lt;=606",K$4:K$1500,"&gt;"&amp;K35)+1,"")))))))</f>
        <v/>
      </c>
      <c r="N35" s="99">
        <f>IF(OR($C35="",K35=""),"",IF(OR(AND($C35&gt;=1001,$C35&lt;=1005),AND($C35&gt;=1101,$C35&lt;=1105)),COUNTIFS($C$4:$C$1500,"&gt;=1001",$C$4:$C$1500,"&lt;=1005",K$4:K$1500,"&gt;"&amp;K35)+COUNTIFS($C$4:$C$1500,"&gt;=1101",$C$4:$C$1500,"&lt;=1105",K$4:K$1500,"&gt;"&amp;K35)+1,""))</f>
        <v/>
      </c>
      <c r="O35" s="94" t="n">
        <v>56.53</v>
      </c>
      <c r="P35" s="94" t="n">
        <v>38.61</v>
      </c>
      <c r="Q35" s="94" t="n">
        <v>33.19</v>
      </c>
      <c r="R35" s="94" t="n">
        <v>43.13</v>
      </c>
      <c r="S35" s="94" t="n">
        <v>33.54</v>
      </c>
      <c r="T35" s="99">
        <f>IF(AND(O35&gt;0,O35&lt;36),1,IF(AND(O35&gt;=36,O35&lt;51),2,IF(AND(O35&gt;=51,O35&lt;71),3,IF(AND(O35&gt;=71,O35&lt;=100),4,))))</f>
        <v/>
      </c>
      <c r="U35" s="99">
        <f>IF(AND(P35&gt;0,P35&lt;41),1,IF(AND(P35&gt;=41,P35&lt;56),2,IF(AND(P35&gt;=56,P35&lt;71),3,IF(AND(P35&gt;=71,P35&lt;=100),4,))))</f>
        <v/>
      </c>
      <c r="V35" s="99">
        <f>IF(AND(Q35&gt;0,Q35&lt;41),1,IF(AND(Q35&gt;=41,Q35&lt;56),2,IF(AND(Q35&gt;=56,Q35&lt;71),3,IF(AND(Q35&gt;=71,Q35&lt;=100),4,))))</f>
        <v/>
      </c>
      <c r="W35" s="99">
        <f>IF(AND(R35&gt;0,R35&lt;36),1,IF(AND(R35&gt;=36,R35&lt;51),2,IF(AND(R35&gt;=51,R35&lt;66),3,IF(AND(R35&gt;=66,R35&lt;=100),4,))))</f>
        <v/>
      </c>
      <c r="X35" s="100">
        <f>IF(AND(S35&gt;0,S35&lt;37),1,IF(AND(S35&gt;=37,S35&lt;58),2,IF(AND(S35&gt;=58,S35&lt;71),3,IF(AND(S35&gt;=71,S35&lt;=100),4,))))</f>
        <v/>
      </c>
      <c r="Y35" s="101">
        <f>IF(SUM(AC35:AG35)=0, "", ROUND(((AC35*3+AD35*3+AE35*3+AF35*3+AG35*1)/13)*5,0))</f>
        <v/>
      </c>
      <c r="Z35" s="99">
        <f>IF(OR($C35="",Y35=""),"",COUNTIFS($C$4:$C$1500,$C35,Y$4:Y$1500,"&gt;"&amp;Y35)+1)</f>
        <v/>
      </c>
      <c r="AA35" s="99">
        <f>IF(OR($C35="",Y35=""),"",IF(AND($C35&gt;=1001,$C35&lt;=1005),COUNTIFS($C$4:$C$1500,"&gt;=1001",$C$4:$C$1500,"&lt;=1005",Y$4:Y$1500,"&gt;"&amp;Y35)+1,IF(AND($C35&gt;=1101,$C35&lt;=1105),COUNTIFS($C$4:$C$1500,"&gt;=1101",$C$4:$C$1500,"&lt;=1105",Y$4:Y$1500,"&gt;"&amp;Y35)+1,IF(AND($C35&gt;=901,$C35&lt;=905),COUNTIFS($C$4:$C$1500,"&gt;=901",$C$4:$C$1500,"&lt;=905",Y$4:Y$1500,"&gt;"&amp;Y35)+1,IF(AND($C35&gt;=801,$C35&lt;=805),COUNTIFS($C$4:$C$1500,"&gt;=801",$C$4:$C$1500,"&lt;=805",Y$4:Y$1500,"&gt;"&amp;Y35)+1,IF(AND($C35&gt;=701,$C35&lt;=705),COUNTIFS($C$4:$C$1500,"&gt;=701",$C$4:$C$1500,"&lt;=705",Y$4:Y$1500,"&gt;"&amp;Y35)+1,IF(AND($C35&gt;=601,$C35&lt;=606),COUNTIFS($C$4:$C$1500,"&gt;=601",$C$4:$C$1500,"&lt;=606",Y$4:Y$1500,"&gt;"&amp;Y35)+1,"")))))))</f>
        <v/>
      </c>
      <c r="AB35" s="99">
        <f>IF(OR($C35="",Y35=""),"",IF(OR(AND($C35&gt;=1001,$C35&lt;=1005),AND($C35&gt;=1101,$C35&lt;=1105)),COUNTIFS($C$4:$C$1500,"&gt;=1001",$C$4:$C$1500,"&lt;=1005",Y$4:Y$1500,"&gt;"&amp;Y35)+COUNTIFS($C$4:$C$1500,"&gt;=1101",$C$4:$C$1500,"&lt;=1105",Y$4:Y$1500,"&gt;"&amp;Y35)+1,""))</f>
        <v/>
      </c>
      <c r="AC35" s="94" t="n">
        <v>77</v>
      </c>
      <c r="AD35" s="94" t="n">
        <v>33.33</v>
      </c>
      <c r="AE35" s="94" t="n">
        <v>35.75</v>
      </c>
      <c r="AF35" s="94" t="n">
        <v>48.13</v>
      </c>
      <c r="AG35" s="94" t="n">
        <v>45.83</v>
      </c>
      <c r="AH35" s="99">
        <f>IF(AND(AC35&gt;0,AC35&lt;36),1,IF(AND(AC35&gt;=36,AC35&lt;51),2,IF(AND(AC35&gt;=51,AC35&lt;71),3,IF(AND(AC35&gt;=71,AC35&lt;=100),4,))))</f>
        <v/>
      </c>
      <c r="AI35" s="99">
        <f>IF(AND(AD35&gt;0,AD35&lt;41),1,IF(AND(AD35&gt;=41,AD35&lt;56),2,IF(AND(AD35&gt;=56,AD35&lt;71),3,IF(AND(AD35&gt;=71,AD35&lt;=100),4,))))</f>
        <v/>
      </c>
      <c r="AJ35" s="99">
        <f>IF(AND(AE35&gt;0,AE35&lt;41),1,IF(AND(AE35&gt;=41,AE35&lt;56),2,IF(AND(AE35&gt;=56,AE35&lt;71),3,IF(AND(AE35&gt;=71,AE35&lt;=100),4,))))</f>
        <v/>
      </c>
      <c r="AK35" s="99">
        <f>IF(AND(AF35&gt;0,AF35&lt;36),1,IF(AND(AF35&gt;=36,AF35&lt;51),2,IF(AND(AF35&gt;=51,AF35&lt;66),3,IF(AND(AF35&gt;=66,AF35&lt;=100),4,))))</f>
        <v/>
      </c>
      <c r="AL35" s="100">
        <f>IF(AND(AG35&gt;0,AG35&lt;37),1,IF(AND(AG35&gt;=37,AG35&lt;58),2,IF(AND(AG35&gt;=58,AG35&lt;71),3,IF(AND(AG35&gt;=71,AG35&lt;=100),4,))))</f>
        <v/>
      </c>
      <c r="AM35" s="101">
        <f>IF((Y35&lt;&gt;"")*(K35&lt;&gt;""),Y35-K35,"")</f>
        <v/>
      </c>
      <c r="AN35" s="99">
        <f>IF((Z35&lt;&gt;"")*(L35&lt;&gt;""),Z35-L35,"")</f>
        <v/>
      </c>
      <c r="AO35" s="99">
        <f>IF((AA35&lt;&gt;"")*(M35&lt;&gt;""),AA35-M35,"")</f>
        <v/>
      </c>
      <c r="AP35" s="99">
        <f>IF((AB35&lt;&gt;"")*(N35&lt;&gt;""),AB35-N35,"")</f>
        <v/>
      </c>
      <c r="AQ35" s="94">
        <f>IF((AC35&lt;&gt;"")*(O35&lt;&gt;""),AC35-O35,"")</f>
        <v/>
      </c>
      <c r="AR35" s="94">
        <f>IF((AD35&lt;&gt;"")*(P35&lt;&gt;""),AD35-P35,"")</f>
        <v/>
      </c>
      <c r="AS35" s="94">
        <f>IF((AE35&lt;&gt;"")*(Q35&lt;&gt;""),AE35-Q35,"")</f>
        <v/>
      </c>
      <c r="AT35" s="94">
        <f>IF((AF35&lt;&gt;"")*(R35&lt;&gt;""),AF35-R35,"")</f>
        <v/>
      </c>
      <c r="AU35" s="94">
        <f>IF((AG35&lt;&gt;"")*(S35&lt;&gt;""),AG35-S35,"")</f>
        <v/>
      </c>
      <c r="AV35" s="99">
        <f>IF((AH35&lt;&gt;"")*(T35&lt;&gt;""),AH35-T35,"")</f>
        <v/>
      </c>
      <c r="AW35" s="99">
        <f>IF((AI35&lt;&gt;"")*(U35&lt;&gt;""),AI35-U35,"")</f>
        <v/>
      </c>
      <c r="AX35" s="99">
        <f>IF((AJ35&lt;&gt;"")*(V35&lt;&gt;""),AJ35-V35,"")</f>
        <v/>
      </c>
      <c r="AY35" s="99">
        <f>IF((AK35&lt;&gt;"")*(W35&lt;&gt;""),AK35-W35,"")</f>
        <v/>
      </c>
      <c r="AZ35" s="102">
        <f>IF((AL35&lt;&gt;"")*(X35&lt;&gt;""),AL35-X35,"")</f>
        <v/>
      </c>
      <c r="BA35" s="50">
        <f>IFERROR(__xludf.dummyfunction("AI(""Actúa como un tutor académico y dirígete personalmente al estudiante "" &amp; I35 &amp; "" "" &amp; J35 &amp; "" "" &amp; G35 &amp; "" "" &amp; H35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 &amp; ""'. Diferencias por área: Matemáticas ("" &amp; AQ35 &amp; ""), Ciencias Natura"&amp;"les ("" &amp; AR35 &amp; ""), Sociales ("" &amp; AS35 &amp; ""), Lectura Crítica ("" &amp; AT35 &amp; "") e Inglés ("" &amp; AU35 &amp; ""). Variación en posición: grupo ("" &amp; AN35 &amp; ""), grado ("" &amp; AO35 &amp; "") y media ("" &amp; AP35 &amp; ""). Puntajes Primer Simulacro: Global "" &amp; K35 &amp; "", Mat "" &amp; "&amp;"O4 &amp; "", Cien "" &amp; P35 &amp; "", Soc "" &amp; Q35 &amp; "", Lec "" &amp; R35 &amp; "", Ing "" &amp; S35 &amp; "". Puntajes Segundo Simulacro: Global "" &amp; Y35 &amp; "", Mat "" &amp; AC35 &amp; "", Cien "" &amp; AD35 &amp; "", Soc "" &amp; AE35 &amp; "", Lec "" &amp; AF35 &amp; "", Ing "" &amp; AG35 &amp; "". Escribe un mensaje motivador"&amp;" y breve (máximo 4 líneas)."")
"),"=AI(""Actúa como un tutor académico y dirígete personalmente al estudiante "" &amp; I35 &amp; "" "" &amp; J35 &amp; "" "" &amp; G35 &amp; "" "" &amp; H35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 &amp; ""'. Diferencias por área: Matemáticas ("" &amp; AQ35 &amp; ""), Ciencias Natur"&amp;"ales ("" &amp; AR35 &amp; ""), Sociales ("" &amp; AS35 &amp; ""), Lectura Crítica ("" &amp; AT35 &amp; "") e Inglés ("" &amp; AU35 &amp; ""). Variación en posición: grupo ("" &amp; AN35 &amp; ""), grado ("" &amp; AO35 &amp; "") y media ("" &amp; AP35 &amp; ""). Puntajes Primer Simulacro: Global "" &amp; K35 &amp; "", Mat "" &amp;"&amp;" O35 &amp; "", Cien "" &amp; P35 &amp; "", Soc "" &amp; Q35 &amp; "", Lec "" &amp; R35 &amp; "", Ing "" &amp; S35 &amp; "". Puntajes Segundo Simulacro: Global "" &amp; Y35 &amp; "", Mat "" &amp; AC35 &amp; "", Cien "" &amp; AD35 &amp; "", Soc "" &amp; AE35 &amp; "", Lec "" &amp; AF35 &amp; "", Ing "" &amp; AG35 &amp; "". Escribe un mensaje motivado"&amp;"r y breve (máximo 4 líneas)."")
")</f>
        <v/>
      </c>
    </row>
    <row r="36" ht="15.75" customHeight="1" s="42">
      <c r="A36" s="93" t="n"/>
      <c r="B36" s="94" t="inlineStr">
        <is>
          <t>Bachillerato</t>
        </is>
      </c>
      <c r="C36" s="94" t="n">
        <v>601</v>
      </c>
      <c r="D36" s="94" t="n"/>
      <c r="E36" s="95" t="n"/>
      <c r="F36" s="96">
        <f>TRIM(G36&amp;" "&amp;H36&amp;" "&amp;I36&amp;" "&amp;J36)</f>
        <v/>
      </c>
      <c r="G36" s="94" t="inlineStr">
        <is>
          <t>Urrego</t>
        </is>
      </c>
      <c r="H36" s="94" t="inlineStr">
        <is>
          <t>Lopera</t>
        </is>
      </c>
      <c r="I36" s="94" t="inlineStr">
        <is>
          <t>Juan</t>
        </is>
      </c>
      <c r="J36" s="97" t="inlineStr">
        <is>
          <t>José</t>
        </is>
      </c>
      <c r="K36" s="98">
        <f>IF(SUM(O36:S36)=0, "", ROUND(((O36*3+P36*3+Q36*3+R36*3+S36*1)/13)*5,0))</f>
        <v/>
      </c>
      <c r="L36" s="99">
        <f>IF(OR($C36="",K36=""),"",COUNTIFS($C$4:$C$1500,$C36,K$4:K$1500,"&gt;"&amp;K36)+1)</f>
        <v/>
      </c>
      <c r="M36" s="99">
        <f>IF(OR($C36="",K36=""),"",IF(AND($C36&gt;=1001,$C36&lt;=1005),COUNTIFS($C$4:$C$1500,"&gt;=1001",$C$4:$C$1500,"&lt;=1005",K$4:K$1500,"&gt;"&amp;K36)+1,IF(AND($C36&gt;=1101,$C36&lt;=1105),COUNTIFS($C$4:$C$1500,"&gt;=1101",$C$4:$C$1500,"&lt;=1105",K$4:K$1500,"&gt;"&amp;K36)+1,IF(AND($C36&gt;=901,$C36&lt;=905),COUNTIFS($C$4:$C$1500,"&gt;=901",$C$4:$C$1500,"&lt;=905",K$4:K$1500,"&gt;"&amp;K36)+1,IF(AND($C36&gt;=801,$C36&lt;=805),COUNTIFS($C$4:$C$1500,"&gt;=801",$C$4:$C$1500,"&lt;=805",K$4:K$1500,"&gt;"&amp;K36)+1,IF(AND($C36&gt;=701,$C36&lt;=705),COUNTIFS($C$4:$C$1500,"&gt;=701",$C$4:$C$1500,"&lt;=705",K$4:K$1500,"&gt;"&amp;K36)+1,IF(AND($C36&gt;=601,$C36&lt;=606),COUNTIFS($C$4:$C$1500,"&gt;=601",$C$4:$C$1500,"&lt;=606",K$4:K$1500,"&gt;"&amp;K36)+1,"")))))))</f>
        <v/>
      </c>
      <c r="N36" s="99">
        <f>IF(OR($C36="",K36=""),"",IF(OR(AND($C36&gt;=1001,$C36&lt;=1005),AND($C36&gt;=1101,$C36&lt;=1105)),COUNTIFS($C$4:$C$1500,"&gt;=1001",$C$4:$C$1500,"&lt;=1005",K$4:K$1500,"&gt;"&amp;K36)+COUNTIFS($C$4:$C$1500,"&gt;=1101",$C$4:$C$1500,"&lt;=1105",K$4:K$1500,"&gt;"&amp;K36)+1,""))</f>
        <v/>
      </c>
      <c r="O36" s="94" t="n">
        <v>35.27</v>
      </c>
      <c r="P36" s="94" t="n">
        <v>33.61</v>
      </c>
      <c r="Q36" s="94" t="n">
        <v>62.18</v>
      </c>
      <c r="R36" s="94" t="n">
        <v>28.75</v>
      </c>
      <c r="S36" s="94" t="n">
        <v>33.54</v>
      </c>
      <c r="T36" s="99">
        <f>IF(AND(O36&gt;0,O36&lt;36),1,IF(AND(O36&gt;=36,O36&lt;51),2,IF(AND(O36&gt;=51,O36&lt;71),3,IF(AND(O36&gt;=71,O36&lt;=100),4,))))</f>
        <v/>
      </c>
      <c r="U36" s="99">
        <f>IF(AND(P36&gt;0,P36&lt;41),1,IF(AND(P36&gt;=41,P36&lt;56),2,IF(AND(P36&gt;=56,P36&lt;71),3,IF(AND(P36&gt;=71,P36&lt;=100),4,))))</f>
        <v/>
      </c>
      <c r="V36" s="99">
        <f>IF(AND(Q36&gt;0,Q36&lt;41),1,IF(AND(Q36&gt;=41,Q36&lt;56),2,IF(AND(Q36&gt;=56,Q36&lt;71),3,IF(AND(Q36&gt;=71,Q36&lt;=100),4,))))</f>
        <v/>
      </c>
      <c r="W36" s="99">
        <f>IF(AND(R36&gt;0,R36&lt;36),1,IF(AND(R36&gt;=36,R36&lt;51),2,IF(AND(R36&gt;=51,R36&lt;66),3,IF(AND(R36&gt;=66,R36&lt;=100),4,))))</f>
        <v/>
      </c>
      <c r="X36" s="100">
        <f>IF(AND(S36&gt;0,S36&lt;37),1,IF(AND(S36&gt;=37,S36&lt;58),2,IF(AND(S36&gt;=58,S36&lt;71),3,IF(AND(S36&gt;=71,S36&lt;=100),4,))))</f>
        <v/>
      </c>
      <c r="Y36" s="101">
        <f>IF(SUM(AC36:AG36)=0, "", ROUND(((AC36*3+AD36*3+AE36*3+AF36*3+AG36*1)/13)*5,0))</f>
        <v/>
      </c>
      <c r="Z36" s="99">
        <f>IF(OR($C36="",Y36=""),"",COUNTIFS($C$4:$C$1500,$C36,Y$4:Y$1500,"&gt;"&amp;Y36)+1)</f>
        <v/>
      </c>
      <c r="AA36" s="99">
        <f>IF(OR($C36="",Y36=""),"",IF(AND($C36&gt;=1001,$C36&lt;=1005),COUNTIFS($C$4:$C$1500,"&gt;=1001",$C$4:$C$1500,"&lt;=1005",Y$4:Y$1500,"&gt;"&amp;Y36)+1,IF(AND($C36&gt;=1101,$C36&lt;=1105),COUNTIFS($C$4:$C$1500,"&gt;=1101",$C$4:$C$1500,"&lt;=1105",Y$4:Y$1500,"&gt;"&amp;Y36)+1,IF(AND($C36&gt;=901,$C36&lt;=905),COUNTIFS($C$4:$C$1500,"&gt;=901",$C$4:$C$1500,"&lt;=905",Y$4:Y$1500,"&gt;"&amp;Y36)+1,IF(AND($C36&gt;=801,$C36&lt;=805),COUNTIFS($C$4:$C$1500,"&gt;=801",$C$4:$C$1500,"&lt;=805",Y$4:Y$1500,"&gt;"&amp;Y36)+1,IF(AND($C36&gt;=701,$C36&lt;=705),COUNTIFS($C$4:$C$1500,"&gt;=701",$C$4:$C$1500,"&lt;=705",Y$4:Y$1500,"&gt;"&amp;Y36)+1,IF(AND($C36&gt;=601,$C36&lt;=606),COUNTIFS($C$4:$C$1500,"&gt;=601",$C$4:$C$1500,"&lt;=606",Y$4:Y$1500,"&gt;"&amp;Y36)+1,"")))))))</f>
        <v/>
      </c>
      <c r="AB36" s="99">
        <f>IF(OR($C36="",Y36=""),"",IF(OR(AND($C36&gt;=1001,$C36&lt;=1005),AND($C36&gt;=1101,$C36&lt;=1105)),COUNTIFS($C$4:$C$1500,"&gt;=1001",$C$4:$C$1500,"&lt;=1005",Y$4:Y$1500,"&gt;"&amp;Y36)+COUNTIFS($C$4:$C$1500,"&gt;=1101",$C$4:$C$1500,"&lt;=1105",Y$4:Y$1500,"&gt;"&amp;Y36)+1,""))</f>
        <v/>
      </c>
      <c r="AC36" s="94" t="n">
        <v>57.75</v>
      </c>
      <c r="AD36" s="94" t="n">
        <v>45.3</v>
      </c>
      <c r="AE36" s="94" t="n">
        <v>52.25</v>
      </c>
      <c r="AF36" s="94" t="n">
        <v>52.5</v>
      </c>
      <c r="AG36" s="94" t="n">
        <v>41.25</v>
      </c>
      <c r="AH36" s="99">
        <f>IF(AND(AC36&gt;0,AC36&lt;36),1,IF(AND(AC36&gt;=36,AC36&lt;51),2,IF(AND(AC36&gt;=51,AC36&lt;71),3,IF(AND(AC36&gt;=71,AC36&lt;=100),4,))))</f>
        <v/>
      </c>
      <c r="AI36" s="99">
        <f>IF(AND(AD36&gt;0,AD36&lt;41),1,IF(AND(AD36&gt;=41,AD36&lt;56),2,IF(AND(AD36&gt;=56,AD36&lt;71),3,IF(AND(AD36&gt;=71,AD36&lt;=100),4,))))</f>
        <v/>
      </c>
      <c r="AJ36" s="99">
        <f>IF(AND(AE36&gt;0,AE36&lt;41),1,IF(AND(AE36&gt;=41,AE36&lt;56),2,IF(AND(AE36&gt;=56,AE36&lt;71),3,IF(AND(AE36&gt;=71,AE36&lt;=100),4,))))</f>
        <v/>
      </c>
      <c r="AK36" s="99">
        <f>IF(AND(AF36&gt;0,AF36&lt;36),1,IF(AND(AF36&gt;=36,AF36&lt;51),2,IF(AND(AF36&gt;=51,AF36&lt;66),3,IF(AND(AF36&gt;=66,AF36&lt;=100),4,))))</f>
        <v/>
      </c>
      <c r="AL36" s="100">
        <f>IF(AND(AG36&gt;0,AG36&lt;37),1,IF(AND(AG36&gt;=37,AG36&lt;58),2,IF(AND(AG36&gt;=58,AG36&lt;71),3,IF(AND(AG36&gt;=71,AG36&lt;=100),4,))))</f>
        <v/>
      </c>
      <c r="AM36" s="101">
        <f>IF((Y36&lt;&gt;"")*(K36&lt;&gt;""),Y36-K36,"")</f>
        <v/>
      </c>
      <c r="AN36" s="99">
        <f>IF((Z36&lt;&gt;"")*(L36&lt;&gt;""),Z36-L36,"")</f>
        <v/>
      </c>
      <c r="AO36" s="99">
        <f>IF((AA36&lt;&gt;"")*(M36&lt;&gt;""),AA36-M36,"")</f>
        <v/>
      </c>
      <c r="AP36" s="99">
        <f>IF((AB36&lt;&gt;"")*(N36&lt;&gt;""),AB36-N36,"")</f>
        <v/>
      </c>
      <c r="AQ36" s="94">
        <f>IF((AC36&lt;&gt;"")*(O36&lt;&gt;""),AC36-O36,"")</f>
        <v/>
      </c>
      <c r="AR36" s="94">
        <f>IF((AD36&lt;&gt;"")*(P36&lt;&gt;""),AD36-P36,"")</f>
        <v/>
      </c>
      <c r="AS36" s="94">
        <f>IF((AE36&lt;&gt;"")*(Q36&lt;&gt;""),AE36-Q36,"")</f>
        <v/>
      </c>
      <c r="AT36" s="94">
        <f>IF((AF36&lt;&gt;"")*(R36&lt;&gt;""),AF36-R36,"")</f>
        <v/>
      </c>
      <c r="AU36" s="94">
        <f>IF((AG36&lt;&gt;"")*(S36&lt;&gt;""),AG36-S36,"")</f>
        <v/>
      </c>
      <c r="AV36" s="99">
        <f>IF((AH36&lt;&gt;"")*(T36&lt;&gt;""),AH36-T36,"")</f>
        <v/>
      </c>
      <c r="AW36" s="99">
        <f>IF((AI36&lt;&gt;"")*(U36&lt;&gt;""),AI36-U36,"")</f>
        <v/>
      </c>
      <c r="AX36" s="99">
        <f>IF((AJ36&lt;&gt;"")*(V36&lt;&gt;""),AJ36-V36,"")</f>
        <v/>
      </c>
      <c r="AY36" s="99">
        <f>IF((AK36&lt;&gt;"")*(W36&lt;&gt;""),AK36-W36,"")</f>
        <v/>
      </c>
      <c r="AZ36" s="102">
        <f>IF((AL36&lt;&gt;"")*(X36&lt;&gt;""),AL36-X36,"")</f>
        <v/>
      </c>
      <c r="BA36" s="50">
        <f>IFERROR(__xludf.dummyfunction("AI(""Actúa como un tutor académico y dirígete personalmente al estudiante "" &amp; I36 &amp; "" "" &amp; J36 &amp; "" "" &amp; G36 &amp; "" "" &amp; H36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 &amp; ""'. Diferencias por área: Matemáticas ("" &amp; AQ36 &amp; ""), Ciencias Natura"&amp;"les ("" &amp; AR36 &amp; ""), Sociales ("" &amp; AS36 &amp; ""), Lectura Crítica ("" &amp; AT36 &amp; "") e Inglés ("" &amp; AU36 &amp; ""). Variación en posición: grupo ("" &amp; AN36 &amp; ""), grado ("" &amp; AO36 &amp; "") y media ("" &amp; AP36 &amp; ""). Puntajes Primer Simulacro: Global "" &amp; K36 &amp; "", Mat "" &amp; "&amp;"O4 &amp; "", Cien "" &amp; P36 &amp; "", Soc "" &amp; Q36 &amp; "", Lec "" &amp; R36 &amp; "", Ing "" &amp; S36 &amp; "". Puntajes Segundo Simulacro: Global "" &amp; Y36 &amp; "", Mat "" &amp; AC36 &amp; "", Cien "" &amp; AD36 &amp; "", Soc "" &amp; AE36 &amp; "", Lec "" &amp; AF36 &amp; "", Ing "" &amp; AG36 &amp; "". Escribe un mensaje motivador"&amp;" y breve (máximo 4 líneas)."")
"),"=AI(""Actúa como un tutor académico y dirígete personalmente al estudiante "" &amp; I36 &amp; "" "" &amp; J36 &amp; "" "" &amp; G36 &amp; "" "" &amp; H36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 &amp; ""'. Diferencias por área: Matemáticas ("" &amp; AQ36 &amp; ""), Ciencias Natur"&amp;"ales ("" &amp; AR36 &amp; ""), Sociales ("" &amp; AS36 &amp; ""), Lectura Crítica ("" &amp; AT36 &amp; "") e Inglés ("" &amp; AU36 &amp; ""). Variación en posición: grupo ("" &amp; AN36 &amp; ""), grado ("" &amp; AO36 &amp; "") y media ("" &amp; AP36 &amp; ""). Puntajes Primer Simulacro: Global "" &amp; K36 &amp; "", Mat "" &amp;"&amp;" O36 &amp; "", Cien "" &amp; P36 &amp; "", Soc "" &amp; Q36 &amp; "", Lec "" &amp; R36 &amp; "", Ing "" &amp; S36 &amp; "". Puntajes Segundo Simulacro: Global "" &amp; Y36 &amp; "", Mat "" &amp; AC36 &amp; "", Cien "" &amp; AD36 &amp; "", Soc "" &amp; AE36 &amp; "", Lec "" &amp; AF36 &amp; "", Ing "" &amp; AG36 &amp; "". Escribe un mensaje motivado"&amp;"r y breve (máximo 4 líneas)."")
")</f>
        <v/>
      </c>
    </row>
    <row r="37" ht="15.75" customHeight="1" s="42">
      <c r="A37" s="93" t="n"/>
      <c r="B37" s="94" t="inlineStr">
        <is>
          <t>Bachillerato</t>
        </is>
      </c>
      <c r="C37" s="94" t="n">
        <v>601</v>
      </c>
      <c r="D37" s="94" t="n"/>
      <c r="E37" s="95" t="n"/>
      <c r="F37" s="96">
        <f>TRIM(G37&amp;" "&amp;H37&amp;" "&amp;I37&amp;" "&amp;J37)</f>
        <v/>
      </c>
      <c r="G37" s="94" t="inlineStr">
        <is>
          <t>Vargas</t>
        </is>
      </c>
      <c r="H37" s="94" t="inlineStr">
        <is>
          <t>Osorno</t>
        </is>
      </c>
      <c r="I37" s="94" t="inlineStr">
        <is>
          <t>Dulce</t>
        </is>
      </c>
      <c r="J37" s="97" t="inlineStr">
        <is>
          <t>María</t>
        </is>
      </c>
      <c r="K37" s="98">
        <f>IF(SUM(O37:S37)=0, "", ROUND(((O37*3+P37*3+Q37*3+R37*3+S37*1)/13)*5,0))</f>
        <v/>
      </c>
      <c r="L37" s="99">
        <f>IF(OR($C37="",K37=""),"",COUNTIFS($C$4:$C$1500,$C37,K$4:K$1500,"&gt;"&amp;K37)+1)</f>
        <v/>
      </c>
      <c r="M37" s="99">
        <f>IF(OR($C37="",K37=""),"",IF(AND($C37&gt;=1001,$C37&lt;=1005),COUNTIFS($C$4:$C$1500,"&gt;=1001",$C$4:$C$1500,"&lt;=1005",K$4:K$1500,"&gt;"&amp;K37)+1,IF(AND($C37&gt;=1101,$C37&lt;=1105),COUNTIFS($C$4:$C$1500,"&gt;=1101",$C$4:$C$1500,"&lt;=1105",K$4:K$1500,"&gt;"&amp;K37)+1,IF(AND($C37&gt;=901,$C37&lt;=905),COUNTIFS($C$4:$C$1500,"&gt;=901",$C$4:$C$1500,"&lt;=905",K$4:K$1500,"&gt;"&amp;K37)+1,IF(AND($C37&gt;=801,$C37&lt;=805),COUNTIFS($C$4:$C$1500,"&gt;=801",$C$4:$C$1500,"&lt;=805",K$4:K$1500,"&gt;"&amp;K37)+1,IF(AND($C37&gt;=701,$C37&lt;=705),COUNTIFS($C$4:$C$1500,"&gt;=701",$C$4:$C$1500,"&lt;=705",K$4:K$1500,"&gt;"&amp;K37)+1,IF(AND($C37&gt;=601,$C37&lt;=606),COUNTIFS($C$4:$C$1500,"&gt;=601",$C$4:$C$1500,"&lt;=606",K$4:K$1500,"&gt;"&amp;K37)+1,"")))))))</f>
        <v/>
      </c>
      <c r="N37" s="99">
        <f>IF(OR($C37="",K37=""),"",IF(OR(AND($C37&gt;=1001,$C37&lt;=1005),AND($C37&gt;=1101,$C37&lt;=1105)),COUNTIFS($C$4:$C$1500,"&gt;=1001",$C$4:$C$1500,"&lt;=1005",K$4:K$1500,"&gt;"&amp;K37)+COUNTIFS($C$4:$C$1500,"&gt;=1101",$C$4:$C$1500,"&lt;=1105",K$4:K$1500,"&gt;"&amp;K37)+1,""))</f>
        <v/>
      </c>
      <c r="O37" s="94" t="n">
        <v>70.06</v>
      </c>
      <c r="P37" s="94" t="n">
        <v>5</v>
      </c>
      <c r="Q37" s="94" t="n">
        <v>28.99</v>
      </c>
      <c r="R37" s="94" t="n">
        <v>38.33</v>
      </c>
      <c r="S37" s="94" t="n">
        <v>43.13</v>
      </c>
      <c r="T37" s="99">
        <f>IF(AND(O37&gt;0,O37&lt;36),1,IF(AND(O37&gt;=36,O37&lt;51),2,IF(AND(O37&gt;=51,O37&lt;71),3,IF(AND(O37&gt;=71,O37&lt;=100),4,))))</f>
        <v/>
      </c>
      <c r="U37" s="99">
        <f>IF(AND(P37&gt;0,P37&lt;41),1,IF(AND(P37&gt;=41,P37&lt;56),2,IF(AND(P37&gt;=56,P37&lt;71),3,IF(AND(P37&gt;=71,P37&lt;=100),4,))))</f>
        <v/>
      </c>
      <c r="V37" s="99">
        <f>IF(AND(Q37&gt;0,Q37&lt;41),1,IF(AND(Q37&gt;=41,Q37&lt;56),2,IF(AND(Q37&gt;=56,Q37&lt;71),3,IF(AND(Q37&gt;=71,Q37&lt;=100),4,))))</f>
        <v/>
      </c>
      <c r="W37" s="99">
        <f>IF(AND(R37&gt;0,R37&lt;36),1,IF(AND(R37&gt;=36,R37&lt;51),2,IF(AND(R37&gt;=51,R37&lt;66),3,IF(AND(R37&gt;=66,R37&lt;=100),4,))))</f>
        <v/>
      </c>
      <c r="X37" s="100">
        <f>IF(AND(S37&gt;0,S37&lt;37),1,IF(AND(S37&gt;=37,S37&lt;58),2,IF(AND(S37&gt;=58,S37&lt;71),3,IF(AND(S37&gt;=71,S37&lt;=100),4,))))</f>
        <v/>
      </c>
      <c r="Y37" s="101">
        <f>IF(SUM(AC37:AG37)=0, "", ROUND(((AC37*3+AD37*3+AE37*3+AF37*3+AG37*1)/13)*5,0))</f>
        <v/>
      </c>
      <c r="Z37" s="99">
        <f>IF(OR($C37="",Y37=""),"",COUNTIFS($C$4:$C$1500,$C37,Y$4:Y$1500,"&gt;"&amp;Y37)+1)</f>
        <v/>
      </c>
      <c r="AA37" s="99">
        <f>IF(OR($C37="",Y37=""),"",IF(AND($C37&gt;=1001,$C37&lt;=1005),COUNTIFS($C$4:$C$1500,"&gt;=1001",$C$4:$C$1500,"&lt;=1005",Y$4:Y$1500,"&gt;"&amp;Y37)+1,IF(AND($C37&gt;=1101,$C37&lt;=1105),COUNTIFS($C$4:$C$1500,"&gt;=1101",$C$4:$C$1500,"&lt;=1105",Y$4:Y$1500,"&gt;"&amp;Y37)+1,IF(AND($C37&gt;=901,$C37&lt;=905),COUNTIFS($C$4:$C$1500,"&gt;=901",$C$4:$C$1500,"&lt;=905",Y$4:Y$1500,"&gt;"&amp;Y37)+1,IF(AND($C37&gt;=801,$C37&lt;=805),COUNTIFS($C$4:$C$1500,"&gt;=801",$C$4:$C$1500,"&lt;=805",Y$4:Y$1500,"&gt;"&amp;Y37)+1,IF(AND($C37&gt;=701,$C37&lt;=705),COUNTIFS($C$4:$C$1500,"&gt;=701",$C$4:$C$1500,"&lt;=705",Y$4:Y$1500,"&gt;"&amp;Y37)+1,IF(AND($C37&gt;=601,$C37&lt;=606),COUNTIFS($C$4:$C$1500,"&gt;=601",$C$4:$C$1500,"&lt;=606",Y$4:Y$1500,"&gt;"&amp;Y37)+1,"")))))))</f>
        <v/>
      </c>
      <c r="AB37" s="99">
        <f>IF(OR($C37="",Y37=""),"",IF(OR(AND($C37&gt;=1001,$C37&lt;=1005),AND($C37&gt;=1101,$C37&lt;=1105)),COUNTIFS($C$4:$C$1500,"&gt;=1001",$C$4:$C$1500,"&lt;=1005",Y$4:Y$1500,"&gt;"&amp;Y37)+COUNTIFS($C$4:$C$1500,"&gt;=1101",$C$4:$C$1500,"&lt;=1105",Y$4:Y$1500,"&gt;"&amp;Y37)+1,""))</f>
        <v/>
      </c>
      <c r="AC37" s="94" t="n">
        <v>49.5</v>
      </c>
      <c r="AD37" s="94" t="n">
        <v>38.45</v>
      </c>
      <c r="AE37" s="94" t="n">
        <v>33</v>
      </c>
      <c r="AF37" s="94" t="n">
        <v>52.5</v>
      </c>
      <c r="AG37" s="94" t="n">
        <v>32.08</v>
      </c>
      <c r="AH37" s="99">
        <f>IF(AND(AC37&gt;0,AC37&lt;36),1,IF(AND(AC37&gt;=36,AC37&lt;51),2,IF(AND(AC37&gt;=51,AC37&lt;71),3,IF(AND(AC37&gt;=71,AC37&lt;=100),4,))))</f>
        <v/>
      </c>
      <c r="AI37" s="99">
        <f>IF(AND(AD37&gt;0,AD37&lt;41),1,IF(AND(AD37&gt;=41,AD37&lt;56),2,IF(AND(AD37&gt;=56,AD37&lt;71),3,IF(AND(AD37&gt;=71,AD37&lt;=100),4,))))</f>
        <v/>
      </c>
      <c r="AJ37" s="99">
        <f>IF(AND(AE37&gt;0,AE37&lt;41),1,IF(AND(AE37&gt;=41,AE37&lt;56),2,IF(AND(AE37&gt;=56,AE37&lt;71),3,IF(AND(AE37&gt;=71,AE37&lt;=100),4,))))</f>
        <v/>
      </c>
      <c r="AK37" s="99">
        <f>IF(AND(AF37&gt;0,AF37&lt;36),1,IF(AND(AF37&gt;=36,AF37&lt;51),2,IF(AND(AF37&gt;=51,AF37&lt;66),3,IF(AND(AF37&gt;=66,AF37&lt;=100),4,))))</f>
        <v/>
      </c>
      <c r="AL37" s="100">
        <f>IF(AND(AG37&gt;0,AG37&lt;37),1,IF(AND(AG37&gt;=37,AG37&lt;58),2,IF(AND(AG37&gt;=58,AG37&lt;71),3,IF(AND(AG37&gt;=71,AG37&lt;=100),4,))))</f>
        <v/>
      </c>
      <c r="AM37" s="101">
        <f>IF((Y37&lt;&gt;"")*(K37&lt;&gt;""),Y37-K37,"")</f>
        <v/>
      </c>
      <c r="AN37" s="99">
        <f>IF((Z37&lt;&gt;"")*(L37&lt;&gt;""),Z37-L37,"")</f>
        <v/>
      </c>
      <c r="AO37" s="99">
        <f>IF((AA37&lt;&gt;"")*(M37&lt;&gt;""),AA37-M37,"")</f>
        <v/>
      </c>
      <c r="AP37" s="99">
        <f>IF((AB37&lt;&gt;"")*(N37&lt;&gt;""),AB37-N37,"")</f>
        <v/>
      </c>
      <c r="AQ37" s="94">
        <f>IF((AC37&lt;&gt;"")*(O37&lt;&gt;""),AC37-O37,"")</f>
        <v/>
      </c>
      <c r="AR37" s="94">
        <f>IF((AD37&lt;&gt;"")*(P37&lt;&gt;""),AD37-P37,"")</f>
        <v/>
      </c>
      <c r="AS37" s="94">
        <f>IF((AE37&lt;&gt;"")*(Q37&lt;&gt;""),AE37-Q37,"")</f>
        <v/>
      </c>
      <c r="AT37" s="94">
        <f>IF((AF37&lt;&gt;"")*(R37&lt;&gt;""),AF37-R37,"")</f>
        <v/>
      </c>
      <c r="AU37" s="94">
        <f>IF((AG37&lt;&gt;"")*(S37&lt;&gt;""),AG37-S37,"")</f>
        <v/>
      </c>
      <c r="AV37" s="99">
        <f>IF((AH37&lt;&gt;"")*(T37&lt;&gt;""),AH37-T37,"")</f>
        <v/>
      </c>
      <c r="AW37" s="99">
        <f>IF((AI37&lt;&gt;"")*(U37&lt;&gt;""),AI37-U37,"")</f>
        <v/>
      </c>
      <c r="AX37" s="99">
        <f>IF((AJ37&lt;&gt;"")*(V37&lt;&gt;""),AJ37-V37,"")</f>
        <v/>
      </c>
      <c r="AY37" s="99">
        <f>IF((AK37&lt;&gt;"")*(W37&lt;&gt;""),AK37-W37,"")</f>
        <v/>
      </c>
      <c r="AZ37" s="102">
        <f>IF((AL37&lt;&gt;"")*(X37&lt;&gt;""),AL37-X37,"")</f>
        <v/>
      </c>
      <c r="BA37" s="50">
        <f>IFERROR(__xludf.dummyfunction("AI(""Actúa como un tutor académico y dirígete personalmente al estudiante "" &amp; I37 &amp; "" "" &amp; J37 &amp; "" "" &amp; G37 &amp; "" "" &amp; H37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 &amp; ""'. Diferencias por área: Matemáticas ("" &amp; AQ37 &amp; ""), Ciencias Natura"&amp;"les ("" &amp; AR37 &amp; ""), Sociales ("" &amp; AS37 &amp; ""), Lectura Crítica ("" &amp; AT37 &amp; "") e Inglés ("" &amp; AU37 &amp; ""). Variación en posición: grupo ("" &amp; AN37 &amp; ""), grado ("" &amp; AO37 &amp; "") y media ("" &amp; AP37 &amp; ""). Puntajes Primer Simulacro: Global "" &amp; K37 &amp; "", Mat "" &amp; "&amp;"O4 &amp; "", Cien "" &amp; P37 &amp; "", Soc "" &amp; Q37 &amp; "", Lec "" &amp; R37 &amp; "", Ing "" &amp; S37 &amp; "". Puntajes Segundo Simulacro: Global "" &amp; Y37 &amp; "", Mat "" &amp; AC37 &amp; "", Cien "" &amp; AD37 &amp; "", Soc "" &amp; AE37 &amp; "", Lec "" &amp; AF37 &amp; "", Ing "" &amp; AG37 &amp; "". Escribe un mensaje motivador"&amp;" y breve (máximo 4 líneas)."")
"),"=AI(""Actúa como un tutor académico y dirígete personalmente al estudiante "" &amp; I37 &amp; "" "" &amp; J37 &amp; "" "" &amp; G37 &amp; "" "" &amp; H37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 &amp; ""'. Diferencias por área: Matemáticas ("" &amp; AQ37 &amp; ""), Ciencias Natur"&amp;"ales ("" &amp; AR37 &amp; ""), Sociales ("" &amp; AS37 &amp; ""), Lectura Crítica ("" &amp; AT37 &amp; "") e Inglés ("" &amp; AU37 &amp; ""). Variación en posición: grupo ("" &amp; AN37 &amp; ""), grado ("" &amp; AO37 &amp; "") y media ("" &amp; AP37 &amp; ""). Puntajes Primer Simulacro: Global "" &amp; K37 &amp; "", Mat "" &amp;"&amp;" O37 &amp; "", Cien "" &amp; P37 &amp; "", Soc "" &amp; Q37 &amp; "", Lec "" &amp; R37 &amp; "", Ing "" &amp; S37 &amp; "". Puntajes Segundo Simulacro: Global "" &amp; Y37 &amp; "", Mat "" &amp; AC37 &amp; "", Cien "" &amp; AD37 &amp; "", Soc "" &amp; AE37 &amp; "", Lec "" &amp; AF37 &amp; "", Ing "" &amp; AG37 &amp; "". Escribe un mensaje motivado"&amp;"r y breve (máximo 4 líneas)."")
")</f>
        <v/>
      </c>
    </row>
    <row r="38" ht="15.75" customHeight="1" s="42">
      <c r="A38" s="93" t="n"/>
      <c r="B38" s="94" t="inlineStr">
        <is>
          <t>Bachillerato</t>
        </is>
      </c>
      <c r="C38" s="94" t="n">
        <v>601</v>
      </c>
      <c r="D38" s="94" t="n"/>
      <c r="E38" s="95" t="n"/>
      <c r="F38" s="96">
        <f>TRIM(G38&amp;" "&amp;H38&amp;" "&amp;I38&amp;" "&amp;J38)</f>
        <v/>
      </c>
      <c r="G38" s="94" t="inlineStr">
        <is>
          <t>Vidales</t>
        </is>
      </c>
      <c r="H38" s="94" t="inlineStr">
        <is>
          <t>López</t>
        </is>
      </c>
      <c r="I38" s="94" t="inlineStr">
        <is>
          <t>Breiner</t>
        </is>
      </c>
      <c r="J38" s="97" t="inlineStr">
        <is>
          <t>Alexis</t>
        </is>
      </c>
      <c r="K38" s="98">
        <f>IF(SUM(O38:S38)=0, "", ROUND(((O38*3+P38*3+Q38*3+R38*3+S38*1)/13)*5,0))</f>
        <v/>
      </c>
      <c r="L38" s="99">
        <f>IF(OR($C38="",K38=""),"",COUNTIFS($C$4:$C$1500,$C38,K$4:K$1500,"&gt;"&amp;K38)+1)</f>
        <v/>
      </c>
      <c r="M38" s="99">
        <f>IF(OR($C38="",K38=""),"",IF(AND($C38&gt;=1001,$C38&lt;=1005),COUNTIFS($C$4:$C$1500,"&gt;=1001",$C$4:$C$1500,"&lt;=1005",K$4:K$1500,"&gt;"&amp;K38)+1,IF(AND($C38&gt;=1101,$C38&lt;=1105),COUNTIFS($C$4:$C$1500,"&gt;=1101",$C$4:$C$1500,"&lt;=1105",K$4:K$1500,"&gt;"&amp;K38)+1,IF(AND($C38&gt;=901,$C38&lt;=905),COUNTIFS($C$4:$C$1500,"&gt;=901",$C$4:$C$1500,"&lt;=905",K$4:K$1500,"&gt;"&amp;K38)+1,IF(AND($C38&gt;=801,$C38&lt;=805),COUNTIFS($C$4:$C$1500,"&gt;=801",$C$4:$C$1500,"&lt;=805",K$4:K$1500,"&gt;"&amp;K38)+1,IF(AND($C38&gt;=701,$C38&lt;=705),COUNTIFS($C$4:$C$1500,"&gt;=701",$C$4:$C$1500,"&lt;=705",K$4:K$1500,"&gt;"&amp;K38)+1,IF(AND($C38&gt;=601,$C38&lt;=606),COUNTIFS($C$4:$C$1500,"&gt;=601",$C$4:$C$1500,"&lt;=606",K$4:K$1500,"&gt;"&amp;K38)+1,"")))))))</f>
        <v/>
      </c>
      <c r="N38" s="99">
        <f>IF(OR($C38="",K38=""),"",IF(OR(AND($C38&gt;=1001,$C38&lt;=1005),AND($C38&gt;=1101,$C38&lt;=1105)),COUNTIFS($C$4:$C$1500,"&gt;=1001",$C$4:$C$1500,"&lt;=1005",K$4:K$1500,"&gt;"&amp;K38)+COUNTIFS($C$4:$C$1500,"&gt;=1101",$C$4:$C$1500,"&lt;=1105",K$4:K$1500,"&gt;"&amp;K38)+1,""))</f>
        <v/>
      </c>
      <c r="O38" s="94" t="n">
        <v>31.89</v>
      </c>
      <c r="P38" s="94" t="n">
        <v>64.03</v>
      </c>
      <c r="Q38" s="94" t="n">
        <v>57.98</v>
      </c>
      <c r="R38" s="94" t="n">
        <v>62.29</v>
      </c>
      <c r="S38" s="94" t="n">
        <v>33.54</v>
      </c>
      <c r="T38" s="99">
        <f>IF(AND(O38&gt;0,O38&lt;36),1,IF(AND(O38&gt;=36,O38&lt;51),2,IF(AND(O38&gt;=51,O38&lt;71),3,IF(AND(O38&gt;=71,O38&lt;=100),4,))))</f>
        <v/>
      </c>
      <c r="U38" s="99">
        <f>IF(AND(P38&gt;0,P38&lt;41),1,IF(AND(P38&gt;=41,P38&lt;56),2,IF(AND(P38&gt;=56,P38&lt;71),3,IF(AND(P38&gt;=71,P38&lt;=100),4,))))</f>
        <v/>
      </c>
      <c r="V38" s="99">
        <f>IF(AND(Q38&gt;0,Q38&lt;41),1,IF(AND(Q38&gt;=41,Q38&lt;56),2,IF(AND(Q38&gt;=56,Q38&lt;71),3,IF(AND(Q38&gt;=71,Q38&lt;=100),4,))))</f>
        <v/>
      </c>
      <c r="W38" s="99">
        <f>IF(AND(R38&gt;0,R38&lt;36),1,IF(AND(R38&gt;=36,R38&lt;51),2,IF(AND(R38&gt;=51,R38&lt;66),3,IF(AND(R38&gt;=66,R38&lt;=100),4,))))</f>
        <v/>
      </c>
      <c r="X38" s="100">
        <f>IF(AND(S38&gt;0,S38&lt;37),1,IF(AND(S38&gt;=37,S38&lt;58),2,IF(AND(S38&gt;=58,S38&lt;71),3,IF(AND(S38&gt;=71,S38&lt;=100),4,))))</f>
        <v/>
      </c>
      <c r="Y38" s="101">
        <f>IF(SUM(AC38:AG38)=0, "", ROUND(((AC38*3+AD38*3+AE38*3+AF38*3+AG38*1)/13)*5,0))</f>
        <v/>
      </c>
      <c r="Z38" s="99">
        <f>IF(OR($C38="",Y38=""),"",COUNTIFS($C$4:$C$1500,$C38,Y$4:Y$1500,"&gt;"&amp;Y38)+1)</f>
        <v/>
      </c>
      <c r="AA38" s="99">
        <f>IF(OR($C38="",Y38=""),"",IF(AND($C38&gt;=1001,$C38&lt;=1005),COUNTIFS($C$4:$C$1500,"&gt;=1001",$C$4:$C$1500,"&lt;=1005",Y$4:Y$1500,"&gt;"&amp;Y38)+1,IF(AND($C38&gt;=1101,$C38&lt;=1105),COUNTIFS($C$4:$C$1500,"&gt;=1101",$C$4:$C$1500,"&lt;=1105",Y$4:Y$1500,"&gt;"&amp;Y38)+1,IF(AND($C38&gt;=901,$C38&lt;=905),COUNTIFS($C$4:$C$1500,"&gt;=901",$C$4:$C$1500,"&lt;=905",Y$4:Y$1500,"&gt;"&amp;Y38)+1,IF(AND($C38&gt;=801,$C38&lt;=805),COUNTIFS($C$4:$C$1500,"&gt;=801",$C$4:$C$1500,"&lt;=805",Y$4:Y$1500,"&gt;"&amp;Y38)+1,IF(AND($C38&gt;=701,$C38&lt;=705),COUNTIFS($C$4:$C$1500,"&gt;=701",$C$4:$C$1500,"&lt;=705",Y$4:Y$1500,"&gt;"&amp;Y38)+1,IF(AND($C38&gt;=601,$C38&lt;=606),COUNTIFS($C$4:$C$1500,"&gt;=601",$C$4:$C$1500,"&lt;=606",Y$4:Y$1500,"&gt;"&amp;Y38)+1,"")))))))</f>
        <v/>
      </c>
      <c r="AB38" s="99">
        <f>IF(OR($C38="",Y38=""),"",IF(OR(AND($C38&gt;=1001,$C38&lt;=1005),AND($C38&gt;=1101,$C38&lt;=1105)),COUNTIFS($C$4:$C$1500,"&gt;=1001",$C$4:$C$1500,"&lt;=1005",Y$4:Y$1500,"&gt;"&amp;Y38)+COUNTIFS($C$4:$C$1500,"&gt;=1101",$C$4:$C$1500,"&lt;=1105",Y$4:Y$1500,"&gt;"&amp;Y38)+1,""))</f>
        <v/>
      </c>
      <c r="AC38" s="94" t="n">
        <v>63.25</v>
      </c>
      <c r="AD38" s="94" t="n">
        <v>48.63</v>
      </c>
      <c r="AE38" s="94" t="n">
        <v>60.5</v>
      </c>
      <c r="AF38" s="94" t="n">
        <v>56.88</v>
      </c>
      <c r="AG38" s="94" t="n">
        <v>91.67</v>
      </c>
      <c r="AH38" s="99">
        <f>IF(AND(AC38&gt;0,AC38&lt;36),1,IF(AND(AC38&gt;=36,AC38&lt;51),2,IF(AND(AC38&gt;=51,AC38&lt;71),3,IF(AND(AC38&gt;=71,AC38&lt;=100),4,))))</f>
        <v/>
      </c>
      <c r="AI38" s="99">
        <f>IF(AND(AD38&gt;0,AD38&lt;41),1,IF(AND(AD38&gt;=41,AD38&lt;56),2,IF(AND(AD38&gt;=56,AD38&lt;71),3,IF(AND(AD38&gt;=71,AD38&lt;=100),4,))))</f>
        <v/>
      </c>
      <c r="AJ38" s="99">
        <f>IF(AND(AE38&gt;0,AE38&lt;41),1,IF(AND(AE38&gt;=41,AE38&lt;56),2,IF(AND(AE38&gt;=56,AE38&lt;71),3,IF(AND(AE38&gt;=71,AE38&lt;=100),4,))))</f>
        <v/>
      </c>
      <c r="AK38" s="99">
        <f>IF(AND(AF38&gt;0,AF38&lt;36),1,IF(AND(AF38&gt;=36,AF38&lt;51),2,IF(AND(AF38&gt;=51,AF38&lt;66),3,IF(AND(AF38&gt;=66,AF38&lt;=100),4,))))</f>
        <v/>
      </c>
      <c r="AL38" s="100">
        <f>IF(AND(AG38&gt;0,AG38&lt;37),1,IF(AND(AG38&gt;=37,AG38&lt;58),2,IF(AND(AG38&gt;=58,AG38&lt;71),3,IF(AND(AG38&gt;=71,AG38&lt;=100),4,))))</f>
        <v/>
      </c>
      <c r="AM38" s="101">
        <f>IF((Y38&lt;&gt;"")*(K38&lt;&gt;""),Y38-K38,"")</f>
        <v/>
      </c>
      <c r="AN38" s="99">
        <f>IF((Z38&lt;&gt;"")*(L38&lt;&gt;""),Z38-L38,"")</f>
        <v/>
      </c>
      <c r="AO38" s="99">
        <f>IF((AA38&lt;&gt;"")*(M38&lt;&gt;""),AA38-M38,"")</f>
        <v/>
      </c>
      <c r="AP38" s="99">
        <f>IF((AB38&lt;&gt;"")*(N38&lt;&gt;""),AB38-N38,"")</f>
        <v/>
      </c>
      <c r="AQ38" s="94">
        <f>IF((AC38&lt;&gt;"")*(O38&lt;&gt;""),AC38-O38,"")</f>
        <v/>
      </c>
      <c r="AR38" s="94">
        <f>IF((AD38&lt;&gt;"")*(P38&lt;&gt;""),AD38-P38,"")</f>
        <v/>
      </c>
      <c r="AS38" s="94">
        <f>IF((AE38&lt;&gt;"")*(Q38&lt;&gt;""),AE38-Q38,"")</f>
        <v/>
      </c>
      <c r="AT38" s="94">
        <f>IF((AF38&lt;&gt;"")*(R38&lt;&gt;""),AF38-R38,"")</f>
        <v/>
      </c>
      <c r="AU38" s="94">
        <f>IF((AG38&lt;&gt;"")*(S38&lt;&gt;""),AG38-S38,"")</f>
        <v/>
      </c>
      <c r="AV38" s="99">
        <f>IF((AH38&lt;&gt;"")*(T38&lt;&gt;""),AH38-T38,"")</f>
        <v/>
      </c>
      <c r="AW38" s="99">
        <f>IF((AI38&lt;&gt;"")*(U38&lt;&gt;""),AI38-U38,"")</f>
        <v/>
      </c>
      <c r="AX38" s="99">
        <f>IF((AJ38&lt;&gt;"")*(V38&lt;&gt;""),AJ38-V38,"")</f>
        <v/>
      </c>
      <c r="AY38" s="99">
        <f>IF((AK38&lt;&gt;"")*(W38&lt;&gt;""),AK38-W38,"")</f>
        <v/>
      </c>
      <c r="AZ38" s="102">
        <f>IF((AL38&lt;&gt;"")*(X38&lt;&gt;""),AL38-X38,"")</f>
        <v/>
      </c>
      <c r="BA38" s="50">
        <f>IFERROR(__xludf.dummyfunction("AI(""Actúa como un tutor académico y dirígete personalmente al estudiante "" &amp; I38 &amp; "" "" &amp; J38 &amp; "" "" &amp; G38 &amp; "" "" &amp; H38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 &amp; ""'. Diferencias por área: Matemáticas ("" &amp; AQ38 &amp; ""), Ciencias Natura"&amp;"les ("" &amp; AR38 &amp; ""), Sociales ("" &amp; AS38 &amp; ""), Lectura Crítica ("" &amp; AT38 &amp; "") e Inglés ("" &amp; AU38 &amp; ""). Variación en posición: grupo ("" &amp; AN38 &amp; ""), grado ("" &amp; AO38 &amp; "") y media ("" &amp; AP38 &amp; ""). Puntajes Primer Simulacro: Global "" &amp; K38 &amp; "", Mat "" &amp; "&amp;"O4 &amp; "", Cien "" &amp; P38 &amp; "", Soc "" &amp; Q38 &amp; "", Lec "" &amp; R38 &amp; "", Ing "" &amp; S38 &amp; "". Puntajes Segundo Simulacro: Global "" &amp; Y38 &amp; "", Mat "" &amp; AC38 &amp; "", Cien "" &amp; AD38 &amp; "", Soc "" &amp; AE38 &amp; "", Lec "" &amp; AF38 &amp; "", Ing "" &amp; AG38 &amp; "". Escribe un mensaje motivador"&amp;" y breve (máximo 4 líneas)."")
"),"=AI(""Actúa como un tutor académico y dirígete personalmente al estudiante "" &amp; I38 &amp; "" "" &amp; J38 &amp; "" "" &amp; G38 &amp; "" "" &amp; H38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 &amp; ""'. Diferencias por área: Matemáticas ("" &amp; AQ38 &amp; ""), Ciencias Natur"&amp;"ales ("" &amp; AR38 &amp; ""), Sociales ("" &amp; AS38 &amp; ""), Lectura Crítica ("" &amp; AT38 &amp; "") e Inglés ("" &amp; AU38 &amp; ""). Variación en posición: grupo ("" &amp; AN38 &amp; ""), grado ("" &amp; AO38 &amp; "") y media ("" &amp; AP38 &amp; ""). Puntajes Primer Simulacro: Global "" &amp; K38 &amp; "", Mat "" &amp;"&amp;" O38 &amp; "", Cien "" &amp; P38 &amp; "", Soc "" &amp; Q38 &amp; "", Lec "" &amp; R38 &amp; "", Ing "" &amp; S38 &amp; "". Puntajes Segundo Simulacro: Global "" &amp; Y38 &amp; "", Mat "" &amp; AC38 &amp; "", Cien "" &amp; AD38 &amp; "", Soc "" &amp; AE38 &amp; "", Lec "" &amp; AF38 &amp; "", Ing "" &amp; AG38 &amp; "". Escribe un mensaje motivado"&amp;"r y breve (máximo 4 líneas)."")
")</f>
        <v/>
      </c>
    </row>
    <row r="39" ht="15.75" customHeight="1" s="42">
      <c r="A39" s="93" t="n"/>
      <c r="B39" s="94" t="inlineStr">
        <is>
          <t>Bachillerato</t>
        </is>
      </c>
      <c r="C39" s="94" t="n">
        <v>601</v>
      </c>
      <c r="D39" s="94" t="n"/>
      <c r="E39" s="95" t="n"/>
      <c r="F39" s="96">
        <f>TRIM(G39&amp;" "&amp;H39&amp;" "&amp;I39&amp;" "&amp;J39)</f>
        <v/>
      </c>
      <c r="G39" s="94" t="inlineStr">
        <is>
          <t>Zapata</t>
        </is>
      </c>
      <c r="H39" s="94" t="inlineStr">
        <is>
          <t>Carvajal</t>
        </is>
      </c>
      <c r="I39" s="94" t="inlineStr">
        <is>
          <t>María</t>
        </is>
      </c>
      <c r="J39" s="97" t="inlineStr">
        <is>
          <t>Salome</t>
        </is>
      </c>
      <c r="K39" s="98">
        <f>IF(SUM(O39:S39)=0, "", ROUND(((O39*3+P39*3+Q39*3+R39*3+S39*1)/13)*5,0))</f>
        <v/>
      </c>
      <c r="L39" s="99">
        <f>IF(OR($C39="",K39=""),"",COUNTIFS($C$4:$C$1500,$C39,K$4:K$1500,"&gt;"&amp;K39)+1)</f>
        <v/>
      </c>
      <c r="M39" s="99">
        <f>IF(OR($C39="",K39=""),"",IF(AND($C39&gt;=1001,$C39&lt;=1005),COUNTIFS($C$4:$C$1500,"&gt;=1001",$C$4:$C$1500,"&lt;=1005",K$4:K$1500,"&gt;"&amp;K39)+1,IF(AND($C39&gt;=1101,$C39&lt;=1105),COUNTIFS($C$4:$C$1500,"&gt;=1101",$C$4:$C$1500,"&lt;=1105",K$4:K$1500,"&gt;"&amp;K39)+1,IF(AND($C39&gt;=901,$C39&lt;=905),COUNTIFS($C$4:$C$1500,"&gt;=901",$C$4:$C$1500,"&lt;=905",K$4:K$1500,"&gt;"&amp;K39)+1,IF(AND($C39&gt;=801,$C39&lt;=805),COUNTIFS($C$4:$C$1500,"&gt;=801",$C$4:$C$1500,"&lt;=805",K$4:K$1500,"&gt;"&amp;K39)+1,IF(AND($C39&gt;=701,$C39&lt;=705),COUNTIFS($C$4:$C$1500,"&gt;=701",$C$4:$C$1500,"&lt;=705",K$4:K$1500,"&gt;"&amp;K39)+1,IF(AND($C39&gt;=601,$C39&lt;=606),COUNTIFS($C$4:$C$1500,"&gt;=601",$C$4:$C$1500,"&lt;=606",K$4:K$1500,"&gt;"&amp;K39)+1,"")))))))</f>
        <v/>
      </c>
      <c r="N39" s="99">
        <f>IF(OR($C39="",K39=""),"",IF(OR(AND($C39&gt;=1001,$C39&lt;=1005),AND($C39&gt;=1101,$C39&lt;=1105)),COUNTIFS($C$4:$C$1500,"&gt;=1001",$C$4:$C$1500,"&lt;=1005",K$4:K$1500,"&gt;"&amp;K39)+COUNTIFS($C$4:$C$1500,"&gt;=1101",$C$4:$C$1500,"&lt;=1105",K$4:K$1500,"&gt;"&amp;K39)+1,""))</f>
        <v/>
      </c>
      <c r="O39" s="94" t="n">
        <v>28.51</v>
      </c>
      <c r="P39" s="94" t="n">
        <v>64.03</v>
      </c>
      <c r="Q39" s="94" t="n">
        <v>50.84</v>
      </c>
      <c r="R39" s="94" t="n">
        <v>62.29</v>
      </c>
      <c r="S39" s="94" t="n">
        <v>71.88</v>
      </c>
      <c r="T39" s="99">
        <f>IF(AND(O39&gt;0,O39&lt;36),1,IF(AND(O39&gt;=36,O39&lt;51),2,IF(AND(O39&gt;=51,O39&lt;71),3,IF(AND(O39&gt;=71,O39&lt;=100),4,))))</f>
        <v/>
      </c>
      <c r="U39" s="99">
        <f>IF(AND(P39&gt;0,P39&lt;41),1,IF(AND(P39&gt;=41,P39&lt;56),2,IF(AND(P39&gt;=56,P39&lt;71),3,IF(AND(P39&gt;=71,P39&lt;=100),4,))))</f>
        <v/>
      </c>
      <c r="V39" s="99">
        <f>IF(AND(Q39&gt;0,Q39&lt;41),1,IF(AND(Q39&gt;=41,Q39&lt;56),2,IF(AND(Q39&gt;=56,Q39&lt;71),3,IF(AND(Q39&gt;=71,Q39&lt;=100),4,))))</f>
        <v/>
      </c>
      <c r="W39" s="99">
        <f>IF(AND(R39&gt;0,R39&lt;36),1,IF(AND(R39&gt;=36,R39&lt;51),2,IF(AND(R39&gt;=51,R39&lt;66),3,IF(AND(R39&gt;=66,R39&lt;=100),4,))))</f>
        <v/>
      </c>
      <c r="X39" s="100">
        <f>IF(AND(S39&gt;0,S39&lt;37),1,IF(AND(S39&gt;=37,S39&lt;58),2,IF(AND(S39&gt;=58,S39&lt;71),3,IF(AND(S39&gt;=71,S39&lt;=100),4,))))</f>
        <v/>
      </c>
      <c r="Y39" s="101">
        <f>IF(SUM(AC39:AG39)=0, "", ROUND(((AC39*3+AD39*3+AE39*3+AF39*3+AG39*1)/13)*5,0))</f>
        <v/>
      </c>
      <c r="Z39" s="99">
        <f>IF(OR($C39="",Y39=""),"",COUNTIFS($C$4:$C$1500,$C39,Y$4:Y$1500,"&gt;"&amp;Y39)+1)</f>
        <v/>
      </c>
      <c r="AA39" s="99">
        <f>IF(OR($C39="",Y39=""),"",IF(AND($C39&gt;=1001,$C39&lt;=1005),COUNTIFS($C$4:$C$1500,"&gt;=1001",$C$4:$C$1500,"&lt;=1005",Y$4:Y$1500,"&gt;"&amp;Y39)+1,IF(AND($C39&gt;=1101,$C39&lt;=1105),COUNTIFS($C$4:$C$1500,"&gt;=1101",$C$4:$C$1500,"&lt;=1105",Y$4:Y$1500,"&gt;"&amp;Y39)+1,IF(AND($C39&gt;=901,$C39&lt;=905),COUNTIFS($C$4:$C$1500,"&gt;=901",$C$4:$C$1500,"&lt;=905",Y$4:Y$1500,"&gt;"&amp;Y39)+1,IF(AND($C39&gt;=801,$C39&lt;=805),COUNTIFS($C$4:$C$1500,"&gt;=801",$C$4:$C$1500,"&lt;=805",Y$4:Y$1500,"&gt;"&amp;Y39)+1,IF(AND($C39&gt;=701,$C39&lt;=705),COUNTIFS($C$4:$C$1500,"&gt;=701",$C$4:$C$1500,"&lt;=705",Y$4:Y$1500,"&gt;"&amp;Y39)+1,IF(AND($C39&gt;=601,$C39&lt;=606),COUNTIFS($C$4:$C$1500,"&gt;=601",$C$4:$C$1500,"&lt;=606",Y$4:Y$1500,"&gt;"&amp;Y39)+1,"")))))))</f>
        <v/>
      </c>
      <c r="AB39" s="99">
        <f>IF(OR($C39="",Y39=""),"",IF(OR(AND($C39&gt;=1001,$C39&lt;=1005),AND($C39&gt;=1101,$C39&lt;=1105)),COUNTIFS($C$4:$C$1500,"&gt;=1001",$C$4:$C$1500,"&lt;=1005",Y$4:Y$1500,"&gt;"&amp;Y39)+COUNTIFS($C$4:$C$1500,"&gt;=1101",$C$4:$C$1500,"&lt;=1105",Y$4:Y$1500,"&gt;"&amp;Y39)+1,""))</f>
        <v/>
      </c>
      <c r="AC39" s="94" t="n">
        <v>46.75</v>
      </c>
      <c r="AD39" s="94" t="n">
        <v>77.02</v>
      </c>
      <c r="AE39" s="94" t="n">
        <v>55</v>
      </c>
      <c r="AF39" s="94" t="n">
        <v>65.63</v>
      </c>
      <c r="AG39" s="94" t="n">
        <v>64.17</v>
      </c>
      <c r="AH39" s="99">
        <f>IF(AND(AC39&gt;0,AC39&lt;36),1,IF(AND(AC39&gt;=36,AC39&lt;51),2,IF(AND(AC39&gt;=51,AC39&lt;71),3,IF(AND(AC39&gt;=71,AC39&lt;=100),4,))))</f>
        <v/>
      </c>
      <c r="AI39" s="99">
        <f>IF(AND(AD39&gt;0,AD39&lt;41),1,IF(AND(AD39&gt;=41,AD39&lt;56),2,IF(AND(AD39&gt;=56,AD39&lt;71),3,IF(AND(AD39&gt;=71,AD39&lt;=100),4,))))</f>
        <v/>
      </c>
      <c r="AJ39" s="99">
        <f>IF(AND(AE39&gt;0,AE39&lt;41),1,IF(AND(AE39&gt;=41,AE39&lt;56),2,IF(AND(AE39&gt;=56,AE39&lt;71),3,IF(AND(AE39&gt;=71,AE39&lt;=100),4,))))</f>
        <v/>
      </c>
      <c r="AK39" s="99">
        <f>IF(AND(AF39&gt;0,AF39&lt;36),1,IF(AND(AF39&gt;=36,AF39&lt;51),2,IF(AND(AF39&gt;=51,AF39&lt;66),3,IF(AND(AF39&gt;=66,AF39&lt;=100),4,))))</f>
        <v/>
      </c>
      <c r="AL39" s="100">
        <f>IF(AND(AG39&gt;0,AG39&lt;37),1,IF(AND(AG39&gt;=37,AG39&lt;58),2,IF(AND(AG39&gt;=58,AG39&lt;71),3,IF(AND(AG39&gt;=71,AG39&lt;=100),4,))))</f>
        <v/>
      </c>
      <c r="AM39" s="101">
        <f>IF((Y39&lt;&gt;"")*(K39&lt;&gt;""),Y39-K39,"")</f>
        <v/>
      </c>
      <c r="AN39" s="99">
        <f>IF((Z39&lt;&gt;"")*(L39&lt;&gt;""),Z39-L39,"")</f>
        <v/>
      </c>
      <c r="AO39" s="99">
        <f>IF((AA39&lt;&gt;"")*(M39&lt;&gt;""),AA39-M39,"")</f>
        <v/>
      </c>
      <c r="AP39" s="99">
        <f>IF((AB39&lt;&gt;"")*(N39&lt;&gt;""),AB39-N39,"")</f>
        <v/>
      </c>
      <c r="AQ39" s="94">
        <f>IF((AC39&lt;&gt;"")*(O39&lt;&gt;""),AC39-O39,"")</f>
        <v/>
      </c>
      <c r="AR39" s="94">
        <f>IF((AD39&lt;&gt;"")*(P39&lt;&gt;""),AD39-P39,"")</f>
        <v/>
      </c>
      <c r="AS39" s="94">
        <f>IF((AE39&lt;&gt;"")*(Q39&lt;&gt;""),AE39-Q39,"")</f>
        <v/>
      </c>
      <c r="AT39" s="94">
        <f>IF((AF39&lt;&gt;"")*(R39&lt;&gt;""),AF39-R39,"")</f>
        <v/>
      </c>
      <c r="AU39" s="94">
        <f>IF((AG39&lt;&gt;"")*(S39&lt;&gt;""),AG39-S39,"")</f>
        <v/>
      </c>
      <c r="AV39" s="99">
        <f>IF((AH39&lt;&gt;"")*(T39&lt;&gt;""),AH39-T39,"")</f>
        <v/>
      </c>
      <c r="AW39" s="99">
        <f>IF((AI39&lt;&gt;"")*(U39&lt;&gt;""),AI39-U39,"")</f>
        <v/>
      </c>
      <c r="AX39" s="99">
        <f>IF((AJ39&lt;&gt;"")*(V39&lt;&gt;""),AJ39-V39,"")</f>
        <v/>
      </c>
      <c r="AY39" s="99">
        <f>IF((AK39&lt;&gt;"")*(W39&lt;&gt;""),AK39-W39,"")</f>
        <v/>
      </c>
      <c r="AZ39" s="102">
        <f>IF((AL39&lt;&gt;"")*(X39&lt;&gt;""),AL39-X39,"")</f>
        <v/>
      </c>
      <c r="BA39" s="50">
        <f>IFERROR(__xludf.dummyfunction("AI(""Actúa como un tutor académico y dirígete personalmente al estudiante "" &amp; I39 &amp; "" "" &amp; J39 &amp; "" "" &amp; G39 &amp; "" "" &amp; H39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 &amp; ""'. Diferencias por área: Matemáticas ("" &amp; AQ39 &amp; ""), Ciencias Natura"&amp;"les ("" &amp; AR39 &amp; ""), Sociales ("" &amp; AS39 &amp; ""), Lectura Crítica ("" &amp; AT39 &amp; "") e Inglés ("" &amp; AU39 &amp; ""). Variación en posición: grupo ("" &amp; AN39 &amp; ""), grado ("" &amp; AO39 &amp; "") y media ("" &amp; AP39 &amp; ""). Puntajes Primer Simulacro: Global "" &amp; K39 &amp; "", Mat "" &amp; "&amp;"O4 &amp; "", Cien "" &amp; P39 &amp; "", Soc "" &amp; Q39 &amp; "", Lec "" &amp; R39 &amp; "", Ing "" &amp; S39 &amp; "". Puntajes Segundo Simulacro: Global "" &amp; Y39 &amp; "", Mat "" &amp; AC39 &amp; "", Cien "" &amp; AD39 &amp; "", Soc "" &amp; AE39 &amp; "", Lec "" &amp; AF39 &amp; "", Ing "" &amp; AG39 &amp; "". Escribe un mensaje motivador"&amp;" y breve (máximo 4 líneas)."")
"),"=AI(""Actúa como un tutor académico y dirígete personalmente al estudiante "" &amp; I39 &amp; "" "" &amp; J39 &amp; "" "" &amp; G39 &amp; "" "" &amp; H39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 &amp; ""'. Diferencias por área: Matemáticas ("" &amp; AQ39 &amp; ""), Ciencias Natur"&amp;"ales ("" &amp; AR39 &amp; ""), Sociales ("" &amp; AS39 &amp; ""), Lectura Crítica ("" &amp; AT39 &amp; "") e Inglés ("" &amp; AU39 &amp; ""). Variación en posición: grupo ("" &amp; AN39 &amp; ""), grado ("" &amp; AO39 &amp; "") y media ("" &amp; AP39 &amp; ""). Puntajes Primer Simulacro: Global "" &amp; K39 &amp; "", Mat "" &amp;"&amp;" O39 &amp; "", Cien "" &amp; P39 &amp; "", Soc "" &amp; Q39 &amp; "", Lec "" &amp; R39 &amp; "", Ing "" &amp; S39 &amp; "". Puntajes Segundo Simulacro: Global "" &amp; Y39 &amp; "", Mat "" &amp; AC39 &amp; "", Cien "" &amp; AD39 &amp; "", Soc "" &amp; AE39 &amp; "", Lec "" &amp; AF39 &amp; "", Ing "" &amp; AG39 &amp; "". Escribe un mensaje motivado"&amp;"r y breve (máximo 4 líneas)."")
")</f>
        <v/>
      </c>
    </row>
    <row r="40" ht="15.75" customHeight="1" s="42">
      <c r="A40" s="93" t="n"/>
      <c r="B40" s="94" t="inlineStr">
        <is>
          <t>Bachillerato</t>
        </is>
      </c>
      <c r="C40" s="94" t="n">
        <v>601</v>
      </c>
      <c r="D40" s="94" t="n"/>
      <c r="E40" s="95" t="n"/>
      <c r="F40" s="96">
        <f>TRIM(G40&amp;" "&amp;H40&amp;" "&amp;I40&amp;" "&amp;J40)</f>
        <v/>
      </c>
      <c r="G40" s="94" t="inlineStr">
        <is>
          <t>Zapata</t>
        </is>
      </c>
      <c r="H40" s="94" t="inlineStr">
        <is>
          <t>Gutiérrez</t>
        </is>
      </c>
      <c r="I40" s="94" t="inlineStr">
        <is>
          <t>Emmanuel</t>
        </is>
      </c>
      <c r="J40" s="97" t="n"/>
      <c r="K40" s="98">
        <f>IF(SUM(O40:S40)=0, "", ROUND(((O40*3+P40*3+Q40*3+R40*3+S40*1)/13)*5,0))</f>
        <v/>
      </c>
      <c r="L40" s="99">
        <f>IF(OR($C40="",K40=""),"",COUNTIFS($C$4:$C$1500,$C40,K$4:K$1500,"&gt;"&amp;K40)+1)</f>
        <v/>
      </c>
      <c r="M40" s="99">
        <f>IF(OR($C40="",K40=""),"",IF(AND($C40&gt;=1001,$C40&lt;=1005),COUNTIFS($C$4:$C$1500,"&gt;=1001",$C$4:$C$1500,"&lt;=1005",K$4:K$1500,"&gt;"&amp;K40)+1,IF(AND($C40&gt;=1101,$C40&lt;=1105),COUNTIFS($C$4:$C$1500,"&gt;=1101",$C$4:$C$1500,"&lt;=1105",K$4:K$1500,"&gt;"&amp;K40)+1,IF(AND($C40&gt;=901,$C40&lt;=905),COUNTIFS($C$4:$C$1500,"&gt;=901",$C$4:$C$1500,"&lt;=905",K$4:K$1500,"&gt;"&amp;K40)+1,IF(AND($C40&gt;=801,$C40&lt;=805),COUNTIFS($C$4:$C$1500,"&gt;=801",$C$4:$C$1500,"&lt;=805",K$4:K$1500,"&gt;"&amp;K40)+1,IF(AND($C40&gt;=701,$C40&lt;=705),COUNTIFS($C$4:$C$1500,"&gt;=701",$C$4:$C$1500,"&lt;=705",K$4:K$1500,"&gt;"&amp;K40)+1,IF(AND($C40&gt;=601,$C40&lt;=606),COUNTIFS($C$4:$C$1500,"&gt;=601",$C$4:$C$1500,"&lt;=606",K$4:K$1500,"&gt;"&amp;K40)+1,"")))))))</f>
        <v/>
      </c>
      <c r="N40" s="99">
        <f>IF(OR($C40="",K40=""),"",IF(OR(AND($C40&gt;=1001,$C40&lt;=1005),AND($C40&gt;=1101,$C40&lt;=1105)),COUNTIFS($C$4:$C$1500,"&gt;=1001",$C$4:$C$1500,"&lt;=1005",K$4:K$1500,"&gt;"&amp;K40)+COUNTIFS($C$4:$C$1500,"&gt;=1101",$C$4:$C$1500,"&lt;=1105",K$4:K$1500,"&gt;"&amp;K40)+1,""))</f>
        <v/>
      </c>
      <c r="O40" s="94" t="n">
        <v>25.13</v>
      </c>
      <c r="P40" s="94" t="n">
        <v>47.92</v>
      </c>
      <c r="Q40" s="94" t="n">
        <v>66.81</v>
      </c>
      <c r="R40" s="94" t="n">
        <v>47.92</v>
      </c>
      <c r="S40" s="94" t="n">
        <v>47.92</v>
      </c>
      <c r="T40" s="99">
        <f>IF(AND(O40&gt;0,O40&lt;36),1,IF(AND(O40&gt;=36,O40&lt;51),2,IF(AND(O40&gt;=51,O40&lt;71),3,IF(AND(O40&gt;=71,O40&lt;=100),4,))))</f>
        <v/>
      </c>
      <c r="U40" s="99">
        <f>IF(AND(P40&gt;0,P40&lt;41),1,IF(AND(P40&gt;=41,P40&lt;56),2,IF(AND(P40&gt;=56,P40&lt;71),3,IF(AND(P40&gt;=71,P40&lt;=100),4,))))</f>
        <v/>
      </c>
      <c r="V40" s="99">
        <f>IF(AND(Q40&gt;0,Q40&lt;41),1,IF(AND(Q40&gt;=41,Q40&lt;56),2,IF(AND(Q40&gt;=56,Q40&lt;71),3,IF(AND(Q40&gt;=71,Q40&lt;=100),4,))))</f>
        <v/>
      </c>
      <c r="W40" s="99">
        <f>IF(AND(R40&gt;0,R40&lt;36),1,IF(AND(R40&gt;=36,R40&lt;51),2,IF(AND(R40&gt;=51,R40&lt;66),3,IF(AND(R40&gt;=66,R40&lt;=100),4,))))</f>
        <v/>
      </c>
      <c r="X40" s="100">
        <f>IF(AND(S40&gt;0,S40&lt;37),1,IF(AND(S40&gt;=37,S40&lt;58),2,IF(AND(S40&gt;=58,S40&lt;71),3,IF(AND(S40&gt;=71,S40&lt;=100),4,))))</f>
        <v/>
      </c>
      <c r="Y40" s="101">
        <f>IF(SUM(AC40:AG40)=0, "", ROUND(((AC40*3+AD40*3+AE40*3+AF40*3+AG40*1)/13)*5,0))</f>
        <v/>
      </c>
      <c r="Z40" s="99">
        <f>IF(OR($C40="",Y40=""),"",COUNTIFS($C$4:$C$1500,$C40,Y$4:Y$1500,"&gt;"&amp;Y40)+1)</f>
        <v/>
      </c>
      <c r="AA40" s="99">
        <f>IF(OR($C40="",Y40=""),"",IF(AND($C40&gt;=1001,$C40&lt;=1005),COUNTIFS($C$4:$C$1500,"&gt;=1001",$C$4:$C$1500,"&lt;=1005",Y$4:Y$1500,"&gt;"&amp;Y40)+1,IF(AND($C40&gt;=1101,$C40&lt;=1105),COUNTIFS($C$4:$C$1500,"&gt;=1101",$C$4:$C$1500,"&lt;=1105",Y$4:Y$1500,"&gt;"&amp;Y40)+1,IF(AND($C40&gt;=901,$C40&lt;=905),COUNTIFS($C$4:$C$1500,"&gt;=901",$C$4:$C$1500,"&lt;=905",Y$4:Y$1500,"&gt;"&amp;Y40)+1,IF(AND($C40&gt;=801,$C40&lt;=805),COUNTIFS($C$4:$C$1500,"&gt;=801",$C$4:$C$1500,"&lt;=805",Y$4:Y$1500,"&gt;"&amp;Y40)+1,IF(AND($C40&gt;=701,$C40&lt;=705),COUNTIFS($C$4:$C$1500,"&gt;=701",$C$4:$C$1500,"&lt;=705",Y$4:Y$1500,"&gt;"&amp;Y40)+1,IF(AND($C40&gt;=601,$C40&lt;=606),COUNTIFS($C$4:$C$1500,"&gt;=601",$C$4:$C$1500,"&lt;=606",Y$4:Y$1500,"&gt;"&amp;Y40)+1,"")))))))</f>
        <v/>
      </c>
      <c r="AB40" s="99">
        <f>IF(OR($C40="",Y40=""),"",IF(OR(AND($C40&gt;=1001,$C40&lt;=1005),AND($C40&gt;=1101,$C40&lt;=1105)),COUNTIFS($C$4:$C$1500,"&gt;=1001",$C$4:$C$1500,"&lt;=1005",Y$4:Y$1500,"&gt;"&amp;Y40)+COUNTIFS($C$4:$C$1500,"&gt;=1101",$C$4:$C$1500,"&lt;=1105",Y$4:Y$1500,"&gt;"&amp;Y40)+1,""))</f>
        <v/>
      </c>
      <c r="AC40" s="94" t="n">
        <v>38.5</v>
      </c>
      <c r="AD40" s="94" t="n">
        <v>70.12</v>
      </c>
      <c r="AE40" s="94" t="n">
        <v>46.75</v>
      </c>
      <c r="AF40" s="94" t="n">
        <v>48.13</v>
      </c>
      <c r="AG40" s="94" t="n">
        <v>64.17</v>
      </c>
      <c r="AH40" s="99">
        <f>IF(AND(AC40&gt;0,AC40&lt;36),1,IF(AND(AC40&gt;=36,AC40&lt;51),2,IF(AND(AC40&gt;=51,AC40&lt;71),3,IF(AND(AC40&gt;=71,AC40&lt;=100),4,))))</f>
        <v/>
      </c>
      <c r="AI40" s="99">
        <f>IF(AND(AD40&gt;0,AD40&lt;41),1,IF(AND(AD40&gt;=41,AD40&lt;56),2,IF(AND(AD40&gt;=56,AD40&lt;71),3,IF(AND(AD40&gt;=71,AD40&lt;=100),4,))))</f>
        <v/>
      </c>
      <c r="AJ40" s="99">
        <f>IF(AND(AE40&gt;0,AE40&lt;41),1,IF(AND(AE40&gt;=41,AE40&lt;56),2,IF(AND(AE40&gt;=56,AE40&lt;71),3,IF(AND(AE40&gt;=71,AE40&lt;=100),4,))))</f>
        <v/>
      </c>
      <c r="AK40" s="99">
        <f>IF(AND(AF40&gt;0,AF40&lt;36),1,IF(AND(AF40&gt;=36,AF40&lt;51),2,IF(AND(AF40&gt;=51,AF40&lt;66),3,IF(AND(AF40&gt;=66,AF40&lt;=100),4,))))</f>
        <v/>
      </c>
      <c r="AL40" s="100">
        <f>IF(AND(AG40&gt;0,AG40&lt;37),1,IF(AND(AG40&gt;=37,AG40&lt;58),2,IF(AND(AG40&gt;=58,AG40&lt;71),3,IF(AND(AG40&gt;=71,AG40&lt;=100),4,))))</f>
        <v/>
      </c>
      <c r="AM40" s="101">
        <f>IF((Y40&lt;&gt;"")*(K40&lt;&gt;""),Y40-K40,"")</f>
        <v/>
      </c>
      <c r="AN40" s="99">
        <f>IF((Z40&lt;&gt;"")*(L40&lt;&gt;""),Z40-L40,"")</f>
        <v/>
      </c>
      <c r="AO40" s="99">
        <f>IF((AA40&lt;&gt;"")*(M40&lt;&gt;""),AA40-M40,"")</f>
        <v/>
      </c>
      <c r="AP40" s="99">
        <f>IF((AB40&lt;&gt;"")*(N40&lt;&gt;""),AB40-N40,"")</f>
        <v/>
      </c>
      <c r="AQ40" s="94">
        <f>IF((AC40&lt;&gt;"")*(O40&lt;&gt;""),AC40-O40,"")</f>
        <v/>
      </c>
      <c r="AR40" s="94">
        <f>IF((AD40&lt;&gt;"")*(P40&lt;&gt;""),AD40-P40,"")</f>
        <v/>
      </c>
      <c r="AS40" s="94">
        <f>IF((AE40&lt;&gt;"")*(Q40&lt;&gt;""),AE40-Q40,"")</f>
        <v/>
      </c>
      <c r="AT40" s="94">
        <f>IF((AF40&lt;&gt;"")*(R40&lt;&gt;""),AF40-R40,"")</f>
        <v/>
      </c>
      <c r="AU40" s="94">
        <f>IF((AG40&lt;&gt;"")*(S40&lt;&gt;""),AG40-S40,"")</f>
        <v/>
      </c>
      <c r="AV40" s="99">
        <f>IF((AH40&lt;&gt;"")*(T40&lt;&gt;""),AH40-T40,"")</f>
        <v/>
      </c>
      <c r="AW40" s="99">
        <f>IF((AI40&lt;&gt;"")*(U40&lt;&gt;""),AI40-U40,"")</f>
        <v/>
      </c>
      <c r="AX40" s="99">
        <f>IF((AJ40&lt;&gt;"")*(V40&lt;&gt;""),AJ40-V40,"")</f>
        <v/>
      </c>
      <c r="AY40" s="99">
        <f>IF((AK40&lt;&gt;"")*(W40&lt;&gt;""),AK40-W40,"")</f>
        <v/>
      </c>
      <c r="AZ40" s="102">
        <f>IF((AL40&lt;&gt;"")*(X40&lt;&gt;""),AL40-X40,"")</f>
        <v/>
      </c>
      <c r="BA40" s="50">
        <f>IFERROR(__xludf.dummyfunction("AI(""Actúa como un tutor académico y dirígete personalmente al estudiante "" &amp; I40 &amp; "" "" &amp; J40 &amp; "" "" &amp; G40 &amp; "" "" &amp; H40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 &amp; ""'. Diferencias por área: Matemáticas ("" &amp; AQ40 &amp; ""), Ciencias Natura"&amp;"les ("" &amp; AR40 &amp; ""), Sociales ("" &amp; AS40 &amp; ""), Lectura Crítica ("" &amp; AT40 &amp; "") e Inglés ("" &amp; AU40 &amp; ""). Variación en posición: grupo ("" &amp; AN40 &amp; ""), grado ("" &amp; AO40 &amp; "") y media ("" &amp; AP40 &amp; ""). Puntajes Primer Simulacro: Global "" &amp; K40 &amp; "", Mat "" &amp; "&amp;"O4 &amp; "", Cien "" &amp; P40 &amp; "", Soc "" &amp; Q40 &amp; "", Lec "" &amp; R40 &amp; "", Ing "" &amp; S40 &amp; "". Puntajes Segundo Simulacro: Global "" &amp; Y40 &amp; "", Mat "" &amp; AC40 &amp; "", Cien "" &amp; AD40 &amp; "", Soc "" &amp; AE40 &amp; "", Lec "" &amp; AF40 &amp; "", Ing "" &amp; AG40 &amp; "". Escribe un mensaje motivador"&amp;" y breve (máximo 4 líneas)."")
"),"=AI(""Actúa como un tutor académico y dirígete personalmente al estudiante "" &amp; I40 &amp; "" "" &amp; J40 &amp; "" "" &amp; G40 &amp; "" "" &amp; H40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 &amp; ""'. Diferencias por área: Matemáticas ("" &amp; AQ40 &amp; ""), Ciencias Natur"&amp;"ales ("" &amp; AR40 &amp; ""), Sociales ("" &amp; AS40 &amp; ""), Lectura Crítica ("" &amp; AT40 &amp; "") e Inglés ("" &amp; AU40 &amp; ""). Variación en posición: grupo ("" &amp; AN40 &amp; ""), grado ("" &amp; AO40 &amp; "") y media ("" &amp; AP40 &amp; ""). Puntajes Primer Simulacro: Global "" &amp; K40 &amp; "", Mat "" &amp;"&amp;" O40 &amp; "", Cien "" &amp; P40 &amp; "", Soc "" &amp; Q40 &amp; "", Lec "" &amp; R40 &amp; "", Ing "" &amp; S40 &amp; "". Puntajes Segundo Simulacro: Global "" &amp; Y40 &amp; "", Mat "" &amp; AC40 &amp; "", Cien "" &amp; AD40 &amp; "", Soc "" &amp; AE40 &amp; "", Lec "" &amp; AF40 &amp; "", Ing "" &amp; AG40 &amp; "". Escribe un mensaje motivado"&amp;"r y breve (máximo 4 líneas)."")
")</f>
        <v/>
      </c>
    </row>
    <row r="41" ht="15.75" customHeight="1" s="42">
      <c r="A41" s="93" t="n"/>
      <c r="B41" s="94" t="inlineStr">
        <is>
          <t>Bachillerato</t>
        </is>
      </c>
      <c r="C41" s="94" t="n">
        <v>601</v>
      </c>
      <c r="D41" s="94" t="n"/>
      <c r="E41" s="95" t="n"/>
      <c r="F41" s="96">
        <f>TRIM(G41&amp;" "&amp;H41&amp;" "&amp;I41&amp;" "&amp;J41)</f>
        <v/>
      </c>
      <c r="G41" s="94" t="inlineStr">
        <is>
          <t>Álvarez</t>
        </is>
      </c>
      <c r="H41" s="94" t="inlineStr">
        <is>
          <t>Delgado</t>
        </is>
      </c>
      <c r="I41" s="94" t="inlineStr">
        <is>
          <t>Laiha</t>
        </is>
      </c>
      <c r="J41" s="97" t="inlineStr">
        <is>
          <t>Maite</t>
        </is>
      </c>
      <c r="K41" s="98">
        <f>IF(SUM(O41:S41)=0, "", ROUND(((O41*3+P41*3+Q41*3+R41*3+S41*1)/13)*5,0))</f>
        <v/>
      </c>
      <c r="L41" s="99">
        <f>IF(OR($C41="",K41=""),"",COUNTIFS($C$4:$C$1500,$C41,K$4:K$1500,"&gt;"&amp;K41)+1)</f>
        <v/>
      </c>
      <c r="M41" s="99">
        <f>IF(OR($C41="",K41=""),"",IF(AND($C41&gt;=1001,$C41&lt;=1005),COUNTIFS($C$4:$C$1500,"&gt;=1001",$C$4:$C$1500,"&lt;=1005",K$4:K$1500,"&gt;"&amp;K41)+1,IF(AND($C41&gt;=1101,$C41&lt;=1105),COUNTIFS($C$4:$C$1500,"&gt;=1101",$C$4:$C$1500,"&lt;=1105",K$4:K$1500,"&gt;"&amp;K41)+1,IF(AND($C41&gt;=901,$C41&lt;=905),COUNTIFS($C$4:$C$1500,"&gt;=901",$C$4:$C$1500,"&lt;=905",K$4:K$1500,"&gt;"&amp;K41)+1,IF(AND($C41&gt;=801,$C41&lt;=805),COUNTIFS($C$4:$C$1500,"&gt;=801",$C$4:$C$1500,"&lt;=805",K$4:K$1500,"&gt;"&amp;K41)+1,IF(AND($C41&gt;=701,$C41&lt;=705),COUNTIFS($C$4:$C$1500,"&gt;=701",$C$4:$C$1500,"&lt;=705",K$4:K$1500,"&gt;"&amp;K41)+1,IF(AND($C41&gt;=601,$C41&lt;=606),COUNTIFS($C$4:$C$1500,"&gt;=601",$C$4:$C$1500,"&lt;=606",K$4:K$1500,"&gt;"&amp;K41)+1,"")))))))</f>
        <v/>
      </c>
      <c r="N41" s="99">
        <f>IF(OR($C41="",K41=""),"",IF(OR(AND($C41&gt;=1001,$C41&lt;=1005),AND($C41&gt;=1101,$C41&lt;=1105)),COUNTIFS($C$4:$C$1500,"&gt;=1001",$C$4:$C$1500,"&lt;=1005",K$4:K$1500,"&gt;"&amp;K41)+COUNTIFS($C$4:$C$1500,"&gt;=1101",$C$4:$C$1500,"&lt;=1105",K$4:K$1500,"&gt;"&amp;K41)+1,""))</f>
        <v/>
      </c>
      <c r="O41" s="94" t="n">
        <v>58.47</v>
      </c>
      <c r="P41" s="94" t="n">
        <v>85.14</v>
      </c>
      <c r="Q41" s="94" t="n">
        <v>68.06999999999999</v>
      </c>
      <c r="R41" s="94" t="n">
        <v>86.25</v>
      </c>
      <c r="S41" s="94" t="n">
        <v>43.13</v>
      </c>
      <c r="T41" s="99">
        <f>IF(AND(O41&gt;0,O41&lt;36),1,IF(AND(O41&gt;=36,O41&lt;51),2,IF(AND(O41&gt;=51,O41&lt;71),3,IF(AND(O41&gt;=71,O41&lt;=100),4,))))</f>
        <v/>
      </c>
      <c r="U41" s="99">
        <f>IF(AND(P41&gt;0,P41&lt;41),1,IF(AND(P41&gt;=41,P41&lt;56),2,IF(AND(P41&gt;=56,P41&lt;71),3,IF(AND(P41&gt;=71,P41&lt;=100),4,))))</f>
        <v/>
      </c>
      <c r="V41" s="99">
        <f>IF(AND(Q41&gt;0,Q41&lt;41),1,IF(AND(Q41&gt;=41,Q41&lt;56),2,IF(AND(Q41&gt;=56,Q41&lt;71),3,IF(AND(Q41&gt;=71,Q41&lt;=100),4,))))</f>
        <v/>
      </c>
      <c r="W41" s="99">
        <f>IF(AND(R41&gt;0,R41&lt;36),1,IF(AND(R41&gt;=36,R41&lt;51),2,IF(AND(R41&gt;=51,R41&lt;66),3,IF(AND(R41&gt;=66,R41&lt;=100),4,))))</f>
        <v/>
      </c>
      <c r="X41" s="100">
        <f>IF(AND(S41&gt;0,S41&lt;37),1,IF(AND(S41&gt;=37,S41&lt;58),2,IF(AND(S41&gt;=58,S41&lt;71),3,IF(AND(S41&gt;=71,S41&lt;=100),4,))))</f>
        <v/>
      </c>
      <c r="Y41" s="101">
        <f>IF(SUM(AC41:AG41)=0, "", ROUND(((AC41*3+AD41*3+AE41*3+AF41*3+AG41*1)/13)*5,0))</f>
        <v/>
      </c>
      <c r="Z41" s="99">
        <f>IF(OR($C41="",Y41=""),"",COUNTIFS($C$4:$C$1500,$C41,Y$4:Y$1500,"&gt;"&amp;Y41)+1)</f>
        <v/>
      </c>
      <c r="AA41" s="99">
        <f>IF(OR($C41="",Y41=""),"",IF(AND($C41&gt;=1001,$C41&lt;=1005),COUNTIFS($C$4:$C$1500,"&gt;=1001",$C$4:$C$1500,"&lt;=1005",Y$4:Y$1500,"&gt;"&amp;Y41)+1,IF(AND($C41&gt;=1101,$C41&lt;=1105),COUNTIFS($C$4:$C$1500,"&gt;=1101",$C$4:$C$1500,"&lt;=1105",Y$4:Y$1500,"&gt;"&amp;Y41)+1,IF(AND($C41&gt;=901,$C41&lt;=905),COUNTIFS($C$4:$C$1500,"&gt;=901",$C$4:$C$1500,"&lt;=905",Y$4:Y$1500,"&gt;"&amp;Y41)+1,IF(AND($C41&gt;=801,$C41&lt;=805),COUNTIFS($C$4:$C$1500,"&gt;=801",$C$4:$C$1500,"&lt;=805",Y$4:Y$1500,"&gt;"&amp;Y41)+1,IF(AND($C41&gt;=701,$C41&lt;=705),COUNTIFS($C$4:$C$1500,"&gt;=701",$C$4:$C$1500,"&lt;=705",Y$4:Y$1500,"&gt;"&amp;Y41)+1,IF(AND($C41&gt;=601,$C41&lt;=606),COUNTIFS($C$4:$C$1500,"&gt;=601",$C$4:$C$1500,"&lt;=606",Y$4:Y$1500,"&gt;"&amp;Y41)+1,"")))))))</f>
        <v/>
      </c>
      <c r="AB41" s="99">
        <f>IF(OR($C41="",Y41=""),"",IF(OR(AND($C41&gt;=1001,$C41&lt;=1005),AND($C41&gt;=1101,$C41&lt;=1105)),COUNTIFS($C$4:$C$1500,"&gt;=1001",$C$4:$C$1500,"&lt;=1005",Y$4:Y$1500,"&gt;"&amp;Y41)+COUNTIFS($C$4:$C$1500,"&gt;=1101",$C$4:$C$1500,"&lt;=1105",Y$4:Y$1500,"&gt;"&amp;Y41)+1,""))</f>
        <v/>
      </c>
      <c r="AC41" s="94" t="n"/>
      <c r="AD41" s="94" t="n"/>
      <c r="AE41" s="94" t="n"/>
      <c r="AF41" s="94" t="n"/>
      <c r="AG41" s="94" t="n"/>
      <c r="AH41" s="99">
        <f>IF(AND(AC41&gt;0,AC41&lt;36),1,IF(AND(AC41&gt;=36,AC41&lt;51),2,IF(AND(AC41&gt;=51,AC41&lt;71),3,IF(AND(AC41&gt;=71,AC41&lt;=100),4,))))</f>
        <v/>
      </c>
      <c r="AI41" s="99">
        <f>IF(AND(AD41&gt;0,AD41&lt;41),1,IF(AND(AD41&gt;=41,AD41&lt;56),2,IF(AND(AD41&gt;=56,AD41&lt;71),3,IF(AND(AD41&gt;=71,AD41&lt;=100),4,))))</f>
        <v/>
      </c>
      <c r="AJ41" s="99">
        <f>IF(AND(AE41&gt;0,AE41&lt;41),1,IF(AND(AE41&gt;=41,AE41&lt;56),2,IF(AND(AE41&gt;=56,AE41&lt;71),3,IF(AND(AE41&gt;=71,AE41&lt;=100),4,))))</f>
        <v/>
      </c>
      <c r="AK41" s="99">
        <f>IF(AND(AF41&gt;0,AF41&lt;36),1,IF(AND(AF41&gt;=36,AF41&lt;51),2,IF(AND(AF41&gt;=51,AF41&lt;66),3,IF(AND(AF41&gt;=66,AF41&lt;=100),4,))))</f>
        <v/>
      </c>
      <c r="AL41" s="100">
        <f>IF(AND(AG41&gt;0,AG41&lt;37),1,IF(AND(AG41&gt;=37,AG41&lt;58),2,IF(AND(AG41&gt;=58,AG41&lt;71),3,IF(AND(AG41&gt;=71,AG41&lt;=100),4,))))</f>
        <v/>
      </c>
      <c r="AM41" s="101">
        <f>IF((Y41&lt;&gt;"")*(K41&lt;&gt;""),Y41-K41,"")</f>
        <v/>
      </c>
      <c r="AN41" s="99">
        <f>IF((Z41&lt;&gt;"")*(L41&lt;&gt;""),Z41-L41,"")</f>
        <v/>
      </c>
      <c r="AO41" s="99">
        <f>IF((AA41&lt;&gt;"")*(M41&lt;&gt;""),AA41-M41,"")</f>
        <v/>
      </c>
      <c r="AP41" s="99">
        <f>IF((AB41&lt;&gt;"")*(N41&lt;&gt;""),AB41-N41,"")</f>
        <v/>
      </c>
      <c r="AQ41" s="94">
        <f>IF((AC41&lt;&gt;"")*(O41&lt;&gt;""),AC41-O41,"")</f>
        <v/>
      </c>
      <c r="AR41" s="94">
        <f>IF((AD41&lt;&gt;"")*(P41&lt;&gt;""),AD41-P41,"")</f>
        <v/>
      </c>
      <c r="AS41" s="94">
        <f>IF((AE41&lt;&gt;"")*(Q41&lt;&gt;""),AE41-Q41,"")</f>
        <v/>
      </c>
      <c r="AT41" s="94">
        <f>IF((AF41&lt;&gt;"")*(R41&lt;&gt;""),AF41-R41,"")</f>
        <v/>
      </c>
      <c r="AU41" s="94">
        <f>IF((AG41&lt;&gt;"")*(S41&lt;&gt;""),AG41-S41,"")</f>
        <v/>
      </c>
      <c r="AV41" s="99">
        <f>IF((AH41&lt;&gt;"")*(T41&lt;&gt;""),AH41-T41,"")</f>
        <v/>
      </c>
      <c r="AW41" s="99">
        <f>IF((AI41&lt;&gt;"")*(U41&lt;&gt;""),AI41-U41,"")</f>
        <v/>
      </c>
      <c r="AX41" s="99">
        <f>IF((AJ41&lt;&gt;"")*(V41&lt;&gt;""),AJ41-V41,"")</f>
        <v/>
      </c>
      <c r="AY41" s="99">
        <f>IF((AK41&lt;&gt;"")*(W41&lt;&gt;""),AK41-W41,"")</f>
        <v/>
      </c>
      <c r="AZ41" s="102">
        <f>IF((AL41&lt;&gt;"")*(X41&lt;&gt;""),AL41-X41,"")</f>
        <v/>
      </c>
      <c r="BA41" s="50">
        <f>IFERROR(__xludf.dummyfunction("AI(""Actúa como un tutor académico y dirígete personalmente al estudiante "" &amp; I41 &amp; "" "" &amp; J41 &amp; "" "" &amp; G41 &amp; "" "" &amp; H41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 &amp; ""'. Diferencias por área: Matemáticas ("" &amp; AQ41 &amp; ""), Ciencias Natura"&amp;"les ("" &amp; AR41 &amp; ""), Sociales ("" &amp; AS41 &amp; ""), Lectura Crítica ("" &amp; AT41 &amp; "") e Inglés ("" &amp; AU41 &amp; ""). Variación en posición: grupo ("" &amp; AN41 &amp; ""), grado ("" &amp; AO41 &amp; "") y media ("" &amp; AP41 &amp; ""). Puntajes Primer Simulacro: Global "" &amp; K41 &amp; "", Mat "" &amp; "&amp;"O4 &amp; "", Cien "" &amp; P41 &amp; "", Soc "" &amp; Q41 &amp; "", Lec "" &amp; R41 &amp; "", Ing "" &amp; S41 &amp; "". Puntajes Segundo Simulacro: Global "" &amp; Y41 &amp; "", Mat "" &amp; AC41 &amp; "", Cien "" &amp; AD41 &amp; "", Soc "" &amp; AE41 &amp; "", Lec "" &amp; AF41 &amp; "", Ing "" &amp; AG41 &amp; "". Escribe un mensaje motivador"&amp;" y breve (máximo 4 líneas)."")
"),"=AI(""Actúa como un tutor académico y dirígete personalmente al estudiante "" &amp; I41 &amp; "" "" &amp; J41 &amp; "" "" &amp; G41 &amp; "" "" &amp; H41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 &amp; ""'. Diferencias por área: Matemáticas ("" &amp; AQ41 &amp; ""), Ciencias Natur"&amp;"ales ("" &amp; AR41 &amp; ""), Sociales ("" &amp; AS41 &amp; ""), Lectura Crítica ("" &amp; AT41 &amp; "") e Inglés ("" &amp; AU41 &amp; ""). Variación en posición: grupo ("" &amp; AN41 &amp; ""), grado ("" &amp; AO41 &amp; "") y media ("" &amp; AP41 &amp; ""). Puntajes Primer Simulacro: Global "" &amp; K41 &amp; "", Mat "" &amp;"&amp;" O41 &amp; "", Cien "" &amp; P41 &amp; "", Soc "" &amp; Q41 &amp; "", Lec "" &amp; R41 &amp; "", Ing "" &amp; S41 &amp; "". Puntajes Segundo Simulacro: Global "" &amp; Y41 &amp; "", Mat "" &amp; AC41 &amp; "", Cien "" &amp; AD41 &amp; "", Soc "" &amp; AE41 &amp; "", Lec "" &amp; AF41 &amp; "", Ing "" &amp; AG41 &amp; "". Escribe un mensaje motivado"&amp;"r y breve (máximo 4 líneas)."")
")</f>
        <v/>
      </c>
    </row>
    <row r="42" ht="15.75" customHeight="1" s="42">
      <c r="A42" s="93" t="n"/>
      <c r="B42" s="94" t="inlineStr">
        <is>
          <t>Bachillerato</t>
        </is>
      </c>
      <c r="C42" s="94" t="n">
        <v>602</v>
      </c>
      <c r="D42" s="94" t="n"/>
      <c r="E42" s="95" t="n"/>
      <c r="F42" s="96">
        <f>TRIM(G42&amp;" "&amp;H42&amp;" "&amp;I42&amp;" "&amp;J42)</f>
        <v/>
      </c>
      <c r="G42" s="94" t="inlineStr">
        <is>
          <t>Agudelo</t>
        </is>
      </c>
      <c r="H42" s="94" t="inlineStr">
        <is>
          <t>Cossio</t>
        </is>
      </c>
      <c r="I42" s="94" t="inlineStr">
        <is>
          <t>Evanyelin</t>
        </is>
      </c>
      <c r="J42" s="97" t="n"/>
      <c r="K42" s="98">
        <f>IF(SUM(O42:S42)=0, "", ROUND(((O42*3+P42*3+Q42*3+R42*3+S42*1)/13)*5,0))</f>
        <v/>
      </c>
      <c r="L42" s="99">
        <f>IF(OR($C42="",K42=""),"",COUNTIFS($C$4:$C$1500,$C42,K$4:K$1500,"&gt;"&amp;K42)+1)</f>
        <v/>
      </c>
      <c r="M42" s="99">
        <f>IF(OR($C42="",K42=""),"",IF(AND($C42&gt;=1001,$C42&lt;=1005),COUNTIFS($C$4:$C$1500,"&gt;=1001",$C$4:$C$1500,"&lt;=1005",K$4:K$1500,"&gt;"&amp;K42)+1,IF(AND($C42&gt;=1101,$C42&lt;=1105),COUNTIFS($C$4:$C$1500,"&gt;=1101",$C$4:$C$1500,"&lt;=1105",K$4:K$1500,"&gt;"&amp;K42)+1,IF(AND($C42&gt;=901,$C42&lt;=905),COUNTIFS($C$4:$C$1500,"&gt;=901",$C$4:$C$1500,"&lt;=905",K$4:K$1500,"&gt;"&amp;K42)+1,IF(AND($C42&gt;=801,$C42&lt;=805),COUNTIFS($C$4:$C$1500,"&gt;=801",$C$4:$C$1500,"&lt;=805",K$4:K$1500,"&gt;"&amp;K42)+1,IF(AND($C42&gt;=701,$C42&lt;=705),COUNTIFS($C$4:$C$1500,"&gt;=701",$C$4:$C$1500,"&lt;=705",K$4:K$1500,"&gt;"&amp;K42)+1,IF(AND($C42&gt;=601,$C42&lt;=606),COUNTIFS($C$4:$C$1500,"&gt;=601",$C$4:$C$1500,"&lt;=606",K$4:K$1500,"&gt;"&amp;K42)+1,"")))))))</f>
        <v/>
      </c>
      <c r="N42" s="99">
        <f>IF(OR($C42="",K42=""),"",IF(OR(AND($C42&gt;=1001,$C42&lt;=1005),AND($C42&gt;=1101,$C42&lt;=1105)),COUNTIFS($C$4:$C$1500,"&gt;=1001",$C$4:$C$1500,"&lt;=1005",K$4:K$1500,"&gt;"&amp;K42)+COUNTIFS($C$4:$C$1500,"&gt;=1101",$C$4:$C$1500,"&lt;=1105",K$4:K$1500,"&gt;"&amp;K42)+1,""))</f>
        <v/>
      </c>
      <c r="O42" s="94" t="n">
        <v>31.16</v>
      </c>
      <c r="P42" s="94" t="n">
        <v>59.17</v>
      </c>
      <c r="Q42" s="94" t="n">
        <v>49.16</v>
      </c>
      <c r="R42" s="94" t="n">
        <v>47.92</v>
      </c>
      <c r="S42" s="94" t="n">
        <v>38.33</v>
      </c>
      <c r="T42" s="99">
        <f>IF(AND(O42&gt;0,O42&lt;36),1,IF(AND(O42&gt;=36,O42&lt;51),2,IF(AND(O42&gt;=51,O42&lt;71),3,IF(AND(O42&gt;=71,O42&lt;=100),4,))))</f>
        <v/>
      </c>
      <c r="U42" s="99">
        <f>IF(AND(P42&gt;0,P42&lt;41),1,IF(AND(P42&gt;=41,P42&lt;56),2,IF(AND(P42&gt;=56,P42&lt;71),3,IF(AND(P42&gt;=71,P42&lt;=100),4,))))</f>
        <v/>
      </c>
      <c r="V42" s="99">
        <f>IF(AND(Q42&gt;0,Q42&lt;41),1,IF(AND(Q42&gt;=41,Q42&lt;56),2,IF(AND(Q42&gt;=56,Q42&lt;71),3,IF(AND(Q42&gt;=71,Q42&lt;=100),4,))))</f>
        <v/>
      </c>
      <c r="W42" s="99">
        <f>IF(AND(R42&gt;0,R42&lt;36),1,IF(AND(R42&gt;=36,R42&lt;51),2,IF(AND(R42&gt;=51,R42&lt;66),3,IF(AND(R42&gt;=66,R42&lt;=100),4,))))</f>
        <v/>
      </c>
      <c r="X42" s="100">
        <f>IF(AND(S42&gt;0,S42&lt;37),1,IF(AND(S42&gt;=37,S42&lt;58),2,IF(AND(S42&gt;=58,S42&lt;71),3,IF(AND(S42&gt;=71,S42&lt;=100),4,))))</f>
        <v/>
      </c>
      <c r="Y42" s="101">
        <f>IF(SUM(AC42:AG42)=0, "", ROUND(((AC42*3+AD42*3+AE42*3+AF42*3+AG42*1)/13)*5,0))</f>
        <v/>
      </c>
      <c r="Z42" s="99">
        <f>IF(OR($C42="",Y42=""),"",COUNTIFS($C$4:$C$1500,$C42,Y$4:Y$1500,"&gt;"&amp;Y42)+1)</f>
        <v/>
      </c>
      <c r="AA42" s="99">
        <f>IF(OR($C42="",Y42=""),"",IF(AND($C42&gt;=1001,$C42&lt;=1005),COUNTIFS($C$4:$C$1500,"&gt;=1001",$C$4:$C$1500,"&lt;=1005",Y$4:Y$1500,"&gt;"&amp;Y42)+1,IF(AND($C42&gt;=1101,$C42&lt;=1105),COUNTIFS($C$4:$C$1500,"&gt;=1101",$C$4:$C$1500,"&lt;=1105",Y$4:Y$1500,"&gt;"&amp;Y42)+1,IF(AND($C42&gt;=901,$C42&lt;=905),COUNTIFS($C$4:$C$1500,"&gt;=901",$C$4:$C$1500,"&lt;=905",Y$4:Y$1500,"&gt;"&amp;Y42)+1,IF(AND($C42&gt;=801,$C42&lt;=805),COUNTIFS($C$4:$C$1500,"&gt;=801",$C$4:$C$1500,"&lt;=805",Y$4:Y$1500,"&gt;"&amp;Y42)+1,IF(AND($C42&gt;=701,$C42&lt;=705),COUNTIFS($C$4:$C$1500,"&gt;=701",$C$4:$C$1500,"&lt;=705",Y$4:Y$1500,"&gt;"&amp;Y42)+1,IF(AND($C42&gt;=601,$C42&lt;=606),COUNTIFS($C$4:$C$1500,"&gt;=601",$C$4:$C$1500,"&lt;=606",Y$4:Y$1500,"&gt;"&amp;Y42)+1,"")))))))</f>
        <v/>
      </c>
      <c r="AB42" s="99">
        <f>IF(OR($C42="",Y42=""),"",IF(OR(AND($C42&gt;=1001,$C42&lt;=1005),AND($C42&gt;=1101,$C42&lt;=1105)),COUNTIFS($C$4:$C$1500,"&gt;=1001",$C$4:$C$1500,"&lt;=1005",Y$4:Y$1500,"&gt;"&amp;Y42)+COUNTIFS($C$4:$C$1500,"&gt;=1101",$C$4:$C$1500,"&lt;=1105",Y$4:Y$1500,"&gt;"&amp;Y42)+1,""))</f>
        <v/>
      </c>
      <c r="AC42" s="94" t="n">
        <v>39.75</v>
      </c>
      <c r="AD42" s="94" t="n">
        <v>77.38</v>
      </c>
      <c r="AE42" s="94" t="n">
        <v>55</v>
      </c>
      <c r="AF42" s="94" t="n">
        <v>74.38</v>
      </c>
      <c r="AG42" s="94" t="n">
        <v>50.42</v>
      </c>
      <c r="AH42" s="99">
        <f>IF(AND(AC42&gt;0,AC42&lt;36),1,IF(AND(AC42&gt;=36,AC42&lt;51),2,IF(AND(AC42&gt;=51,AC42&lt;71),3,IF(AND(AC42&gt;=71,AC42&lt;=100),4,))))</f>
        <v/>
      </c>
      <c r="AI42" s="99">
        <f>IF(AND(AD42&gt;0,AD42&lt;41),1,IF(AND(AD42&gt;=41,AD42&lt;56),2,IF(AND(AD42&gt;=56,AD42&lt;71),3,IF(AND(AD42&gt;=71,AD42&lt;=100),4,))))</f>
        <v/>
      </c>
      <c r="AJ42" s="99">
        <f>IF(AND(AE42&gt;0,AE42&lt;41),1,IF(AND(AE42&gt;=41,AE42&lt;56),2,IF(AND(AE42&gt;=56,AE42&lt;71),3,IF(AND(AE42&gt;=71,AE42&lt;=100),4,))))</f>
        <v/>
      </c>
      <c r="AK42" s="99">
        <f>IF(AND(AF42&gt;0,AF42&lt;36),1,IF(AND(AF42&gt;=36,AF42&lt;51),2,IF(AND(AF42&gt;=51,AF42&lt;66),3,IF(AND(AF42&gt;=66,AF42&lt;=100),4,))))</f>
        <v/>
      </c>
      <c r="AL42" s="100">
        <f>IF(AND(AG42&gt;0,AG42&lt;37),1,IF(AND(AG42&gt;=37,AG42&lt;58),2,IF(AND(AG42&gt;=58,AG42&lt;71),3,IF(AND(AG42&gt;=71,AG42&lt;=100),4,))))</f>
        <v/>
      </c>
      <c r="AM42" s="101">
        <f>IF((Y42&lt;&gt;"")*(K42&lt;&gt;""),Y42-K42,"")</f>
        <v/>
      </c>
      <c r="AN42" s="99">
        <f>IF((Z42&lt;&gt;"")*(L42&lt;&gt;""),Z42-L42,"")</f>
        <v/>
      </c>
      <c r="AO42" s="99">
        <f>IF((AA42&lt;&gt;"")*(M42&lt;&gt;""),AA42-M42,"")</f>
        <v/>
      </c>
      <c r="AP42" s="99">
        <f>IF((AB42&lt;&gt;"")*(N42&lt;&gt;""),AB42-N42,"")</f>
        <v/>
      </c>
      <c r="AQ42" s="94">
        <f>IF((AC42&lt;&gt;"")*(O42&lt;&gt;""),AC42-O42,"")</f>
        <v/>
      </c>
      <c r="AR42" s="94">
        <f>IF((AD42&lt;&gt;"")*(P42&lt;&gt;""),AD42-P42,"")</f>
        <v/>
      </c>
      <c r="AS42" s="94">
        <f>IF((AE42&lt;&gt;"")*(Q42&lt;&gt;""),AE42-Q42,"")</f>
        <v/>
      </c>
      <c r="AT42" s="94">
        <f>IF((AF42&lt;&gt;"")*(R42&lt;&gt;""),AF42-R42,"")</f>
        <v/>
      </c>
      <c r="AU42" s="94">
        <f>IF((AG42&lt;&gt;"")*(S42&lt;&gt;""),AG42-S42,"")</f>
        <v/>
      </c>
      <c r="AV42" s="99">
        <f>IF((AH42&lt;&gt;"")*(T42&lt;&gt;""),AH42-T42,"")</f>
        <v/>
      </c>
      <c r="AW42" s="99">
        <f>IF((AI42&lt;&gt;"")*(U42&lt;&gt;""),AI42-U42,"")</f>
        <v/>
      </c>
      <c r="AX42" s="99">
        <f>IF((AJ42&lt;&gt;"")*(V42&lt;&gt;""),AJ42-V42,"")</f>
        <v/>
      </c>
      <c r="AY42" s="99">
        <f>IF((AK42&lt;&gt;"")*(W42&lt;&gt;""),AK42-W42,"")</f>
        <v/>
      </c>
      <c r="AZ42" s="102">
        <f>IF((AL42&lt;&gt;"")*(X42&lt;&gt;""),AL42-X42,"")</f>
        <v/>
      </c>
      <c r="BA42" s="50">
        <f>IFERROR(__xludf.dummyfunction("AI(""Actúa como un tutor académico y dirígete personalmente al estudiante "" &amp; I42 &amp; "" "" &amp; J42 &amp; "" "" &amp; G42 &amp; "" "" &amp; H42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 &amp; ""'. Diferencias por área: Matemáticas ("" &amp; AQ42 &amp; ""), Ciencias Natura"&amp;"les ("" &amp; AR42 &amp; ""), Sociales ("" &amp; AS42 &amp; ""), Lectura Crítica ("" &amp; AT42 &amp; "") e Inglés ("" &amp; AU42 &amp; ""). Variación en posición: grupo ("" &amp; AN42 &amp; ""), grado ("" &amp; AO42 &amp; "") y media ("" &amp; AP42 &amp; ""). Puntajes Primer Simulacro: Global "" &amp; K42 &amp; "", Mat "" &amp; "&amp;"O4 &amp; "", Cien "" &amp; P42 &amp; "", Soc "" &amp; Q42 &amp; "", Lec "" &amp; R42 &amp; "", Ing "" &amp; S42 &amp; "". Puntajes Segundo Simulacro: Global "" &amp; Y42 &amp; "", Mat "" &amp; AC42 &amp; "", Cien "" &amp; AD42 &amp; "", Soc "" &amp; AE42 &amp; "", Lec "" &amp; AF42 &amp; "", Ing "" &amp; AG42 &amp; "". Escribe un mensaje motivador"&amp;" y breve (máximo 4 líneas)."")
"),"=AI(""Actúa como un tutor académico y dirígete personalmente al estudiante "" &amp; I42 &amp; "" "" &amp; J42 &amp; "" "" &amp; G42 &amp; "" "" &amp; H42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 &amp; ""'. Diferencias por área: Matemáticas ("" &amp; AQ42 &amp; ""), Ciencias Natur"&amp;"ales ("" &amp; AR42 &amp; ""), Sociales ("" &amp; AS42 &amp; ""), Lectura Crítica ("" &amp; AT42 &amp; "") e Inglés ("" &amp; AU42 &amp; ""). Variación en posición: grupo ("" &amp; AN42 &amp; ""), grado ("" &amp; AO42 &amp; "") y media ("" &amp; AP42 &amp; ""). Puntajes Primer Simulacro: Global "" &amp; K42 &amp; "", Mat "" &amp;"&amp;" O42 &amp; "", Cien "" &amp; P42 &amp; "", Soc "" &amp; Q42 &amp; "", Lec "" &amp; R42 &amp; "", Ing "" &amp; S42 &amp; "". Puntajes Segundo Simulacro: Global "" &amp; Y42 &amp; "", Mat "" &amp; AC42 &amp; "", Cien "" &amp; AD42 &amp; "", Soc "" &amp; AE42 &amp; "", Lec "" &amp; AF42 &amp; "", Ing "" &amp; AG42 &amp; "". Escribe un mensaje motivado"&amp;"r y breve (máximo 4 líneas)."")
")</f>
        <v/>
      </c>
    </row>
    <row r="43" ht="15.75" customHeight="1" s="42">
      <c r="A43" s="93" t="n"/>
      <c r="B43" s="94" t="inlineStr">
        <is>
          <t>Bachillerato</t>
        </is>
      </c>
      <c r="C43" s="94" t="n">
        <v>602</v>
      </c>
      <c r="D43" s="94" t="n"/>
      <c r="E43" s="95" t="n"/>
      <c r="F43" s="96">
        <f>TRIM(G43&amp;" "&amp;H43&amp;" "&amp;I43&amp;" "&amp;J43)</f>
        <v/>
      </c>
      <c r="G43" s="94" t="inlineStr">
        <is>
          <t>Aguinaga</t>
        </is>
      </c>
      <c r="H43" s="94" t="inlineStr">
        <is>
          <t>Vélez</t>
        </is>
      </c>
      <c r="I43" s="94" t="inlineStr">
        <is>
          <t>Luis</t>
        </is>
      </c>
      <c r="J43" s="97" t="inlineStr">
        <is>
          <t>Miguel</t>
        </is>
      </c>
      <c r="K43" s="98">
        <f>IF(SUM(O43:S43)=0, "", ROUND(((O43*3+P43*3+Q43*3+R43*3+S43*1)/13)*5,0))</f>
        <v/>
      </c>
      <c r="L43" s="99">
        <f>IF(OR($C43="",K43=""),"",COUNTIFS($C$4:$C$1500,$C43,K$4:K$1500,"&gt;"&amp;K43)+1)</f>
        <v/>
      </c>
      <c r="M43" s="99">
        <f>IF(OR($C43="",K43=""),"",IF(AND($C43&gt;=1001,$C43&lt;=1005),COUNTIFS($C$4:$C$1500,"&gt;=1001",$C$4:$C$1500,"&lt;=1005",K$4:K$1500,"&gt;"&amp;K43)+1,IF(AND($C43&gt;=1101,$C43&lt;=1105),COUNTIFS($C$4:$C$1500,"&gt;=1101",$C$4:$C$1500,"&lt;=1105",K$4:K$1500,"&gt;"&amp;K43)+1,IF(AND($C43&gt;=901,$C43&lt;=905),COUNTIFS($C$4:$C$1500,"&gt;=901",$C$4:$C$1500,"&lt;=905",K$4:K$1500,"&gt;"&amp;K43)+1,IF(AND($C43&gt;=801,$C43&lt;=805),COUNTIFS($C$4:$C$1500,"&gt;=801",$C$4:$C$1500,"&lt;=805",K$4:K$1500,"&gt;"&amp;K43)+1,IF(AND($C43&gt;=701,$C43&lt;=705),COUNTIFS($C$4:$C$1500,"&gt;=701",$C$4:$C$1500,"&lt;=705",K$4:K$1500,"&gt;"&amp;K43)+1,IF(AND($C43&gt;=601,$C43&lt;=606),COUNTIFS($C$4:$C$1500,"&gt;=601",$C$4:$C$1500,"&lt;=606",K$4:K$1500,"&gt;"&amp;K43)+1,"")))))))</f>
        <v/>
      </c>
      <c r="N43" s="99">
        <f>IF(OR($C43="",K43=""),"",IF(OR(AND($C43&gt;=1001,$C43&lt;=1005),AND($C43&gt;=1101,$C43&lt;=1105)),COUNTIFS($C$4:$C$1500,"&gt;=1001",$C$4:$C$1500,"&lt;=1005",K$4:K$1500,"&gt;"&amp;K43)+COUNTIFS($C$4:$C$1500,"&gt;=1101",$C$4:$C$1500,"&lt;=1105",K$4:K$1500,"&gt;"&amp;K43)+1,""))</f>
        <v/>
      </c>
      <c r="O43" s="94" t="n">
        <v>31.16</v>
      </c>
      <c r="P43" s="94" t="n">
        <v>39.72</v>
      </c>
      <c r="Q43" s="94" t="n">
        <v>42.02</v>
      </c>
      <c r="R43" s="94" t="n">
        <v>28.75</v>
      </c>
      <c r="S43" s="94" t="n">
        <v>43.13</v>
      </c>
      <c r="T43" s="99">
        <f>IF(AND(O43&gt;0,O43&lt;36),1,IF(AND(O43&gt;=36,O43&lt;51),2,IF(AND(O43&gt;=51,O43&lt;71),3,IF(AND(O43&gt;=71,O43&lt;=100),4,))))</f>
        <v/>
      </c>
      <c r="U43" s="99">
        <f>IF(AND(P43&gt;0,P43&lt;41),1,IF(AND(P43&gt;=41,P43&lt;56),2,IF(AND(P43&gt;=56,P43&lt;71),3,IF(AND(P43&gt;=71,P43&lt;=100),4,))))</f>
        <v/>
      </c>
      <c r="V43" s="99">
        <f>IF(AND(Q43&gt;0,Q43&lt;41),1,IF(AND(Q43&gt;=41,Q43&lt;56),2,IF(AND(Q43&gt;=56,Q43&lt;71),3,IF(AND(Q43&gt;=71,Q43&lt;=100),4,))))</f>
        <v/>
      </c>
      <c r="W43" s="99">
        <f>IF(AND(R43&gt;0,R43&lt;36),1,IF(AND(R43&gt;=36,R43&lt;51),2,IF(AND(R43&gt;=51,R43&lt;66),3,IF(AND(R43&gt;=66,R43&lt;=100),4,))))</f>
        <v/>
      </c>
      <c r="X43" s="100">
        <f>IF(AND(S43&gt;0,S43&lt;37),1,IF(AND(S43&gt;=37,S43&lt;58),2,IF(AND(S43&gt;=58,S43&lt;71),3,IF(AND(S43&gt;=71,S43&lt;=100),4,))))</f>
        <v/>
      </c>
      <c r="Y43" s="101">
        <f>IF(SUM(AC43:AG43)=0, "", ROUND(((AC43*3+AD43*3+AE43*3+AF43*3+AG43*1)/13)*5,0))</f>
        <v/>
      </c>
      <c r="Z43" s="99">
        <f>IF(OR($C43="",Y43=""),"",COUNTIFS($C$4:$C$1500,$C43,Y$4:Y$1500,"&gt;"&amp;Y43)+1)</f>
        <v/>
      </c>
      <c r="AA43" s="99">
        <f>IF(OR($C43="",Y43=""),"",IF(AND($C43&gt;=1001,$C43&lt;=1005),COUNTIFS($C$4:$C$1500,"&gt;=1001",$C$4:$C$1500,"&lt;=1005",Y$4:Y$1500,"&gt;"&amp;Y43)+1,IF(AND($C43&gt;=1101,$C43&lt;=1105),COUNTIFS($C$4:$C$1500,"&gt;=1101",$C$4:$C$1500,"&lt;=1105",Y$4:Y$1500,"&gt;"&amp;Y43)+1,IF(AND($C43&gt;=901,$C43&lt;=905),COUNTIFS($C$4:$C$1500,"&gt;=901",$C$4:$C$1500,"&lt;=905",Y$4:Y$1500,"&gt;"&amp;Y43)+1,IF(AND($C43&gt;=801,$C43&lt;=805),COUNTIFS($C$4:$C$1500,"&gt;=801",$C$4:$C$1500,"&lt;=805",Y$4:Y$1500,"&gt;"&amp;Y43)+1,IF(AND($C43&gt;=701,$C43&lt;=705),COUNTIFS($C$4:$C$1500,"&gt;=701",$C$4:$C$1500,"&lt;=705",Y$4:Y$1500,"&gt;"&amp;Y43)+1,IF(AND($C43&gt;=601,$C43&lt;=606),COUNTIFS($C$4:$C$1500,"&gt;=601",$C$4:$C$1500,"&lt;=606",Y$4:Y$1500,"&gt;"&amp;Y43)+1,"")))))))</f>
        <v/>
      </c>
      <c r="AB43" s="99">
        <f>IF(OR($C43="",Y43=""),"",IF(OR(AND($C43&gt;=1001,$C43&lt;=1005),AND($C43&gt;=1101,$C43&lt;=1105)),COUNTIFS($C$4:$C$1500,"&gt;=1001",$C$4:$C$1500,"&lt;=1005",Y$4:Y$1500,"&gt;"&amp;Y43)+COUNTIFS($C$4:$C$1500,"&gt;=1101",$C$4:$C$1500,"&lt;=1105",Y$4:Y$1500,"&gt;"&amp;Y43)+1,""))</f>
        <v/>
      </c>
      <c r="AC43" s="94" t="n">
        <v>57.5</v>
      </c>
      <c r="AD43" s="94" t="n">
        <v>76.79000000000001</v>
      </c>
      <c r="AE43" s="94" t="n">
        <v>44</v>
      </c>
      <c r="AF43" s="94" t="n">
        <v>65.63</v>
      </c>
      <c r="AG43" s="94" t="n">
        <v>55</v>
      </c>
      <c r="AH43" s="99">
        <f>IF(AND(AC43&gt;0,AC43&lt;36),1,IF(AND(AC43&gt;=36,AC43&lt;51),2,IF(AND(AC43&gt;=51,AC43&lt;71),3,IF(AND(AC43&gt;=71,AC43&lt;=100),4,))))</f>
        <v/>
      </c>
      <c r="AI43" s="99">
        <f>IF(AND(AD43&gt;0,AD43&lt;41),1,IF(AND(AD43&gt;=41,AD43&lt;56),2,IF(AND(AD43&gt;=56,AD43&lt;71),3,IF(AND(AD43&gt;=71,AD43&lt;=100),4,))))</f>
        <v/>
      </c>
      <c r="AJ43" s="99">
        <f>IF(AND(AE43&gt;0,AE43&lt;41),1,IF(AND(AE43&gt;=41,AE43&lt;56),2,IF(AND(AE43&gt;=56,AE43&lt;71),3,IF(AND(AE43&gt;=71,AE43&lt;=100),4,))))</f>
        <v/>
      </c>
      <c r="AK43" s="99">
        <f>IF(AND(AF43&gt;0,AF43&lt;36),1,IF(AND(AF43&gt;=36,AF43&lt;51),2,IF(AND(AF43&gt;=51,AF43&lt;66),3,IF(AND(AF43&gt;=66,AF43&lt;=100),4,))))</f>
        <v/>
      </c>
      <c r="AL43" s="100">
        <f>IF(AND(AG43&gt;0,AG43&lt;37),1,IF(AND(AG43&gt;=37,AG43&lt;58),2,IF(AND(AG43&gt;=58,AG43&lt;71),3,IF(AND(AG43&gt;=71,AG43&lt;=100),4,))))</f>
        <v/>
      </c>
      <c r="AM43" s="101">
        <f>IF((Y43&lt;&gt;"")*(K43&lt;&gt;""),Y43-K43,"")</f>
        <v/>
      </c>
      <c r="AN43" s="99">
        <f>IF((Z43&lt;&gt;"")*(L43&lt;&gt;""),Z43-L43,"")</f>
        <v/>
      </c>
      <c r="AO43" s="99">
        <f>IF((AA43&lt;&gt;"")*(M43&lt;&gt;""),AA43-M43,"")</f>
        <v/>
      </c>
      <c r="AP43" s="99">
        <f>IF((AB43&lt;&gt;"")*(N43&lt;&gt;""),AB43-N43,"")</f>
        <v/>
      </c>
      <c r="AQ43" s="94">
        <f>IF((AC43&lt;&gt;"")*(O43&lt;&gt;""),AC43-O43,"")</f>
        <v/>
      </c>
      <c r="AR43" s="94">
        <f>IF((AD43&lt;&gt;"")*(P43&lt;&gt;""),AD43-P43,"")</f>
        <v/>
      </c>
      <c r="AS43" s="94">
        <f>IF((AE43&lt;&gt;"")*(Q43&lt;&gt;""),AE43-Q43,"")</f>
        <v/>
      </c>
      <c r="AT43" s="94">
        <f>IF((AF43&lt;&gt;"")*(R43&lt;&gt;""),AF43-R43,"")</f>
        <v/>
      </c>
      <c r="AU43" s="94">
        <f>IF((AG43&lt;&gt;"")*(S43&lt;&gt;""),AG43-S43,"")</f>
        <v/>
      </c>
      <c r="AV43" s="99">
        <f>IF((AH43&lt;&gt;"")*(T43&lt;&gt;""),AH43-T43,"")</f>
        <v/>
      </c>
      <c r="AW43" s="99">
        <f>IF((AI43&lt;&gt;"")*(U43&lt;&gt;""),AI43-U43,"")</f>
        <v/>
      </c>
      <c r="AX43" s="99">
        <f>IF((AJ43&lt;&gt;"")*(V43&lt;&gt;""),AJ43-V43,"")</f>
        <v/>
      </c>
      <c r="AY43" s="99">
        <f>IF((AK43&lt;&gt;"")*(W43&lt;&gt;""),AK43-W43,"")</f>
        <v/>
      </c>
      <c r="AZ43" s="102">
        <f>IF((AL43&lt;&gt;"")*(X43&lt;&gt;""),AL43-X43,"")</f>
        <v/>
      </c>
      <c r="BA43" s="50">
        <f>IFERROR(__xludf.dummyfunction("AI(""Actúa como un tutor académico y dirígete personalmente al estudiante "" &amp; I43 &amp; "" "" &amp; J43 &amp; "" "" &amp; G43 &amp; "" "" &amp; H43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 &amp; ""'. Diferencias por área: Matemáticas ("" &amp; AQ43 &amp; ""), Ciencias Natura"&amp;"les ("" &amp; AR43 &amp; ""), Sociales ("" &amp; AS43 &amp; ""), Lectura Crítica ("" &amp; AT43 &amp; "") e Inglés ("" &amp; AU43 &amp; ""). Variación en posición: grupo ("" &amp; AN43 &amp; ""), grado ("" &amp; AO43 &amp; "") y media ("" &amp; AP43 &amp; ""). Puntajes Primer Simulacro: Global "" &amp; K43 &amp; "", Mat "" &amp; "&amp;"O4 &amp; "", Cien "" &amp; P43 &amp; "", Soc "" &amp; Q43 &amp; "", Lec "" &amp; R43 &amp; "", Ing "" &amp; S43 &amp; "". Puntajes Segundo Simulacro: Global "" &amp; Y43 &amp; "", Mat "" &amp; AC43 &amp; "", Cien "" &amp; AD43 &amp; "", Soc "" &amp; AE43 &amp; "", Lec "" &amp; AF43 &amp; "", Ing "" &amp; AG43 &amp; "". Escribe un mensaje motivador"&amp;" y breve (máximo 4 líneas)."")
"),"=AI(""Actúa como un tutor académico y dirígete personalmente al estudiante "" &amp; I43 &amp; "" "" &amp; J43 &amp; "" "" &amp; G43 &amp; "" "" &amp; H43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 &amp; ""'. Diferencias por área: Matemáticas ("" &amp; AQ43 &amp; ""), Ciencias Natur"&amp;"ales ("" &amp; AR43 &amp; ""), Sociales ("" &amp; AS43 &amp; ""), Lectura Crítica ("" &amp; AT43 &amp; "") e Inglés ("" &amp; AU43 &amp; ""). Variación en posición: grupo ("" &amp; AN43 &amp; ""), grado ("" &amp; AO43 &amp; "") y media ("" &amp; AP43 &amp; ""). Puntajes Primer Simulacro: Global "" &amp; K43 &amp; "", Mat "" &amp;"&amp;" O43 &amp; "", Cien "" &amp; P43 &amp; "", Soc "" &amp; Q43 &amp; "", Lec "" &amp; R43 &amp; "", Ing "" &amp; S43 &amp; "". Puntajes Segundo Simulacro: Global "" &amp; Y43 &amp; "", Mat "" &amp; AC43 &amp; "", Cien "" &amp; AD43 &amp; "", Soc "" &amp; AE43 &amp; "", Lec "" &amp; AF43 &amp; "", Ing "" &amp; AG43 &amp; "". Escribe un mensaje motivado"&amp;"r y breve (máximo 4 líneas)."")
")</f>
        <v/>
      </c>
    </row>
    <row r="44" ht="15.75" customHeight="1" s="42">
      <c r="A44" s="93" t="n"/>
      <c r="B44" s="94" t="inlineStr">
        <is>
          <t>Bachillerato</t>
        </is>
      </c>
      <c r="C44" s="94" t="n">
        <v>602</v>
      </c>
      <c r="D44" s="94" t="n"/>
      <c r="E44" s="95" t="n"/>
      <c r="F44" s="96">
        <f>TRIM(G44&amp;" "&amp;H44&amp;" "&amp;I44&amp;" "&amp;J44)</f>
        <v/>
      </c>
      <c r="G44" s="94" t="inlineStr">
        <is>
          <t>Arango</t>
        </is>
      </c>
      <c r="H44" s="94" t="inlineStr">
        <is>
          <t>Barrera</t>
        </is>
      </c>
      <c r="I44" s="94" t="inlineStr">
        <is>
          <t>Emanuel</t>
        </is>
      </c>
      <c r="J44" s="97" t="n"/>
      <c r="K44" s="98">
        <f>IF(SUM(O44:S44)=0, "", ROUND(((O44*3+P44*3+Q44*3+R44*3+S44*1)/13)*5,0))</f>
        <v/>
      </c>
      <c r="L44" s="99">
        <f>IF(OR($C44="",K44=""),"",COUNTIFS($C$4:$C$1500,$C44,K$4:K$1500,"&gt;"&amp;K44)+1)</f>
        <v/>
      </c>
      <c r="M44" s="99">
        <f>IF(OR($C44="",K44=""),"",IF(AND($C44&gt;=1001,$C44&lt;=1005),COUNTIFS($C$4:$C$1500,"&gt;=1001",$C$4:$C$1500,"&lt;=1005",K$4:K$1500,"&gt;"&amp;K44)+1,IF(AND($C44&gt;=1101,$C44&lt;=1105),COUNTIFS($C$4:$C$1500,"&gt;=1101",$C$4:$C$1500,"&lt;=1105",K$4:K$1500,"&gt;"&amp;K44)+1,IF(AND($C44&gt;=901,$C44&lt;=905),COUNTIFS($C$4:$C$1500,"&gt;=901",$C$4:$C$1500,"&lt;=905",K$4:K$1500,"&gt;"&amp;K44)+1,IF(AND($C44&gt;=801,$C44&lt;=805),COUNTIFS($C$4:$C$1500,"&gt;=801",$C$4:$C$1500,"&lt;=805",K$4:K$1500,"&gt;"&amp;K44)+1,IF(AND($C44&gt;=701,$C44&lt;=705),COUNTIFS($C$4:$C$1500,"&gt;=701",$C$4:$C$1500,"&lt;=705",K$4:K$1500,"&gt;"&amp;K44)+1,IF(AND($C44&gt;=601,$C44&lt;=606),COUNTIFS($C$4:$C$1500,"&gt;=601",$C$4:$C$1500,"&lt;=606",K$4:K$1500,"&gt;"&amp;K44)+1,"")))))))</f>
        <v/>
      </c>
      <c r="N44" s="99">
        <f>IF(OR($C44="",K44=""),"",IF(OR(AND($C44&gt;=1001,$C44&lt;=1005),AND($C44&gt;=1101,$C44&lt;=1105)),COUNTIFS($C$4:$C$1500,"&gt;=1001",$C$4:$C$1500,"&lt;=1005",K$4:K$1500,"&gt;"&amp;K44)+COUNTIFS($C$4:$C$1500,"&gt;=1101",$C$4:$C$1500,"&lt;=1105",K$4:K$1500,"&gt;"&amp;K44)+1,""))</f>
        <v/>
      </c>
      <c r="O44" s="94" t="n">
        <v>43.51</v>
      </c>
      <c r="P44" s="94" t="n">
        <v>65.28</v>
      </c>
      <c r="Q44" s="94" t="n">
        <v>52.52</v>
      </c>
      <c r="R44" s="94" t="n">
        <v>47.92</v>
      </c>
      <c r="S44" s="94" t="n">
        <v>62.29</v>
      </c>
      <c r="T44" s="99">
        <f>IF(AND(O44&gt;0,O44&lt;36),1,IF(AND(O44&gt;=36,O44&lt;51),2,IF(AND(O44&gt;=51,O44&lt;71),3,IF(AND(O44&gt;=71,O44&lt;=100),4,))))</f>
        <v/>
      </c>
      <c r="U44" s="99">
        <f>IF(AND(P44&gt;0,P44&lt;41),1,IF(AND(P44&gt;=41,P44&lt;56),2,IF(AND(P44&gt;=56,P44&lt;71),3,IF(AND(P44&gt;=71,P44&lt;=100),4,))))</f>
        <v/>
      </c>
      <c r="V44" s="99">
        <f>IF(AND(Q44&gt;0,Q44&lt;41),1,IF(AND(Q44&gt;=41,Q44&lt;56),2,IF(AND(Q44&gt;=56,Q44&lt;71),3,IF(AND(Q44&gt;=71,Q44&lt;=100),4,))))</f>
        <v/>
      </c>
      <c r="W44" s="99">
        <f>IF(AND(R44&gt;0,R44&lt;36),1,IF(AND(R44&gt;=36,R44&lt;51),2,IF(AND(R44&gt;=51,R44&lt;66),3,IF(AND(R44&gt;=66,R44&lt;=100),4,))))</f>
        <v/>
      </c>
      <c r="X44" s="100">
        <f>IF(AND(S44&gt;0,S44&lt;37),1,IF(AND(S44&gt;=37,S44&lt;58),2,IF(AND(S44&gt;=58,S44&lt;71),3,IF(AND(S44&gt;=71,S44&lt;=100),4,))))</f>
        <v/>
      </c>
      <c r="Y44" s="101">
        <f>IF(SUM(AC44:AG44)=0, "", ROUND(((AC44*3+AD44*3+AE44*3+AF44*3+AG44*1)/13)*5,0))</f>
        <v/>
      </c>
      <c r="Z44" s="99">
        <f>IF(OR($C44="",Y44=""),"",COUNTIFS($C$4:$C$1500,$C44,Y$4:Y$1500,"&gt;"&amp;Y44)+1)</f>
        <v/>
      </c>
      <c r="AA44" s="99">
        <f>IF(OR($C44="",Y44=""),"",IF(AND($C44&gt;=1001,$C44&lt;=1005),COUNTIFS($C$4:$C$1500,"&gt;=1001",$C$4:$C$1500,"&lt;=1005",Y$4:Y$1500,"&gt;"&amp;Y44)+1,IF(AND($C44&gt;=1101,$C44&lt;=1105),COUNTIFS($C$4:$C$1500,"&gt;=1101",$C$4:$C$1500,"&lt;=1105",Y$4:Y$1500,"&gt;"&amp;Y44)+1,IF(AND($C44&gt;=901,$C44&lt;=905),COUNTIFS($C$4:$C$1500,"&gt;=901",$C$4:$C$1500,"&lt;=905",Y$4:Y$1500,"&gt;"&amp;Y44)+1,IF(AND($C44&gt;=801,$C44&lt;=805),COUNTIFS($C$4:$C$1500,"&gt;=801",$C$4:$C$1500,"&lt;=805",Y$4:Y$1500,"&gt;"&amp;Y44)+1,IF(AND($C44&gt;=701,$C44&lt;=705),COUNTIFS($C$4:$C$1500,"&gt;=701",$C$4:$C$1500,"&lt;=705",Y$4:Y$1500,"&gt;"&amp;Y44)+1,IF(AND($C44&gt;=601,$C44&lt;=606),COUNTIFS($C$4:$C$1500,"&gt;=601",$C$4:$C$1500,"&lt;=606",Y$4:Y$1500,"&gt;"&amp;Y44)+1,"")))))))</f>
        <v/>
      </c>
      <c r="AB44" s="99">
        <f>IF(OR($C44="",Y44=""),"",IF(OR(AND($C44&gt;=1001,$C44&lt;=1005),AND($C44&gt;=1101,$C44&lt;=1105)),COUNTIFS($C$4:$C$1500,"&gt;=1001",$C$4:$C$1500,"&lt;=1005",Y$4:Y$1500,"&gt;"&amp;Y44)+COUNTIFS($C$4:$C$1500,"&gt;=1101",$C$4:$C$1500,"&lt;=1105",Y$4:Y$1500,"&gt;"&amp;Y44)+1,""))</f>
        <v/>
      </c>
      <c r="AC44" s="94" t="n">
        <v>78</v>
      </c>
      <c r="AD44" s="94" t="n">
        <v>78.56999999999999</v>
      </c>
      <c r="AE44" s="94" t="n">
        <v>55</v>
      </c>
      <c r="AF44" s="94" t="n">
        <v>65.63</v>
      </c>
      <c r="AG44" s="94" t="n">
        <v>77.92</v>
      </c>
      <c r="AH44" s="99">
        <f>IF(AND(AC44&gt;0,AC44&lt;36),1,IF(AND(AC44&gt;=36,AC44&lt;51),2,IF(AND(AC44&gt;=51,AC44&lt;71),3,IF(AND(AC44&gt;=71,AC44&lt;=100),4,))))</f>
        <v/>
      </c>
      <c r="AI44" s="99">
        <f>IF(AND(AD44&gt;0,AD44&lt;41),1,IF(AND(AD44&gt;=41,AD44&lt;56),2,IF(AND(AD44&gt;=56,AD44&lt;71),3,IF(AND(AD44&gt;=71,AD44&lt;=100),4,))))</f>
        <v/>
      </c>
      <c r="AJ44" s="99">
        <f>IF(AND(AE44&gt;0,AE44&lt;41),1,IF(AND(AE44&gt;=41,AE44&lt;56),2,IF(AND(AE44&gt;=56,AE44&lt;71),3,IF(AND(AE44&gt;=71,AE44&lt;=100),4,))))</f>
        <v/>
      </c>
      <c r="AK44" s="99">
        <f>IF(AND(AF44&gt;0,AF44&lt;36),1,IF(AND(AF44&gt;=36,AF44&lt;51),2,IF(AND(AF44&gt;=51,AF44&lt;66),3,IF(AND(AF44&gt;=66,AF44&lt;=100),4,))))</f>
        <v/>
      </c>
      <c r="AL44" s="100">
        <f>IF(AND(AG44&gt;0,AG44&lt;37),1,IF(AND(AG44&gt;=37,AG44&lt;58),2,IF(AND(AG44&gt;=58,AG44&lt;71),3,IF(AND(AG44&gt;=71,AG44&lt;=100),4,))))</f>
        <v/>
      </c>
      <c r="AM44" s="101">
        <f>IF((Y44&lt;&gt;"")*(K44&lt;&gt;""),Y44-K44,"")</f>
        <v/>
      </c>
      <c r="AN44" s="99">
        <f>IF((Z44&lt;&gt;"")*(L44&lt;&gt;""),Z44-L44,"")</f>
        <v/>
      </c>
      <c r="AO44" s="99">
        <f>IF((AA44&lt;&gt;"")*(M44&lt;&gt;""),AA44-M44,"")</f>
        <v/>
      </c>
      <c r="AP44" s="99">
        <f>IF((AB44&lt;&gt;"")*(N44&lt;&gt;""),AB44-N44,"")</f>
        <v/>
      </c>
      <c r="AQ44" s="94">
        <f>IF((AC44&lt;&gt;"")*(O44&lt;&gt;""),AC44-O44,"")</f>
        <v/>
      </c>
      <c r="AR44" s="94">
        <f>IF((AD44&lt;&gt;"")*(P44&lt;&gt;""),AD44-P44,"")</f>
        <v/>
      </c>
      <c r="AS44" s="94">
        <f>IF((AE44&lt;&gt;"")*(Q44&lt;&gt;""),AE44-Q44,"")</f>
        <v/>
      </c>
      <c r="AT44" s="94">
        <f>IF((AF44&lt;&gt;"")*(R44&lt;&gt;""),AF44-R44,"")</f>
        <v/>
      </c>
      <c r="AU44" s="94">
        <f>IF((AG44&lt;&gt;"")*(S44&lt;&gt;""),AG44-S44,"")</f>
        <v/>
      </c>
      <c r="AV44" s="99">
        <f>IF((AH44&lt;&gt;"")*(T44&lt;&gt;""),AH44-T44,"")</f>
        <v/>
      </c>
      <c r="AW44" s="99">
        <f>IF((AI44&lt;&gt;"")*(U44&lt;&gt;""),AI44-U44,"")</f>
        <v/>
      </c>
      <c r="AX44" s="99">
        <f>IF((AJ44&lt;&gt;"")*(V44&lt;&gt;""),AJ44-V44,"")</f>
        <v/>
      </c>
      <c r="AY44" s="99">
        <f>IF((AK44&lt;&gt;"")*(W44&lt;&gt;""),AK44-W44,"")</f>
        <v/>
      </c>
      <c r="AZ44" s="102">
        <f>IF((AL44&lt;&gt;"")*(X44&lt;&gt;""),AL44-X44,"")</f>
        <v/>
      </c>
      <c r="BA44" s="50">
        <f>IFERROR(__xludf.dummyfunction("AI(""Actúa como un tutor académico y dirígete personalmente al estudiante "" &amp; I44 &amp; "" "" &amp; J44 &amp; "" "" &amp; G44 &amp; "" "" &amp; H44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 &amp; ""'. Diferencias por área: Matemáticas ("" &amp; AQ44 &amp; ""), Ciencias Natura"&amp;"les ("" &amp; AR44 &amp; ""), Sociales ("" &amp; AS44 &amp; ""), Lectura Crítica ("" &amp; AT44 &amp; "") e Inglés ("" &amp; AU44 &amp; ""). Variación en posición: grupo ("" &amp; AN44 &amp; ""), grado ("" &amp; AO44 &amp; "") y media ("" &amp; AP44 &amp; ""). Puntajes Primer Simulacro: Global "" &amp; K44 &amp; "", Mat "" &amp; "&amp;"O4 &amp; "", Cien "" &amp; P44 &amp; "", Soc "" &amp; Q44 &amp; "", Lec "" &amp; R44 &amp; "", Ing "" &amp; S44 &amp; "". Puntajes Segundo Simulacro: Global "" &amp; Y44 &amp; "", Mat "" &amp; AC44 &amp; "", Cien "" &amp; AD44 &amp; "", Soc "" &amp; AE44 &amp; "", Lec "" &amp; AF44 &amp; "", Ing "" &amp; AG44 &amp; "". Escribe un mensaje motivador"&amp;" y breve (máximo 4 líneas)."")
"),"=AI(""Actúa como un tutor académico y dirígete personalmente al estudiante "" &amp; I44 &amp; "" "" &amp; J44 &amp; "" "" &amp; G44 &amp; "" "" &amp; H44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 &amp; ""'. Diferencias por área: Matemáticas ("" &amp; AQ44 &amp; ""), Ciencias Natur"&amp;"ales ("" &amp; AR44 &amp; ""), Sociales ("" &amp; AS44 &amp; ""), Lectura Crítica ("" &amp; AT44 &amp; "") e Inglés ("" &amp; AU44 &amp; ""). Variación en posición: grupo ("" &amp; AN44 &amp; ""), grado ("" &amp; AO44 &amp; "") y media ("" &amp; AP44 &amp; ""). Puntajes Primer Simulacro: Global "" &amp; K44 &amp; "", Mat "" &amp;"&amp;" O44 &amp; "", Cien "" &amp; P44 &amp; "", Soc "" &amp; Q44 &amp; "", Lec "" &amp; R44 &amp; "", Ing "" &amp; S44 &amp; "". Puntajes Segundo Simulacro: Global "" &amp; Y44 &amp; "", Mat "" &amp; AC44 &amp; "", Cien "" &amp; AD44 &amp; "", Soc "" &amp; AE44 &amp; "", Lec "" &amp; AF44 &amp; "", Ing "" &amp; AG44 &amp; "". Escribe un mensaje motivado"&amp;"r y breve (máximo 4 líneas)."")
")</f>
        <v/>
      </c>
    </row>
    <row r="45" ht="15.75" customHeight="1" s="42">
      <c r="A45" s="93" t="n"/>
      <c r="B45" s="94" t="inlineStr">
        <is>
          <t>Bachillerato</t>
        </is>
      </c>
      <c r="C45" s="94" t="n">
        <v>602</v>
      </c>
      <c r="D45" s="94" t="n"/>
      <c r="E45" s="95" t="n"/>
      <c r="F45" s="96">
        <f>TRIM(G45&amp;" "&amp;H45&amp;" "&amp;I45&amp;" "&amp;J45)</f>
        <v/>
      </c>
      <c r="G45" s="94" t="inlineStr">
        <is>
          <t>Benítez</t>
        </is>
      </c>
      <c r="H45" s="94" t="inlineStr">
        <is>
          <t>Arboleda</t>
        </is>
      </c>
      <c r="I45" s="94" t="inlineStr">
        <is>
          <t>Luciana</t>
        </is>
      </c>
      <c r="J45" s="97" t="n"/>
      <c r="K45" s="98">
        <f>IF(SUM(O45:S45)=0, "", ROUND(((O45*3+P45*3+Q45*3+R45*3+S45*1)/13)*5,0))</f>
        <v/>
      </c>
      <c r="L45" s="99">
        <f>IF(OR($C45="",K45=""),"",COUNTIFS($C$4:$C$1500,$C45,K$4:K$1500,"&gt;"&amp;K45)+1)</f>
        <v/>
      </c>
      <c r="M45" s="99">
        <f>IF(OR($C45="",K45=""),"",IF(AND($C45&gt;=1001,$C45&lt;=1005),COUNTIFS($C$4:$C$1500,"&gt;=1001",$C$4:$C$1500,"&lt;=1005",K$4:K$1500,"&gt;"&amp;K45)+1,IF(AND($C45&gt;=1101,$C45&lt;=1105),COUNTIFS($C$4:$C$1500,"&gt;=1101",$C$4:$C$1500,"&lt;=1105",K$4:K$1500,"&gt;"&amp;K45)+1,IF(AND($C45&gt;=901,$C45&lt;=905),COUNTIFS($C$4:$C$1500,"&gt;=901",$C$4:$C$1500,"&lt;=905",K$4:K$1500,"&gt;"&amp;K45)+1,IF(AND($C45&gt;=801,$C45&lt;=805),COUNTIFS($C$4:$C$1500,"&gt;=801",$C$4:$C$1500,"&lt;=805",K$4:K$1500,"&gt;"&amp;K45)+1,IF(AND($C45&gt;=701,$C45&lt;=705),COUNTIFS($C$4:$C$1500,"&gt;=701",$C$4:$C$1500,"&lt;=705",K$4:K$1500,"&gt;"&amp;K45)+1,IF(AND($C45&gt;=601,$C45&lt;=606),COUNTIFS($C$4:$C$1500,"&gt;=601",$C$4:$C$1500,"&lt;=606",K$4:K$1500,"&gt;"&amp;K45)+1,"")))))))</f>
        <v/>
      </c>
      <c r="N45" s="99">
        <f>IF(OR($C45="",K45=""),"",IF(OR(AND($C45&gt;=1001,$C45&lt;=1005),AND($C45&gt;=1101,$C45&lt;=1105)),COUNTIFS($C$4:$C$1500,"&gt;=1001",$C$4:$C$1500,"&lt;=1005",K$4:K$1500,"&gt;"&amp;K45)+COUNTIFS($C$4:$C$1500,"&gt;=1101",$C$4:$C$1500,"&lt;=1105",K$4:K$1500,"&gt;"&amp;K45)+1,""))</f>
        <v/>
      </c>
      <c r="O45" s="94" t="n">
        <v>48.28</v>
      </c>
      <c r="P45" s="94" t="n">
        <v>52.92</v>
      </c>
      <c r="Q45" s="94" t="n">
        <v>84.03</v>
      </c>
      <c r="R45" s="94" t="n">
        <v>57.5</v>
      </c>
      <c r="S45" s="94" t="n">
        <v>52.71</v>
      </c>
      <c r="T45" s="99">
        <f>IF(AND(O45&gt;0,O45&lt;36),1,IF(AND(O45&gt;=36,O45&lt;51),2,IF(AND(O45&gt;=51,O45&lt;71),3,IF(AND(O45&gt;=71,O45&lt;=100),4,))))</f>
        <v/>
      </c>
      <c r="U45" s="99">
        <f>IF(AND(P45&gt;0,P45&lt;41),1,IF(AND(P45&gt;=41,P45&lt;56),2,IF(AND(P45&gt;=56,P45&lt;71),3,IF(AND(P45&gt;=71,P45&lt;=100),4,))))</f>
        <v/>
      </c>
      <c r="V45" s="99">
        <f>IF(AND(Q45&gt;0,Q45&lt;41),1,IF(AND(Q45&gt;=41,Q45&lt;56),2,IF(AND(Q45&gt;=56,Q45&lt;71),3,IF(AND(Q45&gt;=71,Q45&lt;=100),4,))))</f>
        <v/>
      </c>
      <c r="W45" s="99">
        <f>IF(AND(R45&gt;0,R45&lt;36),1,IF(AND(R45&gt;=36,R45&lt;51),2,IF(AND(R45&gt;=51,R45&lt;66),3,IF(AND(R45&gt;=66,R45&lt;=100),4,))))</f>
        <v/>
      </c>
      <c r="X45" s="100">
        <f>IF(AND(S45&gt;0,S45&lt;37),1,IF(AND(S45&gt;=37,S45&lt;58),2,IF(AND(S45&gt;=58,S45&lt;71),3,IF(AND(S45&gt;=71,S45&lt;=100),4,))))</f>
        <v/>
      </c>
      <c r="Y45" s="101">
        <f>IF(SUM(AC45:AG45)=0, "", ROUND(((AC45*3+AD45*3+AE45*3+AF45*3+AG45*1)/13)*5,0))</f>
        <v/>
      </c>
      <c r="Z45" s="99">
        <f>IF(OR($C45="",Y45=""),"",COUNTIFS($C$4:$C$1500,$C45,Y$4:Y$1500,"&gt;"&amp;Y45)+1)</f>
        <v/>
      </c>
      <c r="AA45" s="99">
        <f>IF(OR($C45="",Y45=""),"",IF(AND($C45&gt;=1001,$C45&lt;=1005),COUNTIFS($C$4:$C$1500,"&gt;=1001",$C$4:$C$1500,"&lt;=1005",Y$4:Y$1500,"&gt;"&amp;Y45)+1,IF(AND($C45&gt;=1101,$C45&lt;=1105),COUNTIFS($C$4:$C$1500,"&gt;=1101",$C$4:$C$1500,"&lt;=1105",Y$4:Y$1500,"&gt;"&amp;Y45)+1,IF(AND($C45&gt;=901,$C45&lt;=905),COUNTIFS($C$4:$C$1500,"&gt;=901",$C$4:$C$1500,"&lt;=905",Y$4:Y$1500,"&gt;"&amp;Y45)+1,IF(AND($C45&gt;=801,$C45&lt;=805),COUNTIFS($C$4:$C$1500,"&gt;=801",$C$4:$C$1500,"&lt;=805",Y$4:Y$1500,"&gt;"&amp;Y45)+1,IF(AND($C45&gt;=701,$C45&lt;=705),COUNTIFS($C$4:$C$1500,"&gt;=701",$C$4:$C$1500,"&lt;=705",Y$4:Y$1500,"&gt;"&amp;Y45)+1,IF(AND($C45&gt;=601,$C45&lt;=606),COUNTIFS($C$4:$C$1500,"&gt;=601",$C$4:$C$1500,"&lt;=606",Y$4:Y$1500,"&gt;"&amp;Y45)+1,"")))))))</f>
        <v/>
      </c>
      <c r="AB45" s="99">
        <f>IF(OR($C45="",Y45=""),"",IF(OR(AND($C45&gt;=1001,$C45&lt;=1005),AND($C45&gt;=1101,$C45&lt;=1105)),COUNTIFS($C$4:$C$1500,"&gt;=1001",$C$4:$C$1500,"&lt;=1005",Y$4:Y$1500,"&gt;"&amp;Y45)+COUNTIFS($C$4:$C$1500,"&gt;=1101",$C$4:$C$1500,"&lt;=1105",Y$4:Y$1500,"&gt;"&amp;Y45)+1,""))</f>
        <v/>
      </c>
      <c r="AC45" s="94" t="n">
        <v>34.25</v>
      </c>
      <c r="AD45" s="94" t="n">
        <v>67.56</v>
      </c>
      <c r="AE45" s="94" t="n">
        <v>52.25</v>
      </c>
      <c r="AF45" s="94" t="n">
        <v>83.13</v>
      </c>
      <c r="AG45" s="94" t="n">
        <v>59.58</v>
      </c>
      <c r="AH45" s="99">
        <f>IF(AND(AC45&gt;0,AC45&lt;36),1,IF(AND(AC45&gt;=36,AC45&lt;51),2,IF(AND(AC45&gt;=51,AC45&lt;71),3,IF(AND(AC45&gt;=71,AC45&lt;=100),4,))))</f>
        <v/>
      </c>
      <c r="AI45" s="99">
        <f>IF(AND(AD45&gt;0,AD45&lt;41),1,IF(AND(AD45&gt;=41,AD45&lt;56),2,IF(AND(AD45&gt;=56,AD45&lt;71),3,IF(AND(AD45&gt;=71,AD45&lt;=100),4,))))</f>
        <v/>
      </c>
      <c r="AJ45" s="99">
        <f>IF(AND(AE45&gt;0,AE45&lt;41),1,IF(AND(AE45&gt;=41,AE45&lt;56),2,IF(AND(AE45&gt;=56,AE45&lt;71),3,IF(AND(AE45&gt;=71,AE45&lt;=100),4,))))</f>
        <v/>
      </c>
      <c r="AK45" s="99">
        <f>IF(AND(AF45&gt;0,AF45&lt;36),1,IF(AND(AF45&gt;=36,AF45&lt;51),2,IF(AND(AF45&gt;=51,AF45&lt;66),3,IF(AND(AF45&gt;=66,AF45&lt;=100),4,))))</f>
        <v/>
      </c>
      <c r="AL45" s="100">
        <f>IF(AND(AG45&gt;0,AG45&lt;37),1,IF(AND(AG45&gt;=37,AG45&lt;58),2,IF(AND(AG45&gt;=58,AG45&lt;71),3,IF(AND(AG45&gt;=71,AG45&lt;=100),4,))))</f>
        <v/>
      </c>
      <c r="AM45" s="101">
        <f>IF((Y45&lt;&gt;"")*(K45&lt;&gt;""),Y45-K45,"")</f>
        <v/>
      </c>
      <c r="AN45" s="99">
        <f>IF((Z45&lt;&gt;"")*(L45&lt;&gt;""),Z45-L45,"")</f>
        <v/>
      </c>
      <c r="AO45" s="99">
        <f>IF((AA45&lt;&gt;"")*(M45&lt;&gt;""),AA45-M45,"")</f>
        <v/>
      </c>
      <c r="AP45" s="99">
        <f>IF((AB45&lt;&gt;"")*(N45&lt;&gt;""),AB45-N45,"")</f>
        <v/>
      </c>
      <c r="AQ45" s="94">
        <f>IF((AC45&lt;&gt;"")*(O45&lt;&gt;""),AC45-O45,"")</f>
        <v/>
      </c>
      <c r="AR45" s="94">
        <f>IF((AD45&lt;&gt;"")*(P45&lt;&gt;""),AD45-P45,"")</f>
        <v/>
      </c>
      <c r="AS45" s="94">
        <f>IF((AE45&lt;&gt;"")*(Q45&lt;&gt;""),AE45-Q45,"")</f>
        <v/>
      </c>
      <c r="AT45" s="94">
        <f>IF((AF45&lt;&gt;"")*(R45&lt;&gt;""),AF45-R45,"")</f>
        <v/>
      </c>
      <c r="AU45" s="94">
        <f>IF((AG45&lt;&gt;"")*(S45&lt;&gt;""),AG45-S45,"")</f>
        <v/>
      </c>
      <c r="AV45" s="99">
        <f>IF((AH45&lt;&gt;"")*(T45&lt;&gt;""),AH45-T45,"")</f>
        <v/>
      </c>
      <c r="AW45" s="99">
        <f>IF((AI45&lt;&gt;"")*(U45&lt;&gt;""),AI45-U45,"")</f>
        <v/>
      </c>
      <c r="AX45" s="99">
        <f>IF((AJ45&lt;&gt;"")*(V45&lt;&gt;""),AJ45-V45,"")</f>
        <v/>
      </c>
      <c r="AY45" s="99">
        <f>IF((AK45&lt;&gt;"")*(W45&lt;&gt;""),AK45-W45,"")</f>
        <v/>
      </c>
      <c r="AZ45" s="102">
        <f>IF((AL45&lt;&gt;"")*(X45&lt;&gt;""),AL45-X45,"")</f>
        <v/>
      </c>
      <c r="BA45" s="50">
        <f>IFERROR(__xludf.dummyfunction("AI(""Actúa como un tutor académico y dirígete personalmente al estudiante "" &amp; I45 &amp; "" "" &amp; J45 &amp; "" "" &amp; G45 &amp; "" "" &amp; H45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 &amp; ""'. Diferencias por área: Matemáticas ("" &amp; AQ45 &amp; ""), Ciencias Natura"&amp;"les ("" &amp; AR45 &amp; ""), Sociales ("" &amp; AS45 &amp; ""), Lectura Crítica ("" &amp; AT45 &amp; "") e Inglés ("" &amp; AU45 &amp; ""). Variación en posición: grupo ("" &amp; AN45 &amp; ""), grado ("" &amp; AO45 &amp; "") y media ("" &amp; AP45 &amp; ""). Puntajes Primer Simulacro: Global "" &amp; K45 &amp; "", Mat "" &amp; "&amp;"O4 &amp; "", Cien "" &amp; P45 &amp; "", Soc "" &amp; Q45 &amp; "", Lec "" &amp; R45 &amp; "", Ing "" &amp; S45 &amp; "". Puntajes Segundo Simulacro: Global "" &amp; Y45 &amp; "", Mat "" &amp; AC45 &amp; "", Cien "" &amp; AD45 &amp; "", Soc "" &amp; AE45 &amp; "", Lec "" &amp; AF45 &amp; "", Ing "" &amp; AG45 &amp; "". Escribe un mensaje motivador"&amp;" y breve (máximo 4 líneas)."")
"),"=AI(""Actúa como un tutor académico y dirígete personalmente al estudiante "" &amp; I45 &amp; "" "" &amp; J45 &amp; "" "" &amp; G45 &amp; "" "" &amp; H45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 &amp; ""'. Diferencias por área: Matemáticas ("" &amp; AQ45 &amp; ""), Ciencias Natur"&amp;"ales ("" &amp; AR45 &amp; ""), Sociales ("" &amp; AS45 &amp; ""), Lectura Crítica ("" &amp; AT45 &amp; "") e Inglés ("" &amp; AU45 &amp; ""). Variación en posición: grupo ("" &amp; AN45 &amp; ""), grado ("" &amp; AO45 &amp; "") y media ("" &amp; AP45 &amp; ""). Puntajes Primer Simulacro: Global "" &amp; K45 &amp; "", Mat "" &amp;"&amp;" O45 &amp; "", Cien "" &amp; P45 &amp; "", Soc "" &amp; Q45 &amp; "", Lec "" &amp; R45 &amp; "", Ing "" &amp; S45 &amp; "". Puntajes Segundo Simulacro: Global "" &amp; Y45 &amp; "", Mat "" &amp; AC45 &amp; "", Cien "" &amp; AD45 &amp; "", Soc "" &amp; AE45 &amp; "", Lec "" &amp; AF45 &amp; "", Ing "" &amp; AG45 &amp; "". Escribe un mensaje motivado"&amp;"r y breve (máximo 4 líneas)."")
")</f>
        <v/>
      </c>
    </row>
    <row r="46" ht="15.75" customHeight="1" s="42">
      <c r="A46" s="93" t="n"/>
      <c r="B46" s="94" t="inlineStr">
        <is>
          <t>Bachillerato</t>
        </is>
      </c>
      <c r="C46" s="94" t="n">
        <v>602</v>
      </c>
      <c r="D46" s="94" t="n"/>
      <c r="E46" s="95" t="n"/>
      <c r="F46" s="96">
        <f>TRIM(G46&amp;" "&amp;H46&amp;" "&amp;I46&amp;" "&amp;J46)</f>
        <v/>
      </c>
      <c r="G46" s="94" t="inlineStr">
        <is>
          <t>Benítez</t>
        </is>
      </c>
      <c r="H46" s="94" t="inlineStr">
        <is>
          <t>Flórez</t>
        </is>
      </c>
      <c r="I46" s="94" t="inlineStr">
        <is>
          <t>Víctor</t>
        </is>
      </c>
      <c r="J46" s="97" t="inlineStr">
        <is>
          <t>Andrés</t>
        </is>
      </c>
      <c r="K46" s="98">
        <f>IF(SUM(O46:S46)=0, "", ROUND(((O46*3+P46*3+Q46*3+R46*3+S46*1)/13)*5,0))</f>
        <v/>
      </c>
      <c r="L46" s="99">
        <f>IF(OR($C46="",K46=""),"",COUNTIFS($C$4:$C$1500,$C46,K$4:K$1500,"&gt;"&amp;K46)+1)</f>
        <v/>
      </c>
      <c r="M46" s="99">
        <f>IF(OR($C46="",K46=""),"",IF(AND($C46&gt;=1001,$C46&lt;=1005),COUNTIFS($C$4:$C$1500,"&gt;=1001",$C$4:$C$1500,"&lt;=1005",K$4:K$1500,"&gt;"&amp;K46)+1,IF(AND($C46&gt;=1101,$C46&lt;=1105),COUNTIFS($C$4:$C$1500,"&gt;=1101",$C$4:$C$1500,"&lt;=1105",K$4:K$1500,"&gt;"&amp;K46)+1,IF(AND($C46&gt;=901,$C46&lt;=905),COUNTIFS($C$4:$C$1500,"&gt;=901",$C$4:$C$1500,"&lt;=905",K$4:K$1500,"&gt;"&amp;K46)+1,IF(AND($C46&gt;=801,$C46&lt;=805),COUNTIFS($C$4:$C$1500,"&gt;=801",$C$4:$C$1500,"&lt;=805",K$4:K$1500,"&gt;"&amp;K46)+1,IF(AND($C46&gt;=701,$C46&lt;=705),COUNTIFS($C$4:$C$1500,"&gt;=701",$C$4:$C$1500,"&lt;=705",K$4:K$1500,"&gt;"&amp;K46)+1,IF(AND($C46&gt;=601,$C46&lt;=606),COUNTIFS($C$4:$C$1500,"&gt;=601",$C$4:$C$1500,"&lt;=606",K$4:K$1500,"&gt;"&amp;K46)+1,"")))))))</f>
        <v/>
      </c>
      <c r="N46" s="99">
        <f>IF(OR($C46="",K46=""),"",IF(OR(AND($C46&gt;=1001,$C46&lt;=1005),AND($C46&gt;=1101,$C46&lt;=1105)),COUNTIFS($C$4:$C$1500,"&gt;=1001",$C$4:$C$1500,"&lt;=1005",K$4:K$1500,"&gt;"&amp;K46)+COUNTIFS($C$4:$C$1500,"&gt;=1101",$C$4:$C$1500,"&lt;=1105",K$4:K$1500,"&gt;"&amp;K46)+1,""))</f>
        <v/>
      </c>
      <c r="O46" s="94" t="n">
        <v>37.33</v>
      </c>
      <c r="P46" s="94" t="n">
        <v>47.92</v>
      </c>
      <c r="Q46" s="94" t="n">
        <v>43.7</v>
      </c>
      <c r="R46" s="94" t="n">
        <v>38.33</v>
      </c>
      <c r="S46" s="94" t="n">
        <v>28.75</v>
      </c>
      <c r="T46" s="99">
        <f>IF(AND(O46&gt;0,O46&lt;36),1,IF(AND(O46&gt;=36,O46&lt;51),2,IF(AND(O46&gt;=51,O46&lt;71),3,IF(AND(O46&gt;=71,O46&lt;=100),4,))))</f>
        <v/>
      </c>
      <c r="U46" s="99">
        <f>IF(AND(P46&gt;0,P46&lt;41),1,IF(AND(P46&gt;=41,P46&lt;56),2,IF(AND(P46&gt;=56,P46&lt;71),3,IF(AND(P46&gt;=71,P46&lt;=100),4,))))</f>
        <v/>
      </c>
      <c r="V46" s="99">
        <f>IF(AND(Q46&gt;0,Q46&lt;41),1,IF(AND(Q46&gt;=41,Q46&lt;56),2,IF(AND(Q46&gt;=56,Q46&lt;71),3,IF(AND(Q46&gt;=71,Q46&lt;=100),4,))))</f>
        <v/>
      </c>
      <c r="W46" s="99">
        <f>IF(AND(R46&gt;0,R46&lt;36),1,IF(AND(R46&gt;=36,R46&lt;51),2,IF(AND(R46&gt;=51,R46&lt;66),3,IF(AND(R46&gt;=66,R46&lt;=100),4,))))</f>
        <v/>
      </c>
      <c r="X46" s="100">
        <f>IF(AND(S46&gt;0,S46&lt;37),1,IF(AND(S46&gt;=37,S46&lt;58),2,IF(AND(S46&gt;=58,S46&lt;71),3,IF(AND(S46&gt;=71,S46&lt;=100),4,))))</f>
        <v/>
      </c>
      <c r="Y46" s="101">
        <f>IF(SUM(AC46:AG46)=0, "", ROUND(((AC46*3+AD46*3+AE46*3+AF46*3+AG46*1)/13)*5,0))</f>
        <v/>
      </c>
      <c r="Z46" s="99">
        <f>IF(OR($C46="",Y46=""),"",COUNTIFS($C$4:$C$1500,$C46,Y$4:Y$1500,"&gt;"&amp;Y46)+1)</f>
        <v/>
      </c>
      <c r="AA46" s="99">
        <f>IF(OR($C46="",Y46=""),"",IF(AND($C46&gt;=1001,$C46&lt;=1005),COUNTIFS($C$4:$C$1500,"&gt;=1001",$C$4:$C$1500,"&lt;=1005",Y$4:Y$1500,"&gt;"&amp;Y46)+1,IF(AND($C46&gt;=1101,$C46&lt;=1105),COUNTIFS($C$4:$C$1500,"&gt;=1101",$C$4:$C$1500,"&lt;=1105",Y$4:Y$1500,"&gt;"&amp;Y46)+1,IF(AND($C46&gt;=901,$C46&lt;=905),COUNTIFS($C$4:$C$1500,"&gt;=901",$C$4:$C$1500,"&lt;=905",Y$4:Y$1500,"&gt;"&amp;Y46)+1,IF(AND($C46&gt;=801,$C46&lt;=805),COUNTIFS($C$4:$C$1500,"&gt;=801",$C$4:$C$1500,"&lt;=805",Y$4:Y$1500,"&gt;"&amp;Y46)+1,IF(AND($C46&gt;=701,$C46&lt;=705),COUNTIFS($C$4:$C$1500,"&gt;=701",$C$4:$C$1500,"&lt;=705",Y$4:Y$1500,"&gt;"&amp;Y46)+1,IF(AND($C46&gt;=601,$C46&lt;=606),COUNTIFS($C$4:$C$1500,"&gt;=601",$C$4:$C$1500,"&lt;=606",Y$4:Y$1500,"&gt;"&amp;Y46)+1,"")))))))</f>
        <v/>
      </c>
      <c r="AB46" s="99">
        <f>IF(OR($C46="",Y46=""),"",IF(OR(AND($C46&gt;=1001,$C46&lt;=1005),AND($C46&gt;=1101,$C46&lt;=1105)),COUNTIFS($C$4:$C$1500,"&gt;=1001",$C$4:$C$1500,"&lt;=1005",Y$4:Y$1500,"&gt;"&amp;Y46)+COUNTIFS($C$4:$C$1500,"&gt;=1101",$C$4:$C$1500,"&lt;=1105",Y$4:Y$1500,"&gt;"&amp;Y46)+1,""))</f>
        <v/>
      </c>
      <c r="AC46" s="94" t="n">
        <v>37</v>
      </c>
      <c r="AD46" s="94" t="n">
        <v>81.55</v>
      </c>
      <c r="AE46" s="94" t="n">
        <v>46.75</v>
      </c>
      <c r="AF46" s="94" t="n">
        <v>56.88</v>
      </c>
      <c r="AG46" s="94" t="n">
        <v>77.92</v>
      </c>
      <c r="AH46" s="99">
        <f>IF(AND(AC46&gt;0,AC46&lt;36),1,IF(AND(AC46&gt;=36,AC46&lt;51),2,IF(AND(AC46&gt;=51,AC46&lt;71),3,IF(AND(AC46&gt;=71,AC46&lt;=100),4,))))</f>
        <v/>
      </c>
      <c r="AI46" s="99">
        <f>IF(AND(AD46&gt;0,AD46&lt;41),1,IF(AND(AD46&gt;=41,AD46&lt;56),2,IF(AND(AD46&gt;=56,AD46&lt;71),3,IF(AND(AD46&gt;=71,AD46&lt;=100),4,))))</f>
        <v/>
      </c>
      <c r="AJ46" s="99">
        <f>IF(AND(AE46&gt;0,AE46&lt;41),1,IF(AND(AE46&gt;=41,AE46&lt;56),2,IF(AND(AE46&gt;=56,AE46&lt;71),3,IF(AND(AE46&gt;=71,AE46&lt;=100),4,))))</f>
        <v/>
      </c>
      <c r="AK46" s="99">
        <f>IF(AND(AF46&gt;0,AF46&lt;36),1,IF(AND(AF46&gt;=36,AF46&lt;51),2,IF(AND(AF46&gt;=51,AF46&lt;66),3,IF(AND(AF46&gt;=66,AF46&lt;=100),4,))))</f>
        <v/>
      </c>
      <c r="AL46" s="100">
        <f>IF(AND(AG46&gt;0,AG46&lt;37),1,IF(AND(AG46&gt;=37,AG46&lt;58),2,IF(AND(AG46&gt;=58,AG46&lt;71),3,IF(AND(AG46&gt;=71,AG46&lt;=100),4,))))</f>
        <v/>
      </c>
      <c r="AM46" s="101">
        <f>IF((Y46&lt;&gt;"")*(K46&lt;&gt;""),Y46-K46,"")</f>
        <v/>
      </c>
      <c r="AN46" s="99">
        <f>IF((Z46&lt;&gt;"")*(L46&lt;&gt;""),Z46-L46,"")</f>
        <v/>
      </c>
      <c r="AO46" s="99">
        <f>IF((AA46&lt;&gt;"")*(M46&lt;&gt;""),AA46-M46,"")</f>
        <v/>
      </c>
      <c r="AP46" s="99">
        <f>IF((AB46&lt;&gt;"")*(N46&lt;&gt;""),AB46-N46,"")</f>
        <v/>
      </c>
      <c r="AQ46" s="94">
        <f>IF((AC46&lt;&gt;"")*(O46&lt;&gt;""),AC46-O46,"")</f>
        <v/>
      </c>
      <c r="AR46" s="94">
        <f>IF((AD46&lt;&gt;"")*(P46&lt;&gt;""),AD46-P46,"")</f>
        <v/>
      </c>
      <c r="AS46" s="94">
        <f>IF((AE46&lt;&gt;"")*(Q46&lt;&gt;""),AE46-Q46,"")</f>
        <v/>
      </c>
      <c r="AT46" s="94">
        <f>IF((AF46&lt;&gt;"")*(R46&lt;&gt;""),AF46-R46,"")</f>
        <v/>
      </c>
      <c r="AU46" s="94">
        <f>IF((AG46&lt;&gt;"")*(S46&lt;&gt;""),AG46-S46,"")</f>
        <v/>
      </c>
      <c r="AV46" s="99">
        <f>IF((AH46&lt;&gt;"")*(T46&lt;&gt;""),AH46-T46,"")</f>
        <v/>
      </c>
      <c r="AW46" s="99">
        <f>IF((AI46&lt;&gt;"")*(U46&lt;&gt;""),AI46-U46,"")</f>
        <v/>
      </c>
      <c r="AX46" s="99">
        <f>IF((AJ46&lt;&gt;"")*(V46&lt;&gt;""),AJ46-V46,"")</f>
        <v/>
      </c>
      <c r="AY46" s="99">
        <f>IF((AK46&lt;&gt;"")*(W46&lt;&gt;""),AK46-W46,"")</f>
        <v/>
      </c>
      <c r="AZ46" s="102">
        <f>IF((AL46&lt;&gt;"")*(X46&lt;&gt;""),AL46-X46,"")</f>
        <v/>
      </c>
      <c r="BA46" s="50">
        <f>IFERROR(__xludf.dummyfunction("AI(""Actúa como un tutor académico y dirígete personalmente al estudiante "" &amp; I46 &amp; "" "" &amp; J46 &amp; "" "" &amp; G46 &amp; "" "" &amp; H46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 &amp; ""'. Diferencias por área: Matemáticas ("" &amp; AQ46 &amp; ""), Ciencias Natura"&amp;"les ("" &amp; AR46 &amp; ""), Sociales ("" &amp; AS46 &amp; ""), Lectura Crítica ("" &amp; AT46 &amp; "") e Inglés ("" &amp; AU46 &amp; ""). Variación en posición: grupo ("" &amp; AN46 &amp; ""), grado ("" &amp; AO46 &amp; "") y media ("" &amp; AP46 &amp; ""). Puntajes Primer Simulacro: Global "" &amp; K46 &amp; "", Mat "" &amp; "&amp;"O4 &amp; "", Cien "" &amp; P46 &amp; "", Soc "" &amp; Q46 &amp; "", Lec "" &amp; R46 &amp; "", Ing "" &amp; S46 &amp; "". Puntajes Segundo Simulacro: Global "" &amp; Y46 &amp; "", Mat "" &amp; AC46 &amp; "", Cien "" &amp; AD46 &amp; "", Soc "" &amp; AE46 &amp; "", Lec "" &amp; AF46 &amp; "", Ing "" &amp; AG46 &amp; "". Escribe un mensaje motivador"&amp;" y breve (máximo 4 líneas)."")
"),"=AI(""Actúa como un tutor académico y dirígete personalmente al estudiante "" &amp; I46 &amp; "" "" &amp; J46 &amp; "" "" &amp; G46 &amp; "" "" &amp; H46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 &amp; ""'. Diferencias por área: Matemáticas ("" &amp; AQ46 &amp; ""), Ciencias Natur"&amp;"ales ("" &amp; AR46 &amp; ""), Sociales ("" &amp; AS46 &amp; ""), Lectura Crítica ("" &amp; AT46 &amp; "") e Inglés ("" &amp; AU46 &amp; ""). Variación en posición: grupo ("" &amp; AN46 &amp; ""), grado ("" &amp; AO46 &amp; "") y media ("" &amp; AP46 &amp; ""). Puntajes Primer Simulacro: Global "" &amp; K46 &amp; "", Mat "" &amp;"&amp;" O46 &amp; "", Cien "" &amp; P46 &amp; "", Soc "" &amp; Q46 &amp; "", Lec "" &amp; R46 &amp; "", Ing "" &amp; S46 &amp; "". Puntajes Segundo Simulacro: Global "" &amp; Y46 &amp; "", Mat "" &amp; AC46 &amp; "", Cien "" &amp; AD46 &amp; "", Soc "" &amp; AE46 &amp; "", Lec "" &amp; AF46 &amp; "", Ing "" &amp; AG46 &amp; "". Escribe un mensaje motivado"&amp;"r y breve (máximo 4 líneas)."")
")</f>
        <v/>
      </c>
    </row>
    <row r="47" ht="15.75" customHeight="1" s="42">
      <c r="A47" s="93" t="n"/>
      <c r="B47" s="94" t="inlineStr">
        <is>
          <t>Bachillerato</t>
        </is>
      </c>
      <c r="C47" s="94" t="n">
        <v>602</v>
      </c>
      <c r="D47" s="94" t="n"/>
      <c r="E47" s="95" t="n"/>
      <c r="F47" s="96">
        <f>TRIM(G47&amp;" "&amp;H47&amp;" "&amp;I47&amp;" "&amp;J47)</f>
        <v/>
      </c>
      <c r="G47" s="94" t="inlineStr">
        <is>
          <t>Benítez</t>
        </is>
      </c>
      <c r="H47" s="94" t="inlineStr">
        <is>
          <t>Serna</t>
        </is>
      </c>
      <c r="I47" s="94" t="inlineStr">
        <is>
          <t>Santiago</t>
        </is>
      </c>
      <c r="J47" s="97" t="n"/>
      <c r="K47" s="98">
        <f>IF(SUM(O47:S47)=0, "", ROUND(((O47*3+P47*3+Q47*3+R47*3+S47*1)/13)*5,0))</f>
        <v/>
      </c>
      <c r="L47" s="99">
        <f>IF(OR($C47="",K47=""),"",COUNTIFS($C$4:$C$1500,$C47,K$4:K$1500,"&gt;"&amp;K47)+1)</f>
        <v/>
      </c>
      <c r="M47" s="99">
        <f>IF(OR($C47="",K47=""),"",IF(AND($C47&gt;=1001,$C47&lt;=1005),COUNTIFS($C$4:$C$1500,"&gt;=1001",$C$4:$C$1500,"&lt;=1005",K$4:K$1500,"&gt;"&amp;K47)+1,IF(AND($C47&gt;=1101,$C47&lt;=1105),COUNTIFS($C$4:$C$1500,"&gt;=1101",$C$4:$C$1500,"&lt;=1105",K$4:K$1500,"&gt;"&amp;K47)+1,IF(AND($C47&gt;=901,$C47&lt;=905),COUNTIFS($C$4:$C$1500,"&gt;=901",$C$4:$C$1500,"&lt;=905",K$4:K$1500,"&gt;"&amp;K47)+1,IF(AND($C47&gt;=801,$C47&lt;=805),COUNTIFS($C$4:$C$1500,"&gt;=801",$C$4:$C$1500,"&lt;=805",K$4:K$1500,"&gt;"&amp;K47)+1,IF(AND($C47&gt;=701,$C47&lt;=705),COUNTIFS($C$4:$C$1500,"&gt;=701",$C$4:$C$1500,"&lt;=705",K$4:K$1500,"&gt;"&amp;K47)+1,IF(AND($C47&gt;=601,$C47&lt;=606),COUNTIFS($C$4:$C$1500,"&gt;=601",$C$4:$C$1500,"&lt;=606",K$4:K$1500,"&gt;"&amp;K47)+1,"")))))))</f>
        <v/>
      </c>
      <c r="N47" s="99">
        <f>IF(OR($C47="",K47=""),"",IF(OR(AND($C47&gt;=1001,$C47&lt;=1005),AND($C47&gt;=1101,$C47&lt;=1105)),COUNTIFS($C$4:$C$1500,"&gt;=1001",$C$4:$C$1500,"&lt;=1005",K$4:K$1500,"&gt;"&amp;K47)+COUNTIFS($C$4:$C$1500,"&gt;=1101",$C$4:$C$1500,"&lt;=1105",K$4:K$1500,"&gt;"&amp;K47)+1,""))</f>
        <v/>
      </c>
      <c r="O47" s="94" t="n">
        <v>62.31</v>
      </c>
      <c r="P47" s="94" t="n">
        <v>55.97</v>
      </c>
      <c r="Q47" s="94" t="n">
        <v>47.9</v>
      </c>
      <c r="R47" s="94" t="n">
        <v>38.33</v>
      </c>
      <c r="S47" s="94" t="n">
        <v>33.54</v>
      </c>
      <c r="T47" s="99">
        <f>IF(AND(O47&gt;0,O47&lt;36),1,IF(AND(O47&gt;=36,O47&lt;51),2,IF(AND(O47&gt;=51,O47&lt;71),3,IF(AND(O47&gt;=71,O47&lt;=100),4,))))</f>
        <v/>
      </c>
      <c r="U47" s="99">
        <f>IF(AND(P47&gt;0,P47&lt;41),1,IF(AND(P47&gt;=41,P47&lt;56),2,IF(AND(P47&gt;=56,P47&lt;71),3,IF(AND(P47&gt;=71,P47&lt;=100),4,))))</f>
        <v/>
      </c>
      <c r="V47" s="99">
        <f>IF(AND(Q47&gt;0,Q47&lt;41),1,IF(AND(Q47&gt;=41,Q47&lt;56),2,IF(AND(Q47&gt;=56,Q47&lt;71),3,IF(AND(Q47&gt;=71,Q47&lt;=100),4,))))</f>
        <v/>
      </c>
      <c r="W47" s="99">
        <f>IF(AND(R47&gt;0,R47&lt;36),1,IF(AND(R47&gt;=36,R47&lt;51),2,IF(AND(R47&gt;=51,R47&lt;66),3,IF(AND(R47&gt;=66,R47&lt;=100),4,))))</f>
        <v/>
      </c>
      <c r="X47" s="100">
        <f>IF(AND(S47&gt;0,S47&lt;37),1,IF(AND(S47&gt;=37,S47&lt;58),2,IF(AND(S47&gt;=58,S47&lt;71),3,IF(AND(S47&gt;=71,S47&lt;=100),4,))))</f>
        <v/>
      </c>
      <c r="Y47" s="101">
        <f>IF(SUM(AC47:AG47)=0, "", ROUND(((AC47*3+AD47*3+AE47*3+AF47*3+AG47*1)/13)*5,0))</f>
        <v/>
      </c>
      <c r="Z47" s="99">
        <f>IF(OR($C47="",Y47=""),"",COUNTIFS($C$4:$C$1500,$C47,Y$4:Y$1500,"&gt;"&amp;Y47)+1)</f>
        <v/>
      </c>
      <c r="AA47" s="99">
        <f>IF(OR($C47="",Y47=""),"",IF(AND($C47&gt;=1001,$C47&lt;=1005),COUNTIFS($C$4:$C$1500,"&gt;=1001",$C$4:$C$1500,"&lt;=1005",Y$4:Y$1500,"&gt;"&amp;Y47)+1,IF(AND($C47&gt;=1101,$C47&lt;=1105),COUNTIFS($C$4:$C$1500,"&gt;=1101",$C$4:$C$1500,"&lt;=1105",Y$4:Y$1500,"&gt;"&amp;Y47)+1,IF(AND($C47&gt;=901,$C47&lt;=905),COUNTIFS($C$4:$C$1500,"&gt;=901",$C$4:$C$1500,"&lt;=905",Y$4:Y$1500,"&gt;"&amp;Y47)+1,IF(AND($C47&gt;=801,$C47&lt;=805),COUNTIFS($C$4:$C$1500,"&gt;=801",$C$4:$C$1500,"&lt;=805",Y$4:Y$1500,"&gt;"&amp;Y47)+1,IF(AND($C47&gt;=701,$C47&lt;=705),COUNTIFS($C$4:$C$1500,"&gt;=701",$C$4:$C$1500,"&lt;=705",Y$4:Y$1500,"&gt;"&amp;Y47)+1,IF(AND($C47&gt;=601,$C47&lt;=606),COUNTIFS($C$4:$C$1500,"&gt;=601",$C$4:$C$1500,"&lt;=606",Y$4:Y$1500,"&gt;"&amp;Y47)+1,"")))))))</f>
        <v/>
      </c>
      <c r="AB47" s="99">
        <f>IF(OR($C47="",Y47=""),"",IF(OR(AND($C47&gt;=1001,$C47&lt;=1005),AND($C47&gt;=1101,$C47&lt;=1105)),COUNTIFS($C$4:$C$1500,"&gt;=1001",$C$4:$C$1500,"&lt;=1005",Y$4:Y$1500,"&gt;"&amp;Y47)+COUNTIFS($C$4:$C$1500,"&gt;=1101",$C$4:$C$1500,"&lt;=1105",Y$4:Y$1500,"&gt;"&amp;Y47)+1,""))</f>
        <v/>
      </c>
      <c r="AC47" s="94" t="n">
        <v>64.25</v>
      </c>
      <c r="AD47" s="94" t="n">
        <v>63.99</v>
      </c>
      <c r="AE47" s="94" t="n">
        <v>41.25</v>
      </c>
      <c r="AF47" s="94" t="n">
        <v>48.13</v>
      </c>
      <c r="AG47" s="94" t="n">
        <v>55</v>
      </c>
      <c r="AH47" s="99">
        <f>IF(AND(AC47&gt;0,AC47&lt;36),1,IF(AND(AC47&gt;=36,AC47&lt;51),2,IF(AND(AC47&gt;=51,AC47&lt;71),3,IF(AND(AC47&gt;=71,AC47&lt;=100),4,))))</f>
        <v/>
      </c>
      <c r="AI47" s="99">
        <f>IF(AND(AD47&gt;0,AD47&lt;41),1,IF(AND(AD47&gt;=41,AD47&lt;56),2,IF(AND(AD47&gt;=56,AD47&lt;71),3,IF(AND(AD47&gt;=71,AD47&lt;=100),4,))))</f>
        <v/>
      </c>
      <c r="AJ47" s="99">
        <f>IF(AND(AE47&gt;0,AE47&lt;41),1,IF(AND(AE47&gt;=41,AE47&lt;56),2,IF(AND(AE47&gt;=56,AE47&lt;71),3,IF(AND(AE47&gt;=71,AE47&lt;=100),4,))))</f>
        <v/>
      </c>
      <c r="AK47" s="99">
        <f>IF(AND(AF47&gt;0,AF47&lt;36),1,IF(AND(AF47&gt;=36,AF47&lt;51),2,IF(AND(AF47&gt;=51,AF47&lt;66),3,IF(AND(AF47&gt;=66,AF47&lt;=100),4,))))</f>
        <v/>
      </c>
      <c r="AL47" s="100">
        <f>IF(AND(AG47&gt;0,AG47&lt;37),1,IF(AND(AG47&gt;=37,AG47&lt;58),2,IF(AND(AG47&gt;=58,AG47&lt;71),3,IF(AND(AG47&gt;=71,AG47&lt;=100),4,))))</f>
        <v/>
      </c>
      <c r="AM47" s="101">
        <f>IF((Y47&lt;&gt;"")*(K47&lt;&gt;""),Y47-K47,"")</f>
        <v/>
      </c>
      <c r="AN47" s="99">
        <f>IF((Z47&lt;&gt;"")*(L47&lt;&gt;""),Z47-L47,"")</f>
        <v/>
      </c>
      <c r="AO47" s="99">
        <f>IF((AA47&lt;&gt;"")*(M47&lt;&gt;""),AA47-M47,"")</f>
        <v/>
      </c>
      <c r="AP47" s="99">
        <f>IF((AB47&lt;&gt;"")*(N47&lt;&gt;""),AB47-N47,"")</f>
        <v/>
      </c>
      <c r="AQ47" s="94">
        <f>IF((AC47&lt;&gt;"")*(O47&lt;&gt;""),AC47-O47,"")</f>
        <v/>
      </c>
      <c r="AR47" s="94">
        <f>IF((AD47&lt;&gt;"")*(P47&lt;&gt;""),AD47-P47,"")</f>
        <v/>
      </c>
      <c r="AS47" s="94">
        <f>IF((AE47&lt;&gt;"")*(Q47&lt;&gt;""),AE47-Q47,"")</f>
        <v/>
      </c>
      <c r="AT47" s="94">
        <f>IF((AF47&lt;&gt;"")*(R47&lt;&gt;""),AF47-R47,"")</f>
        <v/>
      </c>
      <c r="AU47" s="94">
        <f>IF((AG47&lt;&gt;"")*(S47&lt;&gt;""),AG47-S47,"")</f>
        <v/>
      </c>
      <c r="AV47" s="99">
        <f>IF((AH47&lt;&gt;"")*(T47&lt;&gt;""),AH47-T47,"")</f>
        <v/>
      </c>
      <c r="AW47" s="99">
        <f>IF((AI47&lt;&gt;"")*(U47&lt;&gt;""),AI47-U47,"")</f>
        <v/>
      </c>
      <c r="AX47" s="99">
        <f>IF((AJ47&lt;&gt;"")*(V47&lt;&gt;""),AJ47-V47,"")</f>
        <v/>
      </c>
      <c r="AY47" s="99">
        <f>IF((AK47&lt;&gt;"")*(W47&lt;&gt;""),AK47-W47,"")</f>
        <v/>
      </c>
      <c r="AZ47" s="102">
        <f>IF((AL47&lt;&gt;"")*(X47&lt;&gt;""),AL47-X47,"")</f>
        <v/>
      </c>
      <c r="BA47" s="50">
        <f>IFERROR(__xludf.dummyfunction("AI(""Actúa como un tutor académico y dirígete personalmente al estudiante "" &amp; I47 &amp; "" "" &amp; J47 &amp; "" "" &amp; G47 &amp; "" "" &amp; H47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 &amp; ""'. Diferencias por área: Matemáticas ("" &amp; AQ47 &amp; ""), Ciencias Natura"&amp;"les ("" &amp; AR47 &amp; ""), Sociales ("" &amp; AS47 &amp; ""), Lectura Crítica ("" &amp; AT47 &amp; "") e Inglés ("" &amp; AU47 &amp; ""). Variación en posición: grupo ("" &amp; AN47 &amp; ""), grado ("" &amp; AO47 &amp; "") y media ("" &amp; AP47 &amp; ""). Puntajes Primer Simulacro: Global "" &amp; K47 &amp; "", Mat "" &amp; "&amp;"O4 &amp; "", Cien "" &amp; P47 &amp; "", Soc "" &amp; Q47 &amp; "", Lec "" &amp; R47 &amp; "", Ing "" &amp; S47 &amp; "". Puntajes Segundo Simulacro: Global "" &amp; Y47 &amp; "", Mat "" &amp; AC47 &amp; "", Cien "" &amp; AD47 &amp; "", Soc "" &amp; AE47 &amp; "", Lec "" &amp; AF47 &amp; "", Ing "" &amp; AG47 &amp; "". Escribe un mensaje motivador"&amp;" y breve (máximo 4 líneas)."")
"),"=AI(""Actúa como un tutor académico y dirígete personalmente al estudiante "" &amp; I47 &amp; "" "" &amp; J47 &amp; "" "" &amp; G47 &amp; "" "" &amp; H47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 &amp; ""'. Diferencias por área: Matemáticas ("" &amp; AQ47 &amp; ""), Ciencias Natur"&amp;"ales ("" &amp; AR47 &amp; ""), Sociales ("" &amp; AS47 &amp; ""), Lectura Crítica ("" &amp; AT47 &amp; "") e Inglés ("" &amp; AU47 &amp; ""). Variación en posición: grupo ("" &amp; AN47 &amp; ""), grado ("" &amp; AO47 &amp; "") y media ("" &amp; AP47 &amp; ""). Puntajes Primer Simulacro: Global "" &amp; K47 &amp; "", Mat "" &amp;"&amp;" O47 &amp; "", Cien "" &amp; P47 &amp; "", Soc "" &amp; Q47 &amp; "", Lec "" &amp; R47 &amp; "", Ing "" &amp; S47 &amp; "". Puntajes Segundo Simulacro: Global "" &amp; Y47 &amp; "", Mat "" &amp; AC47 &amp; "", Cien "" &amp; AD47 &amp; "", Soc "" &amp; AE47 &amp; "", Lec "" &amp; AF47 &amp; "", Ing "" &amp; AG47 &amp; "". Escribe un mensaje motivado"&amp;"r y breve (máximo 4 líneas)."")
")</f>
        <v/>
      </c>
    </row>
    <row r="48" ht="15.75" customHeight="1" s="42">
      <c r="A48" s="93" t="n"/>
      <c r="B48" s="94" t="inlineStr">
        <is>
          <t>Bachillerato</t>
        </is>
      </c>
      <c r="C48" s="94" t="n">
        <v>602</v>
      </c>
      <c r="D48" s="94" t="n"/>
      <c r="E48" s="95" t="n"/>
      <c r="F48" s="96">
        <f>TRIM(G48&amp;" "&amp;H48&amp;" "&amp;I48&amp;" "&amp;J48)</f>
        <v/>
      </c>
      <c r="G48" s="94" t="inlineStr">
        <is>
          <t>Bustamante</t>
        </is>
      </c>
      <c r="H48" s="94" t="inlineStr">
        <is>
          <t>Mejía</t>
        </is>
      </c>
      <c r="I48" s="94" t="inlineStr">
        <is>
          <t>Kevin</t>
        </is>
      </c>
      <c r="J48" s="97" t="n"/>
      <c r="K48" s="98">
        <f>IF(SUM(O48:S48)=0, "", ROUND(((O48*3+P48*3+Q48*3+R48*3+S48*1)/13)*5,0))</f>
        <v/>
      </c>
      <c r="L48" s="99">
        <f>IF(OR($C48="",K48=""),"",COUNTIFS($C$4:$C$1500,$C48,K$4:K$1500,"&gt;"&amp;K48)+1)</f>
        <v/>
      </c>
      <c r="M48" s="99">
        <f>IF(OR($C48="",K48=""),"",IF(AND($C48&gt;=1001,$C48&lt;=1005),COUNTIFS($C$4:$C$1500,"&gt;=1001",$C$4:$C$1500,"&lt;=1005",K$4:K$1500,"&gt;"&amp;K48)+1,IF(AND($C48&gt;=1101,$C48&lt;=1105),COUNTIFS($C$4:$C$1500,"&gt;=1101",$C$4:$C$1500,"&lt;=1105",K$4:K$1500,"&gt;"&amp;K48)+1,IF(AND($C48&gt;=901,$C48&lt;=905),COUNTIFS($C$4:$C$1500,"&gt;=901",$C$4:$C$1500,"&lt;=905",K$4:K$1500,"&gt;"&amp;K48)+1,IF(AND($C48&gt;=801,$C48&lt;=805),COUNTIFS($C$4:$C$1500,"&gt;=801",$C$4:$C$1500,"&lt;=805",K$4:K$1500,"&gt;"&amp;K48)+1,IF(AND($C48&gt;=701,$C48&lt;=705),COUNTIFS($C$4:$C$1500,"&gt;=701",$C$4:$C$1500,"&lt;=705",K$4:K$1500,"&gt;"&amp;K48)+1,IF(AND($C48&gt;=601,$C48&lt;=606),COUNTIFS($C$4:$C$1500,"&gt;=601",$C$4:$C$1500,"&lt;=606",K$4:K$1500,"&gt;"&amp;K48)+1,"")))))))</f>
        <v/>
      </c>
      <c r="N48" s="99">
        <f>IF(OR($C48="",K48=""),"",IF(OR(AND($C48&gt;=1001,$C48&lt;=1005),AND($C48&gt;=1101,$C48&lt;=1105)),COUNTIFS($C$4:$C$1500,"&gt;=1001",$C$4:$C$1500,"&lt;=1005",K$4:K$1500,"&gt;"&amp;K48)+COUNTIFS($C$4:$C$1500,"&gt;=1101",$C$4:$C$1500,"&lt;=1105",K$4:K$1500,"&gt;"&amp;K48)+1,""))</f>
        <v/>
      </c>
      <c r="O48" s="94" t="n">
        <v>39.01</v>
      </c>
      <c r="P48" s="94" t="n">
        <v>44.72</v>
      </c>
      <c r="Q48" s="94" t="n">
        <v>31.93</v>
      </c>
      <c r="R48" s="94" t="n">
        <v>38.33</v>
      </c>
      <c r="S48" s="94" t="n">
        <v>52.71</v>
      </c>
      <c r="T48" s="99">
        <f>IF(AND(O48&gt;0,O48&lt;36),1,IF(AND(O48&gt;=36,O48&lt;51),2,IF(AND(O48&gt;=51,O48&lt;71),3,IF(AND(O48&gt;=71,O48&lt;=100),4,))))</f>
        <v/>
      </c>
      <c r="U48" s="99">
        <f>IF(AND(P48&gt;0,P48&lt;41),1,IF(AND(P48&gt;=41,P48&lt;56),2,IF(AND(P48&gt;=56,P48&lt;71),3,IF(AND(P48&gt;=71,P48&lt;=100),4,))))</f>
        <v/>
      </c>
      <c r="V48" s="99">
        <f>IF(AND(Q48&gt;0,Q48&lt;41),1,IF(AND(Q48&gt;=41,Q48&lt;56),2,IF(AND(Q48&gt;=56,Q48&lt;71),3,IF(AND(Q48&gt;=71,Q48&lt;=100),4,))))</f>
        <v/>
      </c>
      <c r="W48" s="99">
        <f>IF(AND(R48&gt;0,R48&lt;36),1,IF(AND(R48&gt;=36,R48&lt;51),2,IF(AND(R48&gt;=51,R48&lt;66),3,IF(AND(R48&gt;=66,R48&lt;=100),4,))))</f>
        <v/>
      </c>
      <c r="X48" s="100">
        <f>IF(AND(S48&gt;0,S48&lt;37),1,IF(AND(S48&gt;=37,S48&lt;58),2,IF(AND(S48&gt;=58,S48&lt;71),3,IF(AND(S48&gt;=71,S48&lt;=100),4,))))</f>
        <v/>
      </c>
      <c r="Y48" s="101">
        <f>IF(SUM(AC48:AG48)=0, "", ROUND(((AC48*3+AD48*3+AE48*3+AF48*3+AG48*1)/13)*5,0))</f>
        <v/>
      </c>
      <c r="Z48" s="99">
        <f>IF(OR($C48="",Y48=""),"",COUNTIFS($C$4:$C$1500,$C48,Y$4:Y$1500,"&gt;"&amp;Y48)+1)</f>
        <v/>
      </c>
      <c r="AA48" s="99">
        <f>IF(OR($C48="",Y48=""),"",IF(AND($C48&gt;=1001,$C48&lt;=1005),COUNTIFS($C$4:$C$1500,"&gt;=1001",$C$4:$C$1500,"&lt;=1005",Y$4:Y$1500,"&gt;"&amp;Y48)+1,IF(AND($C48&gt;=1101,$C48&lt;=1105),COUNTIFS($C$4:$C$1500,"&gt;=1101",$C$4:$C$1500,"&lt;=1105",Y$4:Y$1500,"&gt;"&amp;Y48)+1,IF(AND($C48&gt;=901,$C48&lt;=905),COUNTIFS($C$4:$C$1500,"&gt;=901",$C$4:$C$1500,"&lt;=905",Y$4:Y$1500,"&gt;"&amp;Y48)+1,IF(AND($C48&gt;=801,$C48&lt;=805),COUNTIFS($C$4:$C$1500,"&gt;=801",$C$4:$C$1500,"&lt;=805",Y$4:Y$1500,"&gt;"&amp;Y48)+1,IF(AND($C48&gt;=701,$C48&lt;=705),COUNTIFS($C$4:$C$1500,"&gt;=701",$C$4:$C$1500,"&lt;=705",Y$4:Y$1500,"&gt;"&amp;Y48)+1,IF(AND($C48&gt;=601,$C48&lt;=606),COUNTIFS($C$4:$C$1500,"&gt;=601",$C$4:$C$1500,"&lt;=606",Y$4:Y$1500,"&gt;"&amp;Y48)+1,"")))))))</f>
        <v/>
      </c>
      <c r="AB48" s="99">
        <f>IF(OR($C48="",Y48=""),"",IF(OR(AND($C48&gt;=1001,$C48&lt;=1005),AND($C48&gt;=1101,$C48&lt;=1105)),COUNTIFS($C$4:$C$1500,"&gt;=1001",$C$4:$C$1500,"&lt;=1005",Y$4:Y$1500,"&gt;"&amp;Y48)+COUNTIFS($C$4:$C$1500,"&gt;=1101",$C$4:$C$1500,"&lt;=1105",Y$4:Y$1500,"&gt;"&amp;Y48)+1,""))</f>
        <v/>
      </c>
      <c r="AC48" s="94" t="n">
        <v>46.5</v>
      </c>
      <c r="AD48" s="94" t="n">
        <v>58.93</v>
      </c>
      <c r="AE48" s="94" t="n">
        <v>27.5</v>
      </c>
      <c r="AF48" s="94" t="n">
        <v>39.38</v>
      </c>
      <c r="AG48" s="94" t="n">
        <v>50.42</v>
      </c>
      <c r="AH48" s="99">
        <f>IF(AND(AC48&gt;0,AC48&lt;36),1,IF(AND(AC48&gt;=36,AC48&lt;51),2,IF(AND(AC48&gt;=51,AC48&lt;71),3,IF(AND(AC48&gt;=71,AC48&lt;=100),4,))))</f>
        <v/>
      </c>
      <c r="AI48" s="99">
        <f>IF(AND(AD48&gt;0,AD48&lt;41),1,IF(AND(AD48&gt;=41,AD48&lt;56),2,IF(AND(AD48&gt;=56,AD48&lt;71),3,IF(AND(AD48&gt;=71,AD48&lt;=100),4,))))</f>
        <v/>
      </c>
      <c r="AJ48" s="99">
        <f>IF(AND(AE48&gt;0,AE48&lt;41),1,IF(AND(AE48&gt;=41,AE48&lt;56),2,IF(AND(AE48&gt;=56,AE48&lt;71),3,IF(AND(AE48&gt;=71,AE48&lt;=100),4,))))</f>
        <v/>
      </c>
      <c r="AK48" s="99">
        <f>IF(AND(AF48&gt;0,AF48&lt;36),1,IF(AND(AF48&gt;=36,AF48&lt;51),2,IF(AND(AF48&gt;=51,AF48&lt;66),3,IF(AND(AF48&gt;=66,AF48&lt;=100),4,))))</f>
        <v/>
      </c>
      <c r="AL48" s="100">
        <f>IF(AND(AG48&gt;0,AG48&lt;37),1,IF(AND(AG48&gt;=37,AG48&lt;58),2,IF(AND(AG48&gt;=58,AG48&lt;71),3,IF(AND(AG48&gt;=71,AG48&lt;=100),4,))))</f>
        <v/>
      </c>
      <c r="AM48" s="101">
        <f>IF((Y48&lt;&gt;"")*(K48&lt;&gt;""),Y48-K48,"")</f>
        <v/>
      </c>
      <c r="AN48" s="99">
        <f>IF((Z48&lt;&gt;"")*(L48&lt;&gt;""),Z48-L48,"")</f>
        <v/>
      </c>
      <c r="AO48" s="99">
        <f>IF((AA48&lt;&gt;"")*(M48&lt;&gt;""),AA48-M48,"")</f>
        <v/>
      </c>
      <c r="AP48" s="99">
        <f>IF((AB48&lt;&gt;"")*(N48&lt;&gt;""),AB48-N48,"")</f>
        <v/>
      </c>
      <c r="AQ48" s="94">
        <f>IF((AC48&lt;&gt;"")*(O48&lt;&gt;""),AC48-O48,"")</f>
        <v/>
      </c>
      <c r="AR48" s="94">
        <f>IF((AD48&lt;&gt;"")*(P48&lt;&gt;""),AD48-P48,"")</f>
        <v/>
      </c>
      <c r="AS48" s="94">
        <f>IF((AE48&lt;&gt;"")*(Q48&lt;&gt;""),AE48-Q48,"")</f>
        <v/>
      </c>
      <c r="AT48" s="94">
        <f>IF((AF48&lt;&gt;"")*(R48&lt;&gt;""),AF48-R48,"")</f>
        <v/>
      </c>
      <c r="AU48" s="94">
        <f>IF((AG48&lt;&gt;"")*(S48&lt;&gt;""),AG48-S48,"")</f>
        <v/>
      </c>
      <c r="AV48" s="99">
        <f>IF((AH48&lt;&gt;"")*(T48&lt;&gt;""),AH48-T48,"")</f>
        <v/>
      </c>
      <c r="AW48" s="99">
        <f>IF((AI48&lt;&gt;"")*(U48&lt;&gt;""),AI48-U48,"")</f>
        <v/>
      </c>
      <c r="AX48" s="99">
        <f>IF((AJ48&lt;&gt;"")*(V48&lt;&gt;""),AJ48-V48,"")</f>
        <v/>
      </c>
      <c r="AY48" s="99">
        <f>IF((AK48&lt;&gt;"")*(W48&lt;&gt;""),AK48-W48,"")</f>
        <v/>
      </c>
      <c r="AZ48" s="102">
        <f>IF((AL48&lt;&gt;"")*(X48&lt;&gt;""),AL48-X48,"")</f>
        <v/>
      </c>
      <c r="BA48" s="50">
        <f>IFERROR(__xludf.dummyfunction("AI(""Actúa como un tutor académico y dirígete personalmente al estudiante "" &amp; I48 &amp; "" "" &amp; J48 &amp; "" "" &amp; G48 &amp; "" "" &amp; H48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 &amp; ""'. Diferencias por área: Matemáticas ("" &amp; AQ48 &amp; ""), Ciencias Natura"&amp;"les ("" &amp; AR48 &amp; ""), Sociales ("" &amp; AS48 &amp; ""), Lectura Crítica ("" &amp; AT48 &amp; "") e Inglés ("" &amp; AU48 &amp; ""). Variación en posición: grupo ("" &amp; AN48 &amp; ""), grado ("" &amp; AO48 &amp; "") y media ("" &amp; AP48 &amp; ""). Puntajes Primer Simulacro: Global "" &amp; K48 &amp; "", Mat "" &amp; "&amp;"O4 &amp; "", Cien "" &amp; P48 &amp; "", Soc "" &amp; Q48 &amp; "", Lec "" &amp; R48 &amp; "", Ing "" &amp; S48 &amp; "". Puntajes Segundo Simulacro: Global "" &amp; Y48 &amp; "", Mat "" &amp; AC48 &amp; "", Cien "" &amp; AD48 &amp; "", Soc "" &amp; AE48 &amp; "", Lec "" &amp; AF48 &amp; "", Ing "" &amp; AG48 &amp; "". Escribe un mensaje motivador"&amp;" y breve (máximo 4 líneas)."")
"),"=AI(""Actúa como un tutor académico y dirígete personalmente al estudiante "" &amp; I48 &amp; "" "" &amp; J48 &amp; "" "" &amp; G48 &amp; "" "" &amp; H48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 &amp; ""'. Diferencias por área: Matemáticas ("" &amp; AQ48 &amp; ""), Ciencias Natur"&amp;"ales ("" &amp; AR48 &amp; ""), Sociales ("" &amp; AS48 &amp; ""), Lectura Crítica ("" &amp; AT48 &amp; "") e Inglés ("" &amp; AU48 &amp; ""). Variación en posición: grupo ("" &amp; AN48 &amp; ""), grado ("" &amp; AO48 &amp; "") y media ("" &amp; AP48 &amp; ""). Puntajes Primer Simulacro: Global "" &amp; K48 &amp; "", Mat "" &amp;"&amp;" O48 &amp; "", Cien "" &amp; P48 &amp; "", Soc "" &amp; Q48 &amp; "", Lec "" &amp; R48 &amp; "", Ing "" &amp; S48 &amp; "". Puntajes Segundo Simulacro: Global "" &amp; Y48 &amp; "", Mat "" &amp; AC48 &amp; "", Cien "" &amp; AD48 &amp; "", Soc "" &amp; AE48 &amp; "", Lec "" &amp; AF48 &amp; "", Ing "" &amp; AG48 &amp; "". Escribe un mensaje motivado"&amp;"r y breve (máximo 4 líneas)."")
")</f>
        <v/>
      </c>
    </row>
    <row r="49" ht="15.75" customHeight="1" s="42">
      <c r="A49" s="93" t="n"/>
      <c r="B49" s="94" t="inlineStr">
        <is>
          <t>Bachillerato</t>
        </is>
      </c>
      <c r="C49" s="94" t="n">
        <v>602</v>
      </c>
      <c r="D49" s="94" t="n"/>
      <c r="E49" s="95" t="n"/>
      <c r="F49" s="96">
        <f>TRIM(G49&amp;" "&amp;H49&amp;" "&amp;I49&amp;" "&amp;J49)</f>
        <v/>
      </c>
      <c r="G49" s="94" t="inlineStr">
        <is>
          <t>Camacho</t>
        </is>
      </c>
      <c r="H49" s="94" t="inlineStr">
        <is>
          <t>Ospino</t>
        </is>
      </c>
      <c r="I49" s="94" t="inlineStr">
        <is>
          <t>Keilyn</t>
        </is>
      </c>
      <c r="J49" s="97" t="inlineStr">
        <is>
          <t>Nicoll</t>
        </is>
      </c>
      <c r="K49" s="98">
        <f>IF(SUM(O49:S49)=0, "", ROUND(((O49*3+P49*3+Q49*3+R49*3+S49*1)/13)*5,0))</f>
        <v/>
      </c>
      <c r="L49" s="99">
        <f>IF(OR($C49="",K49=""),"",COUNTIFS($C$4:$C$1500,$C49,K$4:K$1500,"&gt;"&amp;K49)+1)</f>
        <v/>
      </c>
      <c r="M49" s="99">
        <f>IF(OR($C49="",K49=""),"",IF(AND($C49&gt;=1001,$C49&lt;=1005),COUNTIFS($C$4:$C$1500,"&gt;=1001",$C$4:$C$1500,"&lt;=1005",K$4:K$1500,"&gt;"&amp;K49)+1,IF(AND($C49&gt;=1101,$C49&lt;=1105),COUNTIFS($C$4:$C$1500,"&gt;=1101",$C$4:$C$1500,"&lt;=1105",K$4:K$1500,"&gt;"&amp;K49)+1,IF(AND($C49&gt;=901,$C49&lt;=905),COUNTIFS($C$4:$C$1500,"&gt;=901",$C$4:$C$1500,"&lt;=905",K$4:K$1500,"&gt;"&amp;K49)+1,IF(AND($C49&gt;=801,$C49&lt;=805),COUNTIFS($C$4:$C$1500,"&gt;=801",$C$4:$C$1500,"&lt;=805",K$4:K$1500,"&gt;"&amp;K49)+1,IF(AND($C49&gt;=701,$C49&lt;=705),COUNTIFS($C$4:$C$1500,"&gt;=701",$C$4:$C$1500,"&lt;=705",K$4:K$1500,"&gt;"&amp;K49)+1,IF(AND($C49&gt;=601,$C49&lt;=606),COUNTIFS($C$4:$C$1500,"&gt;=601",$C$4:$C$1500,"&lt;=606",K$4:K$1500,"&gt;"&amp;K49)+1,"")))))))</f>
        <v/>
      </c>
      <c r="N49" s="99">
        <f>IF(OR($C49="",K49=""),"",IF(OR(AND($C49&gt;=1001,$C49&lt;=1005),AND($C49&gt;=1101,$C49&lt;=1105)),COUNTIFS($C$4:$C$1500,"&gt;=1001",$C$4:$C$1500,"&lt;=1005",K$4:K$1500,"&gt;"&amp;K49)+COUNTIFS($C$4:$C$1500,"&gt;=1101",$C$4:$C$1500,"&lt;=1105",K$4:K$1500,"&gt;"&amp;K49)+1,""))</f>
        <v/>
      </c>
      <c r="O49" s="94" t="n">
        <v>37.33</v>
      </c>
      <c r="P49" s="94" t="n">
        <v>67.08</v>
      </c>
      <c r="Q49" s="94" t="n">
        <v>60.92</v>
      </c>
      <c r="R49" s="94" t="n">
        <v>62.29</v>
      </c>
      <c r="S49" s="94" t="n">
        <v>28.75</v>
      </c>
      <c r="T49" s="99">
        <f>IF(AND(O49&gt;0,O49&lt;36),1,IF(AND(O49&gt;=36,O49&lt;51),2,IF(AND(O49&gt;=51,O49&lt;71),3,IF(AND(O49&gt;=71,O49&lt;=100),4,))))</f>
        <v/>
      </c>
      <c r="U49" s="99">
        <f>IF(AND(P49&gt;0,P49&lt;41),1,IF(AND(P49&gt;=41,P49&lt;56),2,IF(AND(P49&gt;=56,P49&lt;71),3,IF(AND(P49&gt;=71,P49&lt;=100),4,))))</f>
        <v/>
      </c>
      <c r="V49" s="99">
        <f>IF(AND(Q49&gt;0,Q49&lt;41),1,IF(AND(Q49&gt;=41,Q49&lt;56),2,IF(AND(Q49&gt;=56,Q49&lt;71),3,IF(AND(Q49&gt;=71,Q49&lt;=100),4,))))</f>
        <v/>
      </c>
      <c r="W49" s="99">
        <f>IF(AND(R49&gt;0,R49&lt;36),1,IF(AND(R49&gt;=36,R49&lt;51),2,IF(AND(R49&gt;=51,R49&lt;66),3,IF(AND(R49&gt;=66,R49&lt;=100),4,))))</f>
        <v/>
      </c>
      <c r="X49" s="100">
        <f>IF(AND(S49&gt;0,S49&lt;37),1,IF(AND(S49&gt;=37,S49&lt;58),2,IF(AND(S49&gt;=58,S49&lt;71),3,IF(AND(S49&gt;=71,S49&lt;=100),4,))))</f>
        <v/>
      </c>
      <c r="Y49" s="101">
        <f>IF(SUM(AC49:AG49)=0, "", ROUND(((AC49*3+AD49*3+AE49*3+AF49*3+AG49*1)/13)*5,0))</f>
        <v/>
      </c>
      <c r="Z49" s="99">
        <f>IF(OR($C49="",Y49=""),"",COUNTIFS($C$4:$C$1500,$C49,Y$4:Y$1500,"&gt;"&amp;Y49)+1)</f>
        <v/>
      </c>
      <c r="AA49" s="99">
        <f>IF(OR($C49="",Y49=""),"",IF(AND($C49&gt;=1001,$C49&lt;=1005),COUNTIFS($C$4:$C$1500,"&gt;=1001",$C$4:$C$1500,"&lt;=1005",Y$4:Y$1500,"&gt;"&amp;Y49)+1,IF(AND($C49&gt;=1101,$C49&lt;=1105),COUNTIFS($C$4:$C$1500,"&gt;=1101",$C$4:$C$1500,"&lt;=1105",Y$4:Y$1500,"&gt;"&amp;Y49)+1,IF(AND($C49&gt;=901,$C49&lt;=905),COUNTIFS($C$4:$C$1500,"&gt;=901",$C$4:$C$1500,"&lt;=905",Y$4:Y$1500,"&gt;"&amp;Y49)+1,IF(AND($C49&gt;=801,$C49&lt;=805),COUNTIFS($C$4:$C$1500,"&gt;=801",$C$4:$C$1500,"&lt;=805",Y$4:Y$1500,"&gt;"&amp;Y49)+1,IF(AND($C49&gt;=701,$C49&lt;=705),COUNTIFS($C$4:$C$1500,"&gt;=701",$C$4:$C$1500,"&lt;=705",Y$4:Y$1500,"&gt;"&amp;Y49)+1,IF(AND($C49&gt;=601,$C49&lt;=606),COUNTIFS($C$4:$C$1500,"&gt;=601",$C$4:$C$1500,"&lt;=606",Y$4:Y$1500,"&gt;"&amp;Y49)+1,"")))))))</f>
        <v/>
      </c>
      <c r="AB49" s="99">
        <f>IF(OR($C49="",Y49=""),"",IF(OR(AND($C49&gt;=1001,$C49&lt;=1005),AND($C49&gt;=1101,$C49&lt;=1105)),COUNTIFS($C$4:$C$1500,"&gt;=1001",$C$4:$C$1500,"&lt;=1005",Y$4:Y$1500,"&gt;"&amp;Y49)+COUNTIFS($C$4:$C$1500,"&gt;=1101",$C$4:$C$1500,"&lt;=1105",Y$4:Y$1500,"&gt;"&amp;Y49)+1,""))</f>
        <v/>
      </c>
      <c r="AC49" s="94" t="n">
        <v>34.25</v>
      </c>
      <c r="AD49" s="94" t="n">
        <v>58.33</v>
      </c>
      <c r="AE49" s="94" t="n">
        <v>46.75</v>
      </c>
      <c r="AF49" s="94" t="n">
        <v>56.88</v>
      </c>
      <c r="AG49" s="94" t="n">
        <v>45.83</v>
      </c>
      <c r="AH49" s="99">
        <f>IF(AND(AC49&gt;0,AC49&lt;36),1,IF(AND(AC49&gt;=36,AC49&lt;51),2,IF(AND(AC49&gt;=51,AC49&lt;71),3,IF(AND(AC49&gt;=71,AC49&lt;=100),4,))))</f>
        <v/>
      </c>
      <c r="AI49" s="99">
        <f>IF(AND(AD49&gt;0,AD49&lt;41),1,IF(AND(AD49&gt;=41,AD49&lt;56),2,IF(AND(AD49&gt;=56,AD49&lt;71),3,IF(AND(AD49&gt;=71,AD49&lt;=100),4,))))</f>
        <v/>
      </c>
      <c r="AJ49" s="99">
        <f>IF(AND(AE49&gt;0,AE49&lt;41),1,IF(AND(AE49&gt;=41,AE49&lt;56),2,IF(AND(AE49&gt;=56,AE49&lt;71),3,IF(AND(AE49&gt;=71,AE49&lt;=100),4,))))</f>
        <v/>
      </c>
      <c r="AK49" s="99">
        <f>IF(AND(AF49&gt;0,AF49&lt;36),1,IF(AND(AF49&gt;=36,AF49&lt;51),2,IF(AND(AF49&gt;=51,AF49&lt;66),3,IF(AND(AF49&gt;=66,AF49&lt;=100),4,))))</f>
        <v/>
      </c>
      <c r="AL49" s="100">
        <f>IF(AND(AG49&gt;0,AG49&lt;37),1,IF(AND(AG49&gt;=37,AG49&lt;58),2,IF(AND(AG49&gt;=58,AG49&lt;71),3,IF(AND(AG49&gt;=71,AG49&lt;=100),4,))))</f>
        <v/>
      </c>
      <c r="AM49" s="101">
        <f>IF((Y49&lt;&gt;"")*(K49&lt;&gt;""),Y49-K49,"")</f>
        <v/>
      </c>
      <c r="AN49" s="99">
        <f>IF((Z49&lt;&gt;"")*(L49&lt;&gt;""),Z49-L49,"")</f>
        <v/>
      </c>
      <c r="AO49" s="99">
        <f>IF((AA49&lt;&gt;"")*(M49&lt;&gt;""),AA49-M49,"")</f>
        <v/>
      </c>
      <c r="AP49" s="99">
        <f>IF((AB49&lt;&gt;"")*(N49&lt;&gt;""),AB49-N49,"")</f>
        <v/>
      </c>
      <c r="AQ49" s="94">
        <f>IF((AC49&lt;&gt;"")*(O49&lt;&gt;""),AC49-O49,"")</f>
        <v/>
      </c>
      <c r="AR49" s="94">
        <f>IF((AD49&lt;&gt;"")*(P49&lt;&gt;""),AD49-P49,"")</f>
        <v/>
      </c>
      <c r="AS49" s="94">
        <f>IF((AE49&lt;&gt;"")*(Q49&lt;&gt;""),AE49-Q49,"")</f>
        <v/>
      </c>
      <c r="AT49" s="94">
        <f>IF((AF49&lt;&gt;"")*(R49&lt;&gt;""),AF49-R49,"")</f>
        <v/>
      </c>
      <c r="AU49" s="94">
        <f>IF((AG49&lt;&gt;"")*(S49&lt;&gt;""),AG49-S49,"")</f>
        <v/>
      </c>
      <c r="AV49" s="99">
        <f>IF((AH49&lt;&gt;"")*(T49&lt;&gt;""),AH49-T49,"")</f>
        <v/>
      </c>
      <c r="AW49" s="99">
        <f>IF((AI49&lt;&gt;"")*(U49&lt;&gt;""),AI49-U49,"")</f>
        <v/>
      </c>
      <c r="AX49" s="99">
        <f>IF((AJ49&lt;&gt;"")*(V49&lt;&gt;""),AJ49-V49,"")</f>
        <v/>
      </c>
      <c r="AY49" s="99">
        <f>IF((AK49&lt;&gt;"")*(W49&lt;&gt;""),AK49-W49,"")</f>
        <v/>
      </c>
      <c r="AZ49" s="102">
        <f>IF((AL49&lt;&gt;"")*(X49&lt;&gt;""),AL49-X49,"")</f>
        <v/>
      </c>
      <c r="BA49" s="50">
        <f>IFERROR(__xludf.dummyfunction("AI(""Actúa como un tutor académico y dirígete personalmente al estudiante "" &amp; I49 &amp; "" "" &amp; J49 &amp; "" "" &amp; G49 &amp; "" "" &amp; H49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 &amp; ""'. Diferencias por área: Matemáticas ("" &amp; AQ49 &amp; ""), Ciencias Natura"&amp;"les ("" &amp; AR49 &amp; ""), Sociales ("" &amp; AS49 &amp; ""), Lectura Crítica ("" &amp; AT49 &amp; "") e Inglés ("" &amp; AU49 &amp; ""). Variación en posición: grupo ("" &amp; AN49 &amp; ""), grado ("" &amp; AO49 &amp; "") y media ("" &amp; AP49 &amp; ""). Puntajes Primer Simulacro: Global "" &amp; K49 &amp; "", Mat "" &amp; "&amp;"O4 &amp; "", Cien "" &amp; P49 &amp; "", Soc "" &amp; Q49 &amp; "", Lec "" &amp; R49 &amp; "", Ing "" &amp; S49 &amp; "". Puntajes Segundo Simulacro: Global "" &amp; Y49 &amp; "", Mat "" &amp; AC49 &amp; "", Cien "" &amp; AD49 &amp; "", Soc "" &amp; AE49 &amp; "", Lec "" &amp; AF49 &amp; "", Ing "" &amp; AG49 &amp; "". Escribe un mensaje motivador"&amp;" y breve (máximo 4 líneas)."")
"),"=AI(""Actúa como un tutor académico y dirígete personalmente al estudiante "" &amp; I49 &amp; "" "" &amp; J49 &amp; "" "" &amp; G49 &amp; "" "" &amp; H49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 &amp; ""'. Diferencias por área: Matemáticas ("" &amp; AQ49 &amp; ""), Ciencias Natur"&amp;"ales ("" &amp; AR49 &amp; ""), Sociales ("" &amp; AS49 &amp; ""), Lectura Crítica ("" &amp; AT49 &amp; "") e Inglés ("" &amp; AU49 &amp; ""). Variación en posición: grupo ("" &amp; AN49 &amp; ""), grado ("" &amp; AO49 &amp; "") y media ("" &amp; AP49 &amp; ""). Puntajes Primer Simulacro: Global "" &amp; K49 &amp; "", Mat "" &amp;"&amp;" O49 &amp; "", Cien "" &amp; P49 &amp; "", Soc "" &amp; Q49 &amp; "", Lec "" &amp; R49 &amp; "", Ing "" &amp; S49 &amp; "". Puntajes Segundo Simulacro: Global "" &amp; Y49 &amp; "", Mat "" &amp; AC49 &amp; "", Cien "" &amp; AD49 &amp; "", Soc "" &amp; AE49 &amp; "", Lec "" &amp; AF49 &amp; "", Ing "" &amp; AG49 &amp; "". Escribe un mensaje motivado"&amp;"r y breve (máximo 4 líneas)."")
")</f>
        <v/>
      </c>
    </row>
    <row r="50" ht="15.75" customHeight="1" s="42">
      <c r="A50" s="93" t="n"/>
      <c r="B50" s="94" t="inlineStr">
        <is>
          <t>Bachillerato</t>
        </is>
      </c>
      <c r="C50" s="94" t="n">
        <v>602</v>
      </c>
      <c r="D50" s="94" t="n"/>
      <c r="E50" s="95" t="n"/>
      <c r="F50" s="96">
        <f>TRIM(G50&amp;" "&amp;H50&amp;" "&amp;I50&amp;" "&amp;J50)</f>
        <v/>
      </c>
      <c r="G50" s="94" t="inlineStr">
        <is>
          <t>Carvajal</t>
        </is>
      </c>
      <c r="H50" s="94" t="inlineStr">
        <is>
          <t>Agudelo</t>
        </is>
      </c>
      <c r="I50" s="94" t="inlineStr">
        <is>
          <t>Emilia</t>
        </is>
      </c>
      <c r="J50" s="97" t="n"/>
      <c r="K50" s="98">
        <f>IF(SUM(O50:S50)=0, "", ROUND(((O50*3+P50*3+Q50*3+R50*3+S50*1)/13)*5,0))</f>
        <v/>
      </c>
      <c r="L50" s="99">
        <f>IF(OR($C50="",K50=""),"",COUNTIFS($C$4:$C$1500,$C50,K$4:K$1500,"&gt;"&amp;K50)+1)</f>
        <v/>
      </c>
      <c r="M50" s="99">
        <f>IF(OR($C50="",K50=""),"",IF(AND($C50&gt;=1001,$C50&lt;=1005),COUNTIFS($C$4:$C$1500,"&gt;=1001",$C$4:$C$1500,"&lt;=1005",K$4:K$1500,"&gt;"&amp;K50)+1,IF(AND($C50&gt;=1101,$C50&lt;=1105),COUNTIFS($C$4:$C$1500,"&gt;=1101",$C$4:$C$1500,"&lt;=1105",K$4:K$1500,"&gt;"&amp;K50)+1,IF(AND($C50&gt;=901,$C50&lt;=905),COUNTIFS($C$4:$C$1500,"&gt;=901",$C$4:$C$1500,"&lt;=905",K$4:K$1500,"&gt;"&amp;K50)+1,IF(AND($C50&gt;=801,$C50&lt;=805),COUNTIFS($C$4:$C$1500,"&gt;=801",$C$4:$C$1500,"&lt;=805",K$4:K$1500,"&gt;"&amp;K50)+1,IF(AND($C50&gt;=701,$C50&lt;=705),COUNTIFS($C$4:$C$1500,"&gt;=701",$C$4:$C$1500,"&lt;=705",K$4:K$1500,"&gt;"&amp;K50)+1,IF(AND($C50&gt;=601,$C50&lt;=606),COUNTIFS($C$4:$C$1500,"&gt;=601",$C$4:$C$1500,"&lt;=606",K$4:K$1500,"&gt;"&amp;K50)+1,"")))))))</f>
        <v/>
      </c>
      <c r="N50" s="99">
        <f>IF(OR($C50="",K50=""),"",IF(OR(AND($C50&gt;=1001,$C50&lt;=1005),AND($C50&gt;=1101,$C50&lt;=1105)),COUNTIFS($C$4:$C$1500,"&gt;=1001",$C$4:$C$1500,"&lt;=1005",K$4:K$1500,"&gt;"&amp;K50)+COUNTIFS($C$4:$C$1500,"&gt;=1101",$C$4:$C$1500,"&lt;=1105",K$4:K$1500,"&gt;"&amp;K50)+1,""))</f>
        <v/>
      </c>
      <c r="O50" s="94" t="n">
        <v>70.17</v>
      </c>
      <c r="P50" s="94" t="n">
        <v>36.81</v>
      </c>
      <c r="Q50" s="94" t="n">
        <v>33.61</v>
      </c>
      <c r="R50" s="94" t="n">
        <v>62.29</v>
      </c>
      <c r="S50" s="94" t="n">
        <v>47.92</v>
      </c>
      <c r="T50" s="99">
        <f>IF(AND(O50&gt;0,O50&lt;36),1,IF(AND(O50&gt;=36,O50&lt;51),2,IF(AND(O50&gt;=51,O50&lt;71),3,IF(AND(O50&gt;=71,O50&lt;=100),4,))))</f>
        <v/>
      </c>
      <c r="U50" s="99">
        <f>IF(AND(P50&gt;0,P50&lt;41),1,IF(AND(P50&gt;=41,P50&lt;56),2,IF(AND(P50&gt;=56,P50&lt;71),3,IF(AND(P50&gt;=71,P50&lt;=100),4,))))</f>
        <v/>
      </c>
      <c r="V50" s="99">
        <f>IF(AND(Q50&gt;0,Q50&lt;41),1,IF(AND(Q50&gt;=41,Q50&lt;56),2,IF(AND(Q50&gt;=56,Q50&lt;71),3,IF(AND(Q50&gt;=71,Q50&lt;=100),4,))))</f>
        <v/>
      </c>
      <c r="W50" s="99">
        <f>IF(AND(R50&gt;0,R50&lt;36),1,IF(AND(R50&gt;=36,R50&lt;51),2,IF(AND(R50&gt;=51,R50&lt;66),3,IF(AND(R50&gt;=66,R50&lt;=100),4,))))</f>
        <v/>
      </c>
      <c r="X50" s="100">
        <f>IF(AND(S50&gt;0,S50&lt;37),1,IF(AND(S50&gt;=37,S50&lt;58),2,IF(AND(S50&gt;=58,S50&lt;71),3,IF(AND(S50&gt;=71,S50&lt;=100),4,))))</f>
        <v/>
      </c>
      <c r="Y50" s="101">
        <f>IF(SUM(AC50:AG50)=0, "", ROUND(((AC50*3+AD50*3+AE50*3+AF50*3+AG50*1)/13)*5,0))</f>
        <v/>
      </c>
      <c r="Z50" s="99">
        <f>IF(OR($C50="",Y50=""),"",COUNTIFS($C$4:$C$1500,$C50,Y$4:Y$1500,"&gt;"&amp;Y50)+1)</f>
        <v/>
      </c>
      <c r="AA50" s="99">
        <f>IF(OR($C50="",Y50=""),"",IF(AND($C50&gt;=1001,$C50&lt;=1005),COUNTIFS($C$4:$C$1500,"&gt;=1001",$C$4:$C$1500,"&lt;=1005",Y$4:Y$1500,"&gt;"&amp;Y50)+1,IF(AND($C50&gt;=1101,$C50&lt;=1105),COUNTIFS($C$4:$C$1500,"&gt;=1101",$C$4:$C$1500,"&lt;=1105",Y$4:Y$1500,"&gt;"&amp;Y50)+1,IF(AND($C50&gt;=901,$C50&lt;=905),COUNTIFS($C$4:$C$1500,"&gt;=901",$C$4:$C$1500,"&lt;=905",Y$4:Y$1500,"&gt;"&amp;Y50)+1,IF(AND($C50&gt;=801,$C50&lt;=805),COUNTIFS($C$4:$C$1500,"&gt;=801",$C$4:$C$1500,"&lt;=805",Y$4:Y$1500,"&gt;"&amp;Y50)+1,IF(AND($C50&gt;=701,$C50&lt;=705),COUNTIFS($C$4:$C$1500,"&gt;=701",$C$4:$C$1500,"&lt;=705",Y$4:Y$1500,"&gt;"&amp;Y50)+1,IF(AND($C50&gt;=601,$C50&lt;=606),COUNTIFS($C$4:$C$1500,"&gt;=601",$C$4:$C$1500,"&lt;=606",Y$4:Y$1500,"&gt;"&amp;Y50)+1,"")))))))</f>
        <v/>
      </c>
      <c r="AB50" s="99">
        <f>IF(OR($C50="",Y50=""),"",IF(OR(AND($C50&gt;=1001,$C50&lt;=1005),AND($C50&gt;=1101,$C50&lt;=1105)),COUNTIFS($C$4:$C$1500,"&gt;=1001",$C$4:$C$1500,"&lt;=1005",Y$4:Y$1500,"&gt;"&amp;Y50)+COUNTIFS($C$4:$C$1500,"&gt;=1101",$C$4:$C$1500,"&lt;=1105",Y$4:Y$1500,"&gt;"&amp;Y50)+1,""))</f>
        <v/>
      </c>
      <c r="AC50" s="94" t="n">
        <v>65.75</v>
      </c>
      <c r="AD50" s="94" t="n">
        <v>62.8</v>
      </c>
      <c r="AE50" s="94" t="n">
        <v>49.5</v>
      </c>
      <c r="AF50" s="94" t="n">
        <v>65.63</v>
      </c>
      <c r="AG50" s="94" t="n">
        <v>73.33</v>
      </c>
      <c r="AH50" s="99">
        <f>IF(AND(AC50&gt;0,AC50&lt;36),1,IF(AND(AC50&gt;=36,AC50&lt;51),2,IF(AND(AC50&gt;=51,AC50&lt;71),3,IF(AND(AC50&gt;=71,AC50&lt;=100),4,))))</f>
        <v/>
      </c>
      <c r="AI50" s="99">
        <f>IF(AND(AD50&gt;0,AD50&lt;41),1,IF(AND(AD50&gt;=41,AD50&lt;56),2,IF(AND(AD50&gt;=56,AD50&lt;71),3,IF(AND(AD50&gt;=71,AD50&lt;=100),4,))))</f>
        <v/>
      </c>
      <c r="AJ50" s="99">
        <f>IF(AND(AE50&gt;0,AE50&lt;41),1,IF(AND(AE50&gt;=41,AE50&lt;56),2,IF(AND(AE50&gt;=56,AE50&lt;71),3,IF(AND(AE50&gt;=71,AE50&lt;=100),4,))))</f>
        <v/>
      </c>
      <c r="AK50" s="99">
        <f>IF(AND(AF50&gt;0,AF50&lt;36),1,IF(AND(AF50&gt;=36,AF50&lt;51),2,IF(AND(AF50&gt;=51,AF50&lt;66),3,IF(AND(AF50&gt;=66,AF50&lt;=100),4,))))</f>
        <v/>
      </c>
      <c r="AL50" s="100">
        <f>IF(AND(AG50&gt;0,AG50&lt;37),1,IF(AND(AG50&gt;=37,AG50&lt;58),2,IF(AND(AG50&gt;=58,AG50&lt;71),3,IF(AND(AG50&gt;=71,AG50&lt;=100),4,))))</f>
        <v/>
      </c>
      <c r="AM50" s="101">
        <f>IF((Y50&lt;&gt;"")*(K50&lt;&gt;""),Y50-K50,"")</f>
        <v/>
      </c>
      <c r="AN50" s="99">
        <f>IF((Z50&lt;&gt;"")*(L50&lt;&gt;""),Z50-L50,"")</f>
        <v/>
      </c>
      <c r="AO50" s="99">
        <f>IF((AA50&lt;&gt;"")*(M50&lt;&gt;""),AA50-M50,"")</f>
        <v/>
      </c>
      <c r="AP50" s="99">
        <f>IF((AB50&lt;&gt;"")*(N50&lt;&gt;""),AB50-N50,"")</f>
        <v/>
      </c>
      <c r="AQ50" s="94">
        <f>IF((AC50&lt;&gt;"")*(O50&lt;&gt;""),AC50-O50,"")</f>
        <v/>
      </c>
      <c r="AR50" s="94">
        <f>IF((AD50&lt;&gt;"")*(P50&lt;&gt;""),AD50-P50,"")</f>
        <v/>
      </c>
      <c r="AS50" s="94">
        <f>IF((AE50&lt;&gt;"")*(Q50&lt;&gt;""),AE50-Q50,"")</f>
        <v/>
      </c>
      <c r="AT50" s="94">
        <f>IF((AF50&lt;&gt;"")*(R50&lt;&gt;""),AF50-R50,"")</f>
        <v/>
      </c>
      <c r="AU50" s="94">
        <f>IF((AG50&lt;&gt;"")*(S50&lt;&gt;""),AG50-S50,"")</f>
        <v/>
      </c>
      <c r="AV50" s="99">
        <f>IF((AH50&lt;&gt;"")*(T50&lt;&gt;""),AH50-T50,"")</f>
        <v/>
      </c>
      <c r="AW50" s="99">
        <f>IF((AI50&lt;&gt;"")*(U50&lt;&gt;""),AI50-U50,"")</f>
        <v/>
      </c>
      <c r="AX50" s="99">
        <f>IF((AJ50&lt;&gt;"")*(V50&lt;&gt;""),AJ50-V50,"")</f>
        <v/>
      </c>
      <c r="AY50" s="99">
        <f>IF((AK50&lt;&gt;"")*(W50&lt;&gt;""),AK50-W50,"")</f>
        <v/>
      </c>
      <c r="AZ50" s="102">
        <f>IF((AL50&lt;&gt;"")*(X50&lt;&gt;""),AL50-X50,"")</f>
        <v/>
      </c>
      <c r="BA50" s="50">
        <f>IFERROR(__xludf.dummyfunction("AI(""Actúa como un tutor académico y dirígete personalmente al estudiante "" &amp; I50 &amp; "" "" &amp; J50 &amp; "" "" &amp; G50 &amp; "" "" &amp; H50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 &amp; ""'. Diferencias por área: Matemáticas ("" &amp; AQ50 &amp; ""), Ciencias Natura"&amp;"les ("" &amp; AR50 &amp; ""), Sociales ("" &amp; AS50 &amp; ""), Lectura Crítica ("" &amp; AT50 &amp; "") e Inglés ("" &amp; AU50 &amp; ""). Variación en posición: grupo ("" &amp; AN50 &amp; ""), grado ("" &amp; AO50 &amp; "") y media ("" &amp; AP50 &amp; ""). Puntajes Primer Simulacro: Global "" &amp; K50 &amp; "", Mat "" &amp; "&amp;"O4 &amp; "", Cien "" &amp; P50 &amp; "", Soc "" &amp; Q50 &amp; "", Lec "" &amp; R50 &amp; "", Ing "" &amp; S50 &amp; "". Puntajes Segundo Simulacro: Global "" &amp; Y50 &amp; "", Mat "" &amp; AC50 &amp; "", Cien "" &amp; AD50 &amp; "", Soc "" &amp; AE50 &amp; "", Lec "" &amp; AF50 &amp; "", Ing "" &amp; AG50 &amp; "". Escribe un mensaje motivador"&amp;" y breve (máximo 4 líneas)."")
"),"=AI(""Actúa como un tutor académico y dirígete personalmente al estudiante "" &amp; I50 &amp; "" "" &amp; J50 &amp; "" "" &amp; G50 &amp; "" "" &amp; H50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 &amp; ""'. Diferencias por área: Matemáticas ("" &amp; AQ50 &amp; ""), Ciencias Natur"&amp;"ales ("" &amp; AR50 &amp; ""), Sociales ("" &amp; AS50 &amp; ""), Lectura Crítica ("" &amp; AT50 &amp; "") e Inglés ("" &amp; AU50 &amp; ""). Variación en posición: grupo ("" &amp; AN50 &amp; ""), grado ("" &amp; AO50 &amp; "") y media ("" &amp; AP50 &amp; ""). Puntajes Primer Simulacro: Global "" &amp; K50 &amp; "", Mat "" &amp;"&amp;" O50 &amp; "", Cien "" &amp; P50 &amp; "", Soc "" &amp; Q50 &amp; "", Lec "" &amp; R50 &amp; "", Ing "" &amp; S50 &amp; "". Puntajes Segundo Simulacro: Global "" &amp; Y50 &amp; "", Mat "" &amp; AC50 &amp; "", Cien "" &amp; AD50 &amp; "", Soc "" &amp; AE50 &amp; "", Lec "" &amp; AF50 &amp; "", Ing "" &amp; AG50 &amp; "". Escribe un mensaje motivado"&amp;"r y breve (máximo 4 líneas)."")
")</f>
        <v/>
      </c>
    </row>
    <row r="51" ht="15.75" customHeight="1" s="42">
      <c r="A51" s="93" t="n"/>
      <c r="B51" s="94" t="inlineStr">
        <is>
          <t>Bachillerato</t>
        </is>
      </c>
      <c r="C51" s="94" t="n">
        <v>602</v>
      </c>
      <c r="D51" s="94" t="n"/>
      <c r="E51" s="95" t="n"/>
      <c r="F51" s="96">
        <f>TRIM(G51&amp;" "&amp;H51&amp;" "&amp;I51&amp;" "&amp;J51)</f>
        <v/>
      </c>
      <c r="G51" s="94" t="inlineStr">
        <is>
          <t>Castaño</t>
        </is>
      </c>
      <c r="H51" s="94" t="inlineStr">
        <is>
          <t>Arboleda</t>
        </is>
      </c>
      <c r="I51" s="94" t="inlineStr">
        <is>
          <t>Wendy</t>
        </is>
      </c>
      <c r="J51" s="97" t="inlineStr">
        <is>
          <t>Sofia</t>
        </is>
      </c>
      <c r="K51" s="98">
        <f>IF(SUM(O51:S51)=0, "", ROUND(((O51*3+P51*3+Q51*3+R51*3+S51*1)/13)*5,0))</f>
        <v/>
      </c>
      <c r="L51" s="99">
        <f>IF(OR($C51="",K51=""),"",COUNTIFS($C$4:$C$1500,$C51,K$4:K$1500,"&gt;"&amp;K51)+1)</f>
        <v/>
      </c>
      <c r="M51" s="99">
        <f>IF(OR($C51="",K51=""),"",IF(AND($C51&gt;=1001,$C51&lt;=1005),COUNTIFS($C$4:$C$1500,"&gt;=1001",$C$4:$C$1500,"&lt;=1005",K$4:K$1500,"&gt;"&amp;K51)+1,IF(AND($C51&gt;=1101,$C51&lt;=1105),COUNTIFS($C$4:$C$1500,"&gt;=1101",$C$4:$C$1500,"&lt;=1105",K$4:K$1500,"&gt;"&amp;K51)+1,IF(AND($C51&gt;=901,$C51&lt;=905),COUNTIFS($C$4:$C$1500,"&gt;=901",$C$4:$C$1500,"&lt;=905",K$4:K$1500,"&gt;"&amp;K51)+1,IF(AND($C51&gt;=801,$C51&lt;=805),COUNTIFS($C$4:$C$1500,"&gt;=801",$C$4:$C$1500,"&lt;=805",K$4:K$1500,"&gt;"&amp;K51)+1,IF(AND($C51&gt;=701,$C51&lt;=705),COUNTIFS($C$4:$C$1500,"&gt;=701",$C$4:$C$1500,"&lt;=705",K$4:K$1500,"&gt;"&amp;K51)+1,IF(AND($C51&gt;=601,$C51&lt;=606),COUNTIFS($C$4:$C$1500,"&gt;=601",$C$4:$C$1500,"&lt;=606",K$4:K$1500,"&gt;"&amp;K51)+1,"")))))))</f>
        <v/>
      </c>
      <c r="N51" s="99">
        <f>IF(OR($C51="",K51=""),"",IF(OR(AND($C51&gt;=1001,$C51&lt;=1005),AND($C51&gt;=1101,$C51&lt;=1105)),COUNTIFS($C$4:$C$1500,"&gt;=1001",$C$4:$C$1500,"&lt;=1005",K$4:K$1500,"&gt;"&amp;K51)+COUNTIFS($C$4:$C$1500,"&gt;=1101",$C$4:$C$1500,"&lt;=1105",K$4:K$1500,"&gt;"&amp;K51)+1,""))</f>
        <v/>
      </c>
      <c r="O51" s="94" t="n">
        <v>29.47</v>
      </c>
      <c r="P51" s="94" t="n">
        <v>17.36</v>
      </c>
      <c r="Q51" s="94" t="n">
        <v>46.22</v>
      </c>
      <c r="R51" s="94" t="n">
        <v>62.29</v>
      </c>
      <c r="S51" s="94" t="n">
        <v>28.75</v>
      </c>
      <c r="T51" s="99">
        <f>IF(AND(O51&gt;0,O51&lt;36),1,IF(AND(O51&gt;=36,O51&lt;51),2,IF(AND(O51&gt;=51,O51&lt;71),3,IF(AND(O51&gt;=71,O51&lt;=100),4,))))</f>
        <v/>
      </c>
      <c r="U51" s="99">
        <f>IF(AND(P51&gt;0,P51&lt;41),1,IF(AND(P51&gt;=41,P51&lt;56),2,IF(AND(P51&gt;=56,P51&lt;71),3,IF(AND(P51&gt;=71,P51&lt;=100),4,))))</f>
        <v/>
      </c>
      <c r="V51" s="99">
        <f>IF(AND(Q51&gt;0,Q51&lt;41),1,IF(AND(Q51&gt;=41,Q51&lt;56),2,IF(AND(Q51&gt;=56,Q51&lt;71),3,IF(AND(Q51&gt;=71,Q51&lt;=100),4,))))</f>
        <v/>
      </c>
      <c r="W51" s="99">
        <f>IF(AND(R51&gt;0,R51&lt;36),1,IF(AND(R51&gt;=36,R51&lt;51),2,IF(AND(R51&gt;=51,R51&lt;66),3,IF(AND(R51&gt;=66,R51&lt;=100),4,))))</f>
        <v/>
      </c>
      <c r="X51" s="100">
        <f>IF(AND(S51&gt;0,S51&lt;37),1,IF(AND(S51&gt;=37,S51&lt;58),2,IF(AND(S51&gt;=58,S51&lt;71),3,IF(AND(S51&gt;=71,S51&lt;=100),4,))))</f>
        <v/>
      </c>
      <c r="Y51" s="101">
        <f>IF(SUM(AC51:AG51)=0, "", ROUND(((AC51*3+AD51*3+AE51*3+AF51*3+AG51*1)/13)*5,0))</f>
        <v/>
      </c>
      <c r="Z51" s="99">
        <f>IF(OR($C51="",Y51=""),"",COUNTIFS($C$4:$C$1500,$C51,Y$4:Y$1500,"&gt;"&amp;Y51)+1)</f>
        <v/>
      </c>
      <c r="AA51" s="99">
        <f>IF(OR($C51="",Y51=""),"",IF(AND($C51&gt;=1001,$C51&lt;=1005),COUNTIFS($C$4:$C$1500,"&gt;=1001",$C$4:$C$1500,"&lt;=1005",Y$4:Y$1500,"&gt;"&amp;Y51)+1,IF(AND($C51&gt;=1101,$C51&lt;=1105),COUNTIFS($C$4:$C$1500,"&gt;=1101",$C$4:$C$1500,"&lt;=1105",Y$4:Y$1500,"&gt;"&amp;Y51)+1,IF(AND($C51&gt;=901,$C51&lt;=905),COUNTIFS($C$4:$C$1500,"&gt;=901",$C$4:$C$1500,"&lt;=905",Y$4:Y$1500,"&gt;"&amp;Y51)+1,IF(AND($C51&gt;=801,$C51&lt;=805),COUNTIFS($C$4:$C$1500,"&gt;=801",$C$4:$C$1500,"&lt;=805",Y$4:Y$1500,"&gt;"&amp;Y51)+1,IF(AND($C51&gt;=701,$C51&lt;=705),COUNTIFS($C$4:$C$1500,"&gt;=701",$C$4:$C$1500,"&lt;=705",Y$4:Y$1500,"&gt;"&amp;Y51)+1,IF(AND($C51&gt;=601,$C51&lt;=606),COUNTIFS($C$4:$C$1500,"&gt;=601",$C$4:$C$1500,"&lt;=606",Y$4:Y$1500,"&gt;"&amp;Y51)+1,"")))))))</f>
        <v/>
      </c>
      <c r="AB51" s="99">
        <f>IF(OR($C51="",Y51=""),"",IF(OR(AND($C51&gt;=1001,$C51&lt;=1005),AND($C51&gt;=1101,$C51&lt;=1105)),COUNTIFS($C$4:$C$1500,"&gt;=1001",$C$4:$C$1500,"&lt;=1005",Y$4:Y$1500,"&gt;"&amp;Y51)+COUNTIFS($C$4:$C$1500,"&gt;=1101",$C$4:$C$1500,"&lt;=1105",Y$4:Y$1500,"&gt;"&amp;Y51)+1,""))</f>
        <v/>
      </c>
      <c r="AC51" s="94" t="n">
        <v>53.5</v>
      </c>
      <c r="AD51" s="94" t="n">
        <v>54.76</v>
      </c>
      <c r="AE51" s="94" t="n">
        <v>55</v>
      </c>
      <c r="AF51" s="94" t="n">
        <v>52.5</v>
      </c>
      <c r="AG51" s="94" t="n">
        <v>64.17</v>
      </c>
      <c r="AH51" s="99">
        <f>IF(AND(AC51&gt;0,AC51&lt;36),1,IF(AND(AC51&gt;=36,AC51&lt;51),2,IF(AND(AC51&gt;=51,AC51&lt;71),3,IF(AND(AC51&gt;=71,AC51&lt;=100),4,))))</f>
        <v/>
      </c>
      <c r="AI51" s="99">
        <f>IF(AND(AD51&gt;0,AD51&lt;41),1,IF(AND(AD51&gt;=41,AD51&lt;56),2,IF(AND(AD51&gt;=56,AD51&lt;71),3,IF(AND(AD51&gt;=71,AD51&lt;=100),4,))))</f>
        <v/>
      </c>
      <c r="AJ51" s="99">
        <f>IF(AND(AE51&gt;0,AE51&lt;41),1,IF(AND(AE51&gt;=41,AE51&lt;56),2,IF(AND(AE51&gt;=56,AE51&lt;71),3,IF(AND(AE51&gt;=71,AE51&lt;=100),4,))))</f>
        <v/>
      </c>
      <c r="AK51" s="99">
        <f>IF(AND(AF51&gt;0,AF51&lt;36),1,IF(AND(AF51&gt;=36,AF51&lt;51),2,IF(AND(AF51&gt;=51,AF51&lt;66),3,IF(AND(AF51&gt;=66,AF51&lt;=100),4,))))</f>
        <v/>
      </c>
      <c r="AL51" s="100">
        <f>IF(AND(AG51&gt;0,AG51&lt;37),1,IF(AND(AG51&gt;=37,AG51&lt;58),2,IF(AND(AG51&gt;=58,AG51&lt;71),3,IF(AND(AG51&gt;=71,AG51&lt;=100),4,))))</f>
        <v/>
      </c>
      <c r="AM51" s="101">
        <f>IF((Y51&lt;&gt;"")*(K51&lt;&gt;""),Y51-K51,"")</f>
        <v/>
      </c>
      <c r="AN51" s="99">
        <f>IF((Z51&lt;&gt;"")*(L51&lt;&gt;""),Z51-L51,"")</f>
        <v/>
      </c>
      <c r="AO51" s="99">
        <f>IF((AA51&lt;&gt;"")*(M51&lt;&gt;""),AA51-M51,"")</f>
        <v/>
      </c>
      <c r="AP51" s="99">
        <f>IF((AB51&lt;&gt;"")*(N51&lt;&gt;""),AB51-N51,"")</f>
        <v/>
      </c>
      <c r="AQ51" s="94">
        <f>IF((AC51&lt;&gt;"")*(O51&lt;&gt;""),AC51-O51,"")</f>
        <v/>
      </c>
      <c r="AR51" s="94">
        <f>IF((AD51&lt;&gt;"")*(P51&lt;&gt;""),AD51-P51,"")</f>
        <v/>
      </c>
      <c r="AS51" s="94">
        <f>IF((AE51&lt;&gt;"")*(Q51&lt;&gt;""),AE51-Q51,"")</f>
        <v/>
      </c>
      <c r="AT51" s="94">
        <f>IF((AF51&lt;&gt;"")*(R51&lt;&gt;""),AF51-R51,"")</f>
        <v/>
      </c>
      <c r="AU51" s="94">
        <f>IF((AG51&lt;&gt;"")*(S51&lt;&gt;""),AG51-S51,"")</f>
        <v/>
      </c>
      <c r="AV51" s="99">
        <f>IF((AH51&lt;&gt;"")*(T51&lt;&gt;""),AH51-T51,"")</f>
        <v/>
      </c>
      <c r="AW51" s="99">
        <f>IF((AI51&lt;&gt;"")*(U51&lt;&gt;""),AI51-U51,"")</f>
        <v/>
      </c>
      <c r="AX51" s="99">
        <f>IF((AJ51&lt;&gt;"")*(V51&lt;&gt;""),AJ51-V51,"")</f>
        <v/>
      </c>
      <c r="AY51" s="99">
        <f>IF((AK51&lt;&gt;"")*(W51&lt;&gt;""),AK51-W51,"")</f>
        <v/>
      </c>
      <c r="AZ51" s="102">
        <f>IF((AL51&lt;&gt;"")*(X51&lt;&gt;""),AL51-X51,"")</f>
        <v/>
      </c>
      <c r="BA51" s="50">
        <f>IFERROR(__xludf.dummyfunction("AI(""Actúa como un tutor académico y dirígete personalmente al estudiante "" &amp; I51 &amp; "" "" &amp; J51 &amp; "" "" &amp; G51 &amp; "" "" &amp; H51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 &amp; ""'. Diferencias por área: Matemáticas ("" &amp; AQ51 &amp; ""), Ciencias Natura"&amp;"les ("" &amp; AR51 &amp; ""), Sociales ("" &amp; AS51 &amp; ""), Lectura Crítica ("" &amp; AT51 &amp; "") e Inglés ("" &amp; AU51 &amp; ""). Variación en posición: grupo ("" &amp; AN51 &amp; ""), grado ("" &amp; AO51 &amp; "") y media ("" &amp; AP51 &amp; ""). Puntajes Primer Simulacro: Global "" &amp; K51 &amp; "", Mat "" &amp; "&amp;"O4 &amp; "", Cien "" &amp; P51 &amp; "", Soc "" &amp; Q51 &amp; "", Lec "" &amp; R51 &amp; "", Ing "" &amp; S51 &amp; "". Puntajes Segundo Simulacro: Global "" &amp; Y51 &amp; "", Mat "" &amp; AC51 &amp; "", Cien "" &amp; AD51 &amp; "", Soc "" &amp; AE51 &amp; "", Lec "" &amp; AF51 &amp; "", Ing "" &amp; AG51 &amp; "". Escribe un mensaje motivador"&amp;" y breve (máximo 4 líneas)."")
"),"=AI(""Actúa como un tutor académico y dirígete personalmente al estudiante "" &amp; I51 &amp; "" "" &amp; J51 &amp; "" "" &amp; G51 &amp; "" "" &amp; H51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 &amp; ""'. Diferencias por área: Matemáticas ("" &amp; AQ51 &amp; ""), Ciencias Natur"&amp;"ales ("" &amp; AR51 &amp; ""), Sociales ("" &amp; AS51 &amp; ""), Lectura Crítica ("" &amp; AT51 &amp; "") e Inglés ("" &amp; AU51 &amp; ""). Variación en posición: grupo ("" &amp; AN51 &amp; ""), grado ("" &amp; AO51 &amp; "") y media ("" &amp; AP51 &amp; ""). Puntajes Primer Simulacro: Global "" &amp; K51 &amp; "", Mat "" &amp;"&amp;" O51 &amp; "", Cien "" &amp; P51 &amp; "", Soc "" &amp; Q51 &amp; "", Lec "" &amp; R51 &amp; "", Ing "" &amp; S51 &amp; "". Puntajes Segundo Simulacro: Global "" &amp; Y51 &amp; "", Mat "" &amp; AC51 &amp; "", Cien "" &amp; AD51 &amp; "", Soc "" &amp; AE51 &amp; "", Lec "" &amp; AF51 &amp; "", Ing "" &amp; AG51 &amp; "". Escribe un mensaje motivado"&amp;"r y breve (máximo 4 líneas)."")
")</f>
        <v/>
      </c>
    </row>
    <row r="52" ht="15.75" customHeight="1" s="42">
      <c r="A52" s="93" t="n"/>
      <c r="B52" s="94" t="inlineStr">
        <is>
          <t>Bachillerato</t>
        </is>
      </c>
      <c r="C52" s="94" t="n">
        <v>602</v>
      </c>
      <c r="D52" s="94" t="n"/>
      <c r="E52" s="95" t="n"/>
      <c r="F52" s="96">
        <f>TRIM(G52&amp;" "&amp;H52&amp;" "&amp;I52&amp;" "&amp;J52)</f>
        <v/>
      </c>
      <c r="G52" s="94" t="inlineStr">
        <is>
          <t>Cortes</t>
        </is>
      </c>
      <c r="H52" s="94" t="inlineStr">
        <is>
          <t>Bautista</t>
        </is>
      </c>
      <c r="I52" s="94" t="inlineStr">
        <is>
          <t>Emily</t>
        </is>
      </c>
      <c r="J52" s="97" t="inlineStr">
        <is>
          <t>Daiana</t>
        </is>
      </c>
      <c r="K52" s="98">
        <f>IF(SUM(O52:S52)=0, "", ROUND(((O52*3+P52*3+Q52*3+R52*3+S52*1)/13)*5,0))</f>
        <v/>
      </c>
      <c r="L52" s="99">
        <f>IF(OR($C52="",K52=""),"",COUNTIFS($C$4:$C$1500,$C52,K$4:K$1500,"&gt;"&amp;K52)+1)</f>
        <v/>
      </c>
      <c r="M52" s="99">
        <f>IF(OR($C52="",K52=""),"",IF(AND($C52&gt;=1001,$C52&lt;=1005),COUNTIFS($C$4:$C$1500,"&gt;=1001",$C$4:$C$1500,"&lt;=1005",K$4:K$1500,"&gt;"&amp;K52)+1,IF(AND($C52&gt;=1101,$C52&lt;=1105),COUNTIFS($C$4:$C$1500,"&gt;=1101",$C$4:$C$1500,"&lt;=1105",K$4:K$1500,"&gt;"&amp;K52)+1,IF(AND($C52&gt;=901,$C52&lt;=905),COUNTIFS($C$4:$C$1500,"&gt;=901",$C$4:$C$1500,"&lt;=905",K$4:K$1500,"&gt;"&amp;K52)+1,IF(AND($C52&gt;=801,$C52&lt;=805),COUNTIFS($C$4:$C$1500,"&gt;=801",$C$4:$C$1500,"&lt;=805",K$4:K$1500,"&gt;"&amp;K52)+1,IF(AND($C52&gt;=701,$C52&lt;=705),COUNTIFS($C$4:$C$1500,"&gt;=701",$C$4:$C$1500,"&lt;=705",K$4:K$1500,"&gt;"&amp;K52)+1,IF(AND($C52&gt;=601,$C52&lt;=606),COUNTIFS($C$4:$C$1500,"&gt;=601",$C$4:$C$1500,"&lt;=606",K$4:K$1500,"&gt;"&amp;K52)+1,"")))))))</f>
        <v/>
      </c>
      <c r="N52" s="99">
        <f>IF(OR($C52="",K52=""),"",IF(OR(AND($C52&gt;=1001,$C52&lt;=1005),AND($C52&gt;=1101,$C52&lt;=1105)),COUNTIFS($C$4:$C$1500,"&gt;=1001",$C$4:$C$1500,"&lt;=1005",K$4:K$1500,"&gt;"&amp;K52)+COUNTIFS($C$4:$C$1500,"&gt;=1101",$C$4:$C$1500,"&lt;=1105",K$4:K$1500,"&gt;"&amp;K52)+1,""))</f>
        <v/>
      </c>
      <c r="O52" s="94" t="n">
        <v>35.65</v>
      </c>
      <c r="P52" s="94" t="n">
        <v>54.72</v>
      </c>
      <c r="Q52" s="94" t="n">
        <v>55.04</v>
      </c>
      <c r="R52" s="94" t="n">
        <v>28.75</v>
      </c>
      <c r="S52" s="94" t="n">
        <v>38.33</v>
      </c>
      <c r="T52" s="99">
        <f>IF(AND(O52&gt;0,O52&lt;36),1,IF(AND(O52&gt;=36,O52&lt;51),2,IF(AND(O52&gt;=51,O52&lt;71),3,IF(AND(O52&gt;=71,O52&lt;=100),4,))))</f>
        <v/>
      </c>
      <c r="U52" s="99">
        <f>IF(AND(P52&gt;0,P52&lt;41),1,IF(AND(P52&gt;=41,P52&lt;56),2,IF(AND(P52&gt;=56,P52&lt;71),3,IF(AND(P52&gt;=71,P52&lt;=100),4,))))</f>
        <v/>
      </c>
      <c r="V52" s="99">
        <f>IF(AND(Q52&gt;0,Q52&lt;41),1,IF(AND(Q52&gt;=41,Q52&lt;56),2,IF(AND(Q52&gt;=56,Q52&lt;71),3,IF(AND(Q52&gt;=71,Q52&lt;=100),4,))))</f>
        <v/>
      </c>
      <c r="W52" s="99">
        <f>IF(AND(R52&gt;0,R52&lt;36),1,IF(AND(R52&gt;=36,R52&lt;51),2,IF(AND(R52&gt;=51,R52&lt;66),3,IF(AND(R52&gt;=66,R52&lt;=100),4,))))</f>
        <v/>
      </c>
      <c r="X52" s="100">
        <f>IF(AND(S52&gt;0,S52&lt;37),1,IF(AND(S52&gt;=37,S52&lt;58),2,IF(AND(S52&gt;=58,S52&lt;71),3,IF(AND(S52&gt;=71,S52&lt;=100),4,))))</f>
        <v/>
      </c>
      <c r="Y52" s="101">
        <f>IF(SUM(AC52:AG52)=0, "", ROUND(((AC52*3+AD52*3+AE52*3+AF52*3+AG52*1)/13)*5,0))</f>
        <v/>
      </c>
      <c r="Z52" s="99">
        <f>IF(OR($C52="",Y52=""),"",COUNTIFS($C$4:$C$1500,$C52,Y$4:Y$1500,"&gt;"&amp;Y52)+1)</f>
        <v/>
      </c>
      <c r="AA52" s="99">
        <f>IF(OR($C52="",Y52=""),"",IF(AND($C52&gt;=1001,$C52&lt;=1005),COUNTIFS($C$4:$C$1500,"&gt;=1001",$C$4:$C$1500,"&lt;=1005",Y$4:Y$1500,"&gt;"&amp;Y52)+1,IF(AND($C52&gt;=1101,$C52&lt;=1105),COUNTIFS($C$4:$C$1500,"&gt;=1101",$C$4:$C$1500,"&lt;=1105",Y$4:Y$1500,"&gt;"&amp;Y52)+1,IF(AND($C52&gt;=901,$C52&lt;=905),COUNTIFS($C$4:$C$1500,"&gt;=901",$C$4:$C$1500,"&lt;=905",Y$4:Y$1500,"&gt;"&amp;Y52)+1,IF(AND($C52&gt;=801,$C52&lt;=805),COUNTIFS($C$4:$C$1500,"&gt;=801",$C$4:$C$1500,"&lt;=805",Y$4:Y$1500,"&gt;"&amp;Y52)+1,IF(AND($C52&gt;=701,$C52&lt;=705),COUNTIFS($C$4:$C$1500,"&gt;=701",$C$4:$C$1500,"&lt;=705",Y$4:Y$1500,"&gt;"&amp;Y52)+1,IF(AND($C52&gt;=601,$C52&lt;=606),COUNTIFS($C$4:$C$1500,"&gt;=601",$C$4:$C$1500,"&lt;=606",Y$4:Y$1500,"&gt;"&amp;Y52)+1,"")))))))</f>
        <v/>
      </c>
      <c r="AB52" s="99">
        <f>IF(OR($C52="",Y52=""),"",IF(OR(AND($C52&gt;=1001,$C52&lt;=1005),AND($C52&gt;=1101,$C52&lt;=1105)),COUNTIFS($C$4:$C$1500,"&gt;=1001",$C$4:$C$1500,"&lt;=1005",Y$4:Y$1500,"&gt;"&amp;Y52)+COUNTIFS($C$4:$C$1500,"&gt;=1101",$C$4:$C$1500,"&lt;=1105",Y$4:Y$1500,"&gt;"&amp;Y52)+1,""))</f>
        <v/>
      </c>
      <c r="AC52" s="94" t="n">
        <v>78</v>
      </c>
      <c r="AD52" s="94" t="n">
        <v>74.40000000000001</v>
      </c>
      <c r="AE52" s="94" t="n">
        <v>66</v>
      </c>
      <c r="AF52" s="94" t="n">
        <v>52.5</v>
      </c>
      <c r="AG52" s="94" t="n">
        <v>59.58</v>
      </c>
      <c r="AH52" s="99">
        <f>IF(AND(AC52&gt;0,AC52&lt;36),1,IF(AND(AC52&gt;=36,AC52&lt;51),2,IF(AND(AC52&gt;=51,AC52&lt;71),3,IF(AND(AC52&gt;=71,AC52&lt;=100),4,))))</f>
        <v/>
      </c>
      <c r="AI52" s="99">
        <f>IF(AND(AD52&gt;0,AD52&lt;41),1,IF(AND(AD52&gt;=41,AD52&lt;56),2,IF(AND(AD52&gt;=56,AD52&lt;71),3,IF(AND(AD52&gt;=71,AD52&lt;=100),4,))))</f>
        <v/>
      </c>
      <c r="AJ52" s="99">
        <f>IF(AND(AE52&gt;0,AE52&lt;41),1,IF(AND(AE52&gt;=41,AE52&lt;56),2,IF(AND(AE52&gt;=56,AE52&lt;71),3,IF(AND(AE52&gt;=71,AE52&lt;=100),4,))))</f>
        <v/>
      </c>
      <c r="AK52" s="99">
        <f>IF(AND(AF52&gt;0,AF52&lt;36),1,IF(AND(AF52&gt;=36,AF52&lt;51),2,IF(AND(AF52&gt;=51,AF52&lt;66),3,IF(AND(AF52&gt;=66,AF52&lt;=100),4,))))</f>
        <v/>
      </c>
      <c r="AL52" s="100">
        <f>IF(AND(AG52&gt;0,AG52&lt;37),1,IF(AND(AG52&gt;=37,AG52&lt;58),2,IF(AND(AG52&gt;=58,AG52&lt;71),3,IF(AND(AG52&gt;=71,AG52&lt;=100),4,))))</f>
        <v/>
      </c>
      <c r="AM52" s="101">
        <f>IF((Y52&lt;&gt;"")*(K52&lt;&gt;""),Y52-K52,"")</f>
        <v/>
      </c>
      <c r="AN52" s="99">
        <f>IF((Z52&lt;&gt;"")*(L52&lt;&gt;""),Z52-L52,"")</f>
        <v/>
      </c>
      <c r="AO52" s="99">
        <f>IF((AA52&lt;&gt;"")*(M52&lt;&gt;""),AA52-M52,"")</f>
        <v/>
      </c>
      <c r="AP52" s="99">
        <f>IF((AB52&lt;&gt;"")*(N52&lt;&gt;""),AB52-N52,"")</f>
        <v/>
      </c>
      <c r="AQ52" s="94">
        <f>IF((AC52&lt;&gt;"")*(O52&lt;&gt;""),AC52-O52,"")</f>
        <v/>
      </c>
      <c r="AR52" s="94">
        <f>IF((AD52&lt;&gt;"")*(P52&lt;&gt;""),AD52-P52,"")</f>
        <v/>
      </c>
      <c r="AS52" s="94">
        <f>IF((AE52&lt;&gt;"")*(Q52&lt;&gt;""),AE52-Q52,"")</f>
        <v/>
      </c>
      <c r="AT52" s="94">
        <f>IF((AF52&lt;&gt;"")*(R52&lt;&gt;""),AF52-R52,"")</f>
        <v/>
      </c>
      <c r="AU52" s="94">
        <f>IF((AG52&lt;&gt;"")*(S52&lt;&gt;""),AG52-S52,"")</f>
        <v/>
      </c>
      <c r="AV52" s="99">
        <f>IF((AH52&lt;&gt;"")*(T52&lt;&gt;""),AH52-T52,"")</f>
        <v/>
      </c>
      <c r="AW52" s="99">
        <f>IF((AI52&lt;&gt;"")*(U52&lt;&gt;""),AI52-U52,"")</f>
        <v/>
      </c>
      <c r="AX52" s="99">
        <f>IF((AJ52&lt;&gt;"")*(V52&lt;&gt;""),AJ52-V52,"")</f>
        <v/>
      </c>
      <c r="AY52" s="99">
        <f>IF((AK52&lt;&gt;"")*(W52&lt;&gt;""),AK52-W52,"")</f>
        <v/>
      </c>
      <c r="AZ52" s="102">
        <f>IF((AL52&lt;&gt;"")*(X52&lt;&gt;""),AL52-X52,"")</f>
        <v/>
      </c>
      <c r="BA52" s="50">
        <f>IFERROR(__xludf.dummyfunction("AI(""Actúa como un tutor académico y dirígete personalmente al estudiante "" &amp; I52 &amp; "" "" &amp; J52 &amp; "" "" &amp; G52 &amp; "" "" &amp; H52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 &amp; ""'. Diferencias por área: Matemáticas ("" &amp; AQ52 &amp; ""), Ciencias Natura"&amp;"les ("" &amp; AR52 &amp; ""), Sociales ("" &amp; AS52 &amp; ""), Lectura Crítica ("" &amp; AT52 &amp; "") e Inglés ("" &amp; AU52 &amp; ""). Variación en posición: grupo ("" &amp; AN52 &amp; ""), grado ("" &amp; AO52 &amp; "") y media ("" &amp; AP52 &amp; ""). Puntajes Primer Simulacro: Global "" &amp; K52 &amp; "", Mat "" &amp; "&amp;"O4 &amp; "", Cien "" &amp; P52 &amp; "", Soc "" &amp; Q52 &amp; "", Lec "" &amp; R52 &amp; "", Ing "" &amp; S52 &amp; "". Puntajes Segundo Simulacro: Global "" &amp; Y52 &amp; "", Mat "" &amp; AC52 &amp; "", Cien "" &amp; AD52 &amp; "", Soc "" &amp; AE52 &amp; "", Lec "" &amp; AF52 &amp; "", Ing "" &amp; AG52 &amp; "". Escribe un mensaje motivador"&amp;" y breve (máximo 4 líneas)."")
"),"=AI(""Actúa como un tutor académico y dirígete personalmente al estudiante "" &amp; I52 &amp; "" "" &amp; J52 &amp; "" "" &amp; G52 &amp; "" "" &amp; H52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 &amp; ""'. Diferencias por área: Matemáticas ("" &amp; AQ52 &amp; ""), Ciencias Natur"&amp;"ales ("" &amp; AR52 &amp; ""), Sociales ("" &amp; AS52 &amp; ""), Lectura Crítica ("" &amp; AT52 &amp; "") e Inglés ("" &amp; AU52 &amp; ""). Variación en posición: grupo ("" &amp; AN52 &amp; ""), grado ("" &amp; AO52 &amp; "") y media ("" &amp; AP52 &amp; ""). Puntajes Primer Simulacro: Global "" &amp; K52 &amp; "", Mat "" &amp;"&amp;" O52 &amp; "", Cien "" &amp; P52 &amp; "", Soc "" &amp; Q52 &amp; "", Lec "" &amp; R52 &amp; "", Ing "" &amp; S52 &amp; "". Puntajes Segundo Simulacro: Global "" &amp; Y52 &amp; "", Mat "" &amp; AC52 &amp; "", Cien "" &amp; AD52 &amp; "", Soc "" &amp; AE52 &amp; "", Lec "" &amp; AF52 &amp; "", Ing "" &amp; AG52 &amp; "". Escribe un mensaje motivado"&amp;"r y breve (máximo 4 líneas)."")
")</f>
        <v/>
      </c>
    </row>
    <row r="53" ht="15.75" customHeight="1" s="42">
      <c r="A53" s="93" t="n"/>
      <c r="B53" s="94" t="inlineStr">
        <is>
          <t>Bachillerato</t>
        </is>
      </c>
      <c r="C53" s="94" t="n">
        <v>602</v>
      </c>
      <c r="D53" s="94" t="n"/>
      <c r="E53" s="95" t="n"/>
      <c r="F53" s="96">
        <f>TRIM(G53&amp;" "&amp;H53&amp;" "&amp;I53&amp;" "&amp;J53)</f>
        <v/>
      </c>
      <c r="G53" s="94" t="inlineStr">
        <is>
          <t>Coterio</t>
        </is>
      </c>
      <c r="H53" s="94" t="inlineStr">
        <is>
          <t>Zapata</t>
        </is>
      </c>
      <c r="I53" s="94" t="inlineStr">
        <is>
          <t>Jostin</t>
        </is>
      </c>
      <c r="J53" s="97" t="inlineStr">
        <is>
          <t>Andrey</t>
        </is>
      </c>
      <c r="K53" s="98">
        <f>IF(SUM(O53:S53)=0, "", ROUND(((O53*3+P53*3+Q53*3+R53*3+S53*1)/13)*5,0))</f>
        <v/>
      </c>
      <c r="L53" s="99">
        <f>IF(OR($C53="",K53=""),"",COUNTIFS($C$4:$C$1500,$C53,K$4:K$1500,"&gt;"&amp;K53)+1)</f>
        <v/>
      </c>
      <c r="M53" s="99">
        <f>IF(OR($C53="",K53=""),"",IF(AND($C53&gt;=1001,$C53&lt;=1005),COUNTIFS($C$4:$C$1500,"&gt;=1001",$C$4:$C$1500,"&lt;=1005",K$4:K$1500,"&gt;"&amp;K53)+1,IF(AND($C53&gt;=1101,$C53&lt;=1105),COUNTIFS($C$4:$C$1500,"&gt;=1101",$C$4:$C$1500,"&lt;=1105",K$4:K$1500,"&gt;"&amp;K53)+1,IF(AND($C53&gt;=901,$C53&lt;=905),COUNTIFS($C$4:$C$1500,"&gt;=901",$C$4:$C$1500,"&lt;=905",K$4:K$1500,"&gt;"&amp;K53)+1,IF(AND($C53&gt;=801,$C53&lt;=805),COUNTIFS($C$4:$C$1500,"&gt;=801",$C$4:$C$1500,"&lt;=805",K$4:K$1500,"&gt;"&amp;K53)+1,IF(AND($C53&gt;=701,$C53&lt;=705),COUNTIFS($C$4:$C$1500,"&gt;=701",$C$4:$C$1500,"&lt;=705",K$4:K$1500,"&gt;"&amp;K53)+1,IF(AND($C53&gt;=601,$C53&lt;=606),COUNTIFS($C$4:$C$1500,"&gt;=601",$C$4:$C$1500,"&lt;=606",K$4:K$1500,"&gt;"&amp;K53)+1,"")))))))</f>
        <v/>
      </c>
      <c r="N53" s="99">
        <f>IF(OR($C53="",K53=""),"",IF(OR(AND($C53&gt;=1001,$C53&lt;=1005),AND($C53&gt;=1101,$C53&lt;=1105)),COUNTIFS($C$4:$C$1500,"&gt;=1001",$C$4:$C$1500,"&lt;=1005",K$4:K$1500,"&gt;"&amp;K53)+COUNTIFS($C$4:$C$1500,"&gt;=1101",$C$4:$C$1500,"&lt;=1105",K$4:K$1500,"&gt;"&amp;K53)+1,""))</f>
        <v/>
      </c>
      <c r="O53" s="94" t="n">
        <v>70.17</v>
      </c>
      <c r="P53" s="94" t="n">
        <v>44.58</v>
      </c>
      <c r="Q53" s="94" t="n">
        <v>18.91</v>
      </c>
      <c r="R53" s="94" t="n">
        <v>62.29</v>
      </c>
      <c r="S53" s="94" t="n">
        <v>57.5</v>
      </c>
      <c r="T53" s="99">
        <f>IF(AND(O53&gt;0,O53&lt;36),1,IF(AND(O53&gt;=36,O53&lt;51),2,IF(AND(O53&gt;=51,O53&lt;71),3,IF(AND(O53&gt;=71,O53&lt;=100),4,))))</f>
        <v/>
      </c>
      <c r="U53" s="99">
        <f>IF(AND(P53&gt;0,P53&lt;41),1,IF(AND(P53&gt;=41,P53&lt;56),2,IF(AND(P53&gt;=56,P53&lt;71),3,IF(AND(P53&gt;=71,P53&lt;=100),4,))))</f>
        <v/>
      </c>
      <c r="V53" s="99">
        <f>IF(AND(Q53&gt;0,Q53&lt;41),1,IF(AND(Q53&gt;=41,Q53&lt;56),2,IF(AND(Q53&gt;=56,Q53&lt;71),3,IF(AND(Q53&gt;=71,Q53&lt;=100),4,))))</f>
        <v/>
      </c>
      <c r="W53" s="99">
        <f>IF(AND(R53&gt;0,R53&lt;36),1,IF(AND(R53&gt;=36,R53&lt;51),2,IF(AND(R53&gt;=51,R53&lt;66),3,IF(AND(R53&gt;=66,R53&lt;=100),4,))))</f>
        <v/>
      </c>
      <c r="X53" s="100">
        <f>IF(AND(S53&gt;0,S53&lt;37),1,IF(AND(S53&gt;=37,S53&lt;58),2,IF(AND(S53&gt;=58,S53&lt;71),3,IF(AND(S53&gt;=71,S53&lt;=100),4,))))</f>
        <v/>
      </c>
      <c r="Y53" s="101">
        <f>IF(SUM(AC53:AG53)=0, "", ROUND(((AC53*3+AD53*3+AE53*3+AF53*3+AG53*1)/13)*5,0))</f>
        <v/>
      </c>
      <c r="Z53" s="99">
        <f>IF(OR($C53="",Y53=""),"",COUNTIFS($C$4:$C$1500,$C53,Y$4:Y$1500,"&gt;"&amp;Y53)+1)</f>
        <v/>
      </c>
      <c r="AA53" s="99">
        <f>IF(OR($C53="",Y53=""),"",IF(AND($C53&gt;=1001,$C53&lt;=1005),COUNTIFS($C$4:$C$1500,"&gt;=1001",$C$4:$C$1500,"&lt;=1005",Y$4:Y$1500,"&gt;"&amp;Y53)+1,IF(AND($C53&gt;=1101,$C53&lt;=1105),COUNTIFS($C$4:$C$1500,"&gt;=1101",$C$4:$C$1500,"&lt;=1105",Y$4:Y$1500,"&gt;"&amp;Y53)+1,IF(AND($C53&gt;=901,$C53&lt;=905),COUNTIFS($C$4:$C$1500,"&gt;=901",$C$4:$C$1500,"&lt;=905",Y$4:Y$1500,"&gt;"&amp;Y53)+1,IF(AND($C53&gt;=801,$C53&lt;=805),COUNTIFS($C$4:$C$1500,"&gt;=801",$C$4:$C$1500,"&lt;=805",Y$4:Y$1500,"&gt;"&amp;Y53)+1,IF(AND($C53&gt;=701,$C53&lt;=705),COUNTIFS($C$4:$C$1500,"&gt;=701",$C$4:$C$1500,"&lt;=705",Y$4:Y$1500,"&gt;"&amp;Y53)+1,IF(AND($C53&gt;=601,$C53&lt;=606),COUNTIFS($C$4:$C$1500,"&gt;=601",$C$4:$C$1500,"&lt;=606",Y$4:Y$1500,"&gt;"&amp;Y53)+1,"")))))))</f>
        <v/>
      </c>
      <c r="AB53" s="99">
        <f>IF(OR($C53="",Y53=""),"",IF(OR(AND($C53&gt;=1001,$C53&lt;=1005),AND($C53&gt;=1101,$C53&lt;=1105)),COUNTIFS($C$4:$C$1500,"&gt;=1001",$C$4:$C$1500,"&lt;=1005",Y$4:Y$1500,"&gt;"&amp;Y53)+COUNTIFS($C$4:$C$1500,"&gt;=1101",$C$4:$C$1500,"&lt;=1105",Y$4:Y$1500,"&gt;"&amp;Y53)+1,""))</f>
        <v/>
      </c>
      <c r="AC53" s="94" t="n"/>
      <c r="AD53" s="94" t="n"/>
      <c r="AE53" s="94" t="n"/>
      <c r="AF53" s="94" t="n"/>
      <c r="AG53" s="94" t="n"/>
      <c r="AH53" s="99">
        <f>IF(AND(AC53&gt;0,AC53&lt;36),1,IF(AND(AC53&gt;=36,AC53&lt;51),2,IF(AND(AC53&gt;=51,AC53&lt;71),3,IF(AND(AC53&gt;=71,AC53&lt;=100),4,))))</f>
        <v/>
      </c>
      <c r="AI53" s="99">
        <f>IF(AND(AD53&gt;0,AD53&lt;41),1,IF(AND(AD53&gt;=41,AD53&lt;56),2,IF(AND(AD53&gt;=56,AD53&lt;71),3,IF(AND(AD53&gt;=71,AD53&lt;=100),4,))))</f>
        <v/>
      </c>
      <c r="AJ53" s="99">
        <f>IF(AND(AE53&gt;0,AE53&lt;41),1,IF(AND(AE53&gt;=41,AE53&lt;56),2,IF(AND(AE53&gt;=56,AE53&lt;71),3,IF(AND(AE53&gt;=71,AE53&lt;=100),4,))))</f>
        <v/>
      </c>
      <c r="AK53" s="99">
        <f>IF(AND(AF53&gt;0,AF53&lt;36),1,IF(AND(AF53&gt;=36,AF53&lt;51),2,IF(AND(AF53&gt;=51,AF53&lt;66),3,IF(AND(AF53&gt;=66,AF53&lt;=100),4,))))</f>
        <v/>
      </c>
      <c r="AL53" s="100">
        <f>IF(AND(AG53&gt;0,AG53&lt;37),1,IF(AND(AG53&gt;=37,AG53&lt;58),2,IF(AND(AG53&gt;=58,AG53&lt;71),3,IF(AND(AG53&gt;=71,AG53&lt;=100),4,))))</f>
        <v/>
      </c>
      <c r="AM53" s="101">
        <f>IF((Y53&lt;&gt;"")*(K53&lt;&gt;""),Y53-K53,"")</f>
        <v/>
      </c>
      <c r="AN53" s="99">
        <f>IF((Z53&lt;&gt;"")*(L53&lt;&gt;""),Z53-L53,"")</f>
        <v/>
      </c>
      <c r="AO53" s="99">
        <f>IF((AA53&lt;&gt;"")*(M53&lt;&gt;""),AA53-M53,"")</f>
        <v/>
      </c>
      <c r="AP53" s="99">
        <f>IF((AB53&lt;&gt;"")*(N53&lt;&gt;""),AB53-N53,"")</f>
        <v/>
      </c>
      <c r="AQ53" s="94">
        <f>IF((AC53&lt;&gt;"")*(O53&lt;&gt;""),AC53-O53,"")</f>
        <v/>
      </c>
      <c r="AR53" s="94">
        <f>IF((AD53&lt;&gt;"")*(P53&lt;&gt;""),AD53-P53,"")</f>
        <v/>
      </c>
      <c r="AS53" s="94">
        <f>IF((AE53&lt;&gt;"")*(Q53&lt;&gt;""),AE53-Q53,"")</f>
        <v/>
      </c>
      <c r="AT53" s="94">
        <f>IF((AF53&lt;&gt;"")*(R53&lt;&gt;""),AF53-R53,"")</f>
        <v/>
      </c>
      <c r="AU53" s="94">
        <f>IF((AG53&lt;&gt;"")*(S53&lt;&gt;""),AG53-S53,"")</f>
        <v/>
      </c>
      <c r="AV53" s="99">
        <f>IF((AH53&lt;&gt;"")*(T53&lt;&gt;""),AH53-T53,"")</f>
        <v/>
      </c>
      <c r="AW53" s="99">
        <f>IF((AI53&lt;&gt;"")*(U53&lt;&gt;""),AI53-U53,"")</f>
        <v/>
      </c>
      <c r="AX53" s="99">
        <f>IF((AJ53&lt;&gt;"")*(V53&lt;&gt;""),AJ53-V53,"")</f>
        <v/>
      </c>
      <c r="AY53" s="99">
        <f>IF((AK53&lt;&gt;"")*(W53&lt;&gt;""),AK53-W53,"")</f>
        <v/>
      </c>
      <c r="AZ53" s="102">
        <f>IF((AL53&lt;&gt;"")*(X53&lt;&gt;""),AL53-X53,"")</f>
        <v/>
      </c>
      <c r="BA53" s="50">
        <f>IFERROR(__xludf.dummyfunction("AI(""Actúa como un tutor académico y dirígete personalmente al estudiante "" &amp; I53 &amp; "" "" &amp; J53 &amp; "" "" &amp; G53 &amp; "" "" &amp; H53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 &amp; ""'. Diferencias por área: Matemáticas ("" &amp; AQ53 &amp; ""), Ciencias Natura"&amp;"les ("" &amp; AR53 &amp; ""), Sociales ("" &amp; AS53 &amp; ""), Lectura Crítica ("" &amp; AT53 &amp; "") e Inglés ("" &amp; AU53 &amp; ""). Variación en posición: grupo ("" &amp; AN53 &amp; ""), grado ("" &amp; AO53 &amp; "") y media ("" &amp; AP53 &amp; ""). Puntajes Primer Simulacro: Global "" &amp; K53 &amp; "", Mat "" &amp; "&amp;"O4 &amp; "", Cien "" &amp; P53 &amp; "", Soc "" &amp; Q53 &amp; "", Lec "" &amp; R53 &amp; "", Ing "" &amp; S53 &amp; "". Puntajes Segundo Simulacro: Global "" &amp; Y53 &amp; "", Mat "" &amp; AC53 &amp; "", Cien "" &amp; AD53 &amp; "", Soc "" &amp; AE53 &amp; "", Lec "" &amp; AF53 &amp; "", Ing "" &amp; AG53 &amp; "". Escribe un mensaje motivador"&amp;" y breve (máximo 4 líneas)."")
"),"=AI(""Actúa como un tutor académico y dirígete personalmente al estudiante "" &amp; I53 &amp; "" "" &amp; J53 &amp; "" "" &amp; G53 &amp; "" "" &amp; H53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 &amp; ""'. Diferencias por área: Matemáticas ("" &amp; AQ53 &amp; ""), Ciencias Natur"&amp;"ales ("" &amp; AR53 &amp; ""), Sociales ("" &amp; AS53 &amp; ""), Lectura Crítica ("" &amp; AT53 &amp; "") e Inglés ("" &amp; AU53 &amp; ""). Variación en posición: grupo ("" &amp; AN53 &amp; ""), grado ("" &amp; AO53 &amp; "") y media ("" &amp; AP53 &amp; ""). Puntajes Primer Simulacro: Global "" &amp; K53 &amp; "", Mat "" &amp;"&amp;" O53 &amp; "", Cien "" &amp; P53 &amp; "", Soc "" &amp; Q53 &amp; "", Lec "" &amp; R53 &amp; "", Ing "" &amp; S53 &amp; "". Puntajes Segundo Simulacro: Global "" &amp; Y53 &amp; "", Mat "" &amp; AC53 &amp; "", Cien "" &amp; AD53 &amp; "", Soc "" &amp; AE53 &amp; "", Lec "" &amp; AF53 &amp; "", Ing "" &amp; AG53 &amp; "". Escribe un mensaje motivado"&amp;"r y breve (máximo 4 líneas)."")
")</f>
        <v/>
      </c>
    </row>
    <row r="54" ht="15.75" customHeight="1" s="42">
      <c r="A54" s="93" t="n"/>
      <c r="B54" s="94" t="inlineStr">
        <is>
          <t>Bachillerato</t>
        </is>
      </c>
      <c r="C54" s="94" t="n">
        <v>602</v>
      </c>
      <c r="D54" s="94" t="n"/>
      <c r="E54" s="95" t="n"/>
      <c r="F54" s="96">
        <f>TRIM(G54&amp;" "&amp;H54&amp;" "&amp;I54&amp;" "&amp;J54)</f>
        <v/>
      </c>
      <c r="G54" s="94" t="inlineStr">
        <is>
          <t>Duarte</t>
        </is>
      </c>
      <c r="H54" s="94" t="inlineStr">
        <is>
          <t>Úsuga</t>
        </is>
      </c>
      <c r="I54" s="94" t="inlineStr">
        <is>
          <t>Juanita</t>
        </is>
      </c>
      <c r="J54" s="97" t="n"/>
      <c r="K54" s="98">
        <f>IF(SUM(O54:S54)=0, "", ROUND(((O54*3+P54*3+Q54*3+R54*3+S54*1)/13)*5,0))</f>
        <v/>
      </c>
      <c r="L54" s="99">
        <f>IF(OR($C54="",K54=""),"",COUNTIFS($C$4:$C$1500,$C54,K$4:K$1500,"&gt;"&amp;K54)+1)</f>
        <v/>
      </c>
      <c r="M54" s="99">
        <f>IF(OR($C54="",K54=""),"",IF(AND($C54&gt;=1001,$C54&lt;=1005),COUNTIFS($C$4:$C$1500,"&gt;=1001",$C$4:$C$1500,"&lt;=1005",K$4:K$1500,"&gt;"&amp;K54)+1,IF(AND($C54&gt;=1101,$C54&lt;=1105),COUNTIFS($C$4:$C$1500,"&gt;=1101",$C$4:$C$1500,"&lt;=1105",K$4:K$1500,"&gt;"&amp;K54)+1,IF(AND($C54&gt;=901,$C54&lt;=905),COUNTIFS($C$4:$C$1500,"&gt;=901",$C$4:$C$1500,"&lt;=905",K$4:K$1500,"&gt;"&amp;K54)+1,IF(AND($C54&gt;=801,$C54&lt;=805),COUNTIFS($C$4:$C$1500,"&gt;=801",$C$4:$C$1500,"&lt;=805",K$4:K$1500,"&gt;"&amp;K54)+1,IF(AND($C54&gt;=701,$C54&lt;=705),COUNTIFS($C$4:$C$1500,"&gt;=701",$C$4:$C$1500,"&lt;=705",K$4:K$1500,"&gt;"&amp;K54)+1,IF(AND($C54&gt;=601,$C54&lt;=606),COUNTIFS($C$4:$C$1500,"&gt;=601",$C$4:$C$1500,"&lt;=606",K$4:K$1500,"&gt;"&amp;K54)+1,"")))))))</f>
        <v/>
      </c>
      <c r="N54" s="99">
        <f>IF(OR($C54="",K54=""),"",IF(OR(AND($C54&gt;=1001,$C54&lt;=1005),AND($C54&gt;=1101,$C54&lt;=1105)),COUNTIFS($C$4:$C$1500,"&gt;=1001",$C$4:$C$1500,"&lt;=1005",K$4:K$1500,"&gt;"&amp;K54)+COUNTIFS($C$4:$C$1500,"&gt;=1101",$C$4:$C$1500,"&lt;=1105",K$4:K$1500,"&gt;"&amp;K54)+1,""))</f>
        <v/>
      </c>
      <c r="O54" s="94" t="n">
        <v>34.24</v>
      </c>
      <c r="P54" s="94" t="n">
        <v>64.03</v>
      </c>
      <c r="Q54" s="94" t="n">
        <v>56.72</v>
      </c>
      <c r="R54" s="94" t="n">
        <v>57.5</v>
      </c>
      <c r="S54" s="94" t="n">
        <v>57.5</v>
      </c>
      <c r="T54" s="99">
        <f>IF(AND(O54&gt;0,O54&lt;36),1,IF(AND(O54&gt;=36,O54&lt;51),2,IF(AND(O54&gt;=51,O54&lt;71),3,IF(AND(O54&gt;=71,O54&lt;=100),4,))))</f>
        <v/>
      </c>
      <c r="U54" s="99">
        <f>IF(AND(P54&gt;0,P54&lt;41),1,IF(AND(P54&gt;=41,P54&lt;56),2,IF(AND(P54&gt;=56,P54&lt;71),3,IF(AND(P54&gt;=71,P54&lt;=100),4,))))</f>
        <v/>
      </c>
      <c r="V54" s="99">
        <f>IF(AND(Q54&gt;0,Q54&lt;41),1,IF(AND(Q54&gt;=41,Q54&lt;56),2,IF(AND(Q54&gt;=56,Q54&lt;71),3,IF(AND(Q54&gt;=71,Q54&lt;=100),4,))))</f>
        <v/>
      </c>
      <c r="W54" s="99">
        <f>IF(AND(R54&gt;0,R54&lt;36),1,IF(AND(R54&gt;=36,R54&lt;51),2,IF(AND(R54&gt;=51,R54&lt;66),3,IF(AND(R54&gt;=66,R54&lt;=100),4,))))</f>
        <v/>
      </c>
      <c r="X54" s="100">
        <f>IF(AND(S54&gt;0,S54&lt;37),1,IF(AND(S54&gt;=37,S54&lt;58),2,IF(AND(S54&gt;=58,S54&lt;71),3,IF(AND(S54&gt;=71,S54&lt;=100),4,))))</f>
        <v/>
      </c>
      <c r="Y54" s="101">
        <f>IF(SUM(AC54:AG54)=0, "", ROUND(((AC54*3+AD54*3+AE54*3+AF54*3+AG54*1)/13)*5,0))</f>
        <v/>
      </c>
      <c r="Z54" s="99">
        <f>IF(OR($C54="",Y54=""),"",COUNTIFS($C$4:$C$1500,$C54,Y$4:Y$1500,"&gt;"&amp;Y54)+1)</f>
        <v/>
      </c>
      <c r="AA54" s="99">
        <f>IF(OR($C54="",Y54=""),"",IF(AND($C54&gt;=1001,$C54&lt;=1005),COUNTIFS($C$4:$C$1500,"&gt;=1001",$C$4:$C$1500,"&lt;=1005",Y$4:Y$1500,"&gt;"&amp;Y54)+1,IF(AND($C54&gt;=1101,$C54&lt;=1105),COUNTIFS($C$4:$C$1500,"&gt;=1101",$C$4:$C$1500,"&lt;=1105",Y$4:Y$1500,"&gt;"&amp;Y54)+1,IF(AND($C54&gt;=901,$C54&lt;=905),COUNTIFS($C$4:$C$1500,"&gt;=901",$C$4:$C$1500,"&lt;=905",Y$4:Y$1500,"&gt;"&amp;Y54)+1,IF(AND($C54&gt;=801,$C54&lt;=805),COUNTIFS($C$4:$C$1500,"&gt;=801",$C$4:$C$1500,"&lt;=805",Y$4:Y$1500,"&gt;"&amp;Y54)+1,IF(AND($C54&gt;=701,$C54&lt;=705),COUNTIFS($C$4:$C$1500,"&gt;=701",$C$4:$C$1500,"&lt;=705",Y$4:Y$1500,"&gt;"&amp;Y54)+1,IF(AND($C54&gt;=601,$C54&lt;=606),COUNTIFS($C$4:$C$1500,"&gt;=601",$C$4:$C$1500,"&lt;=606",Y$4:Y$1500,"&gt;"&amp;Y54)+1,"")))))))</f>
        <v/>
      </c>
      <c r="AB54" s="99">
        <f>IF(OR($C54="",Y54=""),"",IF(OR(AND($C54&gt;=1001,$C54&lt;=1005),AND($C54&gt;=1101,$C54&lt;=1105)),COUNTIFS($C$4:$C$1500,"&gt;=1001",$C$4:$C$1500,"&lt;=1005",Y$4:Y$1500,"&gt;"&amp;Y54)+COUNTIFS($C$4:$C$1500,"&gt;=1101",$C$4:$C$1500,"&lt;=1105",Y$4:Y$1500,"&gt;"&amp;Y54)+1,""))</f>
        <v/>
      </c>
      <c r="AC54" s="94" t="n">
        <v>42.5</v>
      </c>
      <c r="AD54" s="94" t="n">
        <v>67.26000000000001</v>
      </c>
      <c r="AE54" s="94" t="n">
        <v>46.75</v>
      </c>
      <c r="AF54" s="94" t="n">
        <v>43.75</v>
      </c>
      <c r="AG54" s="94" t="n">
        <v>55</v>
      </c>
      <c r="AH54" s="99">
        <f>IF(AND(AC54&gt;0,AC54&lt;36),1,IF(AND(AC54&gt;=36,AC54&lt;51),2,IF(AND(AC54&gt;=51,AC54&lt;71),3,IF(AND(AC54&gt;=71,AC54&lt;=100),4,))))</f>
        <v/>
      </c>
      <c r="AI54" s="99">
        <f>IF(AND(AD54&gt;0,AD54&lt;41),1,IF(AND(AD54&gt;=41,AD54&lt;56),2,IF(AND(AD54&gt;=56,AD54&lt;71),3,IF(AND(AD54&gt;=71,AD54&lt;=100),4,))))</f>
        <v/>
      </c>
      <c r="AJ54" s="99">
        <f>IF(AND(AE54&gt;0,AE54&lt;41),1,IF(AND(AE54&gt;=41,AE54&lt;56),2,IF(AND(AE54&gt;=56,AE54&lt;71),3,IF(AND(AE54&gt;=71,AE54&lt;=100),4,))))</f>
        <v/>
      </c>
      <c r="AK54" s="99">
        <f>IF(AND(AF54&gt;0,AF54&lt;36),1,IF(AND(AF54&gt;=36,AF54&lt;51),2,IF(AND(AF54&gt;=51,AF54&lt;66),3,IF(AND(AF54&gt;=66,AF54&lt;=100),4,))))</f>
        <v/>
      </c>
      <c r="AL54" s="100">
        <f>IF(AND(AG54&gt;0,AG54&lt;37),1,IF(AND(AG54&gt;=37,AG54&lt;58),2,IF(AND(AG54&gt;=58,AG54&lt;71),3,IF(AND(AG54&gt;=71,AG54&lt;=100),4,))))</f>
        <v/>
      </c>
      <c r="AM54" s="101">
        <f>IF((Y54&lt;&gt;"")*(K54&lt;&gt;""),Y54-K54,"")</f>
        <v/>
      </c>
      <c r="AN54" s="99">
        <f>IF((Z54&lt;&gt;"")*(L54&lt;&gt;""),Z54-L54,"")</f>
        <v/>
      </c>
      <c r="AO54" s="99">
        <f>IF((AA54&lt;&gt;"")*(M54&lt;&gt;""),AA54-M54,"")</f>
        <v/>
      </c>
      <c r="AP54" s="99">
        <f>IF((AB54&lt;&gt;"")*(N54&lt;&gt;""),AB54-N54,"")</f>
        <v/>
      </c>
      <c r="AQ54" s="94">
        <f>IF((AC54&lt;&gt;"")*(O54&lt;&gt;""),AC54-O54,"")</f>
        <v/>
      </c>
      <c r="AR54" s="94">
        <f>IF((AD54&lt;&gt;"")*(P54&lt;&gt;""),AD54-P54,"")</f>
        <v/>
      </c>
      <c r="AS54" s="94">
        <f>IF((AE54&lt;&gt;"")*(Q54&lt;&gt;""),AE54-Q54,"")</f>
        <v/>
      </c>
      <c r="AT54" s="94">
        <f>IF((AF54&lt;&gt;"")*(R54&lt;&gt;""),AF54-R54,"")</f>
        <v/>
      </c>
      <c r="AU54" s="94">
        <f>IF((AG54&lt;&gt;"")*(S54&lt;&gt;""),AG54-S54,"")</f>
        <v/>
      </c>
      <c r="AV54" s="99">
        <f>IF((AH54&lt;&gt;"")*(T54&lt;&gt;""),AH54-T54,"")</f>
        <v/>
      </c>
      <c r="AW54" s="99">
        <f>IF((AI54&lt;&gt;"")*(U54&lt;&gt;""),AI54-U54,"")</f>
        <v/>
      </c>
      <c r="AX54" s="99">
        <f>IF((AJ54&lt;&gt;"")*(V54&lt;&gt;""),AJ54-V54,"")</f>
        <v/>
      </c>
      <c r="AY54" s="99">
        <f>IF((AK54&lt;&gt;"")*(W54&lt;&gt;""),AK54-W54,"")</f>
        <v/>
      </c>
      <c r="AZ54" s="102">
        <f>IF((AL54&lt;&gt;"")*(X54&lt;&gt;""),AL54-X54,"")</f>
        <v/>
      </c>
      <c r="BA54" s="50">
        <f>IFERROR(__xludf.dummyfunction("AI(""Actúa como un tutor académico y dirígete personalmente al estudiante "" &amp; I54 &amp; "" "" &amp; J54 &amp; "" "" &amp; G54 &amp; "" "" &amp; H54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 &amp; ""'. Diferencias por área: Matemáticas ("" &amp; AQ54 &amp; ""), Ciencias Natura"&amp;"les ("" &amp; AR54 &amp; ""), Sociales ("" &amp; AS54 &amp; ""), Lectura Crítica ("" &amp; AT54 &amp; "") e Inglés ("" &amp; AU54 &amp; ""). Variación en posición: grupo ("" &amp; AN54 &amp; ""), grado ("" &amp; AO54 &amp; "") y media ("" &amp; AP54 &amp; ""). Puntajes Primer Simulacro: Global "" &amp; K54 &amp; "", Mat "" &amp; "&amp;"O4 &amp; "", Cien "" &amp; P54 &amp; "", Soc "" &amp; Q54 &amp; "", Lec "" &amp; R54 &amp; "", Ing "" &amp; S54 &amp; "". Puntajes Segundo Simulacro: Global "" &amp; Y54 &amp; "", Mat "" &amp; AC54 &amp; "", Cien "" &amp; AD54 &amp; "", Soc "" &amp; AE54 &amp; "", Lec "" &amp; AF54 &amp; "", Ing "" &amp; AG54 &amp; "". Escribe un mensaje motivador"&amp;" y breve (máximo 4 líneas)."")
"),"=AI(""Actúa como un tutor académico y dirígete personalmente al estudiante "" &amp; I54 &amp; "" "" &amp; J54 &amp; "" "" &amp; G54 &amp; "" "" &amp; H54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 &amp; ""'. Diferencias por área: Matemáticas ("" &amp; AQ54 &amp; ""), Ciencias Natur"&amp;"ales ("" &amp; AR54 &amp; ""), Sociales ("" &amp; AS54 &amp; ""), Lectura Crítica ("" &amp; AT54 &amp; "") e Inglés ("" &amp; AU54 &amp; ""). Variación en posición: grupo ("" &amp; AN54 &amp; ""), grado ("" &amp; AO54 &amp; "") y media ("" &amp; AP54 &amp; ""). Puntajes Primer Simulacro: Global "" &amp; K54 &amp; "", Mat "" &amp;"&amp;" O54 &amp; "", Cien "" &amp; P54 &amp; "", Soc "" &amp; Q54 &amp; "", Lec "" &amp; R54 &amp; "", Ing "" &amp; S54 &amp; "". Puntajes Segundo Simulacro: Global "" &amp; Y54 &amp; "", Mat "" &amp; AC54 &amp; "", Cien "" &amp; AD54 &amp; "", Soc "" &amp; AE54 &amp; "", Lec "" &amp; AF54 &amp; "", Ing "" &amp; AG54 &amp; "". Escribe un mensaje motivado"&amp;"r y breve (máximo 4 líneas)."")
")</f>
        <v/>
      </c>
    </row>
    <row r="55" ht="15.75" customHeight="1" s="42">
      <c r="A55" s="93" t="n"/>
      <c r="B55" s="94" t="inlineStr">
        <is>
          <t>Bachillerato</t>
        </is>
      </c>
      <c r="C55" s="94" t="n">
        <v>602</v>
      </c>
      <c r="D55" s="94" t="n"/>
      <c r="E55" s="95" t="n"/>
      <c r="F55" s="96">
        <f>TRIM(G55&amp;" "&amp;H55&amp;" "&amp;I55&amp;" "&amp;J55)</f>
        <v/>
      </c>
      <c r="G55" s="94" t="inlineStr">
        <is>
          <t>Díaz</t>
        </is>
      </c>
      <c r="H55" s="94" t="inlineStr">
        <is>
          <t>Zapata</t>
        </is>
      </c>
      <c r="I55" s="94" t="inlineStr">
        <is>
          <t>Mariana</t>
        </is>
      </c>
      <c r="J55" s="97" t="n"/>
      <c r="K55" s="98">
        <f>IF(SUM(O55:S55)=0, "", ROUND(((O55*3+P55*3+Q55*3+R55*3+S55*1)/13)*5,0))</f>
        <v/>
      </c>
      <c r="L55" s="99">
        <f>IF(OR($C55="",K55=""),"",COUNTIFS($C$4:$C$1500,$C55,K$4:K$1500,"&gt;"&amp;K55)+1)</f>
        <v/>
      </c>
      <c r="M55" s="99">
        <f>IF(OR($C55="",K55=""),"",IF(AND($C55&gt;=1001,$C55&lt;=1005),COUNTIFS($C$4:$C$1500,"&gt;=1001",$C$4:$C$1500,"&lt;=1005",K$4:K$1500,"&gt;"&amp;K55)+1,IF(AND($C55&gt;=1101,$C55&lt;=1105),COUNTIFS($C$4:$C$1500,"&gt;=1101",$C$4:$C$1500,"&lt;=1105",K$4:K$1500,"&gt;"&amp;K55)+1,IF(AND($C55&gt;=901,$C55&lt;=905),COUNTIFS($C$4:$C$1500,"&gt;=901",$C$4:$C$1500,"&lt;=905",K$4:K$1500,"&gt;"&amp;K55)+1,IF(AND($C55&gt;=801,$C55&lt;=805),COUNTIFS($C$4:$C$1500,"&gt;=801",$C$4:$C$1500,"&lt;=805",K$4:K$1500,"&gt;"&amp;K55)+1,IF(AND($C55&gt;=701,$C55&lt;=705),COUNTIFS($C$4:$C$1500,"&gt;=701",$C$4:$C$1500,"&lt;=705",K$4:K$1500,"&gt;"&amp;K55)+1,IF(AND($C55&gt;=601,$C55&lt;=606),COUNTIFS($C$4:$C$1500,"&gt;=601",$C$4:$C$1500,"&lt;=606",K$4:K$1500,"&gt;"&amp;K55)+1,"")))))))</f>
        <v/>
      </c>
      <c r="N55" s="99">
        <f>IF(OR($C55="",K55=""),"",IF(OR(AND($C55&gt;=1001,$C55&lt;=1005),AND($C55&gt;=1101,$C55&lt;=1105)),COUNTIFS($C$4:$C$1500,"&gt;=1001",$C$4:$C$1500,"&lt;=1005",K$4:K$1500,"&gt;"&amp;K55)+COUNTIFS($C$4:$C$1500,"&gt;=1101",$C$4:$C$1500,"&lt;=1105",K$4:K$1500,"&gt;"&amp;K55)+1,""))</f>
        <v/>
      </c>
      <c r="O55" s="94" t="n">
        <v>37.33</v>
      </c>
      <c r="P55" s="94" t="n">
        <v>11.11</v>
      </c>
      <c r="Q55" s="94" t="n">
        <v>18.91</v>
      </c>
      <c r="R55" s="94" t="n">
        <v>33.54</v>
      </c>
      <c r="S55" s="94" t="n">
        <v>23.96</v>
      </c>
      <c r="T55" s="99">
        <f>IF(AND(O55&gt;0,O55&lt;36),1,IF(AND(O55&gt;=36,O55&lt;51),2,IF(AND(O55&gt;=51,O55&lt;71),3,IF(AND(O55&gt;=71,O55&lt;=100),4,))))</f>
        <v/>
      </c>
      <c r="U55" s="99">
        <f>IF(AND(P55&gt;0,P55&lt;41),1,IF(AND(P55&gt;=41,P55&lt;56),2,IF(AND(P55&gt;=56,P55&lt;71),3,IF(AND(P55&gt;=71,P55&lt;=100),4,))))</f>
        <v/>
      </c>
      <c r="V55" s="99">
        <f>IF(AND(Q55&gt;0,Q55&lt;41),1,IF(AND(Q55&gt;=41,Q55&lt;56),2,IF(AND(Q55&gt;=56,Q55&lt;71),3,IF(AND(Q55&gt;=71,Q55&lt;=100),4,))))</f>
        <v/>
      </c>
      <c r="W55" s="99">
        <f>IF(AND(R55&gt;0,R55&lt;36),1,IF(AND(R55&gt;=36,R55&lt;51),2,IF(AND(R55&gt;=51,R55&lt;66),3,IF(AND(R55&gt;=66,R55&lt;=100),4,))))</f>
        <v/>
      </c>
      <c r="X55" s="100">
        <f>IF(AND(S55&gt;0,S55&lt;37),1,IF(AND(S55&gt;=37,S55&lt;58),2,IF(AND(S55&gt;=58,S55&lt;71),3,IF(AND(S55&gt;=71,S55&lt;=100),4,))))</f>
        <v/>
      </c>
      <c r="Y55" s="101">
        <f>IF(SUM(AC55:AG55)=0, "", ROUND(((AC55*3+AD55*3+AE55*3+AF55*3+AG55*1)/13)*5,0))</f>
        <v/>
      </c>
      <c r="Z55" s="99">
        <f>IF(OR($C55="",Y55=""),"",COUNTIFS($C$4:$C$1500,$C55,Y$4:Y$1500,"&gt;"&amp;Y55)+1)</f>
        <v/>
      </c>
      <c r="AA55" s="99">
        <f>IF(OR($C55="",Y55=""),"",IF(AND($C55&gt;=1001,$C55&lt;=1005),COUNTIFS($C$4:$C$1500,"&gt;=1001",$C$4:$C$1500,"&lt;=1005",Y$4:Y$1500,"&gt;"&amp;Y55)+1,IF(AND($C55&gt;=1101,$C55&lt;=1105),COUNTIFS($C$4:$C$1500,"&gt;=1101",$C$4:$C$1500,"&lt;=1105",Y$4:Y$1500,"&gt;"&amp;Y55)+1,IF(AND($C55&gt;=901,$C55&lt;=905),COUNTIFS($C$4:$C$1500,"&gt;=901",$C$4:$C$1500,"&lt;=905",Y$4:Y$1500,"&gt;"&amp;Y55)+1,IF(AND($C55&gt;=801,$C55&lt;=805),COUNTIFS($C$4:$C$1500,"&gt;=801",$C$4:$C$1500,"&lt;=805",Y$4:Y$1500,"&gt;"&amp;Y55)+1,IF(AND($C55&gt;=701,$C55&lt;=705),COUNTIFS($C$4:$C$1500,"&gt;=701",$C$4:$C$1500,"&lt;=705",Y$4:Y$1500,"&gt;"&amp;Y55)+1,IF(AND($C55&gt;=601,$C55&lt;=606),COUNTIFS($C$4:$C$1500,"&gt;=601",$C$4:$C$1500,"&lt;=606",Y$4:Y$1500,"&gt;"&amp;Y55)+1,"")))))))</f>
        <v/>
      </c>
      <c r="AB55" s="99">
        <f>IF(OR($C55="",Y55=""),"",IF(OR(AND($C55&gt;=1001,$C55&lt;=1005),AND($C55&gt;=1101,$C55&lt;=1105)),COUNTIFS($C$4:$C$1500,"&gt;=1001",$C$4:$C$1500,"&lt;=1005",Y$4:Y$1500,"&gt;"&amp;Y55)+COUNTIFS($C$4:$C$1500,"&gt;=1101",$C$4:$C$1500,"&lt;=1105",Y$4:Y$1500,"&gt;"&amp;Y55)+1,""))</f>
        <v/>
      </c>
      <c r="AC55" s="94" t="n">
        <v>34.25</v>
      </c>
      <c r="AD55" s="94" t="n">
        <v>20.54</v>
      </c>
      <c r="AE55" s="94" t="n">
        <v>41.25</v>
      </c>
      <c r="AF55" s="94" t="n">
        <v>48.13</v>
      </c>
      <c r="AG55" s="94" t="n">
        <v>32.08</v>
      </c>
      <c r="AH55" s="99">
        <f>IF(AND(AC55&gt;0,AC55&lt;36),1,IF(AND(AC55&gt;=36,AC55&lt;51),2,IF(AND(AC55&gt;=51,AC55&lt;71),3,IF(AND(AC55&gt;=71,AC55&lt;=100),4,))))</f>
        <v/>
      </c>
      <c r="AI55" s="99">
        <f>IF(AND(AD55&gt;0,AD55&lt;41),1,IF(AND(AD55&gt;=41,AD55&lt;56),2,IF(AND(AD55&gt;=56,AD55&lt;71),3,IF(AND(AD55&gt;=71,AD55&lt;=100),4,))))</f>
        <v/>
      </c>
      <c r="AJ55" s="99">
        <f>IF(AND(AE55&gt;0,AE55&lt;41),1,IF(AND(AE55&gt;=41,AE55&lt;56),2,IF(AND(AE55&gt;=56,AE55&lt;71),3,IF(AND(AE55&gt;=71,AE55&lt;=100),4,))))</f>
        <v/>
      </c>
      <c r="AK55" s="99">
        <f>IF(AND(AF55&gt;0,AF55&lt;36),1,IF(AND(AF55&gt;=36,AF55&lt;51),2,IF(AND(AF55&gt;=51,AF55&lt;66),3,IF(AND(AF55&gt;=66,AF55&lt;=100),4,))))</f>
        <v/>
      </c>
      <c r="AL55" s="100">
        <f>IF(AND(AG55&gt;0,AG55&lt;37),1,IF(AND(AG55&gt;=37,AG55&lt;58),2,IF(AND(AG55&gt;=58,AG55&lt;71),3,IF(AND(AG55&gt;=71,AG55&lt;=100),4,))))</f>
        <v/>
      </c>
      <c r="AM55" s="101">
        <f>IF((Y55&lt;&gt;"")*(K55&lt;&gt;""),Y55-K55,"")</f>
        <v/>
      </c>
      <c r="AN55" s="99">
        <f>IF((Z55&lt;&gt;"")*(L55&lt;&gt;""),Z55-L55,"")</f>
        <v/>
      </c>
      <c r="AO55" s="99">
        <f>IF((AA55&lt;&gt;"")*(M55&lt;&gt;""),AA55-M55,"")</f>
        <v/>
      </c>
      <c r="AP55" s="99">
        <f>IF((AB55&lt;&gt;"")*(N55&lt;&gt;""),AB55-N55,"")</f>
        <v/>
      </c>
      <c r="AQ55" s="94">
        <f>IF((AC55&lt;&gt;"")*(O55&lt;&gt;""),AC55-O55,"")</f>
        <v/>
      </c>
      <c r="AR55" s="94">
        <f>IF((AD55&lt;&gt;"")*(P55&lt;&gt;""),AD55-P55,"")</f>
        <v/>
      </c>
      <c r="AS55" s="94">
        <f>IF((AE55&lt;&gt;"")*(Q55&lt;&gt;""),AE55-Q55,"")</f>
        <v/>
      </c>
      <c r="AT55" s="94">
        <f>IF((AF55&lt;&gt;"")*(R55&lt;&gt;""),AF55-R55,"")</f>
        <v/>
      </c>
      <c r="AU55" s="94">
        <f>IF((AG55&lt;&gt;"")*(S55&lt;&gt;""),AG55-S55,"")</f>
        <v/>
      </c>
      <c r="AV55" s="99">
        <f>IF((AH55&lt;&gt;"")*(T55&lt;&gt;""),AH55-T55,"")</f>
        <v/>
      </c>
      <c r="AW55" s="99">
        <f>IF((AI55&lt;&gt;"")*(U55&lt;&gt;""),AI55-U55,"")</f>
        <v/>
      </c>
      <c r="AX55" s="99">
        <f>IF((AJ55&lt;&gt;"")*(V55&lt;&gt;""),AJ55-V55,"")</f>
        <v/>
      </c>
      <c r="AY55" s="99">
        <f>IF((AK55&lt;&gt;"")*(W55&lt;&gt;""),AK55-W55,"")</f>
        <v/>
      </c>
      <c r="AZ55" s="102">
        <f>IF((AL55&lt;&gt;"")*(X55&lt;&gt;""),AL55-X55,"")</f>
        <v/>
      </c>
      <c r="BA55" s="50">
        <f>IFERROR(__xludf.dummyfunction("AI(""Actúa como un tutor académico y dirígete personalmente al estudiante "" &amp; I55 &amp; "" "" &amp; J55 &amp; "" "" &amp; G55 &amp; "" "" &amp; H55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 &amp; ""'. Diferencias por área: Matemáticas ("" &amp; AQ55 &amp; ""), Ciencias Natura"&amp;"les ("" &amp; AR55 &amp; ""), Sociales ("" &amp; AS55 &amp; ""), Lectura Crítica ("" &amp; AT55 &amp; "") e Inglés ("" &amp; AU55 &amp; ""). Variación en posición: grupo ("" &amp; AN55 &amp; ""), grado ("" &amp; AO55 &amp; "") y media ("" &amp; AP55 &amp; ""). Puntajes Primer Simulacro: Global "" &amp; K55 &amp; "", Mat "" &amp; "&amp;"O4 &amp; "", Cien "" &amp; P55 &amp; "", Soc "" &amp; Q55 &amp; "", Lec "" &amp; R55 &amp; "", Ing "" &amp; S55 &amp; "". Puntajes Segundo Simulacro: Global "" &amp; Y55 &amp; "", Mat "" &amp; AC55 &amp; "", Cien "" &amp; AD55 &amp; "", Soc "" &amp; AE55 &amp; "", Lec "" &amp; AF55 &amp; "", Ing "" &amp; AG55 &amp; "". Escribe un mensaje motivador"&amp;" y breve (máximo 4 líneas)."")
"),"=AI(""Actúa como un tutor académico y dirígete personalmente al estudiante "" &amp; I55 &amp; "" "" &amp; J55 &amp; "" "" &amp; G55 &amp; "" "" &amp; H55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 &amp; ""'. Diferencias por área: Matemáticas ("" &amp; AQ55 &amp; ""), Ciencias Natur"&amp;"ales ("" &amp; AR55 &amp; ""), Sociales ("" &amp; AS55 &amp; ""), Lectura Crítica ("" &amp; AT55 &amp; "") e Inglés ("" &amp; AU55 &amp; ""). Variación en posición: grupo ("" &amp; AN55 &amp; ""), grado ("" &amp; AO55 &amp; "") y media ("" &amp; AP55 &amp; ""). Puntajes Primer Simulacro: Global "" &amp; K55 &amp; "", Mat "" &amp;"&amp;" O55 &amp; "", Cien "" &amp; P55 &amp; "", Soc "" &amp; Q55 &amp; "", Lec "" &amp; R55 &amp; "", Ing "" &amp; S55 &amp; "". Puntajes Segundo Simulacro: Global "" &amp; Y55 &amp; "", Mat "" &amp; AC55 &amp; "", Cien "" &amp; AD55 &amp; "", Soc "" &amp; AE55 &amp; "", Lec "" &amp; AF55 &amp; "", Ing "" &amp; AG55 &amp; "". Escribe un mensaje motivado"&amp;"r y breve (máximo 4 líneas)."")
")</f>
        <v/>
      </c>
    </row>
    <row r="56" ht="15.75" customHeight="1" s="42">
      <c r="A56" s="93" t="n"/>
      <c r="B56" s="94" t="inlineStr">
        <is>
          <t>Bachillerato</t>
        </is>
      </c>
      <c r="C56" s="94" t="n">
        <v>602</v>
      </c>
      <c r="D56" s="94" t="n"/>
      <c r="E56" s="95" t="n"/>
      <c r="F56" s="96">
        <f>TRIM(G56&amp;" "&amp;H56&amp;" "&amp;I56&amp;" "&amp;J56)</f>
        <v/>
      </c>
      <c r="G56" s="94" t="inlineStr">
        <is>
          <t>Graciano</t>
        </is>
      </c>
      <c r="H56" s="94" t="inlineStr">
        <is>
          <t>Loaiza</t>
        </is>
      </c>
      <c r="I56" s="94" t="inlineStr">
        <is>
          <t>Jacobo</t>
        </is>
      </c>
      <c r="J56" s="97" t="n"/>
      <c r="K56" s="98">
        <f>IF(SUM(O56:S56)=0, "", ROUND(((O56*3+P56*3+Q56*3+R56*3+S56*1)/13)*5,0))</f>
        <v/>
      </c>
      <c r="L56" s="99">
        <f>IF(OR($C56="",K56=""),"",COUNTIFS($C$4:$C$1500,$C56,K$4:K$1500,"&gt;"&amp;K56)+1)</f>
        <v/>
      </c>
      <c r="M56" s="99">
        <f>IF(OR($C56="",K56=""),"",IF(AND($C56&gt;=1001,$C56&lt;=1005),COUNTIFS($C$4:$C$1500,"&gt;=1001",$C$4:$C$1500,"&lt;=1005",K$4:K$1500,"&gt;"&amp;K56)+1,IF(AND($C56&gt;=1101,$C56&lt;=1105),COUNTIFS($C$4:$C$1500,"&gt;=1101",$C$4:$C$1500,"&lt;=1105",K$4:K$1500,"&gt;"&amp;K56)+1,IF(AND($C56&gt;=901,$C56&lt;=905),COUNTIFS($C$4:$C$1500,"&gt;=901",$C$4:$C$1500,"&lt;=905",K$4:K$1500,"&gt;"&amp;K56)+1,IF(AND($C56&gt;=801,$C56&lt;=805),COUNTIFS($C$4:$C$1500,"&gt;=801",$C$4:$C$1500,"&lt;=805",K$4:K$1500,"&gt;"&amp;K56)+1,IF(AND($C56&gt;=701,$C56&lt;=705),COUNTIFS($C$4:$C$1500,"&gt;=701",$C$4:$C$1500,"&lt;=705",K$4:K$1500,"&gt;"&amp;K56)+1,IF(AND($C56&gt;=601,$C56&lt;=606),COUNTIFS($C$4:$C$1500,"&gt;=601",$C$4:$C$1500,"&lt;=606",K$4:K$1500,"&gt;"&amp;K56)+1,"")))))))</f>
        <v/>
      </c>
      <c r="N56" s="99">
        <f>IF(OR($C56="",K56=""),"",IF(OR(AND($C56&gt;=1001,$C56&lt;=1005),AND($C56&gt;=1101,$C56&lt;=1105)),COUNTIFS($C$4:$C$1500,"&gt;=1001",$C$4:$C$1500,"&lt;=1005",K$4:K$1500,"&gt;"&amp;K56)+COUNTIFS($C$4:$C$1500,"&gt;=1101",$C$4:$C$1500,"&lt;=1105",K$4:K$1500,"&gt;"&amp;K56)+1,""))</f>
        <v/>
      </c>
      <c r="O56" s="94" t="n">
        <v>59.22</v>
      </c>
      <c r="P56" s="94" t="n">
        <v>64.17</v>
      </c>
      <c r="Q56" s="94" t="n">
        <v>24.79</v>
      </c>
      <c r="R56" s="94" t="n">
        <v>38.33</v>
      </c>
      <c r="S56" s="94" t="n">
        <v>47.92</v>
      </c>
      <c r="T56" s="99">
        <f>IF(AND(O56&gt;0,O56&lt;36),1,IF(AND(O56&gt;=36,O56&lt;51),2,IF(AND(O56&gt;=51,O56&lt;71),3,IF(AND(O56&gt;=71,O56&lt;=100),4,))))</f>
        <v/>
      </c>
      <c r="U56" s="99">
        <f>IF(AND(P56&gt;0,P56&lt;41),1,IF(AND(P56&gt;=41,P56&lt;56),2,IF(AND(P56&gt;=56,P56&lt;71),3,IF(AND(P56&gt;=71,P56&lt;=100),4,))))</f>
        <v/>
      </c>
      <c r="V56" s="99">
        <f>IF(AND(Q56&gt;0,Q56&lt;41),1,IF(AND(Q56&gt;=41,Q56&lt;56),2,IF(AND(Q56&gt;=56,Q56&lt;71),3,IF(AND(Q56&gt;=71,Q56&lt;=100),4,))))</f>
        <v/>
      </c>
      <c r="W56" s="99">
        <f>IF(AND(R56&gt;0,R56&lt;36),1,IF(AND(R56&gt;=36,R56&lt;51),2,IF(AND(R56&gt;=51,R56&lt;66),3,IF(AND(R56&gt;=66,R56&lt;=100),4,))))</f>
        <v/>
      </c>
      <c r="X56" s="100">
        <f>IF(AND(S56&gt;0,S56&lt;37),1,IF(AND(S56&gt;=37,S56&lt;58),2,IF(AND(S56&gt;=58,S56&lt;71),3,IF(AND(S56&gt;=71,S56&lt;=100),4,))))</f>
        <v/>
      </c>
      <c r="Y56" s="101">
        <f>IF(SUM(AC56:AG56)=0, "", ROUND(((AC56*3+AD56*3+AE56*3+AF56*3+AG56*1)/13)*5,0))</f>
        <v/>
      </c>
      <c r="Z56" s="99">
        <f>IF(OR($C56="",Y56=""),"",COUNTIFS($C$4:$C$1500,$C56,Y$4:Y$1500,"&gt;"&amp;Y56)+1)</f>
        <v/>
      </c>
      <c r="AA56" s="99">
        <f>IF(OR($C56="",Y56=""),"",IF(AND($C56&gt;=1001,$C56&lt;=1005),COUNTIFS($C$4:$C$1500,"&gt;=1001",$C$4:$C$1500,"&lt;=1005",Y$4:Y$1500,"&gt;"&amp;Y56)+1,IF(AND($C56&gt;=1101,$C56&lt;=1105),COUNTIFS($C$4:$C$1500,"&gt;=1101",$C$4:$C$1500,"&lt;=1105",Y$4:Y$1500,"&gt;"&amp;Y56)+1,IF(AND($C56&gt;=901,$C56&lt;=905),COUNTIFS($C$4:$C$1500,"&gt;=901",$C$4:$C$1500,"&lt;=905",Y$4:Y$1500,"&gt;"&amp;Y56)+1,IF(AND($C56&gt;=801,$C56&lt;=805),COUNTIFS($C$4:$C$1500,"&gt;=801",$C$4:$C$1500,"&lt;=805",Y$4:Y$1500,"&gt;"&amp;Y56)+1,IF(AND($C56&gt;=701,$C56&lt;=705),COUNTIFS($C$4:$C$1500,"&gt;=701",$C$4:$C$1500,"&lt;=705",Y$4:Y$1500,"&gt;"&amp;Y56)+1,IF(AND($C56&gt;=601,$C56&lt;=606),COUNTIFS($C$4:$C$1500,"&gt;=601",$C$4:$C$1500,"&lt;=606",Y$4:Y$1500,"&gt;"&amp;Y56)+1,"")))))))</f>
        <v/>
      </c>
      <c r="AB56" s="99">
        <f>IF(OR($C56="",Y56=""),"",IF(OR(AND($C56&gt;=1001,$C56&lt;=1005),AND($C56&gt;=1101,$C56&lt;=1105)),COUNTIFS($C$4:$C$1500,"&gt;=1001",$C$4:$C$1500,"&lt;=1005",Y$4:Y$1500,"&gt;"&amp;Y56)+COUNTIFS($C$4:$C$1500,"&gt;=1101",$C$4:$C$1500,"&lt;=1105",Y$4:Y$1500,"&gt;"&amp;Y56)+1,""))</f>
        <v/>
      </c>
      <c r="AC56" s="94" t="n">
        <v>75.25</v>
      </c>
      <c r="AD56" s="94" t="n">
        <v>56.25</v>
      </c>
      <c r="AE56" s="94" t="n">
        <v>27.5</v>
      </c>
      <c r="AF56" s="94" t="n">
        <v>43.75</v>
      </c>
      <c r="AG56" s="94" t="n">
        <v>45.83</v>
      </c>
      <c r="AH56" s="99">
        <f>IF(AND(AC56&gt;0,AC56&lt;36),1,IF(AND(AC56&gt;=36,AC56&lt;51),2,IF(AND(AC56&gt;=51,AC56&lt;71),3,IF(AND(AC56&gt;=71,AC56&lt;=100),4,))))</f>
        <v/>
      </c>
      <c r="AI56" s="99">
        <f>IF(AND(AD56&gt;0,AD56&lt;41),1,IF(AND(AD56&gt;=41,AD56&lt;56),2,IF(AND(AD56&gt;=56,AD56&lt;71),3,IF(AND(AD56&gt;=71,AD56&lt;=100),4,))))</f>
        <v/>
      </c>
      <c r="AJ56" s="99">
        <f>IF(AND(AE56&gt;0,AE56&lt;41),1,IF(AND(AE56&gt;=41,AE56&lt;56),2,IF(AND(AE56&gt;=56,AE56&lt;71),3,IF(AND(AE56&gt;=71,AE56&lt;=100),4,))))</f>
        <v/>
      </c>
      <c r="AK56" s="99">
        <f>IF(AND(AF56&gt;0,AF56&lt;36),1,IF(AND(AF56&gt;=36,AF56&lt;51),2,IF(AND(AF56&gt;=51,AF56&lt;66),3,IF(AND(AF56&gt;=66,AF56&lt;=100),4,))))</f>
        <v/>
      </c>
      <c r="AL56" s="100">
        <f>IF(AND(AG56&gt;0,AG56&lt;37),1,IF(AND(AG56&gt;=37,AG56&lt;58),2,IF(AND(AG56&gt;=58,AG56&lt;71),3,IF(AND(AG56&gt;=71,AG56&lt;=100),4,))))</f>
        <v/>
      </c>
      <c r="AM56" s="101">
        <f>IF((Y56&lt;&gt;"")*(K56&lt;&gt;""),Y56-K56,"")</f>
        <v/>
      </c>
      <c r="AN56" s="99">
        <f>IF((Z56&lt;&gt;"")*(L56&lt;&gt;""),Z56-L56,"")</f>
        <v/>
      </c>
      <c r="AO56" s="99">
        <f>IF((AA56&lt;&gt;"")*(M56&lt;&gt;""),AA56-M56,"")</f>
        <v/>
      </c>
      <c r="AP56" s="99">
        <f>IF((AB56&lt;&gt;"")*(N56&lt;&gt;""),AB56-N56,"")</f>
        <v/>
      </c>
      <c r="AQ56" s="94">
        <f>IF((AC56&lt;&gt;"")*(O56&lt;&gt;""),AC56-O56,"")</f>
        <v/>
      </c>
      <c r="AR56" s="94">
        <f>IF((AD56&lt;&gt;"")*(P56&lt;&gt;""),AD56-P56,"")</f>
        <v/>
      </c>
      <c r="AS56" s="94">
        <f>IF((AE56&lt;&gt;"")*(Q56&lt;&gt;""),AE56-Q56,"")</f>
        <v/>
      </c>
      <c r="AT56" s="94">
        <f>IF((AF56&lt;&gt;"")*(R56&lt;&gt;""),AF56-R56,"")</f>
        <v/>
      </c>
      <c r="AU56" s="94">
        <f>IF((AG56&lt;&gt;"")*(S56&lt;&gt;""),AG56-S56,"")</f>
        <v/>
      </c>
      <c r="AV56" s="99">
        <f>IF((AH56&lt;&gt;"")*(T56&lt;&gt;""),AH56-T56,"")</f>
        <v/>
      </c>
      <c r="AW56" s="99">
        <f>IF((AI56&lt;&gt;"")*(U56&lt;&gt;""),AI56-U56,"")</f>
        <v/>
      </c>
      <c r="AX56" s="99">
        <f>IF((AJ56&lt;&gt;"")*(V56&lt;&gt;""),AJ56-V56,"")</f>
        <v/>
      </c>
      <c r="AY56" s="99">
        <f>IF((AK56&lt;&gt;"")*(W56&lt;&gt;""),AK56-W56,"")</f>
        <v/>
      </c>
      <c r="AZ56" s="102">
        <f>IF((AL56&lt;&gt;"")*(X56&lt;&gt;""),AL56-X56,"")</f>
        <v/>
      </c>
      <c r="BA56" s="50">
        <f>IFERROR(__xludf.dummyfunction("AI(""Actúa como un tutor académico y dirígete personalmente al estudiante "" &amp; I56 &amp; "" "" &amp; J56 &amp; "" "" &amp; G56 &amp; "" "" &amp; H56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 &amp; ""'. Diferencias por área: Matemáticas ("" &amp; AQ56 &amp; ""), Ciencias Natura"&amp;"les ("" &amp; AR56 &amp; ""), Sociales ("" &amp; AS56 &amp; ""), Lectura Crítica ("" &amp; AT56 &amp; "") e Inglés ("" &amp; AU56 &amp; ""). Variación en posición: grupo ("" &amp; AN56 &amp; ""), grado ("" &amp; AO56 &amp; "") y media ("" &amp; AP56 &amp; ""). Puntajes Primer Simulacro: Global "" &amp; K56 &amp; "", Mat "" &amp; "&amp;"O4 &amp; "", Cien "" &amp; P56 &amp; "", Soc "" &amp; Q56 &amp; "", Lec "" &amp; R56 &amp; "", Ing "" &amp; S56 &amp; "". Puntajes Segundo Simulacro: Global "" &amp; Y56 &amp; "", Mat "" &amp; AC56 &amp; "", Cien "" &amp; AD56 &amp; "", Soc "" &amp; AE56 &amp; "", Lec "" &amp; AF56 &amp; "", Ing "" &amp; AG56 &amp; "". Escribe un mensaje motivador"&amp;" y breve (máximo 4 líneas)."")
"),"=AI(""Actúa como un tutor académico y dirígete personalmente al estudiante "" &amp; I56 &amp; "" "" &amp; J56 &amp; "" "" &amp; G56 &amp; "" "" &amp; H56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 &amp; ""'. Diferencias por área: Matemáticas ("" &amp; AQ56 &amp; ""), Ciencias Natur"&amp;"ales ("" &amp; AR56 &amp; ""), Sociales ("" &amp; AS56 &amp; ""), Lectura Crítica ("" &amp; AT56 &amp; "") e Inglés ("" &amp; AU56 &amp; ""). Variación en posición: grupo ("" &amp; AN56 &amp; ""), grado ("" &amp; AO56 &amp; "") y media ("" &amp; AP56 &amp; ""). Puntajes Primer Simulacro: Global "" &amp; K56 &amp; "", Mat "" &amp;"&amp;" O56 &amp; "", Cien "" &amp; P56 &amp; "", Soc "" &amp; Q56 &amp; "", Lec "" &amp; R56 &amp; "", Ing "" &amp; S56 &amp; "". Puntajes Segundo Simulacro: Global "" &amp; Y56 &amp; "", Mat "" &amp; AC56 &amp; "", Cien "" &amp; AD56 &amp; "", Soc "" &amp; AE56 &amp; "", Lec "" &amp; AF56 &amp; "", Ing "" &amp; AG56 &amp; "". Escribe un mensaje motivado"&amp;"r y breve (máximo 4 líneas)."")
")</f>
        <v/>
      </c>
    </row>
    <row r="57" ht="15.75" customHeight="1" s="42">
      <c r="A57" s="93" t="n"/>
      <c r="B57" s="94" t="inlineStr">
        <is>
          <t>Bachillerato</t>
        </is>
      </c>
      <c r="C57" s="94" t="n">
        <v>602</v>
      </c>
      <c r="D57" s="94" t="n"/>
      <c r="E57" s="95" t="n"/>
      <c r="F57" s="96">
        <f>TRIM(G57&amp;" "&amp;H57&amp;" "&amp;I57&amp;" "&amp;J57)</f>
        <v/>
      </c>
      <c r="G57" s="94" t="inlineStr">
        <is>
          <t>Guerra</t>
        </is>
      </c>
      <c r="H57" s="94" t="inlineStr">
        <is>
          <t>Soto</t>
        </is>
      </c>
      <c r="I57" s="94" t="inlineStr">
        <is>
          <t>Andrés</t>
        </is>
      </c>
      <c r="J57" s="97" t="inlineStr">
        <is>
          <t>Felipe</t>
        </is>
      </c>
      <c r="K57" s="98">
        <f>IF(SUM(O57:S57)=0, "", ROUND(((O57*3+P57*3+Q57*3+R57*3+S57*1)/13)*5,0))</f>
        <v/>
      </c>
      <c r="L57" s="99">
        <f>IF(OR($C57="",K57=""),"",COUNTIFS($C$4:$C$1500,$C57,K$4:K$1500,"&gt;"&amp;K57)+1)</f>
        <v/>
      </c>
      <c r="M57" s="99">
        <f>IF(OR($C57="",K57=""),"",IF(AND($C57&gt;=1001,$C57&lt;=1005),COUNTIFS($C$4:$C$1500,"&gt;=1001",$C$4:$C$1500,"&lt;=1005",K$4:K$1500,"&gt;"&amp;K57)+1,IF(AND($C57&gt;=1101,$C57&lt;=1105),COUNTIFS($C$4:$C$1500,"&gt;=1101",$C$4:$C$1500,"&lt;=1105",K$4:K$1500,"&gt;"&amp;K57)+1,IF(AND($C57&gt;=901,$C57&lt;=905),COUNTIFS($C$4:$C$1500,"&gt;=901",$C$4:$C$1500,"&lt;=905",K$4:K$1500,"&gt;"&amp;K57)+1,IF(AND($C57&gt;=801,$C57&lt;=805),COUNTIFS($C$4:$C$1500,"&gt;=801",$C$4:$C$1500,"&lt;=805",K$4:K$1500,"&gt;"&amp;K57)+1,IF(AND($C57&gt;=701,$C57&lt;=705),COUNTIFS($C$4:$C$1500,"&gt;=701",$C$4:$C$1500,"&lt;=705",K$4:K$1500,"&gt;"&amp;K57)+1,IF(AND($C57&gt;=601,$C57&lt;=606),COUNTIFS($C$4:$C$1500,"&gt;=601",$C$4:$C$1500,"&lt;=606",K$4:K$1500,"&gt;"&amp;K57)+1,"")))))))</f>
        <v/>
      </c>
      <c r="N57" s="99">
        <f>IF(OR($C57="",K57=""),"",IF(OR(AND($C57&gt;=1001,$C57&lt;=1005),AND($C57&gt;=1101,$C57&lt;=1105)),COUNTIFS($C$4:$C$1500,"&gt;=1001",$C$4:$C$1500,"&lt;=1005",K$4:K$1500,"&gt;"&amp;K57)+COUNTIFS($C$4:$C$1500,"&gt;=1101",$C$4:$C$1500,"&lt;=1105",K$4:K$1500,"&gt;"&amp;K57)+1,""))</f>
        <v/>
      </c>
      <c r="O57" s="94" t="n">
        <v>67.08</v>
      </c>
      <c r="P57" s="94" t="n">
        <v>52.78</v>
      </c>
      <c r="Q57" s="94" t="n">
        <v>73.95</v>
      </c>
      <c r="R57" s="94" t="n">
        <v>33.54</v>
      </c>
      <c r="S57" s="94" t="n">
        <v>67.08</v>
      </c>
      <c r="T57" s="99">
        <f>IF(AND(O57&gt;0,O57&lt;36),1,IF(AND(O57&gt;=36,O57&lt;51),2,IF(AND(O57&gt;=51,O57&lt;71),3,IF(AND(O57&gt;=71,O57&lt;=100),4,))))</f>
        <v/>
      </c>
      <c r="U57" s="99">
        <f>IF(AND(P57&gt;0,P57&lt;41),1,IF(AND(P57&gt;=41,P57&lt;56),2,IF(AND(P57&gt;=56,P57&lt;71),3,IF(AND(P57&gt;=71,P57&lt;=100),4,))))</f>
        <v/>
      </c>
      <c r="V57" s="99">
        <f>IF(AND(Q57&gt;0,Q57&lt;41),1,IF(AND(Q57&gt;=41,Q57&lt;56),2,IF(AND(Q57&gt;=56,Q57&lt;71),3,IF(AND(Q57&gt;=71,Q57&lt;=100),4,))))</f>
        <v/>
      </c>
      <c r="W57" s="99">
        <f>IF(AND(R57&gt;0,R57&lt;36),1,IF(AND(R57&gt;=36,R57&lt;51),2,IF(AND(R57&gt;=51,R57&lt;66),3,IF(AND(R57&gt;=66,R57&lt;=100),4,))))</f>
        <v/>
      </c>
      <c r="X57" s="100">
        <f>IF(AND(S57&gt;0,S57&lt;37),1,IF(AND(S57&gt;=37,S57&lt;58),2,IF(AND(S57&gt;=58,S57&lt;71),3,IF(AND(S57&gt;=71,S57&lt;=100),4,))))</f>
        <v/>
      </c>
      <c r="Y57" s="101">
        <f>IF(SUM(AC57:AG57)=0, "", ROUND(((AC57*3+AD57*3+AE57*3+AF57*3+AG57*1)/13)*5,0))</f>
        <v/>
      </c>
      <c r="Z57" s="99">
        <f>IF(OR($C57="",Y57=""),"",COUNTIFS($C$4:$C$1500,$C57,Y$4:Y$1500,"&gt;"&amp;Y57)+1)</f>
        <v/>
      </c>
      <c r="AA57" s="99">
        <f>IF(OR($C57="",Y57=""),"",IF(AND($C57&gt;=1001,$C57&lt;=1005),COUNTIFS($C$4:$C$1500,"&gt;=1001",$C$4:$C$1500,"&lt;=1005",Y$4:Y$1500,"&gt;"&amp;Y57)+1,IF(AND($C57&gt;=1101,$C57&lt;=1105),COUNTIFS($C$4:$C$1500,"&gt;=1101",$C$4:$C$1500,"&lt;=1105",Y$4:Y$1500,"&gt;"&amp;Y57)+1,IF(AND($C57&gt;=901,$C57&lt;=905),COUNTIFS($C$4:$C$1500,"&gt;=901",$C$4:$C$1500,"&lt;=905",Y$4:Y$1500,"&gt;"&amp;Y57)+1,IF(AND($C57&gt;=801,$C57&lt;=805),COUNTIFS($C$4:$C$1500,"&gt;=801",$C$4:$C$1500,"&lt;=805",Y$4:Y$1500,"&gt;"&amp;Y57)+1,IF(AND($C57&gt;=701,$C57&lt;=705),COUNTIFS($C$4:$C$1500,"&gt;=701",$C$4:$C$1500,"&lt;=705",Y$4:Y$1500,"&gt;"&amp;Y57)+1,IF(AND($C57&gt;=601,$C57&lt;=606),COUNTIFS($C$4:$C$1500,"&gt;=601",$C$4:$C$1500,"&lt;=606",Y$4:Y$1500,"&gt;"&amp;Y57)+1,"")))))))</f>
        <v/>
      </c>
      <c r="AB57" s="99">
        <f>IF(OR($C57="",Y57=""),"",IF(OR(AND($C57&gt;=1001,$C57&lt;=1005),AND($C57&gt;=1101,$C57&lt;=1105)),COUNTIFS($C$4:$C$1500,"&gt;=1001",$C$4:$C$1500,"&lt;=1005",Y$4:Y$1500,"&gt;"&amp;Y57)+COUNTIFS($C$4:$C$1500,"&gt;=1101",$C$4:$C$1500,"&lt;=1105",Y$4:Y$1500,"&gt;"&amp;Y57)+1,""))</f>
        <v/>
      </c>
      <c r="AC57" s="94" t="n">
        <v>56.25</v>
      </c>
      <c r="AD57" s="94" t="n">
        <v>59.82</v>
      </c>
      <c r="AE57" s="94" t="n">
        <v>77</v>
      </c>
      <c r="AF57" s="94" t="n">
        <v>70</v>
      </c>
      <c r="AG57" s="94" t="n">
        <v>45.83</v>
      </c>
      <c r="AH57" s="99">
        <f>IF(AND(AC57&gt;0,AC57&lt;36),1,IF(AND(AC57&gt;=36,AC57&lt;51),2,IF(AND(AC57&gt;=51,AC57&lt;71),3,IF(AND(AC57&gt;=71,AC57&lt;=100),4,))))</f>
        <v/>
      </c>
      <c r="AI57" s="99">
        <f>IF(AND(AD57&gt;0,AD57&lt;41),1,IF(AND(AD57&gt;=41,AD57&lt;56),2,IF(AND(AD57&gt;=56,AD57&lt;71),3,IF(AND(AD57&gt;=71,AD57&lt;=100),4,))))</f>
        <v/>
      </c>
      <c r="AJ57" s="99">
        <f>IF(AND(AE57&gt;0,AE57&lt;41),1,IF(AND(AE57&gt;=41,AE57&lt;56),2,IF(AND(AE57&gt;=56,AE57&lt;71),3,IF(AND(AE57&gt;=71,AE57&lt;=100),4,))))</f>
        <v/>
      </c>
      <c r="AK57" s="99">
        <f>IF(AND(AF57&gt;0,AF57&lt;36),1,IF(AND(AF57&gt;=36,AF57&lt;51),2,IF(AND(AF57&gt;=51,AF57&lt;66),3,IF(AND(AF57&gt;=66,AF57&lt;=100),4,))))</f>
        <v/>
      </c>
      <c r="AL57" s="100">
        <f>IF(AND(AG57&gt;0,AG57&lt;37),1,IF(AND(AG57&gt;=37,AG57&lt;58),2,IF(AND(AG57&gt;=58,AG57&lt;71),3,IF(AND(AG57&gt;=71,AG57&lt;=100),4,))))</f>
        <v/>
      </c>
      <c r="AM57" s="101">
        <f>IF((Y57&lt;&gt;"")*(K57&lt;&gt;""),Y57-K57,"")</f>
        <v/>
      </c>
      <c r="AN57" s="99">
        <f>IF((Z57&lt;&gt;"")*(L57&lt;&gt;""),Z57-L57,"")</f>
        <v/>
      </c>
      <c r="AO57" s="99">
        <f>IF((AA57&lt;&gt;"")*(M57&lt;&gt;""),AA57-M57,"")</f>
        <v/>
      </c>
      <c r="AP57" s="99">
        <f>IF((AB57&lt;&gt;"")*(N57&lt;&gt;""),AB57-N57,"")</f>
        <v/>
      </c>
      <c r="AQ57" s="94">
        <f>IF((AC57&lt;&gt;"")*(O57&lt;&gt;""),AC57-O57,"")</f>
        <v/>
      </c>
      <c r="AR57" s="94">
        <f>IF((AD57&lt;&gt;"")*(P57&lt;&gt;""),AD57-P57,"")</f>
        <v/>
      </c>
      <c r="AS57" s="94">
        <f>IF((AE57&lt;&gt;"")*(Q57&lt;&gt;""),AE57-Q57,"")</f>
        <v/>
      </c>
      <c r="AT57" s="94">
        <f>IF((AF57&lt;&gt;"")*(R57&lt;&gt;""),AF57-R57,"")</f>
        <v/>
      </c>
      <c r="AU57" s="94">
        <f>IF((AG57&lt;&gt;"")*(S57&lt;&gt;""),AG57-S57,"")</f>
        <v/>
      </c>
      <c r="AV57" s="99">
        <f>IF((AH57&lt;&gt;"")*(T57&lt;&gt;""),AH57-T57,"")</f>
        <v/>
      </c>
      <c r="AW57" s="99">
        <f>IF((AI57&lt;&gt;"")*(U57&lt;&gt;""),AI57-U57,"")</f>
        <v/>
      </c>
      <c r="AX57" s="99">
        <f>IF((AJ57&lt;&gt;"")*(V57&lt;&gt;""),AJ57-V57,"")</f>
        <v/>
      </c>
      <c r="AY57" s="99">
        <f>IF((AK57&lt;&gt;"")*(W57&lt;&gt;""),AK57-W57,"")</f>
        <v/>
      </c>
      <c r="AZ57" s="102">
        <f>IF((AL57&lt;&gt;"")*(X57&lt;&gt;""),AL57-X57,"")</f>
        <v/>
      </c>
      <c r="BA57" s="50">
        <f>IFERROR(__xludf.dummyfunction("AI(""Actúa como un tutor académico y dirígete personalmente al estudiante "" &amp; I57 &amp; "" "" &amp; J57 &amp; "" "" &amp; G57 &amp; "" "" &amp; H57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 &amp; ""'. Diferencias por área: Matemáticas ("" &amp; AQ57 &amp; ""), Ciencias Natura"&amp;"les ("" &amp; AR57 &amp; ""), Sociales ("" &amp; AS57 &amp; ""), Lectura Crítica ("" &amp; AT57 &amp; "") e Inglés ("" &amp; AU57 &amp; ""). Variación en posición: grupo ("" &amp; AN57 &amp; ""), grado ("" &amp; AO57 &amp; "") y media ("" &amp; AP57 &amp; ""). Puntajes Primer Simulacro: Global "" &amp; K57 &amp; "", Mat "" &amp; "&amp;"O4 &amp; "", Cien "" &amp; P57 &amp; "", Soc "" &amp; Q57 &amp; "", Lec "" &amp; R57 &amp; "", Ing "" &amp; S57 &amp; "". Puntajes Segundo Simulacro: Global "" &amp; Y57 &amp; "", Mat "" &amp; AC57 &amp; "", Cien "" &amp; AD57 &amp; "", Soc "" &amp; AE57 &amp; "", Lec "" &amp; AF57 &amp; "", Ing "" &amp; AG57 &amp; "". Escribe un mensaje motivador"&amp;" y breve (máximo 4 líneas)."")
"),"=AI(""Actúa como un tutor académico y dirígete personalmente al estudiante "" &amp; I57 &amp; "" "" &amp; J57 &amp; "" "" &amp; G57 &amp; "" "" &amp; H57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 &amp; ""'. Diferencias por área: Matemáticas ("" &amp; AQ57 &amp; ""), Ciencias Natur"&amp;"ales ("" &amp; AR57 &amp; ""), Sociales ("" &amp; AS57 &amp; ""), Lectura Crítica ("" &amp; AT57 &amp; "") e Inglés ("" &amp; AU57 &amp; ""). Variación en posición: grupo ("" &amp; AN57 &amp; ""), grado ("" &amp; AO57 &amp; "") y media ("" &amp; AP57 &amp; ""). Puntajes Primer Simulacro: Global "" &amp; K57 &amp; "", Mat "" &amp;"&amp;" O57 &amp; "", Cien "" &amp; P57 &amp; "", Soc "" &amp; Q57 &amp; "", Lec "" &amp; R57 &amp; "", Ing "" &amp; S57 &amp; "". Puntajes Segundo Simulacro: Global "" &amp; Y57 &amp; "", Mat "" &amp; AC57 &amp; "", Cien "" &amp; AD57 &amp; "", Soc "" &amp; AE57 &amp; "", Lec "" &amp; AF57 &amp; "", Ing "" &amp; AG57 &amp; "". Escribe un mensaje motivado"&amp;"r y breve (máximo 4 líneas)."")
")</f>
        <v/>
      </c>
    </row>
    <row r="58" ht="15.75" customHeight="1" s="42">
      <c r="A58" s="93" t="n"/>
      <c r="B58" s="94" t="inlineStr">
        <is>
          <t>Bachillerato</t>
        </is>
      </c>
      <c r="C58" s="94" t="n">
        <v>602</v>
      </c>
      <c r="D58" s="94" t="n"/>
      <c r="E58" s="95" t="n"/>
      <c r="F58" s="96">
        <f>TRIM(G58&amp;" "&amp;H58&amp;" "&amp;I58&amp;" "&amp;J58)</f>
        <v/>
      </c>
      <c r="G58" s="94" t="inlineStr">
        <is>
          <t>Guzmán</t>
        </is>
      </c>
      <c r="H58" s="94" t="inlineStr">
        <is>
          <t>Alcaraz</t>
        </is>
      </c>
      <c r="I58" s="94" t="inlineStr">
        <is>
          <t>Tatiana</t>
        </is>
      </c>
      <c r="J58" s="97" t="n"/>
      <c r="K58" s="98">
        <f>IF(SUM(O58:S58)=0, "", ROUND(((O58*3+P58*3+Q58*3+R58*3+S58*1)/13)*5,0))</f>
        <v/>
      </c>
      <c r="L58" s="99">
        <f>IF(OR($C58="",K58=""),"",COUNTIFS($C$4:$C$1500,$C58,K$4:K$1500,"&gt;"&amp;K58)+1)</f>
        <v/>
      </c>
      <c r="M58" s="99">
        <f>IF(OR($C58="",K58=""),"",IF(AND($C58&gt;=1001,$C58&lt;=1005),COUNTIFS($C$4:$C$1500,"&gt;=1001",$C$4:$C$1500,"&lt;=1005",K$4:K$1500,"&gt;"&amp;K58)+1,IF(AND($C58&gt;=1101,$C58&lt;=1105),COUNTIFS($C$4:$C$1500,"&gt;=1101",$C$4:$C$1500,"&lt;=1105",K$4:K$1500,"&gt;"&amp;K58)+1,IF(AND($C58&gt;=901,$C58&lt;=905),COUNTIFS($C$4:$C$1500,"&gt;=901",$C$4:$C$1500,"&lt;=905",K$4:K$1500,"&gt;"&amp;K58)+1,IF(AND($C58&gt;=801,$C58&lt;=805),COUNTIFS($C$4:$C$1500,"&gt;=801",$C$4:$C$1500,"&lt;=805",K$4:K$1500,"&gt;"&amp;K58)+1,IF(AND($C58&gt;=701,$C58&lt;=705),COUNTIFS($C$4:$C$1500,"&gt;=701",$C$4:$C$1500,"&lt;=705",K$4:K$1500,"&gt;"&amp;K58)+1,IF(AND($C58&gt;=601,$C58&lt;=606),COUNTIFS($C$4:$C$1500,"&gt;=601",$C$4:$C$1500,"&lt;=606",K$4:K$1500,"&gt;"&amp;K58)+1,"")))))))</f>
        <v/>
      </c>
      <c r="N58" s="99">
        <f>IF(OR($C58="",K58=""),"",IF(OR(AND($C58&gt;=1001,$C58&lt;=1005),AND($C58&gt;=1101,$C58&lt;=1105)),COUNTIFS($C$4:$C$1500,"&gt;=1001",$C$4:$C$1500,"&lt;=1005",K$4:K$1500,"&gt;"&amp;K58)+COUNTIFS($C$4:$C$1500,"&gt;=1101",$C$4:$C$1500,"&lt;=1105",K$4:K$1500,"&gt;"&amp;K58)+1,""))</f>
        <v/>
      </c>
      <c r="O58" s="94" t="n">
        <v>48.28</v>
      </c>
      <c r="P58" s="94" t="n">
        <v>47.92</v>
      </c>
      <c r="Q58" s="94" t="n">
        <v>56.3</v>
      </c>
      <c r="R58" s="94" t="n">
        <v>43.13</v>
      </c>
      <c r="S58" s="94" t="n">
        <v>43.13</v>
      </c>
      <c r="T58" s="99">
        <f>IF(AND(O58&gt;0,O58&lt;36),1,IF(AND(O58&gt;=36,O58&lt;51),2,IF(AND(O58&gt;=51,O58&lt;71),3,IF(AND(O58&gt;=71,O58&lt;=100),4,))))</f>
        <v/>
      </c>
      <c r="U58" s="99">
        <f>IF(AND(P58&gt;0,P58&lt;41),1,IF(AND(P58&gt;=41,P58&lt;56),2,IF(AND(P58&gt;=56,P58&lt;71),3,IF(AND(P58&gt;=71,P58&lt;=100),4,))))</f>
        <v/>
      </c>
      <c r="V58" s="99">
        <f>IF(AND(Q58&gt;0,Q58&lt;41),1,IF(AND(Q58&gt;=41,Q58&lt;56),2,IF(AND(Q58&gt;=56,Q58&lt;71),3,IF(AND(Q58&gt;=71,Q58&lt;=100),4,))))</f>
        <v/>
      </c>
      <c r="W58" s="99">
        <f>IF(AND(R58&gt;0,R58&lt;36),1,IF(AND(R58&gt;=36,R58&lt;51),2,IF(AND(R58&gt;=51,R58&lt;66),3,IF(AND(R58&gt;=66,R58&lt;=100),4,))))</f>
        <v/>
      </c>
      <c r="X58" s="100">
        <f>IF(AND(S58&gt;0,S58&lt;37),1,IF(AND(S58&gt;=37,S58&lt;58),2,IF(AND(S58&gt;=58,S58&lt;71),3,IF(AND(S58&gt;=71,S58&lt;=100),4,))))</f>
        <v/>
      </c>
      <c r="Y58" s="101">
        <f>IF(SUM(AC58:AG58)=0, "", ROUND(((AC58*3+AD58*3+AE58*3+AF58*3+AG58*1)/13)*5,0))</f>
        <v/>
      </c>
      <c r="Z58" s="99">
        <f>IF(OR($C58="",Y58=""),"",COUNTIFS($C$4:$C$1500,$C58,Y$4:Y$1500,"&gt;"&amp;Y58)+1)</f>
        <v/>
      </c>
      <c r="AA58" s="99">
        <f>IF(OR($C58="",Y58=""),"",IF(AND($C58&gt;=1001,$C58&lt;=1005),COUNTIFS($C$4:$C$1500,"&gt;=1001",$C$4:$C$1500,"&lt;=1005",Y$4:Y$1500,"&gt;"&amp;Y58)+1,IF(AND($C58&gt;=1101,$C58&lt;=1105),COUNTIFS($C$4:$C$1500,"&gt;=1101",$C$4:$C$1500,"&lt;=1105",Y$4:Y$1500,"&gt;"&amp;Y58)+1,IF(AND($C58&gt;=901,$C58&lt;=905),COUNTIFS($C$4:$C$1500,"&gt;=901",$C$4:$C$1500,"&lt;=905",Y$4:Y$1500,"&gt;"&amp;Y58)+1,IF(AND($C58&gt;=801,$C58&lt;=805),COUNTIFS($C$4:$C$1500,"&gt;=801",$C$4:$C$1500,"&lt;=805",Y$4:Y$1500,"&gt;"&amp;Y58)+1,IF(AND($C58&gt;=701,$C58&lt;=705),COUNTIFS($C$4:$C$1500,"&gt;=701",$C$4:$C$1500,"&lt;=705",Y$4:Y$1500,"&gt;"&amp;Y58)+1,IF(AND($C58&gt;=601,$C58&lt;=606),COUNTIFS($C$4:$C$1500,"&gt;=601",$C$4:$C$1500,"&lt;=606",Y$4:Y$1500,"&gt;"&amp;Y58)+1,"")))))))</f>
        <v/>
      </c>
      <c r="AB58" s="99">
        <f>IF(OR($C58="",Y58=""),"",IF(OR(AND($C58&gt;=1001,$C58&lt;=1005),AND($C58&gt;=1101,$C58&lt;=1105)),COUNTIFS($C$4:$C$1500,"&gt;=1001",$C$4:$C$1500,"&lt;=1005",Y$4:Y$1500,"&gt;"&amp;Y58)+COUNTIFS($C$4:$C$1500,"&gt;=1101",$C$4:$C$1500,"&lt;=1105",Y$4:Y$1500,"&gt;"&amp;Y58)+1,""))</f>
        <v/>
      </c>
      <c r="AC58" s="94" t="n">
        <v>53.5</v>
      </c>
      <c r="AD58" s="94" t="n">
        <v>77.38</v>
      </c>
      <c r="AE58" s="94" t="n">
        <v>57.75</v>
      </c>
      <c r="AF58" s="94" t="n">
        <v>56.88</v>
      </c>
      <c r="AG58" s="94" t="n">
        <v>55</v>
      </c>
      <c r="AH58" s="99">
        <f>IF(AND(AC58&gt;0,AC58&lt;36),1,IF(AND(AC58&gt;=36,AC58&lt;51),2,IF(AND(AC58&gt;=51,AC58&lt;71),3,IF(AND(AC58&gt;=71,AC58&lt;=100),4,))))</f>
        <v/>
      </c>
      <c r="AI58" s="99">
        <f>IF(AND(AD58&gt;0,AD58&lt;41),1,IF(AND(AD58&gt;=41,AD58&lt;56),2,IF(AND(AD58&gt;=56,AD58&lt;71),3,IF(AND(AD58&gt;=71,AD58&lt;=100),4,))))</f>
        <v/>
      </c>
      <c r="AJ58" s="99">
        <f>IF(AND(AE58&gt;0,AE58&lt;41),1,IF(AND(AE58&gt;=41,AE58&lt;56),2,IF(AND(AE58&gt;=56,AE58&lt;71),3,IF(AND(AE58&gt;=71,AE58&lt;=100),4,))))</f>
        <v/>
      </c>
      <c r="AK58" s="99">
        <f>IF(AND(AF58&gt;0,AF58&lt;36),1,IF(AND(AF58&gt;=36,AF58&lt;51),2,IF(AND(AF58&gt;=51,AF58&lt;66),3,IF(AND(AF58&gt;=66,AF58&lt;=100),4,))))</f>
        <v/>
      </c>
      <c r="AL58" s="100">
        <f>IF(AND(AG58&gt;0,AG58&lt;37),1,IF(AND(AG58&gt;=37,AG58&lt;58),2,IF(AND(AG58&gt;=58,AG58&lt;71),3,IF(AND(AG58&gt;=71,AG58&lt;=100),4,))))</f>
        <v/>
      </c>
      <c r="AM58" s="101">
        <f>IF((Y58&lt;&gt;"")*(K58&lt;&gt;""),Y58-K58,"")</f>
        <v/>
      </c>
      <c r="AN58" s="99">
        <f>IF((Z58&lt;&gt;"")*(L58&lt;&gt;""),Z58-L58,"")</f>
        <v/>
      </c>
      <c r="AO58" s="99">
        <f>IF((AA58&lt;&gt;"")*(M58&lt;&gt;""),AA58-M58,"")</f>
        <v/>
      </c>
      <c r="AP58" s="99">
        <f>IF((AB58&lt;&gt;"")*(N58&lt;&gt;""),AB58-N58,"")</f>
        <v/>
      </c>
      <c r="AQ58" s="94">
        <f>IF((AC58&lt;&gt;"")*(O58&lt;&gt;""),AC58-O58,"")</f>
        <v/>
      </c>
      <c r="AR58" s="94">
        <f>IF((AD58&lt;&gt;"")*(P58&lt;&gt;""),AD58-P58,"")</f>
        <v/>
      </c>
      <c r="AS58" s="94">
        <f>IF((AE58&lt;&gt;"")*(Q58&lt;&gt;""),AE58-Q58,"")</f>
        <v/>
      </c>
      <c r="AT58" s="94">
        <f>IF((AF58&lt;&gt;"")*(R58&lt;&gt;""),AF58-R58,"")</f>
        <v/>
      </c>
      <c r="AU58" s="94">
        <f>IF((AG58&lt;&gt;"")*(S58&lt;&gt;""),AG58-S58,"")</f>
        <v/>
      </c>
      <c r="AV58" s="99">
        <f>IF((AH58&lt;&gt;"")*(T58&lt;&gt;""),AH58-T58,"")</f>
        <v/>
      </c>
      <c r="AW58" s="99">
        <f>IF((AI58&lt;&gt;"")*(U58&lt;&gt;""),AI58-U58,"")</f>
        <v/>
      </c>
      <c r="AX58" s="99">
        <f>IF((AJ58&lt;&gt;"")*(V58&lt;&gt;""),AJ58-V58,"")</f>
        <v/>
      </c>
      <c r="AY58" s="99">
        <f>IF((AK58&lt;&gt;"")*(W58&lt;&gt;""),AK58-W58,"")</f>
        <v/>
      </c>
      <c r="AZ58" s="102">
        <f>IF((AL58&lt;&gt;"")*(X58&lt;&gt;""),AL58-X58,"")</f>
        <v/>
      </c>
      <c r="BA58" s="50">
        <f>IFERROR(__xludf.dummyfunction("AI(""Actúa como un tutor académico y dirígete personalmente al estudiante "" &amp; I58 &amp; "" "" &amp; J58 &amp; "" "" &amp; G58 &amp; "" "" &amp; H58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 &amp; ""'. Diferencias por área: Matemáticas ("" &amp; AQ58 &amp; ""), Ciencias Natura"&amp;"les ("" &amp; AR58 &amp; ""), Sociales ("" &amp; AS58 &amp; ""), Lectura Crítica ("" &amp; AT58 &amp; "") e Inglés ("" &amp; AU58 &amp; ""). Variación en posición: grupo ("" &amp; AN58 &amp; ""), grado ("" &amp; AO58 &amp; "") y media ("" &amp; AP58 &amp; ""). Puntajes Primer Simulacro: Global "" &amp; K58 &amp; "", Mat "" &amp; "&amp;"O4 &amp; "", Cien "" &amp; P58 &amp; "", Soc "" &amp; Q58 &amp; "", Lec "" &amp; R58 &amp; "", Ing "" &amp; S58 &amp; "". Puntajes Segundo Simulacro: Global "" &amp; Y58 &amp; "", Mat "" &amp; AC58 &amp; "", Cien "" &amp; AD58 &amp; "", Soc "" &amp; AE58 &amp; "", Lec "" &amp; AF58 &amp; "", Ing "" &amp; AG58 &amp; "". Escribe un mensaje motivador"&amp;" y breve (máximo 4 líneas)."")
"),"=AI(""Actúa como un tutor académico y dirígete personalmente al estudiante "" &amp; I58 &amp; "" "" &amp; J58 &amp; "" "" &amp; G58 &amp; "" "" &amp; H58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 &amp; ""'. Diferencias por área: Matemáticas ("" &amp; AQ58 &amp; ""), Ciencias Natur"&amp;"ales ("" &amp; AR58 &amp; ""), Sociales ("" &amp; AS58 &amp; ""), Lectura Crítica ("" &amp; AT58 &amp; "") e Inglés ("" &amp; AU58 &amp; ""). Variación en posición: grupo ("" &amp; AN58 &amp; ""), grado ("" &amp; AO58 &amp; "") y media ("" &amp; AP58 &amp; ""). Puntajes Primer Simulacro: Global "" &amp; K58 &amp; "", Mat "" &amp;"&amp;" O58 &amp; "", Cien "" &amp; P58 &amp; "", Soc "" &amp; Q58 &amp; "", Lec "" &amp; R58 &amp; "", Ing "" &amp; S58 &amp; "". Puntajes Segundo Simulacro: Global "" &amp; Y58 &amp; "", Mat "" &amp; AC58 &amp; "", Cien "" &amp; AD58 &amp; "", Soc "" &amp; AE58 &amp; "", Lec "" &amp; AF58 &amp; "", Ing "" &amp; AG58 &amp; "". Escribe un mensaje motivado"&amp;"r y breve (máximo 4 líneas)."")
")</f>
        <v/>
      </c>
    </row>
    <row r="59" ht="15.75" customHeight="1" s="42">
      <c r="A59" s="93" t="n"/>
      <c r="B59" s="94" t="inlineStr">
        <is>
          <t>Bachillerato</t>
        </is>
      </c>
      <c r="C59" s="94" t="n">
        <v>602</v>
      </c>
      <c r="D59" s="94" t="n"/>
      <c r="E59" s="95" t="n"/>
      <c r="F59" s="96">
        <f>TRIM(G59&amp;" "&amp;H59&amp;" "&amp;I59&amp;" "&amp;J59)</f>
        <v/>
      </c>
      <c r="G59" s="94" t="inlineStr">
        <is>
          <t>Hernandez</t>
        </is>
      </c>
      <c r="H59" s="94" t="inlineStr">
        <is>
          <t>Gomez</t>
        </is>
      </c>
      <c r="I59" s="94" t="inlineStr">
        <is>
          <t>Jose</t>
        </is>
      </c>
      <c r="J59" s="97" t="inlineStr">
        <is>
          <t>Manuel</t>
        </is>
      </c>
      <c r="K59" s="98">
        <f>IF(SUM(O59:S59)=0, "", ROUND(((O59*3+P59*3+Q59*3+R59*3+S59*1)/13)*5,0))</f>
        <v/>
      </c>
      <c r="L59" s="99">
        <f>IF(OR($C59="",K59=""),"",COUNTIFS($C$4:$C$1500,$C59,K$4:K$1500,"&gt;"&amp;K59)+1)</f>
        <v/>
      </c>
      <c r="M59" s="99">
        <f>IF(OR($C59="",K59=""),"",IF(AND($C59&gt;=1001,$C59&lt;=1005),COUNTIFS($C$4:$C$1500,"&gt;=1001",$C$4:$C$1500,"&lt;=1005",K$4:K$1500,"&gt;"&amp;K59)+1,IF(AND($C59&gt;=1101,$C59&lt;=1105),COUNTIFS($C$4:$C$1500,"&gt;=1101",$C$4:$C$1500,"&lt;=1105",K$4:K$1500,"&gt;"&amp;K59)+1,IF(AND($C59&gt;=901,$C59&lt;=905),COUNTIFS($C$4:$C$1500,"&gt;=901",$C$4:$C$1500,"&lt;=905",K$4:K$1500,"&gt;"&amp;K59)+1,IF(AND($C59&gt;=801,$C59&lt;=805),COUNTIFS($C$4:$C$1500,"&gt;=801",$C$4:$C$1500,"&lt;=805",K$4:K$1500,"&gt;"&amp;K59)+1,IF(AND($C59&gt;=701,$C59&lt;=705),COUNTIFS($C$4:$C$1500,"&gt;=701",$C$4:$C$1500,"&lt;=705",K$4:K$1500,"&gt;"&amp;K59)+1,IF(AND($C59&gt;=601,$C59&lt;=606),COUNTIFS($C$4:$C$1500,"&gt;=601",$C$4:$C$1500,"&lt;=606",K$4:K$1500,"&gt;"&amp;K59)+1,"")))))))</f>
        <v/>
      </c>
      <c r="N59" s="99">
        <f>IF(OR($C59="",K59=""),"",IF(OR(AND($C59&gt;=1001,$C59&lt;=1005),AND($C59&gt;=1101,$C59&lt;=1105)),COUNTIFS($C$4:$C$1500,"&gt;=1001",$C$4:$C$1500,"&lt;=1005",K$4:K$1500,"&gt;"&amp;K59)+COUNTIFS($C$4:$C$1500,"&gt;=1101",$C$4:$C$1500,"&lt;=1105",K$4:K$1500,"&gt;"&amp;K59)+1,""))</f>
        <v/>
      </c>
      <c r="O59" s="94" t="n">
        <v>33</v>
      </c>
      <c r="P59" s="94" t="n">
        <v>42</v>
      </c>
      <c r="Q59" s="94" t="n">
        <v>45</v>
      </c>
      <c r="R59" s="94" t="n">
        <v>63</v>
      </c>
      <c r="S59" s="94" t="n">
        <v>58</v>
      </c>
      <c r="T59" s="99">
        <f>IF(AND(O59&gt;0,O59&lt;36),1,IF(AND(O59&gt;=36,O59&lt;51),2,IF(AND(O59&gt;=51,O59&lt;71),3,IF(AND(O59&gt;=71,O59&lt;=100),4,))))</f>
        <v/>
      </c>
      <c r="U59" s="99">
        <f>IF(AND(P59&gt;0,P59&lt;41),1,IF(AND(P59&gt;=41,P59&lt;56),2,IF(AND(P59&gt;=56,P59&lt;71),3,IF(AND(P59&gt;=71,P59&lt;=100),4,))))</f>
        <v/>
      </c>
      <c r="V59" s="99">
        <f>IF(AND(Q59&gt;0,Q59&lt;41),1,IF(AND(Q59&gt;=41,Q59&lt;56),2,IF(AND(Q59&gt;=56,Q59&lt;71),3,IF(AND(Q59&gt;=71,Q59&lt;=100),4,))))</f>
        <v/>
      </c>
      <c r="W59" s="99">
        <f>IF(AND(R59&gt;0,R59&lt;36),1,IF(AND(R59&gt;=36,R59&lt;51),2,IF(AND(R59&gt;=51,R59&lt;66),3,IF(AND(R59&gt;=66,R59&lt;=100),4,))))</f>
        <v/>
      </c>
      <c r="X59" s="100">
        <f>IF(AND(S59&gt;0,S59&lt;37),1,IF(AND(S59&gt;=37,S59&lt;58),2,IF(AND(S59&gt;=58,S59&lt;71),3,IF(AND(S59&gt;=71,S59&lt;=100),4,))))</f>
        <v/>
      </c>
      <c r="Y59" s="101">
        <f>IF(SUM(AC59:AG59)=0, "", ROUND(((AC59*3+AD59*3+AE59*3+AF59*3+AG59*1)/13)*5,0))</f>
        <v/>
      </c>
      <c r="Z59" s="99">
        <f>IF(OR($C59="",Y59=""),"",COUNTIFS($C$4:$C$1500,$C59,Y$4:Y$1500,"&gt;"&amp;Y59)+1)</f>
        <v/>
      </c>
      <c r="AA59" s="99">
        <f>IF(OR($C59="",Y59=""),"",IF(AND($C59&gt;=1001,$C59&lt;=1005),COUNTIFS($C$4:$C$1500,"&gt;=1001",$C$4:$C$1500,"&lt;=1005",Y$4:Y$1500,"&gt;"&amp;Y59)+1,IF(AND($C59&gt;=1101,$C59&lt;=1105),COUNTIFS($C$4:$C$1500,"&gt;=1101",$C$4:$C$1500,"&lt;=1105",Y$4:Y$1500,"&gt;"&amp;Y59)+1,IF(AND($C59&gt;=901,$C59&lt;=905),COUNTIFS($C$4:$C$1500,"&gt;=901",$C$4:$C$1500,"&lt;=905",Y$4:Y$1500,"&gt;"&amp;Y59)+1,IF(AND($C59&gt;=801,$C59&lt;=805),COUNTIFS($C$4:$C$1500,"&gt;=801",$C$4:$C$1500,"&lt;=805",Y$4:Y$1500,"&gt;"&amp;Y59)+1,IF(AND($C59&gt;=701,$C59&lt;=705),COUNTIFS($C$4:$C$1500,"&gt;=701",$C$4:$C$1500,"&lt;=705",Y$4:Y$1500,"&gt;"&amp;Y59)+1,IF(AND($C59&gt;=601,$C59&lt;=606),COUNTIFS($C$4:$C$1500,"&gt;=601",$C$4:$C$1500,"&lt;=606",Y$4:Y$1500,"&gt;"&amp;Y59)+1,"")))))))</f>
        <v/>
      </c>
      <c r="AB59" s="99">
        <f>IF(OR($C59="",Y59=""),"",IF(OR(AND($C59&gt;=1001,$C59&lt;=1005),AND($C59&gt;=1101,$C59&lt;=1105)),COUNTIFS($C$4:$C$1500,"&gt;=1001",$C$4:$C$1500,"&lt;=1005",Y$4:Y$1500,"&gt;"&amp;Y59)+COUNTIFS($C$4:$C$1500,"&gt;=1101",$C$4:$C$1500,"&lt;=1105",Y$4:Y$1500,"&gt;"&amp;Y59)+1,""))</f>
        <v/>
      </c>
      <c r="AC59" s="94" t="n">
        <v>54.75</v>
      </c>
      <c r="AD59" s="94" t="n">
        <v>63.1</v>
      </c>
      <c r="AE59" s="94" t="n">
        <v>46.75</v>
      </c>
      <c r="AF59" s="94" t="n">
        <v>56.88</v>
      </c>
      <c r="AG59" s="94" t="n">
        <v>77.92</v>
      </c>
      <c r="AH59" s="99">
        <f>IF(AND(AC59&gt;0,AC59&lt;36),1,IF(AND(AC59&gt;=36,AC59&lt;51),2,IF(AND(AC59&gt;=51,AC59&lt;71),3,IF(AND(AC59&gt;=71,AC59&lt;=100),4,))))</f>
        <v/>
      </c>
      <c r="AI59" s="99">
        <f>IF(AND(AD59&gt;0,AD59&lt;41),1,IF(AND(AD59&gt;=41,AD59&lt;56),2,IF(AND(AD59&gt;=56,AD59&lt;71),3,IF(AND(AD59&gt;=71,AD59&lt;=100),4,))))</f>
        <v/>
      </c>
      <c r="AJ59" s="99">
        <f>IF(AND(AE59&gt;0,AE59&lt;41),1,IF(AND(AE59&gt;=41,AE59&lt;56),2,IF(AND(AE59&gt;=56,AE59&lt;71),3,IF(AND(AE59&gt;=71,AE59&lt;=100),4,))))</f>
        <v/>
      </c>
      <c r="AK59" s="99">
        <f>IF(AND(AF59&gt;0,AF59&lt;36),1,IF(AND(AF59&gt;=36,AF59&lt;51),2,IF(AND(AF59&gt;=51,AF59&lt;66),3,IF(AND(AF59&gt;=66,AF59&lt;=100),4,))))</f>
        <v/>
      </c>
      <c r="AL59" s="100">
        <f>IF(AND(AG59&gt;0,AG59&lt;37),1,IF(AND(AG59&gt;=37,AG59&lt;58),2,IF(AND(AG59&gt;=58,AG59&lt;71),3,IF(AND(AG59&gt;=71,AG59&lt;=100),4,))))</f>
        <v/>
      </c>
      <c r="AM59" s="101">
        <f>IF((Y59&lt;&gt;"")*(K59&lt;&gt;""),Y59-K59,"")</f>
        <v/>
      </c>
      <c r="AN59" s="99">
        <f>IF((Z59&lt;&gt;"")*(L59&lt;&gt;""),Z59-L59,"")</f>
        <v/>
      </c>
      <c r="AO59" s="99">
        <f>IF((AA59&lt;&gt;"")*(M59&lt;&gt;""),AA59-M59,"")</f>
        <v/>
      </c>
      <c r="AP59" s="99">
        <f>IF((AB59&lt;&gt;"")*(N59&lt;&gt;""),AB59-N59,"")</f>
        <v/>
      </c>
      <c r="AQ59" s="94">
        <f>IF((AC59&lt;&gt;"")*(O59&lt;&gt;""),AC59-O59,"")</f>
        <v/>
      </c>
      <c r="AR59" s="94">
        <f>IF((AD59&lt;&gt;"")*(P59&lt;&gt;""),AD59-P59,"")</f>
        <v/>
      </c>
      <c r="AS59" s="94">
        <f>IF((AE59&lt;&gt;"")*(Q59&lt;&gt;""),AE59-Q59,"")</f>
        <v/>
      </c>
      <c r="AT59" s="94">
        <f>IF((AF59&lt;&gt;"")*(R59&lt;&gt;""),AF59-R59,"")</f>
        <v/>
      </c>
      <c r="AU59" s="94">
        <f>IF((AG59&lt;&gt;"")*(S59&lt;&gt;""),AG59-S59,"")</f>
        <v/>
      </c>
      <c r="AV59" s="99">
        <f>IF((AH59&lt;&gt;"")*(T59&lt;&gt;""),AH59-T59,"")</f>
        <v/>
      </c>
      <c r="AW59" s="99">
        <f>IF((AI59&lt;&gt;"")*(U59&lt;&gt;""),AI59-U59,"")</f>
        <v/>
      </c>
      <c r="AX59" s="99">
        <f>IF((AJ59&lt;&gt;"")*(V59&lt;&gt;""),AJ59-V59,"")</f>
        <v/>
      </c>
      <c r="AY59" s="99">
        <f>IF((AK59&lt;&gt;"")*(W59&lt;&gt;""),AK59-W59,"")</f>
        <v/>
      </c>
      <c r="AZ59" s="102">
        <f>IF((AL59&lt;&gt;"")*(X59&lt;&gt;""),AL59-X59,"")</f>
        <v/>
      </c>
      <c r="BA59" s="50">
        <f>IFERROR(__xludf.dummyfunction("AI(""Actúa como un tutor académico y dirígete personalmente al estudiante "" &amp; I59 &amp; "" "" &amp; J59 &amp; "" "" &amp; G59 &amp; "" "" &amp; H59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 &amp; ""'. Diferencias por área: Matemáticas ("" &amp; AQ59 &amp; ""), Ciencias Natura"&amp;"les ("" &amp; AR59 &amp; ""), Sociales ("" &amp; AS59 &amp; ""), Lectura Crítica ("" &amp; AT59 &amp; "") e Inglés ("" &amp; AU59 &amp; ""). Variación en posición: grupo ("" &amp; AN59 &amp; ""), grado ("" &amp; AO59 &amp; "") y media ("" &amp; AP59 &amp; ""). Puntajes Primer Simulacro: Global "" &amp; K59 &amp; "", Mat "" &amp; "&amp;"O4 &amp; "", Cien "" &amp; P59 &amp; "", Soc "" &amp; Q59 &amp; "", Lec "" &amp; R59 &amp; "", Ing "" &amp; S59 &amp; "". Puntajes Segundo Simulacro: Global "" &amp; Y59 &amp; "", Mat "" &amp; AC59 &amp; "", Cien "" &amp; AD59 &amp; "", Soc "" &amp; AE59 &amp; "", Lec "" &amp; AF59 &amp; "", Ing "" &amp; AG59 &amp; "". Escribe un mensaje motivador"&amp;" y breve (máximo 4 líneas)."")
"),"=AI(""Actúa como un tutor académico y dirígete personalmente al estudiante "" &amp; I59 &amp; "" "" &amp; J59 &amp; "" "" &amp; G59 &amp; "" "" &amp; H59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 &amp; ""'. Diferencias por área: Matemáticas ("" &amp; AQ59 &amp; ""), Ciencias Natur"&amp;"ales ("" &amp; AR59 &amp; ""), Sociales ("" &amp; AS59 &amp; ""), Lectura Crítica ("" &amp; AT59 &amp; "") e Inglés ("" &amp; AU59 &amp; ""). Variación en posición: grupo ("" &amp; AN59 &amp; ""), grado ("" &amp; AO59 &amp; "") y media ("" &amp; AP59 &amp; ""). Puntajes Primer Simulacro: Global "" &amp; K59 &amp; "", Mat "" &amp;"&amp;" O59 &amp; "", Cien "" &amp; P59 &amp; "", Soc "" &amp; Q59 &amp; "", Lec "" &amp; R59 &amp; "", Ing "" &amp; S59 &amp; "". Puntajes Segundo Simulacro: Global "" &amp; Y59 &amp; "", Mat "" &amp; AC59 &amp; "", Cien "" &amp; AD59 &amp; "", Soc "" &amp; AE59 &amp; "", Lec "" &amp; AF59 &amp; "", Ing "" &amp; AG59 &amp; "". Escribe un mensaje motivado"&amp;"r y breve (máximo 4 líneas)."")
")</f>
        <v/>
      </c>
    </row>
    <row r="60" ht="15.75" customHeight="1" s="42">
      <c r="A60" s="93" t="n"/>
      <c r="B60" s="94" t="inlineStr">
        <is>
          <t>Bachillerato</t>
        </is>
      </c>
      <c r="C60" s="94" t="n">
        <v>602</v>
      </c>
      <c r="D60" s="94" t="n"/>
      <c r="E60" s="95" t="n"/>
      <c r="F60" s="96">
        <f>TRIM(G60&amp;" "&amp;H60&amp;" "&amp;I60&amp;" "&amp;J60)</f>
        <v/>
      </c>
      <c r="G60" s="94" t="inlineStr">
        <is>
          <t>Holguin</t>
        </is>
      </c>
      <c r="H60" s="94" t="inlineStr">
        <is>
          <t>David</t>
        </is>
      </c>
      <c r="I60" s="94" t="inlineStr">
        <is>
          <t>Martina</t>
        </is>
      </c>
      <c r="J60" s="97" t="n"/>
      <c r="K60" s="98">
        <f>IF(SUM(O60:S60)=0, "", ROUND(((O60*3+P60*3+Q60*3+R60*3+S60*1)/13)*5,0))</f>
        <v/>
      </c>
      <c r="L60" s="99">
        <f>IF(OR($C60="",K60=""),"",COUNTIFS($C$4:$C$1500,$C60,K$4:K$1500,"&gt;"&amp;K60)+1)</f>
        <v/>
      </c>
      <c r="M60" s="99">
        <f>IF(OR($C60="",K60=""),"",IF(AND($C60&gt;=1001,$C60&lt;=1005),COUNTIFS($C$4:$C$1500,"&gt;=1001",$C$4:$C$1500,"&lt;=1005",K$4:K$1500,"&gt;"&amp;K60)+1,IF(AND($C60&gt;=1101,$C60&lt;=1105),COUNTIFS($C$4:$C$1500,"&gt;=1101",$C$4:$C$1500,"&lt;=1105",K$4:K$1500,"&gt;"&amp;K60)+1,IF(AND($C60&gt;=901,$C60&lt;=905),COUNTIFS($C$4:$C$1500,"&gt;=901",$C$4:$C$1500,"&lt;=905",K$4:K$1500,"&gt;"&amp;K60)+1,IF(AND($C60&gt;=801,$C60&lt;=805),COUNTIFS($C$4:$C$1500,"&gt;=801",$C$4:$C$1500,"&lt;=805",K$4:K$1500,"&gt;"&amp;K60)+1,IF(AND($C60&gt;=701,$C60&lt;=705),COUNTIFS($C$4:$C$1500,"&gt;=701",$C$4:$C$1500,"&lt;=705",K$4:K$1500,"&gt;"&amp;K60)+1,IF(AND($C60&gt;=601,$C60&lt;=606),COUNTIFS($C$4:$C$1500,"&gt;=601",$C$4:$C$1500,"&lt;=606",K$4:K$1500,"&gt;"&amp;K60)+1,"")))))))</f>
        <v/>
      </c>
      <c r="N60" s="99">
        <f>IF(OR($C60="",K60=""),"",IF(OR(AND($C60&gt;=1001,$C60&lt;=1005),AND($C60&gt;=1101,$C60&lt;=1105)),COUNTIFS($C$4:$C$1500,"&gt;=1001",$C$4:$C$1500,"&lt;=1005",K$4:K$1500,"&gt;"&amp;K60)+COUNTIFS($C$4:$C$1500,"&gt;=1101",$C$4:$C$1500,"&lt;=1105",K$4:K$1500,"&gt;"&amp;K60)+1,""))</f>
        <v/>
      </c>
      <c r="O60" s="94" t="n">
        <v>35.65</v>
      </c>
      <c r="P60" s="94" t="n">
        <v>57.08</v>
      </c>
      <c r="Q60" s="94" t="n">
        <v>37.82</v>
      </c>
      <c r="R60" s="94" t="n">
        <v>52.71</v>
      </c>
      <c r="S60" s="94" t="n">
        <v>47.92</v>
      </c>
      <c r="T60" s="99">
        <f>IF(AND(O60&gt;0,O60&lt;36),1,IF(AND(O60&gt;=36,O60&lt;51),2,IF(AND(O60&gt;=51,O60&lt;71),3,IF(AND(O60&gt;=71,O60&lt;=100),4,))))</f>
        <v/>
      </c>
      <c r="U60" s="99">
        <f>IF(AND(P60&gt;0,P60&lt;41),1,IF(AND(P60&gt;=41,P60&lt;56),2,IF(AND(P60&gt;=56,P60&lt;71),3,IF(AND(P60&gt;=71,P60&lt;=100),4,))))</f>
        <v/>
      </c>
      <c r="V60" s="99">
        <f>IF(AND(Q60&gt;0,Q60&lt;41),1,IF(AND(Q60&gt;=41,Q60&lt;56),2,IF(AND(Q60&gt;=56,Q60&lt;71),3,IF(AND(Q60&gt;=71,Q60&lt;=100),4,))))</f>
        <v/>
      </c>
      <c r="W60" s="99">
        <f>IF(AND(R60&gt;0,R60&lt;36),1,IF(AND(R60&gt;=36,R60&lt;51),2,IF(AND(R60&gt;=51,R60&lt;66),3,IF(AND(R60&gt;=66,R60&lt;=100),4,))))</f>
        <v/>
      </c>
      <c r="X60" s="100">
        <f>IF(AND(S60&gt;0,S60&lt;37),1,IF(AND(S60&gt;=37,S60&lt;58),2,IF(AND(S60&gt;=58,S60&lt;71),3,IF(AND(S60&gt;=71,S60&lt;=100),4,))))</f>
        <v/>
      </c>
      <c r="Y60" s="101">
        <f>IF(SUM(AC60:AG60)=0, "", ROUND(((AC60*3+AD60*3+AE60*3+AF60*3+AG60*1)/13)*5,0))</f>
        <v/>
      </c>
      <c r="Z60" s="99">
        <f>IF(OR($C60="",Y60=""),"",COUNTIFS($C$4:$C$1500,$C60,Y$4:Y$1500,"&gt;"&amp;Y60)+1)</f>
        <v/>
      </c>
      <c r="AA60" s="99">
        <f>IF(OR($C60="",Y60=""),"",IF(AND($C60&gt;=1001,$C60&lt;=1005),COUNTIFS($C$4:$C$1500,"&gt;=1001",$C$4:$C$1500,"&lt;=1005",Y$4:Y$1500,"&gt;"&amp;Y60)+1,IF(AND($C60&gt;=1101,$C60&lt;=1105),COUNTIFS($C$4:$C$1500,"&gt;=1101",$C$4:$C$1500,"&lt;=1105",Y$4:Y$1500,"&gt;"&amp;Y60)+1,IF(AND($C60&gt;=901,$C60&lt;=905),COUNTIFS($C$4:$C$1500,"&gt;=901",$C$4:$C$1500,"&lt;=905",Y$4:Y$1500,"&gt;"&amp;Y60)+1,IF(AND($C60&gt;=801,$C60&lt;=805),COUNTIFS($C$4:$C$1500,"&gt;=801",$C$4:$C$1500,"&lt;=805",Y$4:Y$1500,"&gt;"&amp;Y60)+1,IF(AND($C60&gt;=701,$C60&lt;=705),COUNTIFS($C$4:$C$1500,"&gt;=701",$C$4:$C$1500,"&lt;=705",Y$4:Y$1500,"&gt;"&amp;Y60)+1,IF(AND($C60&gt;=601,$C60&lt;=606),COUNTIFS($C$4:$C$1500,"&gt;=601",$C$4:$C$1500,"&lt;=606",Y$4:Y$1500,"&gt;"&amp;Y60)+1,"")))))))</f>
        <v/>
      </c>
      <c r="AB60" s="99">
        <f>IF(OR($C60="",Y60=""),"",IF(OR(AND($C60&gt;=1001,$C60&lt;=1005),AND($C60&gt;=1101,$C60&lt;=1105)),COUNTIFS($C$4:$C$1500,"&gt;=1001",$C$4:$C$1500,"&lt;=1005",Y$4:Y$1500,"&gt;"&amp;Y60)+COUNTIFS($C$4:$C$1500,"&gt;=1101",$C$4:$C$1500,"&lt;=1105",Y$4:Y$1500,"&gt;"&amp;Y60)+1,""))</f>
        <v/>
      </c>
      <c r="AC60" s="94" t="n">
        <v>45.25</v>
      </c>
      <c r="AD60" s="94" t="n">
        <v>56.25</v>
      </c>
      <c r="AE60" s="94" t="n">
        <v>57.75</v>
      </c>
      <c r="AF60" s="94" t="n">
        <v>56.88</v>
      </c>
      <c r="AG60" s="94" t="n">
        <v>50.42</v>
      </c>
      <c r="AH60" s="99">
        <f>IF(AND(AC60&gt;0,AC60&lt;36),1,IF(AND(AC60&gt;=36,AC60&lt;51),2,IF(AND(AC60&gt;=51,AC60&lt;71),3,IF(AND(AC60&gt;=71,AC60&lt;=100),4,))))</f>
        <v/>
      </c>
      <c r="AI60" s="99">
        <f>IF(AND(AD60&gt;0,AD60&lt;41),1,IF(AND(AD60&gt;=41,AD60&lt;56),2,IF(AND(AD60&gt;=56,AD60&lt;71),3,IF(AND(AD60&gt;=71,AD60&lt;=100),4,))))</f>
        <v/>
      </c>
      <c r="AJ60" s="99">
        <f>IF(AND(AE60&gt;0,AE60&lt;41),1,IF(AND(AE60&gt;=41,AE60&lt;56),2,IF(AND(AE60&gt;=56,AE60&lt;71),3,IF(AND(AE60&gt;=71,AE60&lt;=100),4,))))</f>
        <v/>
      </c>
      <c r="AK60" s="99">
        <f>IF(AND(AF60&gt;0,AF60&lt;36),1,IF(AND(AF60&gt;=36,AF60&lt;51),2,IF(AND(AF60&gt;=51,AF60&lt;66),3,IF(AND(AF60&gt;=66,AF60&lt;=100),4,))))</f>
        <v/>
      </c>
      <c r="AL60" s="100">
        <f>IF(AND(AG60&gt;0,AG60&lt;37),1,IF(AND(AG60&gt;=37,AG60&lt;58),2,IF(AND(AG60&gt;=58,AG60&lt;71),3,IF(AND(AG60&gt;=71,AG60&lt;=100),4,))))</f>
        <v/>
      </c>
      <c r="AM60" s="101">
        <f>IF((Y60&lt;&gt;"")*(K60&lt;&gt;""),Y60-K60,"")</f>
        <v/>
      </c>
      <c r="AN60" s="99">
        <f>IF((Z60&lt;&gt;"")*(L60&lt;&gt;""),Z60-L60,"")</f>
        <v/>
      </c>
      <c r="AO60" s="99">
        <f>IF((AA60&lt;&gt;"")*(M60&lt;&gt;""),AA60-M60,"")</f>
        <v/>
      </c>
      <c r="AP60" s="99">
        <f>IF((AB60&lt;&gt;"")*(N60&lt;&gt;""),AB60-N60,"")</f>
        <v/>
      </c>
      <c r="AQ60" s="94">
        <f>IF((AC60&lt;&gt;"")*(O60&lt;&gt;""),AC60-O60,"")</f>
        <v/>
      </c>
      <c r="AR60" s="94">
        <f>IF((AD60&lt;&gt;"")*(P60&lt;&gt;""),AD60-P60,"")</f>
        <v/>
      </c>
      <c r="AS60" s="94">
        <f>IF((AE60&lt;&gt;"")*(Q60&lt;&gt;""),AE60-Q60,"")</f>
        <v/>
      </c>
      <c r="AT60" s="94">
        <f>IF((AF60&lt;&gt;"")*(R60&lt;&gt;""),AF60-R60,"")</f>
        <v/>
      </c>
      <c r="AU60" s="94">
        <f>IF((AG60&lt;&gt;"")*(S60&lt;&gt;""),AG60-S60,"")</f>
        <v/>
      </c>
      <c r="AV60" s="99">
        <f>IF((AH60&lt;&gt;"")*(T60&lt;&gt;""),AH60-T60,"")</f>
        <v/>
      </c>
      <c r="AW60" s="99">
        <f>IF((AI60&lt;&gt;"")*(U60&lt;&gt;""),AI60-U60,"")</f>
        <v/>
      </c>
      <c r="AX60" s="99">
        <f>IF((AJ60&lt;&gt;"")*(V60&lt;&gt;""),AJ60-V60,"")</f>
        <v/>
      </c>
      <c r="AY60" s="99">
        <f>IF((AK60&lt;&gt;"")*(W60&lt;&gt;""),AK60-W60,"")</f>
        <v/>
      </c>
      <c r="AZ60" s="102">
        <f>IF((AL60&lt;&gt;"")*(X60&lt;&gt;""),AL60-X60,"")</f>
        <v/>
      </c>
      <c r="BA60" s="50">
        <f>IFERROR(__xludf.dummyfunction("AI(""Actúa como un tutor académico y dirígete personalmente al estudiante "" &amp; I60 &amp; "" "" &amp; J60 &amp; "" "" &amp; G60 &amp; "" "" &amp; H60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 &amp; ""'. Diferencias por área: Matemáticas ("" &amp; AQ60 &amp; ""), Ciencias Natura"&amp;"les ("" &amp; AR60 &amp; ""), Sociales ("" &amp; AS60 &amp; ""), Lectura Crítica ("" &amp; AT60 &amp; "") e Inglés ("" &amp; AU60 &amp; ""). Variación en posición: grupo ("" &amp; AN60 &amp; ""), grado ("" &amp; AO60 &amp; "") y media ("" &amp; AP60 &amp; ""). Puntajes Primer Simulacro: Global "" &amp; K60 &amp; "", Mat "" &amp; "&amp;"O4 &amp; "", Cien "" &amp; P60 &amp; "", Soc "" &amp; Q60 &amp; "", Lec "" &amp; R60 &amp; "", Ing "" &amp; S60 &amp; "". Puntajes Segundo Simulacro: Global "" &amp; Y60 &amp; "", Mat "" &amp; AC60 &amp; "", Cien "" &amp; AD60 &amp; "", Soc "" &amp; AE60 &amp; "", Lec "" &amp; AF60 &amp; "", Ing "" &amp; AG60 &amp; "". Escribe un mensaje motivador"&amp;" y breve (máximo 4 líneas)."")
"),"=AI(""Actúa como un tutor académico y dirígete personalmente al estudiante "" &amp; I60 &amp; "" "" &amp; J60 &amp; "" "" &amp; G60 &amp; "" "" &amp; H60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 &amp; ""'. Diferencias por área: Matemáticas ("" &amp; AQ60 &amp; ""), Ciencias Natur"&amp;"ales ("" &amp; AR60 &amp; ""), Sociales ("" &amp; AS60 &amp; ""), Lectura Crítica ("" &amp; AT60 &amp; "") e Inglés ("" &amp; AU60 &amp; ""). Variación en posición: grupo ("" &amp; AN60 &amp; ""), grado ("" &amp; AO60 &amp; "") y media ("" &amp; AP60 &amp; ""). Puntajes Primer Simulacro: Global "" &amp; K60 &amp; "", Mat "" &amp;"&amp;" O60 &amp; "", Cien "" &amp; P60 &amp; "", Soc "" &amp; Q60 &amp; "", Lec "" &amp; R60 &amp; "", Ing "" &amp; S60 &amp; "". Puntajes Segundo Simulacro: Global "" &amp; Y60 &amp; "", Mat "" &amp; AC60 &amp; "", Cien "" &amp; AD60 &amp; "", Soc "" &amp; AE60 &amp; "", Lec "" &amp; AF60 &amp; "", Ing "" &amp; AG60 &amp; "". Escribe un mensaje motivado"&amp;"r y breve (máximo 4 líneas)."")
")</f>
        <v/>
      </c>
    </row>
    <row r="61" ht="15.75" customHeight="1" s="42">
      <c r="A61" s="93" t="n"/>
      <c r="B61" s="94" t="inlineStr">
        <is>
          <t>Bachillerato</t>
        </is>
      </c>
      <c r="C61" s="94" t="n">
        <v>602</v>
      </c>
      <c r="D61" s="94" t="n"/>
      <c r="E61" s="95" t="n"/>
      <c r="F61" s="96">
        <f>TRIM(G61&amp;" "&amp;H61&amp;" "&amp;I61&amp;" "&amp;J61)</f>
        <v/>
      </c>
      <c r="G61" s="94" t="inlineStr">
        <is>
          <t>Holguin</t>
        </is>
      </c>
      <c r="H61" s="94" t="inlineStr">
        <is>
          <t>Granados</t>
        </is>
      </c>
      <c r="I61" s="94" t="inlineStr">
        <is>
          <t>Matias</t>
        </is>
      </c>
      <c r="J61" s="97" t="n"/>
      <c r="K61" s="98">
        <f>IF(SUM(O61:S61)=0, "", ROUND(((O61*3+P61*3+Q61*3+R61*3+S61*1)/13)*5,0))</f>
        <v/>
      </c>
      <c r="L61" s="99">
        <f>IF(OR($C61="",K61=""),"",COUNTIFS($C$4:$C$1500,$C61,K$4:K$1500,"&gt;"&amp;K61)+1)</f>
        <v/>
      </c>
      <c r="M61" s="99">
        <f>IF(OR($C61="",K61=""),"",IF(AND($C61&gt;=1001,$C61&lt;=1005),COUNTIFS($C$4:$C$1500,"&gt;=1001",$C$4:$C$1500,"&lt;=1005",K$4:K$1500,"&gt;"&amp;K61)+1,IF(AND($C61&gt;=1101,$C61&lt;=1105),COUNTIFS($C$4:$C$1500,"&gt;=1101",$C$4:$C$1500,"&lt;=1105",K$4:K$1500,"&gt;"&amp;K61)+1,IF(AND($C61&gt;=901,$C61&lt;=905),COUNTIFS($C$4:$C$1500,"&gt;=901",$C$4:$C$1500,"&lt;=905",K$4:K$1500,"&gt;"&amp;K61)+1,IF(AND($C61&gt;=801,$C61&lt;=805),COUNTIFS($C$4:$C$1500,"&gt;=801",$C$4:$C$1500,"&lt;=805",K$4:K$1500,"&gt;"&amp;K61)+1,IF(AND($C61&gt;=701,$C61&lt;=705),COUNTIFS($C$4:$C$1500,"&gt;=701",$C$4:$C$1500,"&lt;=705",K$4:K$1500,"&gt;"&amp;K61)+1,IF(AND($C61&gt;=601,$C61&lt;=606),COUNTIFS($C$4:$C$1500,"&gt;=601",$C$4:$C$1500,"&lt;=606",K$4:K$1500,"&gt;"&amp;K61)+1,"")))))))</f>
        <v/>
      </c>
      <c r="N61" s="99">
        <f>IF(OR($C61="",K61=""),"",IF(OR(AND($C61&gt;=1001,$C61&lt;=1005),AND($C61&gt;=1101,$C61&lt;=1105)),COUNTIFS($C$4:$C$1500,"&gt;=1001",$C$4:$C$1500,"&lt;=1005",K$4:K$1500,"&gt;"&amp;K61)+COUNTIFS($C$4:$C$1500,"&gt;=1101",$C$4:$C$1500,"&lt;=1105",K$4:K$1500,"&gt;"&amp;K61)+1,""))</f>
        <v/>
      </c>
      <c r="O61" s="94" t="n">
        <v>17.12</v>
      </c>
      <c r="P61" s="94" t="n">
        <v>31.81</v>
      </c>
      <c r="Q61" s="94" t="n">
        <v>31.93</v>
      </c>
      <c r="R61" s="94" t="n">
        <v>33.54</v>
      </c>
      <c r="S61" s="94" t="n">
        <v>47.92</v>
      </c>
      <c r="T61" s="99">
        <f>IF(AND(O61&gt;0,O61&lt;36),1,IF(AND(O61&gt;=36,O61&lt;51),2,IF(AND(O61&gt;=51,O61&lt;71),3,IF(AND(O61&gt;=71,O61&lt;=100),4,))))</f>
        <v/>
      </c>
      <c r="U61" s="99">
        <f>IF(AND(P61&gt;0,P61&lt;41),1,IF(AND(P61&gt;=41,P61&lt;56),2,IF(AND(P61&gt;=56,P61&lt;71),3,IF(AND(P61&gt;=71,P61&lt;=100),4,))))</f>
        <v/>
      </c>
      <c r="V61" s="99">
        <f>IF(AND(Q61&gt;0,Q61&lt;41),1,IF(AND(Q61&gt;=41,Q61&lt;56),2,IF(AND(Q61&gt;=56,Q61&lt;71),3,IF(AND(Q61&gt;=71,Q61&lt;=100),4,))))</f>
        <v/>
      </c>
      <c r="W61" s="99">
        <f>IF(AND(R61&gt;0,R61&lt;36),1,IF(AND(R61&gt;=36,R61&lt;51),2,IF(AND(R61&gt;=51,R61&lt;66),3,IF(AND(R61&gt;=66,R61&lt;=100),4,))))</f>
        <v/>
      </c>
      <c r="X61" s="100">
        <f>IF(AND(S61&gt;0,S61&lt;37),1,IF(AND(S61&gt;=37,S61&lt;58),2,IF(AND(S61&gt;=58,S61&lt;71),3,IF(AND(S61&gt;=71,S61&lt;=100),4,))))</f>
        <v/>
      </c>
      <c r="Y61" s="101">
        <f>IF(SUM(AC61:AG61)=0, "", ROUND(((AC61*3+AD61*3+AE61*3+AF61*3+AG61*1)/13)*5,0))</f>
        <v/>
      </c>
      <c r="Z61" s="99">
        <f>IF(OR($C61="",Y61=""),"",COUNTIFS($C$4:$C$1500,$C61,Y$4:Y$1500,"&gt;"&amp;Y61)+1)</f>
        <v/>
      </c>
      <c r="AA61" s="99">
        <f>IF(OR($C61="",Y61=""),"",IF(AND($C61&gt;=1001,$C61&lt;=1005),COUNTIFS($C$4:$C$1500,"&gt;=1001",$C$4:$C$1500,"&lt;=1005",Y$4:Y$1500,"&gt;"&amp;Y61)+1,IF(AND($C61&gt;=1101,$C61&lt;=1105),COUNTIFS($C$4:$C$1500,"&gt;=1101",$C$4:$C$1500,"&lt;=1105",Y$4:Y$1500,"&gt;"&amp;Y61)+1,IF(AND($C61&gt;=901,$C61&lt;=905),COUNTIFS($C$4:$C$1500,"&gt;=901",$C$4:$C$1500,"&lt;=905",Y$4:Y$1500,"&gt;"&amp;Y61)+1,IF(AND($C61&gt;=801,$C61&lt;=805),COUNTIFS($C$4:$C$1500,"&gt;=801",$C$4:$C$1500,"&lt;=805",Y$4:Y$1500,"&gt;"&amp;Y61)+1,IF(AND($C61&gt;=701,$C61&lt;=705),COUNTIFS($C$4:$C$1500,"&gt;=701",$C$4:$C$1500,"&lt;=705",Y$4:Y$1500,"&gt;"&amp;Y61)+1,IF(AND($C61&gt;=601,$C61&lt;=606),COUNTIFS($C$4:$C$1500,"&gt;=601",$C$4:$C$1500,"&lt;=606",Y$4:Y$1500,"&gt;"&amp;Y61)+1,"")))))))</f>
        <v/>
      </c>
      <c r="AB61" s="99">
        <f>IF(OR($C61="",Y61=""),"",IF(OR(AND($C61&gt;=1001,$C61&lt;=1005),AND($C61&gt;=1101,$C61&lt;=1105)),COUNTIFS($C$4:$C$1500,"&gt;=1001",$C$4:$C$1500,"&lt;=1005",Y$4:Y$1500,"&gt;"&amp;Y61)+COUNTIFS($C$4:$C$1500,"&gt;=1101",$C$4:$C$1500,"&lt;=1105",Y$4:Y$1500,"&gt;"&amp;Y61)+1,""))</f>
        <v/>
      </c>
      <c r="AC61" s="94" t="n">
        <v>52</v>
      </c>
      <c r="AD61" s="94" t="n">
        <v>36.01</v>
      </c>
      <c r="AE61" s="94" t="n">
        <v>35.75</v>
      </c>
      <c r="AF61" s="94" t="n">
        <v>39.38</v>
      </c>
      <c r="AG61" s="94" t="n">
        <v>36.67</v>
      </c>
      <c r="AH61" s="99">
        <f>IF(AND(AC61&gt;0,AC61&lt;36),1,IF(AND(AC61&gt;=36,AC61&lt;51),2,IF(AND(AC61&gt;=51,AC61&lt;71),3,IF(AND(AC61&gt;=71,AC61&lt;=100),4,))))</f>
        <v/>
      </c>
      <c r="AI61" s="99">
        <f>IF(AND(AD61&gt;0,AD61&lt;41),1,IF(AND(AD61&gt;=41,AD61&lt;56),2,IF(AND(AD61&gt;=56,AD61&lt;71),3,IF(AND(AD61&gt;=71,AD61&lt;=100),4,))))</f>
        <v/>
      </c>
      <c r="AJ61" s="99">
        <f>IF(AND(AE61&gt;0,AE61&lt;41),1,IF(AND(AE61&gt;=41,AE61&lt;56),2,IF(AND(AE61&gt;=56,AE61&lt;71),3,IF(AND(AE61&gt;=71,AE61&lt;=100),4,))))</f>
        <v/>
      </c>
      <c r="AK61" s="99">
        <f>IF(AND(AF61&gt;0,AF61&lt;36),1,IF(AND(AF61&gt;=36,AF61&lt;51),2,IF(AND(AF61&gt;=51,AF61&lt;66),3,IF(AND(AF61&gt;=66,AF61&lt;=100),4,))))</f>
        <v/>
      </c>
      <c r="AL61" s="100">
        <f>IF(AND(AG61&gt;0,AG61&lt;37),1,IF(AND(AG61&gt;=37,AG61&lt;58),2,IF(AND(AG61&gt;=58,AG61&lt;71),3,IF(AND(AG61&gt;=71,AG61&lt;=100),4,))))</f>
        <v/>
      </c>
      <c r="AM61" s="101">
        <f>IF((Y61&lt;&gt;"")*(K61&lt;&gt;""),Y61-K61,"")</f>
        <v/>
      </c>
      <c r="AN61" s="99">
        <f>IF((Z61&lt;&gt;"")*(L61&lt;&gt;""),Z61-L61,"")</f>
        <v/>
      </c>
      <c r="AO61" s="99">
        <f>IF((AA61&lt;&gt;"")*(M61&lt;&gt;""),AA61-M61,"")</f>
        <v/>
      </c>
      <c r="AP61" s="99">
        <f>IF((AB61&lt;&gt;"")*(N61&lt;&gt;""),AB61-N61,"")</f>
        <v/>
      </c>
      <c r="AQ61" s="94">
        <f>IF((AC61&lt;&gt;"")*(O61&lt;&gt;""),AC61-O61,"")</f>
        <v/>
      </c>
      <c r="AR61" s="94">
        <f>IF((AD61&lt;&gt;"")*(P61&lt;&gt;""),AD61-P61,"")</f>
        <v/>
      </c>
      <c r="AS61" s="94">
        <f>IF((AE61&lt;&gt;"")*(Q61&lt;&gt;""),AE61-Q61,"")</f>
        <v/>
      </c>
      <c r="AT61" s="94">
        <f>IF((AF61&lt;&gt;"")*(R61&lt;&gt;""),AF61-R61,"")</f>
        <v/>
      </c>
      <c r="AU61" s="94">
        <f>IF((AG61&lt;&gt;"")*(S61&lt;&gt;""),AG61-S61,"")</f>
        <v/>
      </c>
      <c r="AV61" s="99">
        <f>IF((AH61&lt;&gt;"")*(T61&lt;&gt;""),AH61-T61,"")</f>
        <v/>
      </c>
      <c r="AW61" s="99">
        <f>IF((AI61&lt;&gt;"")*(U61&lt;&gt;""),AI61-U61,"")</f>
        <v/>
      </c>
      <c r="AX61" s="99">
        <f>IF((AJ61&lt;&gt;"")*(V61&lt;&gt;""),AJ61-V61,"")</f>
        <v/>
      </c>
      <c r="AY61" s="99">
        <f>IF((AK61&lt;&gt;"")*(W61&lt;&gt;""),AK61-W61,"")</f>
        <v/>
      </c>
      <c r="AZ61" s="102">
        <f>IF((AL61&lt;&gt;"")*(X61&lt;&gt;""),AL61-X61,"")</f>
        <v/>
      </c>
      <c r="BA61" s="50">
        <f>IFERROR(__xludf.dummyfunction("AI(""Actúa como un tutor académico y dirígete personalmente al estudiante "" &amp; I61 &amp; "" "" &amp; J61 &amp; "" "" &amp; G61 &amp; "" "" &amp; H61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 &amp; ""'. Diferencias por área: Matemáticas ("" &amp; AQ61 &amp; ""), Ciencias Natura"&amp;"les ("" &amp; AR61 &amp; ""), Sociales ("" &amp; AS61 &amp; ""), Lectura Crítica ("" &amp; AT61 &amp; "") e Inglés ("" &amp; AU61 &amp; ""). Variación en posición: grupo ("" &amp; AN61 &amp; ""), grado ("" &amp; AO61 &amp; "") y media ("" &amp; AP61 &amp; ""). Puntajes Primer Simulacro: Global "" &amp; K61 &amp; "", Mat "" &amp; "&amp;"O4 &amp; "", Cien "" &amp; P61 &amp; "", Soc "" &amp; Q61 &amp; "", Lec "" &amp; R61 &amp; "", Ing "" &amp; S61 &amp; "". Puntajes Segundo Simulacro: Global "" &amp; Y61 &amp; "", Mat "" &amp; AC61 &amp; "", Cien "" &amp; AD61 &amp; "", Soc "" &amp; AE61 &amp; "", Lec "" &amp; AF61 &amp; "", Ing "" &amp; AG61 &amp; "". Escribe un mensaje motivador"&amp;" y breve (máximo 4 líneas)."")
"),"=AI(""Actúa como un tutor académico y dirígete personalmente al estudiante "" &amp; I61 &amp; "" "" &amp; J61 &amp; "" "" &amp; G61 &amp; "" "" &amp; H61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 &amp; ""'. Diferencias por área: Matemáticas ("" &amp; AQ61 &amp; ""), Ciencias Natur"&amp;"ales ("" &amp; AR61 &amp; ""), Sociales ("" &amp; AS61 &amp; ""), Lectura Crítica ("" &amp; AT61 &amp; "") e Inglés ("" &amp; AU61 &amp; ""). Variación en posición: grupo ("" &amp; AN61 &amp; ""), grado ("" &amp; AO61 &amp; "") y media ("" &amp; AP61 &amp; ""). Puntajes Primer Simulacro: Global "" &amp; K61 &amp; "", Mat "" &amp;"&amp;" O61 &amp; "", Cien "" &amp; P61 &amp; "", Soc "" &amp; Q61 &amp; "", Lec "" &amp; R61 &amp; "", Ing "" &amp; S61 &amp; "". Puntajes Segundo Simulacro: Global "" &amp; Y61 &amp; "", Mat "" &amp; AC61 &amp; "", Cien "" &amp; AD61 &amp; "", Soc "" &amp; AE61 &amp; "", Lec "" &amp; AF61 &amp; "", Ing "" &amp; AG61 &amp; "". Escribe un mensaje motivado"&amp;"r y breve (máximo 4 líneas)."")
")</f>
        <v/>
      </c>
    </row>
    <row r="62" ht="15.75" customHeight="1" s="42">
      <c r="A62" s="93" t="n"/>
      <c r="B62" s="94" t="inlineStr">
        <is>
          <t>Bachillerato</t>
        </is>
      </c>
      <c r="C62" s="94" t="n">
        <v>602</v>
      </c>
      <c r="D62" s="94" t="n"/>
      <c r="E62" s="95" t="n"/>
      <c r="F62" s="96">
        <f>TRIM(G62&amp;" "&amp;H62&amp;" "&amp;I62&amp;" "&amp;J62)</f>
        <v/>
      </c>
      <c r="G62" s="94" t="inlineStr">
        <is>
          <t>Holguín</t>
        </is>
      </c>
      <c r="H62" s="94" t="inlineStr">
        <is>
          <t>Bravo</t>
        </is>
      </c>
      <c r="I62" s="94" t="inlineStr">
        <is>
          <t>Iann</t>
        </is>
      </c>
      <c r="J62" s="97" t="inlineStr">
        <is>
          <t>Santiago</t>
        </is>
      </c>
      <c r="K62" s="98">
        <f>IF(SUM(O62:S62)=0, "", ROUND(((O62*3+P62*3+Q62*3+R62*3+S62*1)/13)*5,0))</f>
        <v/>
      </c>
      <c r="L62" s="99">
        <f>IF(OR($C62="",K62=""),"",COUNTIFS($C$4:$C$1500,$C62,K$4:K$1500,"&gt;"&amp;K62)+1)</f>
        <v/>
      </c>
      <c r="M62" s="99">
        <f>IF(OR($C62="",K62=""),"",IF(AND($C62&gt;=1001,$C62&lt;=1005),COUNTIFS($C$4:$C$1500,"&gt;=1001",$C$4:$C$1500,"&lt;=1005",K$4:K$1500,"&gt;"&amp;K62)+1,IF(AND($C62&gt;=1101,$C62&lt;=1105),COUNTIFS($C$4:$C$1500,"&gt;=1101",$C$4:$C$1500,"&lt;=1105",K$4:K$1500,"&gt;"&amp;K62)+1,IF(AND($C62&gt;=901,$C62&lt;=905),COUNTIFS($C$4:$C$1500,"&gt;=901",$C$4:$C$1500,"&lt;=905",K$4:K$1500,"&gt;"&amp;K62)+1,IF(AND($C62&gt;=801,$C62&lt;=805),COUNTIFS($C$4:$C$1500,"&gt;=801",$C$4:$C$1500,"&lt;=805",K$4:K$1500,"&gt;"&amp;K62)+1,IF(AND($C62&gt;=701,$C62&lt;=705),COUNTIFS($C$4:$C$1500,"&gt;=701",$C$4:$C$1500,"&lt;=705",K$4:K$1500,"&gt;"&amp;K62)+1,IF(AND($C62&gt;=601,$C62&lt;=606),COUNTIFS($C$4:$C$1500,"&gt;=601",$C$4:$C$1500,"&lt;=606",K$4:K$1500,"&gt;"&amp;K62)+1,"")))))))</f>
        <v/>
      </c>
      <c r="N62" s="99">
        <f>IF(OR($C62="",K62=""),"",IF(OR(AND($C62&gt;=1001,$C62&lt;=1005),AND($C62&gt;=1101,$C62&lt;=1105)),COUNTIFS($C$4:$C$1500,"&gt;=1001",$C$4:$C$1500,"&lt;=1005",K$4:K$1500,"&gt;"&amp;K62)+COUNTIFS($C$4:$C$1500,"&gt;=1101",$C$4:$C$1500,"&lt;=1105",K$4:K$1500,"&gt;"&amp;K62)+1,""))</f>
        <v/>
      </c>
      <c r="O62" s="94" t="n">
        <v>62.31</v>
      </c>
      <c r="P62" s="94" t="n">
        <v>77.08</v>
      </c>
      <c r="Q62" s="94" t="n">
        <v>79.83</v>
      </c>
      <c r="R62" s="94" t="n">
        <v>71.88</v>
      </c>
      <c r="S62" s="94" t="n">
        <v>47.92</v>
      </c>
      <c r="T62" s="99">
        <f>IF(AND(O62&gt;0,O62&lt;36),1,IF(AND(O62&gt;=36,O62&lt;51),2,IF(AND(O62&gt;=51,O62&lt;71),3,IF(AND(O62&gt;=71,O62&lt;=100),4,))))</f>
        <v/>
      </c>
      <c r="U62" s="99">
        <f>IF(AND(P62&gt;0,P62&lt;41),1,IF(AND(P62&gt;=41,P62&lt;56),2,IF(AND(P62&gt;=56,P62&lt;71),3,IF(AND(P62&gt;=71,P62&lt;=100),4,))))</f>
        <v/>
      </c>
      <c r="V62" s="99">
        <f>IF(AND(Q62&gt;0,Q62&lt;41),1,IF(AND(Q62&gt;=41,Q62&lt;56),2,IF(AND(Q62&gt;=56,Q62&lt;71),3,IF(AND(Q62&gt;=71,Q62&lt;=100),4,))))</f>
        <v/>
      </c>
      <c r="W62" s="99">
        <f>IF(AND(R62&gt;0,R62&lt;36),1,IF(AND(R62&gt;=36,R62&lt;51),2,IF(AND(R62&gt;=51,R62&lt;66),3,IF(AND(R62&gt;=66,R62&lt;=100),4,))))</f>
        <v/>
      </c>
      <c r="X62" s="100">
        <f>IF(AND(S62&gt;0,S62&lt;37),1,IF(AND(S62&gt;=37,S62&lt;58),2,IF(AND(S62&gt;=58,S62&lt;71),3,IF(AND(S62&gt;=71,S62&lt;=100),4,))))</f>
        <v/>
      </c>
      <c r="Y62" s="101">
        <f>IF(SUM(AC62:AG62)=0, "", ROUND(((AC62*3+AD62*3+AE62*3+AF62*3+AG62*1)/13)*5,0))</f>
        <v/>
      </c>
      <c r="Z62" s="99">
        <f>IF(OR($C62="",Y62=""),"",COUNTIFS($C$4:$C$1500,$C62,Y$4:Y$1500,"&gt;"&amp;Y62)+1)</f>
        <v/>
      </c>
      <c r="AA62" s="99">
        <f>IF(OR($C62="",Y62=""),"",IF(AND($C62&gt;=1001,$C62&lt;=1005),COUNTIFS($C$4:$C$1500,"&gt;=1001",$C$4:$C$1500,"&lt;=1005",Y$4:Y$1500,"&gt;"&amp;Y62)+1,IF(AND($C62&gt;=1101,$C62&lt;=1105),COUNTIFS($C$4:$C$1500,"&gt;=1101",$C$4:$C$1500,"&lt;=1105",Y$4:Y$1500,"&gt;"&amp;Y62)+1,IF(AND($C62&gt;=901,$C62&lt;=905),COUNTIFS($C$4:$C$1500,"&gt;=901",$C$4:$C$1500,"&lt;=905",Y$4:Y$1500,"&gt;"&amp;Y62)+1,IF(AND($C62&gt;=801,$C62&lt;=805),COUNTIFS($C$4:$C$1500,"&gt;=801",$C$4:$C$1500,"&lt;=805",Y$4:Y$1500,"&gt;"&amp;Y62)+1,IF(AND($C62&gt;=701,$C62&lt;=705),COUNTIFS($C$4:$C$1500,"&gt;=701",$C$4:$C$1500,"&lt;=705",Y$4:Y$1500,"&gt;"&amp;Y62)+1,IF(AND($C62&gt;=601,$C62&lt;=606),COUNTIFS($C$4:$C$1500,"&gt;=601",$C$4:$C$1500,"&lt;=606",Y$4:Y$1500,"&gt;"&amp;Y62)+1,"")))))))</f>
        <v/>
      </c>
      <c r="AB62" s="99">
        <f>IF(OR($C62="",Y62=""),"",IF(OR(AND($C62&gt;=1001,$C62&lt;=1005),AND($C62&gt;=1101,$C62&lt;=1105)),COUNTIFS($C$4:$C$1500,"&gt;=1001",$C$4:$C$1500,"&lt;=1005",Y$4:Y$1500,"&gt;"&amp;Y62)+COUNTIFS($C$4:$C$1500,"&gt;=1101",$C$4:$C$1500,"&lt;=1105",Y$4:Y$1500,"&gt;"&amp;Y62)+1,""))</f>
        <v/>
      </c>
      <c r="AC62" s="94" t="n">
        <v>74</v>
      </c>
      <c r="AD62" s="94" t="n">
        <v>81.55</v>
      </c>
      <c r="AE62" s="94" t="n">
        <v>77</v>
      </c>
      <c r="AF62" s="94" t="n">
        <v>65.63</v>
      </c>
      <c r="AG62" s="94" t="n">
        <v>64.17</v>
      </c>
      <c r="AH62" s="99">
        <f>IF(AND(AC62&gt;0,AC62&lt;36),1,IF(AND(AC62&gt;=36,AC62&lt;51),2,IF(AND(AC62&gt;=51,AC62&lt;71),3,IF(AND(AC62&gt;=71,AC62&lt;=100),4,))))</f>
        <v/>
      </c>
      <c r="AI62" s="99">
        <f>IF(AND(AD62&gt;0,AD62&lt;41),1,IF(AND(AD62&gt;=41,AD62&lt;56),2,IF(AND(AD62&gt;=56,AD62&lt;71),3,IF(AND(AD62&gt;=71,AD62&lt;=100),4,))))</f>
        <v/>
      </c>
      <c r="AJ62" s="99">
        <f>IF(AND(AE62&gt;0,AE62&lt;41),1,IF(AND(AE62&gt;=41,AE62&lt;56),2,IF(AND(AE62&gt;=56,AE62&lt;71),3,IF(AND(AE62&gt;=71,AE62&lt;=100),4,))))</f>
        <v/>
      </c>
      <c r="AK62" s="99">
        <f>IF(AND(AF62&gt;0,AF62&lt;36),1,IF(AND(AF62&gt;=36,AF62&lt;51),2,IF(AND(AF62&gt;=51,AF62&lt;66),3,IF(AND(AF62&gt;=66,AF62&lt;=100),4,))))</f>
        <v/>
      </c>
      <c r="AL62" s="100">
        <f>IF(AND(AG62&gt;0,AG62&lt;37),1,IF(AND(AG62&gt;=37,AG62&lt;58),2,IF(AND(AG62&gt;=58,AG62&lt;71),3,IF(AND(AG62&gt;=71,AG62&lt;=100),4,))))</f>
        <v/>
      </c>
      <c r="AM62" s="101">
        <f>IF((Y62&lt;&gt;"")*(K62&lt;&gt;""),Y62-K62,"")</f>
        <v/>
      </c>
      <c r="AN62" s="99">
        <f>IF((Z62&lt;&gt;"")*(L62&lt;&gt;""),Z62-L62,"")</f>
        <v/>
      </c>
      <c r="AO62" s="99">
        <f>IF((AA62&lt;&gt;"")*(M62&lt;&gt;""),AA62-M62,"")</f>
        <v/>
      </c>
      <c r="AP62" s="99">
        <f>IF((AB62&lt;&gt;"")*(N62&lt;&gt;""),AB62-N62,"")</f>
        <v/>
      </c>
      <c r="AQ62" s="94">
        <f>IF((AC62&lt;&gt;"")*(O62&lt;&gt;""),AC62-O62,"")</f>
        <v/>
      </c>
      <c r="AR62" s="94">
        <f>IF((AD62&lt;&gt;"")*(P62&lt;&gt;""),AD62-P62,"")</f>
        <v/>
      </c>
      <c r="AS62" s="94">
        <f>IF((AE62&lt;&gt;"")*(Q62&lt;&gt;""),AE62-Q62,"")</f>
        <v/>
      </c>
      <c r="AT62" s="94">
        <f>IF((AF62&lt;&gt;"")*(R62&lt;&gt;""),AF62-R62,"")</f>
        <v/>
      </c>
      <c r="AU62" s="94">
        <f>IF((AG62&lt;&gt;"")*(S62&lt;&gt;""),AG62-S62,"")</f>
        <v/>
      </c>
      <c r="AV62" s="99">
        <f>IF((AH62&lt;&gt;"")*(T62&lt;&gt;""),AH62-T62,"")</f>
        <v/>
      </c>
      <c r="AW62" s="99">
        <f>IF((AI62&lt;&gt;"")*(U62&lt;&gt;""),AI62-U62,"")</f>
        <v/>
      </c>
      <c r="AX62" s="99">
        <f>IF((AJ62&lt;&gt;"")*(V62&lt;&gt;""),AJ62-V62,"")</f>
        <v/>
      </c>
      <c r="AY62" s="99">
        <f>IF((AK62&lt;&gt;"")*(W62&lt;&gt;""),AK62-W62,"")</f>
        <v/>
      </c>
      <c r="AZ62" s="102">
        <f>IF((AL62&lt;&gt;"")*(X62&lt;&gt;""),AL62-X62,"")</f>
        <v/>
      </c>
      <c r="BA62" s="50">
        <f>IFERROR(__xludf.dummyfunction("AI(""Actúa como un tutor académico y dirígete personalmente al estudiante "" &amp; I62 &amp; "" "" &amp; J62 &amp; "" "" &amp; G62 &amp; "" "" &amp; H62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 &amp; ""'. Diferencias por área: Matemáticas ("" &amp; AQ62 &amp; ""), Ciencias Natura"&amp;"les ("" &amp; AR62 &amp; ""), Sociales ("" &amp; AS62 &amp; ""), Lectura Crítica ("" &amp; AT62 &amp; "") e Inglés ("" &amp; AU62 &amp; ""). Variación en posición: grupo ("" &amp; AN62 &amp; ""), grado ("" &amp; AO62 &amp; "") y media ("" &amp; AP62 &amp; ""). Puntajes Primer Simulacro: Global "" &amp; K62 &amp; "", Mat "" &amp; "&amp;"O4 &amp; "", Cien "" &amp; P62 &amp; "", Soc "" &amp; Q62 &amp; "", Lec "" &amp; R62 &amp; "", Ing "" &amp; S62 &amp; "". Puntajes Segundo Simulacro: Global "" &amp; Y62 &amp; "", Mat "" &amp; AC62 &amp; "", Cien "" &amp; AD62 &amp; "", Soc "" &amp; AE62 &amp; "", Lec "" &amp; AF62 &amp; "", Ing "" &amp; AG62 &amp; "". Escribe un mensaje motivador"&amp;" y breve (máximo 4 líneas)."")
"),"=AI(""Actúa como un tutor académico y dirígete personalmente al estudiante "" &amp; I62 &amp; "" "" &amp; J62 &amp; "" "" &amp; G62 &amp; "" "" &amp; H62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 &amp; ""'. Diferencias por área: Matemáticas ("" &amp; AQ62 &amp; ""), Ciencias Natur"&amp;"ales ("" &amp; AR62 &amp; ""), Sociales ("" &amp; AS62 &amp; ""), Lectura Crítica ("" &amp; AT62 &amp; "") e Inglés ("" &amp; AU62 &amp; ""). Variación en posición: grupo ("" &amp; AN62 &amp; ""), grado ("" &amp; AO62 &amp; "") y media ("" &amp; AP62 &amp; ""). Puntajes Primer Simulacro: Global "" &amp; K62 &amp; "", Mat "" &amp;"&amp;" O62 &amp; "", Cien "" &amp; P62 &amp; "", Soc "" &amp; Q62 &amp; "", Lec "" &amp; R62 &amp; "", Ing "" &amp; S62 &amp; "". Puntajes Segundo Simulacro: Global "" &amp; Y62 &amp; "", Mat "" &amp; AC62 &amp; "", Cien "" &amp; AD62 &amp; "", Soc "" &amp; AE62 &amp; "", Lec "" &amp; AF62 &amp; "", Ing "" &amp; AG62 &amp; "". Escribe un mensaje motivado"&amp;"r y breve (máximo 4 líneas)."")
")</f>
        <v/>
      </c>
    </row>
    <row r="63" ht="15.75" customHeight="1" s="42">
      <c r="A63" s="93" t="n"/>
      <c r="B63" s="94" t="inlineStr">
        <is>
          <t>Bachillerato</t>
        </is>
      </c>
      <c r="C63" s="94" t="n">
        <v>602</v>
      </c>
      <c r="D63" s="94" t="n"/>
      <c r="E63" s="95" t="n"/>
      <c r="F63" s="96">
        <f>TRIM(G63&amp;" "&amp;H63&amp;" "&amp;I63&amp;" "&amp;J63)</f>
        <v/>
      </c>
      <c r="G63" s="94" t="inlineStr">
        <is>
          <t>Jurado</t>
        </is>
      </c>
      <c r="H63" s="94" t="inlineStr">
        <is>
          <t>Hurtado</t>
        </is>
      </c>
      <c r="I63" s="94" t="inlineStr">
        <is>
          <t>Juan</t>
        </is>
      </c>
      <c r="J63" s="97" t="inlineStr">
        <is>
          <t>José</t>
        </is>
      </c>
      <c r="K63" s="98">
        <f>IF(SUM(O63:S63)=0, "", ROUND(((O63*3+P63*3+Q63*3+R63*3+S63*1)/13)*5,0))</f>
        <v/>
      </c>
      <c r="L63" s="99">
        <f>IF(OR($C63="",K63=""),"",COUNTIFS($C$4:$C$1500,$C63,K$4:K$1500,"&gt;"&amp;K63)+1)</f>
        <v/>
      </c>
      <c r="M63" s="99">
        <f>IF(OR($C63="",K63=""),"",IF(AND($C63&gt;=1001,$C63&lt;=1005),COUNTIFS($C$4:$C$1500,"&gt;=1001",$C$4:$C$1500,"&lt;=1005",K$4:K$1500,"&gt;"&amp;K63)+1,IF(AND($C63&gt;=1101,$C63&lt;=1105),COUNTIFS($C$4:$C$1500,"&gt;=1101",$C$4:$C$1500,"&lt;=1105",K$4:K$1500,"&gt;"&amp;K63)+1,IF(AND($C63&gt;=901,$C63&lt;=905),COUNTIFS($C$4:$C$1500,"&gt;=901",$C$4:$C$1500,"&lt;=905",K$4:K$1500,"&gt;"&amp;K63)+1,IF(AND($C63&gt;=801,$C63&lt;=805),COUNTIFS($C$4:$C$1500,"&gt;=801",$C$4:$C$1500,"&lt;=805",K$4:K$1500,"&gt;"&amp;K63)+1,IF(AND($C63&gt;=701,$C63&lt;=705),COUNTIFS($C$4:$C$1500,"&gt;=701",$C$4:$C$1500,"&lt;=705",K$4:K$1500,"&gt;"&amp;K63)+1,IF(AND($C63&gt;=601,$C63&lt;=606),COUNTIFS($C$4:$C$1500,"&gt;=601",$C$4:$C$1500,"&lt;=606",K$4:K$1500,"&gt;"&amp;K63)+1,"")))))))</f>
        <v/>
      </c>
      <c r="N63" s="99">
        <f>IF(OR($C63="",K63=""),"",IF(OR(AND($C63&gt;=1001,$C63&lt;=1005),AND($C63&gt;=1101,$C63&lt;=1105)),COUNTIFS($C$4:$C$1500,"&gt;=1001",$C$4:$C$1500,"&lt;=1005",K$4:K$1500,"&gt;"&amp;K63)+COUNTIFS($C$4:$C$1500,"&gt;=1101",$C$4:$C$1500,"&lt;=1105",K$4:K$1500,"&gt;"&amp;K63)+1,""))</f>
        <v/>
      </c>
      <c r="O63" s="94" t="n">
        <v>57.82</v>
      </c>
      <c r="P63" s="94" t="n">
        <v>47.92</v>
      </c>
      <c r="Q63" s="94" t="n">
        <v>43.7</v>
      </c>
      <c r="R63" s="94" t="n">
        <v>47.92</v>
      </c>
      <c r="S63" s="94" t="n">
        <v>47.92</v>
      </c>
      <c r="T63" s="99">
        <f>IF(AND(O63&gt;0,O63&lt;36),1,IF(AND(O63&gt;=36,O63&lt;51),2,IF(AND(O63&gt;=51,O63&lt;71),3,IF(AND(O63&gt;=71,O63&lt;=100),4,))))</f>
        <v/>
      </c>
      <c r="U63" s="99">
        <f>IF(AND(P63&gt;0,P63&lt;41),1,IF(AND(P63&gt;=41,P63&lt;56),2,IF(AND(P63&gt;=56,P63&lt;71),3,IF(AND(P63&gt;=71,P63&lt;=100),4,))))</f>
        <v/>
      </c>
      <c r="V63" s="99">
        <f>IF(AND(Q63&gt;0,Q63&lt;41),1,IF(AND(Q63&gt;=41,Q63&lt;56),2,IF(AND(Q63&gt;=56,Q63&lt;71),3,IF(AND(Q63&gt;=71,Q63&lt;=100),4,))))</f>
        <v/>
      </c>
      <c r="W63" s="99">
        <f>IF(AND(R63&gt;0,R63&lt;36),1,IF(AND(R63&gt;=36,R63&lt;51),2,IF(AND(R63&gt;=51,R63&lt;66),3,IF(AND(R63&gt;=66,R63&lt;=100),4,))))</f>
        <v/>
      </c>
      <c r="X63" s="100">
        <f>IF(AND(S63&gt;0,S63&lt;37),1,IF(AND(S63&gt;=37,S63&lt;58),2,IF(AND(S63&gt;=58,S63&lt;71),3,IF(AND(S63&gt;=71,S63&lt;=100),4,))))</f>
        <v/>
      </c>
      <c r="Y63" s="101">
        <f>IF(SUM(AC63:AG63)=0, "", ROUND(((AC63*3+AD63*3+AE63*3+AF63*3+AG63*1)/13)*5,0))</f>
        <v/>
      </c>
      <c r="Z63" s="99">
        <f>IF(OR($C63="",Y63=""),"",COUNTIFS($C$4:$C$1500,$C63,Y$4:Y$1500,"&gt;"&amp;Y63)+1)</f>
        <v/>
      </c>
      <c r="AA63" s="99">
        <f>IF(OR($C63="",Y63=""),"",IF(AND($C63&gt;=1001,$C63&lt;=1005),COUNTIFS($C$4:$C$1500,"&gt;=1001",$C$4:$C$1500,"&lt;=1005",Y$4:Y$1500,"&gt;"&amp;Y63)+1,IF(AND($C63&gt;=1101,$C63&lt;=1105),COUNTIFS($C$4:$C$1500,"&gt;=1101",$C$4:$C$1500,"&lt;=1105",Y$4:Y$1500,"&gt;"&amp;Y63)+1,IF(AND($C63&gt;=901,$C63&lt;=905),COUNTIFS($C$4:$C$1500,"&gt;=901",$C$4:$C$1500,"&lt;=905",Y$4:Y$1500,"&gt;"&amp;Y63)+1,IF(AND($C63&gt;=801,$C63&lt;=805),COUNTIFS($C$4:$C$1500,"&gt;=801",$C$4:$C$1500,"&lt;=805",Y$4:Y$1500,"&gt;"&amp;Y63)+1,IF(AND($C63&gt;=701,$C63&lt;=705),COUNTIFS($C$4:$C$1500,"&gt;=701",$C$4:$C$1500,"&lt;=705",Y$4:Y$1500,"&gt;"&amp;Y63)+1,IF(AND($C63&gt;=601,$C63&lt;=606),COUNTIFS($C$4:$C$1500,"&gt;=601",$C$4:$C$1500,"&lt;=606",Y$4:Y$1500,"&gt;"&amp;Y63)+1,"")))))))</f>
        <v/>
      </c>
      <c r="AB63" s="99">
        <f>IF(OR($C63="",Y63=""),"",IF(OR(AND($C63&gt;=1001,$C63&lt;=1005),AND($C63&gt;=1101,$C63&lt;=1105)),COUNTIFS($C$4:$C$1500,"&gt;=1001",$C$4:$C$1500,"&lt;=1005",Y$4:Y$1500,"&gt;"&amp;Y63)+COUNTIFS($C$4:$C$1500,"&gt;=1101",$C$4:$C$1500,"&lt;=1105",Y$4:Y$1500,"&gt;"&amp;Y63)+1,""))</f>
        <v/>
      </c>
      <c r="AC63" s="94" t="n">
        <v>39.75</v>
      </c>
      <c r="AD63" s="94" t="n">
        <v>35.12</v>
      </c>
      <c r="AE63" s="94" t="n">
        <v>44</v>
      </c>
      <c r="AF63" s="94" t="n">
        <v>74.38</v>
      </c>
      <c r="AG63" s="94" t="n">
        <v>50.42</v>
      </c>
      <c r="AH63" s="99">
        <f>IF(AND(AC63&gt;0,AC63&lt;36),1,IF(AND(AC63&gt;=36,AC63&lt;51),2,IF(AND(AC63&gt;=51,AC63&lt;71),3,IF(AND(AC63&gt;=71,AC63&lt;=100),4,))))</f>
        <v/>
      </c>
      <c r="AI63" s="99">
        <f>IF(AND(AD63&gt;0,AD63&lt;41),1,IF(AND(AD63&gt;=41,AD63&lt;56),2,IF(AND(AD63&gt;=56,AD63&lt;71),3,IF(AND(AD63&gt;=71,AD63&lt;=100),4,))))</f>
        <v/>
      </c>
      <c r="AJ63" s="99">
        <f>IF(AND(AE63&gt;0,AE63&lt;41),1,IF(AND(AE63&gt;=41,AE63&lt;56),2,IF(AND(AE63&gt;=56,AE63&lt;71),3,IF(AND(AE63&gt;=71,AE63&lt;=100),4,))))</f>
        <v/>
      </c>
      <c r="AK63" s="99">
        <f>IF(AND(AF63&gt;0,AF63&lt;36),1,IF(AND(AF63&gt;=36,AF63&lt;51),2,IF(AND(AF63&gt;=51,AF63&lt;66),3,IF(AND(AF63&gt;=66,AF63&lt;=100),4,))))</f>
        <v/>
      </c>
      <c r="AL63" s="100">
        <f>IF(AND(AG63&gt;0,AG63&lt;37),1,IF(AND(AG63&gt;=37,AG63&lt;58),2,IF(AND(AG63&gt;=58,AG63&lt;71),3,IF(AND(AG63&gt;=71,AG63&lt;=100),4,))))</f>
        <v/>
      </c>
      <c r="AM63" s="101">
        <f>IF((Y63&lt;&gt;"")*(K63&lt;&gt;""),Y63-K63,"")</f>
        <v/>
      </c>
      <c r="AN63" s="99">
        <f>IF((Z63&lt;&gt;"")*(L63&lt;&gt;""),Z63-L63,"")</f>
        <v/>
      </c>
      <c r="AO63" s="99">
        <f>IF((AA63&lt;&gt;"")*(M63&lt;&gt;""),AA63-M63,"")</f>
        <v/>
      </c>
      <c r="AP63" s="99">
        <f>IF((AB63&lt;&gt;"")*(N63&lt;&gt;""),AB63-N63,"")</f>
        <v/>
      </c>
      <c r="AQ63" s="94">
        <f>IF((AC63&lt;&gt;"")*(O63&lt;&gt;""),AC63-O63,"")</f>
        <v/>
      </c>
      <c r="AR63" s="94">
        <f>IF((AD63&lt;&gt;"")*(P63&lt;&gt;""),AD63-P63,"")</f>
        <v/>
      </c>
      <c r="AS63" s="94">
        <f>IF((AE63&lt;&gt;"")*(Q63&lt;&gt;""),AE63-Q63,"")</f>
        <v/>
      </c>
      <c r="AT63" s="94">
        <f>IF((AF63&lt;&gt;"")*(R63&lt;&gt;""),AF63-R63,"")</f>
        <v/>
      </c>
      <c r="AU63" s="94">
        <f>IF((AG63&lt;&gt;"")*(S63&lt;&gt;""),AG63-S63,"")</f>
        <v/>
      </c>
      <c r="AV63" s="99">
        <f>IF((AH63&lt;&gt;"")*(T63&lt;&gt;""),AH63-T63,"")</f>
        <v/>
      </c>
      <c r="AW63" s="99">
        <f>IF((AI63&lt;&gt;"")*(U63&lt;&gt;""),AI63-U63,"")</f>
        <v/>
      </c>
      <c r="AX63" s="99">
        <f>IF((AJ63&lt;&gt;"")*(V63&lt;&gt;""),AJ63-V63,"")</f>
        <v/>
      </c>
      <c r="AY63" s="99">
        <f>IF((AK63&lt;&gt;"")*(W63&lt;&gt;""),AK63-W63,"")</f>
        <v/>
      </c>
      <c r="AZ63" s="102">
        <f>IF((AL63&lt;&gt;"")*(X63&lt;&gt;""),AL63-X63,"")</f>
        <v/>
      </c>
      <c r="BA63" s="50">
        <f>IFERROR(__xludf.dummyfunction("AI(""Actúa como un tutor académico y dirígete personalmente al estudiante "" &amp; I63 &amp; "" "" &amp; J63 &amp; "" "" &amp; G63 &amp; "" "" &amp; H63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 &amp; ""'. Diferencias por área: Matemáticas ("" &amp; AQ63 &amp; ""), Ciencias Natura"&amp;"les ("" &amp; AR63 &amp; ""), Sociales ("" &amp; AS63 &amp; ""), Lectura Crítica ("" &amp; AT63 &amp; "") e Inglés ("" &amp; AU63 &amp; ""). Variación en posición: grupo ("" &amp; AN63 &amp; ""), grado ("" &amp; AO63 &amp; "") y media ("" &amp; AP63 &amp; ""). Puntajes Primer Simulacro: Global "" &amp; K63 &amp; "", Mat "" &amp; "&amp;"O4 &amp; "", Cien "" &amp; P63 &amp; "", Soc "" &amp; Q63 &amp; "", Lec "" &amp; R63 &amp; "", Ing "" &amp; S63 &amp; "". Puntajes Segundo Simulacro: Global "" &amp; Y63 &amp; "", Mat "" &amp; AC63 &amp; "", Cien "" &amp; AD63 &amp; "", Soc "" &amp; AE63 &amp; "", Lec "" &amp; AF63 &amp; "", Ing "" &amp; AG63 &amp; "". Escribe un mensaje motivador"&amp;" y breve (máximo 4 líneas)."")
"),"=AI(""Actúa como un tutor académico y dirígete personalmente al estudiante "" &amp; I63 &amp; "" "" &amp; J63 &amp; "" "" &amp; G63 &amp; "" "" &amp; H63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 &amp; ""'. Diferencias por área: Matemáticas ("" &amp; AQ63 &amp; ""), Ciencias Natur"&amp;"ales ("" &amp; AR63 &amp; ""), Sociales ("" &amp; AS63 &amp; ""), Lectura Crítica ("" &amp; AT63 &amp; "") e Inglés ("" &amp; AU63 &amp; ""). Variación en posición: grupo ("" &amp; AN63 &amp; ""), grado ("" &amp; AO63 &amp; "") y media ("" &amp; AP63 &amp; ""). Puntajes Primer Simulacro: Global "" &amp; K63 &amp; "", Mat "" &amp;"&amp;" O63 &amp; "", Cien "" &amp; P63 &amp; "", Soc "" &amp; Q63 &amp; "", Lec "" &amp; R63 &amp; "", Ing "" &amp; S63 &amp; "". Puntajes Segundo Simulacro: Global "" &amp; Y63 &amp; "", Mat "" &amp; AC63 &amp; "", Cien "" &amp; AD63 &amp; "", Soc "" &amp; AE63 &amp; "", Lec "" &amp; AF63 &amp; "", Ing "" &amp; AG63 &amp; "". Escribe un mensaje motivado"&amp;"r y breve (máximo 4 líneas)."")
")</f>
        <v/>
      </c>
    </row>
    <row r="64" ht="15.75" customHeight="1" s="42">
      <c r="A64" s="93" t="n"/>
      <c r="B64" s="94" t="inlineStr">
        <is>
          <t>Bachillerato</t>
        </is>
      </c>
      <c r="C64" s="94" t="n">
        <v>602</v>
      </c>
      <c r="D64" s="94" t="n"/>
      <c r="E64" s="95" t="n"/>
      <c r="F64" s="96">
        <f>TRIM(G64&amp;" "&amp;H64&amp;" "&amp;I64&amp;" "&amp;J64)</f>
        <v/>
      </c>
      <c r="G64" s="94" t="inlineStr">
        <is>
          <t>Lezcano</t>
        </is>
      </c>
      <c r="H64" s="94" t="inlineStr">
        <is>
          <t>Holguin</t>
        </is>
      </c>
      <c r="I64" s="94" t="inlineStr">
        <is>
          <t>Julian</t>
        </is>
      </c>
      <c r="J64" s="97" t="n"/>
      <c r="K64" s="98">
        <f>IF(SUM(O64:S64)=0, "", ROUND(((O64*3+P64*3+Q64*3+R64*3+S64*1)/13)*5,0))</f>
        <v/>
      </c>
      <c r="L64" s="99">
        <f>IF(OR($C64="",K64=""),"",COUNTIFS($C$4:$C$1500,$C64,K$4:K$1500,"&gt;"&amp;K64)+1)</f>
        <v/>
      </c>
      <c r="M64" s="99">
        <f>IF(OR($C64="",K64=""),"",IF(AND($C64&gt;=1001,$C64&lt;=1005),COUNTIFS($C$4:$C$1500,"&gt;=1001",$C$4:$C$1500,"&lt;=1005",K$4:K$1500,"&gt;"&amp;K64)+1,IF(AND($C64&gt;=1101,$C64&lt;=1105),COUNTIFS($C$4:$C$1500,"&gt;=1101",$C$4:$C$1500,"&lt;=1105",K$4:K$1500,"&gt;"&amp;K64)+1,IF(AND($C64&gt;=901,$C64&lt;=905),COUNTIFS($C$4:$C$1500,"&gt;=901",$C$4:$C$1500,"&lt;=905",K$4:K$1500,"&gt;"&amp;K64)+1,IF(AND($C64&gt;=801,$C64&lt;=805),COUNTIFS($C$4:$C$1500,"&gt;=801",$C$4:$C$1500,"&lt;=805",K$4:K$1500,"&gt;"&amp;K64)+1,IF(AND($C64&gt;=701,$C64&lt;=705),COUNTIFS($C$4:$C$1500,"&gt;=701",$C$4:$C$1500,"&lt;=705",K$4:K$1500,"&gt;"&amp;K64)+1,IF(AND($C64&gt;=601,$C64&lt;=606),COUNTIFS($C$4:$C$1500,"&gt;=601",$C$4:$C$1500,"&lt;=606",K$4:K$1500,"&gt;"&amp;K64)+1,"")))))))</f>
        <v/>
      </c>
      <c r="N64" s="99">
        <f>IF(OR($C64="",K64=""),"",IF(OR(AND($C64&gt;=1001,$C64&lt;=1005),AND($C64&gt;=1101,$C64&lt;=1105)),COUNTIFS($C$4:$C$1500,"&gt;=1001",$C$4:$C$1500,"&lt;=1005",K$4:K$1500,"&gt;"&amp;K64)+COUNTIFS($C$4:$C$1500,"&gt;=1101",$C$4:$C$1500,"&lt;=1105",K$4:K$1500,"&gt;"&amp;K64)+1,""))</f>
        <v/>
      </c>
      <c r="O64" s="94" t="n">
        <v>48.28</v>
      </c>
      <c r="P64" s="94" t="n">
        <v>35.42</v>
      </c>
      <c r="Q64" s="94" t="n">
        <v>46.22</v>
      </c>
      <c r="R64" s="94" t="n">
        <v>28.75</v>
      </c>
      <c r="S64" s="94" t="n">
        <v>14.38</v>
      </c>
      <c r="T64" s="99">
        <f>IF(AND(O64&gt;0,O64&lt;36),1,IF(AND(O64&gt;=36,O64&lt;51),2,IF(AND(O64&gt;=51,O64&lt;71),3,IF(AND(O64&gt;=71,O64&lt;=100),4,))))</f>
        <v/>
      </c>
      <c r="U64" s="99">
        <f>IF(AND(P64&gt;0,P64&lt;41),1,IF(AND(P64&gt;=41,P64&lt;56),2,IF(AND(P64&gt;=56,P64&lt;71),3,IF(AND(P64&gt;=71,P64&lt;=100),4,))))</f>
        <v/>
      </c>
      <c r="V64" s="99">
        <f>IF(AND(Q64&gt;0,Q64&lt;41),1,IF(AND(Q64&gt;=41,Q64&lt;56),2,IF(AND(Q64&gt;=56,Q64&lt;71),3,IF(AND(Q64&gt;=71,Q64&lt;=100),4,))))</f>
        <v/>
      </c>
      <c r="W64" s="99">
        <f>IF(AND(R64&gt;0,R64&lt;36),1,IF(AND(R64&gt;=36,R64&lt;51),2,IF(AND(R64&gt;=51,R64&lt;66),3,IF(AND(R64&gt;=66,R64&lt;=100),4,))))</f>
        <v/>
      </c>
      <c r="X64" s="100">
        <f>IF(AND(S64&gt;0,S64&lt;37),1,IF(AND(S64&gt;=37,S64&lt;58),2,IF(AND(S64&gt;=58,S64&lt;71),3,IF(AND(S64&gt;=71,S64&lt;=100),4,))))</f>
        <v/>
      </c>
      <c r="Y64" s="101">
        <f>IF(SUM(AC64:AG64)=0, "", ROUND(((AC64*3+AD64*3+AE64*3+AF64*3+AG64*1)/13)*5,0))</f>
        <v/>
      </c>
      <c r="Z64" s="99">
        <f>IF(OR($C64="",Y64=""),"",COUNTIFS($C$4:$C$1500,$C64,Y$4:Y$1500,"&gt;"&amp;Y64)+1)</f>
        <v/>
      </c>
      <c r="AA64" s="99">
        <f>IF(OR($C64="",Y64=""),"",IF(AND($C64&gt;=1001,$C64&lt;=1005),COUNTIFS($C$4:$C$1500,"&gt;=1001",$C$4:$C$1500,"&lt;=1005",Y$4:Y$1500,"&gt;"&amp;Y64)+1,IF(AND($C64&gt;=1101,$C64&lt;=1105),COUNTIFS($C$4:$C$1500,"&gt;=1101",$C$4:$C$1500,"&lt;=1105",Y$4:Y$1500,"&gt;"&amp;Y64)+1,IF(AND($C64&gt;=901,$C64&lt;=905),COUNTIFS($C$4:$C$1500,"&gt;=901",$C$4:$C$1500,"&lt;=905",Y$4:Y$1500,"&gt;"&amp;Y64)+1,IF(AND($C64&gt;=801,$C64&lt;=805),COUNTIFS($C$4:$C$1500,"&gt;=801",$C$4:$C$1500,"&lt;=805",Y$4:Y$1500,"&gt;"&amp;Y64)+1,IF(AND($C64&gt;=701,$C64&lt;=705),COUNTIFS($C$4:$C$1500,"&gt;=701",$C$4:$C$1500,"&lt;=705",Y$4:Y$1500,"&gt;"&amp;Y64)+1,IF(AND($C64&gt;=601,$C64&lt;=606),COUNTIFS($C$4:$C$1500,"&gt;=601",$C$4:$C$1500,"&lt;=606",Y$4:Y$1500,"&gt;"&amp;Y64)+1,"")))))))</f>
        <v/>
      </c>
      <c r="AB64" s="99">
        <f>IF(OR($C64="",Y64=""),"",IF(OR(AND($C64&gt;=1001,$C64&lt;=1005),AND($C64&gt;=1101,$C64&lt;=1105)),COUNTIFS($C$4:$C$1500,"&gt;=1001",$C$4:$C$1500,"&lt;=1005",Y$4:Y$1500,"&gt;"&amp;Y64)+COUNTIFS($C$4:$C$1500,"&gt;=1101",$C$4:$C$1500,"&lt;=1105",Y$4:Y$1500,"&gt;"&amp;Y64)+1,""))</f>
        <v/>
      </c>
      <c r="AC64" s="94" t="n">
        <v>45.25</v>
      </c>
      <c r="AD64" s="94" t="n">
        <v>35.12</v>
      </c>
      <c r="AE64" s="94" t="n">
        <v>30.25</v>
      </c>
      <c r="AF64" s="94" t="n">
        <v>43.75</v>
      </c>
      <c r="AG64" s="94" t="n">
        <v>36.67</v>
      </c>
      <c r="AH64" s="99">
        <f>IF(AND(AC64&gt;0,AC64&lt;36),1,IF(AND(AC64&gt;=36,AC64&lt;51),2,IF(AND(AC64&gt;=51,AC64&lt;71),3,IF(AND(AC64&gt;=71,AC64&lt;=100),4,))))</f>
        <v/>
      </c>
      <c r="AI64" s="99">
        <f>IF(AND(AD64&gt;0,AD64&lt;41),1,IF(AND(AD64&gt;=41,AD64&lt;56),2,IF(AND(AD64&gt;=56,AD64&lt;71),3,IF(AND(AD64&gt;=71,AD64&lt;=100),4,))))</f>
        <v/>
      </c>
      <c r="AJ64" s="99">
        <f>IF(AND(AE64&gt;0,AE64&lt;41),1,IF(AND(AE64&gt;=41,AE64&lt;56),2,IF(AND(AE64&gt;=56,AE64&lt;71),3,IF(AND(AE64&gt;=71,AE64&lt;=100),4,))))</f>
        <v/>
      </c>
      <c r="AK64" s="99">
        <f>IF(AND(AF64&gt;0,AF64&lt;36),1,IF(AND(AF64&gt;=36,AF64&lt;51),2,IF(AND(AF64&gt;=51,AF64&lt;66),3,IF(AND(AF64&gt;=66,AF64&lt;=100),4,))))</f>
        <v/>
      </c>
      <c r="AL64" s="100">
        <f>IF(AND(AG64&gt;0,AG64&lt;37),1,IF(AND(AG64&gt;=37,AG64&lt;58),2,IF(AND(AG64&gt;=58,AG64&lt;71),3,IF(AND(AG64&gt;=71,AG64&lt;=100),4,))))</f>
        <v/>
      </c>
      <c r="AM64" s="101">
        <f>IF((Y64&lt;&gt;"")*(K64&lt;&gt;""),Y64-K64,"")</f>
        <v/>
      </c>
      <c r="AN64" s="99">
        <f>IF((Z64&lt;&gt;"")*(L64&lt;&gt;""),Z64-L64,"")</f>
        <v/>
      </c>
      <c r="AO64" s="99">
        <f>IF((AA64&lt;&gt;"")*(M64&lt;&gt;""),AA64-M64,"")</f>
        <v/>
      </c>
      <c r="AP64" s="99">
        <f>IF((AB64&lt;&gt;"")*(N64&lt;&gt;""),AB64-N64,"")</f>
        <v/>
      </c>
      <c r="AQ64" s="94">
        <f>IF((AC64&lt;&gt;"")*(O64&lt;&gt;""),AC64-O64,"")</f>
        <v/>
      </c>
      <c r="AR64" s="94">
        <f>IF((AD64&lt;&gt;"")*(P64&lt;&gt;""),AD64-P64,"")</f>
        <v/>
      </c>
      <c r="AS64" s="94">
        <f>IF((AE64&lt;&gt;"")*(Q64&lt;&gt;""),AE64-Q64,"")</f>
        <v/>
      </c>
      <c r="AT64" s="94">
        <f>IF((AF64&lt;&gt;"")*(R64&lt;&gt;""),AF64-R64,"")</f>
        <v/>
      </c>
      <c r="AU64" s="94">
        <f>IF((AG64&lt;&gt;"")*(S64&lt;&gt;""),AG64-S64,"")</f>
        <v/>
      </c>
      <c r="AV64" s="99">
        <f>IF((AH64&lt;&gt;"")*(T64&lt;&gt;""),AH64-T64,"")</f>
        <v/>
      </c>
      <c r="AW64" s="99">
        <f>IF((AI64&lt;&gt;"")*(U64&lt;&gt;""),AI64-U64,"")</f>
        <v/>
      </c>
      <c r="AX64" s="99">
        <f>IF((AJ64&lt;&gt;"")*(V64&lt;&gt;""),AJ64-V64,"")</f>
        <v/>
      </c>
      <c r="AY64" s="99">
        <f>IF((AK64&lt;&gt;"")*(W64&lt;&gt;""),AK64-W64,"")</f>
        <v/>
      </c>
      <c r="AZ64" s="102">
        <f>IF((AL64&lt;&gt;"")*(X64&lt;&gt;""),AL64-X64,"")</f>
        <v/>
      </c>
      <c r="BA64" s="50">
        <f>IFERROR(__xludf.dummyfunction("AI(""Actúa como un tutor académico y dirígete personalmente al estudiante "" &amp; I64 &amp; "" "" &amp; J64 &amp; "" "" &amp; G64 &amp; "" "" &amp; H64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 &amp; ""'. Diferencias por área: Matemáticas ("" &amp; AQ64 &amp; ""), Ciencias Natura"&amp;"les ("" &amp; AR64 &amp; ""), Sociales ("" &amp; AS64 &amp; ""), Lectura Crítica ("" &amp; AT64 &amp; "") e Inglés ("" &amp; AU64 &amp; ""). Variación en posición: grupo ("" &amp; AN64 &amp; ""), grado ("" &amp; AO64 &amp; "") y media ("" &amp; AP64 &amp; ""). Puntajes Primer Simulacro: Global "" &amp; K64 &amp; "", Mat "" &amp; "&amp;"O4 &amp; "", Cien "" &amp; P64 &amp; "", Soc "" &amp; Q64 &amp; "", Lec "" &amp; R64 &amp; "", Ing "" &amp; S64 &amp; "". Puntajes Segundo Simulacro: Global "" &amp; Y64 &amp; "", Mat "" &amp; AC64 &amp; "", Cien "" &amp; AD64 &amp; "", Soc "" &amp; AE64 &amp; "", Lec "" &amp; AF64 &amp; "", Ing "" &amp; AG64 &amp; "". Escribe un mensaje motivador"&amp;" y breve (máximo 4 líneas)."")
"),"=AI(""Actúa como un tutor académico y dirígete personalmente al estudiante "" &amp; I64 &amp; "" "" &amp; J64 &amp; "" "" &amp; G64 &amp; "" "" &amp; H64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 &amp; ""'. Diferencias por área: Matemáticas ("" &amp; AQ64 &amp; ""), Ciencias Natur"&amp;"ales ("" &amp; AR64 &amp; ""), Sociales ("" &amp; AS64 &amp; ""), Lectura Crítica ("" &amp; AT64 &amp; "") e Inglés ("" &amp; AU64 &amp; ""). Variación en posición: grupo ("" &amp; AN64 &amp; ""), grado ("" &amp; AO64 &amp; "") y media ("" &amp; AP64 &amp; ""). Puntajes Primer Simulacro: Global "" &amp; K64 &amp; "", Mat "" &amp;"&amp;" O64 &amp; "", Cien "" &amp; P64 &amp; "", Soc "" &amp; Q64 &amp; "", Lec "" &amp; R64 &amp; "", Ing "" &amp; S64 &amp; "". Puntajes Segundo Simulacro: Global "" &amp; Y64 &amp; "", Mat "" &amp; AC64 &amp; "", Cien "" &amp; AD64 &amp; "", Soc "" &amp; AE64 &amp; "", Lec "" &amp; AF64 &amp; "", Ing "" &amp; AG64 &amp; "". Escribe un mensaje motivado"&amp;"r y breve (máximo 4 líneas)."")
")</f>
        <v/>
      </c>
    </row>
    <row r="65" ht="15.75" customHeight="1" s="42">
      <c r="A65" s="93" t="n"/>
      <c r="B65" s="94" t="inlineStr">
        <is>
          <t>Bachillerato</t>
        </is>
      </c>
      <c r="C65" s="94" t="n">
        <v>602</v>
      </c>
      <c r="D65" s="94" t="n"/>
      <c r="E65" s="95" t="n"/>
      <c r="F65" s="96">
        <f>TRIM(G65&amp;" "&amp;H65&amp;" "&amp;I65&amp;" "&amp;J65)</f>
        <v/>
      </c>
      <c r="G65" s="94" t="inlineStr">
        <is>
          <t>Lozano</t>
        </is>
      </c>
      <c r="H65" s="94" t="inlineStr">
        <is>
          <t>Villota</t>
        </is>
      </c>
      <c r="I65" s="94" t="inlineStr">
        <is>
          <t>Nicolas</t>
        </is>
      </c>
      <c r="J65" s="97" t="n"/>
      <c r="K65" s="98">
        <f>IF(SUM(O65:S65)=0, "", ROUND(((O65*3+P65*3+Q65*3+R65*3+S65*1)/13)*5,0))</f>
        <v/>
      </c>
      <c r="L65" s="99">
        <f>IF(OR($C65="",K65=""),"",COUNTIFS($C$4:$C$1500,$C65,K$4:K$1500,"&gt;"&amp;K65)+1)</f>
        <v/>
      </c>
      <c r="M65" s="99">
        <f>IF(OR($C65="",K65=""),"",IF(AND($C65&gt;=1001,$C65&lt;=1005),COUNTIFS($C$4:$C$1500,"&gt;=1001",$C$4:$C$1500,"&lt;=1005",K$4:K$1500,"&gt;"&amp;K65)+1,IF(AND($C65&gt;=1101,$C65&lt;=1105),COUNTIFS($C$4:$C$1500,"&gt;=1101",$C$4:$C$1500,"&lt;=1105",K$4:K$1500,"&gt;"&amp;K65)+1,IF(AND($C65&gt;=901,$C65&lt;=905),COUNTIFS($C$4:$C$1500,"&gt;=901",$C$4:$C$1500,"&lt;=905",K$4:K$1500,"&gt;"&amp;K65)+1,IF(AND($C65&gt;=801,$C65&lt;=805),COUNTIFS($C$4:$C$1500,"&gt;=801",$C$4:$C$1500,"&lt;=805",K$4:K$1500,"&gt;"&amp;K65)+1,IF(AND($C65&gt;=701,$C65&lt;=705),COUNTIFS($C$4:$C$1500,"&gt;=701",$C$4:$C$1500,"&lt;=705",K$4:K$1500,"&gt;"&amp;K65)+1,IF(AND($C65&gt;=601,$C65&lt;=606),COUNTIFS($C$4:$C$1500,"&gt;=601",$C$4:$C$1500,"&lt;=606",K$4:K$1500,"&gt;"&amp;K65)+1,"")))))))</f>
        <v/>
      </c>
      <c r="N65" s="99">
        <f>IF(OR($C65="",K65=""),"",IF(OR(AND($C65&gt;=1001,$C65&lt;=1005),AND($C65&gt;=1101,$C65&lt;=1105)),COUNTIFS($C$4:$C$1500,"&gt;=1001",$C$4:$C$1500,"&lt;=1005",K$4:K$1500,"&gt;"&amp;K65)+COUNTIFS($C$4:$C$1500,"&gt;=1101",$C$4:$C$1500,"&lt;=1105",K$4:K$1500,"&gt;"&amp;K65)+1,""))</f>
        <v/>
      </c>
      <c r="O65" s="94" t="n">
        <v>43.51</v>
      </c>
      <c r="P65" s="94" t="n">
        <v>78.33</v>
      </c>
      <c r="Q65" s="94" t="n">
        <v>65.13</v>
      </c>
      <c r="R65" s="94" t="n">
        <v>52.71</v>
      </c>
      <c r="S65" s="94" t="n">
        <v>71.88</v>
      </c>
      <c r="T65" s="99">
        <f>IF(AND(O65&gt;0,O65&lt;36),1,IF(AND(O65&gt;=36,O65&lt;51),2,IF(AND(O65&gt;=51,O65&lt;71),3,IF(AND(O65&gt;=71,O65&lt;=100),4,))))</f>
        <v/>
      </c>
      <c r="U65" s="99">
        <f>IF(AND(P65&gt;0,P65&lt;41),1,IF(AND(P65&gt;=41,P65&lt;56),2,IF(AND(P65&gt;=56,P65&lt;71),3,IF(AND(P65&gt;=71,P65&lt;=100),4,))))</f>
        <v/>
      </c>
      <c r="V65" s="99">
        <f>IF(AND(Q65&gt;0,Q65&lt;41),1,IF(AND(Q65&gt;=41,Q65&lt;56),2,IF(AND(Q65&gt;=56,Q65&lt;71),3,IF(AND(Q65&gt;=71,Q65&lt;=100),4,))))</f>
        <v/>
      </c>
      <c r="W65" s="99">
        <f>IF(AND(R65&gt;0,R65&lt;36),1,IF(AND(R65&gt;=36,R65&lt;51),2,IF(AND(R65&gt;=51,R65&lt;66),3,IF(AND(R65&gt;=66,R65&lt;=100),4,))))</f>
        <v/>
      </c>
      <c r="X65" s="100">
        <f>IF(AND(S65&gt;0,S65&lt;37),1,IF(AND(S65&gt;=37,S65&lt;58),2,IF(AND(S65&gt;=58,S65&lt;71),3,IF(AND(S65&gt;=71,S65&lt;=100),4,))))</f>
        <v/>
      </c>
      <c r="Y65" s="101">
        <f>IF(SUM(AC65:AG65)=0, "", ROUND(((AC65*3+AD65*3+AE65*3+AF65*3+AG65*1)/13)*5,0))</f>
        <v/>
      </c>
      <c r="Z65" s="99">
        <f>IF(OR($C65="",Y65=""),"",COUNTIFS($C$4:$C$1500,$C65,Y$4:Y$1500,"&gt;"&amp;Y65)+1)</f>
        <v/>
      </c>
      <c r="AA65" s="99">
        <f>IF(OR($C65="",Y65=""),"",IF(AND($C65&gt;=1001,$C65&lt;=1005),COUNTIFS($C$4:$C$1500,"&gt;=1001",$C$4:$C$1500,"&lt;=1005",Y$4:Y$1500,"&gt;"&amp;Y65)+1,IF(AND($C65&gt;=1101,$C65&lt;=1105),COUNTIFS($C$4:$C$1500,"&gt;=1101",$C$4:$C$1500,"&lt;=1105",Y$4:Y$1500,"&gt;"&amp;Y65)+1,IF(AND($C65&gt;=901,$C65&lt;=905),COUNTIFS($C$4:$C$1500,"&gt;=901",$C$4:$C$1500,"&lt;=905",Y$4:Y$1500,"&gt;"&amp;Y65)+1,IF(AND($C65&gt;=801,$C65&lt;=805),COUNTIFS($C$4:$C$1500,"&gt;=801",$C$4:$C$1500,"&lt;=805",Y$4:Y$1500,"&gt;"&amp;Y65)+1,IF(AND($C65&gt;=701,$C65&lt;=705),COUNTIFS($C$4:$C$1500,"&gt;=701",$C$4:$C$1500,"&lt;=705",Y$4:Y$1500,"&gt;"&amp;Y65)+1,IF(AND($C65&gt;=601,$C65&lt;=606),COUNTIFS($C$4:$C$1500,"&gt;=601",$C$4:$C$1500,"&lt;=606",Y$4:Y$1500,"&gt;"&amp;Y65)+1,"")))))))</f>
        <v/>
      </c>
      <c r="AB65" s="99">
        <f>IF(OR($C65="",Y65=""),"",IF(OR(AND($C65&gt;=1001,$C65&lt;=1005),AND($C65&gt;=1101,$C65&lt;=1105)),COUNTIFS($C$4:$C$1500,"&gt;=1001",$C$4:$C$1500,"&lt;=1005",Y$4:Y$1500,"&gt;"&amp;Y65)+COUNTIFS($C$4:$C$1500,"&gt;=1101",$C$4:$C$1500,"&lt;=1105",Y$4:Y$1500,"&gt;"&amp;Y65)+1,""))</f>
        <v/>
      </c>
      <c r="AC65" s="94" t="n">
        <v>48</v>
      </c>
      <c r="AD65" s="94" t="n">
        <v>85.12</v>
      </c>
      <c r="AE65" s="94" t="n">
        <v>71.5</v>
      </c>
      <c r="AF65" s="94" t="n">
        <v>65.63</v>
      </c>
      <c r="AG65" s="94" t="n">
        <v>91.67</v>
      </c>
      <c r="AH65" s="99">
        <f>IF(AND(AC65&gt;0,AC65&lt;36),1,IF(AND(AC65&gt;=36,AC65&lt;51),2,IF(AND(AC65&gt;=51,AC65&lt;71),3,IF(AND(AC65&gt;=71,AC65&lt;=100),4,))))</f>
        <v/>
      </c>
      <c r="AI65" s="99">
        <f>IF(AND(AD65&gt;0,AD65&lt;41),1,IF(AND(AD65&gt;=41,AD65&lt;56),2,IF(AND(AD65&gt;=56,AD65&lt;71),3,IF(AND(AD65&gt;=71,AD65&lt;=100),4,))))</f>
        <v/>
      </c>
      <c r="AJ65" s="99">
        <f>IF(AND(AE65&gt;0,AE65&lt;41),1,IF(AND(AE65&gt;=41,AE65&lt;56),2,IF(AND(AE65&gt;=56,AE65&lt;71),3,IF(AND(AE65&gt;=71,AE65&lt;=100),4,))))</f>
        <v/>
      </c>
      <c r="AK65" s="99">
        <f>IF(AND(AF65&gt;0,AF65&lt;36),1,IF(AND(AF65&gt;=36,AF65&lt;51),2,IF(AND(AF65&gt;=51,AF65&lt;66),3,IF(AND(AF65&gt;=66,AF65&lt;=100),4,))))</f>
        <v/>
      </c>
      <c r="AL65" s="100">
        <f>IF(AND(AG65&gt;0,AG65&lt;37),1,IF(AND(AG65&gt;=37,AG65&lt;58),2,IF(AND(AG65&gt;=58,AG65&lt;71),3,IF(AND(AG65&gt;=71,AG65&lt;=100),4,))))</f>
        <v/>
      </c>
      <c r="AM65" s="101">
        <f>IF((Y65&lt;&gt;"")*(K65&lt;&gt;""),Y65-K65,"")</f>
        <v/>
      </c>
      <c r="AN65" s="99">
        <f>IF((Z65&lt;&gt;"")*(L65&lt;&gt;""),Z65-L65,"")</f>
        <v/>
      </c>
      <c r="AO65" s="99">
        <f>IF((AA65&lt;&gt;"")*(M65&lt;&gt;""),AA65-M65,"")</f>
        <v/>
      </c>
      <c r="AP65" s="99">
        <f>IF((AB65&lt;&gt;"")*(N65&lt;&gt;""),AB65-N65,"")</f>
        <v/>
      </c>
      <c r="AQ65" s="94">
        <f>IF((AC65&lt;&gt;"")*(O65&lt;&gt;""),AC65-O65,"")</f>
        <v/>
      </c>
      <c r="AR65" s="94">
        <f>IF((AD65&lt;&gt;"")*(P65&lt;&gt;""),AD65-P65,"")</f>
        <v/>
      </c>
      <c r="AS65" s="94">
        <f>IF((AE65&lt;&gt;"")*(Q65&lt;&gt;""),AE65-Q65,"")</f>
        <v/>
      </c>
      <c r="AT65" s="94">
        <f>IF((AF65&lt;&gt;"")*(R65&lt;&gt;""),AF65-R65,"")</f>
        <v/>
      </c>
      <c r="AU65" s="94">
        <f>IF((AG65&lt;&gt;"")*(S65&lt;&gt;""),AG65-S65,"")</f>
        <v/>
      </c>
      <c r="AV65" s="99">
        <f>IF((AH65&lt;&gt;"")*(T65&lt;&gt;""),AH65-T65,"")</f>
        <v/>
      </c>
      <c r="AW65" s="99">
        <f>IF((AI65&lt;&gt;"")*(U65&lt;&gt;""),AI65-U65,"")</f>
        <v/>
      </c>
      <c r="AX65" s="99">
        <f>IF((AJ65&lt;&gt;"")*(V65&lt;&gt;""),AJ65-V65,"")</f>
        <v/>
      </c>
      <c r="AY65" s="99">
        <f>IF((AK65&lt;&gt;"")*(W65&lt;&gt;""),AK65-W65,"")</f>
        <v/>
      </c>
      <c r="AZ65" s="102">
        <f>IF((AL65&lt;&gt;"")*(X65&lt;&gt;""),AL65-X65,"")</f>
        <v/>
      </c>
      <c r="BA65" s="50">
        <f>IFERROR(__xludf.dummyfunction("AI(""Actúa como un tutor académico y dirígete personalmente al estudiante "" &amp; I65 &amp; "" "" &amp; J65 &amp; "" "" &amp; G65 &amp; "" "" &amp; H65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 &amp; ""'. Diferencias por área: Matemáticas ("" &amp; AQ65 &amp; ""), Ciencias Natura"&amp;"les ("" &amp; AR65 &amp; ""), Sociales ("" &amp; AS65 &amp; ""), Lectura Crítica ("" &amp; AT65 &amp; "") e Inglés ("" &amp; AU65 &amp; ""). Variación en posición: grupo ("" &amp; AN65 &amp; ""), grado ("" &amp; AO65 &amp; "") y media ("" &amp; AP65 &amp; ""). Puntajes Primer Simulacro: Global "" &amp; K65 &amp; "", Mat "" &amp; "&amp;"O4 &amp; "", Cien "" &amp; P65 &amp; "", Soc "" &amp; Q65 &amp; "", Lec "" &amp; R65 &amp; "", Ing "" &amp; S65 &amp; "". Puntajes Segundo Simulacro: Global "" &amp; Y65 &amp; "", Mat "" &amp; AC65 &amp; "", Cien "" &amp; AD65 &amp; "", Soc "" &amp; AE65 &amp; "", Lec "" &amp; AF65 &amp; "", Ing "" &amp; AG65 &amp; "". Escribe un mensaje motivador"&amp;" y breve (máximo 4 líneas)."")
"),"=AI(""Actúa como un tutor académico y dirígete personalmente al estudiante "" &amp; I65 &amp; "" "" &amp; J65 &amp; "" "" &amp; G65 &amp; "" "" &amp; H65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 &amp; ""'. Diferencias por área: Matemáticas ("" &amp; AQ65 &amp; ""), Ciencias Natur"&amp;"ales ("" &amp; AR65 &amp; ""), Sociales ("" &amp; AS65 &amp; ""), Lectura Crítica ("" &amp; AT65 &amp; "") e Inglés ("" &amp; AU65 &amp; ""). Variación en posición: grupo ("" &amp; AN65 &amp; ""), grado ("" &amp; AO65 &amp; "") y media ("" &amp; AP65 &amp; ""). Puntajes Primer Simulacro: Global "" &amp; K65 &amp; "", Mat "" &amp;"&amp;" O65 &amp; "", Cien "" &amp; P65 &amp; "", Soc "" &amp; Q65 &amp; "", Lec "" &amp; R65 &amp; "", Ing "" &amp; S65 &amp; "". Puntajes Segundo Simulacro: Global "" &amp; Y65 &amp; "", Mat "" &amp; AC65 &amp; "", Cien "" &amp; AD65 &amp; "", Soc "" &amp; AE65 &amp; "", Lec "" &amp; AF65 &amp; "", Ing "" &amp; AG65 &amp; "". Escribe un mensaje motivado"&amp;"r y breve (máximo 4 líneas)."")
")</f>
        <v/>
      </c>
    </row>
    <row r="66" ht="15.75" customHeight="1" s="42">
      <c r="A66" s="93" t="n"/>
      <c r="B66" s="94" t="inlineStr">
        <is>
          <t>Bachillerato</t>
        </is>
      </c>
      <c r="C66" s="94" t="n">
        <v>602</v>
      </c>
      <c r="D66" s="94" t="n"/>
      <c r="E66" s="95" t="n"/>
      <c r="F66" s="96">
        <f>TRIM(G66&amp;" "&amp;H66&amp;" "&amp;I66&amp;" "&amp;J66)</f>
        <v/>
      </c>
      <c r="G66" s="94" t="inlineStr">
        <is>
          <t>Madrid</t>
        </is>
      </c>
      <c r="H66" s="94" t="inlineStr">
        <is>
          <t>Sánchez</t>
        </is>
      </c>
      <c r="I66" s="94" t="inlineStr">
        <is>
          <t>Matías</t>
        </is>
      </c>
      <c r="J66" s="97" t="n"/>
      <c r="K66" s="98">
        <f>IF(SUM(O66:S66)=0, "", ROUND(((O66*3+P66*3+Q66*3+R66*3+S66*1)/13)*5,0))</f>
        <v/>
      </c>
      <c r="L66" s="99">
        <f>IF(OR($C66="",K66=""),"",COUNTIFS($C$4:$C$1500,$C66,K$4:K$1500,"&gt;"&amp;K66)+1)</f>
        <v/>
      </c>
      <c r="M66" s="99">
        <f>IF(OR($C66="",K66=""),"",IF(AND($C66&gt;=1001,$C66&lt;=1005),COUNTIFS($C$4:$C$1500,"&gt;=1001",$C$4:$C$1500,"&lt;=1005",K$4:K$1500,"&gt;"&amp;K66)+1,IF(AND($C66&gt;=1101,$C66&lt;=1105),COUNTIFS($C$4:$C$1500,"&gt;=1101",$C$4:$C$1500,"&lt;=1105",K$4:K$1500,"&gt;"&amp;K66)+1,IF(AND($C66&gt;=901,$C66&lt;=905),COUNTIFS($C$4:$C$1500,"&gt;=901",$C$4:$C$1500,"&lt;=905",K$4:K$1500,"&gt;"&amp;K66)+1,IF(AND($C66&gt;=801,$C66&lt;=805),COUNTIFS($C$4:$C$1500,"&gt;=801",$C$4:$C$1500,"&lt;=805",K$4:K$1500,"&gt;"&amp;K66)+1,IF(AND($C66&gt;=701,$C66&lt;=705),COUNTIFS($C$4:$C$1500,"&gt;=701",$C$4:$C$1500,"&lt;=705",K$4:K$1500,"&gt;"&amp;K66)+1,IF(AND($C66&gt;=601,$C66&lt;=606),COUNTIFS($C$4:$C$1500,"&gt;=601",$C$4:$C$1500,"&lt;=606",K$4:K$1500,"&gt;"&amp;K66)+1,"")))))))</f>
        <v/>
      </c>
      <c r="N66" s="99">
        <f>IF(OR($C66="",K66=""),"",IF(OR(AND($C66&gt;=1001,$C66&lt;=1005),AND($C66&gt;=1101,$C66&lt;=1105)),COUNTIFS($C$4:$C$1500,"&gt;=1001",$C$4:$C$1500,"&lt;=1005",K$4:K$1500,"&gt;"&amp;K66)+COUNTIFS($C$4:$C$1500,"&gt;=1101",$C$4:$C$1500,"&lt;=1105",K$4:K$1500,"&gt;"&amp;K66)+1,""))</f>
        <v/>
      </c>
      <c r="O66" s="94" t="n">
        <v>45.19</v>
      </c>
      <c r="P66" s="94" t="n">
        <v>52.08</v>
      </c>
      <c r="Q66" s="94" t="n">
        <v>62.18</v>
      </c>
      <c r="R66" s="94" t="n">
        <v>23.96</v>
      </c>
      <c r="S66" s="94" t="n">
        <v>47.92</v>
      </c>
      <c r="T66" s="99">
        <f>IF(AND(O66&gt;0,O66&lt;36),1,IF(AND(O66&gt;=36,O66&lt;51),2,IF(AND(O66&gt;=51,O66&lt;71),3,IF(AND(O66&gt;=71,O66&lt;=100),4,))))</f>
        <v/>
      </c>
      <c r="U66" s="99">
        <f>IF(AND(P66&gt;0,P66&lt;41),1,IF(AND(P66&gt;=41,P66&lt;56),2,IF(AND(P66&gt;=56,P66&lt;71),3,IF(AND(P66&gt;=71,P66&lt;=100),4,))))</f>
        <v/>
      </c>
      <c r="V66" s="99">
        <f>IF(AND(Q66&gt;0,Q66&lt;41),1,IF(AND(Q66&gt;=41,Q66&lt;56),2,IF(AND(Q66&gt;=56,Q66&lt;71),3,IF(AND(Q66&gt;=71,Q66&lt;=100),4,))))</f>
        <v/>
      </c>
      <c r="W66" s="99">
        <f>IF(AND(R66&gt;0,R66&lt;36),1,IF(AND(R66&gt;=36,R66&lt;51),2,IF(AND(R66&gt;=51,R66&lt;66),3,IF(AND(R66&gt;=66,R66&lt;=100),4,))))</f>
        <v/>
      </c>
      <c r="X66" s="100">
        <f>IF(AND(S66&gt;0,S66&lt;37),1,IF(AND(S66&gt;=37,S66&lt;58),2,IF(AND(S66&gt;=58,S66&lt;71),3,IF(AND(S66&gt;=71,S66&lt;=100),4,))))</f>
        <v/>
      </c>
      <c r="Y66" s="101">
        <f>IF(SUM(AC66:AG66)=0, "", ROUND(((AC66*3+AD66*3+AE66*3+AF66*3+AG66*1)/13)*5,0))</f>
        <v/>
      </c>
      <c r="Z66" s="99">
        <f>IF(OR($C66="",Y66=""),"",COUNTIFS($C$4:$C$1500,$C66,Y$4:Y$1500,"&gt;"&amp;Y66)+1)</f>
        <v/>
      </c>
      <c r="AA66" s="99">
        <f>IF(OR($C66="",Y66=""),"",IF(AND($C66&gt;=1001,$C66&lt;=1005),COUNTIFS($C$4:$C$1500,"&gt;=1001",$C$4:$C$1500,"&lt;=1005",Y$4:Y$1500,"&gt;"&amp;Y66)+1,IF(AND($C66&gt;=1101,$C66&lt;=1105),COUNTIFS($C$4:$C$1500,"&gt;=1101",$C$4:$C$1500,"&lt;=1105",Y$4:Y$1500,"&gt;"&amp;Y66)+1,IF(AND($C66&gt;=901,$C66&lt;=905),COUNTIFS($C$4:$C$1500,"&gt;=901",$C$4:$C$1500,"&lt;=905",Y$4:Y$1500,"&gt;"&amp;Y66)+1,IF(AND($C66&gt;=801,$C66&lt;=805),COUNTIFS($C$4:$C$1500,"&gt;=801",$C$4:$C$1500,"&lt;=805",Y$4:Y$1500,"&gt;"&amp;Y66)+1,IF(AND($C66&gt;=701,$C66&lt;=705),COUNTIFS($C$4:$C$1500,"&gt;=701",$C$4:$C$1500,"&lt;=705",Y$4:Y$1500,"&gt;"&amp;Y66)+1,IF(AND($C66&gt;=601,$C66&lt;=606),COUNTIFS($C$4:$C$1500,"&gt;=601",$C$4:$C$1500,"&lt;=606",Y$4:Y$1500,"&gt;"&amp;Y66)+1,"")))))))</f>
        <v/>
      </c>
      <c r="AB66" s="99">
        <f>IF(OR($C66="",Y66=""),"",IF(OR(AND($C66&gt;=1001,$C66&lt;=1005),AND($C66&gt;=1101,$C66&lt;=1105)),COUNTIFS($C$4:$C$1500,"&gt;=1001",$C$4:$C$1500,"&lt;=1005",Y$4:Y$1500,"&gt;"&amp;Y66)+COUNTIFS($C$4:$C$1500,"&gt;=1101",$C$4:$C$1500,"&lt;=1105",Y$4:Y$1500,"&gt;"&amp;Y66)+1,""))</f>
        <v/>
      </c>
      <c r="AC66" s="94" t="n">
        <v>78</v>
      </c>
      <c r="AD66" s="94" t="n">
        <v>38.69</v>
      </c>
      <c r="AE66" s="94" t="n">
        <v>60.5</v>
      </c>
      <c r="AF66" s="94" t="n">
        <v>52.5</v>
      </c>
      <c r="AG66" s="94" t="n">
        <v>64.17</v>
      </c>
      <c r="AH66" s="99">
        <f>IF(AND(AC66&gt;0,AC66&lt;36),1,IF(AND(AC66&gt;=36,AC66&lt;51),2,IF(AND(AC66&gt;=51,AC66&lt;71),3,IF(AND(AC66&gt;=71,AC66&lt;=100),4,))))</f>
        <v/>
      </c>
      <c r="AI66" s="99">
        <f>IF(AND(AD66&gt;0,AD66&lt;41),1,IF(AND(AD66&gt;=41,AD66&lt;56),2,IF(AND(AD66&gt;=56,AD66&lt;71),3,IF(AND(AD66&gt;=71,AD66&lt;=100),4,))))</f>
        <v/>
      </c>
      <c r="AJ66" s="99">
        <f>IF(AND(AE66&gt;0,AE66&lt;41),1,IF(AND(AE66&gt;=41,AE66&lt;56),2,IF(AND(AE66&gt;=56,AE66&lt;71),3,IF(AND(AE66&gt;=71,AE66&lt;=100),4,))))</f>
        <v/>
      </c>
      <c r="AK66" s="99">
        <f>IF(AND(AF66&gt;0,AF66&lt;36),1,IF(AND(AF66&gt;=36,AF66&lt;51),2,IF(AND(AF66&gt;=51,AF66&lt;66),3,IF(AND(AF66&gt;=66,AF66&lt;=100),4,))))</f>
        <v/>
      </c>
      <c r="AL66" s="100">
        <f>IF(AND(AG66&gt;0,AG66&lt;37),1,IF(AND(AG66&gt;=37,AG66&lt;58),2,IF(AND(AG66&gt;=58,AG66&lt;71),3,IF(AND(AG66&gt;=71,AG66&lt;=100),4,))))</f>
        <v/>
      </c>
      <c r="AM66" s="101">
        <f>IF((Y66&lt;&gt;"")*(K66&lt;&gt;""),Y66-K66,"")</f>
        <v/>
      </c>
      <c r="AN66" s="99">
        <f>IF((Z66&lt;&gt;"")*(L66&lt;&gt;""),Z66-L66,"")</f>
        <v/>
      </c>
      <c r="AO66" s="99">
        <f>IF((AA66&lt;&gt;"")*(M66&lt;&gt;""),AA66-M66,"")</f>
        <v/>
      </c>
      <c r="AP66" s="99">
        <f>IF((AB66&lt;&gt;"")*(N66&lt;&gt;""),AB66-N66,"")</f>
        <v/>
      </c>
      <c r="AQ66" s="94">
        <f>IF((AC66&lt;&gt;"")*(O66&lt;&gt;""),AC66-O66,"")</f>
        <v/>
      </c>
      <c r="AR66" s="94">
        <f>IF((AD66&lt;&gt;"")*(P66&lt;&gt;""),AD66-P66,"")</f>
        <v/>
      </c>
      <c r="AS66" s="94">
        <f>IF((AE66&lt;&gt;"")*(Q66&lt;&gt;""),AE66-Q66,"")</f>
        <v/>
      </c>
      <c r="AT66" s="94">
        <f>IF((AF66&lt;&gt;"")*(R66&lt;&gt;""),AF66-R66,"")</f>
        <v/>
      </c>
      <c r="AU66" s="94">
        <f>IF((AG66&lt;&gt;"")*(S66&lt;&gt;""),AG66-S66,"")</f>
        <v/>
      </c>
      <c r="AV66" s="99">
        <f>IF((AH66&lt;&gt;"")*(T66&lt;&gt;""),AH66-T66,"")</f>
        <v/>
      </c>
      <c r="AW66" s="99">
        <f>IF((AI66&lt;&gt;"")*(U66&lt;&gt;""),AI66-U66,"")</f>
        <v/>
      </c>
      <c r="AX66" s="99">
        <f>IF((AJ66&lt;&gt;"")*(V66&lt;&gt;""),AJ66-V66,"")</f>
        <v/>
      </c>
      <c r="AY66" s="99">
        <f>IF((AK66&lt;&gt;"")*(W66&lt;&gt;""),AK66-W66,"")</f>
        <v/>
      </c>
      <c r="AZ66" s="102">
        <f>IF((AL66&lt;&gt;"")*(X66&lt;&gt;""),AL66-X66,"")</f>
        <v/>
      </c>
      <c r="BA66" s="50">
        <f>IFERROR(__xludf.dummyfunction("AI(""Actúa como un tutor académico y dirígete personalmente al estudiante "" &amp; I66 &amp; "" "" &amp; J66 &amp; "" "" &amp; G66 &amp; "" "" &amp; H66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 &amp; ""'. Diferencias por área: Matemáticas ("" &amp; AQ66 &amp; ""), Ciencias Natura"&amp;"les ("" &amp; AR66 &amp; ""), Sociales ("" &amp; AS66 &amp; ""), Lectura Crítica ("" &amp; AT66 &amp; "") e Inglés ("" &amp; AU66 &amp; ""). Variación en posición: grupo ("" &amp; AN66 &amp; ""), grado ("" &amp; AO66 &amp; "") y media ("" &amp; AP66 &amp; ""). Puntajes Primer Simulacro: Global "" &amp; K66 &amp; "", Mat "" &amp; "&amp;"O4 &amp; "", Cien "" &amp; P66 &amp; "", Soc "" &amp; Q66 &amp; "", Lec "" &amp; R66 &amp; "", Ing "" &amp; S66 &amp; "". Puntajes Segundo Simulacro: Global "" &amp; Y66 &amp; "", Mat "" &amp; AC66 &amp; "", Cien "" &amp; AD66 &amp; "", Soc "" &amp; AE66 &amp; "", Lec "" &amp; AF66 &amp; "", Ing "" &amp; AG66 &amp; "". Escribe un mensaje motivador"&amp;" y breve (máximo 4 líneas)."")
"),"=AI(""Actúa como un tutor académico y dirígete personalmente al estudiante "" &amp; I66 &amp; "" "" &amp; J66 &amp; "" "" &amp; G66 &amp; "" "" &amp; H66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 &amp; ""'. Diferencias por área: Matemáticas ("" &amp; AQ66 &amp; ""), Ciencias Natur"&amp;"ales ("" &amp; AR66 &amp; ""), Sociales ("" &amp; AS66 &amp; ""), Lectura Crítica ("" &amp; AT66 &amp; "") e Inglés ("" &amp; AU66 &amp; ""). Variación en posición: grupo ("" &amp; AN66 &amp; ""), grado ("" &amp; AO66 &amp; "") y media ("" &amp; AP66 &amp; ""). Puntajes Primer Simulacro: Global "" &amp; K66 &amp; "", Mat "" &amp;"&amp;" O66 &amp; "", Cien "" &amp; P66 &amp; "", Soc "" &amp; Q66 &amp; "", Lec "" &amp; R66 &amp; "", Ing "" &amp; S66 &amp; "". Puntajes Segundo Simulacro: Global "" &amp; Y66 &amp; "", Mat "" &amp; AC66 &amp; "", Cien "" &amp; AD66 &amp; "", Soc "" &amp; AE66 &amp; "", Lec "" &amp; AF66 &amp; "", Ing "" &amp; AG66 &amp; "". Escribe un mensaje motivado"&amp;"r y breve (máximo 4 líneas)."")
")</f>
        <v/>
      </c>
    </row>
    <row r="67" ht="15.75" customHeight="1" s="42">
      <c r="A67" s="93" t="n"/>
      <c r="B67" s="94" t="inlineStr">
        <is>
          <t>Bachillerato</t>
        </is>
      </c>
      <c r="C67" s="94" t="n">
        <v>602</v>
      </c>
      <c r="D67" s="94" t="n"/>
      <c r="E67" s="95" t="n"/>
      <c r="F67" s="96">
        <f>TRIM(G67&amp;" "&amp;H67&amp;" "&amp;I67&amp;" "&amp;J67)</f>
        <v/>
      </c>
      <c r="G67" s="94" t="inlineStr">
        <is>
          <t>Moreno</t>
        </is>
      </c>
      <c r="H67" s="94" t="inlineStr">
        <is>
          <t>García</t>
        </is>
      </c>
      <c r="I67" s="94" t="inlineStr">
        <is>
          <t>Anthony</t>
        </is>
      </c>
      <c r="J67" s="97" t="n"/>
      <c r="K67" s="98">
        <f>IF(SUM(O67:S67)=0, "", ROUND(((O67*3+P67*3+Q67*3+R67*3+S67*1)/13)*5,0))</f>
        <v/>
      </c>
      <c r="L67" s="99">
        <f>IF(OR($C67="",K67=""),"",COUNTIFS($C$4:$C$1500,$C67,K$4:K$1500,"&gt;"&amp;K67)+1)</f>
        <v/>
      </c>
      <c r="M67" s="99">
        <f>IF(OR($C67="",K67=""),"",IF(AND($C67&gt;=1001,$C67&lt;=1005),COUNTIFS($C$4:$C$1500,"&gt;=1001",$C$4:$C$1500,"&lt;=1005",K$4:K$1500,"&gt;"&amp;K67)+1,IF(AND($C67&gt;=1101,$C67&lt;=1105),COUNTIFS($C$4:$C$1500,"&gt;=1101",$C$4:$C$1500,"&lt;=1105",K$4:K$1500,"&gt;"&amp;K67)+1,IF(AND($C67&gt;=901,$C67&lt;=905),COUNTIFS($C$4:$C$1500,"&gt;=901",$C$4:$C$1500,"&lt;=905",K$4:K$1500,"&gt;"&amp;K67)+1,IF(AND($C67&gt;=801,$C67&lt;=805),COUNTIFS($C$4:$C$1500,"&gt;=801",$C$4:$C$1500,"&lt;=805",K$4:K$1500,"&gt;"&amp;K67)+1,IF(AND($C67&gt;=701,$C67&lt;=705),COUNTIFS($C$4:$C$1500,"&gt;=701",$C$4:$C$1500,"&lt;=705",K$4:K$1500,"&gt;"&amp;K67)+1,IF(AND($C67&gt;=601,$C67&lt;=606),COUNTIFS($C$4:$C$1500,"&gt;=601",$C$4:$C$1500,"&lt;=606",K$4:K$1500,"&gt;"&amp;K67)+1,"")))))))</f>
        <v/>
      </c>
      <c r="N67" s="99">
        <f>IF(OR($C67="",K67=""),"",IF(OR(AND($C67&gt;=1001,$C67&lt;=1005),AND($C67&gt;=1101,$C67&lt;=1105)),COUNTIFS($C$4:$C$1500,"&gt;=1001",$C$4:$C$1500,"&lt;=1005",K$4:K$1500,"&gt;"&amp;K67)+COUNTIFS($C$4:$C$1500,"&gt;=1101",$C$4:$C$1500,"&lt;=1105",K$4:K$1500,"&gt;"&amp;K67)+1,""))</f>
        <v/>
      </c>
      <c r="O67" s="94" t="n">
        <v>32.56</v>
      </c>
      <c r="P67" s="94" t="n">
        <v>39.86</v>
      </c>
      <c r="Q67" s="94" t="n">
        <v>24.79</v>
      </c>
      <c r="R67" s="94" t="n">
        <v>38.33</v>
      </c>
      <c r="S67" s="94" t="n">
        <v>71.88</v>
      </c>
      <c r="T67" s="99">
        <f>IF(AND(O67&gt;0,O67&lt;36),1,IF(AND(O67&gt;=36,O67&lt;51),2,IF(AND(O67&gt;=51,O67&lt;71),3,IF(AND(O67&gt;=71,O67&lt;=100),4,))))</f>
        <v/>
      </c>
      <c r="U67" s="99">
        <f>IF(AND(P67&gt;0,P67&lt;41),1,IF(AND(P67&gt;=41,P67&lt;56),2,IF(AND(P67&gt;=56,P67&lt;71),3,IF(AND(P67&gt;=71,P67&lt;=100),4,))))</f>
        <v/>
      </c>
      <c r="V67" s="99">
        <f>IF(AND(Q67&gt;0,Q67&lt;41),1,IF(AND(Q67&gt;=41,Q67&lt;56),2,IF(AND(Q67&gt;=56,Q67&lt;71),3,IF(AND(Q67&gt;=71,Q67&lt;=100),4,))))</f>
        <v/>
      </c>
      <c r="W67" s="99">
        <f>IF(AND(R67&gt;0,R67&lt;36),1,IF(AND(R67&gt;=36,R67&lt;51),2,IF(AND(R67&gt;=51,R67&lt;66),3,IF(AND(R67&gt;=66,R67&lt;=100),4,))))</f>
        <v/>
      </c>
      <c r="X67" s="100">
        <f>IF(AND(S67&gt;0,S67&lt;37),1,IF(AND(S67&gt;=37,S67&lt;58),2,IF(AND(S67&gt;=58,S67&lt;71),3,IF(AND(S67&gt;=71,S67&lt;=100),4,))))</f>
        <v/>
      </c>
      <c r="Y67" s="101">
        <f>IF(SUM(AC67:AG67)=0, "", ROUND(((AC67*3+AD67*3+AE67*3+AF67*3+AG67*1)/13)*5,0))</f>
        <v/>
      </c>
      <c r="Z67" s="99">
        <f>IF(OR($C67="",Y67=""),"",COUNTIFS($C$4:$C$1500,$C67,Y$4:Y$1500,"&gt;"&amp;Y67)+1)</f>
        <v/>
      </c>
      <c r="AA67" s="99">
        <f>IF(OR($C67="",Y67=""),"",IF(AND($C67&gt;=1001,$C67&lt;=1005),COUNTIFS($C$4:$C$1500,"&gt;=1001",$C$4:$C$1500,"&lt;=1005",Y$4:Y$1500,"&gt;"&amp;Y67)+1,IF(AND($C67&gt;=1101,$C67&lt;=1105),COUNTIFS($C$4:$C$1500,"&gt;=1101",$C$4:$C$1500,"&lt;=1105",Y$4:Y$1500,"&gt;"&amp;Y67)+1,IF(AND($C67&gt;=901,$C67&lt;=905),COUNTIFS($C$4:$C$1500,"&gt;=901",$C$4:$C$1500,"&lt;=905",Y$4:Y$1500,"&gt;"&amp;Y67)+1,IF(AND($C67&gt;=801,$C67&lt;=805),COUNTIFS($C$4:$C$1500,"&gt;=801",$C$4:$C$1500,"&lt;=805",Y$4:Y$1500,"&gt;"&amp;Y67)+1,IF(AND($C67&gt;=701,$C67&lt;=705),COUNTIFS($C$4:$C$1500,"&gt;=701",$C$4:$C$1500,"&lt;=705",Y$4:Y$1500,"&gt;"&amp;Y67)+1,IF(AND($C67&gt;=601,$C67&lt;=606),COUNTIFS($C$4:$C$1500,"&gt;=601",$C$4:$C$1500,"&lt;=606",Y$4:Y$1500,"&gt;"&amp;Y67)+1,"")))))))</f>
        <v/>
      </c>
      <c r="AB67" s="99">
        <f>IF(OR($C67="",Y67=""),"",IF(OR(AND($C67&gt;=1001,$C67&lt;=1005),AND($C67&gt;=1101,$C67&lt;=1105)),COUNTIFS($C$4:$C$1500,"&gt;=1001",$C$4:$C$1500,"&lt;=1005",Y$4:Y$1500,"&gt;"&amp;Y67)+COUNTIFS($C$4:$C$1500,"&gt;=1101",$C$4:$C$1500,"&lt;=1105",Y$4:Y$1500,"&gt;"&amp;Y67)+1,""))</f>
        <v/>
      </c>
      <c r="AC67" s="94" t="n">
        <v>42.5</v>
      </c>
      <c r="AD67" s="94" t="n">
        <v>21.73</v>
      </c>
      <c r="AE67" s="94" t="n">
        <v>38.5</v>
      </c>
      <c r="AF67" s="94" t="n">
        <v>43.75</v>
      </c>
      <c r="AG67" s="94" t="n">
        <v>32.08</v>
      </c>
      <c r="AH67" s="99">
        <f>IF(AND(AC67&gt;0,AC67&lt;36),1,IF(AND(AC67&gt;=36,AC67&lt;51),2,IF(AND(AC67&gt;=51,AC67&lt;71),3,IF(AND(AC67&gt;=71,AC67&lt;=100),4,))))</f>
        <v/>
      </c>
      <c r="AI67" s="99">
        <f>IF(AND(AD67&gt;0,AD67&lt;41),1,IF(AND(AD67&gt;=41,AD67&lt;56),2,IF(AND(AD67&gt;=56,AD67&lt;71),3,IF(AND(AD67&gt;=71,AD67&lt;=100),4,))))</f>
        <v/>
      </c>
      <c r="AJ67" s="99">
        <f>IF(AND(AE67&gt;0,AE67&lt;41),1,IF(AND(AE67&gt;=41,AE67&lt;56),2,IF(AND(AE67&gt;=56,AE67&lt;71),3,IF(AND(AE67&gt;=71,AE67&lt;=100),4,))))</f>
        <v/>
      </c>
      <c r="AK67" s="99">
        <f>IF(AND(AF67&gt;0,AF67&lt;36),1,IF(AND(AF67&gt;=36,AF67&lt;51),2,IF(AND(AF67&gt;=51,AF67&lt;66),3,IF(AND(AF67&gt;=66,AF67&lt;=100),4,))))</f>
        <v/>
      </c>
      <c r="AL67" s="100">
        <f>IF(AND(AG67&gt;0,AG67&lt;37),1,IF(AND(AG67&gt;=37,AG67&lt;58),2,IF(AND(AG67&gt;=58,AG67&lt;71),3,IF(AND(AG67&gt;=71,AG67&lt;=100),4,))))</f>
        <v/>
      </c>
      <c r="AM67" s="101">
        <f>IF((Y67&lt;&gt;"")*(K67&lt;&gt;""),Y67-K67,"")</f>
        <v/>
      </c>
      <c r="AN67" s="99">
        <f>IF((Z67&lt;&gt;"")*(L67&lt;&gt;""),Z67-L67,"")</f>
        <v/>
      </c>
      <c r="AO67" s="99">
        <f>IF((AA67&lt;&gt;"")*(M67&lt;&gt;""),AA67-M67,"")</f>
        <v/>
      </c>
      <c r="AP67" s="99">
        <f>IF((AB67&lt;&gt;"")*(N67&lt;&gt;""),AB67-N67,"")</f>
        <v/>
      </c>
      <c r="AQ67" s="94">
        <f>IF((AC67&lt;&gt;"")*(O67&lt;&gt;""),AC67-O67,"")</f>
        <v/>
      </c>
      <c r="AR67" s="94">
        <f>IF((AD67&lt;&gt;"")*(P67&lt;&gt;""),AD67-P67,"")</f>
        <v/>
      </c>
      <c r="AS67" s="94">
        <f>IF((AE67&lt;&gt;"")*(Q67&lt;&gt;""),AE67-Q67,"")</f>
        <v/>
      </c>
      <c r="AT67" s="94">
        <f>IF((AF67&lt;&gt;"")*(R67&lt;&gt;""),AF67-R67,"")</f>
        <v/>
      </c>
      <c r="AU67" s="94">
        <f>IF((AG67&lt;&gt;"")*(S67&lt;&gt;""),AG67-S67,"")</f>
        <v/>
      </c>
      <c r="AV67" s="99">
        <f>IF((AH67&lt;&gt;"")*(T67&lt;&gt;""),AH67-T67,"")</f>
        <v/>
      </c>
      <c r="AW67" s="99">
        <f>IF((AI67&lt;&gt;"")*(U67&lt;&gt;""),AI67-U67,"")</f>
        <v/>
      </c>
      <c r="AX67" s="99">
        <f>IF((AJ67&lt;&gt;"")*(V67&lt;&gt;""),AJ67-V67,"")</f>
        <v/>
      </c>
      <c r="AY67" s="99">
        <f>IF((AK67&lt;&gt;"")*(W67&lt;&gt;""),AK67-W67,"")</f>
        <v/>
      </c>
      <c r="AZ67" s="102">
        <f>IF((AL67&lt;&gt;"")*(X67&lt;&gt;""),AL67-X67,"")</f>
        <v/>
      </c>
      <c r="BA67" s="50">
        <f>IFERROR(__xludf.dummyfunction("AI(""Actúa como un tutor académico y dirígete personalmente al estudiante "" &amp; I67 &amp; "" "" &amp; J67 &amp; "" "" &amp; G67 &amp; "" "" &amp; H67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 &amp; ""'. Diferencias por área: Matemáticas ("" &amp; AQ67 &amp; ""), Ciencias Natura"&amp;"les ("" &amp; AR67 &amp; ""), Sociales ("" &amp; AS67 &amp; ""), Lectura Crítica ("" &amp; AT67 &amp; "") e Inglés ("" &amp; AU67 &amp; ""). Variación en posición: grupo ("" &amp; AN67 &amp; ""), grado ("" &amp; AO67 &amp; "") y media ("" &amp; AP67 &amp; ""). Puntajes Primer Simulacro: Global "" &amp; K67 &amp; "", Mat "" &amp; "&amp;"O4 &amp; "", Cien "" &amp; P67 &amp; "", Soc "" &amp; Q67 &amp; "", Lec "" &amp; R67 &amp; "", Ing "" &amp; S67 &amp; "". Puntajes Segundo Simulacro: Global "" &amp; Y67 &amp; "", Mat "" &amp; AC67 &amp; "", Cien "" &amp; AD67 &amp; "", Soc "" &amp; AE67 &amp; "", Lec "" &amp; AF67 &amp; "", Ing "" &amp; AG67 &amp; "". Escribe un mensaje motivador"&amp;" y breve (máximo 4 líneas)."")
"),"=AI(""Actúa como un tutor académico y dirígete personalmente al estudiante "" &amp; I67 &amp; "" "" &amp; J67 &amp; "" "" &amp; G67 &amp; "" "" &amp; H67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 &amp; ""'. Diferencias por área: Matemáticas ("" &amp; AQ67 &amp; ""), Ciencias Natur"&amp;"ales ("" &amp; AR67 &amp; ""), Sociales ("" &amp; AS67 &amp; ""), Lectura Crítica ("" &amp; AT67 &amp; "") e Inglés ("" &amp; AU67 &amp; ""). Variación en posición: grupo ("" &amp; AN67 &amp; ""), grado ("" &amp; AO67 &amp; "") y media ("" &amp; AP67 &amp; ""). Puntajes Primer Simulacro: Global "" &amp; K67 &amp; "", Mat "" &amp;"&amp;" O67 &amp; "", Cien "" &amp; P67 &amp; "", Soc "" &amp; Q67 &amp; "", Lec "" &amp; R67 &amp; "", Ing "" &amp; S67 &amp; "". Puntajes Segundo Simulacro: Global "" &amp; Y67 &amp; "", Mat "" &amp; AC67 &amp; "", Cien "" &amp; AD67 &amp; "", Soc "" &amp; AE67 &amp; "", Lec "" &amp; AF67 &amp; "", Ing "" &amp; AG67 &amp; "". Escribe un mensaje motivado"&amp;"r y breve (máximo 4 líneas)."")
")</f>
        <v/>
      </c>
    </row>
    <row r="68" ht="15.75" customHeight="1" s="42">
      <c r="A68" s="93" t="n"/>
      <c r="B68" s="94" t="inlineStr">
        <is>
          <t>Bachillerato</t>
        </is>
      </c>
      <c r="C68" s="94" t="n">
        <v>602</v>
      </c>
      <c r="D68" s="94" t="n"/>
      <c r="E68" s="95" t="n"/>
      <c r="F68" s="96">
        <f>TRIM(G68&amp;" "&amp;H68&amp;" "&amp;I68&amp;" "&amp;J68)</f>
        <v/>
      </c>
      <c r="G68" s="94" t="inlineStr">
        <is>
          <t>Ortiz</t>
        </is>
      </c>
      <c r="H68" s="94" t="inlineStr">
        <is>
          <t>Moreno</t>
        </is>
      </c>
      <c r="I68" s="94" t="inlineStr">
        <is>
          <t>Gerónimo</t>
        </is>
      </c>
      <c r="J68" s="97" t="n"/>
      <c r="K68" s="98">
        <f>IF(SUM(O68:S68)=0, "", ROUND(((O68*3+P68*3+Q68*3+R68*3+S68*1)/13)*5,0))</f>
        <v/>
      </c>
      <c r="L68" s="99">
        <f>IF(OR($C68="",K68=""),"",COUNTIFS($C$4:$C$1500,$C68,K$4:K$1500,"&gt;"&amp;K68)+1)</f>
        <v/>
      </c>
      <c r="M68" s="99">
        <f>IF(OR($C68="",K68=""),"",IF(AND($C68&gt;=1001,$C68&lt;=1005),COUNTIFS($C$4:$C$1500,"&gt;=1001",$C$4:$C$1500,"&lt;=1005",K$4:K$1500,"&gt;"&amp;K68)+1,IF(AND($C68&gt;=1101,$C68&lt;=1105),COUNTIFS($C$4:$C$1500,"&gt;=1101",$C$4:$C$1500,"&lt;=1105",K$4:K$1500,"&gt;"&amp;K68)+1,IF(AND($C68&gt;=901,$C68&lt;=905),COUNTIFS($C$4:$C$1500,"&gt;=901",$C$4:$C$1500,"&lt;=905",K$4:K$1500,"&gt;"&amp;K68)+1,IF(AND($C68&gt;=801,$C68&lt;=805),COUNTIFS($C$4:$C$1500,"&gt;=801",$C$4:$C$1500,"&lt;=805",K$4:K$1500,"&gt;"&amp;K68)+1,IF(AND($C68&gt;=701,$C68&lt;=705),COUNTIFS($C$4:$C$1500,"&gt;=701",$C$4:$C$1500,"&lt;=705",K$4:K$1500,"&gt;"&amp;K68)+1,IF(AND($C68&gt;=601,$C68&lt;=606),COUNTIFS($C$4:$C$1500,"&gt;=601",$C$4:$C$1500,"&lt;=606",K$4:K$1500,"&gt;"&amp;K68)+1,"")))))))</f>
        <v/>
      </c>
      <c r="N68" s="99">
        <f>IF(OR($C68="",K68=""),"",IF(OR(AND($C68&gt;=1001,$C68&lt;=1005),AND($C68&gt;=1101,$C68&lt;=1105)),COUNTIFS($C$4:$C$1500,"&gt;=1001",$C$4:$C$1500,"&lt;=1005",K$4:K$1500,"&gt;"&amp;K68)+COUNTIFS($C$4:$C$1500,"&gt;=1101",$C$4:$C$1500,"&lt;=1105",K$4:K$1500,"&gt;"&amp;K68)+1,""))</f>
        <v/>
      </c>
      <c r="O68" s="94" t="n">
        <v>24.71</v>
      </c>
      <c r="P68" s="94" t="n">
        <v>83.33</v>
      </c>
      <c r="Q68" s="94" t="n">
        <v>44.96</v>
      </c>
      <c r="R68" s="94" t="n">
        <v>38.33</v>
      </c>
      <c r="S68" s="94" t="n">
        <v>67.08</v>
      </c>
      <c r="T68" s="99">
        <f>IF(AND(O68&gt;0,O68&lt;36),1,IF(AND(O68&gt;=36,O68&lt;51),2,IF(AND(O68&gt;=51,O68&lt;71),3,IF(AND(O68&gt;=71,O68&lt;=100),4,))))</f>
        <v/>
      </c>
      <c r="U68" s="99">
        <f>IF(AND(P68&gt;0,P68&lt;41),1,IF(AND(P68&gt;=41,P68&lt;56),2,IF(AND(P68&gt;=56,P68&lt;71),3,IF(AND(P68&gt;=71,P68&lt;=100),4,))))</f>
        <v/>
      </c>
      <c r="V68" s="99">
        <f>IF(AND(Q68&gt;0,Q68&lt;41),1,IF(AND(Q68&gt;=41,Q68&lt;56),2,IF(AND(Q68&gt;=56,Q68&lt;71),3,IF(AND(Q68&gt;=71,Q68&lt;=100),4,))))</f>
        <v/>
      </c>
      <c r="W68" s="99">
        <f>IF(AND(R68&gt;0,R68&lt;36),1,IF(AND(R68&gt;=36,R68&lt;51),2,IF(AND(R68&gt;=51,R68&lt;66),3,IF(AND(R68&gt;=66,R68&lt;=100),4,))))</f>
        <v/>
      </c>
      <c r="X68" s="100">
        <f>IF(AND(S68&gt;0,S68&lt;37),1,IF(AND(S68&gt;=37,S68&lt;58),2,IF(AND(S68&gt;=58,S68&lt;71),3,IF(AND(S68&gt;=71,S68&lt;=100),4,))))</f>
        <v/>
      </c>
      <c r="Y68" s="101">
        <f>IF(SUM(AC68:AG68)=0, "", ROUND(((AC68*3+AD68*3+AE68*3+AF68*3+AG68*1)/13)*5,0))</f>
        <v/>
      </c>
      <c r="Z68" s="99">
        <f>IF(OR($C68="",Y68=""),"",COUNTIFS($C$4:$C$1500,$C68,Y$4:Y$1500,"&gt;"&amp;Y68)+1)</f>
        <v/>
      </c>
      <c r="AA68" s="99">
        <f>IF(OR($C68="",Y68=""),"",IF(AND($C68&gt;=1001,$C68&lt;=1005),COUNTIFS($C$4:$C$1500,"&gt;=1001",$C$4:$C$1500,"&lt;=1005",Y$4:Y$1500,"&gt;"&amp;Y68)+1,IF(AND($C68&gt;=1101,$C68&lt;=1105),COUNTIFS($C$4:$C$1500,"&gt;=1101",$C$4:$C$1500,"&lt;=1105",Y$4:Y$1500,"&gt;"&amp;Y68)+1,IF(AND($C68&gt;=901,$C68&lt;=905),COUNTIFS($C$4:$C$1500,"&gt;=901",$C$4:$C$1500,"&lt;=905",Y$4:Y$1500,"&gt;"&amp;Y68)+1,IF(AND($C68&gt;=801,$C68&lt;=805),COUNTIFS($C$4:$C$1500,"&gt;=801",$C$4:$C$1500,"&lt;=805",Y$4:Y$1500,"&gt;"&amp;Y68)+1,IF(AND($C68&gt;=701,$C68&lt;=705),COUNTIFS($C$4:$C$1500,"&gt;=701",$C$4:$C$1500,"&lt;=705",Y$4:Y$1500,"&gt;"&amp;Y68)+1,IF(AND($C68&gt;=601,$C68&lt;=606),COUNTIFS($C$4:$C$1500,"&gt;=601",$C$4:$C$1500,"&lt;=606",Y$4:Y$1500,"&gt;"&amp;Y68)+1,"")))))))</f>
        <v/>
      </c>
      <c r="AB68" s="99">
        <f>IF(OR($C68="",Y68=""),"",IF(OR(AND($C68&gt;=1001,$C68&lt;=1005),AND($C68&gt;=1101,$C68&lt;=1105)),COUNTIFS($C$4:$C$1500,"&gt;=1001",$C$4:$C$1500,"&lt;=1005",Y$4:Y$1500,"&gt;"&amp;Y68)+COUNTIFS($C$4:$C$1500,"&gt;=1101",$C$4:$C$1500,"&lt;=1105",Y$4:Y$1500,"&gt;"&amp;Y68)+1,""))</f>
        <v/>
      </c>
      <c r="AC68" s="94" t="n">
        <v>52</v>
      </c>
      <c r="AD68" s="94" t="n">
        <v>36</v>
      </c>
      <c r="AE68" s="94" t="n">
        <v>30</v>
      </c>
      <c r="AF68" s="94" t="n">
        <v>30</v>
      </c>
      <c r="AG68" s="94" t="n">
        <v>35</v>
      </c>
      <c r="AH68" s="99">
        <f>IF(AND(AC68&gt;0,AC68&lt;36),1,IF(AND(AC68&gt;=36,AC68&lt;51),2,IF(AND(AC68&gt;=51,AC68&lt;71),3,IF(AND(AC68&gt;=71,AC68&lt;=100),4,))))</f>
        <v/>
      </c>
      <c r="AI68" s="99">
        <f>IF(AND(AD68&gt;0,AD68&lt;41),1,IF(AND(AD68&gt;=41,AD68&lt;56),2,IF(AND(AD68&gt;=56,AD68&lt;71),3,IF(AND(AD68&gt;=71,AD68&lt;=100),4,))))</f>
        <v/>
      </c>
      <c r="AJ68" s="99">
        <f>IF(AND(AE68&gt;0,AE68&lt;41),1,IF(AND(AE68&gt;=41,AE68&lt;56),2,IF(AND(AE68&gt;=56,AE68&lt;71),3,IF(AND(AE68&gt;=71,AE68&lt;=100),4,))))</f>
        <v/>
      </c>
      <c r="AK68" s="99">
        <f>IF(AND(AF68&gt;0,AF68&lt;36),1,IF(AND(AF68&gt;=36,AF68&lt;51),2,IF(AND(AF68&gt;=51,AF68&lt;66),3,IF(AND(AF68&gt;=66,AF68&lt;=100),4,))))</f>
        <v/>
      </c>
      <c r="AL68" s="100">
        <f>IF(AND(AG68&gt;0,AG68&lt;37),1,IF(AND(AG68&gt;=37,AG68&lt;58),2,IF(AND(AG68&gt;=58,AG68&lt;71),3,IF(AND(AG68&gt;=71,AG68&lt;=100),4,))))</f>
        <v/>
      </c>
      <c r="AM68" s="101">
        <f>IF((Y68&lt;&gt;"")*(K68&lt;&gt;""),Y68-K68,"")</f>
        <v/>
      </c>
      <c r="AN68" s="99">
        <f>IF((Z68&lt;&gt;"")*(L68&lt;&gt;""),Z68-L68,"")</f>
        <v/>
      </c>
      <c r="AO68" s="99">
        <f>IF((AA68&lt;&gt;"")*(M68&lt;&gt;""),AA68-M68,"")</f>
        <v/>
      </c>
      <c r="AP68" s="99">
        <f>IF((AB68&lt;&gt;"")*(N68&lt;&gt;""),AB68-N68,"")</f>
        <v/>
      </c>
      <c r="AQ68" s="94">
        <f>IF((AC68&lt;&gt;"")*(O68&lt;&gt;""),AC68-O68,"")</f>
        <v/>
      </c>
      <c r="AR68" s="94">
        <f>IF((AD68&lt;&gt;"")*(P68&lt;&gt;""),AD68-P68,"")</f>
        <v/>
      </c>
      <c r="AS68" s="94">
        <f>IF((AE68&lt;&gt;"")*(Q68&lt;&gt;""),AE68-Q68,"")</f>
        <v/>
      </c>
      <c r="AT68" s="94">
        <f>IF((AF68&lt;&gt;"")*(R68&lt;&gt;""),AF68-R68,"")</f>
        <v/>
      </c>
      <c r="AU68" s="94">
        <f>IF((AG68&lt;&gt;"")*(S68&lt;&gt;""),AG68-S68,"")</f>
        <v/>
      </c>
      <c r="AV68" s="99">
        <f>IF((AH68&lt;&gt;"")*(T68&lt;&gt;""),AH68-T68,"")</f>
        <v/>
      </c>
      <c r="AW68" s="99">
        <f>IF((AI68&lt;&gt;"")*(U68&lt;&gt;""),AI68-U68,"")</f>
        <v/>
      </c>
      <c r="AX68" s="99">
        <f>IF((AJ68&lt;&gt;"")*(V68&lt;&gt;""),AJ68-V68,"")</f>
        <v/>
      </c>
      <c r="AY68" s="99">
        <f>IF((AK68&lt;&gt;"")*(W68&lt;&gt;""),AK68-W68,"")</f>
        <v/>
      </c>
      <c r="AZ68" s="102">
        <f>IF((AL68&lt;&gt;"")*(X68&lt;&gt;""),AL68-X68,"")</f>
        <v/>
      </c>
      <c r="BA68" s="50">
        <f>IFERROR(__xludf.dummyfunction("AI(""Actúa como un tutor académico y dirígete personalmente al estudiante "" &amp; I68 &amp; "" "" &amp; J68 &amp; "" "" &amp; G68 &amp; "" "" &amp; H68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 &amp; ""'. Diferencias por área: Matemáticas ("" &amp; AQ68 &amp; ""), Ciencias Natura"&amp;"les ("" &amp; AR68 &amp; ""), Sociales ("" &amp; AS68 &amp; ""), Lectura Crítica ("" &amp; AT68 &amp; "") e Inglés ("" &amp; AU68 &amp; ""). Variación en posición: grupo ("" &amp; AN68 &amp; ""), grado ("" &amp; AO68 &amp; "") y media ("" &amp; AP68 &amp; ""). Puntajes Primer Simulacro: Global "" &amp; K68 &amp; "", Mat "" &amp; "&amp;"O4 &amp; "", Cien "" &amp; P68 &amp; "", Soc "" &amp; Q68 &amp; "", Lec "" &amp; R68 &amp; "", Ing "" &amp; S68 &amp; "". Puntajes Segundo Simulacro: Global "" &amp; Y68 &amp; "", Mat "" &amp; AC68 &amp; "", Cien "" &amp; AD68 &amp; "", Soc "" &amp; AE68 &amp; "", Lec "" &amp; AF68 &amp; "", Ing "" &amp; AG68 &amp; "". Escribe un mensaje motivador"&amp;" y breve (máximo 4 líneas)."")
"),"=AI(""Actúa como un tutor académico y dirígete personalmente al estudiante "" &amp; I68 &amp; "" "" &amp; J68 &amp; "" "" &amp; G68 &amp; "" "" &amp; H68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 &amp; ""'. Diferencias por área: Matemáticas ("" &amp; AQ68 &amp; ""), Ciencias Natur"&amp;"ales ("" &amp; AR68 &amp; ""), Sociales ("" &amp; AS68 &amp; ""), Lectura Crítica ("" &amp; AT68 &amp; "") e Inglés ("" &amp; AU68 &amp; ""). Variación en posición: grupo ("" &amp; AN68 &amp; ""), grado ("" &amp; AO68 &amp; "") y media ("" &amp; AP68 &amp; ""). Puntajes Primer Simulacro: Global "" &amp; K68 &amp; "", Mat "" &amp;"&amp;" O68 &amp; "", Cien "" &amp; P68 &amp; "", Soc "" &amp; Q68 &amp; "", Lec "" &amp; R68 &amp; "", Ing "" &amp; S68 &amp; "". Puntajes Segundo Simulacro: Global "" &amp; Y68 &amp; "", Mat "" &amp; AC68 &amp; "", Cien "" &amp; AD68 &amp; "", Soc "" &amp; AE68 &amp; "", Lec "" &amp; AF68 &amp; "", Ing "" &amp; AG68 &amp; "". Escribe un mensaje motivado"&amp;"r y breve (máximo 4 líneas)."")
")</f>
        <v/>
      </c>
    </row>
    <row r="69" ht="15.75" customHeight="1" s="42">
      <c r="A69" s="93" t="n"/>
      <c r="B69" s="94" t="inlineStr">
        <is>
          <t>Bachillerato</t>
        </is>
      </c>
      <c r="C69" s="94" t="n">
        <v>602</v>
      </c>
      <c r="D69" s="94" t="n"/>
      <c r="E69" s="95" t="n"/>
      <c r="F69" s="96">
        <f>TRIM(G69&amp;" "&amp;H69&amp;" "&amp;I69&amp;" "&amp;J69)</f>
        <v/>
      </c>
      <c r="G69" s="94" t="inlineStr">
        <is>
          <t>Panesso</t>
        </is>
      </c>
      <c r="H69" s="94" t="inlineStr">
        <is>
          <t>Jimenez</t>
        </is>
      </c>
      <c r="I69" s="94" t="inlineStr">
        <is>
          <t>Andres</t>
        </is>
      </c>
      <c r="J69" s="97" t="n"/>
      <c r="K69" s="98">
        <f>IF(SUM(O69:S69)=0, "", ROUND(((O69*3+P69*3+Q69*3+R69*3+S69*1)/13)*5,0))</f>
        <v/>
      </c>
      <c r="L69" s="99">
        <f>IF(OR($C69="",K69=""),"",COUNTIFS($C$4:$C$1500,$C69,K$4:K$1500,"&gt;"&amp;K69)+1)</f>
        <v/>
      </c>
      <c r="M69" s="99">
        <f>IF(OR($C69="",K69=""),"",IF(AND($C69&gt;=1001,$C69&lt;=1005),COUNTIFS($C$4:$C$1500,"&gt;=1001",$C$4:$C$1500,"&lt;=1005",K$4:K$1500,"&gt;"&amp;K69)+1,IF(AND($C69&gt;=1101,$C69&lt;=1105),COUNTIFS($C$4:$C$1500,"&gt;=1101",$C$4:$C$1500,"&lt;=1105",K$4:K$1500,"&gt;"&amp;K69)+1,IF(AND($C69&gt;=901,$C69&lt;=905),COUNTIFS($C$4:$C$1500,"&gt;=901",$C$4:$C$1500,"&lt;=905",K$4:K$1500,"&gt;"&amp;K69)+1,IF(AND($C69&gt;=801,$C69&lt;=805),COUNTIFS($C$4:$C$1500,"&gt;=801",$C$4:$C$1500,"&lt;=805",K$4:K$1500,"&gt;"&amp;K69)+1,IF(AND($C69&gt;=701,$C69&lt;=705),COUNTIFS($C$4:$C$1500,"&gt;=701",$C$4:$C$1500,"&lt;=705",K$4:K$1500,"&gt;"&amp;K69)+1,IF(AND($C69&gt;=601,$C69&lt;=606),COUNTIFS($C$4:$C$1500,"&gt;=601",$C$4:$C$1500,"&lt;=606",K$4:K$1500,"&gt;"&amp;K69)+1,"")))))))</f>
        <v/>
      </c>
      <c r="N69" s="99">
        <f>IF(OR($C69="",K69=""),"",IF(OR(AND($C69&gt;=1001,$C69&lt;=1005),AND($C69&gt;=1101,$C69&lt;=1105)),COUNTIFS($C$4:$C$1500,"&gt;=1001",$C$4:$C$1500,"&lt;=1005",K$4:K$1500,"&gt;"&amp;K69)+COUNTIFS($C$4:$C$1500,"&gt;=1101",$C$4:$C$1500,"&lt;=1105",K$4:K$1500,"&gt;"&amp;K69)+1,""))</f>
        <v/>
      </c>
      <c r="O69" s="94" t="n">
        <v>57.82</v>
      </c>
      <c r="P69" s="94" t="n">
        <v>57.78</v>
      </c>
      <c r="Q69" s="94" t="n">
        <v>60.92</v>
      </c>
      <c r="R69" s="94" t="n">
        <v>19.17</v>
      </c>
      <c r="S69" s="94" t="n">
        <v>52.71</v>
      </c>
      <c r="T69" s="99">
        <f>IF(AND(O69&gt;0,O69&lt;36),1,IF(AND(O69&gt;=36,O69&lt;51),2,IF(AND(O69&gt;=51,O69&lt;71),3,IF(AND(O69&gt;=71,O69&lt;=100),4,))))</f>
        <v/>
      </c>
      <c r="U69" s="99">
        <f>IF(AND(P69&gt;0,P69&lt;41),1,IF(AND(P69&gt;=41,P69&lt;56),2,IF(AND(P69&gt;=56,P69&lt;71),3,IF(AND(P69&gt;=71,P69&lt;=100),4,))))</f>
        <v/>
      </c>
      <c r="V69" s="99">
        <f>IF(AND(Q69&gt;0,Q69&lt;41),1,IF(AND(Q69&gt;=41,Q69&lt;56),2,IF(AND(Q69&gt;=56,Q69&lt;71),3,IF(AND(Q69&gt;=71,Q69&lt;=100),4,))))</f>
        <v/>
      </c>
      <c r="W69" s="99">
        <f>IF(AND(R69&gt;0,R69&lt;36),1,IF(AND(R69&gt;=36,R69&lt;51),2,IF(AND(R69&gt;=51,R69&lt;66),3,IF(AND(R69&gt;=66,R69&lt;=100),4,))))</f>
        <v/>
      </c>
      <c r="X69" s="100">
        <f>IF(AND(S69&gt;0,S69&lt;37),1,IF(AND(S69&gt;=37,S69&lt;58),2,IF(AND(S69&gt;=58,S69&lt;71),3,IF(AND(S69&gt;=71,S69&lt;=100),4,))))</f>
        <v/>
      </c>
      <c r="Y69" s="101">
        <f>IF(SUM(AC69:AG69)=0, "", ROUND(((AC69*3+AD69*3+AE69*3+AF69*3+AG69*1)/13)*5,0))</f>
        <v/>
      </c>
      <c r="Z69" s="99">
        <f>IF(OR($C69="",Y69=""),"",COUNTIFS($C$4:$C$1500,$C69,Y$4:Y$1500,"&gt;"&amp;Y69)+1)</f>
        <v/>
      </c>
      <c r="AA69" s="99">
        <f>IF(OR($C69="",Y69=""),"",IF(AND($C69&gt;=1001,$C69&lt;=1005),COUNTIFS($C$4:$C$1500,"&gt;=1001",$C$4:$C$1500,"&lt;=1005",Y$4:Y$1500,"&gt;"&amp;Y69)+1,IF(AND($C69&gt;=1101,$C69&lt;=1105),COUNTIFS($C$4:$C$1500,"&gt;=1101",$C$4:$C$1500,"&lt;=1105",Y$4:Y$1500,"&gt;"&amp;Y69)+1,IF(AND($C69&gt;=901,$C69&lt;=905),COUNTIFS($C$4:$C$1500,"&gt;=901",$C$4:$C$1500,"&lt;=905",Y$4:Y$1500,"&gt;"&amp;Y69)+1,IF(AND($C69&gt;=801,$C69&lt;=805),COUNTIFS($C$4:$C$1500,"&gt;=801",$C$4:$C$1500,"&lt;=805",Y$4:Y$1500,"&gt;"&amp;Y69)+1,IF(AND($C69&gt;=701,$C69&lt;=705),COUNTIFS($C$4:$C$1500,"&gt;=701",$C$4:$C$1500,"&lt;=705",Y$4:Y$1500,"&gt;"&amp;Y69)+1,IF(AND($C69&gt;=601,$C69&lt;=606),COUNTIFS($C$4:$C$1500,"&gt;=601",$C$4:$C$1500,"&lt;=606",Y$4:Y$1500,"&gt;"&amp;Y69)+1,"")))))))</f>
        <v/>
      </c>
      <c r="AB69" s="99">
        <f>IF(OR($C69="",Y69=""),"",IF(OR(AND($C69&gt;=1001,$C69&lt;=1005),AND($C69&gt;=1101,$C69&lt;=1105)),COUNTIFS($C$4:$C$1500,"&gt;=1001",$C$4:$C$1500,"&lt;=1005",Y$4:Y$1500,"&gt;"&amp;Y69)+COUNTIFS($C$4:$C$1500,"&gt;=1101",$C$4:$C$1500,"&lt;=1105",Y$4:Y$1500,"&gt;"&amp;Y69)+1,""))</f>
        <v/>
      </c>
      <c r="AC69" s="94" t="n">
        <v>45.25</v>
      </c>
      <c r="AD69" s="94" t="n">
        <v>74.40000000000001</v>
      </c>
      <c r="AE69" s="94" t="n">
        <v>57.75</v>
      </c>
      <c r="AF69" s="94" t="n">
        <v>56.88</v>
      </c>
      <c r="AG69" s="94" t="n">
        <v>59.58</v>
      </c>
      <c r="AH69" s="99">
        <f>IF(AND(AC69&gt;0,AC69&lt;36),1,IF(AND(AC69&gt;=36,AC69&lt;51),2,IF(AND(AC69&gt;=51,AC69&lt;71),3,IF(AND(AC69&gt;=71,AC69&lt;=100),4,))))</f>
        <v/>
      </c>
      <c r="AI69" s="99">
        <f>IF(AND(AD69&gt;0,AD69&lt;41),1,IF(AND(AD69&gt;=41,AD69&lt;56),2,IF(AND(AD69&gt;=56,AD69&lt;71),3,IF(AND(AD69&gt;=71,AD69&lt;=100),4,))))</f>
        <v/>
      </c>
      <c r="AJ69" s="99">
        <f>IF(AND(AE69&gt;0,AE69&lt;41),1,IF(AND(AE69&gt;=41,AE69&lt;56),2,IF(AND(AE69&gt;=56,AE69&lt;71),3,IF(AND(AE69&gt;=71,AE69&lt;=100),4,))))</f>
        <v/>
      </c>
      <c r="AK69" s="99">
        <f>IF(AND(AF69&gt;0,AF69&lt;36),1,IF(AND(AF69&gt;=36,AF69&lt;51),2,IF(AND(AF69&gt;=51,AF69&lt;66),3,IF(AND(AF69&gt;=66,AF69&lt;=100),4,))))</f>
        <v/>
      </c>
      <c r="AL69" s="100">
        <f>IF(AND(AG69&gt;0,AG69&lt;37),1,IF(AND(AG69&gt;=37,AG69&lt;58),2,IF(AND(AG69&gt;=58,AG69&lt;71),3,IF(AND(AG69&gt;=71,AG69&lt;=100),4,))))</f>
        <v/>
      </c>
      <c r="AM69" s="101">
        <f>IF((Y69&lt;&gt;"")*(K69&lt;&gt;""),Y69-K69,"")</f>
        <v/>
      </c>
      <c r="AN69" s="99">
        <f>IF((Z69&lt;&gt;"")*(L69&lt;&gt;""),Z69-L69,"")</f>
        <v/>
      </c>
      <c r="AO69" s="99">
        <f>IF((AA69&lt;&gt;"")*(M69&lt;&gt;""),AA69-M69,"")</f>
        <v/>
      </c>
      <c r="AP69" s="99">
        <f>IF((AB69&lt;&gt;"")*(N69&lt;&gt;""),AB69-N69,"")</f>
        <v/>
      </c>
      <c r="AQ69" s="94">
        <f>IF((AC69&lt;&gt;"")*(O69&lt;&gt;""),AC69-O69,"")</f>
        <v/>
      </c>
      <c r="AR69" s="94">
        <f>IF((AD69&lt;&gt;"")*(P69&lt;&gt;""),AD69-P69,"")</f>
        <v/>
      </c>
      <c r="AS69" s="94">
        <f>IF((AE69&lt;&gt;"")*(Q69&lt;&gt;""),AE69-Q69,"")</f>
        <v/>
      </c>
      <c r="AT69" s="94">
        <f>IF((AF69&lt;&gt;"")*(R69&lt;&gt;""),AF69-R69,"")</f>
        <v/>
      </c>
      <c r="AU69" s="94">
        <f>IF((AG69&lt;&gt;"")*(S69&lt;&gt;""),AG69-S69,"")</f>
        <v/>
      </c>
      <c r="AV69" s="99">
        <f>IF((AH69&lt;&gt;"")*(T69&lt;&gt;""),AH69-T69,"")</f>
        <v/>
      </c>
      <c r="AW69" s="99">
        <f>IF((AI69&lt;&gt;"")*(U69&lt;&gt;""),AI69-U69,"")</f>
        <v/>
      </c>
      <c r="AX69" s="99">
        <f>IF((AJ69&lt;&gt;"")*(V69&lt;&gt;""),AJ69-V69,"")</f>
        <v/>
      </c>
      <c r="AY69" s="99">
        <f>IF((AK69&lt;&gt;"")*(W69&lt;&gt;""),AK69-W69,"")</f>
        <v/>
      </c>
      <c r="AZ69" s="102">
        <f>IF((AL69&lt;&gt;"")*(X69&lt;&gt;""),AL69-X69,"")</f>
        <v/>
      </c>
      <c r="BA69" s="50">
        <f>IFERROR(__xludf.dummyfunction("AI(""Actúa como un tutor académico y dirígete personalmente al estudiante "" &amp; I69 &amp; "" "" &amp; J69 &amp; "" "" &amp; G69 &amp; "" "" &amp; H69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 &amp; ""'. Diferencias por área: Matemáticas ("" &amp; AQ69 &amp; ""), Ciencias Natura"&amp;"les ("" &amp; AR69 &amp; ""), Sociales ("" &amp; AS69 &amp; ""), Lectura Crítica ("" &amp; AT69 &amp; "") e Inglés ("" &amp; AU69 &amp; ""). Variación en posición: grupo ("" &amp; AN69 &amp; ""), grado ("" &amp; AO69 &amp; "") y media ("" &amp; AP69 &amp; ""). Puntajes Primer Simulacro: Global "" &amp; K69 &amp; "", Mat "" &amp; "&amp;"O4 &amp; "", Cien "" &amp; P69 &amp; "", Soc "" &amp; Q69 &amp; "", Lec "" &amp; R69 &amp; "", Ing "" &amp; S69 &amp; "". Puntajes Segundo Simulacro: Global "" &amp; Y69 &amp; "", Mat "" &amp; AC69 &amp; "", Cien "" &amp; AD69 &amp; "", Soc "" &amp; AE69 &amp; "", Lec "" &amp; AF69 &amp; "", Ing "" &amp; AG69 &amp; "". Escribe un mensaje motivador"&amp;" y breve (máximo 4 líneas)."")
"),"=AI(""Actúa como un tutor académico y dirígete personalmente al estudiante "" &amp; I69 &amp; "" "" &amp; J69 &amp; "" "" &amp; G69 &amp; "" "" &amp; H69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 &amp; ""'. Diferencias por área: Matemáticas ("" &amp; AQ69 &amp; ""), Ciencias Natur"&amp;"ales ("" &amp; AR69 &amp; ""), Sociales ("" &amp; AS69 &amp; ""), Lectura Crítica ("" &amp; AT69 &amp; "") e Inglés ("" &amp; AU69 &amp; ""). Variación en posición: grupo ("" &amp; AN69 &amp; ""), grado ("" &amp; AO69 &amp; "") y media ("" &amp; AP69 &amp; ""). Puntajes Primer Simulacro: Global "" &amp; K69 &amp; "", Mat "" &amp;"&amp;" O69 &amp; "", Cien "" &amp; P69 &amp; "", Soc "" &amp; Q69 &amp; "", Lec "" &amp; R69 &amp; "", Ing "" &amp; S69 &amp; "". Puntajes Segundo Simulacro: Global "" &amp; Y69 &amp; "", Mat "" &amp; AC69 &amp; "", Cien "" &amp; AD69 &amp; "", Soc "" &amp; AE69 &amp; "", Lec "" &amp; AF69 &amp; "", Ing "" &amp; AG69 &amp; "". Escribe un mensaje motivado"&amp;"r y breve (máximo 4 líneas)."")
")</f>
        <v/>
      </c>
    </row>
    <row r="70" ht="15.75" customHeight="1" s="42">
      <c r="A70" s="93" t="n"/>
      <c r="B70" s="94" t="inlineStr">
        <is>
          <t>Bachillerato</t>
        </is>
      </c>
      <c r="C70" s="94" t="n">
        <v>602</v>
      </c>
      <c r="D70" s="94" t="n"/>
      <c r="E70" s="95" t="n"/>
      <c r="F70" s="96">
        <f>TRIM(G70&amp;" "&amp;H70&amp;" "&amp;I70&amp;" "&amp;J70)</f>
        <v/>
      </c>
      <c r="G70" s="94" t="inlineStr">
        <is>
          <t>Perez</t>
        </is>
      </c>
      <c r="H70" s="94" t="inlineStr">
        <is>
          <t>Gonzalez</t>
        </is>
      </c>
      <c r="I70" s="94" t="inlineStr">
        <is>
          <t>Gabriel</t>
        </is>
      </c>
      <c r="J70" s="97" t="n"/>
      <c r="K70" s="98">
        <f>IF(SUM(O70:S70)=0, "", ROUND(((O70*3+P70*3+Q70*3+R70*3+S70*1)/13)*5,0))</f>
        <v/>
      </c>
      <c r="L70" s="99">
        <f>IF(OR($C70="",K70=""),"",COUNTIFS($C$4:$C$1500,$C70,K$4:K$1500,"&gt;"&amp;K70)+1)</f>
        <v/>
      </c>
      <c r="M70" s="99">
        <f>IF(OR($C70="",K70=""),"",IF(AND($C70&gt;=1001,$C70&lt;=1005),COUNTIFS($C$4:$C$1500,"&gt;=1001",$C$4:$C$1500,"&lt;=1005",K$4:K$1500,"&gt;"&amp;K70)+1,IF(AND($C70&gt;=1101,$C70&lt;=1105),COUNTIFS($C$4:$C$1500,"&gt;=1101",$C$4:$C$1500,"&lt;=1105",K$4:K$1500,"&gt;"&amp;K70)+1,IF(AND($C70&gt;=901,$C70&lt;=905),COUNTIFS($C$4:$C$1500,"&gt;=901",$C$4:$C$1500,"&lt;=905",K$4:K$1500,"&gt;"&amp;K70)+1,IF(AND($C70&gt;=801,$C70&lt;=805),COUNTIFS($C$4:$C$1500,"&gt;=801",$C$4:$C$1500,"&lt;=805",K$4:K$1500,"&gt;"&amp;K70)+1,IF(AND($C70&gt;=701,$C70&lt;=705),COUNTIFS($C$4:$C$1500,"&gt;=701",$C$4:$C$1500,"&lt;=705",K$4:K$1500,"&gt;"&amp;K70)+1,IF(AND($C70&gt;=601,$C70&lt;=606),COUNTIFS($C$4:$C$1500,"&gt;=601",$C$4:$C$1500,"&lt;=606",K$4:K$1500,"&gt;"&amp;K70)+1,"")))))))</f>
        <v/>
      </c>
      <c r="N70" s="99">
        <f>IF(OR($C70="",K70=""),"",IF(OR(AND($C70&gt;=1001,$C70&lt;=1005),AND($C70&gt;=1101,$C70&lt;=1105)),COUNTIFS($C$4:$C$1500,"&gt;=1001",$C$4:$C$1500,"&lt;=1005",K$4:K$1500,"&gt;"&amp;K70)+COUNTIFS($C$4:$C$1500,"&gt;=1101",$C$4:$C$1500,"&lt;=1105",K$4:K$1500,"&gt;"&amp;K70)+1,""))</f>
        <v/>
      </c>
      <c r="O70" s="94" t="n">
        <v>40.69</v>
      </c>
      <c r="P70" s="94" t="n">
        <v>32.36</v>
      </c>
      <c r="Q70" s="94" t="n">
        <v>47.9</v>
      </c>
      <c r="R70" s="94" t="n">
        <v>43.13</v>
      </c>
      <c r="S70" s="94" t="n">
        <v>43.13</v>
      </c>
      <c r="T70" s="99">
        <f>IF(AND(O70&gt;0,O70&lt;36),1,IF(AND(O70&gt;=36,O70&lt;51),2,IF(AND(O70&gt;=51,O70&lt;71),3,IF(AND(O70&gt;=71,O70&lt;=100),4,))))</f>
        <v/>
      </c>
      <c r="U70" s="99">
        <f>IF(AND(P70&gt;0,P70&lt;41),1,IF(AND(P70&gt;=41,P70&lt;56),2,IF(AND(P70&gt;=56,P70&lt;71),3,IF(AND(P70&gt;=71,P70&lt;=100),4,))))</f>
        <v/>
      </c>
      <c r="V70" s="99">
        <f>IF(AND(Q70&gt;0,Q70&lt;41),1,IF(AND(Q70&gt;=41,Q70&lt;56),2,IF(AND(Q70&gt;=56,Q70&lt;71),3,IF(AND(Q70&gt;=71,Q70&lt;=100),4,))))</f>
        <v/>
      </c>
      <c r="W70" s="99">
        <f>IF(AND(R70&gt;0,R70&lt;36),1,IF(AND(R70&gt;=36,R70&lt;51),2,IF(AND(R70&gt;=51,R70&lt;66),3,IF(AND(R70&gt;=66,R70&lt;=100),4,))))</f>
        <v/>
      </c>
      <c r="X70" s="100">
        <f>IF(AND(S70&gt;0,S70&lt;37),1,IF(AND(S70&gt;=37,S70&lt;58),2,IF(AND(S70&gt;=58,S70&lt;71),3,IF(AND(S70&gt;=71,S70&lt;=100),4,))))</f>
        <v/>
      </c>
      <c r="Y70" s="101">
        <f>IF(SUM(AC70:AG70)=0, "", ROUND(((AC70*3+AD70*3+AE70*3+AF70*3+AG70*1)/13)*5,0))</f>
        <v/>
      </c>
      <c r="Z70" s="99">
        <f>IF(OR($C70="",Y70=""),"",COUNTIFS($C$4:$C$1500,$C70,Y$4:Y$1500,"&gt;"&amp;Y70)+1)</f>
        <v/>
      </c>
      <c r="AA70" s="99">
        <f>IF(OR($C70="",Y70=""),"",IF(AND($C70&gt;=1001,$C70&lt;=1005),COUNTIFS($C$4:$C$1500,"&gt;=1001",$C$4:$C$1500,"&lt;=1005",Y$4:Y$1500,"&gt;"&amp;Y70)+1,IF(AND($C70&gt;=1101,$C70&lt;=1105),COUNTIFS($C$4:$C$1500,"&gt;=1101",$C$4:$C$1500,"&lt;=1105",Y$4:Y$1500,"&gt;"&amp;Y70)+1,IF(AND($C70&gt;=901,$C70&lt;=905),COUNTIFS($C$4:$C$1500,"&gt;=901",$C$4:$C$1500,"&lt;=905",Y$4:Y$1500,"&gt;"&amp;Y70)+1,IF(AND($C70&gt;=801,$C70&lt;=805),COUNTIFS($C$4:$C$1500,"&gt;=801",$C$4:$C$1500,"&lt;=805",Y$4:Y$1500,"&gt;"&amp;Y70)+1,IF(AND($C70&gt;=701,$C70&lt;=705),COUNTIFS($C$4:$C$1500,"&gt;=701",$C$4:$C$1500,"&lt;=705",Y$4:Y$1500,"&gt;"&amp;Y70)+1,IF(AND($C70&gt;=601,$C70&lt;=606),COUNTIFS($C$4:$C$1500,"&gt;=601",$C$4:$C$1500,"&lt;=606",Y$4:Y$1500,"&gt;"&amp;Y70)+1,"")))))))</f>
        <v/>
      </c>
      <c r="AB70" s="99">
        <f>IF(OR($C70="",Y70=""),"",IF(OR(AND($C70&gt;=1001,$C70&lt;=1005),AND($C70&gt;=1101,$C70&lt;=1105)),COUNTIFS($C$4:$C$1500,"&gt;=1001",$C$4:$C$1500,"&lt;=1005",Y$4:Y$1500,"&gt;"&amp;Y70)+COUNTIFS($C$4:$C$1500,"&gt;=1101",$C$4:$C$1500,"&lt;=1105",Y$4:Y$1500,"&gt;"&amp;Y70)+1,""))</f>
        <v/>
      </c>
      <c r="AC70" s="94" t="n"/>
      <c r="AD70" s="94" t="n"/>
      <c r="AE70" s="94" t="n"/>
      <c r="AF70" s="94" t="n"/>
      <c r="AG70" s="94" t="n"/>
      <c r="AH70" s="99">
        <f>IF(AND(AC70&gt;0,AC70&lt;36),1,IF(AND(AC70&gt;=36,AC70&lt;51),2,IF(AND(AC70&gt;=51,AC70&lt;71),3,IF(AND(AC70&gt;=71,AC70&lt;=100),4,))))</f>
        <v/>
      </c>
      <c r="AI70" s="99">
        <f>IF(AND(AD70&gt;0,AD70&lt;41),1,IF(AND(AD70&gt;=41,AD70&lt;56),2,IF(AND(AD70&gt;=56,AD70&lt;71),3,IF(AND(AD70&gt;=71,AD70&lt;=100),4,))))</f>
        <v/>
      </c>
      <c r="AJ70" s="99">
        <f>IF(AND(AE70&gt;0,AE70&lt;41),1,IF(AND(AE70&gt;=41,AE70&lt;56),2,IF(AND(AE70&gt;=56,AE70&lt;71),3,IF(AND(AE70&gt;=71,AE70&lt;=100),4,))))</f>
        <v/>
      </c>
      <c r="AK70" s="99">
        <f>IF(AND(AF70&gt;0,AF70&lt;36),1,IF(AND(AF70&gt;=36,AF70&lt;51),2,IF(AND(AF70&gt;=51,AF70&lt;66),3,IF(AND(AF70&gt;=66,AF70&lt;=100),4,))))</f>
        <v/>
      </c>
      <c r="AL70" s="100">
        <f>IF(AND(AG70&gt;0,AG70&lt;37),1,IF(AND(AG70&gt;=37,AG70&lt;58),2,IF(AND(AG70&gt;=58,AG70&lt;71),3,IF(AND(AG70&gt;=71,AG70&lt;=100),4,))))</f>
        <v/>
      </c>
      <c r="AM70" s="101">
        <f>IF((Y70&lt;&gt;"")*(K70&lt;&gt;""),Y70-K70,"")</f>
        <v/>
      </c>
      <c r="AN70" s="99">
        <f>IF((Z70&lt;&gt;"")*(L70&lt;&gt;""),Z70-L70,"")</f>
        <v/>
      </c>
      <c r="AO70" s="99">
        <f>IF((AA70&lt;&gt;"")*(M70&lt;&gt;""),AA70-M70,"")</f>
        <v/>
      </c>
      <c r="AP70" s="99">
        <f>IF((AB70&lt;&gt;"")*(N70&lt;&gt;""),AB70-N70,"")</f>
        <v/>
      </c>
      <c r="AQ70" s="94">
        <f>IF((AC70&lt;&gt;"")*(O70&lt;&gt;""),AC70-O70,"")</f>
        <v/>
      </c>
      <c r="AR70" s="94">
        <f>IF((AD70&lt;&gt;"")*(P70&lt;&gt;""),AD70-P70,"")</f>
        <v/>
      </c>
      <c r="AS70" s="94">
        <f>IF((AE70&lt;&gt;"")*(Q70&lt;&gt;""),AE70-Q70,"")</f>
        <v/>
      </c>
      <c r="AT70" s="94">
        <f>IF((AF70&lt;&gt;"")*(R70&lt;&gt;""),AF70-R70,"")</f>
        <v/>
      </c>
      <c r="AU70" s="94">
        <f>IF((AG70&lt;&gt;"")*(S70&lt;&gt;""),AG70-S70,"")</f>
        <v/>
      </c>
      <c r="AV70" s="99">
        <f>IF((AH70&lt;&gt;"")*(T70&lt;&gt;""),AH70-T70,"")</f>
        <v/>
      </c>
      <c r="AW70" s="99">
        <f>IF((AI70&lt;&gt;"")*(U70&lt;&gt;""),AI70-U70,"")</f>
        <v/>
      </c>
      <c r="AX70" s="99">
        <f>IF((AJ70&lt;&gt;"")*(V70&lt;&gt;""),AJ70-V70,"")</f>
        <v/>
      </c>
      <c r="AY70" s="99">
        <f>IF((AK70&lt;&gt;"")*(W70&lt;&gt;""),AK70-W70,"")</f>
        <v/>
      </c>
      <c r="AZ70" s="102">
        <f>IF((AL70&lt;&gt;"")*(X70&lt;&gt;""),AL70-X70,"")</f>
        <v/>
      </c>
      <c r="BA70" s="50">
        <f>IFERROR(__xludf.dummyfunction("AI(""Actúa como un tutor académico y dirígete personalmente al estudiante "" &amp; I70 &amp; "" "" &amp; J70 &amp; "" "" &amp; G70 &amp; "" "" &amp; H70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 &amp; ""'. Diferencias por área: Matemáticas ("" &amp; AQ70 &amp; ""), Ciencias Natura"&amp;"les ("" &amp; AR70 &amp; ""), Sociales ("" &amp; AS70 &amp; ""), Lectura Crítica ("" &amp; AT70 &amp; "") e Inglés ("" &amp; AU70 &amp; ""). Variación en posición: grupo ("" &amp; AN70 &amp; ""), grado ("" &amp; AO70 &amp; "") y media ("" &amp; AP70 &amp; ""). Puntajes Primer Simulacro: Global "" &amp; K70 &amp; "", Mat "" &amp; "&amp;"O4 &amp; "", Cien "" &amp; P70 &amp; "", Soc "" &amp; Q70 &amp; "", Lec "" &amp; R70 &amp; "", Ing "" &amp; S70 &amp; "". Puntajes Segundo Simulacro: Global "" &amp; Y70 &amp; "", Mat "" &amp; AC70 &amp; "", Cien "" &amp; AD70 &amp; "", Soc "" &amp; AE70 &amp; "", Lec "" &amp; AF70 &amp; "", Ing "" &amp; AG70 &amp; "". Escribe un mensaje motivador"&amp;" y breve (máximo 4 líneas)."")
"),"=AI(""Actúa como un tutor académico y dirígete personalmente al estudiante "" &amp; I70 &amp; "" "" &amp; J70 &amp; "" "" &amp; G70 &amp; "" "" &amp; H70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 &amp; ""'. Diferencias por área: Matemáticas ("" &amp; AQ70 &amp; ""), Ciencias Natur"&amp;"ales ("" &amp; AR70 &amp; ""), Sociales ("" &amp; AS70 &amp; ""), Lectura Crítica ("" &amp; AT70 &amp; "") e Inglés ("" &amp; AU70 &amp; ""). Variación en posición: grupo ("" &amp; AN70 &amp; ""), grado ("" &amp; AO70 &amp; "") y media ("" &amp; AP70 &amp; ""). Puntajes Primer Simulacro: Global "" &amp; K70 &amp; "", Mat "" &amp;"&amp;" O70 &amp; "", Cien "" &amp; P70 &amp; "", Soc "" &amp; Q70 &amp; "", Lec "" &amp; R70 &amp; "", Ing "" &amp; S70 &amp; "". Puntajes Segundo Simulacro: Global "" &amp; Y70 &amp; "", Mat "" &amp; AC70 &amp; "", Cien "" &amp; AD70 &amp; "", Soc "" &amp; AE70 &amp; "", Lec "" &amp; AF70 &amp; "", Ing "" &amp; AG70 &amp; "". Escribe un mensaje motivado"&amp;"r y breve (máximo 4 líneas)."")
")</f>
        <v/>
      </c>
    </row>
    <row r="71" ht="15.75" customHeight="1" s="42">
      <c r="A71" s="93" t="n"/>
      <c r="B71" s="94" t="inlineStr">
        <is>
          <t>Bachillerato</t>
        </is>
      </c>
      <c r="C71" s="94" t="n">
        <v>602</v>
      </c>
      <c r="D71" s="94" t="n"/>
      <c r="E71" s="95" t="n"/>
      <c r="F71" s="96">
        <f>TRIM(G71&amp;" "&amp;H71&amp;" "&amp;I71&amp;" "&amp;J71)</f>
        <v/>
      </c>
      <c r="G71" s="94" t="inlineStr">
        <is>
          <t>Perez</t>
        </is>
      </c>
      <c r="H71" s="94" t="inlineStr">
        <is>
          <t>Gutierrez</t>
        </is>
      </c>
      <c r="I71" s="94" t="inlineStr">
        <is>
          <t>Cristian</t>
        </is>
      </c>
      <c r="J71" s="97" t="n"/>
      <c r="K71" s="98">
        <f>IF(SUM(O71:S71)=0, "", ROUND(((O71*3+P71*3+Q71*3+R71*3+S71*1)/13)*5,0))</f>
        <v/>
      </c>
      <c r="L71" s="99">
        <f>IF(OR($C71="",K71=""),"",COUNTIFS($C$4:$C$1500,$C71,K$4:K$1500,"&gt;"&amp;K71)+1)</f>
        <v/>
      </c>
      <c r="M71" s="99">
        <f>IF(OR($C71="",K71=""),"",IF(AND($C71&gt;=1001,$C71&lt;=1005),COUNTIFS($C$4:$C$1500,"&gt;=1001",$C$4:$C$1500,"&lt;=1005",K$4:K$1500,"&gt;"&amp;K71)+1,IF(AND($C71&gt;=1101,$C71&lt;=1105),COUNTIFS($C$4:$C$1500,"&gt;=1101",$C$4:$C$1500,"&lt;=1105",K$4:K$1500,"&gt;"&amp;K71)+1,IF(AND($C71&gt;=901,$C71&lt;=905),COUNTIFS($C$4:$C$1500,"&gt;=901",$C$4:$C$1500,"&lt;=905",K$4:K$1500,"&gt;"&amp;K71)+1,IF(AND($C71&gt;=801,$C71&lt;=805),COUNTIFS($C$4:$C$1500,"&gt;=801",$C$4:$C$1500,"&lt;=805",K$4:K$1500,"&gt;"&amp;K71)+1,IF(AND($C71&gt;=701,$C71&lt;=705),COUNTIFS($C$4:$C$1500,"&gt;=701",$C$4:$C$1500,"&lt;=705",K$4:K$1500,"&gt;"&amp;K71)+1,IF(AND($C71&gt;=601,$C71&lt;=606),COUNTIFS($C$4:$C$1500,"&gt;=601",$C$4:$C$1500,"&lt;=606",K$4:K$1500,"&gt;"&amp;K71)+1,"")))))))</f>
        <v/>
      </c>
      <c r="N71" s="99">
        <f>IF(OR($C71="",K71=""),"",IF(OR(AND($C71&gt;=1001,$C71&lt;=1005),AND($C71&gt;=1101,$C71&lt;=1105)),COUNTIFS($C$4:$C$1500,"&gt;=1001",$C$4:$C$1500,"&lt;=1005",K$4:K$1500,"&gt;"&amp;K71)+COUNTIFS($C$4:$C$1500,"&gt;=1101",$C$4:$C$1500,"&lt;=1105",K$4:K$1500,"&gt;"&amp;K71)+1,""))</f>
        <v/>
      </c>
      <c r="O71" s="94" t="n">
        <v>45</v>
      </c>
      <c r="P71" s="94" t="n">
        <v>43</v>
      </c>
      <c r="Q71" s="94" t="n">
        <v>74</v>
      </c>
      <c r="R71" s="94" t="n">
        <v>54</v>
      </c>
      <c r="S71" s="94" t="n">
        <v>46</v>
      </c>
      <c r="T71" s="99">
        <f>IF(AND(O71&gt;0,O71&lt;36),1,IF(AND(O71&gt;=36,O71&lt;51),2,IF(AND(O71&gt;=51,O71&lt;71),3,IF(AND(O71&gt;=71,O71&lt;=100),4,))))</f>
        <v/>
      </c>
      <c r="U71" s="99">
        <f>IF(AND(P71&gt;0,P71&lt;41),1,IF(AND(P71&gt;=41,P71&lt;56),2,IF(AND(P71&gt;=56,P71&lt;71),3,IF(AND(P71&gt;=71,P71&lt;=100),4,))))</f>
        <v/>
      </c>
      <c r="V71" s="99">
        <f>IF(AND(Q71&gt;0,Q71&lt;41),1,IF(AND(Q71&gt;=41,Q71&lt;56),2,IF(AND(Q71&gt;=56,Q71&lt;71),3,IF(AND(Q71&gt;=71,Q71&lt;=100),4,))))</f>
        <v/>
      </c>
      <c r="W71" s="99">
        <f>IF(AND(R71&gt;0,R71&lt;36),1,IF(AND(R71&gt;=36,R71&lt;51),2,IF(AND(R71&gt;=51,R71&lt;66),3,IF(AND(R71&gt;=66,R71&lt;=100),4,))))</f>
        <v/>
      </c>
      <c r="X71" s="100">
        <f>IF(AND(S71&gt;0,S71&lt;37),1,IF(AND(S71&gt;=37,S71&lt;58),2,IF(AND(S71&gt;=58,S71&lt;71),3,IF(AND(S71&gt;=71,S71&lt;=100),4,))))</f>
        <v/>
      </c>
      <c r="Y71" s="101">
        <f>IF(SUM(AC71:AG71)=0, "", ROUND(((AC71*3+AD71*3+AE71*3+AF71*3+AG71*1)/13)*5,0))</f>
        <v/>
      </c>
      <c r="Z71" s="99">
        <f>IF(OR($C71="",Y71=""),"",COUNTIFS($C$4:$C$1500,$C71,Y$4:Y$1500,"&gt;"&amp;Y71)+1)</f>
        <v/>
      </c>
      <c r="AA71" s="99">
        <f>IF(OR($C71="",Y71=""),"",IF(AND($C71&gt;=1001,$C71&lt;=1005),COUNTIFS($C$4:$C$1500,"&gt;=1001",$C$4:$C$1500,"&lt;=1005",Y$4:Y$1500,"&gt;"&amp;Y71)+1,IF(AND($C71&gt;=1101,$C71&lt;=1105),COUNTIFS($C$4:$C$1500,"&gt;=1101",$C$4:$C$1500,"&lt;=1105",Y$4:Y$1500,"&gt;"&amp;Y71)+1,IF(AND($C71&gt;=901,$C71&lt;=905),COUNTIFS($C$4:$C$1500,"&gt;=901",$C$4:$C$1500,"&lt;=905",Y$4:Y$1500,"&gt;"&amp;Y71)+1,IF(AND($C71&gt;=801,$C71&lt;=805),COUNTIFS($C$4:$C$1500,"&gt;=801",$C$4:$C$1500,"&lt;=805",Y$4:Y$1500,"&gt;"&amp;Y71)+1,IF(AND($C71&gt;=701,$C71&lt;=705),COUNTIFS($C$4:$C$1500,"&gt;=701",$C$4:$C$1500,"&lt;=705",Y$4:Y$1500,"&gt;"&amp;Y71)+1,IF(AND($C71&gt;=601,$C71&lt;=606),COUNTIFS($C$4:$C$1500,"&gt;=601",$C$4:$C$1500,"&lt;=606",Y$4:Y$1500,"&gt;"&amp;Y71)+1,"")))))))</f>
        <v/>
      </c>
      <c r="AB71" s="99">
        <f>IF(OR($C71="",Y71=""),"",IF(OR(AND($C71&gt;=1001,$C71&lt;=1005),AND($C71&gt;=1101,$C71&lt;=1105)),COUNTIFS($C$4:$C$1500,"&gt;=1001",$C$4:$C$1500,"&lt;=1005",Y$4:Y$1500,"&gt;"&amp;Y71)+COUNTIFS($C$4:$C$1500,"&gt;=1101",$C$4:$C$1500,"&lt;=1105",Y$4:Y$1500,"&gt;"&amp;Y71)+1,""))</f>
        <v/>
      </c>
      <c r="AC71" s="94" t="n">
        <v>75.25</v>
      </c>
      <c r="AD71" s="94" t="n">
        <v>45.54</v>
      </c>
      <c r="AE71" s="94" t="n">
        <v>74.25</v>
      </c>
      <c r="AF71" s="94" t="n">
        <v>48.13</v>
      </c>
      <c r="AG71" s="94" t="n">
        <v>27.5</v>
      </c>
      <c r="AH71" s="99">
        <f>IF(AND(AC71&gt;0,AC71&lt;36),1,IF(AND(AC71&gt;=36,AC71&lt;51),2,IF(AND(AC71&gt;=51,AC71&lt;71),3,IF(AND(AC71&gt;=71,AC71&lt;=100),4,))))</f>
        <v/>
      </c>
      <c r="AI71" s="99">
        <f>IF(AND(AD71&gt;0,AD71&lt;41),1,IF(AND(AD71&gt;=41,AD71&lt;56),2,IF(AND(AD71&gt;=56,AD71&lt;71),3,IF(AND(AD71&gt;=71,AD71&lt;=100),4,))))</f>
        <v/>
      </c>
      <c r="AJ71" s="99">
        <f>IF(AND(AE71&gt;0,AE71&lt;41),1,IF(AND(AE71&gt;=41,AE71&lt;56),2,IF(AND(AE71&gt;=56,AE71&lt;71),3,IF(AND(AE71&gt;=71,AE71&lt;=100),4,))))</f>
        <v/>
      </c>
      <c r="AK71" s="99">
        <f>IF(AND(AF71&gt;0,AF71&lt;36),1,IF(AND(AF71&gt;=36,AF71&lt;51),2,IF(AND(AF71&gt;=51,AF71&lt;66),3,IF(AND(AF71&gt;=66,AF71&lt;=100),4,))))</f>
        <v/>
      </c>
      <c r="AL71" s="100">
        <f>IF(AND(AG71&gt;0,AG71&lt;37),1,IF(AND(AG71&gt;=37,AG71&lt;58),2,IF(AND(AG71&gt;=58,AG71&lt;71),3,IF(AND(AG71&gt;=71,AG71&lt;=100),4,))))</f>
        <v/>
      </c>
      <c r="AM71" s="101">
        <f>IF((Y71&lt;&gt;"")*(K71&lt;&gt;""),Y71-K71,"")</f>
        <v/>
      </c>
      <c r="AN71" s="99">
        <f>IF((Z71&lt;&gt;"")*(L71&lt;&gt;""),Z71-L71,"")</f>
        <v/>
      </c>
      <c r="AO71" s="99">
        <f>IF((AA71&lt;&gt;"")*(M71&lt;&gt;""),AA71-M71,"")</f>
        <v/>
      </c>
      <c r="AP71" s="99">
        <f>IF((AB71&lt;&gt;"")*(N71&lt;&gt;""),AB71-N71,"")</f>
        <v/>
      </c>
      <c r="AQ71" s="94">
        <f>IF((AC71&lt;&gt;"")*(O71&lt;&gt;""),AC71-O71,"")</f>
        <v/>
      </c>
      <c r="AR71" s="94">
        <f>IF((AD71&lt;&gt;"")*(P71&lt;&gt;""),AD71-P71,"")</f>
        <v/>
      </c>
      <c r="AS71" s="94">
        <f>IF((AE71&lt;&gt;"")*(Q71&lt;&gt;""),AE71-Q71,"")</f>
        <v/>
      </c>
      <c r="AT71" s="94">
        <f>IF((AF71&lt;&gt;"")*(R71&lt;&gt;""),AF71-R71,"")</f>
        <v/>
      </c>
      <c r="AU71" s="94">
        <f>IF((AG71&lt;&gt;"")*(S71&lt;&gt;""),AG71-S71,"")</f>
        <v/>
      </c>
      <c r="AV71" s="99">
        <f>IF((AH71&lt;&gt;"")*(T71&lt;&gt;""),AH71-T71,"")</f>
        <v/>
      </c>
      <c r="AW71" s="99">
        <f>IF((AI71&lt;&gt;"")*(U71&lt;&gt;""),AI71-U71,"")</f>
        <v/>
      </c>
      <c r="AX71" s="99">
        <f>IF((AJ71&lt;&gt;"")*(V71&lt;&gt;""),AJ71-V71,"")</f>
        <v/>
      </c>
      <c r="AY71" s="99">
        <f>IF((AK71&lt;&gt;"")*(W71&lt;&gt;""),AK71-W71,"")</f>
        <v/>
      </c>
      <c r="AZ71" s="102">
        <f>IF((AL71&lt;&gt;"")*(X71&lt;&gt;""),AL71-X71,"")</f>
        <v/>
      </c>
      <c r="BA71" s="50">
        <f>IFERROR(__xludf.dummyfunction("AI(""Actúa como un tutor académico y dirígete personalmente al estudiante "" &amp; I71 &amp; "" "" &amp; J71 &amp; "" "" &amp; G71 &amp; "" "" &amp; H71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 &amp; ""'. Diferencias por área: Matemáticas ("" &amp; AQ71 &amp; ""), Ciencias Natura"&amp;"les ("" &amp; AR71 &amp; ""), Sociales ("" &amp; AS71 &amp; ""), Lectura Crítica ("" &amp; AT71 &amp; "") e Inglés ("" &amp; AU71 &amp; ""). Variación en posición: grupo ("" &amp; AN71 &amp; ""), grado ("" &amp; AO71 &amp; "") y media ("" &amp; AP71 &amp; ""). Puntajes Primer Simulacro: Global "" &amp; K71 &amp; "", Mat "" &amp; "&amp;"O4 &amp; "", Cien "" &amp; P71 &amp; "", Soc "" &amp; Q71 &amp; "", Lec "" &amp; R71 &amp; "", Ing "" &amp; S71 &amp; "". Puntajes Segundo Simulacro: Global "" &amp; Y71 &amp; "", Mat "" &amp; AC71 &amp; "", Cien "" &amp; AD71 &amp; "", Soc "" &amp; AE71 &amp; "", Lec "" &amp; AF71 &amp; "", Ing "" &amp; AG71 &amp; "". Escribe un mensaje motivador"&amp;" y breve (máximo 4 líneas)."")
"),"=AI(""Actúa como un tutor académico y dirígete personalmente al estudiante "" &amp; I71 &amp; "" "" &amp; J71 &amp; "" "" &amp; G71 &amp; "" "" &amp; H71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 &amp; ""'. Diferencias por área: Matemáticas ("" &amp; AQ71 &amp; ""), Ciencias Natur"&amp;"ales ("" &amp; AR71 &amp; ""), Sociales ("" &amp; AS71 &amp; ""), Lectura Crítica ("" &amp; AT71 &amp; "") e Inglés ("" &amp; AU71 &amp; ""). Variación en posición: grupo ("" &amp; AN71 &amp; ""), grado ("" &amp; AO71 &amp; "") y media ("" &amp; AP71 &amp; ""). Puntajes Primer Simulacro: Global "" &amp; K71 &amp; "", Mat "" &amp;"&amp;" O71 &amp; "", Cien "" &amp; P71 &amp; "", Soc "" &amp; Q71 &amp; "", Lec "" &amp; R71 &amp; "", Ing "" &amp; S71 &amp; "". Puntajes Segundo Simulacro: Global "" &amp; Y71 &amp; "", Mat "" &amp; AC71 &amp; "", Cien "" &amp; AD71 &amp; "", Soc "" &amp; AE71 &amp; "", Lec "" &amp; AF71 &amp; "", Ing "" &amp; AG71 &amp; "". Escribe un mensaje motivado"&amp;"r y breve (máximo 4 líneas)."")
")</f>
        <v/>
      </c>
    </row>
    <row r="72" ht="15.75" customHeight="1" s="42">
      <c r="A72" s="93" t="n"/>
      <c r="B72" s="94" t="inlineStr">
        <is>
          <t>Bachillerato</t>
        </is>
      </c>
      <c r="C72" s="94" t="n">
        <v>602</v>
      </c>
      <c r="D72" s="94" t="n"/>
      <c r="E72" s="95" t="n"/>
      <c r="F72" s="96">
        <f>TRIM(G72&amp;" "&amp;H72&amp;" "&amp;I72&amp;" "&amp;J72)</f>
        <v/>
      </c>
      <c r="G72" s="94" t="inlineStr">
        <is>
          <t>Pérez</t>
        </is>
      </c>
      <c r="H72" s="94" t="inlineStr">
        <is>
          <t>Valencia</t>
        </is>
      </c>
      <c r="I72" s="94" t="inlineStr">
        <is>
          <t>Miguel</t>
        </is>
      </c>
      <c r="J72" s="97" t="inlineStr">
        <is>
          <t>Ángel</t>
        </is>
      </c>
      <c r="K72" s="98">
        <f>IF(SUM(O72:S72)=0, "", ROUND(((O72*3+P72*3+Q72*3+R72*3+S72*1)/13)*5,0))</f>
        <v/>
      </c>
      <c r="L72" s="99">
        <f>IF(OR($C72="",K72=""),"",COUNTIFS($C$4:$C$1500,$C72,K$4:K$1500,"&gt;"&amp;K72)+1)</f>
        <v/>
      </c>
      <c r="M72" s="99">
        <f>IF(OR($C72="",K72=""),"",IF(AND($C72&gt;=1001,$C72&lt;=1005),COUNTIFS($C$4:$C$1500,"&gt;=1001",$C$4:$C$1500,"&lt;=1005",K$4:K$1500,"&gt;"&amp;K72)+1,IF(AND($C72&gt;=1101,$C72&lt;=1105),COUNTIFS($C$4:$C$1500,"&gt;=1101",$C$4:$C$1500,"&lt;=1105",K$4:K$1500,"&gt;"&amp;K72)+1,IF(AND($C72&gt;=901,$C72&lt;=905),COUNTIFS($C$4:$C$1500,"&gt;=901",$C$4:$C$1500,"&lt;=905",K$4:K$1500,"&gt;"&amp;K72)+1,IF(AND($C72&gt;=801,$C72&lt;=805),COUNTIFS($C$4:$C$1500,"&gt;=801",$C$4:$C$1500,"&lt;=805",K$4:K$1500,"&gt;"&amp;K72)+1,IF(AND($C72&gt;=701,$C72&lt;=705),COUNTIFS($C$4:$C$1500,"&gt;=701",$C$4:$C$1500,"&lt;=705",K$4:K$1500,"&gt;"&amp;K72)+1,IF(AND($C72&gt;=601,$C72&lt;=606),COUNTIFS($C$4:$C$1500,"&gt;=601",$C$4:$C$1500,"&lt;=606",K$4:K$1500,"&gt;"&amp;K72)+1,"")))))))</f>
        <v/>
      </c>
      <c r="N72" s="99">
        <f>IF(OR($C72="",K72=""),"",IF(OR(AND($C72&gt;=1001,$C72&lt;=1005),AND($C72&gt;=1101,$C72&lt;=1105)),COUNTIFS($C$4:$C$1500,"&gt;=1001",$C$4:$C$1500,"&lt;=1005",K$4:K$1500,"&gt;"&amp;K72)+COUNTIFS($C$4:$C$1500,"&gt;=1101",$C$4:$C$1500,"&lt;=1105",K$4:K$1500,"&gt;"&amp;K72)+1,""))</f>
        <v/>
      </c>
      <c r="O72" s="94" t="n">
        <v>67.08</v>
      </c>
      <c r="P72" s="94" t="n">
        <v>59.03</v>
      </c>
      <c r="Q72" s="94" t="n">
        <v>60.92</v>
      </c>
      <c r="R72" s="94" t="n">
        <v>62.29</v>
      </c>
      <c r="S72" s="94" t="n">
        <v>71.88</v>
      </c>
      <c r="T72" s="99">
        <f>IF(AND(O72&gt;0,O72&lt;36),1,IF(AND(O72&gt;=36,O72&lt;51),2,IF(AND(O72&gt;=51,O72&lt;71),3,IF(AND(O72&gt;=71,O72&lt;=100),4,))))</f>
        <v/>
      </c>
      <c r="U72" s="99">
        <f>IF(AND(P72&gt;0,P72&lt;41),1,IF(AND(P72&gt;=41,P72&lt;56),2,IF(AND(P72&gt;=56,P72&lt;71),3,IF(AND(P72&gt;=71,P72&lt;=100),4,))))</f>
        <v/>
      </c>
      <c r="V72" s="99">
        <f>IF(AND(Q72&gt;0,Q72&lt;41),1,IF(AND(Q72&gt;=41,Q72&lt;56),2,IF(AND(Q72&gt;=56,Q72&lt;71),3,IF(AND(Q72&gt;=71,Q72&lt;=100),4,))))</f>
        <v/>
      </c>
      <c r="W72" s="99">
        <f>IF(AND(R72&gt;0,R72&lt;36),1,IF(AND(R72&gt;=36,R72&lt;51),2,IF(AND(R72&gt;=51,R72&lt;66),3,IF(AND(R72&gt;=66,R72&lt;=100),4,))))</f>
        <v/>
      </c>
      <c r="X72" s="100">
        <f>IF(AND(S72&gt;0,S72&lt;37),1,IF(AND(S72&gt;=37,S72&lt;58),2,IF(AND(S72&gt;=58,S72&lt;71),3,IF(AND(S72&gt;=71,S72&lt;=100),4,))))</f>
        <v/>
      </c>
      <c r="Y72" s="101">
        <f>IF(SUM(AC72:AG72)=0, "", ROUND(((AC72*3+AD72*3+AE72*3+AF72*3+AG72*1)/13)*5,0))</f>
        <v/>
      </c>
      <c r="Z72" s="99">
        <f>IF(OR($C72="",Y72=""),"",COUNTIFS($C$4:$C$1500,$C72,Y$4:Y$1500,"&gt;"&amp;Y72)+1)</f>
        <v/>
      </c>
      <c r="AA72" s="99">
        <f>IF(OR($C72="",Y72=""),"",IF(AND($C72&gt;=1001,$C72&lt;=1005),COUNTIFS($C$4:$C$1500,"&gt;=1001",$C$4:$C$1500,"&lt;=1005",Y$4:Y$1500,"&gt;"&amp;Y72)+1,IF(AND($C72&gt;=1101,$C72&lt;=1105),COUNTIFS($C$4:$C$1500,"&gt;=1101",$C$4:$C$1500,"&lt;=1105",Y$4:Y$1500,"&gt;"&amp;Y72)+1,IF(AND($C72&gt;=901,$C72&lt;=905),COUNTIFS($C$4:$C$1500,"&gt;=901",$C$4:$C$1500,"&lt;=905",Y$4:Y$1500,"&gt;"&amp;Y72)+1,IF(AND($C72&gt;=801,$C72&lt;=805),COUNTIFS($C$4:$C$1500,"&gt;=801",$C$4:$C$1500,"&lt;=805",Y$4:Y$1500,"&gt;"&amp;Y72)+1,IF(AND($C72&gt;=701,$C72&lt;=705),COUNTIFS($C$4:$C$1500,"&gt;=701",$C$4:$C$1500,"&lt;=705",Y$4:Y$1500,"&gt;"&amp;Y72)+1,IF(AND($C72&gt;=601,$C72&lt;=606),COUNTIFS($C$4:$C$1500,"&gt;=601",$C$4:$C$1500,"&lt;=606",Y$4:Y$1500,"&gt;"&amp;Y72)+1,"")))))))</f>
        <v/>
      </c>
      <c r="AB72" s="99">
        <f>IF(OR($C72="",Y72=""),"",IF(OR(AND($C72&gt;=1001,$C72&lt;=1005),AND($C72&gt;=1101,$C72&lt;=1105)),COUNTIFS($C$4:$C$1500,"&gt;=1001",$C$4:$C$1500,"&lt;=1005",Y$4:Y$1500,"&gt;"&amp;Y72)+COUNTIFS($C$4:$C$1500,"&gt;=1101",$C$4:$C$1500,"&lt;=1105",Y$4:Y$1500,"&gt;"&amp;Y72)+1,""))</f>
        <v/>
      </c>
      <c r="AC72" s="94" t="n">
        <v>50.75</v>
      </c>
      <c r="AD72" s="94" t="n">
        <v>70.23999999999999</v>
      </c>
      <c r="AE72" s="94" t="n">
        <v>57.75</v>
      </c>
      <c r="AF72" s="94" t="n">
        <v>65.63</v>
      </c>
      <c r="AG72" s="94" t="n">
        <v>59.58</v>
      </c>
      <c r="AH72" s="99">
        <f>IF(AND(AC72&gt;0,AC72&lt;36),1,IF(AND(AC72&gt;=36,AC72&lt;51),2,IF(AND(AC72&gt;=51,AC72&lt;71),3,IF(AND(AC72&gt;=71,AC72&lt;=100),4,))))</f>
        <v/>
      </c>
      <c r="AI72" s="99">
        <f>IF(AND(AD72&gt;0,AD72&lt;41),1,IF(AND(AD72&gt;=41,AD72&lt;56),2,IF(AND(AD72&gt;=56,AD72&lt;71),3,IF(AND(AD72&gt;=71,AD72&lt;=100),4,))))</f>
        <v/>
      </c>
      <c r="AJ72" s="99">
        <f>IF(AND(AE72&gt;0,AE72&lt;41),1,IF(AND(AE72&gt;=41,AE72&lt;56),2,IF(AND(AE72&gt;=56,AE72&lt;71),3,IF(AND(AE72&gt;=71,AE72&lt;=100),4,))))</f>
        <v/>
      </c>
      <c r="AK72" s="99">
        <f>IF(AND(AF72&gt;0,AF72&lt;36),1,IF(AND(AF72&gt;=36,AF72&lt;51),2,IF(AND(AF72&gt;=51,AF72&lt;66),3,IF(AND(AF72&gt;=66,AF72&lt;=100),4,))))</f>
        <v/>
      </c>
      <c r="AL72" s="100">
        <f>IF(AND(AG72&gt;0,AG72&lt;37),1,IF(AND(AG72&gt;=37,AG72&lt;58),2,IF(AND(AG72&gt;=58,AG72&lt;71),3,IF(AND(AG72&gt;=71,AG72&lt;=100),4,))))</f>
        <v/>
      </c>
      <c r="AM72" s="101">
        <f>IF((Y72&lt;&gt;"")*(K72&lt;&gt;""),Y72-K72,"")</f>
        <v/>
      </c>
      <c r="AN72" s="99">
        <f>IF((Z72&lt;&gt;"")*(L72&lt;&gt;""),Z72-L72,"")</f>
        <v/>
      </c>
      <c r="AO72" s="99">
        <f>IF((AA72&lt;&gt;"")*(M72&lt;&gt;""),AA72-M72,"")</f>
        <v/>
      </c>
      <c r="AP72" s="99">
        <f>IF((AB72&lt;&gt;"")*(N72&lt;&gt;""),AB72-N72,"")</f>
        <v/>
      </c>
      <c r="AQ72" s="94">
        <f>IF((AC72&lt;&gt;"")*(O72&lt;&gt;""),AC72-O72,"")</f>
        <v/>
      </c>
      <c r="AR72" s="94">
        <f>IF((AD72&lt;&gt;"")*(P72&lt;&gt;""),AD72-P72,"")</f>
        <v/>
      </c>
      <c r="AS72" s="94">
        <f>IF((AE72&lt;&gt;"")*(Q72&lt;&gt;""),AE72-Q72,"")</f>
        <v/>
      </c>
      <c r="AT72" s="94">
        <f>IF((AF72&lt;&gt;"")*(R72&lt;&gt;""),AF72-R72,"")</f>
        <v/>
      </c>
      <c r="AU72" s="94">
        <f>IF((AG72&lt;&gt;"")*(S72&lt;&gt;""),AG72-S72,"")</f>
        <v/>
      </c>
      <c r="AV72" s="99">
        <f>IF((AH72&lt;&gt;"")*(T72&lt;&gt;""),AH72-T72,"")</f>
        <v/>
      </c>
      <c r="AW72" s="99">
        <f>IF((AI72&lt;&gt;"")*(U72&lt;&gt;""),AI72-U72,"")</f>
        <v/>
      </c>
      <c r="AX72" s="99">
        <f>IF((AJ72&lt;&gt;"")*(V72&lt;&gt;""),AJ72-V72,"")</f>
        <v/>
      </c>
      <c r="AY72" s="99">
        <f>IF((AK72&lt;&gt;"")*(W72&lt;&gt;""),AK72-W72,"")</f>
        <v/>
      </c>
      <c r="AZ72" s="102">
        <f>IF((AL72&lt;&gt;"")*(X72&lt;&gt;""),AL72-X72,"")</f>
        <v/>
      </c>
      <c r="BA72" s="50">
        <f>IFERROR(__xludf.dummyfunction("AI(""Actúa como un tutor académico y dirígete personalmente al estudiante "" &amp; I72 &amp; "" "" &amp; J72 &amp; "" "" &amp; G72 &amp; "" "" &amp; H72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 &amp; ""'. Diferencias por área: Matemáticas ("" &amp; AQ72 &amp; ""), Ciencias Natura"&amp;"les ("" &amp; AR72 &amp; ""), Sociales ("" &amp; AS72 &amp; ""), Lectura Crítica ("" &amp; AT72 &amp; "") e Inglés ("" &amp; AU72 &amp; ""). Variación en posición: grupo ("" &amp; AN72 &amp; ""), grado ("" &amp; AO72 &amp; "") y media ("" &amp; AP72 &amp; ""). Puntajes Primer Simulacro: Global "" &amp; K72 &amp; "", Mat "" &amp; "&amp;"O4 &amp; "", Cien "" &amp; P72 &amp; "", Soc "" &amp; Q72 &amp; "", Lec "" &amp; R72 &amp; "", Ing "" &amp; S72 &amp; "". Puntajes Segundo Simulacro: Global "" &amp; Y72 &amp; "", Mat "" &amp; AC72 &amp; "", Cien "" &amp; AD72 &amp; "", Soc "" &amp; AE72 &amp; "", Lec "" &amp; AF72 &amp; "", Ing "" &amp; AG72 &amp; "". Escribe un mensaje motivador"&amp;" y breve (máximo 4 líneas)."")
"),"=AI(""Actúa como un tutor académico y dirígete personalmente al estudiante "" &amp; I72 &amp; "" "" &amp; J72 &amp; "" "" &amp; G72 &amp; "" "" &amp; H72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 &amp; ""'. Diferencias por área: Matemáticas ("" &amp; AQ72 &amp; ""), Ciencias Natur"&amp;"ales ("" &amp; AR72 &amp; ""), Sociales ("" &amp; AS72 &amp; ""), Lectura Crítica ("" &amp; AT72 &amp; "") e Inglés ("" &amp; AU72 &amp; ""). Variación en posición: grupo ("" &amp; AN72 &amp; ""), grado ("" &amp; AO72 &amp; "") y media ("" &amp; AP72 &amp; ""). Puntajes Primer Simulacro: Global "" &amp; K72 &amp; "", Mat "" &amp;"&amp;" O72 &amp; "", Cien "" &amp; P72 &amp; "", Soc "" &amp; Q72 &amp; "", Lec "" &amp; R72 &amp; "", Ing "" &amp; S72 &amp; "". Puntajes Segundo Simulacro: Global "" &amp; Y72 &amp; "", Mat "" &amp; AC72 &amp; "", Cien "" &amp; AD72 &amp; "", Soc "" &amp; AE72 &amp; "", Lec "" &amp; AF72 &amp; "", Ing "" &amp; AG72 &amp; "". Escribe un mensaje motivado"&amp;"r y breve (máximo 4 líneas)."")
")</f>
        <v/>
      </c>
    </row>
    <row r="73" ht="15.75" customHeight="1" s="42">
      <c r="A73" s="93" t="n"/>
      <c r="B73" s="94" t="inlineStr">
        <is>
          <t>Bachillerato</t>
        </is>
      </c>
      <c r="C73" s="94" t="n">
        <v>602</v>
      </c>
      <c r="D73" s="94" t="n"/>
      <c r="E73" s="95" t="n"/>
      <c r="F73" s="96">
        <f>TRIM(G73&amp;" "&amp;H73&amp;" "&amp;I73&amp;" "&amp;J73)</f>
        <v/>
      </c>
      <c r="G73" s="94" t="inlineStr">
        <is>
          <t>Salas</t>
        </is>
      </c>
      <c r="H73" s="94" t="inlineStr">
        <is>
          <t>Arcila</t>
        </is>
      </c>
      <c r="I73" s="94" t="inlineStr">
        <is>
          <t>Salome</t>
        </is>
      </c>
      <c r="J73" s="97" t="n"/>
      <c r="K73" s="98">
        <f>IF(SUM(O73:S73)=0, "", ROUND(((O73*3+P73*3+Q73*3+R73*3+S73*1)/13)*5,0))</f>
        <v/>
      </c>
      <c r="L73" s="99">
        <f>IF(OR($C73="",K73=""),"",COUNTIFS($C$4:$C$1500,$C73,K$4:K$1500,"&gt;"&amp;K73)+1)</f>
        <v/>
      </c>
      <c r="M73" s="99">
        <f>IF(OR($C73="",K73=""),"",IF(AND($C73&gt;=1001,$C73&lt;=1005),COUNTIFS($C$4:$C$1500,"&gt;=1001",$C$4:$C$1500,"&lt;=1005",K$4:K$1500,"&gt;"&amp;K73)+1,IF(AND($C73&gt;=1101,$C73&lt;=1105),COUNTIFS($C$4:$C$1500,"&gt;=1101",$C$4:$C$1500,"&lt;=1105",K$4:K$1500,"&gt;"&amp;K73)+1,IF(AND($C73&gt;=901,$C73&lt;=905),COUNTIFS($C$4:$C$1500,"&gt;=901",$C$4:$C$1500,"&lt;=905",K$4:K$1500,"&gt;"&amp;K73)+1,IF(AND($C73&gt;=801,$C73&lt;=805),COUNTIFS($C$4:$C$1500,"&gt;=801",$C$4:$C$1500,"&lt;=805",K$4:K$1500,"&gt;"&amp;K73)+1,IF(AND($C73&gt;=701,$C73&lt;=705),COUNTIFS($C$4:$C$1500,"&gt;=701",$C$4:$C$1500,"&lt;=705",K$4:K$1500,"&gt;"&amp;K73)+1,IF(AND($C73&gt;=601,$C73&lt;=606),COUNTIFS($C$4:$C$1500,"&gt;=601",$C$4:$C$1500,"&lt;=606",K$4:K$1500,"&gt;"&amp;K73)+1,"")))))))</f>
        <v/>
      </c>
      <c r="N73" s="99">
        <f>IF(OR($C73="",K73=""),"",IF(OR(AND($C73&gt;=1001,$C73&lt;=1005),AND($C73&gt;=1101,$C73&lt;=1105)),COUNTIFS($C$4:$C$1500,"&gt;=1001",$C$4:$C$1500,"&lt;=1005",K$4:K$1500,"&gt;"&amp;K73)+COUNTIFS($C$4:$C$1500,"&gt;=1101",$C$4:$C$1500,"&lt;=1105",K$4:K$1500,"&gt;"&amp;K73)+1,""))</f>
        <v/>
      </c>
      <c r="O73" s="94" t="n">
        <v>32.84</v>
      </c>
      <c r="P73" s="94" t="n">
        <v>33.47</v>
      </c>
      <c r="Q73" s="94" t="n">
        <v>57.98</v>
      </c>
      <c r="R73" s="94" t="n">
        <v>33.54</v>
      </c>
      <c r="S73" s="94" t="n">
        <v>28.75</v>
      </c>
      <c r="T73" s="99">
        <f>IF(AND(O73&gt;0,O73&lt;36),1,IF(AND(O73&gt;=36,O73&lt;51),2,IF(AND(O73&gt;=51,O73&lt;71),3,IF(AND(O73&gt;=71,O73&lt;=100),4,))))</f>
        <v/>
      </c>
      <c r="U73" s="99">
        <f>IF(AND(P73&gt;0,P73&lt;41),1,IF(AND(P73&gt;=41,P73&lt;56),2,IF(AND(P73&gt;=56,P73&lt;71),3,IF(AND(P73&gt;=71,P73&lt;=100),4,))))</f>
        <v/>
      </c>
      <c r="V73" s="99">
        <f>IF(AND(Q73&gt;0,Q73&lt;41),1,IF(AND(Q73&gt;=41,Q73&lt;56),2,IF(AND(Q73&gt;=56,Q73&lt;71),3,IF(AND(Q73&gt;=71,Q73&lt;=100),4,))))</f>
        <v/>
      </c>
      <c r="W73" s="99">
        <f>IF(AND(R73&gt;0,R73&lt;36),1,IF(AND(R73&gt;=36,R73&lt;51),2,IF(AND(R73&gt;=51,R73&lt;66),3,IF(AND(R73&gt;=66,R73&lt;=100),4,))))</f>
        <v/>
      </c>
      <c r="X73" s="100">
        <f>IF(AND(S73&gt;0,S73&lt;37),1,IF(AND(S73&gt;=37,S73&lt;58),2,IF(AND(S73&gt;=58,S73&lt;71),3,IF(AND(S73&gt;=71,S73&lt;=100),4,))))</f>
        <v/>
      </c>
      <c r="Y73" s="101">
        <f>IF(SUM(AC73:AG73)=0, "", ROUND(((AC73*3+AD73*3+AE73*3+AF73*3+AG73*1)/13)*5,0))</f>
        <v/>
      </c>
      <c r="Z73" s="99">
        <f>IF(OR($C73="",Y73=""),"",COUNTIFS($C$4:$C$1500,$C73,Y$4:Y$1500,"&gt;"&amp;Y73)+1)</f>
        <v/>
      </c>
      <c r="AA73" s="99">
        <f>IF(OR($C73="",Y73=""),"",IF(AND($C73&gt;=1001,$C73&lt;=1005),COUNTIFS($C$4:$C$1500,"&gt;=1001",$C$4:$C$1500,"&lt;=1005",Y$4:Y$1500,"&gt;"&amp;Y73)+1,IF(AND($C73&gt;=1101,$C73&lt;=1105),COUNTIFS($C$4:$C$1500,"&gt;=1101",$C$4:$C$1500,"&lt;=1105",Y$4:Y$1500,"&gt;"&amp;Y73)+1,IF(AND($C73&gt;=901,$C73&lt;=905),COUNTIFS($C$4:$C$1500,"&gt;=901",$C$4:$C$1500,"&lt;=905",Y$4:Y$1500,"&gt;"&amp;Y73)+1,IF(AND($C73&gt;=801,$C73&lt;=805),COUNTIFS($C$4:$C$1500,"&gt;=801",$C$4:$C$1500,"&lt;=805",Y$4:Y$1500,"&gt;"&amp;Y73)+1,IF(AND($C73&gt;=701,$C73&lt;=705),COUNTIFS($C$4:$C$1500,"&gt;=701",$C$4:$C$1500,"&lt;=705",Y$4:Y$1500,"&gt;"&amp;Y73)+1,IF(AND($C73&gt;=601,$C73&lt;=606),COUNTIFS($C$4:$C$1500,"&gt;=601",$C$4:$C$1500,"&lt;=606",Y$4:Y$1500,"&gt;"&amp;Y73)+1,"")))))))</f>
        <v/>
      </c>
      <c r="AB73" s="99">
        <f>IF(OR($C73="",Y73=""),"",IF(OR(AND($C73&gt;=1001,$C73&lt;=1005),AND($C73&gt;=1101,$C73&lt;=1105)),COUNTIFS($C$4:$C$1500,"&gt;=1001",$C$4:$C$1500,"&lt;=1005",Y$4:Y$1500,"&gt;"&amp;Y73)+COUNTIFS($C$4:$C$1500,"&gt;=1101",$C$4:$C$1500,"&lt;=1105",Y$4:Y$1500,"&gt;"&amp;Y73)+1,""))</f>
        <v/>
      </c>
      <c r="AC73" s="94" t="n">
        <v>52</v>
      </c>
      <c r="AD73" s="94" t="n">
        <v>50.6</v>
      </c>
      <c r="AE73" s="94" t="n">
        <v>49.5</v>
      </c>
      <c r="AF73" s="94" t="n">
        <v>48.13</v>
      </c>
      <c r="AG73" s="94" t="n">
        <v>50.42</v>
      </c>
      <c r="AH73" s="99">
        <f>IF(AND(AC73&gt;0,AC73&lt;36),1,IF(AND(AC73&gt;=36,AC73&lt;51),2,IF(AND(AC73&gt;=51,AC73&lt;71),3,IF(AND(AC73&gt;=71,AC73&lt;=100),4,))))</f>
        <v/>
      </c>
      <c r="AI73" s="99">
        <f>IF(AND(AD73&gt;0,AD73&lt;41),1,IF(AND(AD73&gt;=41,AD73&lt;56),2,IF(AND(AD73&gt;=56,AD73&lt;71),3,IF(AND(AD73&gt;=71,AD73&lt;=100),4,))))</f>
        <v/>
      </c>
      <c r="AJ73" s="99">
        <f>IF(AND(AE73&gt;0,AE73&lt;41),1,IF(AND(AE73&gt;=41,AE73&lt;56),2,IF(AND(AE73&gt;=56,AE73&lt;71),3,IF(AND(AE73&gt;=71,AE73&lt;=100),4,))))</f>
        <v/>
      </c>
      <c r="AK73" s="99">
        <f>IF(AND(AF73&gt;0,AF73&lt;36),1,IF(AND(AF73&gt;=36,AF73&lt;51),2,IF(AND(AF73&gt;=51,AF73&lt;66),3,IF(AND(AF73&gt;=66,AF73&lt;=100),4,))))</f>
        <v/>
      </c>
      <c r="AL73" s="100">
        <f>IF(AND(AG73&gt;0,AG73&lt;37),1,IF(AND(AG73&gt;=37,AG73&lt;58),2,IF(AND(AG73&gt;=58,AG73&lt;71),3,IF(AND(AG73&gt;=71,AG73&lt;=100),4,))))</f>
        <v/>
      </c>
      <c r="AM73" s="101">
        <f>IF((Y73&lt;&gt;"")*(K73&lt;&gt;""),Y73-K73,"")</f>
        <v/>
      </c>
      <c r="AN73" s="99">
        <f>IF((Z73&lt;&gt;"")*(L73&lt;&gt;""),Z73-L73,"")</f>
        <v/>
      </c>
      <c r="AO73" s="99">
        <f>IF((AA73&lt;&gt;"")*(M73&lt;&gt;""),AA73-M73,"")</f>
        <v/>
      </c>
      <c r="AP73" s="99">
        <f>IF((AB73&lt;&gt;"")*(N73&lt;&gt;""),AB73-N73,"")</f>
        <v/>
      </c>
      <c r="AQ73" s="94">
        <f>IF((AC73&lt;&gt;"")*(O73&lt;&gt;""),AC73-O73,"")</f>
        <v/>
      </c>
      <c r="AR73" s="94">
        <f>IF((AD73&lt;&gt;"")*(P73&lt;&gt;""),AD73-P73,"")</f>
        <v/>
      </c>
      <c r="AS73" s="94">
        <f>IF((AE73&lt;&gt;"")*(Q73&lt;&gt;""),AE73-Q73,"")</f>
        <v/>
      </c>
      <c r="AT73" s="94">
        <f>IF((AF73&lt;&gt;"")*(R73&lt;&gt;""),AF73-R73,"")</f>
        <v/>
      </c>
      <c r="AU73" s="94">
        <f>IF((AG73&lt;&gt;"")*(S73&lt;&gt;""),AG73-S73,"")</f>
        <v/>
      </c>
      <c r="AV73" s="99">
        <f>IF((AH73&lt;&gt;"")*(T73&lt;&gt;""),AH73-T73,"")</f>
        <v/>
      </c>
      <c r="AW73" s="99">
        <f>IF((AI73&lt;&gt;"")*(U73&lt;&gt;""),AI73-U73,"")</f>
        <v/>
      </c>
      <c r="AX73" s="99">
        <f>IF((AJ73&lt;&gt;"")*(V73&lt;&gt;""),AJ73-V73,"")</f>
        <v/>
      </c>
      <c r="AY73" s="99">
        <f>IF((AK73&lt;&gt;"")*(W73&lt;&gt;""),AK73-W73,"")</f>
        <v/>
      </c>
      <c r="AZ73" s="102">
        <f>IF((AL73&lt;&gt;"")*(X73&lt;&gt;""),AL73-X73,"")</f>
        <v/>
      </c>
      <c r="BA73" s="50">
        <f>IFERROR(__xludf.dummyfunction("AI(""Actúa como un tutor académico y dirígete personalmente al estudiante "" &amp; I73 &amp; "" "" &amp; J73 &amp; "" "" &amp; G73 &amp; "" "" &amp; H73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 &amp; ""'. Diferencias por área: Matemáticas ("" &amp; AQ73 &amp; ""), Ciencias Natura"&amp;"les ("" &amp; AR73 &amp; ""), Sociales ("" &amp; AS73 &amp; ""), Lectura Crítica ("" &amp; AT73 &amp; "") e Inglés ("" &amp; AU73 &amp; ""). Variación en posición: grupo ("" &amp; AN73 &amp; ""), grado ("" &amp; AO73 &amp; "") y media ("" &amp; AP73 &amp; ""). Puntajes Primer Simulacro: Global "" &amp; K73 &amp; "", Mat "" &amp; "&amp;"O4 &amp; "", Cien "" &amp; P73 &amp; "", Soc "" &amp; Q73 &amp; "", Lec "" &amp; R73 &amp; "", Ing "" &amp; S73 &amp; "". Puntajes Segundo Simulacro: Global "" &amp; Y73 &amp; "", Mat "" &amp; AC73 &amp; "", Cien "" &amp; AD73 &amp; "", Soc "" &amp; AE73 &amp; "", Lec "" &amp; AF73 &amp; "", Ing "" &amp; AG73 &amp; "". Escribe un mensaje motivador"&amp;" y breve (máximo 4 líneas)."")
"),"=AI(""Actúa como un tutor académico y dirígete personalmente al estudiante "" &amp; I73 &amp; "" "" &amp; J73 &amp; "" "" &amp; G73 &amp; "" "" &amp; H73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 &amp; ""'. Diferencias por área: Matemáticas ("" &amp; AQ73 &amp; ""), Ciencias Natur"&amp;"ales ("" &amp; AR73 &amp; ""), Sociales ("" &amp; AS73 &amp; ""), Lectura Crítica ("" &amp; AT73 &amp; "") e Inglés ("" &amp; AU73 &amp; ""). Variación en posición: grupo ("" &amp; AN73 &amp; ""), grado ("" &amp; AO73 &amp; "") y media ("" &amp; AP73 &amp; ""). Puntajes Primer Simulacro: Global "" &amp; K73 &amp; "", Mat "" &amp;"&amp;" O73 &amp; "", Cien "" &amp; P73 &amp; "", Soc "" &amp; Q73 &amp; "", Lec "" &amp; R73 &amp; "", Ing "" &amp; S73 &amp; "". Puntajes Segundo Simulacro: Global "" &amp; Y73 &amp; "", Mat "" &amp; AC73 &amp; "", Cien "" &amp; AD73 &amp; "", Soc "" &amp; AE73 &amp; "", Lec "" &amp; AF73 &amp; "", Ing "" &amp; AG73 &amp; "". Escribe un mensaje motivado"&amp;"r y breve (máximo 4 líneas)."")
")</f>
        <v/>
      </c>
    </row>
    <row r="74" ht="15.75" customHeight="1" s="42">
      <c r="A74" s="93" t="n"/>
      <c r="B74" s="94" t="inlineStr">
        <is>
          <t>Bachillerato</t>
        </is>
      </c>
      <c r="C74" s="94" t="n">
        <v>602</v>
      </c>
      <c r="D74" s="94" t="n"/>
      <c r="E74" s="95" t="n"/>
      <c r="F74" s="96">
        <f>TRIM(G74&amp;" "&amp;H74&amp;" "&amp;I74&amp;" "&amp;J74)</f>
        <v/>
      </c>
      <c r="G74" s="94" t="inlineStr">
        <is>
          <t>Valencia</t>
        </is>
      </c>
      <c r="H74" s="94" t="inlineStr">
        <is>
          <t>Holguín</t>
        </is>
      </c>
      <c r="I74" s="94" t="inlineStr">
        <is>
          <t>Mariángel</t>
        </is>
      </c>
      <c r="J74" s="97" t="n"/>
      <c r="K74" s="98">
        <f>IF(SUM(O74:S74)=0, "", ROUND(((O74*3+P74*3+Q74*3+R74*3+S74*1)/13)*5,0))</f>
        <v/>
      </c>
      <c r="L74" s="99">
        <f>IF(OR($C74="",K74=""),"",COUNTIFS($C$4:$C$1500,$C74,K$4:K$1500,"&gt;"&amp;K74)+1)</f>
        <v/>
      </c>
      <c r="M74" s="99">
        <f>IF(OR($C74="",K74=""),"",IF(AND($C74&gt;=1001,$C74&lt;=1005),COUNTIFS($C$4:$C$1500,"&gt;=1001",$C$4:$C$1500,"&lt;=1005",K$4:K$1500,"&gt;"&amp;K74)+1,IF(AND($C74&gt;=1101,$C74&lt;=1105),COUNTIFS($C$4:$C$1500,"&gt;=1101",$C$4:$C$1500,"&lt;=1105",K$4:K$1500,"&gt;"&amp;K74)+1,IF(AND($C74&gt;=901,$C74&lt;=905),COUNTIFS($C$4:$C$1500,"&gt;=901",$C$4:$C$1500,"&lt;=905",K$4:K$1500,"&gt;"&amp;K74)+1,IF(AND($C74&gt;=801,$C74&lt;=805),COUNTIFS($C$4:$C$1500,"&gt;=801",$C$4:$C$1500,"&lt;=805",K$4:K$1500,"&gt;"&amp;K74)+1,IF(AND($C74&gt;=701,$C74&lt;=705),COUNTIFS($C$4:$C$1500,"&gt;=701",$C$4:$C$1500,"&lt;=705",K$4:K$1500,"&gt;"&amp;K74)+1,IF(AND($C74&gt;=601,$C74&lt;=606),COUNTIFS($C$4:$C$1500,"&gt;=601",$C$4:$C$1500,"&lt;=606",K$4:K$1500,"&gt;"&amp;K74)+1,"")))))))</f>
        <v/>
      </c>
      <c r="N74" s="99">
        <f>IF(OR($C74="",K74=""),"",IF(OR(AND($C74&gt;=1001,$C74&lt;=1005),AND($C74&gt;=1101,$C74&lt;=1105)),COUNTIFS($C$4:$C$1500,"&gt;=1001",$C$4:$C$1500,"&lt;=1005",K$4:K$1500,"&gt;"&amp;K74)+COUNTIFS($C$4:$C$1500,"&gt;=1101",$C$4:$C$1500,"&lt;=1105",K$4:K$1500,"&gt;"&amp;K74)+1,""))</f>
        <v/>
      </c>
      <c r="O74" s="94" t="n">
        <v>42.1</v>
      </c>
      <c r="P74" s="94" t="n">
        <v>36.53</v>
      </c>
      <c r="Q74" s="94" t="n">
        <v>33.19</v>
      </c>
      <c r="R74" s="94" t="n">
        <v>28.75</v>
      </c>
      <c r="S74" s="94" t="n">
        <v>33.54</v>
      </c>
      <c r="T74" s="99">
        <f>IF(AND(O74&gt;0,O74&lt;36),1,IF(AND(O74&gt;=36,O74&lt;51),2,IF(AND(O74&gt;=51,O74&lt;71),3,IF(AND(O74&gt;=71,O74&lt;=100),4,))))</f>
        <v/>
      </c>
      <c r="U74" s="99">
        <f>IF(AND(P74&gt;0,P74&lt;41),1,IF(AND(P74&gt;=41,P74&lt;56),2,IF(AND(P74&gt;=56,P74&lt;71),3,IF(AND(P74&gt;=71,P74&lt;=100),4,))))</f>
        <v/>
      </c>
      <c r="V74" s="99">
        <f>IF(AND(Q74&gt;0,Q74&lt;41),1,IF(AND(Q74&gt;=41,Q74&lt;56),2,IF(AND(Q74&gt;=56,Q74&lt;71),3,IF(AND(Q74&gt;=71,Q74&lt;=100),4,))))</f>
        <v/>
      </c>
      <c r="W74" s="99">
        <f>IF(AND(R74&gt;0,R74&lt;36),1,IF(AND(R74&gt;=36,R74&lt;51),2,IF(AND(R74&gt;=51,R74&lt;66),3,IF(AND(R74&gt;=66,R74&lt;=100),4,))))</f>
        <v/>
      </c>
      <c r="X74" s="100">
        <f>IF(AND(S74&gt;0,S74&lt;37),1,IF(AND(S74&gt;=37,S74&lt;58),2,IF(AND(S74&gt;=58,S74&lt;71),3,IF(AND(S74&gt;=71,S74&lt;=100),4,))))</f>
        <v/>
      </c>
      <c r="Y74" s="101">
        <f>IF(SUM(AC74:AG74)=0, "", ROUND(((AC74*3+AD74*3+AE74*3+AF74*3+AG74*1)/13)*5,0))</f>
        <v/>
      </c>
      <c r="Z74" s="99">
        <f>IF(OR($C74="",Y74=""),"",COUNTIFS($C$4:$C$1500,$C74,Y$4:Y$1500,"&gt;"&amp;Y74)+1)</f>
        <v/>
      </c>
      <c r="AA74" s="99">
        <f>IF(OR($C74="",Y74=""),"",IF(AND($C74&gt;=1001,$C74&lt;=1005),COUNTIFS($C$4:$C$1500,"&gt;=1001",$C$4:$C$1500,"&lt;=1005",Y$4:Y$1500,"&gt;"&amp;Y74)+1,IF(AND($C74&gt;=1101,$C74&lt;=1105),COUNTIFS($C$4:$C$1500,"&gt;=1101",$C$4:$C$1500,"&lt;=1105",Y$4:Y$1500,"&gt;"&amp;Y74)+1,IF(AND($C74&gt;=901,$C74&lt;=905),COUNTIFS($C$4:$C$1500,"&gt;=901",$C$4:$C$1500,"&lt;=905",Y$4:Y$1500,"&gt;"&amp;Y74)+1,IF(AND($C74&gt;=801,$C74&lt;=805),COUNTIFS($C$4:$C$1500,"&gt;=801",$C$4:$C$1500,"&lt;=805",Y$4:Y$1500,"&gt;"&amp;Y74)+1,IF(AND($C74&gt;=701,$C74&lt;=705),COUNTIFS($C$4:$C$1500,"&gt;=701",$C$4:$C$1500,"&lt;=705",Y$4:Y$1500,"&gt;"&amp;Y74)+1,IF(AND($C74&gt;=601,$C74&lt;=606),COUNTIFS($C$4:$C$1500,"&gt;=601",$C$4:$C$1500,"&lt;=606",Y$4:Y$1500,"&gt;"&amp;Y74)+1,"")))))))</f>
        <v/>
      </c>
      <c r="AB74" s="99">
        <f>IF(OR($C74="",Y74=""),"",IF(OR(AND($C74&gt;=1001,$C74&lt;=1005),AND($C74&gt;=1101,$C74&lt;=1105)),COUNTIFS($C$4:$C$1500,"&gt;=1001",$C$4:$C$1500,"&lt;=1005",Y$4:Y$1500,"&gt;"&amp;Y74)+COUNTIFS($C$4:$C$1500,"&gt;=1101",$C$4:$C$1500,"&lt;=1105",Y$4:Y$1500,"&gt;"&amp;Y74)+1,""))</f>
        <v/>
      </c>
      <c r="AC74" s="94" t="n">
        <v>20.5</v>
      </c>
      <c r="AD74" s="94" t="n">
        <v>30.95</v>
      </c>
      <c r="AE74" s="94" t="n">
        <v>38.5</v>
      </c>
      <c r="AF74" s="94" t="n">
        <v>30.63</v>
      </c>
      <c r="AG74" s="94" t="n">
        <v>32.08</v>
      </c>
      <c r="AH74" s="99">
        <f>IF(AND(AC74&gt;0,AC74&lt;36),1,IF(AND(AC74&gt;=36,AC74&lt;51),2,IF(AND(AC74&gt;=51,AC74&lt;71),3,IF(AND(AC74&gt;=71,AC74&lt;=100),4,))))</f>
        <v/>
      </c>
      <c r="AI74" s="99">
        <f>IF(AND(AD74&gt;0,AD74&lt;41),1,IF(AND(AD74&gt;=41,AD74&lt;56),2,IF(AND(AD74&gt;=56,AD74&lt;71),3,IF(AND(AD74&gt;=71,AD74&lt;=100),4,))))</f>
        <v/>
      </c>
      <c r="AJ74" s="99">
        <f>IF(AND(AE74&gt;0,AE74&lt;41),1,IF(AND(AE74&gt;=41,AE74&lt;56),2,IF(AND(AE74&gt;=56,AE74&lt;71),3,IF(AND(AE74&gt;=71,AE74&lt;=100),4,))))</f>
        <v/>
      </c>
      <c r="AK74" s="99">
        <f>IF(AND(AF74&gt;0,AF74&lt;36),1,IF(AND(AF74&gt;=36,AF74&lt;51),2,IF(AND(AF74&gt;=51,AF74&lt;66),3,IF(AND(AF74&gt;=66,AF74&lt;=100),4,))))</f>
        <v/>
      </c>
      <c r="AL74" s="100">
        <f>IF(AND(AG74&gt;0,AG74&lt;37),1,IF(AND(AG74&gt;=37,AG74&lt;58),2,IF(AND(AG74&gt;=58,AG74&lt;71),3,IF(AND(AG74&gt;=71,AG74&lt;=100),4,))))</f>
        <v/>
      </c>
      <c r="AM74" s="101">
        <f>IF((Y74&lt;&gt;"")*(K74&lt;&gt;""),Y74-K74,"")</f>
        <v/>
      </c>
      <c r="AN74" s="99">
        <f>IF((Z74&lt;&gt;"")*(L74&lt;&gt;""),Z74-L74,"")</f>
        <v/>
      </c>
      <c r="AO74" s="99">
        <f>IF((AA74&lt;&gt;"")*(M74&lt;&gt;""),AA74-M74,"")</f>
        <v/>
      </c>
      <c r="AP74" s="99">
        <f>IF((AB74&lt;&gt;"")*(N74&lt;&gt;""),AB74-N74,"")</f>
        <v/>
      </c>
      <c r="AQ74" s="94">
        <f>IF((AC74&lt;&gt;"")*(O74&lt;&gt;""),AC74-O74,"")</f>
        <v/>
      </c>
      <c r="AR74" s="94">
        <f>IF((AD74&lt;&gt;"")*(P74&lt;&gt;""),AD74-P74,"")</f>
        <v/>
      </c>
      <c r="AS74" s="94">
        <f>IF((AE74&lt;&gt;"")*(Q74&lt;&gt;""),AE74-Q74,"")</f>
        <v/>
      </c>
      <c r="AT74" s="94">
        <f>IF((AF74&lt;&gt;"")*(R74&lt;&gt;""),AF74-R74,"")</f>
        <v/>
      </c>
      <c r="AU74" s="94">
        <f>IF((AG74&lt;&gt;"")*(S74&lt;&gt;""),AG74-S74,"")</f>
        <v/>
      </c>
      <c r="AV74" s="99">
        <f>IF((AH74&lt;&gt;"")*(T74&lt;&gt;""),AH74-T74,"")</f>
        <v/>
      </c>
      <c r="AW74" s="99">
        <f>IF((AI74&lt;&gt;"")*(U74&lt;&gt;""),AI74-U74,"")</f>
        <v/>
      </c>
      <c r="AX74" s="99">
        <f>IF((AJ74&lt;&gt;"")*(V74&lt;&gt;""),AJ74-V74,"")</f>
        <v/>
      </c>
      <c r="AY74" s="99">
        <f>IF((AK74&lt;&gt;"")*(W74&lt;&gt;""),AK74-W74,"")</f>
        <v/>
      </c>
      <c r="AZ74" s="102">
        <f>IF((AL74&lt;&gt;"")*(X74&lt;&gt;""),AL74-X74,"")</f>
        <v/>
      </c>
      <c r="BA74" s="50">
        <f>IFERROR(__xludf.dummyfunction("AI(""Actúa como un tutor académico y dirígete personalmente al estudiante "" &amp; I74 &amp; "" "" &amp; J74 &amp; "" "" &amp; G74 &amp; "" "" &amp; H74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 &amp; ""'. Diferencias por área: Matemáticas ("" &amp; AQ74 &amp; ""), Ciencias Natura"&amp;"les ("" &amp; AR74 &amp; ""), Sociales ("" &amp; AS74 &amp; ""), Lectura Crítica ("" &amp; AT74 &amp; "") e Inglés ("" &amp; AU74 &amp; ""). Variación en posición: grupo ("" &amp; AN74 &amp; ""), grado ("" &amp; AO74 &amp; "") y media ("" &amp; AP74 &amp; ""). Puntajes Primer Simulacro: Global "" &amp; K74 &amp; "", Mat "" &amp; "&amp;"O4 &amp; "", Cien "" &amp; P74 &amp; "", Soc "" &amp; Q74 &amp; "", Lec "" &amp; R74 &amp; "", Ing "" &amp; S74 &amp; "". Puntajes Segundo Simulacro: Global "" &amp; Y74 &amp; "", Mat "" &amp; AC74 &amp; "", Cien "" &amp; AD74 &amp; "", Soc "" &amp; AE74 &amp; "", Lec "" &amp; AF74 &amp; "", Ing "" &amp; AG74 &amp; "". Escribe un mensaje motivador"&amp;" y breve (máximo 4 líneas)."")
"),"=AI(""Actúa como un tutor académico y dirígete personalmente al estudiante "" &amp; I74 &amp; "" "" &amp; J74 &amp; "" "" &amp; G74 &amp; "" "" &amp; H74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 &amp; ""'. Diferencias por área: Matemáticas ("" &amp; AQ74 &amp; ""), Ciencias Natur"&amp;"ales ("" &amp; AR74 &amp; ""), Sociales ("" &amp; AS74 &amp; ""), Lectura Crítica ("" &amp; AT74 &amp; "") e Inglés ("" &amp; AU74 &amp; ""). Variación en posición: grupo ("" &amp; AN74 &amp; ""), grado ("" &amp; AO74 &amp; "") y media ("" &amp; AP74 &amp; ""). Puntajes Primer Simulacro: Global "" &amp; K74 &amp; "", Mat "" &amp;"&amp;" O74 &amp; "", Cien "" &amp; P74 &amp; "", Soc "" &amp; Q74 &amp; "", Lec "" &amp; R74 &amp; "", Ing "" &amp; S74 &amp; "". Puntajes Segundo Simulacro: Global "" &amp; Y74 &amp; "", Mat "" &amp; AC74 &amp; "", Cien "" &amp; AD74 &amp; "", Soc "" &amp; AE74 &amp; "", Lec "" &amp; AF74 &amp; "", Ing "" &amp; AG74 &amp; "". Escribe un mensaje motivado"&amp;"r y breve (máximo 4 líneas)."")
")</f>
        <v/>
      </c>
    </row>
    <row r="75" ht="15.75" customHeight="1" s="42">
      <c r="A75" s="93" t="n"/>
      <c r="B75" s="94" t="inlineStr">
        <is>
          <t>Bachillerato</t>
        </is>
      </c>
      <c r="C75" s="94" t="n">
        <v>602</v>
      </c>
      <c r="D75" s="94" t="n"/>
      <c r="E75" s="95" t="n"/>
      <c r="F75" s="96">
        <f>TRIM(G75&amp;" "&amp;H75&amp;" "&amp;I75&amp;" "&amp;J75)</f>
        <v/>
      </c>
      <c r="G75" s="94" t="inlineStr">
        <is>
          <t>Vidales</t>
        </is>
      </c>
      <c r="H75" s="94" t="inlineStr">
        <is>
          <t>Silva</t>
        </is>
      </c>
      <c r="I75" s="94" t="inlineStr">
        <is>
          <t>Johan</t>
        </is>
      </c>
      <c r="J75" s="97" t="inlineStr">
        <is>
          <t>Stiven</t>
        </is>
      </c>
      <c r="K75" s="98">
        <f>IF(SUM(O75:S75)=0, "", ROUND(((O75*3+P75*3+Q75*3+R75*3+S75*1)/13)*5,0))</f>
        <v/>
      </c>
      <c r="L75" s="99">
        <f>IF(OR($C75="",K75=""),"",COUNTIFS($C$4:$C$1500,$C75,K$4:K$1500,"&gt;"&amp;K75)+1)</f>
        <v/>
      </c>
      <c r="M75" s="99">
        <f>IF(OR($C75="",K75=""),"",IF(AND($C75&gt;=1001,$C75&lt;=1005),COUNTIFS($C$4:$C$1500,"&gt;=1001",$C$4:$C$1500,"&lt;=1005",K$4:K$1500,"&gt;"&amp;K75)+1,IF(AND($C75&gt;=1101,$C75&lt;=1105),COUNTIFS($C$4:$C$1500,"&gt;=1101",$C$4:$C$1500,"&lt;=1105",K$4:K$1500,"&gt;"&amp;K75)+1,IF(AND($C75&gt;=901,$C75&lt;=905),COUNTIFS($C$4:$C$1500,"&gt;=901",$C$4:$C$1500,"&lt;=905",K$4:K$1500,"&gt;"&amp;K75)+1,IF(AND($C75&gt;=801,$C75&lt;=805),COUNTIFS($C$4:$C$1500,"&gt;=801",$C$4:$C$1500,"&lt;=805",K$4:K$1500,"&gt;"&amp;K75)+1,IF(AND($C75&gt;=701,$C75&lt;=705),COUNTIFS($C$4:$C$1500,"&gt;=701",$C$4:$C$1500,"&lt;=705",K$4:K$1500,"&gt;"&amp;K75)+1,IF(AND($C75&gt;=601,$C75&lt;=606),COUNTIFS($C$4:$C$1500,"&gt;=601",$C$4:$C$1500,"&lt;=606",K$4:K$1500,"&gt;"&amp;K75)+1,"")))))))</f>
        <v/>
      </c>
      <c r="N75" s="99">
        <f>IF(OR($C75="",K75=""),"",IF(OR(AND($C75&gt;=1001,$C75&lt;=1005),AND($C75&gt;=1101,$C75&lt;=1105)),COUNTIFS($C$4:$C$1500,"&gt;=1001",$C$4:$C$1500,"&lt;=1005",K$4:K$1500,"&gt;"&amp;K75)+COUNTIFS($C$4:$C$1500,"&gt;=1101",$C$4:$C$1500,"&lt;=1105",K$4:K$1500,"&gt;"&amp;K75)+1,""))</f>
        <v/>
      </c>
      <c r="O75" s="94" t="n">
        <v>42.1</v>
      </c>
      <c r="P75" s="94" t="n">
        <v>33.61</v>
      </c>
      <c r="Q75" s="94" t="n">
        <v>20.17</v>
      </c>
      <c r="R75" s="94" t="n">
        <v>43.13</v>
      </c>
      <c r="S75" s="94" t="n">
        <v>57.5</v>
      </c>
      <c r="T75" s="99">
        <f>IF(AND(O75&gt;0,O75&lt;36),1,IF(AND(O75&gt;=36,O75&lt;51),2,IF(AND(O75&gt;=51,O75&lt;71),3,IF(AND(O75&gt;=71,O75&lt;=100),4,))))</f>
        <v/>
      </c>
      <c r="U75" s="99">
        <f>IF(AND(P75&gt;0,P75&lt;41),1,IF(AND(P75&gt;=41,P75&lt;56),2,IF(AND(P75&gt;=56,P75&lt;71),3,IF(AND(P75&gt;=71,P75&lt;=100),4,))))</f>
        <v/>
      </c>
      <c r="V75" s="99">
        <f>IF(AND(Q75&gt;0,Q75&lt;41),1,IF(AND(Q75&gt;=41,Q75&lt;56),2,IF(AND(Q75&gt;=56,Q75&lt;71),3,IF(AND(Q75&gt;=71,Q75&lt;=100),4,))))</f>
        <v/>
      </c>
      <c r="W75" s="99">
        <f>IF(AND(R75&gt;0,R75&lt;36),1,IF(AND(R75&gt;=36,R75&lt;51),2,IF(AND(R75&gt;=51,R75&lt;66),3,IF(AND(R75&gt;=66,R75&lt;=100),4,))))</f>
        <v/>
      </c>
      <c r="X75" s="100">
        <f>IF(AND(S75&gt;0,S75&lt;37),1,IF(AND(S75&gt;=37,S75&lt;58),2,IF(AND(S75&gt;=58,S75&lt;71),3,IF(AND(S75&gt;=71,S75&lt;=100),4,))))</f>
        <v/>
      </c>
      <c r="Y75" s="101">
        <f>IF(SUM(AC75:AG75)=0, "", ROUND(((AC75*3+AD75*3+AE75*3+AF75*3+AG75*1)/13)*5,0))</f>
        <v/>
      </c>
      <c r="Z75" s="99">
        <f>IF(OR($C75="",Y75=""),"",COUNTIFS($C$4:$C$1500,$C75,Y$4:Y$1500,"&gt;"&amp;Y75)+1)</f>
        <v/>
      </c>
      <c r="AA75" s="99">
        <f>IF(OR($C75="",Y75=""),"",IF(AND($C75&gt;=1001,$C75&lt;=1005),COUNTIFS($C$4:$C$1500,"&gt;=1001",$C$4:$C$1500,"&lt;=1005",Y$4:Y$1500,"&gt;"&amp;Y75)+1,IF(AND($C75&gt;=1101,$C75&lt;=1105),COUNTIFS($C$4:$C$1500,"&gt;=1101",$C$4:$C$1500,"&lt;=1105",Y$4:Y$1500,"&gt;"&amp;Y75)+1,IF(AND($C75&gt;=901,$C75&lt;=905),COUNTIFS($C$4:$C$1500,"&gt;=901",$C$4:$C$1500,"&lt;=905",Y$4:Y$1500,"&gt;"&amp;Y75)+1,IF(AND($C75&gt;=801,$C75&lt;=805),COUNTIFS($C$4:$C$1500,"&gt;=801",$C$4:$C$1500,"&lt;=805",Y$4:Y$1500,"&gt;"&amp;Y75)+1,IF(AND($C75&gt;=701,$C75&lt;=705),COUNTIFS($C$4:$C$1500,"&gt;=701",$C$4:$C$1500,"&lt;=705",Y$4:Y$1500,"&gt;"&amp;Y75)+1,IF(AND($C75&gt;=601,$C75&lt;=606),COUNTIFS($C$4:$C$1500,"&gt;=601",$C$4:$C$1500,"&lt;=606",Y$4:Y$1500,"&gt;"&amp;Y75)+1,"")))))))</f>
        <v/>
      </c>
      <c r="AB75" s="99">
        <f>IF(OR($C75="",Y75=""),"",IF(OR(AND($C75&gt;=1001,$C75&lt;=1005),AND($C75&gt;=1101,$C75&lt;=1105)),COUNTIFS($C$4:$C$1500,"&gt;=1001",$C$4:$C$1500,"&lt;=1005",Y$4:Y$1500,"&gt;"&amp;Y75)+COUNTIFS($C$4:$C$1500,"&gt;=1101",$C$4:$C$1500,"&lt;=1105",Y$4:Y$1500,"&gt;"&amp;Y75)+1,""))</f>
        <v/>
      </c>
      <c r="AC75" s="94" t="n">
        <v>60.25</v>
      </c>
      <c r="AD75" s="94" t="n">
        <v>28.27</v>
      </c>
      <c r="AE75" s="94" t="n">
        <v>44</v>
      </c>
      <c r="AF75" s="94" t="n">
        <v>21.88</v>
      </c>
      <c r="AG75" s="94" t="n">
        <v>59.58</v>
      </c>
      <c r="AH75" s="99">
        <f>IF(AND(AC75&gt;0,AC75&lt;36),1,IF(AND(AC75&gt;=36,AC75&lt;51),2,IF(AND(AC75&gt;=51,AC75&lt;71),3,IF(AND(AC75&gt;=71,AC75&lt;=100),4,))))</f>
        <v/>
      </c>
      <c r="AI75" s="99">
        <f>IF(AND(AD75&gt;0,AD75&lt;41),1,IF(AND(AD75&gt;=41,AD75&lt;56),2,IF(AND(AD75&gt;=56,AD75&lt;71),3,IF(AND(AD75&gt;=71,AD75&lt;=100),4,))))</f>
        <v/>
      </c>
      <c r="AJ75" s="99">
        <f>IF(AND(AE75&gt;0,AE75&lt;41),1,IF(AND(AE75&gt;=41,AE75&lt;56),2,IF(AND(AE75&gt;=56,AE75&lt;71),3,IF(AND(AE75&gt;=71,AE75&lt;=100),4,))))</f>
        <v/>
      </c>
      <c r="AK75" s="99">
        <f>IF(AND(AF75&gt;0,AF75&lt;36),1,IF(AND(AF75&gt;=36,AF75&lt;51),2,IF(AND(AF75&gt;=51,AF75&lt;66),3,IF(AND(AF75&gt;=66,AF75&lt;=100),4,))))</f>
        <v/>
      </c>
      <c r="AL75" s="100">
        <f>IF(AND(AG75&gt;0,AG75&lt;37),1,IF(AND(AG75&gt;=37,AG75&lt;58),2,IF(AND(AG75&gt;=58,AG75&lt;71),3,IF(AND(AG75&gt;=71,AG75&lt;=100),4,))))</f>
        <v/>
      </c>
      <c r="AM75" s="101">
        <f>IF((Y75&lt;&gt;"")*(K75&lt;&gt;""),Y75-K75,"")</f>
        <v/>
      </c>
      <c r="AN75" s="99">
        <f>IF((Z75&lt;&gt;"")*(L75&lt;&gt;""),Z75-L75,"")</f>
        <v/>
      </c>
      <c r="AO75" s="99">
        <f>IF((AA75&lt;&gt;"")*(M75&lt;&gt;""),AA75-M75,"")</f>
        <v/>
      </c>
      <c r="AP75" s="99">
        <f>IF((AB75&lt;&gt;"")*(N75&lt;&gt;""),AB75-N75,"")</f>
        <v/>
      </c>
      <c r="AQ75" s="94">
        <f>IF((AC75&lt;&gt;"")*(O75&lt;&gt;""),AC75-O75,"")</f>
        <v/>
      </c>
      <c r="AR75" s="94">
        <f>IF((AD75&lt;&gt;"")*(P75&lt;&gt;""),AD75-P75,"")</f>
        <v/>
      </c>
      <c r="AS75" s="94">
        <f>IF((AE75&lt;&gt;"")*(Q75&lt;&gt;""),AE75-Q75,"")</f>
        <v/>
      </c>
      <c r="AT75" s="94">
        <f>IF((AF75&lt;&gt;"")*(R75&lt;&gt;""),AF75-R75,"")</f>
        <v/>
      </c>
      <c r="AU75" s="94">
        <f>IF((AG75&lt;&gt;"")*(S75&lt;&gt;""),AG75-S75,"")</f>
        <v/>
      </c>
      <c r="AV75" s="99">
        <f>IF((AH75&lt;&gt;"")*(T75&lt;&gt;""),AH75-T75,"")</f>
        <v/>
      </c>
      <c r="AW75" s="99">
        <f>IF((AI75&lt;&gt;"")*(U75&lt;&gt;""),AI75-U75,"")</f>
        <v/>
      </c>
      <c r="AX75" s="99">
        <f>IF((AJ75&lt;&gt;"")*(V75&lt;&gt;""),AJ75-V75,"")</f>
        <v/>
      </c>
      <c r="AY75" s="99">
        <f>IF((AK75&lt;&gt;"")*(W75&lt;&gt;""),AK75-W75,"")</f>
        <v/>
      </c>
      <c r="AZ75" s="102">
        <f>IF((AL75&lt;&gt;"")*(X75&lt;&gt;""),AL75-X75,"")</f>
        <v/>
      </c>
      <c r="BA75" s="50">
        <f>IFERROR(__xludf.dummyfunction("AI(""Actúa como un tutor académico y dirígete personalmente al estudiante "" &amp; I75 &amp; "" "" &amp; J75 &amp; "" "" &amp; G75 &amp; "" "" &amp; H75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 &amp; ""'. Diferencias por área: Matemáticas ("" &amp; AQ75 &amp; ""), Ciencias Natura"&amp;"les ("" &amp; AR75 &amp; ""), Sociales ("" &amp; AS75 &amp; ""), Lectura Crítica ("" &amp; AT75 &amp; "") e Inglés ("" &amp; AU75 &amp; ""). Variación en posición: grupo ("" &amp; AN75 &amp; ""), grado ("" &amp; AO75 &amp; "") y media ("" &amp; AP75 &amp; ""). Puntajes Primer Simulacro: Global "" &amp; K75 &amp; "", Mat "" &amp; "&amp;"O4 &amp; "", Cien "" &amp; P75 &amp; "", Soc "" &amp; Q75 &amp; "", Lec "" &amp; R75 &amp; "", Ing "" &amp; S75 &amp; "". Puntajes Segundo Simulacro: Global "" &amp; Y75 &amp; "", Mat "" &amp; AC75 &amp; "", Cien "" &amp; AD75 &amp; "", Soc "" &amp; AE75 &amp; "", Lec "" &amp; AF75 &amp; "", Ing "" &amp; AG75 &amp; "". Escribe un mensaje motivador"&amp;" y breve (máximo 4 líneas)."")
"),"=AI(""Actúa como un tutor académico y dirígete personalmente al estudiante "" &amp; I75 &amp; "" "" &amp; J75 &amp; "" "" &amp; G75 &amp; "" "" &amp; H75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 &amp; ""'. Diferencias por área: Matemáticas ("" &amp; AQ75 &amp; ""), Ciencias Natur"&amp;"ales ("" &amp; AR75 &amp; ""), Sociales ("" &amp; AS75 &amp; ""), Lectura Crítica ("" &amp; AT75 &amp; "") e Inglés ("" &amp; AU75 &amp; ""). Variación en posición: grupo ("" &amp; AN75 &amp; ""), grado ("" &amp; AO75 &amp; "") y media ("" &amp; AP75 &amp; ""). Puntajes Primer Simulacro: Global "" &amp; K75 &amp; "", Mat "" &amp;"&amp;" O75 &amp; "", Cien "" &amp; P75 &amp; "", Soc "" &amp; Q75 &amp; "", Lec "" &amp; R75 &amp; "", Ing "" &amp; S75 &amp; "". Puntajes Segundo Simulacro: Global "" &amp; Y75 &amp; "", Mat "" &amp; AC75 &amp; "", Cien "" &amp; AD75 &amp; "", Soc "" &amp; AE75 &amp; "", Lec "" &amp; AF75 &amp; "", Ing "" &amp; AG75 &amp; "". Escribe un mensaje motivado"&amp;"r y breve (máximo 4 líneas)."")
")</f>
        <v/>
      </c>
    </row>
    <row r="76" ht="15.75" customHeight="1" s="42">
      <c r="A76" s="93" t="n"/>
      <c r="B76" s="94" t="inlineStr">
        <is>
          <t>Bachillerato</t>
        </is>
      </c>
      <c r="C76" s="94" t="n">
        <v>603</v>
      </c>
      <c r="D76" s="94" t="n"/>
      <c r="E76" s="95" t="n"/>
      <c r="F76" s="96">
        <f>TRIM(G76&amp;" "&amp;H76&amp;" "&amp;I76&amp;" "&amp;J76)</f>
        <v/>
      </c>
      <c r="G76" s="94" t="inlineStr">
        <is>
          <t>Villa</t>
        </is>
      </c>
      <c r="H76" s="94" t="inlineStr">
        <is>
          <t>Goez</t>
        </is>
      </c>
      <c r="I76" s="94" t="inlineStr">
        <is>
          <t>Maria</t>
        </is>
      </c>
      <c r="J76" s="97" t="inlineStr">
        <is>
          <t>Salome</t>
        </is>
      </c>
      <c r="K76" s="98">
        <f>IF(SUM(O76:S76)=0, "", ROUND(((O76*3+P76*3+Q76*3+R76*3+S76*1)/13)*5,0))</f>
        <v/>
      </c>
      <c r="L76" s="99">
        <f>IF(OR($C76="",K76=""),"",COUNTIFS($C$4:$C$1500,$C76,K$4:K$1500,"&gt;"&amp;K76)+1)</f>
        <v/>
      </c>
      <c r="M76" s="99">
        <f>IF(OR($C76="",K76=""),"",IF(AND($C76&gt;=1001,$C76&lt;=1005),COUNTIFS($C$4:$C$1500,"&gt;=1001",$C$4:$C$1500,"&lt;=1005",K$4:K$1500,"&gt;"&amp;K76)+1,IF(AND($C76&gt;=1101,$C76&lt;=1105),COUNTIFS($C$4:$C$1500,"&gt;=1101",$C$4:$C$1500,"&lt;=1105",K$4:K$1500,"&gt;"&amp;K76)+1,IF(AND($C76&gt;=901,$C76&lt;=905),COUNTIFS($C$4:$C$1500,"&gt;=901",$C$4:$C$1500,"&lt;=905",K$4:K$1500,"&gt;"&amp;K76)+1,IF(AND($C76&gt;=801,$C76&lt;=805),COUNTIFS($C$4:$C$1500,"&gt;=801",$C$4:$C$1500,"&lt;=805",K$4:K$1500,"&gt;"&amp;K76)+1,IF(AND($C76&gt;=701,$C76&lt;=705),COUNTIFS($C$4:$C$1500,"&gt;=701",$C$4:$C$1500,"&lt;=705",K$4:K$1500,"&gt;"&amp;K76)+1,IF(AND($C76&gt;=601,$C76&lt;=606),COUNTIFS($C$4:$C$1500,"&gt;=601",$C$4:$C$1500,"&lt;=606",K$4:K$1500,"&gt;"&amp;K76)+1,"")))))))</f>
        <v/>
      </c>
      <c r="N76" s="99">
        <f>IF(OR($C76="",K76=""),"",IF(OR(AND($C76&gt;=1001,$C76&lt;=1005),AND($C76&gt;=1101,$C76&lt;=1105)),COUNTIFS($C$4:$C$1500,"&gt;=1001",$C$4:$C$1500,"&lt;=1005",K$4:K$1500,"&gt;"&amp;K76)+COUNTIFS($C$4:$C$1500,"&gt;=1101",$C$4:$C$1500,"&lt;=1105",K$4:K$1500,"&gt;"&amp;K76)+1,""))</f>
        <v/>
      </c>
      <c r="O76" s="94" t="n">
        <v>42.1</v>
      </c>
      <c r="P76" s="94" t="n">
        <v>37.36</v>
      </c>
      <c r="Q76" s="94" t="n">
        <v>60.92</v>
      </c>
      <c r="R76" s="94" t="n">
        <v>47.92</v>
      </c>
      <c r="S76" s="94" t="n">
        <v>19.17</v>
      </c>
      <c r="T76" s="99">
        <f>IF(AND(O76&gt;0,O76&lt;36),1,IF(AND(O76&gt;=36,O76&lt;51),2,IF(AND(O76&gt;=51,O76&lt;71),3,IF(AND(O76&gt;=71,O76&lt;=100),4,))))</f>
        <v/>
      </c>
      <c r="U76" s="99">
        <f>IF(AND(P76&gt;0,P76&lt;41),1,IF(AND(P76&gt;=41,P76&lt;56),2,IF(AND(P76&gt;=56,P76&lt;71),3,IF(AND(P76&gt;=71,P76&lt;=100),4,))))</f>
        <v/>
      </c>
      <c r="V76" s="99">
        <f>IF(AND(Q76&gt;0,Q76&lt;41),1,IF(AND(Q76&gt;=41,Q76&lt;56),2,IF(AND(Q76&gt;=56,Q76&lt;71),3,IF(AND(Q76&gt;=71,Q76&lt;=100),4,))))</f>
        <v/>
      </c>
      <c r="W76" s="99">
        <f>IF(AND(R76&gt;0,R76&lt;36),1,IF(AND(R76&gt;=36,R76&lt;51),2,IF(AND(R76&gt;=51,R76&lt;66),3,IF(AND(R76&gt;=66,R76&lt;=100),4,))))</f>
        <v/>
      </c>
      <c r="X76" s="100">
        <f>IF(AND(S76&gt;0,S76&lt;37),1,IF(AND(S76&gt;=37,S76&lt;58),2,IF(AND(S76&gt;=58,S76&lt;71),3,IF(AND(S76&gt;=71,S76&lt;=100),4,))))</f>
        <v/>
      </c>
      <c r="Y76" s="101">
        <f>IF(SUM(AC76:AG76)=0, "", ROUND(((AC76*3+AD76*3+AE76*3+AF76*3+AG76*1)/13)*5,0))</f>
        <v/>
      </c>
      <c r="Z76" s="99">
        <f>IF(OR($C76="",Y76=""),"",COUNTIFS($C$4:$C$1500,$C76,Y$4:Y$1500,"&gt;"&amp;Y76)+1)</f>
        <v/>
      </c>
      <c r="AA76" s="99">
        <f>IF(OR($C76="",Y76=""),"",IF(AND($C76&gt;=1001,$C76&lt;=1005),COUNTIFS($C$4:$C$1500,"&gt;=1001",$C$4:$C$1500,"&lt;=1005",Y$4:Y$1500,"&gt;"&amp;Y76)+1,IF(AND($C76&gt;=1101,$C76&lt;=1105),COUNTIFS($C$4:$C$1500,"&gt;=1101",$C$4:$C$1500,"&lt;=1105",Y$4:Y$1500,"&gt;"&amp;Y76)+1,IF(AND($C76&gt;=901,$C76&lt;=905),COUNTIFS($C$4:$C$1500,"&gt;=901",$C$4:$C$1500,"&lt;=905",Y$4:Y$1500,"&gt;"&amp;Y76)+1,IF(AND($C76&gt;=801,$C76&lt;=805),COUNTIFS($C$4:$C$1500,"&gt;=801",$C$4:$C$1500,"&lt;=805",Y$4:Y$1500,"&gt;"&amp;Y76)+1,IF(AND($C76&gt;=701,$C76&lt;=705),COUNTIFS($C$4:$C$1500,"&gt;=701",$C$4:$C$1500,"&lt;=705",Y$4:Y$1500,"&gt;"&amp;Y76)+1,IF(AND($C76&gt;=601,$C76&lt;=606),COUNTIFS($C$4:$C$1500,"&gt;=601",$C$4:$C$1500,"&lt;=606",Y$4:Y$1500,"&gt;"&amp;Y76)+1,"")))))))</f>
        <v/>
      </c>
      <c r="AB76" s="99">
        <f>IF(OR($C76="",Y76=""),"",IF(OR(AND($C76&gt;=1001,$C76&lt;=1005),AND($C76&gt;=1101,$C76&lt;=1105)),COUNTIFS($C$4:$C$1500,"&gt;=1001",$C$4:$C$1500,"&lt;=1005",Y$4:Y$1500,"&gt;"&amp;Y76)+COUNTIFS($C$4:$C$1500,"&gt;=1101",$C$4:$C$1500,"&lt;=1105",Y$4:Y$1500,"&gt;"&amp;Y76)+1,""))</f>
        <v/>
      </c>
      <c r="AC76" s="94" t="n">
        <v>27.5</v>
      </c>
      <c r="AD76" s="94" t="n">
        <v>47.92</v>
      </c>
      <c r="AE76" s="94" t="n">
        <v>34.13</v>
      </c>
      <c r="AF76" s="94" t="n">
        <v>48.13</v>
      </c>
      <c r="AG76" s="94" t="n">
        <v>38.33</v>
      </c>
      <c r="AH76" s="99">
        <f>IF(AND(AC76&gt;0,AC76&lt;36),1,IF(AND(AC76&gt;=36,AC76&lt;51),2,IF(AND(AC76&gt;=51,AC76&lt;71),3,IF(AND(AC76&gt;=71,AC76&lt;=100),4,))))</f>
        <v/>
      </c>
      <c r="AI76" s="99">
        <f>IF(AND(AD76&gt;0,AD76&lt;41),1,IF(AND(AD76&gt;=41,AD76&lt;56),2,IF(AND(AD76&gt;=56,AD76&lt;71),3,IF(AND(AD76&gt;=71,AD76&lt;=100),4,))))</f>
        <v/>
      </c>
      <c r="AJ76" s="99">
        <f>IF(AND(AE76&gt;0,AE76&lt;41),1,IF(AND(AE76&gt;=41,AE76&lt;56),2,IF(AND(AE76&gt;=56,AE76&lt;71),3,IF(AND(AE76&gt;=71,AE76&lt;=100),4,))))</f>
        <v/>
      </c>
      <c r="AK76" s="99">
        <f>IF(AND(AF76&gt;0,AF76&lt;36),1,IF(AND(AF76&gt;=36,AF76&lt;51),2,IF(AND(AF76&gt;=51,AF76&lt;66),3,IF(AND(AF76&gt;=66,AF76&lt;=100),4,))))</f>
        <v/>
      </c>
      <c r="AL76" s="100">
        <f>IF(AND(AG76&gt;0,AG76&lt;37),1,IF(AND(AG76&gt;=37,AG76&lt;58),2,IF(AND(AG76&gt;=58,AG76&lt;71),3,IF(AND(AG76&gt;=71,AG76&lt;=100),4,))))</f>
        <v/>
      </c>
      <c r="AM76" s="101">
        <f>IF((Y76&lt;&gt;"")*(K76&lt;&gt;""),Y76-K76,"")</f>
        <v/>
      </c>
      <c r="AN76" s="99">
        <f>IF((Z76&lt;&gt;"")*(L76&lt;&gt;""),Z76-L76,"")</f>
        <v/>
      </c>
      <c r="AO76" s="99">
        <f>IF((AA76&lt;&gt;"")*(M76&lt;&gt;""),AA76-M76,"")</f>
        <v/>
      </c>
      <c r="AP76" s="99">
        <f>IF((AB76&lt;&gt;"")*(N76&lt;&gt;""),AB76-N76,"")</f>
        <v/>
      </c>
      <c r="AQ76" s="94">
        <f>IF((AC76&lt;&gt;"")*(O76&lt;&gt;""),AC76-O76,"")</f>
        <v/>
      </c>
      <c r="AR76" s="94">
        <f>IF((AD76&lt;&gt;"")*(P76&lt;&gt;""),AD76-P76,"")</f>
        <v/>
      </c>
      <c r="AS76" s="94">
        <f>IF((AE76&lt;&gt;"")*(Q76&lt;&gt;""),AE76-Q76,"")</f>
        <v/>
      </c>
      <c r="AT76" s="94">
        <f>IF((AF76&lt;&gt;"")*(R76&lt;&gt;""),AF76-R76,"")</f>
        <v/>
      </c>
      <c r="AU76" s="94">
        <f>IF((AG76&lt;&gt;"")*(S76&lt;&gt;""),AG76-S76,"")</f>
        <v/>
      </c>
      <c r="AV76" s="99">
        <f>IF((AH76&lt;&gt;"")*(T76&lt;&gt;""),AH76-T76,"")</f>
        <v/>
      </c>
      <c r="AW76" s="99">
        <f>IF((AI76&lt;&gt;"")*(U76&lt;&gt;""),AI76-U76,"")</f>
        <v/>
      </c>
      <c r="AX76" s="99">
        <f>IF((AJ76&lt;&gt;"")*(V76&lt;&gt;""),AJ76-V76,"")</f>
        <v/>
      </c>
      <c r="AY76" s="99">
        <f>IF((AK76&lt;&gt;"")*(W76&lt;&gt;""),AK76-W76,"")</f>
        <v/>
      </c>
      <c r="AZ76" s="102">
        <f>IF((AL76&lt;&gt;"")*(X76&lt;&gt;""),AL76-X76,"")</f>
        <v/>
      </c>
      <c r="BA76" s="50">
        <f>IFERROR(__xludf.dummyfunction("AI(""Actúa como un tutor académico y dirígete personalmente al estudiante "" &amp; I76 &amp; "" "" &amp; J76 &amp; "" "" &amp; G76 &amp; "" "" &amp; H76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 &amp; ""'. Diferencias por área: Matemáticas ("" &amp; AQ76 &amp; ""), Ciencias Natura"&amp;"les ("" &amp; AR76 &amp; ""), Sociales ("" &amp; AS76 &amp; ""), Lectura Crítica ("" &amp; AT76 &amp; "") e Inglés ("" &amp; AU76 &amp; ""). Variación en posición: grupo ("" &amp; AN76 &amp; ""), grado ("" &amp; AO76 &amp; "") y media ("" &amp; AP76 &amp; ""). Puntajes Primer Simulacro: Global "" &amp; K76 &amp; "", Mat "" &amp; "&amp;"O4 &amp; "", Cien "" &amp; P76 &amp; "", Soc "" &amp; Q76 &amp; "", Lec "" &amp; R76 &amp; "", Ing "" &amp; S76 &amp; "". Puntajes Segundo Simulacro: Global "" &amp; Y76 &amp; "", Mat "" &amp; AC76 &amp; "", Cien "" &amp; AD76 &amp; "", Soc "" &amp; AE76 &amp; "", Lec "" &amp; AF76 &amp; "", Ing "" &amp; AG76 &amp; "". Escribe un mensaje motivador"&amp;" y breve (máximo 4 líneas)."")
"),"=AI(""Actúa como un tutor académico y dirígete personalmente al estudiante "" &amp; I76 &amp; "" "" &amp; J76 &amp; "" "" &amp; G76 &amp; "" "" &amp; H76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 &amp; ""'. Diferencias por área: Matemáticas ("" &amp; AQ76 &amp; ""), Ciencias Natur"&amp;"ales ("" &amp; AR76 &amp; ""), Sociales ("" &amp; AS76 &amp; ""), Lectura Crítica ("" &amp; AT76 &amp; "") e Inglés ("" &amp; AU76 &amp; ""). Variación en posición: grupo ("" &amp; AN76 &amp; ""), grado ("" &amp; AO76 &amp; "") y media ("" &amp; AP76 &amp; ""). Puntajes Primer Simulacro: Global "" &amp; K76 &amp; "", Mat "" &amp;"&amp;" O76 &amp; "", Cien "" &amp; P76 &amp; "", Soc "" &amp; Q76 &amp; "", Lec "" &amp; R76 &amp; "", Ing "" &amp; S76 &amp; "". Puntajes Segundo Simulacro: Global "" &amp; Y76 &amp; "", Mat "" &amp; AC76 &amp; "", Cien "" &amp; AD76 &amp; "", Soc "" &amp; AE76 &amp; "", Lec "" &amp; AF76 &amp; "", Ing "" &amp; AG76 &amp; "". Escribe un mensaje motivado"&amp;"r y breve (máximo 4 líneas)."")
")</f>
        <v/>
      </c>
    </row>
    <row r="77" ht="15.75" customHeight="1" s="42">
      <c r="A77" s="93" t="n"/>
      <c r="B77" s="94" t="inlineStr">
        <is>
          <t>Bachillerato</t>
        </is>
      </c>
      <c r="C77" s="94" t="n">
        <v>602</v>
      </c>
      <c r="D77" s="94" t="n"/>
      <c r="E77" s="95" t="n"/>
      <c r="F77" s="96">
        <f>TRIM(G77&amp;" "&amp;H77&amp;" "&amp;I77&amp;" "&amp;J77)</f>
        <v/>
      </c>
      <c r="G77" s="94" t="inlineStr">
        <is>
          <t>Villa</t>
        </is>
      </c>
      <c r="H77" s="94" t="inlineStr">
        <is>
          <t>Molina</t>
        </is>
      </c>
      <c r="I77" s="94" t="inlineStr">
        <is>
          <t>José</t>
        </is>
      </c>
      <c r="J77" s="97" t="inlineStr">
        <is>
          <t>Manuel</t>
        </is>
      </c>
      <c r="K77" s="98">
        <f>IF(SUM(O77:S77)=0, "", ROUND(((O77*3+P77*3+Q77*3+R77*3+S77*1)/13)*5,0))</f>
        <v/>
      </c>
      <c r="L77" s="99">
        <f>IF(OR($C77="",K77=""),"",COUNTIFS($C$4:$C$1500,$C77,K$4:K$1500,"&gt;"&amp;K77)+1)</f>
        <v/>
      </c>
      <c r="M77" s="99">
        <f>IF(OR($C77="",K77=""),"",IF(AND($C77&gt;=1001,$C77&lt;=1005),COUNTIFS($C$4:$C$1500,"&gt;=1001",$C$4:$C$1500,"&lt;=1005",K$4:K$1500,"&gt;"&amp;K77)+1,IF(AND($C77&gt;=1101,$C77&lt;=1105),COUNTIFS($C$4:$C$1500,"&gt;=1101",$C$4:$C$1500,"&lt;=1105",K$4:K$1500,"&gt;"&amp;K77)+1,IF(AND($C77&gt;=901,$C77&lt;=905),COUNTIFS($C$4:$C$1500,"&gt;=901",$C$4:$C$1500,"&lt;=905",K$4:K$1500,"&gt;"&amp;K77)+1,IF(AND($C77&gt;=801,$C77&lt;=805),COUNTIFS($C$4:$C$1500,"&gt;=801",$C$4:$C$1500,"&lt;=805",K$4:K$1500,"&gt;"&amp;K77)+1,IF(AND($C77&gt;=701,$C77&lt;=705),COUNTIFS($C$4:$C$1500,"&gt;=701",$C$4:$C$1500,"&lt;=705",K$4:K$1500,"&gt;"&amp;K77)+1,IF(AND($C77&gt;=601,$C77&lt;=606),COUNTIFS($C$4:$C$1500,"&gt;=601",$C$4:$C$1500,"&lt;=606",K$4:K$1500,"&gt;"&amp;K77)+1,"")))))))</f>
        <v/>
      </c>
      <c r="N77" s="99">
        <f>IF(OR($C77="",K77=""),"",IF(OR(AND($C77&gt;=1001,$C77&lt;=1005),AND($C77&gt;=1101,$C77&lt;=1105)),COUNTIFS($C$4:$C$1500,"&gt;=1001",$C$4:$C$1500,"&lt;=1005",K$4:K$1500,"&gt;"&amp;K77)+COUNTIFS($C$4:$C$1500,"&gt;=1101",$C$4:$C$1500,"&lt;=1105",K$4:K$1500,"&gt;"&amp;K77)+1,""))</f>
        <v/>
      </c>
      <c r="O77" s="94" t="n">
        <v>31.16</v>
      </c>
      <c r="P77" s="94" t="n">
        <v>32.36</v>
      </c>
      <c r="Q77" s="94" t="n">
        <v>27.31</v>
      </c>
      <c r="R77" s="94" t="n">
        <v>47.92</v>
      </c>
      <c r="S77" s="94" t="n">
        <v>33.54</v>
      </c>
      <c r="T77" s="99">
        <f>IF(AND(O77&gt;0,O77&lt;36),1,IF(AND(O77&gt;=36,O77&lt;51),2,IF(AND(O77&gt;=51,O77&lt;71),3,IF(AND(O77&gt;=71,O77&lt;=100),4,))))</f>
        <v/>
      </c>
      <c r="U77" s="99">
        <f>IF(AND(P77&gt;0,P77&lt;41),1,IF(AND(P77&gt;=41,P77&lt;56),2,IF(AND(P77&gt;=56,P77&lt;71),3,IF(AND(P77&gt;=71,P77&lt;=100),4,))))</f>
        <v/>
      </c>
      <c r="V77" s="99">
        <f>IF(AND(Q77&gt;0,Q77&lt;41),1,IF(AND(Q77&gt;=41,Q77&lt;56),2,IF(AND(Q77&gt;=56,Q77&lt;71),3,IF(AND(Q77&gt;=71,Q77&lt;=100),4,))))</f>
        <v/>
      </c>
      <c r="W77" s="99">
        <f>IF(AND(R77&gt;0,R77&lt;36),1,IF(AND(R77&gt;=36,R77&lt;51),2,IF(AND(R77&gt;=51,R77&lt;66),3,IF(AND(R77&gt;=66,R77&lt;=100),4,))))</f>
        <v/>
      </c>
      <c r="X77" s="100">
        <f>IF(AND(S77&gt;0,S77&lt;37),1,IF(AND(S77&gt;=37,S77&lt;58),2,IF(AND(S77&gt;=58,S77&lt;71),3,IF(AND(S77&gt;=71,S77&lt;=100),4,))))</f>
        <v/>
      </c>
      <c r="Y77" s="101">
        <f>IF(SUM(AC77:AG77)=0, "", ROUND(((AC77*3+AD77*3+AE77*3+AF77*3+AG77*1)/13)*5,0))</f>
        <v/>
      </c>
      <c r="Z77" s="99">
        <f>IF(OR($C77="",Y77=""),"",COUNTIFS($C$4:$C$1500,$C77,Y$4:Y$1500,"&gt;"&amp;Y77)+1)</f>
        <v/>
      </c>
      <c r="AA77" s="99">
        <f>IF(OR($C77="",Y77=""),"",IF(AND($C77&gt;=1001,$C77&lt;=1005),COUNTIFS($C$4:$C$1500,"&gt;=1001",$C$4:$C$1500,"&lt;=1005",Y$4:Y$1500,"&gt;"&amp;Y77)+1,IF(AND($C77&gt;=1101,$C77&lt;=1105),COUNTIFS($C$4:$C$1500,"&gt;=1101",$C$4:$C$1500,"&lt;=1105",Y$4:Y$1500,"&gt;"&amp;Y77)+1,IF(AND($C77&gt;=901,$C77&lt;=905),COUNTIFS($C$4:$C$1500,"&gt;=901",$C$4:$C$1500,"&lt;=905",Y$4:Y$1500,"&gt;"&amp;Y77)+1,IF(AND($C77&gt;=801,$C77&lt;=805),COUNTIFS($C$4:$C$1500,"&gt;=801",$C$4:$C$1500,"&lt;=805",Y$4:Y$1500,"&gt;"&amp;Y77)+1,IF(AND($C77&gt;=701,$C77&lt;=705),COUNTIFS($C$4:$C$1500,"&gt;=701",$C$4:$C$1500,"&lt;=705",Y$4:Y$1500,"&gt;"&amp;Y77)+1,IF(AND($C77&gt;=601,$C77&lt;=606),COUNTIFS($C$4:$C$1500,"&gt;=601",$C$4:$C$1500,"&lt;=606",Y$4:Y$1500,"&gt;"&amp;Y77)+1,"")))))))</f>
        <v/>
      </c>
      <c r="AB77" s="99">
        <f>IF(OR($C77="",Y77=""),"",IF(OR(AND($C77&gt;=1001,$C77&lt;=1005),AND($C77&gt;=1101,$C77&lt;=1105)),COUNTIFS($C$4:$C$1500,"&gt;=1001",$C$4:$C$1500,"&lt;=1005",Y$4:Y$1500,"&gt;"&amp;Y77)+COUNTIFS($C$4:$C$1500,"&gt;=1101",$C$4:$C$1500,"&lt;=1105",Y$4:Y$1500,"&gt;"&amp;Y77)+1,""))</f>
        <v/>
      </c>
      <c r="AC77" s="94" t="n">
        <v>39.75</v>
      </c>
      <c r="AD77" s="94" t="n">
        <v>44.35</v>
      </c>
      <c r="AE77" s="94" t="n">
        <v>30.25</v>
      </c>
      <c r="AF77" s="94" t="n">
        <v>43.75</v>
      </c>
      <c r="AG77" s="94" t="n">
        <v>36.67</v>
      </c>
      <c r="AH77" s="99">
        <f>IF(AND(AC77&gt;0,AC77&lt;36),1,IF(AND(AC77&gt;=36,AC77&lt;51),2,IF(AND(AC77&gt;=51,AC77&lt;71),3,IF(AND(AC77&gt;=71,AC77&lt;=100),4,))))</f>
        <v/>
      </c>
      <c r="AI77" s="99">
        <f>IF(AND(AD77&gt;0,AD77&lt;41),1,IF(AND(AD77&gt;=41,AD77&lt;56),2,IF(AND(AD77&gt;=56,AD77&lt;71),3,IF(AND(AD77&gt;=71,AD77&lt;=100),4,))))</f>
        <v/>
      </c>
      <c r="AJ77" s="99">
        <f>IF(AND(AE77&gt;0,AE77&lt;41),1,IF(AND(AE77&gt;=41,AE77&lt;56),2,IF(AND(AE77&gt;=56,AE77&lt;71),3,IF(AND(AE77&gt;=71,AE77&lt;=100),4,))))</f>
        <v/>
      </c>
      <c r="AK77" s="99">
        <f>IF(AND(AF77&gt;0,AF77&lt;36),1,IF(AND(AF77&gt;=36,AF77&lt;51),2,IF(AND(AF77&gt;=51,AF77&lt;66),3,IF(AND(AF77&gt;=66,AF77&lt;=100),4,))))</f>
        <v/>
      </c>
      <c r="AL77" s="100">
        <f>IF(AND(AG77&gt;0,AG77&lt;37),1,IF(AND(AG77&gt;=37,AG77&lt;58),2,IF(AND(AG77&gt;=58,AG77&lt;71),3,IF(AND(AG77&gt;=71,AG77&lt;=100),4,))))</f>
        <v/>
      </c>
      <c r="AM77" s="101">
        <f>IF((Y77&lt;&gt;"")*(K77&lt;&gt;""),Y77-K77,"")</f>
        <v/>
      </c>
      <c r="AN77" s="99">
        <f>IF((Z77&lt;&gt;"")*(L77&lt;&gt;""),Z77-L77,"")</f>
        <v/>
      </c>
      <c r="AO77" s="99">
        <f>IF((AA77&lt;&gt;"")*(M77&lt;&gt;""),AA77-M77,"")</f>
        <v/>
      </c>
      <c r="AP77" s="99">
        <f>IF((AB77&lt;&gt;"")*(N77&lt;&gt;""),AB77-N77,"")</f>
        <v/>
      </c>
      <c r="AQ77" s="94">
        <f>IF((AC77&lt;&gt;"")*(O77&lt;&gt;""),AC77-O77,"")</f>
        <v/>
      </c>
      <c r="AR77" s="94">
        <f>IF((AD77&lt;&gt;"")*(P77&lt;&gt;""),AD77-P77,"")</f>
        <v/>
      </c>
      <c r="AS77" s="94">
        <f>IF((AE77&lt;&gt;"")*(Q77&lt;&gt;""),AE77-Q77,"")</f>
        <v/>
      </c>
      <c r="AT77" s="94">
        <f>IF((AF77&lt;&gt;"")*(R77&lt;&gt;""),AF77-R77,"")</f>
        <v/>
      </c>
      <c r="AU77" s="94">
        <f>IF((AG77&lt;&gt;"")*(S77&lt;&gt;""),AG77-S77,"")</f>
        <v/>
      </c>
      <c r="AV77" s="99">
        <f>IF((AH77&lt;&gt;"")*(T77&lt;&gt;""),AH77-T77,"")</f>
        <v/>
      </c>
      <c r="AW77" s="99">
        <f>IF((AI77&lt;&gt;"")*(U77&lt;&gt;""),AI77-U77,"")</f>
        <v/>
      </c>
      <c r="AX77" s="99">
        <f>IF((AJ77&lt;&gt;"")*(V77&lt;&gt;""),AJ77-V77,"")</f>
        <v/>
      </c>
      <c r="AY77" s="99">
        <f>IF((AK77&lt;&gt;"")*(W77&lt;&gt;""),AK77-W77,"")</f>
        <v/>
      </c>
      <c r="AZ77" s="102">
        <f>IF((AL77&lt;&gt;"")*(X77&lt;&gt;""),AL77-X77,"")</f>
        <v/>
      </c>
      <c r="BA77" s="50">
        <f>IFERROR(__xludf.dummyfunction("AI(""Actúa como un tutor académico y dirígete personalmente al estudiante "" &amp; I77 &amp; "" "" &amp; J77 &amp; "" "" &amp; G77 &amp; "" "" &amp; H77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 &amp; ""'. Diferencias por área: Matemáticas ("" &amp; AQ77 &amp; ""), Ciencias Natura"&amp;"les ("" &amp; AR77 &amp; ""), Sociales ("" &amp; AS77 &amp; ""), Lectura Crítica ("" &amp; AT77 &amp; "") e Inglés ("" &amp; AU77 &amp; ""). Variación en posición: grupo ("" &amp; AN77 &amp; ""), grado ("" &amp; AO77 &amp; "") y media ("" &amp; AP77 &amp; ""). Puntajes Primer Simulacro: Global "" &amp; K77 &amp; "", Mat "" &amp; "&amp;"O4 &amp; "", Cien "" &amp; P77 &amp; "", Soc "" &amp; Q77 &amp; "", Lec "" &amp; R77 &amp; "", Ing "" &amp; S77 &amp; "". Puntajes Segundo Simulacro: Global "" &amp; Y77 &amp; "", Mat "" &amp; AC77 &amp; "", Cien "" &amp; AD77 &amp; "", Soc "" &amp; AE77 &amp; "", Lec "" &amp; AF77 &amp; "", Ing "" &amp; AG77 &amp; "". Escribe un mensaje motivador"&amp;" y breve (máximo 4 líneas)."")
"),"=AI(""Actúa como un tutor académico y dirígete personalmente al estudiante "" &amp; I77 &amp; "" "" &amp; J77 &amp; "" "" &amp; G77 &amp; "" "" &amp; H77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 &amp; ""'. Diferencias por área: Matemáticas ("" &amp; AQ77 &amp; ""), Ciencias Natur"&amp;"ales ("" &amp; AR77 &amp; ""), Sociales ("" &amp; AS77 &amp; ""), Lectura Crítica ("" &amp; AT77 &amp; "") e Inglés ("" &amp; AU77 &amp; ""). Variación en posición: grupo ("" &amp; AN77 &amp; ""), grado ("" &amp; AO77 &amp; "") y media ("" &amp; AP77 &amp; ""). Puntajes Primer Simulacro: Global "" &amp; K77 &amp; "", Mat "" &amp;"&amp;" O77 &amp; "", Cien "" &amp; P77 &amp; "", Soc "" &amp; Q77 &amp; "", Lec "" &amp; R77 &amp; "", Ing "" &amp; S77 &amp; "". Puntajes Segundo Simulacro: Global "" &amp; Y77 &amp; "", Mat "" &amp; AC77 &amp; "", Cien "" &amp; AD77 &amp; "", Soc "" &amp; AE77 &amp; "", Lec "" &amp; AF77 &amp; "", Ing "" &amp; AG77 &amp; "". Escribe un mensaje motivado"&amp;"r y breve (máximo 4 líneas)."")
")</f>
        <v/>
      </c>
    </row>
    <row r="78" ht="15.75" customHeight="1" s="42">
      <c r="A78" s="93" t="n"/>
      <c r="B78" s="94" t="inlineStr">
        <is>
          <t>Bachillerato</t>
        </is>
      </c>
      <c r="C78" s="94" t="n">
        <v>602</v>
      </c>
      <c r="D78" s="94" t="n"/>
      <c r="E78" s="95" t="n"/>
      <c r="F78" s="96">
        <f>TRIM(G78&amp;" "&amp;H78&amp;" "&amp;I78&amp;" "&amp;J78)</f>
        <v/>
      </c>
      <c r="G78" s="94" t="inlineStr">
        <is>
          <t>Villegas</t>
        </is>
      </c>
      <c r="H78" s="94" t="inlineStr">
        <is>
          <t>Chaverra</t>
        </is>
      </c>
      <c r="I78" s="94" t="inlineStr">
        <is>
          <t>Eilyn</t>
        </is>
      </c>
      <c r="J78" s="97" t="inlineStr">
        <is>
          <t>Marín</t>
        </is>
      </c>
      <c r="K78" s="98">
        <f>IF(SUM(O78:S78)=0, "", ROUND(((O78*3+P78*3+Q78*3+R78*3+S78*1)/13)*5,0))</f>
        <v/>
      </c>
      <c r="L78" s="99">
        <f>IF(OR($C78="",K78=""),"",COUNTIFS($C$4:$C$1500,$C78,K$4:K$1500,"&gt;"&amp;K78)+1)</f>
        <v/>
      </c>
      <c r="M78" s="99">
        <f>IF(OR($C78="",K78=""),"",IF(AND($C78&gt;=1001,$C78&lt;=1005),COUNTIFS($C$4:$C$1500,"&gt;=1001",$C$4:$C$1500,"&lt;=1005",K$4:K$1500,"&gt;"&amp;K78)+1,IF(AND($C78&gt;=1101,$C78&lt;=1105),COUNTIFS($C$4:$C$1500,"&gt;=1101",$C$4:$C$1500,"&lt;=1105",K$4:K$1500,"&gt;"&amp;K78)+1,IF(AND($C78&gt;=901,$C78&lt;=905),COUNTIFS($C$4:$C$1500,"&gt;=901",$C$4:$C$1500,"&lt;=905",K$4:K$1500,"&gt;"&amp;K78)+1,IF(AND($C78&gt;=801,$C78&lt;=805),COUNTIFS($C$4:$C$1500,"&gt;=801",$C$4:$C$1500,"&lt;=805",K$4:K$1500,"&gt;"&amp;K78)+1,IF(AND($C78&gt;=701,$C78&lt;=705),COUNTIFS($C$4:$C$1500,"&gt;=701",$C$4:$C$1500,"&lt;=705",K$4:K$1500,"&gt;"&amp;K78)+1,IF(AND($C78&gt;=601,$C78&lt;=606),COUNTIFS($C$4:$C$1500,"&gt;=601",$C$4:$C$1500,"&lt;=606",K$4:K$1500,"&gt;"&amp;K78)+1,"")))))))</f>
        <v/>
      </c>
      <c r="N78" s="99">
        <f>IF(OR($C78="",K78=""),"",IF(OR(AND($C78&gt;=1001,$C78&lt;=1005),AND($C78&gt;=1101,$C78&lt;=1105)),COUNTIFS($C$4:$C$1500,"&gt;=1001",$C$4:$C$1500,"&lt;=1005",K$4:K$1500,"&gt;"&amp;K78)+COUNTIFS($C$4:$C$1500,"&gt;=1101",$C$4:$C$1500,"&lt;=1105",K$4:K$1500,"&gt;"&amp;K78)+1,""))</f>
        <v/>
      </c>
      <c r="O78" s="94" t="n">
        <v>60.63</v>
      </c>
      <c r="P78" s="94" t="n">
        <v>40.42</v>
      </c>
      <c r="Q78" s="94" t="n">
        <v>76.89</v>
      </c>
      <c r="R78" s="94" t="n">
        <v>47.92</v>
      </c>
      <c r="S78" s="94" t="n">
        <v>33.54</v>
      </c>
      <c r="T78" s="99">
        <f>IF(AND(O78&gt;0,O78&lt;36),1,IF(AND(O78&gt;=36,O78&lt;51),2,IF(AND(O78&gt;=51,O78&lt;71),3,IF(AND(O78&gt;=71,O78&lt;=100),4,))))</f>
        <v/>
      </c>
      <c r="U78" s="99">
        <f>IF(AND(P78&gt;0,P78&lt;41),1,IF(AND(P78&gt;=41,P78&lt;56),2,IF(AND(P78&gt;=56,P78&lt;71),3,IF(AND(P78&gt;=71,P78&lt;=100),4,))))</f>
        <v/>
      </c>
      <c r="V78" s="99">
        <f>IF(AND(Q78&gt;0,Q78&lt;41),1,IF(AND(Q78&gt;=41,Q78&lt;56),2,IF(AND(Q78&gt;=56,Q78&lt;71),3,IF(AND(Q78&gt;=71,Q78&lt;=100),4,))))</f>
        <v/>
      </c>
      <c r="W78" s="99">
        <f>IF(AND(R78&gt;0,R78&lt;36),1,IF(AND(R78&gt;=36,R78&lt;51),2,IF(AND(R78&gt;=51,R78&lt;66),3,IF(AND(R78&gt;=66,R78&lt;=100),4,))))</f>
        <v/>
      </c>
      <c r="X78" s="100">
        <f>IF(AND(S78&gt;0,S78&lt;37),1,IF(AND(S78&gt;=37,S78&lt;58),2,IF(AND(S78&gt;=58,S78&lt;71),3,IF(AND(S78&gt;=71,S78&lt;=100),4,))))</f>
        <v/>
      </c>
      <c r="Y78" s="101">
        <f>IF(SUM(AC78:AG78)=0, "", ROUND(((AC78*3+AD78*3+AE78*3+AF78*3+AG78*1)/13)*5,0))</f>
        <v/>
      </c>
      <c r="Z78" s="99">
        <f>IF(OR($C78="",Y78=""),"",COUNTIFS($C$4:$C$1500,$C78,Y$4:Y$1500,"&gt;"&amp;Y78)+1)</f>
        <v/>
      </c>
      <c r="AA78" s="99">
        <f>IF(OR($C78="",Y78=""),"",IF(AND($C78&gt;=1001,$C78&lt;=1005),COUNTIFS($C$4:$C$1500,"&gt;=1001",$C$4:$C$1500,"&lt;=1005",Y$4:Y$1500,"&gt;"&amp;Y78)+1,IF(AND($C78&gt;=1101,$C78&lt;=1105),COUNTIFS($C$4:$C$1500,"&gt;=1101",$C$4:$C$1500,"&lt;=1105",Y$4:Y$1500,"&gt;"&amp;Y78)+1,IF(AND($C78&gt;=901,$C78&lt;=905),COUNTIFS($C$4:$C$1500,"&gt;=901",$C$4:$C$1500,"&lt;=905",Y$4:Y$1500,"&gt;"&amp;Y78)+1,IF(AND($C78&gt;=801,$C78&lt;=805),COUNTIFS($C$4:$C$1500,"&gt;=801",$C$4:$C$1500,"&lt;=805",Y$4:Y$1500,"&gt;"&amp;Y78)+1,IF(AND($C78&gt;=701,$C78&lt;=705),COUNTIFS($C$4:$C$1500,"&gt;=701",$C$4:$C$1500,"&lt;=705",Y$4:Y$1500,"&gt;"&amp;Y78)+1,IF(AND($C78&gt;=601,$C78&lt;=606),COUNTIFS($C$4:$C$1500,"&gt;=601",$C$4:$C$1500,"&lt;=606",Y$4:Y$1500,"&gt;"&amp;Y78)+1,"")))))))</f>
        <v/>
      </c>
      <c r="AB78" s="99">
        <f>IF(OR($C78="",Y78=""),"",IF(OR(AND($C78&gt;=1001,$C78&lt;=1005),AND($C78&gt;=1101,$C78&lt;=1105)),COUNTIFS($C$4:$C$1500,"&gt;=1001",$C$4:$C$1500,"&lt;=1005",Y$4:Y$1500,"&gt;"&amp;Y78)+COUNTIFS($C$4:$C$1500,"&gt;=1101",$C$4:$C$1500,"&lt;=1105",Y$4:Y$1500,"&gt;"&amp;Y78)+1,""))</f>
        <v/>
      </c>
      <c r="AC78" s="94" t="n">
        <v>50.75</v>
      </c>
      <c r="AD78" s="94" t="n">
        <v>63.99</v>
      </c>
      <c r="AE78" s="94" t="n">
        <v>44</v>
      </c>
      <c r="AF78" s="94" t="n">
        <v>52.5</v>
      </c>
      <c r="AG78" s="94" t="n">
        <v>55</v>
      </c>
      <c r="AH78" s="99">
        <f>IF(AND(AC78&gt;0,AC78&lt;36),1,IF(AND(AC78&gt;=36,AC78&lt;51),2,IF(AND(AC78&gt;=51,AC78&lt;71),3,IF(AND(AC78&gt;=71,AC78&lt;=100),4,))))</f>
        <v/>
      </c>
      <c r="AI78" s="99">
        <f>IF(AND(AD78&gt;0,AD78&lt;41),1,IF(AND(AD78&gt;=41,AD78&lt;56),2,IF(AND(AD78&gt;=56,AD78&lt;71),3,IF(AND(AD78&gt;=71,AD78&lt;=100),4,))))</f>
        <v/>
      </c>
      <c r="AJ78" s="99">
        <f>IF(AND(AE78&gt;0,AE78&lt;41),1,IF(AND(AE78&gt;=41,AE78&lt;56),2,IF(AND(AE78&gt;=56,AE78&lt;71),3,IF(AND(AE78&gt;=71,AE78&lt;=100),4,))))</f>
        <v/>
      </c>
      <c r="AK78" s="99">
        <f>IF(AND(AF78&gt;0,AF78&lt;36),1,IF(AND(AF78&gt;=36,AF78&lt;51),2,IF(AND(AF78&gt;=51,AF78&lt;66),3,IF(AND(AF78&gt;=66,AF78&lt;=100),4,))))</f>
        <v/>
      </c>
      <c r="AL78" s="100">
        <f>IF(AND(AG78&gt;0,AG78&lt;37),1,IF(AND(AG78&gt;=37,AG78&lt;58),2,IF(AND(AG78&gt;=58,AG78&lt;71),3,IF(AND(AG78&gt;=71,AG78&lt;=100),4,))))</f>
        <v/>
      </c>
      <c r="AM78" s="101">
        <f>IF((Y78&lt;&gt;"")*(K78&lt;&gt;""),Y78-K78,"")</f>
        <v/>
      </c>
      <c r="AN78" s="99">
        <f>IF((Z78&lt;&gt;"")*(L78&lt;&gt;""),Z78-L78,"")</f>
        <v/>
      </c>
      <c r="AO78" s="99">
        <f>IF((AA78&lt;&gt;"")*(M78&lt;&gt;""),AA78-M78,"")</f>
        <v/>
      </c>
      <c r="AP78" s="99">
        <f>IF((AB78&lt;&gt;"")*(N78&lt;&gt;""),AB78-N78,"")</f>
        <v/>
      </c>
      <c r="AQ78" s="94">
        <f>IF((AC78&lt;&gt;"")*(O78&lt;&gt;""),AC78-O78,"")</f>
        <v/>
      </c>
      <c r="AR78" s="94">
        <f>IF((AD78&lt;&gt;"")*(P78&lt;&gt;""),AD78-P78,"")</f>
        <v/>
      </c>
      <c r="AS78" s="94">
        <f>IF((AE78&lt;&gt;"")*(Q78&lt;&gt;""),AE78-Q78,"")</f>
        <v/>
      </c>
      <c r="AT78" s="94">
        <f>IF((AF78&lt;&gt;"")*(R78&lt;&gt;""),AF78-R78,"")</f>
        <v/>
      </c>
      <c r="AU78" s="94">
        <f>IF((AG78&lt;&gt;"")*(S78&lt;&gt;""),AG78-S78,"")</f>
        <v/>
      </c>
      <c r="AV78" s="99">
        <f>IF((AH78&lt;&gt;"")*(T78&lt;&gt;""),AH78-T78,"")</f>
        <v/>
      </c>
      <c r="AW78" s="99">
        <f>IF((AI78&lt;&gt;"")*(U78&lt;&gt;""),AI78-U78,"")</f>
        <v/>
      </c>
      <c r="AX78" s="99">
        <f>IF((AJ78&lt;&gt;"")*(V78&lt;&gt;""),AJ78-V78,"")</f>
        <v/>
      </c>
      <c r="AY78" s="99">
        <f>IF((AK78&lt;&gt;"")*(W78&lt;&gt;""),AK78-W78,"")</f>
        <v/>
      </c>
      <c r="AZ78" s="102">
        <f>IF((AL78&lt;&gt;"")*(X78&lt;&gt;""),AL78-X78,"")</f>
        <v/>
      </c>
      <c r="BA78" s="50">
        <f>IFERROR(__xludf.dummyfunction("AI(""Actúa como un tutor académico y dirígete personalmente al estudiante "" &amp; I78 &amp; "" "" &amp; J78 &amp; "" "" &amp; G78 &amp; "" "" &amp; H78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 &amp; ""'. Diferencias por área: Matemáticas ("" &amp; AQ78 &amp; ""), Ciencias Natura"&amp;"les ("" &amp; AR78 &amp; ""), Sociales ("" &amp; AS78 &amp; ""), Lectura Crítica ("" &amp; AT78 &amp; "") e Inglés ("" &amp; AU78 &amp; ""). Variación en posición: grupo ("" &amp; AN78 &amp; ""), grado ("" &amp; AO78 &amp; "") y media ("" &amp; AP78 &amp; ""). Puntajes Primer Simulacro: Global "" &amp; K78 &amp; "", Mat "" &amp; "&amp;"O4 &amp; "", Cien "" &amp; P78 &amp; "", Soc "" &amp; Q78 &amp; "", Lec "" &amp; R78 &amp; "", Ing "" &amp; S78 &amp; "". Puntajes Segundo Simulacro: Global "" &amp; Y78 &amp; "", Mat "" &amp; AC78 &amp; "", Cien "" &amp; AD78 &amp; "", Soc "" &amp; AE78 &amp; "", Lec "" &amp; AF78 &amp; "", Ing "" &amp; AG78 &amp; "". Escribe un mensaje motivador"&amp;" y breve (máximo 4 líneas)."")
"),"=AI(""Actúa como un tutor académico y dirígete personalmente al estudiante "" &amp; I78 &amp; "" "" &amp; J78 &amp; "" "" &amp; G78 &amp; "" "" &amp; H78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 &amp; ""'. Diferencias por área: Matemáticas ("" &amp; AQ78 &amp; ""), Ciencias Natur"&amp;"ales ("" &amp; AR78 &amp; ""), Sociales ("" &amp; AS78 &amp; ""), Lectura Crítica ("" &amp; AT78 &amp; "") e Inglés ("" &amp; AU78 &amp; ""). Variación en posición: grupo ("" &amp; AN78 &amp; ""), grado ("" &amp; AO78 &amp; "") y media ("" &amp; AP78 &amp; ""). Puntajes Primer Simulacro: Global "" &amp; K78 &amp; "", Mat "" &amp;"&amp;" O78 &amp; "", Cien "" &amp; P78 &amp; "", Soc "" &amp; Q78 &amp; "", Lec "" &amp; R78 &amp; "", Ing "" &amp; S78 &amp; "". Puntajes Segundo Simulacro: Global "" &amp; Y78 &amp; "", Mat "" &amp; AC78 &amp; "", Cien "" &amp; AD78 &amp; "", Soc "" &amp; AE78 &amp; "", Lec "" &amp; AF78 &amp; "", Ing "" &amp; AG78 &amp; "". Escribe un mensaje motivado"&amp;"r y breve (máximo 4 líneas)."")
")</f>
        <v/>
      </c>
    </row>
    <row r="79" ht="15.75" customHeight="1" s="42">
      <c r="A79" s="93" t="n"/>
      <c r="B79" s="94" t="inlineStr">
        <is>
          <t>Bachillerato</t>
        </is>
      </c>
      <c r="C79" s="94" t="n">
        <v>603</v>
      </c>
      <c r="D79" s="94" t="n"/>
      <c r="E79" s="95" t="n"/>
      <c r="F79" s="96">
        <f>TRIM(G79&amp;" "&amp;H79&amp;" "&amp;I79&amp;" "&amp;J79)</f>
        <v/>
      </c>
      <c r="G79" s="94" t="inlineStr">
        <is>
          <t>Aguinaga</t>
        </is>
      </c>
      <c r="H79" s="94" t="inlineStr">
        <is>
          <t>Ruiz</t>
        </is>
      </c>
      <c r="I79" s="94" t="inlineStr">
        <is>
          <t>Valentina</t>
        </is>
      </c>
      <c r="J79" s="97" t="n"/>
      <c r="K79" s="98">
        <f>IF(SUM(O79:S79)=0, "", ROUND(((O79*3+P79*3+Q79*3+R79*3+S79*1)/13)*5,0))</f>
        <v/>
      </c>
      <c r="L79" s="99">
        <f>IF(OR($C79="",K79=""),"",COUNTIFS($C$4:$C$1500,$C79,K$4:K$1500,"&gt;"&amp;K79)+1)</f>
        <v/>
      </c>
      <c r="M79" s="99">
        <f>IF(OR($C79="",K79=""),"",IF(AND($C79&gt;=1001,$C79&lt;=1005),COUNTIFS($C$4:$C$1500,"&gt;=1001",$C$4:$C$1500,"&lt;=1005",K$4:K$1500,"&gt;"&amp;K79)+1,IF(AND($C79&gt;=1101,$C79&lt;=1105),COUNTIFS($C$4:$C$1500,"&gt;=1101",$C$4:$C$1500,"&lt;=1105",K$4:K$1500,"&gt;"&amp;K79)+1,IF(AND($C79&gt;=901,$C79&lt;=905),COUNTIFS($C$4:$C$1500,"&gt;=901",$C$4:$C$1500,"&lt;=905",K$4:K$1500,"&gt;"&amp;K79)+1,IF(AND($C79&gt;=801,$C79&lt;=805),COUNTIFS($C$4:$C$1500,"&gt;=801",$C$4:$C$1500,"&lt;=805",K$4:K$1500,"&gt;"&amp;K79)+1,IF(AND($C79&gt;=701,$C79&lt;=705),COUNTIFS($C$4:$C$1500,"&gt;=701",$C$4:$C$1500,"&lt;=705",K$4:K$1500,"&gt;"&amp;K79)+1,IF(AND($C79&gt;=601,$C79&lt;=606),COUNTIFS($C$4:$C$1500,"&gt;=601",$C$4:$C$1500,"&lt;=606",K$4:K$1500,"&gt;"&amp;K79)+1,"")))))))</f>
        <v/>
      </c>
      <c r="N79" s="99">
        <f>IF(OR($C79="",K79=""),"",IF(OR(AND($C79&gt;=1001,$C79&lt;=1005),AND($C79&gt;=1101,$C79&lt;=1105)),COUNTIFS($C$4:$C$1500,"&gt;=1001",$C$4:$C$1500,"&lt;=1005",K$4:K$1500,"&gt;"&amp;K79)+COUNTIFS($C$4:$C$1500,"&gt;=1101",$C$4:$C$1500,"&lt;=1105",K$4:K$1500,"&gt;"&amp;K79)+1,""))</f>
        <v/>
      </c>
      <c r="O79" s="94" t="n">
        <v>61.97</v>
      </c>
      <c r="P79" s="94" t="n">
        <v>67.08</v>
      </c>
      <c r="Q79" s="94" t="n">
        <v>59.24</v>
      </c>
      <c r="R79" s="94" t="n">
        <v>67.08</v>
      </c>
      <c r="S79" s="94" t="n">
        <v>59.58</v>
      </c>
      <c r="T79" s="99">
        <f>IF(AND(O79&gt;0,O79&lt;36),1,IF(AND(O79&gt;=36,O79&lt;51),2,IF(AND(O79&gt;=51,O79&lt;71),3,IF(AND(O79&gt;=71,O79&lt;=100),4,))))</f>
        <v/>
      </c>
      <c r="U79" s="99">
        <f>IF(AND(P79&gt;0,P79&lt;41),1,IF(AND(P79&gt;=41,P79&lt;56),2,IF(AND(P79&gt;=56,P79&lt;71),3,IF(AND(P79&gt;=71,P79&lt;=100),4,))))</f>
        <v/>
      </c>
      <c r="V79" s="99">
        <f>IF(AND(Q79&gt;0,Q79&lt;41),1,IF(AND(Q79&gt;=41,Q79&lt;56),2,IF(AND(Q79&gt;=56,Q79&lt;71),3,IF(AND(Q79&gt;=71,Q79&lt;=100),4,))))</f>
        <v/>
      </c>
      <c r="W79" s="99">
        <f>IF(AND(R79&gt;0,R79&lt;36),1,IF(AND(R79&gt;=36,R79&lt;51),2,IF(AND(R79&gt;=51,R79&lt;66),3,IF(AND(R79&gt;=66,R79&lt;=100),4,))))</f>
        <v/>
      </c>
      <c r="X79" s="100">
        <f>IF(AND(S79&gt;0,S79&lt;37),1,IF(AND(S79&gt;=37,S79&lt;58),2,IF(AND(S79&gt;=58,S79&lt;71),3,IF(AND(S79&gt;=71,S79&lt;=100),4,))))</f>
        <v/>
      </c>
      <c r="Y79" s="101">
        <f>IF(SUM(AC79:AG79)=0, "", ROUND(((AC79*3+AD79*3+AE79*3+AF79*3+AG79*1)/13)*5,0))</f>
        <v/>
      </c>
      <c r="Z79" s="99">
        <f>IF(OR($C79="",Y79=""),"",COUNTIFS($C$4:$C$1500,$C79,Y$4:Y$1500,"&gt;"&amp;Y79)+1)</f>
        <v/>
      </c>
      <c r="AA79" s="99">
        <f>IF(OR($C79="",Y79=""),"",IF(AND($C79&gt;=1001,$C79&lt;=1005),COUNTIFS($C$4:$C$1500,"&gt;=1001",$C$4:$C$1500,"&lt;=1005",Y$4:Y$1500,"&gt;"&amp;Y79)+1,IF(AND($C79&gt;=1101,$C79&lt;=1105),COUNTIFS($C$4:$C$1500,"&gt;=1101",$C$4:$C$1500,"&lt;=1105",Y$4:Y$1500,"&gt;"&amp;Y79)+1,IF(AND($C79&gt;=901,$C79&lt;=905),COUNTIFS($C$4:$C$1500,"&gt;=901",$C$4:$C$1500,"&lt;=905",Y$4:Y$1500,"&gt;"&amp;Y79)+1,IF(AND($C79&gt;=801,$C79&lt;=805),COUNTIFS($C$4:$C$1500,"&gt;=801",$C$4:$C$1500,"&lt;=805",Y$4:Y$1500,"&gt;"&amp;Y79)+1,IF(AND($C79&gt;=701,$C79&lt;=705),COUNTIFS($C$4:$C$1500,"&gt;=701",$C$4:$C$1500,"&lt;=705",Y$4:Y$1500,"&gt;"&amp;Y79)+1,IF(AND($C79&gt;=601,$C79&lt;=606),COUNTIFS($C$4:$C$1500,"&gt;=601",$C$4:$C$1500,"&lt;=606",Y$4:Y$1500,"&gt;"&amp;Y79)+1,"")))))))</f>
        <v/>
      </c>
      <c r="AB79" s="99">
        <f>IF(OR($C79="",Y79=""),"",IF(OR(AND($C79&gt;=1001,$C79&lt;=1005),AND($C79&gt;=1101,$C79&lt;=1105)),COUNTIFS($C$4:$C$1500,"&gt;=1001",$C$4:$C$1500,"&lt;=1005",Y$4:Y$1500,"&gt;"&amp;Y79)+COUNTIFS($C$4:$C$1500,"&gt;=1101",$C$4:$C$1500,"&lt;=1105",Y$4:Y$1500,"&gt;"&amp;Y79)+1,""))</f>
        <v/>
      </c>
      <c r="AC79" s="94" t="n">
        <v>46.75</v>
      </c>
      <c r="AD79" s="94" t="n">
        <v>75.89</v>
      </c>
      <c r="AE79" s="94" t="n">
        <v>65.25</v>
      </c>
      <c r="AF79" s="94" t="n">
        <v>56.88</v>
      </c>
      <c r="AG79" s="94" t="n">
        <v>57.5</v>
      </c>
      <c r="AH79" s="99">
        <f>IF(AND(AC79&gt;0,AC79&lt;36),1,IF(AND(AC79&gt;=36,AC79&lt;51),2,IF(AND(AC79&gt;=51,AC79&lt;71),3,IF(AND(AC79&gt;=71,AC79&lt;=100),4,))))</f>
        <v/>
      </c>
      <c r="AI79" s="99">
        <f>IF(AND(AD79&gt;0,AD79&lt;41),1,IF(AND(AD79&gt;=41,AD79&lt;56),2,IF(AND(AD79&gt;=56,AD79&lt;71),3,IF(AND(AD79&gt;=71,AD79&lt;=100),4,))))</f>
        <v/>
      </c>
      <c r="AJ79" s="99">
        <f>IF(AND(AE79&gt;0,AE79&lt;41),1,IF(AND(AE79&gt;=41,AE79&lt;56),2,IF(AND(AE79&gt;=56,AE79&lt;71),3,IF(AND(AE79&gt;=71,AE79&lt;=100),4,))))</f>
        <v/>
      </c>
      <c r="AK79" s="99">
        <f>IF(AND(AF79&gt;0,AF79&lt;36),1,IF(AND(AF79&gt;=36,AF79&lt;51),2,IF(AND(AF79&gt;=51,AF79&lt;66),3,IF(AND(AF79&gt;=66,AF79&lt;=100),4,))))</f>
        <v/>
      </c>
      <c r="AL79" s="100">
        <f>IF(AND(AG79&gt;0,AG79&lt;37),1,IF(AND(AG79&gt;=37,AG79&lt;58),2,IF(AND(AG79&gt;=58,AG79&lt;71),3,IF(AND(AG79&gt;=71,AG79&lt;=100),4,))))</f>
        <v/>
      </c>
      <c r="AM79" s="101">
        <f>IF((Y79&lt;&gt;"")*(K79&lt;&gt;""),Y79-K79,"")</f>
        <v/>
      </c>
      <c r="AN79" s="99">
        <f>IF((Z79&lt;&gt;"")*(L79&lt;&gt;""),Z79-L79,"")</f>
        <v/>
      </c>
      <c r="AO79" s="99">
        <f>IF((AA79&lt;&gt;"")*(M79&lt;&gt;""),AA79-M79,"")</f>
        <v/>
      </c>
      <c r="AP79" s="99">
        <f>IF((AB79&lt;&gt;"")*(N79&lt;&gt;""),AB79-N79,"")</f>
        <v/>
      </c>
      <c r="AQ79" s="94">
        <f>IF((AC79&lt;&gt;"")*(O79&lt;&gt;""),AC79-O79,"")</f>
        <v/>
      </c>
      <c r="AR79" s="94">
        <f>IF((AD79&lt;&gt;"")*(P79&lt;&gt;""),AD79-P79,"")</f>
        <v/>
      </c>
      <c r="AS79" s="94">
        <f>IF((AE79&lt;&gt;"")*(Q79&lt;&gt;""),AE79-Q79,"")</f>
        <v/>
      </c>
      <c r="AT79" s="94">
        <f>IF((AF79&lt;&gt;"")*(R79&lt;&gt;""),AF79-R79,"")</f>
        <v/>
      </c>
      <c r="AU79" s="94">
        <f>IF((AG79&lt;&gt;"")*(S79&lt;&gt;""),AG79-S79,"")</f>
        <v/>
      </c>
      <c r="AV79" s="99">
        <f>IF((AH79&lt;&gt;"")*(T79&lt;&gt;""),AH79-T79,"")</f>
        <v/>
      </c>
      <c r="AW79" s="99">
        <f>IF((AI79&lt;&gt;"")*(U79&lt;&gt;""),AI79-U79,"")</f>
        <v/>
      </c>
      <c r="AX79" s="99">
        <f>IF((AJ79&lt;&gt;"")*(V79&lt;&gt;""),AJ79-V79,"")</f>
        <v/>
      </c>
      <c r="AY79" s="99">
        <f>IF((AK79&lt;&gt;"")*(W79&lt;&gt;""),AK79-W79,"")</f>
        <v/>
      </c>
      <c r="AZ79" s="102">
        <f>IF((AL79&lt;&gt;"")*(X79&lt;&gt;""),AL79-X79,"")</f>
        <v/>
      </c>
      <c r="BA79" s="50">
        <f>IFERROR(__xludf.dummyfunction("AI(""Actúa como un tutor académico y dirígete personalmente al estudiante "" &amp; I79 &amp; "" "" &amp; J79 &amp; "" "" &amp; G79 &amp; "" "" &amp; H79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 &amp; ""'. Diferencias por área: Matemáticas ("" &amp; AQ79 &amp; ""), Ciencias Natura"&amp;"les ("" &amp; AR79 &amp; ""), Sociales ("" &amp; AS79 &amp; ""), Lectura Crítica ("" &amp; AT79 &amp; "") e Inglés ("" &amp; AU79 &amp; ""). Variación en posición: grupo ("" &amp; AN79 &amp; ""), grado ("" &amp; AO79 &amp; "") y media ("" &amp; AP79 &amp; ""). Puntajes Primer Simulacro: Global "" &amp; K79 &amp; "", Mat "" &amp; "&amp;"O4 &amp; "", Cien "" &amp; P79 &amp; "", Soc "" &amp; Q79 &amp; "", Lec "" &amp; R79 &amp; "", Ing "" &amp; S79 &amp; "". Puntajes Segundo Simulacro: Global "" &amp; Y79 &amp; "", Mat "" &amp; AC79 &amp; "", Cien "" &amp; AD79 &amp; "", Soc "" &amp; AE79 &amp; "", Lec "" &amp; AF79 &amp; "", Ing "" &amp; AG79 &amp; "". Escribe un mensaje motivador"&amp;" y breve (máximo 4 líneas)."")
"),"=AI(""Actúa como un tutor académico y dirígete personalmente al estudiante "" &amp; I79 &amp; "" "" &amp; J79 &amp; "" "" &amp; G79 &amp; "" "" &amp; H79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 &amp; ""'. Diferencias por área: Matemáticas ("" &amp; AQ79 &amp; ""), Ciencias Natur"&amp;"ales ("" &amp; AR79 &amp; ""), Sociales ("" &amp; AS79 &amp; ""), Lectura Crítica ("" &amp; AT79 &amp; "") e Inglés ("" &amp; AU79 &amp; ""). Variación en posición: grupo ("" &amp; AN79 &amp; ""), grado ("" &amp; AO79 &amp; "") y media ("" &amp; AP79 &amp; ""). Puntajes Primer Simulacro: Global "" &amp; K79 &amp; "", Mat "" &amp;"&amp;" O79 &amp; "", Cien "" &amp; P79 &amp; "", Soc "" &amp; Q79 &amp; "", Lec "" &amp; R79 &amp; "", Ing "" &amp; S79 &amp; "". Puntajes Segundo Simulacro: Global "" &amp; Y79 &amp; "", Mat "" &amp; AC79 &amp; "", Cien "" &amp; AD79 &amp; "", Soc "" &amp; AE79 &amp; "", Lec "" &amp; AF79 &amp; "", Ing "" &amp; AG79 &amp; "". Escribe un mensaje motivado"&amp;"r y breve (máximo 4 líneas)."")
")</f>
        <v/>
      </c>
    </row>
    <row r="80" ht="15.75" customHeight="1" s="42">
      <c r="A80" s="93" t="n"/>
      <c r="B80" s="94" t="inlineStr">
        <is>
          <t>Bachillerato</t>
        </is>
      </c>
      <c r="C80" s="94" t="n">
        <v>603</v>
      </c>
      <c r="D80" s="94" t="n"/>
      <c r="E80" s="95" t="n"/>
      <c r="F80" s="96">
        <f>TRIM(G80&amp;" "&amp;H80&amp;" "&amp;I80&amp;" "&amp;J80)</f>
        <v/>
      </c>
      <c r="G80" s="94" t="inlineStr">
        <is>
          <t>Amasará</t>
        </is>
      </c>
      <c r="H80" s="94" t="inlineStr">
        <is>
          <t>Ramírez</t>
        </is>
      </c>
      <c r="I80" s="94" t="inlineStr">
        <is>
          <t>Matías</t>
        </is>
      </c>
      <c r="J80" s="97" t="n"/>
      <c r="K80" s="98">
        <f>IF(SUM(O80:S80)=0, "", ROUND(((O80*3+P80*3+Q80*3+R80*3+S80*1)/13)*5,0))</f>
        <v/>
      </c>
      <c r="L80" s="99">
        <f>IF(OR($C80="",K80=""),"",COUNTIFS($C$4:$C$1500,$C80,K$4:K$1500,"&gt;"&amp;K80)+1)</f>
        <v/>
      </c>
      <c r="M80" s="99">
        <f>IF(OR($C80="",K80=""),"",IF(AND($C80&gt;=1001,$C80&lt;=1005),COUNTIFS($C$4:$C$1500,"&gt;=1001",$C$4:$C$1500,"&lt;=1005",K$4:K$1500,"&gt;"&amp;K80)+1,IF(AND($C80&gt;=1101,$C80&lt;=1105),COUNTIFS($C$4:$C$1500,"&gt;=1101",$C$4:$C$1500,"&lt;=1105",K$4:K$1500,"&gt;"&amp;K80)+1,IF(AND($C80&gt;=901,$C80&lt;=905),COUNTIFS($C$4:$C$1500,"&gt;=901",$C$4:$C$1500,"&lt;=905",K$4:K$1500,"&gt;"&amp;K80)+1,IF(AND($C80&gt;=801,$C80&lt;=805),COUNTIFS($C$4:$C$1500,"&gt;=801",$C$4:$C$1500,"&lt;=805",K$4:K$1500,"&gt;"&amp;K80)+1,IF(AND($C80&gt;=701,$C80&lt;=705),COUNTIFS($C$4:$C$1500,"&gt;=701",$C$4:$C$1500,"&lt;=705",K$4:K$1500,"&gt;"&amp;K80)+1,IF(AND($C80&gt;=601,$C80&lt;=606),COUNTIFS($C$4:$C$1500,"&gt;=601",$C$4:$C$1500,"&lt;=606",K$4:K$1500,"&gt;"&amp;K80)+1,"")))))))</f>
        <v/>
      </c>
      <c r="N80" s="99">
        <f>IF(OR($C80="",K80=""),"",IF(OR(AND($C80&gt;=1001,$C80&lt;=1005),AND($C80&gt;=1101,$C80&lt;=1105)),COUNTIFS($C$4:$C$1500,"&gt;=1001",$C$4:$C$1500,"&lt;=1005",K$4:K$1500,"&gt;"&amp;K80)+COUNTIFS($C$4:$C$1500,"&gt;=1101",$C$4:$C$1500,"&lt;=1105",K$4:K$1500,"&gt;"&amp;K80)+1,""))</f>
        <v/>
      </c>
      <c r="O80" s="94" t="n">
        <v>57.25</v>
      </c>
      <c r="P80" s="94" t="n">
        <v>36.04</v>
      </c>
      <c r="Q80" s="94" t="n">
        <v>52.1</v>
      </c>
      <c r="R80" s="94" t="n">
        <v>43.13</v>
      </c>
      <c r="S80" s="94" t="n">
        <v>43.33</v>
      </c>
      <c r="T80" s="99">
        <f>IF(AND(O80&gt;0,O80&lt;36),1,IF(AND(O80&gt;=36,O80&lt;51),2,IF(AND(O80&gt;=51,O80&lt;71),3,IF(AND(O80&gt;=71,O80&lt;=100),4,))))</f>
        <v/>
      </c>
      <c r="U80" s="99">
        <f>IF(AND(P80&gt;0,P80&lt;41),1,IF(AND(P80&gt;=41,P80&lt;56),2,IF(AND(P80&gt;=56,P80&lt;71),3,IF(AND(P80&gt;=71,P80&lt;=100),4,))))</f>
        <v/>
      </c>
      <c r="V80" s="99">
        <f>IF(AND(Q80&gt;0,Q80&lt;41),1,IF(AND(Q80&gt;=41,Q80&lt;56),2,IF(AND(Q80&gt;=56,Q80&lt;71),3,IF(AND(Q80&gt;=71,Q80&lt;=100),4,))))</f>
        <v/>
      </c>
      <c r="W80" s="99">
        <f>IF(AND(R80&gt;0,R80&lt;36),1,IF(AND(R80&gt;=36,R80&lt;51),2,IF(AND(R80&gt;=51,R80&lt;66),3,IF(AND(R80&gt;=66,R80&lt;=100),4,))))</f>
        <v/>
      </c>
      <c r="X80" s="100">
        <f>IF(AND(S80&gt;0,S80&lt;37),1,IF(AND(S80&gt;=37,S80&lt;58),2,IF(AND(S80&gt;=58,S80&lt;71),3,IF(AND(S80&gt;=71,S80&lt;=100),4,))))</f>
        <v/>
      </c>
      <c r="Y80" s="101">
        <f>IF(SUM(AC80:AG80)=0, "", ROUND(((AC80*3+AD80*3+AE80*3+AF80*3+AG80*1)/13)*5,0))</f>
        <v/>
      </c>
      <c r="Z80" s="99">
        <f>IF(OR($C80="",Y80=""),"",COUNTIFS($C$4:$C$1500,$C80,Y$4:Y$1500,"&gt;"&amp;Y80)+1)</f>
        <v/>
      </c>
      <c r="AA80" s="99">
        <f>IF(OR($C80="",Y80=""),"",IF(AND($C80&gt;=1001,$C80&lt;=1005),COUNTIFS($C$4:$C$1500,"&gt;=1001",$C$4:$C$1500,"&lt;=1005",Y$4:Y$1500,"&gt;"&amp;Y80)+1,IF(AND($C80&gt;=1101,$C80&lt;=1105),COUNTIFS($C$4:$C$1500,"&gt;=1101",$C$4:$C$1500,"&lt;=1105",Y$4:Y$1500,"&gt;"&amp;Y80)+1,IF(AND($C80&gt;=901,$C80&lt;=905),COUNTIFS($C$4:$C$1500,"&gt;=901",$C$4:$C$1500,"&lt;=905",Y$4:Y$1500,"&gt;"&amp;Y80)+1,IF(AND($C80&gt;=801,$C80&lt;=805),COUNTIFS($C$4:$C$1500,"&gt;=801",$C$4:$C$1500,"&lt;=805",Y$4:Y$1500,"&gt;"&amp;Y80)+1,IF(AND($C80&gt;=701,$C80&lt;=705),COUNTIFS($C$4:$C$1500,"&gt;=701",$C$4:$C$1500,"&lt;=705",Y$4:Y$1500,"&gt;"&amp;Y80)+1,IF(AND($C80&gt;=601,$C80&lt;=606),COUNTIFS($C$4:$C$1500,"&gt;=601",$C$4:$C$1500,"&lt;=606",Y$4:Y$1500,"&gt;"&amp;Y80)+1,"")))))))</f>
        <v/>
      </c>
      <c r="AB80" s="99">
        <f>IF(OR($C80="",Y80=""),"",IF(OR(AND($C80&gt;=1001,$C80&lt;=1005),AND($C80&gt;=1101,$C80&lt;=1105)),COUNTIFS($C$4:$C$1500,"&gt;=1001",$C$4:$C$1500,"&lt;=1005",Y$4:Y$1500,"&gt;"&amp;Y80)+COUNTIFS($C$4:$C$1500,"&gt;=1101",$C$4:$C$1500,"&lt;=1105",Y$4:Y$1500,"&gt;"&amp;Y80)+1,""))</f>
        <v/>
      </c>
      <c r="AC80" s="94" t="n">
        <v>88</v>
      </c>
      <c r="AD80" s="94" t="n">
        <v>66.67</v>
      </c>
      <c r="AE80" s="94" t="n">
        <v>69.38</v>
      </c>
      <c r="AF80" s="94" t="n">
        <v>61.25</v>
      </c>
      <c r="AG80" s="94" t="n">
        <v>81.45999999999999</v>
      </c>
      <c r="AH80" s="99">
        <f>IF(AND(AC80&gt;0,AC80&lt;36),1,IF(AND(AC80&gt;=36,AC80&lt;51),2,IF(AND(AC80&gt;=51,AC80&lt;71),3,IF(AND(AC80&gt;=71,AC80&lt;=100),4,))))</f>
        <v/>
      </c>
      <c r="AI80" s="99">
        <f>IF(AND(AD80&gt;0,AD80&lt;41),1,IF(AND(AD80&gt;=41,AD80&lt;56),2,IF(AND(AD80&gt;=56,AD80&lt;71),3,IF(AND(AD80&gt;=71,AD80&lt;=100),4,))))</f>
        <v/>
      </c>
      <c r="AJ80" s="99">
        <f>IF(AND(AE80&gt;0,AE80&lt;41),1,IF(AND(AE80&gt;=41,AE80&lt;56),2,IF(AND(AE80&gt;=56,AE80&lt;71),3,IF(AND(AE80&gt;=71,AE80&lt;=100),4,))))</f>
        <v/>
      </c>
      <c r="AK80" s="99">
        <f>IF(AND(AF80&gt;0,AF80&lt;36),1,IF(AND(AF80&gt;=36,AF80&lt;51),2,IF(AND(AF80&gt;=51,AF80&lt;66),3,IF(AND(AF80&gt;=66,AF80&lt;=100),4,))))</f>
        <v/>
      </c>
      <c r="AL80" s="100">
        <f>IF(AND(AG80&gt;0,AG80&lt;37),1,IF(AND(AG80&gt;=37,AG80&lt;58),2,IF(AND(AG80&gt;=58,AG80&lt;71),3,IF(AND(AG80&gt;=71,AG80&lt;=100),4,))))</f>
        <v/>
      </c>
      <c r="AM80" s="101">
        <f>IF((Y80&lt;&gt;"")*(K80&lt;&gt;""),Y80-K80,"")</f>
        <v/>
      </c>
      <c r="AN80" s="99">
        <f>IF((Z80&lt;&gt;"")*(L80&lt;&gt;""),Z80-L80,"")</f>
        <v/>
      </c>
      <c r="AO80" s="99">
        <f>IF((AA80&lt;&gt;"")*(M80&lt;&gt;""),AA80-M80,"")</f>
        <v/>
      </c>
      <c r="AP80" s="99">
        <f>IF((AB80&lt;&gt;"")*(N80&lt;&gt;""),AB80-N80,"")</f>
        <v/>
      </c>
      <c r="AQ80" s="94">
        <f>IF((AC80&lt;&gt;"")*(O80&lt;&gt;""),AC80-O80,"")</f>
        <v/>
      </c>
      <c r="AR80" s="94">
        <f>IF((AD80&lt;&gt;"")*(P80&lt;&gt;""),AD80-P80,"")</f>
        <v/>
      </c>
      <c r="AS80" s="94">
        <f>IF((AE80&lt;&gt;"")*(Q80&lt;&gt;""),AE80-Q80,"")</f>
        <v/>
      </c>
      <c r="AT80" s="94">
        <f>IF((AF80&lt;&gt;"")*(R80&lt;&gt;""),AF80-R80,"")</f>
        <v/>
      </c>
      <c r="AU80" s="94">
        <f>IF((AG80&lt;&gt;"")*(S80&lt;&gt;""),AG80-S80,"")</f>
        <v/>
      </c>
      <c r="AV80" s="99">
        <f>IF((AH80&lt;&gt;"")*(T80&lt;&gt;""),AH80-T80,"")</f>
        <v/>
      </c>
      <c r="AW80" s="99">
        <f>IF((AI80&lt;&gt;"")*(U80&lt;&gt;""),AI80-U80,"")</f>
        <v/>
      </c>
      <c r="AX80" s="99">
        <f>IF((AJ80&lt;&gt;"")*(V80&lt;&gt;""),AJ80-V80,"")</f>
        <v/>
      </c>
      <c r="AY80" s="99">
        <f>IF((AK80&lt;&gt;"")*(W80&lt;&gt;""),AK80-W80,"")</f>
        <v/>
      </c>
      <c r="AZ80" s="102">
        <f>IF((AL80&lt;&gt;"")*(X80&lt;&gt;""),AL80-X80,"")</f>
        <v/>
      </c>
      <c r="BA80" s="50">
        <f>IFERROR(__xludf.dummyfunction("AI(""Actúa como un tutor académico y dirígete personalmente al estudiante "" &amp; I80 &amp; "" "" &amp; J80 &amp; "" "" &amp; G80 &amp; "" "" &amp; H80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 &amp; ""'. Diferencias por área: Matemáticas ("" &amp; AQ80 &amp; ""), Ciencias Natura"&amp;"les ("" &amp; AR80 &amp; ""), Sociales ("" &amp; AS80 &amp; ""), Lectura Crítica ("" &amp; AT80 &amp; "") e Inglés ("" &amp; AU80 &amp; ""). Variación en posición: grupo ("" &amp; AN80 &amp; ""), grado ("" &amp; AO80 &amp; "") y media ("" &amp; AP80 &amp; ""). Puntajes Primer Simulacro: Global "" &amp; K80 &amp; "", Mat "" &amp; "&amp;"O4 &amp; "", Cien "" &amp; P80 &amp; "", Soc "" &amp; Q80 &amp; "", Lec "" &amp; R80 &amp; "", Ing "" &amp; S80 &amp; "". Puntajes Segundo Simulacro: Global "" &amp; Y80 &amp; "", Mat "" &amp; AC80 &amp; "", Cien "" &amp; AD80 &amp; "", Soc "" &amp; AE80 &amp; "", Lec "" &amp; AF80 &amp; "", Ing "" &amp; AG80 &amp; "". Escribe un mensaje motivador"&amp;" y breve (máximo 4 líneas)."")
"),"=AI(""Actúa como un tutor académico y dirígete personalmente al estudiante "" &amp; I80 &amp; "" "" &amp; J80 &amp; "" "" &amp; G80 &amp; "" "" &amp; H80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 &amp; ""'. Diferencias por área: Matemáticas ("" &amp; AQ80 &amp; ""), Ciencias Natur"&amp;"ales ("" &amp; AR80 &amp; ""), Sociales ("" &amp; AS80 &amp; ""), Lectura Crítica ("" &amp; AT80 &amp; "") e Inglés ("" &amp; AU80 &amp; ""). Variación en posición: grupo ("" &amp; AN80 &amp; ""), grado ("" &amp; AO80 &amp; "") y media ("" &amp; AP80 &amp; ""). Puntajes Primer Simulacro: Global "" &amp; K80 &amp; "", Mat "" &amp;"&amp;" O80 &amp; "", Cien "" &amp; P80 &amp; "", Soc "" &amp; Q80 &amp; "", Lec "" &amp; R80 &amp; "", Ing "" &amp; S80 &amp; "". Puntajes Segundo Simulacro: Global "" &amp; Y80 &amp; "", Mat "" &amp; AC80 &amp; "", Cien "" &amp; AD80 &amp; "", Soc "" &amp; AE80 &amp; "", Lec "" &amp; AF80 &amp; "", Ing "" &amp; AG80 &amp; "". Escribe un mensaje motivado"&amp;"r y breve (máximo 4 líneas)."")
")</f>
        <v/>
      </c>
    </row>
    <row r="81" ht="15.75" customHeight="1" s="42">
      <c r="A81" s="93" t="n"/>
      <c r="B81" s="94" t="inlineStr">
        <is>
          <t>Bachillerato</t>
        </is>
      </c>
      <c r="C81" s="94" t="n">
        <v>603</v>
      </c>
      <c r="D81" s="94" t="n"/>
      <c r="E81" s="95" t="n"/>
      <c r="F81" s="96">
        <f>TRIM(G81&amp;" "&amp;H81&amp;" "&amp;I81&amp;" "&amp;J81)</f>
        <v/>
      </c>
      <c r="G81" s="94" t="inlineStr">
        <is>
          <t>Bermudez</t>
        </is>
      </c>
      <c r="H81" s="94" t="inlineStr">
        <is>
          <t>Bran</t>
        </is>
      </c>
      <c r="I81" s="94" t="inlineStr">
        <is>
          <t>Jonas</t>
        </is>
      </c>
      <c r="J81" s="97" t="n"/>
      <c r="K81" s="98">
        <f>IF(SUM(O81:S81)=0, "", ROUND(((O81*3+P81*3+Q81*3+R81*3+S81*1)/13)*5,0))</f>
        <v/>
      </c>
      <c r="L81" s="99">
        <f>IF(OR($C81="",K81=""),"",COUNTIFS($C$4:$C$1500,$C81,K$4:K$1500,"&gt;"&amp;K81)+1)</f>
        <v/>
      </c>
      <c r="M81" s="99">
        <f>IF(OR($C81="",K81=""),"",IF(AND($C81&gt;=1001,$C81&lt;=1005),COUNTIFS($C$4:$C$1500,"&gt;=1001",$C$4:$C$1500,"&lt;=1005",K$4:K$1500,"&gt;"&amp;K81)+1,IF(AND($C81&gt;=1101,$C81&lt;=1105),COUNTIFS($C$4:$C$1500,"&gt;=1101",$C$4:$C$1500,"&lt;=1105",K$4:K$1500,"&gt;"&amp;K81)+1,IF(AND($C81&gt;=901,$C81&lt;=905),COUNTIFS($C$4:$C$1500,"&gt;=901",$C$4:$C$1500,"&lt;=905",K$4:K$1500,"&gt;"&amp;K81)+1,IF(AND($C81&gt;=801,$C81&lt;=805),COUNTIFS($C$4:$C$1500,"&gt;=801",$C$4:$C$1500,"&lt;=805",K$4:K$1500,"&gt;"&amp;K81)+1,IF(AND($C81&gt;=701,$C81&lt;=705),COUNTIFS($C$4:$C$1500,"&gt;=701",$C$4:$C$1500,"&lt;=705",K$4:K$1500,"&gt;"&amp;K81)+1,IF(AND($C81&gt;=601,$C81&lt;=606),COUNTIFS($C$4:$C$1500,"&gt;=601",$C$4:$C$1500,"&lt;=606",K$4:K$1500,"&gt;"&amp;K81)+1,"")))))))</f>
        <v/>
      </c>
      <c r="N81" s="99">
        <f>IF(OR($C81="",K81=""),"",IF(OR(AND($C81&gt;=1001,$C81&lt;=1005),AND($C81&gt;=1101,$C81&lt;=1105)),COUNTIFS($C$4:$C$1500,"&gt;=1001",$C$4:$C$1500,"&lt;=1005",K$4:K$1500,"&gt;"&amp;K81)+COUNTIFS($C$4:$C$1500,"&gt;=1101",$C$4:$C$1500,"&lt;=1105",K$4:K$1500,"&gt;"&amp;K81)+1,""))</f>
        <v/>
      </c>
      <c r="O81" s="94" t="n">
        <v>32.61</v>
      </c>
      <c r="P81" s="94" t="n">
        <v>15.21</v>
      </c>
      <c r="Q81" s="94" t="n">
        <v>27.73</v>
      </c>
      <c r="R81" s="94" t="n">
        <v>52.71</v>
      </c>
      <c r="S81" s="94" t="n">
        <v>48.75</v>
      </c>
      <c r="T81" s="99">
        <f>IF(AND(O81&gt;0,O81&lt;36),1,IF(AND(O81&gt;=36,O81&lt;51),2,IF(AND(O81&gt;=51,O81&lt;71),3,IF(AND(O81&gt;=71,O81&lt;=100),4,))))</f>
        <v/>
      </c>
      <c r="U81" s="99">
        <f>IF(AND(P81&gt;0,P81&lt;41),1,IF(AND(P81&gt;=41,P81&lt;56),2,IF(AND(P81&gt;=56,P81&lt;71),3,IF(AND(P81&gt;=71,P81&lt;=100),4,))))</f>
        <v/>
      </c>
      <c r="V81" s="99">
        <f>IF(AND(Q81&gt;0,Q81&lt;41),1,IF(AND(Q81&gt;=41,Q81&lt;56),2,IF(AND(Q81&gt;=56,Q81&lt;71),3,IF(AND(Q81&gt;=71,Q81&lt;=100),4,))))</f>
        <v/>
      </c>
      <c r="W81" s="99">
        <f>IF(AND(R81&gt;0,R81&lt;36),1,IF(AND(R81&gt;=36,R81&lt;51),2,IF(AND(R81&gt;=51,R81&lt;66),3,IF(AND(R81&gt;=66,R81&lt;=100),4,))))</f>
        <v/>
      </c>
      <c r="X81" s="100">
        <f>IF(AND(S81&gt;0,S81&lt;37),1,IF(AND(S81&gt;=37,S81&lt;58),2,IF(AND(S81&gt;=58,S81&lt;71),3,IF(AND(S81&gt;=71,S81&lt;=100),4,))))</f>
        <v/>
      </c>
      <c r="Y81" s="101">
        <f>IF(SUM(AC81:AG81)=0, "", ROUND(((AC81*3+AD81*3+AE81*3+AF81*3+AG81*1)/13)*5,0))</f>
        <v/>
      </c>
      <c r="Z81" s="99">
        <f>IF(OR($C81="",Y81=""),"",COUNTIFS($C$4:$C$1500,$C81,Y$4:Y$1500,"&gt;"&amp;Y81)+1)</f>
        <v/>
      </c>
      <c r="AA81" s="99">
        <f>IF(OR($C81="",Y81=""),"",IF(AND($C81&gt;=1001,$C81&lt;=1005),COUNTIFS($C$4:$C$1500,"&gt;=1001",$C$4:$C$1500,"&lt;=1005",Y$4:Y$1500,"&gt;"&amp;Y81)+1,IF(AND($C81&gt;=1101,$C81&lt;=1105),COUNTIFS($C$4:$C$1500,"&gt;=1101",$C$4:$C$1500,"&lt;=1105",Y$4:Y$1500,"&gt;"&amp;Y81)+1,IF(AND($C81&gt;=901,$C81&lt;=905),COUNTIFS($C$4:$C$1500,"&gt;=901",$C$4:$C$1500,"&lt;=905",Y$4:Y$1500,"&gt;"&amp;Y81)+1,IF(AND($C81&gt;=801,$C81&lt;=805),COUNTIFS($C$4:$C$1500,"&gt;=801",$C$4:$C$1500,"&lt;=805",Y$4:Y$1500,"&gt;"&amp;Y81)+1,IF(AND($C81&gt;=701,$C81&lt;=705),COUNTIFS($C$4:$C$1500,"&gt;=701",$C$4:$C$1500,"&lt;=705",Y$4:Y$1500,"&gt;"&amp;Y81)+1,IF(AND($C81&gt;=601,$C81&lt;=606),COUNTIFS($C$4:$C$1500,"&gt;=601",$C$4:$C$1500,"&lt;=606",Y$4:Y$1500,"&gt;"&amp;Y81)+1,"")))))))</f>
        <v/>
      </c>
      <c r="AB81" s="99">
        <f>IF(OR($C81="",Y81=""),"",IF(OR(AND($C81&gt;=1001,$C81&lt;=1005),AND($C81&gt;=1101,$C81&lt;=1105)),COUNTIFS($C$4:$C$1500,"&gt;=1001",$C$4:$C$1500,"&lt;=1005",Y$4:Y$1500,"&gt;"&amp;Y81)+COUNTIFS($C$4:$C$1500,"&gt;=1101",$C$4:$C$1500,"&lt;=1105",Y$4:Y$1500,"&gt;"&amp;Y81)+1,""))</f>
        <v/>
      </c>
      <c r="AC81" s="94" t="n">
        <v>49.5</v>
      </c>
      <c r="AD81" s="94" t="n">
        <v>40.18</v>
      </c>
      <c r="AE81" s="94" t="n">
        <v>28.13</v>
      </c>
      <c r="AF81" s="94" t="n">
        <v>52.5</v>
      </c>
      <c r="AG81" s="94" t="n">
        <v>33.54</v>
      </c>
      <c r="AH81" s="99">
        <f>IF(AND(AC81&gt;0,AC81&lt;36),1,IF(AND(AC81&gt;=36,AC81&lt;51),2,IF(AND(AC81&gt;=51,AC81&lt;71),3,IF(AND(AC81&gt;=71,AC81&lt;=100),4,))))</f>
        <v/>
      </c>
      <c r="AI81" s="99">
        <f>IF(AND(AD81&gt;0,AD81&lt;41),1,IF(AND(AD81&gt;=41,AD81&lt;56),2,IF(AND(AD81&gt;=56,AD81&lt;71),3,IF(AND(AD81&gt;=71,AD81&lt;=100),4,))))</f>
        <v/>
      </c>
      <c r="AJ81" s="99">
        <f>IF(AND(AE81&gt;0,AE81&lt;41),1,IF(AND(AE81&gt;=41,AE81&lt;56),2,IF(AND(AE81&gt;=56,AE81&lt;71),3,IF(AND(AE81&gt;=71,AE81&lt;=100),4,))))</f>
        <v/>
      </c>
      <c r="AK81" s="99">
        <f>IF(AND(AF81&gt;0,AF81&lt;36),1,IF(AND(AF81&gt;=36,AF81&lt;51),2,IF(AND(AF81&gt;=51,AF81&lt;66),3,IF(AND(AF81&gt;=66,AF81&lt;=100),4,))))</f>
        <v/>
      </c>
      <c r="AL81" s="100">
        <f>IF(AND(AG81&gt;0,AG81&lt;37),1,IF(AND(AG81&gt;=37,AG81&lt;58),2,IF(AND(AG81&gt;=58,AG81&lt;71),3,IF(AND(AG81&gt;=71,AG81&lt;=100),4,))))</f>
        <v/>
      </c>
      <c r="AM81" s="101">
        <f>IF((Y81&lt;&gt;"")*(K81&lt;&gt;""),Y81-K81,"")</f>
        <v/>
      </c>
      <c r="AN81" s="99">
        <f>IF((Z81&lt;&gt;"")*(L81&lt;&gt;""),Z81-L81,"")</f>
        <v/>
      </c>
      <c r="AO81" s="99">
        <f>IF((AA81&lt;&gt;"")*(M81&lt;&gt;""),AA81-M81,"")</f>
        <v/>
      </c>
      <c r="AP81" s="99">
        <f>IF((AB81&lt;&gt;"")*(N81&lt;&gt;""),AB81-N81,"")</f>
        <v/>
      </c>
      <c r="AQ81" s="94">
        <f>IF((AC81&lt;&gt;"")*(O81&lt;&gt;""),AC81-O81,"")</f>
        <v/>
      </c>
      <c r="AR81" s="94">
        <f>IF((AD81&lt;&gt;"")*(P81&lt;&gt;""),AD81-P81,"")</f>
        <v/>
      </c>
      <c r="AS81" s="94">
        <f>IF((AE81&lt;&gt;"")*(Q81&lt;&gt;""),AE81-Q81,"")</f>
        <v/>
      </c>
      <c r="AT81" s="94">
        <f>IF((AF81&lt;&gt;"")*(R81&lt;&gt;""),AF81-R81,"")</f>
        <v/>
      </c>
      <c r="AU81" s="94">
        <f>IF((AG81&lt;&gt;"")*(S81&lt;&gt;""),AG81-S81,"")</f>
        <v/>
      </c>
      <c r="AV81" s="99">
        <f>IF((AH81&lt;&gt;"")*(T81&lt;&gt;""),AH81-T81,"")</f>
        <v/>
      </c>
      <c r="AW81" s="99">
        <f>IF((AI81&lt;&gt;"")*(U81&lt;&gt;""),AI81-U81,"")</f>
        <v/>
      </c>
      <c r="AX81" s="99">
        <f>IF((AJ81&lt;&gt;"")*(V81&lt;&gt;""),AJ81-V81,"")</f>
        <v/>
      </c>
      <c r="AY81" s="99">
        <f>IF((AK81&lt;&gt;"")*(W81&lt;&gt;""),AK81-W81,"")</f>
        <v/>
      </c>
      <c r="AZ81" s="102">
        <f>IF((AL81&lt;&gt;"")*(X81&lt;&gt;""),AL81-X81,"")</f>
        <v/>
      </c>
      <c r="BA81" s="50">
        <f>IFERROR(__xludf.dummyfunction("AI(""Actúa como un tutor académico y dirígete personalmente al estudiante "" &amp; I81 &amp; "" "" &amp; J81 &amp; "" "" &amp; G81 &amp; "" "" &amp; H81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 &amp; ""'. Diferencias por área: Matemáticas ("" &amp; AQ81 &amp; ""), Ciencias Natura"&amp;"les ("" &amp; AR81 &amp; ""), Sociales ("" &amp; AS81 &amp; ""), Lectura Crítica ("" &amp; AT81 &amp; "") e Inglés ("" &amp; AU81 &amp; ""). Variación en posición: grupo ("" &amp; AN81 &amp; ""), grado ("" &amp; AO81 &amp; "") y media ("" &amp; AP81 &amp; ""). Puntajes Primer Simulacro: Global "" &amp; K81 &amp; "", Mat "" &amp; "&amp;"O4 &amp; "", Cien "" &amp; P81 &amp; "", Soc "" &amp; Q81 &amp; "", Lec "" &amp; R81 &amp; "", Ing "" &amp; S81 &amp; "". Puntajes Segundo Simulacro: Global "" &amp; Y81 &amp; "", Mat "" &amp; AC81 &amp; "", Cien "" &amp; AD81 &amp; "", Soc "" &amp; AE81 &amp; "", Lec "" &amp; AF81 &amp; "", Ing "" &amp; AG81 &amp; "". Escribe un mensaje motivador"&amp;" y breve (máximo 4 líneas)."")
"),"=AI(""Actúa como un tutor académico y dirígete personalmente al estudiante "" &amp; I81 &amp; "" "" &amp; J81 &amp; "" "" &amp; G81 &amp; "" "" &amp; H81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 &amp; ""'. Diferencias por área: Matemáticas ("" &amp; AQ81 &amp; ""), Ciencias Natur"&amp;"ales ("" &amp; AR81 &amp; ""), Sociales ("" &amp; AS81 &amp; ""), Lectura Crítica ("" &amp; AT81 &amp; "") e Inglés ("" &amp; AU81 &amp; ""). Variación en posición: grupo ("" &amp; AN81 &amp; ""), grado ("" &amp; AO81 &amp; "") y media ("" &amp; AP81 &amp; ""). Puntajes Primer Simulacro: Global "" &amp; K81 &amp; "", Mat "" &amp;"&amp;" O81 &amp; "", Cien "" &amp; P81 &amp; "", Soc "" &amp; Q81 &amp; "", Lec "" &amp; R81 &amp; "", Ing "" &amp; S81 &amp; "". Puntajes Segundo Simulacro: Global "" &amp; Y81 &amp; "", Mat "" &amp; AC81 &amp; "", Cien "" &amp; AD81 &amp; "", Soc "" &amp; AE81 &amp; "", Lec "" &amp; AF81 &amp; "", Ing "" &amp; AG81 &amp; "". Escribe un mensaje motivado"&amp;"r y breve (máximo 4 líneas)."")
")</f>
        <v/>
      </c>
    </row>
    <row r="82" ht="15.75" customHeight="1" s="42">
      <c r="A82" s="93" t="n"/>
      <c r="B82" s="94" t="inlineStr">
        <is>
          <t>Bachillerato</t>
        </is>
      </c>
      <c r="C82" s="94" t="n">
        <v>603</v>
      </c>
      <c r="D82" s="94" t="n"/>
      <c r="E82" s="95" t="n"/>
      <c r="F82" s="96">
        <f>TRIM(G82&amp;" "&amp;H82&amp;" "&amp;I82&amp;" "&amp;J82)</f>
        <v/>
      </c>
      <c r="G82" s="94" t="inlineStr">
        <is>
          <t>Bran</t>
        </is>
      </c>
      <c r="H82" s="94" t="inlineStr">
        <is>
          <t>Quiroz</t>
        </is>
      </c>
      <c r="I82" s="94" t="inlineStr">
        <is>
          <t>Paulina</t>
        </is>
      </c>
      <c r="J82" s="97" t="n"/>
      <c r="K82" s="98">
        <f>IF(SUM(O82:S82)=0, "", ROUND(((O82*3+P82*3+Q82*3+R82*3+S82*1)/13)*5,0))</f>
        <v/>
      </c>
      <c r="L82" s="99">
        <f>IF(OR($C82="",K82=""),"",COUNTIFS($C$4:$C$1500,$C82,K$4:K$1500,"&gt;"&amp;K82)+1)</f>
        <v/>
      </c>
      <c r="M82" s="99">
        <f>IF(OR($C82="",K82=""),"",IF(AND($C82&gt;=1001,$C82&lt;=1005),COUNTIFS($C$4:$C$1500,"&gt;=1001",$C$4:$C$1500,"&lt;=1005",K$4:K$1500,"&gt;"&amp;K82)+1,IF(AND($C82&gt;=1101,$C82&lt;=1105),COUNTIFS($C$4:$C$1500,"&gt;=1101",$C$4:$C$1500,"&lt;=1105",K$4:K$1500,"&gt;"&amp;K82)+1,IF(AND($C82&gt;=901,$C82&lt;=905),COUNTIFS($C$4:$C$1500,"&gt;=901",$C$4:$C$1500,"&lt;=905",K$4:K$1500,"&gt;"&amp;K82)+1,IF(AND($C82&gt;=801,$C82&lt;=805),COUNTIFS($C$4:$C$1500,"&gt;=801",$C$4:$C$1500,"&lt;=805",K$4:K$1500,"&gt;"&amp;K82)+1,IF(AND($C82&gt;=701,$C82&lt;=705),COUNTIFS($C$4:$C$1500,"&gt;=701",$C$4:$C$1500,"&lt;=705",K$4:K$1500,"&gt;"&amp;K82)+1,IF(AND($C82&gt;=601,$C82&lt;=606),COUNTIFS($C$4:$C$1500,"&gt;=601",$C$4:$C$1500,"&lt;=606",K$4:K$1500,"&gt;"&amp;K82)+1,"")))))))</f>
        <v/>
      </c>
      <c r="N82" s="99">
        <f>IF(OR($C82="",K82=""),"",IF(OR(AND($C82&gt;=1001,$C82&lt;=1005),AND($C82&gt;=1101,$C82&lt;=1105)),COUNTIFS($C$4:$C$1500,"&gt;=1001",$C$4:$C$1500,"&lt;=1005",K$4:K$1500,"&gt;"&amp;K82)+COUNTIFS($C$4:$C$1500,"&gt;=1101",$C$4:$C$1500,"&lt;=1105",K$4:K$1500,"&gt;"&amp;K82)+1,""))</f>
        <v/>
      </c>
      <c r="O82" s="94" t="n">
        <v>61.97</v>
      </c>
      <c r="P82" s="94" t="n">
        <v>49.17</v>
      </c>
      <c r="Q82" s="94" t="n">
        <v>62.61</v>
      </c>
      <c r="R82" s="94" t="n">
        <v>57.5</v>
      </c>
      <c r="S82" s="94" t="n">
        <v>54.17</v>
      </c>
      <c r="T82" s="99">
        <f>IF(AND(O82&gt;0,O82&lt;36),1,IF(AND(O82&gt;=36,O82&lt;51),2,IF(AND(O82&gt;=51,O82&lt;71),3,IF(AND(O82&gt;=71,O82&lt;=100),4,))))</f>
        <v/>
      </c>
      <c r="U82" s="99">
        <f>IF(AND(P82&gt;0,P82&lt;41),1,IF(AND(P82&gt;=41,P82&lt;56),2,IF(AND(P82&gt;=56,P82&lt;71),3,IF(AND(P82&gt;=71,P82&lt;=100),4,))))</f>
        <v/>
      </c>
      <c r="V82" s="99">
        <f>IF(AND(Q82&gt;0,Q82&lt;41),1,IF(AND(Q82&gt;=41,Q82&lt;56),2,IF(AND(Q82&gt;=56,Q82&lt;71),3,IF(AND(Q82&gt;=71,Q82&lt;=100),4,))))</f>
        <v/>
      </c>
      <c r="W82" s="99">
        <f>IF(AND(R82&gt;0,R82&lt;36),1,IF(AND(R82&gt;=36,R82&lt;51),2,IF(AND(R82&gt;=51,R82&lt;66),3,IF(AND(R82&gt;=66,R82&lt;=100),4,))))</f>
        <v/>
      </c>
      <c r="X82" s="100">
        <f>IF(AND(S82&gt;0,S82&lt;37),1,IF(AND(S82&gt;=37,S82&lt;58),2,IF(AND(S82&gt;=58,S82&lt;71),3,IF(AND(S82&gt;=71,S82&lt;=100),4,))))</f>
        <v/>
      </c>
      <c r="Y82" s="101">
        <f>IF(SUM(AC82:AG82)=0, "", ROUND(((AC82*3+AD82*3+AE82*3+AF82*3+AG82*1)/13)*5,0))</f>
        <v/>
      </c>
      <c r="Z82" s="99">
        <f>IF(OR($C82="",Y82=""),"",COUNTIFS($C$4:$C$1500,$C82,Y$4:Y$1500,"&gt;"&amp;Y82)+1)</f>
        <v/>
      </c>
      <c r="AA82" s="99">
        <f>IF(OR($C82="",Y82=""),"",IF(AND($C82&gt;=1001,$C82&lt;=1005),COUNTIFS($C$4:$C$1500,"&gt;=1001",$C$4:$C$1500,"&lt;=1005",Y$4:Y$1500,"&gt;"&amp;Y82)+1,IF(AND($C82&gt;=1101,$C82&lt;=1105),COUNTIFS($C$4:$C$1500,"&gt;=1101",$C$4:$C$1500,"&lt;=1105",Y$4:Y$1500,"&gt;"&amp;Y82)+1,IF(AND($C82&gt;=901,$C82&lt;=905),COUNTIFS($C$4:$C$1500,"&gt;=901",$C$4:$C$1500,"&lt;=905",Y$4:Y$1500,"&gt;"&amp;Y82)+1,IF(AND($C82&gt;=801,$C82&lt;=805),COUNTIFS($C$4:$C$1500,"&gt;=801",$C$4:$C$1500,"&lt;=805",Y$4:Y$1500,"&gt;"&amp;Y82)+1,IF(AND($C82&gt;=701,$C82&lt;=705),COUNTIFS($C$4:$C$1500,"&gt;=701",$C$4:$C$1500,"&lt;=705",Y$4:Y$1500,"&gt;"&amp;Y82)+1,IF(AND($C82&gt;=601,$C82&lt;=606),COUNTIFS($C$4:$C$1500,"&gt;=601",$C$4:$C$1500,"&lt;=606",Y$4:Y$1500,"&gt;"&amp;Y82)+1,"")))))))</f>
        <v/>
      </c>
      <c r="AB82" s="99">
        <f>IF(OR($C82="",Y82=""),"",IF(OR(AND($C82&gt;=1001,$C82&lt;=1005),AND($C82&gt;=1101,$C82&lt;=1105)),COUNTIFS($C$4:$C$1500,"&gt;=1001",$C$4:$C$1500,"&lt;=1005",Y$4:Y$1500,"&gt;"&amp;Y82)+COUNTIFS($C$4:$C$1500,"&gt;=1101",$C$4:$C$1500,"&lt;=1105",Y$4:Y$1500,"&gt;"&amp;Y82)+1,""))</f>
        <v/>
      </c>
      <c r="AC82" s="94" t="n">
        <v>74.25</v>
      </c>
      <c r="AD82" s="94" t="n">
        <v>60.71</v>
      </c>
      <c r="AE82" s="94" t="n">
        <v>72.38</v>
      </c>
      <c r="AF82" s="94" t="n">
        <v>70</v>
      </c>
      <c r="AG82" s="94" t="n">
        <v>76.67</v>
      </c>
      <c r="AH82" s="99">
        <f>IF(AND(AC82&gt;0,AC82&lt;36),1,IF(AND(AC82&gt;=36,AC82&lt;51),2,IF(AND(AC82&gt;=51,AC82&lt;71),3,IF(AND(AC82&gt;=71,AC82&lt;=100),4,))))</f>
        <v/>
      </c>
      <c r="AI82" s="99">
        <f>IF(AND(AD82&gt;0,AD82&lt;41),1,IF(AND(AD82&gt;=41,AD82&lt;56),2,IF(AND(AD82&gt;=56,AD82&lt;71),3,IF(AND(AD82&gt;=71,AD82&lt;=100),4,))))</f>
        <v/>
      </c>
      <c r="AJ82" s="99">
        <f>IF(AND(AE82&gt;0,AE82&lt;41),1,IF(AND(AE82&gt;=41,AE82&lt;56),2,IF(AND(AE82&gt;=56,AE82&lt;71),3,IF(AND(AE82&gt;=71,AE82&lt;=100),4,))))</f>
        <v/>
      </c>
      <c r="AK82" s="99">
        <f>IF(AND(AF82&gt;0,AF82&lt;36),1,IF(AND(AF82&gt;=36,AF82&lt;51),2,IF(AND(AF82&gt;=51,AF82&lt;66),3,IF(AND(AF82&gt;=66,AF82&lt;=100),4,))))</f>
        <v/>
      </c>
      <c r="AL82" s="100">
        <f>IF(AND(AG82&gt;0,AG82&lt;37),1,IF(AND(AG82&gt;=37,AG82&lt;58),2,IF(AND(AG82&gt;=58,AG82&lt;71),3,IF(AND(AG82&gt;=71,AG82&lt;=100),4,))))</f>
        <v/>
      </c>
      <c r="AM82" s="101">
        <f>IF((Y82&lt;&gt;"")*(K82&lt;&gt;""),Y82-K82,"")</f>
        <v/>
      </c>
      <c r="AN82" s="99">
        <f>IF((Z82&lt;&gt;"")*(L82&lt;&gt;""),Z82-L82,"")</f>
        <v/>
      </c>
      <c r="AO82" s="99">
        <f>IF((AA82&lt;&gt;"")*(M82&lt;&gt;""),AA82-M82,"")</f>
        <v/>
      </c>
      <c r="AP82" s="99">
        <f>IF((AB82&lt;&gt;"")*(N82&lt;&gt;""),AB82-N82,"")</f>
        <v/>
      </c>
      <c r="AQ82" s="94">
        <f>IF((AC82&lt;&gt;"")*(O82&lt;&gt;""),AC82-O82,"")</f>
        <v/>
      </c>
      <c r="AR82" s="94">
        <f>IF((AD82&lt;&gt;"")*(P82&lt;&gt;""),AD82-P82,"")</f>
        <v/>
      </c>
      <c r="AS82" s="94">
        <f>IF((AE82&lt;&gt;"")*(Q82&lt;&gt;""),AE82-Q82,"")</f>
        <v/>
      </c>
      <c r="AT82" s="94">
        <f>IF((AF82&lt;&gt;"")*(R82&lt;&gt;""),AF82-R82,"")</f>
        <v/>
      </c>
      <c r="AU82" s="94">
        <f>IF((AG82&lt;&gt;"")*(S82&lt;&gt;""),AG82-S82,"")</f>
        <v/>
      </c>
      <c r="AV82" s="99">
        <f>IF((AH82&lt;&gt;"")*(T82&lt;&gt;""),AH82-T82,"")</f>
        <v/>
      </c>
      <c r="AW82" s="99">
        <f>IF((AI82&lt;&gt;"")*(U82&lt;&gt;""),AI82-U82,"")</f>
        <v/>
      </c>
      <c r="AX82" s="99">
        <f>IF((AJ82&lt;&gt;"")*(V82&lt;&gt;""),AJ82-V82,"")</f>
        <v/>
      </c>
      <c r="AY82" s="99">
        <f>IF((AK82&lt;&gt;"")*(W82&lt;&gt;""),AK82-W82,"")</f>
        <v/>
      </c>
      <c r="AZ82" s="102">
        <f>IF((AL82&lt;&gt;"")*(X82&lt;&gt;""),AL82-X82,"")</f>
        <v/>
      </c>
      <c r="BA82" s="50">
        <f>IFERROR(__xludf.dummyfunction("AI(""Actúa como un tutor académico y dirígete personalmente al estudiante "" &amp; I82 &amp; "" "" &amp; J82 &amp; "" "" &amp; G82 &amp; "" "" &amp; H82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 &amp; ""'. Diferencias por área: Matemáticas ("" &amp; AQ82 &amp; ""), Ciencias Natura"&amp;"les ("" &amp; AR82 &amp; ""), Sociales ("" &amp; AS82 &amp; ""), Lectura Crítica ("" &amp; AT82 &amp; "") e Inglés ("" &amp; AU82 &amp; ""). Variación en posición: grupo ("" &amp; AN82 &amp; ""), grado ("" &amp; AO82 &amp; "") y media ("" &amp; AP82 &amp; ""). Puntajes Primer Simulacro: Global "" &amp; K82 &amp; "", Mat "" &amp; "&amp;"O4 &amp; "", Cien "" &amp; P82 &amp; "", Soc "" &amp; Q82 &amp; "", Lec "" &amp; R82 &amp; "", Ing "" &amp; S82 &amp; "". Puntajes Segundo Simulacro: Global "" &amp; Y82 &amp; "", Mat "" &amp; AC82 &amp; "", Cien "" &amp; AD82 &amp; "", Soc "" &amp; AE82 &amp; "", Lec "" &amp; AF82 &amp; "", Ing "" &amp; AG82 &amp; "". Escribe un mensaje motivador"&amp;" y breve (máximo 4 líneas)."")
"),"=AI(""Actúa como un tutor académico y dirígete personalmente al estudiante "" &amp; I82 &amp; "" "" &amp; J82 &amp; "" "" &amp; G82 &amp; "" "" &amp; H82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 &amp; ""'. Diferencias por área: Matemáticas ("" &amp; AQ82 &amp; ""), Ciencias Natur"&amp;"ales ("" &amp; AR82 &amp; ""), Sociales ("" &amp; AS82 &amp; ""), Lectura Crítica ("" &amp; AT82 &amp; "") e Inglés ("" &amp; AU82 &amp; ""). Variación en posición: grupo ("" &amp; AN82 &amp; ""), grado ("" &amp; AO82 &amp; "") y media ("" &amp; AP82 &amp; ""). Puntajes Primer Simulacro: Global "" &amp; K82 &amp; "", Mat "" &amp;"&amp;" O82 &amp; "", Cien "" &amp; P82 &amp; "", Soc "" &amp; Q82 &amp; "", Lec "" &amp; R82 &amp; "", Ing "" &amp; S82 &amp; "". Puntajes Segundo Simulacro: Global "" &amp; Y82 &amp; "", Mat "" &amp; AC82 &amp; "", Cien "" &amp; AD82 &amp; "", Soc "" &amp; AE82 &amp; "", Lec "" &amp; AF82 &amp; "", Ing "" &amp; AG82 &amp; "". Escribe un mensaje motivado"&amp;"r y breve (máximo 4 líneas)."")
")</f>
        <v/>
      </c>
    </row>
    <row r="83" ht="15.75" customHeight="1" s="42">
      <c r="A83" s="93" t="n"/>
      <c r="B83" s="94" t="inlineStr">
        <is>
          <t>Bachillerato</t>
        </is>
      </c>
      <c r="C83" s="94" t="n">
        <v>602</v>
      </c>
      <c r="D83" s="94" t="n"/>
      <c r="E83" s="95" t="n"/>
      <c r="F83" s="96">
        <f>TRIM(G83&amp;" "&amp;H83&amp;" "&amp;I83&amp;" "&amp;J83)</f>
        <v/>
      </c>
      <c r="G83" s="94" t="inlineStr">
        <is>
          <t>Carrasquilla</t>
        </is>
      </c>
      <c r="H83" s="94" t="inlineStr">
        <is>
          <t>Diaz</t>
        </is>
      </c>
      <c r="I83" s="94" t="inlineStr">
        <is>
          <t>Emanuel</t>
        </is>
      </c>
      <c r="J83" s="97" t="n"/>
      <c r="K83" s="98">
        <f>IF(SUM(O83:S83)=0, "", ROUND(((O83*3+P83*3+Q83*3+R83*3+S83*1)/13)*5,0))</f>
        <v/>
      </c>
      <c r="L83" s="99">
        <f>IF(OR($C83="",K83=""),"",COUNTIFS($C$4:$C$1500,$C83,K$4:K$1500,"&gt;"&amp;K83)+1)</f>
        <v/>
      </c>
      <c r="M83" s="99">
        <f>IF(OR($C83="",K83=""),"",IF(AND($C83&gt;=1001,$C83&lt;=1005),COUNTIFS($C$4:$C$1500,"&gt;=1001",$C$4:$C$1500,"&lt;=1005",K$4:K$1500,"&gt;"&amp;K83)+1,IF(AND($C83&gt;=1101,$C83&lt;=1105),COUNTIFS($C$4:$C$1500,"&gt;=1101",$C$4:$C$1500,"&lt;=1105",K$4:K$1500,"&gt;"&amp;K83)+1,IF(AND($C83&gt;=901,$C83&lt;=905),COUNTIFS($C$4:$C$1500,"&gt;=901",$C$4:$C$1500,"&lt;=905",K$4:K$1500,"&gt;"&amp;K83)+1,IF(AND($C83&gt;=801,$C83&lt;=805),COUNTIFS($C$4:$C$1500,"&gt;=801",$C$4:$C$1500,"&lt;=805",K$4:K$1500,"&gt;"&amp;K83)+1,IF(AND($C83&gt;=701,$C83&lt;=705),COUNTIFS($C$4:$C$1500,"&gt;=701",$C$4:$C$1500,"&lt;=705",K$4:K$1500,"&gt;"&amp;K83)+1,IF(AND($C83&gt;=601,$C83&lt;=606),COUNTIFS($C$4:$C$1500,"&gt;=601",$C$4:$C$1500,"&lt;=606",K$4:K$1500,"&gt;"&amp;K83)+1,"")))))))</f>
        <v/>
      </c>
      <c r="N83" s="99">
        <f>IF(OR($C83="",K83=""),"",IF(OR(AND($C83&gt;=1001,$C83&lt;=1005),AND($C83&gt;=1101,$C83&lt;=1105)),COUNTIFS($C$4:$C$1500,"&gt;=1001",$C$4:$C$1500,"&lt;=1005",K$4:K$1500,"&gt;"&amp;K83)+COUNTIFS($C$4:$C$1500,"&gt;=1101",$C$4:$C$1500,"&lt;=1105",K$4:K$1500,"&gt;"&amp;K83)+1,""))</f>
        <v/>
      </c>
      <c r="O83" s="94" t="n">
        <v>19.66</v>
      </c>
      <c r="P83" s="94" t="n">
        <v>41.67</v>
      </c>
      <c r="Q83" s="94" t="n">
        <v>33.19</v>
      </c>
      <c r="R83" s="94" t="n">
        <v>43.13</v>
      </c>
      <c r="S83" s="94" t="n">
        <v>48.75</v>
      </c>
      <c r="T83" s="99">
        <f>IF(AND(O83&gt;0,O83&lt;36),1,IF(AND(O83&gt;=36,O83&lt;51),2,IF(AND(O83&gt;=51,O83&lt;71),3,IF(AND(O83&gt;=71,O83&lt;=100),4,))))</f>
        <v/>
      </c>
      <c r="U83" s="99">
        <f>IF(AND(P83&gt;0,P83&lt;41),1,IF(AND(P83&gt;=41,P83&lt;56),2,IF(AND(P83&gt;=56,P83&lt;71),3,IF(AND(P83&gt;=71,P83&lt;=100),4,))))</f>
        <v/>
      </c>
      <c r="V83" s="99">
        <f>IF(AND(Q83&gt;0,Q83&lt;41),1,IF(AND(Q83&gt;=41,Q83&lt;56),2,IF(AND(Q83&gt;=56,Q83&lt;71),3,IF(AND(Q83&gt;=71,Q83&lt;=100),4,))))</f>
        <v/>
      </c>
      <c r="W83" s="99">
        <f>IF(AND(R83&gt;0,R83&lt;36),1,IF(AND(R83&gt;=36,R83&lt;51),2,IF(AND(R83&gt;=51,R83&lt;66),3,IF(AND(R83&gt;=66,R83&lt;=100),4,))))</f>
        <v/>
      </c>
      <c r="X83" s="100">
        <f>IF(AND(S83&gt;0,S83&lt;37),1,IF(AND(S83&gt;=37,S83&lt;58),2,IF(AND(S83&gt;=58,S83&lt;71),3,IF(AND(S83&gt;=71,S83&lt;=100),4,))))</f>
        <v/>
      </c>
      <c r="Y83" s="101">
        <f>IF(SUM(AC83:AG83)=0, "", ROUND(((AC83*3+AD83*3+AE83*3+AF83*3+AG83*1)/13)*5,0))</f>
        <v/>
      </c>
      <c r="Z83" s="99">
        <f>IF(OR($C83="",Y83=""),"",COUNTIFS($C$4:$C$1500,$C83,Y$4:Y$1500,"&gt;"&amp;Y83)+1)</f>
        <v/>
      </c>
      <c r="AA83" s="99">
        <f>IF(OR($C83="",Y83=""),"",IF(AND($C83&gt;=1001,$C83&lt;=1005),COUNTIFS($C$4:$C$1500,"&gt;=1001",$C$4:$C$1500,"&lt;=1005",Y$4:Y$1500,"&gt;"&amp;Y83)+1,IF(AND($C83&gt;=1101,$C83&lt;=1105),COUNTIFS($C$4:$C$1500,"&gt;=1101",$C$4:$C$1500,"&lt;=1105",Y$4:Y$1500,"&gt;"&amp;Y83)+1,IF(AND($C83&gt;=901,$C83&lt;=905),COUNTIFS($C$4:$C$1500,"&gt;=901",$C$4:$C$1500,"&lt;=905",Y$4:Y$1500,"&gt;"&amp;Y83)+1,IF(AND($C83&gt;=801,$C83&lt;=805),COUNTIFS($C$4:$C$1500,"&gt;=801",$C$4:$C$1500,"&lt;=805",Y$4:Y$1500,"&gt;"&amp;Y83)+1,IF(AND($C83&gt;=701,$C83&lt;=705),COUNTIFS($C$4:$C$1500,"&gt;=701",$C$4:$C$1500,"&lt;=705",Y$4:Y$1500,"&gt;"&amp;Y83)+1,IF(AND($C83&gt;=601,$C83&lt;=606),COUNTIFS($C$4:$C$1500,"&gt;=601",$C$4:$C$1500,"&lt;=606",Y$4:Y$1500,"&gt;"&amp;Y83)+1,"")))))))</f>
        <v/>
      </c>
      <c r="AB83" s="99">
        <f>IF(OR($C83="",Y83=""),"",IF(OR(AND($C83&gt;=1001,$C83&lt;=1005),AND($C83&gt;=1101,$C83&lt;=1105)),COUNTIFS($C$4:$C$1500,"&gt;=1001",$C$4:$C$1500,"&lt;=1005",Y$4:Y$1500,"&gt;"&amp;Y83)+COUNTIFS($C$4:$C$1500,"&gt;=1101",$C$4:$C$1500,"&lt;=1105",Y$4:Y$1500,"&gt;"&amp;Y83)+1,""))</f>
        <v/>
      </c>
      <c r="AC83" s="94" t="n">
        <v>31.5</v>
      </c>
      <c r="AD83" s="94" t="n">
        <v>44.94</v>
      </c>
      <c r="AE83" s="94" t="n">
        <v>38.5</v>
      </c>
      <c r="AF83" s="94" t="n">
        <v>21.88</v>
      </c>
      <c r="AG83" s="94" t="n">
        <v>36.67</v>
      </c>
      <c r="AH83" s="99">
        <f>IF(AND(AC83&gt;0,AC83&lt;36),1,IF(AND(AC83&gt;=36,AC83&lt;51),2,IF(AND(AC83&gt;=51,AC83&lt;71),3,IF(AND(AC83&gt;=71,AC83&lt;=100),4,))))</f>
        <v/>
      </c>
      <c r="AI83" s="99">
        <f>IF(AND(AD83&gt;0,AD83&lt;41),1,IF(AND(AD83&gt;=41,AD83&lt;56),2,IF(AND(AD83&gt;=56,AD83&lt;71),3,IF(AND(AD83&gt;=71,AD83&lt;=100),4,))))</f>
        <v/>
      </c>
      <c r="AJ83" s="99">
        <f>IF(AND(AE83&gt;0,AE83&lt;41),1,IF(AND(AE83&gt;=41,AE83&lt;56),2,IF(AND(AE83&gt;=56,AE83&lt;71),3,IF(AND(AE83&gt;=71,AE83&lt;=100),4,))))</f>
        <v/>
      </c>
      <c r="AK83" s="99">
        <f>IF(AND(AF83&gt;0,AF83&lt;36),1,IF(AND(AF83&gt;=36,AF83&lt;51),2,IF(AND(AF83&gt;=51,AF83&lt;66),3,IF(AND(AF83&gt;=66,AF83&lt;=100),4,))))</f>
        <v/>
      </c>
      <c r="AL83" s="100">
        <f>IF(AND(AG83&gt;0,AG83&lt;37),1,IF(AND(AG83&gt;=37,AG83&lt;58),2,IF(AND(AG83&gt;=58,AG83&lt;71),3,IF(AND(AG83&gt;=71,AG83&lt;=100),4,))))</f>
        <v/>
      </c>
      <c r="AM83" s="101">
        <f>IF((Y83&lt;&gt;"")*(K83&lt;&gt;""),Y83-K83,"")</f>
        <v/>
      </c>
      <c r="AN83" s="99">
        <f>IF((Z83&lt;&gt;"")*(L83&lt;&gt;""),Z83-L83,"")</f>
        <v/>
      </c>
      <c r="AO83" s="99">
        <f>IF((AA83&lt;&gt;"")*(M83&lt;&gt;""),AA83-M83,"")</f>
        <v/>
      </c>
      <c r="AP83" s="99">
        <f>IF((AB83&lt;&gt;"")*(N83&lt;&gt;""),AB83-N83,"")</f>
        <v/>
      </c>
      <c r="AQ83" s="94">
        <f>IF((AC83&lt;&gt;"")*(O83&lt;&gt;""),AC83-O83,"")</f>
        <v/>
      </c>
      <c r="AR83" s="94">
        <f>IF((AD83&lt;&gt;"")*(P83&lt;&gt;""),AD83-P83,"")</f>
        <v/>
      </c>
      <c r="AS83" s="94">
        <f>IF((AE83&lt;&gt;"")*(Q83&lt;&gt;""),AE83-Q83,"")</f>
        <v/>
      </c>
      <c r="AT83" s="94">
        <f>IF((AF83&lt;&gt;"")*(R83&lt;&gt;""),AF83-R83,"")</f>
        <v/>
      </c>
      <c r="AU83" s="94">
        <f>IF((AG83&lt;&gt;"")*(S83&lt;&gt;""),AG83-S83,"")</f>
        <v/>
      </c>
      <c r="AV83" s="99">
        <f>IF((AH83&lt;&gt;"")*(T83&lt;&gt;""),AH83-T83,"")</f>
        <v/>
      </c>
      <c r="AW83" s="99">
        <f>IF((AI83&lt;&gt;"")*(U83&lt;&gt;""),AI83-U83,"")</f>
        <v/>
      </c>
      <c r="AX83" s="99">
        <f>IF((AJ83&lt;&gt;"")*(V83&lt;&gt;""),AJ83-V83,"")</f>
        <v/>
      </c>
      <c r="AY83" s="99">
        <f>IF((AK83&lt;&gt;"")*(W83&lt;&gt;""),AK83-W83,"")</f>
        <v/>
      </c>
      <c r="AZ83" s="102">
        <f>IF((AL83&lt;&gt;"")*(X83&lt;&gt;""),AL83-X83,"")</f>
        <v/>
      </c>
      <c r="BA83" s="50">
        <f>IFERROR(__xludf.dummyfunction("AI(""Actúa como un tutor académico y dirígete personalmente al estudiante "" &amp; I83 &amp; "" "" &amp; J83 &amp; "" "" &amp; G83 &amp; "" "" &amp; H83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 &amp; ""'. Diferencias por área: Matemáticas ("" &amp; AQ83 &amp; ""), Ciencias Natura"&amp;"les ("" &amp; AR83 &amp; ""), Sociales ("" &amp; AS83 &amp; ""), Lectura Crítica ("" &amp; AT83 &amp; "") e Inglés ("" &amp; AU83 &amp; ""). Variación en posición: grupo ("" &amp; AN83 &amp; ""), grado ("" &amp; AO83 &amp; "") y media ("" &amp; AP83 &amp; ""). Puntajes Primer Simulacro: Global "" &amp; K83 &amp; "", Mat "" &amp; "&amp;"O4 &amp; "", Cien "" &amp; P83 &amp; "", Soc "" &amp; Q83 &amp; "", Lec "" &amp; R83 &amp; "", Ing "" &amp; S83 &amp; "". Puntajes Segundo Simulacro: Global "" &amp; Y83 &amp; "", Mat "" &amp; AC83 &amp; "", Cien "" &amp; AD83 &amp; "", Soc "" &amp; AE83 &amp; "", Lec "" &amp; AF83 &amp; "", Ing "" &amp; AG83 &amp; "". Escribe un mensaje motivador"&amp;" y breve (máximo 4 líneas)."")
"),"=AI(""Actúa como un tutor académico y dirígete personalmente al estudiante "" &amp; I83 &amp; "" "" &amp; J83 &amp; "" "" &amp; G83 &amp; "" "" &amp; H83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 &amp; ""'. Diferencias por área: Matemáticas ("" &amp; AQ83 &amp; ""), Ciencias Natur"&amp;"ales ("" &amp; AR83 &amp; ""), Sociales ("" &amp; AS83 &amp; ""), Lectura Crítica ("" &amp; AT83 &amp; "") e Inglés ("" &amp; AU83 &amp; ""). Variación en posición: grupo ("" &amp; AN83 &amp; ""), grado ("" &amp; AO83 &amp; "") y media ("" &amp; AP83 &amp; ""). Puntajes Primer Simulacro: Global "" &amp; K83 &amp; "", Mat "" &amp;"&amp;" O83 &amp; "", Cien "" &amp; P83 &amp; "", Soc "" &amp; Q83 &amp; "", Lec "" &amp; R83 &amp; "", Ing "" &amp; S83 &amp; "". Puntajes Segundo Simulacro: Global "" &amp; Y83 &amp; "", Mat "" &amp; AC83 &amp; "", Cien "" &amp; AD83 &amp; "", Soc "" &amp; AE83 &amp; "", Lec "" &amp; AF83 &amp; "", Ing "" &amp; AG83 &amp; "". Escribe un mensaje motivado"&amp;"r y breve (máximo 4 líneas)."")
")</f>
        <v/>
      </c>
    </row>
    <row r="84" ht="15.75" customHeight="1" s="42">
      <c r="A84" s="93" t="n"/>
      <c r="B84" s="94" t="inlineStr">
        <is>
          <t>Bachillerato</t>
        </is>
      </c>
      <c r="C84" s="94" t="n">
        <v>603</v>
      </c>
      <c r="D84" s="94" t="n"/>
      <c r="E84" s="95" t="n"/>
      <c r="F84" s="96">
        <f>TRIM(G84&amp;" "&amp;H84&amp;" "&amp;I84&amp;" "&amp;J84)</f>
        <v/>
      </c>
      <c r="G84" s="94" t="inlineStr">
        <is>
          <t>Cañola</t>
        </is>
      </c>
      <c r="H84" s="94" t="inlineStr">
        <is>
          <t>Fernández</t>
        </is>
      </c>
      <c r="I84" s="94" t="inlineStr">
        <is>
          <t>Salomé</t>
        </is>
      </c>
      <c r="J84" s="97" t="n"/>
      <c r="K84" s="98">
        <f>IF(SUM(O84:S84)=0, "", ROUND(((O84*3+P84*3+Q84*3+R84*3+S84*1)/13)*5,0))</f>
        <v/>
      </c>
      <c r="L84" s="99">
        <f>IF(OR($C84="",K84=""),"",COUNTIFS($C$4:$C$1500,$C84,K$4:K$1500,"&gt;"&amp;K84)+1)</f>
        <v/>
      </c>
      <c r="M84" s="99">
        <f>IF(OR($C84="",K84=""),"",IF(AND($C84&gt;=1001,$C84&lt;=1005),COUNTIFS($C$4:$C$1500,"&gt;=1001",$C$4:$C$1500,"&lt;=1005",K$4:K$1500,"&gt;"&amp;K84)+1,IF(AND($C84&gt;=1101,$C84&lt;=1105),COUNTIFS($C$4:$C$1500,"&gt;=1101",$C$4:$C$1500,"&lt;=1105",K$4:K$1500,"&gt;"&amp;K84)+1,IF(AND($C84&gt;=901,$C84&lt;=905),COUNTIFS($C$4:$C$1500,"&gt;=901",$C$4:$C$1500,"&lt;=905",K$4:K$1500,"&gt;"&amp;K84)+1,IF(AND($C84&gt;=801,$C84&lt;=805),COUNTIFS($C$4:$C$1500,"&gt;=801",$C$4:$C$1500,"&lt;=805",K$4:K$1500,"&gt;"&amp;K84)+1,IF(AND($C84&gt;=701,$C84&lt;=705),COUNTIFS($C$4:$C$1500,"&gt;=701",$C$4:$C$1500,"&lt;=705",K$4:K$1500,"&gt;"&amp;K84)+1,IF(AND($C84&gt;=601,$C84&lt;=606),COUNTIFS($C$4:$C$1500,"&gt;=601",$C$4:$C$1500,"&lt;=606",K$4:K$1500,"&gt;"&amp;K84)+1,"")))))))</f>
        <v/>
      </c>
      <c r="N84" s="99">
        <f>IF(OR($C84="",K84=""),"",IF(OR(AND($C84&gt;=1001,$C84&lt;=1005),AND($C84&gt;=1101,$C84&lt;=1105)),COUNTIFS($C$4:$C$1500,"&gt;=1001",$C$4:$C$1500,"&lt;=1005",K$4:K$1500,"&gt;"&amp;K84)+COUNTIFS($C$4:$C$1500,"&gt;=1101",$C$4:$C$1500,"&lt;=1105",K$4:K$1500,"&gt;"&amp;K84)+1,""))</f>
        <v/>
      </c>
      <c r="O84" s="94" t="n">
        <v>47.29</v>
      </c>
      <c r="P84" s="94" t="n">
        <v>46.04</v>
      </c>
      <c r="Q84" s="94" t="n">
        <v>31.93</v>
      </c>
      <c r="R84" s="94" t="n">
        <v>47.92</v>
      </c>
      <c r="S84" s="94" t="n">
        <v>48.75</v>
      </c>
      <c r="T84" s="99">
        <f>IF(AND(O84&gt;0,O84&lt;36),1,IF(AND(O84&gt;=36,O84&lt;51),2,IF(AND(O84&gt;=51,O84&lt;71),3,IF(AND(O84&gt;=71,O84&lt;=100),4,))))</f>
        <v/>
      </c>
      <c r="U84" s="99">
        <f>IF(AND(P84&gt;0,P84&lt;41),1,IF(AND(P84&gt;=41,P84&lt;56),2,IF(AND(P84&gt;=56,P84&lt;71),3,IF(AND(P84&gt;=71,P84&lt;=100),4,))))</f>
        <v/>
      </c>
      <c r="V84" s="99">
        <f>IF(AND(Q84&gt;0,Q84&lt;41),1,IF(AND(Q84&gt;=41,Q84&lt;56),2,IF(AND(Q84&gt;=56,Q84&lt;71),3,IF(AND(Q84&gt;=71,Q84&lt;=100),4,))))</f>
        <v/>
      </c>
      <c r="W84" s="99">
        <f>IF(AND(R84&gt;0,R84&lt;36),1,IF(AND(R84&gt;=36,R84&lt;51),2,IF(AND(R84&gt;=51,R84&lt;66),3,IF(AND(R84&gt;=66,R84&lt;=100),4,))))</f>
        <v/>
      </c>
      <c r="X84" s="100">
        <f>IF(AND(S84&gt;0,S84&lt;37),1,IF(AND(S84&gt;=37,S84&lt;58),2,IF(AND(S84&gt;=58,S84&lt;71),3,IF(AND(S84&gt;=71,S84&lt;=100),4,))))</f>
        <v/>
      </c>
      <c r="Y84" s="101">
        <f>IF(SUM(AC84:AG84)=0, "", ROUND(((AC84*3+AD84*3+AE84*3+AF84*3+AG84*1)/13)*5,0))</f>
        <v/>
      </c>
      <c r="Z84" s="99">
        <f>IF(OR($C84="",Y84=""),"",COUNTIFS($C$4:$C$1500,$C84,Y$4:Y$1500,"&gt;"&amp;Y84)+1)</f>
        <v/>
      </c>
      <c r="AA84" s="99">
        <f>IF(OR($C84="",Y84=""),"",IF(AND($C84&gt;=1001,$C84&lt;=1005),COUNTIFS($C$4:$C$1500,"&gt;=1001",$C$4:$C$1500,"&lt;=1005",Y$4:Y$1500,"&gt;"&amp;Y84)+1,IF(AND($C84&gt;=1101,$C84&lt;=1105),COUNTIFS($C$4:$C$1500,"&gt;=1101",$C$4:$C$1500,"&lt;=1105",Y$4:Y$1500,"&gt;"&amp;Y84)+1,IF(AND($C84&gt;=901,$C84&lt;=905),COUNTIFS($C$4:$C$1500,"&gt;=901",$C$4:$C$1500,"&lt;=905",Y$4:Y$1500,"&gt;"&amp;Y84)+1,IF(AND($C84&gt;=801,$C84&lt;=805),COUNTIFS($C$4:$C$1500,"&gt;=801",$C$4:$C$1500,"&lt;=805",Y$4:Y$1500,"&gt;"&amp;Y84)+1,IF(AND($C84&gt;=701,$C84&lt;=705),COUNTIFS($C$4:$C$1500,"&gt;=701",$C$4:$C$1500,"&lt;=705",Y$4:Y$1500,"&gt;"&amp;Y84)+1,IF(AND($C84&gt;=601,$C84&lt;=606),COUNTIFS($C$4:$C$1500,"&gt;=601",$C$4:$C$1500,"&lt;=606",Y$4:Y$1500,"&gt;"&amp;Y84)+1,"")))))))</f>
        <v/>
      </c>
      <c r="AB84" s="99">
        <f>IF(OR($C84="",Y84=""),"",IF(OR(AND($C84&gt;=1001,$C84&lt;=1005),AND($C84&gt;=1101,$C84&lt;=1105)),COUNTIFS($C$4:$C$1500,"&gt;=1001",$C$4:$C$1500,"&lt;=1005",Y$4:Y$1500,"&gt;"&amp;Y84)+COUNTIFS($C$4:$C$1500,"&gt;=1101",$C$4:$C$1500,"&lt;=1105",Y$4:Y$1500,"&gt;"&amp;Y84)+1,""))</f>
        <v/>
      </c>
      <c r="AC84" s="94" t="n">
        <v>48</v>
      </c>
      <c r="AD84" s="94" t="n">
        <v>76</v>
      </c>
      <c r="AE84" s="94" t="n">
        <v>72</v>
      </c>
      <c r="AF84" s="94" t="n">
        <v>70</v>
      </c>
      <c r="AG84" s="94" t="n">
        <v>79</v>
      </c>
      <c r="AH84" s="99">
        <f>IF(AND(AC84&gt;0,AC84&lt;36),1,IF(AND(AC84&gt;=36,AC84&lt;51),2,IF(AND(AC84&gt;=51,AC84&lt;71),3,IF(AND(AC84&gt;=71,AC84&lt;=100),4,))))</f>
        <v/>
      </c>
      <c r="AI84" s="99">
        <f>IF(AND(AD84&gt;0,AD84&lt;41),1,IF(AND(AD84&gt;=41,AD84&lt;56),2,IF(AND(AD84&gt;=56,AD84&lt;71),3,IF(AND(AD84&gt;=71,AD84&lt;=100),4,))))</f>
        <v/>
      </c>
      <c r="AJ84" s="99">
        <f>IF(AND(AE84&gt;0,AE84&lt;41),1,IF(AND(AE84&gt;=41,AE84&lt;56),2,IF(AND(AE84&gt;=56,AE84&lt;71),3,IF(AND(AE84&gt;=71,AE84&lt;=100),4,))))</f>
        <v/>
      </c>
      <c r="AK84" s="99">
        <f>IF(AND(AF84&gt;0,AF84&lt;36),1,IF(AND(AF84&gt;=36,AF84&lt;51),2,IF(AND(AF84&gt;=51,AF84&lt;66),3,IF(AND(AF84&gt;=66,AF84&lt;=100),4,))))</f>
        <v/>
      </c>
      <c r="AL84" s="100">
        <f>IF(AND(AG84&gt;0,AG84&lt;37),1,IF(AND(AG84&gt;=37,AG84&lt;58),2,IF(AND(AG84&gt;=58,AG84&lt;71),3,IF(AND(AG84&gt;=71,AG84&lt;=100),4,))))</f>
        <v/>
      </c>
      <c r="AM84" s="101">
        <f>IF((Y84&lt;&gt;"")*(K84&lt;&gt;""),Y84-K84,"")</f>
        <v/>
      </c>
      <c r="AN84" s="99">
        <f>IF((Z84&lt;&gt;"")*(L84&lt;&gt;""),Z84-L84,"")</f>
        <v/>
      </c>
      <c r="AO84" s="99">
        <f>IF((AA84&lt;&gt;"")*(M84&lt;&gt;""),AA84-M84,"")</f>
        <v/>
      </c>
      <c r="AP84" s="99">
        <f>IF((AB84&lt;&gt;"")*(N84&lt;&gt;""),AB84-N84,"")</f>
        <v/>
      </c>
      <c r="AQ84" s="94">
        <f>IF((AC84&lt;&gt;"")*(O84&lt;&gt;""),AC84-O84,"")</f>
        <v/>
      </c>
      <c r="AR84" s="94">
        <f>IF((AD84&lt;&gt;"")*(P84&lt;&gt;""),AD84-P84,"")</f>
        <v/>
      </c>
      <c r="AS84" s="94">
        <f>IF((AE84&lt;&gt;"")*(Q84&lt;&gt;""),AE84-Q84,"")</f>
        <v/>
      </c>
      <c r="AT84" s="94">
        <f>IF((AF84&lt;&gt;"")*(R84&lt;&gt;""),AF84-R84,"")</f>
        <v/>
      </c>
      <c r="AU84" s="94">
        <f>IF((AG84&lt;&gt;"")*(S84&lt;&gt;""),AG84-S84,"")</f>
        <v/>
      </c>
      <c r="AV84" s="99">
        <f>IF((AH84&lt;&gt;"")*(T84&lt;&gt;""),AH84-T84,"")</f>
        <v/>
      </c>
      <c r="AW84" s="99">
        <f>IF((AI84&lt;&gt;"")*(U84&lt;&gt;""),AI84-U84,"")</f>
        <v/>
      </c>
      <c r="AX84" s="99">
        <f>IF((AJ84&lt;&gt;"")*(V84&lt;&gt;""),AJ84-V84,"")</f>
        <v/>
      </c>
      <c r="AY84" s="99">
        <f>IF((AK84&lt;&gt;"")*(W84&lt;&gt;""),AK84-W84,"")</f>
        <v/>
      </c>
      <c r="AZ84" s="102">
        <f>IF((AL84&lt;&gt;"")*(X84&lt;&gt;""),AL84-X84,"")</f>
        <v/>
      </c>
      <c r="BA84" s="50">
        <f>IFERROR(__xludf.dummyfunction("AI(""Actúa como un tutor académico y dirígete personalmente al estudiante "" &amp; I84 &amp; "" "" &amp; J84 &amp; "" "" &amp; G84 &amp; "" "" &amp; H84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 &amp; ""'. Diferencias por área: Matemáticas ("" &amp; AQ84 &amp; ""), Ciencias Natura"&amp;"les ("" &amp; AR84 &amp; ""), Sociales ("" &amp; AS84 &amp; ""), Lectura Crítica ("" &amp; AT84 &amp; "") e Inglés ("" &amp; AU84 &amp; ""). Variación en posición: grupo ("" &amp; AN84 &amp; ""), grado ("" &amp; AO84 &amp; "") y media ("" &amp; AP84 &amp; ""). Puntajes Primer Simulacro: Global "" &amp; K84 &amp; "", Mat "" &amp; "&amp;"O4 &amp; "", Cien "" &amp; P84 &amp; "", Soc "" &amp; Q84 &amp; "", Lec "" &amp; R84 &amp; "", Ing "" &amp; S84 &amp; "". Puntajes Segundo Simulacro: Global "" &amp; Y84 &amp; "", Mat "" &amp; AC84 &amp; "", Cien "" &amp; AD84 &amp; "", Soc "" &amp; AE84 &amp; "", Lec "" &amp; AF84 &amp; "", Ing "" &amp; AG84 &amp; "". Escribe un mensaje motivador"&amp;" y breve (máximo 4 líneas)."")
"),"=AI(""Actúa como un tutor académico y dirígete personalmente al estudiante "" &amp; I84 &amp; "" "" &amp; J84 &amp; "" "" &amp; G84 &amp; "" "" &amp; H84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 &amp; ""'. Diferencias por área: Matemáticas ("" &amp; AQ84 &amp; ""), Ciencias Natur"&amp;"ales ("" &amp; AR84 &amp; ""), Sociales ("" &amp; AS84 &amp; ""), Lectura Crítica ("" &amp; AT84 &amp; "") e Inglés ("" &amp; AU84 &amp; ""). Variación en posición: grupo ("" &amp; AN84 &amp; ""), grado ("" &amp; AO84 &amp; "") y media ("" &amp; AP84 &amp; ""). Puntajes Primer Simulacro: Global "" &amp; K84 &amp; "", Mat "" &amp;"&amp;" O84 &amp; "", Cien "" &amp; P84 &amp; "", Soc "" &amp; Q84 &amp; "", Lec "" &amp; R84 &amp; "", Ing "" &amp; S84 &amp; "". Puntajes Segundo Simulacro: Global "" &amp; Y84 &amp; "", Mat "" &amp; AC84 &amp; "", Cien "" &amp; AD84 &amp; "", Soc "" &amp; AE84 &amp; "", Lec "" &amp; AF84 &amp; "", Ing "" &amp; AG84 &amp; "". Escribe un mensaje motivado"&amp;"r y breve (máximo 4 líneas)."")
")</f>
        <v/>
      </c>
    </row>
    <row r="85" ht="15.75" customHeight="1" s="42">
      <c r="A85" s="93" t="n"/>
      <c r="B85" s="94" t="inlineStr">
        <is>
          <t>Bachillerato</t>
        </is>
      </c>
      <c r="C85" s="94" t="n">
        <v>603</v>
      </c>
      <c r="D85" s="94" t="n"/>
      <c r="E85" s="95" t="n"/>
      <c r="F85" s="96">
        <f>TRIM(G85&amp;" "&amp;H85&amp;" "&amp;I85&amp;" "&amp;J85)</f>
        <v/>
      </c>
      <c r="G85" s="94" t="inlineStr">
        <is>
          <t>Correa</t>
        </is>
      </c>
      <c r="H85" s="94" t="inlineStr">
        <is>
          <t>Quiroz</t>
        </is>
      </c>
      <c r="I85" s="94" t="inlineStr">
        <is>
          <t>Anaisabel</t>
        </is>
      </c>
      <c r="J85" s="97" t="n"/>
      <c r="K85" s="98">
        <f>IF(SUM(O85:S85)=0, "", ROUND(((O85*3+P85*3+Q85*3+R85*3+S85*1)/13)*5,0))</f>
        <v/>
      </c>
      <c r="L85" s="99">
        <f>IF(OR($C85="",K85=""),"",COUNTIFS($C$4:$C$1500,$C85,K$4:K$1500,"&gt;"&amp;K85)+1)</f>
        <v/>
      </c>
      <c r="M85" s="99">
        <f>IF(OR($C85="",K85=""),"",IF(AND($C85&gt;=1001,$C85&lt;=1005),COUNTIFS($C$4:$C$1500,"&gt;=1001",$C$4:$C$1500,"&lt;=1005",K$4:K$1500,"&gt;"&amp;K85)+1,IF(AND($C85&gt;=1101,$C85&lt;=1105),COUNTIFS($C$4:$C$1500,"&gt;=1101",$C$4:$C$1500,"&lt;=1105",K$4:K$1500,"&gt;"&amp;K85)+1,IF(AND($C85&gt;=901,$C85&lt;=905),COUNTIFS($C$4:$C$1500,"&gt;=901",$C$4:$C$1500,"&lt;=905",K$4:K$1500,"&gt;"&amp;K85)+1,IF(AND($C85&gt;=801,$C85&lt;=805),COUNTIFS($C$4:$C$1500,"&gt;=801",$C$4:$C$1500,"&lt;=805",K$4:K$1500,"&gt;"&amp;K85)+1,IF(AND($C85&gt;=701,$C85&lt;=705),COUNTIFS($C$4:$C$1500,"&gt;=701",$C$4:$C$1500,"&lt;=705",K$4:K$1500,"&gt;"&amp;K85)+1,IF(AND($C85&gt;=601,$C85&lt;=606),COUNTIFS($C$4:$C$1500,"&gt;=601",$C$4:$C$1500,"&lt;=606",K$4:K$1500,"&gt;"&amp;K85)+1,"")))))))</f>
        <v/>
      </c>
      <c r="N85" s="99">
        <f>IF(OR($C85="",K85=""),"",IF(OR(AND($C85&gt;=1001,$C85&lt;=1005),AND($C85&gt;=1101,$C85&lt;=1105)),COUNTIFS($C$4:$C$1500,"&gt;=1001",$C$4:$C$1500,"&lt;=1005",K$4:K$1500,"&gt;"&amp;K85)+COUNTIFS($C$4:$C$1500,"&gt;=1101",$C$4:$C$1500,"&lt;=1105",K$4:K$1500,"&gt;"&amp;K85)+1,""))</f>
        <v/>
      </c>
      <c r="O85" s="94" t="n">
        <v>68.45</v>
      </c>
      <c r="P85" s="94" t="n">
        <v>70.83</v>
      </c>
      <c r="Q85" s="94" t="n">
        <v>76.89</v>
      </c>
      <c r="R85" s="94" t="n">
        <v>52.71</v>
      </c>
      <c r="S85" s="94" t="n">
        <v>48.75</v>
      </c>
      <c r="T85" s="99">
        <f>IF(AND(O85&gt;0,O85&lt;36),1,IF(AND(O85&gt;=36,O85&lt;51),2,IF(AND(O85&gt;=51,O85&lt;71),3,IF(AND(O85&gt;=71,O85&lt;=100),4,))))</f>
        <v/>
      </c>
      <c r="U85" s="99">
        <f>IF(AND(P85&gt;0,P85&lt;41),1,IF(AND(P85&gt;=41,P85&lt;56),2,IF(AND(P85&gt;=56,P85&lt;71),3,IF(AND(P85&gt;=71,P85&lt;=100),4,))))</f>
        <v/>
      </c>
      <c r="V85" s="99">
        <f>IF(AND(Q85&gt;0,Q85&lt;41),1,IF(AND(Q85&gt;=41,Q85&lt;56),2,IF(AND(Q85&gt;=56,Q85&lt;71),3,IF(AND(Q85&gt;=71,Q85&lt;=100),4,))))</f>
        <v/>
      </c>
      <c r="W85" s="99">
        <f>IF(AND(R85&gt;0,R85&lt;36),1,IF(AND(R85&gt;=36,R85&lt;51),2,IF(AND(R85&gt;=51,R85&lt;66),3,IF(AND(R85&gt;=66,R85&lt;=100),4,))))</f>
        <v/>
      </c>
      <c r="X85" s="100">
        <f>IF(AND(S85&gt;0,S85&lt;37),1,IF(AND(S85&gt;=37,S85&lt;58),2,IF(AND(S85&gt;=58,S85&lt;71),3,IF(AND(S85&gt;=71,S85&lt;=100),4,))))</f>
        <v/>
      </c>
      <c r="Y85" s="101">
        <f>IF(SUM(AC85:AG85)=0, "", ROUND(((AC85*3+AD85*3+AE85*3+AF85*3+AG85*1)/13)*5,0))</f>
        <v/>
      </c>
      <c r="Z85" s="99">
        <f>IF(OR($C85="",Y85=""),"",COUNTIFS($C$4:$C$1500,$C85,Y$4:Y$1500,"&gt;"&amp;Y85)+1)</f>
        <v/>
      </c>
      <c r="AA85" s="99">
        <f>IF(OR($C85="",Y85=""),"",IF(AND($C85&gt;=1001,$C85&lt;=1005),COUNTIFS($C$4:$C$1500,"&gt;=1001",$C$4:$C$1500,"&lt;=1005",Y$4:Y$1500,"&gt;"&amp;Y85)+1,IF(AND($C85&gt;=1101,$C85&lt;=1105),COUNTIFS($C$4:$C$1500,"&gt;=1101",$C$4:$C$1500,"&lt;=1105",Y$4:Y$1500,"&gt;"&amp;Y85)+1,IF(AND($C85&gt;=901,$C85&lt;=905),COUNTIFS($C$4:$C$1500,"&gt;=901",$C$4:$C$1500,"&lt;=905",Y$4:Y$1500,"&gt;"&amp;Y85)+1,IF(AND($C85&gt;=801,$C85&lt;=805),COUNTIFS($C$4:$C$1500,"&gt;=801",$C$4:$C$1500,"&lt;=805",Y$4:Y$1500,"&gt;"&amp;Y85)+1,IF(AND($C85&gt;=701,$C85&lt;=705),COUNTIFS($C$4:$C$1500,"&gt;=701",$C$4:$C$1500,"&lt;=705",Y$4:Y$1500,"&gt;"&amp;Y85)+1,IF(AND($C85&gt;=601,$C85&lt;=606),COUNTIFS($C$4:$C$1500,"&gt;=601",$C$4:$C$1500,"&lt;=606",Y$4:Y$1500,"&gt;"&amp;Y85)+1,"")))))))</f>
        <v/>
      </c>
      <c r="AB85" s="99">
        <f>IF(OR($C85="",Y85=""),"",IF(OR(AND($C85&gt;=1001,$C85&lt;=1005),AND($C85&gt;=1101,$C85&lt;=1105)),COUNTIFS($C$4:$C$1500,"&gt;=1001",$C$4:$C$1500,"&lt;=1005",Y$4:Y$1500,"&gt;"&amp;Y85)+COUNTIFS($C$4:$C$1500,"&gt;=1101",$C$4:$C$1500,"&lt;=1105",Y$4:Y$1500,"&gt;"&amp;Y85)+1,""))</f>
        <v/>
      </c>
      <c r="AC85" s="94" t="n">
        <v>71.5</v>
      </c>
      <c r="AD85" s="94" t="n">
        <v>67.56</v>
      </c>
      <c r="AE85" s="94" t="n">
        <v>78.38</v>
      </c>
      <c r="AF85" s="94" t="n">
        <v>78.75</v>
      </c>
      <c r="AG85" s="94" t="n">
        <v>67.08</v>
      </c>
      <c r="AH85" s="99">
        <f>IF(AND(AC85&gt;0,AC85&lt;36),1,IF(AND(AC85&gt;=36,AC85&lt;51),2,IF(AND(AC85&gt;=51,AC85&lt;71),3,IF(AND(AC85&gt;=71,AC85&lt;=100),4,))))</f>
        <v/>
      </c>
      <c r="AI85" s="99">
        <f>IF(AND(AD85&gt;0,AD85&lt;41),1,IF(AND(AD85&gt;=41,AD85&lt;56),2,IF(AND(AD85&gt;=56,AD85&lt;71),3,IF(AND(AD85&gt;=71,AD85&lt;=100),4,))))</f>
        <v/>
      </c>
      <c r="AJ85" s="99">
        <f>IF(AND(AE85&gt;0,AE85&lt;41),1,IF(AND(AE85&gt;=41,AE85&lt;56),2,IF(AND(AE85&gt;=56,AE85&lt;71),3,IF(AND(AE85&gt;=71,AE85&lt;=100),4,))))</f>
        <v/>
      </c>
      <c r="AK85" s="99">
        <f>IF(AND(AF85&gt;0,AF85&lt;36),1,IF(AND(AF85&gt;=36,AF85&lt;51),2,IF(AND(AF85&gt;=51,AF85&lt;66),3,IF(AND(AF85&gt;=66,AF85&lt;=100),4,))))</f>
        <v/>
      </c>
      <c r="AL85" s="100">
        <f>IF(AND(AG85&gt;0,AG85&lt;37),1,IF(AND(AG85&gt;=37,AG85&lt;58),2,IF(AND(AG85&gt;=58,AG85&lt;71),3,IF(AND(AG85&gt;=71,AG85&lt;=100),4,))))</f>
        <v/>
      </c>
      <c r="AM85" s="101">
        <f>IF((Y85&lt;&gt;"")*(K85&lt;&gt;""),Y85-K85,"")</f>
        <v/>
      </c>
      <c r="AN85" s="99">
        <f>IF((Z85&lt;&gt;"")*(L85&lt;&gt;""),Z85-L85,"")</f>
        <v/>
      </c>
      <c r="AO85" s="99">
        <f>IF((AA85&lt;&gt;"")*(M85&lt;&gt;""),AA85-M85,"")</f>
        <v/>
      </c>
      <c r="AP85" s="99">
        <f>IF((AB85&lt;&gt;"")*(N85&lt;&gt;""),AB85-N85,"")</f>
        <v/>
      </c>
      <c r="AQ85" s="94">
        <f>IF((AC85&lt;&gt;"")*(O85&lt;&gt;""),AC85-O85,"")</f>
        <v/>
      </c>
      <c r="AR85" s="94">
        <f>IF((AD85&lt;&gt;"")*(P85&lt;&gt;""),AD85-P85,"")</f>
        <v/>
      </c>
      <c r="AS85" s="94">
        <f>IF((AE85&lt;&gt;"")*(Q85&lt;&gt;""),AE85-Q85,"")</f>
        <v/>
      </c>
      <c r="AT85" s="94">
        <f>IF((AF85&lt;&gt;"")*(R85&lt;&gt;""),AF85-R85,"")</f>
        <v/>
      </c>
      <c r="AU85" s="94">
        <f>IF((AG85&lt;&gt;"")*(S85&lt;&gt;""),AG85-S85,"")</f>
        <v/>
      </c>
      <c r="AV85" s="99">
        <f>IF((AH85&lt;&gt;"")*(T85&lt;&gt;""),AH85-T85,"")</f>
        <v/>
      </c>
      <c r="AW85" s="99">
        <f>IF((AI85&lt;&gt;"")*(U85&lt;&gt;""),AI85-U85,"")</f>
        <v/>
      </c>
      <c r="AX85" s="99">
        <f>IF((AJ85&lt;&gt;"")*(V85&lt;&gt;""),AJ85-V85,"")</f>
        <v/>
      </c>
      <c r="AY85" s="99">
        <f>IF((AK85&lt;&gt;"")*(W85&lt;&gt;""),AK85-W85,"")</f>
        <v/>
      </c>
      <c r="AZ85" s="102">
        <f>IF((AL85&lt;&gt;"")*(X85&lt;&gt;""),AL85-X85,"")</f>
        <v/>
      </c>
      <c r="BA85" s="50">
        <f>IFERROR(__xludf.dummyfunction("AI(""Actúa como un tutor académico y dirígete personalmente al estudiante "" &amp; I85 &amp; "" "" &amp; J85 &amp; "" "" &amp; G85 &amp; "" "" &amp; H85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 &amp; ""'. Diferencias por área: Matemáticas ("" &amp; AQ85 &amp; ""), Ciencias Natura"&amp;"les ("" &amp; AR85 &amp; ""), Sociales ("" &amp; AS85 &amp; ""), Lectura Crítica ("" &amp; AT85 &amp; "") e Inglés ("" &amp; AU85 &amp; ""). Variación en posición: grupo ("" &amp; AN85 &amp; ""), grado ("" &amp; AO85 &amp; "") y media ("" &amp; AP85 &amp; ""). Puntajes Primer Simulacro: Global "" &amp; K85 &amp; "", Mat "" &amp; "&amp;"O4 &amp; "", Cien "" &amp; P85 &amp; "", Soc "" &amp; Q85 &amp; "", Lec "" &amp; R85 &amp; "", Ing "" &amp; S85 &amp; "". Puntajes Segundo Simulacro: Global "" &amp; Y85 &amp; "", Mat "" &amp; AC85 &amp; "", Cien "" &amp; AD85 &amp; "", Soc "" &amp; AE85 &amp; "", Lec "" &amp; AF85 &amp; "", Ing "" &amp; AG85 &amp; "". Escribe un mensaje motivador"&amp;" y breve (máximo 4 líneas)."")
"),"=AI(""Actúa como un tutor académico y dirígete personalmente al estudiante "" &amp; I85 &amp; "" "" &amp; J85 &amp; "" "" &amp; G85 &amp; "" "" &amp; H85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 &amp; ""'. Diferencias por área: Matemáticas ("" &amp; AQ85 &amp; ""), Ciencias Natur"&amp;"ales ("" &amp; AR85 &amp; ""), Sociales ("" &amp; AS85 &amp; ""), Lectura Crítica ("" &amp; AT85 &amp; "") e Inglés ("" &amp; AU85 &amp; ""). Variación en posición: grupo ("" &amp; AN85 &amp; ""), grado ("" &amp; AO85 &amp; "") y media ("" &amp; AP85 &amp; ""). Puntajes Primer Simulacro: Global "" &amp; K85 &amp; "", Mat "" &amp;"&amp;" O85 &amp; "", Cien "" &amp; P85 &amp; "", Soc "" &amp; Q85 &amp; "", Lec "" &amp; R85 &amp; "", Ing "" &amp; S85 &amp; "". Puntajes Segundo Simulacro: Global "" &amp; Y85 &amp; "", Mat "" &amp; AC85 &amp; "", Cien "" &amp; AD85 &amp; "", Soc "" &amp; AE85 &amp; "", Lec "" &amp; AF85 &amp; "", Ing "" &amp; AG85 &amp; "". Escribe un mensaje motivado"&amp;"r y breve (máximo 4 líneas)."")
")</f>
        <v/>
      </c>
    </row>
    <row r="86" ht="15.75" customHeight="1" s="42">
      <c r="A86" s="93" t="n"/>
      <c r="B86" s="94" t="inlineStr">
        <is>
          <t>Bachillerato</t>
        </is>
      </c>
      <c r="C86" s="94" t="n">
        <v>603</v>
      </c>
      <c r="D86" s="94" t="n"/>
      <c r="E86" s="95" t="n"/>
      <c r="F86" s="96">
        <f>TRIM(G86&amp;" "&amp;H86&amp;" "&amp;I86&amp;" "&amp;J86)</f>
        <v/>
      </c>
      <c r="G86" s="117" t="inlineStr">
        <is>
          <t>De Vrijer</t>
        </is>
      </c>
      <c r="H86" s="117" t="inlineStr">
        <is>
          <t>Escudero</t>
        </is>
      </c>
      <c r="I86" s="117" t="inlineStr">
        <is>
          <t>Manolo</t>
        </is>
      </c>
      <c r="J86" s="118" t="n"/>
      <c r="K86" s="98">
        <f>IF(SUM(O86:S86)=0, "", ROUND(((O86*3+P86*3+Q86*3+R86*3+S86*1)/13)*5,0))</f>
        <v/>
      </c>
      <c r="L86" s="99">
        <f>IF(OR($C86="",K86=""),"",COUNTIFS($C$4:$C$1500,$C86,K$4:K$1500,"&gt;"&amp;K86)+1)</f>
        <v/>
      </c>
      <c r="M86" s="99">
        <f>IF(OR($C86="",K86=""),"",IF(AND($C86&gt;=1001,$C86&lt;=1005),COUNTIFS($C$4:$C$1500,"&gt;=1001",$C$4:$C$1500,"&lt;=1005",K$4:K$1500,"&gt;"&amp;K86)+1,IF(AND($C86&gt;=1101,$C86&lt;=1105),COUNTIFS($C$4:$C$1500,"&gt;=1101",$C$4:$C$1500,"&lt;=1105",K$4:K$1500,"&gt;"&amp;K86)+1,IF(AND($C86&gt;=901,$C86&lt;=905),COUNTIFS($C$4:$C$1500,"&gt;=901",$C$4:$C$1500,"&lt;=905",K$4:K$1500,"&gt;"&amp;K86)+1,IF(AND($C86&gt;=801,$C86&lt;=805),COUNTIFS($C$4:$C$1500,"&gt;=801",$C$4:$C$1500,"&lt;=805",K$4:K$1500,"&gt;"&amp;K86)+1,IF(AND($C86&gt;=701,$C86&lt;=705),COUNTIFS($C$4:$C$1500,"&gt;=701",$C$4:$C$1500,"&lt;=705",K$4:K$1500,"&gt;"&amp;K86)+1,IF(AND($C86&gt;=601,$C86&lt;=606),COUNTIFS($C$4:$C$1500,"&gt;=601",$C$4:$C$1500,"&lt;=606",K$4:K$1500,"&gt;"&amp;K86)+1,"")))))))</f>
        <v/>
      </c>
      <c r="N86" s="99">
        <f>IF(OR($C86="",K86=""),"",IF(OR(AND($C86&gt;=1001,$C86&lt;=1005),AND($C86&gt;=1101,$C86&lt;=1105)),COUNTIFS($C$4:$C$1500,"&gt;=1001",$C$4:$C$1500,"&lt;=1005",K$4:K$1500,"&gt;"&amp;K86)+COUNTIFS($C$4:$C$1500,"&gt;=1101",$C$4:$C$1500,"&lt;=1105",K$4:K$1500,"&gt;"&amp;K86)+1,""))</f>
        <v/>
      </c>
      <c r="O86" s="94" t="n">
        <v>39.08</v>
      </c>
      <c r="P86" s="94" t="n">
        <v>49.58</v>
      </c>
      <c r="Q86" s="94" t="n">
        <v>47.9</v>
      </c>
      <c r="R86" s="94" t="n">
        <v>62.29</v>
      </c>
      <c r="S86" s="94" t="n">
        <v>54.17</v>
      </c>
      <c r="T86" s="99">
        <f>IF(AND(O86&gt;0,O86&lt;36),1,IF(AND(O86&gt;=36,O86&lt;51),2,IF(AND(O86&gt;=51,O86&lt;71),3,IF(AND(O86&gt;=71,O86&lt;=100),4,))))</f>
        <v/>
      </c>
      <c r="U86" s="99">
        <f>IF(AND(P86&gt;0,P86&lt;41),1,IF(AND(P86&gt;=41,P86&lt;56),2,IF(AND(P86&gt;=56,P86&lt;71),3,IF(AND(P86&gt;=71,P86&lt;=100),4,))))</f>
        <v/>
      </c>
      <c r="V86" s="99">
        <f>IF(AND(Q86&gt;0,Q86&lt;41),1,IF(AND(Q86&gt;=41,Q86&lt;56),2,IF(AND(Q86&gt;=56,Q86&lt;71),3,IF(AND(Q86&gt;=71,Q86&lt;=100),4,))))</f>
        <v/>
      </c>
      <c r="W86" s="99">
        <f>IF(AND(R86&gt;0,R86&lt;36),1,IF(AND(R86&gt;=36,R86&lt;51),2,IF(AND(R86&gt;=51,R86&lt;66),3,IF(AND(R86&gt;=66,R86&lt;=100),4,))))</f>
        <v/>
      </c>
      <c r="X86" s="100">
        <f>IF(AND(S86&gt;0,S86&lt;37),1,IF(AND(S86&gt;=37,S86&lt;58),2,IF(AND(S86&gt;=58,S86&lt;71),3,IF(AND(S86&gt;=71,S86&lt;=100),4,))))</f>
        <v/>
      </c>
      <c r="Y86" s="101">
        <f>IF(SUM(AC86:AG86)=0, "", ROUND(((AC86*3+AD86*3+AE86*3+AF86*3+AG86*1)/13)*5,0))</f>
        <v/>
      </c>
      <c r="Z86" s="99">
        <f>IF(OR($C86="",Y86=""),"",COUNTIFS($C$4:$C$1500,$C86,Y$4:Y$1500,"&gt;"&amp;Y86)+1)</f>
        <v/>
      </c>
      <c r="AA86" s="99">
        <f>IF(OR($C86="",Y86=""),"",IF(AND($C86&gt;=1001,$C86&lt;=1005),COUNTIFS($C$4:$C$1500,"&gt;=1001",$C$4:$C$1500,"&lt;=1005",Y$4:Y$1500,"&gt;"&amp;Y86)+1,IF(AND($C86&gt;=1101,$C86&lt;=1105),COUNTIFS($C$4:$C$1500,"&gt;=1101",$C$4:$C$1500,"&lt;=1105",Y$4:Y$1500,"&gt;"&amp;Y86)+1,IF(AND($C86&gt;=901,$C86&lt;=905),COUNTIFS($C$4:$C$1500,"&gt;=901",$C$4:$C$1500,"&lt;=905",Y$4:Y$1500,"&gt;"&amp;Y86)+1,IF(AND($C86&gt;=801,$C86&lt;=805),COUNTIFS($C$4:$C$1500,"&gt;=801",$C$4:$C$1500,"&lt;=805",Y$4:Y$1500,"&gt;"&amp;Y86)+1,IF(AND($C86&gt;=701,$C86&lt;=705),COUNTIFS($C$4:$C$1500,"&gt;=701",$C$4:$C$1500,"&lt;=705",Y$4:Y$1500,"&gt;"&amp;Y86)+1,IF(AND($C86&gt;=601,$C86&lt;=606),COUNTIFS($C$4:$C$1500,"&gt;=601",$C$4:$C$1500,"&lt;=606",Y$4:Y$1500,"&gt;"&amp;Y86)+1,"")))))))</f>
        <v/>
      </c>
      <c r="AB86" s="99">
        <f>IF(OR($C86="",Y86=""),"",IF(OR(AND($C86&gt;=1001,$C86&lt;=1005),AND($C86&gt;=1101,$C86&lt;=1105)),COUNTIFS($C$4:$C$1500,"&gt;=1001",$C$4:$C$1500,"&lt;=1005",Y$4:Y$1500,"&gt;"&amp;Y86)+COUNTIFS($C$4:$C$1500,"&gt;=1101",$C$4:$C$1500,"&lt;=1105",Y$4:Y$1500,"&gt;"&amp;Y86)+1,""))</f>
        <v/>
      </c>
      <c r="AC86" s="94" t="n">
        <v>27.5</v>
      </c>
      <c r="AD86" s="94" t="n">
        <v>42.86</v>
      </c>
      <c r="AE86" s="94" t="n">
        <v>75.38</v>
      </c>
      <c r="AF86" s="94" t="n">
        <v>65.63</v>
      </c>
      <c r="AG86" s="94" t="n">
        <v>62.29</v>
      </c>
      <c r="AH86" s="99">
        <f>IF(AND(AC86&gt;0,AC86&lt;36),1,IF(AND(AC86&gt;=36,AC86&lt;51),2,IF(AND(AC86&gt;=51,AC86&lt;71),3,IF(AND(AC86&gt;=71,AC86&lt;=100),4,))))</f>
        <v/>
      </c>
      <c r="AI86" s="99">
        <f>IF(AND(AD86&gt;0,AD86&lt;41),1,IF(AND(AD86&gt;=41,AD86&lt;56),2,IF(AND(AD86&gt;=56,AD86&lt;71),3,IF(AND(AD86&gt;=71,AD86&lt;=100),4,))))</f>
        <v/>
      </c>
      <c r="AJ86" s="99">
        <f>IF(AND(AE86&gt;0,AE86&lt;41),1,IF(AND(AE86&gt;=41,AE86&lt;56),2,IF(AND(AE86&gt;=56,AE86&lt;71),3,IF(AND(AE86&gt;=71,AE86&lt;=100),4,))))</f>
        <v/>
      </c>
      <c r="AK86" s="99">
        <f>IF(AND(AF86&gt;0,AF86&lt;36),1,IF(AND(AF86&gt;=36,AF86&lt;51),2,IF(AND(AF86&gt;=51,AF86&lt;66),3,IF(AND(AF86&gt;=66,AF86&lt;=100),4,))))</f>
        <v/>
      </c>
      <c r="AL86" s="100">
        <f>IF(AND(AG86&gt;0,AG86&lt;37),1,IF(AND(AG86&gt;=37,AG86&lt;58),2,IF(AND(AG86&gt;=58,AG86&lt;71),3,IF(AND(AG86&gt;=71,AG86&lt;=100),4,))))</f>
        <v/>
      </c>
      <c r="AM86" s="101">
        <f>IF((Y86&lt;&gt;"")*(K86&lt;&gt;""),Y86-K86,"")</f>
        <v/>
      </c>
      <c r="AN86" s="99">
        <f>IF((Z86&lt;&gt;"")*(L86&lt;&gt;""),Z86-L86,"")</f>
        <v/>
      </c>
      <c r="AO86" s="99">
        <f>IF((AA86&lt;&gt;"")*(M86&lt;&gt;""),AA86-M86,"")</f>
        <v/>
      </c>
      <c r="AP86" s="99">
        <f>IF((AB86&lt;&gt;"")*(N86&lt;&gt;""),AB86-N86,"")</f>
        <v/>
      </c>
      <c r="AQ86" s="94">
        <f>IF((AC86&lt;&gt;"")*(O86&lt;&gt;""),AC86-O86,"")</f>
        <v/>
      </c>
      <c r="AR86" s="94">
        <f>IF((AD86&lt;&gt;"")*(P86&lt;&gt;""),AD86-P86,"")</f>
        <v/>
      </c>
      <c r="AS86" s="94">
        <f>IF((AE86&lt;&gt;"")*(Q86&lt;&gt;""),AE86-Q86,"")</f>
        <v/>
      </c>
      <c r="AT86" s="94">
        <f>IF((AF86&lt;&gt;"")*(R86&lt;&gt;""),AF86-R86,"")</f>
        <v/>
      </c>
      <c r="AU86" s="94">
        <f>IF((AG86&lt;&gt;"")*(S86&lt;&gt;""),AG86-S86,"")</f>
        <v/>
      </c>
      <c r="AV86" s="99">
        <f>IF((AH86&lt;&gt;"")*(T86&lt;&gt;""),AH86-T86,"")</f>
        <v/>
      </c>
      <c r="AW86" s="99">
        <f>IF((AI86&lt;&gt;"")*(U86&lt;&gt;""),AI86-U86,"")</f>
        <v/>
      </c>
      <c r="AX86" s="99">
        <f>IF((AJ86&lt;&gt;"")*(V86&lt;&gt;""),AJ86-V86,"")</f>
        <v/>
      </c>
      <c r="AY86" s="99">
        <f>IF((AK86&lt;&gt;"")*(W86&lt;&gt;""),AK86-W86,"")</f>
        <v/>
      </c>
      <c r="AZ86" s="102">
        <f>IF((AL86&lt;&gt;"")*(X86&lt;&gt;""),AL86-X86,"")</f>
        <v/>
      </c>
      <c r="BA86" s="50">
        <f>IFERROR(__xludf.dummyfunction("AI(""Actúa como un tutor académico y dirígete personalmente al estudiante "" &amp; I86 &amp; "" "" &amp; J86 &amp; "" "" &amp; G86 &amp; "" "" &amp; H86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 &amp; ""'. Diferencias por área: Matemáticas ("" &amp; AQ86 &amp; ""), Ciencias Natura"&amp;"les ("" &amp; AR86 &amp; ""), Sociales ("" &amp; AS86 &amp; ""), Lectura Crítica ("" &amp; AT86 &amp; "") e Inglés ("" &amp; AU86 &amp; ""). Variación en posición: grupo ("" &amp; AN86 &amp; ""), grado ("" &amp; AO86 &amp; "") y media ("" &amp; AP86 &amp; ""). Puntajes Primer Simulacro: Global "" &amp; K86 &amp; "", Mat "" &amp; "&amp;"O4 &amp; "", Cien "" &amp; P86 &amp; "", Soc "" &amp; Q86 &amp; "", Lec "" &amp; R86 &amp; "", Ing "" &amp; S86 &amp; "". Puntajes Segundo Simulacro: Global "" &amp; Y86 &amp; "", Mat "" &amp; AC86 &amp; "", Cien "" &amp; AD86 &amp; "", Soc "" &amp; AE86 &amp; "", Lec "" &amp; AF86 &amp; "", Ing "" &amp; AG86 &amp; "". Escribe un mensaje motivador"&amp;" y breve (máximo 4 líneas)."")
"),"=AI(""Actúa como un tutor académico y dirígete personalmente al estudiante "" &amp; I86 &amp; "" "" &amp; J86 &amp; "" "" &amp; G86 &amp; "" "" &amp; H86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 &amp; ""'. Diferencias por área: Matemáticas ("" &amp; AQ86 &amp; ""), Ciencias Natur"&amp;"ales ("" &amp; AR86 &amp; ""), Sociales ("" &amp; AS86 &amp; ""), Lectura Crítica ("" &amp; AT86 &amp; "") e Inglés ("" &amp; AU86 &amp; ""). Variación en posición: grupo ("" &amp; AN86 &amp; ""), grado ("" &amp; AO86 &amp; "") y media ("" &amp; AP86 &amp; ""). Puntajes Primer Simulacro: Global "" &amp; K86 &amp; "", Mat "" &amp;"&amp;" O86 &amp; "", Cien "" &amp; P86 &amp; "", Soc "" &amp; Q86 &amp; "", Lec "" &amp; R86 &amp; "", Ing "" &amp; S86 &amp; "". Puntajes Segundo Simulacro: Global "" &amp; Y86 &amp; "", Mat "" &amp; AC86 &amp; "", Cien "" &amp; AD86 &amp; "", Soc "" &amp; AE86 &amp; "", Lec "" &amp; AF86 &amp; "", Ing "" &amp; AG86 &amp; "". Escribe un mensaje motivado"&amp;"r y breve (máximo 4 líneas)."")
")</f>
        <v/>
      </c>
    </row>
    <row r="87" ht="15.75" customHeight="1" s="42">
      <c r="A87" s="93" t="n"/>
      <c r="B87" s="94" t="inlineStr">
        <is>
          <t>Bachillerato</t>
        </is>
      </c>
      <c r="C87" s="94" t="n">
        <v>603</v>
      </c>
      <c r="D87" s="94" t="n"/>
      <c r="E87" s="95" t="n"/>
      <c r="F87" s="96">
        <f>TRIM(G87&amp;" "&amp;H87&amp;" "&amp;I87&amp;" "&amp;J87)</f>
        <v/>
      </c>
      <c r="G87" s="94" t="inlineStr">
        <is>
          <t>Escobar</t>
        </is>
      </c>
      <c r="H87" s="94" t="inlineStr">
        <is>
          <t>Berrio</t>
        </is>
      </c>
      <c r="I87" s="94" t="inlineStr">
        <is>
          <t>Susana</t>
        </is>
      </c>
      <c r="J87" s="97" t="n"/>
      <c r="K87" s="98">
        <f>IF(SUM(O87:S87)=0, "", ROUND(((O87*3+P87*3+Q87*3+R87*3+S87*1)/13)*5,0))</f>
        <v/>
      </c>
      <c r="L87" s="99">
        <f>IF(OR($C87="",K87=""),"",COUNTIFS($C$4:$C$1500,$C87,K$4:K$1500,"&gt;"&amp;K87)+1)</f>
        <v/>
      </c>
      <c r="M87" s="99">
        <f>IF(OR($C87="",K87=""),"",IF(AND($C87&gt;=1001,$C87&lt;=1005),COUNTIFS($C$4:$C$1500,"&gt;=1001",$C$4:$C$1500,"&lt;=1005",K$4:K$1500,"&gt;"&amp;K87)+1,IF(AND($C87&gt;=1101,$C87&lt;=1105),COUNTIFS($C$4:$C$1500,"&gt;=1101",$C$4:$C$1500,"&lt;=1105",K$4:K$1500,"&gt;"&amp;K87)+1,IF(AND($C87&gt;=901,$C87&lt;=905),COUNTIFS($C$4:$C$1500,"&gt;=901",$C$4:$C$1500,"&lt;=905",K$4:K$1500,"&gt;"&amp;K87)+1,IF(AND($C87&gt;=801,$C87&lt;=805),COUNTIFS($C$4:$C$1500,"&gt;=801",$C$4:$C$1500,"&lt;=805",K$4:K$1500,"&gt;"&amp;K87)+1,IF(AND($C87&gt;=701,$C87&lt;=705),COUNTIFS($C$4:$C$1500,"&gt;=701",$C$4:$C$1500,"&lt;=705",K$4:K$1500,"&gt;"&amp;K87)+1,IF(AND($C87&gt;=601,$C87&lt;=606),COUNTIFS($C$4:$C$1500,"&gt;=601",$C$4:$C$1500,"&lt;=606",K$4:K$1500,"&gt;"&amp;K87)+1,"")))))))</f>
        <v/>
      </c>
      <c r="N87" s="99">
        <f>IF(OR($C87="",K87=""),"",IF(OR(AND($C87&gt;=1001,$C87&lt;=1005),AND($C87&gt;=1101,$C87&lt;=1105)),COUNTIFS($C$4:$C$1500,"&gt;=1001",$C$4:$C$1500,"&lt;=1005",K$4:K$1500,"&gt;"&amp;K87)+COUNTIFS($C$4:$C$1500,"&gt;=1101",$C$4:$C$1500,"&lt;=1105",K$4:K$1500,"&gt;"&amp;K87)+1,""))</f>
        <v/>
      </c>
      <c r="O87" s="94" t="n">
        <v>40.82</v>
      </c>
      <c r="P87" s="94" t="n">
        <v>27.71</v>
      </c>
      <c r="Q87" s="94" t="n">
        <v>55.04</v>
      </c>
      <c r="R87" s="94" t="n">
        <v>43.13</v>
      </c>
      <c r="S87" s="94" t="n">
        <v>43.33</v>
      </c>
      <c r="T87" s="99">
        <f>IF(AND(O87&gt;0,O87&lt;36),1,IF(AND(O87&gt;=36,O87&lt;51),2,IF(AND(O87&gt;=51,O87&lt;71),3,IF(AND(O87&gt;=71,O87&lt;=100),4,))))</f>
        <v/>
      </c>
      <c r="U87" s="99">
        <f>IF(AND(P87&gt;0,P87&lt;41),1,IF(AND(P87&gt;=41,P87&lt;56),2,IF(AND(P87&gt;=56,P87&lt;71),3,IF(AND(P87&gt;=71,P87&lt;=100),4,))))</f>
        <v/>
      </c>
      <c r="V87" s="99">
        <f>IF(AND(Q87&gt;0,Q87&lt;41),1,IF(AND(Q87&gt;=41,Q87&lt;56),2,IF(AND(Q87&gt;=56,Q87&lt;71),3,IF(AND(Q87&gt;=71,Q87&lt;=100),4,))))</f>
        <v/>
      </c>
      <c r="W87" s="99">
        <f>IF(AND(R87&gt;0,R87&lt;36),1,IF(AND(R87&gt;=36,R87&lt;51),2,IF(AND(R87&gt;=51,R87&lt;66),3,IF(AND(R87&gt;=66,R87&lt;=100),4,))))</f>
        <v/>
      </c>
      <c r="X87" s="100">
        <f>IF(AND(S87&gt;0,S87&lt;37),1,IF(AND(S87&gt;=37,S87&lt;58),2,IF(AND(S87&gt;=58,S87&lt;71),3,IF(AND(S87&gt;=71,S87&lt;=100),4,))))</f>
        <v/>
      </c>
      <c r="Y87" s="101">
        <f>IF(SUM(AC87:AG87)=0, "", ROUND(((AC87*3+AD87*3+AE87*3+AF87*3+AG87*1)/13)*5,0))</f>
        <v/>
      </c>
      <c r="Z87" s="99">
        <f>IF(OR($C87="",Y87=""),"",COUNTIFS($C$4:$C$1500,$C87,Y$4:Y$1500,"&gt;"&amp;Y87)+1)</f>
        <v/>
      </c>
      <c r="AA87" s="99">
        <f>IF(OR($C87="",Y87=""),"",IF(AND($C87&gt;=1001,$C87&lt;=1005),COUNTIFS($C$4:$C$1500,"&gt;=1001",$C$4:$C$1500,"&lt;=1005",Y$4:Y$1500,"&gt;"&amp;Y87)+1,IF(AND($C87&gt;=1101,$C87&lt;=1105),COUNTIFS($C$4:$C$1500,"&gt;=1101",$C$4:$C$1500,"&lt;=1105",Y$4:Y$1500,"&gt;"&amp;Y87)+1,IF(AND($C87&gt;=901,$C87&lt;=905),COUNTIFS($C$4:$C$1500,"&gt;=901",$C$4:$C$1500,"&lt;=905",Y$4:Y$1500,"&gt;"&amp;Y87)+1,IF(AND($C87&gt;=801,$C87&lt;=805),COUNTIFS($C$4:$C$1500,"&gt;=801",$C$4:$C$1500,"&lt;=805",Y$4:Y$1500,"&gt;"&amp;Y87)+1,IF(AND($C87&gt;=701,$C87&lt;=705),COUNTIFS($C$4:$C$1500,"&gt;=701",$C$4:$C$1500,"&lt;=705",Y$4:Y$1500,"&gt;"&amp;Y87)+1,IF(AND($C87&gt;=601,$C87&lt;=606),COUNTIFS($C$4:$C$1500,"&gt;=601",$C$4:$C$1500,"&lt;=606",Y$4:Y$1500,"&gt;"&amp;Y87)+1,"")))))))</f>
        <v/>
      </c>
      <c r="AB87" s="99">
        <f>IF(OR($C87="",Y87=""),"",IF(OR(AND($C87&gt;=1001,$C87&lt;=1005),AND($C87&gt;=1101,$C87&lt;=1105)),COUNTIFS($C$4:$C$1500,"&gt;=1001",$C$4:$C$1500,"&lt;=1005",Y$4:Y$1500,"&gt;"&amp;Y87)+COUNTIFS($C$4:$C$1500,"&gt;=1101",$C$4:$C$1500,"&lt;=1105",Y$4:Y$1500,"&gt;"&amp;Y87)+1,""))</f>
        <v/>
      </c>
      <c r="AC87" s="94" t="n">
        <v>46.75</v>
      </c>
      <c r="AD87" s="94" t="n">
        <v>35.12</v>
      </c>
      <c r="AE87" s="94" t="n">
        <v>44.25</v>
      </c>
      <c r="AF87" s="94" t="n">
        <v>48.13</v>
      </c>
      <c r="AG87" s="94" t="n">
        <v>38.33</v>
      </c>
      <c r="AH87" s="99">
        <f>IF(AND(AC87&gt;0,AC87&lt;36),1,IF(AND(AC87&gt;=36,AC87&lt;51),2,IF(AND(AC87&gt;=51,AC87&lt;71),3,IF(AND(AC87&gt;=71,AC87&lt;=100),4,))))</f>
        <v/>
      </c>
      <c r="AI87" s="99">
        <f>IF(AND(AD87&gt;0,AD87&lt;41),1,IF(AND(AD87&gt;=41,AD87&lt;56),2,IF(AND(AD87&gt;=56,AD87&lt;71),3,IF(AND(AD87&gt;=71,AD87&lt;=100),4,))))</f>
        <v/>
      </c>
      <c r="AJ87" s="99">
        <f>IF(AND(AE87&gt;0,AE87&lt;41),1,IF(AND(AE87&gt;=41,AE87&lt;56),2,IF(AND(AE87&gt;=56,AE87&lt;71),3,IF(AND(AE87&gt;=71,AE87&lt;=100),4,))))</f>
        <v/>
      </c>
      <c r="AK87" s="99">
        <f>IF(AND(AF87&gt;0,AF87&lt;36),1,IF(AND(AF87&gt;=36,AF87&lt;51),2,IF(AND(AF87&gt;=51,AF87&lt;66),3,IF(AND(AF87&gt;=66,AF87&lt;=100),4,))))</f>
        <v/>
      </c>
      <c r="AL87" s="100">
        <f>IF(AND(AG87&gt;0,AG87&lt;37),1,IF(AND(AG87&gt;=37,AG87&lt;58),2,IF(AND(AG87&gt;=58,AG87&lt;71),3,IF(AND(AG87&gt;=71,AG87&lt;=100),4,))))</f>
        <v/>
      </c>
      <c r="AM87" s="101">
        <f>IF((Y87&lt;&gt;"")*(K87&lt;&gt;""),Y87-K87,"")</f>
        <v/>
      </c>
      <c r="AN87" s="99">
        <f>IF((Z87&lt;&gt;"")*(L87&lt;&gt;""),Z87-L87,"")</f>
        <v/>
      </c>
      <c r="AO87" s="99">
        <f>IF((AA87&lt;&gt;"")*(M87&lt;&gt;""),AA87-M87,"")</f>
        <v/>
      </c>
      <c r="AP87" s="99">
        <f>IF((AB87&lt;&gt;"")*(N87&lt;&gt;""),AB87-N87,"")</f>
        <v/>
      </c>
      <c r="AQ87" s="94">
        <f>IF((AC87&lt;&gt;"")*(O87&lt;&gt;""),AC87-O87,"")</f>
        <v/>
      </c>
      <c r="AR87" s="94">
        <f>IF((AD87&lt;&gt;"")*(P87&lt;&gt;""),AD87-P87,"")</f>
        <v/>
      </c>
      <c r="AS87" s="94">
        <f>IF((AE87&lt;&gt;"")*(Q87&lt;&gt;""),AE87-Q87,"")</f>
        <v/>
      </c>
      <c r="AT87" s="94">
        <f>IF((AF87&lt;&gt;"")*(R87&lt;&gt;""),AF87-R87,"")</f>
        <v/>
      </c>
      <c r="AU87" s="94">
        <f>IF((AG87&lt;&gt;"")*(S87&lt;&gt;""),AG87-S87,"")</f>
        <v/>
      </c>
      <c r="AV87" s="99">
        <f>IF((AH87&lt;&gt;"")*(T87&lt;&gt;""),AH87-T87,"")</f>
        <v/>
      </c>
      <c r="AW87" s="99">
        <f>IF((AI87&lt;&gt;"")*(U87&lt;&gt;""),AI87-U87,"")</f>
        <v/>
      </c>
      <c r="AX87" s="99">
        <f>IF((AJ87&lt;&gt;"")*(V87&lt;&gt;""),AJ87-V87,"")</f>
        <v/>
      </c>
      <c r="AY87" s="99">
        <f>IF((AK87&lt;&gt;"")*(W87&lt;&gt;""),AK87-W87,"")</f>
        <v/>
      </c>
      <c r="AZ87" s="102">
        <f>IF((AL87&lt;&gt;"")*(X87&lt;&gt;""),AL87-X87,"")</f>
        <v/>
      </c>
      <c r="BA87" s="50">
        <f>IFERROR(__xludf.dummyfunction("AI(""Actúa como un tutor académico y dirígete personalmente al estudiante "" &amp; I87 &amp; "" "" &amp; J87 &amp; "" "" &amp; G87 &amp; "" "" &amp; H87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 &amp; ""'. Diferencias por área: Matemáticas ("" &amp; AQ87 &amp; ""), Ciencias Natura"&amp;"les ("" &amp; AR87 &amp; ""), Sociales ("" &amp; AS87 &amp; ""), Lectura Crítica ("" &amp; AT87 &amp; "") e Inglés ("" &amp; AU87 &amp; ""). Variación en posición: grupo ("" &amp; AN87 &amp; ""), grado ("" &amp; AO87 &amp; "") y media ("" &amp; AP87 &amp; ""). Puntajes Primer Simulacro: Global "" &amp; K87 &amp; "", Mat "" &amp; "&amp;"O4 &amp; "", Cien "" &amp; P87 &amp; "", Soc "" &amp; Q87 &amp; "", Lec "" &amp; R87 &amp; "", Ing "" &amp; S87 &amp; "". Puntajes Segundo Simulacro: Global "" &amp; Y87 &amp; "", Mat "" &amp; AC87 &amp; "", Cien "" &amp; AD87 &amp; "", Soc "" &amp; AE87 &amp; "", Lec "" &amp; AF87 &amp; "", Ing "" &amp; AG87 &amp; "". Escribe un mensaje motivador"&amp;" y breve (máximo 4 líneas)."")
"),"=AI(""Actúa como un tutor académico y dirígete personalmente al estudiante "" &amp; I87 &amp; "" "" &amp; J87 &amp; "" "" &amp; G87 &amp; "" "" &amp; H87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 &amp; ""'. Diferencias por área: Matemáticas ("" &amp; AQ87 &amp; ""), Ciencias Natur"&amp;"ales ("" &amp; AR87 &amp; ""), Sociales ("" &amp; AS87 &amp; ""), Lectura Crítica ("" &amp; AT87 &amp; "") e Inglés ("" &amp; AU87 &amp; ""). Variación en posición: grupo ("" &amp; AN87 &amp; ""), grado ("" &amp; AO87 &amp; "") y media ("" &amp; AP87 &amp; ""). Puntajes Primer Simulacro: Global "" &amp; K87 &amp; "", Mat "" &amp;"&amp;" O87 &amp; "", Cien "" &amp; P87 &amp; "", Soc "" &amp; Q87 &amp; "", Lec "" &amp; R87 &amp; "", Ing "" &amp; S87 &amp; "". Puntajes Segundo Simulacro: Global "" &amp; Y87 &amp; "", Mat "" &amp; AC87 &amp; "", Cien "" &amp; AD87 &amp; "", Soc "" &amp; AE87 &amp; "", Lec "" &amp; AF87 &amp; "", Ing "" &amp; AG87 &amp; "". Escribe un mensaje motivado"&amp;"r y breve (máximo 4 líneas)."")
")</f>
        <v/>
      </c>
    </row>
    <row r="88" ht="15.75" customHeight="1" s="42">
      <c r="A88" s="93" t="n"/>
      <c r="B88" s="94" t="inlineStr">
        <is>
          <t>Bachillerato</t>
        </is>
      </c>
      <c r="C88" s="94" t="n">
        <v>603</v>
      </c>
      <c r="D88" s="94" t="n"/>
      <c r="E88" s="95" t="n"/>
      <c r="F88" s="96">
        <f>TRIM(G88&amp;" "&amp;H88&amp;" "&amp;I88&amp;" "&amp;J88)</f>
        <v/>
      </c>
      <c r="G88" s="94" t="inlineStr">
        <is>
          <t>Febres</t>
        </is>
      </c>
      <c r="H88" s="94" t="inlineStr">
        <is>
          <t>Chaparro</t>
        </is>
      </c>
      <c r="I88" s="94" t="inlineStr">
        <is>
          <t>Santiago</t>
        </is>
      </c>
      <c r="J88" s="97" t="inlineStr">
        <is>
          <t>David</t>
        </is>
      </c>
      <c r="K88" s="98">
        <f>IF(SUM(O88:S88)=0, "", ROUND(((O88*3+P88*3+Q88*3+R88*3+S88*1)/13)*5,0))</f>
        <v/>
      </c>
      <c r="L88" s="99">
        <f>IF(OR($C88="",K88=""),"",COUNTIFS($C$4:$C$1500,$C88,K$4:K$1500,"&gt;"&amp;K88)+1)</f>
        <v/>
      </c>
      <c r="M88" s="99">
        <f>IF(OR($C88="",K88=""),"",IF(AND($C88&gt;=1001,$C88&lt;=1005),COUNTIFS($C$4:$C$1500,"&gt;=1001",$C$4:$C$1500,"&lt;=1005",K$4:K$1500,"&gt;"&amp;K88)+1,IF(AND($C88&gt;=1101,$C88&lt;=1105),COUNTIFS($C$4:$C$1500,"&gt;=1101",$C$4:$C$1500,"&lt;=1105",K$4:K$1500,"&gt;"&amp;K88)+1,IF(AND($C88&gt;=901,$C88&lt;=905),COUNTIFS($C$4:$C$1500,"&gt;=901",$C$4:$C$1500,"&lt;=905",K$4:K$1500,"&gt;"&amp;K88)+1,IF(AND($C88&gt;=801,$C88&lt;=805),COUNTIFS($C$4:$C$1500,"&gt;=801",$C$4:$C$1500,"&lt;=805",K$4:K$1500,"&gt;"&amp;K88)+1,IF(AND($C88&gt;=701,$C88&lt;=705),COUNTIFS($C$4:$C$1500,"&gt;=701",$C$4:$C$1500,"&lt;=705",K$4:K$1500,"&gt;"&amp;K88)+1,IF(AND($C88&gt;=601,$C88&lt;=606),COUNTIFS($C$4:$C$1500,"&gt;=601",$C$4:$C$1500,"&lt;=606",K$4:K$1500,"&gt;"&amp;K88)+1,"")))))))</f>
        <v/>
      </c>
      <c r="N88" s="99">
        <f>IF(OR($C88="",K88=""),"",IF(OR(AND($C88&gt;=1001,$C88&lt;=1005),AND($C88&gt;=1101,$C88&lt;=1105)),COUNTIFS($C$4:$C$1500,"&gt;=1001",$C$4:$C$1500,"&lt;=1005",K$4:K$1500,"&gt;"&amp;K88)+COUNTIFS($C$4:$C$1500,"&gt;=1101",$C$4:$C$1500,"&lt;=1105",K$4:K$1500,"&gt;"&amp;K88)+1,""))</f>
        <v/>
      </c>
      <c r="O88" s="94" t="n">
        <v>64</v>
      </c>
      <c r="P88" s="94" t="n">
        <v>51</v>
      </c>
      <c r="Q88" s="94" t="n">
        <v>77</v>
      </c>
      <c r="R88" s="94" t="n">
        <v>79</v>
      </c>
      <c r="S88" s="94" t="n">
        <v>42</v>
      </c>
      <c r="T88" s="99">
        <f>IF(AND(O88&gt;0,O88&lt;36),1,IF(AND(O88&gt;=36,O88&lt;51),2,IF(AND(O88&gt;=51,O88&lt;71),3,IF(AND(O88&gt;=71,O88&lt;=100),4,))))</f>
        <v/>
      </c>
      <c r="U88" s="99">
        <f>IF(AND(P88&gt;0,P88&lt;41),1,IF(AND(P88&gt;=41,P88&lt;56),2,IF(AND(P88&gt;=56,P88&lt;71),3,IF(AND(P88&gt;=71,P88&lt;=100),4,))))</f>
        <v/>
      </c>
      <c r="V88" s="99">
        <f>IF(AND(Q88&gt;0,Q88&lt;41),1,IF(AND(Q88&gt;=41,Q88&lt;56),2,IF(AND(Q88&gt;=56,Q88&lt;71),3,IF(AND(Q88&gt;=71,Q88&lt;=100),4,))))</f>
        <v/>
      </c>
      <c r="W88" s="99">
        <f>IF(AND(R88&gt;0,R88&lt;36),1,IF(AND(R88&gt;=36,R88&lt;51),2,IF(AND(R88&gt;=51,R88&lt;66),3,IF(AND(R88&gt;=66,R88&lt;=100),4,))))</f>
        <v/>
      </c>
      <c r="X88" s="100">
        <f>IF(AND(S88&gt;0,S88&lt;37),1,IF(AND(S88&gt;=37,S88&lt;58),2,IF(AND(S88&gt;=58,S88&lt;71),3,IF(AND(S88&gt;=71,S88&lt;=100),4,))))</f>
        <v/>
      </c>
      <c r="Y88" s="101">
        <f>IF(SUM(AC88:AG88)=0, "", ROUND(((AC88*3+AD88*3+AE88*3+AF88*3+AG88*1)/13)*5,0))</f>
        <v/>
      </c>
      <c r="Z88" s="99">
        <f>IF(OR($C88="",Y88=""),"",COUNTIFS($C$4:$C$1500,$C88,Y$4:Y$1500,"&gt;"&amp;Y88)+1)</f>
        <v/>
      </c>
      <c r="AA88" s="99">
        <f>IF(OR($C88="",Y88=""),"",IF(AND($C88&gt;=1001,$C88&lt;=1005),COUNTIFS($C$4:$C$1500,"&gt;=1001",$C$4:$C$1500,"&lt;=1005",Y$4:Y$1500,"&gt;"&amp;Y88)+1,IF(AND($C88&gt;=1101,$C88&lt;=1105),COUNTIFS($C$4:$C$1500,"&gt;=1101",$C$4:$C$1500,"&lt;=1105",Y$4:Y$1500,"&gt;"&amp;Y88)+1,IF(AND($C88&gt;=901,$C88&lt;=905),COUNTIFS($C$4:$C$1500,"&gt;=901",$C$4:$C$1500,"&lt;=905",Y$4:Y$1500,"&gt;"&amp;Y88)+1,IF(AND($C88&gt;=801,$C88&lt;=805),COUNTIFS($C$4:$C$1500,"&gt;=801",$C$4:$C$1500,"&lt;=805",Y$4:Y$1500,"&gt;"&amp;Y88)+1,IF(AND($C88&gt;=701,$C88&lt;=705),COUNTIFS($C$4:$C$1500,"&gt;=701",$C$4:$C$1500,"&lt;=705",Y$4:Y$1500,"&gt;"&amp;Y88)+1,IF(AND($C88&gt;=601,$C88&lt;=606),COUNTIFS($C$4:$C$1500,"&gt;=601",$C$4:$C$1500,"&lt;=606",Y$4:Y$1500,"&gt;"&amp;Y88)+1,"")))))))</f>
        <v/>
      </c>
      <c r="AB88" s="99">
        <f>IF(OR($C88="",Y88=""),"",IF(OR(AND($C88&gt;=1001,$C88&lt;=1005),AND($C88&gt;=1101,$C88&lt;=1105)),COUNTIFS($C$4:$C$1500,"&gt;=1001",$C$4:$C$1500,"&lt;=1005",Y$4:Y$1500,"&gt;"&amp;Y88)+COUNTIFS($C$4:$C$1500,"&gt;=1101",$C$4:$C$1500,"&lt;=1105",Y$4:Y$1500,"&gt;"&amp;Y88)+1,""))</f>
        <v/>
      </c>
      <c r="AC88" s="94" t="n">
        <v>46.75</v>
      </c>
      <c r="AD88" s="94" t="n">
        <v>36.61</v>
      </c>
      <c r="AE88" s="94" t="n">
        <v>34.13</v>
      </c>
      <c r="AF88" s="94" t="n">
        <v>21.88</v>
      </c>
      <c r="AG88" s="94" t="n">
        <v>43.13</v>
      </c>
      <c r="AH88" s="99">
        <f>IF(AND(AC88&gt;0,AC88&lt;36),1,IF(AND(AC88&gt;=36,AC88&lt;51),2,IF(AND(AC88&gt;=51,AC88&lt;71),3,IF(AND(AC88&gt;=71,AC88&lt;=100),4,))))</f>
        <v/>
      </c>
      <c r="AI88" s="99">
        <f>IF(AND(AD88&gt;0,AD88&lt;41),1,IF(AND(AD88&gt;=41,AD88&lt;56),2,IF(AND(AD88&gt;=56,AD88&lt;71),3,IF(AND(AD88&gt;=71,AD88&lt;=100),4,))))</f>
        <v/>
      </c>
      <c r="AJ88" s="99">
        <f>IF(AND(AE88&gt;0,AE88&lt;41),1,IF(AND(AE88&gt;=41,AE88&lt;56),2,IF(AND(AE88&gt;=56,AE88&lt;71),3,IF(AND(AE88&gt;=71,AE88&lt;=100),4,))))</f>
        <v/>
      </c>
      <c r="AK88" s="99">
        <f>IF(AND(AF88&gt;0,AF88&lt;36),1,IF(AND(AF88&gt;=36,AF88&lt;51),2,IF(AND(AF88&gt;=51,AF88&lt;66),3,IF(AND(AF88&gt;=66,AF88&lt;=100),4,))))</f>
        <v/>
      </c>
      <c r="AL88" s="100">
        <f>IF(AND(AG88&gt;0,AG88&lt;37),1,IF(AND(AG88&gt;=37,AG88&lt;58),2,IF(AND(AG88&gt;=58,AG88&lt;71),3,IF(AND(AG88&gt;=71,AG88&lt;=100),4,))))</f>
        <v/>
      </c>
      <c r="AM88" s="101">
        <f>IF((Y88&lt;&gt;"")*(K88&lt;&gt;""),Y88-K88,"")</f>
        <v/>
      </c>
      <c r="AN88" s="99">
        <f>IF((Z88&lt;&gt;"")*(L88&lt;&gt;""),Z88-L88,"")</f>
        <v/>
      </c>
      <c r="AO88" s="99">
        <f>IF((AA88&lt;&gt;"")*(M88&lt;&gt;""),AA88-M88,"")</f>
        <v/>
      </c>
      <c r="AP88" s="99">
        <f>IF((AB88&lt;&gt;"")*(N88&lt;&gt;""),AB88-N88,"")</f>
        <v/>
      </c>
      <c r="AQ88" s="94">
        <f>IF((AC88&lt;&gt;"")*(O88&lt;&gt;""),AC88-O88,"")</f>
        <v/>
      </c>
      <c r="AR88" s="94">
        <f>IF((AD88&lt;&gt;"")*(P88&lt;&gt;""),AD88-P88,"")</f>
        <v/>
      </c>
      <c r="AS88" s="94">
        <f>IF((AE88&lt;&gt;"")*(Q88&lt;&gt;""),AE88-Q88,"")</f>
        <v/>
      </c>
      <c r="AT88" s="94">
        <f>IF((AF88&lt;&gt;"")*(R88&lt;&gt;""),AF88-R88,"")</f>
        <v/>
      </c>
      <c r="AU88" s="94">
        <f>IF((AG88&lt;&gt;"")*(S88&lt;&gt;""),AG88-S88,"")</f>
        <v/>
      </c>
      <c r="AV88" s="99">
        <f>IF((AH88&lt;&gt;"")*(T88&lt;&gt;""),AH88-T88,"")</f>
        <v/>
      </c>
      <c r="AW88" s="99">
        <f>IF((AI88&lt;&gt;"")*(U88&lt;&gt;""),AI88-U88,"")</f>
        <v/>
      </c>
      <c r="AX88" s="99">
        <f>IF((AJ88&lt;&gt;"")*(V88&lt;&gt;""),AJ88-V88,"")</f>
        <v/>
      </c>
      <c r="AY88" s="99">
        <f>IF((AK88&lt;&gt;"")*(W88&lt;&gt;""),AK88-W88,"")</f>
        <v/>
      </c>
      <c r="AZ88" s="102">
        <f>IF((AL88&lt;&gt;"")*(X88&lt;&gt;""),AL88-X88,"")</f>
        <v/>
      </c>
      <c r="BA88" s="50">
        <f>IFERROR(__xludf.dummyfunction("AI(""Actúa como un tutor académico y dirígete personalmente al estudiante "" &amp; I88 &amp; "" "" &amp; J88 &amp; "" "" &amp; G88 &amp; "" "" &amp; H88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 &amp; ""'. Diferencias por área: Matemáticas ("" &amp; AQ88 &amp; ""), Ciencias Natura"&amp;"les ("" &amp; AR88 &amp; ""), Sociales ("" &amp; AS88 &amp; ""), Lectura Crítica ("" &amp; AT88 &amp; "") e Inglés ("" &amp; AU88 &amp; ""). Variación en posición: grupo ("" &amp; AN88 &amp; ""), grado ("" &amp; AO88 &amp; "") y media ("" &amp; AP88 &amp; ""). Puntajes Primer Simulacro: Global "" &amp; K88 &amp; "", Mat "" &amp; "&amp;"O4 &amp; "", Cien "" &amp; P88 &amp; "", Soc "" &amp; Q88 &amp; "", Lec "" &amp; R88 &amp; "", Ing "" &amp; S88 &amp; "". Puntajes Segundo Simulacro: Global "" &amp; Y88 &amp; "", Mat "" &amp; AC88 &amp; "", Cien "" &amp; AD88 &amp; "", Soc "" &amp; AE88 &amp; "", Lec "" &amp; AF88 &amp; "", Ing "" &amp; AG88 &amp; "". Escribe un mensaje motivador"&amp;" y breve (máximo 4 líneas)."")
"),"=AI(""Actúa como un tutor académico y dirígete personalmente al estudiante "" &amp; I88 &amp; "" "" &amp; J88 &amp; "" "" &amp; G88 &amp; "" "" &amp; H88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 &amp; ""'. Diferencias por área: Matemáticas ("" &amp; AQ88 &amp; ""), Ciencias Natur"&amp;"ales ("" &amp; AR88 &amp; ""), Sociales ("" &amp; AS88 &amp; ""), Lectura Crítica ("" &amp; AT88 &amp; "") e Inglés ("" &amp; AU88 &amp; ""). Variación en posición: grupo ("" &amp; AN88 &amp; ""), grado ("" &amp; AO88 &amp; "") y media ("" &amp; AP88 &amp; ""). Puntajes Primer Simulacro: Global "" &amp; K88 &amp; "", Mat "" &amp;"&amp;" O88 &amp; "", Cien "" &amp; P88 &amp; "", Soc "" &amp; Q88 &amp; "", Lec "" &amp; R88 &amp; "", Ing "" &amp; S88 &amp; "". Puntajes Segundo Simulacro: Global "" &amp; Y88 &amp; "", Mat "" &amp; AC88 &amp; "", Cien "" &amp; AD88 &amp; "", Soc "" &amp; AE88 &amp; "", Lec "" &amp; AF88 &amp; "", Ing "" &amp; AG88 &amp; "". Escribe un mensaje motivado"&amp;"r y breve (máximo 4 líneas)."")
")</f>
        <v/>
      </c>
    </row>
    <row r="89" ht="15.75" customHeight="1" s="42">
      <c r="A89" s="93" t="n"/>
      <c r="B89" s="94" t="inlineStr">
        <is>
          <t>Bachillerato</t>
        </is>
      </c>
      <c r="C89" s="94" t="n">
        <v>603</v>
      </c>
      <c r="D89" s="94" t="n"/>
      <c r="E89" s="95" t="n"/>
      <c r="F89" s="96">
        <f>TRIM(G89&amp;" "&amp;H89&amp;" "&amp;I89&amp;" "&amp;J89)</f>
        <v/>
      </c>
      <c r="G89" s="94" t="inlineStr">
        <is>
          <t>Gonzalez</t>
        </is>
      </c>
      <c r="H89" s="94" t="inlineStr">
        <is>
          <t>Bedoya</t>
        </is>
      </c>
      <c r="I89" s="94" t="inlineStr">
        <is>
          <t>Juan</t>
        </is>
      </c>
      <c r="J89" s="97" t="inlineStr">
        <is>
          <t>Sebastián</t>
        </is>
      </c>
      <c r="K89" s="98">
        <f>IF(SUM(O89:S89)=0, "", ROUND(((O89*3+P89*3+Q89*3+R89*3+S89*1)/13)*5,0))</f>
        <v/>
      </c>
      <c r="L89" s="99">
        <f>IF(OR($C89="",K89=""),"",COUNTIFS($C$4:$C$1500,$C89,K$4:K$1500,"&gt;"&amp;K89)+1)</f>
        <v/>
      </c>
      <c r="M89" s="99">
        <f>IF(OR($C89="",K89=""),"",IF(AND($C89&gt;=1001,$C89&lt;=1005),COUNTIFS($C$4:$C$1500,"&gt;=1001",$C$4:$C$1500,"&lt;=1005",K$4:K$1500,"&gt;"&amp;K89)+1,IF(AND($C89&gt;=1101,$C89&lt;=1105),COUNTIFS($C$4:$C$1500,"&gt;=1101",$C$4:$C$1500,"&lt;=1105",K$4:K$1500,"&gt;"&amp;K89)+1,IF(AND($C89&gt;=901,$C89&lt;=905),COUNTIFS($C$4:$C$1500,"&gt;=901",$C$4:$C$1500,"&lt;=905",K$4:K$1500,"&gt;"&amp;K89)+1,IF(AND($C89&gt;=801,$C89&lt;=805),COUNTIFS($C$4:$C$1500,"&gt;=801",$C$4:$C$1500,"&lt;=805",K$4:K$1500,"&gt;"&amp;K89)+1,IF(AND($C89&gt;=701,$C89&lt;=705),COUNTIFS($C$4:$C$1500,"&gt;=701",$C$4:$C$1500,"&lt;=705",K$4:K$1500,"&gt;"&amp;K89)+1,IF(AND($C89&gt;=601,$C89&lt;=606),COUNTIFS($C$4:$C$1500,"&gt;=601",$C$4:$C$1500,"&lt;=606",K$4:K$1500,"&gt;"&amp;K89)+1,"")))))))</f>
        <v/>
      </c>
      <c r="N89" s="99">
        <f>IF(OR($C89="",K89=""),"",IF(OR(AND($C89&gt;=1001,$C89&lt;=1005),AND($C89&gt;=1101,$C89&lt;=1105)),COUNTIFS($C$4:$C$1500,"&gt;=1001",$C$4:$C$1500,"&lt;=1005",K$4:K$1500,"&gt;"&amp;K89)+COUNTIFS($C$4:$C$1500,"&gt;=1101",$C$4:$C$1500,"&lt;=1105",K$4:K$1500,"&gt;"&amp;K89)+1,""))</f>
        <v/>
      </c>
      <c r="O89" s="94" t="n">
        <v>81.64</v>
      </c>
      <c r="P89" s="94" t="n">
        <v>55.21</v>
      </c>
      <c r="Q89" s="94" t="n">
        <v>73.95</v>
      </c>
      <c r="R89" s="94" t="n">
        <v>62.29</v>
      </c>
      <c r="S89" s="94" t="n">
        <v>65</v>
      </c>
      <c r="T89" s="99">
        <f>IF(AND(O89&gt;0,O89&lt;36),1,IF(AND(O89&gt;=36,O89&lt;51),2,IF(AND(O89&gt;=51,O89&lt;71),3,IF(AND(O89&gt;=71,O89&lt;=100),4,))))</f>
        <v/>
      </c>
      <c r="U89" s="99">
        <f>IF(AND(P89&gt;0,P89&lt;41),1,IF(AND(P89&gt;=41,P89&lt;56),2,IF(AND(P89&gt;=56,P89&lt;71),3,IF(AND(P89&gt;=71,P89&lt;=100),4,))))</f>
        <v/>
      </c>
      <c r="V89" s="99">
        <f>IF(AND(Q89&gt;0,Q89&lt;41),1,IF(AND(Q89&gt;=41,Q89&lt;56),2,IF(AND(Q89&gt;=56,Q89&lt;71),3,IF(AND(Q89&gt;=71,Q89&lt;=100),4,))))</f>
        <v/>
      </c>
      <c r="W89" s="99">
        <f>IF(AND(R89&gt;0,R89&lt;36),1,IF(AND(R89&gt;=36,R89&lt;51),2,IF(AND(R89&gt;=51,R89&lt;66),3,IF(AND(R89&gt;=66,R89&lt;=100),4,))))</f>
        <v/>
      </c>
      <c r="X89" s="100">
        <f>IF(AND(S89&gt;0,S89&lt;37),1,IF(AND(S89&gt;=37,S89&lt;58),2,IF(AND(S89&gt;=58,S89&lt;71),3,IF(AND(S89&gt;=71,S89&lt;=100),4,))))</f>
        <v/>
      </c>
      <c r="Y89" s="101">
        <f>IF(SUM(AC89:AG89)=0, "", ROUND(((AC89*3+AD89*3+AE89*3+AF89*3+AG89*1)/13)*5,0))</f>
        <v/>
      </c>
      <c r="Z89" s="99">
        <f>IF(OR($C89="",Y89=""),"",COUNTIFS($C$4:$C$1500,$C89,Y$4:Y$1500,"&gt;"&amp;Y89)+1)</f>
        <v/>
      </c>
      <c r="AA89" s="99">
        <f>IF(OR($C89="",Y89=""),"",IF(AND($C89&gt;=1001,$C89&lt;=1005),COUNTIFS($C$4:$C$1500,"&gt;=1001",$C$4:$C$1500,"&lt;=1005",Y$4:Y$1500,"&gt;"&amp;Y89)+1,IF(AND($C89&gt;=1101,$C89&lt;=1105),COUNTIFS($C$4:$C$1500,"&gt;=1101",$C$4:$C$1500,"&lt;=1105",Y$4:Y$1500,"&gt;"&amp;Y89)+1,IF(AND($C89&gt;=901,$C89&lt;=905),COUNTIFS($C$4:$C$1500,"&gt;=901",$C$4:$C$1500,"&lt;=905",Y$4:Y$1500,"&gt;"&amp;Y89)+1,IF(AND($C89&gt;=801,$C89&lt;=805),COUNTIFS($C$4:$C$1500,"&gt;=801",$C$4:$C$1500,"&lt;=805",Y$4:Y$1500,"&gt;"&amp;Y89)+1,IF(AND($C89&gt;=701,$C89&lt;=705),COUNTIFS($C$4:$C$1500,"&gt;=701",$C$4:$C$1500,"&lt;=705",Y$4:Y$1500,"&gt;"&amp;Y89)+1,IF(AND($C89&gt;=601,$C89&lt;=606),COUNTIFS($C$4:$C$1500,"&gt;=601",$C$4:$C$1500,"&lt;=606",Y$4:Y$1500,"&gt;"&amp;Y89)+1,"")))))))</f>
        <v/>
      </c>
      <c r="AB89" s="99">
        <f>IF(OR($C89="",Y89=""),"",IF(OR(AND($C89&gt;=1001,$C89&lt;=1005),AND($C89&gt;=1101,$C89&lt;=1105)),COUNTIFS($C$4:$C$1500,"&gt;=1001",$C$4:$C$1500,"&lt;=1005",Y$4:Y$1500,"&gt;"&amp;Y89)+COUNTIFS($C$4:$C$1500,"&gt;=1101",$C$4:$C$1500,"&lt;=1105",Y$4:Y$1500,"&gt;"&amp;Y89)+1,""))</f>
        <v/>
      </c>
      <c r="AC89" s="94" t="n">
        <v>66</v>
      </c>
      <c r="AD89" s="94" t="n">
        <v>66.95999999999999</v>
      </c>
      <c r="AE89" s="94" t="n">
        <v>53.25</v>
      </c>
      <c r="AF89" s="94" t="n">
        <v>56.88</v>
      </c>
      <c r="AG89" s="94" t="n">
        <v>52.71</v>
      </c>
      <c r="AH89" s="99">
        <f>IF(AND(AC89&gt;0,AC89&lt;36),1,IF(AND(AC89&gt;=36,AC89&lt;51),2,IF(AND(AC89&gt;=51,AC89&lt;71),3,IF(AND(AC89&gt;=71,AC89&lt;=100),4,))))</f>
        <v/>
      </c>
      <c r="AI89" s="99">
        <f>IF(AND(AD89&gt;0,AD89&lt;41),1,IF(AND(AD89&gt;=41,AD89&lt;56),2,IF(AND(AD89&gt;=56,AD89&lt;71),3,IF(AND(AD89&gt;=71,AD89&lt;=100),4,))))</f>
        <v/>
      </c>
      <c r="AJ89" s="99">
        <f>IF(AND(AE89&gt;0,AE89&lt;41),1,IF(AND(AE89&gt;=41,AE89&lt;56),2,IF(AND(AE89&gt;=56,AE89&lt;71),3,IF(AND(AE89&gt;=71,AE89&lt;=100),4,))))</f>
        <v/>
      </c>
      <c r="AK89" s="99">
        <f>IF(AND(AF89&gt;0,AF89&lt;36),1,IF(AND(AF89&gt;=36,AF89&lt;51),2,IF(AND(AF89&gt;=51,AF89&lt;66),3,IF(AND(AF89&gt;=66,AF89&lt;=100),4,))))</f>
        <v/>
      </c>
      <c r="AL89" s="100">
        <f>IF(AND(AG89&gt;0,AG89&lt;37),1,IF(AND(AG89&gt;=37,AG89&lt;58),2,IF(AND(AG89&gt;=58,AG89&lt;71),3,IF(AND(AG89&gt;=71,AG89&lt;=100),4,))))</f>
        <v/>
      </c>
      <c r="AM89" s="101">
        <f>IF((Y89&lt;&gt;"")*(K89&lt;&gt;""),Y89-K89,"")</f>
        <v/>
      </c>
      <c r="AN89" s="99">
        <f>IF((Z89&lt;&gt;"")*(L89&lt;&gt;""),Z89-L89,"")</f>
        <v/>
      </c>
      <c r="AO89" s="99">
        <f>IF((AA89&lt;&gt;"")*(M89&lt;&gt;""),AA89-M89,"")</f>
        <v/>
      </c>
      <c r="AP89" s="99">
        <f>IF((AB89&lt;&gt;"")*(N89&lt;&gt;""),AB89-N89,"")</f>
        <v/>
      </c>
      <c r="AQ89" s="94">
        <f>IF((AC89&lt;&gt;"")*(O89&lt;&gt;""),AC89-O89,"")</f>
        <v/>
      </c>
      <c r="AR89" s="94">
        <f>IF((AD89&lt;&gt;"")*(P89&lt;&gt;""),AD89-P89,"")</f>
        <v/>
      </c>
      <c r="AS89" s="94">
        <f>IF((AE89&lt;&gt;"")*(Q89&lt;&gt;""),AE89-Q89,"")</f>
        <v/>
      </c>
      <c r="AT89" s="94">
        <f>IF((AF89&lt;&gt;"")*(R89&lt;&gt;""),AF89-R89,"")</f>
        <v/>
      </c>
      <c r="AU89" s="94">
        <f>IF((AG89&lt;&gt;"")*(S89&lt;&gt;""),AG89-S89,"")</f>
        <v/>
      </c>
      <c r="AV89" s="99">
        <f>IF((AH89&lt;&gt;"")*(T89&lt;&gt;""),AH89-T89,"")</f>
        <v/>
      </c>
      <c r="AW89" s="99">
        <f>IF((AI89&lt;&gt;"")*(U89&lt;&gt;""),AI89-U89,"")</f>
        <v/>
      </c>
      <c r="AX89" s="99">
        <f>IF((AJ89&lt;&gt;"")*(V89&lt;&gt;""),AJ89-V89,"")</f>
        <v/>
      </c>
      <c r="AY89" s="99">
        <f>IF((AK89&lt;&gt;"")*(W89&lt;&gt;""),AK89-W89,"")</f>
        <v/>
      </c>
      <c r="AZ89" s="102">
        <f>IF((AL89&lt;&gt;"")*(X89&lt;&gt;""),AL89-X89,"")</f>
        <v/>
      </c>
      <c r="BA89" s="50">
        <f>IFERROR(__xludf.dummyfunction("AI(""Actúa como un tutor académico y dirígete personalmente al estudiante "" &amp; I89 &amp; "" "" &amp; J89 &amp; "" "" &amp; G89 &amp; "" "" &amp; H89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 &amp; ""'. Diferencias por área: Matemáticas ("" &amp; AQ89 &amp; ""), Ciencias Natura"&amp;"les ("" &amp; AR89 &amp; ""), Sociales ("" &amp; AS89 &amp; ""), Lectura Crítica ("" &amp; AT89 &amp; "") e Inglés ("" &amp; AU89 &amp; ""). Variación en posición: grupo ("" &amp; AN89 &amp; ""), grado ("" &amp; AO89 &amp; "") y media ("" &amp; AP89 &amp; ""). Puntajes Primer Simulacro: Global "" &amp; K89 &amp; "", Mat "" &amp; "&amp;"O4 &amp; "", Cien "" &amp; P89 &amp; "", Soc "" &amp; Q89 &amp; "", Lec "" &amp; R89 &amp; "", Ing "" &amp; S89 &amp; "". Puntajes Segundo Simulacro: Global "" &amp; Y89 &amp; "", Mat "" &amp; AC89 &amp; "", Cien "" &amp; AD89 &amp; "", Soc "" &amp; AE89 &amp; "", Lec "" &amp; AF89 &amp; "", Ing "" &amp; AG89 &amp; "". Escribe un mensaje motivador"&amp;" y breve (máximo 4 líneas)."")
"),"=AI(""Actúa como un tutor académico y dirígete personalmente al estudiante "" &amp; I89 &amp; "" "" &amp; J89 &amp; "" "" &amp; G89 &amp; "" "" &amp; H89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 &amp; ""'. Diferencias por área: Matemáticas ("" &amp; AQ89 &amp; ""), Ciencias Natur"&amp;"ales ("" &amp; AR89 &amp; ""), Sociales ("" &amp; AS89 &amp; ""), Lectura Crítica ("" &amp; AT89 &amp; "") e Inglés ("" &amp; AU89 &amp; ""). Variación en posición: grupo ("" &amp; AN89 &amp; ""), grado ("" &amp; AO89 &amp; "") y media ("" &amp; AP89 &amp; ""). Puntajes Primer Simulacro: Global "" &amp; K89 &amp; "", Mat "" &amp;"&amp;" O89 &amp; "", Cien "" &amp; P89 &amp; "", Soc "" &amp; Q89 &amp; "", Lec "" &amp; R89 &amp; "", Ing "" &amp; S89 &amp; "". Puntajes Segundo Simulacro: Global "" &amp; Y89 &amp; "", Mat "" &amp; AC89 &amp; "", Cien "" &amp; AD89 &amp; "", Soc "" &amp; AE89 &amp; "", Lec "" &amp; AF89 &amp; "", Ing "" &amp; AG89 &amp; "". Escribe un mensaje motivado"&amp;"r y breve (máximo 4 líneas)."")
")</f>
        <v/>
      </c>
    </row>
    <row r="90" ht="15.75" customHeight="1" s="42">
      <c r="A90" s="93" t="n"/>
      <c r="B90" s="94" t="inlineStr">
        <is>
          <t>Bachillerato</t>
        </is>
      </c>
      <c r="C90" s="94" t="n">
        <v>603</v>
      </c>
      <c r="D90" s="94" t="n"/>
      <c r="E90" s="95" t="n"/>
      <c r="F90" s="96">
        <f>TRIM(G90&amp;" "&amp;H90&amp;" "&amp;I90&amp;" "&amp;J90)</f>
        <v/>
      </c>
      <c r="G90" s="94" t="inlineStr">
        <is>
          <t>González</t>
        </is>
      </c>
      <c r="H90" s="94" t="inlineStr">
        <is>
          <t>Cartagena</t>
        </is>
      </c>
      <c r="I90" s="94" t="inlineStr">
        <is>
          <t>Mateo</t>
        </is>
      </c>
      <c r="J90" s="97" t="n"/>
      <c r="K90" s="98">
        <f>IF(SUM(O90:S90)=0, "", ROUND(((O90*3+P90*3+Q90*3+R90*3+S90*1)/13)*5,0))</f>
        <v/>
      </c>
      <c r="L90" s="99">
        <f>IF(OR($C90="",K90=""),"",COUNTIFS($C$4:$C$1500,$C90,K$4:K$1500,"&gt;"&amp;K90)+1)</f>
        <v/>
      </c>
      <c r="M90" s="99">
        <f>IF(OR($C90="",K90=""),"",IF(AND($C90&gt;=1001,$C90&lt;=1005),COUNTIFS($C$4:$C$1500,"&gt;=1001",$C$4:$C$1500,"&lt;=1005",K$4:K$1500,"&gt;"&amp;K90)+1,IF(AND($C90&gt;=1101,$C90&lt;=1105),COUNTIFS($C$4:$C$1500,"&gt;=1101",$C$4:$C$1500,"&lt;=1105",K$4:K$1500,"&gt;"&amp;K90)+1,IF(AND($C90&gt;=901,$C90&lt;=905),COUNTIFS($C$4:$C$1500,"&gt;=901",$C$4:$C$1500,"&lt;=905",K$4:K$1500,"&gt;"&amp;K90)+1,IF(AND($C90&gt;=801,$C90&lt;=805),COUNTIFS($C$4:$C$1500,"&gt;=801",$C$4:$C$1500,"&lt;=805",K$4:K$1500,"&gt;"&amp;K90)+1,IF(AND($C90&gt;=701,$C90&lt;=705),COUNTIFS($C$4:$C$1500,"&gt;=701",$C$4:$C$1500,"&lt;=705",K$4:K$1500,"&gt;"&amp;K90)+1,IF(AND($C90&gt;=601,$C90&lt;=606),COUNTIFS($C$4:$C$1500,"&gt;=601",$C$4:$C$1500,"&lt;=606",K$4:K$1500,"&gt;"&amp;K90)+1,"")))))))</f>
        <v/>
      </c>
      <c r="N90" s="99">
        <f>IF(OR($C90="",K90=""),"",IF(OR(AND($C90&gt;=1001,$C90&lt;=1005),AND($C90&gt;=1101,$C90&lt;=1105)),COUNTIFS($C$4:$C$1500,"&gt;=1001",$C$4:$C$1500,"&lt;=1005",K$4:K$1500,"&gt;"&amp;K90)+COUNTIFS($C$4:$C$1500,"&gt;=1101",$C$4:$C$1500,"&lt;=1105",K$4:K$1500,"&gt;"&amp;K90)+1,""))</f>
        <v/>
      </c>
      <c r="O90" s="94" t="n">
        <v>19.41</v>
      </c>
      <c r="P90" s="94" t="n">
        <v>28.13</v>
      </c>
      <c r="Q90" s="94" t="n">
        <v>18.91</v>
      </c>
      <c r="R90" s="94" t="n">
        <v>38.33</v>
      </c>
      <c r="S90" s="94" t="n">
        <v>27.08</v>
      </c>
      <c r="T90" s="99">
        <f>IF(AND(O90&gt;0,O90&lt;36),1,IF(AND(O90&gt;=36,O90&lt;51),2,IF(AND(O90&gt;=51,O90&lt;71),3,IF(AND(O90&gt;=71,O90&lt;=100),4,))))</f>
        <v/>
      </c>
      <c r="U90" s="99">
        <f>IF(AND(P90&gt;0,P90&lt;41),1,IF(AND(P90&gt;=41,P90&lt;56),2,IF(AND(P90&gt;=56,P90&lt;71),3,IF(AND(P90&gt;=71,P90&lt;=100),4,))))</f>
        <v/>
      </c>
      <c r="V90" s="99">
        <f>IF(AND(Q90&gt;0,Q90&lt;41),1,IF(AND(Q90&gt;=41,Q90&lt;56),2,IF(AND(Q90&gt;=56,Q90&lt;71),3,IF(AND(Q90&gt;=71,Q90&lt;=100),4,))))</f>
        <v/>
      </c>
      <c r="W90" s="99">
        <f>IF(AND(R90&gt;0,R90&lt;36),1,IF(AND(R90&gt;=36,R90&lt;51),2,IF(AND(R90&gt;=51,R90&lt;66),3,IF(AND(R90&gt;=66,R90&lt;=100),4,))))</f>
        <v/>
      </c>
      <c r="X90" s="100">
        <f>IF(AND(S90&gt;0,S90&lt;37),1,IF(AND(S90&gt;=37,S90&lt;58),2,IF(AND(S90&gt;=58,S90&lt;71),3,IF(AND(S90&gt;=71,S90&lt;=100),4,))))</f>
        <v/>
      </c>
      <c r="Y90" s="101">
        <f>IF(SUM(AC90:AG90)=0, "", ROUND(((AC90*3+AD90*3+AE90*3+AF90*3+AG90*1)/13)*5,0))</f>
        <v/>
      </c>
      <c r="Z90" s="99">
        <f>IF(OR($C90="",Y90=""),"",COUNTIFS($C$4:$C$1500,$C90,Y$4:Y$1500,"&gt;"&amp;Y90)+1)</f>
        <v/>
      </c>
      <c r="AA90" s="99">
        <f>IF(OR($C90="",Y90=""),"",IF(AND($C90&gt;=1001,$C90&lt;=1005),COUNTIFS($C$4:$C$1500,"&gt;=1001",$C$4:$C$1500,"&lt;=1005",Y$4:Y$1500,"&gt;"&amp;Y90)+1,IF(AND($C90&gt;=1101,$C90&lt;=1105),COUNTIFS($C$4:$C$1500,"&gt;=1101",$C$4:$C$1500,"&lt;=1105",Y$4:Y$1500,"&gt;"&amp;Y90)+1,IF(AND($C90&gt;=901,$C90&lt;=905),COUNTIFS($C$4:$C$1500,"&gt;=901",$C$4:$C$1500,"&lt;=905",Y$4:Y$1500,"&gt;"&amp;Y90)+1,IF(AND($C90&gt;=801,$C90&lt;=805),COUNTIFS($C$4:$C$1500,"&gt;=801",$C$4:$C$1500,"&lt;=805",Y$4:Y$1500,"&gt;"&amp;Y90)+1,IF(AND($C90&gt;=701,$C90&lt;=705),COUNTIFS($C$4:$C$1500,"&gt;=701",$C$4:$C$1500,"&lt;=705",Y$4:Y$1500,"&gt;"&amp;Y90)+1,IF(AND($C90&gt;=601,$C90&lt;=606),COUNTIFS($C$4:$C$1500,"&gt;=601",$C$4:$C$1500,"&lt;=606",Y$4:Y$1500,"&gt;"&amp;Y90)+1,"")))))))</f>
        <v/>
      </c>
      <c r="AB90" s="99">
        <f>IF(OR($C90="",Y90=""),"",IF(OR(AND($C90&gt;=1001,$C90&lt;=1005),AND($C90&gt;=1101,$C90&lt;=1105)),COUNTIFS($C$4:$C$1500,"&gt;=1001",$C$4:$C$1500,"&lt;=1005",Y$4:Y$1500,"&gt;"&amp;Y90)+COUNTIFS($C$4:$C$1500,"&gt;=1101",$C$4:$C$1500,"&lt;=1105",Y$4:Y$1500,"&gt;"&amp;Y90)+1,""))</f>
        <v/>
      </c>
      <c r="AC90" s="94" t="n">
        <v>38.5</v>
      </c>
      <c r="AD90" s="94" t="n">
        <v>18.45</v>
      </c>
      <c r="AE90" s="94" t="n">
        <v>31.13</v>
      </c>
      <c r="AF90" s="94" t="n">
        <v>43.75</v>
      </c>
      <c r="AG90" s="94" t="n">
        <v>71.88</v>
      </c>
      <c r="AH90" s="99">
        <f>IF(AND(AC90&gt;0,AC90&lt;36),1,IF(AND(AC90&gt;=36,AC90&lt;51),2,IF(AND(AC90&gt;=51,AC90&lt;71),3,IF(AND(AC90&gt;=71,AC90&lt;=100),4,))))</f>
        <v/>
      </c>
      <c r="AI90" s="99">
        <f>IF(AND(AD90&gt;0,AD90&lt;41),1,IF(AND(AD90&gt;=41,AD90&lt;56),2,IF(AND(AD90&gt;=56,AD90&lt;71),3,IF(AND(AD90&gt;=71,AD90&lt;=100),4,))))</f>
        <v/>
      </c>
      <c r="AJ90" s="99">
        <f>IF(AND(AE90&gt;0,AE90&lt;41),1,IF(AND(AE90&gt;=41,AE90&lt;56),2,IF(AND(AE90&gt;=56,AE90&lt;71),3,IF(AND(AE90&gt;=71,AE90&lt;=100),4,))))</f>
        <v/>
      </c>
      <c r="AK90" s="99">
        <f>IF(AND(AF90&gt;0,AF90&lt;36),1,IF(AND(AF90&gt;=36,AF90&lt;51),2,IF(AND(AF90&gt;=51,AF90&lt;66),3,IF(AND(AF90&gt;=66,AF90&lt;=100),4,))))</f>
        <v/>
      </c>
      <c r="AL90" s="100">
        <f>IF(AND(AG90&gt;0,AG90&lt;37),1,IF(AND(AG90&gt;=37,AG90&lt;58),2,IF(AND(AG90&gt;=58,AG90&lt;71),3,IF(AND(AG90&gt;=71,AG90&lt;=100),4,))))</f>
        <v/>
      </c>
      <c r="AM90" s="101">
        <f>IF((Y90&lt;&gt;"")*(K90&lt;&gt;""),Y90-K90,"")</f>
        <v/>
      </c>
      <c r="AN90" s="99">
        <f>IF((Z90&lt;&gt;"")*(L90&lt;&gt;""),Z90-L90,"")</f>
        <v/>
      </c>
      <c r="AO90" s="99">
        <f>IF((AA90&lt;&gt;"")*(M90&lt;&gt;""),AA90-M90,"")</f>
        <v/>
      </c>
      <c r="AP90" s="99">
        <f>IF((AB90&lt;&gt;"")*(N90&lt;&gt;""),AB90-N90,"")</f>
        <v/>
      </c>
      <c r="AQ90" s="94">
        <f>IF((AC90&lt;&gt;"")*(O90&lt;&gt;""),AC90-O90,"")</f>
        <v/>
      </c>
      <c r="AR90" s="94">
        <f>IF((AD90&lt;&gt;"")*(P90&lt;&gt;""),AD90-P90,"")</f>
        <v/>
      </c>
      <c r="AS90" s="94">
        <f>IF((AE90&lt;&gt;"")*(Q90&lt;&gt;""),AE90-Q90,"")</f>
        <v/>
      </c>
      <c r="AT90" s="94">
        <f>IF((AF90&lt;&gt;"")*(R90&lt;&gt;""),AF90-R90,"")</f>
        <v/>
      </c>
      <c r="AU90" s="94">
        <f>IF((AG90&lt;&gt;"")*(S90&lt;&gt;""),AG90-S90,"")</f>
        <v/>
      </c>
      <c r="AV90" s="99">
        <f>IF((AH90&lt;&gt;"")*(T90&lt;&gt;""),AH90-T90,"")</f>
        <v/>
      </c>
      <c r="AW90" s="99">
        <f>IF((AI90&lt;&gt;"")*(U90&lt;&gt;""),AI90-U90,"")</f>
        <v/>
      </c>
      <c r="AX90" s="99">
        <f>IF((AJ90&lt;&gt;"")*(V90&lt;&gt;""),AJ90-V90,"")</f>
        <v/>
      </c>
      <c r="AY90" s="99">
        <f>IF((AK90&lt;&gt;"")*(W90&lt;&gt;""),AK90-W90,"")</f>
        <v/>
      </c>
      <c r="AZ90" s="102">
        <f>IF((AL90&lt;&gt;"")*(X90&lt;&gt;""),AL90-X90,"")</f>
        <v/>
      </c>
      <c r="BA90" s="50">
        <f>IFERROR(__xludf.dummyfunction("AI(""Actúa como un tutor académico y dirígete personalmente al estudiante "" &amp; I90 &amp; "" "" &amp; J90 &amp; "" "" &amp; G90 &amp; "" "" &amp; H90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 &amp; ""'. Diferencias por área: Matemáticas ("" &amp; AQ90 &amp; ""), Ciencias Natura"&amp;"les ("" &amp; AR90 &amp; ""), Sociales ("" &amp; AS90 &amp; ""), Lectura Crítica ("" &amp; AT90 &amp; "") e Inglés ("" &amp; AU90 &amp; ""). Variación en posición: grupo ("" &amp; AN90 &amp; ""), grado ("" &amp; AO90 &amp; "") y media ("" &amp; AP90 &amp; ""). Puntajes Primer Simulacro: Global "" &amp; K90 &amp; "", Mat "" &amp; "&amp;"O4 &amp; "", Cien "" &amp; P90 &amp; "", Soc "" &amp; Q90 &amp; "", Lec "" &amp; R90 &amp; "", Ing "" &amp; S90 &amp; "". Puntajes Segundo Simulacro: Global "" &amp; Y90 &amp; "", Mat "" &amp; AC90 &amp; "", Cien "" &amp; AD90 &amp; "", Soc "" &amp; AE90 &amp; "", Lec "" &amp; AF90 &amp; "", Ing "" &amp; AG90 &amp; "". Escribe un mensaje motivador"&amp;" y breve (máximo 4 líneas)."")
"),"=AI(""Actúa como un tutor académico y dirígete personalmente al estudiante "" &amp; I90 &amp; "" "" &amp; J90 &amp; "" "" &amp; G90 &amp; "" "" &amp; H90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 &amp; ""'. Diferencias por área: Matemáticas ("" &amp; AQ90 &amp; ""), Ciencias Natur"&amp;"ales ("" &amp; AR90 &amp; ""), Sociales ("" &amp; AS90 &amp; ""), Lectura Crítica ("" &amp; AT90 &amp; "") e Inglés ("" &amp; AU90 &amp; ""). Variación en posición: grupo ("" &amp; AN90 &amp; ""), grado ("" &amp; AO90 &amp; "") y media ("" &amp; AP90 &amp; ""). Puntajes Primer Simulacro: Global "" &amp; K90 &amp; "", Mat "" &amp;"&amp;" O90 &amp; "", Cien "" &amp; P90 &amp; "", Soc "" &amp; Q90 &amp; "", Lec "" &amp; R90 &amp; "", Ing "" &amp; S90 &amp; "". Puntajes Segundo Simulacro: Global "" &amp; Y90 &amp; "", Mat "" &amp; AC90 &amp; "", Cien "" &amp; AD90 &amp; "", Soc "" &amp; AE90 &amp; "", Lec "" &amp; AF90 &amp; "", Ing "" &amp; AG90 &amp; "". Escribe un mensaje motivado"&amp;"r y breve (máximo 4 líneas)."")
")</f>
        <v/>
      </c>
    </row>
    <row r="91" ht="15.75" customHeight="1" s="42">
      <c r="A91" s="93" t="n"/>
      <c r="B91" s="94" t="inlineStr">
        <is>
          <t>Bachillerato</t>
        </is>
      </c>
      <c r="C91" s="94" t="n">
        <v>603</v>
      </c>
      <c r="D91" s="94" t="n"/>
      <c r="E91" s="95" t="n"/>
      <c r="F91" s="96">
        <f>TRIM(G91&amp;" "&amp;H91&amp;" "&amp;I91&amp;" "&amp;J91)</f>
        <v/>
      </c>
      <c r="G91" s="94" t="inlineStr">
        <is>
          <t>González</t>
        </is>
      </c>
      <c r="H91" s="94" t="inlineStr">
        <is>
          <t>Zapata</t>
        </is>
      </c>
      <c r="I91" s="94" t="inlineStr">
        <is>
          <t>Jonathan</t>
        </is>
      </c>
      <c r="J91" s="97" t="inlineStr">
        <is>
          <t>Alejandro</t>
        </is>
      </c>
      <c r="K91" s="98">
        <f>IF(SUM(O91:S91)=0, "", ROUND(((O91*3+P91*3+Q91*3+R91*3+S91*1)/13)*5,0))</f>
        <v/>
      </c>
      <c r="L91" s="99">
        <f>IF(OR($C91="",K91=""),"",COUNTIFS($C$4:$C$1500,$C91,K$4:K$1500,"&gt;"&amp;K91)+1)</f>
        <v/>
      </c>
      <c r="M91" s="99">
        <f>IF(OR($C91="",K91=""),"",IF(AND($C91&gt;=1001,$C91&lt;=1005),COUNTIFS($C$4:$C$1500,"&gt;=1001",$C$4:$C$1500,"&lt;=1005",K$4:K$1500,"&gt;"&amp;K91)+1,IF(AND($C91&gt;=1101,$C91&lt;=1105),COUNTIFS($C$4:$C$1500,"&gt;=1101",$C$4:$C$1500,"&lt;=1105",K$4:K$1500,"&gt;"&amp;K91)+1,IF(AND($C91&gt;=901,$C91&lt;=905),COUNTIFS($C$4:$C$1500,"&gt;=901",$C$4:$C$1500,"&lt;=905",K$4:K$1500,"&gt;"&amp;K91)+1,IF(AND($C91&gt;=801,$C91&lt;=805),COUNTIFS($C$4:$C$1500,"&gt;=801",$C$4:$C$1500,"&lt;=805",K$4:K$1500,"&gt;"&amp;K91)+1,IF(AND($C91&gt;=701,$C91&lt;=705),COUNTIFS($C$4:$C$1500,"&gt;=701",$C$4:$C$1500,"&lt;=705",K$4:K$1500,"&gt;"&amp;K91)+1,IF(AND($C91&gt;=601,$C91&lt;=606),COUNTIFS($C$4:$C$1500,"&gt;=601",$C$4:$C$1500,"&lt;=606",K$4:K$1500,"&gt;"&amp;K91)+1,"")))))))</f>
        <v/>
      </c>
      <c r="N91" s="99">
        <f>IF(OR($C91="",K91=""),"",IF(OR(AND($C91&gt;=1001,$C91&lt;=1005),AND($C91&gt;=1101,$C91&lt;=1105)),COUNTIFS($C$4:$C$1500,"&gt;=1001",$C$4:$C$1500,"&lt;=1005",K$4:K$1500,"&gt;"&amp;K91)+COUNTIFS($C$4:$C$1500,"&gt;=1101",$C$4:$C$1500,"&lt;=1105",K$4:K$1500,"&gt;"&amp;K91)+1,""))</f>
        <v/>
      </c>
      <c r="O91" s="94" t="n">
        <v>48.78</v>
      </c>
      <c r="P91" s="94" t="n">
        <v>69.38</v>
      </c>
      <c r="Q91" s="94" t="n">
        <v>57.98</v>
      </c>
      <c r="R91" s="94" t="n">
        <v>52.71</v>
      </c>
      <c r="S91" s="94" t="n">
        <v>48.75</v>
      </c>
      <c r="T91" s="99">
        <f>IF(AND(O91&gt;0,O91&lt;36),1,IF(AND(O91&gt;=36,O91&lt;51),2,IF(AND(O91&gt;=51,O91&lt;71),3,IF(AND(O91&gt;=71,O91&lt;=100),4,))))</f>
        <v/>
      </c>
      <c r="U91" s="99">
        <f>IF(AND(P91&gt;0,P91&lt;41),1,IF(AND(P91&gt;=41,P91&lt;56),2,IF(AND(P91&gt;=56,P91&lt;71),3,IF(AND(P91&gt;=71,P91&lt;=100),4,))))</f>
        <v/>
      </c>
      <c r="V91" s="99">
        <f>IF(AND(Q91&gt;0,Q91&lt;41),1,IF(AND(Q91&gt;=41,Q91&lt;56),2,IF(AND(Q91&gt;=56,Q91&lt;71),3,IF(AND(Q91&gt;=71,Q91&lt;=100),4,))))</f>
        <v/>
      </c>
      <c r="W91" s="99">
        <f>IF(AND(R91&gt;0,R91&lt;36),1,IF(AND(R91&gt;=36,R91&lt;51),2,IF(AND(R91&gt;=51,R91&lt;66),3,IF(AND(R91&gt;=66,R91&lt;=100),4,))))</f>
        <v/>
      </c>
      <c r="X91" s="100">
        <f>IF(AND(S91&gt;0,S91&lt;37),1,IF(AND(S91&gt;=37,S91&lt;58),2,IF(AND(S91&gt;=58,S91&lt;71),3,IF(AND(S91&gt;=71,S91&lt;=100),4,))))</f>
        <v/>
      </c>
      <c r="Y91" s="101">
        <f>IF(SUM(AC91:AG91)=0, "", ROUND(((AC91*3+AD91*3+AE91*3+AF91*3+AG91*1)/13)*5,0))</f>
        <v/>
      </c>
      <c r="Z91" s="99">
        <f>IF(OR($C91="",Y91=""),"",COUNTIFS($C$4:$C$1500,$C91,Y$4:Y$1500,"&gt;"&amp;Y91)+1)</f>
        <v/>
      </c>
      <c r="AA91" s="99">
        <f>IF(OR($C91="",Y91=""),"",IF(AND($C91&gt;=1001,$C91&lt;=1005),COUNTIFS($C$4:$C$1500,"&gt;=1001",$C$4:$C$1500,"&lt;=1005",Y$4:Y$1500,"&gt;"&amp;Y91)+1,IF(AND($C91&gt;=1101,$C91&lt;=1105),COUNTIFS($C$4:$C$1500,"&gt;=1101",$C$4:$C$1500,"&lt;=1105",Y$4:Y$1500,"&gt;"&amp;Y91)+1,IF(AND($C91&gt;=901,$C91&lt;=905),COUNTIFS($C$4:$C$1500,"&gt;=901",$C$4:$C$1500,"&lt;=905",Y$4:Y$1500,"&gt;"&amp;Y91)+1,IF(AND($C91&gt;=801,$C91&lt;=805),COUNTIFS($C$4:$C$1500,"&gt;=801",$C$4:$C$1500,"&lt;=805",Y$4:Y$1500,"&gt;"&amp;Y91)+1,IF(AND($C91&gt;=701,$C91&lt;=705),COUNTIFS($C$4:$C$1500,"&gt;=701",$C$4:$C$1500,"&lt;=705",Y$4:Y$1500,"&gt;"&amp;Y91)+1,IF(AND($C91&gt;=601,$C91&lt;=606),COUNTIFS($C$4:$C$1500,"&gt;=601",$C$4:$C$1500,"&lt;=606",Y$4:Y$1500,"&gt;"&amp;Y91)+1,"")))))))</f>
        <v/>
      </c>
      <c r="AB91" s="99">
        <f>IF(OR($C91="",Y91=""),"",IF(OR(AND($C91&gt;=1001,$C91&lt;=1005),AND($C91&gt;=1101,$C91&lt;=1105)),COUNTIFS($C$4:$C$1500,"&gt;=1001",$C$4:$C$1500,"&lt;=1005",Y$4:Y$1500,"&gt;"&amp;Y91)+COUNTIFS($C$4:$C$1500,"&gt;=1101",$C$4:$C$1500,"&lt;=1105",Y$4:Y$1500,"&gt;"&amp;Y91)+1,""))</f>
        <v/>
      </c>
      <c r="AC91" s="94" t="n">
        <v>60.5</v>
      </c>
      <c r="AD91" s="94" t="n">
        <v>77.98</v>
      </c>
      <c r="AE91" s="94" t="n">
        <v>49.13</v>
      </c>
      <c r="AF91" s="94" t="n">
        <v>65.63</v>
      </c>
      <c r="AG91" s="94" t="n">
        <v>57.5</v>
      </c>
      <c r="AH91" s="99">
        <f>IF(AND(AC91&gt;0,AC91&lt;36),1,IF(AND(AC91&gt;=36,AC91&lt;51),2,IF(AND(AC91&gt;=51,AC91&lt;71),3,IF(AND(AC91&gt;=71,AC91&lt;=100),4,))))</f>
        <v/>
      </c>
      <c r="AI91" s="99">
        <f>IF(AND(AD91&gt;0,AD91&lt;41),1,IF(AND(AD91&gt;=41,AD91&lt;56),2,IF(AND(AD91&gt;=56,AD91&lt;71),3,IF(AND(AD91&gt;=71,AD91&lt;=100),4,))))</f>
        <v/>
      </c>
      <c r="AJ91" s="99">
        <f>IF(AND(AE91&gt;0,AE91&lt;41),1,IF(AND(AE91&gt;=41,AE91&lt;56),2,IF(AND(AE91&gt;=56,AE91&lt;71),3,IF(AND(AE91&gt;=71,AE91&lt;=100),4,))))</f>
        <v/>
      </c>
      <c r="AK91" s="99">
        <f>IF(AND(AF91&gt;0,AF91&lt;36),1,IF(AND(AF91&gt;=36,AF91&lt;51),2,IF(AND(AF91&gt;=51,AF91&lt;66),3,IF(AND(AF91&gt;=66,AF91&lt;=100),4,))))</f>
        <v/>
      </c>
      <c r="AL91" s="100">
        <f>IF(AND(AG91&gt;0,AG91&lt;37),1,IF(AND(AG91&gt;=37,AG91&lt;58),2,IF(AND(AG91&gt;=58,AG91&lt;71),3,IF(AND(AG91&gt;=71,AG91&lt;=100),4,))))</f>
        <v/>
      </c>
      <c r="AM91" s="101">
        <f>IF((Y91&lt;&gt;"")*(K91&lt;&gt;""),Y91-K91,"")</f>
        <v/>
      </c>
      <c r="AN91" s="99">
        <f>IF((Z91&lt;&gt;"")*(L91&lt;&gt;""),Z91-L91,"")</f>
        <v/>
      </c>
      <c r="AO91" s="99">
        <f>IF((AA91&lt;&gt;"")*(M91&lt;&gt;""),AA91-M91,"")</f>
        <v/>
      </c>
      <c r="AP91" s="99">
        <f>IF((AB91&lt;&gt;"")*(N91&lt;&gt;""),AB91-N91,"")</f>
        <v/>
      </c>
      <c r="AQ91" s="94">
        <f>IF((AC91&lt;&gt;"")*(O91&lt;&gt;""),AC91-O91,"")</f>
        <v/>
      </c>
      <c r="AR91" s="94">
        <f>IF((AD91&lt;&gt;"")*(P91&lt;&gt;""),AD91-P91,"")</f>
        <v/>
      </c>
      <c r="AS91" s="94">
        <f>IF((AE91&lt;&gt;"")*(Q91&lt;&gt;""),AE91-Q91,"")</f>
        <v/>
      </c>
      <c r="AT91" s="94">
        <f>IF((AF91&lt;&gt;"")*(R91&lt;&gt;""),AF91-R91,"")</f>
        <v/>
      </c>
      <c r="AU91" s="94">
        <f>IF((AG91&lt;&gt;"")*(S91&lt;&gt;""),AG91-S91,"")</f>
        <v/>
      </c>
      <c r="AV91" s="99">
        <f>IF((AH91&lt;&gt;"")*(T91&lt;&gt;""),AH91-T91,"")</f>
        <v/>
      </c>
      <c r="AW91" s="99">
        <f>IF((AI91&lt;&gt;"")*(U91&lt;&gt;""),AI91-U91,"")</f>
        <v/>
      </c>
      <c r="AX91" s="99">
        <f>IF((AJ91&lt;&gt;"")*(V91&lt;&gt;""),AJ91-V91,"")</f>
        <v/>
      </c>
      <c r="AY91" s="99">
        <f>IF((AK91&lt;&gt;"")*(W91&lt;&gt;""),AK91-W91,"")</f>
        <v/>
      </c>
      <c r="AZ91" s="102">
        <f>IF((AL91&lt;&gt;"")*(X91&lt;&gt;""),AL91-X91,"")</f>
        <v/>
      </c>
      <c r="BA91" s="50">
        <f>IFERROR(__xludf.dummyfunction("AI(""Actúa como un tutor académico y dirígete personalmente al estudiante "" &amp; I91 &amp; "" "" &amp; J91 &amp; "" "" &amp; G91 &amp; "" "" &amp; H91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 &amp; ""'. Diferencias por área: Matemáticas ("" &amp; AQ91 &amp; ""), Ciencias Natura"&amp;"les ("" &amp; AR91 &amp; ""), Sociales ("" &amp; AS91 &amp; ""), Lectura Crítica ("" &amp; AT91 &amp; "") e Inglés ("" &amp; AU91 &amp; ""). Variación en posición: grupo ("" &amp; AN91 &amp; ""), grado ("" &amp; AO91 &amp; "") y media ("" &amp; AP91 &amp; ""). Puntajes Primer Simulacro: Global "" &amp; K91 &amp; "", Mat "" &amp; "&amp;"O4 &amp; "", Cien "" &amp; P91 &amp; "", Soc "" &amp; Q91 &amp; "", Lec "" &amp; R91 &amp; "", Ing "" &amp; S91 &amp; "". Puntajes Segundo Simulacro: Global "" &amp; Y91 &amp; "", Mat "" &amp; AC91 &amp; "", Cien "" &amp; AD91 &amp; "", Soc "" &amp; AE91 &amp; "", Lec "" &amp; AF91 &amp; "", Ing "" &amp; AG91 &amp; "". Escribe un mensaje motivador"&amp;" y breve (máximo 4 líneas)."")
"),"=AI(""Actúa como un tutor académico y dirígete personalmente al estudiante "" &amp; I91 &amp; "" "" &amp; J91 &amp; "" "" &amp; G91 &amp; "" "" &amp; H91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 &amp; ""'. Diferencias por área: Matemáticas ("" &amp; AQ91 &amp; ""), Ciencias Natur"&amp;"ales ("" &amp; AR91 &amp; ""), Sociales ("" &amp; AS91 &amp; ""), Lectura Crítica ("" &amp; AT91 &amp; "") e Inglés ("" &amp; AU91 &amp; ""). Variación en posición: grupo ("" &amp; AN91 &amp; ""), grado ("" &amp; AO91 &amp; "") y media ("" &amp; AP91 &amp; ""). Puntajes Primer Simulacro: Global "" &amp; K91 &amp; "", Mat "" &amp;"&amp;" O91 &amp; "", Cien "" &amp; P91 &amp; "", Soc "" &amp; Q91 &amp; "", Lec "" &amp; R91 &amp; "", Ing "" &amp; S91 &amp; "". Puntajes Segundo Simulacro: Global "" &amp; Y91 &amp; "", Mat "" &amp; AC91 &amp; "", Cien "" &amp; AD91 &amp; "", Soc "" &amp; AE91 &amp; "", Lec "" &amp; AF91 &amp; "", Ing "" &amp; AG91 &amp; "". Escribe un mensaje motivado"&amp;"r y breve (máximo 4 líneas)."")
")</f>
        <v/>
      </c>
    </row>
    <row r="92" ht="15.75" customHeight="1" s="42">
      <c r="A92" s="93" t="n"/>
      <c r="B92" s="94" t="inlineStr">
        <is>
          <t>Bachillerato</t>
        </is>
      </c>
      <c r="C92" s="94" t="n">
        <v>603</v>
      </c>
      <c r="D92" s="94" t="n"/>
      <c r="E92" s="95" t="n"/>
      <c r="F92" s="96">
        <f>TRIM(G92&amp;" "&amp;H92&amp;" "&amp;I92&amp;" "&amp;J92)</f>
        <v/>
      </c>
      <c r="G92" s="94" t="inlineStr">
        <is>
          <t>Guevara</t>
        </is>
      </c>
      <c r="H92" s="94" t="inlineStr">
        <is>
          <t>Montes</t>
        </is>
      </c>
      <c r="I92" s="94" t="inlineStr">
        <is>
          <t>Bhianka</t>
        </is>
      </c>
      <c r="J92" s="97" t="inlineStr">
        <is>
          <t>Juliethe</t>
        </is>
      </c>
      <c r="K92" s="98">
        <f>IF(SUM(O92:S92)=0, "", ROUND(((O92*3+P92*3+Q92*3+R92*3+S92*1)/13)*5,0))</f>
        <v/>
      </c>
      <c r="L92" s="99">
        <f>IF(OR($C92="",K92=""),"",COUNTIFS($C$4:$C$1500,$C92,K$4:K$1500,"&gt;"&amp;K92)+1)</f>
        <v/>
      </c>
      <c r="M92" s="99">
        <f>IF(OR($C92="",K92=""),"",IF(AND($C92&gt;=1001,$C92&lt;=1005),COUNTIFS($C$4:$C$1500,"&gt;=1001",$C$4:$C$1500,"&lt;=1005",K$4:K$1500,"&gt;"&amp;K92)+1,IF(AND($C92&gt;=1101,$C92&lt;=1105),COUNTIFS($C$4:$C$1500,"&gt;=1101",$C$4:$C$1500,"&lt;=1105",K$4:K$1500,"&gt;"&amp;K92)+1,IF(AND($C92&gt;=901,$C92&lt;=905),COUNTIFS($C$4:$C$1500,"&gt;=901",$C$4:$C$1500,"&lt;=905",K$4:K$1500,"&gt;"&amp;K92)+1,IF(AND($C92&gt;=801,$C92&lt;=805),COUNTIFS($C$4:$C$1500,"&gt;=801",$C$4:$C$1500,"&lt;=805",K$4:K$1500,"&gt;"&amp;K92)+1,IF(AND($C92&gt;=701,$C92&lt;=705),COUNTIFS($C$4:$C$1500,"&gt;=701",$C$4:$C$1500,"&lt;=705",K$4:K$1500,"&gt;"&amp;K92)+1,IF(AND($C92&gt;=601,$C92&lt;=606),COUNTIFS($C$4:$C$1500,"&gt;=601",$C$4:$C$1500,"&lt;=606",K$4:K$1500,"&gt;"&amp;K92)+1,"")))))))</f>
        <v/>
      </c>
      <c r="N92" s="99">
        <f>IF(OR($C92="",K92=""),"",IF(OR(AND($C92&gt;=1001,$C92&lt;=1005),AND($C92&gt;=1101,$C92&lt;=1105)),COUNTIFS($C$4:$C$1500,"&gt;=1001",$C$4:$C$1500,"&lt;=1005",K$4:K$1500,"&gt;"&amp;K92)+COUNTIFS($C$4:$C$1500,"&gt;=1101",$C$4:$C$1500,"&lt;=1105",K$4:K$1500,"&gt;"&amp;K92)+1,""))</f>
        <v/>
      </c>
      <c r="O92" s="94" t="n">
        <v>49.03</v>
      </c>
      <c r="P92" s="94" t="n">
        <v>30</v>
      </c>
      <c r="Q92" s="94" t="n">
        <v>17.65</v>
      </c>
      <c r="R92" s="94" t="n">
        <v>43.13</v>
      </c>
      <c r="S92" s="94" t="n">
        <v>37.92</v>
      </c>
      <c r="T92" s="99">
        <f>IF(AND(O92&gt;0,O92&lt;36),1,IF(AND(O92&gt;=36,O92&lt;51),2,IF(AND(O92&gt;=51,O92&lt;71),3,IF(AND(O92&gt;=71,O92&lt;=100),4,))))</f>
        <v/>
      </c>
      <c r="U92" s="99">
        <f>IF(AND(P92&gt;0,P92&lt;41),1,IF(AND(P92&gt;=41,P92&lt;56),2,IF(AND(P92&gt;=56,P92&lt;71),3,IF(AND(P92&gt;=71,P92&lt;=100),4,))))</f>
        <v/>
      </c>
      <c r="V92" s="99">
        <f>IF(AND(Q92&gt;0,Q92&lt;41),1,IF(AND(Q92&gt;=41,Q92&lt;56),2,IF(AND(Q92&gt;=56,Q92&lt;71),3,IF(AND(Q92&gt;=71,Q92&lt;=100),4,))))</f>
        <v/>
      </c>
      <c r="W92" s="99">
        <f>IF(AND(R92&gt;0,R92&lt;36),1,IF(AND(R92&gt;=36,R92&lt;51),2,IF(AND(R92&gt;=51,R92&lt;66),3,IF(AND(R92&gt;=66,R92&lt;=100),4,))))</f>
        <v/>
      </c>
      <c r="X92" s="100">
        <f>IF(AND(S92&gt;0,S92&lt;37),1,IF(AND(S92&gt;=37,S92&lt;58),2,IF(AND(S92&gt;=58,S92&lt;71),3,IF(AND(S92&gt;=71,S92&lt;=100),4,))))</f>
        <v/>
      </c>
      <c r="Y92" s="101">
        <f>IF(SUM(AC92:AG92)=0, "", ROUND(((AC92*3+AD92*3+AE92*3+AF92*3+AG92*1)/13)*5,0))</f>
        <v/>
      </c>
      <c r="Z92" s="99">
        <f>IF(OR($C92="",Y92=""),"",COUNTIFS($C$4:$C$1500,$C92,Y$4:Y$1500,"&gt;"&amp;Y92)+1)</f>
        <v/>
      </c>
      <c r="AA92" s="99">
        <f>IF(OR($C92="",Y92=""),"",IF(AND($C92&gt;=1001,$C92&lt;=1005),COUNTIFS($C$4:$C$1500,"&gt;=1001",$C$4:$C$1500,"&lt;=1005",Y$4:Y$1500,"&gt;"&amp;Y92)+1,IF(AND($C92&gt;=1101,$C92&lt;=1105),COUNTIFS($C$4:$C$1500,"&gt;=1101",$C$4:$C$1500,"&lt;=1105",Y$4:Y$1500,"&gt;"&amp;Y92)+1,IF(AND($C92&gt;=901,$C92&lt;=905),COUNTIFS($C$4:$C$1500,"&gt;=901",$C$4:$C$1500,"&lt;=905",Y$4:Y$1500,"&gt;"&amp;Y92)+1,IF(AND($C92&gt;=801,$C92&lt;=805),COUNTIFS($C$4:$C$1500,"&gt;=801",$C$4:$C$1500,"&lt;=805",Y$4:Y$1500,"&gt;"&amp;Y92)+1,IF(AND($C92&gt;=701,$C92&lt;=705),COUNTIFS($C$4:$C$1500,"&gt;=701",$C$4:$C$1500,"&lt;=705",Y$4:Y$1500,"&gt;"&amp;Y92)+1,IF(AND($C92&gt;=601,$C92&lt;=606),COUNTIFS($C$4:$C$1500,"&gt;=601",$C$4:$C$1500,"&lt;=606",Y$4:Y$1500,"&gt;"&amp;Y92)+1,"")))))))</f>
        <v/>
      </c>
      <c r="AB92" s="99">
        <f>IF(OR($C92="",Y92=""),"",IF(OR(AND($C92&gt;=1001,$C92&lt;=1005),AND($C92&gt;=1101,$C92&lt;=1105)),COUNTIFS($C$4:$C$1500,"&gt;=1001",$C$4:$C$1500,"&lt;=1005",Y$4:Y$1500,"&gt;"&amp;Y92)+COUNTIFS($C$4:$C$1500,"&gt;=1101",$C$4:$C$1500,"&lt;=1105",Y$4:Y$1500,"&gt;"&amp;Y92)+1,""))</f>
        <v/>
      </c>
      <c r="AC92" s="94" t="n">
        <v>30.25</v>
      </c>
      <c r="AD92" s="94" t="n">
        <v>25.89</v>
      </c>
      <c r="AE92" s="94" t="n">
        <v>22.13</v>
      </c>
      <c r="AF92" s="94" t="n">
        <v>48.13</v>
      </c>
      <c r="AG92" s="94" t="n">
        <v>23.96</v>
      </c>
      <c r="AH92" s="99">
        <f>IF(AND(AC92&gt;0,AC92&lt;36),1,IF(AND(AC92&gt;=36,AC92&lt;51),2,IF(AND(AC92&gt;=51,AC92&lt;71),3,IF(AND(AC92&gt;=71,AC92&lt;=100),4,))))</f>
        <v/>
      </c>
      <c r="AI92" s="99">
        <f>IF(AND(AD92&gt;0,AD92&lt;41),1,IF(AND(AD92&gt;=41,AD92&lt;56),2,IF(AND(AD92&gt;=56,AD92&lt;71),3,IF(AND(AD92&gt;=71,AD92&lt;=100),4,))))</f>
        <v/>
      </c>
      <c r="AJ92" s="99">
        <f>IF(AND(AE92&gt;0,AE92&lt;41),1,IF(AND(AE92&gt;=41,AE92&lt;56),2,IF(AND(AE92&gt;=56,AE92&lt;71),3,IF(AND(AE92&gt;=71,AE92&lt;=100),4,))))</f>
        <v/>
      </c>
      <c r="AK92" s="99">
        <f>IF(AND(AF92&gt;0,AF92&lt;36),1,IF(AND(AF92&gt;=36,AF92&lt;51),2,IF(AND(AF92&gt;=51,AF92&lt;66),3,IF(AND(AF92&gt;=66,AF92&lt;=100),4,))))</f>
        <v/>
      </c>
      <c r="AL92" s="100">
        <f>IF(AND(AG92&gt;0,AG92&lt;37),1,IF(AND(AG92&gt;=37,AG92&lt;58),2,IF(AND(AG92&gt;=58,AG92&lt;71),3,IF(AND(AG92&gt;=71,AG92&lt;=100),4,))))</f>
        <v/>
      </c>
      <c r="AM92" s="101">
        <f>IF((Y92&lt;&gt;"")*(K92&lt;&gt;""),Y92-K92,"")</f>
        <v/>
      </c>
      <c r="AN92" s="99">
        <f>IF((Z92&lt;&gt;"")*(L92&lt;&gt;""),Z92-L92,"")</f>
        <v/>
      </c>
      <c r="AO92" s="99">
        <f>IF((AA92&lt;&gt;"")*(M92&lt;&gt;""),AA92-M92,"")</f>
        <v/>
      </c>
      <c r="AP92" s="99">
        <f>IF((AB92&lt;&gt;"")*(N92&lt;&gt;""),AB92-N92,"")</f>
        <v/>
      </c>
      <c r="AQ92" s="94">
        <f>IF((AC92&lt;&gt;"")*(O92&lt;&gt;""),AC92-O92,"")</f>
        <v/>
      </c>
      <c r="AR92" s="94">
        <f>IF((AD92&lt;&gt;"")*(P92&lt;&gt;""),AD92-P92,"")</f>
        <v/>
      </c>
      <c r="AS92" s="94">
        <f>IF((AE92&lt;&gt;"")*(Q92&lt;&gt;""),AE92-Q92,"")</f>
        <v/>
      </c>
      <c r="AT92" s="94">
        <f>IF((AF92&lt;&gt;"")*(R92&lt;&gt;""),AF92-R92,"")</f>
        <v/>
      </c>
      <c r="AU92" s="94">
        <f>IF((AG92&lt;&gt;"")*(S92&lt;&gt;""),AG92-S92,"")</f>
        <v/>
      </c>
      <c r="AV92" s="99">
        <f>IF((AH92&lt;&gt;"")*(T92&lt;&gt;""),AH92-T92,"")</f>
        <v/>
      </c>
      <c r="AW92" s="99">
        <f>IF((AI92&lt;&gt;"")*(U92&lt;&gt;""),AI92-U92,"")</f>
        <v/>
      </c>
      <c r="AX92" s="99">
        <f>IF((AJ92&lt;&gt;"")*(V92&lt;&gt;""),AJ92-V92,"")</f>
        <v/>
      </c>
      <c r="AY92" s="99">
        <f>IF((AK92&lt;&gt;"")*(W92&lt;&gt;""),AK92-W92,"")</f>
        <v/>
      </c>
      <c r="AZ92" s="102">
        <f>IF((AL92&lt;&gt;"")*(X92&lt;&gt;""),AL92-X92,"")</f>
        <v/>
      </c>
      <c r="BA92" s="50">
        <f>IFERROR(__xludf.dummyfunction("AI(""Actúa como un tutor académico y dirígete personalmente al estudiante "" &amp; I92 &amp; "" "" &amp; J92 &amp; "" "" &amp; G92 &amp; "" "" &amp; H92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 &amp; ""'. Diferencias por área: Matemáticas ("" &amp; AQ92 &amp; ""), Ciencias Natura"&amp;"les ("" &amp; AR92 &amp; ""), Sociales ("" &amp; AS92 &amp; ""), Lectura Crítica ("" &amp; AT92 &amp; "") e Inglés ("" &amp; AU92 &amp; ""). Variación en posición: grupo ("" &amp; AN92 &amp; ""), grado ("" &amp; AO92 &amp; "") y media ("" &amp; AP92 &amp; ""). Puntajes Primer Simulacro: Global "" &amp; K92 &amp; "", Mat "" &amp; "&amp;"O4 &amp; "", Cien "" &amp; P92 &amp; "", Soc "" &amp; Q92 &amp; "", Lec "" &amp; R92 &amp; "", Ing "" &amp; S92 &amp; "". Puntajes Segundo Simulacro: Global "" &amp; Y92 &amp; "", Mat "" &amp; AC92 &amp; "", Cien "" &amp; AD92 &amp; "", Soc "" &amp; AE92 &amp; "", Lec "" &amp; AF92 &amp; "", Ing "" &amp; AG92 &amp; "". Escribe un mensaje motivador"&amp;" y breve (máximo 4 líneas)."")
"),"=AI(""Actúa como un tutor académico y dirígete personalmente al estudiante "" &amp; I92 &amp; "" "" &amp; J92 &amp; "" "" &amp; G92 &amp; "" "" &amp; H92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 &amp; ""'. Diferencias por área: Matemáticas ("" &amp; AQ92 &amp; ""), Ciencias Natur"&amp;"ales ("" &amp; AR92 &amp; ""), Sociales ("" &amp; AS92 &amp; ""), Lectura Crítica ("" &amp; AT92 &amp; "") e Inglés ("" &amp; AU92 &amp; ""). Variación en posición: grupo ("" &amp; AN92 &amp; ""), grado ("" &amp; AO92 &amp; "") y media ("" &amp; AP92 &amp; ""). Puntajes Primer Simulacro: Global "" &amp; K92 &amp; "", Mat "" &amp;"&amp;" O92 &amp; "", Cien "" &amp; P92 &amp; "", Soc "" &amp; Q92 &amp; "", Lec "" &amp; R92 &amp; "", Ing "" &amp; S92 &amp; "". Puntajes Segundo Simulacro: Global "" &amp; Y92 &amp; "", Mat "" &amp; AC92 &amp; "", Cien "" &amp; AD92 &amp; "", Soc "" &amp; AE92 &amp; "", Lec "" &amp; AF92 &amp; "", Ing "" &amp; AG92 &amp; "". Escribe un mensaje motivado"&amp;"r y breve (máximo 4 líneas)."")
")</f>
        <v/>
      </c>
    </row>
    <row r="93" ht="15.75" customHeight="1" s="42">
      <c r="A93" s="93" t="n"/>
      <c r="B93" s="94" t="inlineStr">
        <is>
          <t>Bachillerato</t>
        </is>
      </c>
      <c r="C93" s="94" t="n">
        <v>603</v>
      </c>
      <c r="D93" s="94" t="n"/>
      <c r="E93" s="95" t="n"/>
      <c r="F93" s="96">
        <f>TRIM(G93&amp;" "&amp;H93&amp;" "&amp;I93&amp;" "&amp;J93)</f>
        <v/>
      </c>
      <c r="G93" s="94" t="inlineStr">
        <is>
          <t>Guisao</t>
        </is>
      </c>
      <c r="H93" s="94" t="inlineStr">
        <is>
          <t>Higuita</t>
        </is>
      </c>
      <c r="I93" s="94" t="inlineStr">
        <is>
          <t>Guadalupe</t>
        </is>
      </c>
      <c r="J93" s="97" t="n"/>
      <c r="K93" s="98">
        <f>IF(SUM(O93:S93)=0, "", ROUND(((O93*3+P93*3+Q93*3+R93*3+S93*1)/13)*5,0))</f>
        <v/>
      </c>
      <c r="L93" s="99">
        <f>IF(OR($C93="",K93=""),"",COUNTIFS($C$4:$C$1500,$C93,K$4:K$1500,"&gt;"&amp;K93)+1)</f>
        <v/>
      </c>
      <c r="M93" s="99">
        <f>IF(OR($C93="",K93=""),"",IF(AND($C93&gt;=1001,$C93&lt;=1005),COUNTIFS($C$4:$C$1500,"&gt;=1001",$C$4:$C$1500,"&lt;=1005",K$4:K$1500,"&gt;"&amp;K93)+1,IF(AND($C93&gt;=1101,$C93&lt;=1105),COUNTIFS($C$4:$C$1500,"&gt;=1101",$C$4:$C$1500,"&lt;=1105",K$4:K$1500,"&gt;"&amp;K93)+1,IF(AND($C93&gt;=901,$C93&lt;=905),COUNTIFS($C$4:$C$1500,"&gt;=901",$C$4:$C$1500,"&lt;=905",K$4:K$1500,"&gt;"&amp;K93)+1,IF(AND($C93&gt;=801,$C93&lt;=805),COUNTIFS($C$4:$C$1500,"&gt;=801",$C$4:$C$1500,"&lt;=805",K$4:K$1500,"&gt;"&amp;K93)+1,IF(AND($C93&gt;=701,$C93&lt;=705),COUNTIFS($C$4:$C$1500,"&gt;=701",$C$4:$C$1500,"&lt;=705",K$4:K$1500,"&gt;"&amp;K93)+1,IF(AND($C93&gt;=601,$C93&lt;=606),COUNTIFS($C$4:$C$1500,"&gt;=601",$C$4:$C$1500,"&lt;=606",K$4:K$1500,"&gt;"&amp;K93)+1,"")))))))</f>
        <v/>
      </c>
      <c r="N93" s="99">
        <f>IF(OR($C93="",K93=""),"",IF(OR(AND($C93&gt;=1001,$C93&lt;=1005),AND($C93&gt;=1101,$C93&lt;=1105)),COUNTIFS($C$4:$C$1500,"&gt;=1001",$C$4:$C$1500,"&lt;=1005",K$4:K$1500,"&gt;"&amp;K93)+COUNTIFS($C$4:$C$1500,"&gt;=1101",$C$4:$C$1500,"&lt;=1105",K$4:K$1500,"&gt;"&amp;K93)+1,""))</f>
        <v/>
      </c>
      <c r="O93" s="94" t="n">
        <v>53.76</v>
      </c>
      <c r="P93" s="94" t="n">
        <v>43.75</v>
      </c>
      <c r="Q93" s="94" t="n">
        <v>39.08</v>
      </c>
      <c r="R93" s="94" t="n">
        <v>33.54</v>
      </c>
      <c r="S93" s="94" t="n">
        <v>32.5</v>
      </c>
      <c r="T93" s="99">
        <f>IF(AND(O93&gt;0,O93&lt;36),1,IF(AND(O93&gt;=36,O93&lt;51),2,IF(AND(O93&gt;=51,O93&lt;71),3,IF(AND(O93&gt;=71,O93&lt;=100),4,))))</f>
        <v/>
      </c>
      <c r="U93" s="99">
        <f>IF(AND(P93&gt;0,P93&lt;41),1,IF(AND(P93&gt;=41,P93&lt;56),2,IF(AND(P93&gt;=56,P93&lt;71),3,IF(AND(P93&gt;=71,P93&lt;=100),4,))))</f>
        <v/>
      </c>
      <c r="V93" s="99">
        <f>IF(AND(Q93&gt;0,Q93&lt;41),1,IF(AND(Q93&gt;=41,Q93&lt;56),2,IF(AND(Q93&gt;=56,Q93&lt;71),3,IF(AND(Q93&gt;=71,Q93&lt;=100),4,))))</f>
        <v/>
      </c>
      <c r="W93" s="99">
        <f>IF(AND(R93&gt;0,R93&lt;36),1,IF(AND(R93&gt;=36,R93&lt;51),2,IF(AND(R93&gt;=51,R93&lt;66),3,IF(AND(R93&gt;=66,R93&lt;=100),4,))))</f>
        <v/>
      </c>
      <c r="X93" s="100">
        <f>IF(AND(S93&gt;0,S93&lt;37),1,IF(AND(S93&gt;=37,S93&lt;58),2,IF(AND(S93&gt;=58,S93&lt;71),3,IF(AND(S93&gt;=71,S93&lt;=100),4,))))</f>
        <v/>
      </c>
      <c r="Y93" s="101">
        <f>IF(SUM(AC93:AG93)=0, "", ROUND(((AC93*3+AD93*3+AE93*3+AF93*3+AG93*1)/13)*5,0))</f>
        <v/>
      </c>
      <c r="Z93" s="99">
        <f>IF(OR($C93="",Y93=""),"",COUNTIFS($C$4:$C$1500,$C93,Y$4:Y$1500,"&gt;"&amp;Y93)+1)</f>
        <v/>
      </c>
      <c r="AA93" s="99">
        <f>IF(OR($C93="",Y93=""),"",IF(AND($C93&gt;=1001,$C93&lt;=1005),COUNTIFS($C$4:$C$1500,"&gt;=1001",$C$4:$C$1500,"&lt;=1005",Y$4:Y$1500,"&gt;"&amp;Y93)+1,IF(AND($C93&gt;=1101,$C93&lt;=1105),COUNTIFS($C$4:$C$1500,"&gt;=1101",$C$4:$C$1500,"&lt;=1105",Y$4:Y$1500,"&gt;"&amp;Y93)+1,IF(AND($C93&gt;=901,$C93&lt;=905),COUNTIFS($C$4:$C$1500,"&gt;=901",$C$4:$C$1500,"&lt;=905",Y$4:Y$1500,"&gt;"&amp;Y93)+1,IF(AND($C93&gt;=801,$C93&lt;=805),COUNTIFS($C$4:$C$1500,"&gt;=801",$C$4:$C$1500,"&lt;=805",Y$4:Y$1500,"&gt;"&amp;Y93)+1,IF(AND($C93&gt;=701,$C93&lt;=705),COUNTIFS($C$4:$C$1500,"&gt;=701",$C$4:$C$1500,"&lt;=705",Y$4:Y$1500,"&gt;"&amp;Y93)+1,IF(AND($C93&gt;=601,$C93&lt;=606),COUNTIFS($C$4:$C$1500,"&gt;=601",$C$4:$C$1500,"&lt;=606",Y$4:Y$1500,"&gt;"&amp;Y93)+1,"")))))))</f>
        <v/>
      </c>
      <c r="AB93" s="99">
        <f>IF(OR($C93="",Y93=""),"",IF(OR(AND($C93&gt;=1001,$C93&lt;=1005),AND($C93&gt;=1101,$C93&lt;=1105)),COUNTIFS($C$4:$C$1500,"&gt;=1001",$C$4:$C$1500,"&lt;=1005",Y$4:Y$1500,"&gt;"&amp;Y93)+COUNTIFS($C$4:$C$1500,"&gt;=1101",$C$4:$C$1500,"&lt;=1105",Y$4:Y$1500,"&gt;"&amp;Y93)+1,""))</f>
        <v/>
      </c>
      <c r="AC93" s="94" t="n">
        <v>63.25</v>
      </c>
      <c r="AD93" s="94" t="n">
        <v>61.01</v>
      </c>
      <c r="AE93" s="94" t="n">
        <v>37.13</v>
      </c>
      <c r="AF93" s="94" t="n">
        <v>56.88</v>
      </c>
      <c r="AG93" s="94" t="n">
        <v>67.08</v>
      </c>
      <c r="AH93" s="99">
        <f>IF(AND(AC93&gt;0,AC93&lt;36),1,IF(AND(AC93&gt;=36,AC93&lt;51),2,IF(AND(AC93&gt;=51,AC93&lt;71),3,IF(AND(AC93&gt;=71,AC93&lt;=100),4,))))</f>
        <v/>
      </c>
      <c r="AI93" s="99">
        <f>IF(AND(AD93&gt;0,AD93&lt;41),1,IF(AND(AD93&gt;=41,AD93&lt;56),2,IF(AND(AD93&gt;=56,AD93&lt;71),3,IF(AND(AD93&gt;=71,AD93&lt;=100),4,))))</f>
        <v/>
      </c>
      <c r="AJ93" s="99">
        <f>IF(AND(AE93&gt;0,AE93&lt;41),1,IF(AND(AE93&gt;=41,AE93&lt;56),2,IF(AND(AE93&gt;=56,AE93&lt;71),3,IF(AND(AE93&gt;=71,AE93&lt;=100),4,))))</f>
        <v/>
      </c>
      <c r="AK93" s="99">
        <f>IF(AND(AF93&gt;0,AF93&lt;36),1,IF(AND(AF93&gt;=36,AF93&lt;51),2,IF(AND(AF93&gt;=51,AF93&lt;66),3,IF(AND(AF93&gt;=66,AF93&lt;=100),4,))))</f>
        <v/>
      </c>
      <c r="AL93" s="100">
        <f>IF(AND(AG93&gt;0,AG93&lt;37),1,IF(AND(AG93&gt;=37,AG93&lt;58),2,IF(AND(AG93&gt;=58,AG93&lt;71),3,IF(AND(AG93&gt;=71,AG93&lt;=100),4,))))</f>
        <v/>
      </c>
      <c r="AM93" s="101">
        <f>IF((Y93&lt;&gt;"")*(K93&lt;&gt;""),Y93-K93,"")</f>
        <v/>
      </c>
      <c r="AN93" s="99">
        <f>IF((Z93&lt;&gt;"")*(L93&lt;&gt;""),Z93-L93,"")</f>
        <v/>
      </c>
      <c r="AO93" s="99">
        <f>IF((AA93&lt;&gt;"")*(M93&lt;&gt;""),AA93-M93,"")</f>
        <v/>
      </c>
      <c r="AP93" s="99">
        <f>IF((AB93&lt;&gt;"")*(N93&lt;&gt;""),AB93-N93,"")</f>
        <v/>
      </c>
      <c r="AQ93" s="94">
        <f>IF((AC93&lt;&gt;"")*(O93&lt;&gt;""),AC93-O93,"")</f>
        <v/>
      </c>
      <c r="AR93" s="94">
        <f>IF((AD93&lt;&gt;"")*(P93&lt;&gt;""),AD93-P93,"")</f>
        <v/>
      </c>
      <c r="AS93" s="94">
        <f>IF((AE93&lt;&gt;"")*(Q93&lt;&gt;""),AE93-Q93,"")</f>
        <v/>
      </c>
      <c r="AT93" s="94">
        <f>IF((AF93&lt;&gt;"")*(R93&lt;&gt;""),AF93-R93,"")</f>
        <v/>
      </c>
      <c r="AU93" s="94">
        <f>IF((AG93&lt;&gt;"")*(S93&lt;&gt;""),AG93-S93,"")</f>
        <v/>
      </c>
      <c r="AV93" s="99">
        <f>IF((AH93&lt;&gt;"")*(T93&lt;&gt;""),AH93-T93,"")</f>
        <v/>
      </c>
      <c r="AW93" s="99">
        <f>IF((AI93&lt;&gt;"")*(U93&lt;&gt;""),AI93-U93,"")</f>
        <v/>
      </c>
      <c r="AX93" s="99">
        <f>IF((AJ93&lt;&gt;"")*(V93&lt;&gt;""),AJ93-V93,"")</f>
        <v/>
      </c>
      <c r="AY93" s="99">
        <f>IF((AK93&lt;&gt;"")*(W93&lt;&gt;""),AK93-W93,"")</f>
        <v/>
      </c>
      <c r="AZ93" s="102">
        <f>IF((AL93&lt;&gt;"")*(X93&lt;&gt;""),AL93-X93,"")</f>
        <v/>
      </c>
      <c r="BA93" s="50">
        <f>IFERROR(__xludf.dummyfunction("AI(""Actúa como un tutor académico y dirígete personalmente al estudiante "" &amp; I93 &amp; "" "" &amp; J93 &amp; "" "" &amp; G93 &amp; "" "" &amp; H93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 &amp; ""'. Diferencias por área: Matemáticas ("" &amp; AQ93 &amp; ""), Ciencias Natura"&amp;"les ("" &amp; AR93 &amp; ""), Sociales ("" &amp; AS93 &amp; ""), Lectura Crítica ("" &amp; AT93 &amp; "") e Inglés ("" &amp; AU93 &amp; ""). Variación en posición: grupo ("" &amp; AN93 &amp; ""), grado ("" &amp; AO93 &amp; "") y media ("" &amp; AP93 &amp; ""). Puntajes Primer Simulacro: Global "" &amp; K93 &amp; "", Mat "" &amp; "&amp;"O4 &amp; "", Cien "" &amp; P93 &amp; "", Soc "" &amp; Q93 &amp; "", Lec "" &amp; R93 &amp; "", Ing "" &amp; S93 &amp; "". Puntajes Segundo Simulacro: Global "" &amp; Y93 &amp; "", Mat "" &amp; AC93 &amp; "", Cien "" &amp; AD93 &amp; "", Soc "" &amp; AE93 &amp; "", Lec "" &amp; AF93 &amp; "", Ing "" &amp; AG93 &amp; "". Escribe un mensaje motivador"&amp;" y breve (máximo 4 líneas)."")
"),"=AI(""Actúa como un tutor académico y dirígete personalmente al estudiante "" &amp; I93 &amp; "" "" &amp; J93 &amp; "" "" &amp; G93 &amp; "" "" &amp; H93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 &amp; ""'. Diferencias por área: Matemáticas ("" &amp; AQ93 &amp; ""), Ciencias Natur"&amp;"ales ("" &amp; AR93 &amp; ""), Sociales ("" &amp; AS93 &amp; ""), Lectura Crítica ("" &amp; AT93 &amp; "") e Inglés ("" &amp; AU93 &amp; ""). Variación en posición: grupo ("" &amp; AN93 &amp; ""), grado ("" &amp; AO93 &amp; "") y media ("" &amp; AP93 &amp; ""). Puntajes Primer Simulacro: Global "" &amp; K93 &amp; "", Mat "" &amp;"&amp;" O93 &amp; "", Cien "" &amp; P93 &amp; "", Soc "" &amp; Q93 &amp; "", Lec "" &amp; R93 &amp; "", Ing "" &amp; S93 &amp; "". Puntajes Segundo Simulacro: Global "" &amp; Y93 &amp; "", Mat "" &amp; AC93 &amp; "", Cien "" &amp; AD93 &amp; "", Soc "" &amp; AE93 &amp; "", Lec "" &amp; AF93 &amp; "", Ing "" &amp; AG93 &amp; "". Escribe un mensaje motivado"&amp;"r y breve (máximo 4 líneas)."")
")</f>
        <v/>
      </c>
    </row>
    <row r="94" ht="15.75" customHeight="1" s="42">
      <c r="A94" s="93" t="n"/>
      <c r="B94" s="94" t="inlineStr">
        <is>
          <t>Bachillerato</t>
        </is>
      </c>
      <c r="C94" s="94" t="n">
        <v>603</v>
      </c>
      <c r="D94" s="94" t="n"/>
      <c r="E94" s="95" t="n"/>
      <c r="F94" s="96">
        <f>TRIM(G94&amp;" "&amp;H94&amp;" "&amp;I94&amp;" "&amp;J94)</f>
        <v/>
      </c>
      <c r="G94" s="94" t="inlineStr">
        <is>
          <t>Henao</t>
        </is>
      </c>
      <c r="H94" s="94" t="inlineStr">
        <is>
          <t>Arteaga</t>
        </is>
      </c>
      <c r="I94" s="94" t="inlineStr">
        <is>
          <t>Emiliano</t>
        </is>
      </c>
      <c r="J94" s="97" t="n"/>
      <c r="K94" s="98">
        <f>IF(SUM(O94:S94)=0, "", ROUND(((O94*3+P94*3+Q94*3+R94*3+S94*1)/13)*5,0))</f>
        <v/>
      </c>
      <c r="L94" s="99">
        <f>IF(OR($C94="",K94=""),"",COUNTIFS($C$4:$C$1500,$C94,K$4:K$1500,"&gt;"&amp;K94)+1)</f>
        <v/>
      </c>
      <c r="M94" s="99">
        <f>IF(OR($C94="",K94=""),"",IF(AND($C94&gt;=1001,$C94&lt;=1005),COUNTIFS($C$4:$C$1500,"&gt;=1001",$C$4:$C$1500,"&lt;=1005",K$4:K$1500,"&gt;"&amp;K94)+1,IF(AND($C94&gt;=1101,$C94&lt;=1105),COUNTIFS($C$4:$C$1500,"&gt;=1101",$C$4:$C$1500,"&lt;=1105",K$4:K$1500,"&gt;"&amp;K94)+1,IF(AND($C94&gt;=901,$C94&lt;=905),COUNTIFS($C$4:$C$1500,"&gt;=901",$C$4:$C$1500,"&lt;=905",K$4:K$1500,"&gt;"&amp;K94)+1,IF(AND($C94&gt;=801,$C94&lt;=805),COUNTIFS($C$4:$C$1500,"&gt;=801",$C$4:$C$1500,"&lt;=805",K$4:K$1500,"&gt;"&amp;K94)+1,IF(AND($C94&gt;=701,$C94&lt;=705),COUNTIFS($C$4:$C$1500,"&gt;=701",$C$4:$C$1500,"&lt;=705",K$4:K$1500,"&gt;"&amp;K94)+1,IF(AND($C94&gt;=601,$C94&lt;=606),COUNTIFS($C$4:$C$1500,"&gt;=601",$C$4:$C$1500,"&lt;=606",K$4:K$1500,"&gt;"&amp;K94)+1,"")))))))</f>
        <v/>
      </c>
      <c r="N94" s="99">
        <f>IF(OR($C94="",K94=""),"",IF(OR(AND($C94&gt;=1001,$C94&lt;=1005),AND($C94&gt;=1101,$C94&lt;=1105)),COUNTIFS($C$4:$C$1500,"&gt;=1001",$C$4:$C$1500,"&lt;=1005",K$4:K$1500,"&gt;"&amp;K94)+COUNTIFS($C$4:$C$1500,"&gt;=1101",$C$4:$C$1500,"&lt;=1105",K$4:K$1500,"&gt;"&amp;K94)+1,""))</f>
        <v/>
      </c>
      <c r="O94" s="94" t="n">
        <v>40.82</v>
      </c>
      <c r="P94" s="94" t="n">
        <v>46.04</v>
      </c>
      <c r="Q94" s="94" t="n">
        <v>62.18</v>
      </c>
      <c r="R94" s="94" t="n">
        <v>38.33</v>
      </c>
      <c r="S94" s="94" t="n">
        <v>32.5</v>
      </c>
      <c r="T94" s="99">
        <f>IF(AND(O94&gt;0,O94&lt;36),1,IF(AND(O94&gt;=36,O94&lt;51),2,IF(AND(O94&gt;=51,O94&lt;71),3,IF(AND(O94&gt;=71,O94&lt;=100),4,))))</f>
        <v/>
      </c>
      <c r="U94" s="99">
        <f>IF(AND(P94&gt;0,P94&lt;41),1,IF(AND(P94&gt;=41,P94&lt;56),2,IF(AND(P94&gt;=56,P94&lt;71),3,IF(AND(P94&gt;=71,P94&lt;=100),4,))))</f>
        <v/>
      </c>
      <c r="V94" s="99">
        <f>IF(AND(Q94&gt;0,Q94&lt;41),1,IF(AND(Q94&gt;=41,Q94&lt;56),2,IF(AND(Q94&gt;=56,Q94&lt;71),3,IF(AND(Q94&gt;=71,Q94&lt;=100),4,))))</f>
        <v/>
      </c>
      <c r="W94" s="99">
        <f>IF(AND(R94&gt;0,R94&lt;36),1,IF(AND(R94&gt;=36,R94&lt;51),2,IF(AND(R94&gt;=51,R94&lt;66),3,IF(AND(R94&gt;=66,R94&lt;=100),4,))))</f>
        <v/>
      </c>
      <c r="X94" s="100">
        <f>IF(AND(S94&gt;0,S94&lt;37),1,IF(AND(S94&gt;=37,S94&lt;58),2,IF(AND(S94&gt;=58,S94&lt;71),3,IF(AND(S94&gt;=71,S94&lt;=100),4,))))</f>
        <v/>
      </c>
      <c r="Y94" s="101">
        <f>IF(SUM(AC94:AG94)=0, "", ROUND(((AC94*3+AD94*3+AE94*3+AF94*3+AG94*1)/13)*5,0))</f>
        <v/>
      </c>
      <c r="Z94" s="99">
        <f>IF(OR($C94="",Y94=""),"",COUNTIFS($C$4:$C$1500,$C94,Y$4:Y$1500,"&gt;"&amp;Y94)+1)</f>
        <v/>
      </c>
      <c r="AA94" s="99">
        <f>IF(OR($C94="",Y94=""),"",IF(AND($C94&gt;=1001,$C94&lt;=1005),COUNTIFS($C$4:$C$1500,"&gt;=1001",$C$4:$C$1500,"&lt;=1005",Y$4:Y$1500,"&gt;"&amp;Y94)+1,IF(AND($C94&gt;=1101,$C94&lt;=1105),COUNTIFS($C$4:$C$1500,"&gt;=1101",$C$4:$C$1500,"&lt;=1105",Y$4:Y$1500,"&gt;"&amp;Y94)+1,IF(AND($C94&gt;=901,$C94&lt;=905),COUNTIFS($C$4:$C$1500,"&gt;=901",$C$4:$C$1500,"&lt;=905",Y$4:Y$1500,"&gt;"&amp;Y94)+1,IF(AND($C94&gt;=801,$C94&lt;=805),COUNTIFS($C$4:$C$1500,"&gt;=801",$C$4:$C$1500,"&lt;=805",Y$4:Y$1500,"&gt;"&amp;Y94)+1,IF(AND($C94&gt;=701,$C94&lt;=705),COUNTIFS($C$4:$C$1500,"&gt;=701",$C$4:$C$1500,"&lt;=705",Y$4:Y$1500,"&gt;"&amp;Y94)+1,IF(AND($C94&gt;=601,$C94&lt;=606),COUNTIFS($C$4:$C$1500,"&gt;=601",$C$4:$C$1500,"&lt;=606",Y$4:Y$1500,"&gt;"&amp;Y94)+1,"")))))))</f>
        <v/>
      </c>
      <c r="AB94" s="99">
        <f>IF(OR($C94="",Y94=""),"",IF(OR(AND($C94&gt;=1001,$C94&lt;=1005),AND($C94&gt;=1101,$C94&lt;=1105)),COUNTIFS($C$4:$C$1500,"&gt;=1001",$C$4:$C$1500,"&lt;=1005",Y$4:Y$1500,"&gt;"&amp;Y94)+COUNTIFS($C$4:$C$1500,"&gt;=1101",$C$4:$C$1500,"&lt;=1105",Y$4:Y$1500,"&gt;"&amp;Y94)+1,""))</f>
        <v/>
      </c>
      <c r="AC94" s="94" t="n">
        <v>63.25</v>
      </c>
      <c r="AD94" s="94" t="n">
        <v>61.01</v>
      </c>
      <c r="AE94" s="94" t="n">
        <v>50.25</v>
      </c>
      <c r="AF94" s="94" t="n">
        <v>61.25</v>
      </c>
      <c r="AG94" s="94" t="n">
        <v>76.67</v>
      </c>
      <c r="AH94" s="99">
        <f>IF(AND(AC94&gt;0,AC94&lt;36),1,IF(AND(AC94&gt;=36,AC94&lt;51),2,IF(AND(AC94&gt;=51,AC94&lt;71),3,IF(AND(AC94&gt;=71,AC94&lt;=100),4,))))</f>
        <v/>
      </c>
      <c r="AI94" s="99">
        <f>IF(AND(AD94&gt;0,AD94&lt;41),1,IF(AND(AD94&gt;=41,AD94&lt;56),2,IF(AND(AD94&gt;=56,AD94&lt;71),3,IF(AND(AD94&gt;=71,AD94&lt;=100),4,))))</f>
        <v/>
      </c>
      <c r="AJ94" s="99">
        <f>IF(AND(AE94&gt;0,AE94&lt;41),1,IF(AND(AE94&gt;=41,AE94&lt;56),2,IF(AND(AE94&gt;=56,AE94&lt;71),3,IF(AND(AE94&gt;=71,AE94&lt;=100),4,))))</f>
        <v/>
      </c>
      <c r="AK94" s="99">
        <f>IF(AND(AF94&gt;0,AF94&lt;36),1,IF(AND(AF94&gt;=36,AF94&lt;51),2,IF(AND(AF94&gt;=51,AF94&lt;66),3,IF(AND(AF94&gt;=66,AF94&lt;=100),4,))))</f>
        <v/>
      </c>
      <c r="AL94" s="100">
        <f>IF(AND(AG94&gt;0,AG94&lt;37),1,IF(AND(AG94&gt;=37,AG94&lt;58),2,IF(AND(AG94&gt;=58,AG94&lt;71),3,IF(AND(AG94&gt;=71,AG94&lt;=100),4,))))</f>
        <v/>
      </c>
      <c r="AM94" s="101">
        <f>IF((Y94&lt;&gt;"")*(K94&lt;&gt;""),Y94-K94,"")</f>
        <v/>
      </c>
      <c r="AN94" s="99">
        <f>IF((Z94&lt;&gt;"")*(L94&lt;&gt;""),Z94-L94,"")</f>
        <v/>
      </c>
      <c r="AO94" s="99">
        <f>IF((AA94&lt;&gt;"")*(M94&lt;&gt;""),AA94-M94,"")</f>
        <v/>
      </c>
      <c r="AP94" s="99">
        <f>IF((AB94&lt;&gt;"")*(N94&lt;&gt;""),AB94-N94,"")</f>
        <v/>
      </c>
      <c r="AQ94" s="94">
        <f>IF((AC94&lt;&gt;"")*(O94&lt;&gt;""),AC94-O94,"")</f>
        <v/>
      </c>
      <c r="AR94" s="94">
        <f>IF((AD94&lt;&gt;"")*(P94&lt;&gt;""),AD94-P94,"")</f>
        <v/>
      </c>
      <c r="AS94" s="94">
        <f>IF((AE94&lt;&gt;"")*(Q94&lt;&gt;""),AE94-Q94,"")</f>
        <v/>
      </c>
      <c r="AT94" s="94">
        <f>IF((AF94&lt;&gt;"")*(R94&lt;&gt;""),AF94-R94,"")</f>
        <v/>
      </c>
      <c r="AU94" s="94">
        <f>IF((AG94&lt;&gt;"")*(S94&lt;&gt;""),AG94-S94,"")</f>
        <v/>
      </c>
      <c r="AV94" s="99">
        <f>IF((AH94&lt;&gt;"")*(T94&lt;&gt;""),AH94-T94,"")</f>
        <v/>
      </c>
      <c r="AW94" s="99">
        <f>IF((AI94&lt;&gt;"")*(U94&lt;&gt;""),AI94-U94,"")</f>
        <v/>
      </c>
      <c r="AX94" s="99">
        <f>IF((AJ94&lt;&gt;"")*(V94&lt;&gt;""),AJ94-V94,"")</f>
        <v/>
      </c>
      <c r="AY94" s="99">
        <f>IF((AK94&lt;&gt;"")*(W94&lt;&gt;""),AK94-W94,"")</f>
        <v/>
      </c>
      <c r="AZ94" s="102">
        <f>IF((AL94&lt;&gt;"")*(X94&lt;&gt;""),AL94-X94,"")</f>
        <v/>
      </c>
      <c r="BA94" s="50">
        <f>IFERROR(__xludf.dummyfunction("AI(""Actúa como un tutor académico y dirígete personalmente al estudiante "" &amp; I94 &amp; "" "" &amp; J94 &amp; "" "" &amp; G94 &amp; "" "" &amp; H94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 &amp; ""'. Diferencias por área: Matemáticas ("" &amp; AQ94 &amp; ""), Ciencias Natura"&amp;"les ("" &amp; AR94 &amp; ""), Sociales ("" &amp; AS94 &amp; ""), Lectura Crítica ("" &amp; AT94 &amp; "") e Inglés ("" &amp; AU94 &amp; ""). Variación en posición: grupo ("" &amp; AN94 &amp; ""), grado ("" &amp; AO94 &amp; "") y media ("" &amp; AP94 &amp; ""). Puntajes Primer Simulacro: Global "" &amp; K94 &amp; "", Mat "" &amp; "&amp;"O4 &amp; "", Cien "" &amp; P94 &amp; "", Soc "" &amp; Q94 &amp; "", Lec "" &amp; R94 &amp; "", Ing "" &amp; S94 &amp; "". Puntajes Segundo Simulacro: Global "" &amp; Y94 &amp; "", Mat "" &amp; AC94 &amp; "", Cien "" &amp; AD94 &amp; "", Soc "" &amp; AE94 &amp; "", Lec "" &amp; AF94 &amp; "", Ing "" &amp; AG94 &amp; "". Escribe un mensaje motivador"&amp;" y breve (máximo 4 líneas)."")
"),"=AI(""Actúa como un tutor académico y dirígete personalmente al estudiante "" &amp; I94 &amp; "" "" &amp; J94 &amp; "" "" &amp; G94 &amp; "" "" &amp; H94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 &amp; ""'. Diferencias por área: Matemáticas ("" &amp; AQ94 &amp; ""), Ciencias Natur"&amp;"ales ("" &amp; AR94 &amp; ""), Sociales ("" &amp; AS94 &amp; ""), Lectura Crítica ("" &amp; AT94 &amp; "") e Inglés ("" &amp; AU94 &amp; ""). Variación en posición: grupo ("" &amp; AN94 &amp; ""), grado ("" &amp; AO94 &amp; "") y media ("" &amp; AP94 &amp; ""). Puntajes Primer Simulacro: Global "" &amp; K94 &amp; "", Mat "" &amp;"&amp;" O94 &amp; "", Cien "" &amp; P94 &amp; "", Soc "" &amp; Q94 &amp; "", Lec "" &amp; R94 &amp; "", Ing "" &amp; S94 &amp; "". Puntajes Segundo Simulacro: Global "" &amp; Y94 &amp; "", Mat "" &amp; AC94 &amp; "", Cien "" &amp; AD94 &amp; "", Soc "" &amp; AE94 &amp; "", Lec "" &amp; AF94 &amp; "", Ing "" &amp; AG94 &amp; "". Escribe un mensaje motivado"&amp;"r y breve (máximo 4 líneas)."")
")</f>
        <v/>
      </c>
    </row>
    <row r="95" ht="15.75" customHeight="1" s="42">
      <c r="A95" s="93" t="n"/>
      <c r="B95" s="94" t="inlineStr">
        <is>
          <t>Bachillerato</t>
        </is>
      </c>
      <c r="C95" s="94" t="n">
        <v>603</v>
      </c>
      <c r="D95" s="94" t="n"/>
      <c r="E95" s="95" t="n"/>
      <c r="F95" s="96">
        <f>TRIM(G95&amp;" "&amp;H95&amp;" "&amp;I95&amp;" "&amp;J95)</f>
        <v/>
      </c>
      <c r="G95" s="94" t="inlineStr">
        <is>
          <t>Hernández</t>
        </is>
      </c>
      <c r="H95" s="94" t="inlineStr">
        <is>
          <t>Castrillón</t>
        </is>
      </c>
      <c r="I95" s="94" t="inlineStr">
        <is>
          <t>Estefanía</t>
        </is>
      </c>
      <c r="J95" s="97" t="n"/>
      <c r="K95" s="98">
        <f>IF(SUM(O95:S95)=0, "", ROUND(((O95*3+P95*3+Q95*3+R95*3+S95*1)/13)*5,0))</f>
        <v/>
      </c>
      <c r="L95" s="99">
        <f>IF(OR($C95="",K95=""),"",COUNTIFS($C$4:$C$1500,$C95,K$4:K$1500,"&gt;"&amp;K95)+1)</f>
        <v/>
      </c>
      <c r="M95" s="99">
        <f>IF(OR($C95="",K95=""),"",IF(AND($C95&gt;=1001,$C95&lt;=1005),COUNTIFS($C$4:$C$1500,"&gt;=1001",$C$4:$C$1500,"&lt;=1005",K$4:K$1500,"&gt;"&amp;K95)+1,IF(AND($C95&gt;=1101,$C95&lt;=1105),COUNTIFS($C$4:$C$1500,"&gt;=1101",$C$4:$C$1500,"&lt;=1105",K$4:K$1500,"&gt;"&amp;K95)+1,IF(AND($C95&gt;=901,$C95&lt;=905),COUNTIFS($C$4:$C$1500,"&gt;=901",$C$4:$C$1500,"&lt;=905",K$4:K$1500,"&gt;"&amp;K95)+1,IF(AND($C95&gt;=801,$C95&lt;=805),COUNTIFS($C$4:$C$1500,"&gt;=801",$C$4:$C$1500,"&lt;=805",K$4:K$1500,"&gt;"&amp;K95)+1,IF(AND($C95&gt;=701,$C95&lt;=705),COUNTIFS($C$4:$C$1500,"&gt;=701",$C$4:$C$1500,"&lt;=705",K$4:K$1500,"&gt;"&amp;K95)+1,IF(AND($C95&gt;=601,$C95&lt;=606),COUNTIFS($C$4:$C$1500,"&gt;=601",$C$4:$C$1500,"&lt;=606",K$4:K$1500,"&gt;"&amp;K95)+1,"")))))))</f>
        <v/>
      </c>
      <c r="N95" s="99">
        <f>IF(OR($C95="",K95=""),"",IF(OR(AND($C95&gt;=1001,$C95&lt;=1005),AND($C95&gt;=1101,$C95&lt;=1105)),COUNTIFS($C$4:$C$1500,"&gt;=1001",$C$4:$C$1500,"&lt;=1005",K$4:K$1500,"&gt;"&amp;K95)+COUNTIFS($C$4:$C$1500,"&gt;=1101",$C$4:$C$1500,"&lt;=1105",K$4:K$1500,"&gt;"&amp;K95)+1,""))</f>
        <v/>
      </c>
      <c r="O95" s="94" t="n">
        <v>19.41</v>
      </c>
      <c r="P95" s="94" t="n">
        <v>29.17</v>
      </c>
      <c r="Q95" s="94" t="n">
        <v>43.28</v>
      </c>
      <c r="R95" s="94" t="n">
        <v>38.33</v>
      </c>
      <c r="S95" s="94" t="n">
        <v>32.5</v>
      </c>
      <c r="T95" s="99">
        <f>IF(AND(O95&gt;0,O95&lt;36),1,IF(AND(O95&gt;=36,O95&lt;51),2,IF(AND(O95&gt;=51,O95&lt;71),3,IF(AND(O95&gt;=71,O95&lt;=100),4,))))</f>
        <v/>
      </c>
      <c r="U95" s="99">
        <f>IF(AND(P95&gt;0,P95&lt;41),1,IF(AND(P95&gt;=41,P95&lt;56),2,IF(AND(P95&gt;=56,P95&lt;71),3,IF(AND(P95&gt;=71,P95&lt;=100),4,))))</f>
        <v/>
      </c>
      <c r="V95" s="99">
        <f>IF(AND(Q95&gt;0,Q95&lt;41),1,IF(AND(Q95&gt;=41,Q95&lt;56),2,IF(AND(Q95&gt;=56,Q95&lt;71),3,IF(AND(Q95&gt;=71,Q95&lt;=100),4,))))</f>
        <v/>
      </c>
      <c r="W95" s="99">
        <f>IF(AND(R95&gt;0,R95&lt;36),1,IF(AND(R95&gt;=36,R95&lt;51),2,IF(AND(R95&gt;=51,R95&lt;66),3,IF(AND(R95&gt;=66,R95&lt;=100),4,))))</f>
        <v/>
      </c>
      <c r="X95" s="100">
        <f>IF(AND(S95&gt;0,S95&lt;37),1,IF(AND(S95&gt;=37,S95&lt;58),2,IF(AND(S95&gt;=58,S95&lt;71),3,IF(AND(S95&gt;=71,S95&lt;=100),4,))))</f>
        <v/>
      </c>
      <c r="Y95" s="101">
        <f>IF(SUM(AC95:AG95)=0, "", ROUND(((AC95*3+AD95*3+AE95*3+AF95*3+AG95*1)/13)*5,0))</f>
        <v/>
      </c>
      <c r="Z95" s="99">
        <f>IF(OR($C95="",Y95=""),"",COUNTIFS($C$4:$C$1500,$C95,Y$4:Y$1500,"&gt;"&amp;Y95)+1)</f>
        <v/>
      </c>
      <c r="AA95" s="99">
        <f>IF(OR($C95="",Y95=""),"",IF(AND($C95&gt;=1001,$C95&lt;=1005),COUNTIFS($C$4:$C$1500,"&gt;=1001",$C$4:$C$1500,"&lt;=1005",Y$4:Y$1500,"&gt;"&amp;Y95)+1,IF(AND($C95&gt;=1101,$C95&lt;=1105),COUNTIFS($C$4:$C$1500,"&gt;=1101",$C$4:$C$1500,"&lt;=1105",Y$4:Y$1500,"&gt;"&amp;Y95)+1,IF(AND($C95&gt;=901,$C95&lt;=905),COUNTIFS($C$4:$C$1500,"&gt;=901",$C$4:$C$1500,"&lt;=905",Y$4:Y$1500,"&gt;"&amp;Y95)+1,IF(AND($C95&gt;=801,$C95&lt;=805),COUNTIFS($C$4:$C$1500,"&gt;=801",$C$4:$C$1500,"&lt;=805",Y$4:Y$1500,"&gt;"&amp;Y95)+1,IF(AND($C95&gt;=701,$C95&lt;=705),COUNTIFS($C$4:$C$1500,"&gt;=701",$C$4:$C$1500,"&lt;=705",Y$4:Y$1500,"&gt;"&amp;Y95)+1,IF(AND($C95&gt;=601,$C95&lt;=606),COUNTIFS($C$4:$C$1500,"&gt;=601",$C$4:$C$1500,"&lt;=606",Y$4:Y$1500,"&gt;"&amp;Y95)+1,"")))))))</f>
        <v/>
      </c>
      <c r="AB95" s="99">
        <f>IF(OR($C95="",Y95=""),"",IF(OR(AND($C95&gt;=1001,$C95&lt;=1005),AND($C95&gt;=1101,$C95&lt;=1105)),COUNTIFS($C$4:$C$1500,"&gt;=1001",$C$4:$C$1500,"&lt;=1005",Y$4:Y$1500,"&gt;"&amp;Y95)+COUNTIFS($C$4:$C$1500,"&gt;=1101",$C$4:$C$1500,"&lt;=1105",Y$4:Y$1500,"&gt;"&amp;Y95)+1,""))</f>
        <v/>
      </c>
      <c r="AC95" s="94" t="n">
        <v>41.25</v>
      </c>
      <c r="AD95" s="94" t="n">
        <v>45.54</v>
      </c>
      <c r="AE95" s="94" t="n">
        <v>34.13</v>
      </c>
      <c r="AF95" s="94" t="n">
        <v>43.75</v>
      </c>
      <c r="AG95" s="94" t="n">
        <v>38.33</v>
      </c>
      <c r="AH95" s="99">
        <f>IF(AND(AC95&gt;0,AC95&lt;36),1,IF(AND(AC95&gt;=36,AC95&lt;51),2,IF(AND(AC95&gt;=51,AC95&lt;71),3,IF(AND(AC95&gt;=71,AC95&lt;=100),4,))))</f>
        <v/>
      </c>
      <c r="AI95" s="99">
        <f>IF(AND(AD95&gt;0,AD95&lt;41),1,IF(AND(AD95&gt;=41,AD95&lt;56),2,IF(AND(AD95&gt;=56,AD95&lt;71),3,IF(AND(AD95&gt;=71,AD95&lt;=100),4,))))</f>
        <v/>
      </c>
      <c r="AJ95" s="99">
        <f>IF(AND(AE95&gt;0,AE95&lt;41),1,IF(AND(AE95&gt;=41,AE95&lt;56),2,IF(AND(AE95&gt;=56,AE95&lt;71),3,IF(AND(AE95&gt;=71,AE95&lt;=100),4,))))</f>
        <v/>
      </c>
      <c r="AK95" s="99">
        <f>IF(AND(AF95&gt;0,AF95&lt;36),1,IF(AND(AF95&gt;=36,AF95&lt;51),2,IF(AND(AF95&gt;=51,AF95&lt;66),3,IF(AND(AF95&gt;=66,AF95&lt;=100),4,))))</f>
        <v/>
      </c>
      <c r="AL95" s="100">
        <f>IF(AND(AG95&gt;0,AG95&lt;37),1,IF(AND(AG95&gt;=37,AG95&lt;58),2,IF(AND(AG95&gt;=58,AG95&lt;71),3,IF(AND(AG95&gt;=71,AG95&lt;=100),4,))))</f>
        <v/>
      </c>
      <c r="AM95" s="101">
        <f>IF((Y95&lt;&gt;"")*(K95&lt;&gt;""),Y95-K95,"")</f>
        <v/>
      </c>
      <c r="AN95" s="99">
        <f>IF((Z95&lt;&gt;"")*(L95&lt;&gt;""),Z95-L95,"")</f>
        <v/>
      </c>
      <c r="AO95" s="99">
        <f>IF((AA95&lt;&gt;"")*(M95&lt;&gt;""),AA95-M95,"")</f>
        <v/>
      </c>
      <c r="AP95" s="99">
        <f>IF((AB95&lt;&gt;"")*(N95&lt;&gt;""),AB95-N95,"")</f>
        <v/>
      </c>
      <c r="AQ95" s="94">
        <f>IF((AC95&lt;&gt;"")*(O95&lt;&gt;""),AC95-O95,"")</f>
        <v/>
      </c>
      <c r="AR95" s="94">
        <f>IF((AD95&lt;&gt;"")*(P95&lt;&gt;""),AD95-P95,"")</f>
        <v/>
      </c>
      <c r="AS95" s="94">
        <f>IF((AE95&lt;&gt;"")*(Q95&lt;&gt;""),AE95-Q95,"")</f>
        <v/>
      </c>
      <c r="AT95" s="94">
        <f>IF((AF95&lt;&gt;"")*(R95&lt;&gt;""),AF95-R95,"")</f>
        <v/>
      </c>
      <c r="AU95" s="94">
        <f>IF((AG95&lt;&gt;"")*(S95&lt;&gt;""),AG95-S95,"")</f>
        <v/>
      </c>
      <c r="AV95" s="99">
        <f>IF((AH95&lt;&gt;"")*(T95&lt;&gt;""),AH95-T95,"")</f>
        <v/>
      </c>
      <c r="AW95" s="99">
        <f>IF((AI95&lt;&gt;"")*(U95&lt;&gt;""),AI95-U95,"")</f>
        <v/>
      </c>
      <c r="AX95" s="99">
        <f>IF((AJ95&lt;&gt;"")*(V95&lt;&gt;""),AJ95-V95,"")</f>
        <v/>
      </c>
      <c r="AY95" s="99">
        <f>IF((AK95&lt;&gt;"")*(W95&lt;&gt;""),AK95-W95,"")</f>
        <v/>
      </c>
      <c r="AZ95" s="102">
        <f>IF((AL95&lt;&gt;"")*(X95&lt;&gt;""),AL95-X95,"")</f>
        <v/>
      </c>
      <c r="BA95" s="50">
        <f>IFERROR(__xludf.dummyfunction("AI(""Actúa como un tutor académico y dirígete personalmente al estudiante "" &amp; I95 &amp; "" "" &amp; J95 &amp; "" "" &amp; G95 &amp; "" "" &amp; H95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 &amp; ""'. Diferencias por área: Matemáticas ("" &amp; AQ95 &amp; ""), Ciencias Natura"&amp;"les ("" &amp; AR95 &amp; ""), Sociales ("" &amp; AS95 &amp; ""), Lectura Crítica ("" &amp; AT95 &amp; "") e Inglés ("" &amp; AU95 &amp; ""). Variación en posición: grupo ("" &amp; AN95 &amp; ""), grado ("" &amp; AO95 &amp; "") y media ("" &amp; AP95 &amp; ""). Puntajes Primer Simulacro: Global "" &amp; K95 &amp; "", Mat "" &amp; "&amp;"O4 &amp; "", Cien "" &amp; P95 &amp; "", Soc "" &amp; Q95 &amp; "", Lec "" &amp; R95 &amp; "", Ing "" &amp; S95 &amp; "". Puntajes Segundo Simulacro: Global "" &amp; Y95 &amp; "", Mat "" &amp; AC95 &amp; "", Cien "" &amp; AD95 &amp; "", Soc "" &amp; AE95 &amp; "", Lec "" &amp; AF95 &amp; "", Ing "" &amp; AG95 &amp; "". Escribe un mensaje motivador"&amp;" y breve (máximo 4 líneas)."")
"),"=AI(""Actúa como un tutor académico y dirígete personalmente al estudiante "" &amp; I95 &amp; "" "" &amp; J95 &amp; "" "" &amp; G95 &amp; "" "" &amp; H95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 &amp; ""'. Diferencias por área: Matemáticas ("" &amp; AQ95 &amp; ""), Ciencias Natur"&amp;"ales ("" &amp; AR95 &amp; ""), Sociales ("" &amp; AS95 &amp; ""), Lectura Crítica ("" &amp; AT95 &amp; "") e Inglés ("" &amp; AU95 &amp; ""). Variación en posición: grupo ("" &amp; AN95 &amp; ""), grado ("" &amp; AO95 &amp; "") y media ("" &amp; AP95 &amp; ""). Puntajes Primer Simulacro: Global "" &amp; K95 &amp; "", Mat "" &amp;"&amp;" O95 &amp; "", Cien "" &amp; P95 &amp; "", Soc "" &amp; Q95 &amp; "", Lec "" &amp; R95 &amp; "", Ing "" &amp; S95 &amp; "". Puntajes Segundo Simulacro: Global "" &amp; Y95 &amp; "", Mat "" &amp; AC95 &amp; "", Cien "" &amp; AD95 &amp; "", Soc "" &amp; AE95 &amp; "", Lec "" &amp; AF95 &amp; "", Ing "" &amp; AG95 &amp; "". Escribe un mensaje motivado"&amp;"r y breve (máximo 4 líneas)."")
")</f>
        <v/>
      </c>
    </row>
    <row r="96" ht="15.75" customHeight="1" s="42">
      <c r="A96" s="93" t="n"/>
      <c r="B96" s="94" t="inlineStr">
        <is>
          <t>Bachillerato</t>
        </is>
      </c>
      <c r="C96" s="94" t="n">
        <v>603</v>
      </c>
      <c r="D96" s="94" t="n"/>
      <c r="E96" s="95" t="n"/>
      <c r="F96" s="96">
        <f>TRIM(G96&amp;" "&amp;H96&amp;" "&amp;I96&amp;" "&amp;J96)</f>
        <v/>
      </c>
      <c r="G96" s="94" t="inlineStr">
        <is>
          <t>Hernández</t>
        </is>
      </c>
      <c r="H96" s="94" t="inlineStr">
        <is>
          <t>Urrego</t>
        </is>
      </c>
      <c r="I96" s="94" t="inlineStr">
        <is>
          <t>Sofia</t>
        </is>
      </c>
      <c r="J96" s="97" t="n"/>
      <c r="K96" s="98">
        <f>IF(SUM(O96:S96)=0, "", ROUND(((O96*3+P96*3+Q96*3+R96*3+S96*1)/13)*5,0))</f>
        <v/>
      </c>
      <c r="L96" s="99">
        <f>IF(OR($C96="",K96=""),"",COUNTIFS($C$4:$C$1500,$C96,K$4:K$1500,"&gt;"&amp;K96)+1)</f>
        <v/>
      </c>
      <c r="M96" s="99">
        <f>IF(OR($C96="",K96=""),"",IF(AND($C96&gt;=1001,$C96&lt;=1005),COUNTIFS($C$4:$C$1500,"&gt;=1001",$C$4:$C$1500,"&lt;=1005",K$4:K$1500,"&gt;"&amp;K96)+1,IF(AND($C96&gt;=1101,$C96&lt;=1105),COUNTIFS($C$4:$C$1500,"&gt;=1101",$C$4:$C$1500,"&lt;=1105",K$4:K$1500,"&gt;"&amp;K96)+1,IF(AND($C96&gt;=901,$C96&lt;=905),COUNTIFS($C$4:$C$1500,"&gt;=901",$C$4:$C$1500,"&lt;=905",K$4:K$1500,"&gt;"&amp;K96)+1,IF(AND($C96&gt;=801,$C96&lt;=805),COUNTIFS($C$4:$C$1500,"&gt;=801",$C$4:$C$1500,"&lt;=805",K$4:K$1500,"&gt;"&amp;K96)+1,IF(AND($C96&gt;=701,$C96&lt;=705),COUNTIFS($C$4:$C$1500,"&gt;=701",$C$4:$C$1500,"&lt;=705",K$4:K$1500,"&gt;"&amp;K96)+1,IF(AND($C96&gt;=601,$C96&lt;=606),COUNTIFS($C$4:$C$1500,"&gt;=601",$C$4:$C$1500,"&lt;=606",K$4:K$1500,"&gt;"&amp;K96)+1,"")))))))</f>
        <v/>
      </c>
      <c r="N96" s="99">
        <f>IF(OR($C96="",K96=""),"",IF(OR(AND($C96&gt;=1001,$C96&lt;=1005),AND($C96&gt;=1101,$C96&lt;=1105)),COUNTIFS($C$4:$C$1500,"&gt;=1001",$C$4:$C$1500,"&lt;=1005",K$4:K$1500,"&gt;"&amp;K96)+COUNTIFS($C$4:$C$1500,"&gt;=1101",$C$4:$C$1500,"&lt;=1105",K$4:K$1500,"&gt;"&amp;K96)+1,""))</f>
        <v/>
      </c>
      <c r="O96" s="94" t="n">
        <v>48.78</v>
      </c>
      <c r="P96" s="94" t="n">
        <v>53.33</v>
      </c>
      <c r="Q96" s="94" t="n">
        <v>56.72</v>
      </c>
      <c r="R96" s="94" t="n">
        <v>52.71</v>
      </c>
      <c r="S96" s="94" t="n">
        <v>43.33</v>
      </c>
      <c r="T96" s="99">
        <f>IF(AND(O96&gt;0,O96&lt;36),1,IF(AND(O96&gt;=36,O96&lt;51),2,IF(AND(O96&gt;=51,O96&lt;71),3,IF(AND(O96&gt;=71,O96&lt;=100),4,))))</f>
        <v/>
      </c>
      <c r="U96" s="99">
        <f>IF(AND(P96&gt;0,P96&lt;41),1,IF(AND(P96&gt;=41,P96&lt;56),2,IF(AND(P96&gt;=56,P96&lt;71),3,IF(AND(P96&gt;=71,P96&lt;=100),4,))))</f>
        <v/>
      </c>
      <c r="V96" s="99">
        <f>IF(AND(Q96&gt;0,Q96&lt;41),1,IF(AND(Q96&gt;=41,Q96&lt;56),2,IF(AND(Q96&gt;=56,Q96&lt;71),3,IF(AND(Q96&gt;=71,Q96&lt;=100),4,))))</f>
        <v/>
      </c>
      <c r="W96" s="99">
        <f>IF(AND(R96&gt;0,R96&lt;36),1,IF(AND(R96&gt;=36,R96&lt;51),2,IF(AND(R96&gt;=51,R96&lt;66),3,IF(AND(R96&gt;=66,R96&lt;=100),4,))))</f>
        <v/>
      </c>
      <c r="X96" s="100">
        <f>IF(AND(S96&gt;0,S96&lt;37),1,IF(AND(S96&gt;=37,S96&lt;58),2,IF(AND(S96&gt;=58,S96&lt;71),3,IF(AND(S96&gt;=71,S96&lt;=100),4,))))</f>
        <v/>
      </c>
      <c r="Y96" s="101">
        <f>IF(SUM(AC96:AG96)=0, "", ROUND(((AC96*3+AD96*3+AE96*3+AF96*3+AG96*1)/13)*5,0))</f>
        <v/>
      </c>
      <c r="Z96" s="99">
        <f>IF(OR($C96="",Y96=""),"",COUNTIFS($C$4:$C$1500,$C96,Y$4:Y$1500,"&gt;"&amp;Y96)+1)</f>
        <v/>
      </c>
      <c r="AA96" s="99">
        <f>IF(OR($C96="",Y96=""),"",IF(AND($C96&gt;=1001,$C96&lt;=1005),COUNTIFS($C$4:$C$1500,"&gt;=1001",$C$4:$C$1500,"&lt;=1005",Y$4:Y$1500,"&gt;"&amp;Y96)+1,IF(AND($C96&gt;=1101,$C96&lt;=1105),COUNTIFS($C$4:$C$1500,"&gt;=1101",$C$4:$C$1500,"&lt;=1105",Y$4:Y$1500,"&gt;"&amp;Y96)+1,IF(AND($C96&gt;=901,$C96&lt;=905),COUNTIFS($C$4:$C$1500,"&gt;=901",$C$4:$C$1500,"&lt;=905",Y$4:Y$1500,"&gt;"&amp;Y96)+1,IF(AND($C96&gt;=801,$C96&lt;=805),COUNTIFS($C$4:$C$1500,"&gt;=801",$C$4:$C$1500,"&lt;=805",Y$4:Y$1500,"&gt;"&amp;Y96)+1,IF(AND($C96&gt;=701,$C96&lt;=705),COUNTIFS($C$4:$C$1500,"&gt;=701",$C$4:$C$1500,"&lt;=705",Y$4:Y$1500,"&gt;"&amp;Y96)+1,IF(AND($C96&gt;=601,$C96&lt;=606),COUNTIFS($C$4:$C$1500,"&gt;=601",$C$4:$C$1500,"&lt;=606",Y$4:Y$1500,"&gt;"&amp;Y96)+1,"")))))))</f>
        <v/>
      </c>
      <c r="AB96" s="99">
        <f>IF(OR($C96="",Y96=""),"",IF(OR(AND($C96&gt;=1001,$C96&lt;=1005),AND($C96&gt;=1101,$C96&lt;=1105)),COUNTIFS($C$4:$C$1500,"&gt;=1001",$C$4:$C$1500,"&lt;=1005",Y$4:Y$1500,"&gt;"&amp;Y96)+COUNTIFS($C$4:$C$1500,"&gt;=1101",$C$4:$C$1500,"&lt;=1105",Y$4:Y$1500,"&gt;"&amp;Y96)+1,""))</f>
        <v/>
      </c>
      <c r="AC96" s="94" t="n">
        <v>38.5</v>
      </c>
      <c r="AD96" s="94" t="n">
        <v>51.19</v>
      </c>
      <c r="AE96" s="94" t="n">
        <v>50.25</v>
      </c>
      <c r="AF96" s="94" t="n">
        <v>48.13</v>
      </c>
      <c r="AG96" s="94" t="n">
        <v>67.08</v>
      </c>
      <c r="AH96" s="99">
        <f>IF(AND(AC96&gt;0,AC96&lt;36),1,IF(AND(AC96&gt;=36,AC96&lt;51),2,IF(AND(AC96&gt;=51,AC96&lt;71),3,IF(AND(AC96&gt;=71,AC96&lt;=100),4,))))</f>
        <v/>
      </c>
      <c r="AI96" s="99">
        <f>IF(AND(AD96&gt;0,AD96&lt;41),1,IF(AND(AD96&gt;=41,AD96&lt;56),2,IF(AND(AD96&gt;=56,AD96&lt;71),3,IF(AND(AD96&gt;=71,AD96&lt;=100),4,))))</f>
        <v/>
      </c>
      <c r="AJ96" s="99">
        <f>IF(AND(AE96&gt;0,AE96&lt;41),1,IF(AND(AE96&gt;=41,AE96&lt;56),2,IF(AND(AE96&gt;=56,AE96&lt;71),3,IF(AND(AE96&gt;=71,AE96&lt;=100),4,))))</f>
        <v/>
      </c>
      <c r="AK96" s="99">
        <f>IF(AND(AF96&gt;0,AF96&lt;36),1,IF(AND(AF96&gt;=36,AF96&lt;51),2,IF(AND(AF96&gt;=51,AF96&lt;66),3,IF(AND(AF96&gt;=66,AF96&lt;=100),4,))))</f>
        <v/>
      </c>
      <c r="AL96" s="100">
        <f>IF(AND(AG96&gt;0,AG96&lt;37),1,IF(AND(AG96&gt;=37,AG96&lt;58),2,IF(AND(AG96&gt;=58,AG96&lt;71),3,IF(AND(AG96&gt;=71,AG96&lt;=100),4,))))</f>
        <v/>
      </c>
      <c r="AM96" s="101">
        <f>IF((Y96&lt;&gt;"")*(K96&lt;&gt;""),Y96-K96,"")</f>
        <v/>
      </c>
      <c r="AN96" s="99">
        <f>IF((Z96&lt;&gt;"")*(L96&lt;&gt;""),Z96-L96,"")</f>
        <v/>
      </c>
      <c r="AO96" s="99">
        <f>IF((AA96&lt;&gt;"")*(M96&lt;&gt;""),AA96-M96,"")</f>
        <v/>
      </c>
      <c r="AP96" s="99">
        <f>IF((AB96&lt;&gt;"")*(N96&lt;&gt;""),AB96-N96,"")</f>
        <v/>
      </c>
      <c r="AQ96" s="94">
        <f>IF((AC96&lt;&gt;"")*(O96&lt;&gt;""),AC96-O96,"")</f>
        <v/>
      </c>
      <c r="AR96" s="94">
        <f>IF((AD96&lt;&gt;"")*(P96&lt;&gt;""),AD96-P96,"")</f>
        <v/>
      </c>
      <c r="AS96" s="94">
        <f>IF((AE96&lt;&gt;"")*(Q96&lt;&gt;""),AE96-Q96,"")</f>
        <v/>
      </c>
      <c r="AT96" s="94">
        <f>IF((AF96&lt;&gt;"")*(R96&lt;&gt;""),AF96-R96,"")</f>
        <v/>
      </c>
      <c r="AU96" s="94">
        <f>IF((AG96&lt;&gt;"")*(S96&lt;&gt;""),AG96-S96,"")</f>
        <v/>
      </c>
      <c r="AV96" s="99">
        <f>IF((AH96&lt;&gt;"")*(T96&lt;&gt;""),AH96-T96,"")</f>
        <v/>
      </c>
      <c r="AW96" s="99">
        <f>IF((AI96&lt;&gt;"")*(U96&lt;&gt;""),AI96-U96,"")</f>
        <v/>
      </c>
      <c r="AX96" s="99">
        <f>IF((AJ96&lt;&gt;"")*(V96&lt;&gt;""),AJ96-V96,"")</f>
        <v/>
      </c>
      <c r="AY96" s="99">
        <f>IF((AK96&lt;&gt;"")*(W96&lt;&gt;""),AK96-W96,"")</f>
        <v/>
      </c>
      <c r="AZ96" s="102">
        <f>IF((AL96&lt;&gt;"")*(X96&lt;&gt;""),AL96-X96,"")</f>
        <v/>
      </c>
      <c r="BA96" s="50">
        <f>IFERROR(__xludf.dummyfunction("AI(""Actúa como un tutor académico y dirígete personalmente al estudiante "" &amp; I96 &amp; "" "" &amp; J96 &amp; "" "" &amp; G96 &amp; "" "" &amp; H96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 &amp; ""'. Diferencias por área: Matemáticas ("" &amp; AQ96 &amp; ""), Ciencias Natura"&amp;"les ("" &amp; AR96 &amp; ""), Sociales ("" &amp; AS96 &amp; ""), Lectura Crítica ("" &amp; AT96 &amp; "") e Inglés ("" &amp; AU96 &amp; ""). Variación en posición: grupo ("" &amp; AN96 &amp; ""), grado ("" &amp; AO96 &amp; "") y media ("" &amp; AP96 &amp; ""). Puntajes Primer Simulacro: Global "" &amp; K96 &amp; "", Mat "" &amp; "&amp;"O4 &amp; "", Cien "" &amp; P96 &amp; "", Soc "" &amp; Q96 &amp; "", Lec "" &amp; R96 &amp; "", Ing "" &amp; S96 &amp; "". Puntajes Segundo Simulacro: Global "" &amp; Y96 &amp; "", Mat "" &amp; AC96 &amp; "", Cien "" &amp; AD96 &amp; "", Soc "" &amp; AE96 &amp; "", Lec "" &amp; AF96 &amp; "", Ing "" &amp; AG96 &amp; "". Escribe un mensaje motivador"&amp;" y breve (máximo 4 líneas)."")
"),"=AI(""Actúa como un tutor académico y dirígete personalmente al estudiante "" &amp; I96 &amp; "" "" &amp; J96 &amp; "" "" &amp; G96 &amp; "" "" &amp; H96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 &amp; ""'. Diferencias por área: Matemáticas ("" &amp; AQ96 &amp; ""), Ciencias Natur"&amp;"ales ("" &amp; AR96 &amp; ""), Sociales ("" &amp; AS96 &amp; ""), Lectura Crítica ("" &amp; AT96 &amp; "") e Inglés ("" &amp; AU96 &amp; ""). Variación en posición: grupo ("" &amp; AN96 &amp; ""), grado ("" &amp; AO96 &amp; "") y media ("" &amp; AP96 &amp; ""). Puntajes Primer Simulacro: Global "" &amp; K96 &amp; "", Mat "" &amp;"&amp;" O96 &amp; "", Cien "" &amp; P96 &amp; "", Soc "" &amp; Q96 &amp; "", Lec "" &amp; R96 &amp; "", Ing "" &amp; S96 &amp; "". Puntajes Segundo Simulacro: Global "" &amp; Y96 &amp; "", Mat "" &amp; AC96 &amp; "", Cien "" &amp; AD96 &amp; "", Soc "" &amp; AE96 &amp; "", Lec "" &amp; AF96 &amp; "", Ing "" &amp; AG96 &amp; "". Escribe un mensaje motivado"&amp;"r y breve (máximo 4 líneas)."")
")</f>
        <v/>
      </c>
    </row>
    <row r="97" ht="15.75" customHeight="1" s="42">
      <c r="A97" s="93" t="n"/>
      <c r="B97" s="94" t="inlineStr">
        <is>
          <t>Bachillerato</t>
        </is>
      </c>
      <c r="C97" s="94" t="n">
        <v>603</v>
      </c>
      <c r="D97" s="94" t="n"/>
      <c r="E97" s="95" t="n"/>
      <c r="F97" s="96">
        <f>TRIM(G97&amp;" "&amp;H97&amp;" "&amp;I97&amp;" "&amp;J97)</f>
        <v/>
      </c>
      <c r="G97" s="94" t="inlineStr">
        <is>
          <t>Holguín</t>
        </is>
      </c>
      <c r="H97" s="94" t="inlineStr">
        <is>
          <t>Amasará</t>
        </is>
      </c>
      <c r="I97" s="94" t="inlineStr">
        <is>
          <t>Josell</t>
        </is>
      </c>
      <c r="J97" s="97" t="inlineStr">
        <is>
          <t>Andrés</t>
        </is>
      </c>
      <c r="K97" s="98">
        <f>IF(SUM(O97:S97)=0, "", ROUND(((O97*3+P97*3+Q97*3+R97*3+S97*1)/13)*5,0))</f>
        <v/>
      </c>
      <c r="L97" s="99">
        <f>IF(OR($C97="",K97=""),"",COUNTIFS($C$4:$C$1500,$C97,K$4:K$1500,"&gt;"&amp;K97)+1)</f>
        <v/>
      </c>
      <c r="M97" s="99">
        <f>IF(OR($C97="",K97=""),"",IF(AND($C97&gt;=1001,$C97&lt;=1005),COUNTIFS($C$4:$C$1500,"&gt;=1001",$C$4:$C$1500,"&lt;=1005",K$4:K$1500,"&gt;"&amp;K97)+1,IF(AND($C97&gt;=1101,$C97&lt;=1105),COUNTIFS($C$4:$C$1500,"&gt;=1101",$C$4:$C$1500,"&lt;=1105",K$4:K$1500,"&gt;"&amp;K97)+1,IF(AND($C97&gt;=901,$C97&lt;=905),COUNTIFS($C$4:$C$1500,"&gt;=901",$C$4:$C$1500,"&lt;=905",K$4:K$1500,"&gt;"&amp;K97)+1,IF(AND($C97&gt;=801,$C97&lt;=805),COUNTIFS($C$4:$C$1500,"&gt;=801",$C$4:$C$1500,"&lt;=805",K$4:K$1500,"&gt;"&amp;K97)+1,IF(AND($C97&gt;=701,$C97&lt;=705),COUNTIFS($C$4:$C$1500,"&gt;=701",$C$4:$C$1500,"&lt;=705",K$4:K$1500,"&gt;"&amp;K97)+1,IF(AND($C97&gt;=601,$C97&lt;=606),COUNTIFS($C$4:$C$1500,"&gt;=601",$C$4:$C$1500,"&lt;=606",K$4:K$1500,"&gt;"&amp;K97)+1,"")))))))</f>
        <v/>
      </c>
      <c r="N97" s="99">
        <f>IF(OR($C97="",K97=""),"",IF(OR(AND($C97&gt;=1001,$C97&lt;=1005),AND($C97&gt;=1101,$C97&lt;=1105)),COUNTIFS($C$4:$C$1500,"&gt;=1001",$C$4:$C$1500,"&lt;=1005",K$4:K$1500,"&gt;"&amp;K97)+COUNTIFS($C$4:$C$1500,"&gt;=1101",$C$4:$C$1500,"&lt;=1105",K$4:K$1500,"&gt;"&amp;K97)+1,""))</f>
        <v/>
      </c>
      <c r="O97" s="94" t="n">
        <v>22.9</v>
      </c>
      <c r="P97" s="94" t="n">
        <v>22.92</v>
      </c>
      <c r="Q97" s="94" t="n">
        <v>28.99</v>
      </c>
      <c r="R97" s="94" t="n">
        <v>47.92</v>
      </c>
      <c r="S97" s="94" t="n">
        <v>37.92</v>
      </c>
      <c r="T97" s="99">
        <f>IF(AND(O97&gt;0,O97&lt;36),1,IF(AND(O97&gt;=36,O97&lt;51),2,IF(AND(O97&gt;=51,O97&lt;71),3,IF(AND(O97&gt;=71,O97&lt;=100),4,))))</f>
        <v/>
      </c>
      <c r="U97" s="99">
        <f>IF(AND(P97&gt;0,P97&lt;41),1,IF(AND(P97&gt;=41,P97&lt;56),2,IF(AND(P97&gt;=56,P97&lt;71),3,IF(AND(P97&gt;=71,P97&lt;=100),4,))))</f>
        <v/>
      </c>
      <c r="V97" s="99">
        <f>IF(AND(Q97&gt;0,Q97&lt;41),1,IF(AND(Q97&gt;=41,Q97&lt;56),2,IF(AND(Q97&gt;=56,Q97&lt;71),3,IF(AND(Q97&gt;=71,Q97&lt;=100),4,))))</f>
        <v/>
      </c>
      <c r="W97" s="99">
        <f>IF(AND(R97&gt;0,R97&lt;36),1,IF(AND(R97&gt;=36,R97&lt;51),2,IF(AND(R97&gt;=51,R97&lt;66),3,IF(AND(R97&gt;=66,R97&lt;=100),4,))))</f>
        <v/>
      </c>
      <c r="X97" s="100">
        <f>IF(AND(S97&gt;0,S97&lt;37),1,IF(AND(S97&gt;=37,S97&lt;58),2,IF(AND(S97&gt;=58,S97&lt;71),3,IF(AND(S97&gt;=71,S97&lt;=100),4,))))</f>
        <v/>
      </c>
      <c r="Y97" s="101">
        <f>IF(SUM(AC97:AG97)=0, "", ROUND(((AC97*3+AD97*3+AE97*3+AF97*3+AG97*1)/13)*5,0))</f>
        <v/>
      </c>
      <c r="Z97" s="99">
        <f>IF(OR($C97="",Y97=""),"",COUNTIFS($C$4:$C$1500,$C97,Y$4:Y$1500,"&gt;"&amp;Y97)+1)</f>
        <v/>
      </c>
      <c r="AA97" s="99">
        <f>IF(OR($C97="",Y97=""),"",IF(AND($C97&gt;=1001,$C97&lt;=1005),COUNTIFS($C$4:$C$1500,"&gt;=1001",$C$4:$C$1500,"&lt;=1005",Y$4:Y$1500,"&gt;"&amp;Y97)+1,IF(AND($C97&gt;=1101,$C97&lt;=1105),COUNTIFS($C$4:$C$1500,"&gt;=1101",$C$4:$C$1500,"&lt;=1105",Y$4:Y$1500,"&gt;"&amp;Y97)+1,IF(AND($C97&gt;=901,$C97&lt;=905),COUNTIFS($C$4:$C$1500,"&gt;=901",$C$4:$C$1500,"&lt;=905",Y$4:Y$1500,"&gt;"&amp;Y97)+1,IF(AND($C97&gt;=801,$C97&lt;=805),COUNTIFS($C$4:$C$1500,"&gt;=801",$C$4:$C$1500,"&lt;=805",Y$4:Y$1500,"&gt;"&amp;Y97)+1,IF(AND($C97&gt;=701,$C97&lt;=705),COUNTIFS($C$4:$C$1500,"&gt;=701",$C$4:$C$1500,"&lt;=705",Y$4:Y$1500,"&gt;"&amp;Y97)+1,IF(AND($C97&gt;=601,$C97&lt;=606),COUNTIFS($C$4:$C$1500,"&gt;=601",$C$4:$C$1500,"&lt;=606",Y$4:Y$1500,"&gt;"&amp;Y97)+1,"")))))))</f>
        <v/>
      </c>
      <c r="AB97" s="99">
        <f>IF(OR($C97="",Y97=""),"",IF(OR(AND($C97&gt;=1001,$C97&lt;=1005),AND($C97&gt;=1101,$C97&lt;=1105)),COUNTIFS($C$4:$C$1500,"&gt;=1001",$C$4:$C$1500,"&lt;=1005",Y$4:Y$1500,"&gt;"&amp;Y97)+COUNTIFS($C$4:$C$1500,"&gt;=1101",$C$4:$C$1500,"&lt;=1105",Y$4:Y$1500,"&gt;"&amp;Y97)+1,""))</f>
        <v/>
      </c>
      <c r="AC97" s="94" t="n">
        <v>35.75</v>
      </c>
      <c r="AD97" s="94" t="n">
        <v>29.76</v>
      </c>
      <c r="AE97" s="94" t="n">
        <v>48.38</v>
      </c>
      <c r="AF97" s="94" t="n">
        <v>61.25</v>
      </c>
      <c r="AG97" s="94" t="n">
        <v>71.88</v>
      </c>
      <c r="AH97" s="99">
        <f>IF(AND(AC97&gt;0,AC97&lt;36),1,IF(AND(AC97&gt;=36,AC97&lt;51),2,IF(AND(AC97&gt;=51,AC97&lt;71),3,IF(AND(AC97&gt;=71,AC97&lt;=100),4,))))</f>
        <v/>
      </c>
      <c r="AI97" s="99">
        <f>IF(AND(AD97&gt;0,AD97&lt;41),1,IF(AND(AD97&gt;=41,AD97&lt;56),2,IF(AND(AD97&gt;=56,AD97&lt;71),3,IF(AND(AD97&gt;=71,AD97&lt;=100),4,))))</f>
        <v/>
      </c>
      <c r="AJ97" s="99">
        <f>IF(AND(AE97&gt;0,AE97&lt;41),1,IF(AND(AE97&gt;=41,AE97&lt;56),2,IF(AND(AE97&gt;=56,AE97&lt;71),3,IF(AND(AE97&gt;=71,AE97&lt;=100),4,))))</f>
        <v/>
      </c>
      <c r="AK97" s="99">
        <f>IF(AND(AF97&gt;0,AF97&lt;36),1,IF(AND(AF97&gt;=36,AF97&lt;51),2,IF(AND(AF97&gt;=51,AF97&lt;66),3,IF(AND(AF97&gt;=66,AF97&lt;=100),4,))))</f>
        <v/>
      </c>
      <c r="AL97" s="100">
        <f>IF(AND(AG97&gt;0,AG97&lt;37),1,IF(AND(AG97&gt;=37,AG97&lt;58),2,IF(AND(AG97&gt;=58,AG97&lt;71),3,IF(AND(AG97&gt;=71,AG97&lt;=100),4,))))</f>
        <v/>
      </c>
      <c r="AM97" s="101">
        <f>IF((Y97&lt;&gt;"")*(K97&lt;&gt;""),Y97-K97,"")</f>
        <v/>
      </c>
      <c r="AN97" s="99">
        <f>IF((Z97&lt;&gt;"")*(L97&lt;&gt;""),Z97-L97,"")</f>
        <v/>
      </c>
      <c r="AO97" s="99">
        <f>IF((AA97&lt;&gt;"")*(M97&lt;&gt;""),AA97-M97,"")</f>
        <v/>
      </c>
      <c r="AP97" s="99">
        <f>IF((AB97&lt;&gt;"")*(N97&lt;&gt;""),AB97-N97,"")</f>
        <v/>
      </c>
      <c r="AQ97" s="94">
        <f>IF((AC97&lt;&gt;"")*(O97&lt;&gt;""),AC97-O97,"")</f>
        <v/>
      </c>
      <c r="AR97" s="94">
        <f>IF((AD97&lt;&gt;"")*(P97&lt;&gt;""),AD97-P97,"")</f>
        <v/>
      </c>
      <c r="AS97" s="94">
        <f>IF((AE97&lt;&gt;"")*(Q97&lt;&gt;""),AE97-Q97,"")</f>
        <v/>
      </c>
      <c r="AT97" s="94">
        <f>IF((AF97&lt;&gt;"")*(R97&lt;&gt;""),AF97-R97,"")</f>
        <v/>
      </c>
      <c r="AU97" s="94">
        <f>IF((AG97&lt;&gt;"")*(S97&lt;&gt;""),AG97-S97,"")</f>
        <v/>
      </c>
      <c r="AV97" s="99">
        <f>IF((AH97&lt;&gt;"")*(T97&lt;&gt;""),AH97-T97,"")</f>
        <v/>
      </c>
      <c r="AW97" s="99">
        <f>IF((AI97&lt;&gt;"")*(U97&lt;&gt;""),AI97-U97,"")</f>
        <v/>
      </c>
      <c r="AX97" s="99">
        <f>IF((AJ97&lt;&gt;"")*(V97&lt;&gt;""),AJ97-V97,"")</f>
        <v/>
      </c>
      <c r="AY97" s="99">
        <f>IF((AK97&lt;&gt;"")*(W97&lt;&gt;""),AK97-W97,"")</f>
        <v/>
      </c>
      <c r="AZ97" s="102">
        <f>IF((AL97&lt;&gt;"")*(X97&lt;&gt;""),AL97-X97,"")</f>
        <v/>
      </c>
      <c r="BA97" s="50">
        <f>IFERROR(__xludf.dummyfunction("AI(""Actúa como un tutor académico y dirígete personalmente al estudiante "" &amp; I97 &amp; "" "" &amp; J97 &amp; "" "" &amp; G97 &amp; "" "" &amp; H97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 &amp; ""'. Diferencias por área: Matemáticas ("" &amp; AQ97 &amp; ""), Ciencias Natura"&amp;"les ("" &amp; AR97 &amp; ""), Sociales ("" &amp; AS97 &amp; ""), Lectura Crítica ("" &amp; AT97 &amp; "") e Inglés ("" &amp; AU97 &amp; ""). Variación en posición: grupo ("" &amp; AN97 &amp; ""), grado ("" &amp; AO97 &amp; "") y media ("" &amp; AP97 &amp; ""). Puntajes Primer Simulacro: Global "" &amp; K97 &amp; "", Mat "" &amp; "&amp;"O4 &amp; "", Cien "" &amp; P97 &amp; "", Soc "" &amp; Q97 &amp; "", Lec "" &amp; R97 &amp; "", Ing "" &amp; S97 &amp; "". Puntajes Segundo Simulacro: Global "" &amp; Y97 &amp; "", Mat "" &amp; AC97 &amp; "", Cien "" &amp; AD97 &amp; "", Soc "" &amp; AE97 &amp; "", Lec "" &amp; AF97 &amp; "", Ing "" &amp; AG97 &amp; "". Escribe un mensaje motivador"&amp;" y breve (máximo 4 líneas)."")
"),"=AI(""Actúa como un tutor académico y dirígete personalmente al estudiante "" &amp; I97 &amp; "" "" &amp; J97 &amp; "" "" &amp; G97 &amp; "" "" &amp; H97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 &amp; ""'. Diferencias por área: Matemáticas ("" &amp; AQ97 &amp; ""), Ciencias Natur"&amp;"ales ("" &amp; AR97 &amp; ""), Sociales ("" &amp; AS97 &amp; ""), Lectura Crítica ("" &amp; AT97 &amp; "") e Inglés ("" &amp; AU97 &amp; ""). Variación en posición: grupo ("" &amp; AN97 &amp; ""), grado ("" &amp; AO97 &amp; "") y media ("" &amp; AP97 &amp; ""). Puntajes Primer Simulacro: Global "" &amp; K97 &amp; "", Mat "" &amp;"&amp;" O97 &amp; "", Cien "" &amp; P97 &amp; "", Soc "" &amp; Q97 &amp; "", Lec "" &amp; R97 &amp; "", Ing "" &amp; S97 &amp; "". Puntajes Segundo Simulacro: Global "" &amp; Y97 &amp; "", Mat "" &amp; AC97 &amp; "", Cien "" &amp; AD97 &amp; "", Soc "" &amp; AE97 &amp; "", Lec "" &amp; AF97 &amp; "", Ing "" &amp; AG97 &amp; "". Escribe un mensaje motivado"&amp;"r y breve (máximo 4 líneas)."")
")</f>
        <v/>
      </c>
    </row>
    <row r="98" ht="15.75" customHeight="1" s="42">
      <c r="A98" s="93" t="n"/>
      <c r="B98" s="94" t="inlineStr">
        <is>
          <t>Bachillerato</t>
        </is>
      </c>
      <c r="C98" s="94" t="n">
        <v>603</v>
      </c>
      <c r="D98" s="94" t="n"/>
      <c r="E98" s="95" t="n"/>
      <c r="F98" s="96">
        <f>TRIM(G98&amp;" "&amp;H98&amp;" "&amp;I98&amp;" "&amp;J98)</f>
        <v/>
      </c>
      <c r="G98" s="94" t="inlineStr">
        <is>
          <t>Hoyos</t>
        </is>
      </c>
      <c r="H98" s="94" t="inlineStr">
        <is>
          <t>Urrego</t>
        </is>
      </c>
      <c r="I98" s="94" t="inlineStr">
        <is>
          <t>Emilano</t>
        </is>
      </c>
      <c r="J98" s="97" t="n"/>
      <c r="K98" s="98">
        <f>IF(SUM(O98:S98)=0, "", ROUND(((O98*3+P98*3+Q98*3+R98*3+S98*1)/13)*5,0))</f>
        <v/>
      </c>
      <c r="L98" s="99">
        <f>IF(OR($C98="",K98=""),"",COUNTIFS($C$4:$C$1500,$C98,K$4:K$1500,"&gt;"&amp;K98)+1)</f>
        <v/>
      </c>
      <c r="M98" s="99">
        <f>IF(OR($C98="",K98=""),"",IF(AND($C98&gt;=1001,$C98&lt;=1005),COUNTIFS($C$4:$C$1500,"&gt;=1001",$C$4:$C$1500,"&lt;=1005",K$4:K$1500,"&gt;"&amp;K98)+1,IF(AND($C98&gt;=1101,$C98&lt;=1105),COUNTIFS($C$4:$C$1500,"&gt;=1101",$C$4:$C$1500,"&lt;=1105",K$4:K$1500,"&gt;"&amp;K98)+1,IF(AND($C98&gt;=901,$C98&lt;=905),COUNTIFS($C$4:$C$1500,"&gt;=901",$C$4:$C$1500,"&lt;=905",K$4:K$1500,"&gt;"&amp;K98)+1,IF(AND($C98&gt;=801,$C98&lt;=805),COUNTIFS($C$4:$C$1500,"&gt;=801",$C$4:$C$1500,"&lt;=805",K$4:K$1500,"&gt;"&amp;K98)+1,IF(AND($C98&gt;=701,$C98&lt;=705),COUNTIFS($C$4:$C$1500,"&gt;=701",$C$4:$C$1500,"&lt;=705",K$4:K$1500,"&gt;"&amp;K98)+1,IF(AND($C98&gt;=601,$C98&lt;=606),COUNTIFS($C$4:$C$1500,"&gt;=601",$C$4:$C$1500,"&lt;=606",K$4:K$1500,"&gt;"&amp;K98)+1,"")))))))</f>
        <v/>
      </c>
      <c r="N98" s="99">
        <f>IF(OR($C98="",K98=""),"",IF(OR(AND($C98&gt;=1001,$C98&lt;=1005),AND($C98&gt;=1101,$C98&lt;=1105)),COUNTIFS($C$4:$C$1500,"&gt;=1001",$C$4:$C$1500,"&lt;=1005",K$4:K$1500,"&gt;"&amp;K98)+COUNTIFS($C$4:$C$1500,"&gt;=1101",$C$4:$C$1500,"&lt;=1105",K$4:K$1500,"&gt;"&amp;K98)+1,""))</f>
        <v/>
      </c>
      <c r="O98" s="94" t="n">
        <v>61.97</v>
      </c>
      <c r="P98" s="94" t="n">
        <v>56.46</v>
      </c>
      <c r="Q98" s="94" t="n">
        <v>37.82</v>
      </c>
      <c r="R98" s="94" t="n">
        <v>62.29</v>
      </c>
      <c r="S98" s="94" t="n">
        <v>59.58</v>
      </c>
      <c r="T98" s="99">
        <f>IF(AND(O98&gt;0,O98&lt;36),1,IF(AND(O98&gt;=36,O98&lt;51),2,IF(AND(O98&gt;=51,O98&lt;71),3,IF(AND(O98&gt;=71,O98&lt;=100),4,))))</f>
        <v/>
      </c>
      <c r="U98" s="99">
        <f>IF(AND(P98&gt;0,P98&lt;41),1,IF(AND(P98&gt;=41,P98&lt;56),2,IF(AND(P98&gt;=56,P98&lt;71),3,IF(AND(P98&gt;=71,P98&lt;=100),4,))))</f>
        <v/>
      </c>
      <c r="V98" s="99">
        <f>IF(AND(Q98&gt;0,Q98&lt;41),1,IF(AND(Q98&gt;=41,Q98&lt;56),2,IF(AND(Q98&gt;=56,Q98&lt;71),3,IF(AND(Q98&gt;=71,Q98&lt;=100),4,))))</f>
        <v/>
      </c>
      <c r="W98" s="99">
        <f>IF(AND(R98&gt;0,R98&lt;36),1,IF(AND(R98&gt;=36,R98&lt;51),2,IF(AND(R98&gt;=51,R98&lt;66),3,IF(AND(R98&gt;=66,R98&lt;=100),4,))))</f>
        <v/>
      </c>
      <c r="X98" s="100">
        <f>IF(AND(S98&gt;0,S98&lt;37),1,IF(AND(S98&gt;=37,S98&lt;58),2,IF(AND(S98&gt;=58,S98&lt;71),3,IF(AND(S98&gt;=71,S98&lt;=100),4,))))</f>
        <v/>
      </c>
      <c r="Y98" s="101">
        <f>IF(SUM(AC98:AG98)=0, "", ROUND(((AC98*3+AD98*3+AE98*3+AF98*3+AG98*1)/13)*5,0))</f>
        <v/>
      </c>
      <c r="Z98" s="99">
        <f>IF(OR($C98="",Y98=""),"",COUNTIFS($C$4:$C$1500,$C98,Y$4:Y$1500,"&gt;"&amp;Y98)+1)</f>
        <v/>
      </c>
      <c r="AA98" s="99">
        <f>IF(OR($C98="",Y98=""),"",IF(AND($C98&gt;=1001,$C98&lt;=1005),COUNTIFS($C$4:$C$1500,"&gt;=1001",$C$4:$C$1500,"&lt;=1005",Y$4:Y$1500,"&gt;"&amp;Y98)+1,IF(AND($C98&gt;=1101,$C98&lt;=1105),COUNTIFS($C$4:$C$1500,"&gt;=1101",$C$4:$C$1500,"&lt;=1105",Y$4:Y$1500,"&gt;"&amp;Y98)+1,IF(AND($C98&gt;=901,$C98&lt;=905),COUNTIFS($C$4:$C$1500,"&gt;=901",$C$4:$C$1500,"&lt;=905",Y$4:Y$1500,"&gt;"&amp;Y98)+1,IF(AND($C98&gt;=801,$C98&lt;=805),COUNTIFS($C$4:$C$1500,"&gt;=801",$C$4:$C$1500,"&lt;=805",Y$4:Y$1500,"&gt;"&amp;Y98)+1,IF(AND($C98&gt;=701,$C98&lt;=705),COUNTIFS($C$4:$C$1500,"&gt;=701",$C$4:$C$1500,"&lt;=705",Y$4:Y$1500,"&gt;"&amp;Y98)+1,IF(AND($C98&gt;=601,$C98&lt;=606),COUNTIFS($C$4:$C$1500,"&gt;=601",$C$4:$C$1500,"&lt;=606",Y$4:Y$1500,"&gt;"&amp;Y98)+1,"")))))))</f>
        <v/>
      </c>
      <c r="AB98" s="99">
        <f>IF(OR($C98="",Y98=""),"",IF(OR(AND($C98&gt;=1001,$C98&lt;=1005),AND($C98&gt;=1101,$C98&lt;=1105)),COUNTIFS($C$4:$C$1500,"&gt;=1001",$C$4:$C$1500,"&lt;=1005",Y$4:Y$1500,"&gt;"&amp;Y98)+COUNTIFS($C$4:$C$1500,"&gt;=1101",$C$4:$C$1500,"&lt;=1105",Y$4:Y$1500,"&gt;"&amp;Y98)+1,""))</f>
        <v/>
      </c>
      <c r="AC98" s="94" t="n"/>
      <c r="AD98" s="94" t="n"/>
      <c r="AE98" s="94" t="n"/>
      <c r="AF98" s="94" t="n"/>
      <c r="AG98" s="94" t="n"/>
      <c r="AH98" s="99">
        <f>IF(AND(AC98&gt;0,AC98&lt;36),1,IF(AND(AC98&gt;=36,AC98&lt;51),2,IF(AND(AC98&gt;=51,AC98&lt;71),3,IF(AND(AC98&gt;=71,AC98&lt;=100),4,))))</f>
        <v/>
      </c>
      <c r="AI98" s="99">
        <f>IF(AND(AD98&gt;0,AD98&lt;41),1,IF(AND(AD98&gt;=41,AD98&lt;56),2,IF(AND(AD98&gt;=56,AD98&lt;71),3,IF(AND(AD98&gt;=71,AD98&lt;=100),4,))))</f>
        <v/>
      </c>
      <c r="AJ98" s="99">
        <f>IF(AND(AE98&gt;0,AE98&lt;41),1,IF(AND(AE98&gt;=41,AE98&lt;56),2,IF(AND(AE98&gt;=56,AE98&lt;71),3,IF(AND(AE98&gt;=71,AE98&lt;=100),4,))))</f>
        <v/>
      </c>
      <c r="AK98" s="99">
        <f>IF(AND(AF98&gt;0,AF98&lt;36),1,IF(AND(AF98&gt;=36,AF98&lt;51),2,IF(AND(AF98&gt;=51,AF98&lt;66),3,IF(AND(AF98&gt;=66,AF98&lt;=100),4,))))</f>
        <v/>
      </c>
      <c r="AL98" s="100">
        <f>IF(AND(AG98&gt;0,AG98&lt;37),1,IF(AND(AG98&gt;=37,AG98&lt;58),2,IF(AND(AG98&gt;=58,AG98&lt;71),3,IF(AND(AG98&gt;=71,AG98&lt;=100),4,))))</f>
        <v/>
      </c>
      <c r="AM98" s="101">
        <f>IF((Y98&lt;&gt;"")*(K98&lt;&gt;""),Y98-K98,"")</f>
        <v/>
      </c>
      <c r="AN98" s="99">
        <f>IF((Z98&lt;&gt;"")*(L98&lt;&gt;""),Z98-L98,"")</f>
        <v/>
      </c>
      <c r="AO98" s="99">
        <f>IF((AA98&lt;&gt;"")*(M98&lt;&gt;""),AA98-M98,"")</f>
        <v/>
      </c>
      <c r="AP98" s="99">
        <f>IF((AB98&lt;&gt;"")*(N98&lt;&gt;""),AB98-N98,"")</f>
        <v/>
      </c>
      <c r="AQ98" s="94">
        <f>IF((AC98&lt;&gt;"")*(O98&lt;&gt;""),AC98-O98,"")</f>
        <v/>
      </c>
      <c r="AR98" s="94">
        <f>IF((AD98&lt;&gt;"")*(P98&lt;&gt;""),AD98-P98,"")</f>
        <v/>
      </c>
      <c r="AS98" s="94">
        <f>IF((AE98&lt;&gt;"")*(Q98&lt;&gt;""),AE98-Q98,"")</f>
        <v/>
      </c>
      <c r="AT98" s="94">
        <f>IF((AF98&lt;&gt;"")*(R98&lt;&gt;""),AF98-R98,"")</f>
        <v/>
      </c>
      <c r="AU98" s="94">
        <f>IF((AG98&lt;&gt;"")*(S98&lt;&gt;""),AG98-S98,"")</f>
        <v/>
      </c>
      <c r="AV98" s="99">
        <f>IF((AH98&lt;&gt;"")*(T98&lt;&gt;""),AH98-T98,"")</f>
        <v/>
      </c>
      <c r="AW98" s="99">
        <f>IF((AI98&lt;&gt;"")*(U98&lt;&gt;""),AI98-U98,"")</f>
        <v/>
      </c>
      <c r="AX98" s="99">
        <f>IF((AJ98&lt;&gt;"")*(V98&lt;&gt;""),AJ98-V98,"")</f>
        <v/>
      </c>
      <c r="AY98" s="99">
        <f>IF((AK98&lt;&gt;"")*(W98&lt;&gt;""),AK98-W98,"")</f>
        <v/>
      </c>
      <c r="AZ98" s="102">
        <f>IF((AL98&lt;&gt;"")*(X98&lt;&gt;""),AL98-X98,"")</f>
        <v/>
      </c>
      <c r="BA98" s="50">
        <f>IFERROR(__xludf.dummyfunction("AI(""Actúa como un tutor académico y dirígete personalmente al estudiante "" &amp; I98 &amp; "" "" &amp; J98 &amp; "" "" &amp; G98 &amp; "" "" &amp; H98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 &amp; ""'. Diferencias por área: Matemáticas ("" &amp; AQ98 &amp; ""), Ciencias Natura"&amp;"les ("" &amp; AR98 &amp; ""), Sociales ("" &amp; AS98 &amp; ""), Lectura Crítica ("" &amp; AT98 &amp; "") e Inglés ("" &amp; AU98 &amp; ""). Variación en posición: grupo ("" &amp; AN98 &amp; ""), grado ("" &amp; AO98 &amp; "") y media ("" &amp; AP98 &amp; ""). Puntajes Primer Simulacro: Global "" &amp; K98 &amp; "", Mat "" &amp; "&amp;"O4 &amp; "", Cien "" &amp; P98 &amp; "", Soc "" &amp; Q98 &amp; "", Lec "" &amp; R98 &amp; "", Ing "" &amp; S98 &amp; "". Puntajes Segundo Simulacro: Global "" &amp; Y98 &amp; "", Mat "" &amp; AC98 &amp; "", Cien "" &amp; AD98 &amp; "", Soc "" &amp; AE98 &amp; "", Lec "" &amp; AF98 &amp; "", Ing "" &amp; AG98 &amp; "". Escribe un mensaje motivador"&amp;" y breve (máximo 4 líneas)."")
"),"=AI(""Actúa como un tutor académico y dirígete personalmente al estudiante "" &amp; I98 &amp; "" "" &amp; J98 &amp; "" "" &amp; G98 &amp; "" "" &amp; H98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 &amp; ""'. Diferencias por área: Matemáticas ("" &amp; AQ98 &amp; ""), Ciencias Natur"&amp;"ales ("" &amp; AR98 &amp; ""), Sociales ("" &amp; AS98 &amp; ""), Lectura Crítica ("" &amp; AT98 &amp; "") e Inglés ("" &amp; AU98 &amp; ""). Variación en posición: grupo ("" &amp; AN98 &amp; ""), grado ("" &amp; AO98 &amp; "") y media ("" &amp; AP98 &amp; ""). Puntajes Primer Simulacro: Global "" &amp; K98 &amp; "", Mat "" &amp;"&amp;" O98 &amp; "", Cien "" &amp; P98 &amp; "", Soc "" &amp; Q98 &amp; "", Lec "" &amp; R98 &amp; "", Ing "" &amp; S98 &amp; "". Puntajes Segundo Simulacro: Global "" &amp; Y98 &amp; "", Mat "" &amp; AC98 &amp; "", Cien "" &amp; AD98 &amp; "", Soc "" &amp; AE98 &amp; "", Lec "" &amp; AF98 &amp; "", Ing "" &amp; AG98 &amp; "". Escribe un mensaje motivado"&amp;"r y breve (máximo 4 líneas)."")
")</f>
        <v/>
      </c>
    </row>
    <row r="99" ht="15.75" customHeight="1" s="42">
      <c r="A99" s="93" t="n"/>
      <c r="B99" s="94" t="inlineStr">
        <is>
          <t>Bachillerato</t>
        </is>
      </c>
      <c r="C99" s="94" t="n">
        <v>603</v>
      </c>
      <c r="D99" s="94" t="n"/>
      <c r="E99" s="95" t="n"/>
      <c r="F99" s="96">
        <f>TRIM(G99&amp;" "&amp;H99&amp;" "&amp;I99&amp;" "&amp;J99)</f>
        <v/>
      </c>
      <c r="G99" s="94" t="inlineStr">
        <is>
          <t>Jaramillo</t>
        </is>
      </c>
      <c r="H99" s="94" t="inlineStr">
        <is>
          <t>Medina</t>
        </is>
      </c>
      <c r="I99" s="94" t="inlineStr">
        <is>
          <t>Abiatar</t>
        </is>
      </c>
      <c r="J99" s="97" t="n"/>
      <c r="K99" s="98">
        <f>IF(SUM(O99:S99)=0, "", ROUND(((O99*3+P99*3+Q99*3+R99*3+S99*1)/13)*5,0))</f>
        <v/>
      </c>
      <c r="L99" s="99">
        <f>IF(OR($C99="",K99=""),"",COUNTIFS($C$4:$C$1500,$C99,K$4:K$1500,"&gt;"&amp;K99)+1)</f>
        <v/>
      </c>
      <c r="M99" s="99">
        <f>IF(OR($C99="",K99=""),"",IF(AND($C99&gt;=1001,$C99&lt;=1005),COUNTIFS($C$4:$C$1500,"&gt;=1001",$C$4:$C$1500,"&lt;=1005",K$4:K$1500,"&gt;"&amp;K99)+1,IF(AND($C99&gt;=1101,$C99&lt;=1105),COUNTIFS($C$4:$C$1500,"&gt;=1101",$C$4:$C$1500,"&lt;=1105",K$4:K$1500,"&gt;"&amp;K99)+1,IF(AND($C99&gt;=901,$C99&lt;=905),COUNTIFS($C$4:$C$1500,"&gt;=901",$C$4:$C$1500,"&lt;=905",K$4:K$1500,"&gt;"&amp;K99)+1,IF(AND($C99&gt;=801,$C99&lt;=805),COUNTIFS($C$4:$C$1500,"&gt;=801",$C$4:$C$1500,"&lt;=805",K$4:K$1500,"&gt;"&amp;K99)+1,IF(AND($C99&gt;=701,$C99&lt;=705),COUNTIFS($C$4:$C$1500,"&gt;=701",$C$4:$C$1500,"&lt;=705",K$4:K$1500,"&gt;"&amp;K99)+1,IF(AND($C99&gt;=601,$C99&lt;=606),COUNTIFS($C$4:$C$1500,"&gt;=601",$C$4:$C$1500,"&lt;=606",K$4:K$1500,"&gt;"&amp;K99)+1,"")))))))</f>
        <v/>
      </c>
      <c r="N99" s="99">
        <f>IF(OR($C99="",K99=""),"",IF(OR(AND($C99&gt;=1001,$C99&lt;=1005),AND($C99&gt;=1101,$C99&lt;=1105)),COUNTIFS($C$4:$C$1500,"&gt;=1001",$C$4:$C$1500,"&lt;=1005",K$4:K$1500,"&gt;"&amp;K99)+COUNTIFS($C$4:$C$1500,"&gt;=1101",$C$4:$C$1500,"&lt;=1105",K$4:K$1500,"&gt;"&amp;K99)+1,""))</f>
        <v/>
      </c>
      <c r="O99" s="94" t="n">
        <v>39.08</v>
      </c>
      <c r="P99" s="94" t="n">
        <v>11.46</v>
      </c>
      <c r="Q99" s="94" t="n">
        <v>26.05</v>
      </c>
      <c r="R99" s="94" t="n">
        <v>33.54</v>
      </c>
      <c r="S99" s="94" t="n">
        <v>43.33</v>
      </c>
      <c r="T99" s="99">
        <f>IF(AND(O99&gt;0,O99&lt;36),1,IF(AND(O99&gt;=36,O99&lt;51),2,IF(AND(O99&gt;=51,O99&lt;71),3,IF(AND(O99&gt;=71,O99&lt;=100),4,))))</f>
        <v/>
      </c>
      <c r="U99" s="99">
        <f>IF(AND(P99&gt;0,P99&lt;41),1,IF(AND(P99&gt;=41,P99&lt;56),2,IF(AND(P99&gt;=56,P99&lt;71),3,IF(AND(P99&gt;=71,P99&lt;=100),4,))))</f>
        <v/>
      </c>
      <c r="V99" s="99">
        <f>IF(AND(Q99&gt;0,Q99&lt;41),1,IF(AND(Q99&gt;=41,Q99&lt;56),2,IF(AND(Q99&gt;=56,Q99&lt;71),3,IF(AND(Q99&gt;=71,Q99&lt;=100),4,))))</f>
        <v/>
      </c>
      <c r="W99" s="99">
        <f>IF(AND(R99&gt;0,R99&lt;36),1,IF(AND(R99&gt;=36,R99&lt;51),2,IF(AND(R99&gt;=51,R99&lt;66),3,IF(AND(R99&gt;=66,R99&lt;=100),4,))))</f>
        <v/>
      </c>
      <c r="X99" s="100">
        <f>IF(AND(S99&gt;0,S99&lt;37),1,IF(AND(S99&gt;=37,S99&lt;58),2,IF(AND(S99&gt;=58,S99&lt;71),3,IF(AND(S99&gt;=71,S99&lt;=100),4,))))</f>
        <v/>
      </c>
      <c r="Y99" s="101">
        <f>IF(SUM(AC99:AG99)=0, "", ROUND(((AC99*3+AD99*3+AE99*3+AF99*3+AG99*1)/13)*5,0))</f>
        <v/>
      </c>
      <c r="Z99" s="99">
        <f>IF(OR($C99="",Y99=""),"",COUNTIFS($C$4:$C$1500,$C99,Y$4:Y$1500,"&gt;"&amp;Y99)+1)</f>
        <v/>
      </c>
      <c r="AA99" s="99">
        <f>IF(OR($C99="",Y99=""),"",IF(AND($C99&gt;=1001,$C99&lt;=1005),COUNTIFS($C$4:$C$1500,"&gt;=1001",$C$4:$C$1500,"&lt;=1005",Y$4:Y$1500,"&gt;"&amp;Y99)+1,IF(AND($C99&gt;=1101,$C99&lt;=1105),COUNTIFS($C$4:$C$1500,"&gt;=1101",$C$4:$C$1500,"&lt;=1105",Y$4:Y$1500,"&gt;"&amp;Y99)+1,IF(AND($C99&gt;=901,$C99&lt;=905),COUNTIFS($C$4:$C$1500,"&gt;=901",$C$4:$C$1500,"&lt;=905",Y$4:Y$1500,"&gt;"&amp;Y99)+1,IF(AND($C99&gt;=801,$C99&lt;=805),COUNTIFS($C$4:$C$1500,"&gt;=801",$C$4:$C$1500,"&lt;=805",Y$4:Y$1500,"&gt;"&amp;Y99)+1,IF(AND($C99&gt;=701,$C99&lt;=705),COUNTIFS($C$4:$C$1500,"&gt;=701",$C$4:$C$1500,"&lt;=705",Y$4:Y$1500,"&gt;"&amp;Y99)+1,IF(AND($C99&gt;=601,$C99&lt;=606),COUNTIFS($C$4:$C$1500,"&gt;=601",$C$4:$C$1500,"&lt;=606",Y$4:Y$1500,"&gt;"&amp;Y99)+1,"")))))))</f>
        <v/>
      </c>
      <c r="AB99" s="99">
        <f>IF(OR($C99="",Y99=""),"",IF(OR(AND($C99&gt;=1001,$C99&lt;=1005),AND($C99&gt;=1101,$C99&lt;=1105)),COUNTIFS($C$4:$C$1500,"&gt;=1001",$C$4:$C$1500,"&lt;=1005",Y$4:Y$1500,"&gt;"&amp;Y99)+COUNTIFS($C$4:$C$1500,"&gt;=1101",$C$4:$C$1500,"&lt;=1105",Y$4:Y$1500,"&gt;"&amp;Y99)+1,""))</f>
        <v/>
      </c>
      <c r="AC99" s="94" t="n">
        <v>52.25</v>
      </c>
      <c r="AD99" s="94" t="n">
        <v>47.02</v>
      </c>
      <c r="AE99" s="94" t="n">
        <v>32.25</v>
      </c>
      <c r="AF99" s="94" t="n">
        <v>26.25</v>
      </c>
      <c r="AG99" s="94" t="n">
        <v>19.17</v>
      </c>
      <c r="AH99" s="99">
        <f>IF(AND(AC99&gt;0,AC99&lt;36),1,IF(AND(AC99&gt;=36,AC99&lt;51),2,IF(AND(AC99&gt;=51,AC99&lt;71),3,IF(AND(AC99&gt;=71,AC99&lt;=100),4,))))</f>
        <v/>
      </c>
      <c r="AI99" s="99">
        <f>IF(AND(AD99&gt;0,AD99&lt;41),1,IF(AND(AD99&gt;=41,AD99&lt;56),2,IF(AND(AD99&gt;=56,AD99&lt;71),3,IF(AND(AD99&gt;=71,AD99&lt;=100),4,))))</f>
        <v/>
      </c>
      <c r="AJ99" s="99">
        <f>IF(AND(AE99&gt;0,AE99&lt;41),1,IF(AND(AE99&gt;=41,AE99&lt;56),2,IF(AND(AE99&gt;=56,AE99&lt;71),3,IF(AND(AE99&gt;=71,AE99&lt;=100),4,))))</f>
        <v/>
      </c>
      <c r="AK99" s="99">
        <f>IF(AND(AF99&gt;0,AF99&lt;36),1,IF(AND(AF99&gt;=36,AF99&lt;51),2,IF(AND(AF99&gt;=51,AF99&lt;66),3,IF(AND(AF99&gt;=66,AF99&lt;=100),4,))))</f>
        <v/>
      </c>
      <c r="AL99" s="100">
        <f>IF(AND(AG99&gt;0,AG99&lt;37),1,IF(AND(AG99&gt;=37,AG99&lt;58),2,IF(AND(AG99&gt;=58,AG99&lt;71),3,IF(AND(AG99&gt;=71,AG99&lt;=100),4,))))</f>
        <v/>
      </c>
      <c r="AM99" s="101">
        <f>IF((Y99&lt;&gt;"")*(K99&lt;&gt;""),Y99-K99,"")</f>
        <v/>
      </c>
      <c r="AN99" s="99">
        <f>IF((Z99&lt;&gt;"")*(L99&lt;&gt;""),Z99-L99,"")</f>
        <v/>
      </c>
      <c r="AO99" s="99">
        <f>IF((AA99&lt;&gt;"")*(M99&lt;&gt;""),AA99-M99,"")</f>
        <v/>
      </c>
      <c r="AP99" s="99">
        <f>IF((AB99&lt;&gt;"")*(N99&lt;&gt;""),AB99-N99,"")</f>
        <v/>
      </c>
      <c r="AQ99" s="94">
        <f>IF((AC99&lt;&gt;"")*(O99&lt;&gt;""),AC99-O99,"")</f>
        <v/>
      </c>
      <c r="AR99" s="94">
        <f>IF((AD99&lt;&gt;"")*(P99&lt;&gt;""),AD99-P99,"")</f>
        <v/>
      </c>
      <c r="AS99" s="94">
        <f>IF((AE99&lt;&gt;"")*(Q99&lt;&gt;""),AE99-Q99,"")</f>
        <v/>
      </c>
      <c r="AT99" s="94">
        <f>IF((AF99&lt;&gt;"")*(R99&lt;&gt;""),AF99-R99,"")</f>
        <v/>
      </c>
      <c r="AU99" s="94">
        <f>IF((AG99&lt;&gt;"")*(S99&lt;&gt;""),AG99-S99,"")</f>
        <v/>
      </c>
      <c r="AV99" s="99">
        <f>IF((AH99&lt;&gt;"")*(T99&lt;&gt;""),AH99-T99,"")</f>
        <v/>
      </c>
      <c r="AW99" s="99">
        <f>IF((AI99&lt;&gt;"")*(U99&lt;&gt;""),AI99-U99,"")</f>
        <v/>
      </c>
      <c r="AX99" s="99">
        <f>IF((AJ99&lt;&gt;"")*(V99&lt;&gt;""),AJ99-V99,"")</f>
        <v/>
      </c>
      <c r="AY99" s="99">
        <f>IF((AK99&lt;&gt;"")*(W99&lt;&gt;""),AK99-W99,"")</f>
        <v/>
      </c>
      <c r="AZ99" s="102">
        <f>IF((AL99&lt;&gt;"")*(X99&lt;&gt;""),AL99-X99,"")</f>
        <v/>
      </c>
      <c r="BA99" s="50">
        <f>IFERROR(__xludf.dummyfunction("AI(""Actúa como un tutor académico y dirígete personalmente al estudiante "" &amp; I99 &amp; "" "" &amp; J99 &amp; "" "" &amp; G99 &amp; "" "" &amp; H99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 &amp; ""'. Diferencias por área: Matemáticas ("" &amp; AQ99 &amp; ""), Ciencias Natura"&amp;"les ("" &amp; AR99 &amp; ""), Sociales ("" &amp; AS99 &amp; ""), Lectura Crítica ("" &amp; AT99 &amp; "") e Inglés ("" &amp; AU99 &amp; ""). Variación en posición: grupo ("" &amp; AN99 &amp; ""), grado ("" &amp; AO99 &amp; "") y media ("" &amp; AP99 &amp; ""). Puntajes Primer Simulacro: Global "" &amp; K99 &amp; "", Mat "" &amp; "&amp;"O4 &amp; "", Cien "" &amp; P99 &amp; "", Soc "" &amp; Q99 &amp; "", Lec "" &amp; R99 &amp; "", Ing "" &amp; S99 &amp; "". Puntajes Segundo Simulacro: Global "" &amp; Y99 &amp; "", Mat "" &amp; AC99 &amp; "", Cien "" &amp; AD99 &amp; "", Soc "" &amp; AE99 &amp; "", Lec "" &amp; AF99 &amp; "", Ing "" &amp; AG99 &amp; "". Escribe un mensaje motivador"&amp;" y breve (máximo 4 líneas)."")
"),"=AI(""Actúa como un tutor académico y dirígete personalmente al estudiante "" &amp; I99 &amp; "" "" &amp; J99 &amp; "" "" &amp; G99 &amp; "" "" &amp; H99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 &amp; ""'. Diferencias por área: Matemáticas ("" &amp; AQ99 &amp; ""), Ciencias Natur"&amp;"ales ("" &amp; AR99 &amp; ""), Sociales ("" &amp; AS99 &amp; ""), Lectura Crítica ("" &amp; AT99 &amp; "") e Inglés ("" &amp; AU99 &amp; ""). Variación en posición: grupo ("" &amp; AN99 &amp; ""), grado ("" &amp; AO99 &amp; "") y media ("" &amp; AP99 &amp; ""). Puntajes Primer Simulacro: Global "" &amp; K99 &amp; "", Mat "" &amp;"&amp;" O99 &amp; "", Cien "" &amp; P99 &amp; "", Soc "" &amp; Q99 &amp; "", Lec "" &amp; R99 &amp; "", Ing "" &amp; S99 &amp; "". Puntajes Segundo Simulacro: Global "" &amp; Y99 &amp; "", Mat "" &amp; AC99 &amp; "", Cien "" &amp; AD99 &amp; "", Soc "" &amp; AE99 &amp; "", Lec "" &amp; AF99 &amp; "", Ing "" &amp; AG99 &amp; "". Escribe un mensaje motivado"&amp;"r y breve (máximo 4 líneas)."")
")</f>
        <v/>
      </c>
    </row>
    <row r="100" ht="15.75" customHeight="1" s="42">
      <c r="A100" s="93" t="n"/>
      <c r="B100" s="94" t="inlineStr">
        <is>
          <t>Bachillerato</t>
        </is>
      </c>
      <c r="C100" s="94" t="n">
        <v>603</v>
      </c>
      <c r="D100" s="94" t="n"/>
      <c r="E100" s="95" t="n"/>
      <c r="F100" s="96">
        <f>TRIM(G100&amp;" "&amp;H100&amp;" "&amp;I100&amp;" "&amp;J100)</f>
        <v/>
      </c>
      <c r="G100" s="94" t="inlineStr">
        <is>
          <t>Londoño</t>
        </is>
      </c>
      <c r="H100" s="94" t="inlineStr">
        <is>
          <t>García</t>
        </is>
      </c>
      <c r="I100" s="94" t="inlineStr">
        <is>
          <t>Luciana</t>
        </is>
      </c>
      <c r="J100" s="97" t="n"/>
      <c r="K100" s="98">
        <f>IF(SUM(O100:S100)=0, "", ROUND(((O100*3+P100*3+Q100*3+R100*3+S100*1)/13)*5,0))</f>
        <v/>
      </c>
      <c r="L100" s="99">
        <f>IF(OR($C100="",K100=""),"",COUNTIFS($C$4:$C$1500,$C100,K$4:K$1500,"&gt;"&amp;K100)+1)</f>
        <v/>
      </c>
      <c r="M100" s="99">
        <f>IF(OR($C100="",K100=""),"",IF(AND($C100&gt;=1001,$C100&lt;=1005),COUNTIFS($C$4:$C$1500,"&gt;=1001",$C$4:$C$1500,"&lt;=1005",K$4:K$1500,"&gt;"&amp;K100)+1,IF(AND($C100&gt;=1101,$C100&lt;=1105),COUNTIFS($C$4:$C$1500,"&gt;=1101",$C$4:$C$1500,"&lt;=1105",K$4:K$1500,"&gt;"&amp;K100)+1,IF(AND($C100&gt;=901,$C100&lt;=905),COUNTIFS($C$4:$C$1500,"&gt;=901",$C$4:$C$1500,"&lt;=905",K$4:K$1500,"&gt;"&amp;K100)+1,IF(AND($C100&gt;=801,$C100&lt;=805),COUNTIFS($C$4:$C$1500,"&gt;=801",$C$4:$C$1500,"&lt;=805",K$4:K$1500,"&gt;"&amp;K100)+1,IF(AND($C100&gt;=701,$C100&lt;=705),COUNTIFS($C$4:$C$1500,"&gt;=701",$C$4:$C$1500,"&lt;=705",K$4:K$1500,"&gt;"&amp;K100)+1,IF(AND($C100&gt;=601,$C100&lt;=606),COUNTIFS($C$4:$C$1500,"&gt;=601",$C$4:$C$1500,"&lt;=606",K$4:K$1500,"&gt;"&amp;K100)+1,"")))))))</f>
        <v/>
      </c>
      <c r="N100" s="99">
        <f>IF(OR($C100="",K100=""),"",IF(OR(AND($C100&gt;=1001,$C100&lt;=1005),AND($C100&gt;=1101,$C100&lt;=1105)),COUNTIFS($C$4:$C$1500,"&gt;=1001",$C$4:$C$1500,"&lt;=1005",K$4:K$1500,"&gt;"&amp;K100)+COUNTIFS($C$4:$C$1500,"&gt;=1101",$C$4:$C$1500,"&lt;=1105",K$4:K$1500,"&gt;"&amp;K100)+1,""))</f>
        <v/>
      </c>
      <c r="O100" s="94" t="n">
        <v>45.55</v>
      </c>
      <c r="P100" s="94" t="n">
        <v>26.67</v>
      </c>
      <c r="Q100" s="94" t="n">
        <v>42.02</v>
      </c>
      <c r="R100" s="94" t="n">
        <v>43.13</v>
      </c>
      <c r="S100" s="94" t="n">
        <v>32.5</v>
      </c>
      <c r="T100" s="99">
        <f>IF(AND(O100&gt;0,O100&lt;36),1,IF(AND(O100&gt;=36,O100&lt;51),2,IF(AND(O100&gt;=51,O100&lt;71),3,IF(AND(O100&gt;=71,O100&lt;=100),4,))))</f>
        <v/>
      </c>
      <c r="U100" s="99">
        <f>IF(AND(P100&gt;0,P100&lt;41),1,IF(AND(P100&gt;=41,P100&lt;56),2,IF(AND(P100&gt;=56,P100&lt;71),3,IF(AND(P100&gt;=71,P100&lt;=100),4,))))</f>
        <v/>
      </c>
      <c r="V100" s="99">
        <f>IF(AND(Q100&gt;0,Q100&lt;41),1,IF(AND(Q100&gt;=41,Q100&lt;56),2,IF(AND(Q100&gt;=56,Q100&lt;71),3,IF(AND(Q100&gt;=71,Q100&lt;=100),4,))))</f>
        <v/>
      </c>
      <c r="W100" s="99">
        <f>IF(AND(R100&gt;0,R100&lt;36),1,IF(AND(R100&gt;=36,R100&lt;51),2,IF(AND(R100&gt;=51,R100&lt;66),3,IF(AND(R100&gt;=66,R100&lt;=100),4,))))</f>
        <v/>
      </c>
      <c r="X100" s="100">
        <f>IF(AND(S100&gt;0,S100&lt;37),1,IF(AND(S100&gt;=37,S100&lt;58),2,IF(AND(S100&gt;=58,S100&lt;71),3,IF(AND(S100&gt;=71,S100&lt;=100),4,))))</f>
        <v/>
      </c>
      <c r="Y100" s="101">
        <f>IF(SUM(AC100:AG100)=0, "", ROUND(((AC100*3+AD100*3+AE100*3+AF100*3+AG100*1)/13)*5,0))</f>
        <v/>
      </c>
      <c r="Z100" s="99">
        <f>IF(OR($C100="",Y100=""),"",COUNTIFS($C$4:$C$1500,$C100,Y$4:Y$1500,"&gt;"&amp;Y100)+1)</f>
        <v/>
      </c>
      <c r="AA100" s="99">
        <f>IF(OR($C100="",Y100=""),"",IF(AND($C100&gt;=1001,$C100&lt;=1005),COUNTIFS($C$4:$C$1500,"&gt;=1001",$C$4:$C$1500,"&lt;=1005",Y$4:Y$1500,"&gt;"&amp;Y100)+1,IF(AND($C100&gt;=1101,$C100&lt;=1105),COUNTIFS($C$4:$C$1500,"&gt;=1101",$C$4:$C$1500,"&lt;=1105",Y$4:Y$1500,"&gt;"&amp;Y100)+1,IF(AND($C100&gt;=901,$C100&lt;=905),COUNTIFS($C$4:$C$1500,"&gt;=901",$C$4:$C$1500,"&lt;=905",Y$4:Y$1500,"&gt;"&amp;Y100)+1,IF(AND($C100&gt;=801,$C100&lt;=805),COUNTIFS($C$4:$C$1500,"&gt;=801",$C$4:$C$1500,"&lt;=805",Y$4:Y$1500,"&gt;"&amp;Y100)+1,IF(AND($C100&gt;=701,$C100&lt;=705),COUNTIFS($C$4:$C$1500,"&gt;=701",$C$4:$C$1500,"&lt;=705",Y$4:Y$1500,"&gt;"&amp;Y100)+1,IF(AND($C100&gt;=601,$C100&lt;=606),COUNTIFS($C$4:$C$1500,"&gt;=601",$C$4:$C$1500,"&lt;=606",Y$4:Y$1500,"&gt;"&amp;Y100)+1,"")))))))</f>
        <v/>
      </c>
      <c r="AB100" s="99">
        <f>IF(OR($C100="",Y100=""),"",IF(OR(AND($C100&gt;=1001,$C100&lt;=1005),AND($C100&gt;=1101,$C100&lt;=1105)),COUNTIFS($C$4:$C$1500,"&gt;=1001",$C$4:$C$1500,"&lt;=1005",Y$4:Y$1500,"&gt;"&amp;Y100)+COUNTIFS($C$4:$C$1500,"&gt;=1101",$C$4:$C$1500,"&lt;=1105",Y$4:Y$1500,"&gt;"&amp;Y100)+1,""))</f>
        <v/>
      </c>
      <c r="AC100" s="94" t="n">
        <v>52.25</v>
      </c>
      <c r="AD100" s="94" t="n">
        <v>54.17</v>
      </c>
      <c r="AE100" s="94" t="n">
        <v>31.13</v>
      </c>
      <c r="AF100" s="94" t="n">
        <v>56.88</v>
      </c>
      <c r="AG100" s="94" t="n">
        <v>28.75</v>
      </c>
      <c r="AH100" s="99">
        <f>IF(AND(AC100&gt;0,AC100&lt;36),1,IF(AND(AC100&gt;=36,AC100&lt;51),2,IF(AND(AC100&gt;=51,AC100&lt;71),3,IF(AND(AC100&gt;=71,AC100&lt;=100),4,))))</f>
        <v/>
      </c>
      <c r="AI100" s="99">
        <f>IF(AND(AD100&gt;0,AD100&lt;41),1,IF(AND(AD100&gt;=41,AD100&lt;56),2,IF(AND(AD100&gt;=56,AD100&lt;71),3,IF(AND(AD100&gt;=71,AD100&lt;=100),4,))))</f>
        <v/>
      </c>
      <c r="AJ100" s="99">
        <f>IF(AND(AE100&gt;0,AE100&lt;41),1,IF(AND(AE100&gt;=41,AE100&lt;56),2,IF(AND(AE100&gt;=56,AE100&lt;71),3,IF(AND(AE100&gt;=71,AE100&lt;=100),4,))))</f>
        <v/>
      </c>
      <c r="AK100" s="99">
        <f>IF(AND(AF100&gt;0,AF100&lt;36),1,IF(AND(AF100&gt;=36,AF100&lt;51),2,IF(AND(AF100&gt;=51,AF100&lt;66),3,IF(AND(AF100&gt;=66,AF100&lt;=100),4,))))</f>
        <v/>
      </c>
      <c r="AL100" s="100">
        <f>IF(AND(AG100&gt;0,AG100&lt;37),1,IF(AND(AG100&gt;=37,AG100&lt;58),2,IF(AND(AG100&gt;=58,AG100&lt;71),3,IF(AND(AG100&gt;=71,AG100&lt;=100),4,))))</f>
        <v/>
      </c>
      <c r="AM100" s="101">
        <f>IF((Y100&lt;&gt;"")*(K100&lt;&gt;""),Y100-K100,"")</f>
        <v/>
      </c>
      <c r="AN100" s="99">
        <f>IF((Z100&lt;&gt;"")*(L100&lt;&gt;""),Z100-L100,"")</f>
        <v/>
      </c>
      <c r="AO100" s="99">
        <f>IF((AA100&lt;&gt;"")*(M100&lt;&gt;""),AA100-M100,"")</f>
        <v/>
      </c>
      <c r="AP100" s="99">
        <f>IF((AB100&lt;&gt;"")*(N100&lt;&gt;""),AB100-N100,"")</f>
        <v/>
      </c>
      <c r="AQ100" s="94">
        <f>IF((AC100&lt;&gt;"")*(O100&lt;&gt;""),AC100-O100,"")</f>
        <v/>
      </c>
      <c r="AR100" s="94">
        <f>IF((AD100&lt;&gt;"")*(P100&lt;&gt;""),AD100-P100,"")</f>
        <v/>
      </c>
      <c r="AS100" s="94">
        <f>IF((AE100&lt;&gt;"")*(Q100&lt;&gt;""),AE100-Q100,"")</f>
        <v/>
      </c>
      <c r="AT100" s="94">
        <f>IF((AF100&lt;&gt;"")*(R100&lt;&gt;""),AF100-R100,"")</f>
        <v/>
      </c>
      <c r="AU100" s="94">
        <f>IF((AG100&lt;&gt;"")*(S100&lt;&gt;""),AG100-S100,"")</f>
        <v/>
      </c>
      <c r="AV100" s="99">
        <f>IF((AH100&lt;&gt;"")*(T100&lt;&gt;""),AH100-T100,"")</f>
        <v/>
      </c>
      <c r="AW100" s="99">
        <f>IF((AI100&lt;&gt;"")*(U100&lt;&gt;""),AI100-U100,"")</f>
        <v/>
      </c>
      <c r="AX100" s="99">
        <f>IF((AJ100&lt;&gt;"")*(V100&lt;&gt;""),AJ100-V100,"")</f>
        <v/>
      </c>
      <c r="AY100" s="99">
        <f>IF((AK100&lt;&gt;"")*(W100&lt;&gt;""),AK100-W100,"")</f>
        <v/>
      </c>
      <c r="AZ100" s="102">
        <f>IF((AL100&lt;&gt;"")*(X100&lt;&gt;""),AL100-X100,"")</f>
        <v/>
      </c>
      <c r="BA100" s="50">
        <f>IFERROR(__xludf.dummyfunction("AI(""Actúa como un tutor académico y dirígete personalmente al estudiante "" &amp; I100 &amp; "" "" &amp; J100 &amp; "" "" &amp; G100 &amp; "" "" &amp; H100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 &amp; ""'. Diferencias por área: Matemáticas ("" &amp; AQ100 &amp; ""), Ciencias Natura"&amp;"les ("" &amp; AR100 &amp; ""), Sociales ("" &amp; AS100 &amp; ""), Lectura Crítica ("" &amp; AT100 &amp; "") e Inglés ("" &amp; AU100 &amp; ""). Variación en posición: grupo ("" &amp; AN100 &amp; ""), grado ("" &amp; AO100 &amp; "") y media ("" &amp; AP100 &amp; ""). Puntajes Primer Simulacro: Global "" &amp; K100 &amp; "", Mat "" &amp; "&amp;"O4 &amp; "", Cien "" &amp; P100 &amp; "", Soc "" &amp; Q100 &amp; "", Lec "" &amp; R100 &amp; "", Ing "" &amp; S100 &amp; "". Puntajes Segundo Simulacro: Global "" &amp; Y100 &amp; "", Mat "" &amp; AC100 &amp; "", Cien "" &amp; AD100 &amp; "", Soc "" &amp; AE100 &amp; "", Lec "" &amp; AF100 &amp; "", Ing "" &amp; AG100 &amp; "". Escribe un mensaje motivador"&amp;" y breve (máximo 4 líneas)."")
"),"=AI(""Actúa como un tutor académico y dirígete personalmente al estudiante "" &amp; I100 &amp; "" "" &amp; J100 &amp; "" "" &amp; G100 &amp; "" "" &amp; H100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 &amp; ""'. Diferencias por área: Matemáticas ("" &amp; AQ100 &amp; ""), Ciencias Natur"&amp;"ales ("" &amp; AR100 &amp; ""), Sociales ("" &amp; AS100 &amp; ""), Lectura Crítica ("" &amp; AT100 &amp; "") e Inglés ("" &amp; AU100 &amp; ""). Variación en posición: grupo ("" &amp; AN100 &amp; ""), grado ("" &amp; AO100 &amp; "") y media ("" &amp; AP100 &amp; ""). Puntajes Primer Simulacro: Global "" &amp; K100 &amp; "", Mat "" &amp;"&amp;" O100 &amp; "", Cien "" &amp; P100 &amp; "", Soc "" &amp; Q100 &amp; "", Lec "" &amp; R100 &amp; "", Ing "" &amp; S100 &amp; "". Puntajes Segundo Simulacro: Global "" &amp; Y100 &amp; "", Mat "" &amp; AC100 &amp; "", Cien "" &amp; AD100 &amp; "", Soc "" &amp; AE100 &amp; "", Lec "" &amp; AF100 &amp; "", Ing "" &amp; AG100 &amp; "". Escribe un mensaje motivado"&amp;"r y breve (máximo 4 líneas)."")
")</f>
        <v/>
      </c>
    </row>
    <row r="101" ht="15.75" customHeight="1" s="42">
      <c r="A101" s="93" t="n"/>
      <c r="B101" s="94" t="inlineStr">
        <is>
          <t>Bachillerato</t>
        </is>
      </c>
      <c r="C101" s="94" t="n">
        <v>603</v>
      </c>
      <c r="D101" s="94" t="n"/>
      <c r="E101" s="95" t="n"/>
      <c r="F101" s="96">
        <f>TRIM(G101&amp;" "&amp;H101&amp;" "&amp;I101&amp;" "&amp;J101)</f>
        <v/>
      </c>
      <c r="G101" s="94" t="inlineStr">
        <is>
          <t>Lopez</t>
        </is>
      </c>
      <c r="H101" s="94" t="inlineStr">
        <is>
          <t>Amazara</t>
        </is>
      </c>
      <c r="I101" s="94" t="inlineStr">
        <is>
          <t>Salome</t>
        </is>
      </c>
      <c r="J101" s="97" t="n"/>
      <c r="K101" s="98">
        <f>IF(SUM(O101:S101)=0, "", ROUND(((O101*3+P101*3+Q101*3+R101*3+S101*1)/13)*5,0))</f>
        <v/>
      </c>
      <c r="L101" s="99">
        <f>IF(OR($C101="",K101=""),"",COUNTIFS($C$4:$C$1500,$C101,K$4:K$1500,"&gt;"&amp;K101)+1)</f>
        <v/>
      </c>
      <c r="M101" s="99">
        <f>IF(OR($C101="",K101=""),"",IF(AND($C101&gt;=1001,$C101&lt;=1005),COUNTIFS($C$4:$C$1500,"&gt;=1001",$C$4:$C$1500,"&lt;=1005",K$4:K$1500,"&gt;"&amp;K101)+1,IF(AND($C101&gt;=1101,$C101&lt;=1105),COUNTIFS($C$4:$C$1500,"&gt;=1101",$C$4:$C$1500,"&lt;=1105",K$4:K$1500,"&gt;"&amp;K101)+1,IF(AND($C101&gt;=901,$C101&lt;=905),COUNTIFS($C$4:$C$1500,"&gt;=901",$C$4:$C$1500,"&lt;=905",K$4:K$1500,"&gt;"&amp;K101)+1,IF(AND($C101&gt;=801,$C101&lt;=805),COUNTIFS($C$4:$C$1500,"&gt;=801",$C$4:$C$1500,"&lt;=805",K$4:K$1500,"&gt;"&amp;K101)+1,IF(AND($C101&gt;=701,$C101&lt;=705),COUNTIFS($C$4:$C$1500,"&gt;=701",$C$4:$C$1500,"&lt;=705",K$4:K$1500,"&gt;"&amp;K101)+1,IF(AND($C101&gt;=601,$C101&lt;=606),COUNTIFS($C$4:$C$1500,"&gt;=601",$C$4:$C$1500,"&lt;=606",K$4:K$1500,"&gt;"&amp;K101)+1,"")))))))</f>
        <v/>
      </c>
      <c r="N101" s="99">
        <f>IF(OR($C101="",K101=""),"",IF(OR(AND($C101&gt;=1001,$C101&lt;=1005),AND($C101&gt;=1101,$C101&lt;=1105)),COUNTIFS($C$4:$C$1500,"&gt;=1001",$C$4:$C$1500,"&lt;=1005",K$4:K$1500,"&gt;"&amp;K101)+COUNTIFS($C$4:$C$1500,"&gt;=1101",$C$4:$C$1500,"&lt;=1105",K$4:K$1500,"&gt;"&amp;K101)+1,""))</f>
        <v/>
      </c>
      <c r="O101" s="94" t="n">
        <v>39</v>
      </c>
      <c r="P101" s="94" t="n">
        <v>40</v>
      </c>
      <c r="Q101" s="94" t="n">
        <v>50</v>
      </c>
      <c r="R101" s="94" t="n">
        <v>21</v>
      </c>
      <c r="S101" s="94" t="n">
        <v>58</v>
      </c>
      <c r="T101" s="99">
        <f>IF(AND(O101&gt;0,O101&lt;36),1,IF(AND(O101&gt;=36,O101&lt;51),2,IF(AND(O101&gt;=51,O101&lt;71),3,IF(AND(O101&gt;=71,O101&lt;=100),4,))))</f>
        <v/>
      </c>
      <c r="U101" s="99">
        <f>IF(AND(P101&gt;0,P101&lt;41),1,IF(AND(P101&gt;=41,P101&lt;56),2,IF(AND(P101&gt;=56,P101&lt;71),3,IF(AND(P101&gt;=71,P101&lt;=100),4,))))</f>
        <v/>
      </c>
      <c r="V101" s="99">
        <f>IF(AND(Q101&gt;0,Q101&lt;41),1,IF(AND(Q101&gt;=41,Q101&lt;56),2,IF(AND(Q101&gt;=56,Q101&lt;71),3,IF(AND(Q101&gt;=71,Q101&lt;=100),4,))))</f>
        <v/>
      </c>
      <c r="W101" s="99">
        <f>IF(AND(R101&gt;0,R101&lt;36),1,IF(AND(R101&gt;=36,R101&lt;51),2,IF(AND(R101&gt;=51,R101&lt;66),3,IF(AND(R101&gt;=66,R101&lt;=100),4,))))</f>
        <v/>
      </c>
      <c r="X101" s="100">
        <f>IF(AND(S101&gt;0,S101&lt;37),1,IF(AND(S101&gt;=37,S101&lt;58),2,IF(AND(S101&gt;=58,S101&lt;71),3,IF(AND(S101&gt;=71,S101&lt;=100),4,))))</f>
        <v/>
      </c>
      <c r="Y101" s="101">
        <f>IF(SUM(AC101:AG101)=0, "", ROUND(((AC101*3+AD101*3+AE101*3+AF101*3+AG101*1)/13)*5,0))</f>
        <v/>
      </c>
      <c r="Z101" s="99">
        <f>IF(OR($C101="",Y101=""),"",COUNTIFS($C$4:$C$1500,$C101,Y$4:Y$1500,"&gt;"&amp;Y101)+1)</f>
        <v/>
      </c>
      <c r="AA101" s="99">
        <f>IF(OR($C101="",Y101=""),"",IF(AND($C101&gt;=1001,$C101&lt;=1005),COUNTIFS($C$4:$C$1500,"&gt;=1001",$C$4:$C$1500,"&lt;=1005",Y$4:Y$1500,"&gt;"&amp;Y101)+1,IF(AND($C101&gt;=1101,$C101&lt;=1105),COUNTIFS($C$4:$C$1500,"&gt;=1101",$C$4:$C$1500,"&lt;=1105",Y$4:Y$1500,"&gt;"&amp;Y101)+1,IF(AND($C101&gt;=901,$C101&lt;=905),COUNTIFS($C$4:$C$1500,"&gt;=901",$C$4:$C$1500,"&lt;=905",Y$4:Y$1500,"&gt;"&amp;Y101)+1,IF(AND($C101&gt;=801,$C101&lt;=805),COUNTIFS($C$4:$C$1500,"&gt;=801",$C$4:$C$1500,"&lt;=805",Y$4:Y$1500,"&gt;"&amp;Y101)+1,IF(AND($C101&gt;=701,$C101&lt;=705),COUNTIFS($C$4:$C$1500,"&gt;=701",$C$4:$C$1500,"&lt;=705",Y$4:Y$1500,"&gt;"&amp;Y101)+1,IF(AND($C101&gt;=601,$C101&lt;=606),COUNTIFS($C$4:$C$1500,"&gt;=601",$C$4:$C$1500,"&lt;=606",Y$4:Y$1500,"&gt;"&amp;Y101)+1,"")))))))</f>
        <v/>
      </c>
      <c r="AB101" s="99">
        <f>IF(OR($C101="",Y101=""),"",IF(OR(AND($C101&gt;=1001,$C101&lt;=1005),AND($C101&gt;=1101,$C101&lt;=1105)),COUNTIFS($C$4:$C$1500,"&gt;=1001",$C$4:$C$1500,"&lt;=1005",Y$4:Y$1500,"&gt;"&amp;Y101)+COUNTIFS($C$4:$C$1500,"&gt;=1101",$C$4:$C$1500,"&lt;=1105",Y$4:Y$1500,"&gt;"&amp;Y101)+1,""))</f>
        <v/>
      </c>
      <c r="AC101" s="94" t="n">
        <v>48</v>
      </c>
      <c r="AD101" s="94" t="n">
        <v>32</v>
      </c>
      <c r="AE101" s="94" t="n">
        <v>30</v>
      </c>
      <c r="AF101" s="94" t="n">
        <v>35</v>
      </c>
      <c r="AG101" s="94" t="n">
        <v>74</v>
      </c>
      <c r="AH101" s="99">
        <f>IF(AND(AC101&gt;0,AC101&lt;36),1,IF(AND(AC101&gt;=36,AC101&lt;51),2,IF(AND(AC101&gt;=51,AC101&lt;71),3,IF(AND(AC101&gt;=71,AC101&lt;=100),4,))))</f>
        <v/>
      </c>
      <c r="AI101" s="99">
        <f>IF(AND(AD101&gt;0,AD101&lt;41),1,IF(AND(AD101&gt;=41,AD101&lt;56),2,IF(AND(AD101&gt;=56,AD101&lt;71),3,IF(AND(AD101&gt;=71,AD101&lt;=100),4,))))</f>
        <v/>
      </c>
      <c r="AJ101" s="99">
        <f>IF(AND(AE101&gt;0,AE101&lt;41),1,IF(AND(AE101&gt;=41,AE101&lt;56),2,IF(AND(AE101&gt;=56,AE101&lt;71),3,IF(AND(AE101&gt;=71,AE101&lt;=100),4,))))</f>
        <v/>
      </c>
      <c r="AK101" s="99">
        <f>IF(AND(AF101&gt;0,AF101&lt;36),1,IF(AND(AF101&gt;=36,AF101&lt;51),2,IF(AND(AF101&gt;=51,AF101&lt;66),3,IF(AND(AF101&gt;=66,AF101&lt;=100),4,))))</f>
        <v/>
      </c>
      <c r="AL101" s="100">
        <f>IF(AND(AG101&gt;0,AG101&lt;37),1,IF(AND(AG101&gt;=37,AG101&lt;58),2,IF(AND(AG101&gt;=58,AG101&lt;71),3,IF(AND(AG101&gt;=71,AG101&lt;=100),4,))))</f>
        <v/>
      </c>
      <c r="AM101" s="101">
        <f>IF((Y101&lt;&gt;"")*(K101&lt;&gt;""),Y101-K101,"")</f>
        <v/>
      </c>
      <c r="AN101" s="99">
        <f>IF((Z101&lt;&gt;"")*(L101&lt;&gt;""),Z101-L101,"")</f>
        <v/>
      </c>
      <c r="AO101" s="99">
        <f>IF((AA101&lt;&gt;"")*(M101&lt;&gt;""),AA101-M101,"")</f>
        <v/>
      </c>
      <c r="AP101" s="99">
        <f>IF((AB101&lt;&gt;"")*(N101&lt;&gt;""),AB101-N101,"")</f>
        <v/>
      </c>
      <c r="AQ101" s="94">
        <f>IF((AC101&lt;&gt;"")*(O101&lt;&gt;""),AC101-O101,"")</f>
        <v/>
      </c>
      <c r="AR101" s="94">
        <f>IF((AD101&lt;&gt;"")*(P101&lt;&gt;""),AD101-P101,"")</f>
        <v/>
      </c>
      <c r="AS101" s="94">
        <f>IF((AE101&lt;&gt;"")*(Q101&lt;&gt;""),AE101-Q101,"")</f>
        <v/>
      </c>
      <c r="AT101" s="94">
        <f>IF((AF101&lt;&gt;"")*(R101&lt;&gt;""),AF101-R101,"")</f>
        <v/>
      </c>
      <c r="AU101" s="94">
        <f>IF((AG101&lt;&gt;"")*(S101&lt;&gt;""),AG101-S101,"")</f>
        <v/>
      </c>
      <c r="AV101" s="99">
        <f>IF((AH101&lt;&gt;"")*(T101&lt;&gt;""),AH101-T101,"")</f>
        <v/>
      </c>
      <c r="AW101" s="99">
        <f>IF((AI101&lt;&gt;"")*(U101&lt;&gt;""),AI101-U101,"")</f>
        <v/>
      </c>
      <c r="AX101" s="99">
        <f>IF((AJ101&lt;&gt;"")*(V101&lt;&gt;""),AJ101-V101,"")</f>
        <v/>
      </c>
      <c r="AY101" s="99">
        <f>IF((AK101&lt;&gt;"")*(W101&lt;&gt;""),AK101-W101,"")</f>
        <v/>
      </c>
      <c r="AZ101" s="102">
        <f>IF((AL101&lt;&gt;"")*(X101&lt;&gt;""),AL101-X101,"")</f>
        <v/>
      </c>
      <c r="BA101" s="50">
        <f>IFERROR(__xludf.dummyfunction("AI(""Actúa como un tutor académico y dirígete personalmente al estudiante "" &amp; I101 &amp; "" "" &amp; J101 &amp; "" "" &amp; G101 &amp; "" "" &amp; H101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 &amp; ""'. Diferencias por área: Matemáticas ("" &amp; AQ101 &amp; ""), Ciencias Natura"&amp;"les ("" &amp; AR101 &amp; ""), Sociales ("" &amp; AS101 &amp; ""), Lectura Crítica ("" &amp; AT101 &amp; "") e Inglés ("" &amp; AU101 &amp; ""). Variación en posición: grupo ("" &amp; AN101 &amp; ""), grado ("" &amp; AO101 &amp; "") y media ("" &amp; AP101 &amp; ""). Puntajes Primer Simulacro: Global "" &amp; K101 &amp; "", Mat "" &amp; "&amp;"O4 &amp; "", Cien "" &amp; P101 &amp; "", Soc "" &amp; Q101 &amp; "", Lec "" &amp; R101 &amp; "", Ing "" &amp; S101 &amp; "". Puntajes Segundo Simulacro: Global "" &amp; Y101 &amp; "", Mat "" &amp; AC101 &amp; "", Cien "" &amp; AD101 &amp; "", Soc "" &amp; AE101 &amp; "", Lec "" &amp; AF101 &amp; "", Ing "" &amp; AG101 &amp; "". Escribe un mensaje motivador"&amp;" y breve (máximo 4 líneas)."")
"),"=AI(""Actúa como un tutor académico y dirígete personalmente al estudiante "" &amp; I101 &amp; "" "" &amp; J101 &amp; "" "" &amp; G101 &amp; "" "" &amp; H101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 &amp; ""'. Diferencias por área: Matemáticas ("" &amp; AQ101 &amp; ""), Ciencias Natur"&amp;"ales ("" &amp; AR101 &amp; ""), Sociales ("" &amp; AS101 &amp; ""), Lectura Crítica ("" &amp; AT101 &amp; "") e Inglés ("" &amp; AU101 &amp; ""). Variación en posición: grupo ("" &amp; AN101 &amp; ""), grado ("" &amp; AO101 &amp; "") y media ("" &amp; AP101 &amp; ""). Puntajes Primer Simulacro: Global "" &amp; K101 &amp; "", Mat "" &amp;"&amp;" O101 &amp; "", Cien "" &amp; P101 &amp; "", Soc "" &amp; Q101 &amp; "", Lec "" &amp; R101 &amp; "", Ing "" &amp; S101 &amp; "". Puntajes Segundo Simulacro: Global "" &amp; Y101 &amp; "", Mat "" &amp; AC101 &amp; "", Cien "" &amp; AD101 &amp; "", Soc "" &amp; AE101 &amp; "", Lec "" &amp; AF101 &amp; "", Ing "" &amp; AG101 &amp; "". Escribe un mensaje motivado"&amp;"r y breve (máximo 4 líneas)."")
")</f>
        <v/>
      </c>
    </row>
    <row r="102" ht="15.75" customHeight="1" s="42">
      <c r="A102" s="93" t="n"/>
      <c r="B102" s="94" t="inlineStr">
        <is>
          <t>Bachillerato</t>
        </is>
      </c>
      <c r="C102" s="94" t="n">
        <v>603</v>
      </c>
      <c r="D102" s="94" t="n"/>
      <c r="E102" s="95" t="n"/>
      <c r="F102" s="96">
        <f>TRIM(G102&amp;" "&amp;H102&amp;" "&amp;I102&amp;" "&amp;J102)</f>
        <v/>
      </c>
      <c r="G102" s="94" t="inlineStr">
        <is>
          <t>López</t>
        </is>
      </c>
      <c r="H102" s="94" t="inlineStr">
        <is>
          <t>Peralta</t>
        </is>
      </c>
      <c r="I102" s="94" t="inlineStr">
        <is>
          <t>Santiago</t>
        </is>
      </c>
      <c r="J102" s="97" t="n"/>
      <c r="K102" s="98">
        <f>IF(SUM(O102:S102)=0, "", ROUND(((O102*3+P102*3+Q102*3+R102*3+S102*1)/13)*5,0))</f>
        <v/>
      </c>
      <c r="L102" s="99">
        <f>IF(OR($C102="",K102=""),"",COUNTIFS($C$4:$C$1500,$C102,K$4:K$1500,"&gt;"&amp;K102)+1)</f>
        <v/>
      </c>
      <c r="M102" s="99">
        <f>IF(OR($C102="",K102=""),"",IF(AND($C102&gt;=1001,$C102&lt;=1005),COUNTIFS($C$4:$C$1500,"&gt;=1001",$C$4:$C$1500,"&lt;=1005",K$4:K$1500,"&gt;"&amp;K102)+1,IF(AND($C102&gt;=1101,$C102&lt;=1105),COUNTIFS($C$4:$C$1500,"&gt;=1101",$C$4:$C$1500,"&lt;=1105",K$4:K$1500,"&gt;"&amp;K102)+1,IF(AND($C102&gt;=901,$C102&lt;=905),COUNTIFS($C$4:$C$1500,"&gt;=901",$C$4:$C$1500,"&lt;=905",K$4:K$1500,"&gt;"&amp;K102)+1,IF(AND($C102&gt;=801,$C102&lt;=805),COUNTIFS($C$4:$C$1500,"&gt;=801",$C$4:$C$1500,"&lt;=805",K$4:K$1500,"&gt;"&amp;K102)+1,IF(AND($C102&gt;=701,$C102&lt;=705),COUNTIFS($C$4:$C$1500,"&gt;=701",$C$4:$C$1500,"&lt;=705",K$4:K$1500,"&gt;"&amp;K102)+1,IF(AND($C102&gt;=601,$C102&lt;=606),COUNTIFS($C$4:$C$1500,"&gt;=601",$C$4:$C$1500,"&lt;=606",K$4:K$1500,"&gt;"&amp;K102)+1,"")))))))</f>
        <v/>
      </c>
      <c r="N102" s="99">
        <f>IF(OR($C102="",K102=""),"",IF(OR(AND($C102&gt;=1001,$C102&lt;=1005),AND($C102&gt;=1101,$C102&lt;=1105)),COUNTIFS($C$4:$C$1500,"&gt;=1001",$C$4:$C$1500,"&lt;=1005",K$4:K$1500,"&gt;"&amp;K102)+COUNTIFS($C$4:$C$1500,"&gt;=1101",$C$4:$C$1500,"&lt;=1105",K$4:K$1500,"&gt;"&amp;K102)+1,""))</f>
        <v/>
      </c>
      <c r="O102" s="94" t="n">
        <v>53.76</v>
      </c>
      <c r="P102" s="94" t="n">
        <v>58.75</v>
      </c>
      <c r="Q102" s="94" t="n">
        <v>71.01000000000001</v>
      </c>
      <c r="R102" s="94" t="n">
        <v>57.5</v>
      </c>
      <c r="S102" s="94" t="n">
        <v>54.17</v>
      </c>
      <c r="T102" s="99">
        <f>IF(AND(O102&gt;0,O102&lt;36),1,IF(AND(O102&gt;=36,O102&lt;51),2,IF(AND(O102&gt;=51,O102&lt;71),3,IF(AND(O102&gt;=71,O102&lt;=100),4,))))</f>
        <v/>
      </c>
      <c r="U102" s="99">
        <f>IF(AND(P102&gt;0,P102&lt;41),1,IF(AND(P102&gt;=41,P102&lt;56),2,IF(AND(P102&gt;=56,P102&lt;71),3,IF(AND(P102&gt;=71,P102&lt;=100),4,))))</f>
        <v/>
      </c>
      <c r="V102" s="99">
        <f>IF(AND(Q102&gt;0,Q102&lt;41),1,IF(AND(Q102&gt;=41,Q102&lt;56),2,IF(AND(Q102&gt;=56,Q102&lt;71),3,IF(AND(Q102&gt;=71,Q102&lt;=100),4,))))</f>
        <v/>
      </c>
      <c r="W102" s="99">
        <f>IF(AND(R102&gt;0,R102&lt;36),1,IF(AND(R102&gt;=36,R102&lt;51),2,IF(AND(R102&gt;=51,R102&lt;66),3,IF(AND(R102&gt;=66,R102&lt;=100),4,))))</f>
        <v/>
      </c>
      <c r="X102" s="100">
        <f>IF(AND(S102&gt;0,S102&lt;37),1,IF(AND(S102&gt;=37,S102&lt;58),2,IF(AND(S102&gt;=58,S102&lt;71),3,IF(AND(S102&gt;=71,S102&lt;=100),4,))))</f>
        <v/>
      </c>
      <c r="Y102" s="101">
        <f>IF(SUM(AC102:AG102)=0, "", ROUND(((AC102*3+AD102*3+AE102*3+AF102*3+AG102*1)/13)*5,0))</f>
        <v/>
      </c>
      <c r="Z102" s="99">
        <f>IF(OR($C102="",Y102=""),"",COUNTIFS($C$4:$C$1500,$C102,Y$4:Y$1500,"&gt;"&amp;Y102)+1)</f>
        <v/>
      </c>
      <c r="AA102" s="99">
        <f>IF(OR($C102="",Y102=""),"",IF(AND($C102&gt;=1001,$C102&lt;=1005),COUNTIFS($C$4:$C$1500,"&gt;=1001",$C$4:$C$1500,"&lt;=1005",Y$4:Y$1500,"&gt;"&amp;Y102)+1,IF(AND($C102&gt;=1101,$C102&lt;=1105),COUNTIFS($C$4:$C$1500,"&gt;=1101",$C$4:$C$1500,"&lt;=1105",Y$4:Y$1500,"&gt;"&amp;Y102)+1,IF(AND($C102&gt;=901,$C102&lt;=905),COUNTIFS($C$4:$C$1500,"&gt;=901",$C$4:$C$1500,"&lt;=905",Y$4:Y$1500,"&gt;"&amp;Y102)+1,IF(AND($C102&gt;=801,$C102&lt;=805),COUNTIFS($C$4:$C$1500,"&gt;=801",$C$4:$C$1500,"&lt;=805",Y$4:Y$1500,"&gt;"&amp;Y102)+1,IF(AND($C102&gt;=701,$C102&lt;=705),COUNTIFS($C$4:$C$1500,"&gt;=701",$C$4:$C$1500,"&lt;=705",Y$4:Y$1500,"&gt;"&amp;Y102)+1,IF(AND($C102&gt;=601,$C102&lt;=606),COUNTIFS($C$4:$C$1500,"&gt;=601",$C$4:$C$1500,"&lt;=606",Y$4:Y$1500,"&gt;"&amp;Y102)+1,"")))))))</f>
        <v/>
      </c>
      <c r="AB102" s="99">
        <f>IF(OR($C102="",Y102=""),"",IF(OR(AND($C102&gt;=1001,$C102&lt;=1005),AND($C102&gt;=1101,$C102&lt;=1105)),COUNTIFS($C$4:$C$1500,"&gt;=1001",$C$4:$C$1500,"&lt;=1005",Y$4:Y$1500,"&gt;"&amp;Y102)+COUNTIFS($C$4:$C$1500,"&gt;=1101",$C$4:$C$1500,"&lt;=1105",Y$4:Y$1500,"&gt;"&amp;Y102)+1,""))</f>
        <v/>
      </c>
      <c r="AC102" s="94" t="n">
        <v>68.75</v>
      </c>
      <c r="AD102" s="94" t="n">
        <v>88.69</v>
      </c>
      <c r="AE102" s="94" t="n">
        <v>34.13</v>
      </c>
      <c r="AF102" s="94" t="n">
        <v>61.25</v>
      </c>
      <c r="AG102" s="94" t="n">
        <v>47.92</v>
      </c>
      <c r="AH102" s="99">
        <f>IF(AND(AC102&gt;0,AC102&lt;36),1,IF(AND(AC102&gt;=36,AC102&lt;51),2,IF(AND(AC102&gt;=51,AC102&lt;71),3,IF(AND(AC102&gt;=71,AC102&lt;=100),4,))))</f>
        <v/>
      </c>
      <c r="AI102" s="99">
        <f>IF(AND(AD102&gt;0,AD102&lt;41),1,IF(AND(AD102&gt;=41,AD102&lt;56),2,IF(AND(AD102&gt;=56,AD102&lt;71),3,IF(AND(AD102&gt;=71,AD102&lt;=100),4,))))</f>
        <v/>
      </c>
      <c r="AJ102" s="99">
        <f>IF(AND(AE102&gt;0,AE102&lt;41),1,IF(AND(AE102&gt;=41,AE102&lt;56),2,IF(AND(AE102&gt;=56,AE102&lt;71),3,IF(AND(AE102&gt;=71,AE102&lt;=100),4,))))</f>
        <v/>
      </c>
      <c r="AK102" s="99">
        <f>IF(AND(AF102&gt;0,AF102&lt;36),1,IF(AND(AF102&gt;=36,AF102&lt;51),2,IF(AND(AF102&gt;=51,AF102&lt;66),3,IF(AND(AF102&gt;=66,AF102&lt;=100),4,))))</f>
        <v/>
      </c>
      <c r="AL102" s="100">
        <f>IF(AND(AG102&gt;0,AG102&lt;37),1,IF(AND(AG102&gt;=37,AG102&lt;58),2,IF(AND(AG102&gt;=58,AG102&lt;71),3,IF(AND(AG102&gt;=71,AG102&lt;=100),4,))))</f>
        <v/>
      </c>
      <c r="AM102" s="101">
        <f>IF((Y102&lt;&gt;"")*(K102&lt;&gt;""),Y102-K102,"")</f>
        <v/>
      </c>
      <c r="AN102" s="99">
        <f>IF((Z102&lt;&gt;"")*(L102&lt;&gt;""),Z102-L102,"")</f>
        <v/>
      </c>
      <c r="AO102" s="99">
        <f>IF((AA102&lt;&gt;"")*(M102&lt;&gt;""),AA102-M102,"")</f>
        <v/>
      </c>
      <c r="AP102" s="99">
        <f>IF((AB102&lt;&gt;"")*(N102&lt;&gt;""),AB102-N102,"")</f>
        <v/>
      </c>
      <c r="AQ102" s="94">
        <f>IF((AC102&lt;&gt;"")*(O102&lt;&gt;""),AC102-O102,"")</f>
        <v/>
      </c>
      <c r="AR102" s="94">
        <f>IF((AD102&lt;&gt;"")*(P102&lt;&gt;""),AD102-P102,"")</f>
        <v/>
      </c>
      <c r="AS102" s="94">
        <f>IF((AE102&lt;&gt;"")*(Q102&lt;&gt;""),AE102-Q102,"")</f>
        <v/>
      </c>
      <c r="AT102" s="94">
        <f>IF((AF102&lt;&gt;"")*(R102&lt;&gt;""),AF102-R102,"")</f>
        <v/>
      </c>
      <c r="AU102" s="94">
        <f>IF((AG102&lt;&gt;"")*(S102&lt;&gt;""),AG102-S102,"")</f>
        <v/>
      </c>
      <c r="AV102" s="99">
        <f>IF((AH102&lt;&gt;"")*(T102&lt;&gt;""),AH102-T102,"")</f>
        <v/>
      </c>
      <c r="AW102" s="99">
        <f>IF((AI102&lt;&gt;"")*(U102&lt;&gt;""),AI102-U102,"")</f>
        <v/>
      </c>
      <c r="AX102" s="99">
        <f>IF((AJ102&lt;&gt;"")*(V102&lt;&gt;""),AJ102-V102,"")</f>
        <v/>
      </c>
      <c r="AY102" s="99">
        <f>IF((AK102&lt;&gt;"")*(W102&lt;&gt;""),AK102-W102,"")</f>
        <v/>
      </c>
      <c r="AZ102" s="102">
        <f>IF((AL102&lt;&gt;"")*(X102&lt;&gt;""),AL102-X102,"")</f>
        <v/>
      </c>
      <c r="BA102" s="50">
        <f>IFERROR(__xludf.dummyfunction("AI(""Actúa como un tutor académico y dirígete personalmente al estudiante "" &amp; I102 &amp; "" "" &amp; J102 &amp; "" "" &amp; G102 &amp; "" "" &amp; H102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 &amp; ""'. Diferencias por área: Matemáticas ("" &amp; AQ102 &amp; ""), Ciencias Natura"&amp;"les ("" &amp; AR102 &amp; ""), Sociales ("" &amp; AS102 &amp; ""), Lectura Crítica ("" &amp; AT102 &amp; "") e Inglés ("" &amp; AU102 &amp; ""). Variación en posición: grupo ("" &amp; AN102 &amp; ""), grado ("" &amp; AO102 &amp; "") y media ("" &amp; AP102 &amp; ""). Puntajes Primer Simulacro: Global "" &amp; K102 &amp; "", Mat "" &amp; "&amp;"O4 &amp; "", Cien "" &amp; P102 &amp; "", Soc "" &amp; Q102 &amp; "", Lec "" &amp; R102 &amp; "", Ing "" &amp; S102 &amp; "". Puntajes Segundo Simulacro: Global "" &amp; Y102 &amp; "", Mat "" &amp; AC102 &amp; "", Cien "" &amp; AD102 &amp; "", Soc "" &amp; AE102 &amp; "", Lec "" &amp; AF102 &amp; "", Ing "" &amp; AG102 &amp; "". Escribe un mensaje motivador"&amp;" y breve (máximo 4 líneas)."")
"),"=AI(""Actúa como un tutor académico y dirígete personalmente al estudiante "" &amp; I102 &amp; "" "" &amp; J102 &amp; "" "" &amp; G102 &amp; "" "" &amp; H102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 &amp; ""'. Diferencias por área: Matemáticas ("" &amp; AQ102 &amp; ""), Ciencias Natur"&amp;"ales ("" &amp; AR102 &amp; ""), Sociales ("" &amp; AS102 &amp; ""), Lectura Crítica ("" &amp; AT102 &amp; "") e Inglés ("" &amp; AU102 &amp; ""). Variación en posición: grupo ("" &amp; AN102 &amp; ""), grado ("" &amp; AO102 &amp; "") y media ("" &amp; AP102 &amp; ""). Puntajes Primer Simulacro: Global "" &amp; K102 &amp; "", Mat "" &amp;"&amp;" O102 &amp; "", Cien "" &amp; P102 &amp; "", Soc "" &amp; Q102 &amp; "", Lec "" &amp; R102 &amp; "", Ing "" &amp; S102 &amp; "". Puntajes Segundo Simulacro: Global "" &amp; Y102 &amp; "", Mat "" &amp; AC102 &amp; "", Cien "" &amp; AD102 &amp; "", Soc "" &amp; AE102 &amp; "", Lec "" &amp; AF102 &amp; "", Ing "" &amp; AG102 &amp; "". Escribe un mensaje motivado"&amp;"r y breve (máximo 4 líneas)."")
")</f>
        <v/>
      </c>
    </row>
    <row r="103" ht="15.75" customHeight="1" s="42">
      <c r="A103" s="93" t="n"/>
      <c r="B103" s="94" t="inlineStr">
        <is>
          <t>Bachillerato</t>
        </is>
      </c>
      <c r="C103" s="94" t="n">
        <v>603</v>
      </c>
      <c r="D103" s="94" t="n"/>
      <c r="E103" s="95" t="n"/>
      <c r="F103" s="96">
        <f>TRIM(G103&amp;" "&amp;H103&amp;" "&amp;I103&amp;" "&amp;J103)</f>
        <v/>
      </c>
      <c r="G103" s="94" t="inlineStr">
        <is>
          <t>Martínez</t>
        </is>
      </c>
      <c r="H103" s="94" t="inlineStr">
        <is>
          <t>Durango</t>
        </is>
      </c>
      <c r="I103" s="94" t="inlineStr">
        <is>
          <t>Juan</t>
        </is>
      </c>
      <c r="J103" s="97" t="inlineStr">
        <is>
          <t>José</t>
        </is>
      </c>
      <c r="K103" s="98">
        <f>IF(SUM(O103:S103)=0, "", ROUND(((O103*3+P103*3+Q103*3+R103*3+S103*1)/13)*5,0))</f>
        <v/>
      </c>
      <c r="L103" s="99">
        <f>IF(OR($C103="",K103=""),"",COUNTIFS($C$4:$C$1500,$C103,K$4:K$1500,"&gt;"&amp;K103)+1)</f>
        <v/>
      </c>
      <c r="M103" s="99">
        <f>IF(OR($C103="",K103=""),"",IF(AND($C103&gt;=1001,$C103&lt;=1005),COUNTIFS($C$4:$C$1500,"&gt;=1001",$C$4:$C$1500,"&lt;=1005",K$4:K$1500,"&gt;"&amp;K103)+1,IF(AND($C103&gt;=1101,$C103&lt;=1105),COUNTIFS($C$4:$C$1500,"&gt;=1101",$C$4:$C$1500,"&lt;=1105",K$4:K$1500,"&gt;"&amp;K103)+1,IF(AND($C103&gt;=901,$C103&lt;=905),COUNTIFS($C$4:$C$1500,"&gt;=901",$C$4:$C$1500,"&lt;=905",K$4:K$1500,"&gt;"&amp;K103)+1,IF(AND($C103&gt;=801,$C103&lt;=805),COUNTIFS($C$4:$C$1500,"&gt;=801",$C$4:$C$1500,"&lt;=805",K$4:K$1500,"&gt;"&amp;K103)+1,IF(AND($C103&gt;=701,$C103&lt;=705),COUNTIFS($C$4:$C$1500,"&gt;=701",$C$4:$C$1500,"&lt;=705",K$4:K$1500,"&gt;"&amp;K103)+1,IF(AND($C103&gt;=601,$C103&lt;=606),COUNTIFS($C$4:$C$1500,"&gt;=601",$C$4:$C$1500,"&lt;=606",K$4:K$1500,"&gt;"&amp;K103)+1,"")))))))</f>
        <v/>
      </c>
      <c r="N103" s="99">
        <f>IF(OR($C103="",K103=""),"",IF(OR(AND($C103&gt;=1001,$C103&lt;=1005),AND($C103&gt;=1101,$C103&lt;=1105)),COUNTIFS($C$4:$C$1500,"&gt;=1001",$C$4:$C$1500,"&lt;=1005",K$4:K$1500,"&gt;"&amp;K103)+COUNTIFS($C$4:$C$1500,"&gt;=1101",$C$4:$C$1500,"&lt;=1105",K$4:K$1500,"&gt;"&amp;K103)+1,""))</f>
        <v/>
      </c>
      <c r="O103" s="94" t="n">
        <v>43.8</v>
      </c>
      <c r="P103" s="94" t="n">
        <v>62.71</v>
      </c>
      <c r="Q103" s="94" t="n">
        <v>43.28</v>
      </c>
      <c r="R103" s="94" t="n">
        <v>67.08</v>
      </c>
      <c r="S103" s="94" t="n">
        <v>32.5</v>
      </c>
      <c r="T103" s="99">
        <f>IF(AND(O103&gt;0,O103&lt;36),1,IF(AND(O103&gt;=36,O103&lt;51),2,IF(AND(O103&gt;=51,O103&lt;71),3,IF(AND(O103&gt;=71,O103&lt;=100),4,))))</f>
        <v/>
      </c>
      <c r="U103" s="99">
        <f>IF(AND(P103&gt;0,P103&lt;41),1,IF(AND(P103&gt;=41,P103&lt;56),2,IF(AND(P103&gt;=56,P103&lt;71),3,IF(AND(P103&gt;=71,P103&lt;=100),4,))))</f>
        <v/>
      </c>
      <c r="V103" s="99">
        <f>IF(AND(Q103&gt;0,Q103&lt;41),1,IF(AND(Q103&gt;=41,Q103&lt;56),2,IF(AND(Q103&gt;=56,Q103&lt;71),3,IF(AND(Q103&gt;=71,Q103&lt;=100),4,))))</f>
        <v/>
      </c>
      <c r="W103" s="99">
        <f>IF(AND(R103&gt;0,R103&lt;36),1,IF(AND(R103&gt;=36,R103&lt;51),2,IF(AND(R103&gt;=51,R103&lt;66),3,IF(AND(R103&gt;=66,R103&lt;=100),4,))))</f>
        <v/>
      </c>
      <c r="X103" s="100">
        <f>IF(AND(S103&gt;0,S103&lt;37),1,IF(AND(S103&gt;=37,S103&lt;58),2,IF(AND(S103&gt;=58,S103&lt;71),3,IF(AND(S103&gt;=71,S103&lt;=100),4,))))</f>
        <v/>
      </c>
      <c r="Y103" s="101">
        <f>IF(SUM(AC103:AG103)=0, "", ROUND(((AC103*3+AD103*3+AE103*3+AF103*3+AG103*1)/13)*5,0))</f>
        <v/>
      </c>
      <c r="Z103" s="99">
        <f>IF(OR($C103="",Y103=""),"",COUNTIFS($C$4:$C$1500,$C103,Y$4:Y$1500,"&gt;"&amp;Y103)+1)</f>
        <v/>
      </c>
      <c r="AA103" s="99">
        <f>IF(OR($C103="",Y103=""),"",IF(AND($C103&gt;=1001,$C103&lt;=1005),COUNTIFS($C$4:$C$1500,"&gt;=1001",$C$4:$C$1500,"&lt;=1005",Y$4:Y$1500,"&gt;"&amp;Y103)+1,IF(AND($C103&gt;=1101,$C103&lt;=1105),COUNTIFS($C$4:$C$1500,"&gt;=1101",$C$4:$C$1500,"&lt;=1105",Y$4:Y$1500,"&gt;"&amp;Y103)+1,IF(AND($C103&gt;=901,$C103&lt;=905),COUNTIFS($C$4:$C$1500,"&gt;=901",$C$4:$C$1500,"&lt;=905",Y$4:Y$1500,"&gt;"&amp;Y103)+1,IF(AND($C103&gt;=801,$C103&lt;=805),COUNTIFS($C$4:$C$1500,"&gt;=801",$C$4:$C$1500,"&lt;=805",Y$4:Y$1500,"&gt;"&amp;Y103)+1,IF(AND($C103&gt;=701,$C103&lt;=705),COUNTIFS($C$4:$C$1500,"&gt;=701",$C$4:$C$1500,"&lt;=705",Y$4:Y$1500,"&gt;"&amp;Y103)+1,IF(AND($C103&gt;=601,$C103&lt;=606),COUNTIFS($C$4:$C$1500,"&gt;=601",$C$4:$C$1500,"&lt;=606",Y$4:Y$1500,"&gt;"&amp;Y103)+1,"")))))))</f>
        <v/>
      </c>
      <c r="AB103" s="99">
        <f>IF(OR($C103="",Y103=""),"",IF(OR(AND($C103&gt;=1001,$C103&lt;=1005),AND($C103&gt;=1101,$C103&lt;=1105)),COUNTIFS($C$4:$C$1500,"&gt;=1001",$C$4:$C$1500,"&lt;=1005",Y$4:Y$1500,"&gt;"&amp;Y103)+COUNTIFS($C$4:$C$1500,"&gt;=1101",$C$4:$C$1500,"&lt;=1105",Y$4:Y$1500,"&gt;"&amp;Y103)+1,""))</f>
        <v/>
      </c>
      <c r="AC103" s="94" t="n">
        <v>30.25</v>
      </c>
      <c r="AD103" s="94" t="n">
        <v>58.33</v>
      </c>
      <c r="AE103" s="94" t="n">
        <v>62.25</v>
      </c>
      <c r="AF103" s="94" t="n">
        <v>52.5</v>
      </c>
      <c r="AG103" s="94" t="n">
        <v>43.13</v>
      </c>
      <c r="AH103" s="99">
        <f>IF(AND(AC103&gt;0,AC103&lt;36),1,IF(AND(AC103&gt;=36,AC103&lt;51),2,IF(AND(AC103&gt;=51,AC103&lt;71),3,IF(AND(AC103&gt;=71,AC103&lt;=100),4,))))</f>
        <v/>
      </c>
      <c r="AI103" s="99">
        <f>IF(AND(AD103&gt;0,AD103&lt;41),1,IF(AND(AD103&gt;=41,AD103&lt;56),2,IF(AND(AD103&gt;=56,AD103&lt;71),3,IF(AND(AD103&gt;=71,AD103&lt;=100),4,))))</f>
        <v/>
      </c>
      <c r="AJ103" s="99">
        <f>IF(AND(AE103&gt;0,AE103&lt;41),1,IF(AND(AE103&gt;=41,AE103&lt;56),2,IF(AND(AE103&gt;=56,AE103&lt;71),3,IF(AND(AE103&gt;=71,AE103&lt;=100),4,))))</f>
        <v/>
      </c>
      <c r="AK103" s="99">
        <f>IF(AND(AF103&gt;0,AF103&lt;36),1,IF(AND(AF103&gt;=36,AF103&lt;51),2,IF(AND(AF103&gt;=51,AF103&lt;66),3,IF(AND(AF103&gt;=66,AF103&lt;=100),4,))))</f>
        <v/>
      </c>
      <c r="AL103" s="100">
        <f>IF(AND(AG103&gt;0,AG103&lt;37),1,IF(AND(AG103&gt;=37,AG103&lt;58),2,IF(AND(AG103&gt;=58,AG103&lt;71),3,IF(AND(AG103&gt;=71,AG103&lt;=100),4,))))</f>
        <v/>
      </c>
      <c r="AM103" s="101">
        <f>IF((Y103&lt;&gt;"")*(K103&lt;&gt;""),Y103-K103,"")</f>
        <v/>
      </c>
      <c r="AN103" s="99">
        <f>IF((Z103&lt;&gt;"")*(L103&lt;&gt;""),Z103-L103,"")</f>
        <v/>
      </c>
      <c r="AO103" s="99">
        <f>IF((AA103&lt;&gt;"")*(M103&lt;&gt;""),AA103-M103,"")</f>
        <v/>
      </c>
      <c r="AP103" s="99">
        <f>IF((AB103&lt;&gt;"")*(N103&lt;&gt;""),AB103-N103,"")</f>
        <v/>
      </c>
      <c r="AQ103" s="94">
        <f>IF((AC103&lt;&gt;"")*(O103&lt;&gt;""),AC103-O103,"")</f>
        <v/>
      </c>
      <c r="AR103" s="94">
        <f>IF((AD103&lt;&gt;"")*(P103&lt;&gt;""),AD103-P103,"")</f>
        <v/>
      </c>
      <c r="AS103" s="94">
        <f>IF((AE103&lt;&gt;"")*(Q103&lt;&gt;""),AE103-Q103,"")</f>
        <v/>
      </c>
      <c r="AT103" s="94">
        <f>IF((AF103&lt;&gt;"")*(R103&lt;&gt;""),AF103-R103,"")</f>
        <v/>
      </c>
      <c r="AU103" s="94">
        <f>IF((AG103&lt;&gt;"")*(S103&lt;&gt;""),AG103-S103,"")</f>
        <v/>
      </c>
      <c r="AV103" s="99">
        <f>IF((AH103&lt;&gt;"")*(T103&lt;&gt;""),AH103-T103,"")</f>
        <v/>
      </c>
      <c r="AW103" s="99">
        <f>IF((AI103&lt;&gt;"")*(U103&lt;&gt;""),AI103-U103,"")</f>
        <v/>
      </c>
      <c r="AX103" s="99">
        <f>IF((AJ103&lt;&gt;"")*(V103&lt;&gt;""),AJ103-V103,"")</f>
        <v/>
      </c>
      <c r="AY103" s="99">
        <f>IF((AK103&lt;&gt;"")*(W103&lt;&gt;""),AK103-W103,"")</f>
        <v/>
      </c>
      <c r="AZ103" s="102">
        <f>IF((AL103&lt;&gt;"")*(X103&lt;&gt;""),AL103-X103,"")</f>
        <v/>
      </c>
      <c r="BA103" s="50">
        <f>IFERROR(__xludf.dummyfunction("AI(""Actúa como un tutor académico y dirígete personalmente al estudiante "" &amp; I103 &amp; "" "" &amp; J103 &amp; "" "" &amp; G103 &amp; "" "" &amp; H103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 &amp; ""'. Diferencias por área: Matemáticas ("" &amp; AQ103 &amp; ""), Ciencias Natura"&amp;"les ("" &amp; AR103 &amp; ""), Sociales ("" &amp; AS103 &amp; ""), Lectura Crítica ("" &amp; AT103 &amp; "") e Inglés ("" &amp; AU103 &amp; ""). Variación en posición: grupo ("" &amp; AN103 &amp; ""), grado ("" &amp; AO103 &amp; "") y media ("" &amp; AP103 &amp; ""). Puntajes Primer Simulacro: Global "" &amp; K103 &amp; "", Mat "" &amp; "&amp;"O4 &amp; "", Cien "" &amp; P103 &amp; "", Soc "" &amp; Q103 &amp; "", Lec "" &amp; R103 &amp; "", Ing "" &amp; S103 &amp; "". Puntajes Segundo Simulacro: Global "" &amp; Y103 &amp; "", Mat "" &amp; AC103 &amp; "", Cien "" &amp; AD103 &amp; "", Soc "" &amp; AE103 &amp; "", Lec "" &amp; AF103 &amp; "", Ing "" &amp; AG103 &amp; "". Escribe un mensaje motivador"&amp;" y breve (máximo 4 líneas)."")
"),"=AI(""Actúa como un tutor académico y dirígete personalmente al estudiante "" &amp; I103 &amp; "" "" &amp; J103 &amp; "" "" &amp; G103 &amp; "" "" &amp; H103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 &amp; ""'. Diferencias por área: Matemáticas ("" &amp; AQ103 &amp; ""), Ciencias Natur"&amp;"ales ("" &amp; AR103 &amp; ""), Sociales ("" &amp; AS103 &amp; ""), Lectura Crítica ("" &amp; AT103 &amp; "") e Inglés ("" &amp; AU103 &amp; ""). Variación en posición: grupo ("" &amp; AN103 &amp; ""), grado ("" &amp; AO103 &amp; "") y media ("" &amp; AP103 &amp; ""). Puntajes Primer Simulacro: Global "" &amp; K103 &amp; "", Mat "" &amp;"&amp;" O103 &amp; "", Cien "" &amp; P103 &amp; "", Soc "" &amp; Q103 &amp; "", Lec "" &amp; R103 &amp; "", Ing "" &amp; S103 &amp; "". Puntajes Segundo Simulacro: Global "" &amp; Y103 &amp; "", Mat "" &amp; AC103 &amp; "", Cien "" &amp; AD103 &amp; "", Soc "" &amp; AE103 &amp; "", Lec "" &amp; AF103 &amp; "", Ing "" &amp; AG103 &amp; "". Escribe un mensaje motivado"&amp;"r y breve (máximo 4 líneas)."")
")</f>
        <v/>
      </c>
    </row>
    <row r="104" ht="15.75" customHeight="1" s="42">
      <c r="A104" s="93" t="n"/>
      <c r="B104" s="94" t="inlineStr">
        <is>
          <t>Bachillerato</t>
        </is>
      </c>
      <c r="C104" s="94" t="n">
        <v>603</v>
      </c>
      <c r="D104" s="94" t="n"/>
      <c r="E104" s="95" t="n"/>
      <c r="F104" s="96">
        <f>TRIM(G104&amp;" "&amp;H104&amp;" "&amp;I104&amp;" "&amp;J104)</f>
        <v/>
      </c>
      <c r="G104" s="94" t="inlineStr">
        <is>
          <t>Martínez</t>
        </is>
      </c>
      <c r="H104" s="94" t="inlineStr">
        <is>
          <t>Tarazona</t>
        </is>
      </c>
      <c r="I104" s="94" t="inlineStr">
        <is>
          <t>Camila</t>
        </is>
      </c>
      <c r="J104" s="97" t="inlineStr">
        <is>
          <t>Valentina</t>
        </is>
      </c>
      <c r="K104" s="98">
        <f>IF(SUM(O104:S104)=0, "", ROUND(((O104*3+P104*3+Q104*3+R104*3+S104*1)/13)*5,0))</f>
        <v/>
      </c>
      <c r="L104" s="99">
        <f>IF(OR($C104="",K104=""),"",COUNTIFS($C$4:$C$1500,$C104,K$4:K$1500,"&gt;"&amp;K104)+1)</f>
        <v/>
      </c>
      <c r="M104" s="99">
        <f>IF(OR($C104="",K104=""),"",IF(AND($C104&gt;=1001,$C104&lt;=1005),COUNTIFS($C$4:$C$1500,"&gt;=1001",$C$4:$C$1500,"&lt;=1005",K$4:K$1500,"&gt;"&amp;K104)+1,IF(AND($C104&gt;=1101,$C104&lt;=1105),COUNTIFS($C$4:$C$1500,"&gt;=1101",$C$4:$C$1500,"&lt;=1105",K$4:K$1500,"&gt;"&amp;K104)+1,IF(AND($C104&gt;=901,$C104&lt;=905),COUNTIFS($C$4:$C$1500,"&gt;=901",$C$4:$C$1500,"&lt;=905",K$4:K$1500,"&gt;"&amp;K104)+1,IF(AND($C104&gt;=801,$C104&lt;=805),COUNTIFS($C$4:$C$1500,"&gt;=801",$C$4:$C$1500,"&lt;=805",K$4:K$1500,"&gt;"&amp;K104)+1,IF(AND($C104&gt;=701,$C104&lt;=705),COUNTIFS($C$4:$C$1500,"&gt;=701",$C$4:$C$1500,"&lt;=705",K$4:K$1500,"&gt;"&amp;K104)+1,IF(AND($C104&gt;=601,$C104&lt;=606),COUNTIFS($C$4:$C$1500,"&gt;=601",$C$4:$C$1500,"&lt;=606",K$4:K$1500,"&gt;"&amp;K104)+1,"")))))))</f>
        <v/>
      </c>
      <c r="N104" s="99">
        <f>IF(OR($C104="",K104=""),"",IF(OR(AND($C104&gt;=1001,$C104&lt;=1005),AND($C104&gt;=1101,$C104&lt;=1105)),COUNTIFS($C$4:$C$1500,"&gt;=1001",$C$4:$C$1500,"&lt;=1005",K$4:K$1500,"&gt;"&amp;K104)+COUNTIFS($C$4:$C$1500,"&gt;=1101",$C$4:$C$1500,"&lt;=1105",K$4:K$1500,"&gt;"&amp;K104)+1,""))</f>
        <v/>
      </c>
      <c r="O104" s="94" t="n">
        <v>35.84</v>
      </c>
      <c r="P104" s="94" t="n">
        <v>50.63</v>
      </c>
      <c r="Q104" s="94" t="n">
        <v>56.3</v>
      </c>
      <c r="R104" s="94" t="n">
        <v>43.13</v>
      </c>
      <c r="S104" s="94" t="n">
        <v>43.33</v>
      </c>
      <c r="T104" s="99">
        <f>IF(AND(O104&gt;0,O104&lt;36),1,IF(AND(O104&gt;=36,O104&lt;51),2,IF(AND(O104&gt;=51,O104&lt;71),3,IF(AND(O104&gt;=71,O104&lt;=100),4,))))</f>
        <v/>
      </c>
      <c r="U104" s="99">
        <f>IF(AND(P104&gt;0,P104&lt;41),1,IF(AND(P104&gt;=41,P104&lt;56),2,IF(AND(P104&gt;=56,P104&lt;71),3,IF(AND(P104&gt;=71,P104&lt;=100),4,))))</f>
        <v/>
      </c>
      <c r="V104" s="99">
        <f>IF(AND(Q104&gt;0,Q104&lt;41),1,IF(AND(Q104&gt;=41,Q104&lt;56),2,IF(AND(Q104&gt;=56,Q104&lt;71),3,IF(AND(Q104&gt;=71,Q104&lt;=100),4,))))</f>
        <v/>
      </c>
      <c r="W104" s="99">
        <f>IF(AND(R104&gt;0,R104&lt;36),1,IF(AND(R104&gt;=36,R104&lt;51),2,IF(AND(R104&gt;=51,R104&lt;66),3,IF(AND(R104&gt;=66,R104&lt;=100),4,))))</f>
        <v/>
      </c>
      <c r="X104" s="100">
        <f>IF(AND(S104&gt;0,S104&lt;37),1,IF(AND(S104&gt;=37,S104&lt;58),2,IF(AND(S104&gt;=58,S104&lt;71),3,IF(AND(S104&gt;=71,S104&lt;=100),4,))))</f>
        <v/>
      </c>
      <c r="Y104" s="101">
        <f>IF(SUM(AC104:AG104)=0, "", ROUND(((AC104*3+AD104*3+AE104*3+AF104*3+AG104*1)/13)*5,0))</f>
        <v/>
      </c>
      <c r="Z104" s="99">
        <f>IF(OR($C104="",Y104=""),"",COUNTIFS($C$4:$C$1500,$C104,Y$4:Y$1500,"&gt;"&amp;Y104)+1)</f>
        <v/>
      </c>
      <c r="AA104" s="99">
        <f>IF(OR($C104="",Y104=""),"",IF(AND($C104&gt;=1001,$C104&lt;=1005),COUNTIFS($C$4:$C$1500,"&gt;=1001",$C$4:$C$1500,"&lt;=1005",Y$4:Y$1500,"&gt;"&amp;Y104)+1,IF(AND($C104&gt;=1101,$C104&lt;=1105),COUNTIFS($C$4:$C$1500,"&gt;=1101",$C$4:$C$1500,"&lt;=1105",Y$4:Y$1500,"&gt;"&amp;Y104)+1,IF(AND($C104&gt;=901,$C104&lt;=905),COUNTIFS($C$4:$C$1500,"&gt;=901",$C$4:$C$1500,"&lt;=905",Y$4:Y$1500,"&gt;"&amp;Y104)+1,IF(AND($C104&gt;=801,$C104&lt;=805),COUNTIFS($C$4:$C$1500,"&gt;=801",$C$4:$C$1500,"&lt;=805",Y$4:Y$1500,"&gt;"&amp;Y104)+1,IF(AND($C104&gt;=701,$C104&lt;=705),COUNTIFS($C$4:$C$1500,"&gt;=701",$C$4:$C$1500,"&lt;=705",Y$4:Y$1500,"&gt;"&amp;Y104)+1,IF(AND($C104&gt;=601,$C104&lt;=606),COUNTIFS($C$4:$C$1500,"&gt;=601",$C$4:$C$1500,"&lt;=606",Y$4:Y$1500,"&gt;"&amp;Y104)+1,"")))))))</f>
        <v/>
      </c>
      <c r="AB104" s="99">
        <f>IF(OR($C104="",Y104=""),"",IF(OR(AND($C104&gt;=1001,$C104&lt;=1005),AND($C104&gt;=1101,$C104&lt;=1105)),COUNTIFS($C$4:$C$1500,"&gt;=1001",$C$4:$C$1500,"&lt;=1005",Y$4:Y$1500,"&gt;"&amp;Y104)+COUNTIFS($C$4:$C$1500,"&gt;=1101",$C$4:$C$1500,"&lt;=1105",Y$4:Y$1500,"&gt;"&amp;Y104)+1,""))</f>
        <v/>
      </c>
      <c r="AC104" s="94" t="n">
        <v>52.25</v>
      </c>
      <c r="AD104" s="94" t="n">
        <v>46.43</v>
      </c>
      <c r="AE104" s="94" t="n">
        <v>43.13</v>
      </c>
      <c r="AF104" s="94" t="n">
        <v>48.13</v>
      </c>
      <c r="AG104" s="94" t="n">
        <v>62.29</v>
      </c>
      <c r="AH104" s="99">
        <f>IF(AND(AC104&gt;0,AC104&lt;36),1,IF(AND(AC104&gt;=36,AC104&lt;51),2,IF(AND(AC104&gt;=51,AC104&lt;71),3,IF(AND(AC104&gt;=71,AC104&lt;=100),4,))))</f>
        <v/>
      </c>
      <c r="AI104" s="99">
        <f>IF(AND(AD104&gt;0,AD104&lt;41),1,IF(AND(AD104&gt;=41,AD104&lt;56),2,IF(AND(AD104&gt;=56,AD104&lt;71),3,IF(AND(AD104&gt;=71,AD104&lt;=100),4,))))</f>
        <v/>
      </c>
      <c r="AJ104" s="99">
        <f>IF(AND(AE104&gt;0,AE104&lt;41),1,IF(AND(AE104&gt;=41,AE104&lt;56),2,IF(AND(AE104&gt;=56,AE104&lt;71),3,IF(AND(AE104&gt;=71,AE104&lt;=100),4,))))</f>
        <v/>
      </c>
      <c r="AK104" s="99">
        <f>IF(AND(AF104&gt;0,AF104&lt;36),1,IF(AND(AF104&gt;=36,AF104&lt;51),2,IF(AND(AF104&gt;=51,AF104&lt;66),3,IF(AND(AF104&gt;=66,AF104&lt;=100),4,))))</f>
        <v/>
      </c>
      <c r="AL104" s="100">
        <f>IF(AND(AG104&gt;0,AG104&lt;37),1,IF(AND(AG104&gt;=37,AG104&lt;58),2,IF(AND(AG104&gt;=58,AG104&lt;71),3,IF(AND(AG104&gt;=71,AG104&lt;=100),4,))))</f>
        <v/>
      </c>
      <c r="AM104" s="101">
        <f>IF((Y104&lt;&gt;"")*(K104&lt;&gt;""),Y104-K104,"")</f>
        <v/>
      </c>
      <c r="AN104" s="99">
        <f>IF((Z104&lt;&gt;"")*(L104&lt;&gt;""),Z104-L104,"")</f>
        <v/>
      </c>
      <c r="AO104" s="99">
        <f>IF((AA104&lt;&gt;"")*(M104&lt;&gt;""),AA104-M104,"")</f>
        <v/>
      </c>
      <c r="AP104" s="99">
        <f>IF((AB104&lt;&gt;"")*(N104&lt;&gt;""),AB104-N104,"")</f>
        <v/>
      </c>
      <c r="AQ104" s="94">
        <f>IF((AC104&lt;&gt;"")*(O104&lt;&gt;""),AC104-O104,"")</f>
        <v/>
      </c>
      <c r="AR104" s="94">
        <f>IF((AD104&lt;&gt;"")*(P104&lt;&gt;""),AD104-P104,"")</f>
        <v/>
      </c>
      <c r="AS104" s="94">
        <f>IF((AE104&lt;&gt;"")*(Q104&lt;&gt;""),AE104-Q104,"")</f>
        <v/>
      </c>
      <c r="AT104" s="94">
        <f>IF((AF104&lt;&gt;"")*(R104&lt;&gt;""),AF104-R104,"")</f>
        <v/>
      </c>
      <c r="AU104" s="94">
        <f>IF((AG104&lt;&gt;"")*(S104&lt;&gt;""),AG104-S104,"")</f>
        <v/>
      </c>
      <c r="AV104" s="99">
        <f>IF((AH104&lt;&gt;"")*(T104&lt;&gt;""),AH104-T104,"")</f>
        <v/>
      </c>
      <c r="AW104" s="99">
        <f>IF((AI104&lt;&gt;"")*(U104&lt;&gt;""),AI104-U104,"")</f>
        <v/>
      </c>
      <c r="AX104" s="99">
        <f>IF((AJ104&lt;&gt;"")*(V104&lt;&gt;""),AJ104-V104,"")</f>
        <v/>
      </c>
      <c r="AY104" s="99">
        <f>IF((AK104&lt;&gt;"")*(W104&lt;&gt;""),AK104-W104,"")</f>
        <v/>
      </c>
      <c r="AZ104" s="102">
        <f>IF((AL104&lt;&gt;"")*(X104&lt;&gt;""),AL104-X104,"")</f>
        <v/>
      </c>
      <c r="BA104" s="50">
        <f>IFERROR(__xludf.dummyfunction("AI(""Actúa como un tutor académico y dirígete personalmente al estudiante "" &amp; I104 &amp; "" "" &amp; J104 &amp; "" "" &amp; G104 &amp; "" "" &amp; H104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 &amp; ""'. Diferencias por área: Matemáticas ("" &amp; AQ104 &amp; ""), Ciencias Natura"&amp;"les ("" &amp; AR104 &amp; ""), Sociales ("" &amp; AS104 &amp; ""), Lectura Crítica ("" &amp; AT104 &amp; "") e Inglés ("" &amp; AU104 &amp; ""). Variación en posición: grupo ("" &amp; AN104 &amp; ""), grado ("" &amp; AO104 &amp; "") y media ("" &amp; AP104 &amp; ""). Puntajes Primer Simulacro: Global "" &amp; K104 &amp; "", Mat "" &amp; "&amp;"O4 &amp; "", Cien "" &amp; P104 &amp; "", Soc "" &amp; Q104 &amp; "", Lec "" &amp; R104 &amp; "", Ing "" &amp; S104 &amp; "". Puntajes Segundo Simulacro: Global "" &amp; Y104 &amp; "", Mat "" &amp; AC104 &amp; "", Cien "" &amp; AD104 &amp; "", Soc "" &amp; AE104 &amp; "", Lec "" &amp; AF104 &amp; "", Ing "" &amp; AG104 &amp; "". Escribe un mensaje motivador"&amp;" y breve (máximo 4 líneas)."")
"),"=AI(""Actúa como un tutor académico y dirígete personalmente al estudiante "" &amp; I104 &amp; "" "" &amp; J104 &amp; "" "" &amp; G104 &amp; "" "" &amp; H104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 &amp; ""'. Diferencias por área: Matemáticas ("" &amp; AQ104 &amp; ""), Ciencias Natur"&amp;"ales ("" &amp; AR104 &amp; ""), Sociales ("" &amp; AS104 &amp; ""), Lectura Crítica ("" &amp; AT104 &amp; "") e Inglés ("" &amp; AU104 &amp; ""). Variación en posición: grupo ("" &amp; AN104 &amp; ""), grado ("" &amp; AO104 &amp; "") y media ("" &amp; AP104 &amp; ""). Puntajes Primer Simulacro: Global "" &amp; K104 &amp; "", Mat "" &amp;"&amp;" O104 &amp; "", Cien "" &amp; P104 &amp; "", Soc "" &amp; Q104 &amp; "", Lec "" &amp; R104 &amp; "", Ing "" &amp; S104 &amp; "". Puntajes Segundo Simulacro: Global "" &amp; Y104 &amp; "", Mat "" &amp; AC104 &amp; "", Cien "" &amp; AD104 &amp; "", Soc "" &amp; AE104 &amp; "", Lec "" &amp; AF104 &amp; "", Ing "" &amp; AG104 &amp; "". Escribe un mensaje motivado"&amp;"r y breve (máximo 4 líneas)."")
")</f>
        <v/>
      </c>
    </row>
    <row r="105" ht="15.75" customHeight="1" s="42">
      <c r="A105" s="93" t="n"/>
      <c r="B105" s="94" t="inlineStr">
        <is>
          <t>Bachillerato</t>
        </is>
      </c>
      <c r="C105" s="94" t="n">
        <v>603</v>
      </c>
      <c r="D105" s="94" t="n"/>
      <c r="E105" s="95" t="n"/>
      <c r="F105" s="96">
        <f>TRIM(G105&amp;" "&amp;H105&amp;" "&amp;I105&amp;" "&amp;J105)</f>
        <v/>
      </c>
      <c r="G105" s="94" t="inlineStr">
        <is>
          <t>Meneses</t>
        </is>
      </c>
      <c r="H105" s="94" t="inlineStr">
        <is>
          <t>Guerrero</t>
        </is>
      </c>
      <c r="I105" s="94" t="inlineStr">
        <is>
          <t>Matías</t>
        </is>
      </c>
      <c r="J105" s="97" t="n"/>
      <c r="K105" s="98">
        <f>IF(SUM(O105:S105)=0, "", ROUND(((O105*3+P105*3+Q105*3+R105*3+S105*1)/13)*5,0))</f>
        <v/>
      </c>
      <c r="L105" s="99">
        <f>IF(OR($C105="",K105=""),"",COUNTIFS($C$4:$C$1500,$C105,K$4:K$1500,"&gt;"&amp;K105)+1)</f>
        <v/>
      </c>
      <c r="M105" s="99">
        <f>IF(OR($C105="",K105=""),"",IF(AND($C105&gt;=1001,$C105&lt;=1005),COUNTIFS($C$4:$C$1500,"&gt;=1001",$C$4:$C$1500,"&lt;=1005",K$4:K$1500,"&gt;"&amp;K105)+1,IF(AND($C105&gt;=1101,$C105&lt;=1105),COUNTIFS($C$4:$C$1500,"&gt;=1101",$C$4:$C$1500,"&lt;=1105",K$4:K$1500,"&gt;"&amp;K105)+1,IF(AND($C105&gt;=901,$C105&lt;=905),COUNTIFS($C$4:$C$1500,"&gt;=901",$C$4:$C$1500,"&lt;=905",K$4:K$1500,"&gt;"&amp;K105)+1,IF(AND($C105&gt;=801,$C105&lt;=805),COUNTIFS($C$4:$C$1500,"&gt;=801",$C$4:$C$1500,"&lt;=805",K$4:K$1500,"&gt;"&amp;K105)+1,IF(AND($C105&gt;=701,$C105&lt;=705),COUNTIFS($C$4:$C$1500,"&gt;=701",$C$4:$C$1500,"&lt;=705",K$4:K$1500,"&gt;"&amp;K105)+1,IF(AND($C105&gt;=601,$C105&lt;=606),COUNTIFS($C$4:$C$1500,"&gt;=601",$C$4:$C$1500,"&lt;=606",K$4:K$1500,"&gt;"&amp;K105)+1,"")))))))</f>
        <v/>
      </c>
      <c r="N105" s="99">
        <f>IF(OR($C105="",K105=""),"",IF(OR(AND($C105&gt;=1001,$C105&lt;=1005),AND($C105&gt;=1101,$C105&lt;=1105)),COUNTIFS($C$4:$C$1500,"&gt;=1001",$C$4:$C$1500,"&lt;=1005",K$4:K$1500,"&gt;"&amp;K105)+COUNTIFS($C$4:$C$1500,"&gt;=1101",$C$4:$C$1500,"&lt;=1105",K$4:K$1500,"&gt;"&amp;K105)+1,""))</f>
        <v/>
      </c>
      <c r="O105" s="94" t="n">
        <v>71.93000000000001</v>
      </c>
      <c r="P105" s="94" t="n">
        <v>30</v>
      </c>
      <c r="Q105" s="94" t="n">
        <v>28.99</v>
      </c>
      <c r="R105" s="94" t="n">
        <v>23.96</v>
      </c>
      <c r="S105" s="94" t="n">
        <v>43.33</v>
      </c>
      <c r="T105" s="99">
        <f>IF(AND(O105&gt;0,O105&lt;36),1,IF(AND(O105&gt;=36,O105&lt;51),2,IF(AND(O105&gt;=51,O105&lt;71),3,IF(AND(O105&gt;=71,O105&lt;=100),4,))))</f>
        <v/>
      </c>
      <c r="U105" s="99">
        <f>IF(AND(P105&gt;0,P105&lt;41),1,IF(AND(P105&gt;=41,P105&lt;56),2,IF(AND(P105&gt;=56,P105&lt;71),3,IF(AND(P105&gt;=71,P105&lt;=100),4,))))</f>
        <v/>
      </c>
      <c r="V105" s="99">
        <f>IF(AND(Q105&gt;0,Q105&lt;41),1,IF(AND(Q105&gt;=41,Q105&lt;56),2,IF(AND(Q105&gt;=56,Q105&lt;71),3,IF(AND(Q105&gt;=71,Q105&lt;=100),4,))))</f>
        <v/>
      </c>
      <c r="W105" s="99">
        <f>IF(AND(R105&gt;0,R105&lt;36),1,IF(AND(R105&gt;=36,R105&lt;51),2,IF(AND(R105&gt;=51,R105&lt;66),3,IF(AND(R105&gt;=66,R105&lt;=100),4,))))</f>
        <v/>
      </c>
      <c r="X105" s="100">
        <f>IF(AND(S105&gt;0,S105&lt;37),1,IF(AND(S105&gt;=37,S105&lt;58),2,IF(AND(S105&gt;=58,S105&lt;71),3,IF(AND(S105&gt;=71,S105&lt;=100),4,))))</f>
        <v/>
      </c>
      <c r="Y105" s="101">
        <f>IF(SUM(AC105:AG105)=0, "", ROUND(((AC105*3+AD105*3+AE105*3+AF105*3+AG105*1)/13)*5,0))</f>
        <v/>
      </c>
      <c r="Z105" s="99">
        <f>IF(OR($C105="",Y105=""),"",COUNTIFS($C$4:$C$1500,$C105,Y$4:Y$1500,"&gt;"&amp;Y105)+1)</f>
        <v/>
      </c>
      <c r="AA105" s="99">
        <f>IF(OR($C105="",Y105=""),"",IF(AND($C105&gt;=1001,$C105&lt;=1005),COUNTIFS($C$4:$C$1500,"&gt;=1001",$C$4:$C$1500,"&lt;=1005",Y$4:Y$1500,"&gt;"&amp;Y105)+1,IF(AND($C105&gt;=1101,$C105&lt;=1105),COUNTIFS($C$4:$C$1500,"&gt;=1101",$C$4:$C$1500,"&lt;=1105",Y$4:Y$1500,"&gt;"&amp;Y105)+1,IF(AND($C105&gt;=901,$C105&lt;=905),COUNTIFS($C$4:$C$1500,"&gt;=901",$C$4:$C$1500,"&lt;=905",Y$4:Y$1500,"&gt;"&amp;Y105)+1,IF(AND($C105&gt;=801,$C105&lt;=805),COUNTIFS($C$4:$C$1500,"&gt;=801",$C$4:$C$1500,"&lt;=805",Y$4:Y$1500,"&gt;"&amp;Y105)+1,IF(AND($C105&gt;=701,$C105&lt;=705),COUNTIFS($C$4:$C$1500,"&gt;=701",$C$4:$C$1500,"&lt;=705",Y$4:Y$1500,"&gt;"&amp;Y105)+1,IF(AND($C105&gt;=601,$C105&lt;=606),COUNTIFS($C$4:$C$1500,"&gt;=601",$C$4:$C$1500,"&lt;=606",Y$4:Y$1500,"&gt;"&amp;Y105)+1,"")))))))</f>
        <v/>
      </c>
      <c r="AB105" s="99">
        <f>IF(OR($C105="",Y105=""),"",IF(OR(AND($C105&gt;=1001,$C105&lt;=1005),AND($C105&gt;=1101,$C105&lt;=1105)),COUNTIFS($C$4:$C$1500,"&gt;=1001",$C$4:$C$1500,"&lt;=1005",Y$4:Y$1500,"&gt;"&amp;Y105)+COUNTIFS($C$4:$C$1500,"&gt;=1101",$C$4:$C$1500,"&lt;=1105",Y$4:Y$1500,"&gt;"&amp;Y105)+1,""))</f>
        <v/>
      </c>
      <c r="AC105" s="94" t="n"/>
      <c r="AD105" s="94" t="n"/>
      <c r="AE105" s="94" t="n"/>
      <c r="AF105" s="94" t="n"/>
      <c r="AG105" s="94" t="n"/>
      <c r="AH105" s="99">
        <f>IF(AND(AC105&gt;0,AC105&lt;36),1,IF(AND(AC105&gt;=36,AC105&lt;51),2,IF(AND(AC105&gt;=51,AC105&lt;71),3,IF(AND(AC105&gt;=71,AC105&lt;=100),4,))))</f>
        <v/>
      </c>
      <c r="AI105" s="99">
        <f>IF(AND(AD105&gt;0,AD105&lt;41),1,IF(AND(AD105&gt;=41,AD105&lt;56),2,IF(AND(AD105&gt;=56,AD105&lt;71),3,IF(AND(AD105&gt;=71,AD105&lt;=100),4,))))</f>
        <v/>
      </c>
      <c r="AJ105" s="99">
        <f>IF(AND(AE105&gt;0,AE105&lt;41),1,IF(AND(AE105&gt;=41,AE105&lt;56),2,IF(AND(AE105&gt;=56,AE105&lt;71),3,IF(AND(AE105&gt;=71,AE105&lt;=100),4,))))</f>
        <v/>
      </c>
      <c r="AK105" s="99">
        <f>IF(AND(AF105&gt;0,AF105&lt;36),1,IF(AND(AF105&gt;=36,AF105&lt;51),2,IF(AND(AF105&gt;=51,AF105&lt;66),3,IF(AND(AF105&gt;=66,AF105&lt;=100),4,))))</f>
        <v/>
      </c>
      <c r="AL105" s="100">
        <f>IF(AND(AG105&gt;0,AG105&lt;37),1,IF(AND(AG105&gt;=37,AG105&lt;58),2,IF(AND(AG105&gt;=58,AG105&lt;71),3,IF(AND(AG105&gt;=71,AG105&lt;=100),4,))))</f>
        <v/>
      </c>
      <c r="AM105" s="101">
        <f>IF((Y105&lt;&gt;"")*(K105&lt;&gt;""),Y105-K105,"")</f>
        <v/>
      </c>
      <c r="AN105" s="99">
        <f>IF((Z105&lt;&gt;"")*(L105&lt;&gt;""),Z105-L105,"")</f>
        <v/>
      </c>
      <c r="AO105" s="99">
        <f>IF((AA105&lt;&gt;"")*(M105&lt;&gt;""),AA105-M105,"")</f>
        <v/>
      </c>
      <c r="AP105" s="99">
        <f>IF((AB105&lt;&gt;"")*(N105&lt;&gt;""),AB105-N105,"")</f>
        <v/>
      </c>
      <c r="AQ105" s="94">
        <f>IF((AC105&lt;&gt;"")*(O105&lt;&gt;""),AC105-O105,"")</f>
        <v/>
      </c>
      <c r="AR105" s="94">
        <f>IF((AD105&lt;&gt;"")*(P105&lt;&gt;""),AD105-P105,"")</f>
        <v/>
      </c>
      <c r="AS105" s="94">
        <f>IF((AE105&lt;&gt;"")*(Q105&lt;&gt;""),AE105-Q105,"")</f>
        <v/>
      </c>
      <c r="AT105" s="94">
        <f>IF((AF105&lt;&gt;"")*(R105&lt;&gt;""),AF105-R105,"")</f>
        <v/>
      </c>
      <c r="AU105" s="94">
        <f>IF((AG105&lt;&gt;"")*(S105&lt;&gt;""),AG105-S105,"")</f>
        <v/>
      </c>
      <c r="AV105" s="99">
        <f>IF((AH105&lt;&gt;"")*(T105&lt;&gt;""),AH105-T105,"")</f>
        <v/>
      </c>
      <c r="AW105" s="99">
        <f>IF((AI105&lt;&gt;"")*(U105&lt;&gt;""),AI105-U105,"")</f>
        <v/>
      </c>
      <c r="AX105" s="99">
        <f>IF((AJ105&lt;&gt;"")*(V105&lt;&gt;""),AJ105-V105,"")</f>
        <v/>
      </c>
      <c r="AY105" s="99">
        <f>IF((AK105&lt;&gt;"")*(W105&lt;&gt;""),AK105-W105,"")</f>
        <v/>
      </c>
      <c r="AZ105" s="102">
        <f>IF((AL105&lt;&gt;"")*(X105&lt;&gt;""),AL105-X105,"")</f>
        <v/>
      </c>
      <c r="BA105" s="50">
        <f>IFERROR(__xludf.dummyfunction("AI(""Actúa como un tutor académico y dirígete personalmente al estudiante "" &amp; I105 &amp; "" "" &amp; J105 &amp; "" "" &amp; G105 &amp; "" "" &amp; H105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 &amp; ""'. Diferencias por área: Matemáticas ("" &amp; AQ105 &amp; ""), Ciencias Natura"&amp;"les ("" &amp; AR105 &amp; ""), Sociales ("" &amp; AS105 &amp; ""), Lectura Crítica ("" &amp; AT105 &amp; "") e Inglés ("" &amp; AU105 &amp; ""). Variación en posición: grupo ("" &amp; AN105 &amp; ""), grado ("" &amp; AO105 &amp; "") y media ("" &amp; AP105 &amp; ""). Puntajes Primer Simulacro: Global "" &amp; K105 &amp; "", Mat "" &amp; "&amp;"O4 &amp; "", Cien "" &amp; P105 &amp; "", Soc "" &amp; Q105 &amp; "", Lec "" &amp; R105 &amp; "", Ing "" &amp; S105 &amp; "". Puntajes Segundo Simulacro: Global "" &amp; Y105 &amp; "", Mat "" &amp; AC105 &amp; "", Cien "" &amp; AD105 &amp; "", Soc "" &amp; AE105 &amp; "", Lec "" &amp; AF105 &amp; "", Ing "" &amp; AG105 &amp; "". Escribe un mensaje motivador"&amp;" y breve (máximo 4 líneas)."")
"),"=AI(""Actúa como un tutor académico y dirígete personalmente al estudiante "" &amp; I105 &amp; "" "" &amp; J105 &amp; "" "" &amp; G105 &amp; "" "" &amp; H105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 &amp; ""'. Diferencias por área: Matemáticas ("" &amp; AQ105 &amp; ""), Ciencias Natur"&amp;"ales ("" &amp; AR105 &amp; ""), Sociales ("" &amp; AS105 &amp; ""), Lectura Crítica ("" &amp; AT105 &amp; "") e Inglés ("" &amp; AU105 &amp; ""). Variación en posición: grupo ("" &amp; AN105 &amp; ""), grado ("" &amp; AO105 &amp; "") y media ("" &amp; AP105 &amp; ""). Puntajes Primer Simulacro: Global "" &amp; K105 &amp; "", Mat "" &amp;"&amp;" O105 &amp; "", Cien "" &amp; P105 &amp; "", Soc "" &amp; Q105 &amp; "", Lec "" &amp; R105 &amp; "", Ing "" &amp; S105 &amp; "". Puntajes Segundo Simulacro: Global "" &amp; Y105 &amp; "", Mat "" &amp; AC105 &amp; "", Cien "" &amp; AD105 &amp; "", Soc "" &amp; AE105 &amp; "", Lec "" &amp; AF105 &amp; "", Ing "" &amp; AG105 &amp; "". Escribe un mensaje motivado"&amp;"r y breve (máximo 4 líneas)."")
")</f>
        <v/>
      </c>
    </row>
    <row r="106" ht="15.75" customHeight="1" s="42">
      <c r="A106" s="93" t="n"/>
      <c r="B106" s="94" t="inlineStr">
        <is>
          <t>Bachillerato</t>
        </is>
      </c>
      <c r="C106" s="94" t="n">
        <v>603</v>
      </c>
      <c r="D106" s="94" t="n"/>
      <c r="E106" s="95" t="n"/>
      <c r="F106" s="96">
        <f>TRIM(G106&amp;" "&amp;H106&amp;" "&amp;I106&amp;" "&amp;J106)</f>
        <v/>
      </c>
      <c r="G106" s="94" t="inlineStr">
        <is>
          <t>Nuno</t>
        </is>
      </c>
      <c r="H106" s="94" t="inlineStr">
        <is>
          <t>Pineda</t>
        </is>
      </c>
      <c r="I106" s="94" t="inlineStr">
        <is>
          <t>Gustavo</t>
        </is>
      </c>
      <c r="J106" s="97" t="n"/>
      <c r="K106" s="98">
        <f>IF(SUM(O106:S106)=0, "", ROUND(((O106*3+P106*3+Q106*3+R106*3+S106*1)/13)*5,0))</f>
        <v/>
      </c>
      <c r="L106" s="99">
        <f>IF(OR($C106="",K106=""),"",COUNTIFS($C$4:$C$1500,$C106,K$4:K$1500,"&gt;"&amp;K106)+1)</f>
        <v/>
      </c>
      <c r="M106" s="99">
        <f>IF(OR($C106="",K106=""),"",IF(AND($C106&gt;=1001,$C106&lt;=1005),COUNTIFS($C$4:$C$1500,"&gt;=1001",$C$4:$C$1500,"&lt;=1005",K$4:K$1500,"&gt;"&amp;K106)+1,IF(AND($C106&gt;=1101,$C106&lt;=1105),COUNTIFS($C$4:$C$1500,"&gt;=1101",$C$4:$C$1500,"&lt;=1105",K$4:K$1500,"&gt;"&amp;K106)+1,IF(AND($C106&gt;=901,$C106&lt;=905),COUNTIFS($C$4:$C$1500,"&gt;=901",$C$4:$C$1500,"&lt;=905",K$4:K$1500,"&gt;"&amp;K106)+1,IF(AND($C106&gt;=801,$C106&lt;=805),COUNTIFS($C$4:$C$1500,"&gt;=801",$C$4:$C$1500,"&lt;=805",K$4:K$1500,"&gt;"&amp;K106)+1,IF(AND($C106&gt;=701,$C106&lt;=705),COUNTIFS($C$4:$C$1500,"&gt;=701",$C$4:$C$1500,"&lt;=705",K$4:K$1500,"&gt;"&amp;K106)+1,IF(AND($C106&gt;=601,$C106&lt;=606),COUNTIFS($C$4:$C$1500,"&gt;=601",$C$4:$C$1500,"&lt;=606",K$4:K$1500,"&gt;"&amp;K106)+1,"")))))))</f>
        <v/>
      </c>
      <c r="N106" s="99">
        <f>IF(OR($C106="",K106=""),"",IF(OR(AND($C106&gt;=1001,$C106&lt;=1005),AND($C106&gt;=1101,$C106&lt;=1105)),COUNTIFS($C$4:$C$1500,"&gt;=1001",$C$4:$C$1500,"&lt;=1005",K$4:K$1500,"&gt;"&amp;K106)+COUNTIFS($C$4:$C$1500,"&gt;=1101",$C$4:$C$1500,"&lt;=1105",K$4:K$1500,"&gt;"&amp;K106)+1,""))</f>
        <v/>
      </c>
      <c r="O106" s="94" t="n">
        <v>35.84</v>
      </c>
      <c r="P106" s="94" t="n">
        <v>58.96</v>
      </c>
      <c r="Q106" s="94" t="n">
        <v>60.92</v>
      </c>
      <c r="R106" s="94" t="n">
        <v>33.54</v>
      </c>
      <c r="S106" s="94" t="n">
        <v>59.58</v>
      </c>
      <c r="T106" s="99">
        <f>IF(AND(O106&gt;0,O106&lt;36),1,IF(AND(O106&gt;=36,O106&lt;51),2,IF(AND(O106&gt;=51,O106&lt;71),3,IF(AND(O106&gt;=71,O106&lt;=100),4,))))</f>
        <v/>
      </c>
      <c r="U106" s="99">
        <f>IF(AND(P106&gt;0,P106&lt;41),1,IF(AND(P106&gt;=41,P106&lt;56),2,IF(AND(P106&gt;=56,P106&lt;71),3,IF(AND(P106&gt;=71,P106&lt;=100),4,))))</f>
        <v/>
      </c>
      <c r="V106" s="99">
        <f>IF(AND(Q106&gt;0,Q106&lt;41),1,IF(AND(Q106&gt;=41,Q106&lt;56),2,IF(AND(Q106&gt;=56,Q106&lt;71),3,IF(AND(Q106&gt;=71,Q106&lt;=100),4,))))</f>
        <v/>
      </c>
      <c r="W106" s="99">
        <f>IF(AND(R106&gt;0,R106&lt;36),1,IF(AND(R106&gt;=36,R106&lt;51),2,IF(AND(R106&gt;=51,R106&lt;66),3,IF(AND(R106&gt;=66,R106&lt;=100),4,))))</f>
        <v/>
      </c>
      <c r="X106" s="100">
        <f>IF(AND(S106&gt;0,S106&lt;37),1,IF(AND(S106&gt;=37,S106&lt;58),2,IF(AND(S106&gt;=58,S106&lt;71),3,IF(AND(S106&gt;=71,S106&lt;=100),4,))))</f>
        <v/>
      </c>
      <c r="Y106" s="101">
        <f>IF(SUM(AC106:AG106)=0, "", ROUND(((AC106*3+AD106*3+AE106*3+AF106*3+AG106*1)/13)*5,0))</f>
        <v/>
      </c>
      <c r="Z106" s="99">
        <f>IF(OR($C106="",Y106=""),"",COUNTIFS($C$4:$C$1500,$C106,Y$4:Y$1500,"&gt;"&amp;Y106)+1)</f>
        <v/>
      </c>
      <c r="AA106" s="99">
        <f>IF(OR($C106="",Y106=""),"",IF(AND($C106&gt;=1001,$C106&lt;=1005),COUNTIFS($C$4:$C$1500,"&gt;=1001",$C$4:$C$1500,"&lt;=1005",Y$4:Y$1500,"&gt;"&amp;Y106)+1,IF(AND($C106&gt;=1101,$C106&lt;=1105),COUNTIFS($C$4:$C$1500,"&gt;=1101",$C$4:$C$1500,"&lt;=1105",Y$4:Y$1500,"&gt;"&amp;Y106)+1,IF(AND($C106&gt;=901,$C106&lt;=905),COUNTIFS($C$4:$C$1500,"&gt;=901",$C$4:$C$1500,"&lt;=905",Y$4:Y$1500,"&gt;"&amp;Y106)+1,IF(AND($C106&gt;=801,$C106&lt;=805),COUNTIFS($C$4:$C$1500,"&gt;=801",$C$4:$C$1500,"&lt;=805",Y$4:Y$1500,"&gt;"&amp;Y106)+1,IF(AND($C106&gt;=701,$C106&lt;=705),COUNTIFS($C$4:$C$1500,"&gt;=701",$C$4:$C$1500,"&lt;=705",Y$4:Y$1500,"&gt;"&amp;Y106)+1,IF(AND($C106&gt;=601,$C106&lt;=606),COUNTIFS($C$4:$C$1500,"&gt;=601",$C$4:$C$1500,"&lt;=606",Y$4:Y$1500,"&gt;"&amp;Y106)+1,"")))))))</f>
        <v/>
      </c>
      <c r="AB106" s="99">
        <f>IF(OR($C106="",Y106=""),"",IF(OR(AND($C106&gt;=1001,$C106&lt;=1005),AND($C106&gt;=1101,$C106&lt;=1105)),COUNTIFS($C$4:$C$1500,"&gt;=1001",$C$4:$C$1500,"&lt;=1005",Y$4:Y$1500,"&gt;"&amp;Y106)+COUNTIFS($C$4:$C$1500,"&gt;=1101",$C$4:$C$1500,"&lt;=1105",Y$4:Y$1500,"&gt;"&amp;Y106)+1,""))</f>
        <v/>
      </c>
      <c r="AC106" s="94" t="n">
        <v>35.75</v>
      </c>
      <c r="AD106" s="94" t="n">
        <v>36.01</v>
      </c>
      <c r="AE106" s="94" t="n">
        <v>41.25</v>
      </c>
      <c r="AF106" s="94" t="n">
        <v>43.75</v>
      </c>
      <c r="AG106" s="94" t="n">
        <v>76.67</v>
      </c>
      <c r="AH106" s="99">
        <f>IF(AND(AC106&gt;0,AC106&lt;36),1,IF(AND(AC106&gt;=36,AC106&lt;51),2,IF(AND(AC106&gt;=51,AC106&lt;71),3,IF(AND(AC106&gt;=71,AC106&lt;=100),4,))))</f>
        <v/>
      </c>
      <c r="AI106" s="99">
        <f>IF(AND(AD106&gt;0,AD106&lt;41),1,IF(AND(AD106&gt;=41,AD106&lt;56),2,IF(AND(AD106&gt;=56,AD106&lt;71),3,IF(AND(AD106&gt;=71,AD106&lt;=100),4,))))</f>
        <v/>
      </c>
      <c r="AJ106" s="99">
        <f>IF(AND(AE106&gt;0,AE106&lt;41),1,IF(AND(AE106&gt;=41,AE106&lt;56),2,IF(AND(AE106&gt;=56,AE106&lt;71),3,IF(AND(AE106&gt;=71,AE106&lt;=100),4,))))</f>
        <v/>
      </c>
      <c r="AK106" s="99">
        <f>IF(AND(AF106&gt;0,AF106&lt;36),1,IF(AND(AF106&gt;=36,AF106&lt;51),2,IF(AND(AF106&gt;=51,AF106&lt;66),3,IF(AND(AF106&gt;=66,AF106&lt;=100),4,))))</f>
        <v/>
      </c>
      <c r="AL106" s="100">
        <f>IF(AND(AG106&gt;0,AG106&lt;37),1,IF(AND(AG106&gt;=37,AG106&lt;58),2,IF(AND(AG106&gt;=58,AG106&lt;71),3,IF(AND(AG106&gt;=71,AG106&lt;=100),4,))))</f>
        <v/>
      </c>
      <c r="AM106" s="101">
        <f>IF((Y106&lt;&gt;"")*(K106&lt;&gt;""),Y106-K106,"")</f>
        <v/>
      </c>
      <c r="AN106" s="99">
        <f>IF((Z106&lt;&gt;"")*(L106&lt;&gt;""),Z106-L106,"")</f>
        <v/>
      </c>
      <c r="AO106" s="99">
        <f>IF((AA106&lt;&gt;"")*(M106&lt;&gt;""),AA106-M106,"")</f>
        <v/>
      </c>
      <c r="AP106" s="99">
        <f>IF((AB106&lt;&gt;"")*(N106&lt;&gt;""),AB106-N106,"")</f>
        <v/>
      </c>
      <c r="AQ106" s="94">
        <f>IF((AC106&lt;&gt;"")*(O106&lt;&gt;""),AC106-O106,"")</f>
        <v/>
      </c>
      <c r="AR106" s="94">
        <f>IF((AD106&lt;&gt;"")*(P106&lt;&gt;""),AD106-P106,"")</f>
        <v/>
      </c>
      <c r="AS106" s="94">
        <f>IF((AE106&lt;&gt;"")*(Q106&lt;&gt;""),AE106-Q106,"")</f>
        <v/>
      </c>
      <c r="AT106" s="94">
        <f>IF((AF106&lt;&gt;"")*(R106&lt;&gt;""),AF106-R106,"")</f>
        <v/>
      </c>
      <c r="AU106" s="94">
        <f>IF((AG106&lt;&gt;"")*(S106&lt;&gt;""),AG106-S106,"")</f>
        <v/>
      </c>
      <c r="AV106" s="99">
        <f>IF((AH106&lt;&gt;"")*(T106&lt;&gt;""),AH106-T106,"")</f>
        <v/>
      </c>
      <c r="AW106" s="99">
        <f>IF((AI106&lt;&gt;"")*(U106&lt;&gt;""),AI106-U106,"")</f>
        <v/>
      </c>
      <c r="AX106" s="99">
        <f>IF((AJ106&lt;&gt;"")*(V106&lt;&gt;""),AJ106-V106,"")</f>
        <v/>
      </c>
      <c r="AY106" s="99">
        <f>IF((AK106&lt;&gt;"")*(W106&lt;&gt;""),AK106-W106,"")</f>
        <v/>
      </c>
      <c r="AZ106" s="102">
        <f>IF((AL106&lt;&gt;"")*(X106&lt;&gt;""),AL106-X106,"")</f>
        <v/>
      </c>
      <c r="BA106" s="50">
        <f>IFERROR(__xludf.dummyfunction("AI(""Actúa como un tutor académico y dirígete personalmente al estudiante "" &amp; I106 &amp; "" "" &amp; J106 &amp; "" "" &amp; G106 &amp; "" "" &amp; H106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 &amp; ""'. Diferencias por área: Matemáticas ("" &amp; AQ106 &amp; ""), Ciencias Natura"&amp;"les ("" &amp; AR106 &amp; ""), Sociales ("" &amp; AS106 &amp; ""), Lectura Crítica ("" &amp; AT106 &amp; "") e Inglés ("" &amp; AU106 &amp; ""). Variación en posición: grupo ("" &amp; AN106 &amp; ""), grado ("" &amp; AO106 &amp; "") y media ("" &amp; AP106 &amp; ""). Puntajes Primer Simulacro: Global "" &amp; K106 &amp; "", Mat "" &amp; "&amp;"O4 &amp; "", Cien "" &amp; P106 &amp; "", Soc "" &amp; Q106 &amp; "", Lec "" &amp; R106 &amp; "", Ing "" &amp; S106 &amp; "". Puntajes Segundo Simulacro: Global "" &amp; Y106 &amp; "", Mat "" &amp; AC106 &amp; "", Cien "" &amp; AD106 &amp; "", Soc "" &amp; AE106 &amp; "", Lec "" &amp; AF106 &amp; "", Ing "" &amp; AG106 &amp; "". Escribe un mensaje motivador"&amp;" y breve (máximo 4 líneas)."")
"),"=AI(""Actúa como un tutor académico y dirígete personalmente al estudiante "" &amp; I106 &amp; "" "" &amp; J106 &amp; "" "" &amp; G106 &amp; "" "" &amp; H106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 &amp; ""'. Diferencias por área: Matemáticas ("" &amp; AQ106 &amp; ""), Ciencias Natur"&amp;"ales ("" &amp; AR106 &amp; ""), Sociales ("" &amp; AS106 &amp; ""), Lectura Crítica ("" &amp; AT106 &amp; "") e Inglés ("" &amp; AU106 &amp; ""). Variación en posición: grupo ("" &amp; AN106 &amp; ""), grado ("" &amp; AO106 &amp; "") y media ("" &amp; AP106 &amp; ""). Puntajes Primer Simulacro: Global "" &amp; K106 &amp; "", Mat "" &amp;"&amp;" O106 &amp; "", Cien "" &amp; P106 &amp; "", Soc "" &amp; Q106 &amp; "", Lec "" &amp; R106 &amp; "", Ing "" &amp; S106 &amp; "". Puntajes Segundo Simulacro: Global "" &amp; Y106 &amp; "", Mat "" &amp; AC106 &amp; "", Cien "" &amp; AD106 &amp; "", Soc "" &amp; AE106 &amp; "", Lec "" &amp; AF106 &amp; "", Ing "" &amp; AG106 &amp; "". Escribe un mensaje motivado"&amp;"r y breve (máximo 4 líneas)."")
")</f>
        <v/>
      </c>
    </row>
    <row r="107" ht="15.75" customHeight="1" s="42">
      <c r="A107" s="93" t="n"/>
      <c r="B107" s="94" t="inlineStr">
        <is>
          <t>Bachillerato</t>
        </is>
      </c>
      <c r="C107" s="94" t="n">
        <v>603</v>
      </c>
      <c r="D107" s="94" t="n"/>
      <c r="E107" s="95" t="n"/>
      <c r="F107" s="96">
        <f>TRIM(G107&amp;" "&amp;H107&amp;" "&amp;I107&amp;" "&amp;J107)</f>
        <v/>
      </c>
      <c r="G107" s="94" t="inlineStr">
        <is>
          <t>Oviedo</t>
        </is>
      </c>
      <c r="H107" s="94" t="inlineStr">
        <is>
          <t>Ruiz</t>
        </is>
      </c>
      <c r="I107" s="94" t="inlineStr">
        <is>
          <t>Salome</t>
        </is>
      </c>
      <c r="J107" s="97" t="n"/>
      <c r="K107" s="98">
        <f>IF(SUM(O107:S107)=0, "", ROUND(((O107*3+P107*3+Q107*3+R107*3+S107*1)/13)*5,0))</f>
        <v/>
      </c>
      <c r="L107" s="99">
        <f>IF(OR($C107="",K107=""),"",COUNTIFS($C$4:$C$1500,$C107,K$4:K$1500,"&gt;"&amp;K107)+1)</f>
        <v/>
      </c>
      <c r="M107" s="99">
        <f>IF(OR($C107="",K107=""),"",IF(AND($C107&gt;=1001,$C107&lt;=1005),COUNTIFS($C$4:$C$1500,"&gt;=1001",$C$4:$C$1500,"&lt;=1005",K$4:K$1500,"&gt;"&amp;K107)+1,IF(AND($C107&gt;=1101,$C107&lt;=1105),COUNTIFS($C$4:$C$1500,"&gt;=1101",$C$4:$C$1500,"&lt;=1105",K$4:K$1500,"&gt;"&amp;K107)+1,IF(AND($C107&gt;=901,$C107&lt;=905),COUNTIFS($C$4:$C$1500,"&gt;=901",$C$4:$C$1500,"&lt;=905",K$4:K$1500,"&gt;"&amp;K107)+1,IF(AND($C107&gt;=801,$C107&lt;=805),COUNTIFS($C$4:$C$1500,"&gt;=801",$C$4:$C$1500,"&lt;=805",K$4:K$1500,"&gt;"&amp;K107)+1,IF(AND($C107&gt;=701,$C107&lt;=705),COUNTIFS($C$4:$C$1500,"&gt;=701",$C$4:$C$1500,"&lt;=705",K$4:K$1500,"&gt;"&amp;K107)+1,IF(AND($C107&gt;=601,$C107&lt;=606),COUNTIFS($C$4:$C$1500,"&gt;=601",$C$4:$C$1500,"&lt;=606",K$4:K$1500,"&gt;"&amp;K107)+1,"")))))))</f>
        <v/>
      </c>
      <c r="N107" s="99">
        <f>IF(OR($C107="",K107=""),"",IF(OR(AND($C107&gt;=1001,$C107&lt;=1005),AND($C107&gt;=1101,$C107&lt;=1105)),COUNTIFS($C$4:$C$1500,"&gt;=1001",$C$4:$C$1500,"&lt;=1005",K$4:K$1500,"&gt;"&amp;K107)+COUNTIFS($C$4:$C$1500,"&gt;=1101",$C$4:$C$1500,"&lt;=1105",K$4:K$1500,"&gt;"&amp;K107)+1,""))</f>
        <v/>
      </c>
      <c r="O107" s="94" t="n">
        <v>24.39</v>
      </c>
      <c r="P107" s="94" t="n">
        <v>37.71</v>
      </c>
      <c r="Q107" s="94" t="n">
        <v>42.02</v>
      </c>
      <c r="R107" s="94" t="n">
        <v>38.33</v>
      </c>
      <c r="S107" s="94" t="n">
        <v>21.67</v>
      </c>
      <c r="T107" s="99">
        <f>IF(AND(O107&gt;0,O107&lt;36),1,IF(AND(O107&gt;=36,O107&lt;51),2,IF(AND(O107&gt;=51,O107&lt;71),3,IF(AND(O107&gt;=71,O107&lt;=100),4,))))</f>
        <v/>
      </c>
      <c r="U107" s="99">
        <f>IF(AND(P107&gt;0,P107&lt;41),1,IF(AND(P107&gt;=41,P107&lt;56),2,IF(AND(P107&gt;=56,P107&lt;71),3,IF(AND(P107&gt;=71,P107&lt;=100),4,))))</f>
        <v/>
      </c>
      <c r="V107" s="99">
        <f>IF(AND(Q107&gt;0,Q107&lt;41),1,IF(AND(Q107&gt;=41,Q107&lt;56),2,IF(AND(Q107&gt;=56,Q107&lt;71),3,IF(AND(Q107&gt;=71,Q107&lt;=100),4,))))</f>
        <v/>
      </c>
      <c r="W107" s="99">
        <f>IF(AND(R107&gt;0,R107&lt;36),1,IF(AND(R107&gt;=36,R107&lt;51),2,IF(AND(R107&gt;=51,R107&lt;66),3,IF(AND(R107&gt;=66,R107&lt;=100),4,))))</f>
        <v/>
      </c>
      <c r="X107" s="100">
        <f>IF(AND(S107&gt;0,S107&lt;37),1,IF(AND(S107&gt;=37,S107&lt;58),2,IF(AND(S107&gt;=58,S107&lt;71),3,IF(AND(S107&gt;=71,S107&lt;=100),4,))))</f>
        <v/>
      </c>
      <c r="Y107" s="101">
        <f>IF(SUM(AC107:AG107)=0, "", ROUND(((AC107*3+AD107*3+AE107*3+AF107*3+AG107*1)/13)*5,0))</f>
        <v/>
      </c>
      <c r="Z107" s="99">
        <f>IF(OR($C107="",Y107=""),"",COUNTIFS($C$4:$C$1500,$C107,Y$4:Y$1500,"&gt;"&amp;Y107)+1)</f>
        <v/>
      </c>
      <c r="AA107" s="99">
        <f>IF(OR($C107="",Y107=""),"",IF(AND($C107&gt;=1001,$C107&lt;=1005),COUNTIFS($C$4:$C$1500,"&gt;=1001",$C$4:$C$1500,"&lt;=1005",Y$4:Y$1500,"&gt;"&amp;Y107)+1,IF(AND($C107&gt;=1101,$C107&lt;=1105),COUNTIFS($C$4:$C$1500,"&gt;=1101",$C$4:$C$1500,"&lt;=1105",Y$4:Y$1500,"&gt;"&amp;Y107)+1,IF(AND($C107&gt;=901,$C107&lt;=905),COUNTIFS($C$4:$C$1500,"&gt;=901",$C$4:$C$1500,"&lt;=905",Y$4:Y$1500,"&gt;"&amp;Y107)+1,IF(AND($C107&gt;=801,$C107&lt;=805),COUNTIFS($C$4:$C$1500,"&gt;=801",$C$4:$C$1500,"&lt;=805",Y$4:Y$1500,"&gt;"&amp;Y107)+1,IF(AND($C107&gt;=701,$C107&lt;=705),COUNTIFS($C$4:$C$1500,"&gt;=701",$C$4:$C$1500,"&lt;=705",Y$4:Y$1500,"&gt;"&amp;Y107)+1,IF(AND($C107&gt;=601,$C107&lt;=606),COUNTIFS($C$4:$C$1500,"&gt;=601",$C$4:$C$1500,"&lt;=606",Y$4:Y$1500,"&gt;"&amp;Y107)+1,"")))))))</f>
        <v/>
      </c>
      <c r="AB107" s="99">
        <f>IF(OR($C107="",Y107=""),"",IF(OR(AND($C107&gt;=1001,$C107&lt;=1005),AND($C107&gt;=1101,$C107&lt;=1105)),COUNTIFS($C$4:$C$1500,"&gt;=1001",$C$4:$C$1500,"&lt;=1005",Y$4:Y$1500,"&gt;"&amp;Y107)+COUNTIFS($C$4:$C$1500,"&gt;=1101",$C$4:$C$1500,"&lt;=1105",Y$4:Y$1500,"&gt;"&amp;Y107)+1,""))</f>
        <v/>
      </c>
      <c r="AC107" s="94" t="n">
        <v>49.5</v>
      </c>
      <c r="AD107" s="94" t="n">
        <v>33.63</v>
      </c>
      <c r="AE107" s="94" t="n">
        <v>53.25</v>
      </c>
      <c r="AF107" s="94" t="n">
        <v>43.75</v>
      </c>
      <c r="AG107" s="94" t="n">
        <v>38.33</v>
      </c>
      <c r="AH107" s="99">
        <f>IF(AND(AC107&gt;0,AC107&lt;36),1,IF(AND(AC107&gt;=36,AC107&lt;51),2,IF(AND(AC107&gt;=51,AC107&lt;71),3,IF(AND(AC107&gt;=71,AC107&lt;=100),4,))))</f>
        <v/>
      </c>
      <c r="AI107" s="99">
        <f>IF(AND(AD107&gt;0,AD107&lt;41),1,IF(AND(AD107&gt;=41,AD107&lt;56),2,IF(AND(AD107&gt;=56,AD107&lt;71),3,IF(AND(AD107&gt;=71,AD107&lt;=100),4,))))</f>
        <v/>
      </c>
      <c r="AJ107" s="99">
        <f>IF(AND(AE107&gt;0,AE107&lt;41),1,IF(AND(AE107&gt;=41,AE107&lt;56),2,IF(AND(AE107&gt;=56,AE107&lt;71),3,IF(AND(AE107&gt;=71,AE107&lt;=100),4,))))</f>
        <v/>
      </c>
      <c r="AK107" s="99">
        <f>IF(AND(AF107&gt;0,AF107&lt;36),1,IF(AND(AF107&gt;=36,AF107&lt;51),2,IF(AND(AF107&gt;=51,AF107&lt;66),3,IF(AND(AF107&gt;=66,AF107&lt;=100),4,))))</f>
        <v/>
      </c>
      <c r="AL107" s="100">
        <f>IF(AND(AG107&gt;0,AG107&lt;37),1,IF(AND(AG107&gt;=37,AG107&lt;58),2,IF(AND(AG107&gt;=58,AG107&lt;71),3,IF(AND(AG107&gt;=71,AG107&lt;=100),4,))))</f>
        <v/>
      </c>
      <c r="AM107" s="101">
        <f>IF((Y107&lt;&gt;"")*(K107&lt;&gt;""),Y107-K107,"")</f>
        <v/>
      </c>
      <c r="AN107" s="99">
        <f>IF((Z107&lt;&gt;"")*(L107&lt;&gt;""),Z107-L107,"")</f>
        <v/>
      </c>
      <c r="AO107" s="99">
        <f>IF((AA107&lt;&gt;"")*(M107&lt;&gt;""),AA107-M107,"")</f>
        <v/>
      </c>
      <c r="AP107" s="99">
        <f>IF((AB107&lt;&gt;"")*(N107&lt;&gt;""),AB107-N107,"")</f>
        <v/>
      </c>
      <c r="AQ107" s="94">
        <f>IF((AC107&lt;&gt;"")*(O107&lt;&gt;""),AC107-O107,"")</f>
        <v/>
      </c>
      <c r="AR107" s="94">
        <f>IF((AD107&lt;&gt;"")*(P107&lt;&gt;""),AD107-P107,"")</f>
        <v/>
      </c>
      <c r="AS107" s="94">
        <f>IF((AE107&lt;&gt;"")*(Q107&lt;&gt;""),AE107-Q107,"")</f>
        <v/>
      </c>
      <c r="AT107" s="94">
        <f>IF((AF107&lt;&gt;"")*(R107&lt;&gt;""),AF107-R107,"")</f>
        <v/>
      </c>
      <c r="AU107" s="94">
        <f>IF((AG107&lt;&gt;"")*(S107&lt;&gt;""),AG107-S107,"")</f>
        <v/>
      </c>
      <c r="AV107" s="99">
        <f>IF((AH107&lt;&gt;"")*(T107&lt;&gt;""),AH107-T107,"")</f>
        <v/>
      </c>
      <c r="AW107" s="99">
        <f>IF((AI107&lt;&gt;"")*(U107&lt;&gt;""),AI107-U107,"")</f>
        <v/>
      </c>
      <c r="AX107" s="99">
        <f>IF((AJ107&lt;&gt;"")*(V107&lt;&gt;""),AJ107-V107,"")</f>
        <v/>
      </c>
      <c r="AY107" s="99">
        <f>IF((AK107&lt;&gt;"")*(W107&lt;&gt;""),AK107-W107,"")</f>
        <v/>
      </c>
      <c r="AZ107" s="102">
        <f>IF((AL107&lt;&gt;"")*(X107&lt;&gt;""),AL107-X107,"")</f>
        <v/>
      </c>
      <c r="BA107" s="50">
        <f>IFERROR(__xludf.dummyfunction("AI(""Actúa como un tutor académico y dirígete personalmente al estudiante "" &amp; I107 &amp; "" "" &amp; J107 &amp; "" "" &amp; G107 &amp; "" "" &amp; H107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 &amp; ""'. Diferencias por área: Matemáticas ("" &amp; AQ107 &amp; ""), Ciencias Natura"&amp;"les ("" &amp; AR107 &amp; ""), Sociales ("" &amp; AS107 &amp; ""), Lectura Crítica ("" &amp; AT107 &amp; "") e Inglés ("" &amp; AU107 &amp; ""). Variación en posición: grupo ("" &amp; AN107 &amp; ""), grado ("" &amp; AO107 &amp; "") y media ("" &amp; AP107 &amp; ""). Puntajes Primer Simulacro: Global "" &amp; K107 &amp; "", Mat "" &amp; "&amp;"O4 &amp; "", Cien "" &amp; P107 &amp; "", Soc "" &amp; Q107 &amp; "", Lec "" &amp; R107 &amp; "", Ing "" &amp; S107 &amp; "". Puntajes Segundo Simulacro: Global "" &amp; Y107 &amp; "", Mat "" &amp; AC107 &amp; "", Cien "" &amp; AD107 &amp; "", Soc "" &amp; AE107 &amp; "", Lec "" &amp; AF107 &amp; "", Ing "" &amp; AG107 &amp; "". Escribe un mensaje motivador"&amp;" y breve (máximo 4 líneas)."")
"),"=AI(""Actúa como un tutor académico y dirígete personalmente al estudiante "" &amp; I107 &amp; "" "" &amp; J107 &amp; "" "" &amp; G107 &amp; "" "" &amp; H107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 &amp; ""'. Diferencias por área: Matemáticas ("" &amp; AQ107 &amp; ""), Ciencias Natur"&amp;"ales ("" &amp; AR107 &amp; ""), Sociales ("" &amp; AS107 &amp; ""), Lectura Crítica ("" &amp; AT107 &amp; "") e Inglés ("" &amp; AU107 &amp; ""). Variación en posición: grupo ("" &amp; AN107 &amp; ""), grado ("" &amp; AO107 &amp; "") y media ("" &amp; AP107 &amp; ""). Puntajes Primer Simulacro: Global "" &amp; K107 &amp; "", Mat "" &amp;"&amp;" O107 &amp; "", Cien "" &amp; P107 &amp; "", Soc "" &amp; Q107 &amp; "", Lec "" &amp; R107 &amp; "", Ing "" &amp; S107 &amp; "". Puntajes Segundo Simulacro: Global "" &amp; Y107 &amp; "", Mat "" &amp; AC107 &amp; "", Cien "" &amp; AD107 &amp; "", Soc "" &amp; AE107 &amp; "", Lec "" &amp; AF107 &amp; "", Ing "" &amp; AG107 &amp; "". Escribe un mensaje motivado"&amp;"r y breve (máximo 4 líneas)."")
")</f>
        <v/>
      </c>
    </row>
    <row r="108" ht="15.75" customHeight="1" s="42">
      <c r="A108" s="93" t="n"/>
      <c r="B108" s="94" t="inlineStr">
        <is>
          <t>Bachillerato</t>
        </is>
      </c>
      <c r="C108" s="94" t="n">
        <v>603</v>
      </c>
      <c r="D108" s="94" t="n"/>
      <c r="E108" s="95" t="n"/>
      <c r="F108" s="96">
        <f>TRIM(G108&amp;" "&amp;H108&amp;" "&amp;I108&amp;" "&amp;J108)</f>
        <v/>
      </c>
      <c r="G108" s="94" t="inlineStr">
        <is>
          <t>Quintero</t>
        </is>
      </c>
      <c r="H108" s="94" t="inlineStr">
        <is>
          <t>Vélez</t>
        </is>
      </c>
      <c r="I108" s="94" t="inlineStr">
        <is>
          <t>Gerónimo</t>
        </is>
      </c>
      <c r="J108" s="97" t="n"/>
      <c r="K108" s="98">
        <f>IF(SUM(O108:S108)=0, "", ROUND(((O108*3+P108*3+Q108*3+R108*3+S108*1)/13)*5,0))</f>
        <v/>
      </c>
      <c r="L108" s="99">
        <f>IF(OR($C108="",K108=""),"",COUNTIFS($C$4:$C$1500,$C108,K$4:K$1500,"&gt;"&amp;K108)+1)</f>
        <v/>
      </c>
      <c r="M108" s="99">
        <f>IF(OR($C108="",K108=""),"",IF(AND($C108&gt;=1001,$C108&lt;=1005),COUNTIFS($C$4:$C$1500,"&gt;=1001",$C$4:$C$1500,"&lt;=1005",K$4:K$1500,"&gt;"&amp;K108)+1,IF(AND($C108&gt;=1101,$C108&lt;=1105),COUNTIFS($C$4:$C$1500,"&gt;=1101",$C$4:$C$1500,"&lt;=1105",K$4:K$1500,"&gt;"&amp;K108)+1,IF(AND($C108&gt;=901,$C108&lt;=905),COUNTIFS($C$4:$C$1500,"&gt;=901",$C$4:$C$1500,"&lt;=905",K$4:K$1500,"&gt;"&amp;K108)+1,IF(AND($C108&gt;=801,$C108&lt;=805),COUNTIFS($C$4:$C$1500,"&gt;=801",$C$4:$C$1500,"&lt;=805",K$4:K$1500,"&gt;"&amp;K108)+1,IF(AND($C108&gt;=701,$C108&lt;=705),COUNTIFS($C$4:$C$1500,"&gt;=701",$C$4:$C$1500,"&lt;=705",K$4:K$1500,"&gt;"&amp;K108)+1,IF(AND($C108&gt;=601,$C108&lt;=606),COUNTIFS($C$4:$C$1500,"&gt;=601",$C$4:$C$1500,"&lt;=606",K$4:K$1500,"&gt;"&amp;K108)+1,"")))))))</f>
        <v/>
      </c>
      <c r="N108" s="99">
        <f>IF(OR($C108="",K108=""),"",IF(OR(AND($C108&gt;=1001,$C108&lt;=1005),AND($C108&gt;=1101,$C108&lt;=1105)),COUNTIFS($C$4:$C$1500,"&gt;=1001",$C$4:$C$1500,"&lt;=1005",K$4:K$1500,"&gt;"&amp;K108)+COUNTIFS($C$4:$C$1500,"&gt;=1101",$C$4:$C$1500,"&lt;=1105",K$4:K$1500,"&gt;"&amp;K108)+1,""))</f>
        <v/>
      </c>
      <c r="O108" s="94" t="n">
        <v>22.9</v>
      </c>
      <c r="P108" s="94" t="n">
        <v>32.5</v>
      </c>
      <c r="Q108" s="94" t="n">
        <v>40.34</v>
      </c>
      <c r="R108" s="94" t="n">
        <v>38.33</v>
      </c>
      <c r="S108" s="94" t="n">
        <v>27.08</v>
      </c>
      <c r="T108" s="99">
        <f>IF(AND(O108&gt;0,O108&lt;36),1,IF(AND(O108&gt;=36,O108&lt;51),2,IF(AND(O108&gt;=51,O108&lt;71),3,IF(AND(O108&gt;=71,O108&lt;=100),4,))))</f>
        <v/>
      </c>
      <c r="U108" s="99">
        <f>IF(AND(P108&gt;0,P108&lt;41),1,IF(AND(P108&gt;=41,P108&lt;56),2,IF(AND(P108&gt;=56,P108&lt;71),3,IF(AND(P108&gt;=71,P108&lt;=100),4,))))</f>
        <v/>
      </c>
      <c r="V108" s="99">
        <f>IF(AND(Q108&gt;0,Q108&lt;41),1,IF(AND(Q108&gt;=41,Q108&lt;56),2,IF(AND(Q108&gt;=56,Q108&lt;71),3,IF(AND(Q108&gt;=71,Q108&lt;=100),4,))))</f>
        <v/>
      </c>
      <c r="W108" s="99">
        <f>IF(AND(R108&gt;0,R108&lt;36),1,IF(AND(R108&gt;=36,R108&lt;51),2,IF(AND(R108&gt;=51,R108&lt;66),3,IF(AND(R108&gt;=66,R108&lt;=100),4,))))</f>
        <v/>
      </c>
      <c r="X108" s="100">
        <f>IF(AND(S108&gt;0,S108&lt;37),1,IF(AND(S108&gt;=37,S108&lt;58),2,IF(AND(S108&gt;=58,S108&lt;71),3,IF(AND(S108&gt;=71,S108&lt;=100),4,))))</f>
        <v/>
      </c>
      <c r="Y108" s="101">
        <f>IF(SUM(AC108:AG108)=0, "", ROUND(((AC108*3+AD108*3+AE108*3+AF108*3+AG108*1)/13)*5,0))</f>
        <v/>
      </c>
      <c r="Z108" s="99">
        <f>IF(OR($C108="",Y108=""),"",COUNTIFS($C$4:$C$1500,$C108,Y$4:Y$1500,"&gt;"&amp;Y108)+1)</f>
        <v/>
      </c>
      <c r="AA108" s="99">
        <f>IF(OR($C108="",Y108=""),"",IF(AND($C108&gt;=1001,$C108&lt;=1005),COUNTIFS($C$4:$C$1500,"&gt;=1001",$C$4:$C$1500,"&lt;=1005",Y$4:Y$1500,"&gt;"&amp;Y108)+1,IF(AND($C108&gt;=1101,$C108&lt;=1105),COUNTIFS($C$4:$C$1500,"&gt;=1101",$C$4:$C$1500,"&lt;=1105",Y$4:Y$1500,"&gt;"&amp;Y108)+1,IF(AND($C108&gt;=901,$C108&lt;=905),COUNTIFS($C$4:$C$1500,"&gt;=901",$C$4:$C$1500,"&lt;=905",Y$4:Y$1500,"&gt;"&amp;Y108)+1,IF(AND($C108&gt;=801,$C108&lt;=805),COUNTIFS($C$4:$C$1500,"&gt;=801",$C$4:$C$1500,"&lt;=805",Y$4:Y$1500,"&gt;"&amp;Y108)+1,IF(AND($C108&gt;=701,$C108&lt;=705),COUNTIFS($C$4:$C$1500,"&gt;=701",$C$4:$C$1500,"&lt;=705",Y$4:Y$1500,"&gt;"&amp;Y108)+1,IF(AND($C108&gt;=601,$C108&lt;=606),COUNTIFS($C$4:$C$1500,"&gt;=601",$C$4:$C$1500,"&lt;=606",Y$4:Y$1500,"&gt;"&amp;Y108)+1,"")))))))</f>
        <v/>
      </c>
      <c r="AB108" s="99">
        <f>IF(OR($C108="",Y108=""),"",IF(OR(AND($C108&gt;=1001,$C108&lt;=1005),AND($C108&gt;=1101,$C108&lt;=1105)),COUNTIFS($C$4:$C$1500,"&gt;=1001",$C$4:$C$1500,"&lt;=1005",Y$4:Y$1500,"&gt;"&amp;Y108)+COUNTIFS($C$4:$C$1500,"&gt;=1101",$C$4:$C$1500,"&lt;=1105",Y$4:Y$1500,"&gt;"&amp;Y108)+1,""))</f>
        <v/>
      </c>
      <c r="AC108" s="94" t="n">
        <v>41.25</v>
      </c>
      <c r="AD108" s="94" t="n">
        <v>26.19</v>
      </c>
      <c r="AE108" s="94" t="n">
        <v>51.38</v>
      </c>
      <c r="AF108" s="94" t="n">
        <v>35</v>
      </c>
      <c r="AG108" s="94" t="n">
        <v>19.17</v>
      </c>
      <c r="AH108" s="99">
        <f>IF(AND(AC108&gt;0,AC108&lt;36),1,IF(AND(AC108&gt;=36,AC108&lt;51),2,IF(AND(AC108&gt;=51,AC108&lt;71),3,IF(AND(AC108&gt;=71,AC108&lt;=100),4,))))</f>
        <v/>
      </c>
      <c r="AI108" s="99">
        <f>IF(AND(AD108&gt;0,AD108&lt;41),1,IF(AND(AD108&gt;=41,AD108&lt;56),2,IF(AND(AD108&gt;=56,AD108&lt;71),3,IF(AND(AD108&gt;=71,AD108&lt;=100),4,))))</f>
        <v/>
      </c>
      <c r="AJ108" s="99">
        <f>IF(AND(AE108&gt;0,AE108&lt;41),1,IF(AND(AE108&gt;=41,AE108&lt;56),2,IF(AND(AE108&gt;=56,AE108&lt;71),3,IF(AND(AE108&gt;=71,AE108&lt;=100),4,))))</f>
        <v/>
      </c>
      <c r="AK108" s="99">
        <f>IF(AND(AF108&gt;0,AF108&lt;36),1,IF(AND(AF108&gt;=36,AF108&lt;51),2,IF(AND(AF108&gt;=51,AF108&lt;66),3,IF(AND(AF108&gt;=66,AF108&lt;=100),4,))))</f>
        <v/>
      </c>
      <c r="AL108" s="100">
        <f>IF(AND(AG108&gt;0,AG108&lt;37),1,IF(AND(AG108&gt;=37,AG108&lt;58),2,IF(AND(AG108&gt;=58,AG108&lt;71),3,IF(AND(AG108&gt;=71,AG108&lt;=100),4,))))</f>
        <v/>
      </c>
      <c r="AM108" s="101">
        <f>IF((Y108&lt;&gt;"")*(K108&lt;&gt;""),Y108-K108,"")</f>
        <v/>
      </c>
      <c r="AN108" s="99">
        <f>IF((Z108&lt;&gt;"")*(L108&lt;&gt;""),Z108-L108,"")</f>
        <v/>
      </c>
      <c r="AO108" s="99">
        <f>IF((AA108&lt;&gt;"")*(M108&lt;&gt;""),AA108-M108,"")</f>
        <v/>
      </c>
      <c r="AP108" s="99">
        <f>IF((AB108&lt;&gt;"")*(N108&lt;&gt;""),AB108-N108,"")</f>
        <v/>
      </c>
      <c r="AQ108" s="94">
        <f>IF((AC108&lt;&gt;"")*(O108&lt;&gt;""),AC108-O108,"")</f>
        <v/>
      </c>
      <c r="AR108" s="94">
        <f>IF((AD108&lt;&gt;"")*(P108&lt;&gt;""),AD108-P108,"")</f>
        <v/>
      </c>
      <c r="AS108" s="94">
        <f>IF((AE108&lt;&gt;"")*(Q108&lt;&gt;""),AE108-Q108,"")</f>
        <v/>
      </c>
      <c r="AT108" s="94">
        <f>IF((AF108&lt;&gt;"")*(R108&lt;&gt;""),AF108-R108,"")</f>
        <v/>
      </c>
      <c r="AU108" s="94">
        <f>IF((AG108&lt;&gt;"")*(S108&lt;&gt;""),AG108-S108,"")</f>
        <v/>
      </c>
      <c r="AV108" s="99">
        <f>IF((AH108&lt;&gt;"")*(T108&lt;&gt;""),AH108-T108,"")</f>
        <v/>
      </c>
      <c r="AW108" s="99">
        <f>IF((AI108&lt;&gt;"")*(U108&lt;&gt;""),AI108-U108,"")</f>
        <v/>
      </c>
      <c r="AX108" s="99">
        <f>IF((AJ108&lt;&gt;"")*(V108&lt;&gt;""),AJ108-V108,"")</f>
        <v/>
      </c>
      <c r="AY108" s="99">
        <f>IF((AK108&lt;&gt;"")*(W108&lt;&gt;""),AK108-W108,"")</f>
        <v/>
      </c>
      <c r="AZ108" s="102">
        <f>IF((AL108&lt;&gt;"")*(X108&lt;&gt;""),AL108-X108,"")</f>
        <v/>
      </c>
      <c r="BA108" s="50">
        <f>IFERROR(__xludf.dummyfunction("AI(""Actúa como un tutor académico y dirígete personalmente al estudiante "" &amp; I108 &amp; "" "" &amp; J108 &amp; "" "" &amp; G108 &amp; "" "" &amp; H108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 &amp; ""'. Diferencias por área: Matemáticas ("" &amp; AQ108 &amp; ""), Ciencias Natura"&amp;"les ("" &amp; AR108 &amp; ""), Sociales ("" &amp; AS108 &amp; ""), Lectura Crítica ("" &amp; AT108 &amp; "") e Inglés ("" &amp; AU108 &amp; ""). Variación en posición: grupo ("" &amp; AN108 &amp; ""), grado ("" &amp; AO108 &amp; "") y media ("" &amp; AP108 &amp; ""). Puntajes Primer Simulacro: Global "" &amp; K108 &amp; "", Mat "" &amp; "&amp;"O4 &amp; "", Cien "" &amp; P108 &amp; "", Soc "" &amp; Q108 &amp; "", Lec "" &amp; R108 &amp; "", Ing "" &amp; S108 &amp; "". Puntajes Segundo Simulacro: Global "" &amp; Y108 &amp; "", Mat "" &amp; AC108 &amp; "", Cien "" &amp; AD108 &amp; "", Soc "" &amp; AE108 &amp; "", Lec "" &amp; AF108 &amp; "", Ing "" &amp; AG108 &amp; "". Escribe un mensaje motivador"&amp;" y breve (máximo 4 líneas)."")
"),"=AI(""Actúa como un tutor académico y dirígete personalmente al estudiante "" &amp; I108 &amp; "" "" &amp; J108 &amp; "" "" &amp; G108 &amp; "" "" &amp; H108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 &amp; ""'. Diferencias por área: Matemáticas ("" &amp; AQ108 &amp; ""), Ciencias Natur"&amp;"ales ("" &amp; AR108 &amp; ""), Sociales ("" &amp; AS108 &amp; ""), Lectura Crítica ("" &amp; AT108 &amp; "") e Inglés ("" &amp; AU108 &amp; ""). Variación en posición: grupo ("" &amp; AN108 &amp; ""), grado ("" &amp; AO108 &amp; "") y media ("" &amp; AP108 &amp; ""). Puntajes Primer Simulacro: Global "" &amp; K108 &amp; "", Mat "" &amp;"&amp;" O108 &amp; "", Cien "" &amp; P108 &amp; "", Soc "" &amp; Q108 &amp; "", Lec "" &amp; R108 &amp; "", Ing "" &amp; S108 &amp; "". Puntajes Segundo Simulacro: Global "" &amp; Y108 &amp; "", Mat "" &amp; AC108 &amp; "", Cien "" &amp; AD108 &amp; "", Soc "" &amp; AE108 &amp; "", Lec "" &amp; AF108 &amp; "", Ing "" &amp; AG108 &amp; "". Escribe un mensaje motivado"&amp;"r y breve (máximo 4 líneas)."")
")</f>
        <v/>
      </c>
    </row>
    <row r="109" ht="15.75" customHeight="1" s="42">
      <c r="A109" s="93" t="n"/>
      <c r="B109" s="94" t="inlineStr">
        <is>
          <t>Bachillerato</t>
        </is>
      </c>
      <c r="C109" s="94" t="n">
        <v>603</v>
      </c>
      <c r="D109" s="94" t="n"/>
      <c r="E109" s="95" t="n"/>
      <c r="F109" s="96">
        <f>TRIM(G109&amp;" "&amp;H109&amp;" "&amp;I109&amp;" "&amp;J109)</f>
        <v/>
      </c>
      <c r="G109" s="94" t="inlineStr">
        <is>
          <t>Quiroz</t>
        </is>
      </c>
      <c r="H109" s="94" t="inlineStr">
        <is>
          <t>Garces</t>
        </is>
      </c>
      <c r="I109" s="94" t="inlineStr">
        <is>
          <t>Michell</t>
        </is>
      </c>
      <c r="J109" s="97" t="inlineStr">
        <is>
          <t>Dahiana</t>
        </is>
      </c>
      <c r="K109" s="98">
        <f>IF(SUM(O109:S109)=0, "", ROUND(((O109*3+P109*3+Q109*3+R109*3+S109*1)/13)*5,0))</f>
        <v/>
      </c>
      <c r="L109" s="99">
        <f>IF(OR($C109="",K109=""),"",COUNTIFS($C$4:$C$1500,$C109,K$4:K$1500,"&gt;"&amp;K109)+1)</f>
        <v/>
      </c>
      <c r="M109" s="99">
        <f>IF(OR($C109="",K109=""),"",IF(AND($C109&gt;=1001,$C109&lt;=1005),COUNTIFS($C$4:$C$1500,"&gt;=1001",$C$4:$C$1500,"&lt;=1005",K$4:K$1500,"&gt;"&amp;K109)+1,IF(AND($C109&gt;=1101,$C109&lt;=1105),COUNTIFS($C$4:$C$1500,"&gt;=1101",$C$4:$C$1500,"&lt;=1105",K$4:K$1500,"&gt;"&amp;K109)+1,IF(AND($C109&gt;=901,$C109&lt;=905),COUNTIFS($C$4:$C$1500,"&gt;=901",$C$4:$C$1500,"&lt;=905",K$4:K$1500,"&gt;"&amp;K109)+1,IF(AND($C109&gt;=801,$C109&lt;=805),COUNTIFS($C$4:$C$1500,"&gt;=801",$C$4:$C$1500,"&lt;=805",K$4:K$1500,"&gt;"&amp;K109)+1,IF(AND($C109&gt;=701,$C109&lt;=705),COUNTIFS($C$4:$C$1500,"&gt;=701",$C$4:$C$1500,"&lt;=705",K$4:K$1500,"&gt;"&amp;K109)+1,IF(AND($C109&gt;=601,$C109&lt;=606),COUNTIFS($C$4:$C$1500,"&gt;=601",$C$4:$C$1500,"&lt;=606",K$4:K$1500,"&gt;"&amp;K109)+1,"")))))))</f>
        <v/>
      </c>
      <c r="N109" s="99">
        <f>IF(OR($C109="",K109=""),"",IF(OR(AND($C109&gt;=1001,$C109&lt;=1005),AND($C109&gt;=1101,$C109&lt;=1105)),COUNTIFS($C$4:$C$1500,"&gt;=1001",$C$4:$C$1500,"&lt;=1005",K$4:K$1500,"&gt;"&amp;K109)+COUNTIFS($C$4:$C$1500,"&gt;=1101",$C$4:$C$1500,"&lt;=1105",K$4:K$1500,"&gt;"&amp;K109)+1,""))</f>
        <v/>
      </c>
      <c r="O109" s="94" t="n">
        <v>34.1</v>
      </c>
      <c r="P109" s="94" t="n">
        <v>72.5</v>
      </c>
      <c r="Q109" s="94" t="n">
        <v>20.17</v>
      </c>
      <c r="R109" s="94" t="n">
        <v>38.33</v>
      </c>
      <c r="S109" s="94" t="n">
        <v>59.58</v>
      </c>
      <c r="T109" s="99">
        <f>IF(AND(O109&gt;0,O109&lt;36),1,IF(AND(O109&gt;=36,O109&lt;51),2,IF(AND(O109&gt;=51,O109&lt;71),3,IF(AND(O109&gt;=71,O109&lt;=100),4,))))</f>
        <v/>
      </c>
      <c r="U109" s="99">
        <f>IF(AND(P109&gt;0,P109&lt;41),1,IF(AND(P109&gt;=41,P109&lt;56),2,IF(AND(P109&gt;=56,P109&lt;71),3,IF(AND(P109&gt;=71,P109&lt;=100),4,))))</f>
        <v/>
      </c>
      <c r="V109" s="99">
        <f>IF(AND(Q109&gt;0,Q109&lt;41),1,IF(AND(Q109&gt;=41,Q109&lt;56),2,IF(AND(Q109&gt;=56,Q109&lt;71),3,IF(AND(Q109&gt;=71,Q109&lt;=100),4,))))</f>
        <v/>
      </c>
      <c r="W109" s="99">
        <f>IF(AND(R109&gt;0,R109&lt;36),1,IF(AND(R109&gt;=36,R109&lt;51),2,IF(AND(R109&gt;=51,R109&lt;66),3,IF(AND(R109&gt;=66,R109&lt;=100),4,))))</f>
        <v/>
      </c>
      <c r="X109" s="100">
        <f>IF(AND(S109&gt;0,S109&lt;37),1,IF(AND(S109&gt;=37,S109&lt;58),2,IF(AND(S109&gt;=58,S109&lt;71),3,IF(AND(S109&gt;=71,S109&lt;=100),4,))))</f>
        <v/>
      </c>
      <c r="Y109" s="101">
        <f>IF(SUM(AC109:AG109)=0, "", ROUND(((AC109*3+AD109*3+AE109*3+AF109*3+AG109*1)/13)*5,0))</f>
        <v/>
      </c>
      <c r="Z109" s="99">
        <f>IF(OR($C109="",Y109=""),"",COUNTIFS($C$4:$C$1500,$C109,Y$4:Y$1500,"&gt;"&amp;Y109)+1)</f>
        <v/>
      </c>
      <c r="AA109" s="99">
        <f>IF(OR($C109="",Y109=""),"",IF(AND($C109&gt;=1001,$C109&lt;=1005),COUNTIFS($C$4:$C$1500,"&gt;=1001",$C$4:$C$1500,"&lt;=1005",Y$4:Y$1500,"&gt;"&amp;Y109)+1,IF(AND($C109&gt;=1101,$C109&lt;=1105),COUNTIFS($C$4:$C$1500,"&gt;=1101",$C$4:$C$1500,"&lt;=1105",Y$4:Y$1500,"&gt;"&amp;Y109)+1,IF(AND($C109&gt;=901,$C109&lt;=905),COUNTIFS($C$4:$C$1500,"&gt;=901",$C$4:$C$1500,"&lt;=905",Y$4:Y$1500,"&gt;"&amp;Y109)+1,IF(AND($C109&gt;=801,$C109&lt;=805),COUNTIFS($C$4:$C$1500,"&gt;=801",$C$4:$C$1500,"&lt;=805",Y$4:Y$1500,"&gt;"&amp;Y109)+1,IF(AND($C109&gt;=701,$C109&lt;=705),COUNTIFS($C$4:$C$1500,"&gt;=701",$C$4:$C$1500,"&lt;=705",Y$4:Y$1500,"&gt;"&amp;Y109)+1,IF(AND($C109&gt;=601,$C109&lt;=606),COUNTIFS($C$4:$C$1500,"&gt;=601",$C$4:$C$1500,"&lt;=606",Y$4:Y$1500,"&gt;"&amp;Y109)+1,"")))))))</f>
        <v/>
      </c>
      <c r="AB109" s="99">
        <f>IF(OR($C109="",Y109=""),"",IF(OR(AND($C109&gt;=1001,$C109&lt;=1005),AND($C109&gt;=1101,$C109&lt;=1105)),COUNTIFS($C$4:$C$1500,"&gt;=1001",$C$4:$C$1500,"&lt;=1005",Y$4:Y$1500,"&gt;"&amp;Y109)+COUNTIFS($C$4:$C$1500,"&gt;=1101",$C$4:$C$1500,"&lt;=1105",Y$4:Y$1500,"&gt;"&amp;Y109)+1,""))</f>
        <v/>
      </c>
      <c r="AC109" s="94" t="n">
        <v>57.75</v>
      </c>
      <c r="AD109" s="94" t="n">
        <v>57.14</v>
      </c>
      <c r="AE109" s="94" t="n">
        <v>47.25</v>
      </c>
      <c r="AF109" s="94" t="n">
        <v>61.25</v>
      </c>
      <c r="AG109" s="94" t="n">
        <v>43.13</v>
      </c>
      <c r="AH109" s="99">
        <f>IF(AND(AC109&gt;0,AC109&lt;36),1,IF(AND(AC109&gt;=36,AC109&lt;51),2,IF(AND(AC109&gt;=51,AC109&lt;71),3,IF(AND(AC109&gt;=71,AC109&lt;=100),4,))))</f>
        <v/>
      </c>
      <c r="AI109" s="99">
        <f>IF(AND(AD109&gt;0,AD109&lt;41),1,IF(AND(AD109&gt;=41,AD109&lt;56),2,IF(AND(AD109&gt;=56,AD109&lt;71),3,IF(AND(AD109&gt;=71,AD109&lt;=100),4,))))</f>
        <v/>
      </c>
      <c r="AJ109" s="99">
        <f>IF(AND(AE109&gt;0,AE109&lt;41),1,IF(AND(AE109&gt;=41,AE109&lt;56),2,IF(AND(AE109&gt;=56,AE109&lt;71),3,IF(AND(AE109&gt;=71,AE109&lt;=100),4,))))</f>
        <v/>
      </c>
      <c r="AK109" s="99">
        <f>IF(AND(AF109&gt;0,AF109&lt;36),1,IF(AND(AF109&gt;=36,AF109&lt;51),2,IF(AND(AF109&gt;=51,AF109&lt;66),3,IF(AND(AF109&gt;=66,AF109&lt;=100),4,))))</f>
        <v/>
      </c>
      <c r="AL109" s="100">
        <f>IF(AND(AG109&gt;0,AG109&lt;37),1,IF(AND(AG109&gt;=37,AG109&lt;58),2,IF(AND(AG109&gt;=58,AG109&lt;71),3,IF(AND(AG109&gt;=71,AG109&lt;=100),4,))))</f>
        <v/>
      </c>
      <c r="AM109" s="101">
        <f>IF((Y109&lt;&gt;"")*(K109&lt;&gt;""),Y109-K109,"")</f>
        <v/>
      </c>
      <c r="AN109" s="99">
        <f>IF((Z109&lt;&gt;"")*(L109&lt;&gt;""),Z109-L109,"")</f>
        <v/>
      </c>
      <c r="AO109" s="99">
        <f>IF((AA109&lt;&gt;"")*(M109&lt;&gt;""),AA109-M109,"")</f>
        <v/>
      </c>
      <c r="AP109" s="99">
        <f>IF((AB109&lt;&gt;"")*(N109&lt;&gt;""),AB109-N109,"")</f>
        <v/>
      </c>
      <c r="AQ109" s="94">
        <f>IF((AC109&lt;&gt;"")*(O109&lt;&gt;""),AC109-O109,"")</f>
        <v/>
      </c>
      <c r="AR109" s="94">
        <f>IF((AD109&lt;&gt;"")*(P109&lt;&gt;""),AD109-P109,"")</f>
        <v/>
      </c>
      <c r="AS109" s="94">
        <f>IF((AE109&lt;&gt;"")*(Q109&lt;&gt;""),AE109-Q109,"")</f>
        <v/>
      </c>
      <c r="AT109" s="94">
        <f>IF((AF109&lt;&gt;"")*(R109&lt;&gt;""),AF109-R109,"")</f>
        <v/>
      </c>
      <c r="AU109" s="94">
        <f>IF((AG109&lt;&gt;"")*(S109&lt;&gt;""),AG109-S109,"")</f>
        <v/>
      </c>
      <c r="AV109" s="99">
        <f>IF((AH109&lt;&gt;"")*(T109&lt;&gt;""),AH109-T109,"")</f>
        <v/>
      </c>
      <c r="AW109" s="99">
        <f>IF((AI109&lt;&gt;"")*(U109&lt;&gt;""),AI109-U109,"")</f>
        <v/>
      </c>
      <c r="AX109" s="99">
        <f>IF((AJ109&lt;&gt;"")*(V109&lt;&gt;""),AJ109-V109,"")</f>
        <v/>
      </c>
      <c r="AY109" s="99">
        <f>IF((AK109&lt;&gt;"")*(W109&lt;&gt;""),AK109-W109,"")</f>
        <v/>
      </c>
      <c r="AZ109" s="102">
        <f>IF((AL109&lt;&gt;"")*(X109&lt;&gt;""),AL109-X109,"")</f>
        <v/>
      </c>
      <c r="BA109" s="50">
        <f>IFERROR(__xludf.dummyfunction("AI(""Actúa como un tutor académico y dirígete personalmente al estudiante "" &amp; I109 &amp; "" "" &amp; J109 &amp; "" "" &amp; G109 &amp; "" "" &amp; H109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 &amp; ""'. Diferencias por área: Matemáticas ("" &amp; AQ109 &amp; ""), Ciencias Natura"&amp;"les ("" &amp; AR109 &amp; ""), Sociales ("" &amp; AS109 &amp; ""), Lectura Crítica ("" &amp; AT109 &amp; "") e Inglés ("" &amp; AU109 &amp; ""). Variación en posición: grupo ("" &amp; AN109 &amp; ""), grado ("" &amp; AO109 &amp; "") y media ("" &amp; AP109 &amp; ""). Puntajes Primer Simulacro: Global "" &amp; K109 &amp; "", Mat "" &amp; "&amp;"O4 &amp; "", Cien "" &amp; P109 &amp; "", Soc "" &amp; Q109 &amp; "", Lec "" &amp; R109 &amp; "", Ing "" &amp; S109 &amp; "". Puntajes Segundo Simulacro: Global "" &amp; Y109 &amp; "", Mat "" &amp; AC109 &amp; "", Cien "" &amp; AD109 &amp; "", Soc "" &amp; AE109 &amp; "", Lec "" &amp; AF109 &amp; "", Ing "" &amp; AG109 &amp; "". Escribe un mensaje motivador"&amp;" y breve (máximo 4 líneas)."")
"),"=AI(""Actúa como un tutor académico y dirígete personalmente al estudiante "" &amp; I109 &amp; "" "" &amp; J109 &amp; "" "" &amp; G109 &amp; "" "" &amp; H109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 &amp; ""'. Diferencias por área: Matemáticas ("" &amp; AQ109 &amp; ""), Ciencias Natur"&amp;"ales ("" &amp; AR109 &amp; ""), Sociales ("" &amp; AS109 &amp; ""), Lectura Crítica ("" &amp; AT109 &amp; "") e Inglés ("" &amp; AU109 &amp; ""). Variación en posición: grupo ("" &amp; AN109 &amp; ""), grado ("" &amp; AO109 &amp; "") y media ("" &amp; AP109 &amp; ""). Puntajes Primer Simulacro: Global "" &amp; K109 &amp; "", Mat "" &amp;"&amp;" O109 &amp; "", Cien "" &amp; P109 &amp; "", Soc "" &amp; Q109 &amp; "", Lec "" &amp; R109 &amp; "", Ing "" &amp; S109 &amp; "". Puntajes Segundo Simulacro: Global "" &amp; Y109 &amp; "", Mat "" &amp; AC109 &amp; "", Cien "" &amp; AD109 &amp; "", Soc "" &amp; AE109 &amp; "", Lec "" &amp; AF109 &amp; "", Ing "" &amp; AG109 &amp; "". Escribe un mensaje motivado"&amp;"r y breve (máximo 4 líneas)."")
")</f>
        <v/>
      </c>
    </row>
    <row r="110" ht="15.75" customHeight="1" s="42">
      <c r="A110" s="93" t="n"/>
      <c r="B110" s="94" t="inlineStr">
        <is>
          <t>Bachillerato</t>
        </is>
      </c>
      <c r="C110" s="94" t="n">
        <v>603</v>
      </c>
      <c r="D110" s="94" t="n"/>
      <c r="E110" s="95" t="n"/>
      <c r="F110" s="96">
        <f>TRIM(G110&amp;" "&amp;H110&amp;" "&amp;I110&amp;" "&amp;J110)</f>
        <v/>
      </c>
      <c r="G110" s="94" t="inlineStr">
        <is>
          <t>Rodríguez</t>
        </is>
      </c>
      <c r="H110" s="94" t="inlineStr">
        <is>
          <t>Campo</t>
        </is>
      </c>
      <c r="I110" s="94" t="inlineStr">
        <is>
          <t>Mariángel</t>
        </is>
      </c>
      <c r="J110" s="97" t="n"/>
      <c r="K110" s="98">
        <f>IF(SUM(O110:S110)=0, "", ROUND(((O110*3+P110*3+Q110*3+R110*3+S110*1)/13)*5,0))</f>
        <v/>
      </c>
      <c r="L110" s="99">
        <f>IF(OR($C110="",K110=""),"",COUNTIFS($C$4:$C$1500,$C110,K$4:K$1500,"&gt;"&amp;K110)+1)</f>
        <v/>
      </c>
      <c r="M110" s="99">
        <f>IF(OR($C110="",K110=""),"",IF(AND($C110&gt;=1001,$C110&lt;=1005),COUNTIFS($C$4:$C$1500,"&gt;=1001",$C$4:$C$1500,"&lt;=1005",K$4:K$1500,"&gt;"&amp;K110)+1,IF(AND($C110&gt;=1101,$C110&lt;=1105),COUNTIFS($C$4:$C$1500,"&gt;=1101",$C$4:$C$1500,"&lt;=1105",K$4:K$1500,"&gt;"&amp;K110)+1,IF(AND($C110&gt;=901,$C110&lt;=905),COUNTIFS($C$4:$C$1500,"&gt;=901",$C$4:$C$1500,"&lt;=905",K$4:K$1500,"&gt;"&amp;K110)+1,IF(AND($C110&gt;=801,$C110&lt;=805),COUNTIFS($C$4:$C$1500,"&gt;=801",$C$4:$C$1500,"&lt;=805",K$4:K$1500,"&gt;"&amp;K110)+1,IF(AND($C110&gt;=701,$C110&lt;=705),COUNTIFS($C$4:$C$1500,"&gt;=701",$C$4:$C$1500,"&lt;=705",K$4:K$1500,"&gt;"&amp;K110)+1,IF(AND($C110&gt;=601,$C110&lt;=606),COUNTIFS($C$4:$C$1500,"&gt;=601",$C$4:$C$1500,"&lt;=606",K$4:K$1500,"&gt;"&amp;K110)+1,"")))))))</f>
        <v/>
      </c>
      <c r="N110" s="99">
        <f>IF(OR($C110="",K110=""),"",IF(OR(AND($C110&gt;=1001,$C110&lt;=1005),AND($C110&gt;=1101,$C110&lt;=1105)),COUNTIFS($C$4:$C$1500,"&gt;=1001",$C$4:$C$1500,"&lt;=1005",K$4:K$1500,"&gt;"&amp;K110)+COUNTIFS($C$4:$C$1500,"&gt;=1101",$C$4:$C$1500,"&lt;=1105",K$4:K$1500,"&gt;"&amp;K110)+1,""))</f>
        <v/>
      </c>
      <c r="O110" s="94" t="n">
        <v>32.61</v>
      </c>
      <c r="P110" s="94" t="n">
        <v>42.92</v>
      </c>
      <c r="Q110" s="94" t="n">
        <v>28.99</v>
      </c>
      <c r="R110" s="94" t="n">
        <v>23.96</v>
      </c>
      <c r="S110" s="94" t="n">
        <v>21.67</v>
      </c>
      <c r="T110" s="99">
        <f>IF(AND(O110&gt;0,O110&lt;36),1,IF(AND(O110&gt;=36,O110&lt;51),2,IF(AND(O110&gt;=51,O110&lt;71),3,IF(AND(O110&gt;=71,O110&lt;=100),4,))))</f>
        <v/>
      </c>
      <c r="U110" s="99">
        <f>IF(AND(P110&gt;0,P110&lt;41),1,IF(AND(P110&gt;=41,P110&lt;56),2,IF(AND(P110&gt;=56,P110&lt;71),3,IF(AND(P110&gt;=71,P110&lt;=100),4,))))</f>
        <v/>
      </c>
      <c r="V110" s="99">
        <f>IF(AND(Q110&gt;0,Q110&lt;41),1,IF(AND(Q110&gt;=41,Q110&lt;56),2,IF(AND(Q110&gt;=56,Q110&lt;71),3,IF(AND(Q110&gt;=71,Q110&lt;=100),4,))))</f>
        <v/>
      </c>
      <c r="W110" s="99">
        <f>IF(AND(R110&gt;0,R110&lt;36),1,IF(AND(R110&gt;=36,R110&lt;51),2,IF(AND(R110&gt;=51,R110&lt;66),3,IF(AND(R110&gt;=66,R110&lt;=100),4,))))</f>
        <v/>
      </c>
      <c r="X110" s="100">
        <f>IF(AND(S110&gt;0,S110&lt;37),1,IF(AND(S110&gt;=37,S110&lt;58),2,IF(AND(S110&gt;=58,S110&lt;71),3,IF(AND(S110&gt;=71,S110&lt;=100),4,))))</f>
        <v/>
      </c>
      <c r="Y110" s="101">
        <f>IF(SUM(AC110:AG110)=0, "", ROUND(((AC110*3+AD110*3+AE110*3+AF110*3+AG110*1)/13)*5,0))</f>
        <v/>
      </c>
      <c r="Z110" s="99">
        <f>IF(OR($C110="",Y110=""),"",COUNTIFS($C$4:$C$1500,$C110,Y$4:Y$1500,"&gt;"&amp;Y110)+1)</f>
        <v/>
      </c>
      <c r="AA110" s="99">
        <f>IF(OR($C110="",Y110=""),"",IF(AND($C110&gt;=1001,$C110&lt;=1005),COUNTIFS($C$4:$C$1500,"&gt;=1001",$C$4:$C$1500,"&lt;=1005",Y$4:Y$1500,"&gt;"&amp;Y110)+1,IF(AND($C110&gt;=1101,$C110&lt;=1105),COUNTIFS($C$4:$C$1500,"&gt;=1101",$C$4:$C$1500,"&lt;=1105",Y$4:Y$1500,"&gt;"&amp;Y110)+1,IF(AND($C110&gt;=901,$C110&lt;=905),COUNTIFS($C$4:$C$1500,"&gt;=901",$C$4:$C$1500,"&lt;=905",Y$4:Y$1500,"&gt;"&amp;Y110)+1,IF(AND($C110&gt;=801,$C110&lt;=805),COUNTIFS($C$4:$C$1500,"&gt;=801",$C$4:$C$1500,"&lt;=805",Y$4:Y$1500,"&gt;"&amp;Y110)+1,IF(AND($C110&gt;=701,$C110&lt;=705),COUNTIFS($C$4:$C$1500,"&gt;=701",$C$4:$C$1500,"&lt;=705",Y$4:Y$1500,"&gt;"&amp;Y110)+1,IF(AND($C110&gt;=601,$C110&lt;=606),COUNTIFS($C$4:$C$1500,"&gt;=601",$C$4:$C$1500,"&lt;=606",Y$4:Y$1500,"&gt;"&amp;Y110)+1,"")))))))</f>
        <v/>
      </c>
      <c r="AB110" s="99">
        <f>IF(OR($C110="",Y110=""),"",IF(OR(AND($C110&gt;=1001,$C110&lt;=1005),AND($C110&gt;=1101,$C110&lt;=1105)),COUNTIFS($C$4:$C$1500,"&gt;=1001",$C$4:$C$1500,"&lt;=1005",Y$4:Y$1500,"&gt;"&amp;Y110)+COUNTIFS($C$4:$C$1500,"&gt;=1101",$C$4:$C$1500,"&lt;=1105",Y$4:Y$1500,"&gt;"&amp;Y110)+1,""))</f>
        <v/>
      </c>
      <c r="AC110" s="94" t="n">
        <v>38.5</v>
      </c>
      <c r="AD110" s="94" t="n">
        <v>29.46</v>
      </c>
      <c r="AE110" s="94" t="n">
        <v>50.25</v>
      </c>
      <c r="AF110" s="94" t="n">
        <v>30.63</v>
      </c>
      <c r="AG110" s="94" t="n">
        <v>43.13</v>
      </c>
      <c r="AH110" s="99">
        <f>IF(AND(AC110&gt;0,AC110&lt;36),1,IF(AND(AC110&gt;=36,AC110&lt;51),2,IF(AND(AC110&gt;=51,AC110&lt;71),3,IF(AND(AC110&gt;=71,AC110&lt;=100),4,))))</f>
        <v/>
      </c>
      <c r="AI110" s="99">
        <f>IF(AND(AD110&gt;0,AD110&lt;41),1,IF(AND(AD110&gt;=41,AD110&lt;56),2,IF(AND(AD110&gt;=56,AD110&lt;71),3,IF(AND(AD110&gt;=71,AD110&lt;=100),4,))))</f>
        <v/>
      </c>
      <c r="AJ110" s="99">
        <f>IF(AND(AE110&gt;0,AE110&lt;41),1,IF(AND(AE110&gt;=41,AE110&lt;56),2,IF(AND(AE110&gt;=56,AE110&lt;71),3,IF(AND(AE110&gt;=71,AE110&lt;=100),4,))))</f>
        <v/>
      </c>
      <c r="AK110" s="99">
        <f>IF(AND(AF110&gt;0,AF110&lt;36),1,IF(AND(AF110&gt;=36,AF110&lt;51),2,IF(AND(AF110&gt;=51,AF110&lt;66),3,IF(AND(AF110&gt;=66,AF110&lt;=100),4,))))</f>
        <v/>
      </c>
      <c r="AL110" s="100">
        <f>IF(AND(AG110&gt;0,AG110&lt;37),1,IF(AND(AG110&gt;=37,AG110&lt;58),2,IF(AND(AG110&gt;=58,AG110&lt;71),3,IF(AND(AG110&gt;=71,AG110&lt;=100),4,))))</f>
        <v/>
      </c>
      <c r="AM110" s="101">
        <f>IF((Y110&lt;&gt;"")*(K110&lt;&gt;""),Y110-K110,"")</f>
        <v/>
      </c>
      <c r="AN110" s="99">
        <f>IF((Z110&lt;&gt;"")*(L110&lt;&gt;""),Z110-L110,"")</f>
        <v/>
      </c>
      <c r="AO110" s="99">
        <f>IF((AA110&lt;&gt;"")*(M110&lt;&gt;""),AA110-M110,"")</f>
        <v/>
      </c>
      <c r="AP110" s="99">
        <f>IF((AB110&lt;&gt;"")*(N110&lt;&gt;""),AB110-N110,"")</f>
        <v/>
      </c>
      <c r="AQ110" s="94">
        <f>IF((AC110&lt;&gt;"")*(O110&lt;&gt;""),AC110-O110,"")</f>
        <v/>
      </c>
      <c r="AR110" s="94">
        <f>IF((AD110&lt;&gt;"")*(P110&lt;&gt;""),AD110-P110,"")</f>
        <v/>
      </c>
      <c r="AS110" s="94">
        <f>IF((AE110&lt;&gt;"")*(Q110&lt;&gt;""),AE110-Q110,"")</f>
        <v/>
      </c>
      <c r="AT110" s="94">
        <f>IF((AF110&lt;&gt;"")*(R110&lt;&gt;""),AF110-R110,"")</f>
        <v/>
      </c>
      <c r="AU110" s="94">
        <f>IF((AG110&lt;&gt;"")*(S110&lt;&gt;""),AG110-S110,"")</f>
        <v/>
      </c>
      <c r="AV110" s="99">
        <f>IF((AH110&lt;&gt;"")*(T110&lt;&gt;""),AH110-T110,"")</f>
        <v/>
      </c>
      <c r="AW110" s="99">
        <f>IF((AI110&lt;&gt;"")*(U110&lt;&gt;""),AI110-U110,"")</f>
        <v/>
      </c>
      <c r="AX110" s="99">
        <f>IF((AJ110&lt;&gt;"")*(V110&lt;&gt;""),AJ110-V110,"")</f>
        <v/>
      </c>
      <c r="AY110" s="99">
        <f>IF((AK110&lt;&gt;"")*(W110&lt;&gt;""),AK110-W110,"")</f>
        <v/>
      </c>
      <c r="AZ110" s="102">
        <f>IF((AL110&lt;&gt;"")*(X110&lt;&gt;""),AL110-X110,"")</f>
        <v/>
      </c>
      <c r="BA110" s="50">
        <f>IFERROR(__xludf.dummyfunction("AI(""Actúa como un tutor académico y dirígete personalmente al estudiante "" &amp; I110 &amp; "" "" &amp; J110 &amp; "" "" &amp; G110 &amp; "" "" &amp; H110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AM110 &amp; ""'. Diferencias por área: Matemáticas ("" &amp; AQ110 &amp; ""), Ciencias Natura"&amp;"les ("" &amp; AR110 &amp; ""), Sociales ("" &amp; AS110 &amp; ""), Lectura Crítica ("" &amp; AT110 &amp; "") e Inglés ("" &amp; AU110 &amp; ""). Variación en posición: grupo ("" &amp; AN110 &amp; ""), grado ("" &amp; AO110 &amp; "") y media ("" &amp; AP110 &amp; ""). Puntajes Primer Simulacro: Global "" &amp; K110 &amp; "", Mat "" &amp; "&amp;"O4 &amp; "", Cien "" &amp; P110 &amp; "", Soc "" &amp; Q110 &amp; "", Lec "" &amp; R110 &amp; "", Ing "" &amp; S110 &amp; "". Puntajes Segundo Simulacro: Global "" &amp; Y110 &amp; "", Mat "" &amp; AC110 &amp; "", Cien "" &amp; AD110 &amp; "", Soc "" &amp; AE110 &amp; "", Lec "" &amp; AF110 &amp; "", Ing "" &amp; AG110 &amp; "". Escribe un mensaje motivador"&amp;" y breve (máximo 4 líneas)."")
"),"=AI(""Actúa como un tutor académico y dirígete personalmente al estudiante "" &amp; I110 &amp; "" "" &amp; J110 &amp; "" "" &amp; G110 &amp; "" "" &amp; H110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AM110 &amp; ""'. Diferencias por área: Matemáticas ("" &amp; AQ110 &amp; ""), Ciencias Natur"&amp;"ales ("" &amp; AR110 &amp; ""), Sociales ("" &amp; AS110 &amp; ""), Lectura Crítica ("" &amp; AT110 &amp; "") e Inglés ("" &amp; AU110 &amp; ""). Variación en posición: grupo ("" &amp; AN110 &amp; ""), grado ("" &amp; AO110 &amp; "") y media ("" &amp; AP110 &amp; ""). Puntajes Primer Simulacro: Global "" &amp; K110 &amp; "", Mat "" &amp;"&amp;" O110 &amp; "", Cien "" &amp; P110 &amp; "", Soc "" &amp; Q110 &amp; "", Lec "" &amp; R110 &amp; "", Ing "" &amp; S110 &amp; "". Puntajes Segundo Simulacro: Global "" &amp; Y110 &amp; "", Mat "" &amp; AC110 &amp; "", Cien "" &amp; AD110 &amp; "", Soc "" &amp; AE110 &amp; "", Lec "" &amp; AF110 &amp; "", Ing "" &amp; AG110 &amp; "". Escribe un mensaje motivado"&amp;"r y breve (máximo 4 líneas)."")
")</f>
        <v/>
      </c>
    </row>
    <row r="111" ht="15.75" customHeight="1" s="42">
      <c r="A111" s="93" t="n"/>
      <c r="B111" s="94" t="inlineStr">
        <is>
          <t>Bachillerato</t>
        </is>
      </c>
      <c r="C111" s="94" t="n">
        <v>605</v>
      </c>
      <c r="D111" s="94" t="n"/>
      <c r="E111" s="95" t="n"/>
      <c r="F111" s="96">
        <f>TRIM(G111&amp;" "&amp;H111&amp;" "&amp;I111&amp;" "&amp;J111)</f>
        <v/>
      </c>
      <c r="G111" s="94" t="inlineStr">
        <is>
          <t>Roldan</t>
        </is>
      </c>
      <c r="H111" s="94" t="inlineStr">
        <is>
          <t>Puerta</t>
        </is>
      </c>
      <c r="I111" s="94" t="inlineStr">
        <is>
          <t>Andrés</t>
        </is>
      </c>
      <c r="J111" s="97" t="inlineStr">
        <is>
          <t>Felipe</t>
        </is>
      </c>
      <c r="K111" s="98">
        <f>IF(SUM(O111:S111)=0, "", ROUND(((O111*3+P111*3+Q111*3+R111*3+S111*1)/13)*5,0))</f>
        <v/>
      </c>
      <c r="L111" s="99">
        <f>IF(OR($C111="",K111=""),"",COUNTIFS($C$4:$C$1500,$C111,K$4:K$1500,"&gt;"&amp;K111)+1)</f>
        <v/>
      </c>
      <c r="M111" s="99">
        <f>IF(OR($C111="",K111=""),"",IF(AND($C111&gt;=1001,$C111&lt;=1005),COUNTIFS($C$4:$C$1500,"&gt;=1001",$C$4:$C$1500,"&lt;=1005",K$4:K$1500,"&gt;"&amp;K111)+1,IF(AND($C111&gt;=1101,$C111&lt;=1105),COUNTIFS($C$4:$C$1500,"&gt;=1101",$C$4:$C$1500,"&lt;=1105",K$4:K$1500,"&gt;"&amp;K111)+1,IF(AND($C111&gt;=901,$C111&lt;=905),COUNTIFS($C$4:$C$1500,"&gt;=901",$C$4:$C$1500,"&lt;=905",K$4:K$1500,"&gt;"&amp;K111)+1,IF(AND($C111&gt;=801,$C111&lt;=805),COUNTIFS($C$4:$C$1500,"&gt;=801",$C$4:$C$1500,"&lt;=805",K$4:K$1500,"&gt;"&amp;K111)+1,IF(AND($C111&gt;=701,$C111&lt;=705),COUNTIFS($C$4:$C$1500,"&gt;=701",$C$4:$C$1500,"&lt;=705",K$4:K$1500,"&gt;"&amp;K111)+1,IF(AND($C111&gt;=601,$C111&lt;=606),COUNTIFS($C$4:$C$1500,"&gt;=601",$C$4:$C$1500,"&lt;=606",K$4:K$1500,"&gt;"&amp;K111)+1,"")))))))</f>
        <v/>
      </c>
      <c r="N111" s="99">
        <f>IF(OR($C111="",K111=""),"",IF(OR(AND($C111&gt;=1001,$C111&lt;=1005),AND($C111&gt;=1101,$C111&lt;=1105)),COUNTIFS($C$4:$C$1500,"&gt;=1001",$C$4:$C$1500,"&lt;=1005",K$4:K$1500,"&gt;"&amp;K111)+COUNTIFS($C$4:$C$1500,"&gt;=1101",$C$4:$C$1500,"&lt;=1105",K$4:K$1500,"&gt;"&amp;K111)+1,""))</f>
        <v/>
      </c>
      <c r="O111" s="94" t="n">
        <v>32.61</v>
      </c>
      <c r="P111" s="94" t="n">
        <v>48.13</v>
      </c>
      <c r="Q111" s="94" t="n">
        <v>39.08</v>
      </c>
      <c r="R111" s="94" t="n">
        <v>43.13</v>
      </c>
      <c r="S111" s="94" t="n">
        <v>59.58</v>
      </c>
      <c r="T111" s="99">
        <f>IF(AND(O111&gt;0,O111&lt;36),1,IF(AND(O111&gt;=36,O111&lt;51),2,IF(AND(O111&gt;=51,O111&lt;71),3,IF(AND(O111&gt;=71,O111&lt;=100),4,))))</f>
        <v/>
      </c>
      <c r="U111" s="99">
        <f>IF(AND(P111&gt;0,P111&lt;41),1,IF(AND(P111&gt;=41,P111&lt;56),2,IF(AND(P111&gt;=56,P111&lt;71),3,IF(AND(P111&gt;=71,P111&lt;=100),4,))))</f>
        <v/>
      </c>
      <c r="V111" s="99">
        <f>IF(AND(Q111&gt;0,Q111&lt;41),1,IF(AND(Q111&gt;=41,Q111&lt;56),2,IF(AND(Q111&gt;=56,Q111&lt;71),3,IF(AND(Q111&gt;=71,Q111&lt;=100),4,))))</f>
        <v/>
      </c>
      <c r="W111" s="99">
        <f>IF(AND(R111&gt;0,R111&lt;36),1,IF(AND(R111&gt;=36,R111&lt;51),2,IF(AND(R111&gt;=51,R111&lt;66),3,IF(AND(R111&gt;=66,R111&lt;=100),4,))))</f>
        <v/>
      </c>
      <c r="X111" s="100">
        <f>IF(AND(S111&gt;0,S111&lt;37),1,IF(AND(S111&gt;=37,S111&lt;58),2,IF(AND(S111&gt;=58,S111&lt;71),3,IF(AND(S111&gt;=71,S111&lt;=100),4,))))</f>
        <v/>
      </c>
      <c r="Y111" s="101">
        <f>IF(SUM(AC111:AG111)=0, "", ROUND(((AC111*3+AD111*3+AE111*3+AF111*3+AG111*1)/13)*5,0))</f>
        <v/>
      </c>
      <c r="Z111" s="99">
        <f>IF(OR($C111="",Y111=""),"",COUNTIFS($C$4:$C$1500,$C111,Y$4:Y$1500,"&gt;"&amp;Y111)+1)</f>
        <v/>
      </c>
      <c r="AA111" s="99">
        <f>IF(OR($C111="",Y111=""),"",IF(AND($C111&gt;=1001,$C111&lt;=1005),COUNTIFS($C$4:$C$1500,"&gt;=1001",$C$4:$C$1500,"&lt;=1005",Y$4:Y$1500,"&gt;"&amp;Y111)+1,IF(AND($C111&gt;=1101,$C111&lt;=1105),COUNTIFS($C$4:$C$1500,"&gt;=1101",$C$4:$C$1500,"&lt;=1105",Y$4:Y$1500,"&gt;"&amp;Y111)+1,IF(AND($C111&gt;=901,$C111&lt;=905),COUNTIFS($C$4:$C$1500,"&gt;=901",$C$4:$C$1500,"&lt;=905",Y$4:Y$1500,"&gt;"&amp;Y111)+1,IF(AND($C111&gt;=801,$C111&lt;=805),COUNTIFS($C$4:$C$1500,"&gt;=801",$C$4:$C$1500,"&lt;=805",Y$4:Y$1500,"&gt;"&amp;Y111)+1,IF(AND($C111&gt;=701,$C111&lt;=705),COUNTIFS($C$4:$C$1500,"&gt;=701",$C$4:$C$1500,"&lt;=705",Y$4:Y$1500,"&gt;"&amp;Y111)+1,IF(AND($C111&gt;=601,$C111&lt;=606),COUNTIFS($C$4:$C$1500,"&gt;=601",$C$4:$C$1500,"&lt;=606",Y$4:Y$1500,"&gt;"&amp;Y111)+1,"")))))))</f>
        <v/>
      </c>
      <c r="AB111" s="99">
        <f>IF(OR($C111="",Y111=""),"",IF(OR(AND($C111&gt;=1001,$C111&lt;=1005),AND($C111&gt;=1101,$C111&lt;=1105)),COUNTIFS($C$4:$C$1500,"&gt;=1001",$C$4:$C$1500,"&lt;=1005",Y$4:Y$1500,"&gt;"&amp;Y111)+COUNTIFS($C$4:$C$1500,"&gt;=1101",$C$4:$C$1500,"&lt;=1105",Y$4:Y$1500,"&gt;"&amp;Y111)+1,""))</f>
        <v/>
      </c>
      <c r="AC111" s="94" t="n">
        <v>42.5</v>
      </c>
      <c r="AD111" s="94" t="n">
        <v>0</v>
      </c>
      <c r="AE111" s="94" t="n">
        <v>31.75</v>
      </c>
      <c r="AF111" s="94" t="n">
        <v>64.17</v>
      </c>
      <c r="AG111" s="94" t="n">
        <v>41.25</v>
      </c>
      <c r="AH111" s="99">
        <f>IF(AND(AC111&gt;0,AC111&lt;36),1,IF(AND(AC111&gt;=36,AC111&lt;51),2,IF(AND(AC111&gt;=51,AC111&lt;71),3,IF(AND(AC111&gt;=71,AC111&lt;=100),4,))))</f>
        <v/>
      </c>
      <c r="AI111" s="99">
        <f>IF(AND(AD111&gt;0,AD111&lt;41),1,IF(AND(AD111&gt;=41,AD111&lt;56),2,IF(AND(AD111&gt;=56,AD111&lt;71),3,IF(AND(AD111&gt;=71,AD111&lt;=100),4,))))</f>
        <v/>
      </c>
      <c r="AJ111" s="99">
        <f>IF(AND(AE111&gt;0,AE111&lt;41),1,IF(AND(AE111&gt;=41,AE111&lt;56),2,IF(AND(AE111&gt;=56,AE111&lt;71),3,IF(AND(AE111&gt;=71,AE111&lt;=100),4,))))</f>
        <v/>
      </c>
      <c r="AK111" s="99">
        <f>IF(AND(AF111&gt;0,AF111&lt;36),1,IF(AND(AF111&gt;=36,AF111&lt;51),2,IF(AND(AF111&gt;=51,AF111&lt;66),3,IF(AND(AF111&gt;=66,AF111&lt;=100),4,))))</f>
        <v/>
      </c>
      <c r="AL111" s="100">
        <f>IF(AND(AG111&gt;0,AG111&lt;37),1,IF(AND(AG111&gt;=37,AG111&lt;58),2,IF(AND(AG111&gt;=58,AG111&lt;71),3,IF(AND(AG111&gt;=71,AG111&lt;=100),4,))))</f>
        <v/>
      </c>
      <c r="AM111" s="101">
        <f>IF((Y111&lt;&gt;"")*(K111&lt;&gt;""),Y111-K111,"")</f>
        <v/>
      </c>
      <c r="AN111" s="99">
        <f>IF((Z111&lt;&gt;"")*(L111&lt;&gt;""),Z111-L111,"")</f>
        <v/>
      </c>
      <c r="AO111" s="99">
        <f>IF((AA111&lt;&gt;"")*(M111&lt;&gt;""),AA111-M111,"")</f>
        <v/>
      </c>
      <c r="AP111" s="99">
        <f>IF((AB111&lt;&gt;"")*(N111&lt;&gt;""),AB111-N111,"")</f>
        <v/>
      </c>
      <c r="AQ111" s="94">
        <f>IF((AC111&lt;&gt;"")*(O111&lt;&gt;""),AC111-O111,"")</f>
        <v/>
      </c>
      <c r="AR111" s="94">
        <f>IF((AD111&lt;&gt;"")*(P111&lt;&gt;""),AD111-P111,"")</f>
        <v/>
      </c>
      <c r="AS111" s="94">
        <f>IF((AE111&lt;&gt;"")*(Q111&lt;&gt;""),AE111-Q111,"")</f>
        <v/>
      </c>
      <c r="AT111" s="94">
        <f>IF((AF111&lt;&gt;"")*(R111&lt;&gt;""),AF111-R111,"")</f>
        <v/>
      </c>
      <c r="AU111" s="94">
        <f>IF((AG111&lt;&gt;"")*(S111&lt;&gt;""),AG111-S111,"")</f>
        <v/>
      </c>
      <c r="AV111" s="99">
        <f>IF((AH111&lt;&gt;"")*(T111&lt;&gt;""),AH111-T111,"")</f>
        <v/>
      </c>
      <c r="AW111" s="99">
        <f>IF((AI111&lt;&gt;"")*(U111&lt;&gt;""),AI111-U111,"")</f>
        <v/>
      </c>
      <c r="AX111" s="99">
        <f>IF((AJ111&lt;&gt;"")*(V111&lt;&gt;""),AJ111-V111,"")</f>
        <v/>
      </c>
      <c r="AY111" s="99">
        <f>IF((AK111&lt;&gt;"")*(W111&lt;&gt;""),AK111-W111,"")</f>
        <v/>
      </c>
      <c r="AZ111" s="102">
        <f>IF((AL111&lt;&gt;"")*(X111&lt;&gt;""),AL111-X111,"")</f>
        <v/>
      </c>
      <c r="BA111" s="50">
        <f>IFERROR(__xludf.dummyfunction("AI(""Actúa como un tutor académico y dirígete personalmente al estudiante "" &amp; I111 &amp; "" "" &amp; J111 &amp; "" "" &amp; G111 &amp; "" "" &amp; H111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AM111 &amp; ""'. Diferencias por área: Matemáticas ("" &amp; AQ111 &amp; ""), Ciencias Natura"&amp;"les ("" &amp; AR111 &amp; ""), Sociales ("" &amp; AS111 &amp; ""), Lectura Crítica ("" &amp; AT111 &amp; "") e Inglés ("" &amp; AU111 &amp; ""). Variación en posición: grupo ("" &amp; AN111 &amp; ""), grado ("" &amp; AO111 &amp; "") y media ("" &amp; AP111 &amp; ""). Puntajes Primer Simulacro: Global "" &amp; K111 &amp; "", Mat "" &amp; "&amp;"O4 &amp; "", Cien "" &amp; P111 &amp; "", Soc "" &amp; Q111 &amp; "", Lec "" &amp; R111 &amp; "", Ing "" &amp; S111 &amp; "". Puntajes Segundo Simulacro: Global "" &amp; Y111 &amp; "", Mat "" &amp; AC111 &amp; "", Cien "" &amp; AD111 &amp; "", Soc "" &amp; AE111 &amp; "", Lec "" &amp; AF111 &amp; "", Ing "" &amp; AG111 &amp; "". Escribe un mensaje motivador"&amp;" y breve (máximo 4 líneas)."")
"),"=AI(""Actúa como un tutor académico y dirígete personalmente al estudiante "" &amp; I111 &amp; "" "" &amp; J111 &amp; "" "" &amp; G111 &amp; "" "" &amp; H111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AM111 &amp; ""'. Diferencias por área: Matemáticas ("" &amp; AQ111 &amp; ""), Ciencias Natur"&amp;"ales ("" &amp; AR111 &amp; ""), Sociales ("" &amp; AS111 &amp; ""), Lectura Crítica ("" &amp; AT111 &amp; "") e Inglés ("" &amp; AU111 &amp; ""). Variación en posición: grupo ("" &amp; AN111 &amp; ""), grado ("" &amp; AO111 &amp; "") y media ("" &amp; AP111 &amp; ""). Puntajes Primer Simulacro: Global "" &amp; K111 &amp; "", Mat "" &amp;"&amp;" O111 &amp; "", Cien "" &amp; P111 &amp; "", Soc "" &amp; Q111 &amp; "", Lec "" &amp; R111 &amp; "", Ing "" &amp; S111 &amp; "". Puntajes Segundo Simulacro: Global "" &amp; Y111 &amp; "", Mat "" &amp; AC111 &amp; "", Cien "" &amp; AD111 &amp; "", Soc "" &amp; AE111 &amp; "", Lec "" &amp; AF111 &amp; "", Ing "" &amp; AG111 &amp; "". Escribe un mensaje motivado"&amp;"r y breve (máximo 4 líneas)."")
")</f>
        <v/>
      </c>
    </row>
    <row r="112" ht="15.75" customHeight="1" s="42">
      <c r="A112" s="93" t="n"/>
      <c r="B112" s="94" t="inlineStr">
        <is>
          <t>Bachillerato</t>
        </is>
      </c>
      <c r="C112" s="94" t="n">
        <v>603</v>
      </c>
      <c r="D112" s="94" t="n"/>
      <c r="E112" s="95" t="n"/>
      <c r="F112" s="96">
        <f>TRIM(G112&amp;" "&amp;H112&amp;" "&amp;I112&amp;" "&amp;J112)</f>
        <v/>
      </c>
      <c r="G112" s="94" t="inlineStr">
        <is>
          <t>Sarrazola</t>
        </is>
      </c>
      <c r="H112" s="94" t="inlineStr">
        <is>
          <t>García</t>
        </is>
      </c>
      <c r="I112" s="94" t="inlineStr">
        <is>
          <t>Juan</t>
        </is>
      </c>
      <c r="J112" s="97" t="inlineStr">
        <is>
          <t>Andrés</t>
        </is>
      </c>
      <c r="K112" s="98">
        <f>IF(SUM(O112:S112)=0, "", ROUND(((O112*3+P112*3+Q112*3+R112*3+S112*1)/13)*5,0))</f>
        <v/>
      </c>
      <c r="L112" s="99">
        <f>IF(OR($C112="",K112=""),"",COUNTIFS($C$4:$C$1500,$C112,K$4:K$1500,"&gt;"&amp;K112)+1)</f>
        <v/>
      </c>
      <c r="M112" s="99">
        <f>IF(OR($C112="",K112=""),"",IF(AND($C112&gt;=1001,$C112&lt;=1005),COUNTIFS($C$4:$C$1500,"&gt;=1001",$C$4:$C$1500,"&lt;=1005",K$4:K$1500,"&gt;"&amp;K112)+1,IF(AND($C112&gt;=1101,$C112&lt;=1105),COUNTIFS($C$4:$C$1500,"&gt;=1101",$C$4:$C$1500,"&lt;=1105",K$4:K$1500,"&gt;"&amp;K112)+1,IF(AND($C112&gt;=901,$C112&lt;=905),COUNTIFS($C$4:$C$1500,"&gt;=901",$C$4:$C$1500,"&lt;=905",K$4:K$1500,"&gt;"&amp;K112)+1,IF(AND($C112&gt;=801,$C112&lt;=805),COUNTIFS($C$4:$C$1500,"&gt;=801",$C$4:$C$1500,"&lt;=805",K$4:K$1500,"&gt;"&amp;K112)+1,IF(AND($C112&gt;=701,$C112&lt;=705),COUNTIFS($C$4:$C$1500,"&gt;=701",$C$4:$C$1500,"&lt;=705",K$4:K$1500,"&gt;"&amp;K112)+1,IF(AND($C112&gt;=601,$C112&lt;=606),COUNTIFS($C$4:$C$1500,"&gt;=601",$C$4:$C$1500,"&lt;=606",K$4:K$1500,"&gt;"&amp;K112)+1,"")))))))</f>
        <v/>
      </c>
      <c r="N112" s="99">
        <f>IF(OR($C112="",K112=""),"",IF(OR(AND($C112&gt;=1001,$C112&lt;=1005),AND($C112&gt;=1101,$C112&lt;=1105)),COUNTIFS($C$4:$C$1500,"&gt;=1001",$C$4:$C$1500,"&lt;=1005",K$4:K$1500,"&gt;"&amp;K112)+COUNTIFS($C$4:$C$1500,"&gt;=1101",$C$4:$C$1500,"&lt;=1105",K$4:K$1500,"&gt;"&amp;K112)+1,""))</f>
        <v/>
      </c>
      <c r="O112" s="94" t="n">
        <v>45.55</v>
      </c>
      <c r="P112" s="94" t="n">
        <v>48.13</v>
      </c>
      <c r="Q112" s="94" t="n">
        <v>62.18</v>
      </c>
      <c r="R112" s="94" t="n">
        <v>57.5</v>
      </c>
      <c r="S112" s="94" t="n">
        <v>48.75</v>
      </c>
      <c r="T112" s="99">
        <f>IF(AND(O112&gt;0,O112&lt;36),1,IF(AND(O112&gt;=36,O112&lt;51),2,IF(AND(O112&gt;=51,O112&lt;71),3,IF(AND(O112&gt;=71,O112&lt;=100),4,))))</f>
        <v/>
      </c>
      <c r="U112" s="99">
        <f>IF(AND(P112&gt;0,P112&lt;41),1,IF(AND(P112&gt;=41,P112&lt;56),2,IF(AND(P112&gt;=56,P112&lt;71),3,IF(AND(P112&gt;=71,P112&lt;=100),4,))))</f>
        <v/>
      </c>
      <c r="V112" s="99">
        <f>IF(AND(Q112&gt;0,Q112&lt;41),1,IF(AND(Q112&gt;=41,Q112&lt;56),2,IF(AND(Q112&gt;=56,Q112&lt;71),3,IF(AND(Q112&gt;=71,Q112&lt;=100),4,))))</f>
        <v/>
      </c>
      <c r="W112" s="99">
        <f>IF(AND(R112&gt;0,R112&lt;36),1,IF(AND(R112&gt;=36,R112&lt;51),2,IF(AND(R112&gt;=51,R112&lt;66),3,IF(AND(R112&gt;=66,R112&lt;=100),4,))))</f>
        <v/>
      </c>
      <c r="X112" s="100">
        <f>IF(AND(S112&gt;0,S112&lt;37),1,IF(AND(S112&gt;=37,S112&lt;58),2,IF(AND(S112&gt;=58,S112&lt;71),3,IF(AND(S112&gt;=71,S112&lt;=100),4,))))</f>
        <v/>
      </c>
      <c r="Y112" s="101">
        <f>IF(SUM(AC112:AG112)=0, "", ROUND(((AC112*3+AD112*3+AE112*3+AF112*3+AG112*1)/13)*5,0))</f>
        <v/>
      </c>
      <c r="Z112" s="99">
        <f>IF(OR($C112="",Y112=""),"",COUNTIFS($C$4:$C$1500,$C112,Y$4:Y$1500,"&gt;"&amp;Y112)+1)</f>
        <v/>
      </c>
      <c r="AA112" s="99">
        <f>IF(OR($C112="",Y112=""),"",IF(AND($C112&gt;=1001,$C112&lt;=1005),COUNTIFS($C$4:$C$1500,"&gt;=1001",$C$4:$C$1500,"&lt;=1005",Y$4:Y$1500,"&gt;"&amp;Y112)+1,IF(AND($C112&gt;=1101,$C112&lt;=1105),COUNTIFS($C$4:$C$1500,"&gt;=1101",$C$4:$C$1500,"&lt;=1105",Y$4:Y$1500,"&gt;"&amp;Y112)+1,IF(AND($C112&gt;=901,$C112&lt;=905),COUNTIFS($C$4:$C$1500,"&gt;=901",$C$4:$C$1500,"&lt;=905",Y$4:Y$1500,"&gt;"&amp;Y112)+1,IF(AND($C112&gt;=801,$C112&lt;=805),COUNTIFS($C$4:$C$1500,"&gt;=801",$C$4:$C$1500,"&lt;=805",Y$4:Y$1500,"&gt;"&amp;Y112)+1,IF(AND($C112&gt;=701,$C112&lt;=705),COUNTIFS($C$4:$C$1500,"&gt;=701",$C$4:$C$1500,"&lt;=705",Y$4:Y$1500,"&gt;"&amp;Y112)+1,IF(AND($C112&gt;=601,$C112&lt;=606),COUNTIFS($C$4:$C$1500,"&gt;=601",$C$4:$C$1500,"&lt;=606",Y$4:Y$1500,"&gt;"&amp;Y112)+1,"")))))))</f>
        <v/>
      </c>
      <c r="AB112" s="99">
        <f>IF(OR($C112="",Y112=""),"",IF(OR(AND($C112&gt;=1001,$C112&lt;=1005),AND($C112&gt;=1101,$C112&lt;=1105)),COUNTIFS($C$4:$C$1500,"&gt;=1001",$C$4:$C$1500,"&lt;=1005",Y$4:Y$1500,"&gt;"&amp;Y112)+COUNTIFS($C$4:$C$1500,"&gt;=1101",$C$4:$C$1500,"&lt;=1105",Y$4:Y$1500,"&gt;"&amp;Y112)+1,""))</f>
        <v/>
      </c>
      <c r="AC112" s="94" t="n">
        <v>41.25</v>
      </c>
      <c r="AD112" s="94" t="n">
        <v>43.45</v>
      </c>
      <c r="AE112" s="94" t="n">
        <v>28.13</v>
      </c>
      <c r="AF112" s="94" t="n">
        <v>26.25</v>
      </c>
      <c r="AG112" s="94" t="n">
        <v>62.29</v>
      </c>
      <c r="AH112" s="99">
        <f>IF(AND(AC112&gt;0,AC112&lt;36),1,IF(AND(AC112&gt;=36,AC112&lt;51),2,IF(AND(AC112&gt;=51,AC112&lt;71),3,IF(AND(AC112&gt;=71,AC112&lt;=100),4,))))</f>
        <v/>
      </c>
      <c r="AI112" s="99">
        <f>IF(AND(AD112&gt;0,AD112&lt;41),1,IF(AND(AD112&gt;=41,AD112&lt;56),2,IF(AND(AD112&gt;=56,AD112&lt;71),3,IF(AND(AD112&gt;=71,AD112&lt;=100),4,))))</f>
        <v/>
      </c>
      <c r="AJ112" s="99">
        <f>IF(AND(AE112&gt;0,AE112&lt;41),1,IF(AND(AE112&gt;=41,AE112&lt;56),2,IF(AND(AE112&gt;=56,AE112&lt;71),3,IF(AND(AE112&gt;=71,AE112&lt;=100),4,))))</f>
        <v/>
      </c>
      <c r="AK112" s="99">
        <f>IF(AND(AF112&gt;0,AF112&lt;36),1,IF(AND(AF112&gt;=36,AF112&lt;51),2,IF(AND(AF112&gt;=51,AF112&lt;66),3,IF(AND(AF112&gt;=66,AF112&lt;=100),4,))))</f>
        <v/>
      </c>
      <c r="AL112" s="100">
        <f>IF(AND(AG112&gt;0,AG112&lt;37),1,IF(AND(AG112&gt;=37,AG112&lt;58),2,IF(AND(AG112&gt;=58,AG112&lt;71),3,IF(AND(AG112&gt;=71,AG112&lt;=100),4,))))</f>
        <v/>
      </c>
      <c r="AM112" s="101">
        <f>IF((Y112&lt;&gt;"")*(K112&lt;&gt;""),Y112-K112,"")</f>
        <v/>
      </c>
      <c r="AN112" s="99">
        <f>IF((Z112&lt;&gt;"")*(L112&lt;&gt;""),Z112-L112,"")</f>
        <v/>
      </c>
      <c r="AO112" s="99">
        <f>IF((AA112&lt;&gt;"")*(M112&lt;&gt;""),AA112-M112,"")</f>
        <v/>
      </c>
      <c r="AP112" s="99">
        <f>IF((AB112&lt;&gt;"")*(N112&lt;&gt;""),AB112-N112,"")</f>
        <v/>
      </c>
      <c r="AQ112" s="94">
        <f>IF((AC112&lt;&gt;"")*(O112&lt;&gt;""),AC112-O112,"")</f>
        <v/>
      </c>
      <c r="AR112" s="94">
        <f>IF((AD112&lt;&gt;"")*(P112&lt;&gt;""),AD112-P112,"")</f>
        <v/>
      </c>
      <c r="AS112" s="94">
        <f>IF((AE112&lt;&gt;"")*(Q112&lt;&gt;""),AE112-Q112,"")</f>
        <v/>
      </c>
      <c r="AT112" s="94">
        <f>IF((AF112&lt;&gt;"")*(R112&lt;&gt;""),AF112-R112,"")</f>
        <v/>
      </c>
      <c r="AU112" s="94">
        <f>IF((AG112&lt;&gt;"")*(S112&lt;&gt;""),AG112-S112,"")</f>
        <v/>
      </c>
      <c r="AV112" s="99">
        <f>IF((AH112&lt;&gt;"")*(T112&lt;&gt;""),AH112-T112,"")</f>
        <v/>
      </c>
      <c r="AW112" s="99">
        <f>IF((AI112&lt;&gt;"")*(U112&lt;&gt;""),AI112-U112,"")</f>
        <v/>
      </c>
      <c r="AX112" s="99">
        <f>IF((AJ112&lt;&gt;"")*(V112&lt;&gt;""),AJ112-V112,"")</f>
        <v/>
      </c>
      <c r="AY112" s="99">
        <f>IF((AK112&lt;&gt;"")*(W112&lt;&gt;""),AK112-W112,"")</f>
        <v/>
      </c>
      <c r="AZ112" s="102">
        <f>IF((AL112&lt;&gt;"")*(X112&lt;&gt;""),AL112-X112,"")</f>
        <v/>
      </c>
      <c r="BA112" s="50">
        <f>IFERROR(__xludf.dummyfunction("AI(""Actúa como un tutor académico y dirígete personalmente al estudiante "" &amp; I112 &amp; "" "" &amp; J112 &amp; "" "" &amp; G112 &amp; "" "" &amp; H112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AM112 &amp; ""'. Diferencias por área: Matemáticas ("" &amp; AQ112 &amp; ""), Ciencias Natura"&amp;"les ("" &amp; AR112 &amp; ""), Sociales ("" &amp; AS112 &amp; ""), Lectura Crítica ("" &amp; AT112 &amp; "") e Inglés ("" &amp; AU112 &amp; ""). Variación en posición: grupo ("" &amp; AN112 &amp; ""), grado ("" &amp; AO112 &amp; "") y media ("" &amp; AP112 &amp; ""). Puntajes Primer Simulacro: Global "" &amp; K112 &amp; "", Mat "" &amp; "&amp;"O4 &amp; "", Cien "" &amp; P112 &amp; "", Soc "" &amp; Q112 &amp; "", Lec "" &amp; R112 &amp; "", Ing "" &amp; S112 &amp; "". Puntajes Segundo Simulacro: Global "" &amp; Y112 &amp; "", Mat "" &amp; AC112 &amp; "", Cien "" &amp; AD112 &amp; "", Soc "" &amp; AE112 &amp; "", Lec "" &amp; AF112 &amp; "", Ing "" &amp; AG112 &amp; "". Escribe un mensaje motivador"&amp;" y breve (máximo 4 líneas)."")
"),"=AI(""Actúa como un tutor académico y dirígete personalmente al estudiante "" &amp; I112 &amp; "" "" &amp; J112 &amp; "" "" &amp; G112 &amp; "" "" &amp; H112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AM112 &amp; ""'. Diferencias por área: Matemáticas ("" &amp; AQ112 &amp; ""), Ciencias Natur"&amp;"ales ("" &amp; AR112 &amp; ""), Sociales ("" &amp; AS112 &amp; ""), Lectura Crítica ("" &amp; AT112 &amp; "") e Inglés ("" &amp; AU112 &amp; ""). Variación en posición: grupo ("" &amp; AN112 &amp; ""), grado ("" &amp; AO112 &amp; "") y media ("" &amp; AP112 &amp; ""). Puntajes Primer Simulacro: Global "" &amp; K112 &amp; "", Mat "" &amp;"&amp;" O112 &amp; "", Cien "" &amp; P112 &amp; "", Soc "" &amp; Q112 &amp; "", Lec "" &amp; R112 &amp; "", Ing "" &amp; S112 &amp; "". Puntajes Segundo Simulacro: Global "" &amp; Y112 &amp; "", Mat "" &amp; AC112 &amp; "", Cien "" &amp; AD112 &amp; "", Soc "" &amp; AE112 &amp; "", Lec "" &amp; AF112 &amp; "", Ing "" &amp; AG112 &amp; "". Escribe un mensaje motivado"&amp;"r y breve (máximo 4 líneas)."")
")</f>
        <v/>
      </c>
    </row>
    <row r="113" ht="15.75" customHeight="1" s="42">
      <c r="A113" s="93" t="n"/>
      <c r="B113" s="94" t="inlineStr">
        <is>
          <t>Bachillerato</t>
        </is>
      </c>
      <c r="C113" s="94" t="n">
        <v>603</v>
      </c>
      <c r="D113" s="94" t="n"/>
      <c r="E113" s="95" t="n"/>
      <c r="F113" s="96">
        <f>TRIM(G113&amp;" "&amp;H113&amp;" "&amp;I113&amp;" "&amp;J113)</f>
        <v/>
      </c>
      <c r="G113" s="94" t="inlineStr">
        <is>
          <t>Valdez</t>
        </is>
      </c>
      <c r="H113" s="94" t="inlineStr">
        <is>
          <t>Delgado</t>
        </is>
      </c>
      <c r="I113" s="94" t="inlineStr">
        <is>
          <t>Juan</t>
        </is>
      </c>
      <c r="J113" s="97" t="inlineStr">
        <is>
          <t>Esteban</t>
        </is>
      </c>
      <c r="K113" s="98">
        <f>IF(SUM(O113:S113)=0, "", ROUND(((O113*3+P113*3+Q113*3+R113*3+S113*1)/13)*5,0))</f>
        <v/>
      </c>
      <c r="L113" s="99">
        <f>IF(OR($C113="",K113=""),"",COUNTIFS($C$4:$C$1500,$C113,K$4:K$1500,"&gt;"&amp;K113)+1)</f>
        <v/>
      </c>
      <c r="M113" s="99">
        <f>IF(OR($C113="",K113=""),"",IF(AND($C113&gt;=1001,$C113&lt;=1005),COUNTIFS($C$4:$C$1500,"&gt;=1001",$C$4:$C$1500,"&lt;=1005",K$4:K$1500,"&gt;"&amp;K113)+1,IF(AND($C113&gt;=1101,$C113&lt;=1105),COUNTIFS($C$4:$C$1500,"&gt;=1101",$C$4:$C$1500,"&lt;=1105",K$4:K$1500,"&gt;"&amp;K113)+1,IF(AND($C113&gt;=901,$C113&lt;=905),COUNTIFS($C$4:$C$1500,"&gt;=901",$C$4:$C$1500,"&lt;=905",K$4:K$1500,"&gt;"&amp;K113)+1,IF(AND($C113&gt;=801,$C113&lt;=805),COUNTIFS($C$4:$C$1500,"&gt;=801",$C$4:$C$1500,"&lt;=805",K$4:K$1500,"&gt;"&amp;K113)+1,IF(AND($C113&gt;=701,$C113&lt;=705),COUNTIFS($C$4:$C$1500,"&gt;=701",$C$4:$C$1500,"&lt;=705",K$4:K$1500,"&gt;"&amp;K113)+1,IF(AND($C113&gt;=601,$C113&lt;=606),COUNTIFS($C$4:$C$1500,"&gt;=601",$C$4:$C$1500,"&lt;=606",K$4:K$1500,"&gt;"&amp;K113)+1,"")))))))</f>
        <v/>
      </c>
      <c r="N113" s="99">
        <f>IF(OR($C113="",K113=""),"",IF(OR(AND($C113&gt;=1001,$C113&lt;=1005),AND($C113&gt;=1101,$C113&lt;=1105)),COUNTIFS($C$4:$C$1500,"&gt;=1001",$C$4:$C$1500,"&lt;=1005",K$4:K$1500,"&gt;"&amp;K113)+COUNTIFS($C$4:$C$1500,"&gt;=1101",$C$4:$C$1500,"&lt;=1105",K$4:K$1500,"&gt;"&amp;K113)+1,""))</f>
        <v/>
      </c>
      <c r="O113" s="94" t="n">
        <v>37.58</v>
      </c>
      <c r="P113" s="94" t="n">
        <v>46.67</v>
      </c>
      <c r="Q113" s="94" t="n">
        <v>15.97</v>
      </c>
      <c r="R113" s="94" t="n">
        <v>23.96</v>
      </c>
      <c r="S113" s="94" t="n">
        <v>21.67</v>
      </c>
      <c r="T113" s="99">
        <f>IF(AND(O113&gt;0,O113&lt;36),1,IF(AND(O113&gt;=36,O113&lt;51),2,IF(AND(O113&gt;=51,O113&lt;71),3,IF(AND(O113&gt;=71,O113&lt;=100),4,))))</f>
        <v/>
      </c>
      <c r="U113" s="99">
        <f>IF(AND(P113&gt;0,P113&lt;41),1,IF(AND(P113&gt;=41,P113&lt;56),2,IF(AND(P113&gt;=56,P113&lt;71),3,IF(AND(P113&gt;=71,P113&lt;=100),4,))))</f>
        <v/>
      </c>
      <c r="V113" s="99">
        <f>IF(AND(Q113&gt;0,Q113&lt;41),1,IF(AND(Q113&gt;=41,Q113&lt;56),2,IF(AND(Q113&gt;=56,Q113&lt;71),3,IF(AND(Q113&gt;=71,Q113&lt;=100),4,))))</f>
        <v/>
      </c>
      <c r="W113" s="99">
        <f>IF(AND(R113&gt;0,R113&lt;36),1,IF(AND(R113&gt;=36,R113&lt;51),2,IF(AND(R113&gt;=51,R113&lt;66),3,IF(AND(R113&gt;=66,R113&lt;=100),4,))))</f>
        <v/>
      </c>
      <c r="X113" s="100">
        <f>IF(AND(S113&gt;0,S113&lt;37),1,IF(AND(S113&gt;=37,S113&lt;58),2,IF(AND(S113&gt;=58,S113&lt;71),3,IF(AND(S113&gt;=71,S113&lt;=100),4,))))</f>
        <v/>
      </c>
      <c r="Y113" s="101">
        <f>IF(SUM(AC113:AG113)=0, "", ROUND(((AC113*3+AD113*3+AE113*3+AF113*3+AG113*1)/13)*5,0))</f>
        <v/>
      </c>
      <c r="Z113" s="99">
        <f>IF(OR($C113="",Y113=""),"",COUNTIFS($C$4:$C$1500,$C113,Y$4:Y$1500,"&gt;"&amp;Y113)+1)</f>
        <v/>
      </c>
      <c r="AA113" s="99">
        <f>IF(OR($C113="",Y113=""),"",IF(AND($C113&gt;=1001,$C113&lt;=1005),COUNTIFS($C$4:$C$1500,"&gt;=1001",$C$4:$C$1500,"&lt;=1005",Y$4:Y$1500,"&gt;"&amp;Y113)+1,IF(AND($C113&gt;=1101,$C113&lt;=1105),COUNTIFS($C$4:$C$1500,"&gt;=1101",$C$4:$C$1500,"&lt;=1105",Y$4:Y$1500,"&gt;"&amp;Y113)+1,IF(AND($C113&gt;=901,$C113&lt;=905),COUNTIFS($C$4:$C$1500,"&gt;=901",$C$4:$C$1500,"&lt;=905",Y$4:Y$1500,"&gt;"&amp;Y113)+1,IF(AND($C113&gt;=801,$C113&lt;=805),COUNTIFS($C$4:$C$1500,"&gt;=801",$C$4:$C$1500,"&lt;=805",Y$4:Y$1500,"&gt;"&amp;Y113)+1,IF(AND($C113&gt;=701,$C113&lt;=705),COUNTIFS($C$4:$C$1500,"&gt;=701",$C$4:$C$1500,"&lt;=705",Y$4:Y$1500,"&gt;"&amp;Y113)+1,IF(AND($C113&gt;=601,$C113&lt;=606),COUNTIFS($C$4:$C$1500,"&gt;=601",$C$4:$C$1500,"&lt;=606",Y$4:Y$1500,"&gt;"&amp;Y113)+1,"")))))))</f>
        <v/>
      </c>
      <c r="AB113" s="99">
        <f>IF(OR($C113="",Y113=""),"",IF(OR(AND($C113&gt;=1001,$C113&lt;=1005),AND($C113&gt;=1101,$C113&lt;=1105)),COUNTIFS($C$4:$C$1500,"&gt;=1001",$C$4:$C$1500,"&lt;=1005",Y$4:Y$1500,"&gt;"&amp;Y113)+COUNTIFS($C$4:$C$1500,"&gt;=1101",$C$4:$C$1500,"&lt;=1105",Y$4:Y$1500,"&gt;"&amp;Y113)+1,""))</f>
        <v/>
      </c>
      <c r="AC113" s="94" t="n"/>
      <c r="AD113" s="94" t="n"/>
      <c r="AE113" s="94" t="n"/>
      <c r="AF113" s="94" t="n"/>
      <c r="AG113" s="94" t="n"/>
      <c r="AH113" s="99">
        <f>IF(AND(AC113&gt;0,AC113&lt;36),1,IF(AND(AC113&gt;=36,AC113&lt;51),2,IF(AND(AC113&gt;=51,AC113&lt;71),3,IF(AND(AC113&gt;=71,AC113&lt;=100),4,))))</f>
        <v/>
      </c>
      <c r="AI113" s="99">
        <f>IF(AND(AD113&gt;0,AD113&lt;41),1,IF(AND(AD113&gt;=41,AD113&lt;56),2,IF(AND(AD113&gt;=56,AD113&lt;71),3,IF(AND(AD113&gt;=71,AD113&lt;=100),4,))))</f>
        <v/>
      </c>
      <c r="AJ113" s="99">
        <f>IF(AND(AE113&gt;0,AE113&lt;41),1,IF(AND(AE113&gt;=41,AE113&lt;56),2,IF(AND(AE113&gt;=56,AE113&lt;71),3,IF(AND(AE113&gt;=71,AE113&lt;=100),4,))))</f>
        <v/>
      </c>
      <c r="AK113" s="99">
        <f>IF(AND(AF113&gt;0,AF113&lt;36),1,IF(AND(AF113&gt;=36,AF113&lt;51),2,IF(AND(AF113&gt;=51,AF113&lt;66),3,IF(AND(AF113&gt;=66,AF113&lt;=100),4,))))</f>
        <v/>
      </c>
      <c r="AL113" s="100">
        <f>IF(AND(AG113&gt;0,AG113&lt;37),1,IF(AND(AG113&gt;=37,AG113&lt;58),2,IF(AND(AG113&gt;=58,AG113&lt;71),3,IF(AND(AG113&gt;=71,AG113&lt;=100),4,))))</f>
        <v/>
      </c>
      <c r="AM113" s="101">
        <f>IF((Y113&lt;&gt;"")*(K113&lt;&gt;""),Y113-K113,"")</f>
        <v/>
      </c>
      <c r="AN113" s="99">
        <f>IF((Z113&lt;&gt;"")*(L113&lt;&gt;""),Z113-L113,"")</f>
        <v/>
      </c>
      <c r="AO113" s="99">
        <f>IF((AA113&lt;&gt;"")*(M113&lt;&gt;""),AA113-M113,"")</f>
        <v/>
      </c>
      <c r="AP113" s="99">
        <f>IF((AB113&lt;&gt;"")*(N113&lt;&gt;""),AB113-N113,"")</f>
        <v/>
      </c>
      <c r="AQ113" s="94">
        <f>IF((AC113&lt;&gt;"")*(O113&lt;&gt;""),AC113-O113,"")</f>
        <v/>
      </c>
      <c r="AR113" s="94">
        <f>IF((AD113&lt;&gt;"")*(P113&lt;&gt;""),AD113-P113,"")</f>
        <v/>
      </c>
      <c r="AS113" s="94">
        <f>IF((AE113&lt;&gt;"")*(Q113&lt;&gt;""),AE113-Q113,"")</f>
        <v/>
      </c>
      <c r="AT113" s="94">
        <f>IF((AF113&lt;&gt;"")*(R113&lt;&gt;""),AF113-R113,"")</f>
        <v/>
      </c>
      <c r="AU113" s="94">
        <f>IF((AG113&lt;&gt;"")*(S113&lt;&gt;""),AG113-S113,"")</f>
        <v/>
      </c>
      <c r="AV113" s="99">
        <f>IF((AH113&lt;&gt;"")*(T113&lt;&gt;""),AH113-T113,"")</f>
        <v/>
      </c>
      <c r="AW113" s="99">
        <f>IF((AI113&lt;&gt;"")*(U113&lt;&gt;""),AI113-U113,"")</f>
        <v/>
      </c>
      <c r="AX113" s="99">
        <f>IF((AJ113&lt;&gt;"")*(V113&lt;&gt;""),AJ113-V113,"")</f>
        <v/>
      </c>
      <c r="AY113" s="99">
        <f>IF((AK113&lt;&gt;"")*(W113&lt;&gt;""),AK113-W113,"")</f>
        <v/>
      </c>
      <c r="AZ113" s="102">
        <f>IF((AL113&lt;&gt;"")*(X113&lt;&gt;""),AL113-X113,"")</f>
        <v/>
      </c>
      <c r="BA113" s="50">
        <f>IFERROR(__xludf.dummyfunction("AI(""Actúa como un tutor académico y dirígete personalmente al estudiante "" &amp; I113 &amp; "" "" &amp; J113 &amp; "" "" &amp; G113 &amp; "" "" &amp; H113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AM113 &amp; ""'. Diferencias por área: Matemáticas ("" &amp; AQ113 &amp; ""), Ciencias Natura"&amp;"les ("" &amp; AR113 &amp; ""), Sociales ("" &amp; AS113 &amp; ""), Lectura Crítica ("" &amp; AT113 &amp; "") e Inglés ("" &amp; AU113 &amp; ""). Variación en posición: grupo ("" &amp; AN113 &amp; ""), grado ("" &amp; AO113 &amp; "") y media ("" &amp; AP113 &amp; ""). Puntajes Primer Simulacro: Global "" &amp; K113 &amp; "", Mat "" &amp; "&amp;"O4 &amp; "", Cien "" &amp; P113 &amp; "", Soc "" &amp; Q113 &amp; "", Lec "" &amp; R113 &amp; "", Ing "" &amp; S113 &amp; "". Puntajes Segundo Simulacro: Global "" &amp; Y113 &amp; "", Mat "" &amp; AC113 &amp; "", Cien "" &amp; AD113 &amp; "", Soc "" &amp; AE113 &amp; "", Lec "" &amp; AF113 &amp; "", Ing "" &amp; AG113 &amp; "". Escribe un mensaje motivador"&amp;" y breve (máximo 4 líneas)."")
"),"=AI(""Actúa como un tutor académico y dirígete personalmente al estudiante "" &amp; I113 &amp; "" "" &amp; J113 &amp; "" "" &amp; G113 &amp; "" "" &amp; H113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AM113 &amp; ""'. Diferencias por área: Matemáticas ("" &amp; AQ113 &amp; ""), Ciencias Natur"&amp;"ales ("" &amp; AR113 &amp; ""), Sociales ("" &amp; AS113 &amp; ""), Lectura Crítica ("" &amp; AT113 &amp; "") e Inglés ("" &amp; AU113 &amp; ""). Variación en posición: grupo ("" &amp; AN113 &amp; ""), grado ("" &amp; AO113 &amp; "") y media ("" &amp; AP113 &amp; ""). Puntajes Primer Simulacro: Global "" &amp; K113 &amp; "", Mat "" &amp;"&amp;" O113 &amp; "", Cien "" &amp; P113 &amp; "", Soc "" &amp; Q113 &amp; "", Lec "" &amp; R113 &amp; "", Ing "" &amp; S113 &amp; "". Puntajes Segundo Simulacro: Global "" &amp; Y113 &amp; "", Mat "" &amp; AC113 &amp; "", Cien "" &amp; AD113 &amp; "", Soc "" &amp; AE113 &amp; "", Lec "" &amp; AF113 &amp; "", Ing "" &amp; AG113 &amp; "". Escribe un mensaje motivado"&amp;"r y breve (máximo 4 líneas)."")
")</f>
        <v/>
      </c>
    </row>
    <row r="114" ht="15.75" customHeight="1" s="42">
      <c r="A114" s="93" t="n"/>
      <c r="B114" s="94" t="inlineStr">
        <is>
          <t>Bachillerato</t>
        </is>
      </c>
      <c r="C114" s="94" t="n">
        <v>603</v>
      </c>
      <c r="D114" s="94" t="n"/>
      <c r="E114" s="95" t="n"/>
      <c r="F114" s="96">
        <f>TRIM(G114&amp;" "&amp;H114&amp;" "&amp;I114&amp;" "&amp;J114)</f>
        <v/>
      </c>
      <c r="G114" s="94" t="inlineStr">
        <is>
          <t>Varela</t>
        </is>
      </c>
      <c r="H114" s="94" t="inlineStr">
        <is>
          <t>Benítez</t>
        </is>
      </c>
      <c r="I114" s="94" t="inlineStr">
        <is>
          <t>Valeria</t>
        </is>
      </c>
      <c r="J114" s="97" t="n"/>
      <c r="K114" s="98">
        <f>IF(SUM(O114:S114)=0, "", ROUND(((O114*3+P114*3+Q114*3+R114*3+S114*1)/13)*5,0))</f>
        <v/>
      </c>
      <c r="L114" s="99">
        <f>IF(OR($C114="",K114=""),"",COUNTIFS($C$4:$C$1500,$C114,K$4:K$1500,"&gt;"&amp;K114)+1)</f>
        <v/>
      </c>
      <c r="M114" s="99">
        <f>IF(OR($C114="",K114=""),"",IF(AND($C114&gt;=1001,$C114&lt;=1005),COUNTIFS($C$4:$C$1500,"&gt;=1001",$C$4:$C$1500,"&lt;=1005",K$4:K$1500,"&gt;"&amp;K114)+1,IF(AND($C114&gt;=1101,$C114&lt;=1105),COUNTIFS($C$4:$C$1500,"&gt;=1101",$C$4:$C$1500,"&lt;=1105",K$4:K$1500,"&gt;"&amp;K114)+1,IF(AND($C114&gt;=901,$C114&lt;=905),COUNTIFS($C$4:$C$1500,"&gt;=901",$C$4:$C$1500,"&lt;=905",K$4:K$1500,"&gt;"&amp;K114)+1,IF(AND($C114&gt;=801,$C114&lt;=805),COUNTIFS($C$4:$C$1500,"&gt;=801",$C$4:$C$1500,"&lt;=805",K$4:K$1500,"&gt;"&amp;K114)+1,IF(AND($C114&gt;=701,$C114&lt;=705),COUNTIFS($C$4:$C$1500,"&gt;=701",$C$4:$C$1500,"&lt;=705",K$4:K$1500,"&gt;"&amp;K114)+1,IF(AND($C114&gt;=601,$C114&lt;=606),COUNTIFS($C$4:$C$1500,"&gt;=601",$C$4:$C$1500,"&lt;=606",K$4:K$1500,"&gt;"&amp;K114)+1,"")))))))</f>
        <v/>
      </c>
      <c r="N114" s="99">
        <f>IF(OR($C114="",K114=""),"",IF(OR(AND($C114&gt;=1001,$C114&lt;=1005),AND($C114&gt;=1101,$C114&lt;=1105)),COUNTIFS($C$4:$C$1500,"&gt;=1001",$C$4:$C$1500,"&lt;=1005",K$4:K$1500,"&gt;"&amp;K114)+COUNTIFS($C$4:$C$1500,"&gt;=1101",$C$4:$C$1500,"&lt;=1105",K$4:K$1500,"&gt;"&amp;K114)+1,""))</f>
        <v/>
      </c>
      <c r="O114" s="94" t="n">
        <v>55.5</v>
      </c>
      <c r="P114" s="94" t="n">
        <v>48.33</v>
      </c>
      <c r="Q114" s="94" t="n">
        <v>68.06999999999999</v>
      </c>
      <c r="R114" s="94" t="n">
        <v>57.5</v>
      </c>
      <c r="S114" s="94" t="n">
        <v>54.17</v>
      </c>
      <c r="T114" s="99">
        <f>IF(AND(O114&gt;0,O114&lt;36),1,IF(AND(O114&gt;=36,O114&lt;51),2,IF(AND(O114&gt;=51,O114&lt;71),3,IF(AND(O114&gt;=71,O114&lt;=100),4,))))</f>
        <v/>
      </c>
      <c r="U114" s="99">
        <f>IF(AND(P114&gt;0,P114&lt;41),1,IF(AND(P114&gt;=41,P114&lt;56),2,IF(AND(P114&gt;=56,P114&lt;71),3,IF(AND(P114&gt;=71,P114&lt;=100),4,))))</f>
        <v/>
      </c>
      <c r="V114" s="99">
        <f>IF(AND(Q114&gt;0,Q114&lt;41),1,IF(AND(Q114&gt;=41,Q114&lt;56),2,IF(AND(Q114&gt;=56,Q114&lt;71),3,IF(AND(Q114&gt;=71,Q114&lt;=100),4,))))</f>
        <v/>
      </c>
      <c r="W114" s="99">
        <f>IF(AND(R114&gt;0,R114&lt;36),1,IF(AND(R114&gt;=36,R114&lt;51),2,IF(AND(R114&gt;=51,R114&lt;66),3,IF(AND(R114&gt;=66,R114&lt;=100),4,))))</f>
        <v/>
      </c>
      <c r="X114" s="100">
        <f>IF(AND(S114&gt;0,S114&lt;37),1,IF(AND(S114&gt;=37,S114&lt;58),2,IF(AND(S114&gt;=58,S114&lt;71),3,IF(AND(S114&gt;=71,S114&lt;=100),4,))))</f>
        <v/>
      </c>
      <c r="Y114" s="101">
        <f>IF(SUM(AC114:AG114)=0, "", ROUND(((AC114*3+AD114*3+AE114*3+AF114*3+AG114*1)/13)*5,0))</f>
        <v/>
      </c>
      <c r="Z114" s="99">
        <f>IF(OR($C114="",Y114=""),"",COUNTIFS($C$4:$C$1500,$C114,Y$4:Y$1500,"&gt;"&amp;Y114)+1)</f>
        <v/>
      </c>
      <c r="AA114" s="99">
        <f>IF(OR($C114="",Y114=""),"",IF(AND($C114&gt;=1001,$C114&lt;=1005),COUNTIFS($C$4:$C$1500,"&gt;=1001",$C$4:$C$1500,"&lt;=1005",Y$4:Y$1500,"&gt;"&amp;Y114)+1,IF(AND($C114&gt;=1101,$C114&lt;=1105),COUNTIFS($C$4:$C$1500,"&gt;=1101",$C$4:$C$1500,"&lt;=1105",Y$4:Y$1500,"&gt;"&amp;Y114)+1,IF(AND($C114&gt;=901,$C114&lt;=905),COUNTIFS($C$4:$C$1500,"&gt;=901",$C$4:$C$1500,"&lt;=905",Y$4:Y$1500,"&gt;"&amp;Y114)+1,IF(AND($C114&gt;=801,$C114&lt;=805),COUNTIFS($C$4:$C$1500,"&gt;=801",$C$4:$C$1500,"&lt;=805",Y$4:Y$1500,"&gt;"&amp;Y114)+1,IF(AND($C114&gt;=701,$C114&lt;=705),COUNTIFS($C$4:$C$1500,"&gt;=701",$C$4:$C$1500,"&lt;=705",Y$4:Y$1500,"&gt;"&amp;Y114)+1,IF(AND($C114&gt;=601,$C114&lt;=606),COUNTIFS($C$4:$C$1500,"&gt;=601",$C$4:$C$1500,"&lt;=606",Y$4:Y$1500,"&gt;"&amp;Y114)+1,"")))))))</f>
        <v/>
      </c>
      <c r="AB114" s="99">
        <f>IF(OR($C114="",Y114=""),"",IF(OR(AND($C114&gt;=1001,$C114&lt;=1005),AND($C114&gt;=1101,$C114&lt;=1105)),COUNTIFS($C$4:$C$1500,"&gt;=1001",$C$4:$C$1500,"&lt;=1005",Y$4:Y$1500,"&gt;"&amp;Y114)+COUNTIFS($C$4:$C$1500,"&gt;=1101",$C$4:$C$1500,"&lt;=1105",Y$4:Y$1500,"&gt;"&amp;Y114)+1,""))</f>
        <v/>
      </c>
      <c r="AC114" s="94" t="n">
        <v>57.75</v>
      </c>
      <c r="AD114" s="94" t="n">
        <v>68.15000000000001</v>
      </c>
      <c r="AE114" s="94" t="n">
        <v>72.38</v>
      </c>
      <c r="AF114" s="94" t="n">
        <v>78.75</v>
      </c>
      <c r="AG114" s="94" t="n">
        <v>47.92</v>
      </c>
      <c r="AH114" s="99">
        <f>IF(AND(AC114&gt;0,AC114&lt;36),1,IF(AND(AC114&gt;=36,AC114&lt;51),2,IF(AND(AC114&gt;=51,AC114&lt;71),3,IF(AND(AC114&gt;=71,AC114&lt;=100),4,))))</f>
        <v/>
      </c>
      <c r="AI114" s="99">
        <f>IF(AND(AD114&gt;0,AD114&lt;41),1,IF(AND(AD114&gt;=41,AD114&lt;56),2,IF(AND(AD114&gt;=56,AD114&lt;71),3,IF(AND(AD114&gt;=71,AD114&lt;=100),4,))))</f>
        <v/>
      </c>
      <c r="AJ114" s="99">
        <f>IF(AND(AE114&gt;0,AE114&lt;41),1,IF(AND(AE114&gt;=41,AE114&lt;56),2,IF(AND(AE114&gt;=56,AE114&lt;71),3,IF(AND(AE114&gt;=71,AE114&lt;=100),4,))))</f>
        <v/>
      </c>
      <c r="AK114" s="99">
        <f>IF(AND(AF114&gt;0,AF114&lt;36),1,IF(AND(AF114&gt;=36,AF114&lt;51),2,IF(AND(AF114&gt;=51,AF114&lt;66),3,IF(AND(AF114&gt;=66,AF114&lt;=100),4,))))</f>
        <v/>
      </c>
      <c r="AL114" s="100">
        <f>IF(AND(AG114&gt;0,AG114&lt;37),1,IF(AND(AG114&gt;=37,AG114&lt;58),2,IF(AND(AG114&gt;=58,AG114&lt;71),3,IF(AND(AG114&gt;=71,AG114&lt;=100),4,))))</f>
        <v/>
      </c>
      <c r="AM114" s="101">
        <f>IF((Y114&lt;&gt;"")*(K114&lt;&gt;""),Y114-K114,"")</f>
        <v/>
      </c>
      <c r="AN114" s="99">
        <f>IF((Z114&lt;&gt;"")*(L114&lt;&gt;""),Z114-L114,"")</f>
        <v/>
      </c>
      <c r="AO114" s="99">
        <f>IF((AA114&lt;&gt;"")*(M114&lt;&gt;""),AA114-M114,"")</f>
        <v/>
      </c>
      <c r="AP114" s="99">
        <f>IF((AB114&lt;&gt;"")*(N114&lt;&gt;""),AB114-N114,"")</f>
        <v/>
      </c>
      <c r="AQ114" s="94">
        <f>IF((AC114&lt;&gt;"")*(O114&lt;&gt;""),AC114-O114,"")</f>
        <v/>
      </c>
      <c r="AR114" s="94">
        <f>IF((AD114&lt;&gt;"")*(P114&lt;&gt;""),AD114-P114,"")</f>
        <v/>
      </c>
      <c r="AS114" s="94">
        <f>IF((AE114&lt;&gt;"")*(Q114&lt;&gt;""),AE114-Q114,"")</f>
        <v/>
      </c>
      <c r="AT114" s="94">
        <f>IF((AF114&lt;&gt;"")*(R114&lt;&gt;""),AF114-R114,"")</f>
        <v/>
      </c>
      <c r="AU114" s="94">
        <f>IF((AG114&lt;&gt;"")*(S114&lt;&gt;""),AG114-S114,"")</f>
        <v/>
      </c>
      <c r="AV114" s="99">
        <f>IF((AH114&lt;&gt;"")*(T114&lt;&gt;""),AH114-T114,"")</f>
        <v/>
      </c>
      <c r="AW114" s="99">
        <f>IF((AI114&lt;&gt;"")*(U114&lt;&gt;""),AI114-U114,"")</f>
        <v/>
      </c>
      <c r="AX114" s="99">
        <f>IF((AJ114&lt;&gt;"")*(V114&lt;&gt;""),AJ114-V114,"")</f>
        <v/>
      </c>
      <c r="AY114" s="99">
        <f>IF((AK114&lt;&gt;"")*(W114&lt;&gt;""),AK114-W114,"")</f>
        <v/>
      </c>
      <c r="AZ114" s="102">
        <f>IF((AL114&lt;&gt;"")*(X114&lt;&gt;""),AL114-X114,"")</f>
        <v/>
      </c>
      <c r="BA114" s="50">
        <f>IFERROR(__xludf.dummyfunction("AI(""Actúa como un tutor académico y dirígete personalmente al estudiante "" &amp; I114 &amp; "" "" &amp; J114 &amp; "" "" &amp; G114 &amp; "" "" &amp; H114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AM114 &amp; ""'. Diferencias por área: Matemáticas ("" &amp; AQ114 &amp; ""), Ciencias Natura"&amp;"les ("" &amp; AR114 &amp; ""), Sociales ("" &amp; AS114 &amp; ""), Lectura Crítica ("" &amp; AT114 &amp; "") e Inglés ("" &amp; AU114 &amp; ""). Variación en posición: grupo ("" &amp; AN114 &amp; ""), grado ("" &amp; AO114 &amp; "") y media ("" &amp; AP114 &amp; ""). Puntajes Primer Simulacro: Global "" &amp; K114 &amp; "", Mat "" &amp; "&amp;"O4 &amp; "", Cien "" &amp; P114 &amp; "", Soc "" &amp; Q114 &amp; "", Lec "" &amp; R114 &amp; "", Ing "" &amp; S114 &amp; "". Puntajes Segundo Simulacro: Global "" &amp; Y114 &amp; "", Mat "" &amp; AC114 &amp; "", Cien "" &amp; AD114 &amp; "", Soc "" &amp; AE114 &amp; "", Lec "" &amp; AF114 &amp; "", Ing "" &amp; AG114 &amp; "". Escribe un mensaje motivador"&amp;" y breve (máximo 4 líneas)."")
"),"=AI(""Actúa como un tutor académico y dirígete personalmente al estudiante "" &amp; I114 &amp; "" "" &amp; J114 &amp; "" "" &amp; G114 &amp; "" "" &amp; H114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AM114 &amp; ""'. Diferencias por área: Matemáticas ("" &amp; AQ114 &amp; ""), Ciencias Natur"&amp;"ales ("" &amp; AR114 &amp; ""), Sociales ("" &amp; AS114 &amp; ""), Lectura Crítica ("" &amp; AT114 &amp; "") e Inglés ("" &amp; AU114 &amp; ""). Variación en posición: grupo ("" &amp; AN114 &amp; ""), grado ("" &amp; AO114 &amp; "") y media ("" &amp; AP114 &amp; ""). Puntajes Primer Simulacro: Global "" &amp; K114 &amp; "", Mat "" &amp;"&amp;" O114 &amp; "", Cien "" &amp; P114 &amp; "", Soc "" &amp; Q114 &amp; "", Lec "" &amp; R114 &amp; "", Ing "" &amp; S114 &amp; "". Puntajes Segundo Simulacro: Global "" &amp; Y114 &amp; "", Mat "" &amp; AC114 &amp; "", Cien "" &amp; AD114 &amp; "", Soc "" &amp; AE114 &amp; "", Lec "" &amp; AF114 &amp; "", Ing "" &amp; AG114 &amp; "". Escribe un mensaje motivado"&amp;"r y breve (máximo 4 líneas)."")
")</f>
        <v/>
      </c>
    </row>
    <row r="115" ht="15.75" customHeight="1" s="42">
      <c r="A115" s="93" t="n"/>
      <c r="B115" s="94" t="inlineStr">
        <is>
          <t>Bachillerato</t>
        </is>
      </c>
      <c r="C115" s="94" t="n">
        <v>603</v>
      </c>
      <c r="D115" s="94" t="n"/>
      <c r="E115" s="95" t="n"/>
      <c r="F115" s="96">
        <f>TRIM(G115&amp;" "&amp;H115&amp;" "&amp;I115&amp;" "&amp;J115)</f>
        <v/>
      </c>
      <c r="G115" s="94" t="inlineStr">
        <is>
          <t>Vega</t>
        </is>
      </c>
      <c r="H115" s="94" t="inlineStr">
        <is>
          <t>Mendez</t>
        </is>
      </c>
      <c r="I115" s="94" t="inlineStr">
        <is>
          <t>Julian</t>
        </is>
      </c>
      <c r="J115" s="97" t="inlineStr">
        <is>
          <t>Esteban</t>
        </is>
      </c>
      <c r="K115" s="98">
        <f>IF(SUM(O115:S115)=0, "", ROUND(((O115*3+P115*3+Q115*3+R115*3+S115*1)/13)*5,0))</f>
        <v/>
      </c>
      <c r="L115" s="99">
        <f>IF(OR($C115="",K115=""),"",COUNTIFS($C$4:$C$1500,$C115,K$4:K$1500,"&gt;"&amp;K115)+1)</f>
        <v/>
      </c>
      <c r="M115" s="99">
        <f>IF(OR($C115="",K115=""),"",IF(AND($C115&gt;=1001,$C115&lt;=1005),COUNTIFS($C$4:$C$1500,"&gt;=1001",$C$4:$C$1500,"&lt;=1005",K$4:K$1500,"&gt;"&amp;K115)+1,IF(AND($C115&gt;=1101,$C115&lt;=1105),COUNTIFS($C$4:$C$1500,"&gt;=1101",$C$4:$C$1500,"&lt;=1105",K$4:K$1500,"&gt;"&amp;K115)+1,IF(AND($C115&gt;=901,$C115&lt;=905),COUNTIFS($C$4:$C$1500,"&gt;=901",$C$4:$C$1500,"&lt;=905",K$4:K$1500,"&gt;"&amp;K115)+1,IF(AND($C115&gt;=801,$C115&lt;=805),COUNTIFS($C$4:$C$1500,"&gt;=801",$C$4:$C$1500,"&lt;=805",K$4:K$1500,"&gt;"&amp;K115)+1,IF(AND($C115&gt;=701,$C115&lt;=705),COUNTIFS($C$4:$C$1500,"&gt;=701",$C$4:$C$1500,"&lt;=705",K$4:K$1500,"&gt;"&amp;K115)+1,IF(AND($C115&gt;=601,$C115&lt;=606),COUNTIFS($C$4:$C$1500,"&gt;=601",$C$4:$C$1500,"&lt;=606",K$4:K$1500,"&gt;"&amp;K115)+1,"")))))))</f>
        <v/>
      </c>
      <c r="N115" s="99">
        <f>IF(OR($C115="",K115=""),"",IF(OR(AND($C115&gt;=1001,$C115&lt;=1005),AND($C115&gt;=1101,$C115&lt;=1105)),COUNTIFS($C$4:$C$1500,"&gt;=1001",$C$4:$C$1500,"&lt;=1005",K$4:K$1500,"&gt;"&amp;K115)+COUNTIFS($C$4:$C$1500,"&gt;=1101",$C$4:$C$1500,"&lt;=1105",K$4:K$1500,"&gt;"&amp;K115)+1,""))</f>
        <v/>
      </c>
      <c r="O115" s="94" t="n">
        <v>35.84</v>
      </c>
      <c r="P115" s="94" t="n">
        <v>31.46</v>
      </c>
      <c r="Q115" s="94" t="n">
        <v>30.25</v>
      </c>
      <c r="R115" s="94" t="n">
        <v>14.38</v>
      </c>
      <c r="S115" s="94" t="n">
        <v>54.17</v>
      </c>
      <c r="T115" s="99">
        <f>IF(AND(O115&gt;0,O115&lt;36),1,IF(AND(O115&gt;=36,O115&lt;51),2,IF(AND(O115&gt;=51,O115&lt;71),3,IF(AND(O115&gt;=71,O115&lt;=100),4,))))</f>
        <v/>
      </c>
      <c r="U115" s="99">
        <f>IF(AND(P115&gt;0,P115&lt;41),1,IF(AND(P115&gt;=41,P115&lt;56),2,IF(AND(P115&gt;=56,P115&lt;71),3,IF(AND(P115&gt;=71,P115&lt;=100),4,))))</f>
        <v/>
      </c>
      <c r="V115" s="99">
        <f>IF(AND(Q115&gt;0,Q115&lt;41),1,IF(AND(Q115&gt;=41,Q115&lt;56),2,IF(AND(Q115&gt;=56,Q115&lt;71),3,IF(AND(Q115&gt;=71,Q115&lt;=100),4,))))</f>
        <v/>
      </c>
      <c r="W115" s="99">
        <f>IF(AND(R115&gt;0,R115&lt;36),1,IF(AND(R115&gt;=36,R115&lt;51),2,IF(AND(R115&gt;=51,R115&lt;66),3,IF(AND(R115&gt;=66,R115&lt;=100),4,))))</f>
        <v/>
      </c>
      <c r="X115" s="100">
        <f>IF(AND(S115&gt;0,S115&lt;37),1,IF(AND(S115&gt;=37,S115&lt;58),2,IF(AND(S115&gt;=58,S115&lt;71),3,IF(AND(S115&gt;=71,S115&lt;=100),4,))))</f>
        <v/>
      </c>
      <c r="Y115" s="101">
        <f>IF(SUM(AC115:AG115)=0, "", ROUND(((AC115*3+AD115*3+AE115*3+AF115*3+AG115*1)/13)*5,0))</f>
        <v/>
      </c>
      <c r="Z115" s="99">
        <f>IF(OR($C115="",Y115=""),"",COUNTIFS($C$4:$C$1500,$C115,Y$4:Y$1500,"&gt;"&amp;Y115)+1)</f>
        <v/>
      </c>
      <c r="AA115" s="99">
        <f>IF(OR($C115="",Y115=""),"",IF(AND($C115&gt;=1001,$C115&lt;=1005),COUNTIFS($C$4:$C$1500,"&gt;=1001",$C$4:$C$1500,"&lt;=1005",Y$4:Y$1500,"&gt;"&amp;Y115)+1,IF(AND($C115&gt;=1101,$C115&lt;=1105),COUNTIFS($C$4:$C$1500,"&gt;=1101",$C$4:$C$1500,"&lt;=1105",Y$4:Y$1500,"&gt;"&amp;Y115)+1,IF(AND($C115&gt;=901,$C115&lt;=905),COUNTIFS($C$4:$C$1500,"&gt;=901",$C$4:$C$1500,"&lt;=905",Y$4:Y$1500,"&gt;"&amp;Y115)+1,IF(AND($C115&gt;=801,$C115&lt;=805),COUNTIFS($C$4:$C$1500,"&gt;=801",$C$4:$C$1500,"&lt;=805",Y$4:Y$1500,"&gt;"&amp;Y115)+1,IF(AND($C115&gt;=701,$C115&lt;=705),COUNTIFS($C$4:$C$1500,"&gt;=701",$C$4:$C$1500,"&lt;=705",Y$4:Y$1500,"&gt;"&amp;Y115)+1,IF(AND($C115&gt;=601,$C115&lt;=606),COUNTIFS($C$4:$C$1500,"&gt;=601",$C$4:$C$1500,"&lt;=606",Y$4:Y$1500,"&gt;"&amp;Y115)+1,"")))))))</f>
        <v/>
      </c>
      <c r="AB115" s="99">
        <f>IF(OR($C115="",Y115=""),"",IF(OR(AND($C115&gt;=1001,$C115&lt;=1005),AND($C115&gt;=1101,$C115&lt;=1105)),COUNTIFS($C$4:$C$1500,"&gt;=1001",$C$4:$C$1500,"&lt;=1005",Y$4:Y$1500,"&gt;"&amp;Y115)+COUNTIFS($C$4:$C$1500,"&gt;=1101",$C$4:$C$1500,"&lt;=1105",Y$4:Y$1500,"&gt;"&amp;Y115)+1,""))</f>
        <v/>
      </c>
      <c r="AC115" s="94" t="n"/>
      <c r="AD115" s="94" t="n"/>
      <c r="AE115" s="94" t="n"/>
      <c r="AF115" s="94" t="n"/>
      <c r="AG115" s="94" t="n"/>
      <c r="AH115" s="99">
        <f>IF(AND(AC115&gt;0,AC115&lt;36),1,IF(AND(AC115&gt;=36,AC115&lt;51),2,IF(AND(AC115&gt;=51,AC115&lt;71),3,IF(AND(AC115&gt;=71,AC115&lt;=100),4,))))</f>
        <v/>
      </c>
      <c r="AI115" s="99">
        <f>IF(AND(AD115&gt;0,AD115&lt;41),1,IF(AND(AD115&gt;=41,AD115&lt;56),2,IF(AND(AD115&gt;=56,AD115&lt;71),3,IF(AND(AD115&gt;=71,AD115&lt;=100),4,))))</f>
        <v/>
      </c>
      <c r="AJ115" s="99">
        <f>IF(AND(AE115&gt;0,AE115&lt;41),1,IF(AND(AE115&gt;=41,AE115&lt;56),2,IF(AND(AE115&gt;=56,AE115&lt;71),3,IF(AND(AE115&gt;=71,AE115&lt;=100),4,))))</f>
        <v/>
      </c>
      <c r="AK115" s="99">
        <f>IF(AND(AF115&gt;0,AF115&lt;36),1,IF(AND(AF115&gt;=36,AF115&lt;51),2,IF(AND(AF115&gt;=51,AF115&lt;66),3,IF(AND(AF115&gt;=66,AF115&lt;=100),4,))))</f>
        <v/>
      </c>
      <c r="AL115" s="100">
        <f>IF(AND(AG115&gt;0,AG115&lt;37),1,IF(AND(AG115&gt;=37,AG115&lt;58),2,IF(AND(AG115&gt;=58,AG115&lt;71),3,IF(AND(AG115&gt;=71,AG115&lt;=100),4,))))</f>
        <v/>
      </c>
      <c r="AM115" s="101">
        <f>IF((Y115&lt;&gt;"")*(K115&lt;&gt;""),Y115-K115,"")</f>
        <v/>
      </c>
      <c r="AN115" s="99">
        <f>IF((Z115&lt;&gt;"")*(L115&lt;&gt;""),Z115-L115,"")</f>
        <v/>
      </c>
      <c r="AO115" s="99">
        <f>IF((AA115&lt;&gt;"")*(M115&lt;&gt;""),AA115-M115,"")</f>
        <v/>
      </c>
      <c r="AP115" s="99">
        <f>IF((AB115&lt;&gt;"")*(N115&lt;&gt;""),AB115-N115,"")</f>
        <v/>
      </c>
      <c r="AQ115" s="94">
        <f>IF((AC115&lt;&gt;"")*(O115&lt;&gt;""),AC115-O115,"")</f>
        <v/>
      </c>
      <c r="AR115" s="94">
        <f>IF((AD115&lt;&gt;"")*(P115&lt;&gt;""),AD115-P115,"")</f>
        <v/>
      </c>
      <c r="AS115" s="94">
        <f>IF((AE115&lt;&gt;"")*(Q115&lt;&gt;""),AE115-Q115,"")</f>
        <v/>
      </c>
      <c r="AT115" s="94">
        <f>IF((AF115&lt;&gt;"")*(R115&lt;&gt;""),AF115-R115,"")</f>
        <v/>
      </c>
      <c r="AU115" s="94">
        <f>IF((AG115&lt;&gt;"")*(S115&lt;&gt;""),AG115-S115,"")</f>
        <v/>
      </c>
      <c r="AV115" s="99">
        <f>IF((AH115&lt;&gt;"")*(T115&lt;&gt;""),AH115-T115,"")</f>
        <v/>
      </c>
      <c r="AW115" s="99">
        <f>IF((AI115&lt;&gt;"")*(U115&lt;&gt;""),AI115-U115,"")</f>
        <v/>
      </c>
      <c r="AX115" s="99">
        <f>IF((AJ115&lt;&gt;"")*(V115&lt;&gt;""),AJ115-V115,"")</f>
        <v/>
      </c>
      <c r="AY115" s="99">
        <f>IF((AK115&lt;&gt;"")*(W115&lt;&gt;""),AK115-W115,"")</f>
        <v/>
      </c>
      <c r="AZ115" s="102">
        <f>IF((AL115&lt;&gt;"")*(X115&lt;&gt;""),AL115-X115,"")</f>
        <v/>
      </c>
      <c r="BA115" s="50">
        <f>IFERROR(__xludf.dummyfunction("AI(""Actúa como un tutor académico y dirígete personalmente al estudiante "" &amp; I115 &amp; "" "" &amp; J115 &amp; "" "" &amp; G115 &amp; "" "" &amp; H115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AM115 &amp; ""'. Diferencias por área: Matemáticas ("" &amp; AQ115 &amp; ""), Ciencias Natura"&amp;"les ("" &amp; AR115 &amp; ""), Sociales ("" &amp; AS115 &amp; ""), Lectura Crítica ("" &amp; AT115 &amp; "") e Inglés ("" &amp; AU115 &amp; ""). Variación en posición: grupo ("" &amp; AN115 &amp; ""), grado ("" &amp; AO115 &amp; "") y media ("" &amp; AP115 &amp; ""). Puntajes Primer Simulacro: Global "" &amp; K115 &amp; "", Mat "" &amp; "&amp;"O4 &amp; "", Cien "" &amp; P115 &amp; "", Soc "" &amp; Q115 &amp; "", Lec "" &amp; R115 &amp; "", Ing "" &amp; S115 &amp; "". Puntajes Segundo Simulacro: Global "" &amp; Y115 &amp; "", Mat "" &amp; AC115 &amp; "", Cien "" &amp; AD115 &amp; "", Soc "" &amp; AE115 &amp; "", Lec "" &amp; AF115 &amp; "", Ing "" &amp; AG115 &amp; "". Escribe un mensaje motivador"&amp;" y breve (máximo 4 líneas)."")
"),"=AI(""Actúa como un tutor académico y dirígete personalmente al estudiante "" &amp; I115 &amp; "" "" &amp; J115 &amp; "" "" &amp; G115 &amp; "" "" &amp; H115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AM115 &amp; ""'. Diferencias por área: Matemáticas ("" &amp; AQ115 &amp; ""), Ciencias Natur"&amp;"ales ("" &amp; AR115 &amp; ""), Sociales ("" &amp; AS115 &amp; ""), Lectura Crítica ("" &amp; AT115 &amp; "") e Inglés ("" &amp; AU115 &amp; ""). Variación en posición: grupo ("" &amp; AN115 &amp; ""), grado ("" &amp; AO115 &amp; "") y media ("" &amp; AP115 &amp; ""). Puntajes Primer Simulacro: Global "" &amp; K115 &amp; "", Mat "" &amp;"&amp;" O115 &amp; "", Cien "" &amp; P115 &amp; "", Soc "" &amp; Q115 &amp; "", Lec "" &amp; R115 &amp; "", Ing "" &amp; S115 &amp; "". Puntajes Segundo Simulacro: Global "" &amp; Y115 &amp; "", Mat "" &amp; AC115 &amp; "", Cien "" &amp; AD115 &amp; "", Soc "" &amp; AE115 &amp; "", Lec "" &amp; AF115 &amp; "", Ing "" &amp; AG115 &amp; "". Escribe un mensaje motivado"&amp;"r y breve (máximo 4 líneas)."")
")</f>
        <v/>
      </c>
    </row>
    <row r="116" ht="15.75" customHeight="1" s="42">
      <c r="A116" s="93" t="n"/>
      <c r="B116" s="94" t="inlineStr">
        <is>
          <t>Bachillerato</t>
        </is>
      </c>
      <c r="C116" s="94" t="n">
        <v>603</v>
      </c>
      <c r="D116" s="94" t="n"/>
      <c r="E116" s="95" t="n"/>
      <c r="F116" s="96">
        <f>TRIM(G116&amp;" "&amp;H116&amp;" "&amp;I116&amp;" "&amp;J116)</f>
        <v/>
      </c>
      <c r="G116" s="94" t="inlineStr">
        <is>
          <t>Villa</t>
        </is>
      </c>
      <c r="H116" s="94" t="inlineStr">
        <is>
          <t>Quiroz</t>
        </is>
      </c>
      <c r="I116" s="94" t="inlineStr">
        <is>
          <t>Ana</t>
        </is>
      </c>
      <c r="J116" s="97" t="inlineStr">
        <is>
          <t>Sofía</t>
        </is>
      </c>
      <c r="K116" s="98">
        <f>IF(SUM(O116:S116)=0, "", ROUND(((O116*3+P116*3+Q116*3+R116*3+S116*1)/13)*5,0))</f>
        <v/>
      </c>
      <c r="L116" s="99">
        <f>IF(OR($C116="",K116=""),"",COUNTIFS($C$4:$C$1500,$C116,K$4:K$1500,"&gt;"&amp;K116)+1)</f>
        <v/>
      </c>
      <c r="M116" s="99">
        <f>IF(OR($C116="",K116=""),"",IF(AND($C116&gt;=1001,$C116&lt;=1005),COUNTIFS($C$4:$C$1500,"&gt;=1001",$C$4:$C$1500,"&lt;=1005",K$4:K$1500,"&gt;"&amp;K116)+1,IF(AND($C116&gt;=1101,$C116&lt;=1105),COUNTIFS($C$4:$C$1500,"&gt;=1101",$C$4:$C$1500,"&lt;=1105",K$4:K$1500,"&gt;"&amp;K116)+1,IF(AND($C116&gt;=901,$C116&lt;=905),COUNTIFS($C$4:$C$1500,"&gt;=901",$C$4:$C$1500,"&lt;=905",K$4:K$1500,"&gt;"&amp;K116)+1,IF(AND($C116&gt;=801,$C116&lt;=805),COUNTIFS($C$4:$C$1500,"&gt;=801",$C$4:$C$1500,"&lt;=805",K$4:K$1500,"&gt;"&amp;K116)+1,IF(AND($C116&gt;=701,$C116&lt;=705),COUNTIFS($C$4:$C$1500,"&gt;=701",$C$4:$C$1500,"&lt;=705",K$4:K$1500,"&gt;"&amp;K116)+1,IF(AND($C116&gt;=601,$C116&lt;=606),COUNTIFS($C$4:$C$1500,"&gt;=601",$C$4:$C$1500,"&lt;=606",K$4:K$1500,"&gt;"&amp;K116)+1,"")))))))</f>
        <v/>
      </c>
      <c r="N116" s="99">
        <f>IF(OR($C116="",K116=""),"",IF(OR(AND($C116&gt;=1001,$C116&lt;=1005),AND($C116&gt;=1101,$C116&lt;=1105)),COUNTIFS($C$4:$C$1500,"&gt;=1001",$C$4:$C$1500,"&lt;=1005",K$4:K$1500,"&gt;"&amp;K116)+COUNTIFS($C$4:$C$1500,"&gt;=1101",$C$4:$C$1500,"&lt;=1105",K$4:K$1500,"&gt;"&amp;K116)+1,""))</f>
        <v/>
      </c>
      <c r="O116" s="94" t="n">
        <v>70.19</v>
      </c>
      <c r="P116" s="94" t="n">
        <v>73.95999999999999</v>
      </c>
      <c r="Q116" s="94" t="n">
        <v>65.13</v>
      </c>
      <c r="R116" s="94" t="n">
        <v>62.29</v>
      </c>
      <c r="S116" s="94" t="n">
        <v>5.42</v>
      </c>
      <c r="T116" s="99">
        <f>IF(AND(O116&gt;0,O116&lt;36),1,IF(AND(O116&gt;=36,O116&lt;51),2,IF(AND(O116&gt;=51,O116&lt;71),3,IF(AND(O116&gt;=71,O116&lt;=100),4,))))</f>
        <v/>
      </c>
      <c r="U116" s="99">
        <f>IF(AND(P116&gt;0,P116&lt;41),1,IF(AND(P116&gt;=41,P116&lt;56),2,IF(AND(P116&gt;=56,P116&lt;71),3,IF(AND(P116&gt;=71,P116&lt;=100),4,))))</f>
        <v/>
      </c>
      <c r="V116" s="99">
        <f>IF(AND(Q116&gt;0,Q116&lt;41),1,IF(AND(Q116&gt;=41,Q116&lt;56),2,IF(AND(Q116&gt;=56,Q116&lt;71),3,IF(AND(Q116&gt;=71,Q116&lt;=100),4,))))</f>
        <v/>
      </c>
      <c r="W116" s="99">
        <f>IF(AND(R116&gt;0,R116&lt;36),1,IF(AND(R116&gt;=36,R116&lt;51),2,IF(AND(R116&gt;=51,R116&lt;66),3,IF(AND(R116&gt;=66,R116&lt;=100),4,))))</f>
        <v/>
      </c>
      <c r="X116" s="100">
        <f>IF(AND(S116&gt;0,S116&lt;37),1,IF(AND(S116&gt;=37,S116&lt;58),2,IF(AND(S116&gt;=58,S116&lt;71),3,IF(AND(S116&gt;=71,S116&lt;=100),4,))))</f>
        <v/>
      </c>
      <c r="Y116" s="101">
        <f>IF(SUM(AC116:AG116)=0, "", ROUND(((AC116*3+AD116*3+AE116*3+AF116*3+AG116*1)/13)*5,0))</f>
        <v/>
      </c>
      <c r="Z116" s="99">
        <f>IF(OR($C116="",Y116=""),"",COUNTIFS($C$4:$C$1500,$C116,Y$4:Y$1500,"&gt;"&amp;Y116)+1)</f>
        <v/>
      </c>
      <c r="AA116" s="99">
        <f>IF(OR($C116="",Y116=""),"",IF(AND($C116&gt;=1001,$C116&lt;=1005),COUNTIFS($C$4:$C$1500,"&gt;=1001",$C$4:$C$1500,"&lt;=1005",Y$4:Y$1500,"&gt;"&amp;Y116)+1,IF(AND($C116&gt;=1101,$C116&lt;=1105),COUNTIFS($C$4:$C$1500,"&gt;=1101",$C$4:$C$1500,"&lt;=1105",Y$4:Y$1500,"&gt;"&amp;Y116)+1,IF(AND($C116&gt;=901,$C116&lt;=905),COUNTIFS($C$4:$C$1500,"&gt;=901",$C$4:$C$1500,"&lt;=905",Y$4:Y$1500,"&gt;"&amp;Y116)+1,IF(AND($C116&gt;=801,$C116&lt;=805),COUNTIFS($C$4:$C$1500,"&gt;=801",$C$4:$C$1500,"&lt;=805",Y$4:Y$1500,"&gt;"&amp;Y116)+1,IF(AND($C116&gt;=701,$C116&lt;=705),COUNTIFS($C$4:$C$1500,"&gt;=701",$C$4:$C$1500,"&lt;=705",Y$4:Y$1500,"&gt;"&amp;Y116)+1,IF(AND($C116&gt;=601,$C116&lt;=606),COUNTIFS($C$4:$C$1500,"&gt;=601",$C$4:$C$1500,"&lt;=606",Y$4:Y$1500,"&gt;"&amp;Y116)+1,"")))))))</f>
        <v/>
      </c>
      <c r="AB116" s="99">
        <f>IF(OR($C116="",Y116=""),"",IF(OR(AND($C116&gt;=1001,$C116&lt;=1005),AND($C116&gt;=1101,$C116&lt;=1105)),COUNTIFS($C$4:$C$1500,"&gt;=1001",$C$4:$C$1500,"&lt;=1005",Y$4:Y$1500,"&gt;"&amp;Y116)+COUNTIFS($C$4:$C$1500,"&gt;=1101",$C$4:$C$1500,"&lt;=1105",Y$4:Y$1500,"&gt;"&amp;Y116)+1,""))</f>
        <v/>
      </c>
      <c r="AC116" s="94" t="n">
        <v>71.5</v>
      </c>
      <c r="AD116" s="94" t="n">
        <v>49.7</v>
      </c>
      <c r="AE116" s="94" t="n">
        <v>53.25</v>
      </c>
      <c r="AF116" s="94" t="n">
        <v>70</v>
      </c>
      <c r="AG116" s="94" t="n">
        <v>52.71</v>
      </c>
      <c r="AH116" s="99">
        <f>IF(AND(AC116&gt;0,AC116&lt;36),1,IF(AND(AC116&gt;=36,AC116&lt;51),2,IF(AND(AC116&gt;=51,AC116&lt;71),3,IF(AND(AC116&gt;=71,AC116&lt;=100),4,))))</f>
        <v/>
      </c>
      <c r="AI116" s="99">
        <f>IF(AND(AD116&gt;0,AD116&lt;41),1,IF(AND(AD116&gt;=41,AD116&lt;56),2,IF(AND(AD116&gt;=56,AD116&lt;71),3,IF(AND(AD116&gt;=71,AD116&lt;=100),4,))))</f>
        <v/>
      </c>
      <c r="AJ116" s="99">
        <f>IF(AND(AE116&gt;0,AE116&lt;41),1,IF(AND(AE116&gt;=41,AE116&lt;56),2,IF(AND(AE116&gt;=56,AE116&lt;71),3,IF(AND(AE116&gt;=71,AE116&lt;=100),4,))))</f>
        <v/>
      </c>
      <c r="AK116" s="99">
        <f>IF(AND(AF116&gt;0,AF116&lt;36),1,IF(AND(AF116&gt;=36,AF116&lt;51),2,IF(AND(AF116&gt;=51,AF116&lt;66),3,IF(AND(AF116&gt;=66,AF116&lt;=100),4,))))</f>
        <v/>
      </c>
      <c r="AL116" s="100">
        <f>IF(AND(AG116&gt;0,AG116&lt;37),1,IF(AND(AG116&gt;=37,AG116&lt;58),2,IF(AND(AG116&gt;=58,AG116&lt;71),3,IF(AND(AG116&gt;=71,AG116&lt;=100),4,))))</f>
        <v/>
      </c>
      <c r="AM116" s="101">
        <f>IF((Y116&lt;&gt;"")*(K116&lt;&gt;""),Y116-K116,"")</f>
        <v/>
      </c>
      <c r="AN116" s="99">
        <f>IF((Z116&lt;&gt;"")*(L116&lt;&gt;""),Z116-L116,"")</f>
        <v/>
      </c>
      <c r="AO116" s="99">
        <f>IF((AA116&lt;&gt;"")*(M116&lt;&gt;""),AA116-M116,"")</f>
        <v/>
      </c>
      <c r="AP116" s="99">
        <f>IF((AB116&lt;&gt;"")*(N116&lt;&gt;""),AB116-N116,"")</f>
        <v/>
      </c>
      <c r="AQ116" s="94">
        <f>IF((AC116&lt;&gt;"")*(O116&lt;&gt;""),AC116-O116,"")</f>
        <v/>
      </c>
      <c r="AR116" s="94">
        <f>IF((AD116&lt;&gt;"")*(P116&lt;&gt;""),AD116-P116,"")</f>
        <v/>
      </c>
      <c r="AS116" s="94">
        <f>IF((AE116&lt;&gt;"")*(Q116&lt;&gt;""),AE116-Q116,"")</f>
        <v/>
      </c>
      <c r="AT116" s="94">
        <f>IF((AF116&lt;&gt;"")*(R116&lt;&gt;""),AF116-R116,"")</f>
        <v/>
      </c>
      <c r="AU116" s="94">
        <f>IF((AG116&lt;&gt;"")*(S116&lt;&gt;""),AG116-S116,"")</f>
        <v/>
      </c>
      <c r="AV116" s="99">
        <f>IF((AH116&lt;&gt;"")*(T116&lt;&gt;""),AH116-T116,"")</f>
        <v/>
      </c>
      <c r="AW116" s="99">
        <f>IF((AI116&lt;&gt;"")*(U116&lt;&gt;""),AI116-U116,"")</f>
        <v/>
      </c>
      <c r="AX116" s="99">
        <f>IF((AJ116&lt;&gt;"")*(V116&lt;&gt;""),AJ116-V116,"")</f>
        <v/>
      </c>
      <c r="AY116" s="99">
        <f>IF((AK116&lt;&gt;"")*(W116&lt;&gt;""),AK116-W116,"")</f>
        <v/>
      </c>
      <c r="AZ116" s="102">
        <f>IF((AL116&lt;&gt;"")*(X116&lt;&gt;""),AL116-X116,"")</f>
        <v/>
      </c>
      <c r="BA116" s="50">
        <f>IFERROR(__xludf.dummyfunction("AI(""Actúa como un tutor académico y dirígete personalmente al estudiante "" &amp; I116 &amp; "" "" &amp; J116 &amp; "" "" &amp; G116 &amp; "" "" &amp; H116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AM116 &amp; ""'. Diferencias por área: Matemáticas ("" &amp; AQ116 &amp; ""), Ciencias Natura"&amp;"les ("" &amp; AR116 &amp; ""), Sociales ("" &amp; AS116 &amp; ""), Lectura Crítica ("" &amp; AT116 &amp; "") e Inglés ("" &amp; AU116 &amp; ""). Variación en posición: grupo ("" &amp; AN116 &amp; ""), grado ("" &amp; AO116 &amp; "") y media ("" &amp; AP116 &amp; ""). Puntajes Primer Simulacro: Global "" &amp; K116 &amp; "", Mat "" &amp; "&amp;"O4 &amp; "", Cien "" &amp; P116 &amp; "", Soc "" &amp; Q116 &amp; "", Lec "" &amp; R116 &amp; "", Ing "" &amp; S116 &amp; "". Puntajes Segundo Simulacro: Global "" &amp; Y116 &amp; "", Mat "" &amp; AC116 &amp; "", Cien "" &amp; AD116 &amp; "", Soc "" &amp; AE116 &amp; "", Lec "" &amp; AF116 &amp; "", Ing "" &amp; AG116 &amp; "". Escribe un mensaje motivador"&amp;" y breve (máximo 4 líneas)."")
"),"=AI(""Actúa como un tutor académico y dirígete personalmente al estudiante "" &amp; I116 &amp; "" "" &amp; J116 &amp; "" "" &amp; G116 &amp; "" "" &amp; H116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AM116 &amp; ""'. Diferencias por área: Matemáticas ("" &amp; AQ116 &amp; ""), Ciencias Natur"&amp;"ales ("" &amp; AR116 &amp; ""), Sociales ("" &amp; AS116 &amp; ""), Lectura Crítica ("" &amp; AT116 &amp; "") e Inglés ("" &amp; AU116 &amp; ""). Variación en posición: grupo ("" &amp; AN116 &amp; ""), grado ("" &amp; AO116 &amp; "") y media ("" &amp; AP116 &amp; ""). Puntajes Primer Simulacro: Global "" &amp; K116 &amp; "", Mat "" &amp;"&amp;" O116 &amp; "", Cien "" &amp; P116 &amp; "", Soc "" &amp; Q116 &amp; "", Lec "" &amp; R116 &amp; "", Ing "" &amp; S116 &amp; "". Puntajes Segundo Simulacro: Global "" &amp; Y116 &amp; "", Mat "" &amp; AC116 &amp; "", Cien "" &amp; AD116 &amp; "", Soc "" &amp; AE116 &amp; "", Lec "" &amp; AF116 &amp; "", Ing "" &amp; AG116 &amp; "". Escribe un mensaje motivado"&amp;"r y breve (máximo 4 líneas)."")
")</f>
        <v/>
      </c>
    </row>
    <row r="117" ht="15.75" customHeight="1" s="42">
      <c r="A117" s="93" t="n"/>
      <c r="B117" s="94" t="inlineStr">
        <is>
          <t>Bachillerato</t>
        </is>
      </c>
      <c r="C117" s="94" t="n">
        <v>604</v>
      </c>
      <c r="D117" s="94" t="n"/>
      <c r="E117" s="95" t="n"/>
      <c r="F117" s="96">
        <f>TRIM(G117&amp;" "&amp;H117&amp;" "&amp;I117&amp;" "&amp;J117)</f>
        <v/>
      </c>
      <c r="G117" s="94" t="inlineStr">
        <is>
          <t>Arias</t>
        </is>
      </c>
      <c r="H117" s="94" t="inlineStr">
        <is>
          <t>Murillo</t>
        </is>
      </c>
      <c r="I117" s="94" t="inlineStr">
        <is>
          <t>Sandra</t>
        </is>
      </c>
      <c r="J117" s="97" t="inlineStr">
        <is>
          <t>Leonora</t>
        </is>
      </c>
      <c r="K117" s="98">
        <f>IF(SUM(O117:S117)=0, "", ROUND(((O117*3+P117*3+Q117*3+R117*3+S117*1)/13)*5,0))</f>
        <v/>
      </c>
      <c r="L117" s="99">
        <f>IF(OR($C117="",K117=""),"",COUNTIFS($C$4:$C$1500,$C117,K$4:K$1500,"&gt;"&amp;K117)+1)</f>
        <v/>
      </c>
      <c r="M117" s="99">
        <f>IF(OR($C117="",K117=""),"",IF(AND($C117&gt;=1001,$C117&lt;=1005),COUNTIFS($C$4:$C$1500,"&gt;=1001",$C$4:$C$1500,"&lt;=1005",K$4:K$1500,"&gt;"&amp;K117)+1,IF(AND($C117&gt;=1101,$C117&lt;=1105),COUNTIFS($C$4:$C$1500,"&gt;=1101",$C$4:$C$1500,"&lt;=1105",K$4:K$1500,"&gt;"&amp;K117)+1,IF(AND($C117&gt;=901,$C117&lt;=905),COUNTIFS($C$4:$C$1500,"&gt;=901",$C$4:$C$1500,"&lt;=905",K$4:K$1500,"&gt;"&amp;K117)+1,IF(AND($C117&gt;=801,$C117&lt;=805),COUNTIFS($C$4:$C$1500,"&gt;=801",$C$4:$C$1500,"&lt;=805",K$4:K$1500,"&gt;"&amp;K117)+1,IF(AND($C117&gt;=701,$C117&lt;=705),COUNTIFS($C$4:$C$1500,"&gt;=701",$C$4:$C$1500,"&lt;=705",K$4:K$1500,"&gt;"&amp;K117)+1,IF(AND($C117&gt;=601,$C117&lt;=606),COUNTIFS($C$4:$C$1500,"&gt;=601",$C$4:$C$1500,"&lt;=606",K$4:K$1500,"&gt;"&amp;K117)+1,"")))))))</f>
        <v/>
      </c>
      <c r="N117" s="99">
        <f>IF(OR($C117="",K117=""),"",IF(OR(AND($C117&gt;=1001,$C117&lt;=1005),AND($C117&gt;=1101,$C117&lt;=1105)),COUNTIFS($C$4:$C$1500,"&gt;=1001",$C$4:$C$1500,"&lt;=1005",K$4:K$1500,"&gt;"&amp;K117)+COUNTIFS($C$4:$C$1500,"&gt;=1101",$C$4:$C$1500,"&lt;=1105",K$4:K$1500,"&gt;"&amp;K117)+1,""))</f>
        <v/>
      </c>
      <c r="O117" s="94" t="n">
        <v>52.52</v>
      </c>
      <c r="P117" s="94" t="n">
        <v>64.86</v>
      </c>
      <c r="Q117" s="94" t="n">
        <v>52.02</v>
      </c>
      <c r="R117" s="94" t="n">
        <v>30</v>
      </c>
      <c r="S117" s="94" t="n">
        <v>45</v>
      </c>
      <c r="T117" s="99">
        <f>IF(AND(O117&gt;0,O117&lt;36),1,IF(AND(O117&gt;=36,O117&lt;51),2,IF(AND(O117&gt;=51,O117&lt;71),3,IF(AND(O117&gt;=71,O117&lt;=100),4,))))</f>
        <v/>
      </c>
      <c r="U117" s="99">
        <f>IF(AND(P117&gt;0,P117&lt;41),1,IF(AND(P117&gt;=41,P117&lt;56),2,IF(AND(P117&gt;=56,P117&lt;71),3,IF(AND(P117&gt;=71,P117&lt;=100),4,))))</f>
        <v/>
      </c>
      <c r="V117" s="99">
        <f>IF(AND(Q117&gt;0,Q117&lt;41),1,IF(AND(Q117&gt;=41,Q117&lt;56),2,IF(AND(Q117&gt;=56,Q117&lt;71),3,IF(AND(Q117&gt;=71,Q117&lt;=100),4,))))</f>
        <v/>
      </c>
      <c r="W117" s="99">
        <f>IF(AND(R117&gt;0,R117&lt;36),1,IF(AND(R117&gt;=36,R117&lt;51),2,IF(AND(R117&gt;=51,R117&lt;66),3,IF(AND(R117&gt;=66,R117&lt;=100),4,))))</f>
        <v/>
      </c>
      <c r="X117" s="100">
        <f>IF(AND(S117&gt;0,S117&lt;37),1,IF(AND(S117&gt;=37,S117&lt;58),2,IF(AND(S117&gt;=58,S117&lt;71),3,IF(AND(S117&gt;=71,S117&lt;=100),4,))))</f>
        <v/>
      </c>
      <c r="Y117" s="101">
        <f>IF(SUM(AC117:AG117)=0, "", ROUND(((AC117*3+AD117*3+AE117*3+AF117*3+AG117*1)/13)*5,0))</f>
        <v/>
      </c>
      <c r="Z117" s="99">
        <f>IF(OR($C117="",Y117=""),"",COUNTIFS($C$4:$C$1500,$C117,Y$4:Y$1500,"&gt;"&amp;Y117)+1)</f>
        <v/>
      </c>
      <c r="AA117" s="99">
        <f>IF(OR($C117="",Y117=""),"",IF(AND($C117&gt;=1001,$C117&lt;=1005),COUNTIFS($C$4:$C$1500,"&gt;=1001",$C$4:$C$1500,"&lt;=1005",Y$4:Y$1500,"&gt;"&amp;Y117)+1,IF(AND($C117&gt;=1101,$C117&lt;=1105),COUNTIFS($C$4:$C$1500,"&gt;=1101",$C$4:$C$1500,"&lt;=1105",Y$4:Y$1500,"&gt;"&amp;Y117)+1,IF(AND($C117&gt;=901,$C117&lt;=905),COUNTIFS($C$4:$C$1500,"&gt;=901",$C$4:$C$1500,"&lt;=905",Y$4:Y$1500,"&gt;"&amp;Y117)+1,IF(AND($C117&gt;=801,$C117&lt;=805),COUNTIFS($C$4:$C$1500,"&gt;=801",$C$4:$C$1500,"&lt;=805",Y$4:Y$1500,"&gt;"&amp;Y117)+1,IF(AND($C117&gt;=701,$C117&lt;=705),COUNTIFS($C$4:$C$1500,"&gt;=701",$C$4:$C$1500,"&lt;=705",Y$4:Y$1500,"&gt;"&amp;Y117)+1,IF(AND($C117&gt;=601,$C117&lt;=606),COUNTIFS($C$4:$C$1500,"&gt;=601",$C$4:$C$1500,"&lt;=606",Y$4:Y$1500,"&gt;"&amp;Y117)+1,"")))))))</f>
        <v/>
      </c>
      <c r="AB117" s="99">
        <f>IF(OR($C117="",Y117=""),"",IF(OR(AND($C117&gt;=1001,$C117&lt;=1005),AND($C117&gt;=1101,$C117&lt;=1105)),COUNTIFS($C$4:$C$1500,"&gt;=1001",$C$4:$C$1500,"&lt;=1005",Y$4:Y$1500,"&gt;"&amp;Y117)+COUNTIFS($C$4:$C$1500,"&gt;=1101",$C$4:$C$1500,"&lt;=1105",Y$4:Y$1500,"&gt;"&amp;Y117)+1,""))</f>
        <v/>
      </c>
      <c r="AC117" s="94" t="n">
        <v>42.5</v>
      </c>
      <c r="AD117" s="94" t="n">
        <v>36.61</v>
      </c>
      <c r="AE117" s="94" t="n">
        <v>60.5</v>
      </c>
      <c r="AF117" s="94" t="n">
        <v>43.75</v>
      </c>
      <c r="AG117" s="94" t="n">
        <v>43.13</v>
      </c>
      <c r="AH117" s="99">
        <f>IF(AND(AC117&gt;0,AC117&lt;36),1,IF(AND(AC117&gt;=36,AC117&lt;51),2,IF(AND(AC117&gt;=51,AC117&lt;71),3,IF(AND(AC117&gt;=71,AC117&lt;=100),4,))))</f>
        <v/>
      </c>
      <c r="AI117" s="99">
        <f>IF(AND(AD117&gt;0,AD117&lt;41),1,IF(AND(AD117&gt;=41,AD117&lt;56),2,IF(AND(AD117&gt;=56,AD117&lt;71),3,IF(AND(AD117&gt;=71,AD117&lt;=100),4,))))</f>
        <v/>
      </c>
      <c r="AJ117" s="99">
        <f>IF(AND(AE117&gt;0,AE117&lt;41),1,IF(AND(AE117&gt;=41,AE117&lt;56),2,IF(AND(AE117&gt;=56,AE117&lt;71),3,IF(AND(AE117&gt;=71,AE117&lt;=100),4,))))</f>
        <v/>
      </c>
      <c r="AK117" s="99">
        <f>IF(AND(AF117&gt;0,AF117&lt;36),1,IF(AND(AF117&gt;=36,AF117&lt;51),2,IF(AND(AF117&gt;=51,AF117&lt;66),3,IF(AND(AF117&gt;=66,AF117&lt;=100),4,))))</f>
        <v/>
      </c>
      <c r="AL117" s="100">
        <f>IF(AND(AG117&gt;0,AG117&lt;37),1,IF(AND(AG117&gt;=37,AG117&lt;58),2,IF(AND(AG117&gt;=58,AG117&lt;71),3,IF(AND(AG117&gt;=71,AG117&lt;=100),4,))))</f>
        <v/>
      </c>
      <c r="AM117" s="101">
        <f>IF((Y117&lt;&gt;"")*(K117&lt;&gt;""),Y117-K117,"")</f>
        <v/>
      </c>
      <c r="AN117" s="99">
        <f>IF((Z117&lt;&gt;"")*(L117&lt;&gt;""),Z117-L117,"")</f>
        <v/>
      </c>
      <c r="AO117" s="99">
        <f>IF((AA117&lt;&gt;"")*(M117&lt;&gt;""),AA117-M117,"")</f>
        <v/>
      </c>
      <c r="AP117" s="99">
        <f>IF((AB117&lt;&gt;"")*(N117&lt;&gt;""),AB117-N117,"")</f>
        <v/>
      </c>
      <c r="AQ117" s="94">
        <f>IF((AC117&lt;&gt;"")*(O117&lt;&gt;""),AC117-O117,"")</f>
        <v/>
      </c>
      <c r="AR117" s="94">
        <f>IF((AD117&lt;&gt;"")*(P117&lt;&gt;""),AD117-P117,"")</f>
        <v/>
      </c>
      <c r="AS117" s="94">
        <f>IF((AE117&lt;&gt;"")*(Q117&lt;&gt;""),AE117-Q117,"")</f>
        <v/>
      </c>
      <c r="AT117" s="94">
        <f>IF((AF117&lt;&gt;"")*(R117&lt;&gt;""),AF117-R117,"")</f>
        <v/>
      </c>
      <c r="AU117" s="94">
        <f>IF((AG117&lt;&gt;"")*(S117&lt;&gt;""),AG117-S117,"")</f>
        <v/>
      </c>
      <c r="AV117" s="99">
        <f>IF((AH117&lt;&gt;"")*(T117&lt;&gt;""),AH117-T117,"")</f>
        <v/>
      </c>
      <c r="AW117" s="99">
        <f>IF((AI117&lt;&gt;"")*(U117&lt;&gt;""),AI117-U117,"")</f>
        <v/>
      </c>
      <c r="AX117" s="99">
        <f>IF((AJ117&lt;&gt;"")*(V117&lt;&gt;""),AJ117-V117,"")</f>
        <v/>
      </c>
      <c r="AY117" s="99">
        <f>IF((AK117&lt;&gt;"")*(W117&lt;&gt;""),AK117-W117,"")</f>
        <v/>
      </c>
      <c r="AZ117" s="102">
        <f>IF((AL117&lt;&gt;"")*(X117&lt;&gt;""),AL117-X117,"")</f>
        <v/>
      </c>
      <c r="BA117" s="50">
        <f>IFERROR(__xludf.dummyfunction("AI(""Actúa como un tutor académico y dirígete personalmente al estudiante "" &amp; I117 &amp; "" "" &amp; J117 &amp; "" "" &amp; G117 &amp; "" "" &amp; H117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AM117 &amp; ""'. Diferencias por área: Matemáticas ("" &amp; AQ117 &amp; ""), Ciencias Natura"&amp;"les ("" &amp; AR117 &amp; ""), Sociales ("" &amp; AS117 &amp; ""), Lectura Crítica ("" &amp; AT117 &amp; "") e Inglés ("" &amp; AU117 &amp; ""). Variación en posición: grupo ("" &amp; AN117 &amp; ""), grado ("" &amp; AO117 &amp; "") y media ("" &amp; AP117 &amp; ""). Puntajes Primer Simulacro: Global "" &amp; K117 &amp; "", Mat "" &amp; "&amp;"O4 &amp; "", Cien "" &amp; P117 &amp; "", Soc "" &amp; Q117 &amp; "", Lec "" &amp; R117 &amp; "", Ing "" &amp; S117 &amp; "". Puntajes Segundo Simulacro: Global "" &amp; Y117 &amp; "", Mat "" &amp; AC117 &amp; "", Cien "" &amp; AD117 &amp; "", Soc "" &amp; AE117 &amp; "", Lec "" &amp; AF117 &amp; "", Ing "" &amp; AG117 &amp; "". Escribe un mensaje motivador"&amp;" y breve (máximo 4 líneas)."")
"),"=AI(""Actúa como un tutor académico y dirígete personalmente al estudiante "" &amp; I117 &amp; "" "" &amp; J117 &amp; "" "" &amp; G117 &amp; "" "" &amp; H117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AM117 &amp; ""'. Diferencias por área: Matemáticas ("" &amp; AQ117 &amp; ""), Ciencias Natur"&amp;"ales ("" &amp; AR117 &amp; ""), Sociales ("" &amp; AS117 &amp; ""), Lectura Crítica ("" &amp; AT117 &amp; "") e Inglés ("" &amp; AU117 &amp; ""). Variación en posición: grupo ("" &amp; AN117 &amp; ""), grado ("" &amp; AO117 &amp; "") y media ("" &amp; AP117 &amp; ""). Puntajes Primer Simulacro: Global "" &amp; K117 &amp; "", Mat "" &amp;"&amp;" O117 &amp; "", Cien "" &amp; P117 &amp; "", Soc "" &amp; Q117 &amp; "", Lec "" &amp; R117 &amp; "", Ing "" &amp; S117 &amp; "". Puntajes Segundo Simulacro: Global "" &amp; Y117 &amp; "", Mat "" &amp; AC117 &amp; "", Cien "" &amp; AD117 &amp; "", Soc "" &amp; AE117 &amp; "", Lec "" &amp; AF117 &amp; "", Ing "" &amp; AG117 &amp; "". Escribe un mensaje motivado"&amp;"r y breve (máximo 4 líneas)."")
")</f>
        <v/>
      </c>
    </row>
    <row r="118" ht="15.75" customHeight="1" s="42">
      <c r="A118" s="93" t="n"/>
      <c r="B118" s="94" t="inlineStr">
        <is>
          <t>Bachillerato</t>
        </is>
      </c>
      <c r="C118" s="94" t="n">
        <v>604</v>
      </c>
      <c r="D118" s="94" t="n"/>
      <c r="E118" s="95" t="n"/>
      <c r="F118" s="96">
        <f>TRIM(G118&amp;" "&amp;H118&amp;" "&amp;I118&amp;" "&amp;J118)</f>
        <v/>
      </c>
      <c r="G118" s="94" t="inlineStr">
        <is>
          <t>Betancur</t>
        </is>
      </c>
      <c r="H118" s="94" t="inlineStr">
        <is>
          <t>Castrillon</t>
        </is>
      </c>
      <c r="I118" s="94" t="inlineStr">
        <is>
          <t>Mateo</t>
        </is>
      </c>
      <c r="J118" s="97" t="n"/>
      <c r="K118" s="98">
        <f>IF(SUM(O118:S118)=0, "", ROUND(((O118*3+P118*3+Q118*3+R118*3+S118*1)/13)*5,0))</f>
        <v/>
      </c>
      <c r="L118" s="99">
        <f>IF(OR($C118="",K118=""),"",COUNTIFS($C$4:$C$1500,$C118,K$4:K$1500,"&gt;"&amp;K118)+1)</f>
        <v/>
      </c>
      <c r="M118" s="99">
        <f>IF(OR($C118="",K118=""),"",IF(AND($C118&gt;=1001,$C118&lt;=1005),COUNTIFS($C$4:$C$1500,"&gt;=1001",$C$4:$C$1500,"&lt;=1005",K$4:K$1500,"&gt;"&amp;K118)+1,IF(AND($C118&gt;=1101,$C118&lt;=1105),COUNTIFS($C$4:$C$1500,"&gt;=1101",$C$4:$C$1500,"&lt;=1105",K$4:K$1500,"&gt;"&amp;K118)+1,IF(AND($C118&gt;=901,$C118&lt;=905),COUNTIFS($C$4:$C$1500,"&gt;=901",$C$4:$C$1500,"&lt;=905",K$4:K$1500,"&gt;"&amp;K118)+1,IF(AND($C118&gt;=801,$C118&lt;=805),COUNTIFS($C$4:$C$1500,"&gt;=801",$C$4:$C$1500,"&lt;=805",K$4:K$1500,"&gt;"&amp;K118)+1,IF(AND($C118&gt;=701,$C118&lt;=705),COUNTIFS($C$4:$C$1500,"&gt;=701",$C$4:$C$1500,"&lt;=705",K$4:K$1500,"&gt;"&amp;K118)+1,IF(AND($C118&gt;=601,$C118&lt;=606),COUNTIFS($C$4:$C$1500,"&gt;=601",$C$4:$C$1500,"&lt;=606",K$4:K$1500,"&gt;"&amp;K118)+1,"")))))))</f>
        <v/>
      </c>
      <c r="N118" s="99">
        <f>IF(OR($C118="",K118=""),"",IF(OR(AND($C118&gt;=1001,$C118&lt;=1005),AND($C118&gt;=1101,$C118&lt;=1105)),COUNTIFS($C$4:$C$1500,"&gt;=1001",$C$4:$C$1500,"&lt;=1005",K$4:K$1500,"&gt;"&amp;K118)+COUNTIFS($C$4:$C$1500,"&gt;=1101",$C$4:$C$1500,"&lt;=1105",K$4:K$1500,"&gt;"&amp;K118)+1,""))</f>
        <v/>
      </c>
      <c r="O118" s="94" t="n">
        <v>41.49</v>
      </c>
      <c r="P118" s="94" t="n">
        <v>35.9</v>
      </c>
      <c r="Q118" s="94" t="n">
        <v>47.1</v>
      </c>
      <c r="R118" s="94" t="n">
        <v>35</v>
      </c>
      <c r="S118" s="94" t="n">
        <v>55</v>
      </c>
      <c r="T118" s="99">
        <f>IF(AND(O118&gt;0,O118&lt;36),1,IF(AND(O118&gt;=36,O118&lt;51),2,IF(AND(O118&gt;=51,O118&lt;71),3,IF(AND(O118&gt;=71,O118&lt;=100),4,))))</f>
        <v/>
      </c>
      <c r="U118" s="99">
        <f>IF(AND(P118&gt;0,P118&lt;41),1,IF(AND(P118&gt;=41,P118&lt;56),2,IF(AND(P118&gt;=56,P118&lt;71),3,IF(AND(P118&gt;=71,P118&lt;=100),4,))))</f>
        <v/>
      </c>
      <c r="V118" s="99">
        <f>IF(AND(Q118&gt;0,Q118&lt;41),1,IF(AND(Q118&gt;=41,Q118&lt;56),2,IF(AND(Q118&gt;=56,Q118&lt;71),3,IF(AND(Q118&gt;=71,Q118&lt;=100),4,))))</f>
        <v/>
      </c>
      <c r="W118" s="99">
        <f>IF(AND(R118&gt;0,R118&lt;36),1,IF(AND(R118&gt;=36,R118&lt;51),2,IF(AND(R118&gt;=51,R118&lt;66),3,IF(AND(R118&gt;=66,R118&lt;=100),4,))))</f>
        <v/>
      </c>
      <c r="X118" s="100">
        <f>IF(AND(S118&gt;0,S118&lt;37),1,IF(AND(S118&gt;=37,S118&lt;58),2,IF(AND(S118&gt;=58,S118&lt;71),3,IF(AND(S118&gt;=71,S118&lt;=100),4,))))</f>
        <v/>
      </c>
      <c r="Y118" s="101">
        <f>IF(SUM(AC118:AG118)=0, "", ROUND(((AC118*3+AD118*3+AE118*3+AF118*3+AG118*1)/13)*5,0))</f>
        <v/>
      </c>
      <c r="Z118" s="99">
        <f>IF(OR($C118="",Y118=""),"",COUNTIFS($C$4:$C$1500,$C118,Y$4:Y$1500,"&gt;"&amp;Y118)+1)</f>
        <v/>
      </c>
      <c r="AA118" s="99">
        <f>IF(OR($C118="",Y118=""),"",IF(AND($C118&gt;=1001,$C118&lt;=1005),COUNTIFS($C$4:$C$1500,"&gt;=1001",$C$4:$C$1500,"&lt;=1005",Y$4:Y$1500,"&gt;"&amp;Y118)+1,IF(AND($C118&gt;=1101,$C118&lt;=1105),COUNTIFS($C$4:$C$1500,"&gt;=1101",$C$4:$C$1500,"&lt;=1105",Y$4:Y$1500,"&gt;"&amp;Y118)+1,IF(AND($C118&gt;=901,$C118&lt;=905),COUNTIFS($C$4:$C$1500,"&gt;=901",$C$4:$C$1500,"&lt;=905",Y$4:Y$1500,"&gt;"&amp;Y118)+1,IF(AND($C118&gt;=801,$C118&lt;=805),COUNTIFS($C$4:$C$1500,"&gt;=801",$C$4:$C$1500,"&lt;=805",Y$4:Y$1500,"&gt;"&amp;Y118)+1,IF(AND($C118&gt;=701,$C118&lt;=705),COUNTIFS($C$4:$C$1500,"&gt;=701",$C$4:$C$1500,"&lt;=705",Y$4:Y$1500,"&gt;"&amp;Y118)+1,IF(AND($C118&gt;=601,$C118&lt;=606),COUNTIFS($C$4:$C$1500,"&gt;=601",$C$4:$C$1500,"&lt;=606",Y$4:Y$1500,"&gt;"&amp;Y118)+1,"")))))))</f>
        <v/>
      </c>
      <c r="AB118" s="99">
        <f>IF(OR($C118="",Y118=""),"",IF(OR(AND($C118&gt;=1001,$C118&lt;=1005),AND($C118&gt;=1101,$C118&lt;=1105)),COUNTIFS($C$4:$C$1500,"&gt;=1001",$C$4:$C$1500,"&lt;=1005",Y$4:Y$1500,"&gt;"&amp;Y118)+COUNTIFS($C$4:$C$1500,"&gt;=1101",$C$4:$C$1500,"&lt;=1105",Y$4:Y$1500,"&gt;"&amp;Y118)+1,""))</f>
        <v/>
      </c>
      <c r="AC118" s="94" t="n">
        <v>33.5</v>
      </c>
      <c r="AD118" s="94" t="n">
        <v>34.64</v>
      </c>
      <c r="AE118" s="94" t="n">
        <v>41</v>
      </c>
      <c r="AF118" s="94" t="n">
        <v>48.13</v>
      </c>
      <c r="AG118" s="94" t="n">
        <v>57.5</v>
      </c>
      <c r="AH118" s="99">
        <f>IF(AND(AC118&gt;0,AC118&lt;36),1,IF(AND(AC118&gt;=36,AC118&lt;51),2,IF(AND(AC118&gt;=51,AC118&lt;71),3,IF(AND(AC118&gt;=71,AC118&lt;=100),4,))))</f>
        <v/>
      </c>
      <c r="AI118" s="99">
        <f>IF(AND(AD118&gt;0,AD118&lt;41),1,IF(AND(AD118&gt;=41,AD118&lt;56),2,IF(AND(AD118&gt;=56,AD118&lt;71),3,IF(AND(AD118&gt;=71,AD118&lt;=100),4,))))</f>
        <v/>
      </c>
      <c r="AJ118" s="99">
        <f>IF(AND(AE118&gt;0,AE118&lt;41),1,IF(AND(AE118&gt;=41,AE118&lt;56),2,IF(AND(AE118&gt;=56,AE118&lt;71),3,IF(AND(AE118&gt;=71,AE118&lt;=100),4,))))</f>
        <v/>
      </c>
      <c r="AK118" s="99">
        <f>IF(AND(AF118&gt;0,AF118&lt;36),1,IF(AND(AF118&gt;=36,AF118&lt;51),2,IF(AND(AF118&gt;=51,AF118&lt;66),3,IF(AND(AF118&gt;=66,AF118&lt;=100),4,))))</f>
        <v/>
      </c>
      <c r="AL118" s="100">
        <f>IF(AND(AG118&gt;0,AG118&lt;37),1,IF(AND(AG118&gt;=37,AG118&lt;58),2,IF(AND(AG118&gt;=58,AG118&lt;71),3,IF(AND(AG118&gt;=71,AG118&lt;=100),4,))))</f>
        <v/>
      </c>
      <c r="AM118" s="101">
        <f>IF((Y118&lt;&gt;"")*(K118&lt;&gt;""),Y118-K118,"")</f>
        <v/>
      </c>
      <c r="AN118" s="99">
        <f>IF((Z118&lt;&gt;"")*(L118&lt;&gt;""),Z118-L118,"")</f>
        <v/>
      </c>
      <c r="AO118" s="99">
        <f>IF((AA118&lt;&gt;"")*(M118&lt;&gt;""),AA118-M118,"")</f>
        <v/>
      </c>
      <c r="AP118" s="99">
        <f>IF((AB118&lt;&gt;"")*(N118&lt;&gt;""),AB118-N118,"")</f>
        <v/>
      </c>
      <c r="AQ118" s="94">
        <f>IF((AC118&lt;&gt;"")*(O118&lt;&gt;""),AC118-O118,"")</f>
        <v/>
      </c>
      <c r="AR118" s="94">
        <f>IF((AD118&lt;&gt;"")*(P118&lt;&gt;""),AD118-P118,"")</f>
        <v/>
      </c>
      <c r="AS118" s="94">
        <f>IF((AE118&lt;&gt;"")*(Q118&lt;&gt;""),AE118-Q118,"")</f>
        <v/>
      </c>
      <c r="AT118" s="94">
        <f>IF((AF118&lt;&gt;"")*(R118&lt;&gt;""),AF118-R118,"")</f>
        <v/>
      </c>
      <c r="AU118" s="94">
        <f>IF((AG118&lt;&gt;"")*(S118&lt;&gt;""),AG118-S118,"")</f>
        <v/>
      </c>
      <c r="AV118" s="99">
        <f>IF((AH118&lt;&gt;"")*(T118&lt;&gt;""),AH118-T118,"")</f>
        <v/>
      </c>
      <c r="AW118" s="99">
        <f>IF((AI118&lt;&gt;"")*(U118&lt;&gt;""),AI118-U118,"")</f>
        <v/>
      </c>
      <c r="AX118" s="99">
        <f>IF((AJ118&lt;&gt;"")*(V118&lt;&gt;""),AJ118-V118,"")</f>
        <v/>
      </c>
      <c r="AY118" s="99">
        <f>IF((AK118&lt;&gt;"")*(W118&lt;&gt;""),AK118-W118,"")</f>
        <v/>
      </c>
      <c r="AZ118" s="102">
        <f>IF((AL118&lt;&gt;"")*(X118&lt;&gt;""),AL118-X118,"")</f>
        <v/>
      </c>
      <c r="BA118" s="50">
        <f>IFERROR(__xludf.dummyfunction("AI(""Actúa como un tutor académico y dirígete personalmente al estudiante "" &amp; I118 &amp; "" "" &amp; J118 &amp; "" "" &amp; G118 &amp; "" "" &amp; H118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AM118 &amp; ""'. Diferencias por área: Matemáticas ("" &amp; AQ118 &amp; ""), Ciencias Natura"&amp;"les ("" &amp; AR118 &amp; ""), Sociales ("" &amp; AS118 &amp; ""), Lectura Crítica ("" &amp; AT118 &amp; "") e Inglés ("" &amp; AU118 &amp; ""). Variación en posición: grupo ("" &amp; AN118 &amp; ""), grado ("" &amp; AO118 &amp; "") y media ("" &amp; AP118 &amp; ""). Puntajes Primer Simulacro: Global "" &amp; K118 &amp; "", Mat "" &amp; "&amp;"O4 &amp; "", Cien "" &amp; P118 &amp; "", Soc "" &amp; Q118 &amp; "", Lec "" &amp; R118 &amp; "", Ing "" &amp; S118 &amp; "". Puntajes Segundo Simulacro: Global "" &amp; Y118 &amp; "", Mat "" &amp; AC118 &amp; "", Cien "" &amp; AD118 &amp; "", Soc "" &amp; AE118 &amp; "", Lec "" &amp; AF118 &amp; "", Ing "" &amp; AG118 &amp; "". Escribe un mensaje motivador"&amp;" y breve (máximo 4 líneas)."")
"),"=AI(""Actúa como un tutor académico y dirígete personalmente al estudiante "" &amp; I118 &amp; "" "" &amp; J118 &amp; "" "" &amp; G118 &amp; "" "" &amp; H118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AM118 &amp; ""'. Diferencias por área: Matemáticas ("" &amp; AQ118 &amp; ""), Ciencias Natur"&amp;"ales ("" &amp; AR118 &amp; ""), Sociales ("" &amp; AS118 &amp; ""), Lectura Crítica ("" &amp; AT118 &amp; "") e Inglés ("" &amp; AU118 &amp; ""). Variación en posición: grupo ("" &amp; AN118 &amp; ""), grado ("" &amp; AO118 &amp; "") y media ("" &amp; AP118 &amp; ""). Puntajes Primer Simulacro: Global "" &amp; K118 &amp; "", Mat "" &amp;"&amp;" O118 &amp; "", Cien "" &amp; P118 &amp; "", Soc "" &amp; Q118 &amp; "", Lec "" &amp; R118 &amp; "", Ing "" &amp; S118 &amp; "". Puntajes Segundo Simulacro: Global "" &amp; Y118 &amp; "", Mat "" &amp; AC118 &amp; "", Cien "" &amp; AD118 &amp; "", Soc "" &amp; AE118 &amp; "", Lec "" &amp; AF118 &amp; "", Ing "" &amp; AG118 &amp; "". Escribe un mensaje motivado"&amp;"r y breve (máximo 4 líneas)."")
")</f>
        <v/>
      </c>
    </row>
    <row r="119" ht="15.75" customHeight="1" s="42">
      <c r="A119" s="93" t="n"/>
      <c r="B119" s="94" t="inlineStr">
        <is>
          <t>Bachillerato</t>
        </is>
      </c>
      <c r="C119" s="94" t="n">
        <v>604</v>
      </c>
      <c r="D119" s="94" t="n"/>
      <c r="E119" s="95" t="n"/>
      <c r="F119" s="96">
        <f>TRIM(G119&amp;" "&amp;H119&amp;" "&amp;I119&amp;" "&amp;J119)</f>
        <v/>
      </c>
      <c r="G119" s="94" t="inlineStr">
        <is>
          <t>Chanci</t>
        </is>
      </c>
      <c r="H119" s="94" t="inlineStr">
        <is>
          <t>Tilano</t>
        </is>
      </c>
      <c r="I119" s="94" t="inlineStr">
        <is>
          <t>Anny</t>
        </is>
      </c>
      <c r="J119" s="97" t="inlineStr">
        <is>
          <t>Carolina</t>
        </is>
      </c>
      <c r="K119" s="98">
        <f>IF(SUM(O119:S119)=0, "", ROUND(((O119*3+P119*3+Q119*3+R119*3+S119*1)/13)*5,0))</f>
        <v/>
      </c>
      <c r="L119" s="99">
        <f>IF(OR($C119="",K119=""),"",COUNTIFS($C$4:$C$1500,$C119,K$4:K$1500,"&gt;"&amp;K119)+1)</f>
        <v/>
      </c>
      <c r="M119" s="99">
        <f>IF(OR($C119="",K119=""),"",IF(AND($C119&gt;=1001,$C119&lt;=1005),COUNTIFS($C$4:$C$1500,"&gt;=1001",$C$4:$C$1500,"&lt;=1005",K$4:K$1500,"&gt;"&amp;K119)+1,IF(AND($C119&gt;=1101,$C119&lt;=1105),COUNTIFS($C$4:$C$1500,"&gt;=1101",$C$4:$C$1500,"&lt;=1105",K$4:K$1500,"&gt;"&amp;K119)+1,IF(AND($C119&gt;=901,$C119&lt;=905),COUNTIFS($C$4:$C$1500,"&gt;=901",$C$4:$C$1500,"&lt;=905",K$4:K$1500,"&gt;"&amp;K119)+1,IF(AND($C119&gt;=801,$C119&lt;=805),COUNTIFS($C$4:$C$1500,"&gt;=801",$C$4:$C$1500,"&lt;=805",K$4:K$1500,"&gt;"&amp;K119)+1,IF(AND($C119&gt;=701,$C119&lt;=705),COUNTIFS($C$4:$C$1500,"&gt;=701",$C$4:$C$1500,"&lt;=705",K$4:K$1500,"&gt;"&amp;K119)+1,IF(AND($C119&gt;=601,$C119&lt;=606),COUNTIFS($C$4:$C$1500,"&gt;=601",$C$4:$C$1500,"&lt;=606",K$4:K$1500,"&gt;"&amp;K119)+1,"")))))))</f>
        <v/>
      </c>
      <c r="N119" s="99">
        <f>IF(OR($C119="",K119=""),"",IF(OR(AND($C119&gt;=1001,$C119&lt;=1005),AND($C119&gt;=1101,$C119&lt;=1105)),COUNTIFS($C$4:$C$1500,"&gt;=1001",$C$4:$C$1500,"&lt;=1005",K$4:K$1500,"&gt;"&amp;K119)+COUNTIFS($C$4:$C$1500,"&gt;=1101",$C$4:$C$1500,"&lt;=1105",K$4:K$1500,"&gt;"&amp;K119)+1,""))</f>
        <v/>
      </c>
      <c r="O119" s="94" t="n">
        <v>63.55</v>
      </c>
      <c r="P119" s="94" t="n">
        <v>46.94</v>
      </c>
      <c r="Q119" s="94" t="n">
        <v>52.98</v>
      </c>
      <c r="R119" s="94" t="n">
        <v>40</v>
      </c>
      <c r="S119" s="94" t="n">
        <v>55</v>
      </c>
      <c r="T119" s="99">
        <f>IF(AND(O119&gt;0,O119&lt;36),1,IF(AND(O119&gt;=36,O119&lt;51),2,IF(AND(O119&gt;=51,O119&lt;71),3,IF(AND(O119&gt;=71,O119&lt;=100),4,))))</f>
        <v/>
      </c>
      <c r="U119" s="99">
        <f>IF(AND(P119&gt;0,P119&lt;41),1,IF(AND(P119&gt;=41,P119&lt;56),2,IF(AND(P119&gt;=56,P119&lt;71),3,IF(AND(P119&gt;=71,P119&lt;=100),4,))))</f>
        <v/>
      </c>
      <c r="V119" s="99">
        <f>IF(AND(Q119&gt;0,Q119&lt;41),1,IF(AND(Q119&gt;=41,Q119&lt;56),2,IF(AND(Q119&gt;=56,Q119&lt;71),3,IF(AND(Q119&gt;=71,Q119&lt;=100),4,))))</f>
        <v/>
      </c>
      <c r="W119" s="99">
        <f>IF(AND(R119&gt;0,R119&lt;36),1,IF(AND(R119&gt;=36,R119&lt;51),2,IF(AND(R119&gt;=51,R119&lt;66),3,IF(AND(R119&gt;=66,R119&lt;=100),4,))))</f>
        <v/>
      </c>
      <c r="X119" s="100">
        <f>IF(AND(S119&gt;0,S119&lt;37),1,IF(AND(S119&gt;=37,S119&lt;58),2,IF(AND(S119&gt;=58,S119&lt;71),3,IF(AND(S119&gt;=71,S119&lt;=100),4,))))</f>
        <v/>
      </c>
      <c r="Y119" s="101">
        <f>IF(SUM(AC119:AG119)=0, "", ROUND(((AC119*3+AD119*3+AE119*3+AF119*3+AG119*1)/13)*5,0))</f>
        <v/>
      </c>
      <c r="Z119" s="99">
        <f>IF(OR($C119="",Y119=""),"",COUNTIFS($C$4:$C$1500,$C119,Y$4:Y$1500,"&gt;"&amp;Y119)+1)</f>
        <v/>
      </c>
      <c r="AA119" s="99">
        <f>IF(OR($C119="",Y119=""),"",IF(AND($C119&gt;=1001,$C119&lt;=1005),COUNTIFS($C$4:$C$1500,"&gt;=1001",$C$4:$C$1500,"&lt;=1005",Y$4:Y$1500,"&gt;"&amp;Y119)+1,IF(AND($C119&gt;=1101,$C119&lt;=1105),COUNTIFS($C$4:$C$1500,"&gt;=1101",$C$4:$C$1500,"&lt;=1105",Y$4:Y$1500,"&gt;"&amp;Y119)+1,IF(AND($C119&gt;=901,$C119&lt;=905),COUNTIFS($C$4:$C$1500,"&gt;=901",$C$4:$C$1500,"&lt;=905",Y$4:Y$1500,"&gt;"&amp;Y119)+1,IF(AND($C119&gt;=801,$C119&lt;=805),COUNTIFS($C$4:$C$1500,"&gt;=801",$C$4:$C$1500,"&lt;=805",Y$4:Y$1500,"&gt;"&amp;Y119)+1,IF(AND($C119&gt;=701,$C119&lt;=705),COUNTIFS($C$4:$C$1500,"&gt;=701",$C$4:$C$1500,"&lt;=705",Y$4:Y$1500,"&gt;"&amp;Y119)+1,IF(AND($C119&gt;=601,$C119&lt;=606),COUNTIFS($C$4:$C$1500,"&gt;=601",$C$4:$C$1500,"&lt;=606",Y$4:Y$1500,"&gt;"&amp;Y119)+1,"")))))))</f>
        <v/>
      </c>
      <c r="AB119" s="99">
        <f>IF(OR($C119="",Y119=""),"",IF(OR(AND($C119&gt;=1001,$C119&lt;=1005),AND($C119&gt;=1101,$C119&lt;=1105)),COUNTIFS($C$4:$C$1500,"&gt;=1001",$C$4:$C$1500,"&lt;=1005",Y$4:Y$1500,"&gt;"&amp;Y119)+COUNTIFS($C$4:$C$1500,"&gt;=1101",$C$4:$C$1500,"&lt;=1105",Y$4:Y$1500,"&gt;"&amp;Y119)+1,""))</f>
        <v/>
      </c>
      <c r="AC119" s="94" t="n">
        <v>43</v>
      </c>
      <c r="AD119" s="94" t="n">
        <v>55.18</v>
      </c>
      <c r="AE119" s="94" t="n">
        <v>41</v>
      </c>
      <c r="AF119" s="94" t="n">
        <v>65.63</v>
      </c>
      <c r="AG119" s="94" t="n">
        <v>71.88</v>
      </c>
      <c r="AH119" s="99">
        <f>IF(AND(AC119&gt;0,AC119&lt;36),1,IF(AND(AC119&gt;=36,AC119&lt;51),2,IF(AND(AC119&gt;=51,AC119&lt;71),3,IF(AND(AC119&gt;=71,AC119&lt;=100),4,))))</f>
        <v/>
      </c>
      <c r="AI119" s="99">
        <f>IF(AND(AD119&gt;0,AD119&lt;41),1,IF(AND(AD119&gt;=41,AD119&lt;56),2,IF(AND(AD119&gt;=56,AD119&lt;71),3,IF(AND(AD119&gt;=71,AD119&lt;=100),4,))))</f>
        <v/>
      </c>
      <c r="AJ119" s="99">
        <f>IF(AND(AE119&gt;0,AE119&lt;41),1,IF(AND(AE119&gt;=41,AE119&lt;56),2,IF(AND(AE119&gt;=56,AE119&lt;71),3,IF(AND(AE119&gt;=71,AE119&lt;=100),4,))))</f>
        <v/>
      </c>
      <c r="AK119" s="99">
        <f>IF(AND(AF119&gt;0,AF119&lt;36),1,IF(AND(AF119&gt;=36,AF119&lt;51),2,IF(AND(AF119&gt;=51,AF119&lt;66),3,IF(AND(AF119&gt;=66,AF119&lt;=100),4,))))</f>
        <v/>
      </c>
      <c r="AL119" s="100">
        <f>IF(AND(AG119&gt;0,AG119&lt;37),1,IF(AND(AG119&gt;=37,AG119&lt;58),2,IF(AND(AG119&gt;=58,AG119&lt;71),3,IF(AND(AG119&gt;=71,AG119&lt;=100),4,))))</f>
        <v/>
      </c>
      <c r="AM119" s="101">
        <f>IF((Y119&lt;&gt;"")*(K119&lt;&gt;""),Y119-K119,"")</f>
        <v/>
      </c>
      <c r="AN119" s="99">
        <f>IF((Z119&lt;&gt;"")*(L119&lt;&gt;""),Z119-L119,"")</f>
        <v/>
      </c>
      <c r="AO119" s="99">
        <f>IF((AA119&lt;&gt;"")*(M119&lt;&gt;""),AA119-M119,"")</f>
        <v/>
      </c>
      <c r="AP119" s="99">
        <f>IF((AB119&lt;&gt;"")*(N119&lt;&gt;""),AB119-N119,"")</f>
        <v/>
      </c>
      <c r="AQ119" s="94">
        <f>IF((AC119&lt;&gt;"")*(O119&lt;&gt;""),AC119-O119,"")</f>
        <v/>
      </c>
      <c r="AR119" s="94">
        <f>IF((AD119&lt;&gt;"")*(P119&lt;&gt;""),AD119-P119,"")</f>
        <v/>
      </c>
      <c r="AS119" s="94">
        <f>IF((AE119&lt;&gt;"")*(Q119&lt;&gt;""),AE119-Q119,"")</f>
        <v/>
      </c>
      <c r="AT119" s="94">
        <f>IF((AF119&lt;&gt;"")*(R119&lt;&gt;""),AF119-R119,"")</f>
        <v/>
      </c>
      <c r="AU119" s="94">
        <f>IF((AG119&lt;&gt;"")*(S119&lt;&gt;""),AG119-S119,"")</f>
        <v/>
      </c>
      <c r="AV119" s="99">
        <f>IF((AH119&lt;&gt;"")*(T119&lt;&gt;""),AH119-T119,"")</f>
        <v/>
      </c>
      <c r="AW119" s="99">
        <f>IF((AI119&lt;&gt;"")*(U119&lt;&gt;""),AI119-U119,"")</f>
        <v/>
      </c>
      <c r="AX119" s="99">
        <f>IF((AJ119&lt;&gt;"")*(V119&lt;&gt;""),AJ119-V119,"")</f>
        <v/>
      </c>
      <c r="AY119" s="99">
        <f>IF((AK119&lt;&gt;"")*(W119&lt;&gt;""),AK119-W119,"")</f>
        <v/>
      </c>
      <c r="AZ119" s="102">
        <f>IF((AL119&lt;&gt;"")*(X119&lt;&gt;""),AL119-X119,"")</f>
        <v/>
      </c>
      <c r="BA119" s="50">
        <f>IFERROR(__xludf.dummyfunction("AI(""Actúa como un tutor académico y dirígete personalmente al estudiante "" &amp; I119 &amp; "" "" &amp; J119 &amp; "" "" &amp; G119 &amp; "" "" &amp; H119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AM119 &amp; ""'. Diferencias por área: Matemáticas ("" &amp; AQ119 &amp; ""), Ciencias Natura"&amp;"les ("" &amp; AR119 &amp; ""), Sociales ("" &amp; AS119 &amp; ""), Lectura Crítica ("" &amp; AT119 &amp; "") e Inglés ("" &amp; AU119 &amp; ""). Variación en posición: grupo ("" &amp; AN119 &amp; ""), grado ("" &amp; AO119 &amp; "") y media ("" &amp; AP119 &amp; ""). Puntajes Primer Simulacro: Global "" &amp; K119 &amp; "", Mat "" &amp; "&amp;"O4 &amp; "", Cien "" &amp; P119 &amp; "", Soc "" &amp; Q119 &amp; "", Lec "" &amp; R119 &amp; "", Ing "" &amp; S119 &amp; "". Puntajes Segundo Simulacro: Global "" &amp; Y119 &amp; "", Mat "" &amp; AC119 &amp; "", Cien "" &amp; AD119 &amp; "", Soc "" &amp; AE119 &amp; "", Lec "" &amp; AF119 &amp; "", Ing "" &amp; AG119 &amp; "". Escribe un mensaje motivador"&amp;" y breve (máximo 4 líneas)."")
"),"=AI(""Actúa como un tutor académico y dirígete personalmente al estudiante "" &amp; I119 &amp; "" "" &amp; J119 &amp; "" "" &amp; G119 &amp; "" "" &amp; H119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AM119 &amp; ""'. Diferencias por área: Matemáticas ("" &amp; AQ119 &amp; ""), Ciencias Natur"&amp;"ales ("" &amp; AR119 &amp; ""), Sociales ("" &amp; AS119 &amp; ""), Lectura Crítica ("" &amp; AT119 &amp; "") e Inglés ("" &amp; AU119 &amp; ""). Variación en posición: grupo ("" &amp; AN119 &amp; ""), grado ("" &amp; AO119 &amp; "") y media ("" &amp; AP119 &amp; ""). Puntajes Primer Simulacro: Global "" &amp; K119 &amp; "", Mat "" &amp;"&amp;" O119 &amp; "", Cien "" &amp; P119 &amp; "", Soc "" &amp; Q119 &amp; "", Lec "" &amp; R119 &amp; "", Ing "" &amp; S119 &amp; "". Puntajes Segundo Simulacro: Global "" &amp; Y119 &amp; "", Mat "" &amp; AC119 &amp; "", Cien "" &amp; AD119 &amp; "", Soc "" &amp; AE119 &amp; "", Lec "" &amp; AF119 &amp; "", Ing "" &amp; AG119 &amp; "". Escribe un mensaje motivado"&amp;"r y breve (máximo 4 líneas)."")
")</f>
        <v/>
      </c>
    </row>
    <row r="120" ht="15.75" customHeight="1" s="42">
      <c r="A120" s="93" t="n"/>
      <c r="B120" s="94" t="inlineStr">
        <is>
          <t>Bachillerato</t>
        </is>
      </c>
      <c r="C120" s="94" t="n">
        <v>604</v>
      </c>
      <c r="D120" s="94" t="n"/>
      <c r="E120" s="95" t="n"/>
      <c r="F120" s="96">
        <f>TRIM(G120&amp;" "&amp;H120&amp;" "&amp;I120&amp;" "&amp;J120)</f>
        <v/>
      </c>
      <c r="G120" s="94" t="inlineStr">
        <is>
          <t>Giraldo</t>
        </is>
      </c>
      <c r="H120" s="94" t="inlineStr">
        <is>
          <t>Hernandez</t>
        </is>
      </c>
      <c r="I120" s="94" t="inlineStr">
        <is>
          <t>Yehitmer</t>
        </is>
      </c>
      <c r="J120" s="97" t="inlineStr">
        <is>
          <t>Andredy</t>
        </is>
      </c>
      <c r="K120" s="98">
        <f>IF(SUM(O120:S120)=0, "", ROUND(((O120*3+P120*3+Q120*3+R120*3+S120*1)/13)*5,0))</f>
        <v/>
      </c>
      <c r="L120" s="99">
        <f>IF(OR($C120="",K120=""),"",COUNTIFS($C$4:$C$1500,$C120,K$4:K$1500,"&gt;"&amp;K120)+1)</f>
        <v/>
      </c>
      <c r="M120" s="99">
        <f>IF(OR($C120="",K120=""),"",IF(AND($C120&gt;=1001,$C120&lt;=1005),COUNTIFS($C$4:$C$1500,"&gt;=1001",$C$4:$C$1500,"&lt;=1005",K$4:K$1500,"&gt;"&amp;K120)+1,IF(AND($C120&gt;=1101,$C120&lt;=1105),COUNTIFS($C$4:$C$1500,"&gt;=1101",$C$4:$C$1500,"&lt;=1105",K$4:K$1500,"&gt;"&amp;K120)+1,IF(AND($C120&gt;=901,$C120&lt;=905),COUNTIFS($C$4:$C$1500,"&gt;=901",$C$4:$C$1500,"&lt;=905",K$4:K$1500,"&gt;"&amp;K120)+1,IF(AND($C120&gt;=801,$C120&lt;=805),COUNTIFS($C$4:$C$1500,"&gt;=801",$C$4:$C$1500,"&lt;=805",K$4:K$1500,"&gt;"&amp;K120)+1,IF(AND($C120&gt;=701,$C120&lt;=705),COUNTIFS($C$4:$C$1500,"&gt;=701",$C$4:$C$1500,"&lt;=705",K$4:K$1500,"&gt;"&amp;K120)+1,IF(AND($C120&gt;=601,$C120&lt;=606),COUNTIFS($C$4:$C$1500,"&gt;=601",$C$4:$C$1500,"&lt;=606",K$4:K$1500,"&gt;"&amp;K120)+1,"")))))))</f>
        <v/>
      </c>
      <c r="N120" s="99">
        <f>IF(OR($C120="",K120=""),"",IF(OR(AND($C120&gt;=1001,$C120&lt;=1005),AND($C120&gt;=1101,$C120&lt;=1105)),COUNTIFS($C$4:$C$1500,"&gt;=1001",$C$4:$C$1500,"&lt;=1005",K$4:K$1500,"&gt;"&amp;K120)+COUNTIFS($C$4:$C$1500,"&gt;=1101",$C$4:$C$1500,"&lt;=1105",K$4:K$1500,"&gt;"&amp;K120)+1,""))</f>
        <v/>
      </c>
      <c r="O120" s="94" t="n">
        <v>54.62</v>
      </c>
      <c r="P120" s="94" t="n">
        <v>41.81</v>
      </c>
      <c r="Q120" s="94" t="n">
        <v>16.68</v>
      </c>
      <c r="R120" s="94" t="n">
        <v>20</v>
      </c>
      <c r="S120" s="94" t="n">
        <v>50</v>
      </c>
      <c r="T120" s="99">
        <f>IF(AND(O120&gt;0,O120&lt;36),1,IF(AND(O120&gt;=36,O120&lt;51),2,IF(AND(O120&gt;=51,O120&lt;71),3,IF(AND(O120&gt;=71,O120&lt;=100),4,))))</f>
        <v/>
      </c>
      <c r="U120" s="99">
        <f>IF(AND(P120&gt;0,P120&lt;41),1,IF(AND(P120&gt;=41,P120&lt;56),2,IF(AND(P120&gt;=56,P120&lt;71),3,IF(AND(P120&gt;=71,P120&lt;=100),4,))))</f>
        <v/>
      </c>
      <c r="V120" s="99">
        <f>IF(AND(Q120&gt;0,Q120&lt;41),1,IF(AND(Q120&gt;=41,Q120&lt;56),2,IF(AND(Q120&gt;=56,Q120&lt;71),3,IF(AND(Q120&gt;=71,Q120&lt;=100),4,))))</f>
        <v/>
      </c>
      <c r="W120" s="99">
        <f>IF(AND(R120&gt;0,R120&lt;36),1,IF(AND(R120&gt;=36,R120&lt;51),2,IF(AND(R120&gt;=51,R120&lt;66),3,IF(AND(R120&gt;=66,R120&lt;=100),4,))))</f>
        <v/>
      </c>
      <c r="X120" s="100">
        <f>IF(AND(S120&gt;0,S120&lt;37),1,IF(AND(S120&gt;=37,S120&lt;58),2,IF(AND(S120&gt;=58,S120&lt;71),3,IF(AND(S120&gt;=71,S120&lt;=100),4,))))</f>
        <v/>
      </c>
      <c r="Y120" s="101">
        <f>IF(SUM(AC120:AG120)=0, "", ROUND(((AC120*3+AD120*3+AE120*3+AF120*3+AG120*1)/13)*5,0))</f>
        <v/>
      </c>
      <c r="Z120" s="99">
        <f>IF(OR($C120="",Y120=""),"",COUNTIFS($C$4:$C$1500,$C120,Y$4:Y$1500,"&gt;"&amp;Y120)+1)</f>
        <v/>
      </c>
      <c r="AA120" s="99">
        <f>IF(OR($C120="",Y120=""),"",IF(AND($C120&gt;=1001,$C120&lt;=1005),COUNTIFS($C$4:$C$1500,"&gt;=1001",$C$4:$C$1500,"&lt;=1005",Y$4:Y$1500,"&gt;"&amp;Y120)+1,IF(AND($C120&gt;=1101,$C120&lt;=1105),COUNTIFS($C$4:$C$1500,"&gt;=1101",$C$4:$C$1500,"&lt;=1105",Y$4:Y$1500,"&gt;"&amp;Y120)+1,IF(AND($C120&gt;=901,$C120&lt;=905),COUNTIFS($C$4:$C$1500,"&gt;=901",$C$4:$C$1500,"&lt;=905",Y$4:Y$1500,"&gt;"&amp;Y120)+1,IF(AND($C120&gt;=801,$C120&lt;=805),COUNTIFS($C$4:$C$1500,"&gt;=801",$C$4:$C$1500,"&lt;=805",Y$4:Y$1500,"&gt;"&amp;Y120)+1,IF(AND($C120&gt;=701,$C120&lt;=705),COUNTIFS($C$4:$C$1500,"&gt;=701",$C$4:$C$1500,"&lt;=705",Y$4:Y$1500,"&gt;"&amp;Y120)+1,IF(AND($C120&gt;=601,$C120&lt;=606),COUNTIFS($C$4:$C$1500,"&gt;=601",$C$4:$C$1500,"&lt;=606",Y$4:Y$1500,"&gt;"&amp;Y120)+1,"")))))))</f>
        <v/>
      </c>
      <c r="AB120" s="99">
        <f>IF(OR($C120="",Y120=""),"",IF(OR(AND($C120&gt;=1001,$C120&lt;=1005),AND($C120&gt;=1101,$C120&lt;=1105)),COUNTIFS($C$4:$C$1500,"&gt;=1001",$C$4:$C$1500,"&lt;=1005",Y$4:Y$1500,"&gt;"&amp;Y120)+COUNTIFS($C$4:$C$1500,"&gt;=1101",$C$4:$C$1500,"&lt;=1105",Y$4:Y$1500,"&gt;"&amp;Y120)+1,""))</f>
        <v/>
      </c>
      <c r="AC120" s="94" t="n"/>
      <c r="AD120" s="94" t="n"/>
      <c r="AE120" s="94" t="n"/>
      <c r="AF120" s="94" t="n"/>
      <c r="AG120" s="94" t="n"/>
      <c r="AH120" s="99">
        <f>IF(AND(AC120&gt;0,AC120&lt;36),1,IF(AND(AC120&gt;=36,AC120&lt;51),2,IF(AND(AC120&gt;=51,AC120&lt;71),3,IF(AND(AC120&gt;=71,AC120&lt;=100),4,))))</f>
        <v/>
      </c>
      <c r="AI120" s="99">
        <f>IF(AND(AD120&gt;0,AD120&lt;41),1,IF(AND(AD120&gt;=41,AD120&lt;56),2,IF(AND(AD120&gt;=56,AD120&lt;71),3,IF(AND(AD120&gt;=71,AD120&lt;=100),4,))))</f>
        <v/>
      </c>
      <c r="AJ120" s="99">
        <f>IF(AND(AE120&gt;0,AE120&lt;41),1,IF(AND(AE120&gt;=41,AE120&lt;56),2,IF(AND(AE120&gt;=56,AE120&lt;71),3,IF(AND(AE120&gt;=71,AE120&lt;=100),4,))))</f>
        <v/>
      </c>
      <c r="AK120" s="99">
        <f>IF(AND(AF120&gt;0,AF120&lt;36),1,IF(AND(AF120&gt;=36,AF120&lt;51),2,IF(AND(AF120&gt;=51,AF120&lt;66),3,IF(AND(AF120&gt;=66,AF120&lt;=100),4,))))</f>
        <v/>
      </c>
      <c r="AL120" s="100">
        <f>IF(AND(AG120&gt;0,AG120&lt;37),1,IF(AND(AG120&gt;=37,AG120&lt;58),2,IF(AND(AG120&gt;=58,AG120&lt;71),3,IF(AND(AG120&gt;=71,AG120&lt;=100),4,))))</f>
        <v/>
      </c>
      <c r="AM120" s="101">
        <f>IF((Y120&lt;&gt;"")*(K120&lt;&gt;""),Y120-K120,"")</f>
        <v/>
      </c>
      <c r="AN120" s="99">
        <f>IF((Z120&lt;&gt;"")*(L120&lt;&gt;""),Z120-L120,"")</f>
        <v/>
      </c>
      <c r="AO120" s="99">
        <f>IF((AA120&lt;&gt;"")*(M120&lt;&gt;""),AA120-M120,"")</f>
        <v/>
      </c>
      <c r="AP120" s="99">
        <f>IF((AB120&lt;&gt;"")*(N120&lt;&gt;""),AB120-N120,"")</f>
        <v/>
      </c>
      <c r="AQ120" s="94">
        <f>IF((AC120&lt;&gt;"")*(O120&lt;&gt;""),AC120-O120,"")</f>
        <v/>
      </c>
      <c r="AR120" s="94">
        <f>IF((AD120&lt;&gt;"")*(P120&lt;&gt;""),AD120-P120,"")</f>
        <v/>
      </c>
      <c r="AS120" s="94">
        <f>IF((AE120&lt;&gt;"")*(Q120&lt;&gt;""),AE120-Q120,"")</f>
        <v/>
      </c>
      <c r="AT120" s="94">
        <f>IF((AF120&lt;&gt;"")*(R120&lt;&gt;""),AF120-R120,"")</f>
        <v/>
      </c>
      <c r="AU120" s="94">
        <f>IF((AG120&lt;&gt;"")*(S120&lt;&gt;""),AG120-S120,"")</f>
        <v/>
      </c>
      <c r="AV120" s="99">
        <f>IF((AH120&lt;&gt;"")*(T120&lt;&gt;""),AH120-T120,"")</f>
        <v/>
      </c>
      <c r="AW120" s="99">
        <f>IF((AI120&lt;&gt;"")*(U120&lt;&gt;""),AI120-U120,"")</f>
        <v/>
      </c>
      <c r="AX120" s="99">
        <f>IF((AJ120&lt;&gt;"")*(V120&lt;&gt;""),AJ120-V120,"")</f>
        <v/>
      </c>
      <c r="AY120" s="99">
        <f>IF((AK120&lt;&gt;"")*(W120&lt;&gt;""),AK120-W120,"")</f>
        <v/>
      </c>
      <c r="AZ120" s="102">
        <f>IF((AL120&lt;&gt;"")*(X120&lt;&gt;""),AL120-X120,"")</f>
        <v/>
      </c>
      <c r="BA120" s="50">
        <f>IFERROR(__xludf.dummyfunction("AI(""Actúa como un tutor académico y dirígete personalmente al estudiante "" &amp; I120 &amp; "" "" &amp; J120 &amp; "" "" &amp; G120 &amp; "" "" &amp; H120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AM120 &amp; ""'. Diferencias por área: Matemáticas ("" &amp; AQ120 &amp; ""), Ciencias Natura"&amp;"les ("" &amp; AR120 &amp; ""), Sociales ("" &amp; AS120 &amp; ""), Lectura Crítica ("" &amp; AT120 &amp; "") e Inglés ("" &amp; AU120 &amp; ""). Variación en posición: grupo ("" &amp; AN120 &amp; ""), grado ("" &amp; AO120 &amp; "") y media ("" &amp; AP120 &amp; ""). Puntajes Primer Simulacro: Global "" &amp; K120 &amp; "", Mat "" &amp; "&amp;"O4 &amp; "", Cien "" &amp; P120 &amp; "", Soc "" &amp; Q120 &amp; "", Lec "" &amp; R120 &amp; "", Ing "" &amp; S120 &amp; "". Puntajes Segundo Simulacro: Global "" &amp; Y120 &amp; "", Mat "" &amp; AC120 &amp; "", Cien "" &amp; AD120 &amp; "", Soc "" &amp; AE120 &amp; "", Lec "" &amp; AF120 &amp; "", Ing "" &amp; AG120 &amp; "". Escribe un mensaje motivador"&amp;" y breve (máximo 4 líneas)."")
"),"=AI(""Actúa como un tutor académico y dirígete personalmente al estudiante "" &amp; I120 &amp; "" "" &amp; J120 &amp; "" "" &amp; G120 &amp; "" "" &amp; H120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AM120 &amp; ""'. Diferencias por área: Matemáticas ("" &amp; AQ120 &amp; ""), Ciencias Natur"&amp;"ales ("" &amp; AR120 &amp; ""), Sociales ("" &amp; AS120 &amp; ""), Lectura Crítica ("" &amp; AT120 &amp; "") e Inglés ("" &amp; AU120 &amp; ""). Variación en posición: grupo ("" &amp; AN120 &amp; ""), grado ("" &amp; AO120 &amp; "") y media ("" &amp; AP120 &amp; ""). Puntajes Primer Simulacro: Global "" &amp; K120 &amp; "", Mat "" &amp;"&amp;" O120 &amp; "", Cien "" &amp; P120 &amp; "", Soc "" &amp; Q120 &amp; "", Lec "" &amp; R120 &amp; "", Ing "" &amp; S120 &amp; "". Puntajes Segundo Simulacro: Global "" &amp; Y120 &amp; "", Mat "" &amp; AC120 &amp; "", Cien "" &amp; AD120 &amp; "", Soc "" &amp; AE120 &amp; "", Lec "" &amp; AF120 &amp; "", Ing "" &amp; AG120 &amp; "". Escribe un mensaje motivado"&amp;"r y breve (máximo 4 líneas)."")
")</f>
        <v/>
      </c>
    </row>
    <row r="121" ht="15.75" customHeight="1" s="42">
      <c r="A121" s="93" t="n"/>
      <c r="B121" s="94" t="inlineStr">
        <is>
          <t>Bachillerato</t>
        </is>
      </c>
      <c r="C121" s="94" t="n">
        <v>604</v>
      </c>
      <c r="D121" s="94" t="n"/>
      <c r="E121" s="95" t="n"/>
      <c r="F121" s="96">
        <f>TRIM(G121&amp;" "&amp;H121&amp;" "&amp;I121&amp;" "&amp;J121)</f>
        <v/>
      </c>
      <c r="G121" s="94" t="inlineStr">
        <is>
          <t>Guerra</t>
        </is>
      </c>
      <c r="H121" s="94" t="inlineStr">
        <is>
          <t>Morales</t>
        </is>
      </c>
      <c r="I121" s="94" t="inlineStr">
        <is>
          <t>Leidy</t>
        </is>
      </c>
      <c r="J121" s="97" t="inlineStr">
        <is>
          <t>Johana</t>
        </is>
      </c>
      <c r="K121" s="98">
        <f>IF(SUM(O121:S121)=0, "", ROUND(((O121*3+P121*3+Q121*3+R121*3+S121*1)/13)*5,0))</f>
        <v/>
      </c>
      <c r="L121" s="99">
        <f>IF(OR($C121="",K121=""),"",COUNTIFS($C$4:$C$1500,$C121,K$4:K$1500,"&gt;"&amp;K121)+1)</f>
        <v/>
      </c>
      <c r="M121" s="99">
        <f>IF(OR($C121="",K121=""),"",IF(AND($C121&gt;=1001,$C121&lt;=1005),COUNTIFS($C$4:$C$1500,"&gt;=1001",$C$4:$C$1500,"&lt;=1005",K$4:K$1500,"&gt;"&amp;K121)+1,IF(AND($C121&gt;=1101,$C121&lt;=1105),COUNTIFS($C$4:$C$1500,"&gt;=1101",$C$4:$C$1500,"&lt;=1105",K$4:K$1500,"&gt;"&amp;K121)+1,IF(AND($C121&gt;=901,$C121&lt;=905),COUNTIFS($C$4:$C$1500,"&gt;=901",$C$4:$C$1500,"&lt;=905",K$4:K$1500,"&gt;"&amp;K121)+1,IF(AND($C121&gt;=801,$C121&lt;=805),COUNTIFS($C$4:$C$1500,"&gt;=801",$C$4:$C$1500,"&lt;=805",K$4:K$1500,"&gt;"&amp;K121)+1,IF(AND($C121&gt;=701,$C121&lt;=705),COUNTIFS($C$4:$C$1500,"&gt;=701",$C$4:$C$1500,"&lt;=705",K$4:K$1500,"&gt;"&amp;K121)+1,IF(AND($C121&gt;=601,$C121&lt;=606),COUNTIFS($C$4:$C$1500,"&gt;=601",$C$4:$C$1500,"&lt;=606",K$4:K$1500,"&gt;"&amp;K121)+1,"")))))))</f>
        <v/>
      </c>
      <c r="N121" s="99">
        <f>IF(OR($C121="",K121=""),"",IF(OR(AND($C121&gt;=1001,$C121&lt;=1005),AND($C121&gt;=1101,$C121&lt;=1105)),COUNTIFS($C$4:$C$1500,"&gt;=1001",$C$4:$C$1500,"&lt;=1005",K$4:K$1500,"&gt;"&amp;K121)+COUNTIFS($C$4:$C$1500,"&gt;=1101",$C$4:$C$1500,"&lt;=1105",K$4:K$1500,"&gt;"&amp;K121)+1,""))</f>
        <v/>
      </c>
      <c r="O121" s="94" t="n">
        <v>45.17</v>
      </c>
      <c r="P121" s="94" t="n">
        <v>24.1</v>
      </c>
      <c r="Q121" s="94" t="n">
        <v>27.48</v>
      </c>
      <c r="R121" s="94" t="n">
        <v>40</v>
      </c>
      <c r="S121" s="94" t="n">
        <v>50</v>
      </c>
      <c r="T121" s="99">
        <f>IF(AND(O121&gt;0,O121&lt;36),1,IF(AND(O121&gt;=36,O121&lt;51),2,IF(AND(O121&gt;=51,O121&lt;71),3,IF(AND(O121&gt;=71,O121&lt;=100),4,))))</f>
        <v/>
      </c>
      <c r="U121" s="99">
        <f>IF(AND(P121&gt;0,P121&lt;41),1,IF(AND(P121&gt;=41,P121&lt;56),2,IF(AND(P121&gt;=56,P121&lt;71),3,IF(AND(P121&gt;=71,P121&lt;=100),4,))))</f>
        <v/>
      </c>
      <c r="V121" s="99">
        <f>IF(AND(Q121&gt;0,Q121&lt;41),1,IF(AND(Q121&gt;=41,Q121&lt;56),2,IF(AND(Q121&gt;=56,Q121&lt;71),3,IF(AND(Q121&gt;=71,Q121&lt;=100),4,))))</f>
        <v/>
      </c>
      <c r="W121" s="99">
        <f>IF(AND(R121&gt;0,R121&lt;36),1,IF(AND(R121&gt;=36,R121&lt;51),2,IF(AND(R121&gt;=51,R121&lt;66),3,IF(AND(R121&gt;=66,R121&lt;=100),4,))))</f>
        <v/>
      </c>
      <c r="X121" s="100">
        <f>IF(AND(S121&gt;0,S121&lt;37),1,IF(AND(S121&gt;=37,S121&lt;58),2,IF(AND(S121&gt;=58,S121&lt;71),3,IF(AND(S121&gt;=71,S121&lt;=100),4,))))</f>
        <v/>
      </c>
      <c r="Y121" s="101">
        <f>IF(SUM(AC121:AG121)=0, "", ROUND(((AC121*3+AD121*3+AE121*3+AF121*3+AG121*1)/13)*5,0))</f>
        <v/>
      </c>
      <c r="Z121" s="99">
        <f>IF(OR($C121="",Y121=""),"",COUNTIFS($C$4:$C$1500,$C121,Y$4:Y$1500,"&gt;"&amp;Y121)+1)</f>
        <v/>
      </c>
      <c r="AA121" s="99">
        <f>IF(OR($C121="",Y121=""),"",IF(AND($C121&gt;=1001,$C121&lt;=1005),COUNTIFS($C$4:$C$1500,"&gt;=1001",$C$4:$C$1500,"&lt;=1005",Y$4:Y$1500,"&gt;"&amp;Y121)+1,IF(AND($C121&gt;=1101,$C121&lt;=1105),COUNTIFS($C$4:$C$1500,"&gt;=1101",$C$4:$C$1500,"&lt;=1105",Y$4:Y$1500,"&gt;"&amp;Y121)+1,IF(AND($C121&gt;=901,$C121&lt;=905),COUNTIFS($C$4:$C$1500,"&gt;=901",$C$4:$C$1500,"&lt;=905",Y$4:Y$1500,"&gt;"&amp;Y121)+1,IF(AND($C121&gt;=801,$C121&lt;=805),COUNTIFS($C$4:$C$1500,"&gt;=801",$C$4:$C$1500,"&lt;=805",Y$4:Y$1500,"&gt;"&amp;Y121)+1,IF(AND($C121&gt;=701,$C121&lt;=705),COUNTIFS($C$4:$C$1500,"&gt;=701",$C$4:$C$1500,"&lt;=705",Y$4:Y$1500,"&gt;"&amp;Y121)+1,IF(AND($C121&gt;=601,$C121&lt;=606),COUNTIFS($C$4:$C$1500,"&gt;=601",$C$4:$C$1500,"&lt;=606",Y$4:Y$1500,"&gt;"&amp;Y121)+1,"")))))))</f>
        <v/>
      </c>
      <c r="AB121" s="99">
        <f>IF(OR($C121="",Y121=""),"",IF(OR(AND($C121&gt;=1001,$C121&lt;=1005),AND($C121&gt;=1101,$C121&lt;=1105)),COUNTIFS($C$4:$C$1500,"&gt;=1001",$C$4:$C$1500,"&lt;=1005",Y$4:Y$1500,"&gt;"&amp;Y121)+COUNTIFS($C$4:$C$1500,"&gt;=1101",$C$4:$C$1500,"&lt;=1105",Y$4:Y$1500,"&gt;"&amp;Y121)+1,""))</f>
        <v/>
      </c>
      <c r="AC121" s="94" t="n">
        <v>58</v>
      </c>
      <c r="AD121" s="94" t="n">
        <v>30.71</v>
      </c>
      <c r="AE121" s="94" t="n">
        <v>50.75</v>
      </c>
      <c r="AF121" s="94" t="n">
        <v>56.88</v>
      </c>
      <c r="AG121" s="94" t="n">
        <v>23.96</v>
      </c>
      <c r="AH121" s="99">
        <f>IF(AND(AC121&gt;0,AC121&lt;36),1,IF(AND(AC121&gt;=36,AC121&lt;51),2,IF(AND(AC121&gt;=51,AC121&lt;71),3,IF(AND(AC121&gt;=71,AC121&lt;=100),4,))))</f>
        <v/>
      </c>
      <c r="AI121" s="99">
        <f>IF(AND(AD121&gt;0,AD121&lt;41),1,IF(AND(AD121&gt;=41,AD121&lt;56),2,IF(AND(AD121&gt;=56,AD121&lt;71),3,IF(AND(AD121&gt;=71,AD121&lt;=100),4,))))</f>
        <v/>
      </c>
      <c r="AJ121" s="99">
        <f>IF(AND(AE121&gt;0,AE121&lt;41),1,IF(AND(AE121&gt;=41,AE121&lt;56),2,IF(AND(AE121&gt;=56,AE121&lt;71),3,IF(AND(AE121&gt;=71,AE121&lt;=100),4,))))</f>
        <v/>
      </c>
      <c r="AK121" s="99">
        <f>IF(AND(AF121&gt;0,AF121&lt;36),1,IF(AND(AF121&gt;=36,AF121&lt;51),2,IF(AND(AF121&gt;=51,AF121&lt;66),3,IF(AND(AF121&gt;=66,AF121&lt;=100),4,))))</f>
        <v/>
      </c>
      <c r="AL121" s="100">
        <f>IF(AND(AG121&gt;0,AG121&lt;37),1,IF(AND(AG121&gt;=37,AG121&lt;58),2,IF(AND(AG121&gt;=58,AG121&lt;71),3,IF(AND(AG121&gt;=71,AG121&lt;=100),4,))))</f>
        <v/>
      </c>
      <c r="AM121" s="101">
        <f>IF((Y121&lt;&gt;"")*(K121&lt;&gt;""),Y121-K121,"")</f>
        <v/>
      </c>
      <c r="AN121" s="99">
        <f>IF((Z121&lt;&gt;"")*(L121&lt;&gt;""),Z121-L121,"")</f>
        <v/>
      </c>
      <c r="AO121" s="99">
        <f>IF((AA121&lt;&gt;"")*(M121&lt;&gt;""),AA121-M121,"")</f>
        <v/>
      </c>
      <c r="AP121" s="99">
        <f>IF((AB121&lt;&gt;"")*(N121&lt;&gt;""),AB121-N121,"")</f>
        <v/>
      </c>
      <c r="AQ121" s="94">
        <f>IF((AC121&lt;&gt;"")*(O121&lt;&gt;""),AC121-O121,"")</f>
        <v/>
      </c>
      <c r="AR121" s="94">
        <f>IF((AD121&lt;&gt;"")*(P121&lt;&gt;""),AD121-P121,"")</f>
        <v/>
      </c>
      <c r="AS121" s="94">
        <f>IF((AE121&lt;&gt;"")*(Q121&lt;&gt;""),AE121-Q121,"")</f>
        <v/>
      </c>
      <c r="AT121" s="94">
        <f>IF((AF121&lt;&gt;"")*(R121&lt;&gt;""),AF121-R121,"")</f>
        <v/>
      </c>
      <c r="AU121" s="94">
        <f>IF((AG121&lt;&gt;"")*(S121&lt;&gt;""),AG121-S121,"")</f>
        <v/>
      </c>
      <c r="AV121" s="99">
        <f>IF((AH121&lt;&gt;"")*(T121&lt;&gt;""),AH121-T121,"")</f>
        <v/>
      </c>
      <c r="AW121" s="99">
        <f>IF((AI121&lt;&gt;"")*(U121&lt;&gt;""),AI121-U121,"")</f>
        <v/>
      </c>
      <c r="AX121" s="99">
        <f>IF((AJ121&lt;&gt;"")*(V121&lt;&gt;""),AJ121-V121,"")</f>
        <v/>
      </c>
      <c r="AY121" s="99">
        <f>IF((AK121&lt;&gt;"")*(W121&lt;&gt;""),AK121-W121,"")</f>
        <v/>
      </c>
      <c r="AZ121" s="102">
        <f>IF((AL121&lt;&gt;"")*(X121&lt;&gt;""),AL121-X121,"")</f>
        <v/>
      </c>
      <c r="BA121" s="50">
        <f>IFERROR(__xludf.dummyfunction("AI(""Actúa como un tutor académico y dirígete personalmente al estudiante "" &amp; I121 &amp; "" "" &amp; J121 &amp; "" "" &amp; G121 &amp; "" "" &amp; H121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AM121 &amp; ""'. Diferencias por área: Matemáticas ("" &amp; AQ121 &amp; ""), Ciencias Natura"&amp;"les ("" &amp; AR121 &amp; ""), Sociales ("" &amp; AS121 &amp; ""), Lectura Crítica ("" &amp; AT121 &amp; "") e Inglés ("" &amp; AU121 &amp; ""). Variación en posición: grupo ("" &amp; AN121 &amp; ""), grado ("" &amp; AO121 &amp; "") y media ("" &amp; AP121 &amp; ""). Puntajes Primer Simulacro: Global "" &amp; K121 &amp; "", Mat "" &amp; "&amp;"O4 &amp; "", Cien "" &amp; P121 &amp; "", Soc "" &amp; Q121 &amp; "", Lec "" &amp; R121 &amp; "", Ing "" &amp; S121 &amp; "". Puntajes Segundo Simulacro: Global "" &amp; Y121 &amp; "", Mat "" &amp; AC121 &amp; "", Cien "" &amp; AD121 &amp; "", Soc "" &amp; AE121 &amp; "", Lec "" &amp; AF121 &amp; "", Ing "" &amp; AG121 &amp; "". Escribe un mensaje motivador"&amp;" y breve (máximo 4 líneas)."")
"),"=AI(""Actúa como un tutor académico y dirígete personalmente al estudiante "" &amp; I121 &amp; "" "" &amp; J121 &amp; "" "" &amp; G121 &amp; "" "" &amp; H121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AM121 &amp; ""'. Diferencias por área: Matemáticas ("" &amp; AQ121 &amp; ""), Ciencias Natur"&amp;"ales ("" &amp; AR121 &amp; ""), Sociales ("" &amp; AS121 &amp; ""), Lectura Crítica ("" &amp; AT121 &amp; "") e Inglés ("" &amp; AU121 &amp; ""). Variación en posición: grupo ("" &amp; AN121 &amp; ""), grado ("" &amp; AO121 &amp; "") y media ("" &amp; AP121 &amp; ""). Puntajes Primer Simulacro: Global "" &amp; K121 &amp; "", Mat "" &amp;"&amp;" O121 &amp; "", Cien "" &amp; P121 &amp; "", Soc "" &amp; Q121 &amp; "", Lec "" &amp; R121 &amp; "", Ing "" &amp; S121 &amp; "". Puntajes Segundo Simulacro: Global "" &amp; Y121 &amp; "", Mat "" &amp; AC121 &amp; "", Cien "" &amp; AD121 &amp; "", Soc "" &amp; AE121 &amp; "", Lec "" &amp; AF121 &amp; "", Ing "" &amp; AG121 &amp; "". Escribe un mensaje motivado"&amp;"r y breve (máximo 4 líneas)."")
")</f>
        <v/>
      </c>
    </row>
    <row r="122" ht="15.75" customHeight="1" s="42">
      <c r="A122" s="93" t="n"/>
      <c r="B122" s="94" t="inlineStr">
        <is>
          <t>Bachillerato</t>
        </is>
      </c>
      <c r="C122" s="94" t="n">
        <v>604</v>
      </c>
      <c r="D122" s="94" t="n"/>
      <c r="E122" s="95" t="n"/>
      <c r="F122" s="96">
        <f>TRIM(G122&amp;" "&amp;H122&amp;" "&amp;I122&amp;" "&amp;J122)</f>
        <v/>
      </c>
      <c r="G122" s="94" t="inlineStr">
        <is>
          <t>Gutiérrez</t>
        </is>
      </c>
      <c r="H122" s="94" t="inlineStr">
        <is>
          <t>Cardona</t>
        </is>
      </c>
      <c r="I122" s="94" t="inlineStr">
        <is>
          <t>Linda</t>
        </is>
      </c>
      <c r="J122" s="97" t="inlineStr">
        <is>
          <t>Michel</t>
        </is>
      </c>
      <c r="K122" s="98">
        <f>IF(SUM(O122:S122)=0, "", ROUND(((O122*3+P122*3+Q122*3+R122*3+S122*1)/13)*5,0))</f>
        <v/>
      </c>
      <c r="L122" s="99">
        <f>IF(OR($C122="",K122=""),"",COUNTIFS($C$4:$C$1500,$C122,K$4:K$1500,"&gt;"&amp;K122)+1)</f>
        <v/>
      </c>
      <c r="M122" s="99">
        <f>IF(OR($C122="",K122=""),"",IF(AND($C122&gt;=1001,$C122&lt;=1005),COUNTIFS($C$4:$C$1500,"&gt;=1001",$C$4:$C$1500,"&lt;=1005",K$4:K$1500,"&gt;"&amp;K122)+1,IF(AND($C122&gt;=1101,$C122&lt;=1105),COUNTIFS($C$4:$C$1500,"&gt;=1101",$C$4:$C$1500,"&lt;=1105",K$4:K$1500,"&gt;"&amp;K122)+1,IF(AND($C122&gt;=901,$C122&lt;=905),COUNTIFS($C$4:$C$1500,"&gt;=901",$C$4:$C$1500,"&lt;=905",K$4:K$1500,"&gt;"&amp;K122)+1,IF(AND($C122&gt;=801,$C122&lt;=805),COUNTIFS($C$4:$C$1500,"&gt;=801",$C$4:$C$1500,"&lt;=805",K$4:K$1500,"&gt;"&amp;K122)+1,IF(AND($C122&gt;=701,$C122&lt;=705),COUNTIFS($C$4:$C$1500,"&gt;=701",$C$4:$C$1500,"&lt;=705",K$4:K$1500,"&gt;"&amp;K122)+1,IF(AND($C122&gt;=601,$C122&lt;=606),COUNTIFS($C$4:$C$1500,"&gt;=601",$C$4:$C$1500,"&lt;=606",K$4:K$1500,"&gt;"&amp;K122)+1,"")))))))</f>
        <v/>
      </c>
      <c r="N122" s="99">
        <f>IF(OR($C122="",K122=""),"",IF(OR(AND($C122&gt;=1001,$C122&lt;=1005),AND($C122&gt;=1101,$C122&lt;=1105)),COUNTIFS($C$4:$C$1500,"&gt;=1001",$C$4:$C$1500,"&lt;=1005",K$4:K$1500,"&gt;"&amp;K122)+COUNTIFS($C$4:$C$1500,"&gt;=1101",$C$4:$C$1500,"&lt;=1105",K$4:K$1500,"&gt;"&amp;K122)+1,""))</f>
        <v/>
      </c>
      <c r="O122" s="94" t="n">
        <v>46.74</v>
      </c>
      <c r="P122" s="94" t="n">
        <v>35.9</v>
      </c>
      <c r="Q122" s="94" t="n">
        <v>8.82</v>
      </c>
      <c r="R122" s="94" t="n">
        <v>40</v>
      </c>
      <c r="S122" s="94" t="n">
        <v>25</v>
      </c>
      <c r="T122" s="99">
        <f>IF(AND(O122&gt;0,O122&lt;36),1,IF(AND(O122&gt;=36,O122&lt;51),2,IF(AND(O122&gt;=51,O122&lt;71),3,IF(AND(O122&gt;=71,O122&lt;=100),4,))))</f>
        <v/>
      </c>
      <c r="U122" s="99">
        <f>IF(AND(P122&gt;0,P122&lt;41),1,IF(AND(P122&gt;=41,P122&lt;56),2,IF(AND(P122&gt;=56,P122&lt;71),3,IF(AND(P122&gt;=71,P122&lt;=100),4,))))</f>
        <v/>
      </c>
      <c r="V122" s="99">
        <f>IF(AND(Q122&gt;0,Q122&lt;41),1,IF(AND(Q122&gt;=41,Q122&lt;56),2,IF(AND(Q122&gt;=56,Q122&lt;71),3,IF(AND(Q122&gt;=71,Q122&lt;=100),4,))))</f>
        <v/>
      </c>
      <c r="W122" s="99">
        <f>IF(AND(R122&gt;0,R122&lt;36),1,IF(AND(R122&gt;=36,R122&lt;51),2,IF(AND(R122&gt;=51,R122&lt;66),3,IF(AND(R122&gt;=66,R122&lt;=100),4,))))</f>
        <v/>
      </c>
      <c r="X122" s="100">
        <f>IF(AND(S122&gt;0,S122&lt;37),1,IF(AND(S122&gt;=37,S122&lt;58),2,IF(AND(S122&gt;=58,S122&lt;71),3,IF(AND(S122&gt;=71,S122&lt;=100),4,))))</f>
        <v/>
      </c>
      <c r="Y122" s="101">
        <f>IF(SUM(AC122:AG122)=0, "", ROUND(((AC122*3+AD122*3+AE122*3+AF122*3+AG122*1)/13)*5,0))</f>
        <v/>
      </c>
      <c r="Z122" s="99">
        <f>IF(OR($C122="",Y122=""),"",COUNTIFS($C$4:$C$1500,$C122,Y$4:Y$1500,"&gt;"&amp;Y122)+1)</f>
        <v/>
      </c>
      <c r="AA122" s="99">
        <f>IF(OR($C122="",Y122=""),"",IF(AND($C122&gt;=1001,$C122&lt;=1005),COUNTIFS($C$4:$C$1500,"&gt;=1001",$C$4:$C$1500,"&lt;=1005",Y$4:Y$1500,"&gt;"&amp;Y122)+1,IF(AND($C122&gt;=1101,$C122&lt;=1105),COUNTIFS($C$4:$C$1500,"&gt;=1101",$C$4:$C$1500,"&lt;=1105",Y$4:Y$1500,"&gt;"&amp;Y122)+1,IF(AND($C122&gt;=901,$C122&lt;=905),COUNTIFS($C$4:$C$1500,"&gt;=901",$C$4:$C$1500,"&lt;=905",Y$4:Y$1500,"&gt;"&amp;Y122)+1,IF(AND($C122&gt;=801,$C122&lt;=805),COUNTIFS($C$4:$C$1500,"&gt;=801",$C$4:$C$1500,"&lt;=805",Y$4:Y$1500,"&gt;"&amp;Y122)+1,IF(AND($C122&gt;=701,$C122&lt;=705),COUNTIFS($C$4:$C$1500,"&gt;=701",$C$4:$C$1500,"&lt;=705",Y$4:Y$1500,"&gt;"&amp;Y122)+1,IF(AND($C122&gt;=601,$C122&lt;=606),COUNTIFS($C$4:$C$1500,"&gt;=601",$C$4:$C$1500,"&lt;=606",Y$4:Y$1500,"&gt;"&amp;Y122)+1,"")))))))</f>
        <v/>
      </c>
      <c r="AB122" s="99">
        <f>IF(OR($C122="",Y122=""),"",IF(OR(AND($C122&gt;=1001,$C122&lt;=1005),AND($C122&gt;=1101,$C122&lt;=1105)),COUNTIFS($C$4:$C$1500,"&gt;=1001",$C$4:$C$1500,"&lt;=1005",Y$4:Y$1500,"&gt;"&amp;Y122)+COUNTIFS($C$4:$C$1500,"&gt;=1101",$C$4:$C$1500,"&lt;=1105",Y$4:Y$1500,"&gt;"&amp;Y122)+1,""))</f>
        <v/>
      </c>
      <c r="AC122" s="94" t="n">
        <v>36.5</v>
      </c>
      <c r="AD122" s="94" t="n">
        <v>56.79</v>
      </c>
      <c r="AE122" s="94" t="n">
        <v>50.75</v>
      </c>
      <c r="AF122" s="94" t="n">
        <v>26.25</v>
      </c>
      <c r="AG122" s="94" t="n">
        <v>38.33</v>
      </c>
      <c r="AH122" s="99">
        <f>IF(AND(AC122&gt;0,AC122&lt;36),1,IF(AND(AC122&gt;=36,AC122&lt;51),2,IF(AND(AC122&gt;=51,AC122&lt;71),3,IF(AND(AC122&gt;=71,AC122&lt;=100),4,))))</f>
        <v/>
      </c>
      <c r="AI122" s="99">
        <f>IF(AND(AD122&gt;0,AD122&lt;41),1,IF(AND(AD122&gt;=41,AD122&lt;56),2,IF(AND(AD122&gt;=56,AD122&lt;71),3,IF(AND(AD122&gt;=71,AD122&lt;=100),4,))))</f>
        <v/>
      </c>
      <c r="AJ122" s="99">
        <f>IF(AND(AE122&gt;0,AE122&lt;41),1,IF(AND(AE122&gt;=41,AE122&lt;56),2,IF(AND(AE122&gt;=56,AE122&lt;71),3,IF(AND(AE122&gt;=71,AE122&lt;=100),4,))))</f>
        <v/>
      </c>
      <c r="AK122" s="99">
        <f>IF(AND(AF122&gt;0,AF122&lt;36),1,IF(AND(AF122&gt;=36,AF122&lt;51),2,IF(AND(AF122&gt;=51,AF122&lt;66),3,IF(AND(AF122&gt;=66,AF122&lt;=100),4,))))</f>
        <v/>
      </c>
      <c r="AL122" s="100">
        <f>IF(AND(AG122&gt;0,AG122&lt;37),1,IF(AND(AG122&gt;=37,AG122&lt;58),2,IF(AND(AG122&gt;=58,AG122&lt;71),3,IF(AND(AG122&gt;=71,AG122&lt;=100),4,))))</f>
        <v/>
      </c>
      <c r="AM122" s="101">
        <f>IF((Y122&lt;&gt;"")*(K122&lt;&gt;""),Y122-K122,"")</f>
        <v/>
      </c>
      <c r="AN122" s="99">
        <f>IF((Z122&lt;&gt;"")*(L122&lt;&gt;""),Z122-L122,"")</f>
        <v/>
      </c>
      <c r="AO122" s="99">
        <f>IF((AA122&lt;&gt;"")*(M122&lt;&gt;""),AA122-M122,"")</f>
        <v/>
      </c>
      <c r="AP122" s="99">
        <f>IF((AB122&lt;&gt;"")*(N122&lt;&gt;""),AB122-N122,"")</f>
        <v/>
      </c>
      <c r="AQ122" s="94">
        <f>IF((AC122&lt;&gt;"")*(O122&lt;&gt;""),AC122-O122,"")</f>
        <v/>
      </c>
      <c r="AR122" s="94">
        <f>IF((AD122&lt;&gt;"")*(P122&lt;&gt;""),AD122-P122,"")</f>
        <v/>
      </c>
      <c r="AS122" s="94">
        <f>IF((AE122&lt;&gt;"")*(Q122&lt;&gt;""),AE122-Q122,"")</f>
        <v/>
      </c>
      <c r="AT122" s="94">
        <f>IF((AF122&lt;&gt;"")*(R122&lt;&gt;""),AF122-R122,"")</f>
        <v/>
      </c>
      <c r="AU122" s="94">
        <f>IF((AG122&lt;&gt;"")*(S122&lt;&gt;""),AG122-S122,"")</f>
        <v/>
      </c>
      <c r="AV122" s="99">
        <f>IF((AH122&lt;&gt;"")*(T122&lt;&gt;""),AH122-T122,"")</f>
        <v/>
      </c>
      <c r="AW122" s="99">
        <f>IF((AI122&lt;&gt;"")*(U122&lt;&gt;""),AI122-U122,"")</f>
        <v/>
      </c>
      <c r="AX122" s="99">
        <f>IF((AJ122&lt;&gt;"")*(V122&lt;&gt;""),AJ122-V122,"")</f>
        <v/>
      </c>
      <c r="AY122" s="99">
        <f>IF((AK122&lt;&gt;"")*(W122&lt;&gt;""),AK122-W122,"")</f>
        <v/>
      </c>
      <c r="AZ122" s="102">
        <f>IF((AL122&lt;&gt;"")*(X122&lt;&gt;""),AL122-X122,"")</f>
        <v/>
      </c>
      <c r="BA122" s="50">
        <f>IFERROR(__xludf.dummyfunction("AI(""Actúa como un tutor académico y dirígete personalmente al estudiante "" &amp; I122 &amp; "" "" &amp; J122 &amp; "" "" &amp; G122 &amp; "" "" &amp; H122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AM122 &amp; ""'. Diferencias por área: Matemáticas ("" &amp; AQ122 &amp; ""), Ciencias Natura"&amp;"les ("" &amp; AR122 &amp; ""), Sociales ("" &amp; AS122 &amp; ""), Lectura Crítica ("" &amp; AT122 &amp; "") e Inglés ("" &amp; AU122 &amp; ""). Variación en posición: grupo ("" &amp; AN122 &amp; ""), grado ("" &amp; AO122 &amp; "") y media ("" &amp; AP122 &amp; ""). Puntajes Primer Simulacro: Global "" &amp; K122 &amp; "", Mat "" &amp; "&amp;"O4 &amp; "", Cien "" &amp; P122 &amp; "", Soc "" &amp; Q122 &amp; "", Lec "" &amp; R122 &amp; "", Ing "" &amp; S122 &amp; "". Puntajes Segundo Simulacro: Global "" &amp; Y122 &amp; "", Mat "" &amp; AC122 &amp; "", Cien "" &amp; AD122 &amp; "", Soc "" &amp; AE122 &amp; "", Lec "" &amp; AF122 &amp; "", Ing "" &amp; AG122 &amp; "". Escribe un mensaje motivador"&amp;" y breve (máximo 4 líneas)."")
"),"=AI(""Actúa como un tutor académico y dirígete personalmente al estudiante "" &amp; I122 &amp; "" "" &amp; J122 &amp; "" "" &amp; G122 &amp; "" "" &amp; H122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AM122 &amp; ""'. Diferencias por área: Matemáticas ("" &amp; AQ122 &amp; ""), Ciencias Natur"&amp;"ales ("" &amp; AR122 &amp; ""), Sociales ("" &amp; AS122 &amp; ""), Lectura Crítica ("" &amp; AT122 &amp; "") e Inglés ("" &amp; AU122 &amp; ""). Variación en posición: grupo ("" &amp; AN122 &amp; ""), grado ("" &amp; AO122 &amp; "") y media ("" &amp; AP122 &amp; ""). Puntajes Primer Simulacro: Global "" &amp; K122 &amp; "", Mat "" &amp;"&amp;" O122 &amp; "", Cien "" &amp; P122 &amp; "", Soc "" &amp; Q122 &amp; "", Lec "" &amp; R122 &amp; "", Ing "" &amp; S122 &amp; "". Puntajes Segundo Simulacro: Global "" &amp; Y122 &amp; "", Mat "" &amp; AC122 &amp; "", Cien "" &amp; AD122 &amp; "", Soc "" &amp; AE122 &amp; "", Lec "" &amp; AF122 &amp; "", Ing "" &amp; AG122 &amp; "". Escribe un mensaje motivado"&amp;"r y breve (máximo 4 líneas)."")
")</f>
        <v/>
      </c>
    </row>
    <row r="123" ht="15.75" customHeight="1" s="42">
      <c r="A123" s="93" t="n"/>
      <c r="B123" s="94" t="inlineStr">
        <is>
          <t>Bachillerato</t>
        </is>
      </c>
      <c r="C123" s="94" t="n">
        <v>604</v>
      </c>
      <c r="D123" s="94" t="n"/>
      <c r="E123" s="95" t="n"/>
      <c r="F123" s="96">
        <f>TRIM(G123&amp;" "&amp;H123&amp;" "&amp;I123&amp;" "&amp;J123)</f>
        <v/>
      </c>
      <c r="G123" s="94" t="inlineStr">
        <is>
          <t>Higuita</t>
        </is>
      </c>
      <c r="H123" s="94" t="inlineStr">
        <is>
          <t>Urrego</t>
        </is>
      </c>
      <c r="I123" s="94" t="inlineStr">
        <is>
          <t>Dulce</t>
        </is>
      </c>
      <c r="J123" s="97" t="inlineStr">
        <is>
          <t>María</t>
        </is>
      </c>
      <c r="K123" s="98">
        <f>IF(SUM(O123:S123)=0, "", ROUND(((O123*3+P123*3+Q123*3+R123*3+S123*1)/13)*5,0))</f>
        <v/>
      </c>
      <c r="L123" s="99">
        <f>IF(OR($C123="",K123=""),"",COUNTIFS($C$4:$C$1500,$C123,K$4:K$1500,"&gt;"&amp;K123)+1)</f>
        <v/>
      </c>
      <c r="M123" s="99">
        <f>IF(OR($C123="",K123=""),"",IF(AND($C123&gt;=1001,$C123&lt;=1005),COUNTIFS($C$4:$C$1500,"&gt;=1001",$C$4:$C$1500,"&lt;=1005",K$4:K$1500,"&gt;"&amp;K123)+1,IF(AND($C123&gt;=1101,$C123&lt;=1105),COUNTIFS($C$4:$C$1500,"&gt;=1101",$C$4:$C$1500,"&lt;=1105",K$4:K$1500,"&gt;"&amp;K123)+1,IF(AND($C123&gt;=901,$C123&lt;=905),COUNTIFS($C$4:$C$1500,"&gt;=901",$C$4:$C$1500,"&lt;=905",K$4:K$1500,"&gt;"&amp;K123)+1,IF(AND($C123&gt;=801,$C123&lt;=805),COUNTIFS($C$4:$C$1500,"&gt;=801",$C$4:$C$1500,"&lt;=805",K$4:K$1500,"&gt;"&amp;K123)+1,IF(AND($C123&gt;=701,$C123&lt;=705),COUNTIFS($C$4:$C$1500,"&gt;=701",$C$4:$C$1500,"&lt;=705",K$4:K$1500,"&gt;"&amp;K123)+1,IF(AND($C123&gt;=601,$C123&lt;=606),COUNTIFS($C$4:$C$1500,"&gt;=601",$C$4:$C$1500,"&lt;=606",K$4:K$1500,"&gt;"&amp;K123)+1,"")))))))</f>
        <v/>
      </c>
      <c r="N123" s="99">
        <f>IF(OR($C123="",K123=""),"",IF(OR(AND($C123&gt;=1001,$C123&lt;=1005),AND($C123&gt;=1101,$C123&lt;=1105)),COUNTIFS($C$4:$C$1500,"&gt;=1001",$C$4:$C$1500,"&lt;=1005",K$4:K$1500,"&gt;"&amp;K123)+COUNTIFS($C$4:$C$1500,"&gt;=1101",$C$4:$C$1500,"&lt;=1105",K$4:K$1500,"&gt;"&amp;K123)+1,""))</f>
        <v/>
      </c>
      <c r="O123" s="94" t="n">
        <v>19.96</v>
      </c>
      <c r="P123" s="94" t="n">
        <v>39.44</v>
      </c>
      <c r="Q123" s="94" t="n">
        <v>85.38</v>
      </c>
      <c r="R123" s="94" t="n">
        <v>45</v>
      </c>
      <c r="S123" s="94" t="n">
        <v>45</v>
      </c>
      <c r="T123" s="99">
        <f>IF(AND(O123&gt;0,O123&lt;36),1,IF(AND(O123&gt;=36,O123&lt;51),2,IF(AND(O123&gt;=51,O123&lt;71),3,IF(AND(O123&gt;=71,O123&lt;=100),4,))))</f>
        <v/>
      </c>
      <c r="U123" s="99">
        <f>IF(AND(P123&gt;0,P123&lt;41),1,IF(AND(P123&gt;=41,P123&lt;56),2,IF(AND(P123&gt;=56,P123&lt;71),3,IF(AND(P123&gt;=71,P123&lt;=100),4,))))</f>
        <v/>
      </c>
      <c r="V123" s="99">
        <f>IF(AND(Q123&gt;0,Q123&lt;41),1,IF(AND(Q123&gt;=41,Q123&lt;56),2,IF(AND(Q123&gt;=56,Q123&lt;71),3,IF(AND(Q123&gt;=71,Q123&lt;=100),4,))))</f>
        <v/>
      </c>
      <c r="W123" s="99">
        <f>IF(AND(R123&gt;0,R123&lt;36),1,IF(AND(R123&gt;=36,R123&lt;51),2,IF(AND(R123&gt;=51,R123&lt;66),3,IF(AND(R123&gt;=66,R123&lt;=100),4,))))</f>
        <v/>
      </c>
      <c r="X123" s="100">
        <f>IF(AND(S123&gt;0,S123&lt;37),1,IF(AND(S123&gt;=37,S123&lt;58),2,IF(AND(S123&gt;=58,S123&lt;71),3,IF(AND(S123&gt;=71,S123&lt;=100),4,))))</f>
        <v/>
      </c>
      <c r="Y123" s="101">
        <f>IF(SUM(AC123:AG123)=0, "", ROUND(((AC123*3+AD123*3+AE123*3+AF123*3+AG123*1)/13)*5,0))</f>
        <v/>
      </c>
      <c r="Z123" s="99">
        <f>IF(OR($C123="",Y123=""),"",COUNTIFS($C$4:$C$1500,$C123,Y$4:Y$1500,"&gt;"&amp;Y123)+1)</f>
        <v/>
      </c>
      <c r="AA123" s="99">
        <f>IF(OR($C123="",Y123=""),"",IF(AND($C123&gt;=1001,$C123&lt;=1005),COUNTIFS($C$4:$C$1500,"&gt;=1001",$C$4:$C$1500,"&lt;=1005",Y$4:Y$1500,"&gt;"&amp;Y123)+1,IF(AND($C123&gt;=1101,$C123&lt;=1105),COUNTIFS($C$4:$C$1500,"&gt;=1101",$C$4:$C$1500,"&lt;=1105",Y$4:Y$1500,"&gt;"&amp;Y123)+1,IF(AND($C123&gt;=901,$C123&lt;=905),COUNTIFS($C$4:$C$1500,"&gt;=901",$C$4:$C$1500,"&lt;=905",Y$4:Y$1500,"&gt;"&amp;Y123)+1,IF(AND($C123&gt;=801,$C123&lt;=805),COUNTIFS($C$4:$C$1500,"&gt;=801",$C$4:$C$1500,"&lt;=805",Y$4:Y$1500,"&gt;"&amp;Y123)+1,IF(AND($C123&gt;=701,$C123&lt;=705),COUNTIFS($C$4:$C$1500,"&gt;=701",$C$4:$C$1500,"&lt;=705",Y$4:Y$1500,"&gt;"&amp;Y123)+1,IF(AND($C123&gt;=601,$C123&lt;=606),COUNTIFS($C$4:$C$1500,"&gt;=601",$C$4:$C$1500,"&lt;=606",Y$4:Y$1500,"&gt;"&amp;Y123)+1,"")))))))</f>
        <v/>
      </c>
      <c r="AB123" s="99">
        <f>IF(OR($C123="",Y123=""),"",IF(OR(AND($C123&gt;=1001,$C123&lt;=1005),AND($C123&gt;=1101,$C123&lt;=1105)),COUNTIFS($C$4:$C$1500,"&gt;=1001",$C$4:$C$1500,"&lt;=1005",Y$4:Y$1500,"&gt;"&amp;Y123)+COUNTIFS($C$4:$C$1500,"&gt;=1101",$C$4:$C$1500,"&lt;=1105",Y$4:Y$1500,"&gt;"&amp;Y123)+1,""))</f>
        <v/>
      </c>
      <c r="AC123" s="94" t="n">
        <v>43</v>
      </c>
      <c r="AD123" s="94" t="n">
        <v>51.79</v>
      </c>
      <c r="AE123" s="94" t="n">
        <v>31.88</v>
      </c>
      <c r="AF123" s="94" t="n">
        <v>56.88</v>
      </c>
      <c r="AG123" s="94" t="n">
        <v>38.33</v>
      </c>
      <c r="AH123" s="99">
        <f>IF(AND(AC123&gt;0,AC123&lt;36),1,IF(AND(AC123&gt;=36,AC123&lt;51),2,IF(AND(AC123&gt;=51,AC123&lt;71),3,IF(AND(AC123&gt;=71,AC123&lt;=100),4,))))</f>
        <v/>
      </c>
      <c r="AI123" s="99">
        <f>IF(AND(AD123&gt;0,AD123&lt;41),1,IF(AND(AD123&gt;=41,AD123&lt;56),2,IF(AND(AD123&gt;=56,AD123&lt;71),3,IF(AND(AD123&gt;=71,AD123&lt;=100),4,))))</f>
        <v/>
      </c>
      <c r="AJ123" s="99">
        <f>IF(AND(AE123&gt;0,AE123&lt;41),1,IF(AND(AE123&gt;=41,AE123&lt;56),2,IF(AND(AE123&gt;=56,AE123&lt;71),3,IF(AND(AE123&gt;=71,AE123&lt;=100),4,))))</f>
        <v/>
      </c>
      <c r="AK123" s="99">
        <f>IF(AND(AF123&gt;0,AF123&lt;36),1,IF(AND(AF123&gt;=36,AF123&lt;51),2,IF(AND(AF123&gt;=51,AF123&lt;66),3,IF(AND(AF123&gt;=66,AF123&lt;=100),4,))))</f>
        <v/>
      </c>
      <c r="AL123" s="100">
        <f>IF(AND(AG123&gt;0,AG123&lt;37),1,IF(AND(AG123&gt;=37,AG123&lt;58),2,IF(AND(AG123&gt;=58,AG123&lt;71),3,IF(AND(AG123&gt;=71,AG123&lt;=100),4,))))</f>
        <v/>
      </c>
      <c r="AM123" s="101">
        <f>IF((Y123&lt;&gt;"")*(K123&lt;&gt;""),Y123-K123,"")</f>
        <v/>
      </c>
      <c r="AN123" s="99">
        <f>IF((Z123&lt;&gt;"")*(L123&lt;&gt;""),Z123-L123,"")</f>
        <v/>
      </c>
      <c r="AO123" s="99">
        <f>IF((AA123&lt;&gt;"")*(M123&lt;&gt;""),AA123-M123,"")</f>
        <v/>
      </c>
      <c r="AP123" s="99">
        <f>IF((AB123&lt;&gt;"")*(N123&lt;&gt;""),AB123-N123,"")</f>
        <v/>
      </c>
      <c r="AQ123" s="94">
        <f>IF((AC123&lt;&gt;"")*(O123&lt;&gt;""),AC123-O123,"")</f>
        <v/>
      </c>
      <c r="AR123" s="94">
        <f>IF((AD123&lt;&gt;"")*(P123&lt;&gt;""),AD123-P123,"")</f>
        <v/>
      </c>
      <c r="AS123" s="94">
        <f>IF((AE123&lt;&gt;"")*(Q123&lt;&gt;""),AE123-Q123,"")</f>
        <v/>
      </c>
      <c r="AT123" s="94">
        <f>IF((AF123&lt;&gt;"")*(R123&lt;&gt;""),AF123-R123,"")</f>
        <v/>
      </c>
      <c r="AU123" s="94">
        <f>IF((AG123&lt;&gt;"")*(S123&lt;&gt;""),AG123-S123,"")</f>
        <v/>
      </c>
      <c r="AV123" s="99">
        <f>IF((AH123&lt;&gt;"")*(T123&lt;&gt;""),AH123-T123,"")</f>
        <v/>
      </c>
      <c r="AW123" s="99">
        <f>IF((AI123&lt;&gt;"")*(U123&lt;&gt;""),AI123-U123,"")</f>
        <v/>
      </c>
      <c r="AX123" s="99">
        <f>IF((AJ123&lt;&gt;"")*(V123&lt;&gt;""),AJ123-V123,"")</f>
        <v/>
      </c>
      <c r="AY123" s="99">
        <f>IF((AK123&lt;&gt;"")*(W123&lt;&gt;""),AK123-W123,"")</f>
        <v/>
      </c>
      <c r="AZ123" s="102">
        <f>IF((AL123&lt;&gt;"")*(X123&lt;&gt;""),AL123-X123,"")</f>
        <v/>
      </c>
      <c r="BA123" s="50">
        <f>IFERROR(__xludf.dummyfunction("AI(""Actúa como un tutor académico y dirígete personalmente al estudiante "" &amp; I123 &amp; "" "" &amp; J123 &amp; "" "" &amp; G123 &amp; "" "" &amp; H123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AM123 &amp; ""'. Diferencias por área: Matemáticas ("" &amp; AQ123 &amp; ""), Ciencias Natura"&amp;"les ("" &amp; AR123 &amp; ""), Sociales ("" &amp; AS123 &amp; ""), Lectura Crítica ("" &amp; AT123 &amp; "") e Inglés ("" &amp; AU123 &amp; ""). Variación en posición: grupo ("" &amp; AN123 &amp; ""), grado ("" &amp; AO123 &amp; "") y media ("" &amp; AP123 &amp; ""). Puntajes Primer Simulacro: Global "" &amp; K123 &amp; "", Mat "" &amp; "&amp;"O4 &amp; "", Cien "" &amp; P123 &amp; "", Soc "" &amp; Q123 &amp; "", Lec "" &amp; R123 &amp; "", Ing "" &amp; S123 &amp; "". Puntajes Segundo Simulacro: Global "" &amp; Y123 &amp; "", Mat "" &amp; AC123 &amp; "", Cien "" &amp; AD123 &amp; "", Soc "" &amp; AE123 &amp; "", Lec "" &amp; AF123 &amp; "", Ing "" &amp; AG123 &amp; "". Escribe un mensaje motivador"&amp;" y breve (máximo 4 líneas)."")
"),"=AI(""Actúa como un tutor académico y dirígete personalmente al estudiante "" &amp; I123 &amp; "" "" &amp; J123 &amp; "" "" &amp; G123 &amp; "" "" &amp; H123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AM123 &amp; ""'. Diferencias por área: Matemáticas ("" &amp; AQ123 &amp; ""), Ciencias Natur"&amp;"ales ("" &amp; AR123 &amp; ""), Sociales ("" &amp; AS123 &amp; ""), Lectura Crítica ("" &amp; AT123 &amp; "") e Inglés ("" &amp; AU123 &amp; ""). Variación en posición: grupo ("" &amp; AN123 &amp; ""), grado ("" &amp; AO123 &amp; "") y media ("" &amp; AP123 &amp; ""). Puntajes Primer Simulacro: Global "" &amp; K123 &amp; "", Mat "" &amp;"&amp;" O123 &amp; "", Cien "" &amp; P123 &amp; "", Soc "" &amp; Q123 &amp; "", Lec "" &amp; R123 &amp; "", Ing "" &amp; S123 &amp; "". Puntajes Segundo Simulacro: Global "" &amp; Y123 &amp; "", Mat "" &amp; AC123 &amp; "", Cien "" &amp; AD123 &amp; "", Soc "" &amp; AE123 &amp; "", Lec "" &amp; AF123 &amp; "", Ing "" &amp; AG123 &amp; "". Escribe un mensaje motivado"&amp;"r y breve (máximo 4 líneas)."")
")</f>
        <v/>
      </c>
    </row>
    <row r="124" ht="15.75" customHeight="1" s="42">
      <c r="A124" s="93" t="n"/>
      <c r="B124" s="94" t="inlineStr">
        <is>
          <t>Bachillerato</t>
        </is>
      </c>
      <c r="C124" s="94" t="n">
        <v>604</v>
      </c>
      <c r="D124" s="94" t="n"/>
      <c r="E124" s="95" t="n"/>
      <c r="F124" s="96">
        <f>TRIM(G124&amp;" "&amp;H124&amp;" "&amp;I124&amp;" "&amp;J124)</f>
        <v/>
      </c>
      <c r="G124" s="94" t="inlineStr">
        <is>
          <t>Isaza</t>
        </is>
      </c>
      <c r="H124" s="94" t="inlineStr">
        <is>
          <t>Madrigal</t>
        </is>
      </c>
      <c r="I124" s="94" t="inlineStr">
        <is>
          <t>Miguel</t>
        </is>
      </c>
      <c r="J124" s="97" t="inlineStr">
        <is>
          <t>Ángel</t>
        </is>
      </c>
      <c r="K124" s="98">
        <f>IF(SUM(O124:S124)=0, "", ROUND(((O124*3+P124*3+Q124*3+R124*3+S124*1)/13)*5,0))</f>
        <v/>
      </c>
      <c r="L124" s="99">
        <f>IF(OR($C124="",K124=""),"",COUNTIFS($C$4:$C$1500,$C124,K$4:K$1500,"&gt;"&amp;K124)+1)</f>
        <v/>
      </c>
      <c r="M124" s="99">
        <f>IF(OR($C124="",K124=""),"",IF(AND($C124&gt;=1001,$C124&lt;=1005),COUNTIFS($C$4:$C$1500,"&gt;=1001",$C$4:$C$1500,"&lt;=1005",K$4:K$1500,"&gt;"&amp;K124)+1,IF(AND($C124&gt;=1101,$C124&lt;=1105),COUNTIFS($C$4:$C$1500,"&gt;=1101",$C$4:$C$1500,"&lt;=1105",K$4:K$1500,"&gt;"&amp;K124)+1,IF(AND($C124&gt;=901,$C124&lt;=905),COUNTIFS($C$4:$C$1500,"&gt;=901",$C$4:$C$1500,"&lt;=905",K$4:K$1500,"&gt;"&amp;K124)+1,IF(AND($C124&gt;=801,$C124&lt;=805),COUNTIFS($C$4:$C$1500,"&gt;=801",$C$4:$C$1500,"&lt;=805",K$4:K$1500,"&gt;"&amp;K124)+1,IF(AND($C124&gt;=701,$C124&lt;=705),COUNTIFS($C$4:$C$1500,"&gt;=701",$C$4:$C$1500,"&lt;=705",K$4:K$1500,"&gt;"&amp;K124)+1,IF(AND($C124&gt;=601,$C124&lt;=606),COUNTIFS($C$4:$C$1500,"&gt;=601",$C$4:$C$1500,"&lt;=606",K$4:K$1500,"&gt;"&amp;K124)+1,"")))))))</f>
        <v/>
      </c>
      <c r="N124" s="99">
        <f>IF(OR($C124="",K124=""),"",IF(OR(AND($C124&gt;=1001,$C124&lt;=1005),AND($C124&gt;=1101,$C124&lt;=1105)),COUNTIFS($C$4:$C$1500,"&gt;=1001",$C$4:$C$1500,"&lt;=1005",K$4:K$1500,"&gt;"&amp;K124)+COUNTIFS($C$4:$C$1500,"&gt;=1101",$C$4:$C$1500,"&lt;=1105",K$4:K$1500,"&gt;"&amp;K124)+1,""))</f>
        <v/>
      </c>
      <c r="O124" s="94" t="n">
        <v>23.63</v>
      </c>
      <c r="P124" s="94" t="n">
        <v>48.82</v>
      </c>
      <c r="Q124" s="94" t="n">
        <v>50.04</v>
      </c>
      <c r="R124" s="94" t="n">
        <v>65</v>
      </c>
      <c r="S124" s="94" t="n">
        <v>55</v>
      </c>
      <c r="T124" s="99">
        <f>IF(AND(O124&gt;0,O124&lt;36),1,IF(AND(O124&gt;=36,O124&lt;51),2,IF(AND(O124&gt;=51,O124&lt;71),3,IF(AND(O124&gt;=71,O124&lt;=100),4,))))</f>
        <v/>
      </c>
      <c r="U124" s="99">
        <f>IF(AND(P124&gt;0,P124&lt;41),1,IF(AND(P124&gt;=41,P124&lt;56),2,IF(AND(P124&gt;=56,P124&lt;71),3,IF(AND(P124&gt;=71,P124&lt;=100),4,))))</f>
        <v/>
      </c>
      <c r="V124" s="99">
        <f>IF(AND(Q124&gt;0,Q124&lt;41),1,IF(AND(Q124&gt;=41,Q124&lt;56),2,IF(AND(Q124&gt;=56,Q124&lt;71),3,IF(AND(Q124&gt;=71,Q124&lt;=100),4,))))</f>
        <v/>
      </c>
      <c r="W124" s="99">
        <f>IF(AND(R124&gt;0,R124&lt;36),1,IF(AND(R124&gt;=36,R124&lt;51),2,IF(AND(R124&gt;=51,R124&lt;66),3,IF(AND(R124&gt;=66,R124&lt;=100),4,))))</f>
        <v/>
      </c>
      <c r="X124" s="100">
        <f>IF(AND(S124&gt;0,S124&lt;37),1,IF(AND(S124&gt;=37,S124&lt;58),2,IF(AND(S124&gt;=58,S124&lt;71),3,IF(AND(S124&gt;=71,S124&lt;=100),4,))))</f>
        <v/>
      </c>
      <c r="Y124" s="101">
        <f>IF(SUM(AC124:AG124)=0, "", ROUND(((AC124*3+AD124*3+AE124*3+AF124*3+AG124*1)/13)*5,0))</f>
        <v/>
      </c>
      <c r="Z124" s="99">
        <f>IF(OR($C124="",Y124=""),"",COUNTIFS($C$4:$C$1500,$C124,Y$4:Y$1500,"&gt;"&amp;Y124)+1)</f>
        <v/>
      </c>
      <c r="AA124" s="99">
        <f>IF(OR($C124="",Y124=""),"",IF(AND($C124&gt;=1001,$C124&lt;=1005),COUNTIFS($C$4:$C$1500,"&gt;=1001",$C$4:$C$1500,"&lt;=1005",Y$4:Y$1500,"&gt;"&amp;Y124)+1,IF(AND($C124&gt;=1101,$C124&lt;=1105),COUNTIFS($C$4:$C$1500,"&gt;=1101",$C$4:$C$1500,"&lt;=1105",Y$4:Y$1500,"&gt;"&amp;Y124)+1,IF(AND($C124&gt;=901,$C124&lt;=905),COUNTIFS($C$4:$C$1500,"&gt;=901",$C$4:$C$1500,"&lt;=905",Y$4:Y$1500,"&gt;"&amp;Y124)+1,IF(AND($C124&gt;=801,$C124&lt;=805),COUNTIFS($C$4:$C$1500,"&gt;=801",$C$4:$C$1500,"&lt;=805",Y$4:Y$1500,"&gt;"&amp;Y124)+1,IF(AND($C124&gt;=701,$C124&lt;=705),COUNTIFS($C$4:$C$1500,"&gt;=701",$C$4:$C$1500,"&lt;=705",Y$4:Y$1500,"&gt;"&amp;Y124)+1,IF(AND($C124&gt;=601,$C124&lt;=606),COUNTIFS($C$4:$C$1500,"&gt;=601",$C$4:$C$1500,"&lt;=606",Y$4:Y$1500,"&gt;"&amp;Y124)+1,"")))))))</f>
        <v/>
      </c>
      <c r="AB124" s="99">
        <f>IF(OR($C124="",Y124=""),"",IF(OR(AND($C124&gt;=1001,$C124&lt;=1005),AND($C124&gt;=1101,$C124&lt;=1105)),COUNTIFS($C$4:$C$1500,"&gt;=1001",$C$4:$C$1500,"&lt;=1005",Y$4:Y$1500,"&gt;"&amp;Y124)+COUNTIFS($C$4:$C$1500,"&gt;=1101",$C$4:$C$1500,"&lt;=1105",Y$4:Y$1500,"&gt;"&amp;Y124)+1,""))</f>
        <v/>
      </c>
      <c r="AC124" s="94" t="n">
        <v>55</v>
      </c>
      <c r="AD124" s="94" t="n">
        <v>38.93</v>
      </c>
      <c r="AE124" s="94" t="n">
        <v>41.63</v>
      </c>
      <c r="AF124" s="94" t="n">
        <v>52.5</v>
      </c>
      <c r="AG124" s="94" t="n">
        <v>67.08</v>
      </c>
      <c r="AH124" s="99">
        <f>IF(AND(AC124&gt;0,AC124&lt;36),1,IF(AND(AC124&gt;=36,AC124&lt;51),2,IF(AND(AC124&gt;=51,AC124&lt;71),3,IF(AND(AC124&gt;=71,AC124&lt;=100),4,))))</f>
        <v/>
      </c>
      <c r="AI124" s="99">
        <f>IF(AND(AD124&gt;0,AD124&lt;41),1,IF(AND(AD124&gt;=41,AD124&lt;56),2,IF(AND(AD124&gt;=56,AD124&lt;71),3,IF(AND(AD124&gt;=71,AD124&lt;=100),4,))))</f>
        <v/>
      </c>
      <c r="AJ124" s="99">
        <f>IF(AND(AE124&gt;0,AE124&lt;41),1,IF(AND(AE124&gt;=41,AE124&lt;56),2,IF(AND(AE124&gt;=56,AE124&lt;71),3,IF(AND(AE124&gt;=71,AE124&lt;=100),4,))))</f>
        <v/>
      </c>
      <c r="AK124" s="99">
        <f>IF(AND(AF124&gt;0,AF124&lt;36),1,IF(AND(AF124&gt;=36,AF124&lt;51),2,IF(AND(AF124&gt;=51,AF124&lt;66),3,IF(AND(AF124&gt;=66,AF124&lt;=100),4,))))</f>
        <v/>
      </c>
      <c r="AL124" s="100">
        <f>IF(AND(AG124&gt;0,AG124&lt;37),1,IF(AND(AG124&gt;=37,AG124&lt;58),2,IF(AND(AG124&gt;=58,AG124&lt;71),3,IF(AND(AG124&gt;=71,AG124&lt;=100),4,))))</f>
        <v/>
      </c>
      <c r="AM124" s="101">
        <f>IF((Y124&lt;&gt;"")*(K124&lt;&gt;""),Y124-K124,"")</f>
        <v/>
      </c>
      <c r="AN124" s="99">
        <f>IF((Z124&lt;&gt;"")*(L124&lt;&gt;""),Z124-L124,"")</f>
        <v/>
      </c>
      <c r="AO124" s="99">
        <f>IF((AA124&lt;&gt;"")*(M124&lt;&gt;""),AA124-M124,"")</f>
        <v/>
      </c>
      <c r="AP124" s="99">
        <f>IF((AB124&lt;&gt;"")*(N124&lt;&gt;""),AB124-N124,"")</f>
        <v/>
      </c>
      <c r="AQ124" s="94">
        <f>IF((AC124&lt;&gt;"")*(O124&lt;&gt;""),AC124-O124,"")</f>
        <v/>
      </c>
      <c r="AR124" s="94">
        <f>IF((AD124&lt;&gt;"")*(P124&lt;&gt;""),AD124-P124,"")</f>
        <v/>
      </c>
      <c r="AS124" s="94">
        <f>IF((AE124&lt;&gt;"")*(Q124&lt;&gt;""),AE124-Q124,"")</f>
        <v/>
      </c>
      <c r="AT124" s="94">
        <f>IF((AF124&lt;&gt;"")*(R124&lt;&gt;""),AF124-R124,"")</f>
        <v/>
      </c>
      <c r="AU124" s="94">
        <f>IF((AG124&lt;&gt;"")*(S124&lt;&gt;""),AG124-S124,"")</f>
        <v/>
      </c>
      <c r="AV124" s="99">
        <f>IF((AH124&lt;&gt;"")*(T124&lt;&gt;""),AH124-T124,"")</f>
        <v/>
      </c>
      <c r="AW124" s="99">
        <f>IF((AI124&lt;&gt;"")*(U124&lt;&gt;""),AI124-U124,"")</f>
        <v/>
      </c>
      <c r="AX124" s="99">
        <f>IF((AJ124&lt;&gt;"")*(V124&lt;&gt;""),AJ124-V124,"")</f>
        <v/>
      </c>
      <c r="AY124" s="99">
        <f>IF((AK124&lt;&gt;"")*(W124&lt;&gt;""),AK124-W124,"")</f>
        <v/>
      </c>
      <c r="AZ124" s="102">
        <f>IF((AL124&lt;&gt;"")*(X124&lt;&gt;""),AL124-X124,"")</f>
        <v/>
      </c>
      <c r="BA124" s="50">
        <f>IFERROR(__xludf.dummyfunction("AI(""Actúa como un tutor académico y dirígete personalmente al estudiante "" &amp; I124 &amp; "" "" &amp; J124 &amp; "" "" &amp; G124 &amp; "" "" &amp; H124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AM124 &amp; ""'. Diferencias por área: Matemáticas ("" &amp; AQ124 &amp; ""), Ciencias Natura"&amp;"les ("" &amp; AR124 &amp; ""), Sociales ("" &amp; AS124 &amp; ""), Lectura Crítica ("" &amp; AT124 &amp; "") e Inglés ("" &amp; AU124 &amp; ""). Variación en posición: grupo ("" &amp; AN124 &amp; ""), grado ("" &amp; AO124 &amp; "") y media ("" &amp; AP124 &amp; ""). Puntajes Primer Simulacro: Global "" &amp; K124 &amp; "", Mat "" &amp; "&amp;"O4 &amp; "", Cien "" &amp; P124 &amp; "", Soc "" &amp; Q124 &amp; "", Lec "" &amp; R124 &amp; "", Ing "" &amp; S124 &amp; "". Puntajes Segundo Simulacro: Global "" &amp; Y124 &amp; "", Mat "" &amp; AC124 &amp; "", Cien "" &amp; AD124 &amp; "", Soc "" &amp; AE124 &amp; "", Lec "" &amp; AF124 &amp; "", Ing "" &amp; AG124 &amp; "". Escribe un mensaje motivador"&amp;" y breve (máximo 4 líneas)."")
"),"=AI(""Actúa como un tutor académico y dirígete personalmente al estudiante "" &amp; I124 &amp; "" "" &amp; J124 &amp; "" "" &amp; G124 &amp; "" "" &amp; H124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AM124 &amp; ""'. Diferencias por área: Matemáticas ("" &amp; AQ124 &amp; ""), Ciencias Natur"&amp;"ales ("" &amp; AR124 &amp; ""), Sociales ("" &amp; AS124 &amp; ""), Lectura Crítica ("" &amp; AT124 &amp; "") e Inglés ("" &amp; AU124 &amp; ""). Variación en posición: grupo ("" &amp; AN124 &amp; ""), grado ("" &amp; AO124 &amp; "") y media ("" &amp; AP124 &amp; ""). Puntajes Primer Simulacro: Global "" &amp; K124 &amp; "", Mat "" &amp;"&amp;" O124 &amp; "", Cien "" &amp; P124 &amp; "", Soc "" &amp; Q124 &amp; "", Lec "" &amp; R124 &amp; "", Ing "" &amp; S124 &amp; "". Puntajes Segundo Simulacro: Global "" &amp; Y124 &amp; "", Mat "" &amp; AC124 &amp; "", Cien "" &amp; AD124 &amp; "", Soc "" &amp; AE124 &amp; "", Lec "" &amp; AF124 &amp; "", Ing "" &amp; AG124 &amp; "". Escribe un mensaje motivado"&amp;"r y breve (máximo 4 líneas)."")
")</f>
        <v/>
      </c>
    </row>
    <row r="125" ht="15.75" customHeight="1" s="42">
      <c r="A125" s="93" t="n"/>
      <c r="B125" s="94" t="inlineStr">
        <is>
          <t>Bachillerato</t>
        </is>
      </c>
      <c r="C125" s="94" t="n">
        <v>604</v>
      </c>
      <c r="D125" s="94" t="n"/>
      <c r="E125" s="95" t="n"/>
      <c r="F125" s="96">
        <f>TRIM(G125&amp;" "&amp;H125&amp;" "&amp;I125&amp;" "&amp;J125)</f>
        <v/>
      </c>
      <c r="G125" s="94" t="inlineStr">
        <is>
          <t>León</t>
        </is>
      </c>
      <c r="H125" s="94" t="inlineStr">
        <is>
          <t>Marín</t>
        </is>
      </c>
      <c r="I125" s="94" t="inlineStr">
        <is>
          <t>Salome</t>
        </is>
      </c>
      <c r="J125" s="97" t="n"/>
      <c r="K125" s="98">
        <f>IF(SUM(O125:S125)=0, "", ROUND(((O125*3+P125*3+Q125*3+R125*3+S125*1)/13)*5,0))</f>
        <v/>
      </c>
      <c r="L125" s="99">
        <f>IF(OR($C125="",K125=""),"",COUNTIFS($C$4:$C$1500,$C125,K$4:K$1500,"&gt;"&amp;K125)+1)</f>
        <v/>
      </c>
      <c r="M125" s="99">
        <f>IF(OR($C125="",K125=""),"",IF(AND($C125&gt;=1001,$C125&lt;=1005),COUNTIFS($C$4:$C$1500,"&gt;=1001",$C$4:$C$1500,"&lt;=1005",K$4:K$1500,"&gt;"&amp;K125)+1,IF(AND($C125&gt;=1101,$C125&lt;=1105),COUNTIFS($C$4:$C$1500,"&gt;=1101",$C$4:$C$1500,"&lt;=1105",K$4:K$1500,"&gt;"&amp;K125)+1,IF(AND($C125&gt;=901,$C125&lt;=905),COUNTIFS($C$4:$C$1500,"&gt;=901",$C$4:$C$1500,"&lt;=905",K$4:K$1500,"&gt;"&amp;K125)+1,IF(AND($C125&gt;=801,$C125&lt;=805),COUNTIFS($C$4:$C$1500,"&gt;=801",$C$4:$C$1500,"&lt;=805",K$4:K$1500,"&gt;"&amp;K125)+1,IF(AND($C125&gt;=701,$C125&lt;=705),COUNTIFS($C$4:$C$1500,"&gt;=701",$C$4:$C$1500,"&lt;=705",K$4:K$1500,"&gt;"&amp;K125)+1,IF(AND($C125&gt;=601,$C125&lt;=606),COUNTIFS($C$4:$C$1500,"&gt;=601",$C$4:$C$1500,"&lt;=606",K$4:K$1500,"&gt;"&amp;K125)+1,"")))))))</f>
        <v/>
      </c>
      <c r="N125" s="99">
        <f>IF(OR($C125="",K125=""),"",IF(OR(AND($C125&gt;=1001,$C125&lt;=1005),AND($C125&gt;=1101,$C125&lt;=1105)),COUNTIFS($C$4:$C$1500,"&gt;=1001",$C$4:$C$1500,"&lt;=1005",K$4:K$1500,"&gt;"&amp;K125)+COUNTIFS($C$4:$C$1500,"&gt;=1101",$C$4:$C$1500,"&lt;=1105",K$4:K$1500,"&gt;"&amp;K125)+1,""))</f>
        <v/>
      </c>
      <c r="O125" s="94" t="n">
        <v>27.31</v>
      </c>
      <c r="P125" s="94" t="n">
        <v>54.72</v>
      </c>
      <c r="Q125" s="94" t="n">
        <v>65.76000000000001</v>
      </c>
      <c r="R125" s="94" t="n">
        <v>35</v>
      </c>
      <c r="S125" s="94" t="n">
        <v>55</v>
      </c>
      <c r="T125" s="99">
        <f>IF(AND(O125&gt;0,O125&lt;36),1,IF(AND(O125&gt;=36,O125&lt;51),2,IF(AND(O125&gt;=51,O125&lt;71),3,IF(AND(O125&gt;=71,O125&lt;=100),4,))))</f>
        <v/>
      </c>
      <c r="U125" s="99">
        <f>IF(AND(P125&gt;0,P125&lt;41),1,IF(AND(P125&gt;=41,P125&lt;56),2,IF(AND(P125&gt;=56,P125&lt;71),3,IF(AND(P125&gt;=71,P125&lt;=100),4,))))</f>
        <v/>
      </c>
      <c r="V125" s="99">
        <f>IF(AND(Q125&gt;0,Q125&lt;41),1,IF(AND(Q125&gt;=41,Q125&lt;56),2,IF(AND(Q125&gt;=56,Q125&lt;71),3,IF(AND(Q125&gt;=71,Q125&lt;=100),4,))))</f>
        <v/>
      </c>
      <c r="W125" s="99">
        <f>IF(AND(R125&gt;0,R125&lt;36),1,IF(AND(R125&gt;=36,R125&lt;51),2,IF(AND(R125&gt;=51,R125&lt;66),3,IF(AND(R125&gt;=66,R125&lt;=100),4,))))</f>
        <v/>
      </c>
      <c r="X125" s="100">
        <f>IF(AND(S125&gt;0,S125&lt;37),1,IF(AND(S125&gt;=37,S125&lt;58),2,IF(AND(S125&gt;=58,S125&lt;71),3,IF(AND(S125&gt;=71,S125&lt;=100),4,))))</f>
        <v/>
      </c>
      <c r="Y125" s="101">
        <f>IF(SUM(AC125:AG125)=0, "", ROUND(((AC125*3+AD125*3+AE125*3+AF125*3+AG125*1)/13)*5,0))</f>
        <v/>
      </c>
      <c r="Z125" s="99">
        <f>IF(OR($C125="",Y125=""),"",COUNTIFS($C$4:$C$1500,$C125,Y$4:Y$1500,"&gt;"&amp;Y125)+1)</f>
        <v/>
      </c>
      <c r="AA125" s="99">
        <f>IF(OR($C125="",Y125=""),"",IF(AND($C125&gt;=1001,$C125&lt;=1005),COUNTIFS($C$4:$C$1500,"&gt;=1001",$C$4:$C$1500,"&lt;=1005",Y$4:Y$1500,"&gt;"&amp;Y125)+1,IF(AND($C125&gt;=1101,$C125&lt;=1105),COUNTIFS($C$4:$C$1500,"&gt;=1101",$C$4:$C$1500,"&lt;=1105",Y$4:Y$1500,"&gt;"&amp;Y125)+1,IF(AND($C125&gt;=901,$C125&lt;=905),COUNTIFS($C$4:$C$1500,"&gt;=901",$C$4:$C$1500,"&lt;=905",Y$4:Y$1500,"&gt;"&amp;Y125)+1,IF(AND($C125&gt;=801,$C125&lt;=805),COUNTIFS($C$4:$C$1500,"&gt;=801",$C$4:$C$1500,"&lt;=805",Y$4:Y$1500,"&gt;"&amp;Y125)+1,IF(AND($C125&gt;=701,$C125&lt;=705),COUNTIFS($C$4:$C$1500,"&gt;=701",$C$4:$C$1500,"&lt;=705",Y$4:Y$1500,"&gt;"&amp;Y125)+1,IF(AND($C125&gt;=601,$C125&lt;=606),COUNTIFS($C$4:$C$1500,"&gt;=601",$C$4:$C$1500,"&lt;=606",Y$4:Y$1500,"&gt;"&amp;Y125)+1,"")))))))</f>
        <v/>
      </c>
      <c r="AB125" s="99">
        <f>IF(OR($C125="",Y125=""),"",IF(OR(AND($C125&gt;=1001,$C125&lt;=1005),AND($C125&gt;=1101,$C125&lt;=1105)),COUNTIFS($C$4:$C$1500,"&gt;=1001",$C$4:$C$1500,"&lt;=1005",Y$4:Y$1500,"&gt;"&amp;Y125)+COUNTIFS($C$4:$C$1500,"&gt;=1101",$C$4:$C$1500,"&lt;=1105",Y$4:Y$1500,"&gt;"&amp;Y125)+1,""))</f>
        <v/>
      </c>
      <c r="AC125" s="94" t="n"/>
      <c r="AD125" s="94" t="n"/>
      <c r="AE125" s="94" t="n"/>
      <c r="AF125" s="94" t="n"/>
      <c r="AG125" s="94" t="n"/>
      <c r="AH125" s="99">
        <f>IF(AND(AC125&gt;0,AC125&lt;36),1,IF(AND(AC125&gt;=36,AC125&lt;51),2,IF(AND(AC125&gt;=51,AC125&lt;71),3,IF(AND(AC125&gt;=71,AC125&lt;=100),4,))))</f>
        <v/>
      </c>
      <c r="AI125" s="99">
        <f>IF(AND(AD125&gt;0,AD125&lt;41),1,IF(AND(AD125&gt;=41,AD125&lt;56),2,IF(AND(AD125&gt;=56,AD125&lt;71),3,IF(AND(AD125&gt;=71,AD125&lt;=100),4,))))</f>
        <v/>
      </c>
      <c r="AJ125" s="99">
        <f>IF(AND(AE125&gt;0,AE125&lt;41),1,IF(AND(AE125&gt;=41,AE125&lt;56),2,IF(AND(AE125&gt;=56,AE125&lt;71),3,IF(AND(AE125&gt;=71,AE125&lt;=100),4,))))</f>
        <v/>
      </c>
      <c r="AK125" s="99">
        <f>IF(AND(AF125&gt;0,AF125&lt;36),1,IF(AND(AF125&gt;=36,AF125&lt;51),2,IF(AND(AF125&gt;=51,AF125&lt;66),3,IF(AND(AF125&gt;=66,AF125&lt;=100),4,))))</f>
        <v/>
      </c>
      <c r="AL125" s="100">
        <f>IF(AND(AG125&gt;0,AG125&lt;37),1,IF(AND(AG125&gt;=37,AG125&lt;58),2,IF(AND(AG125&gt;=58,AG125&lt;71),3,IF(AND(AG125&gt;=71,AG125&lt;=100),4,))))</f>
        <v/>
      </c>
      <c r="AM125" s="101">
        <f>IF((Y125&lt;&gt;"")*(K125&lt;&gt;""),Y125-K125,"")</f>
        <v/>
      </c>
      <c r="AN125" s="99">
        <f>IF((Z125&lt;&gt;"")*(L125&lt;&gt;""),Z125-L125,"")</f>
        <v/>
      </c>
      <c r="AO125" s="99">
        <f>IF((AA125&lt;&gt;"")*(M125&lt;&gt;""),AA125-M125,"")</f>
        <v/>
      </c>
      <c r="AP125" s="99">
        <f>IF((AB125&lt;&gt;"")*(N125&lt;&gt;""),AB125-N125,"")</f>
        <v/>
      </c>
      <c r="AQ125" s="94">
        <f>IF((AC125&lt;&gt;"")*(O125&lt;&gt;""),AC125-O125,"")</f>
        <v/>
      </c>
      <c r="AR125" s="94">
        <f>IF((AD125&lt;&gt;"")*(P125&lt;&gt;""),AD125-P125,"")</f>
        <v/>
      </c>
      <c r="AS125" s="94">
        <f>IF((AE125&lt;&gt;"")*(Q125&lt;&gt;""),AE125-Q125,"")</f>
        <v/>
      </c>
      <c r="AT125" s="94">
        <f>IF((AF125&lt;&gt;"")*(R125&lt;&gt;""),AF125-R125,"")</f>
        <v/>
      </c>
      <c r="AU125" s="94">
        <f>IF((AG125&lt;&gt;"")*(S125&lt;&gt;""),AG125-S125,"")</f>
        <v/>
      </c>
      <c r="AV125" s="99">
        <f>IF((AH125&lt;&gt;"")*(T125&lt;&gt;""),AH125-T125,"")</f>
        <v/>
      </c>
      <c r="AW125" s="99">
        <f>IF((AI125&lt;&gt;"")*(U125&lt;&gt;""),AI125-U125,"")</f>
        <v/>
      </c>
      <c r="AX125" s="99">
        <f>IF((AJ125&lt;&gt;"")*(V125&lt;&gt;""),AJ125-V125,"")</f>
        <v/>
      </c>
      <c r="AY125" s="99">
        <f>IF((AK125&lt;&gt;"")*(W125&lt;&gt;""),AK125-W125,"")</f>
        <v/>
      </c>
      <c r="AZ125" s="102">
        <f>IF((AL125&lt;&gt;"")*(X125&lt;&gt;""),AL125-X125,"")</f>
        <v/>
      </c>
      <c r="BA125" s="50">
        <f>IFERROR(__xludf.dummyfunction("AI(""Actúa como un tutor académico y dirígete personalmente al estudiante "" &amp; I125 &amp; "" "" &amp; J125 &amp; "" "" &amp; G125 &amp; "" "" &amp; H125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AM125 &amp; ""'. Diferencias por área: Matemáticas ("" &amp; AQ125 &amp; ""), Ciencias Natura"&amp;"les ("" &amp; AR125 &amp; ""), Sociales ("" &amp; AS125 &amp; ""), Lectura Crítica ("" &amp; AT125 &amp; "") e Inglés ("" &amp; AU125 &amp; ""). Variación en posición: grupo ("" &amp; AN125 &amp; ""), grado ("" &amp; AO125 &amp; "") y media ("" &amp; AP125 &amp; ""). Puntajes Primer Simulacro: Global "" &amp; K125 &amp; "", Mat "" &amp; "&amp;"O4 &amp; "", Cien "" &amp; P125 &amp; "", Soc "" &amp; Q125 &amp; "", Lec "" &amp; R125 &amp; "", Ing "" &amp; S125 &amp; "". Puntajes Segundo Simulacro: Global "" &amp; Y125 &amp; "", Mat "" &amp; AC125 &amp; "", Cien "" &amp; AD125 &amp; "", Soc "" &amp; AE125 &amp; "", Lec "" &amp; AF125 &amp; "", Ing "" &amp; AG125 &amp; "". Escribe un mensaje motivador"&amp;" y breve (máximo 4 líneas)."")
"),"=AI(""Actúa como un tutor académico y dirígete personalmente al estudiante "" &amp; I125 &amp; "" "" &amp; J125 &amp; "" "" &amp; G125 &amp; "" "" &amp; H125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AM125 &amp; ""'. Diferencias por área: Matemáticas ("" &amp; AQ125 &amp; ""), Ciencias Natur"&amp;"ales ("" &amp; AR125 &amp; ""), Sociales ("" &amp; AS125 &amp; ""), Lectura Crítica ("" &amp; AT125 &amp; "") e Inglés ("" &amp; AU125 &amp; ""). Variación en posición: grupo ("" &amp; AN125 &amp; ""), grado ("" &amp; AO125 &amp; "") y media ("" &amp; AP125 &amp; ""). Puntajes Primer Simulacro: Global "" &amp; K125 &amp; "", Mat "" &amp;"&amp;" O125 &amp; "", Cien "" &amp; P125 &amp; "", Soc "" &amp; Q125 &amp; "", Lec "" &amp; R125 &amp; "", Ing "" &amp; S125 &amp; "". Puntajes Segundo Simulacro: Global "" &amp; Y125 &amp; "", Mat "" &amp; AC125 &amp; "", Cien "" &amp; AD125 &amp; "", Soc "" &amp; AE125 &amp; "", Lec "" &amp; AF125 &amp; "", Ing "" &amp; AG125 &amp; "". Escribe un mensaje motivado"&amp;"r y breve (máximo 4 líneas)."")
")</f>
        <v/>
      </c>
    </row>
    <row r="126" ht="15.75" customHeight="1" s="42">
      <c r="A126" s="93" t="n"/>
      <c r="B126" s="94" t="inlineStr">
        <is>
          <t>Bachillerato</t>
        </is>
      </c>
      <c r="C126" s="94" t="n">
        <v>604</v>
      </c>
      <c r="D126" s="94" t="n"/>
      <c r="E126" s="95" t="n"/>
      <c r="F126" s="96">
        <f>TRIM(G126&amp;" "&amp;H126&amp;" "&amp;I126&amp;" "&amp;J126)</f>
        <v/>
      </c>
      <c r="G126" s="94" t="inlineStr">
        <is>
          <t>Londoño</t>
        </is>
      </c>
      <c r="H126" s="94" t="inlineStr">
        <is>
          <t>Cano</t>
        </is>
      </c>
      <c r="I126" s="94" t="inlineStr">
        <is>
          <t>Jhoalys</t>
        </is>
      </c>
      <c r="J126" s="97" t="inlineStr">
        <is>
          <t>Valeria</t>
        </is>
      </c>
      <c r="K126" s="98">
        <f>IF(SUM(O126:S126)=0, "", ROUND(((O126*3+P126*3+Q126*3+R126*3+S126*1)/13)*5,0))</f>
        <v/>
      </c>
      <c r="L126" s="99">
        <f>IF(OR($C126="",K126=""),"",COUNTIFS($C$4:$C$1500,$C126,K$4:K$1500,"&gt;"&amp;K126)+1)</f>
        <v/>
      </c>
      <c r="M126" s="99">
        <f>IF(OR($C126="",K126=""),"",IF(AND($C126&gt;=1001,$C126&lt;=1005),COUNTIFS($C$4:$C$1500,"&gt;=1001",$C$4:$C$1500,"&lt;=1005",K$4:K$1500,"&gt;"&amp;K126)+1,IF(AND($C126&gt;=1101,$C126&lt;=1105),COUNTIFS($C$4:$C$1500,"&gt;=1101",$C$4:$C$1500,"&lt;=1105",K$4:K$1500,"&gt;"&amp;K126)+1,IF(AND($C126&gt;=901,$C126&lt;=905),COUNTIFS($C$4:$C$1500,"&gt;=901",$C$4:$C$1500,"&lt;=905",K$4:K$1500,"&gt;"&amp;K126)+1,IF(AND($C126&gt;=801,$C126&lt;=805),COUNTIFS($C$4:$C$1500,"&gt;=801",$C$4:$C$1500,"&lt;=805",K$4:K$1500,"&gt;"&amp;K126)+1,IF(AND($C126&gt;=701,$C126&lt;=705),COUNTIFS($C$4:$C$1500,"&gt;=701",$C$4:$C$1500,"&lt;=705",K$4:K$1500,"&gt;"&amp;K126)+1,IF(AND($C126&gt;=601,$C126&lt;=606),COUNTIFS($C$4:$C$1500,"&gt;=601",$C$4:$C$1500,"&lt;=606",K$4:K$1500,"&gt;"&amp;K126)+1,"")))))))</f>
        <v/>
      </c>
      <c r="N126" s="99">
        <f>IF(OR($C126="",K126=""),"",IF(OR(AND($C126&gt;=1001,$C126&lt;=1005),AND($C126&gt;=1101,$C126&lt;=1105)),COUNTIFS($C$4:$C$1500,"&gt;=1001",$C$4:$C$1500,"&lt;=1005",K$4:K$1500,"&gt;"&amp;K126)+COUNTIFS($C$4:$C$1500,"&gt;=1101",$C$4:$C$1500,"&lt;=1105",K$4:K$1500,"&gt;"&amp;K126)+1,""))</f>
        <v/>
      </c>
      <c r="O126" s="94" t="n">
        <v>61.97</v>
      </c>
      <c r="P126" s="94" t="n">
        <v>70.69</v>
      </c>
      <c r="Q126" s="94" t="n">
        <v>79.41</v>
      </c>
      <c r="R126" s="94" t="n">
        <v>65</v>
      </c>
      <c r="S126" s="94" t="n">
        <v>25</v>
      </c>
      <c r="T126" s="99">
        <f>IF(AND(O126&gt;0,O126&lt;36),1,IF(AND(O126&gt;=36,O126&lt;51),2,IF(AND(O126&gt;=51,O126&lt;71),3,IF(AND(O126&gt;=71,O126&lt;=100),4,))))</f>
        <v/>
      </c>
      <c r="U126" s="99">
        <f>IF(AND(P126&gt;0,P126&lt;41),1,IF(AND(P126&gt;=41,P126&lt;56),2,IF(AND(P126&gt;=56,P126&lt;71),3,IF(AND(P126&gt;=71,P126&lt;=100),4,))))</f>
        <v/>
      </c>
      <c r="V126" s="99">
        <f>IF(AND(Q126&gt;0,Q126&lt;41),1,IF(AND(Q126&gt;=41,Q126&lt;56),2,IF(AND(Q126&gt;=56,Q126&lt;71),3,IF(AND(Q126&gt;=71,Q126&lt;=100),4,))))</f>
        <v/>
      </c>
      <c r="W126" s="99">
        <f>IF(AND(R126&gt;0,R126&lt;36),1,IF(AND(R126&gt;=36,R126&lt;51),2,IF(AND(R126&gt;=51,R126&lt;66),3,IF(AND(R126&gt;=66,R126&lt;=100),4,))))</f>
        <v/>
      </c>
      <c r="X126" s="100">
        <f>IF(AND(S126&gt;0,S126&lt;37),1,IF(AND(S126&gt;=37,S126&lt;58),2,IF(AND(S126&gt;=58,S126&lt;71),3,IF(AND(S126&gt;=71,S126&lt;=100),4,))))</f>
        <v/>
      </c>
      <c r="Y126" s="101">
        <f>IF(SUM(AC126:AG126)=0, "", ROUND(((AC126*3+AD126*3+AE126*3+AF126*3+AG126*1)/13)*5,0))</f>
        <v/>
      </c>
      <c r="Z126" s="99">
        <f>IF(OR($C126="",Y126=""),"",COUNTIFS($C$4:$C$1500,$C126,Y$4:Y$1500,"&gt;"&amp;Y126)+1)</f>
        <v/>
      </c>
      <c r="AA126" s="99">
        <f>IF(OR($C126="",Y126=""),"",IF(AND($C126&gt;=1001,$C126&lt;=1005),COUNTIFS($C$4:$C$1500,"&gt;=1001",$C$4:$C$1500,"&lt;=1005",Y$4:Y$1500,"&gt;"&amp;Y126)+1,IF(AND($C126&gt;=1101,$C126&lt;=1105),COUNTIFS($C$4:$C$1500,"&gt;=1101",$C$4:$C$1500,"&lt;=1105",Y$4:Y$1500,"&gt;"&amp;Y126)+1,IF(AND($C126&gt;=901,$C126&lt;=905),COUNTIFS($C$4:$C$1500,"&gt;=901",$C$4:$C$1500,"&lt;=905",Y$4:Y$1500,"&gt;"&amp;Y126)+1,IF(AND($C126&gt;=801,$C126&lt;=805),COUNTIFS($C$4:$C$1500,"&gt;=801",$C$4:$C$1500,"&lt;=805",Y$4:Y$1500,"&gt;"&amp;Y126)+1,IF(AND($C126&gt;=701,$C126&lt;=705),COUNTIFS($C$4:$C$1500,"&gt;=701",$C$4:$C$1500,"&lt;=705",Y$4:Y$1500,"&gt;"&amp;Y126)+1,IF(AND($C126&gt;=601,$C126&lt;=606),COUNTIFS($C$4:$C$1500,"&gt;=601",$C$4:$C$1500,"&lt;=606",Y$4:Y$1500,"&gt;"&amp;Y126)+1,"")))))))</f>
        <v/>
      </c>
      <c r="AB126" s="99">
        <f>IF(OR($C126="",Y126=""),"",IF(OR(AND($C126&gt;=1001,$C126&lt;=1005),AND($C126&gt;=1101,$C126&lt;=1105)),COUNTIFS($C$4:$C$1500,"&gt;=1001",$C$4:$C$1500,"&lt;=1005",Y$4:Y$1500,"&gt;"&amp;Y126)+COUNTIFS($C$4:$C$1500,"&gt;=1101",$C$4:$C$1500,"&lt;=1105",Y$4:Y$1500,"&gt;"&amp;Y126)+1,""))</f>
        <v/>
      </c>
      <c r="AC126" s="94" t="n">
        <v>76.5</v>
      </c>
      <c r="AD126" s="94" t="n">
        <v>87.14</v>
      </c>
      <c r="AE126" s="94" t="n">
        <v>85.88</v>
      </c>
      <c r="AF126" s="94" t="n">
        <v>52.5</v>
      </c>
      <c r="AG126" s="94" t="n">
        <v>57.5</v>
      </c>
      <c r="AH126" s="99">
        <f>IF(AND(AC126&gt;0,AC126&lt;36),1,IF(AND(AC126&gt;=36,AC126&lt;51),2,IF(AND(AC126&gt;=51,AC126&lt;71),3,IF(AND(AC126&gt;=71,AC126&lt;=100),4,))))</f>
        <v/>
      </c>
      <c r="AI126" s="99">
        <f>IF(AND(AD126&gt;0,AD126&lt;41),1,IF(AND(AD126&gt;=41,AD126&lt;56),2,IF(AND(AD126&gt;=56,AD126&lt;71),3,IF(AND(AD126&gt;=71,AD126&lt;=100),4,))))</f>
        <v/>
      </c>
      <c r="AJ126" s="99">
        <f>IF(AND(AE126&gt;0,AE126&lt;41),1,IF(AND(AE126&gt;=41,AE126&lt;56),2,IF(AND(AE126&gt;=56,AE126&lt;71),3,IF(AND(AE126&gt;=71,AE126&lt;=100),4,))))</f>
        <v/>
      </c>
      <c r="AK126" s="99">
        <f>IF(AND(AF126&gt;0,AF126&lt;36),1,IF(AND(AF126&gt;=36,AF126&lt;51),2,IF(AND(AF126&gt;=51,AF126&lt;66),3,IF(AND(AF126&gt;=66,AF126&lt;=100),4,))))</f>
        <v/>
      </c>
      <c r="AL126" s="100">
        <f>IF(AND(AG126&gt;0,AG126&lt;37),1,IF(AND(AG126&gt;=37,AG126&lt;58),2,IF(AND(AG126&gt;=58,AG126&lt;71),3,IF(AND(AG126&gt;=71,AG126&lt;=100),4,))))</f>
        <v/>
      </c>
      <c r="AM126" s="101">
        <f>IF((Y126&lt;&gt;"")*(K126&lt;&gt;""),Y126-K126,"")</f>
        <v/>
      </c>
      <c r="AN126" s="99">
        <f>IF((Z126&lt;&gt;"")*(L126&lt;&gt;""),Z126-L126,"")</f>
        <v/>
      </c>
      <c r="AO126" s="99">
        <f>IF((AA126&lt;&gt;"")*(M126&lt;&gt;""),AA126-M126,"")</f>
        <v/>
      </c>
      <c r="AP126" s="99">
        <f>IF((AB126&lt;&gt;"")*(N126&lt;&gt;""),AB126-N126,"")</f>
        <v/>
      </c>
      <c r="AQ126" s="94">
        <f>IF((AC126&lt;&gt;"")*(O126&lt;&gt;""),AC126-O126,"")</f>
        <v/>
      </c>
      <c r="AR126" s="94">
        <f>IF((AD126&lt;&gt;"")*(P126&lt;&gt;""),AD126-P126,"")</f>
        <v/>
      </c>
      <c r="AS126" s="94">
        <f>IF((AE126&lt;&gt;"")*(Q126&lt;&gt;""),AE126-Q126,"")</f>
        <v/>
      </c>
      <c r="AT126" s="94">
        <f>IF((AF126&lt;&gt;"")*(R126&lt;&gt;""),AF126-R126,"")</f>
        <v/>
      </c>
      <c r="AU126" s="94">
        <f>IF((AG126&lt;&gt;"")*(S126&lt;&gt;""),AG126-S126,"")</f>
        <v/>
      </c>
      <c r="AV126" s="99">
        <f>IF((AH126&lt;&gt;"")*(T126&lt;&gt;""),AH126-T126,"")</f>
        <v/>
      </c>
      <c r="AW126" s="99">
        <f>IF((AI126&lt;&gt;"")*(U126&lt;&gt;""),AI126-U126,"")</f>
        <v/>
      </c>
      <c r="AX126" s="99">
        <f>IF((AJ126&lt;&gt;"")*(V126&lt;&gt;""),AJ126-V126,"")</f>
        <v/>
      </c>
      <c r="AY126" s="99">
        <f>IF((AK126&lt;&gt;"")*(W126&lt;&gt;""),AK126-W126,"")</f>
        <v/>
      </c>
      <c r="AZ126" s="102">
        <f>IF((AL126&lt;&gt;"")*(X126&lt;&gt;""),AL126-X126,"")</f>
        <v/>
      </c>
      <c r="BA126" s="50">
        <f>IFERROR(__xludf.dummyfunction("AI(""Actúa como un tutor académico y dirígete personalmente al estudiante "" &amp; I126 &amp; "" "" &amp; J126 &amp; "" "" &amp; G126 &amp; "" "" &amp; H126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AM126 &amp; ""'. Diferencias por área: Matemáticas ("" &amp; AQ126 &amp; ""), Ciencias Natura"&amp;"les ("" &amp; AR126 &amp; ""), Sociales ("" &amp; AS126 &amp; ""), Lectura Crítica ("" &amp; AT126 &amp; "") e Inglés ("" &amp; AU126 &amp; ""). Variación en posición: grupo ("" &amp; AN126 &amp; ""), grado ("" &amp; AO126 &amp; "") y media ("" &amp; AP126 &amp; ""). Puntajes Primer Simulacro: Global "" &amp; K126 &amp; "", Mat "" &amp; "&amp;"O4 &amp; "", Cien "" &amp; P126 &amp; "", Soc "" &amp; Q126 &amp; "", Lec "" &amp; R126 &amp; "", Ing "" &amp; S126 &amp; "". Puntajes Segundo Simulacro: Global "" &amp; Y126 &amp; "", Mat "" &amp; AC126 &amp; "", Cien "" &amp; AD126 &amp; "", Soc "" &amp; AE126 &amp; "", Lec "" &amp; AF126 &amp; "", Ing "" &amp; AG126 &amp; "". Escribe un mensaje motivador"&amp;" y breve (máximo 4 líneas)."")
"),"=AI(""Actúa como un tutor académico y dirígete personalmente al estudiante "" &amp; I126 &amp; "" "" &amp; J126 &amp; "" "" &amp; G126 &amp; "" "" &amp; H126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AM126 &amp; ""'. Diferencias por área: Matemáticas ("" &amp; AQ126 &amp; ""), Ciencias Natur"&amp;"ales ("" &amp; AR126 &amp; ""), Sociales ("" &amp; AS126 &amp; ""), Lectura Crítica ("" &amp; AT126 &amp; "") e Inglés ("" &amp; AU126 &amp; ""). Variación en posición: grupo ("" &amp; AN126 &amp; ""), grado ("" &amp; AO126 &amp; "") y media ("" &amp; AP126 &amp; ""). Puntajes Primer Simulacro: Global "" &amp; K126 &amp; "", Mat "" &amp;"&amp;" O126 &amp; "", Cien "" &amp; P126 &amp; "", Soc "" &amp; Q126 &amp; "", Lec "" &amp; R126 &amp; "", Ing "" &amp; S126 &amp; "". Puntajes Segundo Simulacro: Global "" &amp; Y126 &amp; "", Mat "" &amp; AC126 &amp; "", Cien "" &amp; AD126 &amp; "", Soc "" &amp; AE126 &amp; "", Lec "" &amp; AF126 &amp; "", Ing "" &amp; AG126 &amp; "". Escribe un mensaje motivado"&amp;"r y breve (máximo 4 líneas)."")
")</f>
        <v/>
      </c>
    </row>
    <row r="127" ht="15.75" customHeight="1" s="42">
      <c r="A127" s="93" t="n"/>
      <c r="B127" s="94" t="inlineStr">
        <is>
          <t>Bachillerato</t>
        </is>
      </c>
      <c r="C127" s="94" t="n">
        <v>604</v>
      </c>
      <c r="D127" s="94" t="n"/>
      <c r="E127" s="95" t="n"/>
      <c r="F127" s="96">
        <f>TRIM(G127&amp;" "&amp;H127&amp;" "&amp;I127&amp;" "&amp;J127)</f>
        <v/>
      </c>
      <c r="G127" s="94" t="inlineStr">
        <is>
          <t>Lopez</t>
        </is>
      </c>
      <c r="H127" s="94" t="inlineStr">
        <is>
          <t>Hoyos</t>
        </is>
      </c>
      <c r="I127" s="94" t="inlineStr">
        <is>
          <t>Luciana</t>
        </is>
      </c>
      <c r="J127" s="97" t="n"/>
      <c r="K127" s="98">
        <f>IF(SUM(O127:S127)=0, "", ROUND(((O127*3+P127*3+Q127*3+R127*3+S127*1)/13)*5,0))</f>
        <v/>
      </c>
      <c r="L127" s="99">
        <f>IF(OR($C127="",K127=""),"",COUNTIFS($C$4:$C$1500,$C127,K$4:K$1500,"&gt;"&amp;K127)+1)</f>
        <v/>
      </c>
      <c r="M127" s="99">
        <f>IF(OR($C127="",K127=""),"",IF(AND($C127&gt;=1001,$C127&lt;=1005),COUNTIFS($C$4:$C$1500,"&gt;=1001",$C$4:$C$1500,"&lt;=1005",K$4:K$1500,"&gt;"&amp;K127)+1,IF(AND($C127&gt;=1101,$C127&lt;=1105),COUNTIFS($C$4:$C$1500,"&gt;=1101",$C$4:$C$1500,"&lt;=1105",K$4:K$1500,"&gt;"&amp;K127)+1,IF(AND($C127&gt;=901,$C127&lt;=905),COUNTIFS($C$4:$C$1500,"&gt;=901",$C$4:$C$1500,"&lt;=905",K$4:K$1500,"&gt;"&amp;K127)+1,IF(AND($C127&gt;=801,$C127&lt;=805),COUNTIFS($C$4:$C$1500,"&gt;=801",$C$4:$C$1500,"&lt;=805",K$4:K$1500,"&gt;"&amp;K127)+1,IF(AND($C127&gt;=701,$C127&lt;=705),COUNTIFS($C$4:$C$1500,"&gt;=701",$C$4:$C$1500,"&lt;=705",K$4:K$1500,"&gt;"&amp;K127)+1,IF(AND($C127&gt;=601,$C127&lt;=606),COUNTIFS($C$4:$C$1500,"&gt;=601",$C$4:$C$1500,"&lt;=606",K$4:K$1500,"&gt;"&amp;K127)+1,"")))))))</f>
        <v/>
      </c>
      <c r="N127" s="99">
        <f>IF(OR($C127="",K127=""),"",IF(OR(AND($C127&gt;=1001,$C127&lt;=1005),AND($C127&gt;=1101,$C127&lt;=1105)),COUNTIFS($C$4:$C$1500,"&gt;=1001",$C$4:$C$1500,"&lt;=1005",K$4:K$1500,"&gt;"&amp;K127)+COUNTIFS($C$4:$C$1500,"&gt;=1101",$C$4:$C$1500,"&lt;=1105",K$4:K$1500,"&gt;"&amp;K127)+1,""))</f>
        <v/>
      </c>
      <c r="O127" s="94" t="n">
        <v>45.17</v>
      </c>
      <c r="P127" s="94" t="n">
        <v>37.5</v>
      </c>
      <c r="Q127" s="94" t="n">
        <v>19.62</v>
      </c>
      <c r="R127" s="94" t="n">
        <v>15</v>
      </c>
      <c r="S127" s="94" t="n">
        <v>50</v>
      </c>
      <c r="T127" s="99">
        <f>IF(AND(O127&gt;0,O127&lt;36),1,IF(AND(O127&gt;=36,O127&lt;51),2,IF(AND(O127&gt;=51,O127&lt;71),3,IF(AND(O127&gt;=71,O127&lt;=100),4,))))</f>
        <v/>
      </c>
      <c r="U127" s="99">
        <f>IF(AND(P127&gt;0,P127&lt;41),1,IF(AND(P127&gt;=41,P127&lt;56),2,IF(AND(P127&gt;=56,P127&lt;71),3,IF(AND(P127&gt;=71,P127&lt;=100),4,))))</f>
        <v/>
      </c>
      <c r="V127" s="99">
        <f>IF(AND(Q127&gt;0,Q127&lt;41),1,IF(AND(Q127&gt;=41,Q127&lt;56),2,IF(AND(Q127&gt;=56,Q127&lt;71),3,IF(AND(Q127&gt;=71,Q127&lt;=100),4,))))</f>
        <v/>
      </c>
      <c r="W127" s="99">
        <f>IF(AND(R127&gt;0,R127&lt;36),1,IF(AND(R127&gt;=36,R127&lt;51),2,IF(AND(R127&gt;=51,R127&lt;66),3,IF(AND(R127&gt;=66,R127&lt;=100),4,))))</f>
        <v/>
      </c>
      <c r="X127" s="100">
        <f>IF(AND(S127&gt;0,S127&lt;37),1,IF(AND(S127&gt;=37,S127&lt;58),2,IF(AND(S127&gt;=58,S127&lt;71),3,IF(AND(S127&gt;=71,S127&lt;=100),4,))))</f>
        <v/>
      </c>
      <c r="Y127" s="101">
        <f>IF(SUM(AC127:AG127)=0, "", ROUND(((AC127*3+AD127*3+AE127*3+AF127*3+AG127*1)/13)*5,0))</f>
        <v/>
      </c>
      <c r="Z127" s="99">
        <f>IF(OR($C127="",Y127=""),"",COUNTIFS($C$4:$C$1500,$C127,Y$4:Y$1500,"&gt;"&amp;Y127)+1)</f>
        <v/>
      </c>
      <c r="AA127" s="99">
        <f>IF(OR($C127="",Y127=""),"",IF(AND($C127&gt;=1001,$C127&lt;=1005),COUNTIFS($C$4:$C$1500,"&gt;=1001",$C$4:$C$1500,"&lt;=1005",Y$4:Y$1500,"&gt;"&amp;Y127)+1,IF(AND($C127&gt;=1101,$C127&lt;=1105),COUNTIFS($C$4:$C$1500,"&gt;=1101",$C$4:$C$1500,"&lt;=1105",Y$4:Y$1500,"&gt;"&amp;Y127)+1,IF(AND($C127&gt;=901,$C127&lt;=905),COUNTIFS($C$4:$C$1500,"&gt;=901",$C$4:$C$1500,"&lt;=905",Y$4:Y$1500,"&gt;"&amp;Y127)+1,IF(AND($C127&gt;=801,$C127&lt;=805),COUNTIFS($C$4:$C$1500,"&gt;=801",$C$4:$C$1500,"&lt;=805",Y$4:Y$1500,"&gt;"&amp;Y127)+1,IF(AND($C127&gt;=701,$C127&lt;=705),COUNTIFS($C$4:$C$1500,"&gt;=701",$C$4:$C$1500,"&lt;=705",Y$4:Y$1500,"&gt;"&amp;Y127)+1,IF(AND($C127&gt;=601,$C127&lt;=606),COUNTIFS($C$4:$C$1500,"&gt;=601",$C$4:$C$1500,"&lt;=606",Y$4:Y$1500,"&gt;"&amp;Y127)+1,"")))))))</f>
        <v/>
      </c>
      <c r="AB127" s="99">
        <f>IF(OR($C127="",Y127=""),"",IF(OR(AND($C127&gt;=1001,$C127&lt;=1005),AND($C127&gt;=1101,$C127&lt;=1105)),COUNTIFS($C$4:$C$1500,"&gt;=1001",$C$4:$C$1500,"&lt;=1005",Y$4:Y$1500,"&gt;"&amp;Y127)+COUNTIFS($C$4:$C$1500,"&gt;=1101",$C$4:$C$1500,"&lt;=1105",Y$4:Y$1500,"&gt;"&amp;Y127)+1,""))</f>
        <v/>
      </c>
      <c r="AC127" s="94" t="n"/>
      <c r="AD127" s="94" t="n"/>
      <c r="AE127" s="94" t="n"/>
      <c r="AF127" s="94" t="n"/>
      <c r="AG127" s="94" t="n"/>
      <c r="AH127" s="99">
        <f>IF(AND(AC127&gt;0,AC127&lt;36),1,IF(AND(AC127&gt;=36,AC127&lt;51),2,IF(AND(AC127&gt;=51,AC127&lt;71),3,IF(AND(AC127&gt;=71,AC127&lt;=100),4,))))</f>
        <v/>
      </c>
      <c r="AI127" s="99">
        <f>IF(AND(AD127&gt;0,AD127&lt;41),1,IF(AND(AD127&gt;=41,AD127&lt;56),2,IF(AND(AD127&gt;=56,AD127&lt;71),3,IF(AND(AD127&gt;=71,AD127&lt;=100),4,))))</f>
        <v/>
      </c>
      <c r="AJ127" s="99">
        <f>IF(AND(AE127&gt;0,AE127&lt;41),1,IF(AND(AE127&gt;=41,AE127&lt;56),2,IF(AND(AE127&gt;=56,AE127&lt;71),3,IF(AND(AE127&gt;=71,AE127&lt;=100),4,))))</f>
        <v/>
      </c>
      <c r="AK127" s="99">
        <f>IF(AND(AF127&gt;0,AF127&lt;36),1,IF(AND(AF127&gt;=36,AF127&lt;51),2,IF(AND(AF127&gt;=51,AF127&lt;66),3,IF(AND(AF127&gt;=66,AF127&lt;=100),4,))))</f>
        <v/>
      </c>
      <c r="AL127" s="100">
        <f>IF(AND(AG127&gt;0,AG127&lt;37),1,IF(AND(AG127&gt;=37,AG127&lt;58),2,IF(AND(AG127&gt;=58,AG127&lt;71),3,IF(AND(AG127&gt;=71,AG127&lt;=100),4,))))</f>
        <v/>
      </c>
      <c r="AM127" s="101">
        <f>IF((Y127&lt;&gt;"")*(K127&lt;&gt;""),Y127-K127,"")</f>
        <v/>
      </c>
      <c r="AN127" s="99">
        <f>IF((Z127&lt;&gt;"")*(L127&lt;&gt;""),Z127-L127,"")</f>
        <v/>
      </c>
      <c r="AO127" s="99">
        <f>IF((AA127&lt;&gt;"")*(M127&lt;&gt;""),AA127-M127,"")</f>
        <v/>
      </c>
      <c r="AP127" s="99">
        <f>IF((AB127&lt;&gt;"")*(N127&lt;&gt;""),AB127-N127,"")</f>
        <v/>
      </c>
      <c r="AQ127" s="94">
        <f>IF((AC127&lt;&gt;"")*(O127&lt;&gt;""),AC127-O127,"")</f>
        <v/>
      </c>
      <c r="AR127" s="94">
        <f>IF((AD127&lt;&gt;"")*(P127&lt;&gt;""),AD127-P127,"")</f>
        <v/>
      </c>
      <c r="AS127" s="94">
        <f>IF((AE127&lt;&gt;"")*(Q127&lt;&gt;""),AE127-Q127,"")</f>
        <v/>
      </c>
      <c r="AT127" s="94">
        <f>IF((AF127&lt;&gt;"")*(R127&lt;&gt;""),AF127-R127,"")</f>
        <v/>
      </c>
      <c r="AU127" s="94">
        <f>IF((AG127&lt;&gt;"")*(S127&lt;&gt;""),AG127-S127,"")</f>
        <v/>
      </c>
      <c r="AV127" s="99">
        <f>IF((AH127&lt;&gt;"")*(T127&lt;&gt;""),AH127-T127,"")</f>
        <v/>
      </c>
      <c r="AW127" s="99">
        <f>IF((AI127&lt;&gt;"")*(U127&lt;&gt;""),AI127-U127,"")</f>
        <v/>
      </c>
      <c r="AX127" s="99">
        <f>IF((AJ127&lt;&gt;"")*(V127&lt;&gt;""),AJ127-V127,"")</f>
        <v/>
      </c>
      <c r="AY127" s="99">
        <f>IF((AK127&lt;&gt;"")*(W127&lt;&gt;""),AK127-W127,"")</f>
        <v/>
      </c>
      <c r="AZ127" s="102">
        <f>IF((AL127&lt;&gt;"")*(X127&lt;&gt;""),AL127-X127,"")</f>
        <v/>
      </c>
      <c r="BA127" s="50">
        <f>IFERROR(__xludf.dummyfunction("AI(""Actúa como un tutor académico y dirígete personalmente al estudiante "" &amp; I127 &amp; "" "" &amp; J127 &amp; "" "" &amp; G127 &amp; "" "" &amp; H127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AM127 &amp; ""'. Diferencias por área: Matemáticas ("" &amp; AQ127 &amp; ""), Ciencias Natura"&amp;"les ("" &amp; AR127 &amp; ""), Sociales ("" &amp; AS127 &amp; ""), Lectura Crítica ("" &amp; AT127 &amp; "") e Inglés ("" &amp; AU127 &amp; ""). Variación en posición: grupo ("" &amp; AN127 &amp; ""), grado ("" &amp; AO127 &amp; "") y media ("" &amp; AP127 &amp; ""). Puntajes Primer Simulacro: Global "" &amp; K127 &amp; "", Mat "" &amp; "&amp;"O4 &amp; "", Cien "" &amp; P127 &amp; "", Soc "" &amp; Q127 &amp; "", Lec "" &amp; R127 &amp; "", Ing "" &amp; S127 &amp; "". Puntajes Segundo Simulacro: Global "" &amp; Y127 &amp; "", Mat "" &amp; AC127 &amp; "", Cien "" &amp; AD127 &amp; "", Soc "" &amp; AE127 &amp; "", Lec "" &amp; AF127 &amp; "", Ing "" &amp; AG127 &amp; "". Escribe un mensaje motivador"&amp;" y breve (máximo 4 líneas)."")
"),"=AI(""Actúa como un tutor académico y dirígete personalmente al estudiante "" &amp; I127 &amp; "" "" &amp; J127 &amp; "" "" &amp; G127 &amp; "" "" &amp; H127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AM127 &amp; ""'. Diferencias por área: Matemáticas ("" &amp; AQ127 &amp; ""), Ciencias Natur"&amp;"ales ("" &amp; AR127 &amp; ""), Sociales ("" &amp; AS127 &amp; ""), Lectura Crítica ("" &amp; AT127 &amp; "") e Inglés ("" &amp; AU127 &amp; ""). Variación en posición: grupo ("" &amp; AN127 &amp; ""), grado ("" &amp; AO127 &amp; "") y media ("" &amp; AP127 &amp; ""). Puntajes Primer Simulacro: Global "" &amp; K127 &amp; "", Mat "" &amp;"&amp;" O127 &amp; "", Cien "" &amp; P127 &amp; "", Soc "" &amp; Q127 &amp; "", Lec "" &amp; R127 &amp; "", Ing "" &amp; S127 &amp; "". Puntajes Segundo Simulacro: Global "" &amp; Y127 &amp; "", Mat "" &amp; AC127 &amp; "", Cien "" &amp; AD127 &amp; "", Soc "" &amp; AE127 &amp; "", Lec "" &amp; AF127 &amp; "", Ing "" &amp; AG127 &amp; "". Escribe un mensaje motivado"&amp;"r y breve (máximo 4 líneas)."")
")</f>
        <v/>
      </c>
    </row>
    <row r="128" ht="15.75" customHeight="1" s="42">
      <c r="A128" s="93" t="n"/>
      <c r="B128" s="94" t="inlineStr">
        <is>
          <t>Bachillerato</t>
        </is>
      </c>
      <c r="C128" s="94" t="n">
        <v>604</v>
      </c>
      <c r="D128" s="94" t="n"/>
      <c r="E128" s="95" t="n"/>
      <c r="F128" s="96">
        <f>TRIM(G128&amp;" "&amp;H128&amp;" "&amp;I128&amp;" "&amp;J128)</f>
        <v/>
      </c>
      <c r="G128" s="94" t="inlineStr">
        <is>
          <t>Lugo</t>
        </is>
      </c>
      <c r="H128" s="94" t="inlineStr">
        <is>
          <t>Chourio</t>
        </is>
      </c>
      <c r="I128" s="94" t="inlineStr">
        <is>
          <t>Mariángel</t>
        </is>
      </c>
      <c r="J128" s="97" t="inlineStr">
        <is>
          <t>Sofia</t>
        </is>
      </c>
      <c r="K128" s="98">
        <f>IF(SUM(O128:S128)=0, "", ROUND(((O128*3+P128*3+Q128*3+R128*3+S128*1)/13)*5,0))</f>
        <v/>
      </c>
      <c r="L128" s="99">
        <f>IF(OR($C128="",K128=""),"",COUNTIFS($C$4:$C$1500,$C128,K$4:K$1500,"&gt;"&amp;K128)+1)</f>
        <v/>
      </c>
      <c r="M128" s="99">
        <f>IF(OR($C128="",K128=""),"",IF(AND($C128&gt;=1001,$C128&lt;=1005),COUNTIFS($C$4:$C$1500,"&gt;=1001",$C$4:$C$1500,"&lt;=1005",K$4:K$1500,"&gt;"&amp;K128)+1,IF(AND($C128&gt;=1101,$C128&lt;=1105),COUNTIFS($C$4:$C$1500,"&gt;=1101",$C$4:$C$1500,"&lt;=1105",K$4:K$1500,"&gt;"&amp;K128)+1,IF(AND($C128&gt;=901,$C128&lt;=905),COUNTIFS($C$4:$C$1500,"&gt;=901",$C$4:$C$1500,"&lt;=905",K$4:K$1500,"&gt;"&amp;K128)+1,IF(AND($C128&gt;=801,$C128&lt;=805),COUNTIFS($C$4:$C$1500,"&gt;=801",$C$4:$C$1500,"&lt;=805",K$4:K$1500,"&gt;"&amp;K128)+1,IF(AND($C128&gt;=701,$C128&lt;=705),COUNTIFS($C$4:$C$1500,"&gt;=701",$C$4:$C$1500,"&lt;=705",K$4:K$1500,"&gt;"&amp;K128)+1,IF(AND($C128&gt;=601,$C128&lt;=606),COUNTIFS($C$4:$C$1500,"&gt;=601",$C$4:$C$1500,"&lt;=606",K$4:K$1500,"&gt;"&amp;K128)+1,"")))))))</f>
        <v/>
      </c>
      <c r="N128" s="99">
        <f>IF(OR($C128="",K128=""),"",IF(OR(AND($C128&gt;=1001,$C128&lt;=1005),AND($C128&gt;=1101,$C128&lt;=1105)),COUNTIFS($C$4:$C$1500,"&gt;=1001",$C$4:$C$1500,"&lt;=1005",K$4:K$1500,"&gt;"&amp;K128)+COUNTIFS($C$4:$C$1500,"&gt;=1101",$C$4:$C$1500,"&lt;=1105",K$4:K$1500,"&gt;"&amp;K128)+1,""))</f>
        <v/>
      </c>
      <c r="O128" s="94" t="n">
        <v>25.21</v>
      </c>
      <c r="P128" s="94" t="n">
        <v>20.21</v>
      </c>
      <c r="Q128" s="94" t="n">
        <v>24.54</v>
      </c>
      <c r="R128" s="94" t="n">
        <v>30</v>
      </c>
      <c r="S128" s="94" t="n">
        <v>30</v>
      </c>
      <c r="T128" s="99">
        <f>IF(AND(O128&gt;0,O128&lt;36),1,IF(AND(O128&gt;=36,O128&lt;51),2,IF(AND(O128&gt;=51,O128&lt;71),3,IF(AND(O128&gt;=71,O128&lt;=100),4,))))</f>
        <v/>
      </c>
      <c r="U128" s="99">
        <f>IF(AND(P128&gt;0,P128&lt;41),1,IF(AND(P128&gt;=41,P128&lt;56),2,IF(AND(P128&gt;=56,P128&lt;71),3,IF(AND(P128&gt;=71,P128&lt;=100),4,))))</f>
        <v/>
      </c>
      <c r="V128" s="99">
        <f>IF(AND(Q128&gt;0,Q128&lt;41),1,IF(AND(Q128&gt;=41,Q128&lt;56),2,IF(AND(Q128&gt;=56,Q128&lt;71),3,IF(AND(Q128&gt;=71,Q128&lt;=100),4,))))</f>
        <v/>
      </c>
      <c r="W128" s="99">
        <f>IF(AND(R128&gt;0,R128&lt;36),1,IF(AND(R128&gt;=36,R128&lt;51),2,IF(AND(R128&gt;=51,R128&lt;66),3,IF(AND(R128&gt;=66,R128&lt;=100),4,))))</f>
        <v/>
      </c>
      <c r="X128" s="100">
        <f>IF(AND(S128&gt;0,S128&lt;37),1,IF(AND(S128&gt;=37,S128&lt;58),2,IF(AND(S128&gt;=58,S128&lt;71),3,IF(AND(S128&gt;=71,S128&lt;=100),4,))))</f>
        <v/>
      </c>
      <c r="Y128" s="101">
        <f>IF(SUM(AC128:AG128)=0, "", ROUND(((AC128*3+AD128*3+AE128*3+AF128*3+AG128*1)/13)*5,0))</f>
        <v/>
      </c>
      <c r="Z128" s="99">
        <f>IF(OR($C128="",Y128=""),"",COUNTIFS($C$4:$C$1500,$C128,Y$4:Y$1500,"&gt;"&amp;Y128)+1)</f>
        <v/>
      </c>
      <c r="AA128" s="99">
        <f>IF(OR($C128="",Y128=""),"",IF(AND($C128&gt;=1001,$C128&lt;=1005),COUNTIFS($C$4:$C$1500,"&gt;=1001",$C$4:$C$1500,"&lt;=1005",Y$4:Y$1500,"&gt;"&amp;Y128)+1,IF(AND($C128&gt;=1101,$C128&lt;=1105),COUNTIFS($C$4:$C$1500,"&gt;=1101",$C$4:$C$1500,"&lt;=1105",Y$4:Y$1500,"&gt;"&amp;Y128)+1,IF(AND($C128&gt;=901,$C128&lt;=905),COUNTIFS($C$4:$C$1500,"&gt;=901",$C$4:$C$1500,"&lt;=905",Y$4:Y$1500,"&gt;"&amp;Y128)+1,IF(AND($C128&gt;=801,$C128&lt;=805),COUNTIFS($C$4:$C$1500,"&gt;=801",$C$4:$C$1500,"&lt;=805",Y$4:Y$1500,"&gt;"&amp;Y128)+1,IF(AND($C128&gt;=701,$C128&lt;=705),COUNTIFS($C$4:$C$1500,"&gt;=701",$C$4:$C$1500,"&lt;=705",Y$4:Y$1500,"&gt;"&amp;Y128)+1,IF(AND($C128&gt;=601,$C128&lt;=606),COUNTIFS($C$4:$C$1500,"&gt;=601",$C$4:$C$1500,"&lt;=606",Y$4:Y$1500,"&gt;"&amp;Y128)+1,"")))))))</f>
        <v/>
      </c>
      <c r="AB128" s="99">
        <f>IF(OR($C128="",Y128=""),"",IF(OR(AND($C128&gt;=1001,$C128&lt;=1005),AND($C128&gt;=1101,$C128&lt;=1105)),COUNTIFS($C$4:$C$1500,"&gt;=1001",$C$4:$C$1500,"&lt;=1005",Y$4:Y$1500,"&gt;"&amp;Y128)+COUNTIFS($C$4:$C$1500,"&gt;=1101",$C$4:$C$1500,"&lt;=1105",Y$4:Y$1500,"&gt;"&amp;Y128)+1,""))</f>
        <v/>
      </c>
      <c r="AC128" s="94" t="n">
        <v>18.5</v>
      </c>
      <c r="AD128" s="94" t="n">
        <v>35.36</v>
      </c>
      <c r="AE128" s="94" t="n">
        <v>44.25</v>
      </c>
      <c r="AF128" s="94" t="n">
        <v>17.5</v>
      </c>
      <c r="AG128" s="94" t="n">
        <v>38.33</v>
      </c>
      <c r="AH128" s="99">
        <f>IF(AND(AC128&gt;0,AC128&lt;36),1,IF(AND(AC128&gt;=36,AC128&lt;51),2,IF(AND(AC128&gt;=51,AC128&lt;71),3,IF(AND(AC128&gt;=71,AC128&lt;=100),4,))))</f>
        <v/>
      </c>
      <c r="AI128" s="99">
        <f>IF(AND(AD128&gt;0,AD128&lt;41),1,IF(AND(AD128&gt;=41,AD128&lt;56),2,IF(AND(AD128&gt;=56,AD128&lt;71),3,IF(AND(AD128&gt;=71,AD128&lt;=100),4,))))</f>
        <v/>
      </c>
      <c r="AJ128" s="99">
        <f>IF(AND(AE128&gt;0,AE128&lt;41),1,IF(AND(AE128&gt;=41,AE128&lt;56),2,IF(AND(AE128&gt;=56,AE128&lt;71),3,IF(AND(AE128&gt;=71,AE128&lt;=100),4,))))</f>
        <v/>
      </c>
      <c r="AK128" s="99">
        <f>IF(AND(AF128&gt;0,AF128&lt;36),1,IF(AND(AF128&gt;=36,AF128&lt;51),2,IF(AND(AF128&gt;=51,AF128&lt;66),3,IF(AND(AF128&gt;=66,AF128&lt;=100),4,))))</f>
        <v/>
      </c>
      <c r="AL128" s="100">
        <f>IF(AND(AG128&gt;0,AG128&lt;37),1,IF(AND(AG128&gt;=37,AG128&lt;58),2,IF(AND(AG128&gt;=58,AG128&lt;71),3,IF(AND(AG128&gt;=71,AG128&lt;=100),4,))))</f>
        <v/>
      </c>
      <c r="AM128" s="101">
        <f>IF((Y128&lt;&gt;"")*(K128&lt;&gt;""),Y128-K128,"")</f>
        <v/>
      </c>
      <c r="AN128" s="99">
        <f>IF((Z128&lt;&gt;"")*(L128&lt;&gt;""),Z128-L128,"")</f>
        <v/>
      </c>
      <c r="AO128" s="99">
        <f>IF((AA128&lt;&gt;"")*(M128&lt;&gt;""),AA128-M128,"")</f>
        <v/>
      </c>
      <c r="AP128" s="99">
        <f>IF((AB128&lt;&gt;"")*(N128&lt;&gt;""),AB128-N128,"")</f>
        <v/>
      </c>
      <c r="AQ128" s="94">
        <f>IF((AC128&lt;&gt;"")*(O128&lt;&gt;""),AC128-O128,"")</f>
        <v/>
      </c>
      <c r="AR128" s="94">
        <f>IF((AD128&lt;&gt;"")*(P128&lt;&gt;""),AD128-P128,"")</f>
        <v/>
      </c>
      <c r="AS128" s="94">
        <f>IF((AE128&lt;&gt;"")*(Q128&lt;&gt;""),AE128-Q128,"")</f>
        <v/>
      </c>
      <c r="AT128" s="94">
        <f>IF((AF128&lt;&gt;"")*(R128&lt;&gt;""),AF128-R128,"")</f>
        <v/>
      </c>
      <c r="AU128" s="94">
        <f>IF((AG128&lt;&gt;"")*(S128&lt;&gt;""),AG128-S128,"")</f>
        <v/>
      </c>
      <c r="AV128" s="99">
        <f>IF((AH128&lt;&gt;"")*(T128&lt;&gt;""),AH128-T128,"")</f>
        <v/>
      </c>
      <c r="AW128" s="99">
        <f>IF((AI128&lt;&gt;"")*(U128&lt;&gt;""),AI128-U128,"")</f>
        <v/>
      </c>
      <c r="AX128" s="99">
        <f>IF((AJ128&lt;&gt;"")*(V128&lt;&gt;""),AJ128-V128,"")</f>
        <v/>
      </c>
      <c r="AY128" s="99">
        <f>IF((AK128&lt;&gt;"")*(W128&lt;&gt;""),AK128-W128,"")</f>
        <v/>
      </c>
      <c r="AZ128" s="102">
        <f>IF((AL128&lt;&gt;"")*(X128&lt;&gt;""),AL128-X128,"")</f>
        <v/>
      </c>
      <c r="BA128" s="50">
        <f>IFERROR(__xludf.dummyfunction("AI(""Actúa como un tutor académico y dirígete personalmente al estudiante "" &amp; I128 &amp; "" "" &amp; J128 &amp; "" "" &amp; G128 &amp; "" "" &amp; H128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AM128 &amp; ""'. Diferencias por área: Matemáticas ("" &amp; AQ128 &amp; ""), Ciencias Natura"&amp;"les ("" &amp; AR128 &amp; ""), Sociales ("" &amp; AS128 &amp; ""), Lectura Crítica ("" &amp; AT128 &amp; "") e Inglés ("" &amp; AU128 &amp; ""). Variación en posición: grupo ("" &amp; AN128 &amp; ""), grado ("" &amp; AO128 &amp; "") y media ("" &amp; AP128 &amp; ""). Puntajes Primer Simulacro: Global "" &amp; K128 &amp; "", Mat "" &amp; "&amp;"O4 &amp; "", Cien "" &amp; P128 &amp; "", Soc "" &amp; Q128 &amp; "", Lec "" &amp; R128 &amp; "", Ing "" &amp; S128 &amp; "". Puntajes Segundo Simulacro: Global "" &amp; Y128 &amp; "", Mat "" &amp; AC128 &amp; "", Cien "" &amp; AD128 &amp; "", Soc "" &amp; AE128 &amp; "", Lec "" &amp; AF128 &amp; "", Ing "" &amp; AG128 &amp; "". Escribe un mensaje motivador"&amp;" y breve (máximo 4 líneas)."")
"),"=AI(""Actúa como un tutor académico y dirígete personalmente al estudiante "" &amp; I128 &amp; "" "" &amp; J128 &amp; "" "" &amp; G128 &amp; "" "" &amp; H128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AM128 &amp; ""'. Diferencias por área: Matemáticas ("" &amp; AQ128 &amp; ""), Ciencias Natur"&amp;"ales ("" &amp; AR128 &amp; ""), Sociales ("" &amp; AS128 &amp; ""), Lectura Crítica ("" &amp; AT128 &amp; "") e Inglés ("" &amp; AU128 &amp; ""). Variación en posición: grupo ("" &amp; AN128 &amp; ""), grado ("" &amp; AO128 &amp; "") y media ("" &amp; AP128 &amp; ""). Puntajes Primer Simulacro: Global "" &amp; K128 &amp; "", Mat "" &amp;"&amp;" O128 &amp; "", Cien "" &amp; P128 &amp; "", Soc "" &amp; Q128 &amp; "", Lec "" &amp; R128 &amp; "", Ing "" &amp; S128 &amp; "". Puntajes Segundo Simulacro: Global "" &amp; Y128 &amp; "", Mat "" &amp; AC128 &amp; "", Cien "" &amp; AD128 &amp; "", Soc "" &amp; AE128 &amp; "", Lec "" &amp; AF128 &amp; "", Ing "" &amp; AG128 &amp; "". Escribe un mensaje motivado"&amp;"r y breve (máximo 4 líneas)."")
")</f>
        <v/>
      </c>
    </row>
    <row r="129" ht="15.75" customHeight="1" s="42">
      <c r="A129" s="93" t="n"/>
      <c r="B129" s="94" t="inlineStr">
        <is>
          <t>Bachillerato</t>
        </is>
      </c>
      <c r="C129" s="94" t="n">
        <v>604</v>
      </c>
      <c r="D129" s="94" t="n"/>
      <c r="E129" s="95" t="n"/>
      <c r="F129" s="96">
        <f>TRIM(G129&amp;" "&amp;H129&amp;" "&amp;I129&amp;" "&amp;J129)</f>
        <v/>
      </c>
      <c r="G129" s="94" t="inlineStr">
        <is>
          <t>López</t>
        </is>
      </c>
      <c r="H129" s="94" t="inlineStr">
        <is>
          <t>Valencia</t>
        </is>
      </c>
      <c r="I129" s="94" t="inlineStr">
        <is>
          <t>María</t>
        </is>
      </c>
      <c r="J129" s="97" t="inlineStr">
        <is>
          <t>José</t>
        </is>
      </c>
      <c r="K129" s="98">
        <f>IF(SUM(O129:S129)=0, "", ROUND(((O129*3+P129*3+Q129*3+R129*3+S129*1)/13)*5,0))</f>
        <v/>
      </c>
      <c r="L129" s="99">
        <f>IF(OR($C129="",K129=""),"",COUNTIFS($C$4:$C$1500,$C129,K$4:K$1500,"&gt;"&amp;K129)+1)</f>
        <v/>
      </c>
      <c r="M129" s="99">
        <f>IF(OR($C129="",K129=""),"",IF(AND($C129&gt;=1001,$C129&lt;=1005),COUNTIFS($C$4:$C$1500,"&gt;=1001",$C$4:$C$1500,"&lt;=1005",K$4:K$1500,"&gt;"&amp;K129)+1,IF(AND($C129&gt;=1101,$C129&lt;=1105),COUNTIFS($C$4:$C$1500,"&gt;=1101",$C$4:$C$1500,"&lt;=1105",K$4:K$1500,"&gt;"&amp;K129)+1,IF(AND($C129&gt;=901,$C129&lt;=905),COUNTIFS($C$4:$C$1500,"&gt;=901",$C$4:$C$1500,"&lt;=905",K$4:K$1500,"&gt;"&amp;K129)+1,IF(AND($C129&gt;=801,$C129&lt;=805),COUNTIFS($C$4:$C$1500,"&gt;=801",$C$4:$C$1500,"&lt;=805",K$4:K$1500,"&gt;"&amp;K129)+1,IF(AND($C129&gt;=701,$C129&lt;=705),COUNTIFS($C$4:$C$1500,"&gt;=701",$C$4:$C$1500,"&lt;=705",K$4:K$1500,"&gt;"&amp;K129)+1,IF(AND($C129&gt;=601,$C129&lt;=606),COUNTIFS($C$4:$C$1500,"&gt;=601",$C$4:$C$1500,"&lt;=606",K$4:K$1500,"&gt;"&amp;K129)+1,"")))))))</f>
        <v/>
      </c>
      <c r="N129" s="99">
        <f>IF(OR($C129="",K129=""),"",IF(OR(AND($C129&gt;=1001,$C129&lt;=1005),AND($C129&gt;=1101,$C129&lt;=1105)),COUNTIFS($C$4:$C$1500,"&gt;=1001",$C$4:$C$1500,"&lt;=1005",K$4:K$1500,"&gt;"&amp;K129)+COUNTIFS($C$4:$C$1500,"&gt;=1101",$C$4:$C$1500,"&lt;=1105",K$4:K$1500,"&gt;"&amp;K129)+1,""))</f>
        <v/>
      </c>
      <c r="O129" s="94" t="n">
        <v>27.31</v>
      </c>
      <c r="P129" s="94" t="n">
        <v>29.58</v>
      </c>
      <c r="Q129" s="94" t="n">
        <v>25.5</v>
      </c>
      <c r="R129" s="94" t="n">
        <v>40</v>
      </c>
      <c r="S129" s="94" t="n">
        <v>50</v>
      </c>
      <c r="T129" s="99">
        <f>IF(AND(O129&gt;0,O129&lt;36),1,IF(AND(O129&gt;=36,O129&lt;51),2,IF(AND(O129&gt;=51,O129&lt;71),3,IF(AND(O129&gt;=71,O129&lt;=100),4,))))</f>
        <v/>
      </c>
      <c r="U129" s="99">
        <f>IF(AND(P129&gt;0,P129&lt;41),1,IF(AND(P129&gt;=41,P129&lt;56),2,IF(AND(P129&gt;=56,P129&lt;71),3,IF(AND(P129&gt;=71,P129&lt;=100),4,))))</f>
        <v/>
      </c>
      <c r="V129" s="99">
        <f>IF(AND(Q129&gt;0,Q129&lt;41),1,IF(AND(Q129&gt;=41,Q129&lt;56),2,IF(AND(Q129&gt;=56,Q129&lt;71),3,IF(AND(Q129&gt;=71,Q129&lt;=100),4,))))</f>
        <v/>
      </c>
      <c r="W129" s="99">
        <f>IF(AND(R129&gt;0,R129&lt;36),1,IF(AND(R129&gt;=36,R129&lt;51),2,IF(AND(R129&gt;=51,R129&lt;66),3,IF(AND(R129&gt;=66,R129&lt;=100),4,))))</f>
        <v/>
      </c>
      <c r="X129" s="100">
        <f>IF(AND(S129&gt;0,S129&lt;37),1,IF(AND(S129&gt;=37,S129&lt;58),2,IF(AND(S129&gt;=58,S129&lt;71),3,IF(AND(S129&gt;=71,S129&lt;=100),4,))))</f>
        <v/>
      </c>
      <c r="Y129" s="101">
        <f>IF(SUM(AC129:AG129)=0, "", ROUND(((AC129*3+AD129*3+AE129*3+AF129*3+AG129*1)/13)*5,0))</f>
        <v/>
      </c>
      <c r="Z129" s="99">
        <f>IF(OR($C129="",Y129=""),"",COUNTIFS($C$4:$C$1500,$C129,Y$4:Y$1500,"&gt;"&amp;Y129)+1)</f>
        <v/>
      </c>
      <c r="AA129" s="99">
        <f>IF(OR($C129="",Y129=""),"",IF(AND($C129&gt;=1001,$C129&lt;=1005),COUNTIFS($C$4:$C$1500,"&gt;=1001",$C$4:$C$1500,"&lt;=1005",Y$4:Y$1500,"&gt;"&amp;Y129)+1,IF(AND($C129&gt;=1101,$C129&lt;=1105),COUNTIFS($C$4:$C$1500,"&gt;=1101",$C$4:$C$1500,"&lt;=1105",Y$4:Y$1500,"&gt;"&amp;Y129)+1,IF(AND($C129&gt;=901,$C129&lt;=905),COUNTIFS($C$4:$C$1500,"&gt;=901",$C$4:$C$1500,"&lt;=905",Y$4:Y$1500,"&gt;"&amp;Y129)+1,IF(AND($C129&gt;=801,$C129&lt;=805),COUNTIFS($C$4:$C$1500,"&gt;=801",$C$4:$C$1500,"&lt;=805",Y$4:Y$1500,"&gt;"&amp;Y129)+1,IF(AND($C129&gt;=701,$C129&lt;=705),COUNTIFS($C$4:$C$1500,"&gt;=701",$C$4:$C$1500,"&lt;=705",Y$4:Y$1500,"&gt;"&amp;Y129)+1,IF(AND($C129&gt;=601,$C129&lt;=606),COUNTIFS($C$4:$C$1500,"&gt;=601",$C$4:$C$1500,"&lt;=606",Y$4:Y$1500,"&gt;"&amp;Y129)+1,"")))))))</f>
        <v/>
      </c>
      <c r="AB129" s="99">
        <f>IF(OR($C129="",Y129=""),"",IF(OR(AND($C129&gt;=1001,$C129&lt;=1005),AND($C129&gt;=1101,$C129&lt;=1105)),COUNTIFS($C$4:$C$1500,"&gt;=1001",$C$4:$C$1500,"&lt;=1005",Y$4:Y$1500,"&gt;"&amp;Y129)+COUNTIFS($C$4:$C$1500,"&gt;=1101",$C$4:$C$1500,"&lt;=1105",Y$4:Y$1500,"&gt;"&amp;Y129)+1,""))</f>
        <v/>
      </c>
      <c r="AC129" s="94" t="n">
        <v>43</v>
      </c>
      <c r="AD129" s="94" t="n">
        <v>51.79</v>
      </c>
      <c r="AE129" s="94" t="n">
        <v>66.25</v>
      </c>
      <c r="AF129" s="94" t="n">
        <v>48.13</v>
      </c>
      <c r="AG129" s="94" t="n">
        <v>38.33</v>
      </c>
      <c r="AH129" s="99">
        <f>IF(AND(AC129&gt;0,AC129&lt;36),1,IF(AND(AC129&gt;=36,AC129&lt;51),2,IF(AND(AC129&gt;=51,AC129&lt;71),3,IF(AND(AC129&gt;=71,AC129&lt;=100),4,))))</f>
        <v/>
      </c>
      <c r="AI129" s="99">
        <f>IF(AND(AD129&gt;0,AD129&lt;41),1,IF(AND(AD129&gt;=41,AD129&lt;56),2,IF(AND(AD129&gt;=56,AD129&lt;71),3,IF(AND(AD129&gt;=71,AD129&lt;=100),4,))))</f>
        <v/>
      </c>
      <c r="AJ129" s="99">
        <f>IF(AND(AE129&gt;0,AE129&lt;41),1,IF(AND(AE129&gt;=41,AE129&lt;56),2,IF(AND(AE129&gt;=56,AE129&lt;71),3,IF(AND(AE129&gt;=71,AE129&lt;=100),4,))))</f>
        <v/>
      </c>
      <c r="AK129" s="99">
        <f>IF(AND(AF129&gt;0,AF129&lt;36),1,IF(AND(AF129&gt;=36,AF129&lt;51),2,IF(AND(AF129&gt;=51,AF129&lt;66),3,IF(AND(AF129&gt;=66,AF129&lt;=100),4,))))</f>
        <v/>
      </c>
      <c r="AL129" s="100">
        <f>IF(AND(AG129&gt;0,AG129&lt;37),1,IF(AND(AG129&gt;=37,AG129&lt;58),2,IF(AND(AG129&gt;=58,AG129&lt;71),3,IF(AND(AG129&gt;=71,AG129&lt;=100),4,))))</f>
        <v/>
      </c>
      <c r="AM129" s="101">
        <f>IF((Y129&lt;&gt;"")*(K129&lt;&gt;""),Y129-K129,"")</f>
        <v/>
      </c>
      <c r="AN129" s="99">
        <f>IF((Z129&lt;&gt;"")*(L129&lt;&gt;""),Z129-L129,"")</f>
        <v/>
      </c>
      <c r="AO129" s="99">
        <f>IF((AA129&lt;&gt;"")*(M129&lt;&gt;""),AA129-M129,"")</f>
        <v/>
      </c>
      <c r="AP129" s="99">
        <f>IF((AB129&lt;&gt;"")*(N129&lt;&gt;""),AB129-N129,"")</f>
        <v/>
      </c>
      <c r="AQ129" s="94">
        <f>IF((AC129&lt;&gt;"")*(O129&lt;&gt;""),AC129-O129,"")</f>
        <v/>
      </c>
      <c r="AR129" s="94">
        <f>IF((AD129&lt;&gt;"")*(P129&lt;&gt;""),AD129-P129,"")</f>
        <v/>
      </c>
      <c r="AS129" s="94">
        <f>IF((AE129&lt;&gt;"")*(Q129&lt;&gt;""),AE129-Q129,"")</f>
        <v/>
      </c>
      <c r="AT129" s="94">
        <f>IF((AF129&lt;&gt;"")*(R129&lt;&gt;""),AF129-R129,"")</f>
        <v/>
      </c>
      <c r="AU129" s="94">
        <f>IF((AG129&lt;&gt;"")*(S129&lt;&gt;""),AG129-S129,"")</f>
        <v/>
      </c>
      <c r="AV129" s="99">
        <f>IF((AH129&lt;&gt;"")*(T129&lt;&gt;""),AH129-T129,"")</f>
        <v/>
      </c>
      <c r="AW129" s="99">
        <f>IF((AI129&lt;&gt;"")*(U129&lt;&gt;""),AI129-U129,"")</f>
        <v/>
      </c>
      <c r="AX129" s="99">
        <f>IF((AJ129&lt;&gt;"")*(V129&lt;&gt;""),AJ129-V129,"")</f>
        <v/>
      </c>
      <c r="AY129" s="99">
        <f>IF((AK129&lt;&gt;"")*(W129&lt;&gt;""),AK129-W129,"")</f>
        <v/>
      </c>
      <c r="AZ129" s="102">
        <f>IF((AL129&lt;&gt;"")*(X129&lt;&gt;""),AL129-X129,"")</f>
        <v/>
      </c>
      <c r="BA129" s="50">
        <f>IFERROR(__xludf.dummyfunction("AI(""Actúa como un tutor académico y dirígete personalmente al estudiante "" &amp; I129 &amp; "" "" &amp; J129 &amp; "" "" &amp; G129 &amp; "" "" &amp; H129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AM129 &amp; ""'. Diferencias por área: Matemáticas ("" &amp; AQ129 &amp; ""), Ciencias Natura"&amp;"les ("" &amp; AR129 &amp; ""), Sociales ("" &amp; AS129 &amp; ""), Lectura Crítica ("" &amp; AT129 &amp; "") e Inglés ("" &amp; AU129 &amp; ""). Variación en posición: grupo ("" &amp; AN129 &amp; ""), grado ("" &amp; AO129 &amp; "") y media ("" &amp; AP129 &amp; ""). Puntajes Primer Simulacro: Global "" &amp; K129 &amp; "", Mat "" &amp; "&amp;"O4 &amp; "", Cien "" &amp; P129 &amp; "", Soc "" &amp; Q129 &amp; "", Lec "" &amp; R129 &amp; "", Ing "" &amp; S129 &amp; "". Puntajes Segundo Simulacro: Global "" &amp; Y129 &amp; "", Mat "" &amp; AC129 &amp; "", Cien "" &amp; AD129 &amp; "", Soc "" &amp; AE129 &amp; "", Lec "" &amp; AF129 &amp; "", Ing "" &amp; AG129 &amp; "". Escribe un mensaje motivador"&amp;" y breve (máximo 4 líneas)."")
"),"=AI(""Actúa como un tutor académico y dirígete personalmente al estudiante "" &amp; I129 &amp; "" "" &amp; J129 &amp; "" "" &amp; G129 &amp; "" "" &amp; H129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AM129 &amp; ""'. Diferencias por área: Matemáticas ("" &amp; AQ129 &amp; ""), Ciencias Natur"&amp;"ales ("" &amp; AR129 &amp; ""), Sociales ("" &amp; AS129 &amp; ""), Lectura Crítica ("" &amp; AT129 &amp; "") e Inglés ("" &amp; AU129 &amp; ""). Variación en posición: grupo ("" &amp; AN129 &amp; ""), grado ("" &amp; AO129 &amp; "") y media ("" &amp; AP129 &amp; ""). Puntajes Primer Simulacro: Global "" &amp; K129 &amp; "", Mat "" &amp;"&amp;" O129 &amp; "", Cien "" &amp; P129 &amp; "", Soc "" &amp; Q129 &amp; "", Lec "" &amp; R129 &amp; "", Ing "" &amp; S129 &amp; "". Puntajes Segundo Simulacro: Global "" &amp; Y129 &amp; "", Mat "" &amp; AC129 &amp; "", Cien "" &amp; AD129 &amp; "", Soc "" &amp; AE129 &amp; "", Lec "" &amp; AF129 &amp; "", Ing "" &amp; AG129 &amp; "". Escribe un mensaje motivado"&amp;"r y breve (máximo 4 líneas)."")
")</f>
        <v/>
      </c>
    </row>
    <row r="130" ht="15.75" customHeight="1" s="42">
      <c r="A130" s="93" t="n"/>
      <c r="B130" s="94" t="inlineStr">
        <is>
          <t>Bachillerato</t>
        </is>
      </c>
      <c r="C130" s="94" t="n">
        <v>604</v>
      </c>
      <c r="D130" s="94" t="n"/>
      <c r="E130" s="95" t="n"/>
      <c r="F130" s="96">
        <f>TRIM(G130&amp;" "&amp;H130&amp;" "&amp;I130&amp;" "&amp;J130)</f>
        <v/>
      </c>
      <c r="G130" s="94" t="inlineStr">
        <is>
          <t>Manco</t>
        </is>
      </c>
      <c r="H130" s="94" t="inlineStr">
        <is>
          <t>Henao</t>
        </is>
      </c>
      <c r="I130" s="94" t="inlineStr">
        <is>
          <t>Iker</t>
        </is>
      </c>
      <c r="J130" s="97" t="inlineStr">
        <is>
          <t>Alejandro</t>
        </is>
      </c>
      <c r="K130" s="98">
        <f>IF(SUM(O130:S130)=0, "", ROUND(((O130*3+P130*3+Q130*3+R130*3+S130*1)/13)*5,0))</f>
        <v/>
      </c>
      <c r="L130" s="99">
        <f>IF(OR($C130="",K130=""),"",COUNTIFS($C$4:$C$1500,$C130,K$4:K$1500,"&gt;"&amp;K130)+1)</f>
        <v/>
      </c>
      <c r="M130" s="99">
        <f>IF(OR($C130="",K130=""),"",IF(AND($C130&gt;=1001,$C130&lt;=1005),COUNTIFS($C$4:$C$1500,"&gt;=1001",$C$4:$C$1500,"&lt;=1005",K$4:K$1500,"&gt;"&amp;K130)+1,IF(AND($C130&gt;=1101,$C130&lt;=1105),COUNTIFS($C$4:$C$1500,"&gt;=1101",$C$4:$C$1500,"&lt;=1105",K$4:K$1500,"&gt;"&amp;K130)+1,IF(AND($C130&gt;=901,$C130&lt;=905),COUNTIFS($C$4:$C$1500,"&gt;=901",$C$4:$C$1500,"&lt;=905",K$4:K$1500,"&gt;"&amp;K130)+1,IF(AND($C130&gt;=801,$C130&lt;=805),COUNTIFS($C$4:$C$1500,"&gt;=801",$C$4:$C$1500,"&lt;=805",K$4:K$1500,"&gt;"&amp;K130)+1,IF(AND($C130&gt;=701,$C130&lt;=705),COUNTIFS($C$4:$C$1500,"&gt;=701",$C$4:$C$1500,"&lt;=705",K$4:K$1500,"&gt;"&amp;K130)+1,IF(AND($C130&gt;=601,$C130&lt;=606),COUNTIFS($C$4:$C$1500,"&gt;=601",$C$4:$C$1500,"&lt;=606",K$4:K$1500,"&gt;"&amp;K130)+1,"")))))))</f>
        <v/>
      </c>
      <c r="N130" s="99">
        <f>IF(OR($C130="",K130=""),"",IF(OR(AND($C130&gt;=1001,$C130&lt;=1005),AND($C130&gt;=1101,$C130&lt;=1105)),COUNTIFS($C$4:$C$1500,"&gt;=1001",$C$4:$C$1500,"&lt;=1005",K$4:K$1500,"&gt;"&amp;K130)+COUNTIFS($C$4:$C$1500,"&gt;=1101",$C$4:$C$1500,"&lt;=1105",K$4:K$1500,"&gt;"&amp;K130)+1,""))</f>
        <v/>
      </c>
      <c r="O130" s="94" t="n">
        <v>45.17</v>
      </c>
      <c r="P130" s="94" t="n">
        <v>55.07</v>
      </c>
      <c r="Q130" s="94" t="n">
        <v>31.39</v>
      </c>
      <c r="R130" s="94" t="n">
        <v>15</v>
      </c>
      <c r="S130" s="94" t="n">
        <v>30</v>
      </c>
      <c r="T130" s="99">
        <f>IF(AND(O130&gt;0,O130&lt;36),1,IF(AND(O130&gt;=36,O130&lt;51),2,IF(AND(O130&gt;=51,O130&lt;71),3,IF(AND(O130&gt;=71,O130&lt;=100),4,))))</f>
        <v/>
      </c>
      <c r="U130" s="99">
        <f>IF(AND(P130&gt;0,P130&lt;41),1,IF(AND(P130&gt;=41,P130&lt;56),2,IF(AND(P130&gt;=56,P130&lt;71),3,IF(AND(P130&gt;=71,P130&lt;=100),4,))))</f>
        <v/>
      </c>
      <c r="V130" s="99">
        <f>IF(AND(Q130&gt;0,Q130&lt;41),1,IF(AND(Q130&gt;=41,Q130&lt;56),2,IF(AND(Q130&gt;=56,Q130&lt;71),3,IF(AND(Q130&gt;=71,Q130&lt;=100),4,))))</f>
        <v/>
      </c>
      <c r="W130" s="99">
        <f>IF(AND(R130&gt;0,R130&lt;36),1,IF(AND(R130&gt;=36,R130&lt;51),2,IF(AND(R130&gt;=51,R130&lt;66),3,IF(AND(R130&gt;=66,R130&lt;=100),4,))))</f>
        <v/>
      </c>
      <c r="X130" s="100">
        <f>IF(AND(S130&gt;0,S130&lt;37),1,IF(AND(S130&gt;=37,S130&lt;58),2,IF(AND(S130&gt;=58,S130&lt;71),3,IF(AND(S130&gt;=71,S130&lt;=100),4,))))</f>
        <v/>
      </c>
      <c r="Y130" s="101">
        <f>IF(SUM(AC130:AG130)=0, "", ROUND(((AC130*3+AD130*3+AE130*3+AF130*3+AG130*1)/13)*5,0))</f>
        <v/>
      </c>
      <c r="Z130" s="99">
        <f>IF(OR($C130="",Y130=""),"",COUNTIFS($C$4:$C$1500,$C130,Y$4:Y$1500,"&gt;"&amp;Y130)+1)</f>
        <v/>
      </c>
      <c r="AA130" s="99">
        <f>IF(OR($C130="",Y130=""),"",IF(AND($C130&gt;=1001,$C130&lt;=1005),COUNTIFS($C$4:$C$1500,"&gt;=1001",$C$4:$C$1500,"&lt;=1005",Y$4:Y$1500,"&gt;"&amp;Y130)+1,IF(AND($C130&gt;=1101,$C130&lt;=1105),COUNTIFS($C$4:$C$1500,"&gt;=1101",$C$4:$C$1500,"&lt;=1105",Y$4:Y$1500,"&gt;"&amp;Y130)+1,IF(AND($C130&gt;=901,$C130&lt;=905),COUNTIFS($C$4:$C$1500,"&gt;=901",$C$4:$C$1500,"&lt;=905",Y$4:Y$1500,"&gt;"&amp;Y130)+1,IF(AND($C130&gt;=801,$C130&lt;=805),COUNTIFS($C$4:$C$1500,"&gt;=801",$C$4:$C$1500,"&lt;=805",Y$4:Y$1500,"&gt;"&amp;Y130)+1,IF(AND($C130&gt;=701,$C130&lt;=705),COUNTIFS($C$4:$C$1500,"&gt;=701",$C$4:$C$1500,"&lt;=705",Y$4:Y$1500,"&gt;"&amp;Y130)+1,IF(AND($C130&gt;=601,$C130&lt;=606),COUNTIFS($C$4:$C$1500,"&gt;=601",$C$4:$C$1500,"&lt;=606",Y$4:Y$1500,"&gt;"&amp;Y130)+1,"")))))))</f>
        <v/>
      </c>
      <c r="AB130" s="99">
        <f>IF(OR($C130="",Y130=""),"",IF(OR(AND($C130&gt;=1001,$C130&lt;=1005),AND($C130&gt;=1101,$C130&lt;=1105)),COUNTIFS($C$4:$C$1500,"&gt;=1001",$C$4:$C$1500,"&lt;=1005",Y$4:Y$1500,"&gt;"&amp;Y130)+COUNTIFS($C$4:$C$1500,"&gt;=1101",$C$4:$C$1500,"&lt;=1105",Y$4:Y$1500,"&gt;"&amp;Y130)+1,""))</f>
        <v/>
      </c>
      <c r="AC130" s="94" t="n">
        <v>73.5</v>
      </c>
      <c r="AD130" s="94" t="n">
        <v>37.68</v>
      </c>
      <c r="AE130" s="94" t="n">
        <v>54</v>
      </c>
      <c r="AF130" s="94" t="n">
        <v>26.25</v>
      </c>
      <c r="AG130" s="94" t="n">
        <v>57.5</v>
      </c>
      <c r="AH130" s="99">
        <f>IF(AND(AC130&gt;0,AC130&lt;36),1,IF(AND(AC130&gt;=36,AC130&lt;51),2,IF(AND(AC130&gt;=51,AC130&lt;71),3,IF(AND(AC130&gt;=71,AC130&lt;=100),4,))))</f>
        <v/>
      </c>
      <c r="AI130" s="99">
        <f>IF(AND(AD130&gt;0,AD130&lt;41),1,IF(AND(AD130&gt;=41,AD130&lt;56),2,IF(AND(AD130&gt;=56,AD130&lt;71),3,IF(AND(AD130&gt;=71,AD130&lt;=100),4,))))</f>
        <v/>
      </c>
      <c r="AJ130" s="99">
        <f>IF(AND(AE130&gt;0,AE130&lt;41),1,IF(AND(AE130&gt;=41,AE130&lt;56),2,IF(AND(AE130&gt;=56,AE130&lt;71),3,IF(AND(AE130&gt;=71,AE130&lt;=100),4,))))</f>
        <v/>
      </c>
      <c r="AK130" s="99">
        <f>IF(AND(AF130&gt;0,AF130&lt;36),1,IF(AND(AF130&gt;=36,AF130&lt;51),2,IF(AND(AF130&gt;=51,AF130&lt;66),3,IF(AND(AF130&gt;=66,AF130&lt;=100),4,))))</f>
        <v/>
      </c>
      <c r="AL130" s="100">
        <f>IF(AND(AG130&gt;0,AG130&lt;37),1,IF(AND(AG130&gt;=37,AG130&lt;58),2,IF(AND(AG130&gt;=58,AG130&lt;71),3,IF(AND(AG130&gt;=71,AG130&lt;=100),4,))))</f>
        <v/>
      </c>
      <c r="AM130" s="101">
        <f>IF((Y130&lt;&gt;"")*(K130&lt;&gt;""),Y130-K130,"")</f>
        <v/>
      </c>
      <c r="AN130" s="99">
        <f>IF((Z130&lt;&gt;"")*(L130&lt;&gt;""),Z130-L130,"")</f>
        <v/>
      </c>
      <c r="AO130" s="99">
        <f>IF((AA130&lt;&gt;"")*(M130&lt;&gt;""),AA130-M130,"")</f>
        <v/>
      </c>
      <c r="AP130" s="99">
        <f>IF((AB130&lt;&gt;"")*(N130&lt;&gt;""),AB130-N130,"")</f>
        <v/>
      </c>
      <c r="AQ130" s="94">
        <f>IF((AC130&lt;&gt;"")*(O130&lt;&gt;""),AC130-O130,"")</f>
        <v/>
      </c>
      <c r="AR130" s="94">
        <f>IF((AD130&lt;&gt;"")*(P130&lt;&gt;""),AD130-P130,"")</f>
        <v/>
      </c>
      <c r="AS130" s="94">
        <f>IF((AE130&lt;&gt;"")*(Q130&lt;&gt;""),AE130-Q130,"")</f>
        <v/>
      </c>
      <c r="AT130" s="94">
        <f>IF((AF130&lt;&gt;"")*(R130&lt;&gt;""),AF130-R130,"")</f>
        <v/>
      </c>
      <c r="AU130" s="94">
        <f>IF((AG130&lt;&gt;"")*(S130&lt;&gt;""),AG130-S130,"")</f>
        <v/>
      </c>
      <c r="AV130" s="99">
        <f>IF((AH130&lt;&gt;"")*(T130&lt;&gt;""),AH130-T130,"")</f>
        <v/>
      </c>
      <c r="AW130" s="99">
        <f>IF((AI130&lt;&gt;"")*(U130&lt;&gt;""),AI130-U130,"")</f>
        <v/>
      </c>
      <c r="AX130" s="99">
        <f>IF((AJ130&lt;&gt;"")*(V130&lt;&gt;""),AJ130-V130,"")</f>
        <v/>
      </c>
      <c r="AY130" s="99">
        <f>IF((AK130&lt;&gt;"")*(W130&lt;&gt;""),AK130-W130,"")</f>
        <v/>
      </c>
      <c r="AZ130" s="102">
        <f>IF((AL130&lt;&gt;"")*(X130&lt;&gt;""),AL130-X130,"")</f>
        <v/>
      </c>
      <c r="BA130" s="50">
        <f>IFERROR(__xludf.dummyfunction("AI(""Actúa como un tutor académico y dirígete personalmente al estudiante "" &amp; I130 &amp; "" "" &amp; J130 &amp; "" "" &amp; G130 &amp; "" "" &amp; H130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AM130 &amp; ""'. Diferencias por área: Matemáticas ("" &amp; AQ130 &amp; ""), Ciencias Natura"&amp;"les ("" &amp; AR130 &amp; ""), Sociales ("" &amp; AS130 &amp; ""), Lectura Crítica ("" &amp; AT130 &amp; "") e Inglés ("" &amp; AU130 &amp; ""). Variación en posición: grupo ("" &amp; AN130 &amp; ""), grado ("" &amp; AO130 &amp; "") y media ("" &amp; AP130 &amp; ""). Puntajes Primer Simulacro: Global "" &amp; K130 &amp; "", Mat "" &amp; "&amp;"O4 &amp; "", Cien "" &amp; P130 &amp; "", Soc "" &amp; Q130 &amp; "", Lec "" &amp; R130 &amp; "", Ing "" &amp; S130 &amp; "". Puntajes Segundo Simulacro: Global "" &amp; Y130 &amp; "", Mat "" &amp; AC130 &amp; "", Cien "" &amp; AD130 &amp; "", Soc "" &amp; AE130 &amp; "", Lec "" &amp; AF130 &amp; "", Ing "" &amp; AG130 &amp; "". Escribe un mensaje motivador"&amp;" y breve (máximo 4 líneas)."")
"),"=AI(""Actúa como un tutor académico y dirígete personalmente al estudiante "" &amp; I130 &amp; "" "" &amp; J130 &amp; "" "" &amp; G130 &amp; "" "" &amp; H130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AM130 &amp; ""'. Diferencias por área: Matemáticas ("" &amp; AQ130 &amp; ""), Ciencias Natur"&amp;"ales ("" &amp; AR130 &amp; ""), Sociales ("" &amp; AS130 &amp; ""), Lectura Crítica ("" &amp; AT130 &amp; "") e Inglés ("" &amp; AU130 &amp; ""). Variación en posición: grupo ("" &amp; AN130 &amp; ""), grado ("" &amp; AO130 &amp; "") y media ("" &amp; AP130 &amp; ""). Puntajes Primer Simulacro: Global "" &amp; K130 &amp; "", Mat "" &amp;"&amp;" O130 &amp; "", Cien "" &amp; P130 &amp; "", Soc "" &amp; Q130 &amp; "", Lec "" &amp; R130 &amp; "", Ing "" &amp; S130 &amp; "". Puntajes Segundo Simulacro: Global "" &amp; Y130 &amp; "", Mat "" &amp; AC130 &amp; "", Cien "" &amp; AD130 &amp; "", Soc "" &amp; AE130 &amp; "", Lec "" &amp; AF130 &amp; "", Ing "" &amp; AG130 &amp; "". Escribe un mensaje motivado"&amp;"r y breve (máximo 4 líneas)."")
")</f>
        <v/>
      </c>
    </row>
    <row r="131" ht="15.75" customHeight="1" s="42">
      <c r="A131" s="93" t="n"/>
      <c r="B131" s="94" t="inlineStr">
        <is>
          <t>Bachillerato</t>
        </is>
      </c>
      <c r="C131" s="94" t="n">
        <v>604</v>
      </c>
      <c r="D131" s="94" t="n"/>
      <c r="E131" s="95" t="n"/>
      <c r="F131" s="96">
        <f>TRIM(G131&amp;" "&amp;H131&amp;" "&amp;I131&amp;" "&amp;J131)</f>
        <v/>
      </c>
      <c r="G131" s="94" t="inlineStr">
        <is>
          <t>Mejía</t>
        </is>
      </c>
      <c r="H131" s="94" t="inlineStr">
        <is>
          <t>Rabelo</t>
        </is>
      </c>
      <c r="I131" s="94" t="inlineStr">
        <is>
          <t>Dairo</t>
        </is>
      </c>
      <c r="J131" s="97" t="inlineStr">
        <is>
          <t>Antonio</t>
        </is>
      </c>
      <c r="K131" s="98">
        <f>IF(SUM(O131:S131)=0, "", ROUND(((O131*3+P131*3+Q131*3+R131*3+S131*1)/13)*5,0))</f>
        <v/>
      </c>
      <c r="L131" s="99">
        <f>IF(OR($C131="",K131=""),"",COUNTIFS($C$4:$C$1500,$C131,K$4:K$1500,"&gt;"&amp;K131)+1)</f>
        <v/>
      </c>
      <c r="M131" s="99">
        <f>IF(OR($C131="",K131=""),"",IF(AND($C131&gt;=1001,$C131&lt;=1005),COUNTIFS($C$4:$C$1500,"&gt;=1001",$C$4:$C$1500,"&lt;=1005",K$4:K$1500,"&gt;"&amp;K131)+1,IF(AND($C131&gt;=1101,$C131&lt;=1105),COUNTIFS($C$4:$C$1500,"&gt;=1101",$C$4:$C$1500,"&lt;=1105",K$4:K$1500,"&gt;"&amp;K131)+1,IF(AND($C131&gt;=901,$C131&lt;=905),COUNTIFS($C$4:$C$1500,"&gt;=901",$C$4:$C$1500,"&lt;=905",K$4:K$1500,"&gt;"&amp;K131)+1,IF(AND($C131&gt;=801,$C131&lt;=805),COUNTIFS($C$4:$C$1500,"&gt;=801",$C$4:$C$1500,"&lt;=805",K$4:K$1500,"&gt;"&amp;K131)+1,IF(AND($C131&gt;=701,$C131&lt;=705),COUNTIFS($C$4:$C$1500,"&gt;=701",$C$4:$C$1500,"&lt;=705",K$4:K$1500,"&gt;"&amp;K131)+1,IF(AND($C131&gt;=601,$C131&lt;=606),COUNTIFS($C$4:$C$1500,"&gt;=601",$C$4:$C$1500,"&lt;=606",K$4:K$1500,"&gt;"&amp;K131)+1,"")))))))</f>
        <v/>
      </c>
      <c r="N131" s="99">
        <f>IF(OR($C131="",K131=""),"",IF(OR(AND($C131&gt;=1001,$C131&lt;=1005),AND($C131&gt;=1101,$C131&lt;=1105)),COUNTIFS($C$4:$C$1500,"&gt;=1001",$C$4:$C$1500,"&lt;=1005",K$4:K$1500,"&gt;"&amp;K131)+COUNTIFS($C$4:$C$1500,"&gt;=1101",$C$4:$C$1500,"&lt;=1105",K$4:K$1500,"&gt;"&amp;K131)+1,""))</f>
        <v/>
      </c>
      <c r="O131" s="94" t="n">
        <v>45.17</v>
      </c>
      <c r="P131" s="94" t="n">
        <v>61.04</v>
      </c>
      <c r="Q131" s="94" t="n">
        <v>33.36</v>
      </c>
      <c r="R131" s="94" t="n">
        <v>40</v>
      </c>
      <c r="S131" s="94" t="n">
        <v>70</v>
      </c>
      <c r="T131" s="99">
        <f>IF(AND(O131&gt;0,O131&lt;36),1,IF(AND(O131&gt;=36,O131&lt;51),2,IF(AND(O131&gt;=51,O131&lt;71),3,IF(AND(O131&gt;=71,O131&lt;=100),4,))))</f>
        <v/>
      </c>
      <c r="U131" s="99">
        <f>IF(AND(P131&gt;0,P131&lt;41),1,IF(AND(P131&gt;=41,P131&lt;56),2,IF(AND(P131&gt;=56,P131&lt;71),3,IF(AND(P131&gt;=71,P131&lt;=100),4,))))</f>
        <v/>
      </c>
      <c r="V131" s="99">
        <f>IF(AND(Q131&gt;0,Q131&lt;41),1,IF(AND(Q131&gt;=41,Q131&lt;56),2,IF(AND(Q131&gt;=56,Q131&lt;71),3,IF(AND(Q131&gt;=71,Q131&lt;=100),4,))))</f>
        <v/>
      </c>
      <c r="W131" s="99">
        <f>IF(AND(R131&gt;0,R131&lt;36),1,IF(AND(R131&gt;=36,R131&lt;51),2,IF(AND(R131&gt;=51,R131&lt;66),3,IF(AND(R131&gt;=66,R131&lt;=100),4,))))</f>
        <v/>
      </c>
      <c r="X131" s="100">
        <f>IF(AND(S131&gt;0,S131&lt;37),1,IF(AND(S131&gt;=37,S131&lt;58),2,IF(AND(S131&gt;=58,S131&lt;71),3,IF(AND(S131&gt;=71,S131&lt;=100),4,))))</f>
        <v/>
      </c>
      <c r="Y131" s="101">
        <f>IF(SUM(AC131:AG131)=0, "", ROUND(((AC131*3+AD131*3+AE131*3+AF131*3+AG131*1)/13)*5,0))</f>
        <v/>
      </c>
      <c r="Z131" s="99">
        <f>IF(OR($C131="",Y131=""),"",COUNTIFS($C$4:$C$1500,$C131,Y$4:Y$1500,"&gt;"&amp;Y131)+1)</f>
        <v/>
      </c>
      <c r="AA131" s="99">
        <f>IF(OR($C131="",Y131=""),"",IF(AND($C131&gt;=1001,$C131&lt;=1005),COUNTIFS($C$4:$C$1500,"&gt;=1001",$C$4:$C$1500,"&lt;=1005",Y$4:Y$1500,"&gt;"&amp;Y131)+1,IF(AND($C131&gt;=1101,$C131&lt;=1105),COUNTIFS($C$4:$C$1500,"&gt;=1101",$C$4:$C$1500,"&lt;=1105",Y$4:Y$1500,"&gt;"&amp;Y131)+1,IF(AND($C131&gt;=901,$C131&lt;=905),COUNTIFS($C$4:$C$1500,"&gt;=901",$C$4:$C$1500,"&lt;=905",Y$4:Y$1500,"&gt;"&amp;Y131)+1,IF(AND($C131&gt;=801,$C131&lt;=805),COUNTIFS($C$4:$C$1500,"&gt;=801",$C$4:$C$1500,"&lt;=805",Y$4:Y$1500,"&gt;"&amp;Y131)+1,IF(AND($C131&gt;=701,$C131&lt;=705),COUNTIFS($C$4:$C$1500,"&gt;=701",$C$4:$C$1500,"&lt;=705",Y$4:Y$1500,"&gt;"&amp;Y131)+1,IF(AND($C131&gt;=601,$C131&lt;=606),COUNTIFS($C$4:$C$1500,"&gt;=601",$C$4:$C$1500,"&lt;=606",Y$4:Y$1500,"&gt;"&amp;Y131)+1,"")))))))</f>
        <v/>
      </c>
      <c r="AB131" s="99">
        <f>IF(OR($C131="",Y131=""),"",IF(OR(AND($C131&gt;=1001,$C131&lt;=1005),AND($C131&gt;=1101,$C131&lt;=1105)),COUNTIFS($C$4:$C$1500,"&gt;=1001",$C$4:$C$1500,"&lt;=1005",Y$4:Y$1500,"&gt;"&amp;Y131)+COUNTIFS($C$4:$C$1500,"&gt;=1101",$C$4:$C$1500,"&lt;=1105",Y$4:Y$1500,"&gt;"&amp;Y131)+1,""))</f>
        <v/>
      </c>
      <c r="AC131" s="94" t="n">
        <v>39.5</v>
      </c>
      <c r="AD131" s="94" t="n">
        <v>29.82</v>
      </c>
      <c r="AE131" s="94" t="n">
        <v>50.75</v>
      </c>
      <c r="AF131" s="94" t="n">
        <v>61.25</v>
      </c>
      <c r="AG131" s="94" t="n">
        <v>52.71</v>
      </c>
      <c r="AH131" s="99">
        <f>IF(AND(AC131&gt;0,AC131&lt;36),1,IF(AND(AC131&gt;=36,AC131&lt;51),2,IF(AND(AC131&gt;=51,AC131&lt;71),3,IF(AND(AC131&gt;=71,AC131&lt;=100),4,))))</f>
        <v/>
      </c>
      <c r="AI131" s="99">
        <f>IF(AND(AD131&gt;0,AD131&lt;41),1,IF(AND(AD131&gt;=41,AD131&lt;56),2,IF(AND(AD131&gt;=56,AD131&lt;71),3,IF(AND(AD131&gt;=71,AD131&lt;=100),4,))))</f>
        <v/>
      </c>
      <c r="AJ131" s="99">
        <f>IF(AND(AE131&gt;0,AE131&lt;41),1,IF(AND(AE131&gt;=41,AE131&lt;56),2,IF(AND(AE131&gt;=56,AE131&lt;71),3,IF(AND(AE131&gt;=71,AE131&lt;=100),4,))))</f>
        <v/>
      </c>
      <c r="AK131" s="99">
        <f>IF(AND(AF131&gt;0,AF131&lt;36),1,IF(AND(AF131&gt;=36,AF131&lt;51),2,IF(AND(AF131&gt;=51,AF131&lt;66),3,IF(AND(AF131&gt;=66,AF131&lt;=100),4,))))</f>
        <v/>
      </c>
      <c r="AL131" s="100">
        <f>IF(AND(AG131&gt;0,AG131&lt;37),1,IF(AND(AG131&gt;=37,AG131&lt;58),2,IF(AND(AG131&gt;=58,AG131&lt;71),3,IF(AND(AG131&gt;=71,AG131&lt;=100),4,))))</f>
        <v/>
      </c>
      <c r="AM131" s="101">
        <f>IF((Y131&lt;&gt;"")*(K131&lt;&gt;""),Y131-K131,"")</f>
        <v/>
      </c>
      <c r="AN131" s="99">
        <f>IF((Z131&lt;&gt;"")*(L131&lt;&gt;""),Z131-L131,"")</f>
        <v/>
      </c>
      <c r="AO131" s="99">
        <f>IF((AA131&lt;&gt;"")*(M131&lt;&gt;""),AA131-M131,"")</f>
        <v/>
      </c>
      <c r="AP131" s="99">
        <f>IF((AB131&lt;&gt;"")*(N131&lt;&gt;""),AB131-N131,"")</f>
        <v/>
      </c>
      <c r="AQ131" s="94">
        <f>IF((AC131&lt;&gt;"")*(O131&lt;&gt;""),AC131-O131,"")</f>
        <v/>
      </c>
      <c r="AR131" s="94">
        <f>IF((AD131&lt;&gt;"")*(P131&lt;&gt;""),AD131-P131,"")</f>
        <v/>
      </c>
      <c r="AS131" s="94">
        <f>IF((AE131&lt;&gt;"")*(Q131&lt;&gt;""),AE131-Q131,"")</f>
        <v/>
      </c>
      <c r="AT131" s="94">
        <f>IF((AF131&lt;&gt;"")*(R131&lt;&gt;""),AF131-R131,"")</f>
        <v/>
      </c>
      <c r="AU131" s="94">
        <f>IF((AG131&lt;&gt;"")*(S131&lt;&gt;""),AG131-S131,"")</f>
        <v/>
      </c>
      <c r="AV131" s="99">
        <f>IF((AH131&lt;&gt;"")*(T131&lt;&gt;""),AH131-T131,"")</f>
        <v/>
      </c>
      <c r="AW131" s="99">
        <f>IF((AI131&lt;&gt;"")*(U131&lt;&gt;""),AI131-U131,"")</f>
        <v/>
      </c>
      <c r="AX131" s="99">
        <f>IF((AJ131&lt;&gt;"")*(V131&lt;&gt;""),AJ131-V131,"")</f>
        <v/>
      </c>
      <c r="AY131" s="99">
        <f>IF((AK131&lt;&gt;"")*(W131&lt;&gt;""),AK131-W131,"")</f>
        <v/>
      </c>
      <c r="AZ131" s="102">
        <f>IF((AL131&lt;&gt;"")*(X131&lt;&gt;""),AL131-X131,"")</f>
        <v/>
      </c>
      <c r="BA131" s="50">
        <f>IFERROR(__xludf.dummyfunction("AI(""Actúa como un tutor académico y dirígete personalmente al estudiante "" &amp; I131 &amp; "" "" &amp; J131 &amp; "" "" &amp; G131 &amp; "" "" &amp; H131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AM131 &amp; ""'. Diferencias por área: Matemáticas ("" &amp; AQ131 &amp; ""), Ciencias Natura"&amp;"les ("" &amp; AR131 &amp; ""), Sociales ("" &amp; AS131 &amp; ""), Lectura Crítica ("" &amp; AT131 &amp; "") e Inglés ("" &amp; AU131 &amp; ""). Variación en posición: grupo ("" &amp; AN131 &amp; ""), grado ("" &amp; AO131 &amp; "") y media ("" &amp; AP131 &amp; ""). Puntajes Primer Simulacro: Global "" &amp; K131 &amp; "", Mat "" &amp; "&amp;"O4 &amp; "", Cien "" &amp; P131 &amp; "", Soc "" &amp; Q131 &amp; "", Lec "" &amp; R131 &amp; "", Ing "" &amp; S131 &amp; "". Puntajes Segundo Simulacro: Global "" &amp; Y131 &amp; "", Mat "" &amp; AC131 &amp; "", Cien "" &amp; AD131 &amp; "", Soc "" &amp; AE131 &amp; "", Lec "" &amp; AF131 &amp; "", Ing "" &amp; AG131 &amp; "". Escribe un mensaje motivador"&amp;" y breve (máximo 4 líneas)."")
"),"=AI(""Actúa como un tutor académico y dirígete personalmente al estudiante "" &amp; I131 &amp; "" "" &amp; J131 &amp; "" "" &amp; G131 &amp; "" "" &amp; H131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AM131 &amp; ""'. Diferencias por área: Matemáticas ("" &amp; AQ131 &amp; ""), Ciencias Natur"&amp;"ales ("" &amp; AR131 &amp; ""), Sociales ("" &amp; AS131 &amp; ""), Lectura Crítica ("" &amp; AT131 &amp; "") e Inglés ("" &amp; AU131 &amp; ""). Variación en posición: grupo ("" &amp; AN131 &amp; ""), grado ("" &amp; AO131 &amp; "") y media ("" &amp; AP131 &amp; ""). Puntajes Primer Simulacro: Global "" &amp; K131 &amp; "", Mat "" &amp;"&amp;" O131 &amp; "", Cien "" &amp; P131 &amp; "", Soc "" &amp; Q131 &amp; "", Lec "" &amp; R131 &amp; "", Ing "" &amp; S131 &amp; "". Puntajes Segundo Simulacro: Global "" &amp; Y131 &amp; "", Mat "" &amp; AC131 &amp; "", Cien "" &amp; AD131 &amp; "", Soc "" &amp; AE131 &amp; "", Lec "" &amp; AF131 &amp; "", Ing "" &amp; AG131 &amp; "". Escribe un mensaje motivado"&amp;"r y breve (máximo 4 líneas)."")
")</f>
        <v/>
      </c>
    </row>
    <row r="132" ht="15.75" customHeight="1" s="42">
      <c r="A132" s="93" t="n"/>
      <c r="B132" s="94" t="inlineStr">
        <is>
          <t>Bachillerato</t>
        </is>
      </c>
      <c r="C132" s="94" t="n">
        <v>604</v>
      </c>
      <c r="D132" s="94" t="n"/>
      <c r="E132" s="95" t="n"/>
      <c r="F132" s="96">
        <f>TRIM(G132&amp;" "&amp;H132&amp;" "&amp;I132&amp;" "&amp;J132)</f>
        <v/>
      </c>
      <c r="G132" s="94" t="inlineStr">
        <is>
          <t>Mena</t>
        </is>
      </c>
      <c r="H132" s="94" t="inlineStr">
        <is>
          <t>Carvajal</t>
        </is>
      </c>
      <c r="I132" s="94" t="inlineStr">
        <is>
          <t>Wanyer</t>
        </is>
      </c>
      <c r="J132" s="97" t="inlineStr">
        <is>
          <t>Samuel</t>
        </is>
      </c>
      <c r="K132" s="98">
        <f>IF(SUM(O132:S132)=0, "", ROUND(((O132*3+P132*3+Q132*3+R132*3+S132*1)/13)*5,0))</f>
        <v/>
      </c>
      <c r="L132" s="99">
        <f>IF(OR($C132="",K132=""),"",COUNTIFS($C$4:$C$1500,$C132,K$4:K$1500,"&gt;"&amp;K132)+1)</f>
        <v/>
      </c>
      <c r="M132" s="99">
        <f>IF(OR($C132="",K132=""),"",IF(AND($C132&gt;=1001,$C132&lt;=1005),COUNTIFS($C$4:$C$1500,"&gt;=1001",$C$4:$C$1500,"&lt;=1005",K$4:K$1500,"&gt;"&amp;K132)+1,IF(AND($C132&gt;=1101,$C132&lt;=1105),COUNTIFS($C$4:$C$1500,"&gt;=1101",$C$4:$C$1500,"&lt;=1105",K$4:K$1500,"&gt;"&amp;K132)+1,IF(AND($C132&gt;=901,$C132&lt;=905),COUNTIFS($C$4:$C$1500,"&gt;=901",$C$4:$C$1500,"&lt;=905",K$4:K$1500,"&gt;"&amp;K132)+1,IF(AND($C132&gt;=801,$C132&lt;=805),COUNTIFS($C$4:$C$1500,"&gt;=801",$C$4:$C$1500,"&lt;=805",K$4:K$1500,"&gt;"&amp;K132)+1,IF(AND($C132&gt;=701,$C132&lt;=705),COUNTIFS($C$4:$C$1500,"&gt;=701",$C$4:$C$1500,"&lt;=705",K$4:K$1500,"&gt;"&amp;K132)+1,IF(AND($C132&gt;=601,$C132&lt;=606),COUNTIFS($C$4:$C$1500,"&gt;=601",$C$4:$C$1500,"&lt;=606",K$4:K$1500,"&gt;"&amp;K132)+1,"")))))))</f>
        <v/>
      </c>
      <c r="N132" s="99">
        <f>IF(OR($C132="",K132=""),"",IF(OR(AND($C132&gt;=1001,$C132&lt;=1005),AND($C132&gt;=1101,$C132&lt;=1105)),COUNTIFS($C$4:$C$1500,"&gt;=1001",$C$4:$C$1500,"&lt;=1005",K$4:K$1500,"&gt;"&amp;K132)+COUNTIFS($C$4:$C$1500,"&gt;=1101",$C$4:$C$1500,"&lt;=1105",K$4:K$1500,"&gt;"&amp;K132)+1,""))</f>
        <v/>
      </c>
      <c r="O132" s="94" t="n">
        <v>32.56</v>
      </c>
      <c r="P132" s="94" t="n">
        <v>47.71</v>
      </c>
      <c r="Q132" s="94" t="n">
        <v>11.76</v>
      </c>
      <c r="R132" s="94" t="n">
        <v>30</v>
      </c>
      <c r="S132" s="94" t="n">
        <v>45</v>
      </c>
      <c r="T132" s="99">
        <f>IF(AND(O132&gt;0,O132&lt;36),1,IF(AND(O132&gt;=36,O132&lt;51),2,IF(AND(O132&gt;=51,O132&lt;71),3,IF(AND(O132&gt;=71,O132&lt;=100),4,))))</f>
        <v/>
      </c>
      <c r="U132" s="99">
        <f>IF(AND(P132&gt;0,P132&lt;41),1,IF(AND(P132&gt;=41,P132&lt;56),2,IF(AND(P132&gt;=56,P132&lt;71),3,IF(AND(P132&gt;=71,P132&lt;=100),4,))))</f>
        <v/>
      </c>
      <c r="V132" s="99">
        <f>IF(AND(Q132&gt;0,Q132&lt;41),1,IF(AND(Q132&gt;=41,Q132&lt;56),2,IF(AND(Q132&gt;=56,Q132&lt;71),3,IF(AND(Q132&gt;=71,Q132&lt;=100),4,))))</f>
        <v/>
      </c>
      <c r="W132" s="99">
        <f>IF(AND(R132&gt;0,R132&lt;36),1,IF(AND(R132&gt;=36,R132&lt;51),2,IF(AND(R132&gt;=51,R132&lt;66),3,IF(AND(R132&gt;=66,R132&lt;=100),4,))))</f>
        <v/>
      </c>
      <c r="X132" s="100">
        <f>IF(AND(S132&gt;0,S132&lt;37),1,IF(AND(S132&gt;=37,S132&lt;58),2,IF(AND(S132&gt;=58,S132&lt;71),3,IF(AND(S132&gt;=71,S132&lt;=100),4,))))</f>
        <v/>
      </c>
      <c r="Y132" s="101">
        <f>IF(SUM(AC132:AG132)=0, "", ROUND(((AC132*3+AD132*3+AE132*3+AF132*3+AG132*1)/13)*5,0))</f>
        <v/>
      </c>
      <c r="Z132" s="99">
        <f>IF(OR($C132="",Y132=""),"",COUNTIFS($C$4:$C$1500,$C132,Y$4:Y$1500,"&gt;"&amp;Y132)+1)</f>
        <v/>
      </c>
      <c r="AA132" s="99">
        <f>IF(OR($C132="",Y132=""),"",IF(AND($C132&gt;=1001,$C132&lt;=1005),COUNTIFS($C$4:$C$1500,"&gt;=1001",$C$4:$C$1500,"&lt;=1005",Y$4:Y$1500,"&gt;"&amp;Y132)+1,IF(AND($C132&gt;=1101,$C132&lt;=1105),COUNTIFS($C$4:$C$1500,"&gt;=1101",$C$4:$C$1500,"&lt;=1105",Y$4:Y$1500,"&gt;"&amp;Y132)+1,IF(AND($C132&gt;=901,$C132&lt;=905),COUNTIFS($C$4:$C$1500,"&gt;=901",$C$4:$C$1500,"&lt;=905",Y$4:Y$1500,"&gt;"&amp;Y132)+1,IF(AND($C132&gt;=801,$C132&lt;=805),COUNTIFS($C$4:$C$1500,"&gt;=801",$C$4:$C$1500,"&lt;=805",Y$4:Y$1500,"&gt;"&amp;Y132)+1,IF(AND($C132&gt;=701,$C132&lt;=705),COUNTIFS($C$4:$C$1500,"&gt;=701",$C$4:$C$1500,"&lt;=705",Y$4:Y$1500,"&gt;"&amp;Y132)+1,IF(AND($C132&gt;=601,$C132&lt;=606),COUNTIFS($C$4:$C$1500,"&gt;=601",$C$4:$C$1500,"&lt;=606",Y$4:Y$1500,"&gt;"&amp;Y132)+1,"")))))))</f>
        <v/>
      </c>
      <c r="AB132" s="99">
        <f>IF(OR($C132="",Y132=""),"",IF(OR(AND($C132&gt;=1001,$C132&lt;=1005),AND($C132&gt;=1101,$C132&lt;=1105)),COUNTIFS($C$4:$C$1500,"&gt;=1001",$C$4:$C$1500,"&lt;=1005",Y$4:Y$1500,"&gt;"&amp;Y132)+COUNTIFS($C$4:$C$1500,"&gt;=1101",$C$4:$C$1500,"&lt;=1105",Y$4:Y$1500,"&gt;"&amp;Y132)+1,""))</f>
        <v/>
      </c>
      <c r="AC132" s="94" t="n">
        <v>48.5</v>
      </c>
      <c r="AD132" s="94" t="n">
        <v>24.11</v>
      </c>
      <c r="AE132" s="94" t="n">
        <v>31.88</v>
      </c>
      <c r="AF132" s="94" t="n">
        <v>35</v>
      </c>
      <c r="AG132" s="94" t="n">
        <v>43.13</v>
      </c>
      <c r="AH132" s="99">
        <f>IF(AND(AC132&gt;0,AC132&lt;36),1,IF(AND(AC132&gt;=36,AC132&lt;51),2,IF(AND(AC132&gt;=51,AC132&lt;71),3,IF(AND(AC132&gt;=71,AC132&lt;=100),4,))))</f>
        <v/>
      </c>
      <c r="AI132" s="99">
        <f>IF(AND(AD132&gt;0,AD132&lt;41),1,IF(AND(AD132&gt;=41,AD132&lt;56),2,IF(AND(AD132&gt;=56,AD132&lt;71),3,IF(AND(AD132&gt;=71,AD132&lt;=100),4,))))</f>
        <v/>
      </c>
      <c r="AJ132" s="99">
        <f>IF(AND(AE132&gt;0,AE132&lt;41),1,IF(AND(AE132&gt;=41,AE132&lt;56),2,IF(AND(AE132&gt;=56,AE132&lt;71),3,IF(AND(AE132&gt;=71,AE132&lt;=100),4,))))</f>
        <v/>
      </c>
      <c r="AK132" s="99">
        <f>IF(AND(AF132&gt;0,AF132&lt;36),1,IF(AND(AF132&gt;=36,AF132&lt;51),2,IF(AND(AF132&gt;=51,AF132&lt;66),3,IF(AND(AF132&gt;=66,AF132&lt;=100),4,))))</f>
        <v/>
      </c>
      <c r="AL132" s="100">
        <f>IF(AND(AG132&gt;0,AG132&lt;37),1,IF(AND(AG132&gt;=37,AG132&lt;58),2,IF(AND(AG132&gt;=58,AG132&lt;71),3,IF(AND(AG132&gt;=71,AG132&lt;=100),4,))))</f>
        <v/>
      </c>
      <c r="AM132" s="101">
        <f>IF((Y132&lt;&gt;"")*(K132&lt;&gt;""),Y132-K132,"")</f>
        <v/>
      </c>
      <c r="AN132" s="99">
        <f>IF((Z132&lt;&gt;"")*(L132&lt;&gt;""),Z132-L132,"")</f>
        <v/>
      </c>
      <c r="AO132" s="99">
        <f>IF((AA132&lt;&gt;"")*(M132&lt;&gt;""),AA132-M132,"")</f>
        <v/>
      </c>
      <c r="AP132" s="99">
        <f>IF((AB132&lt;&gt;"")*(N132&lt;&gt;""),AB132-N132,"")</f>
        <v/>
      </c>
      <c r="AQ132" s="94">
        <f>IF((AC132&lt;&gt;"")*(O132&lt;&gt;""),AC132-O132,"")</f>
        <v/>
      </c>
      <c r="AR132" s="94">
        <f>IF((AD132&lt;&gt;"")*(P132&lt;&gt;""),AD132-P132,"")</f>
        <v/>
      </c>
      <c r="AS132" s="94">
        <f>IF((AE132&lt;&gt;"")*(Q132&lt;&gt;""),AE132-Q132,"")</f>
        <v/>
      </c>
      <c r="AT132" s="94">
        <f>IF((AF132&lt;&gt;"")*(R132&lt;&gt;""),AF132-R132,"")</f>
        <v/>
      </c>
      <c r="AU132" s="94">
        <f>IF((AG132&lt;&gt;"")*(S132&lt;&gt;""),AG132-S132,"")</f>
        <v/>
      </c>
      <c r="AV132" s="99">
        <f>IF((AH132&lt;&gt;"")*(T132&lt;&gt;""),AH132-T132,"")</f>
        <v/>
      </c>
      <c r="AW132" s="99">
        <f>IF((AI132&lt;&gt;"")*(U132&lt;&gt;""),AI132-U132,"")</f>
        <v/>
      </c>
      <c r="AX132" s="99">
        <f>IF((AJ132&lt;&gt;"")*(V132&lt;&gt;""),AJ132-V132,"")</f>
        <v/>
      </c>
      <c r="AY132" s="99">
        <f>IF((AK132&lt;&gt;"")*(W132&lt;&gt;""),AK132-W132,"")</f>
        <v/>
      </c>
      <c r="AZ132" s="102">
        <f>IF((AL132&lt;&gt;"")*(X132&lt;&gt;""),AL132-X132,"")</f>
        <v/>
      </c>
      <c r="BA132" s="50">
        <f>IFERROR(__xludf.dummyfunction("AI(""Actúa como un tutor académico y dirígete personalmente al estudiante "" &amp; I132 &amp; "" "" &amp; J132 &amp; "" "" &amp; G132 &amp; "" "" &amp; H132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AM132 &amp; ""'. Diferencias por área: Matemáticas ("" &amp; AQ132 &amp; ""), Ciencias Natura"&amp;"les ("" &amp; AR132 &amp; ""), Sociales ("" &amp; AS132 &amp; ""), Lectura Crítica ("" &amp; AT132 &amp; "") e Inglés ("" &amp; AU132 &amp; ""). Variación en posición: grupo ("" &amp; AN132 &amp; ""), grado ("" &amp; AO132 &amp; "") y media ("" &amp; AP132 &amp; ""). Puntajes Primer Simulacro: Global "" &amp; K132 &amp; "", Mat "" &amp; "&amp;"O4 &amp; "", Cien "" &amp; P132 &amp; "", Soc "" &amp; Q132 &amp; "", Lec "" &amp; R132 &amp; "", Ing "" &amp; S132 &amp; "". Puntajes Segundo Simulacro: Global "" &amp; Y132 &amp; "", Mat "" &amp; AC132 &amp; "", Cien "" &amp; AD132 &amp; "", Soc "" &amp; AE132 &amp; "", Lec "" &amp; AF132 &amp; "", Ing "" &amp; AG132 &amp; "". Escribe un mensaje motivador"&amp;" y breve (máximo 4 líneas)."")
"),"=AI(""Actúa como un tutor académico y dirígete personalmente al estudiante "" &amp; I132 &amp; "" "" &amp; J132 &amp; "" "" &amp; G132 &amp; "" "" &amp; H132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AM132 &amp; ""'. Diferencias por área: Matemáticas ("" &amp; AQ132 &amp; ""), Ciencias Natur"&amp;"ales ("" &amp; AR132 &amp; ""), Sociales ("" &amp; AS132 &amp; ""), Lectura Crítica ("" &amp; AT132 &amp; "") e Inglés ("" &amp; AU132 &amp; ""). Variación en posición: grupo ("" &amp; AN132 &amp; ""), grado ("" &amp; AO132 &amp; "") y media ("" &amp; AP132 &amp; ""). Puntajes Primer Simulacro: Global "" &amp; K132 &amp; "", Mat "" &amp;"&amp;" O132 &amp; "", Cien "" &amp; P132 &amp; "", Soc "" &amp; Q132 &amp; "", Lec "" &amp; R132 &amp; "", Ing "" &amp; S132 &amp; "". Puntajes Segundo Simulacro: Global "" &amp; Y132 &amp; "", Mat "" &amp; AC132 &amp; "", Cien "" &amp; AD132 &amp; "", Soc "" &amp; AE132 &amp; "", Lec "" &amp; AF132 &amp; "", Ing "" &amp; AG132 &amp; "". Escribe un mensaje motivado"&amp;"r y breve (máximo 4 líneas)."")
")</f>
        <v/>
      </c>
    </row>
    <row r="133" ht="15.75" customHeight="1" s="42">
      <c r="A133" s="93" t="n"/>
      <c r="B133" s="94" t="inlineStr">
        <is>
          <t>Bachillerato</t>
        </is>
      </c>
      <c r="C133" s="94" t="n">
        <v>604</v>
      </c>
      <c r="D133" s="94" t="n"/>
      <c r="E133" s="95" t="n"/>
      <c r="F133" s="96">
        <f>TRIM(G133&amp;" "&amp;H133&amp;" "&amp;I133&amp;" "&amp;J133)</f>
        <v/>
      </c>
      <c r="G133" s="94" t="inlineStr">
        <is>
          <t>Montoya</t>
        </is>
      </c>
      <c r="H133" s="94" t="inlineStr">
        <is>
          <t>Salazar</t>
        </is>
      </c>
      <c r="I133" s="94" t="inlineStr">
        <is>
          <t>Matias</t>
        </is>
      </c>
      <c r="J133" s="97" t="n"/>
      <c r="K133" s="98">
        <f>IF(SUM(O133:S133)=0, "", ROUND(((O133*3+P133*3+Q133*3+R133*3+S133*1)/13)*5,0))</f>
        <v/>
      </c>
      <c r="L133" s="99">
        <f>IF(OR($C133="",K133=""),"",COUNTIFS($C$4:$C$1500,$C133,K$4:K$1500,"&gt;"&amp;K133)+1)</f>
        <v/>
      </c>
      <c r="M133" s="99">
        <f>IF(OR($C133="",K133=""),"",IF(AND($C133&gt;=1001,$C133&lt;=1005),COUNTIFS($C$4:$C$1500,"&gt;=1001",$C$4:$C$1500,"&lt;=1005",K$4:K$1500,"&gt;"&amp;K133)+1,IF(AND($C133&gt;=1101,$C133&lt;=1105),COUNTIFS($C$4:$C$1500,"&gt;=1101",$C$4:$C$1500,"&lt;=1105",K$4:K$1500,"&gt;"&amp;K133)+1,IF(AND($C133&gt;=901,$C133&lt;=905),COUNTIFS($C$4:$C$1500,"&gt;=901",$C$4:$C$1500,"&lt;=905",K$4:K$1500,"&gt;"&amp;K133)+1,IF(AND($C133&gt;=801,$C133&lt;=805),COUNTIFS($C$4:$C$1500,"&gt;=801",$C$4:$C$1500,"&lt;=805",K$4:K$1500,"&gt;"&amp;K133)+1,IF(AND($C133&gt;=701,$C133&lt;=705),COUNTIFS($C$4:$C$1500,"&gt;=701",$C$4:$C$1500,"&lt;=705",K$4:K$1500,"&gt;"&amp;K133)+1,IF(AND($C133&gt;=601,$C133&lt;=606),COUNTIFS($C$4:$C$1500,"&gt;=601",$C$4:$C$1500,"&lt;=606",K$4:K$1500,"&gt;"&amp;K133)+1,"")))))))</f>
        <v/>
      </c>
      <c r="N133" s="99">
        <f>IF(OR($C133="",K133=""),"",IF(OR(AND($C133&gt;=1001,$C133&lt;=1005),AND($C133&gt;=1101,$C133&lt;=1105)),COUNTIFS($C$4:$C$1500,"&gt;=1001",$C$4:$C$1500,"&lt;=1005",K$4:K$1500,"&gt;"&amp;K133)+COUNTIFS($C$4:$C$1500,"&gt;=1101",$C$4:$C$1500,"&lt;=1105",K$4:K$1500,"&gt;"&amp;K133)+1,""))</f>
        <v/>
      </c>
      <c r="O133" s="94" t="n">
        <v>39.92</v>
      </c>
      <c r="P133" s="94" t="n">
        <v>52.64</v>
      </c>
      <c r="Q133" s="94" t="n">
        <v>80.45999999999999</v>
      </c>
      <c r="R133" s="94" t="n">
        <v>70</v>
      </c>
      <c r="S133" s="94" t="n">
        <v>50</v>
      </c>
      <c r="T133" s="99">
        <f>IF(AND(O133&gt;0,O133&lt;36),1,IF(AND(O133&gt;=36,O133&lt;51),2,IF(AND(O133&gt;=51,O133&lt;71),3,IF(AND(O133&gt;=71,O133&lt;=100),4,))))</f>
        <v/>
      </c>
      <c r="U133" s="99">
        <f>IF(AND(P133&gt;0,P133&lt;41),1,IF(AND(P133&gt;=41,P133&lt;56),2,IF(AND(P133&gt;=56,P133&lt;71),3,IF(AND(P133&gt;=71,P133&lt;=100),4,))))</f>
        <v/>
      </c>
      <c r="V133" s="99">
        <f>IF(AND(Q133&gt;0,Q133&lt;41),1,IF(AND(Q133&gt;=41,Q133&lt;56),2,IF(AND(Q133&gt;=56,Q133&lt;71),3,IF(AND(Q133&gt;=71,Q133&lt;=100),4,))))</f>
        <v/>
      </c>
      <c r="W133" s="99">
        <f>IF(AND(R133&gt;0,R133&lt;36),1,IF(AND(R133&gt;=36,R133&lt;51),2,IF(AND(R133&gt;=51,R133&lt;66),3,IF(AND(R133&gt;=66,R133&lt;=100),4,))))</f>
        <v/>
      </c>
      <c r="X133" s="100">
        <f>IF(AND(S133&gt;0,S133&lt;37),1,IF(AND(S133&gt;=37,S133&lt;58),2,IF(AND(S133&gt;=58,S133&lt;71),3,IF(AND(S133&gt;=71,S133&lt;=100),4,))))</f>
        <v/>
      </c>
      <c r="Y133" s="101">
        <f>IF(SUM(AC133:AG133)=0, "", ROUND(((AC133*3+AD133*3+AE133*3+AF133*3+AG133*1)/13)*5,0))</f>
        <v/>
      </c>
      <c r="Z133" s="99">
        <f>IF(OR($C133="",Y133=""),"",COUNTIFS($C$4:$C$1500,$C133,Y$4:Y$1500,"&gt;"&amp;Y133)+1)</f>
        <v/>
      </c>
      <c r="AA133" s="99">
        <f>IF(OR($C133="",Y133=""),"",IF(AND($C133&gt;=1001,$C133&lt;=1005),COUNTIFS($C$4:$C$1500,"&gt;=1001",$C$4:$C$1500,"&lt;=1005",Y$4:Y$1500,"&gt;"&amp;Y133)+1,IF(AND($C133&gt;=1101,$C133&lt;=1105),COUNTIFS($C$4:$C$1500,"&gt;=1101",$C$4:$C$1500,"&lt;=1105",Y$4:Y$1500,"&gt;"&amp;Y133)+1,IF(AND($C133&gt;=901,$C133&lt;=905),COUNTIFS($C$4:$C$1500,"&gt;=901",$C$4:$C$1500,"&lt;=905",Y$4:Y$1500,"&gt;"&amp;Y133)+1,IF(AND($C133&gt;=801,$C133&lt;=805),COUNTIFS($C$4:$C$1500,"&gt;=801",$C$4:$C$1500,"&lt;=805",Y$4:Y$1500,"&gt;"&amp;Y133)+1,IF(AND($C133&gt;=701,$C133&lt;=705),COUNTIFS($C$4:$C$1500,"&gt;=701",$C$4:$C$1500,"&lt;=705",Y$4:Y$1500,"&gt;"&amp;Y133)+1,IF(AND($C133&gt;=601,$C133&lt;=606),COUNTIFS($C$4:$C$1500,"&gt;=601",$C$4:$C$1500,"&lt;=606",Y$4:Y$1500,"&gt;"&amp;Y133)+1,"")))))))</f>
        <v/>
      </c>
      <c r="AB133" s="99">
        <f>IF(OR($C133="",Y133=""),"",IF(OR(AND($C133&gt;=1001,$C133&lt;=1005),AND($C133&gt;=1101,$C133&lt;=1105)),COUNTIFS($C$4:$C$1500,"&gt;=1001",$C$4:$C$1500,"&lt;=1005",Y$4:Y$1500,"&gt;"&amp;Y133)+COUNTIFS($C$4:$C$1500,"&gt;=1101",$C$4:$C$1500,"&lt;=1105",Y$4:Y$1500,"&gt;"&amp;Y133)+1,""))</f>
        <v/>
      </c>
      <c r="AC133" s="94" t="n">
        <v>58.5</v>
      </c>
      <c r="AD133" s="94" t="n">
        <v>64.45999999999999</v>
      </c>
      <c r="AE133" s="94" t="n">
        <v>38.38</v>
      </c>
      <c r="AF133" s="94" t="n">
        <v>56.88</v>
      </c>
      <c r="AG133" s="94" t="n">
        <v>67.08</v>
      </c>
      <c r="AH133" s="99">
        <f>IF(AND(AC133&gt;0,AC133&lt;36),1,IF(AND(AC133&gt;=36,AC133&lt;51),2,IF(AND(AC133&gt;=51,AC133&lt;71),3,IF(AND(AC133&gt;=71,AC133&lt;=100),4,))))</f>
        <v/>
      </c>
      <c r="AI133" s="99">
        <f>IF(AND(AD133&gt;0,AD133&lt;41),1,IF(AND(AD133&gt;=41,AD133&lt;56),2,IF(AND(AD133&gt;=56,AD133&lt;71),3,IF(AND(AD133&gt;=71,AD133&lt;=100),4,))))</f>
        <v/>
      </c>
      <c r="AJ133" s="99">
        <f>IF(AND(AE133&gt;0,AE133&lt;41),1,IF(AND(AE133&gt;=41,AE133&lt;56),2,IF(AND(AE133&gt;=56,AE133&lt;71),3,IF(AND(AE133&gt;=71,AE133&lt;=100),4,))))</f>
        <v/>
      </c>
      <c r="AK133" s="99">
        <f>IF(AND(AF133&gt;0,AF133&lt;36),1,IF(AND(AF133&gt;=36,AF133&lt;51),2,IF(AND(AF133&gt;=51,AF133&lt;66),3,IF(AND(AF133&gt;=66,AF133&lt;=100),4,))))</f>
        <v/>
      </c>
      <c r="AL133" s="100">
        <f>IF(AND(AG133&gt;0,AG133&lt;37),1,IF(AND(AG133&gt;=37,AG133&lt;58),2,IF(AND(AG133&gt;=58,AG133&lt;71),3,IF(AND(AG133&gt;=71,AG133&lt;=100),4,))))</f>
        <v/>
      </c>
      <c r="AM133" s="101">
        <f>IF((Y133&lt;&gt;"")*(K133&lt;&gt;""),Y133-K133,"")</f>
        <v/>
      </c>
      <c r="AN133" s="99">
        <f>IF((Z133&lt;&gt;"")*(L133&lt;&gt;""),Z133-L133,"")</f>
        <v/>
      </c>
      <c r="AO133" s="99">
        <f>IF((AA133&lt;&gt;"")*(M133&lt;&gt;""),AA133-M133,"")</f>
        <v/>
      </c>
      <c r="AP133" s="99">
        <f>IF((AB133&lt;&gt;"")*(N133&lt;&gt;""),AB133-N133,"")</f>
        <v/>
      </c>
      <c r="AQ133" s="94">
        <f>IF((AC133&lt;&gt;"")*(O133&lt;&gt;""),AC133-O133,"")</f>
        <v/>
      </c>
      <c r="AR133" s="94">
        <f>IF((AD133&lt;&gt;"")*(P133&lt;&gt;""),AD133-P133,"")</f>
        <v/>
      </c>
      <c r="AS133" s="94">
        <f>IF((AE133&lt;&gt;"")*(Q133&lt;&gt;""),AE133-Q133,"")</f>
        <v/>
      </c>
      <c r="AT133" s="94">
        <f>IF((AF133&lt;&gt;"")*(R133&lt;&gt;""),AF133-R133,"")</f>
        <v/>
      </c>
      <c r="AU133" s="94">
        <f>IF((AG133&lt;&gt;"")*(S133&lt;&gt;""),AG133-S133,"")</f>
        <v/>
      </c>
      <c r="AV133" s="99">
        <f>IF((AH133&lt;&gt;"")*(T133&lt;&gt;""),AH133-T133,"")</f>
        <v/>
      </c>
      <c r="AW133" s="99">
        <f>IF((AI133&lt;&gt;"")*(U133&lt;&gt;""),AI133-U133,"")</f>
        <v/>
      </c>
      <c r="AX133" s="99">
        <f>IF((AJ133&lt;&gt;"")*(V133&lt;&gt;""),AJ133-V133,"")</f>
        <v/>
      </c>
      <c r="AY133" s="99">
        <f>IF((AK133&lt;&gt;"")*(W133&lt;&gt;""),AK133-W133,"")</f>
        <v/>
      </c>
      <c r="AZ133" s="102">
        <f>IF((AL133&lt;&gt;"")*(X133&lt;&gt;""),AL133-X133,"")</f>
        <v/>
      </c>
      <c r="BA133" s="50">
        <f>IFERROR(__xludf.dummyfunction("AI(""Actúa como un tutor académico y dirígete personalmente al estudiante "" &amp; I133 &amp; "" "" &amp; J133 &amp; "" "" &amp; G133 &amp; "" "" &amp; H133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AM133 &amp; ""'. Diferencias por área: Matemáticas ("" &amp; AQ133 &amp; ""), Ciencias Natura"&amp;"les ("" &amp; AR133 &amp; ""), Sociales ("" &amp; AS133 &amp; ""), Lectura Crítica ("" &amp; AT133 &amp; "") e Inglés ("" &amp; AU133 &amp; ""). Variación en posición: grupo ("" &amp; AN133 &amp; ""), grado ("" &amp; AO133 &amp; "") y media ("" &amp; AP133 &amp; ""). Puntajes Primer Simulacro: Global "" &amp; K133 &amp; "", Mat "" &amp; "&amp;"O4 &amp; "", Cien "" &amp; P133 &amp; "", Soc "" &amp; Q133 &amp; "", Lec "" &amp; R133 &amp; "", Ing "" &amp; S133 &amp; "". Puntajes Segundo Simulacro: Global "" &amp; Y133 &amp; "", Mat "" &amp; AC133 &amp; "", Cien "" &amp; AD133 &amp; "", Soc "" &amp; AE133 &amp; "", Lec "" &amp; AF133 &amp; "", Ing "" &amp; AG133 &amp; "". Escribe un mensaje motivador"&amp;" y breve (máximo 4 líneas)."")
"),"=AI(""Actúa como un tutor académico y dirígete personalmente al estudiante "" &amp; I133 &amp; "" "" &amp; J133 &amp; "" "" &amp; G133 &amp; "" "" &amp; H133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AM133 &amp; ""'. Diferencias por área: Matemáticas ("" &amp; AQ133 &amp; ""), Ciencias Natur"&amp;"ales ("" &amp; AR133 &amp; ""), Sociales ("" &amp; AS133 &amp; ""), Lectura Crítica ("" &amp; AT133 &amp; "") e Inglés ("" &amp; AU133 &amp; ""). Variación en posición: grupo ("" &amp; AN133 &amp; ""), grado ("" &amp; AO133 &amp; "") y media ("" &amp; AP133 &amp; ""). Puntajes Primer Simulacro: Global "" &amp; K133 &amp; "", Mat "" &amp;"&amp;" O133 &amp; "", Cien "" &amp; P133 &amp; "", Soc "" &amp; Q133 &amp; "", Lec "" &amp; R133 &amp; "", Ing "" &amp; S133 &amp; "". Puntajes Segundo Simulacro: Global "" &amp; Y133 &amp; "", Mat "" &amp; AC133 &amp; "", Cien "" &amp; AD133 &amp; "", Soc "" &amp; AE133 &amp; "", Lec "" &amp; AF133 &amp; "", Ing "" &amp; AG133 &amp; "". Escribe un mensaje motivado"&amp;"r y breve (máximo 4 líneas)."")
")</f>
        <v/>
      </c>
    </row>
    <row r="134" ht="15.75" customHeight="1" s="42">
      <c r="A134" s="93" t="n"/>
      <c r="B134" s="94" t="inlineStr">
        <is>
          <t>Bachillerato</t>
        </is>
      </c>
      <c r="C134" s="94" t="n">
        <v>604</v>
      </c>
      <c r="D134" s="94" t="n"/>
      <c r="E134" s="95" t="n"/>
      <c r="F134" s="96">
        <f>TRIM(G134&amp;" "&amp;H134&amp;" "&amp;I134&amp;" "&amp;J134)</f>
        <v/>
      </c>
      <c r="G134" s="94" t="inlineStr">
        <is>
          <t>Moreno</t>
        </is>
      </c>
      <c r="H134" s="94" t="inlineStr">
        <is>
          <t>Cárdenas</t>
        </is>
      </c>
      <c r="I134" s="94" t="inlineStr">
        <is>
          <t>Emanuel</t>
        </is>
      </c>
      <c r="J134" s="97" t="n"/>
      <c r="K134" s="98">
        <f>IF(SUM(O134:S134)=0, "", ROUND(((O134*3+P134*3+Q134*3+R134*3+S134*1)/13)*5,0))</f>
        <v/>
      </c>
      <c r="L134" s="99">
        <f>IF(OR($C134="",K134=""),"",COUNTIFS($C$4:$C$1500,$C134,K$4:K$1500,"&gt;"&amp;K134)+1)</f>
        <v/>
      </c>
      <c r="M134" s="99">
        <f>IF(OR($C134="",K134=""),"",IF(AND($C134&gt;=1001,$C134&lt;=1005),COUNTIFS($C$4:$C$1500,"&gt;=1001",$C$4:$C$1500,"&lt;=1005",K$4:K$1500,"&gt;"&amp;K134)+1,IF(AND($C134&gt;=1101,$C134&lt;=1105),COUNTIFS($C$4:$C$1500,"&gt;=1101",$C$4:$C$1500,"&lt;=1105",K$4:K$1500,"&gt;"&amp;K134)+1,IF(AND($C134&gt;=901,$C134&lt;=905),COUNTIFS($C$4:$C$1500,"&gt;=901",$C$4:$C$1500,"&lt;=905",K$4:K$1500,"&gt;"&amp;K134)+1,IF(AND($C134&gt;=801,$C134&lt;=805),COUNTIFS($C$4:$C$1500,"&gt;=801",$C$4:$C$1500,"&lt;=805",K$4:K$1500,"&gt;"&amp;K134)+1,IF(AND($C134&gt;=701,$C134&lt;=705),COUNTIFS($C$4:$C$1500,"&gt;=701",$C$4:$C$1500,"&lt;=705",K$4:K$1500,"&gt;"&amp;K134)+1,IF(AND($C134&gt;=601,$C134&lt;=606),COUNTIFS($C$4:$C$1500,"&gt;=601",$C$4:$C$1500,"&lt;=606",K$4:K$1500,"&gt;"&amp;K134)+1,"")))))))</f>
        <v/>
      </c>
      <c r="N134" s="99">
        <f>IF(OR($C134="",K134=""),"",IF(OR(AND($C134&gt;=1001,$C134&lt;=1005),AND($C134&gt;=1101,$C134&lt;=1105)),COUNTIFS($C$4:$C$1500,"&gt;=1001",$C$4:$C$1500,"&lt;=1005",K$4:K$1500,"&gt;"&amp;K134)+COUNTIFS($C$4:$C$1500,"&gt;=1101",$C$4:$C$1500,"&lt;=1105",K$4:K$1500,"&gt;"&amp;K134)+1,""))</f>
        <v/>
      </c>
      <c r="O134" s="94" t="n">
        <v>27.31</v>
      </c>
      <c r="P134" s="94" t="n">
        <v>54.17</v>
      </c>
      <c r="Q134" s="94" t="n">
        <v>36.3</v>
      </c>
      <c r="R134" s="94" t="n">
        <v>35</v>
      </c>
      <c r="S134" s="94" t="n">
        <v>65</v>
      </c>
      <c r="T134" s="99">
        <f>IF(AND(O134&gt;0,O134&lt;36),1,IF(AND(O134&gt;=36,O134&lt;51),2,IF(AND(O134&gt;=51,O134&lt;71),3,IF(AND(O134&gt;=71,O134&lt;=100),4,))))</f>
        <v/>
      </c>
      <c r="U134" s="99">
        <f>IF(AND(P134&gt;0,P134&lt;41),1,IF(AND(P134&gt;=41,P134&lt;56),2,IF(AND(P134&gt;=56,P134&lt;71),3,IF(AND(P134&gt;=71,P134&lt;=100),4,))))</f>
        <v/>
      </c>
      <c r="V134" s="99">
        <f>IF(AND(Q134&gt;0,Q134&lt;41),1,IF(AND(Q134&gt;=41,Q134&lt;56),2,IF(AND(Q134&gt;=56,Q134&lt;71),3,IF(AND(Q134&gt;=71,Q134&lt;=100),4,))))</f>
        <v/>
      </c>
      <c r="W134" s="99">
        <f>IF(AND(R134&gt;0,R134&lt;36),1,IF(AND(R134&gt;=36,R134&lt;51),2,IF(AND(R134&gt;=51,R134&lt;66),3,IF(AND(R134&gt;=66,R134&lt;=100),4,))))</f>
        <v/>
      </c>
      <c r="X134" s="100">
        <f>IF(AND(S134&gt;0,S134&lt;37),1,IF(AND(S134&gt;=37,S134&lt;58),2,IF(AND(S134&gt;=58,S134&lt;71),3,IF(AND(S134&gt;=71,S134&lt;=100),4,))))</f>
        <v/>
      </c>
      <c r="Y134" s="101">
        <f>IF(SUM(AC134:AG134)=0, "", ROUND(((AC134*3+AD134*3+AE134*3+AF134*3+AG134*1)/13)*5,0))</f>
        <v/>
      </c>
      <c r="Z134" s="99">
        <f>IF(OR($C134="",Y134=""),"",COUNTIFS($C$4:$C$1500,$C134,Y$4:Y$1500,"&gt;"&amp;Y134)+1)</f>
        <v/>
      </c>
      <c r="AA134" s="99">
        <f>IF(OR($C134="",Y134=""),"",IF(AND($C134&gt;=1001,$C134&lt;=1005),COUNTIFS($C$4:$C$1500,"&gt;=1001",$C$4:$C$1500,"&lt;=1005",Y$4:Y$1500,"&gt;"&amp;Y134)+1,IF(AND($C134&gt;=1101,$C134&lt;=1105),COUNTIFS($C$4:$C$1500,"&gt;=1101",$C$4:$C$1500,"&lt;=1105",Y$4:Y$1500,"&gt;"&amp;Y134)+1,IF(AND($C134&gt;=901,$C134&lt;=905),COUNTIFS($C$4:$C$1500,"&gt;=901",$C$4:$C$1500,"&lt;=905",Y$4:Y$1500,"&gt;"&amp;Y134)+1,IF(AND($C134&gt;=801,$C134&lt;=805),COUNTIFS($C$4:$C$1500,"&gt;=801",$C$4:$C$1500,"&lt;=805",Y$4:Y$1500,"&gt;"&amp;Y134)+1,IF(AND($C134&gt;=701,$C134&lt;=705),COUNTIFS($C$4:$C$1500,"&gt;=701",$C$4:$C$1500,"&lt;=705",Y$4:Y$1500,"&gt;"&amp;Y134)+1,IF(AND($C134&gt;=601,$C134&lt;=606),COUNTIFS($C$4:$C$1500,"&gt;=601",$C$4:$C$1500,"&lt;=606",Y$4:Y$1500,"&gt;"&amp;Y134)+1,"")))))))</f>
        <v/>
      </c>
      <c r="AB134" s="99">
        <f>IF(OR($C134="",Y134=""),"",IF(OR(AND($C134&gt;=1001,$C134&lt;=1005),AND($C134&gt;=1101,$C134&lt;=1105)),COUNTIFS($C$4:$C$1500,"&gt;=1001",$C$4:$C$1500,"&lt;=1005",Y$4:Y$1500,"&gt;"&amp;Y134)+COUNTIFS($C$4:$C$1500,"&gt;=1101",$C$4:$C$1500,"&lt;=1105",Y$4:Y$1500,"&gt;"&amp;Y134)+1,""))</f>
        <v/>
      </c>
      <c r="AC134" s="94" t="n">
        <v>76.5</v>
      </c>
      <c r="AD134" s="94" t="n">
        <v>87.14</v>
      </c>
      <c r="AE134" s="94" t="n">
        <v>63.13</v>
      </c>
      <c r="AF134" s="94" t="n">
        <v>78.75</v>
      </c>
      <c r="AG134" s="94" t="n">
        <v>52.71</v>
      </c>
      <c r="AH134" s="99">
        <f>IF(AND(AC134&gt;0,AC134&lt;36),1,IF(AND(AC134&gt;=36,AC134&lt;51),2,IF(AND(AC134&gt;=51,AC134&lt;71),3,IF(AND(AC134&gt;=71,AC134&lt;=100),4,))))</f>
        <v/>
      </c>
      <c r="AI134" s="99">
        <f>IF(AND(AD134&gt;0,AD134&lt;41),1,IF(AND(AD134&gt;=41,AD134&lt;56),2,IF(AND(AD134&gt;=56,AD134&lt;71),3,IF(AND(AD134&gt;=71,AD134&lt;=100),4,))))</f>
        <v/>
      </c>
      <c r="AJ134" s="99">
        <f>IF(AND(AE134&gt;0,AE134&lt;41),1,IF(AND(AE134&gt;=41,AE134&lt;56),2,IF(AND(AE134&gt;=56,AE134&lt;71),3,IF(AND(AE134&gt;=71,AE134&lt;=100),4,))))</f>
        <v/>
      </c>
      <c r="AK134" s="99">
        <f>IF(AND(AF134&gt;0,AF134&lt;36),1,IF(AND(AF134&gt;=36,AF134&lt;51),2,IF(AND(AF134&gt;=51,AF134&lt;66),3,IF(AND(AF134&gt;=66,AF134&lt;=100),4,))))</f>
        <v/>
      </c>
      <c r="AL134" s="100">
        <f>IF(AND(AG134&gt;0,AG134&lt;37),1,IF(AND(AG134&gt;=37,AG134&lt;58),2,IF(AND(AG134&gt;=58,AG134&lt;71),3,IF(AND(AG134&gt;=71,AG134&lt;=100),4,))))</f>
        <v/>
      </c>
      <c r="AM134" s="101">
        <f>IF((Y134&lt;&gt;"")*(K134&lt;&gt;""),Y134-K134,"")</f>
        <v/>
      </c>
      <c r="AN134" s="99">
        <f>IF((Z134&lt;&gt;"")*(L134&lt;&gt;""),Z134-L134,"")</f>
        <v/>
      </c>
      <c r="AO134" s="99">
        <f>IF((AA134&lt;&gt;"")*(M134&lt;&gt;""),AA134-M134,"")</f>
        <v/>
      </c>
      <c r="AP134" s="99">
        <f>IF((AB134&lt;&gt;"")*(N134&lt;&gt;""),AB134-N134,"")</f>
        <v/>
      </c>
      <c r="AQ134" s="94">
        <f>IF((AC134&lt;&gt;"")*(O134&lt;&gt;""),AC134-O134,"")</f>
        <v/>
      </c>
      <c r="AR134" s="94">
        <f>IF((AD134&lt;&gt;"")*(P134&lt;&gt;""),AD134-P134,"")</f>
        <v/>
      </c>
      <c r="AS134" s="94">
        <f>IF((AE134&lt;&gt;"")*(Q134&lt;&gt;""),AE134-Q134,"")</f>
        <v/>
      </c>
      <c r="AT134" s="94">
        <f>IF((AF134&lt;&gt;"")*(R134&lt;&gt;""),AF134-R134,"")</f>
        <v/>
      </c>
      <c r="AU134" s="94">
        <f>IF((AG134&lt;&gt;"")*(S134&lt;&gt;""),AG134-S134,"")</f>
        <v/>
      </c>
      <c r="AV134" s="99">
        <f>IF((AH134&lt;&gt;"")*(T134&lt;&gt;""),AH134-T134,"")</f>
        <v/>
      </c>
      <c r="AW134" s="99">
        <f>IF((AI134&lt;&gt;"")*(U134&lt;&gt;""),AI134-U134,"")</f>
        <v/>
      </c>
      <c r="AX134" s="99">
        <f>IF((AJ134&lt;&gt;"")*(V134&lt;&gt;""),AJ134-V134,"")</f>
        <v/>
      </c>
      <c r="AY134" s="99">
        <f>IF((AK134&lt;&gt;"")*(W134&lt;&gt;""),AK134-W134,"")</f>
        <v/>
      </c>
      <c r="AZ134" s="102">
        <f>IF((AL134&lt;&gt;"")*(X134&lt;&gt;""),AL134-X134,"")</f>
        <v/>
      </c>
      <c r="BA134" s="50">
        <f>IFERROR(__xludf.dummyfunction("AI(""Actúa como un tutor académico y dirígete personalmente al estudiante "" &amp; I134 &amp; "" "" &amp; J134 &amp; "" "" &amp; G134 &amp; "" "" &amp; H134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AM134 &amp; ""'. Diferencias por área: Matemáticas ("" &amp; AQ134 &amp; ""), Ciencias Natura"&amp;"les ("" &amp; AR134 &amp; ""), Sociales ("" &amp; AS134 &amp; ""), Lectura Crítica ("" &amp; AT134 &amp; "") e Inglés ("" &amp; AU134 &amp; ""). Variación en posición: grupo ("" &amp; AN134 &amp; ""), grado ("" &amp; AO134 &amp; "") y media ("" &amp; AP134 &amp; ""). Puntajes Primer Simulacro: Global "" &amp; K134 &amp; "", Mat "" &amp; "&amp;"O4 &amp; "", Cien "" &amp; P134 &amp; "", Soc "" &amp; Q134 &amp; "", Lec "" &amp; R134 &amp; "", Ing "" &amp; S134 &amp; "". Puntajes Segundo Simulacro: Global "" &amp; Y134 &amp; "", Mat "" &amp; AC134 &amp; "", Cien "" &amp; AD134 &amp; "", Soc "" &amp; AE134 &amp; "", Lec "" &amp; AF134 &amp; "", Ing "" &amp; AG134 &amp; "". Escribe un mensaje motivador"&amp;" y breve (máximo 4 líneas)."")
"),"=AI(""Actúa como un tutor académico y dirígete personalmente al estudiante "" &amp; I134 &amp; "" "" &amp; J134 &amp; "" "" &amp; G134 &amp; "" "" &amp; H134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AM134 &amp; ""'. Diferencias por área: Matemáticas ("" &amp; AQ134 &amp; ""), Ciencias Natur"&amp;"ales ("" &amp; AR134 &amp; ""), Sociales ("" &amp; AS134 &amp; ""), Lectura Crítica ("" &amp; AT134 &amp; "") e Inglés ("" &amp; AU134 &amp; ""). Variación en posición: grupo ("" &amp; AN134 &amp; ""), grado ("" &amp; AO134 &amp; "") y media ("" &amp; AP134 &amp; ""). Puntajes Primer Simulacro: Global "" &amp; K134 &amp; "", Mat "" &amp;"&amp;" O134 &amp; "", Cien "" &amp; P134 &amp; "", Soc "" &amp; Q134 &amp; "", Lec "" &amp; R134 &amp; "", Ing "" &amp; S134 &amp; "". Puntajes Segundo Simulacro: Global "" &amp; Y134 &amp; "", Mat "" &amp; AC134 &amp; "", Cien "" &amp; AD134 &amp; "", Soc "" &amp; AE134 &amp; "", Lec "" &amp; AF134 &amp; "", Ing "" &amp; AG134 &amp; "". Escribe un mensaje motivado"&amp;"r y breve (máximo 4 líneas)."")
")</f>
        <v/>
      </c>
    </row>
    <row r="135" ht="15.75" customHeight="1" s="42">
      <c r="A135" s="93" t="n"/>
      <c r="B135" s="94" t="inlineStr">
        <is>
          <t>Bachillerato</t>
        </is>
      </c>
      <c r="C135" s="94" t="n">
        <v>604</v>
      </c>
      <c r="D135" s="94" t="n"/>
      <c r="E135" s="95" t="n"/>
      <c r="F135" s="96">
        <f>TRIM(G135&amp;" "&amp;H135&amp;" "&amp;I135&amp;" "&amp;J135)</f>
        <v/>
      </c>
      <c r="G135" s="94" t="inlineStr">
        <is>
          <t>Moreno</t>
        </is>
      </c>
      <c r="H135" s="94" t="inlineStr">
        <is>
          <t>Garcia</t>
        </is>
      </c>
      <c r="I135" s="94" t="inlineStr">
        <is>
          <t>Angelo</t>
        </is>
      </c>
      <c r="J135" s="97" t="n"/>
      <c r="K135" s="98">
        <f>IF(SUM(O135:S135)=0, "", ROUND(((O135*3+P135*3+Q135*3+R135*3+S135*1)/13)*5,0))</f>
        <v/>
      </c>
      <c r="L135" s="99">
        <f>IF(OR($C135="",K135=""),"",COUNTIFS($C$4:$C$1500,$C135,K$4:K$1500,"&gt;"&amp;K135)+1)</f>
        <v/>
      </c>
      <c r="M135" s="99">
        <f>IF(OR($C135="",K135=""),"",IF(AND($C135&gt;=1001,$C135&lt;=1005),COUNTIFS($C$4:$C$1500,"&gt;=1001",$C$4:$C$1500,"&lt;=1005",K$4:K$1500,"&gt;"&amp;K135)+1,IF(AND($C135&gt;=1101,$C135&lt;=1105),COUNTIFS($C$4:$C$1500,"&gt;=1101",$C$4:$C$1500,"&lt;=1105",K$4:K$1500,"&gt;"&amp;K135)+1,IF(AND($C135&gt;=901,$C135&lt;=905),COUNTIFS($C$4:$C$1500,"&gt;=901",$C$4:$C$1500,"&lt;=905",K$4:K$1500,"&gt;"&amp;K135)+1,IF(AND($C135&gt;=801,$C135&lt;=805),COUNTIFS($C$4:$C$1500,"&gt;=801",$C$4:$C$1500,"&lt;=805",K$4:K$1500,"&gt;"&amp;K135)+1,IF(AND($C135&gt;=701,$C135&lt;=705),COUNTIFS($C$4:$C$1500,"&gt;=701",$C$4:$C$1500,"&lt;=705",K$4:K$1500,"&gt;"&amp;K135)+1,IF(AND($C135&gt;=601,$C135&lt;=606),COUNTIFS($C$4:$C$1500,"&gt;=601",$C$4:$C$1500,"&lt;=606",K$4:K$1500,"&gt;"&amp;K135)+1,"")))))))</f>
        <v/>
      </c>
      <c r="N135" s="99">
        <f>IF(OR($C135="",K135=""),"",IF(OR(AND($C135&gt;=1001,$C135&lt;=1005),AND($C135&gt;=1101,$C135&lt;=1105)),COUNTIFS($C$4:$C$1500,"&gt;=1001",$C$4:$C$1500,"&lt;=1005",K$4:K$1500,"&gt;"&amp;K135)+COUNTIFS($C$4:$C$1500,"&gt;=1101",$C$4:$C$1500,"&lt;=1105",K$4:K$1500,"&gt;"&amp;K135)+1,""))</f>
        <v/>
      </c>
      <c r="O135" s="94" t="n">
        <v>76.16</v>
      </c>
      <c r="P135" s="94" t="n">
        <v>75.34999999999999</v>
      </c>
      <c r="Q135" s="94" t="n">
        <v>63.78</v>
      </c>
      <c r="R135" s="94" t="n">
        <v>60</v>
      </c>
      <c r="S135" s="94" t="n">
        <v>45</v>
      </c>
      <c r="T135" s="99">
        <f>IF(AND(O135&gt;0,O135&lt;36),1,IF(AND(O135&gt;=36,O135&lt;51),2,IF(AND(O135&gt;=51,O135&lt;71),3,IF(AND(O135&gt;=71,O135&lt;=100),4,))))</f>
        <v/>
      </c>
      <c r="U135" s="99">
        <f>IF(AND(P135&gt;0,P135&lt;41),1,IF(AND(P135&gt;=41,P135&lt;56),2,IF(AND(P135&gt;=56,P135&lt;71),3,IF(AND(P135&gt;=71,P135&lt;=100),4,))))</f>
        <v/>
      </c>
      <c r="V135" s="99">
        <f>IF(AND(Q135&gt;0,Q135&lt;41),1,IF(AND(Q135&gt;=41,Q135&lt;56),2,IF(AND(Q135&gt;=56,Q135&lt;71),3,IF(AND(Q135&gt;=71,Q135&lt;=100),4,))))</f>
        <v/>
      </c>
      <c r="W135" s="99">
        <f>IF(AND(R135&gt;0,R135&lt;36),1,IF(AND(R135&gt;=36,R135&lt;51),2,IF(AND(R135&gt;=51,R135&lt;66),3,IF(AND(R135&gt;=66,R135&lt;=100),4,))))</f>
        <v/>
      </c>
      <c r="X135" s="100">
        <f>IF(AND(S135&gt;0,S135&lt;37),1,IF(AND(S135&gt;=37,S135&lt;58),2,IF(AND(S135&gt;=58,S135&lt;71),3,IF(AND(S135&gt;=71,S135&lt;=100),4,))))</f>
        <v/>
      </c>
      <c r="Y135" s="101">
        <f>IF(SUM(AC135:AG135)=0, "", ROUND(((AC135*3+AD135*3+AE135*3+AF135*3+AG135*1)/13)*5,0))</f>
        <v/>
      </c>
      <c r="Z135" s="99">
        <f>IF(OR($C135="",Y135=""),"",COUNTIFS($C$4:$C$1500,$C135,Y$4:Y$1500,"&gt;"&amp;Y135)+1)</f>
        <v/>
      </c>
      <c r="AA135" s="99">
        <f>IF(OR($C135="",Y135=""),"",IF(AND($C135&gt;=1001,$C135&lt;=1005),COUNTIFS($C$4:$C$1500,"&gt;=1001",$C$4:$C$1500,"&lt;=1005",Y$4:Y$1500,"&gt;"&amp;Y135)+1,IF(AND($C135&gt;=1101,$C135&lt;=1105),COUNTIFS($C$4:$C$1500,"&gt;=1101",$C$4:$C$1500,"&lt;=1105",Y$4:Y$1500,"&gt;"&amp;Y135)+1,IF(AND($C135&gt;=901,$C135&lt;=905),COUNTIFS($C$4:$C$1500,"&gt;=901",$C$4:$C$1500,"&lt;=905",Y$4:Y$1500,"&gt;"&amp;Y135)+1,IF(AND($C135&gt;=801,$C135&lt;=805),COUNTIFS($C$4:$C$1500,"&gt;=801",$C$4:$C$1500,"&lt;=805",Y$4:Y$1500,"&gt;"&amp;Y135)+1,IF(AND($C135&gt;=701,$C135&lt;=705),COUNTIFS($C$4:$C$1500,"&gt;=701",$C$4:$C$1500,"&lt;=705",Y$4:Y$1500,"&gt;"&amp;Y135)+1,IF(AND($C135&gt;=601,$C135&lt;=606),COUNTIFS($C$4:$C$1500,"&gt;=601",$C$4:$C$1500,"&lt;=606",Y$4:Y$1500,"&gt;"&amp;Y135)+1,"")))))))</f>
        <v/>
      </c>
      <c r="AB135" s="99">
        <f>IF(OR($C135="",Y135=""),"",IF(OR(AND($C135&gt;=1001,$C135&lt;=1005),AND($C135&gt;=1101,$C135&lt;=1105)),COUNTIFS($C$4:$C$1500,"&gt;=1001",$C$4:$C$1500,"&lt;=1005",Y$4:Y$1500,"&gt;"&amp;Y135)+COUNTIFS($C$4:$C$1500,"&gt;=1101",$C$4:$C$1500,"&lt;=1105",Y$4:Y$1500,"&gt;"&amp;Y135)+1,""))</f>
        <v/>
      </c>
      <c r="AC135" s="94" t="n">
        <v>85.5</v>
      </c>
      <c r="AD135" s="94" t="n">
        <v>74.29000000000001</v>
      </c>
      <c r="AE135" s="94" t="n">
        <v>63.75</v>
      </c>
      <c r="AF135" s="94" t="n">
        <v>74.38</v>
      </c>
      <c r="AG135" s="94" t="n">
        <v>67.08</v>
      </c>
      <c r="AH135" s="99">
        <f>IF(AND(AC135&gt;0,AC135&lt;36),1,IF(AND(AC135&gt;=36,AC135&lt;51),2,IF(AND(AC135&gt;=51,AC135&lt;71),3,IF(AND(AC135&gt;=71,AC135&lt;=100),4,))))</f>
        <v/>
      </c>
      <c r="AI135" s="99">
        <f>IF(AND(AD135&gt;0,AD135&lt;41),1,IF(AND(AD135&gt;=41,AD135&lt;56),2,IF(AND(AD135&gt;=56,AD135&lt;71),3,IF(AND(AD135&gt;=71,AD135&lt;=100),4,))))</f>
        <v/>
      </c>
      <c r="AJ135" s="99">
        <f>IF(AND(AE135&gt;0,AE135&lt;41),1,IF(AND(AE135&gt;=41,AE135&lt;56),2,IF(AND(AE135&gt;=56,AE135&lt;71),3,IF(AND(AE135&gt;=71,AE135&lt;=100),4,))))</f>
        <v/>
      </c>
      <c r="AK135" s="99">
        <f>IF(AND(AF135&gt;0,AF135&lt;36),1,IF(AND(AF135&gt;=36,AF135&lt;51),2,IF(AND(AF135&gt;=51,AF135&lt;66),3,IF(AND(AF135&gt;=66,AF135&lt;=100),4,))))</f>
        <v/>
      </c>
      <c r="AL135" s="100">
        <f>IF(AND(AG135&gt;0,AG135&lt;37),1,IF(AND(AG135&gt;=37,AG135&lt;58),2,IF(AND(AG135&gt;=58,AG135&lt;71),3,IF(AND(AG135&gt;=71,AG135&lt;=100),4,))))</f>
        <v/>
      </c>
      <c r="AM135" s="101">
        <f>IF((Y135&lt;&gt;"")*(K135&lt;&gt;""),Y135-K135,"")</f>
        <v/>
      </c>
      <c r="AN135" s="99">
        <f>IF((Z135&lt;&gt;"")*(L135&lt;&gt;""),Z135-L135,"")</f>
        <v/>
      </c>
      <c r="AO135" s="99">
        <f>IF((AA135&lt;&gt;"")*(M135&lt;&gt;""),AA135-M135,"")</f>
        <v/>
      </c>
      <c r="AP135" s="99">
        <f>IF((AB135&lt;&gt;"")*(N135&lt;&gt;""),AB135-N135,"")</f>
        <v/>
      </c>
      <c r="AQ135" s="94">
        <f>IF((AC135&lt;&gt;"")*(O135&lt;&gt;""),AC135-O135,"")</f>
        <v/>
      </c>
      <c r="AR135" s="94">
        <f>IF((AD135&lt;&gt;"")*(P135&lt;&gt;""),AD135-P135,"")</f>
        <v/>
      </c>
      <c r="AS135" s="94">
        <f>IF((AE135&lt;&gt;"")*(Q135&lt;&gt;""),AE135-Q135,"")</f>
        <v/>
      </c>
      <c r="AT135" s="94">
        <f>IF((AF135&lt;&gt;"")*(R135&lt;&gt;""),AF135-R135,"")</f>
        <v/>
      </c>
      <c r="AU135" s="94">
        <f>IF((AG135&lt;&gt;"")*(S135&lt;&gt;""),AG135-S135,"")</f>
        <v/>
      </c>
      <c r="AV135" s="99">
        <f>IF((AH135&lt;&gt;"")*(T135&lt;&gt;""),AH135-T135,"")</f>
        <v/>
      </c>
      <c r="AW135" s="99">
        <f>IF((AI135&lt;&gt;"")*(U135&lt;&gt;""),AI135-U135,"")</f>
        <v/>
      </c>
      <c r="AX135" s="99">
        <f>IF((AJ135&lt;&gt;"")*(V135&lt;&gt;""),AJ135-V135,"")</f>
        <v/>
      </c>
      <c r="AY135" s="99">
        <f>IF((AK135&lt;&gt;"")*(W135&lt;&gt;""),AK135-W135,"")</f>
        <v/>
      </c>
      <c r="AZ135" s="102">
        <f>IF((AL135&lt;&gt;"")*(X135&lt;&gt;""),AL135-X135,"")</f>
        <v/>
      </c>
      <c r="BA135" s="50">
        <f>IFERROR(__xludf.dummyfunction("AI(""Actúa como un tutor académico y dirígete personalmente al estudiante "" &amp; I135 &amp; "" "" &amp; J135 &amp; "" "" &amp; G135 &amp; "" "" &amp; H135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AM135 &amp; ""'. Diferencias por área: Matemáticas ("" &amp; AQ135 &amp; ""), Ciencias Natura"&amp;"les ("" &amp; AR135 &amp; ""), Sociales ("" &amp; AS135 &amp; ""), Lectura Crítica ("" &amp; AT135 &amp; "") e Inglés ("" &amp; AU135 &amp; ""). Variación en posición: grupo ("" &amp; AN135 &amp; ""), grado ("" &amp; AO135 &amp; "") y media ("" &amp; AP135 &amp; ""). Puntajes Primer Simulacro: Global "" &amp; K135 &amp; "", Mat "" &amp; "&amp;"O4 &amp; "", Cien "" &amp; P135 &amp; "", Soc "" &amp; Q135 &amp; "", Lec "" &amp; R135 &amp; "", Ing "" &amp; S135 &amp; "". Puntajes Segundo Simulacro: Global "" &amp; Y135 &amp; "", Mat "" &amp; AC135 &amp; "", Cien "" &amp; AD135 &amp; "", Soc "" &amp; AE135 &amp; "", Lec "" &amp; AF135 &amp; "", Ing "" &amp; AG135 &amp; "". Escribe un mensaje motivador"&amp;" y breve (máximo 4 líneas)."")
"),"=AI(""Actúa como un tutor académico y dirígete personalmente al estudiante "" &amp; I135 &amp; "" "" &amp; J135 &amp; "" "" &amp; G135 &amp; "" "" &amp; H135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AM135 &amp; ""'. Diferencias por área: Matemáticas ("" &amp; AQ135 &amp; ""), Ciencias Natur"&amp;"ales ("" &amp; AR135 &amp; ""), Sociales ("" &amp; AS135 &amp; ""), Lectura Crítica ("" &amp; AT135 &amp; "") e Inglés ("" &amp; AU135 &amp; ""). Variación en posición: grupo ("" &amp; AN135 &amp; ""), grado ("" &amp; AO135 &amp; "") y media ("" &amp; AP135 &amp; ""). Puntajes Primer Simulacro: Global "" &amp; K135 &amp; "", Mat "" &amp;"&amp;" O135 &amp; "", Cien "" &amp; P135 &amp; "", Soc "" &amp; Q135 &amp; "", Lec "" &amp; R135 &amp; "", Ing "" &amp; S135 &amp; "". Puntajes Segundo Simulacro: Global "" &amp; Y135 &amp; "", Mat "" &amp; AC135 &amp; "", Cien "" &amp; AD135 &amp; "", Soc "" &amp; AE135 &amp; "", Lec "" &amp; AF135 &amp; "", Ing "" &amp; AG135 &amp; "". Escribe un mensaje motivado"&amp;"r y breve (máximo 4 líneas)."")
")</f>
        <v/>
      </c>
    </row>
    <row r="136" ht="15.75" customHeight="1" s="42">
      <c r="A136" s="93" t="n"/>
      <c r="B136" s="94" t="inlineStr">
        <is>
          <t>Bachillerato</t>
        </is>
      </c>
      <c r="C136" s="94" t="n">
        <v>604</v>
      </c>
      <c r="D136" s="94" t="n"/>
      <c r="E136" s="95" t="n"/>
      <c r="F136" s="96">
        <f>TRIM(G136&amp;" "&amp;H136&amp;" "&amp;I136&amp;" "&amp;J136)</f>
        <v/>
      </c>
      <c r="G136" s="94" t="inlineStr">
        <is>
          <t>Oquendo</t>
        </is>
      </c>
      <c r="H136" s="94" t="inlineStr">
        <is>
          <t>Figueroa</t>
        </is>
      </c>
      <c r="I136" s="94" t="inlineStr">
        <is>
          <t>Mariángel</t>
        </is>
      </c>
      <c r="J136" s="97" t="n"/>
      <c r="K136" s="98">
        <f>IF(SUM(O136:S136)=0, "", ROUND(((O136*3+P136*3+Q136*3+R136*3+S136*1)/13)*5,0))</f>
        <v/>
      </c>
      <c r="L136" s="99">
        <f>IF(OR($C136="",K136=""),"",COUNTIFS($C$4:$C$1500,$C136,K$4:K$1500,"&gt;"&amp;K136)+1)</f>
        <v/>
      </c>
      <c r="M136" s="99">
        <f>IF(OR($C136="",K136=""),"",IF(AND($C136&gt;=1001,$C136&lt;=1005),COUNTIFS($C$4:$C$1500,"&gt;=1001",$C$4:$C$1500,"&lt;=1005",K$4:K$1500,"&gt;"&amp;K136)+1,IF(AND($C136&gt;=1101,$C136&lt;=1105),COUNTIFS($C$4:$C$1500,"&gt;=1101",$C$4:$C$1500,"&lt;=1105",K$4:K$1500,"&gt;"&amp;K136)+1,IF(AND($C136&gt;=901,$C136&lt;=905),COUNTIFS($C$4:$C$1500,"&gt;=901",$C$4:$C$1500,"&lt;=905",K$4:K$1500,"&gt;"&amp;K136)+1,IF(AND($C136&gt;=801,$C136&lt;=805),COUNTIFS($C$4:$C$1500,"&gt;=801",$C$4:$C$1500,"&lt;=805",K$4:K$1500,"&gt;"&amp;K136)+1,IF(AND($C136&gt;=701,$C136&lt;=705),COUNTIFS($C$4:$C$1500,"&gt;=701",$C$4:$C$1500,"&lt;=705",K$4:K$1500,"&gt;"&amp;K136)+1,IF(AND($C136&gt;=601,$C136&lt;=606),COUNTIFS($C$4:$C$1500,"&gt;=601",$C$4:$C$1500,"&lt;=606",K$4:K$1500,"&gt;"&amp;K136)+1,"")))))))</f>
        <v/>
      </c>
      <c r="N136" s="99">
        <f>IF(OR($C136="",K136=""),"",IF(OR(AND($C136&gt;=1001,$C136&lt;=1005),AND($C136&gt;=1101,$C136&lt;=1105)),COUNTIFS($C$4:$C$1500,"&gt;=1001",$C$4:$C$1500,"&lt;=1005",K$4:K$1500,"&gt;"&amp;K136)+COUNTIFS($C$4:$C$1500,"&gt;=1101",$C$4:$C$1500,"&lt;=1105",K$4:K$1500,"&gt;"&amp;K136)+1,""))</f>
        <v/>
      </c>
      <c r="O136" s="94" t="n">
        <v>54.1</v>
      </c>
      <c r="P136" s="94" t="n">
        <v>39.51</v>
      </c>
      <c r="Q136" s="94" t="n">
        <v>30.42</v>
      </c>
      <c r="R136" s="94" t="n">
        <v>20</v>
      </c>
      <c r="S136" s="94" t="n">
        <v>25</v>
      </c>
      <c r="T136" s="99">
        <f>IF(AND(O136&gt;0,O136&lt;36),1,IF(AND(O136&gt;=36,O136&lt;51),2,IF(AND(O136&gt;=51,O136&lt;71),3,IF(AND(O136&gt;=71,O136&lt;=100),4,))))</f>
        <v/>
      </c>
      <c r="U136" s="99">
        <f>IF(AND(P136&gt;0,P136&lt;41),1,IF(AND(P136&gt;=41,P136&lt;56),2,IF(AND(P136&gt;=56,P136&lt;71),3,IF(AND(P136&gt;=71,P136&lt;=100),4,))))</f>
        <v/>
      </c>
      <c r="V136" s="99">
        <f>IF(AND(Q136&gt;0,Q136&lt;41),1,IF(AND(Q136&gt;=41,Q136&lt;56),2,IF(AND(Q136&gt;=56,Q136&lt;71),3,IF(AND(Q136&gt;=71,Q136&lt;=100),4,))))</f>
        <v/>
      </c>
      <c r="W136" s="99">
        <f>IF(AND(R136&gt;0,R136&lt;36),1,IF(AND(R136&gt;=36,R136&lt;51),2,IF(AND(R136&gt;=51,R136&lt;66),3,IF(AND(R136&gt;=66,R136&lt;=100),4,))))</f>
        <v/>
      </c>
      <c r="X136" s="100">
        <f>IF(AND(S136&gt;0,S136&lt;37),1,IF(AND(S136&gt;=37,S136&lt;58),2,IF(AND(S136&gt;=58,S136&lt;71),3,IF(AND(S136&gt;=71,S136&lt;=100),4,))))</f>
        <v/>
      </c>
      <c r="Y136" s="101">
        <f>IF(SUM(AC136:AG136)=0, "", ROUND(((AC136*3+AD136*3+AE136*3+AF136*3+AG136*1)/13)*5,0))</f>
        <v/>
      </c>
      <c r="Z136" s="99">
        <f>IF(OR($C136="",Y136=""),"",COUNTIFS($C$4:$C$1500,$C136,Y$4:Y$1500,"&gt;"&amp;Y136)+1)</f>
        <v/>
      </c>
      <c r="AA136" s="99">
        <f>IF(OR($C136="",Y136=""),"",IF(AND($C136&gt;=1001,$C136&lt;=1005),COUNTIFS($C$4:$C$1500,"&gt;=1001",$C$4:$C$1500,"&lt;=1005",Y$4:Y$1500,"&gt;"&amp;Y136)+1,IF(AND($C136&gt;=1101,$C136&lt;=1105),COUNTIFS($C$4:$C$1500,"&gt;=1101",$C$4:$C$1500,"&lt;=1105",Y$4:Y$1500,"&gt;"&amp;Y136)+1,IF(AND($C136&gt;=901,$C136&lt;=905),COUNTIFS($C$4:$C$1500,"&gt;=901",$C$4:$C$1500,"&lt;=905",Y$4:Y$1500,"&gt;"&amp;Y136)+1,IF(AND($C136&gt;=801,$C136&lt;=805),COUNTIFS($C$4:$C$1500,"&gt;=801",$C$4:$C$1500,"&lt;=805",Y$4:Y$1500,"&gt;"&amp;Y136)+1,IF(AND($C136&gt;=701,$C136&lt;=705),COUNTIFS($C$4:$C$1500,"&gt;=701",$C$4:$C$1500,"&lt;=705",Y$4:Y$1500,"&gt;"&amp;Y136)+1,IF(AND($C136&gt;=601,$C136&lt;=606),COUNTIFS($C$4:$C$1500,"&gt;=601",$C$4:$C$1500,"&lt;=606",Y$4:Y$1500,"&gt;"&amp;Y136)+1,"")))))))</f>
        <v/>
      </c>
      <c r="AB136" s="99">
        <f>IF(OR($C136="",Y136=""),"",IF(OR(AND($C136&gt;=1001,$C136&lt;=1005),AND($C136&gt;=1101,$C136&lt;=1105)),COUNTIFS($C$4:$C$1500,"&gt;=1001",$C$4:$C$1500,"&lt;=1005",Y$4:Y$1500,"&gt;"&amp;Y136)+COUNTIFS($C$4:$C$1500,"&gt;=1101",$C$4:$C$1500,"&lt;=1105",Y$4:Y$1500,"&gt;"&amp;Y136)+1,""))</f>
        <v/>
      </c>
      <c r="AC136" s="94" t="n">
        <v>67.5</v>
      </c>
      <c r="AD136" s="94" t="n">
        <v>27.14</v>
      </c>
      <c r="AE136" s="94" t="n">
        <v>50.75</v>
      </c>
      <c r="AF136" s="94" t="n">
        <v>39.38</v>
      </c>
      <c r="AG136" s="94" t="n">
        <v>47.92</v>
      </c>
      <c r="AH136" s="99">
        <f>IF(AND(AC136&gt;0,AC136&lt;36),1,IF(AND(AC136&gt;=36,AC136&lt;51),2,IF(AND(AC136&gt;=51,AC136&lt;71),3,IF(AND(AC136&gt;=71,AC136&lt;=100),4,))))</f>
        <v/>
      </c>
      <c r="AI136" s="99">
        <f>IF(AND(AD136&gt;0,AD136&lt;41),1,IF(AND(AD136&gt;=41,AD136&lt;56),2,IF(AND(AD136&gt;=56,AD136&lt;71),3,IF(AND(AD136&gt;=71,AD136&lt;=100),4,))))</f>
        <v/>
      </c>
      <c r="AJ136" s="99">
        <f>IF(AND(AE136&gt;0,AE136&lt;41),1,IF(AND(AE136&gt;=41,AE136&lt;56),2,IF(AND(AE136&gt;=56,AE136&lt;71),3,IF(AND(AE136&gt;=71,AE136&lt;=100),4,))))</f>
        <v/>
      </c>
      <c r="AK136" s="99">
        <f>IF(AND(AF136&gt;0,AF136&lt;36),1,IF(AND(AF136&gt;=36,AF136&lt;51),2,IF(AND(AF136&gt;=51,AF136&lt;66),3,IF(AND(AF136&gt;=66,AF136&lt;=100),4,))))</f>
        <v/>
      </c>
      <c r="AL136" s="100">
        <f>IF(AND(AG136&gt;0,AG136&lt;37),1,IF(AND(AG136&gt;=37,AG136&lt;58),2,IF(AND(AG136&gt;=58,AG136&lt;71),3,IF(AND(AG136&gt;=71,AG136&lt;=100),4,))))</f>
        <v/>
      </c>
      <c r="AM136" s="101">
        <f>IF((Y136&lt;&gt;"")*(K136&lt;&gt;""),Y136-K136,"")</f>
        <v/>
      </c>
      <c r="AN136" s="99">
        <f>IF((Z136&lt;&gt;"")*(L136&lt;&gt;""),Z136-L136,"")</f>
        <v/>
      </c>
      <c r="AO136" s="99">
        <f>IF((AA136&lt;&gt;"")*(M136&lt;&gt;""),AA136-M136,"")</f>
        <v/>
      </c>
      <c r="AP136" s="99">
        <f>IF((AB136&lt;&gt;"")*(N136&lt;&gt;""),AB136-N136,"")</f>
        <v/>
      </c>
      <c r="AQ136" s="94">
        <f>IF((AC136&lt;&gt;"")*(O136&lt;&gt;""),AC136-O136,"")</f>
        <v/>
      </c>
      <c r="AR136" s="94">
        <f>IF((AD136&lt;&gt;"")*(P136&lt;&gt;""),AD136-P136,"")</f>
        <v/>
      </c>
      <c r="AS136" s="94">
        <f>IF((AE136&lt;&gt;"")*(Q136&lt;&gt;""),AE136-Q136,"")</f>
        <v/>
      </c>
      <c r="AT136" s="94">
        <f>IF((AF136&lt;&gt;"")*(R136&lt;&gt;""),AF136-R136,"")</f>
        <v/>
      </c>
      <c r="AU136" s="94">
        <f>IF((AG136&lt;&gt;"")*(S136&lt;&gt;""),AG136-S136,"")</f>
        <v/>
      </c>
      <c r="AV136" s="99">
        <f>IF((AH136&lt;&gt;"")*(T136&lt;&gt;""),AH136-T136,"")</f>
        <v/>
      </c>
      <c r="AW136" s="99">
        <f>IF((AI136&lt;&gt;"")*(U136&lt;&gt;""),AI136-U136,"")</f>
        <v/>
      </c>
      <c r="AX136" s="99">
        <f>IF((AJ136&lt;&gt;"")*(V136&lt;&gt;""),AJ136-V136,"")</f>
        <v/>
      </c>
      <c r="AY136" s="99">
        <f>IF((AK136&lt;&gt;"")*(W136&lt;&gt;""),AK136-W136,"")</f>
        <v/>
      </c>
      <c r="AZ136" s="102">
        <f>IF((AL136&lt;&gt;"")*(X136&lt;&gt;""),AL136-X136,"")</f>
        <v/>
      </c>
      <c r="BA136" s="50">
        <f>IFERROR(__xludf.dummyfunction("AI(""Actúa como un tutor académico y dirígete personalmente al estudiante "" &amp; I136 &amp; "" "" &amp; J136 &amp; "" "" &amp; G136 &amp; "" "" &amp; H136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AM136 &amp; ""'. Diferencias por área: Matemáticas ("" &amp; AQ136 &amp; ""), Ciencias Natura"&amp;"les ("" &amp; AR136 &amp; ""), Sociales ("" &amp; AS136 &amp; ""), Lectura Crítica ("" &amp; AT136 &amp; "") e Inglés ("" &amp; AU136 &amp; ""). Variación en posición: grupo ("" &amp; AN136 &amp; ""), grado ("" &amp; AO136 &amp; "") y media ("" &amp; AP136 &amp; ""). Puntajes Primer Simulacro: Global "" &amp; K136 &amp; "", Mat "" &amp; "&amp;"O4 &amp; "", Cien "" &amp; P136 &amp; "", Soc "" &amp; Q136 &amp; "", Lec "" &amp; R136 &amp; "", Ing "" &amp; S136 &amp; "". Puntajes Segundo Simulacro: Global "" &amp; Y136 &amp; "", Mat "" &amp; AC136 &amp; "", Cien "" &amp; AD136 &amp; "", Soc "" &amp; AE136 &amp; "", Lec "" &amp; AF136 &amp; "", Ing "" &amp; AG136 &amp; "". Escribe un mensaje motivador"&amp;" y breve (máximo 4 líneas)."")
"),"=AI(""Actúa como un tutor académico y dirígete personalmente al estudiante "" &amp; I136 &amp; "" "" &amp; J136 &amp; "" "" &amp; G136 &amp; "" "" &amp; H136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AM136 &amp; ""'. Diferencias por área: Matemáticas ("" &amp; AQ136 &amp; ""), Ciencias Natur"&amp;"ales ("" &amp; AR136 &amp; ""), Sociales ("" &amp; AS136 &amp; ""), Lectura Crítica ("" &amp; AT136 &amp; "") e Inglés ("" &amp; AU136 &amp; ""). Variación en posición: grupo ("" &amp; AN136 &amp; ""), grado ("" &amp; AO136 &amp; "") y media ("" &amp; AP136 &amp; ""). Puntajes Primer Simulacro: Global "" &amp; K136 &amp; "", Mat "" &amp;"&amp;" O136 &amp; "", Cien "" &amp; P136 &amp; "", Soc "" &amp; Q136 &amp; "", Lec "" &amp; R136 &amp; "", Ing "" &amp; S136 &amp; "". Puntajes Segundo Simulacro: Global "" &amp; Y136 &amp; "", Mat "" &amp; AC136 &amp; "", Cien "" &amp; AD136 &amp; "", Soc "" &amp; AE136 &amp; "", Lec "" &amp; AF136 &amp; "", Ing "" &amp; AG136 &amp; "". Escribe un mensaje motivado"&amp;"r y breve (máximo 4 líneas)."")
")</f>
        <v/>
      </c>
    </row>
    <row r="137" ht="15.75" customHeight="1" s="42">
      <c r="A137" s="93" t="n"/>
      <c r="B137" s="94" t="inlineStr">
        <is>
          <t>Bachillerato</t>
        </is>
      </c>
      <c r="C137" s="94" t="n">
        <v>604</v>
      </c>
      <c r="D137" s="94" t="n"/>
      <c r="E137" s="95" t="n"/>
      <c r="F137" s="96">
        <f>TRIM(G137&amp;" "&amp;H137&amp;" "&amp;I137&amp;" "&amp;J137)</f>
        <v/>
      </c>
      <c r="G137" s="94" t="inlineStr">
        <is>
          <t>Panesso</t>
        </is>
      </c>
      <c r="H137" s="94" t="inlineStr">
        <is>
          <t>Rivera</t>
        </is>
      </c>
      <c r="I137" s="94" t="inlineStr">
        <is>
          <t>Federico</t>
        </is>
      </c>
      <c r="J137" s="97" t="n"/>
      <c r="K137" s="98">
        <f>IF(SUM(O137:S137)=0, "", ROUND(((O137*3+P137*3+Q137*3+R137*3+S137*1)/13)*5,0))</f>
        <v/>
      </c>
      <c r="L137" s="99">
        <f>IF(OR($C137="",K137=""),"",COUNTIFS($C$4:$C$1500,$C137,K$4:K$1500,"&gt;"&amp;K137)+1)</f>
        <v/>
      </c>
      <c r="M137" s="99">
        <f>IF(OR($C137="",K137=""),"",IF(AND($C137&gt;=1001,$C137&lt;=1005),COUNTIFS($C$4:$C$1500,"&gt;=1001",$C$4:$C$1500,"&lt;=1005",K$4:K$1500,"&gt;"&amp;K137)+1,IF(AND($C137&gt;=1101,$C137&lt;=1105),COUNTIFS($C$4:$C$1500,"&gt;=1101",$C$4:$C$1500,"&lt;=1105",K$4:K$1500,"&gt;"&amp;K137)+1,IF(AND($C137&gt;=901,$C137&lt;=905),COUNTIFS($C$4:$C$1500,"&gt;=901",$C$4:$C$1500,"&lt;=905",K$4:K$1500,"&gt;"&amp;K137)+1,IF(AND($C137&gt;=801,$C137&lt;=805),COUNTIFS($C$4:$C$1500,"&gt;=801",$C$4:$C$1500,"&lt;=805",K$4:K$1500,"&gt;"&amp;K137)+1,IF(AND($C137&gt;=701,$C137&lt;=705),COUNTIFS($C$4:$C$1500,"&gt;=701",$C$4:$C$1500,"&lt;=705",K$4:K$1500,"&gt;"&amp;K137)+1,IF(AND($C137&gt;=601,$C137&lt;=606),COUNTIFS($C$4:$C$1500,"&gt;=601",$C$4:$C$1500,"&lt;=606",K$4:K$1500,"&gt;"&amp;K137)+1,"")))))))</f>
        <v/>
      </c>
      <c r="N137" s="99">
        <f>IF(OR($C137="",K137=""),"",IF(OR(AND($C137&gt;=1001,$C137&lt;=1005),AND($C137&gt;=1101,$C137&lt;=1105)),COUNTIFS($C$4:$C$1500,"&gt;=1001",$C$4:$C$1500,"&lt;=1005",K$4:K$1500,"&gt;"&amp;K137)+COUNTIFS($C$4:$C$1500,"&gt;=1101",$C$4:$C$1500,"&lt;=1105",K$4:K$1500,"&gt;"&amp;K137)+1,""))</f>
        <v/>
      </c>
      <c r="O137" s="94" t="n">
        <v>23.63</v>
      </c>
      <c r="P137" s="94" t="n">
        <v>41.81</v>
      </c>
      <c r="Q137" s="94" t="n">
        <v>52.02</v>
      </c>
      <c r="R137" s="94" t="n">
        <v>60</v>
      </c>
      <c r="S137" s="94" t="n">
        <v>50</v>
      </c>
      <c r="T137" s="99">
        <f>IF(AND(O137&gt;0,O137&lt;36),1,IF(AND(O137&gt;=36,O137&lt;51),2,IF(AND(O137&gt;=51,O137&lt;71),3,IF(AND(O137&gt;=71,O137&lt;=100),4,))))</f>
        <v/>
      </c>
      <c r="U137" s="99">
        <f>IF(AND(P137&gt;0,P137&lt;41),1,IF(AND(P137&gt;=41,P137&lt;56),2,IF(AND(P137&gt;=56,P137&lt;71),3,IF(AND(P137&gt;=71,P137&lt;=100),4,))))</f>
        <v/>
      </c>
      <c r="V137" s="99">
        <f>IF(AND(Q137&gt;0,Q137&lt;41),1,IF(AND(Q137&gt;=41,Q137&lt;56),2,IF(AND(Q137&gt;=56,Q137&lt;71),3,IF(AND(Q137&gt;=71,Q137&lt;=100),4,))))</f>
        <v/>
      </c>
      <c r="W137" s="99">
        <f>IF(AND(R137&gt;0,R137&lt;36),1,IF(AND(R137&gt;=36,R137&lt;51),2,IF(AND(R137&gt;=51,R137&lt;66),3,IF(AND(R137&gt;=66,R137&lt;=100),4,))))</f>
        <v/>
      </c>
      <c r="X137" s="100">
        <f>IF(AND(S137&gt;0,S137&lt;37),1,IF(AND(S137&gt;=37,S137&lt;58),2,IF(AND(S137&gt;=58,S137&lt;71),3,IF(AND(S137&gt;=71,S137&lt;=100),4,))))</f>
        <v/>
      </c>
      <c r="Y137" s="101">
        <f>IF(SUM(AC137:AG137)=0, "", ROUND(((AC137*3+AD137*3+AE137*3+AF137*3+AG137*1)/13)*5,0))</f>
        <v/>
      </c>
      <c r="Z137" s="99">
        <f>IF(OR($C137="",Y137=""),"",COUNTIFS($C$4:$C$1500,$C137,Y$4:Y$1500,"&gt;"&amp;Y137)+1)</f>
        <v/>
      </c>
      <c r="AA137" s="99">
        <f>IF(OR($C137="",Y137=""),"",IF(AND($C137&gt;=1001,$C137&lt;=1005),COUNTIFS($C$4:$C$1500,"&gt;=1001",$C$4:$C$1500,"&lt;=1005",Y$4:Y$1500,"&gt;"&amp;Y137)+1,IF(AND($C137&gt;=1101,$C137&lt;=1105),COUNTIFS($C$4:$C$1500,"&gt;=1101",$C$4:$C$1500,"&lt;=1105",Y$4:Y$1500,"&gt;"&amp;Y137)+1,IF(AND($C137&gt;=901,$C137&lt;=905),COUNTIFS($C$4:$C$1500,"&gt;=901",$C$4:$C$1500,"&lt;=905",Y$4:Y$1500,"&gt;"&amp;Y137)+1,IF(AND($C137&gt;=801,$C137&lt;=805),COUNTIFS($C$4:$C$1500,"&gt;=801",$C$4:$C$1500,"&lt;=805",Y$4:Y$1500,"&gt;"&amp;Y137)+1,IF(AND($C137&gt;=701,$C137&lt;=705),COUNTIFS($C$4:$C$1500,"&gt;=701",$C$4:$C$1500,"&lt;=705",Y$4:Y$1500,"&gt;"&amp;Y137)+1,IF(AND($C137&gt;=601,$C137&lt;=606),COUNTIFS($C$4:$C$1500,"&gt;=601",$C$4:$C$1500,"&lt;=606",Y$4:Y$1500,"&gt;"&amp;Y137)+1,"")))))))</f>
        <v/>
      </c>
      <c r="AB137" s="99">
        <f>IF(OR($C137="",Y137=""),"",IF(OR(AND($C137&gt;=1001,$C137&lt;=1005),AND($C137&gt;=1101,$C137&lt;=1105)),COUNTIFS($C$4:$C$1500,"&gt;=1001",$C$4:$C$1500,"&lt;=1005",Y$4:Y$1500,"&gt;"&amp;Y137)+COUNTIFS($C$4:$C$1500,"&gt;=1101",$C$4:$C$1500,"&lt;=1105",Y$4:Y$1500,"&gt;"&amp;Y137)+1,""))</f>
        <v/>
      </c>
      <c r="AC137" s="94" t="n">
        <v>67.5</v>
      </c>
      <c r="AD137" s="94" t="n">
        <v>87.86</v>
      </c>
      <c r="AE137" s="94" t="n">
        <v>60.5</v>
      </c>
      <c r="AF137" s="94" t="n">
        <v>74.38</v>
      </c>
      <c r="AG137" s="94" t="n">
        <v>67.08</v>
      </c>
      <c r="AH137" s="99">
        <f>IF(AND(AC137&gt;0,AC137&lt;36),1,IF(AND(AC137&gt;=36,AC137&lt;51),2,IF(AND(AC137&gt;=51,AC137&lt;71),3,IF(AND(AC137&gt;=71,AC137&lt;=100),4,))))</f>
        <v/>
      </c>
      <c r="AI137" s="99">
        <f>IF(AND(AD137&gt;0,AD137&lt;41),1,IF(AND(AD137&gt;=41,AD137&lt;56),2,IF(AND(AD137&gt;=56,AD137&lt;71),3,IF(AND(AD137&gt;=71,AD137&lt;=100),4,))))</f>
        <v/>
      </c>
      <c r="AJ137" s="99">
        <f>IF(AND(AE137&gt;0,AE137&lt;41),1,IF(AND(AE137&gt;=41,AE137&lt;56),2,IF(AND(AE137&gt;=56,AE137&lt;71),3,IF(AND(AE137&gt;=71,AE137&lt;=100),4,))))</f>
        <v/>
      </c>
      <c r="AK137" s="99">
        <f>IF(AND(AF137&gt;0,AF137&lt;36),1,IF(AND(AF137&gt;=36,AF137&lt;51),2,IF(AND(AF137&gt;=51,AF137&lt;66),3,IF(AND(AF137&gt;=66,AF137&lt;=100),4,))))</f>
        <v/>
      </c>
      <c r="AL137" s="100">
        <f>IF(AND(AG137&gt;0,AG137&lt;37),1,IF(AND(AG137&gt;=37,AG137&lt;58),2,IF(AND(AG137&gt;=58,AG137&lt;71),3,IF(AND(AG137&gt;=71,AG137&lt;=100),4,))))</f>
        <v/>
      </c>
      <c r="AM137" s="101">
        <f>IF((Y137&lt;&gt;"")*(K137&lt;&gt;""),Y137-K137,"")</f>
        <v/>
      </c>
      <c r="AN137" s="99">
        <f>IF((Z137&lt;&gt;"")*(L137&lt;&gt;""),Z137-L137,"")</f>
        <v/>
      </c>
      <c r="AO137" s="99">
        <f>IF((AA137&lt;&gt;"")*(M137&lt;&gt;""),AA137-M137,"")</f>
        <v/>
      </c>
      <c r="AP137" s="99">
        <f>IF((AB137&lt;&gt;"")*(N137&lt;&gt;""),AB137-N137,"")</f>
        <v/>
      </c>
      <c r="AQ137" s="94">
        <f>IF((AC137&lt;&gt;"")*(O137&lt;&gt;""),AC137-O137,"")</f>
        <v/>
      </c>
      <c r="AR137" s="94">
        <f>IF((AD137&lt;&gt;"")*(P137&lt;&gt;""),AD137-P137,"")</f>
        <v/>
      </c>
      <c r="AS137" s="94">
        <f>IF((AE137&lt;&gt;"")*(Q137&lt;&gt;""),AE137-Q137,"")</f>
        <v/>
      </c>
      <c r="AT137" s="94">
        <f>IF((AF137&lt;&gt;"")*(R137&lt;&gt;""),AF137-R137,"")</f>
        <v/>
      </c>
      <c r="AU137" s="94">
        <f>IF((AG137&lt;&gt;"")*(S137&lt;&gt;""),AG137-S137,"")</f>
        <v/>
      </c>
      <c r="AV137" s="99">
        <f>IF((AH137&lt;&gt;"")*(T137&lt;&gt;""),AH137-T137,"")</f>
        <v/>
      </c>
      <c r="AW137" s="99">
        <f>IF((AI137&lt;&gt;"")*(U137&lt;&gt;""),AI137-U137,"")</f>
        <v/>
      </c>
      <c r="AX137" s="99">
        <f>IF((AJ137&lt;&gt;"")*(V137&lt;&gt;""),AJ137-V137,"")</f>
        <v/>
      </c>
      <c r="AY137" s="99">
        <f>IF((AK137&lt;&gt;"")*(W137&lt;&gt;""),AK137-W137,"")</f>
        <v/>
      </c>
      <c r="AZ137" s="102">
        <f>IF((AL137&lt;&gt;"")*(X137&lt;&gt;""),AL137-X137,"")</f>
        <v/>
      </c>
      <c r="BA137" s="50">
        <f>IFERROR(__xludf.dummyfunction("AI(""Actúa como un tutor académico y dirígete personalmente al estudiante "" &amp; I137 &amp; "" "" &amp; J137 &amp; "" "" &amp; G137 &amp; "" "" &amp; H137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AM137 &amp; ""'. Diferencias por área: Matemáticas ("" &amp; AQ137 &amp; ""), Ciencias Natura"&amp;"les ("" &amp; AR137 &amp; ""), Sociales ("" &amp; AS137 &amp; ""), Lectura Crítica ("" &amp; AT137 &amp; "") e Inglés ("" &amp; AU137 &amp; ""). Variación en posición: grupo ("" &amp; AN137 &amp; ""), grado ("" &amp; AO137 &amp; "") y media ("" &amp; AP137 &amp; ""). Puntajes Primer Simulacro: Global "" &amp; K137 &amp; "", Mat "" &amp; "&amp;"O4 &amp; "", Cien "" &amp; P137 &amp; "", Soc "" &amp; Q137 &amp; "", Lec "" &amp; R137 &amp; "", Ing "" &amp; S137 &amp; "". Puntajes Segundo Simulacro: Global "" &amp; Y137 &amp; "", Mat "" &amp; AC137 &amp; "", Cien "" &amp; AD137 &amp; "", Soc "" &amp; AE137 &amp; "", Lec "" &amp; AF137 &amp; "", Ing "" &amp; AG137 &amp; "". Escribe un mensaje motivador"&amp;" y breve (máximo 4 líneas)."")
"),"=AI(""Actúa como un tutor académico y dirígete personalmente al estudiante "" &amp; I137 &amp; "" "" &amp; J137 &amp; "" "" &amp; G137 &amp; "" "" &amp; H137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AM137 &amp; ""'. Diferencias por área: Matemáticas ("" &amp; AQ137 &amp; ""), Ciencias Natur"&amp;"ales ("" &amp; AR137 &amp; ""), Sociales ("" &amp; AS137 &amp; ""), Lectura Crítica ("" &amp; AT137 &amp; "") e Inglés ("" &amp; AU137 &amp; ""). Variación en posición: grupo ("" &amp; AN137 &amp; ""), grado ("" &amp; AO137 &amp; "") y media ("" &amp; AP137 &amp; ""). Puntajes Primer Simulacro: Global "" &amp; K137 &amp; "", Mat "" &amp;"&amp;" O137 &amp; "", Cien "" &amp; P137 &amp; "", Soc "" &amp; Q137 &amp; "", Lec "" &amp; R137 &amp; "", Ing "" &amp; S137 &amp; "". Puntajes Segundo Simulacro: Global "" &amp; Y137 &amp; "", Mat "" &amp; AC137 &amp; "", Cien "" &amp; AD137 &amp; "", Soc "" &amp; AE137 &amp; "", Lec "" &amp; AF137 &amp; "", Ing "" &amp; AG137 &amp; "". Escribe un mensaje motivado"&amp;"r y breve (máximo 4 líneas)."")
")</f>
        <v/>
      </c>
    </row>
    <row r="138" ht="15.75" customHeight="1" s="42">
      <c r="A138" s="93" t="n"/>
      <c r="B138" s="94" t="inlineStr">
        <is>
          <t>Bachillerato</t>
        </is>
      </c>
      <c r="C138" s="94" t="n">
        <v>604</v>
      </c>
      <c r="D138" s="94" t="n"/>
      <c r="E138" s="95" t="n"/>
      <c r="F138" s="96">
        <f>TRIM(G138&amp;" "&amp;H138&amp;" "&amp;I138&amp;" "&amp;J138)</f>
        <v/>
      </c>
      <c r="G138" s="94" t="inlineStr">
        <is>
          <t>Paniagua</t>
        </is>
      </c>
      <c r="H138" s="94" t="inlineStr">
        <is>
          <t>Cartagena</t>
        </is>
      </c>
      <c r="I138" s="94" t="inlineStr">
        <is>
          <t>Laura</t>
        </is>
      </c>
      <c r="J138" s="97" t="inlineStr">
        <is>
          <t>Sofia</t>
        </is>
      </c>
      <c r="K138" s="98">
        <f>IF(SUM(O138:S138)=0, "", ROUND(((O138*3+P138*3+Q138*3+R138*3+S138*1)/13)*5,0))</f>
        <v/>
      </c>
      <c r="L138" s="99">
        <f>IF(OR($C138="",K138=""),"",COUNTIFS($C$4:$C$1500,$C138,K$4:K$1500,"&gt;"&amp;K138)+1)</f>
        <v/>
      </c>
      <c r="M138" s="99">
        <f>IF(OR($C138="",K138=""),"",IF(AND($C138&gt;=1001,$C138&lt;=1005),COUNTIFS($C$4:$C$1500,"&gt;=1001",$C$4:$C$1500,"&lt;=1005",K$4:K$1500,"&gt;"&amp;K138)+1,IF(AND($C138&gt;=1101,$C138&lt;=1105),COUNTIFS($C$4:$C$1500,"&gt;=1101",$C$4:$C$1500,"&lt;=1105",K$4:K$1500,"&gt;"&amp;K138)+1,IF(AND($C138&gt;=901,$C138&lt;=905),COUNTIFS($C$4:$C$1500,"&gt;=901",$C$4:$C$1500,"&lt;=905",K$4:K$1500,"&gt;"&amp;K138)+1,IF(AND($C138&gt;=801,$C138&lt;=805),COUNTIFS($C$4:$C$1500,"&gt;=801",$C$4:$C$1500,"&lt;=805",K$4:K$1500,"&gt;"&amp;K138)+1,IF(AND($C138&gt;=701,$C138&lt;=705),COUNTIFS($C$4:$C$1500,"&gt;=701",$C$4:$C$1500,"&lt;=705",K$4:K$1500,"&gt;"&amp;K138)+1,IF(AND($C138&gt;=601,$C138&lt;=606),COUNTIFS($C$4:$C$1500,"&gt;=601",$C$4:$C$1500,"&lt;=606",K$4:K$1500,"&gt;"&amp;K138)+1,"")))))))</f>
        <v/>
      </c>
      <c r="N138" s="99">
        <f>IF(OR($C138="",K138=""),"",IF(OR(AND($C138&gt;=1001,$C138&lt;=1005),AND($C138&gt;=1101,$C138&lt;=1105)),COUNTIFS($C$4:$C$1500,"&gt;=1001",$C$4:$C$1500,"&lt;=1005",K$4:K$1500,"&gt;"&amp;K138)+COUNTIFS($C$4:$C$1500,"&gt;=1101",$C$4:$C$1500,"&lt;=1105",K$4:K$1500,"&gt;"&amp;K138)+1,""))</f>
        <v/>
      </c>
      <c r="O138" s="94" t="n">
        <v>48.84</v>
      </c>
      <c r="P138" s="94" t="n">
        <v>58.06</v>
      </c>
      <c r="Q138" s="94" t="n">
        <v>47.1</v>
      </c>
      <c r="R138" s="94" t="n">
        <v>45</v>
      </c>
      <c r="S138" s="94" t="n">
        <v>50</v>
      </c>
      <c r="T138" s="99">
        <f>IF(AND(O138&gt;0,O138&lt;36),1,IF(AND(O138&gt;=36,O138&lt;51),2,IF(AND(O138&gt;=51,O138&lt;71),3,IF(AND(O138&gt;=71,O138&lt;=100),4,))))</f>
        <v/>
      </c>
      <c r="U138" s="99">
        <f>IF(AND(P138&gt;0,P138&lt;41),1,IF(AND(P138&gt;=41,P138&lt;56),2,IF(AND(P138&gt;=56,P138&lt;71),3,IF(AND(P138&gt;=71,P138&lt;=100),4,))))</f>
        <v/>
      </c>
      <c r="V138" s="99">
        <f>IF(AND(Q138&gt;0,Q138&lt;41),1,IF(AND(Q138&gt;=41,Q138&lt;56),2,IF(AND(Q138&gt;=56,Q138&lt;71),3,IF(AND(Q138&gt;=71,Q138&lt;=100),4,))))</f>
        <v/>
      </c>
      <c r="W138" s="99">
        <f>IF(AND(R138&gt;0,R138&lt;36),1,IF(AND(R138&gt;=36,R138&lt;51),2,IF(AND(R138&gt;=51,R138&lt;66),3,IF(AND(R138&gt;=66,R138&lt;=100),4,))))</f>
        <v/>
      </c>
      <c r="X138" s="100">
        <f>IF(AND(S138&gt;0,S138&lt;37),1,IF(AND(S138&gt;=37,S138&lt;58),2,IF(AND(S138&gt;=58,S138&lt;71),3,IF(AND(S138&gt;=71,S138&lt;=100),4,))))</f>
        <v/>
      </c>
      <c r="Y138" s="101">
        <f>IF(SUM(AC138:AG138)=0, "", ROUND(((AC138*3+AD138*3+AE138*3+AF138*3+AG138*1)/13)*5,0))</f>
        <v/>
      </c>
      <c r="Z138" s="99">
        <f>IF(OR($C138="",Y138=""),"",COUNTIFS($C$4:$C$1500,$C138,Y$4:Y$1500,"&gt;"&amp;Y138)+1)</f>
        <v/>
      </c>
      <c r="AA138" s="99">
        <f>IF(OR($C138="",Y138=""),"",IF(AND($C138&gt;=1001,$C138&lt;=1005),COUNTIFS($C$4:$C$1500,"&gt;=1001",$C$4:$C$1500,"&lt;=1005",Y$4:Y$1500,"&gt;"&amp;Y138)+1,IF(AND($C138&gt;=1101,$C138&lt;=1105),COUNTIFS($C$4:$C$1500,"&gt;=1101",$C$4:$C$1500,"&lt;=1105",Y$4:Y$1500,"&gt;"&amp;Y138)+1,IF(AND($C138&gt;=901,$C138&lt;=905),COUNTIFS($C$4:$C$1500,"&gt;=901",$C$4:$C$1500,"&lt;=905",Y$4:Y$1500,"&gt;"&amp;Y138)+1,IF(AND($C138&gt;=801,$C138&lt;=805),COUNTIFS($C$4:$C$1500,"&gt;=801",$C$4:$C$1500,"&lt;=805",Y$4:Y$1500,"&gt;"&amp;Y138)+1,IF(AND($C138&gt;=701,$C138&lt;=705),COUNTIFS($C$4:$C$1500,"&gt;=701",$C$4:$C$1500,"&lt;=705",Y$4:Y$1500,"&gt;"&amp;Y138)+1,IF(AND($C138&gt;=601,$C138&lt;=606),COUNTIFS($C$4:$C$1500,"&gt;=601",$C$4:$C$1500,"&lt;=606",Y$4:Y$1500,"&gt;"&amp;Y138)+1,"")))))))</f>
        <v/>
      </c>
      <c r="AB138" s="99">
        <f>IF(OR($C138="",Y138=""),"",IF(OR(AND($C138&gt;=1001,$C138&lt;=1005),AND($C138&gt;=1101,$C138&lt;=1105)),COUNTIFS($C$4:$C$1500,"&gt;=1001",$C$4:$C$1500,"&lt;=1005",Y$4:Y$1500,"&gt;"&amp;Y138)+COUNTIFS($C$4:$C$1500,"&gt;=1101",$C$4:$C$1500,"&lt;=1105",Y$4:Y$1500,"&gt;"&amp;Y138)+1,""))</f>
        <v/>
      </c>
      <c r="AC138" s="94" t="n">
        <v>45.5</v>
      </c>
      <c r="AD138" s="94" t="n">
        <v>65.18000000000001</v>
      </c>
      <c r="AE138" s="94" t="n">
        <v>60.5</v>
      </c>
      <c r="AF138" s="94" t="n">
        <v>52.5</v>
      </c>
      <c r="AG138" s="94" t="n">
        <v>67.08</v>
      </c>
      <c r="AH138" s="99">
        <f>IF(AND(AC138&gt;0,AC138&lt;36),1,IF(AND(AC138&gt;=36,AC138&lt;51),2,IF(AND(AC138&gt;=51,AC138&lt;71),3,IF(AND(AC138&gt;=71,AC138&lt;=100),4,))))</f>
        <v/>
      </c>
      <c r="AI138" s="99">
        <f>IF(AND(AD138&gt;0,AD138&lt;41),1,IF(AND(AD138&gt;=41,AD138&lt;56),2,IF(AND(AD138&gt;=56,AD138&lt;71),3,IF(AND(AD138&gt;=71,AD138&lt;=100),4,))))</f>
        <v/>
      </c>
      <c r="AJ138" s="99">
        <f>IF(AND(AE138&gt;0,AE138&lt;41),1,IF(AND(AE138&gt;=41,AE138&lt;56),2,IF(AND(AE138&gt;=56,AE138&lt;71),3,IF(AND(AE138&gt;=71,AE138&lt;=100),4,))))</f>
        <v/>
      </c>
      <c r="AK138" s="99">
        <f>IF(AND(AF138&gt;0,AF138&lt;36),1,IF(AND(AF138&gt;=36,AF138&lt;51),2,IF(AND(AF138&gt;=51,AF138&lt;66),3,IF(AND(AF138&gt;=66,AF138&lt;=100),4,))))</f>
        <v/>
      </c>
      <c r="AL138" s="100">
        <f>IF(AND(AG138&gt;0,AG138&lt;37),1,IF(AND(AG138&gt;=37,AG138&lt;58),2,IF(AND(AG138&gt;=58,AG138&lt;71),3,IF(AND(AG138&gt;=71,AG138&lt;=100),4,))))</f>
        <v/>
      </c>
      <c r="AM138" s="101">
        <f>IF((Y138&lt;&gt;"")*(K138&lt;&gt;""),Y138-K138,"")</f>
        <v/>
      </c>
      <c r="AN138" s="99">
        <f>IF((Z138&lt;&gt;"")*(L138&lt;&gt;""),Z138-L138,"")</f>
        <v/>
      </c>
      <c r="AO138" s="99">
        <f>IF((AA138&lt;&gt;"")*(M138&lt;&gt;""),AA138-M138,"")</f>
        <v/>
      </c>
      <c r="AP138" s="99">
        <f>IF((AB138&lt;&gt;"")*(N138&lt;&gt;""),AB138-N138,"")</f>
        <v/>
      </c>
      <c r="AQ138" s="94">
        <f>IF((AC138&lt;&gt;"")*(O138&lt;&gt;""),AC138-O138,"")</f>
        <v/>
      </c>
      <c r="AR138" s="94">
        <f>IF((AD138&lt;&gt;"")*(P138&lt;&gt;""),AD138-P138,"")</f>
        <v/>
      </c>
      <c r="AS138" s="94">
        <f>IF((AE138&lt;&gt;"")*(Q138&lt;&gt;""),AE138-Q138,"")</f>
        <v/>
      </c>
      <c r="AT138" s="94">
        <f>IF((AF138&lt;&gt;"")*(R138&lt;&gt;""),AF138-R138,"")</f>
        <v/>
      </c>
      <c r="AU138" s="94">
        <f>IF((AG138&lt;&gt;"")*(S138&lt;&gt;""),AG138-S138,"")</f>
        <v/>
      </c>
      <c r="AV138" s="99">
        <f>IF((AH138&lt;&gt;"")*(T138&lt;&gt;""),AH138-T138,"")</f>
        <v/>
      </c>
      <c r="AW138" s="99">
        <f>IF((AI138&lt;&gt;"")*(U138&lt;&gt;""),AI138-U138,"")</f>
        <v/>
      </c>
      <c r="AX138" s="99">
        <f>IF((AJ138&lt;&gt;"")*(V138&lt;&gt;""),AJ138-V138,"")</f>
        <v/>
      </c>
      <c r="AY138" s="99">
        <f>IF((AK138&lt;&gt;"")*(W138&lt;&gt;""),AK138-W138,"")</f>
        <v/>
      </c>
      <c r="AZ138" s="102">
        <f>IF((AL138&lt;&gt;"")*(X138&lt;&gt;""),AL138-X138,"")</f>
        <v/>
      </c>
      <c r="BA138" s="50">
        <f>IFERROR(__xludf.dummyfunction("AI(""Actúa como un tutor académico y dirígete personalmente al estudiante "" &amp; I138 &amp; "" "" &amp; J138 &amp; "" "" &amp; G138 &amp; "" "" &amp; H138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AM138 &amp; ""'. Diferencias por área: Matemáticas ("" &amp; AQ138 &amp; ""), Ciencias Natura"&amp;"les ("" &amp; AR138 &amp; ""), Sociales ("" &amp; AS138 &amp; ""), Lectura Crítica ("" &amp; AT138 &amp; "") e Inglés ("" &amp; AU138 &amp; ""). Variación en posición: grupo ("" &amp; AN138 &amp; ""), grado ("" &amp; AO138 &amp; "") y media ("" &amp; AP138 &amp; ""). Puntajes Primer Simulacro: Global "" &amp; K138 &amp; "", Mat "" &amp; "&amp;"O4 &amp; "", Cien "" &amp; P138 &amp; "", Soc "" &amp; Q138 &amp; "", Lec "" &amp; R138 &amp; "", Ing "" &amp; S138 &amp; "". Puntajes Segundo Simulacro: Global "" &amp; Y138 &amp; "", Mat "" &amp; AC138 &amp; "", Cien "" &amp; AD138 &amp; "", Soc "" &amp; AE138 &amp; "", Lec "" &amp; AF138 &amp; "", Ing "" &amp; AG138 &amp; "". Escribe un mensaje motivador"&amp;" y breve (máximo 4 líneas)."")
"),"=AI(""Actúa como un tutor académico y dirígete personalmente al estudiante "" &amp; I138 &amp; "" "" &amp; J138 &amp; "" "" &amp; G138 &amp; "" "" &amp; H138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AM138 &amp; ""'. Diferencias por área: Matemáticas ("" &amp; AQ138 &amp; ""), Ciencias Natur"&amp;"ales ("" &amp; AR138 &amp; ""), Sociales ("" &amp; AS138 &amp; ""), Lectura Crítica ("" &amp; AT138 &amp; "") e Inglés ("" &amp; AU138 &amp; ""). Variación en posición: grupo ("" &amp; AN138 &amp; ""), grado ("" &amp; AO138 &amp; "") y media ("" &amp; AP138 &amp; ""). Puntajes Primer Simulacro: Global "" &amp; K138 &amp; "", Mat "" &amp;"&amp;" O138 &amp; "", Cien "" &amp; P138 &amp; "", Soc "" &amp; Q138 &amp; "", Lec "" &amp; R138 &amp; "", Ing "" &amp; S138 &amp; "". Puntajes Segundo Simulacro: Global "" &amp; Y138 &amp; "", Mat "" &amp; AC138 &amp; "", Cien "" &amp; AD138 &amp; "", Soc "" &amp; AE138 &amp; "", Lec "" &amp; AF138 &amp; "", Ing "" &amp; AG138 &amp; "". Escribe un mensaje motivado"&amp;"r y breve (máximo 4 líneas)."")
")</f>
        <v/>
      </c>
    </row>
    <row r="139" ht="15.75" customHeight="1" s="42">
      <c r="A139" s="93" t="n"/>
      <c r="B139" s="94" t="inlineStr">
        <is>
          <t>Bachillerato</t>
        </is>
      </c>
      <c r="C139" s="94" t="n">
        <v>604</v>
      </c>
      <c r="D139" s="94" t="n"/>
      <c r="E139" s="95" t="n"/>
      <c r="F139" s="96">
        <f>TRIM(G139&amp;" "&amp;H139&amp;" "&amp;I139&amp;" "&amp;J139)</f>
        <v/>
      </c>
      <c r="G139" s="94" t="inlineStr">
        <is>
          <t>Pedroza</t>
        </is>
      </c>
      <c r="H139" s="94" t="inlineStr">
        <is>
          <t>Vásquez</t>
        </is>
      </c>
      <c r="I139" s="94" t="inlineStr">
        <is>
          <t>Daimarys</t>
        </is>
      </c>
      <c r="J139" s="97" t="inlineStr">
        <is>
          <t>Alexandra</t>
        </is>
      </c>
      <c r="K139" s="98">
        <f>IF(SUM(O139:S139)=0, "", ROUND(((O139*3+P139*3+Q139*3+R139*3+S139*1)/13)*5,0))</f>
        <v/>
      </c>
      <c r="L139" s="99">
        <f>IF(OR($C139="",K139=""),"",COUNTIFS($C$4:$C$1500,$C139,K$4:K$1500,"&gt;"&amp;K139)+1)</f>
        <v/>
      </c>
      <c r="M139" s="99">
        <f>IF(OR($C139="",K139=""),"",IF(AND($C139&gt;=1001,$C139&lt;=1005),COUNTIFS($C$4:$C$1500,"&gt;=1001",$C$4:$C$1500,"&lt;=1005",K$4:K$1500,"&gt;"&amp;K139)+1,IF(AND($C139&gt;=1101,$C139&lt;=1105),COUNTIFS($C$4:$C$1500,"&gt;=1101",$C$4:$C$1500,"&lt;=1105",K$4:K$1500,"&gt;"&amp;K139)+1,IF(AND($C139&gt;=901,$C139&lt;=905),COUNTIFS($C$4:$C$1500,"&gt;=901",$C$4:$C$1500,"&lt;=905",K$4:K$1500,"&gt;"&amp;K139)+1,IF(AND($C139&gt;=801,$C139&lt;=805),COUNTIFS($C$4:$C$1500,"&gt;=801",$C$4:$C$1500,"&lt;=805",K$4:K$1500,"&gt;"&amp;K139)+1,IF(AND($C139&gt;=701,$C139&lt;=705),COUNTIFS($C$4:$C$1500,"&gt;=701",$C$4:$C$1500,"&lt;=705",K$4:K$1500,"&gt;"&amp;K139)+1,IF(AND($C139&gt;=601,$C139&lt;=606),COUNTIFS($C$4:$C$1500,"&gt;=601",$C$4:$C$1500,"&lt;=606",K$4:K$1500,"&gt;"&amp;K139)+1,"")))))))</f>
        <v/>
      </c>
      <c r="N139" s="99">
        <f>IF(OR($C139="",K139=""),"",IF(OR(AND($C139&gt;=1001,$C139&lt;=1005),AND($C139&gt;=1101,$C139&lt;=1105)),COUNTIFS($C$4:$C$1500,"&gt;=1001",$C$4:$C$1500,"&lt;=1005",K$4:K$1500,"&gt;"&amp;K139)+COUNTIFS($C$4:$C$1500,"&gt;=1101",$C$4:$C$1500,"&lt;=1105",K$4:K$1500,"&gt;"&amp;K139)+1,""))</f>
        <v/>
      </c>
      <c r="O139" s="94" t="n">
        <v>37.82</v>
      </c>
      <c r="P139" s="94" t="n">
        <v>34.65</v>
      </c>
      <c r="Q139" s="94" t="n">
        <v>35.34</v>
      </c>
      <c r="R139" s="94" t="n">
        <v>55</v>
      </c>
      <c r="S139" s="94" t="n">
        <v>40</v>
      </c>
      <c r="T139" s="99">
        <f>IF(AND(O139&gt;0,O139&lt;36),1,IF(AND(O139&gt;=36,O139&lt;51),2,IF(AND(O139&gt;=51,O139&lt;71),3,IF(AND(O139&gt;=71,O139&lt;=100),4,))))</f>
        <v/>
      </c>
      <c r="U139" s="99">
        <f>IF(AND(P139&gt;0,P139&lt;41),1,IF(AND(P139&gt;=41,P139&lt;56),2,IF(AND(P139&gt;=56,P139&lt;71),3,IF(AND(P139&gt;=71,P139&lt;=100),4,))))</f>
        <v/>
      </c>
      <c r="V139" s="99">
        <f>IF(AND(Q139&gt;0,Q139&lt;41),1,IF(AND(Q139&gt;=41,Q139&lt;56),2,IF(AND(Q139&gt;=56,Q139&lt;71),3,IF(AND(Q139&gt;=71,Q139&lt;=100),4,))))</f>
        <v/>
      </c>
      <c r="W139" s="99">
        <f>IF(AND(R139&gt;0,R139&lt;36),1,IF(AND(R139&gt;=36,R139&lt;51),2,IF(AND(R139&gt;=51,R139&lt;66),3,IF(AND(R139&gt;=66,R139&lt;=100),4,))))</f>
        <v/>
      </c>
      <c r="X139" s="100">
        <f>IF(AND(S139&gt;0,S139&lt;37),1,IF(AND(S139&gt;=37,S139&lt;58),2,IF(AND(S139&gt;=58,S139&lt;71),3,IF(AND(S139&gt;=71,S139&lt;=100),4,))))</f>
        <v/>
      </c>
      <c r="Y139" s="101">
        <f>IF(SUM(AC139:AG139)=0, "", ROUND(((AC139*3+AD139*3+AE139*3+AF139*3+AG139*1)/13)*5,0))</f>
        <v/>
      </c>
      <c r="Z139" s="99">
        <f>IF(OR($C139="",Y139=""),"",COUNTIFS($C$4:$C$1500,$C139,Y$4:Y$1500,"&gt;"&amp;Y139)+1)</f>
        <v/>
      </c>
      <c r="AA139" s="99">
        <f>IF(OR($C139="",Y139=""),"",IF(AND($C139&gt;=1001,$C139&lt;=1005),COUNTIFS($C$4:$C$1500,"&gt;=1001",$C$4:$C$1500,"&lt;=1005",Y$4:Y$1500,"&gt;"&amp;Y139)+1,IF(AND($C139&gt;=1101,$C139&lt;=1105),COUNTIFS($C$4:$C$1500,"&gt;=1101",$C$4:$C$1500,"&lt;=1105",Y$4:Y$1500,"&gt;"&amp;Y139)+1,IF(AND($C139&gt;=901,$C139&lt;=905),COUNTIFS($C$4:$C$1500,"&gt;=901",$C$4:$C$1500,"&lt;=905",Y$4:Y$1500,"&gt;"&amp;Y139)+1,IF(AND($C139&gt;=801,$C139&lt;=805),COUNTIFS($C$4:$C$1500,"&gt;=801",$C$4:$C$1500,"&lt;=805",Y$4:Y$1500,"&gt;"&amp;Y139)+1,IF(AND($C139&gt;=701,$C139&lt;=705),COUNTIFS($C$4:$C$1500,"&gt;=701",$C$4:$C$1500,"&lt;=705",Y$4:Y$1500,"&gt;"&amp;Y139)+1,IF(AND($C139&gt;=601,$C139&lt;=606),COUNTIFS($C$4:$C$1500,"&gt;=601",$C$4:$C$1500,"&lt;=606",Y$4:Y$1500,"&gt;"&amp;Y139)+1,"")))))))</f>
        <v/>
      </c>
      <c r="AB139" s="99">
        <f>IF(OR($C139="",Y139=""),"",IF(OR(AND($C139&gt;=1001,$C139&lt;=1005),AND($C139&gt;=1101,$C139&lt;=1105)),COUNTIFS($C$4:$C$1500,"&gt;=1001",$C$4:$C$1500,"&lt;=1005",Y$4:Y$1500,"&gt;"&amp;Y139)+COUNTIFS($C$4:$C$1500,"&gt;=1101",$C$4:$C$1500,"&lt;=1105",Y$4:Y$1500,"&gt;"&amp;Y139)+1,""))</f>
        <v/>
      </c>
      <c r="AC139" s="94" t="n">
        <v>37</v>
      </c>
      <c r="AD139" s="94" t="n">
        <v>31.07</v>
      </c>
      <c r="AE139" s="94" t="n">
        <v>82.5</v>
      </c>
      <c r="AF139" s="94" t="n">
        <v>43.75</v>
      </c>
      <c r="AG139" s="94" t="n">
        <v>57.5</v>
      </c>
      <c r="AH139" s="99">
        <f>IF(AND(AC139&gt;0,AC139&lt;36),1,IF(AND(AC139&gt;=36,AC139&lt;51),2,IF(AND(AC139&gt;=51,AC139&lt;71),3,IF(AND(AC139&gt;=71,AC139&lt;=100),4,))))</f>
        <v/>
      </c>
      <c r="AI139" s="99">
        <f>IF(AND(AD139&gt;0,AD139&lt;41),1,IF(AND(AD139&gt;=41,AD139&lt;56),2,IF(AND(AD139&gt;=56,AD139&lt;71),3,IF(AND(AD139&gt;=71,AD139&lt;=100),4,))))</f>
        <v/>
      </c>
      <c r="AJ139" s="99">
        <f>IF(AND(AE139&gt;0,AE139&lt;41),1,IF(AND(AE139&gt;=41,AE139&lt;56),2,IF(AND(AE139&gt;=56,AE139&lt;71),3,IF(AND(AE139&gt;=71,AE139&lt;=100),4,))))</f>
        <v/>
      </c>
      <c r="AK139" s="99">
        <f>IF(AND(AF139&gt;0,AF139&lt;36),1,IF(AND(AF139&gt;=36,AF139&lt;51),2,IF(AND(AF139&gt;=51,AF139&lt;66),3,IF(AND(AF139&gt;=66,AF139&lt;=100),4,))))</f>
        <v/>
      </c>
      <c r="AL139" s="100">
        <f>IF(AND(AG139&gt;0,AG139&lt;37),1,IF(AND(AG139&gt;=37,AG139&lt;58),2,IF(AND(AG139&gt;=58,AG139&lt;71),3,IF(AND(AG139&gt;=71,AG139&lt;=100),4,))))</f>
        <v/>
      </c>
      <c r="AM139" s="101">
        <f>IF((Y139&lt;&gt;"")*(K139&lt;&gt;""),Y139-K139,"")</f>
        <v/>
      </c>
      <c r="AN139" s="99">
        <f>IF((Z139&lt;&gt;"")*(L139&lt;&gt;""),Z139-L139,"")</f>
        <v/>
      </c>
      <c r="AO139" s="99">
        <f>IF((AA139&lt;&gt;"")*(M139&lt;&gt;""),AA139-M139,"")</f>
        <v/>
      </c>
      <c r="AP139" s="99">
        <f>IF((AB139&lt;&gt;"")*(N139&lt;&gt;""),AB139-N139,"")</f>
        <v/>
      </c>
      <c r="AQ139" s="94">
        <f>IF((AC139&lt;&gt;"")*(O139&lt;&gt;""),AC139-O139,"")</f>
        <v/>
      </c>
      <c r="AR139" s="94">
        <f>IF((AD139&lt;&gt;"")*(P139&lt;&gt;""),AD139-P139,"")</f>
        <v/>
      </c>
      <c r="AS139" s="94">
        <f>IF((AE139&lt;&gt;"")*(Q139&lt;&gt;""),AE139-Q139,"")</f>
        <v/>
      </c>
      <c r="AT139" s="94">
        <f>IF((AF139&lt;&gt;"")*(R139&lt;&gt;""),AF139-R139,"")</f>
        <v/>
      </c>
      <c r="AU139" s="94">
        <f>IF((AG139&lt;&gt;"")*(S139&lt;&gt;""),AG139-S139,"")</f>
        <v/>
      </c>
      <c r="AV139" s="99">
        <f>IF((AH139&lt;&gt;"")*(T139&lt;&gt;""),AH139-T139,"")</f>
        <v/>
      </c>
      <c r="AW139" s="99">
        <f>IF((AI139&lt;&gt;"")*(U139&lt;&gt;""),AI139-U139,"")</f>
        <v/>
      </c>
      <c r="AX139" s="99">
        <f>IF((AJ139&lt;&gt;"")*(V139&lt;&gt;""),AJ139-V139,"")</f>
        <v/>
      </c>
      <c r="AY139" s="99">
        <f>IF((AK139&lt;&gt;"")*(W139&lt;&gt;""),AK139-W139,"")</f>
        <v/>
      </c>
      <c r="AZ139" s="102">
        <f>IF((AL139&lt;&gt;"")*(X139&lt;&gt;""),AL139-X139,"")</f>
        <v/>
      </c>
      <c r="BA139" s="50">
        <f>IFERROR(__xludf.dummyfunction("AI(""Actúa como un tutor académico y dirígete personalmente al estudiante "" &amp; I139 &amp; "" "" &amp; J139 &amp; "" "" &amp; G139 &amp; "" "" &amp; H139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AM139 &amp; ""'. Diferencias por área: Matemáticas ("" &amp; AQ139 &amp; ""), Ciencias Natura"&amp;"les ("" &amp; AR139 &amp; ""), Sociales ("" &amp; AS139 &amp; ""), Lectura Crítica ("" &amp; AT139 &amp; "") e Inglés ("" &amp; AU139 &amp; ""). Variación en posición: grupo ("" &amp; AN139 &amp; ""), grado ("" &amp; AO139 &amp; "") y media ("" &amp; AP139 &amp; ""). Puntajes Primer Simulacro: Global "" &amp; K139 &amp; "", Mat "" &amp; "&amp;"O4 &amp; "", Cien "" &amp; P139 &amp; "", Soc "" &amp; Q139 &amp; "", Lec "" &amp; R139 &amp; "", Ing "" &amp; S139 &amp; "". Puntajes Segundo Simulacro: Global "" &amp; Y139 &amp; "", Mat "" &amp; AC139 &amp; "", Cien "" &amp; AD139 &amp; "", Soc "" &amp; AE139 &amp; "", Lec "" &amp; AF139 &amp; "", Ing "" &amp; AG139 &amp; "". Escribe un mensaje motivador"&amp;" y breve (máximo 4 líneas)."")
"),"=AI(""Actúa como un tutor académico y dirígete personalmente al estudiante "" &amp; I139 &amp; "" "" &amp; J139 &amp; "" "" &amp; G139 &amp; "" "" &amp; H139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AM139 &amp; ""'. Diferencias por área: Matemáticas ("" &amp; AQ139 &amp; ""), Ciencias Natur"&amp;"ales ("" &amp; AR139 &amp; ""), Sociales ("" &amp; AS139 &amp; ""), Lectura Crítica ("" &amp; AT139 &amp; "") e Inglés ("" &amp; AU139 &amp; ""). Variación en posición: grupo ("" &amp; AN139 &amp; ""), grado ("" &amp; AO139 &amp; "") y media ("" &amp; AP139 &amp; ""). Puntajes Primer Simulacro: Global "" &amp; K139 &amp; "", Mat "" &amp;"&amp;" O139 &amp; "", Cien "" &amp; P139 &amp; "", Soc "" &amp; Q139 &amp; "", Lec "" &amp; R139 &amp; "", Ing "" &amp; S139 &amp; "". Puntajes Segundo Simulacro: Global "" &amp; Y139 &amp; "", Mat "" &amp; AC139 &amp; "", Cien "" &amp; AD139 &amp; "", Soc "" &amp; AE139 &amp; "", Lec "" &amp; AF139 &amp; "", Ing "" &amp; AG139 &amp; "". Escribe un mensaje motivado"&amp;"r y breve (máximo 4 líneas)."")
")</f>
        <v/>
      </c>
    </row>
    <row r="140" ht="15.75" customHeight="1" s="42">
      <c r="A140" s="93" t="n"/>
      <c r="B140" s="94" t="inlineStr">
        <is>
          <t>Bachillerato</t>
        </is>
      </c>
      <c r="C140" s="94" t="n">
        <v>604</v>
      </c>
      <c r="D140" s="94" t="n"/>
      <c r="E140" s="95" t="n"/>
      <c r="F140" s="96">
        <f>TRIM(G140&amp;" "&amp;H140&amp;" "&amp;I140&amp;" "&amp;J140)</f>
        <v/>
      </c>
      <c r="G140" s="94" t="inlineStr">
        <is>
          <t>Piedrahita</t>
        </is>
      </c>
      <c r="H140" s="94" t="inlineStr">
        <is>
          <t>Vasquez</t>
        </is>
      </c>
      <c r="I140" s="94" t="inlineStr">
        <is>
          <t>Luciana</t>
        </is>
      </c>
      <c r="J140" s="97" t="n"/>
      <c r="K140" s="98">
        <f>IF(SUM(O140:S140)=0, "", ROUND(((O140*3+P140*3+Q140*3+R140*3+S140*1)/13)*5,0))</f>
        <v/>
      </c>
      <c r="L140" s="99">
        <f>IF(OR($C140="",K140=""),"",COUNTIFS($C$4:$C$1500,$C140,K$4:K$1500,"&gt;"&amp;K140)+1)</f>
        <v/>
      </c>
      <c r="M140" s="99">
        <f>IF(OR($C140="",K140=""),"",IF(AND($C140&gt;=1001,$C140&lt;=1005),COUNTIFS($C$4:$C$1500,"&gt;=1001",$C$4:$C$1500,"&lt;=1005",K$4:K$1500,"&gt;"&amp;K140)+1,IF(AND($C140&gt;=1101,$C140&lt;=1105),COUNTIFS($C$4:$C$1500,"&gt;=1101",$C$4:$C$1500,"&lt;=1105",K$4:K$1500,"&gt;"&amp;K140)+1,IF(AND($C140&gt;=901,$C140&lt;=905),COUNTIFS($C$4:$C$1500,"&gt;=901",$C$4:$C$1500,"&lt;=905",K$4:K$1500,"&gt;"&amp;K140)+1,IF(AND($C140&gt;=801,$C140&lt;=805),COUNTIFS($C$4:$C$1500,"&gt;=801",$C$4:$C$1500,"&lt;=805",K$4:K$1500,"&gt;"&amp;K140)+1,IF(AND($C140&gt;=701,$C140&lt;=705),COUNTIFS($C$4:$C$1500,"&gt;=701",$C$4:$C$1500,"&lt;=705",K$4:K$1500,"&gt;"&amp;K140)+1,IF(AND($C140&gt;=601,$C140&lt;=606),COUNTIFS($C$4:$C$1500,"&gt;=601",$C$4:$C$1500,"&lt;=606",K$4:K$1500,"&gt;"&amp;K140)+1,"")))))))</f>
        <v/>
      </c>
      <c r="N140" s="99">
        <f>IF(OR($C140="",K140=""),"",IF(OR(AND($C140&gt;=1001,$C140&lt;=1005),AND($C140&gt;=1101,$C140&lt;=1105)),COUNTIFS($C$4:$C$1500,"&gt;=1001",$C$4:$C$1500,"&lt;=1005",K$4:K$1500,"&gt;"&amp;K140)+COUNTIFS($C$4:$C$1500,"&gt;=1101",$C$4:$C$1500,"&lt;=1105",K$4:K$1500,"&gt;"&amp;K140)+1,""))</f>
        <v/>
      </c>
      <c r="O140" s="94" t="n">
        <v>45.17</v>
      </c>
      <c r="P140" s="94" t="n">
        <v>20.21</v>
      </c>
      <c r="Q140" s="94" t="n">
        <v>38.28</v>
      </c>
      <c r="R140" s="94" t="n">
        <v>20</v>
      </c>
      <c r="S140" s="94" t="n">
        <v>25</v>
      </c>
      <c r="T140" s="99">
        <f>IF(AND(O140&gt;0,O140&lt;36),1,IF(AND(O140&gt;=36,O140&lt;51),2,IF(AND(O140&gt;=51,O140&lt;71),3,IF(AND(O140&gt;=71,O140&lt;=100),4,))))</f>
        <v/>
      </c>
      <c r="U140" s="99">
        <f>IF(AND(P140&gt;0,P140&lt;41),1,IF(AND(P140&gt;=41,P140&lt;56),2,IF(AND(P140&gt;=56,P140&lt;71),3,IF(AND(P140&gt;=71,P140&lt;=100),4,))))</f>
        <v/>
      </c>
      <c r="V140" s="99">
        <f>IF(AND(Q140&gt;0,Q140&lt;41),1,IF(AND(Q140&gt;=41,Q140&lt;56),2,IF(AND(Q140&gt;=56,Q140&lt;71),3,IF(AND(Q140&gt;=71,Q140&lt;=100),4,))))</f>
        <v/>
      </c>
      <c r="W140" s="99">
        <f>IF(AND(R140&gt;0,R140&lt;36),1,IF(AND(R140&gt;=36,R140&lt;51),2,IF(AND(R140&gt;=51,R140&lt;66),3,IF(AND(R140&gt;=66,R140&lt;=100),4,))))</f>
        <v/>
      </c>
      <c r="X140" s="100">
        <f>IF(AND(S140&gt;0,S140&lt;37),1,IF(AND(S140&gt;=37,S140&lt;58),2,IF(AND(S140&gt;=58,S140&lt;71),3,IF(AND(S140&gt;=71,S140&lt;=100),4,))))</f>
        <v/>
      </c>
      <c r="Y140" s="101">
        <f>IF(SUM(AC140:AG140)=0, "", ROUND(((AC140*3+AD140*3+AE140*3+AF140*3+AG140*1)/13)*5,0))</f>
        <v/>
      </c>
      <c r="Z140" s="99">
        <f>IF(OR($C140="",Y140=""),"",COUNTIFS($C$4:$C$1500,$C140,Y$4:Y$1500,"&gt;"&amp;Y140)+1)</f>
        <v/>
      </c>
      <c r="AA140" s="99">
        <f>IF(OR($C140="",Y140=""),"",IF(AND($C140&gt;=1001,$C140&lt;=1005),COUNTIFS($C$4:$C$1500,"&gt;=1001",$C$4:$C$1500,"&lt;=1005",Y$4:Y$1500,"&gt;"&amp;Y140)+1,IF(AND($C140&gt;=1101,$C140&lt;=1105),COUNTIFS($C$4:$C$1500,"&gt;=1101",$C$4:$C$1500,"&lt;=1105",Y$4:Y$1500,"&gt;"&amp;Y140)+1,IF(AND($C140&gt;=901,$C140&lt;=905),COUNTIFS($C$4:$C$1500,"&gt;=901",$C$4:$C$1500,"&lt;=905",Y$4:Y$1500,"&gt;"&amp;Y140)+1,IF(AND($C140&gt;=801,$C140&lt;=805),COUNTIFS($C$4:$C$1500,"&gt;=801",$C$4:$C$1500,"&lt;=805",Y$4:Y$1500,"&gt;"&amp;Y140)+1,IF(AND($C140&gt;=701,$C140&lt;=705),COUNTIFS($C$4:$C$1500,"&gt;=701",$C$4:$C$1500,"&lt;=705",Y$4:Y$1500,"&gt;"&amp;Y140)+1,IF(AND($C140&gt;=601,$C140&lt;=606),COUNTIFS($C$4:$C$1500,"&gt;=601",$C$4:$C$1500,"&lt;=606",Y$4:Y$1500,"&gt;"&amp;Y140)+1,"")))))))</f>
        <v/>
      </c>
      <c r="AB140" s="99">
        <f>IF(OR($C140="",Y140=""),"",IF(OR(AND($C140&gt;=1001,$C140&lt;=1005),AND($C140&gt;=1101,$C140&lt;=1105)),COUNTIFS($C$4:$C$1500,"&gt;=1001",$C$4:$C$1500,"&lt;=1005",Y$4:Y$1500,"&gt;"&amp;Y140)+COUNTIFS($C$4:$C$1500,"&gt;=1101",$C$4:$C$1500,"&lt;=1105",Y$4:Y$1500,"&gt;"&amp;Y140)+1,""))</f>
        <v/>
      </c>
      <c r="AC140" s="94" t="n">
        <v>49</v>
      </c>
      <c r="AD140" s="94" t="n">
        <v>38.93</v>
      </c>
      <c r="AE140" s="94" t="n">
        <v>47.5</v>
      </c>
      <c r="AF140" s="94" t="n">
        <v>13.13</v>
      </c>
      <c r="AG140" s="94" t="n">
        <v>14.38</v>
      </c>
      <c r="AH140" s="99">
        <f>IF(AND(AC140&gt;0,AC140&lt;36),1,IF(AND(AC140&gt;=36,AC140&lt;51),2,IF(AND(AC140&gt;=51,AC140&lt;71),3,IF(AND(AC140&gt;=71,AC140&lt;=100),4,))))</f>
        <v/>
      </c>
      <c r="AI140" s="99">
        <f>IF(AND(AD140&gt;0,AD140&lt;41),1,IF(AND(AD140&gt;=41,AD140&lt;56),2,IF(AND(AD140&gt;=56,AD140&lt;71),3,IF(AND(AD140&gt;=71,AD140&lt;=100),4,))))</f>
        <v/>
      </c>
      <c r="AJ140" s="99">
        <f>IF(AND(AE140&gt;0,AE140&lt;41),1,IF(AND(AE140&gt;=41,AE140&lt;56),2,IF(AND(AE140&gt;=56,AE140&lt;71),3,IF(AND(AE140&gt;=71,AE140&lt;=100),4,))))</f>
        <v/>
      </c>
      <c r="AK140" s="99">
        <f>IF(AND(AF140&gt;0,AF140&lt;36),1,IF(AND(AF140&gt;=36,AF140&lt;51),2,IF(AND(AF140&gt;=51,AF140&lt;66),3,IF(AND(AF140&gt;=66,AF140&lt;=100),4,))))</f>
        <v/>
      </c>
      <c r="AL140" s="100">
        <f>IF(AND(AG140&gt;0,AG140&lt;37),1,IF(AND(AG140&gt;=37,AG140&lt;58),2,IF(AND(AG140&gt;=58,AG140&lt;71),3,IF(AND(AG140&gt;=71,AG140&lt;=100),4,))))</f>
        <v/>
      </c>
      <c r="AM140" s="101">
        <f>IF((Y140&lt;&gt;"")*(K140&lt;&gt;""),Y140-K140,"")</f>
        <v/>
      </c>
      <c r="AN140" s="99">
        <f>IF((Z140&lt;&gt;"")*(L140&lt;&gt;""),Z140-L140,"")</f>
        <v/>
      </c>
      <c r="AO140" s="99">
        <f>IF((AA140&lt;&gt;"")*(M140&lt;&gt;""),AA140-M140,"")</f>
        <v/>
      </c>
      <c r="AP140" s="99">
        <f>IF((AB140&lt;&gt;"")*(N140&lt;&gt;""),AB140-N140,"")</f>
        <v/>
      </c>
      <c r="AQ140" s="94">
        <f>IF((AC140&lt;&gt;"")*(O140&lt;&gt;""),AC140-O140,"")</f>
        <v/>
      </c>
      <c r="AR140" s="94">
        <f>IF((AD140&lt;&gt;"")*(P140&lt;&gt;""),AD140-P140,"")</f>
        <v/>
      </c>
      <c r="AS140" s="94">
        <f>IF((AE140&lt;&gt;"")*(Q140&lt;&gt;""),AE140-Q140,"")</f>
        <v/>
      </c>
      <c r="AT140" s="94">
        <f>IF((AF140&lt;&gt;"")*(R140&lt;&gt;""),AF140-R140,"")</f>
        <v/>
      </c>
      <c r="AU140" s="94">
        <f>IF((AG140&lt;&gt;"")*(S140&lt;&gt;""),AG140-S140,"")</f>
        <v/>
      </c>
      <c r="AV140" s="99">
        <f>IF((AH140&lt;&gt;"")*(T140&lt;&gt;""),AH140-T140,"")</f>
        <v/>
      </c>
      <c r="AW140" s="99">
        <f>IF((AI140&lt;&gt;"")*(U140&lt;&gt;""),AI140-U140,"")</f>
        <v/>
      </c>
      <c r="AX140" s="99">
        <f>IF((AJ140&lt;&gt;"")*(V140&lt;&gt;""),AJ140-V140,"")</f>
        <v/>
      </c>
      <c r="AY140" s="99">
        <f>IF((AK140&lt;&gt;"")*(W140&lt;&gt;""),AK140-W140,"")</f>
        <v/>
      </c>
      <c r="AZ140" s="102">
        <f>IF((AL140&lt;&gt;"")*(X140&lt;&gt;""),AL140-X140,"")</f>
        <v/>
      </c>
      <c r="BA140" s="50">
        <f>IFERROR(__xludf.dummyfunction("AI(""Actúa como un tutor académico y dirígete personalmente al estudiante "" &amp; I140 &amp; "" "" &amp; J140 &amp; "" "" &amp; G140 &amp; "" "" &amp; H140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AM140 &amp; ""'. Diferencias por área: Matemáticas ("" &amp; AQ140 &amp; ""), Ciencias Natura"&amp;"les ("" &amp; AR140 &amp; ""), Sociales ("" &amp; AS140 &amp; ""), Lectura Crítica ("" &amp; AT140 &amp; "") e Inglés ("" &amp; AU140 &amp; ""). Variación en posición: grupo ("" &amp; AN140 &amp; ""), grado ("" &amp; AO140 &amp; "") y media ("" &amp; AP140 &amp; ""). Puntajes Primer Simulacro: Global "" &amp; K140 &amp; "", Mat "" &amp; "&amp;"O4 &amp; "", Cien "" &amp; P140 &amp; "", Soc "" &amp; Q140 &amp; "", Lec "" &amp; R140 &amp; "", Ing "" &amp; S140 &amp; "". Puntajes Segundo Simulacro: Global "" &amp; Y140 &amp; "", Mat "" &amp; AC140 &amp; "", Cien "" &amp; AD140 &amp; "", Soc "" &amp; AE140 &amp; "", Lec "" &amp; AF140 &amp; "", Ing "" &amp; AG140 &amp; "". Escribe un mensaje motivador"&amp;" y breve (máximo 4 líneas)."")
"),"=AI(""Actúa como un tutor académico y dirígete personalmente al estudiante "" &amp; I140 &amp; "" "" &amp; J140 &amp; "" "" &amp; G140 &amp; "" "" &amp; H140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AM140 &amp; ""'. Diferencias por área: Matemáticas ("" &amp; AQ140 &amp; ""), Ciencias Natur"&amp;"ales ("" &amp; AR140 &amp; ""), Sociales ("" &amp; AS140 &amp; ""), Lectura Crítica ("" &amp; AT140 &amp; "") e Inglés ("" &amp; AU140 &amp; ""). Variación en posición: grupo ("" &amp; AN140 &amp; ""), grado ("" &amp; AO140 &amp; "") y media ("" &amp; AP140 &amp; ""). Puntajes Primer Simulacro: Global "" &amp; K140 &amp; "", Mat "" &amp;"&amp;" O140 &amp; "", Cien "" &amp; P140 &amp; "", Soc "" &amp; Q140 &amp; "", Lec "" &amp; R140 &amp; "", Ing "" &amp; S140 &amp; "". Puntajes Segundo Simulacro: Global "" &amp; Y140 &amp; "", Mat "" &amp; AC140 &amp; "", Cien "" &amp; AD140 &amp; "", Soc "" &amp; AE140 &amp; "", Lec "" &amp; AF140 &amp; "", Ing "" &amp; AG140 &amp; "". Escribe un mensaje motivado"&amp;"r y breve (máximo 4 líneas)."")
")</f>
        <v/>
      </c>
    </row>
    <row r="141" ht="15.75" customHeight="1" s="42">
      <c r="A141" s="93" t="n"/>
      <c r="B141" s="94" t="inlineStr">
        <is>
          <t>Bachillerato</t>
        </is>
      </c>
      <c r="C141" s="94" t="n">
        <v>604</v>
      </c>
      <c r="D141" s="94" t="n"/>
      <c r="E141" s="95" t="n"/>
      <c r="F141" s="96">
        <f>TRIM(G141&amp;" "&amp;H141&amp;" "&amp;I141&amp;" "&amp;J141)</f>
        <v/>
      </c>
      <c r="G141" s="94" t="inlineStr">
        <is>
          <t>Quiroz</t>
        </is>
      </c>
      <c r="H141" s="94" t="inlineStr">
        <is>
          <t>Gonzalez</t>
        </is>
      </c>
      <c r="I141" s="94" t="inlineStr">
        <is>
          <t>Mariángel</t>
        </is>
      </c>
      <c r="J141" s="97" t="n"/>
      <c r="K141" s="98">
        <f>IF(SUM(O141:S141)=0, "", ROUND(((O141*3+P141*3+Q141*3+R141*3+S141*1)/13)*5,0))</f>
        <v/>
      </c>
      <c r="L141" s="99">
        <f>IF(OR($C141="",K141=""),"",COUNTIFS($C$4:$C$1500,$C141,K$4:K$1500,"&gt;"&amp;K141)+1)</f>
        <v/>
      </c>
      <c r="M141" s="99">
        <f>IF(OR($C141="",K141=""),"",IF(AND($C141&gt;=1001,$C141&lt;=1005),COUNTIFS($C$4:$C$1500,"&gt;=1001",$C$4:$C$1500,"&lt;=1005",K$4:K$1500,"&gt;"&amp;K141)+1,IF(AND($C141&gt;=1101,$C141&lt;=1105),COUNTIFS($C$4:$C$1500,"&gt;=1101",$C$4:$C$1500,"&lt;=1105",K$4:K$1500,"&gt;"&amp;K141)+1,IF(AND($C141&gt;=901,$C141&lt;=905),COUNTIFS($C$4:$C$1500,"&gt;=901",$C$4:$C$1500,"&lt;=905",K$4:K$1500,"&gt;"&amp;K141)+1,IF(AND($C141&gt;=801,$C141&lt;=805),COUNTIFS($C$4:$C$1500,"&gt;=801",$C$4:$C$1500,"&lt;=805",K$4:K$1500,"&gt;"&amp;K141)+1,IF(AND($C141&gt;=701,$C141&lt;=705),COUNTIFS($C$4:$C$1500,"&gt;=701",$C$4:$C$1500,"&lt;=705",K$4:K$1500,"&gt;"&amp;K141)+1,IF(AND($C141&gt;=601,$C141&lt;=606),COUNTIFS($C$4:$C$1500,"&gt;=601",$C$4:$C$1500,"&lt;=606",K$4:K$1500,"&gt;"&amp;K141)+1,"")))))))</f>
        <v/>
      </c>
      <c r="N141" s="99">
        <f>IF(OR($C141="",K141=""),"",IF(OR(AND($C141&gt;=1001,$C141&lt;=1005),AND($C141&gt;=1101,$C141&lt;=1105)),COUNTIFS($C$4:$C$1500,"&gt;=1001",$C$4:$C$1500,"&lt;=1005",K$4:K$1500,"&gt;"&amp;K141)+COUNTIFS($C$4:$C$1500,"&gt;=1101",$C$4:$C$1500,"&lt;=1105",K$4:K$1500,"&gt;"&amp;K141)+1,""))</f>
        <v/>
      </c>
      <c r="O141" s="94" t="n">
        <v>43.59</v>
      </c>
      <c r="P141" s="94" t="n">
        <v>49.86</v>
      </c>
      <c r="Q141" s="94" t="n">
        <v>52.02</v>
      </c>
      <c r="R141" s="94" t="n">
        <v>45</v>
      </c>
      <c r="S141" s="94" t="n">
        <v>60</v>
      </c>
      <c r="T141" s="99">
        <f>IF(AND(O141&gt;0,O141&lt;36),1,IF(AND(O141&gt;=36,O141&lt;51),2,IF(AND(O141&gt;=51,O141&lt;71),3,IF(AND(O141&gt;=71,O141&lt;=100),4,))))</f>
        <v/>
      </c>
      <c r="U141" s="99">
        <f>IF(AND(P141&gt;0,P141&lt;41),1,IF(AND(P141&gt;=41,P141&lt;56),2,IF(AND(P141&gt;=56,P141&lt;71),3,IF(AND(P141&gt;=71,P141&lt;=100),4,))))</f>
        <v/>
      </c>
      <c r="V141" s="99">
        <f>IF(AND(Q141&gt;0,Q141&lt;41),1,IF(AND(Q141&gt;=41,Q141&lt;56),2,IF(AND(Q141&gt;=56,Q141&lt;71),3,IF(AND(Q141&gt;=71,Q141&lt;=100),4,))))</f>
        <v/>
      </c>
      <c r="W141" s="99">
        <f>IF(AND(R141&gt;0,R141&lt;36),1,IF(AND(R141&gt;=36,R141&lt;51),2,IF(AND(R141&gt;=51,R141&lt;66),3,IF(AND(R141&gt;=66,R141&lt;=100),4,))))</f>
        <v/>
      </c>
      <c r="X141" s="100">
        <f>IF(AND(S141&gt;0,S141&lt;37),1,IF(AND(S141&gt;=37,S141&lt;58),2,IF(AND(S141&gt;=58,S141&lt;71),3,IF(AND(S141&gt;=71,S141&lt;=100),4,))))</f>
        <v/>
      </c>
      <c r="Y141" s="101">
        <f>IF(SUM(AC141:AG141)=0, "", ROUND(((AC141*3+AD141*3+AE141*3+AF141*3+AG141*1)/13)*5,0))</f>
        <v/>
      </c>
      <c r="Z141" s="99">
        <f>IF(OR($C141="",Y141=""),"",COUNTIFS($C$4:$C$1500,$C141,Y$4:Y$1500,"&gt;"&amp;Y141)+1)</f>
        <v/>
      </c>
      <c r="AA141" s="99">
        <f>IF(OR($C141="",Y141=""),"",IF(AND($C141&gt;=1001,$C141&lt;=1005),COUNTIFS($C$4:$C$1500,"&gt;=1001",$C$4:$C$1500,"&lt;=1005",Y$4:Y$1500,"&gt;"&amp;Y141)+1,IF(AND($C141&gt;=1101,$C141&lt;=1105),COUNTIFS($C$4:$C$1500,"&gt;=1101",$C$4:$C$1500,"&lt;=1105",Y$4:Y$1500,"&gt;"&amp;Y141)+1,IF(AND($C141&gt;=901,$C141&lt;=905),COUNTIFS($C$4:$C$1500,"&gt;=901",$C$4:$C$1500,"&lt;=905",Y$4:Y$1500,"&gt;"&amp;Y141)+1,IF(AND($C141&gt;=801,$C141&lt;=805),COUNTIFS($C$4:$C$1500,"&gt;=801",$C$4:$C$1500,"&lt;=805",Y$4:Y$1500,"&gt;"&amp;Y141)+1,IF(AND($C141&gt;=701,$C141&lt;=705),COUNTIFS($C$4:$C$1500,"&gt;=701",$C$4:$C$1500,"&lt;=705",Y$4:Y$1500,"&gt;"&amp;Y141)+1,IF(AND($C141&gt;=601,$C141&lt;=606),COUNTIFS($C$4:$C$1500,"&gt;=601",$C$4:$C$1500,"&lt;=606",Y$4:Y$1500,"&gt;"&amp;Y141)+1,"")))))))</f>
        <v/>
      </c>
      <c r="AB141" s="99">
        <f>IF(OR($C141="",Y141=""),"",IF(OR(AND($C141&gt;=1001,$C141&lt;=1005),AND($C141&gt;=1101,$C141&lt;=1105)),COUNTIFS($C$4:$C$1500,"&gt;=1001",$C$4:$C$1500,"&lt;=1005",Y$4:Y$1500,"&gt;"&amp;Y141)+COUNTIFS($C$4:$C$1500,"&gt;=1101",$C$4:$C$1500,"&lt;=1105",Y$4:Y$1500,"&gt;"&amp;Y141)+1,""))</f>
        <v/>
      </c>
      <c r="AC141" s="94" t="n">
        <v>61</v>
      </c>
      <c r="AD141" s="94" t="n">
        <v>74.29000000000001</v>
      </c>
      <c r="AE141" s="94" t="n">
        <v>54</v>
      </c>
      <c r="AF141" s="94" t="n">
        <v>56.88</v>
      </c>
      <c r="AG141" s="94" t="n">
        <v>76.67</v>
      </c>
      <c r="AH141" s="99">
        <f>IF(AND(AC141&gt;0,AC141&lt;36),1,IF(AND(AC141&gt;=36,AC141&lt;51),2,IF(AND(AC141&gt;=51,AC141&lt;71),3,IF(AND(AC141&gt;=71,AC141&lt;=100),4,))))</f>
        <v/>
      </c>
      <c r="AI141" s="99">
        <f>IF(AND(AD141&gt;0,AD141&lt;41),1,IF(AND(AD141&gt;=41,AD141&lt;56),2,IF(AND(AD141&gt;=56,AD141&lt;71),3,IF(AND(AD141&gt;=71,AD141&lt;=100),4,))))</f>
        <v/>
      </c>
      <c r="AJ141" s="99">
        <f>IF(AND(AE141&gt;0,AE141&lt;41),1,IF(AND(AE141&gt;=41,AE141&lt;56),2,IF(AND(AE141&gt;=56,AE141&lt;71),3,IF(AND(AE141&gt;=71,AE141&lt;=100),4,))))</f>
        <v/>
      </c>
      <c r="AK141" s="99">
        <f>IF(AND(AF141&gt;0,AF141&lt;36),1,IF(AND(AF141&gt;=36,AF141&lt;51),2,IF(AND(AF141&gt;=51,AF141&lt;66),3,IF(AND(AF141&gt;=66,AF141&lt;=100),4,))))</f>
        <v/>
      </c>
      <c r="AL141" s="100">
        <f>IF(AND(AG141&gt;0,AG141&lt;37),1,IF(AND(AG141&gt;=37,AG141&lt;58),2,IF(AND(AG141&gt;=58,AG141&lt;71),3,IF(AND(AG141&gt;=71,AG141&lt;=100),4,))))</f>
        <v/>
      </c>
      <c r="AM141" s="101">
        <f>IF((Y141&lt;&gt;"")*(K141&lt;&gt;""),Y141-K141,"")</f>
        <v/>
      </c>
      <c r="AN141" s="99">
        <f>IF((Z141&lt;&gt;"")*(L141&lt;&gt;""),Z141-L141,"")</f>
        <v/>
      </c>
      <c r="AO141" s="99">
        <f>IF((AA141&lt;&gt;"")*(M141&lt;&gt;""),AA141-M141,"")</f>
        <v/>
      </c>
      <c r="AP141" s="99">
        <f>IF((AB141&lt;&gt;"")*(N141&lt;&gt;""),AB141-N141,"")</f>
        <v/>
      </c>
      <c r="AQ141" s="94">
        <f>IF((AC141&lt;&gt;"")*(O141&lt;&gt;""),AC141-O141,"")</f>
        <v/>
      </c>
      <c r="AR141" s="94">
        <f>IF((AD141&lt;&gt;"")*(P141&lt;&gt;""),AD141-P141,"")</f>
        <v/>
      </c>
      <c r="AS141" s="94">
        <f>IF((AE141&lt;&gt;"")*(Q141&lt;&gt;""),AE141-Q141,"")</f>
        <v/>
      </c>
      <c r="AT141" s="94">
        <f>IF((AF141&lt;&gt;"")*(R141&lt;&gt;""),AF141-R141,"")</f>
        <v/>
      </c>
      <c r="AU141" s="94">
        <f>IF((AG141&lt;&gt;"")*(S141&lt;&gt;""),AG141-S141,"")</f>
        <v/>
      </c>
      <c r="AV141" s="99">
        <f>IF((AH141&lt;&gt;"")*(T141&lt;&gt;""),AH141-T141,"")</f>
        <v/>
      </c>
      <c r="AW141" s="99">
        <f>IF((AI141&lt;&gt;"")*(U141&lt;&gt;""),AI141-U141,"")</f>
        <v/>
      </c>
      <c r="AX141" s="99">
        <f>IF((AJ141&lt;&gt;"")*(V141&lt;&gt;""),AJ141-V141,"")</f>
        <v/>
      </c>
      <c r="AY141" s="99">
        <f>IF((AK141&lt;&gt;"")*(W141&lt;&gt;""),AK141-W141,"")</f>
        <v/>
      </c>
      <c r="AZ141" s="102">
        <f>IF((AL141&lt;&gt;"")*(X141&lt;&gt;""),AL141-X141,"")</f>
        <v/>
      </c>
      <c r="BA141" s="50">
        <f>IFERROR(__xludf.dummyfunction("AI(""Actúa como un tutor académico y dirígete personalmente al estudiante "" &amp; I141 &amp; "" "" &amp; J141 &amp; "" "" &amp; G141 &amp; "" "" &amp; H141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AM141 &amp; ""'. Diferencias por área: Matemáticas ("" &amp; AQ141 &amp; ""), Ciencias Natura"&amp;"les ("" &amp; AR141 &amp; ""), Sociales ("" &amp; AS141 &amp; ""), Lectura Crítica ("" &amp; AT141 &amp; "") e Inglés ("" &amp; AU141 &amp; ""). Variación en posición: grupo ("" &amp; AN141 &amp; ""), grado ("" &amp; AO141 &amp; "") y media ("" &amp; AP141 &amp; ""). Puntajes Primer Simulacro: Global "" &amp; K141 &amp; "", Mat "" &amp; "&amp;"O4 &amp; "", Cien "" &amp; P141 &amp; "", Soc "" &amp; Q141 &amp; "", Lec "" &amp; R141 &amp; "", Ing "" &amp; S141 &amp; "". Puntajes Segundo Simulacro: Global "" &amp; Y141 &amp; "", Mat "" &amp; AC141 &amp; "", Cien "" &amp; AD141 &amp; "", Soc "" &amp; AE141 &amp; "", Lec "" &amp; AF141 &amp; "", Ing "" &amp; AG141 &amp; "". Escribe un mensaje motivador"&amp;" y breve (máximo 4 líneas)."")
"),"=AI(""Actúa como un tutor académico y dirígete personalmente al estudiante "" &amp; I141 &amp; "" "" &amp; J141 &amp; "" "" &amp; G141 &amp; "" "" &amp; H141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AM141 &amp; ""'. Diferencias por área: Matemáticas ("" &amp; AQ141 &amp; ""), Ciencias Natur"&amp;"ales ("" &amp; AR141 &amp; ""), Sociales ("" &amp; AS141 &amp; ""), Lectura Crítica ("" &amp; AT141 &amp; "") e Inglés ("" &amp; AU141 &amp; ""). Variación en posición: grupo ("" &amp; AN141 &amp; ""), grado ("" &amp; AO141 &amp; "") y media ("" &amp; AP141 &amp; ""). Puntajes Primer Simulacro: Global "" &amp; K141 &amp; "", Mat "" &amp;"&amp;" O141 &amp; "", Cien "" &amp; P141 &amp; "", Soc "" &amp; Q141 &amp; "", Lec "" &amp; R141 &amp; "", Ing "" &amp; S141 &amp; "". Puntajes Segundo Simulacro: Global "" &amp; Y141 &amp; "", Mat "" &amp; AC141 &amp; "", Cien "" &amp; AD141 &amp; "", Soc "" &amp; AE141 &amp; "", Lec "" &amp; AF141 &amp; "", Ing "" &amp; AG141 &amp; "". Escribe un mensaje motivado"&amp;"r y breve (máximo 4 líneas)."")
")</f>
        <v/>
      </c>
    </row>
    <row r="142" ht="15.75" customHeight="1" s="42">
      <c r="A142" s="93" t="n"/>
      <c r="B142" s="94" t="inlineStr">
        <is>
          <t>Bachillerato</t>
        </is>
      </c>
      <c r="C142" s="94" t="n">
        <v>604</v>
      </c>
      <c r="D142" s="94" t="n"/>
      <c r="E142" s="95" t="n"/>
      <c r="F142" s="96">
        <f>TRIM(G142&amp;" "&amp;H142&amp;" "&amp;I142&amp;" "&amp;J142)</f>
        <v/>
      </c>
      <c r="G142" s="94" t="inlineStr">
        <is>
          <t>Ramírez</t>
        </is>
      </c>
      <c r="H142" s="94" t="inlineStr">
        <is>
          <t>Restrepo</t>
        </is>
      </c>
      <c r="I142" s="94" t="inlineStr">
        <is>
          <t>Jhon</t>
        </is>
      </c>
      <c r="J142" s="97" t="inlineStr">
        <is>
          <t>Alex</t>
        </is>
      </c>
      <c r="K142" s="98">
        <f>IF(SUM(O142:S142)=0, "", ROUND(((O142*3+P142*3+Q142*3+R142*3+S142*1)/13)*5,0))</f>
        <v/>
      </c>
      <c r="L142" s="99">
        <f>IF(OR($C142="",K142=""),"",COUNTIFS($C$4:$C$1500,$C142,K$4:K$1500,"&gt;"&amp;K142)+1)</f>
        <v/>
      </c>
      <c r="M142" s="99">
        <f>IF(OR($C142="",K142=""),"",IF(AND($C142&gt;=1001,$C142&lt;=1005),COUNTIFS($C$4:$C$1500,"&gt;=1001",$C$4:$C$1500,"&lt;=1005",K$4:K$1500,"&gt;"&amp;K142)+1,IF(AND($C142&gt;=1101,$C142&lt;=1105),COUNTIFS($C$4:$C$1500,"&gt;=1101",$C$4:$C$1500,"&lt;=1105",K$4:K$1500,"&gt;"&amp;K142)+1,IF(AND($C142&gt;=901,$C142&lt;=905),COUNTIFS($C$4:$C$1500,"&gt;=901",$C$4:$C$1500,"&lt;=905",K$4:K$1500,"&gt;"&amp;K142)+1,IF(AND($C142&gt;=801,$C142&lt;=805),COUNTIFS($C$4:$C$1500,"&gt;=801",$C$4:$C$1500,"&lt;=805",K$4:K$1500,"&gt;"&amp;K142)+1,IF(AND($C142&gt;=701,$C142&lt;=705),COUNTIFS($C$4:$C$1500,"&gt;=701",$C$4:$C$1500,"&lt;=705",K$4:K$1500,"&gt;"&amp;K142)+1,IF(AND($C142&gt;=601,$C142&lt;=606),COUNTIFS($C$4:$C$1500,"&gt;=601",$C$4:$C$1500,"&lt;=606",K$4:K$1500,"&gt;"&amp;K142)+1,"")))))))</f>
        <v/>
      </c>
      <c r="N142" s="99">
        <f>IF(OR($C142="",K142=""),"",IF(OR(AND($C142&gt;=1001,$C142&lt;=1005),AND($C142&gt;=1101,$C142&lt;=1105)),COUNTIFS($C$4:$C$1500,"&gt;=1001",$C$4:$C$1500,"&lt;=1005",K$4:K$1500,"&gt;"&amp;K142)+COUNTIFS($C$4:$C$1500,"&gt;=1101",$C$4:$C$1500,"&lt;=1105",K$4:K$1500,"&gt;"&amp;K142)+1,""))</f>
        <v/>
      </c>
      <c r="O142" s="94" t="n">
        <v>38.34</v>
      </c>
      <c r="P142" s="94" t="n">
        <v>34.72</v>
      </c>
      <c r="Q142" s="94" t="n">
        <v>55.92</v>
      </c>
      <c r="R142" s="94" t="n">
        <v>35</v>
      </c>
      <c r="S142" s="94" t="n">
        <v>55</v>
      </c>
      <c r="T142" s="99">
        <f>IF(AND(O142&gt;0,O142&lt;36),1,IF(AND(O142&gt;=36,O142&lt;51),2,IF(AND(O142&gt;=51,O142&lt;71),3,IF(AND(O142&gt;=71,O142&lt;=100),4,))))</f>
        <v/>
      </c>
      <c r="U142" s="99">
        <f>IF(AND(P142&gt;0,P142&lt;41),1,IF(AND(P142&gt;=41,P142&lt;56),2,IF(AND(P142&gt;=56,P142&lt;71),3,IF(AND(P142&gt;=71,P142&lt;=100),4,))))</f>
        <v/>
      </c>
      <c r="V142" s="99">
        <f>IF(AND(Q142&gt;0,Q142&lt;41),1,IF(AND(Q142&gt;=41,Q142&lt;56),2,IF(AND(Q142&gt;=56,Q142&lt;71),3,IF(AND(Q142&gt;=71,Q142&lt;=100),4,))))</f>
        <v/>
      </c>
      <c r="W142" s="99">
        <f>IF(AND(R142&gt;0,R142&lt;36),1,IF(AND(R142&gt;=36,R142&lt;51),2,IF(AND(R142&gt;=51,R142&lt;66),3,IF(AND(R142&gt;=66,R142&lt;=100),4,))))</f>
        <v/>
      </c>
      <c r="X142" s="100">
        <f>IF(AND(S142&gt;0,S142&lt;37),1,IF(AND(S142&gt;=37,S142&lt;58),2,IF(AND(S142&gt;=58,S142&lt;71),3,IF(AND(S142&gt;=71,S142&lt;=100),4,))))</f>
        <v/>
      </c>
      <c r="Y142" s="101">
        <f>IF(SUM(AC142:AG142)=0, "", ROUND(((AC142*3+AD142*3+AE142*3+AF142*3+AG142*1)/13)*5,0))</f>
        <v/>
      </c>
      <c r="Z142" s="99">
        <f>IF(OR($C142="",Y142=""),"",COUNTIFS($C$4:$C$1500,$C142,Y$4:Y$1500,"&gt;"&amp;Y142)+1)</f>
        <v/>
      </c>
      <c r="AA142" s="99">
        <f>IF(OR($C142="",Y142=""),"",IF(AND($C142&gt;=1001,$C142&lt;=1005),COUNTIFS($C$4:$C$1500,"&gt;=1001",$C$4:$C$1500,"&lt;=1005",Y$4:Y$1500,"&gt;"&amp;Y142)+1,IF(AND($C142&gt;=1101,$C142&lt;=1105),COUNTIFS($C$4:$C$1500,"&gt;=1101",$C$4:$C$1500,"&lt;=1105",Y$4:Y$1500,"&gt;"&amp;Y142)+1,IF(AND($C142&gt;=901,$C142&lt;=905),COUNTIFS($C$4:$C$1500,"&gt;=901",$C$4:$C$1500,"&lt;=905",Y$4:Y$1500,"&gt;"&amp;Y142)+1,IF(AND($C142&gt;=801,$C142&lt;=805),COUNTIFS($C$4:$C$1500,"&gt;=801",$C$4:$C$1500,"&lt;=805",Y$4:Y$1500,"&gt;"&amp;Y142)+1,IF(AND($C142&gt;=701,$C142&lt;=705),COUNTIFS($C$4:$C$1500,"&gt;=701",$C$4:$C$1500,"&lt;=705",Y$4:Y$1500,"&gt;"&amp;Y142)+1,IF(AND($C142&gt;=601,$C142&lt;=606),COUNTIFS($C$4:$C$1500,"&gt;=601",$C$4:$C$1500,"&lt;=606",Y$4:Y$1500,"&gt;"&amp;Y142)+1,"")))))))</f>
        <v/>
      </c>
      <c r="AB142" s="99">
        <f>IF(OR($C142="",Y142=""),"",IF(OR(AND($C142&gt;=1001,$C142&lt;=1005),AND($C142&gt;=1101,$C142&lt;=1105)),COUNTIFS($C$4:$C$1500,"&gt;=1001",$C$4:$C$1500,"&lt;=1005",Y$4:Y$1500,"&gt;"&amp;Y142)+COUNTIFS($C$4:$C$1500,"&gt;=1101",$C$4:$C$1500,"&lt;=1105",Y$4:Y$1500,"&gt;"&amp;Y142)+1,""))</f>
        <v/>
      </c>
      <c r="AC142" s="94" t="n">
        <v>70.5</v>
      </c>
      <c r="AD142" s="94" t="n">
        <v>57.5</v>
      </c>
      <c r="AE142" s="94" t="n">
        <v>66.38</v>
      </c>
      <c r="AF142" s="94" t="n">
        <v>56.88</v>
      </c>
      <c r="AG142" s="94" t="n">
        <v>23.96</v>
      </c>
      <c r="AH142" s="99">
        <f>IF(AND(AC142&gt;0,AC142&lt;36),1,IF(AND(AC142&gt;=36,AC142&lt;51),2,IF(AND(AC142&gt;=51,AC142&lt;71),3,IF(AND(AC142&gt;=71,AC142&lt;=100),4,))))</f>
        <v/>
      </c>
      <c r="AI142" s="99">
        <f>IF(AND(AD142&gt;0,AD142&lt;41),1,IF(AND(AD142&gt;=41,AD142&lt;56),2,IF(AND(AD142&gt;=56,AD142&lt;71),3,IF(AND(AD142&gt;=71,AD142&lt;=100),4,))))</f>
        <v/>
      </c>
      <c r="AJ142" s="99">
        <f>IF(AND(AE142&gt;0,AE142&lt;41),1,IF(AND(AE142&gt;=41,AE142&lt;56),2,IF(AND(AE142&gt;=56,AE142&lt;71),3,IF(AND(AE142&gt;=71,AE142&lt;=100),4,))))</f>
        <v/>
      </c>
      <c r="AK142" s="99">
        <f>IF(AND(AF142&gt;0,AF142&lt;36),1,IF(AND(AF142&gt;=36,AF142&lt;51),2,IF(AND(AF142&gt;=51,AF142&lt;66),3,IF(AND(AF142&gt;=66,AF142&lt;=100),4,))))</f>
        <v/>
      </c>
      <c r="AL142" s="100">
        <f>IF(AND(AG142&gt;0,AG142&lt;37),1,IF(AND(AG142&gt;=37,AG142&lt;58),2,IF(AND(AG142&gt;=58,AG142&lt;71),3,IF(AND(AG142&gt;=71,AG142&lt;=100),4,))))</f>
        <v/>
      </c>
      <c r="AM142" s="101">
        <f>IF((Y142&lt;&gt;"")*(K142&lt;&gt;""),Y142-K142,"")</f>
        <v/>
      </c>
      <c r="AN142" s="99">
        <f>IF((Z142&lt;&gt;"")*(L142&lt;&gt;""),Z142-L142,"")</f>
        <v/>
      </c>
      <c r="AO142" s="99">
        <f>IF((AA142&lt;&gt;"")*(M142&lt;&gt;""),AA142-M142,"")</f>
        <v/>
      </c>
      <c r="AP142" s="99">
        <f>IF((AB142&lt;&gt;"")*(N142&lt;&gt;""),AB142-N142,"")</f>
        <v/>
      </c>
      <c r="AQ142" s="94">
        <f>IF((AC142&lt;&gt;"")*(O142&lt;&gt;""),AC142-O142,"")</f>
        <v/>
      </c>
      <c r="AR142" s="94">
        <f>IF((AD142&lt;&gt;"")*(P142&lt;&gt;""),AD142-P142,"")</f>
        <v/>
      </c>
      <c r="AS142" s="94">
        <f>IF((AE142&lt;&gt;"")*(Q142&lt;&gt;""),AE142-Q142,"")</f>
        <v/>
      </c>
      <c r="AT142" s="94">
        <f>IF((AF142&lt;&gt;"")*(R142&lt;&gt;""),AF142-R142,"")</f>
        <v/>
      </c>
      <c r="AU142" s="94">
        <f>IF((AG142&lt;&gt;"")*(S142&lt;&gt;""),AG142-S142,"")</f>
        <v/>
      </c>
      <c r="AV142" s="99">
        <f>IF((AH142&lt;&gt;"")*(T142&lt;&gt;""),AH142-T142,"")</f>
        <v/>
      </c>
      <c r="AW142" s="99">
        <f>IF((AI142&lt;&gt;"")*(U142&lt;&gt;""),AI142-U142,"")</f>
        <v/>
      </c>
      <c r="AX142" s="99">
        <f>IF((AJ142&lt;&gt;"")*(V142&lt;&gt;""),AJ142-V142,"")</f>
        <v/>
      </c>
      <c r="AY142" s="99">
        <f>IF((AK142&lt;&gt;"")*(W142&lt;&gt;""),AK142-W142,"")</f>
        <v/>
      </c>
      <c r="AZ142" s="102">
        <f>IF((AL142&lt;&gt;"")*(X142&lt;&gt;""),AL142-X142,"")</f>
        <v/>
      </c>
      <c r="BA142" s="50">
        <f>IFERROR(__xludf.dummyfunction("AI(""Actúa como un tutor académico y dirígete personalmente al estudiante "" &amp; I142 &amp; "" "" &amp; J142 &amp; "" "" &amp; G142 &amp; "" "" &amp; H142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AM142 &amp; ""'. Diferencias por área: Matemáticas ("" &amp; AQ142 &amp; ""), Ciencias Natura"&amp;"les ("" &amp; AR142 &amp; ""), Sociales ("" &amp; AS142 &amp; ""), Lectura Crítica ("" &amp; AT142 &amp; "") e Inglés ("" &amp; AU142 &amp; ""). Variación en posición: grupo ("" &amp; AN142 &amp; ""), grado ("" &amp; AO142 &amp; "") y media ("" &amp; AP142 &amp; ""). Puntajes Primer Simulacro: Global "" &amp; K142 &amp; "", Mat "" &amp; "&amp;"O4 &amp; "", Cien "" &amp; P142 &amp; "", Soc "" &amp; Q142 &amp; "", Lec "" &amp; R142 &amp; "", Ing "" &amp; S142 &amp; "". Puntajes Segundo Simulacro: Global "" &amp; Y142 &amp; "", Mat "" &amp; AC142 &amp; "", Cien "" &amp; AD142 &amp; "", Soc "" &amp; AE142 &amp; "", Lec "" &amp; AF142 &amp; "", Ing "" &amp; AG142 &amp; "". Escribe un mensaje motivador"&amp;" y breve (máximo 4 líneas)."")
"),"=AI(""Actúa como un tutor académico y dirígete personalmente al estudiante "" &amp; I142 &amp; "" "" &amp; J142 &amp; "" "" &amp; G142 &amp; "" "" &amp; H142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AM142 &amp; ""'. Diferencias por área: Matemáticas ("" &amp; AQ142 &amp; ""), Ciencias Natur"&amp;"ales ("" &amp; AR142 &amp; ""), Sociales ("" &amp; AS142 &amp; ""), Lectura Crítica ("" &amp; AT142 &amp; "") e Inglés ("" &amp; AU142 &amp; ""). Variación en posición: grupo ("" &amp; AN142 &amp; ""), grado ("" &amp; AO142 &amp; "") y media ("" &amp; AP142 &amp; ""). Puntajes Primer Simulacro: Global "" &amp; K142 &amp; "", Mat "" &amp;"&amp;" O142 &amp; "", Cien "" &amp; P142 &amp; "", Soc "" &amp; Q142 &amp; "", Lec "" &amp; R142 &amp; "", Ing "" &amp; S142 &amp; "". Puntajes Segundo Simulacro: Global "" &amp; Y142 &amp; "", Mat "" &amp; AC142 &amp; "", Cien "" &amp; AD142 &amp; "", Soc "" &amp; AE142 &amp; "", Lec "" &amp; AF142 &amp; "", Ing "" &amp; AG142 &amp; "". Escribe un mensaje motivado"&amp;"r y breve (máximo 4 líneas)."")
")</f>
        <v/>
      </c>
    </row>
    <row r="143" ht="15.75" customHeight="1" s="42">
      <c r="A143" s="93" t="n"/>
      <c r="B143" s="94" t="inlineStr">
        <is>
          <t>Bachillerato</t>
        </is>
      </c>
      <c r="C143" s="94" t="n">
        <v>604</v>
      </c>
      <c r="D143" s="94" t="n"/>
      <c r="E143" s="95" t="n"/>
      <c r="F143" s="96">
        <f>TRIM(G143&amp;" "&amp;H143&amp;" "&amp;I143&amp;" "&amp;J143)</f>
        <v/>
      </c>
      <c r="G143" s="94" t="inlineStr">
        <is>
          <t>Restrepo</t>
        </is>
      </c>
      <c r="H143" s="94" t="inlineStr">
        <is>
          <t>Santana</t>
        </is>
      </c>
      <c r="I143" s="94" t="inlineStr">
        <is>
          <t>Jerson</t>
        </is>
      </c>
      <c r="J143" s="97" t="inlineStr">
        <is>
          <t>Esteban</t>
        </is>
      </c>
      <c r="K143" s="98">
        <f>IF(SUM(O143:S143)=0, "", ROUND(((O143*3+P143*3+Q143*3+R143*3+S143*1)/13)*5,0))</f>
        <v/>
      </c>
      <c r="L143" s="99">
        <f>IF(OR($C143="",K143=""),"",COUNTIFS($C$4:$C$1500,$C143,K$4:K$1500,"&gt;"&amp;K143)+1)</f>
        <v/>
      </c>
      <c r="M143" s="99">
        <f>IF(OR($C143="",K143=""),"",IF(AND($C143&gt;=1001,$C143&lt;=1005),COUNTIFS($C$4:$C$1500,"&gt;=1001",$C$4:$C$1500,"&lt;=1005",K$4:K$1500,"&gt;"&amp;K143)+1,IF(AND($C143&gt;=1101,$C143&lt;=1105),COUNTIFS($C$4:$C$1500,"&gt;=1101",$C$4:$C$1500,"&lt;=1105",K$4:K$1500,"&gt;"&amp;K143)+1,IF(AND($C143&gt;=901,$C143&lt;=905),COUNTIFS($C$4:$C$1500,"&gt;=901",$C$4:$C$1500,"&lt;=905",K$4:K$1500,"&gt;"&amp;K143)+1,IF(AND($C143&gt;=801,$C143&lt;=805),COUNTIFS($C$4:$C$1500,"&gt;=801",$C$4:$C$1500,"&lt;=805",K$4:K$1500,"&gt;"&amp;K143)+1,IF(AND($C143&gt;=701,$C143&lt;=705),COUNTIFS($C$4:$C$1500,"&gt;=701",$C$4:$C$1500,"&lt;=705",K$4:K$1500,"&gt;"&amp;K143)+1,IF(AND($C143&gt;=601,$C143&lt;=606),COUNTIFS($C$4:$C$1500,"&gt;=601",$C$4:$C$1500,"&lt;=606",K$4:K$1500,"&gt;"&amp;K143)+1,"")))))))</f>
        <v/>
      </c>
      <c r="N143" s="99">
        <f>IF(OR($C143="",K143=""),"",IF(OR(AND($C143&gt;=1001,$C143&lt;=1005),AND($C143&gt;=1101,$C143&lt;=1105)),COUNTIFS($C$4:$C$1500,"&gt;=1001",$C$4:$C$1500,"&lt;=1005",K$4:K$1500,"&gt;"&amp;K143)+COUNTIFS($C$4:$C$1500,"&gt;=1101",$C$4:$C$1500,"&lt;=1105",K$4:K$1500,"&gt;"&amp;K143)+1,""))</f>
        <v/>
      </c>
      <c r="O143" s="94" t="n">
        <v>51</v>
      </c>
      <c r="P143" s="94" t="n">
        <v>57</v>
      </c>
      <c r="Q143" s="94" t="n">
        <v>43</v>
      </c>
      <c r="R143" s="94" t="n">
        <v>54</v>
      </c>
      <c r="S143" s="94" t="n">
        <v>58</v>
      </c>
      <c r="T143" s="99">
        <f>IF(AND(O143&gt;0,O143&lt;36),1,IF(AND(O143&gt;=36,O143&lt;51),2,IF(AND(O143&gt;=51,O143&lt;71),3,IF(AND(O143&gt;=71,O143&lt;=100),4,))))</f>
        <v/>
      </c>
      <c r="U143" s="99">
        <f>IF(AND(P143&gt;0,P143&lt;41),1,IF(AND(P143&gt;=41,P143&lt;56),2,IF(AND(P143&gt;=56,P143&lt;71),3,IF(AND(P143&gt;=71,P143&lt;=100),4,))))</f>
        <v/>
      </c>
      <c r="V143" s="99">
        <f>IF(AND(Q143&gt;0,Q143&lt;41),1,IF(AND(Q143&gt;=41,Q143&lt;56),2,IF(AND(Q143&gt;=56,Q143&lt;71),3,IF(AND(Q143&gt;=71,Q143&lt;=100),4,))))</f>
        <v/>
      </c>
      <c r="W143" s="99">
        <f>IF(AND(R143&gt;0,R143&lt;36),1,IF(AND(R143&gt;=36,R143&lt;51),2,IF(AND(R143&gt;=51,R143&lt;66),3,IF(AND(R143&gt;=66,R143&lt;=100),4,))))</f>
        <v/>
      </c>
      <c r="X143" s="100">
        <f>IF(AND(S143&gt;0,S143&lt;37),1,IF(AND(S143&gt;=37,S143&lt;58),2,IF(AND(S143&gt;=58,S143&lt;71),3,IF(AND(S143&gt;=71,S143&lt;=100),4,))))</f>
        <v/>
      </c>
      <c r="Y143" s="101">
        <f>IF(SUM(AC143:AG143)=0, "", ROUND(((AC143*3+AD143*3+AE143*3+AF143*3+AG143*1)/13)*5,0))</f>
        <v/>
      </c>
      <c r="Z143" s="99">
        <f>IF(OR($C143="",Y143=""),"",COUNTIFS($C$4:$C$1500,$C143,Y$4:Y$1500,"&gt;"&amp;Y143)+1)</f>
        <v/>
      </c>
      <c r="AA143" s="99">
        <f>IF(OR($C143="",Y143=""),"",IF(AND($C143&gt;=1001,$C143&lt;=1005),COUNTIFS($C$4:$C$1500,"&gt;=1001",$C$4:$C$1500,"&lt;=1005",Y$4:Y$1500,"&gt;"&amp;Y143)+1,IF(AND($C143&gt;=1101,$C143&lt;=1105),COUNTIFS($C$4:$C$1500,"&gt;=1101",$C$4:$C$1500,"&lt;=1105",Y$4:Y$1500,"&gt;"&amp;Y143)+1,IF(AND($C143&gt;=901,$C143&lt;=905),COUNTIFS($C$4:$C$1500,"&gt;=901",$C$4:$C$1500,"&lt;=905",Y$4:Y$1500,"&gt;"&amp;Y143)+1,IF(AND($C143&gt;=801,$C143&lt;=805),COUNTIFS($C$4:$C$1500,"&gt;=801",$C$4:$C$1500,"&lt;=805",Y$4:Y$1500,"&gt;"&amp;Y143)+1,IF(AND($C143&gt;=701,$C143&lt;=705),COUNTIFS($C$4:$C$1500,"&gt;=701",$C$4:$C$1500,"&lt;=705",Y$4:Y$1500,"&gt;"&amp;Y143)+1,IF(AND($C143&gt;=601,$C143&lt;=606),COUNTIFS($C$4:$C$1500,"&gt;=601",$C$4:$C$1500,"&lt;=606",Y$4:Y$1500,"&gt;"&amp;Y143)+1,"")))))))</f>
        <v/>
      </c>
      <c r="AB143" s="99">
        <f>IF(OR($C143="",Y143=""),"",IF(OR(AND($C143&gt;=1001,$C143&lt;=1005),AND($C143&gt;=1101,$C143&lt;=1105)),COUNTIFS($C$4:$C$1500,"&gt;=1001",$C$4:$C$1500,"&lt;=1005",Y$4:Y$1500,"&gt;"&amp;Y143)+COUNTIFS($C$4:$C$1500,"&gt;=1101",$C$4:$C$1500,"&lt;=1105",Y$4:Y$1500,"&gt;"&amp;Y143)+1,""))</f>
        <v/>
      </c>
      <c r="AC143" s="94" t="n">
        <v>61.5</v>
      </c>
      <c r="AD143" s="94" t="n">
        <v>32.32</v>
      </c>
      <c r="AE143" s="94" t="n">
        <v>25.38</v>
      </c>
      <c r="AF143" s="94" t="n">
        <v>52.5</v>
      </c>
      <c r="AG143" s="94" t="n">
        <v>67.08</v>
      </c>
      <c r="AH143" s="99">
        <f>IF(AND(AC143&gt;0,AC143&lt;36),1,IF(AND(AC143&gt;=36,AC143&lt;51),2,IF(AND(AC143&gt;=51,AC143&lt;71),3,IF(AND(AC143&gt;=71,AC143&lt;=100),4,))))</f>
        <v/>
      </c>
      <c r="AI143" s="99">
        <f>IF(AND(AD143&gt;0,AD143&lt;41),1,IF(AND(AD143&gt;=41,AD143&lt;56),2,IF(AND(AD143&gt;=56,AD143&lt;71),3,IF(AND(AD143&gt;=71,AD143&lt;=100),4,))))</f>
        <v/>
      </c>
      <c r="AJ143" s="99">
        <f>IF(AND(AE143&gt;0,AE143&lt;41),1,IF(AND(AE143&gt;=41,AE143&lt;56),2,IF(AND(AE143&gt;=56,AE143&lt;71),3,IF(AND(AE143&gt;=71,AE143&lt;=100),4,))))</f>
        <v/>
      </c>
      <c r="AK143" s="99">
        <f>IF(AND(AF143&gt;0,AF143&lt;36),1,IF(AND(AF143&gt;=36,AF143&lt;51),2,IF(AND(AF143&gt;=51,AF143&lt;66),3,IF(AND(AF143&gt;=66,AF143&lt;=100),4,))))</f>
        <v/>
      </c>
      <c r="AL143" s="100">
        <f>IF(AND(AG143&gt;0,AG143&lt;37),1,IF(AND(AG143&gt;=37,AG143&lt;58),2,IF(AND(AG143&gt;=58,AG143&lt;71),3,IF(AND(AG143&gt;=71,AG143&lt;=100),4,))))</f>
        <v/>
      </c>
      <c r="AM143" s="101">
        <f>IF((Y143&lt;&gt;"")*(K143&lt;&gt;""),Y143-K143,"")</f>
        <v/>
      </c>
      <c r="AN143" s="99">
        <f>IF((Z143&lt;&gt;"")*(L143&lt;&gt;""),Z143-L143,"")</f>
        <v/>
      </c>
      <c r="AO143" s="99">
        <f>IF((AA143&lt;&gt;"")*(M143&lt;&gt;""),AA143-M143,"")</f>
        <v/>
      </c>
      <c r="AP143" s="99">
        <f>IF((AB143&lt;&gt;"")*(N143&lt;&gt;""),AB143-N143,"")</f>
        <v/>
      </c>
      <c r="AQ143" s="94">
        <f>IF((AC143&lt;&gt;"")*(O143&lt;&gt;""),AC143-O143,"")</f>
        <v/>
      </c>
      <c r="AR143" s="94">
        <f>IF((AD143&lt;&gt;"")*(P143&lt;&gt;""),AD143-P143,"")</f>
        <v/>
      </c>
      <c r="AS143" s="94">
        <f>IF((AE143&lt;&gt;"")*(Q143&lt;&gt;""),AE143-Q143,"")</f>
        <v/>
      </c>
      <c r="AT143" s="94">
        <f>IF((AF143&lt;&gt;"")*(R143&lt;&gt;""),AF143-R143,"")</f>
        <v/>
      </c>
      <c r="AU143" s="94">
        <f>IF((AG143&lt;&gt;"")*(S143&lt;&gt;""),AG143-S143,"")</f>
        <v/>
      </c>
      <c r="AV143" s="99">
        <f>IF((AH143&lt;&gt;"")*(T143&lt;&gt;""),AH143-T143,"")</f>
        <v/>
      </c>
      <c r="AW143" s="99">
        <f>IF((AI143&lt;&gt;"")*(U143&lt;&gt;""),AI143-U143,"")</f>
        <v/>
      </c>
      <c r="AX143" s="99">
        <f>IF((AJ143&lt;&gt;"")*(V143&lt;&gt;""),AJ143-V143,"")</f>
        <v/>
      </c>
      <c r="AY143" s="99">
        <f>IF((AK143&lt;&gt;"")*(W143&lt;&gt;""),AK143-W143,"")</f>
        <v/>
      </c>
      <c r="AZ143" s="102">
        <f>IF((AL143&lt;&gt;"")*(X143&lt;&gt;""),AL143-X143,"")</f>
        <v/>
      </c>
      <c r="BA143" s="50">
        <f>IFERROR(__xludf.dummyfunction("AI(""Actúa como un tutor académico y dirígete personalmente al estudiante "" &amp; I143 &amp; "" "" &amp; J143 &amp; "" "" &amp; G143 &amp; "" "" &amp; H143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AM143 &amp; ""'. Diferencias por área: Matemáticas ("" &amp; AQ143 &amp; ""), Ciencias Natura"&amp;"les ("" &amp; AR143 &amp; ""), Sociales ("" &amp; AS143 &amp; ""), Lectura Crítica ("" &amp; AT143 &amp; "") e Inglés ("" &amp; AU143 &amp; ""). Variación en posición: grupo ("" &amp; AN143 &amp; ""), grado ("" &amp; AO143 &amp; "") y media ("" &amp; AP143 &amp; ""). Puntajes Primer Simulacro: Global "" &amp; K143 &amp; "", Mat "" &amp; "&amp;"O4 &amp; "", Cien "" &amp; P143 &amp; "", Soc "" &amp; Q143 &amp; "", Lec "" &amp; R143 &amp; "", Ing "" &amp; S143 &amp; "". Puntajes Segundo Simulacro: Global "" &amp; Y143 &amp; "", Mat "" &amp; AC143 &amp; "", Cien "" &amp; AD143 &amp; "", Soc "" &amp; AE143 &amp; "", Lec "" &amp; AF143 &amp; "", Ing "" &amp; AG143 &amp; "". Escribe un mensaje motivador"&amp;" y breve (máximo 4 líneas)."")
"),"=AI(""Actúa como un tutor académico y dirígete personalmente al estudiante "" &amp; I143 &amp; "" "" &amp; J143 &amp; "" "" &amp; G143 &amp; "" "" &amp; H143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AM143 &amp; ""'. Diferencias por área: Matemáticas ("" &amp; AQ143 &amp; ""), Ciencias Natur"&amp;"ales ("" &amp; AR143 &amp; ""), Sociales ("" &amp; AS143 &amp; ""), Lectura Crítica ("" &amp; AT143 &amp; "") e Inglés ("" &amp; AU143 &amp; ""). Variación en posición: grupo ("" &amp; AN143 &amp; ""), grado ("" &amp; AO143 &amp; "") y media ("" &amp; AP143 &amp; ""). Puntajes Primer Simulacro: Global "" &amp; K143 &amp; "", Mat "" &amp;"&amp;" O143 &amp; "", Cien "" &amp; P143 &amp; "", Soc "" &amp; Q143 &amp; "", Lec "" &amp; R143 &amp; "", Ing "" &amp; S143 &amp; "". Puntajes Segundo Simulacro: Global "" &amp; Y143 &amp; "", Mat "" &amp; AC143 &amp; "", Cien "" &amp; AD143 &amp; "", Soc "" &amp; AE143 &amp; "", Lec "" &amp; AF143 &amp; "", Ing "" &amp; AG143 &amp; "". Escribe un mensaje motivado"&amp;"r y breve (máximo 4 líneas)."")
")</f>
        <v/>
      </c>
    </row>
    <row r="144" ht="15.75" customHeight="1" s="42">
      <c r="A144" s="93" t="n"/>
      <c r="B144" s="94" t="inlineStr">
        <is>
          <t>Bachillerato</t>
        </is>
      </c>
      <c r="C144" s="94" t="n">
        <v>604</v>
      </c>
      <c r="D144" s="94" t="n"/>
      <c r="E144" s="95" t="n"/>
      <c r="F144" s="96">
        <f>TRIM(G144&amp;" "&amp;H144&amp;" "&amp;I144&amp;" "&amp;J144)</f>
        <v/>
      </c>
      <c r="G144" s="94" t="inlineStr">
        <is>
          <t>Rivero</t>
        </is>
      </c>
      <c r="H144" s="94" t="inlineStr">
        <is>
          <t>Blanco</t>
        </is>
      </c>
      <c r="I144" s="94" t="inlineStr">
        <is>
          <t>Breinel</t>
        </is>
      </c>
      <c r="J144" s="97" t="inlineStr">
        <is>
          <t>José</t>
        </is>
      </c>
      <c r="K144" s="98">
        <f>IF(SUM(O144:S144)=0, "", ROUND(((O144*3+P144*3+Q144*3+R144*3+S144*1)/13)*5,0))</f>
        <v/>
      </c>
      <c r="L144" s="99">
        <f>IF(OR($C144="",K144=""),"",COUNTIFS($C$4:$C$1500,$C144,K$4:K$1500,"&gt;"&amp;K144)+1)</f>
        <v/>
      </c>
      <c r="M144" s="99">
        <f>IF(OR($C144="",K144=""),"",IF(AND($C144&gt;=1001,$C144&lt;=1005),COUNTIFS($C$4:$C$1500,"&gt;=1001",$C$4:$C$1500,"&lt;=1005",K$4:K$1500,"&gt;"&amp;K144)+1,IF(AND($C144&gt;=1101,$C144&lt;=1105),COUNTIFS($C$4:$C$1500,"&gt;=1101",$C$4:$C$1500,"&lt;=1105",K$4:K$1500,"&gt;"&amp;K144)+1,IF(AND($C144&gt;=901,$C144&lt;=905),COUNTIFS($C$4:$C$1500,"&gt;=901",$C$4:$C$1500,"&lt;=905",K$4:K$1500,"&gt;"&amp;K144)+1,IF(AND($C144&gt;=801,$C144&lt;=805),COUNTIFS($C$4:$C$1500,"&gt;=801",$C$4:$C$1500,"&lt;=805",K$4:K$1500,"&gt;"&amp;K144)+1,IF(AND($C144&gt;=701,$C144&lt;=705),COUNTIFS($C$4:$C$1500,"&gt;=701",$C$4:$C$1500,"&lt;=705",K$4:K$1500,"&gt;"&amp;K144)+1,IF(AND($C144&gt;=601,$C144&lt;=606),COUNTIFS($C$4:$C$1500,"&gt;=601",$C$4:$C$1500,"&lt;=606",K$4:K$1500,"&gt;"&amp;K144)+1,"")))))))</f>
        <v/>
      </c>
      <c r="N144" s="99">
        <f>IF(OR($C144="",K144=""),"",IF(OR(AND($C144&gt;=1001,$C144&lt;=1005),AND($C144&gt;=1101,$C144&lt;=1105)),COUNTIFS($C$4:$C$1500,"&gt;=1001",$C$4:$C$1500,"&lt;=1005",K$4:K$1500,"&gt;"&amp;K144)+COUNTIFS($C$4:$C$1500,"&gt;=1101",$C$4:$C$1500,"&lt;=1105",K$4:K$1500,"&gt;"&amp;K144)+1,""))</f>
        <v/>
      </c>
      <c r="O144" s="94" t="n">
        <v>39.92</v>
      </c>
      <c r="P144" s="94" t="n">
        <v>24.31</v>
      </c>
      <c r="Q144" s="94" t="n">
        <v>33.36</v>
      </c>
      <c r="R144" s="94" t="n">
        <v>45</v>
      </c>
      <c r="S144" s="94" t="n">
        <v>30</v>
      </c>
      <c r="T144" s="99">
        <f>IF(AND(O144&gt;0,O144&lt;36),1,IF(AND(O144&gt;=36,O144&lt;51),2,IF(AND(O144&gt;=51,O144&lt;71),3,IF(AND(O144&gt;=71,O144&lt;=100),4,))))</f>
        <v/>
      </c>
      <c r="U144" s="99">
        <f>IF(AND(P144&gt;0,P144&lt;41),1,IF(AND(P144&gt;=41,P144&lt;56),2,IF(AND(P144&gt;=56,P144&lt;71),3,IF(AND(P144&gt;=71,P144&lt;=100),4,))))</f>
        <v/>
      </c>
      <c r="V144" s="99">
        <f>IF(AND(Q144&gt;0,Q144&lt;41),1,IF(AND(Q144&gt;=41,Q144&lt;56),2,IF(AND(Q144&gt;=56,Q144&lt;71),3,IF(AND(Q144&gt;=71,Q144&lt;=100),4,))))</f>
        <v/>
      </c>
      <c r="W144" s="99">
        <f>IF(AND(R144&gt;0,R144&lt;36),1,IF(AND(R144&gt;=36,R144&lt;51),2,IF(AND(R144&gt;=51,R144&lt;66),3,IF(AND(R144&gt;=66,R144&lt;=100),4,))))</f>
        <v/>
      </c>
      <c r="X144" s="100">
        <f>IF(AND(S144&gt;0,S144&lt;37),1,IF(AND(S144&gt;=37,S144&lt;58),2,IF(AND(S144&gt;=58,S144&lt;71),3,IF(AND(S144&gt;=71,S144&lt;=100),4,))))</f>
        <v/>
      </c>
      <c r="Y144" s="101">
        <f>IF(SUM(AC144:AG144)=0, "", ROUND(((AC144*3+AD144*3+AE144*3+AF144*3+AG144*1)/13)*5,0))</f>
        <v/>
      </c>
      <c r="Z144" s="99">
        <f>IF(OR($C144="",Y144=""),"",COUNTIFS($C$4:$C$1500,$C144,Y$4:Y$1500,"&gt;"&amp;Y144)+1)</f>
        <v/>
      </c>
      <c r="AA144" s="99">
        <f>IF(OR($C144="",Y144=""),"",IF(AND($C144&gt;=1001,$C144&lt;=1005),COUNTIFS($C$4:$C$1500,"&gt;=1001",$C$4:$C$1500,"&lt;=1005",Y$4:Y$1500,"&gt;"&amp;Y144)+1,IF(AND($C144&gt;=1101,$C144&lt;=1105),COUNTIFS($C$4:$C$1500,"&gt;=1101",$C$4:$C$1500,"&lt;=1105",Y$4:Y$1500,"&gt;"&amp;Y144)+1,IF(AND($C144&gt;=901,$C144&lt;=905),COUNTIFS($C$4:$C$1500,"&gt;=901",$C$4:$C$1500,"&lt;=905",Y$4:Y$1500,"&gt;"&amp;Y144)+1,IF(AND($C144&gt;=801,$C144&lt;=805),COUNTIFS($C$4:$C$1500,"&gt;=801",$C$4:$C$1500,"&lt;=805",Y$4:Y$1500,"&gt;"&amp;Y144)+1,IF(AND($C144&gt;=701,$C144&lt;=705),COUNTIFS($C$4:$C$1500,"&gt;=701",$C$4:$C$1500,"&lt;=705",Y$4:Y$1500,"&gt;"&amp;Y144)+1,IF(AND($C144&gt;=601,$C144&lt;=606),COUNTIFS($C$4:$C$1500,"&gt;=601",$C$4:$C$1500,"&lt;=606",Y$4:Y$1500,"&gt;"&amp;Y144)+1,"")))))))</f>
        <v/>
      </c>
      <c r="AB144" s="99">
        <f>IF(OR($C144="",Y144=""),"",IF(OR(AND($C144&gt;=1001,$C144&lt;=1005),AND($C144&gt;=1101,$C144&lt;=1105)),COUNTIFS($C$4:$C$1500,"&gt;=1001",$C$4:$C$1500,"&lt;=1005",Y$4:Y$1500,"&gt;"&amp;Y144)+COUNTIFS($C$4:$C$1500,"&gt;=1101",$C$4:$C$1500,"&lt;=1105",Y$4:Y$1500,"&gt;"&amp;Y144)+1,""))</f>
        <v/>
      </c>
      <c r="AC144" s="94" t="n"/>
      <c r="AD144" s="94" t="n"/>
      <c r="AE144" s="94" t="n"/>
      <c r="AF144" s="94" t="n"/>
      <c r="AG144" s="94" t="n"/>
      <c r="AH144" s="99">
        <f>IF(AND(AC144&gt;0,AC144&lt;36),1,IF(AND(AC144&gt;=36,AC144&lt;51),2,IF(AND(AC144&gt;=51,AC144&lt;71),3,IF(AND(AC144&gt;=71,AC144&lt;=100),4,))))</f>
        <v/>
      </c>
      <c r="AI144" s="99">
        <f>IF(AND(AD144&gt;0,AD144&lt;41),1,IF(AND(AD144&gt;=41,AD144&lt;56),2,IF(AND(AD144&gt;=56,AD144&lt;71),3,IF(AND(AD144&gt;=71,AD144&lt;=100),4,))))</f>
        <v/>
      </c>
      <c r="AJ144" s="99">
        <f>IF(AND(AE144&gt;0,AE144&lt;41),1,IF(AND(AE144&gt;=41,AE144&lt;56),2,IF(AND(AE144&gt;=56,AE144&lt;71),3,IF(AND(AE144&gt;=71,AE144&lt;=100),4,))))</f>
        <v/>
      </c>
      <c r="AK144" s="99">
        <f>IF(AND(AF144&gt;0,AF144&lt;36),1,IF(AND(AF144&gt;=36,AF144&lt;51),2,IF(AND(AF144&gt;=51,AF144&lt;66),3,IF(AND(AF144&gt;=66,AF144&lt;=100),4,))))</f>
        <v/>
      </c>
      <c r="AL144" s="100">
        <f>IF(AND(AG144&gt;0,AG144&lt;37),1,IF(AND(AG144&gt;=37,AG144&lt;58),2,IF(AND(AG144&gt;=58,AG144&lt;71),3,IF(AND(AG144&gt;=71,AG144&lt;=100),4,))))</f>
        <v/>
      </c>
      <c r="AM144" s="101">
        <f>IF((Y144&lt;&gt;"")*(K144&lt;&gt;""),Y144-K144,"")</f>
        <v/>
      </c>
      <c r="AN144" s="99">
        <f>IF((Z144&lt;&gt;"")*(L144&lt;&gt;""),Z144-L144,"")</f>
        <v/>
      </c>
      <c r="AO144" s="99">
        <f>IF((AA144&lt;&gt;"")*(M144&lt;&gt;""),AA144-M144,"")</f>
        <v/>
      </c>
      <c r="AP144" s="99">
        <f>IF((AB144&lt;&gt;"")*(N144&lt;&gt;""),AB144-N144,"")</f>
        <v/>
      </c>
      <c r="AQ144" s="94">
        <f>IF((AC144&lt;&gt;"")*(O144&lt;&gt;""),AC144-O144,"")</f>
        <v/>
      </c>
      <c r="AR144" s="94">
        <f>IF((AD144&lt;&gt;"")*(P144&lt;&gt;""),AD144-P144,"")</f>
        <v/>
      </c>
      <c r="AS144" s="94">
        <f>IF((AE144&lt;&gt;"")*(Q144&lt;&gt;""),AE144-Q144,"")</f>
        <v/>
      </c>
      <c r="AT144" s="94">
        <f>IF((AF144&lt;&gt;"")*(R144&lt;&gt;""),AF144-R144,"")</f>
        <v/>
      </c>
      <c r="AU144" s="94">
        <f>IF((AG144&lt;&gt;"")*(S144&lt;&gt;""),AG144-S144,"")</f>
        <v/>
      </c>
      <c r="AV144" s="99">
        <f>IF((AH144&lt;&gt;"")*(T144&lt;&gt;""),AH144-T144,"")</f>
        <v/>
      </c>
      <c r="AW144" s="99">
        <f>IF((AI144&lt;&gt;"")*(U144&lt;&gt;""),AI144-U144,"")</f>
        <v/>
      </c>
      <c r="AX144" s="99">
        <f>IF((AJ144&lt;&gt;"")*(V144&lt;&gt;""),AJ144-V144,"")</f>
        <v/>
      </c>
      <c r="AY144" s="99">
        <f>IF((AK144&lt;&gt;"")*(W144&lt;&gt;""),AK144-W144,"")</f>
        <v/>
      </c>
      <c r="AZ144" s="102">
        <f>IF((AL144&lt;&gt;"")*(X144&lt;&gt;""),AL144-X144,"")</f>
        <v/>
      </c>
      <c r="BA144" s="50">
        <f>IFERROR(__xludf.dummyfunction("AI(""Actúa como un tutor académico y dirígete personalmente al estudiante "" &amp; I144 &amp; "" "" &amp; J144 &amp; "" "" &amp; G144 &amp; "" "" &amp; H144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AM144 &amp; ""'. Diferencias por área: Matemáticas ("" &amp; AQ144 &amp; ""), Ciencias Natura"&amp;"les ("" &amp; AR144 &amp; ""), Sociales ("" &amp; AS144 &amp; ""), Lectura Crítica ("" &amp; AT144 &amp; "") e Inglés ("" &amp; AU144 &amp; ""). Variación en posición: grupo ("" &amp; AN144 &amp; ""), grado ("" &amp; AO144 &amp; "") y media ("" &amp; AP144 &amp; ""). Puntajes Primer Simulacro: Global "" &amp; K144 &amp; "", Mat "" &amp; "&amp;"O4 &amp; "", Cien "" &amp; P144 &amp; "", Soc "" &amp; Q144 &amp; "", Lec "" &amp; R144 &amp; "", Ing "" &amp; S144 &amp; "". Puntajes Segundo Simulacro: Global "" &amp; Y144 &amp; "", Mat "" &amp; AC144 &amp; "", Cien "" &amp; AD144 &amp; "", Soc "" &amp; AE144 &amp; "", Lec "" &amp; AF144 &amp; "", Ing "" &amp; AG144 &amp; "". Escribe un mensaje motivador"&amp;" y breve (máximo 4 líneas)."")
"),"=AI(""Actúa como un tutor académico y dirígete personalmente al estudiante "" &amp; I144 &amp; "" "" &amp; J144 &amp; "" "" &amp; G144 &amp; "" "" &amp; H144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AM144 &amp; ""'. Diferencias por área: Matemáticas ("" &amp; AQ144 &amp; ""), Ciencias Natur"&amp;"ales ("" &amp; AR144 &amp; ""), Sociales ("" &amp; AS144 &amp; ""), Lectura Crítica ("" &amp; AT144 &amp; "") e Inglés ("" &amp; AU144 &amp; ""). Variación en posición: grupo ("" &amp; AN144 &amp; ""), grado ("" &amp; AO144 &amp; "") y media ("" &amp; AP144 &amp; ""). Puntajes Primer Simulacro: Global "" &amp; K144 &amp; "", Mat "" &amp;"&amp;" O144 &amp; "", Cien "" &amp; P144 &amp; "", Soc "" &amp; Q144 &amp; "", Lec "" &amp; R144 &amp; "", Ing "" &amp; S144 &amp; "". Puntajes Segundo Simulacro: Global "" &amp; Y144 &amp; "", Mat "" &amp; AC144 &amp; "", Cien "" &amp; AD144 &amp; "", Soc "" &amp; AE144 &amp; "", Lec "" &amp; AF144 &amp; "", Ing "" &amp; AG144 &amp; "". Escribe un mensaje motivado"&amp;"r y breve (máximo 4 líneas)."")
")</f>
        <v/>
      </c>
    </row>
    <row r="145" ht="15.75" customHeight="1" s="42">
      <c r="A145" s="93" t="n"/>
      <c r="B145" s="94" t="inlineStr">
        <is>
          <t>Bachillerato</t>
        </is>
      </c>
      <c r="C145" s="94" t="n">
        <v>604</v>
      </c>
      <c r="D145" s="94" t="n"/>
      <c r="E145" s="95" t="n"/>
      <c r="F145" s="96">
        <f>TRIM(G145&amp;" "&amp;H145&amp;" "&amp;I145&amp;" "&amp;J145)</f>
        <v/>
      </c>
      <c r="G145" s="94" t="inlineStr">
        <is>
          <t>Rodríguez</t>
        </is>
      </c>
      <c r="H145" s="94" t="inlineStr">
        <is>
          <t>Passos</t>
        </is>
      </c>
      <c r="I145" s="94" t="inlineStr">
        <is>
          <t>Wendy</t>
        </is>
      </c>
      <c r="J145" s="97" t="inlineStr">
        <is>
          <t>Gimena</t>
        </is>
      </c>
      <c r="K145" s="98">
        <f>IF(SUM(O145:S145)=0, "", ROUND(((O145*3+P145*3+Q145*3+R145*3+S145*1)/13)*5,0))</f>
        <v/>
      </c>
      <c r="L145" s="99">
        <f>IF(OR($C145="",K145=""),"",COUNTIFS($C$4:$C$1500,$C145,K$4:K$1500,"&gt;"&amp;K145)+1)</f>
        <v/>
      </c>
      <c r="M145" s="99">
        <f>IF(OR($C145="",K145=""),"",IF(AND($C145&gt;=1001,$C145&lt;=1005),COUNTIFS($C$4:$C$1500,"&gt;=1001",$C$4:$C$1500,"&lt;=1005",K$4:K$1500,"&gt;"&amp;K145)+1,IF(AND($C145&gt;=1101,$C145&lt;=1105),COUNTIFS($C$4:$C$1500,"&gt;=1101",$C$4:$C$1500,"&lt;=1105",K$4:K$1500,"&gt;"&amp;K145)+1,IF(AND($C145&gt;=901,$C145&lt;=905),COUNTIFS($C$4:$C$1500,"&gt;=901",$C$4:$C$1500,"&lt;=905",K$4:K$1500,"&gt;"&amp;K145)+1,IF(AND($C145&gt;=801,$C145&lt;=805),COUNTIFS($C$4:$C$1500,"&gt;=801",$C$4:$C$1500,"&lt;=805",K$4:K$1500,"&gt;"&amp;K145)+1,IF(AND($C145&gt;=701,$C145&lt;=705),COUNTIFS($C$4:$C$1500,"&gt;=701",$C$4:$C$1500,"&lt;=705",K$4:K$1500,"&gt;"&amp;K145)+1,IF(AND($C145&gt;=601,$C145&lt;=606),COUNTIFS($C$4:$C$1500,"&gt;=601",$C$4:$C$1500,"&lt;=606",K$4:K$1500,"&gt;"&amp;K145)+1,"")))))))</f>
        <v/>
      </c>
      <c r="N145" s="99">
        <f>IF(OR($C145="",K145=""),"",IF(OR(AND($C145&gt;=1001,$C145&lt;=1005),AND($C145&gt;=1101,$C145&lt;=1105)),COUNTIFS($C$4:$C$1500,"&gt;=1001",$C$4:$C$1500,"&lt;=1005",K$4:K$1500,"&gt;"&amp;K145)+COUNTIFS($C$4:$C$1500,"&gt;=1101",$C$4:$C$1500,"&lt;=1105",K$4:K$1500,"&gt;"&amp;K145)+1,""))</f>
        <v/>
      </c>
      <c r="O145" s="94" t="n">
        <v>46.74</v>
      </c>
      <c r="P145" s="94" t="n">
        <v>49.86</v>
      </c>
      <c r="Q145" s="94" t="n">
        <v>44.16</v>
      </c>
      <c r="R145" s="94" t="n">
        <v>50</v>
      </c>
      <c r="S145" s="94" t="n">
        <v>20</v>
      </c>
      <c r="T145" s="99">
        <f>IF(AND(O145&gt;0,O145&lt;36),1,IF(AND(O145&gt;=36,O145&lt;51),2,IF(AND(O145&gt;=51,O145&lt;71),3,IF(AND(O145&gt;=71,O145&lt;=100),4,))))</f>
        <v/>
      </c>
      <c r="U145" s="99">
        <f>IF(AND(P145&gt;0,P145&lt;41),1,IF(AND(P145&gt;=41,P145&lt;56),2,IF(AND(P145&gt;=56,P145&lt;71),3,IF(AND(P145&gt;=71,P145&lt;=100),4,))))</f>
        <v/>
      </c>
      <c r="V145" s="99">
        <f>IF(AND(Q145&gt;0,Q145&lt;41),1,IF(AND(Q145&gt;=41,Q145&lt;56),2,IF(AND(Q145&gt;=56,Q145&lt;71),3,IF(AND(Q145&gt;=71,Q145&lt;=100),4,))))</f>
        <v/>
      </c>
      <c r="W145" s="99">
        <f>IF(AND(R145&gt;0,R145&lt;36),1,IF(AND(R145&gt;=36,R145&lt;51),2,IF(AND(R145&gt;=51,R145&lt;66),3,IF(AND(R145&gt;=66,R145&lt;=100),4,))))</f>
        <v/>
      </c>
      <c r="X145" s="100">
        <f>IF(AND(S145&gt;0,S145&lt;37),1,IF(AND(S145&gt;=37,S145&lt;58),2,IF(AND(S145&gt;=58,S145&lt;71),3,IF(AND(S145&gt;=71,S145&lt;=100),4,))))</f>
        <v/>
      </c>
      <c r="Y145" s="101">
        <f>IF(SUM(AC145:AG145)=0, "", ROUND(((AC145*3+AD145*3+AE145*3+AF145*3+AG145*1)/13)*5,0))</f>
        <v/>
      </c>
      <c r="Z145" s="99">
        <f>IF(OR($C145="",Y145=""),"",COUNTIFS($C$4:$C$1500,$C145,Y$4:Y$1500,"&gt;"&amp;Y145)+1)</f>
        <v/>
      </c>
      <c r="AA145" s="99">
        <f>IF(OR($C145="",Y145=""),"",IF(AND($C145&gt;=1001,$C145&lt;=1005),COUNTIFS($C$4:$C$1500,"&gt;=1001",$C$4:$C$1500,"&lt;=1005",Y$4:Y$1500,"&gt;"&amp;Y145)+1,IF(AND($C145&gt;=1101,$C145&lt;=1105),COUNTIFS($C$4:$C$1500,"&gt;=1101",$C$4:$C$1500,"&lt;=1105",Y$4:Y$1500,"&gt;"&amp;Y145)+1,IF(AND($C145&gt;=901,$C145&lt;=905),COUNTIFS($C$4:$C$1500,"&gt;=901",$C$4:$C$1500,"&lt;=905",Y$4:Y$1500,"&gt;"&amp;Y145)+1,IF(AND($C145&gt;=801,$C145&lt;=805),COUNTIFS($C$4:$C$1500,"&gt;=801",$C$4:$C$1500,"&lt;=805",Y$4:Y$1500,"&gt;"&amp;Y145)+1,IF(AND($C145&gt;=701,$C145&lt;=705),COUNTIFS($C$4:$C$1500,"&gt;=701",$C$4:$C$1500,"&lt;=705",Y$4:Y$1500,"&gt;"&amp;Y145)+1,IF(AND($C145&gt;=601,$C145&lt;=606),COUNTIFS($C$4:$C$1500,"&gt;=601",$C$4:$C$1500,"&lt;=606",Y$4:Y$1500,"&gt;"&amp;Y145)+1,"")))))))</f>
        <v/>
      </c>
      <c r="AB145" s="99">
        <f>IF(OR($C145="",Y145=""),"",IF(OR(AND($C145&gt;=1001,$C145&lt;=1005),AND($C145&gt;=1101,$C145&lt;=1105)),COUNTIFS($C$4:$C$1500,"&gt;=1001",$C$4:$C$1500,"&lt;=1005",Y$4:Y$1500,"&gt;"&amp;Y145)+COUNTIFS($C$4:$C$1500,"&gt;=1101",$C$4:$C$1500,"&lt;=1105",Y$4:Y$1500,"&gt;"&amp;Y145)+1,""))</f>
        <v/>
      </c>
      <c r="AC145" s="94" t="n">
        <v>61.5</v>
      </c>
      <c r="AD145" s="94" t="n">
        <v>59.46</v>
      </c>
      <c r="AE145" s="94" t="n">
        <v>31.88</v>
      </c>
      <c r="AF145" s="94" t="n">
        <v>48.13</v>
      </c>
      <c r="AG145" s="94" t="n">
        <v>57.5</v>
      </c>
      <c r="AH145" s="99">
        <f>IF(AND(AC145&gt;0,AC145&lt;36),1,IF(AND(AC145&gt;=36,AC145&lt;51),2,IF(AND(AC145&gt;=51,AC145&lt;71),3,IF(AND(AC145&gt;=71,AC145&lt;=100),4,))))</f>
        <v/>
      </c>
      <c r="AI145" s="99">
        <f>IF(AND(AD145&gt;0,AD145&lt;41),1,IF(AND(AD145&gt;=41,AD145&lt;56),2,IF(AND(AD145&gt;=56,AD145&lt;71),3,IF(AND(AD145&gt;=71,AD145&lt;=100),4,))))</f>
        <v/>
      </c>
      <c r="AJ145" s="99">
        <f>IF(AND(AE145&gt;0,AE145&lt;41),1,IF(AND(AE145&gt;=41,AE145&lt;56),2,IF(AND(AE145&gt;=56,AE145&lt;71),3,IF(AND(AE145&gt;=71,AE145&lt;=100),4,))))</f>
        <v/>
      </c>
      <c r="AK145" s="99">
        <f>IF(AND(AF145&gt;0,AF145&lt;36),1,IF(AND(AF145&gt;=36,AF145&lt;51),2,IF(AND(AF145&gt;=51,AF145&lt;66),3,IF(AND(AF145&gt;=66,AF145&lt;=100),4,))))</f>
        <v/>
      </c>
      <c r="AL145" s="100">
        <f>IF(AND(AG145&gt;0,AG145&lt;37),1,IF(AND(AG145&gt;=37,AG145&lt;58),2,IF(AND(AG145&gt;=58,AG145&lt;71),3,IF(AND(AG145&gt;=71,AG145&lt;=100),4,))))</f>
        <v/>
      </c>
      <c r="AM145" s="101">
        <f>IF((Y145&lt;&gt;"")*(K145&lt;&gt;""),Y145-K145,"")</f>
        <v/>
      </c>
      <c r="AN145" s="99">
        <f>IF((Z145&lt;&gt;"")*(L145&lt;&gt;""),Z145-L145,"")</f>
        <v/>
      </c>
      <c r="AO145" s="99">
        <f>IF((AA145&lt;&gt;"")*(M145&lt;&gt;""),AA145-M145,"")</f>
        <v/>
      </c>
      <c r="AP145" s="99">
        <f>IF((AB145&lt;&gt;"")*(N145&lt;&gt;""),AB145-N145,"")</f>
        <v/>
      </c>
      <c r="AQ145" s="94">
        <f>IF((AC145&lt;&gt;"")*(O145&lt;&gt;""),AC145-O145,"")</f>
        <v/>
      </c>
      <c r="AR145" s="94">
        <f>IF((AD145&lt;&gt;"")*(P145&lt;&gt;""),AD145-P145,"")</f>
        <v/>
      </c>
      <c r="AS145" s="94">
        <f>IF((AE145&lt;&gt;"")*(Q145&lt;&gt;""),AE145-Q145,"")</f>
        <v/>
      </c>
      <c r="AT145" s="94">
        <f>IF((AF145&lt;&gt;"")*(R145&lt;&gt;""),AF145-R145,"")</f>
        <v/>
      </c>
      <c r="AU145" s="94">
        <f>IF((AG145&lt;&gt;"")*(S145&lt;&gt;""),AG145-S145,"")</f>
        <v/>
      </c>
      <c r="AV145" s="99">
        <f>IF((AH145&lt;&gt;"")*(T145&lt;&gt;""),AH145-T145,"")</f>
        <v/>
      </c>
      <c r="AW145" s="99">
        <f>IF((AI145&lt;&gt;"")*(U145&lt;&gt;""),AI145-U145,"")</f>
        <v/>
      </c>
      <c r="AX145" s="99">
        <f>IF((AJ145&lt;&gt;"")*(V145&lt;&gt;""),AJ145-V145,"")</f>
        <v/>
      </c>
      <c r="AY145" s="99">
        <f>IF((AK145&lt;&gt;"")*(W145&lt;&gt;""),AK145-W145,"")</f>
        <v/>
      </c>
      <c r="AZ145" s="102">
        <f>IF((AL145&lt;&gt;"")*(X145&lt;&gt;""),AL145-X145,"")</f>
        <v/>
      </c>
      <c r="BA145" s="50">
        <f>IFERROR(__xludf.dummyfunction("AI(""Actúa como un tutor académico y dirígete personalmente al estudiante "" &amp; I145 &amp; "" "" &amp; J145 &amp; "" "" &amp; G145 &amp; "" "" &amp; H145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AM145 &amp; ""'. Diferencias por área: Matemáticas ("" &amp; AQ145 &amp; ""), Ciencias Natura"&amp;"les ("" &amp; AR145 &amp; ""), Sociales ("" &amp; AS145 &amp; ""), Lectura Crítica ("" &amp; AT145 &amp; "") e Inglés ("" &amp; AU145 &amp; ""). Variación en posición: grupo ("" &amp; AN145 &amp; ""), grado ("" &amp; AO145 &amp; "") y media ("" &amp; AP145 &amp; ""). Puntajes Primer Simulacro: Global "" &amp; K145 &amp; "", Mat "" &amp; "&amp;"O4 &amp; "", Cien "" &amp; P145 &amp; "", Soc "" &amp; Q145 &amp; "", Lec "" &amp; R145 &amp; "", Ing "" &amp; S145 &amp; "". Puntajes Segundo Simulacro: Global "" &amp; Y145 &amp; "", Mat "" &amp; AC145 &amp; "", Cien "" &amp; AD145 &amp; "", Soc "" &amp; AE145 &amp; "", Lec "" &amp; AF145 &amp; "", Ing "" &amp; AG145 &amp; "". Escribe un mensaje motivador"&amp;" y breve (máximo 4 líneas)."")
"),"=AI(""Actúa como un tutor académico y dirígete personalmente al estudiante "" &amp; I145 &amp; "" "" &amp; J145 &amp; "" "" &amp; G145 &amp; "" "" &amp; H145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AM145 &amp; ""'. Diferencias por área: Matemáticas ("" &amp; AQ145 &amp; ""), Ciencias Natur"&amp;"ales ("" &amp; AR145 &amp; ""), Sociales ("" &amp; AS145 &amp; ""), Lectura Crítica ("" &amp; AT145 &amp; "") e Inglés ("" &amp; AU145 &amp; ""). Variación en posición: grupo ("" &amp; AN145 &amp; ""), grado ("" &amp; AO145 &amp; "") y media ("" &amp; AP145 &amp; ""). Puntajes Primer Simulacro: Global "" &amp; K145 &amp; "", Mat "" &amp;"&amp;" O145 &amp; "", Cien "" &amp; P145 &amp; "", Soc "" &amp; Q145 &amp; "", Lec "" &amp; R145 &amp; "", Ing "" &amp; S145 &amp; "". Puntajes Segundo Simulacro: Global "" &amp; Y145 &amp; "", Mat "" &amp; AC145 &amp; "", Cien "" &amp; AD145 &amp; "", Soc "" &amp; AE145 &amp; "", Lec "" &amp; AF145 &amp; "", Ing "" &amp; AG145 &amp; "". Escribe un mensaje motivado"&amp;"r y breve (máximo 4 líneas)."")
")</f>
        <v/>
      </c>
    </row>
    <row r="146" ht="15.75" customHeight="1" s="42">
      <c r="A146" s="93" t="n"/>
      <c r="B146" s="94" t="inlineStr">
        <is>
          <t>Bachillerato</t>
        </is>
      </c>
      <c r="C146" s="94" t="n">
        <v>604</v>
      </c>
      <c r="D146" s="94" t="n"/>
      <c r="E146" s="95" t="n"/>
      <c r="F146" s="96">
        <f>TRIM(G146&amp;" "&amp;H146&amp;" "&amp;I146&amp;" "&amp;J146)</f>
        <v/>
      </c>
      <c r="G146" s="94" t="inlineStr">
        <is>
          <t>Sanchez</t>
        </is>
      </c>
      <c r="H146" s="94" t="inlineStr">
        <is>
          <t>Padilla</t>
        </is>
      </c>
      <c r="I146" s="94" t="inlineStr">
        <is>
          <t>Jean</t>
        </is>
      </c>
      <c r="J146" s="97" t="inlineStr">
        <is>
          <t>Paul</t>
        </is>
      </c>
      <c r="K146" s="98">
        <f>IF(SUM(O146:S146)=0, "", ROUND(((O146*3+P146*3+Q146*3+R146*3+S146*1)/13)*5,0))</f>
        <v/>
      </c>
      <c r="L146" s="99">
        <f>IF(OR($C146="",K146=""),"",COUNTIFS($C$4:$C$1500,$C146,K$4:K$1500,"&gt;"&amp;K146)+1)</f>
        <v/>
      </c>
      <c r="M146" s="99">
        <f>IF(OR($C146="",K146=""),"",IF(AND($C146&gt;=1001,$C146&lt;=1005),COUNTIFS($C$4:$C$1500,"&gt;=1001",$C$4:$C$1500,"&lt;=1005",K$4:K$1500,"&gt;"&amp;K146)+1,IF(AND($C146&gt;=1101,$C146&lt;=1105),COUNTIFS($C$4:$C$1500,"&gt;=1101",$C$4:$C$1500,"&lt;=1105",K$4:K$1500,"&gt;"&amp;K146)+1,IF(AND($C146&gt;=901,$C146&lt;=905),COUNTIFS($C$4:$C$1500,"&gt;=901",$C$4:$C$1500,"&lt;=905",K$4:K$1500,"&gt;"&amp;K146)+1,IF(AND($C146&gt;=801,$C146&lt;=805),COUNTIFS($C$4:$C$1500,"&gt;=801",$C$4:$C$1500,"&lt;=805",K$4:K$1500,"&gt;"&amp;K146)+1,IF(AND($C146&gt;=701,$C146&lt;=705),COUNTIFS($C$4:$C$1500,"&gt;=701",$C$4:$C$1500,"&lt;=705",K$4:K$1500,"&gt;"&amp;K146)+1,IF(AND($C146&gt;=601,$C146&lt;=606),COUNTIFS($C$4:$C$1500,"&gt;=601",$C$4:$C$1500,"&lt;=606",K$4:K$1500,"&gt;"&amp;K146)+1,"")))))))</f>
        <v/>
      </c>
      <c r="N146" s="99">
        <f>IF(OR($C146="",K146=""),"",IF(OR(AND($C146&gt;=1001,$C146&lt;=1005),AND($C146&gt;=1101,$C146&lt;=1105)),COUNTIFS($C$4:$C$1500,"&gt;=1001",$C$4:$C$1500,"&lt;=1005",K$4:K$1500,"&gt;"&amp;K146)+COUNTIFS($C$4:$C$1500,"&gt;=1101",$C$4:$C$1500,"&lt;=1105",K$4:K$1500,"&gt;"&amp;K146)+1,""))</f>
        <v/>
      </c>
      <c r="O146" s="94" t="n">
        <v>74.05</v>
      </c>
      <c r="P146" s="94" t="n">
        <v>48.54</v>
      </c>
      <c r="Q146" s="94" t="n">
        <v>42.18</v>
      </c>
      <c r="R146" s="94" t="n">
        <v>30</v>
      </c>
      <c r="S146" s="94" t="n">
        <v>35</v>
      </c>
      <c r="T146" s="99">
        <f>IF(AND(O146&gt;0,O146&lt;36),1,IF(AND(O146&gt;=36,O146&lt;51),2,IF(AND(O146&gt;=51,O146&lt;71),3,IF(AND(O146&gt;=71,O146&lt;=100),4,))))</f>
        <v/>
      </c>
      <c r="U146" s="99">
        <f>IF(AND(P146&gt;0,P146&lt;41),1,IF(AND(P146&gt;=41,P146&lt;56),2,IF(AND(P146&gt;=56,P146&lt;71),3,IF(AND(P146&gt;=71,P146&lt;=100),4,))))</f>
        <v/>
      </c>
      <c r="V146" s="99">
        <f>IF(AND(Q146&gt;0,Q146&lt;41),1,IF(AND(Q146&gt;=41,Q146&lt;56),2,IF(AND(Q146&gt;=56,Q146&lt;71),3,IF(AND(Q146&gt;=71,Q146&lt;=100),4,))))</f>
        <v/>
      </c>
      <c r="W146" s="99">
        <f>IF(AND(R146&gt;0,R146&lt;36),1,IF(AND(R146&gt;=36,R146&lt;51),2,IF(AND(R146&gt;=51,R146&lt;66),3,IF(AND(R146&gt;=66,R146&lt;=100),4,))))</f>
        <v/>
      </c>
      <c r="X146" s="100">
        <f>IF(AND(S146&gt;0,S146&lt;37),1,IF(AND(S146&gt;=37,S146&lt;58),2,IF(AND(S146&gt;=58,S146&lt;71),3,IF(AND(S146&gt;=71,S146&lt;=100),4,))))</f>
        <v/>
      </c>
      <c r="Y146" s="101">
        <f>IF(SUM(AC146:AG146)=0, "", ROUND(((AC146*3+AD146*3+AE146*3+AF146*3+AG146*1)/13)*5,0))</f>
        <v/>
      </c>
      <c r="Z146" s="99">
        <f>IF(OR($C146="",Y146=""),"",COUNTIFS($C$4:$C$1500,$C146,Y$4:Y$1500,"&gt;"&amp;Y146)+1)</f>
        <v/>
      </c>
      <c r="AA146" s="99">
        <f>IF(OR($C146="",Y146=""),"",IF(AND($C146&gt;=1001,$C146&lt;=1005),COUNTIFS($C$4:$C$1500,"&gt;=1001",$C$4:$C$1500,"&lt;=1005",Y$4:Y$1500,"&gt;"&amp;Y146)+1,IF(AND($C146&gt;=1101,$C146&lt;=1105),COUNTIFS($C$4:$C$1500,"&gt;=1101",$C$4:$C$1500,"&lt;=1105",Y$4:Y$1500,"&gt;"&amp;Y146)+1,IF(AND($C146&gt;=901,$C146&lt;=905),COUNTIFS($C$4:$C$1500,"&gt;=901",$C$4:$C$1500,"&lt;=905",Y$4:Y$1500,"&gt;"&amp;Y146)+1,IF(AND($C146&gt;=801,$C146&lt;=805),COUNTIFS($C$4:$C$1500,"&gt;=801",$C$4:$C$1500,"&lt;=805",Y$4:Y$1500,"&gt;"&amp;Y146)+1,IF(AND($C146&gt;=701,$C146&lt;=705),COUNTIFS($C$4:$C$1500,"&gt;=701",$C$4:$C$1500,"&lt;=705",Y$4:Y$1500,"&gt;"&amp;Y146)+1,IF(AND($C146&gt;=601,$C146&lt;=606),COUNTIFS($C$4:$C$1500,"&gt;=601",$C$4:$C$1500,"&lt;=606",Y$4:Y$1500,"&gt;"&amp;Y146)+1,"")))))))</f>
        <v/>
      </c>
      <c r="AB146" s="99">
        <f>IF(OR($C146="",Y146=""),"",IF(OR(AND($C146&gt;=1001,$C146&lt;=1005),AND($C146&gt;=1101,$C146&lt;=1105)),COUNTIFS($C$4:$C$1500,"&gt;=1001",$C$4:$C$1500,"&lt;=1005",Y$4:Y$1500,"&gt;"&amp;Y146)+COUNTIFS($C$4:$C$1500,"&gt;=1101",$C$4:$C$1500,"&lt;=1105",Y$4:Y$1500,"&gt;"&amp;Y146)+1,""))</f>
        <v/>
      </c>
      <c r="AC146" s="94" t="n">
        <v>61</v>
      </c>
      <c r="AD146" s="94" t="n">
        <v>34.11</v>
      </c>
      <c r="AE146" s="94" t="n">
        <v>41.63</v>
      </c>
      <c r="AF146" s="94" t="n">
        <v>43.75</v>
      </c>
      <c r="AG146" s="94" t="n">
        <v>57.5</v>
      </c>
      <c r="AH146" s="99">
        <f>IF(AND(AC146&gt;0,AC146&lt;36),1,IF(AND(AC146&gt;=36,AC146&lt;51),2,IF(AND(AC146&gt;=51,AC146&lt;71),3,IF(AND(AC146&gt;=71,AC146&lt;=100),4,))))</f>
        <v/>
      </c>
      <c r="AI146" s="99">
        <f>IF(AND(AD146&gt;0,AD146&lt;41),1,IF(AND(AD146&gt;=41,AD146&lt;56),2,IF(AND(AD146&gt;=56,AD146&lt;71),3,IF(AND(AD146&gt;=71,AD146&lt;=100),4,))))</f>
        <v/>
      </c>
      <c r="AJ146" s="99">
        <f>IF(AND(AE146&gt;0,AE146&lt;41),1,IF(AND(AE146&gt;=41,AE146&lt;56),2,IF(AND(AE146&gt;=56,AE146&lt;71),3,IF(AND(AE146&gt;=71,AE146&lt;=100),4,))))</f>
        <v/>
      </c>
      <c r="AK146" s="99">
        <f>IF(AND(AF146&gt;0,AF146&lt;36),1,IF(AND(AF146&gt;=36,AF146&lt;51),2,IF(AND(AF146&gt;=51,AF146&lt;66),3,IF(AND(AF146&gt;=66,AF146&lt;=100),4,))))</f>
        <v/>
      </c>
      <c r="AL146" s="100">
        <f>IF(AND(AG146&gt;0,AG146&lt;37),1,IF(AND(AG146&gt;=37,AG146&lt;58),2,IF(AND(AG146&gt;=58,AG146&lt;71),3,IF(AND(AG146&gt;=71,AG146&lt;=100),4,))))</f>
        <v/>
      </c>
      <c r="AM146" s="101">
        <f>IF((Y146&lt;&gt;"")*(K146&lt;&gt;""),Y146-K146,"")</f>
        <v/>
      </c>
      <c r="AN146" s="99">
        <f>IF((Z146&lt;&gt;"")*(L146&lt;&gt;""),Z146-L146,"")</f>
        <v/>
      </c>
      <c r="AO146" s="99">
        <f>IF((AA146&lt;&gt;"")*(M146&lt;&gt;""),AA146-M146,"")</f>
        <v/>
      </c>
      <c r="AP146" s="99">
        <f>IF((AB146&lt;&gt;"")*(N146&lt;&gt;""),AB146-N146,"")</f>
        <v/>
      </c>
      <c r="AQ146" s="94">
        <f>IF((AC146&lt;&gt;"")*(O146&lt;&gt;""),AC146-O146,"")</f>
        <v/>
      </c>
      <c r="AR146" s="94">
        <f>IF((AD146&lt;&gt;"")*(P146&lt;&gt;""),AD146-P146,"")</f>
        <v/>
      </c>
      <c r="AS146" s="94">
        <f>IF((AE146&lt;&gt;"")*(Q146&lt;&gt;""),AE146-Q146,"")</f>
        <v/>
      </c>
      <c r="AT146" s="94">
        <f>IF((AF146&lt;&gt;"")*(R146&lt;&gt;""),AF146-R146,"")</f>
        <v/>
      </c>
      <c r="AU146" s="94">
        <f>IF((AG146&lt;&gt;"")*(S146&lt;&gt;""),AG146-S146,"")</f>
        <v/>
      </c>
      <c r="AV146" s="99">
        <f>IF((AH146&lt;&gt;"")*(T146&lt;&gt;""),AH146-T146,"")</f>
        <v/>
      </c>
      <c r="AW146" s="99">
        <f>IF((AI146&lt;&gt;"")*(U146&lt;&gt;""),AI146-U146,"")</f>
        <v/>
      </c>
      <c r="AX146" s="99">
        <f>IF((AJ146&lt;&gt;"")*(V146&lt;&gt;""),AJ146-V146,"")</f>
        <v/>
      </c>
      <c r="AY146" s="99">
        <f>IF((AK146&lt;&gt;"")*(W146&lt;&gt;""),AK146-W146,"")</f>
        <v/>
      </c>
      <c r="AZ146" s="102">
        <f>IF((AL146&lt;&gt;"")*(X146&lt;&gt;""),AL146-X146,"")</f>
        <v/>
      </c>
      <c r="BA146" s="50">
        <f>IFERROR(__xludf.dummyfunction("AI(""Actúa como un tutor académico y dirígete personalmente al estudiante "" &amp; I146 &amp; "" "" &amp; J146 &amp; "" "" &amp; G146 &amp; "" "" &amp; H146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AM146 &amp; ""'. Diferencias por área: Matemáticas ("" &amp; AQ146 &amp; ""), Ciencias Natura"&amp;"les ("" &amp; AR146 &amp; ""), Sociales ("" &amp; AS146 &amp; ""), Lectura Crítica ("" &amp; AT146 &amp; "") e Inglés ("" &amp; AU146 &amp; ""). Variación en posición: grupo ("" &amp; AN146 &amp; ""), grado ("" &amp; AO146 &amp; "") y media ("" &amp; AP146 &amp; ""). Puntajes Primer Simulacro: Global "" &amp; K146 &amp; "", Mat "" &amp; "&amp;"O4 &amp; "", Cien "" &amp; P146 &amp; "", Soc "" &amp; Q146 &amp; "", Lec "" &amp; R146 &amp; "", Ing "" &amp; S146 &amp; "". Puntajes Segundo Simulacro: Global "" &amp; Y146 &amp; "", Mat "" &amp; AC146 &amp; "", Cien "" &amp; AD146 &amp; "", Soc "" &amp; AE146 &amp; "", Lec "" &amp; AF146 &amp; "", Ing "" &amp; AG146 &amp; "". Escribe un mensaje motivador"&amp;" y breve (máximo 4 líneas)."")
"),"=AI(""Actúa como un tutor académico y dirígete personalmente al estudiante "" &amp; I146 &amp; "" "" &amp; J146 &amp; "" "" &amp; G146 &amp; "" "" &amp; H146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AM146 &amp; ""'. Diferencias por área: Matemáticas ("" &amp; AQ146 &amp; ""), Ciencias Natur"&amp;"ales ("" &amp; AR146 &amp; ""), Sociales ("" &amp; AS146 &amp; ""), Lectura Crítica ("" &amp; AT146 &amp; "") e Inglés ("" &amp; AU146 &amp; ""). Variación en posición: grupo ("" &amp; AN146 &amp; ""), grado ("" &amp; AO146 &amp; "") y media ("" &amp; AP146 &amp; ""). Puntajes Primer Simulacro: Global "" &amp; K146 &amp; "", Mat "" &amp;"&amp;" O146 &amp; "", Cien "" &amp; P146 &amp; "", Soc "" &amp; Q146 &amp; "", Lec "" &amp; R146 &amp; "", Ing "" &amp; S146 &amp; "". Puntajes Segundo Simulacro: Global "" &amp; Y146 &amp; "", Mat "" &amp; AC146 &amp; "", Cien "" &amp; AD146 &amp; "", Soc "" &amp; AE146 &amp; "", Lec "" &amp; AF146 &amp; "", Ing "" &amp; AG146 &amp; "". Escribe un mensaje motivado"&amp;"r y breve (máximo 4 líneas)."")
")</f>
        <v/>
      </c>
    </row>
    <row r="147" ht="15.75" customHeight="1" s="42">
      <c r="A147" s="93" t="n"/>
      <c r="B147" s="94" t="inlineStr">
        <is>
          <t>Bachillerato</t>
        </is>
      </c>
      <c r="C147" s="94" t="n">
        <v>604</v>
      </c>
      <c r="D147" s="94" t="n"/>
      <c r="E147" s="95" t="n"/>
      <c r="F147" s="96">
        <f>TRIM(G147&amp;" "&amp;H147&amp;" "&amp;I147&amp;" "&amp;J147)</f>
        <v/>
      </c>
      <c r="G147" s="94" t="inlineStr">
        <is>
          <t>Silva</t>
        </is>
      </c>
      <c r="H147" s="94" t="inlineStr">
        <is>
          <t>Arenas</t>
        </is>
      </c>
      <c r="I147" s="94" t="inlineStr">
        <is>
          <t>Samuel</t>
        </is>
      </c>
      <c r="J147" s="97" t="inlineStr">
        <is>
          <t>Antony</t>
        </is>
      </c>
      <c r="K147" s="98">
        <f>IF(SUM(O147:S147)=0, "", ROUND(((O147*3+P147*3+Q147*3+R147*3+S147*1)/13)*5,0))</f>
        <v/>
      </c>
      <c r="L147" s="99">
        <f>IF(OR($C147="",K147=""),"",COUNTIFS($C$4:$C$1500,$C147,K$4:K$1500,"&gt;"&amp;K147)+1)</f>
        <v/>
      </c>
      <c r="M147" s="99">
        <f>IF(OR($C147="",K147=""),"",IF(AND($C147&gt;=1001,$C147&lt;=1005),COUNTIFS($C$4:$C$1500,"&gt;=1001",$C$4:$C$1500,"&lt;=1005",K$4:K$1500,"&gt;"&amp;K147)+1,IF(AND($C147&gt;=1101,$C147&lt;=1105),COUNTIFS($C$4:$C$1500,"&gt;=1101",$C$4:$C$1500,"&lt;=1105",K$4:K$1500,"&gt;"&amp;K147)+1,IF(AND($C147&gt;=901,$C147&lt;=905),COUNTIFS($C$4:$C$1500,"&gt;=901",$C$4:$C$1500,"&lt;=905",K$4:K$1500,"&gt;"&amp;K147)+1,IF(AND($C147&gt;=801,$C147&lt;=805),COUNTIFS($C$4:$C$1500,"&gt;=801",$C$4:$C$1500,"&lt;=805",K$4:K$1500,"&gt;"&amp;K147)+1,IF(AND($C147&gt;=701,$C147&lt;=705),COUNTIFS($C$4:$C$1500,"&gt;=701",$C$4:$C$1500,"&lt;=705",K$4:K$1500,"&gt;"&amp;K147)+1,IF(AND($C147&gt;=601,$C147&lt;=606),COUNTIFS($C$4:$C$1500,"&gt;=601",$C$4:$C$1500,"&lt;=606",K$4:K$1500,"&gt;"&amp;K147)+1,"")))))))</f>
        <v/>
      </c>
      <c r="N147" s="99">
        <f>IF(OR($C147="",K147=""),"",IF(OR(AND($C147&gt;=1001,$C147&lt;=1005),AND($C147&gt;=1101,$C147&lt;=1105)),COUNTIFS($C$4:$C$1500,"&gt;=1001",$C$4:$C$1500,"&lt;=1005",K$4:K$1500,"&gt;"&amp;K147)+COUNTIFS($C$4:$C$1500,"&gt;=1101",$C$4:$C$1500,"&lt;=1105",K$4:K$1500,"&gt;"&amp;K147)+1,""))</f>
        <v/>
      </c>
      <c r="O147" s="94" t="n">
        <v>56.2</v>
      </c>
      <c r="P147" s="94" t="n">
        <v>42.01</v>
      </c>
      <c r="Q147" s="94" t="n">
        <v>57.9</v>
      </c>
      <c r="R147" s="94" t="n">
        <v>70</v>
      </c>
      <c r="S147" s="94" t="n">
        <v>35</v>
      </c>
      <c r="T147" s="99">
        <f>IF(AND(O147&gt;0,O147&lt;36),1,IF(AND(O147&gt;=36,O147&lt;51),2,IF(AND(O147&gt;=51,O147&lt;71),3,IF(AND(O147&gt;=71,O147&lt;=100),4,))))</f>
        <v/>
      </c>
      <c r="U147" s="99">
        <f>IF(AND(P147&gt;0,P147&lt;41),1,IF(AND(P147&gt;=41,P147&lt;56),2,IF(AND(P147&gt;=56,P147&lt;71),3,IF(AND(P147&gt;=71,P147&lt;=100),4,))))</f>
        <v/>
      </c>
      <c r="V147" s="99">
        <f>IF(AND(Q147&gt;0,Q147&lt;41),1,IF(AND(Q147&gt;=41,Q147&lt;56),2,IF(AND(Q147&gt;=56,Q147&lt;71),3,IF(AND(Q147&gt;=71,Q147&lt;=100),4,))))</f>
        <v/>
      </c>
      <c r="W147" s="99">
        <f>IF(AND(R147&gt;0,R147&lt;36),1,IF(AND(R147&gt;=36,R147&lt;51),2,IF(AND(R147&gt;=51,R147&lt;66),3,IF(AND(R147&gt;=66,R147&lt;=100),4,))))</f>
        <v/>
      </c>
      <c r="X147" s="100">
        <f>IF(AND(S147&gt;0,S147&lt;37),1,IF(AND(S147&gt;=37,S147&lt;58),2,IF(AND(S147&gt;=58,S147&lt;71),3,IF(AND(S147&gt;=71,S147&lt;=100),4,))))</f>
        <v/>
      </c>
      <c r="Y147" s="101">
        <f>IF(SUM(AC147:AG147)=0, "", ROUND(((AC147*3+AD147*3+AE147*3+AF147*3+AG147*1)/13)*5,0))</f>
        <v/>
      </c>
      <c r="Z147" s="99">
        <f>IF(OR($C147="",Y147=""),"",COUNTIFS($C$4:$C$1500,$C147,Y$4:Y$1500,"&gt;"&amp;Y147)+1)</f>
        <v/>
      </c>
      <c r="AA147" s="99">
        <f>IF(OR($C147="",Y147=""),"",IF(AND($C147&gt;=1001,$C147&lt;=1005),COUNTIFS($C$4:$C$1500,"&gt;=1001",$C$4:$C$1500,"&lt;=1005",Y$4:Y$1500,"&gt;"&amp;Y147)+1,IF(AND($C147&gt;=1101,$C147&lt;=1105),COUNTIFS($C$4:$C$1500,"&gt;=1101",$C$4:$C$1500,"&lt;=1105",Y$4:Y$1500,"&gt;"&amp;Y147)+1,IF(AND($C147&gt;=901,$C147&lt;=905),COUNTIFS($C$4:$C$1500,"&gt;=901",$C$4:$C$1500,"&lt;=905",Y$4:Y$1500,"&gt;"&amp;Y147)+1,IF(AND($C147&gt;=801,$C147&lt;=805),COUNTIFS($C$4:$C$1500,"&gt;=801",$C$4:$C$1500,"&lt;=805",Y$4:Y$1500,"&gt;"&amp;Y147)+1,IF(AND($C147&gt;=701,$C147&lt;=705),COUNTIFS($C$4:$C$1500,"&gt;=701",$C$4:$C$1500,"&lt;=705",Y$4:Y$1500,"&gt;"&amp;Y147)+1,IF(AND($C147&gt;=601,$C147&lt;=606),COUNTIFS($C$4:$C$1500,"&gt;=601",$C$4:$C$1500,"&lt;=606",Y$4:Y$1500,"&gt;"&amp;Y147)+1,"")))))))</f>
        <v/>
      </c>
      <c r="AB147" s="99">
        <f>IF(OR($C147="",Y147=""),"",IF(OR(AND($C147&gt;=1001,$C147&lt;=1005),AND($C147&gt;=1101,$C147&lt;=1105)),COUNTIFS($C$4:$C$1500,"&gt;=1001",$C$4:$C$1500,"&lt;=1005",Y$4:Y$1500,"&gt;"&amp;Y147)+COUNTIFS($C$4:$C$1500,"&gt;=1101",$C$4:$C$1500,"&lt;=1105",Y$4:Y$1500,"&gt;"&amp;Y147)+1,""))</f>
        <v/>
      </c>
      <c r="AC147" s="94" t="n">
        <v>49</v>
      </c>
      <c r="AD147" s="94" t="n">
        <v>48.21</v>
      </c>
      <c r="AE147" s="94" t="n">
        <v>57.25</v>
      </c>
      <c r="AF147" s="94" t="n">
        <v>52.5</v>
      </c>
      <c r="AG147" s="94" t="n">
        <v>33.54</v>
      </c>
      <c r="AH147" s="99">
        <f>IF(AND(AC147&gt;0,AC147&lt;36),1,IF(AND(AC147&gt;=36,AC147&lt;51),2,IF(AND(AC147&gt;=51,AC147&lt;71),3,IF(AND(AC147&gt;=71,AC147&lt;=100),4,))))</f>
        <v/>
      </c>
      <c r="AI147" s="99">
        <f>IF(AND(AD147&gt;0,AD147&lt;41),1,IF(AND(AD147&gt;=41,AD147&lt;56),2,IF(AND(AD147&gt;=56,AD147&lt;71),3,IF(AND(AD147&gt;=71,AD147&lt;=100),4,))))</f>
        <v/>
      </c>
      <c r="AJ147" s="99">
        <f>IF(AND(AE147&gt;0,AE147&lt;41),1,IF(AND(AE147&gt;=41,AE147&lt;56),2,IF(AND(AE147&gt;=56,AE147&lt;71),3,IF(AND(AE147&gt;=71,AE147&lt;=100),4,))))</f>
        <v/>
      </c>
      <c r="AK147" s="99">
        <f>IF(AND(AF147&gt;0,AF147&lt;36),1,IF(AND(AF147&gt;=36,AF147&lt;51),2,IF(AND(AF147&gt;=51,AF147&lt;66),3,IF(AND(AF147&gt;=66,AF147&lt;=100),4,))))</f>
        <v/>
      </c>
      <c r="AL147" s="100">
        <f>IF(AND(AG147&gt;0,AG147&lt;37),1,IF(AND(AG147&gt;=37,AG147&lt;58),2,IF(AND(AG147&gt;=58,AG147&lt;71),3,IF(AND(AG147&gt;=71,AG147&lt;=100),4,))))</f>
        <v/>
      </c>
      <c r="AM147" s="101">
        <f>IF((Y147&lt;&gt;"")*(K147&lt;&gt;""),Y147-K147,"")</f>
        <v/>
      </c>
      <c r="AN147" s="99">
        <f>IF((Z147&lt;&gt;"")*(L147&lt;&gt;""),Z147-L147,"")</f>
        <v/>
      </c>
      <c r="AO147" s="99">
        <f>IF((AA147&lt;&gt;"")*(M147&lt;&gt;""),AA147-M147,"")</f>
        <v/>
      </c>
      <c r="AP147" s="99">
        <f>IF((AB147&lt;&gt;"")*(N147&lt;&gt;""),AB147-N147,"")</f>
        <v/>
      </c>
      <c r="AQ147" s="94">
        <f>IF((AC147&lt;&gt;"")*(O147&lt;&gt;""),AC147-O147,"")</f>
        <v/>
      </c>
      <c r="AR147" s="94">
        <f>IF((AD147&lt;&gt;"")*(P147&lt;&gt;""),AD147-P147,"")</f>
        <v/>
      </c>
      <c r="AS147" s="94">
        <f>IF((AE147&lt;&gt;"")*(Q147&lt;&gt;""),AE147-Q147,"")</f>
        <v/>
      </c>
      <c r="AT147" s="94">
        <f>IF((AF147&lt;&gt;"")*(R147&lt;&gt;""),AF147-R147,"")</f>
        <v/>
      </c>
      <c r="AU147" s="94">
        <f>IF((AG147&lt;&gt;"")*(S147&lt;&gt;""),AG147-S147,"")</f>
        <v/>
      </c>
      <c r="AV147" s="99">
        <f>IF((AH147&lt;&gt;"")*(T147&lt;&gt;""),AH147-T147,"")</f>
        <v/>
      </c>
      <c r="AW147" s="99">
        <f>IF((AI147&lt;&gt;"")*(U147&lt;&gt;""),AI147-U147,"")</f>
        <v/>
      </c>
      <c r="AX147" s="99">
        <f>IF((AJ147&lt;&gt;"")*(V147&lt;&gt;""),AJ147-V147,"")</f>
        <v/>
      </c>
      <c r="AY147" s="99">
        <f>IF((AK147&lt;&gt;"")*(W147&lt;&gt;""),AK147-W147,"")</f>
        <v/>
      </c>
      <c r="AZ147" s="102">
        <f>IF((AL147&lt;&gt;"")*(X147&lt;&gt;""),AL147-X147,"")</f>
        <v/>
      </c>
      <c r="BA147" s="50">
        <f>IFERROR(__xludf.dummyfunction("AI(""Actúa como un tutor académico y dirígete personalmente al estudiante "" &amp; I147 &amp; "" "" &amp; J147 &amp; "" "" &amp; G147 &amp; "" "" &amp; H147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AM147 &amp; ""'. Diferencias por área: Matemáticas ("" &amp; AQ147 &amp; ""), Ciencias Natura"&amp;"les ("" &amp; AR147 &amp; ""), Sociales ("" &amp; AS147 &amp; ""), Lectura Crítica ("" &amp; AT147 &amp; "") e Inglés ("" &amp; AU147 &amp; ""). Variación en posición: grupo ("" &amp; AN147 &amp; ""), grado ("" &amp; AO147 &amp; "") y media ("" &amp; AP147 &amp; ""). Puntajes Primer Simulacro: Global "" &amp; K147 &amp; "", Mat "" &amp; "&amp;"O4 &amp; "", Cien "" &amp; P147 &amp; "", Soc "" &amp; Q147 &amp; "", Lec "" &amp; R147 &amp; "", Ing "" &amp; S147 &amp; "". Puntajes Segundo Simulacro: Global "" &amp; Y147 &amp; "", Mat "" &amp; AC147 &amp; "", Cien "" &amp; AD147 &amp; "", Soc "" &amp; AE147 &amp; "", Lec "" &amp; AF147 &amp; "", Ing "" &amp; AG147 &amp; "". Escribe un mensaje motivador"&amp;" y breve (máximo 4 líneas)."")
"),"=AI(""Actúa como un tutor académico y dirígete personalmente al estudiante "" &amp; I147 &amp; "" "" &amp; J147 &amp; "" "" &amp; G147 &amp; "" "" &amp; H147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AM147 &amp; ""'. Diferencias por área: Matemáticas ("" &amp; AQ147 &amp; ""), Ciencias Natur"&amp;"ales ("" &amp; AR147 &amp; ""), Sociales ("" &amp; AS147 &amp; ""), Lectura Crítica ("" &amp; AT147 &amp; "") e Inglés ("" &amp; AU147 &amp; ""). Variación en posición: grupo ("" &amp; AN147 &amp; ""), grado ("" &amp; AO147 &amp; "") y media ("" &amp; AP147 &amp; ""). Puntajes Primer Simulacro: Global "" &amp; K147 &amp; "", Mat "" &amp;"&amp;" O147 &amp; "", Cien "" &amp; P147 &amp; "", Soc "" &amp; Q147 &amp; "", Lec "" &amp; R147 &amp; "", Ing "" &amp; S147 &amp; "". Puntajes Segundo Simulacro: Global "" &amp; Y147 &amp; "", Mat "" &amp; AC147 &amp; "", Cien "" &amp; AD147 &amp; "", Soc "" &amp; AE147 &amp; "", Lec "" &amp; AF147 &amp; "", Ing "" &amp; AG147 &amp; "". Escribe un mensaje motivado"&amp;"r y breve (máximo 4 líneas)."")
")</f>
        <v/>
      </c>
    </row>
    <row r="148" ht="15.75" customHeight="1" s="42">
      <c r="A148" s="93" t="n"/>
      <c r="B148" s="94" t="inlineStr">
        <is>
          <t>Bachillerato</t>
        </is>
      </c>
      <c r="C148" s="94" t="n">
        <v>603</v>
      </c>
      <c r="D148" s="94" t="n"/>
      <c r="E148" s="95" t="n"/>
      <c r="F148" s="96">
        <f>TRIM(G148&amp;" "&amp;H148&amp;" "&amp;I148&amp;" "&amp;J148)</f>
        <v/>
      </c>
      <c r="G148" s="94" t="inlineStr">
        <is>
          <t>Silva</t>
        </is>
      </c>
      <c r="H148" s="94" t="inlineStr">
        <is>
          <t>Ramírez</t>
        </is>
      </c>
      <c r="I148" s="94" t="inlineStr">
        <is>
          <t>Dilan</t>
        </is>
      </c>
      <c r="J148" s="97" t="inlineStr">
        <is>
          <t>Smich</t>
        </is>
      </c>
      <c r="K148" s="98">
        <f>IF(SUM(O148:S148)=0, "", ROUND(((O148*3+P148*3+Q148*3+R148*3+S148*1)/13)*5,0))</f>
        <v/>
      </c>
      <c r="L148" s="99">
        <f>IF(OR($C148="",K148=""),"",COUNTIFS($C$4:$C$1500,$C148,K$4:K$1500,"&gt;"&amp;K148)+1)</f>
        <v/>
      </c>
      <c r="M148" s="99">
        <f>IF(OR($C148="",K148=""),"",IF(AND($C148&gt;=1001,$C148&lt;=1005),COUNTIFS($C$4:$C$1500,"&gt;=1001",$C$4:$C$1500,"&lt;=1005",K$4:K$1500,"&gt;"&amp;K148)+1,IF(AND($C148&gt;=1101,$C148&lt;=1105),COUNTIFS($C$4:$C$1500,"&gt;=1101",$C$4:$C$1500,"&lt;=1105",K$4:K$1500,"&gt;"&amp;K148)+1,IF(AND($C148&gt;=901,$C148&lt;=905),COUNTIFS($C$4:$C$1500,"&gt;=901",$C$4:$C$1500,"&lt;=905",K$4:K$1500,"&gt;"&amp;K148)+1,IF(AND($C148&gt;=801,$C148&lt;=805),COUNTIFS($C$4:$C$1500,"&gt;=801",$C$4:$C$1500,"&lt;=805",K$4:K$1500,"&gt;"&amp;K148)+1,IF(AND($C148&gt;=701,$C148&lt;=705),COUNTIFS($C$4:$C$1500,"&gt;=701",$C$4:$C$1500,"&lt;=705",K$4:K$1500,"&gt;"&amp;K148)+1,IF(AND($C148&gt;=601,$C148&lt;=606),COUNTIFS($C$4:$C$1500,"&gt;=601",$C$4:$C$1500,"&lt;=606",K$4:K$1500,"&gt;"&amp;K148)+1,"")))))))</f>
        <v/>
      </c>
      <c r="N148" s="99">
        <f>IF(OR($C148="",K148=""),"",IF(OR(AND($C148&gt;=1001,$C148&lt;=1005),AND($C148&gt;=1101,$C148&lt;=1105)),COUNTIFS($C$4:$C$1500,"&gt;=1001",$C$4:$C$1500,"&lt;=1005",K$4:K$1500,"&gt;"&amp;K148)+COUNTIFS($C$4:$C$1500,"&gt;=1101",$C$4:$C$1500,"&lt;=1105",K$4:K$1500,"&gt;"&amp;K148)+1,""))</f>
        <v/>
      </c>
      <c r="O148" s="94" t="n">
        <v>42.02</v>
      </c>
      <c r="P148" s="94" t="n">
        <v>71.31999999999999</v>
      </c>
      <c r="Q148" s="94" t="n">
        <v>55.92</v>
      </c>
      <c r="R148" s="94" t="n">
        <v>50</v>
      </c>
      <c r="S148" s="94" t="n">
        <v>55</v>
      </c>
      <c r="T148" s="99">
        <f>IF(AND(O148&gt;0,O148&lt;36),1,IF(AND(O148&gt;=36,O148&lt;51),2,IF(AND(O148&gt;=51,O148&lt;71),3,IF(AND(O148&gt;=71,O148&lt;=100),4,))))</f>
        <v/>
      </c>
      <c r="U148" s="99">
        <f>IF(AND(P148&gt;0,P148&lt;41),1,IF(AND(P148&gt;=41,P148&lt;56),2,IF(AND(P148&gt;=56,P148&lt;71),3,IF(AND(P148&gt;=71,P148&lt;=100),4,))))</f>
        <v/>
      </c>
      <c r="V148" s="99">
        <f>IF(AND(Q148&gt;0,Q148&lt;41),1,IF(AND(Q148&gt;=41,Q148&lt;56),2,IF(AND(Q148&gt;=56,Q148&lt;71),3,IF(AND(Q148&gt;=71,Q148&lt;=100),4,))))</f>
        <v/>
      </c>
      <c r="W148" s="99">
        <f>IF(AND(R148&gt;0,R148&lt;36),1,IF(AND(R148&gt;=36,R148&lt;51),2,IF(AND(R148&gt;=51,R148&lt;66),3,IF(AND(R148&gt;=66,R148&lt;=100),4,))))</f>
        <v/>
      </c>
      <c r="X148" s="100">
        <f>IF(AND(S148&gt;0,S148&lt;37),1,IF(AND(S148&gt;=37,S148&lt;58),2,IF(AND(S148&gt;=58,S148&lt;71),3,IF(AND(S148&gt;=71,S148&lt;=100),4,))))</f>
        <v/>
      </c>
      <c r="Y148" s="101">
        <f>IF(SUM(AC148:AG148)=0, "", ROUND(((AC148*3+AD148*3+AE148*3+AF148*3+AG148*1)/13)*5,0))</f>
        <v/>
      </c>
      <c r="Z148" s="99">
        <f>IF(OR($C148="",Y148=""),"",COUNTIFS($C$4:$C$1500,$C148,Y$4:Y$1500,"&gt;"&amp;Y148)+1)</f>
        <v/>
      </c>
      <c r="AA148" s="99">
        <f>IF(OR($C148="",Y148=""),"",IF(AND($C148&gt;=1001,$C148&lt;=1005),COUNTIFS($C$4:$C$1500,"&gt;=1001",$C$4:$C$1500,"&lt;=1005",Y$4:Y$1500,"&gt;"&amp;Y148)+1,IF(AND($C148&gt;=1101,$C148&lt;=1105),COUNTIFS($C$4:$C$1500,"&gt;=1101",$C$4:$C$1500,"&lt;=1105",Y$4:Y$1500,"&gt;"&amp;Y148)+1,IF(AND($C148&gt;=901,$C148&lt;=905),COUNTIFS($C$4:$C$1500,"&gt;=901",$C$4:$C$1500,"&lt;=905",Y$4:Y$1500,"&gt;"&amp;Y148)+1,IF(AND($C148&gt;=801,$C148&lt;=805),COUNTIFS($C$4:$C$1500,"&gt;=801",$C$4:$C$1500,"&lt;=805",Y$4:Y$1500,"&gt;"&amp;Y148)+1,IF(AND($C148&gt;=701,$C148&lt;=705),COUNTIFS($C$4:$C$1500,"&gt;=701",$C$4:$C$1500,"&lt;=705",Y$4:Y$1500,"&gt;"&amp;Y148)+1,IF(AND($C148&gt;=601,$C148&lt;=606),COUNTIFS($C$4:$C$1500,"&gt;=601",$C$4:$C$1500,"&lt;=606",Y$4:Y$1500,"&gt;"&amp;Y148)+1,"")))))))</f>
        <v/>
      </c>
      <c r="AB148" s="99">
        <f>IF(OR($C148="",Y148=""),"",IF(OR(AND($C148&gt;=1001,$C148&lt;=1005),AND($C148&gt;=1101,$C148&lt;=1105)),COUNTIFS($C$4:$C$1500,"&gt;=1001",$C$4:$C$1500,"&lt;=1005",Y$4:Y$1500,"&gt;"&amp;Y148)+COUNTIFS($C$4:$C$1500,"&gt;=1101",$C$4:$C$1500,"&lt;=1105",Y$4:Y$1500,"&gt;"&amp;Y148)+1,""))</f>
        <v/>
      </c>
      <c r="AC148" s="94" t="n">
        <v>63.25</v>
      </c>
      <c r="AD148" s="94" t="n">
        <v>56.25</v>
      </c>
      <c r="AE148" s="94" t="n">
        <v>66.38</v>
      </c>
      <c r="AF148" s="94" t="n">
        <v>61.25</v>
      </c>
      <c r="AG148" s="94" t="n">
        <v>62.29</v>
      </c>
      <c r="AH148" s="99">
        <f>IF(AND(AC148&gt;0,AC148&lt;36),1,IF(AND(AC148&gt;=36,AC148&lt;51),2,IF(AND(AC148&gt;=51,AC148&lt;71),3,IF(AND(AC148&gt;=71,AC148&lt;=100),4,))))</f>
        <v/>
      </c>
      <c r="AI148" s="99">
        <f>IF(AND(AD148&gt;0,AD148&lt;41),1,IF(AND(AD148&gt;=41,AD148&lt;56),2,IF(AND(AD148&gt;=56,AD148&lt;71),3,IF(AND(AD148&gt;=71,AD148&lt;=100),4,))))</f>
        <v/>
      </c>
      <c r="AJ148" s="99">
        <f>IF(AND(AE148&gt;0,AE148&lt;41),1,IF(AND(AE148&gt;=41,AE148&lt;56),2,IF(AND(AE148&gt;=56,AE148&lt;71),3,IF(AND(AE148&gt;=71,AE148&lt;=100),4,))))</f>
        <v/>
      </c>
      <c r="AK148" s="99">
        <f>IF(AND(AF148&gt;0,AF148&lt;36),1,IF(AND(AF148&gt;=36,AF148&lt;51),2,IF(AND(AF148&gt;=51,AF148&lt;66),3,IF(AND(AF148&gt;=66,AF148&lt;=100),4,))))</f>
        <v/>
      </c>
      <c r="AL148" s="100">
        <f>IF(AND(AG148&gt;0,AG148&lt;37),1,IF(AND(AG148&gt;=37,AG148&lt;58),2,IF(AND(AG148&gt;=58,AG148&lt;71),3,IF(AND(AG148&gt;=71,AG148&lt;=100),4,))))</f>
        <v/>
      </c>
      <c r="AM148" s="101">
        <f>IF((Y148&lt;&gt;"")*(K148&lt;&gt;""),Y148-K148,"")</f>
        <v/>
      </c>
      <c r="AN148" s="99">
        <f>IF((Z148&lt;&gt;"")*(L148&lt;&gt;""),Z148-L148,"")</f>
        <v/>
      </c>
      <c r="AO148" s="99">
        <f>IF((AA148&lt;&gt;"")*(M148&lt;&gt;""),AA148-M148,"")</f>
        <v/>
      </c>
      <c r="AP148" s="99">
        <f>IF((AB148&lt;&gt;"")*(N148&lt;&gt;""),AB148-N148,"")</f>
        <v/>
      </c>
      <c r="AQ148" s="94">
        <f>IF((AC148&lt;&gt;"")*(O148&lt;&gt;""),AC148-O148,"")</f>
        <v/>
      </c>
      <c r="AR148" s="94">
        <f>IF((AD148&lt;&gt;"")*(P148&lt;&gt;""),AD148-P148,"")</f>
        <v/>
      </c>
      <c r="AS148" s="94">
        <f>IF((AE148&lt;&gt;"")*(Q148&lt;&gt;""),AE148-Q148,"")</f>
        <v/>
      </c>
      <c r="AT148" s="94">
        <f>IF((AF148&lt;&gt;"")*(R148&lt;&gt;""),AF148-R148,"")</f>
        <v/>
      </c>
      <c r="AU148" s="94">
        <f>IF((AG148&lt;&gt;"")*(S148&lt;&gt;""),AG148-S148,"")</f>
        <v/>
      </c>
      <c r="AV148" s="99">
        <f>IF((AH148&lt;&gt;"")*(T148&lt;&gt;""),AH148-T148,"")</f>
        <v/>
      </c>
      <c r="AW148" s="99">
        <f>IF((AI148&lt;&gt;"")*(U148&lt;&gt;""),AI148-U148,"")</f>
        <v/>
      </c>
      <c r="AX148" s="99">
        <f>IF((AJ148&lt;&gt;"")*(V148&lt;&gt;""),AJ148-V148,"")</f>
        <v/>
      </c>
      <c r="AY148" s="99">
        <f>IF((AK148&lt;&gt;"")*(W148&lt;&gt;""),AK148-W148,"")</f>
        <v/>
      </c>
      <c r="AZ148" s="102">
        <f>IF((AL148&lt;&gt;"")*(X148&lt;&gt;""),AL148-X148,"")</f>
        <v/>
      </c>
      <c r="BA148" s="50">
        <f>IFERROR(__xludf.dummyfunction("AI(""Actúa como un tutor académico y dirígete personalmente al estudiante "" &amp; I148 &amp; "" "" &amp; J148 &amp; "" "" &amp; G148 &amp; "" "" &amp; H148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AM148 &amp; ""'. Diferencias por área: Matemáticas ("" &amp; AQ148 &amp; ""), Ciencias Natura"&amp;"les ("" &amp; AR148 &amp; ""), Sociales ("" &amp; AS148 &amp; ""), Lectura Crítica ("" &amp; AT148 &amp; "") e Inglés ("" &amp; AU148 &amp; ""). Variación en posición: grupo ("" &amp; AN148 &amp; ""), grado ("" &amp; AO148 &amp; "") y media ("" &amp; AP148 &amp; ""). Puntajes Primer Simulacro: Global "" &amp; K148 &amp; "", Mat "" &amp; "&amp;"O4 &amp; "", Cien "" &amp; P148 &amp; "", Soc "" &amp; Q148 &amp; "", Lec "" &amp; R148 &amp; "", Ing "" &amp; S148 &amp; "". Puntajes Segundo Simulacro: Global "" &amp; Y148 &amp; "", Mat "" &amp; AC148 &amp; "", Cien "" &amp; AD148 &amp; "", Soc "" &amp; AE148 &amp; "", Lec "" &amp; AF148 &amp; "", Ing "" &amp; AG148 &amp; "". Escribe un mensaje motivador"&amp;" y breve (máximo 4 líneas)."")
"),"=AI(""Actúa como un tutor académico y dirígete personalmente al estudiante "" &amp; I148 &amp; "" "" &amp; J148 &amp; "" "" &amp; G148 &amp; "" "" &amp; H148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AM148 &amp; ""'. Diferencias por área: Matemáticas ("" &amp; AQ148 &amp; ""), Ciencias Natur"&amp;"ales ("" &amp; AR148 &amp; ""), Sociales ("" &amp; AS148 &amp; ""), Lectura Crítica ("" &amp; AT148 &amp; "") e Inglés ("" &amp; AU148 &amp; ""). Variación en posición: grupo ("" &amp; AN148 &amp; ""), grado ("" &amp; AO148 &amp; "") y media ("" &amp; AP148 &amp; ""). Puntajes Primer Simulacro: Global "" &amp; K148 &amp; "", Mat "" &amp;"&amp;" O148 &amp; "", Cien "" &amp; P148 &amp; "", Soc "" &amp; Q148 &amp; "", Lec "" &amp; R148 &amp; "", Ing "" &amp; S148 &amp; "". Puntajes Segundo Simulacro: Global "" &amp; Y148 &amp; "", Mat "" &amp; AC148 &amp; "", Cien "" &amp; AD148 &amp; "", Soc "" &amp; AE148 &amp; "", Lec "" &amp; AF148 &amp; "", Ing "" &amp; AG148 &amp; "". Escribe un mensaje motivado"&amp;"r y breve (máximo 4 líneas)."")
")</f>
        <v/>
      </c>
    </row>
    <row r="149" ht="15.75" customHeight="1" s="42">
      <c r="A149" s="93" t="n"/>
      <c r="B149" s="94" t="inlineStr">
        <is>
          <t>Bachillerato</t>
        </is>
      </c>
      <c r="C149" s="94" t="n">
        <v>604</v>
      </c>
      <c r="D149" s="94" t="n"/>
      <c r="E149" s="95" t="n"/>
      <c r="F149" s="96">
        <f>TRIM(G149&amp;" "&amp;H149&amp;" "&amp;I149&amp;" "&amp;J149)</f>
        <v/>
      </c>
      <c r="G149" s="94" t="inlineStr">
        <is>
          <t>Uribe</t>
        </is>
      </c>
      <c r="H149" s="94" t="inlineStr">
        <is>
          <t>Quintero</t>
        </is>
      </c>
      <c r="I149" s="94" t="inlineStr">
        <is>
          <t>Sofia</t>
        </is>
      </c>
      <c r="J149" s="97" t="n"/>
      <c r="K149" s="98">
        <f>IF(SUM(O149:S149)=0, "", ROUND(((O149*3+P149*3+Q149*3+R149*3+S149*1)/13)*5,0))</f>
        <v/>
      </c>
      <c r="L149" s="99">
        <f>IF(OR($C149="",K149=""),"",COUNTIFS($C$4:$C$1500,$C149,K$4:K$1500,"&gt;"&amp;K149)+1)</f>
        <v/>
      </c>
      <c r="M149" s="99">
        <f>IF(OR($C149="",K149=""),"",IF(AND($C149&gt;=1001,$C149&lt;=1005),COUNTIFS($C$4:$C$1500,"&gt;=1001",$C$4:$C$1500,"&lt;=1005",K$4:K$1500,"&gt;"&amp;K149)+1,IF(AND($C149&gt;=1101,$C149&lt;=1105),COUNTIFS($C$4:$C$1500,"&gt;=1101",$C$4:$C$1500,"&lt;=1105",K$4:K$1500,"&gt;"&amp;K149)+1,IF(AND($C149&gt;=901,$C149&lt;=905),COUNTIFS($C$4:$C$1500,"&gt;=901",$C$4:$C$1500,"&lt;=905",K$4:K$1500,"&gt;"&amp;K149)+1,IF(AND($C149&gt;=801,$C149&lt;=805),COUNTIFS($C$4:$C$1500,"&gt;=801",$C$4:$C$1500,"&lt;=805",K$4:K$1500,"&gt;"&amp;K149)+1,IF(AND($C149&gt;=701,$C149&lt;=705),COUNTIFS($C$4:$C$1500,"&gt;=701",$C$4:$C$1500,"&lt;=705",K$4:K$1500,"&gt;"&amp;K149)+1,IF(AND($C149&gt;=601,$C149&lt;=606),COUNTIFS($C$4:$C$1500,"&gt;=601",$C$4:$C$1500,"&lt;=606",K$4:K$1500,"&gt;"&amp;K149)+1,"")))))))</f>
        <v/>
      </c>
      <c r="N149" s="99">
        <f>IF(OR($C149="",K149=""),"",IF(OR(AND($C149&gt;=1001,$C149&lt;=1005),AND($C149&gt;=1101,$C149&lt;=1105)),COUNTIFS($C$4:$C$1500,"&gt;=1001",$C$4:$C$1500,"&lt;=1005",K$4:K$1500,"&gt;"&amp;K149)+COUNTIFS($C$4:$C$1500,"&gt;=1101",$C$4:$C$1500,"&lt;=1105",K$4:K$1500,"&gt;"&amp;K149)+1,""))</f>
        <v/>
      </c>
      <c r="O149" s="94" t="n">
        <v>34.66</v>
      </c>
      <c r="P149" s="94" t="n">
        <v>53.82</v>
      </c>
      <c r="Q149" s="94" t="n">
        <v>52.98</v>
      </c>
      <c r="R149" s="94" t="n">
        <v>40</v>
      </c>
      <c r="S149" s="94" t="n">
        <v>35</v>
      </c>
      <c r="T149" s="99">
        <f>IF(AND(O149&gt;0,O149&lt;36),1,IF(AND(O149&gt;=36,O149&lt;51),2,IF(AND(O149&gt;=51,O149&lt;71),3,IF(AND(O149&gt;=71,O149&lt;=100),4,))))</f>
        <v/>
      </c>
      <c r="U149" s="99">
        <f>IF(AND(P149&gt;0,P149&lt;41),1,IF(AND(P149&gt;=41,P149&lt;56),2,IF(AND(P149&gt;=56,P149&lt;71),3,IF(AND(P149&gt;=71,P149&lt;=100),4,))))</f>
        <v/>
      </c>
      <c r="V149" s="99">
        <f>IF(AND(Q149&gt;0,Q149&lt;41),1,IF(AND(Q149&gt;=41,Q149&lt;56),2,IF(AND(Q149&gt;=56,Q149&lt;71),3,IF(AND(Q149&gt;=71,Q149&lt;=100),4,))))</f>
        <v/>
      </c>
      <c r="W149" s="99">
        <f>IF(AND(R149&gt;0,R149&lt;36),1,IF(AND(R149&gt;=36,R149&lt;51),2,IF(AND(R149&gt;=51,R149&lt;66),3,IF(AND(R149&gt;=66,R149&lt;=100),4,))))</f>
        <v/>
      </c>
      <c r="X149" s="100">
        <f>IF(AND(S149&gt;0,S149&lt;37),1,IF(AND(S149&gt;=37,S149&lt;58),2,IF(AND(S149&gt;=58,S149&lt;71),3,IF(AND(S149&gt;=71,S149&lt;=100),4,))))</f>
        <v/>
      </c>
      <c r="Y149" s="101">
        <f>IF(SUM(AC149:AG149)=0, "", ROUND(((AC149*3+AD149*3+AE149*3+AF149*3+AG149*1)/13)*5,0))</f>
        <v/>
      </c>
      <c r="Z149" s="99">
        <f>IF(OR($C149="",Y149=""),"",COUNTIFS($C$4:$C$1500,$C149,Y$4:Y$1500,"&gt;"&amp;Y149)+1)</f>
        <v/>
      </c>
      <c r="AA149" s="99">
        <f>IF(OR($C149="",Y149=""),"",IF(AND($C149&gt;=1001,$C149&lt;=1005),COUNTIFS($C$4:$C$1500,"&gt;=1001",$C$4:$C$1500,"&lt;=1005",Y$4:Y$1500,"&gt;"&amp;Y149)+1,IF(AND($C149&gt;=1101,$C149&lt;=1105),COUNTIFS($C$4:$C$1500,"&gt;=1101",$C$4:$C$1500,"&lt;=1105",Y$4:Y$1500,"&gt;"&amp;Y149)+1,IF(AND($C149&gt;=901,$C149&lt;=905),COUNTIFS($C$4:$C$1500,"&gt;=901",$C$4:$C$1500,"&lt;=905",Y$4:Y$1500,"&gt;"&amp;Y149)+1,IF(AND($C149&gt;=801,$C149&lt;=805),COUNTIFS($C$4:$C$1500,"&gt;=801",$C$4:$C$1500,"&lt;=805",Y$4:Y$1500,"&gt;"&amp;Y149)+1,IF(AND($C149&gt;=701,$C149&lt;=705),COUNTIFS($C$4:$C$1500,"&gt;=701",$C$4:$C$1500,"&lt;=705",Y$4:Y$1500,"&gt;"&amp;Y149)+1,IF(AND($C149&gt;=601,$C149&lt;=606),COUNTIFS($C$4:$C$1500,"&gt;=601",$C$4:$C$1500,"&lt;=606",Y$4:Y$1500,"&gt;"&amp;Y149)+1,"")))))))</f>
        <v/>
      </c>
      <c r="AB149" s="99">
        <f>IF(OR($C149="",Y149=""),"",IF(OR(AND($C149&gt;=1001,$C149&lt;=1005),AND($C149&gt;=1101,$C149&lt;=1105)),COUNTIFS($C$4:$C$1500,"&gt;=1001",$C$4:$C$1500,"&lt;=1005",Y$4:Y$1500,"&gt;"&amp;Y149)+COUNTIFS($C$4:$C$1500,"&gt;=1101",$C$4:$C$1500,"&lt;=1105",Y$4:Y$1500,"&gt;"&amp;Y149)+1,""))</f>
        <v/>
      </c>
      <c r="AC149" s="94" t="n">
        <v>52</v>
      </c>
      <c r="AD149" s="94" t="n">
        <v>56.25</v>
      </c>
      <c r="AE149" s="94" t="n">
        <v>35.13</v>
      </c>
      <c r="AF149" s="94" t="n">
        <v>30.63</v>
      </c>
      <c r="AG149" s="94" t="n">
        <v>62.29</v>
      </c>
      <c r="AH149" s="99">
        <f>IF(AND(AC149&gt;0,AC149&lt;36),1,IF(AND(AC149&gt;=36,AC149&lt;51),2,IF(AND(AC149&gt;=51,AC149&lt;71),3,IF(AND(AC149&gt;=71,AC149&lt;=100),4,))))</f>
        <v/>
      </c>
      <c r="AI149" s="99">
        <f>IF(AND(AD149&gt;0,AD149&lt;41),1,IF(AND(AD149&gt;=41,AD149&lt;56),2,IF(AND(AD149&gt;=56,AD149&lt;71),3,IF(AND(AD149&gt;=71,AD149&lt;=100),4,))))</f>
        <v/>
      </c>
      <c r="AJ149" s="99">
        <f>IF(AND(AE149&gt;0,AE149&lt;41),1,IF(AND(AE149&gt;=41,AE149&lt;56),2,IF(AND(AE149&gt;=56,AE149&lt;71),3,IF(AND(AE149&gt;=71,AE149&lt;=100),4,))))</f>
        <v/>
      </c>
      <c r="AK149" s="99">
        <f>IF(AND(AF149&gt;0,AF149&lt;36),1,IF(AND(AF149&gt;=36,AF149&lt;51),2,IF(AND(AF149&gt;=51,AF149&lt;66),3,IF(AND(AF149&gt;=66,AF149&lt;=100),4,))))</f>
        <v/>
      </c>
      <c r="AL149" s="100">
        <f>IF(AND(AG149&gt;0,AG149&lt;37),1,IF(AND(AG149&gt;=37,AG149&lt;58),2,IF(AND(AG149&gt;=58,AG149&lt;71),3,IF(AND(AG149&gt;=71,AG149&lt;=100),4,))))</f>
        <v/>
      </c>
      <c r="AM149" s="101">
        <f>IF((Y149&lt;&gt;"")*(K149&lt;&gt;""),Y149-K149,"")</f>
        <v/>
      </c>
      <c r="AN149" s="99">
        <f>IF((Z149&lt;&gt;"")*(L149&lt;&gt;""),Z149-L149,"")</f>
        <v/>
      </c>
      <c r="AO149" s="99">
        <f>IF((AA149&lt;&gt;"")*(M149&lt;&gt;""),AA149-M149,"")</f>
        <v/>
      </c>
      <c r="AP149" s="99">
        <f>IF((AB149&lt;&gt;"")*(N149&lt;&gt;""),AB149-N149,"")</f>
        <v/>
      </c>
      <c r="AQ149" s="94">
        <f>IF((AC149&lt;&gt;"")*(O149&lt;&gt;""),AC149-O149,"")</f>
        <v/>
      </c>
      <c r="AR149" s="94">
        <f>IF((AD149&lt;&gt;"")*(P149&lt;&gt;""),AD149-P149,"")</f>
        <v/>
      </c>
      <c r="AS149" s="94">
        <f>IF((AE149&lt;&gt;"")*(Q149&lt;&gt;""),AE149-Q149,"")</f>
        <v/>
      </c>
      <c r="AT149" s="94">
        <f>IF((AF149&lt;&gt;"")*(R149&lt;&gt;""),AF149-R149,"")</f>
        <v/>
      </c>
      <c r="AU149" s="94">
        <f>IF((AG149&lt;&gt;"")*(S149&lt;&gt;""),AG149-S149,"")</f>
        <v/>
      </c>
      <c r="AV149" s="99">
        <f>IF((AH149&lt;&gt;"")*(T149&lt;&gt;""),AH149-T149,"")</f>
        <v/>
      </c>
      <c r="AW149" s="99">
        <f>IF((AI149&lt;&gt;"")*(U149&lt;&gt;""),AI149-U149,"")</f>
        <v/>
      </c>
      <c r="AX149" s="99">
        <f>IF((AJ149&lt;&gt;"")*(V149&lt;&gt;""),AJ149-V149,"")</f>
        <v/>
      </c>
      <c r="AY149" s="99">
        <f>IF((AK149&lt;&gt;"")*(W149&lt;&gt;""),AK149-W149,"")</f>
        <v/>
      </c>
      <c r="AZ149" s="102">
        <f>IF((AL149&lt;&gt;"")*(X149&lt;&gt;""),AL149-X149,"")</f>
        <v/>
      </c>
      <c r="BA149" s="50">
        <f>IFERROR(__xludf.dummyfunction("AI(""Actúa como un tutor académico y dirígete personalmente al estudiante "" &amp; I149 &amp; "" "" &amp; J149 &amp; "" "" &amp; G149 &amp; "" "" &amp; H149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AM149 &amp; ""'. Diferencias por área: Matemáticas ("" &amp; AQ149 &amp; ""), Ciencias Natura"&amp;"les ("" &amp; AR149 &amp; ""), Sociales ("" &amp; AS149 &amp; ""), Lectura Crítica ("" &amp; AT149 &amp; "") e Inglés ("" &amp; AU149 &amp; ""). Variación en posición: grupo ("" &amp; AN149 &amp; ""), grado ("" &amp; AO149 &amp; "") y media ("" &amp; AP149 &amp; ""). Puntajes Primer Simulacro: Global "" &amp; K149 &amp; "", Mat "" &amp; "&amp;"O4 &amp; "", Cien "" &amp; P149 &amp; "", Soc "" &amp; Q149 &amp; "", Lec "" &amp; R149 &amp; "", Ing "" &amp; S149 &amp; "". Puntajes Segundo Simulacro: Global "" &amp; Y149 &amp; "", Mat "" &amp; AC149 &amp; "", Cien "" &amp; AD149 &amp; "", Soc "" &amp; AE149 &amp; "", Lec "" &amp; AF149 &amp; "", Ing "" &amp; AG149 &amp; "". Escribe un mensaje motivador"&amp;" y breve (máximo 4 líneas)."")
"),"=AI(""Actúa como un tutor académico y dirígete personalmente al estudiante "" &amp; I149 &amp; "" "" &amp; J149 &amp; "" "" &amp; G149 &amp; "" "" &amp; H149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AM149 &amp; ""'. Diferencias por área: Matemáticas ("" &amp; AQ149 &amp; ""), Ciencias Natur"&amp;"ales ("" &amp; AR149 &amp; ""), Sociales ("" &amp; AS149 &amp; ""), Lectura Crítica ("" &amp; AT149 &amp; "") e Inglés ("" &amp; AU149 &amp; ""). Variación en posición: grupo ("" &amp; AN149 &amp; ""), grado ("" &amp; AO149 &amp; "") y media ("" &amp; AP149 &amp; ""). Puntajes Primer Simulacro: Global "" &amp; K149 &amp; "", Mat "" &amp;"&amp;" O149 &amp; "", Cien "" &amp; P149 &amp; "", Soc "" &amp; Q149 &amp; "", Lec "" &amp; R149 &amp; "", Ing "" &amp; S149 &amp; "". Puntajes Segundo Simulacro: Global "" &amp; Y149 &amp; "", Mat "" &amp; AC149 &amp; "", Cien "" &amp; AD149 &amp; "", Soc "" &amp; AE149 &amp; "", Lec "" &amp; AF149 &amp; "", Ing "" &amp; AG149 &amp; "". Escribe un mensaje motivado"&amp;"r y breve (máximo 4 líneas)."")
")</f>
        <v/>
      </c>
    </row>
    <row r="150" ht="15.75" customHeight="1" s="42">
      <c r="A150" s="93" t="n"/>
      <c r="B150" s="94" t="inlineStr">
        <is>
          <t>Bachillerato</t>
        </is>
      </c>
      <c r="C150" s="94" t="n">
        <v>604</v>
      </c>
      <c r="D150" s="94" t="n"/>
      <c r="E150" s="95" t="n"/>
      <c r="F150" s="96">
        <f>TRIM(G150&amp;" "&amp;H150&amp;" "&amp;I150&amp;" "&amp;J150)</f>
        <v/>
      </c>
      <c r="G150" s="94" t="inlineStr">
        <is>
          <t>Urrego</t>
        </is>
      </c>
      <c r="H150" s="94" t="inlineStr">
        <is>
          <t>Martinez</t>
        </is>
      </c>
      <c r="I150" s="94" t="inlineStr">
        <is>
          <t>Dayra</t>
        </is>
      </c>
      <c r="J150" s="97" t="inlineStr">
        <is>
          <t>Xiomara</t>
        </is>
      </c>
      <c r="K150" s="98">
        <f>IF(SUM(O150:S150)=0, "", ROUND(((O150*3+P150*3+Q150*3+R150*3+S150*1)/13)*5,0))</f>
        <v/>
      </c>
      <c r="L150" s="99">
        <f>IF(OR($C150="",K150=""),"",COUNTIFS($C$4:$C$1500,$C150,K$4:K$1500,"&gt;"&amp;K150)+1)</f>
        <v/>
      </c>
      <c r="M150" s="99">
        <f>IF(OR($C150="",K150=""),"",IF(AND($C150&gt;=1001,$C150&lt;=1005),COUNTIFS($C$4:$C$1500,"&gt;=1001",$C$4:$C$1500,"&lt;=1005",K$4:K$1500,"&gt;"&amp;K150)+1,IF(AND($C150&gt;=1101,$C150&lt;=1105),COUNTIFS($C$4:$C$1500,"&gt;=1101",$C$4:$C$1500,"&lt;=1105",K$4:K$1500,"&gt;"&amp;K150)+1,IF(AND($C150&gt;=901,$C150&lt;=905),COUNTIFS($C$4:$C$1500,"&gt;=901",$C$4:$C$1500,"&lt;=905",K$4:K$1500,"&gt;"&amp;K150)+1,IF(AND($C150&gt;=801,$C150&lt;=805),COUNTIFS($C$4:$C$1500,"&gt;=801",$C$4:$C$1500,"&lt;=805",K$4:K$1500,"&gt;"&amp;K150)+1,IF(AND($C150&gt;=701,$C150&lt;=705),COUNTIFS($C$4:$C$1500,"&gt;=701",$C$4:$C$1500,"&lt;=705",K$4:K$1500,"&gt;"&amp;K150)+1,IF(AND($C150&gt;=601,$C150&lt;=606),COUNTIFS($C$4:$C$1500,"&gt;=601",$C$4:$C$1500,"&lt;=606",K$4:K$1500,"&gt;"&amp;K150)+1,"")))))))</f>
        <v/>
      </c>
      <c r="N150" s="99">
        <f>IF(OR($C150="",K150=""),"",IF(OR(AND($C150&gt;=1001,$C150&lt;=1005),AND($C150&gt;=1101,$C150&lt;=1105)),COUNTIFS($C$4:$C$1500,"&gt;=1001",$C$4:$C$1500,"&lt;=1005",K$4:K$1500,"&gt;"&amp;K150)+COUNTIFS($C$4:$C$1500,"&gt;=1101",$C$4:$C$1500,"&lt;=1105",K$4:K$1500,"&gt;"&amp;K150)+1,""))</f>
        <v/>
      </c>
      <c r="O150" s="94" t="n">
        <v>47.27</v>
      </c>
      <c r="P150" s="94" t="n">
        <v>53.82</v>
      </c>
      <c r="Q150" s="94" t="n">
        <v>74.58</v>
      </c>
      <c r="R150" s="94" t="n">
        <v>60</v>
      </c>
      <c r="S150" s="94" t="n">
        <v>50</v>
      </c>
      <c r="T150" s="99">
        <f>IF(AND(O150&gt;0,O150&lt;36),1,IF(AND(O150&gt;=36,O150&lt;51),2,IF(AND(O150&gt;=51,O150&lt;71),3,IF(AND(O150&gt;=71,O150&lt;=100),4,))))</f>
        <v/>
      </c>
      <c r="U150" s="99">
        <f>IF(AND(P150&gt;0,P150&lt;41),1,IF(AND(P150&gt;=41,P150&lt;56),2,IF(AND(P150&gt;=56,P150&lt;71),3,IF(AND(P150&gt;=71,P150&lt;=100),4,))))</f>
        <v/>
      </c>
      <c r="V150" s="99">
        <f>IF(AND(Q150&gt;0,Q150&lt;41),1,IF(AND(Q150&gt;=41,Q150&lt;56),2,IF(AND(Q150&gt;=56,Q150&lt;71),3,IF(AND(Q150&gt;=71,Q150&lt;=100),4,))))</f>
        <v/>
      </c>
      <c r="W150" s="99">
        <f>IF(AND(R150&gt;0,R150&lt;36),1,IF(AND(R150&gt;=36,R150&lt;51),2,IF(AND(R150&gt;=51,R150&lt;66),3,IF(AND(R150&gt;=66,R150&lt;=100),4,))))</f>
        <v/>
      </c>
      <c r="X150" s="100">
        <f>IF(AND(S150&gt;0,S150&lt;37),1,IF(AND(S150&gt;=37,S150&lt;58),2,IF(AND(S150&gt;=58,S150&lt;71),3,IF(AND(S150&gt;=71,S150&lt;=100),4,))))</f>
        <v/>
      </c>
      <c r="Y150" s="101">
        <f>IF(SUM(AC150:AG150)=0, "", ROUND(((AC150*3+AD150*3+AE150*3+AF150*3+AG150*1)/13)*5,0))</f>
        <v/>
      </c>
      <c r="Z150" s="99">
        <f>IF(OR($C150="",Y150=""),"",COUNTIFS($C$4:$C$1500,$C150,Y$4:Y$1500,"&gt;"&amp;Y150)+1)</f>
        <v/>
      </c>
      <c r="AA150" s="99">
        <f>IF(OR($C150="",Y150=""),"",IF(AND($C150&gt;=1001,$C150&lt;=1005),COUNTIFS($C$4:$C$1500,"&gt;=1001",$C$4:$C$1500,"&lt;=1005",Y$4:Y$1500,"&gt;"&amp;Y150)+1,IF(AND($C150&gt;=1101,$C150&lt;=1105),COUNTIFS($C$4:$C$1500,"&gt;=1101",$C$4:$C$1500,"&lt;=1105",Y$4:Y$1500,"&gt;"&amp;Y150)+1,IF(AND($C150&gt;=901,$C150&lt;=905),COUNTIFS($C$4:$C$1500,"&gt;=901",$C$4:$C$1500,"&lt;=905",Y$4:Y$1500,"&gt;"&amp;Y150)+1,IF(AND($C150&gt;=801,$C150&lt;=805),COUNTIFS($C$4:$C$1500,"&gt;=801",$C$4:$C$1500,"&lt;=805",Y$4:Y$1500,"&gt;"&amp;Y150)+1,IF(AND($C150&gt;=701,$C150&lt;=705),COUNTIFS($C$4:$C$1500,"&gt;=701",$C$4:$C$1500,"&lt;=705",Y$4:Y$1500,"&gt;"&amp;Y150)+1,IF(AND($C150&gt;=601,$C150&lt;=606),COUNTIFS($C$4:$C$1500,"&gt;=601",$C$4:$C$1500,"&lt;=606",Y$4:Y$1500,"&gt;"&amp;Y150)+1,"")))))))</f>
        <v/>
      </c>
      <c r="AB150" s="99">
        <f>IF(OR($C150="",Y150=""),"",IF(OR(AND($C150&gt;=1001,$C150&lt;=1005),AND($C150&gt;=1101,$C150&lt;=1105)),COUNTIFS($C$4:$C$1500,"&gt;=1001",$C$4:$C$1500,"&lt;=1005",Y$4:Y$1500,"&gt;"&amp;Y150)+COUNTIFS($C$4:$C$1500,"&gt;=1101",$C$4:$C$1500,"&lt;=1105",Y$4:Y$1500,"&gt;"&amp;Y150)+1,""))</f>
        <v/>
      </c>
      <c r="AC150" s="94" t="n">
        <v>30.5</v>
      </c>
      <c r="AD150" s="94" t="n">
        <v>78.56999999999999</v>
      </c>
      <c r="AE150" s="94" t="n">
        <v>67</v>
      </c>
      <c r="AF150" s="94" t="n">
        <v>70</v>
      </c>
      <c r="AG150" s="94" t="n">
        <v>47.92</v>
      </c>
      <c r="AH150" s="99">
        <f>IF(AND(AC150&gt;0,AC150&lt;36),1,IF(AND(AC150&gt;=36,AC150&lt;51),2,IF(AND(AC150&gt;=51,AC150&lt;71),3,IF(AND(AC150&gt;=71,AC150&lt;=100),4,))))</f>
        <v/>
      </c>
      <c r="AI150" s="99">
        <f>IF(AND(AD150&gt;0,AD150&lt;41),1,IF(AND(AD150&gt;=41,AD150&lt;56),2,IF(AND(AD150&gt;=56,AD150&lt;71),3,IF(AND(AD150&gt;=71,AD150&lt;=100),4,))))</f>
        <v/>
      </c>
      <c r="AJ150" s="99">
        <f>IF(AND(AE150&gt;0,AE150&lt;41),1,IF(AND(AE150&gt;=41,AE150&lt;56),2,IF(AND(AE150&gt;=56,AE150&lt;71),3,IF(AND(AE150&gt;=71,AE150&lt;=100),4,))))</f>
        <v/>
      </c>
      <c r="AK150" s="99">
        <f>IF(AND(AF150&gt;0,AF150&lt;36),1,IF(AND(AF150&gt;=36,AF150&lt;51),2,IF(AND(AF150&gt;=51,AF150&lt;66),3,IF(AND(AF150&gt;=66,AF150&lt;=100),4,))))</f>
        <v/>
      </c>
      <c r="AL150" s="100">
        <f>IF(AND(AG150&gt;0,AG150&lt;37),1,IF(AND(AG150&gt;=37,AG150&lt;58),2,IF(AND(AG150&gt;=58,AG150&lt;71),3,IF(AND(AG150&gt;=71,AG150&lt;=100),4,))))</f>
        <v/>
      </c>
      <c r="AM150" s="101">
        <f>IF((Y150&lt;&gt;"")*(K150&lt;&gt;""),Y150-K150,"")</f>
        <v/>
      </c>
      <c r="AN150" s="99">
        <f>IF((Z150&lt;&gt;"")*(L150&lt;&gt;""),Z150-L150,"")</f>
        <v/>
      </c>
      <c r="AO150" s="99">
        <f>IF((AA150&lt;&gt;"")*(M150&lt;&gt;""),AA150-M150,"")</f>
        <v/>
      </c>
      <c r="AP150" s="99">
        <f>IF((AB150&lt;&gt;"")*(N150&lt;&gt;""),AB150-N150,"")</f>
        <v/>
      </c>
      <c r="AQ150" s="94">
        <f>IF((AC150&lt;&gt;"")*(O150&lt;&gt;""),AC150-O150,"")</f>
        <v/>
      </c>
      <c r="AR150" s="94">
        <f>IF((AD150&lt;&gt;"")*(P150&lt;&gt;""),AD150-P150,"")</f>
        <v/>
      </c>
      <c r="AS150" s="94">
        <f>IF((AE150&lt;&gt;"")*(Q150&lt;&gt;""),AE150-Q150,"")</f>
        <v/>
      </c>
      <c r="AT150" s="94">
        <f>IF((AF150&lt;&gt;"")*(R150&lt;&gt;""),AF150-R150,"")</f>
        <v/>
      </c>
      <c r="AU150" s="94">
        <f>IF((AG150&lt;&gt;"")*(S150&lt;&gt;""),AG150-S150,"")</f>
        <v/>
      </c>
      <c r="AV150" s="99">
        <f>IF((AH150&lt;&gt;"")*(T150&lt;&gt;""),AH150-T150,"")</f>
        <v/>
      </c>
      <c r="AW150" s="99">
        <f>IF((AI150&lt;&gt;"")*(U150&lt;&gt;""),AI150-U150,"")</f>
        <v/>
      </c>
      <c r="AX150" s="99">
        <f>IF((AJ150&lt;&gt;"")*(V150&lt;&gt;""),AJ150-V150,"")</f>
        <v/>
      </c>
      <c r="AY150" s="99">
        <f>IF((AK150&lt;&gt;"")*(W150&lt;&gt;""),AK150-W150,"")</f>
        <v/>
      </c>
      <c r="AZ150" s="102">
        <f>IF((AL150&lt;&gt;"")*(X150&lt;&gt;""),AL150-X150,"")</f>
        <v/>
      </c>
      <c r="BA150" s="50">
        <f>IFERROR(__xludf.dummyfunction("AI(""Actúa como un tutor académico y dirígete personalmente al estudiante "" &amp; I150 &amp; "" "" &amp; J150 &amp; "" "" &amp; G150 &amp; "" "" &amp; H150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AM150 &amp; ""'. Diferencias por área: Matemáticas ("" &amp; AQ150 &amp; ""), Ciencias Natura"&amp;"les ("" &amp; AR150 &amp; ""), Sociales ("" &amp; AS150 &amp; ""), Lectura Crítica ("" &amp; AT150 &amp; "") e Inglés ("" &amp; AU150 &amp; ""). Variación en posición: grupo ("" &amp; AN150 &amp; ""), grado ("" &amp; AO150 &amp; "") y media ("" &amp; AP150 &amp; ""). Puntajes Primer Simulacro: Global "" &amp; K150 &amp; "", Mat "" &amp; "&amp;"O4 &amp; "", Cien "" &amp; P150 &amp; "", Soc "" &amp; Q150 &amp; "", Lec "" &amp; R150 &amp; "", Ing "" &amp; S150 &amp; "". Puntajes Segundo Simulacro: Global "" &amp; Y150 &amp; "", Mat "" &amp; AC150 &amp; "", Cien "" &amp; AD150 &amp; "", Soc "" &amp; AE150 &amp; "", Lec "" &amp; AF150 &amp; "", Ing "" &amp; AG150 &amp; "". Escribe un mensaje motivador"&amp;" y breve (máximo 4 líneas)."")
"),"=AI(""Actúa como un tutor académico y dirígete personalmente al estudiante "" &amp; I150 &amp; "" "" &amp; J150 &amp; "" "" &amp; G150 &amp; "" "" &amp; H150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AM150 &amp; ""'. Diferencias por área: Matemáticas ("" &amp; AQ150 &amp; ""), Ciencias Natur"&amp;"ales ("" &amp; AR150 &amp; ""), Sociales ("" &amp; AS150 &amp; ""), Lectura Crítica ("" &amp; AT150 &amp; "") e Inglés ("" &amp; AU150 &amp; ""). Variación en posición: grupo ("" &amp; AN150 &amp; ""), grado ("" &amp; AO150 &amp; "") y media ("" &amp; AP150 &amp; ""). Puntajes Primer Simulacro: Global "" &amp; K150 &amp; "", Mat "" &amp;"&amp;" O150 &amp; "", Cien "" &amp; P150 &amp; "", Soc "" &amp; Q150 &amp; "", Lec "" &amp; R150 &amp; "", Ing "" &amp; S150 &amp; "". Puntajes Segundo Simulacro: Global "" &amp; Y150 &amp; "", Mat "" &amp; AC150 &amp; "", Cien "" &amp; AD150 &amp; "", Soc "" &amp; AE150 &amp; "", Lec "" &amp; AF150 &amp; "", Ing "" &amp; AG150 &amp; "". Escribe un mensaje motivado"&amp;"r y breve (máximo 4 líneas)."")
")</f>
        <v/>
      </c>
    </row>
    <row r="151" ht="15.75" customHeight="1" s="42">
      <c r="A151" s="93" t="n"/>
      <c r="B151" s="94" t="inlineStr">
        <is>
          <t>Bachillerato</t>
        </is>
      </c>
      <c r="C151" s="94" t="n">
        <v>604</v>
      </c>
      <c r="D151" s="94" t="n"/>
      <c r="E151" s="95" t="n"/>
      <c r="F151" s="96">
        <f>TRIM(G151&amp;" "&amp;H151&amp;" "&amp;I151&amp;" "&amp;J151)</f>
        <v/>
      </c>
      <c r="G151" s="94" t="inlineStr">
        <is>
          <t>Vallejo</t>
        </is>
      </c>
      <c r="H151" s="94" t="inlineStr">
        <is>
          <t>Zapata</t>
        </is>
      </c>
      <c r="I151" s="94" t="inlineStr">
        <is>
          <t>Jerónimo</t>
        </is>
      </c>
      <c r="J151" s="97" t="n"/>
      <c r="K151" s="98">
        <f>IF(SUM(O151:S151)=0, "", ROUND(((O151*3+P151*3+Q151*3+R151*3+S151*1)/13)*5,0))</f>
        <v/>
      </c>
      <c r="L151" s="99">
        <f>IF(OR($C151="",K151=""),"",COUNTIFS($C$4:$C$1500,$C151,K$4:K$1500,"&gt;"&amp;K151)+1)</f>
        <v/>
      </c>
      <c r="M151" s="99">
        <f>IF(OR($C151="",K151=""),"",IF(AND($C151&gt;=1001,$C151&lt;=1005),COUNTIFS($C$4:$C$1500,"&gt;=1001",$C$4:$C$1500,"&lt;=1005",K$4:K$1500,"&gt;"&amp;K151)+1,IF(AND($C151&gt;=1101,$C151&lt;=1105),COUNTIFS($C$4:$C$1500,"&gt;=1101",$C$4:$C$1500,"&lt;=1105",K$4:K$1500,"&gt;"&amp;K151)+1,IF(AND($C151&gt;=901,$C151&lt;=905),COUNTIFS($C$4:$C$1500,"&gt;=901",$C$4:$C$1500,"&lt;=905",K$4:K$1500,"&gt;"&amp;K151)+1,IF(AND($C151&gt;=801,$C151&lt;=805),COUNTIFS($C$4:$C$1500,"&gt;=801",$C$4:$C$1500,"&lt;=805",K$4:K$1500,"&gt;"&amp;K151)+1,IF(AND($C151&gt;=701,$C151&lt;=705),COUNTIFS($C$4:$C$1500,"&gt;=701",$C$4:$C$1500,"&lt;=705",K$4:K$1500,"&gt;"&amp;K151)+1,IF(AND($C151&gt;=601,$C151&lt;=606),COUNTIFS($C$4:$C$1500,"&gt;=601",$C$4:$C$1500,"&lt;=606",K$4:K$1500,"&gt;"&amp;K151)+1,"")))))))</f>
        <v/>
      </c>
      <c r="N151" s="99">
        <f>IF(OR($C151="",K151=""),"",IF(OR(AND($C151&gt;=1001,$C151&lt;=1005),AND($C151&gt;=1101,$C151&lt;=1105)),COUNTIFS($C$4:$C$1500,"&gt;=1001",$C$4:$C$1500,"&lt;=1005",K$4:K$1500,"&gt;"&amp;K151)+COUNTIFS($C$4:$C$1500,"&gt;=1101",$C$4:$C$1500,"&lt;=1105",K$4:K$1500,"&gt;"&amp;K151)+1,""))</f>
        <v/>
      </c>
      <c r="O151" s="94" t="n">
        <v>30.99</v>
      </c>
      <c r="P151" s="94" t="n">
        <v>23.47</v>
      </c>
      <c r="Q151" s="94" t="n">
        <v>60.84</v>
      </c>
      <c r="R151" s="94" t="n">
        <v>65</v>
      </c>
      <c r="S151" s="94" t="n">
        <v>30</v>
      </c>
      <c r="T151" s="99">
        <f>IF(AND(O151&gt;0,O151&lt;36),1,IF(AND(O151&gt;=36,O151&lt;51),2,IF(AND(O151&gt;=51,O151&lt;71),3,IF(AND(O151&gt;=71,O151&lt;=100),4,))))</f>
        <v/>
      </c>
      <c r="U151" s="99">
        <f>IF(AND(P151&gt;0,P151&lt;41),1,IF(AND(P151&gt;=41,P151&lt;56),2,IF(AND(P151&gt;=56,P151&lt;71),3,IF(AND(P151&gt;=71,P151&lt;=100),4,))))</f>
        <v/>
      </c>
      <c r="V151" s="99">
        <f>IF(AND(Q151&gt;0,Q151&lt;41),1,IF(AND(Q151&gt;=41,Q151&lt;56),2,IF(AND(Q151&gt;=56,Q151&lt;71),3,IF(AND(Q151&gt;=71,Q151&lt;=100),4,))))</f>
        <v/>
      </c>
      <c r="W151" s="99">
        <f>IF(AND(R151&gt;0,R151&lt;36),1,IF(AND(R151&gt;=36,R151&lt;51),2,IF(AND(R151&gt;=51,R151&lt;66),3,IF(AND(R151&gt;=66,R151&lt;=100),4,))))</f>
        <v/>
      </c>
      <c r="X151" s="100">
        <f>IF(AND(S151&gt;0,S151&lt;37),1,IF(AND(S151&gt;=37,S151&lt;58),2,IF(AND(S151&gt;=58,S151&lt;71),3,IF(AND(S151&gt;=71,S151&lt;=100),4,))))</f>
        <v/>
      </c>
      <c r="Y151" s="101">
        <f>IF(SUM(AC151:AG151)=0, "", ROUND(((AC151*3+AD151*3+AE151*3+AF151*3+AG151*1)/13)*5,0))</f>
        <v/>
      </c>
      <c r="Z151" s="99">
        <f>IF(OR($C151="",Y151=""),"",COUNTIFS($C$4:$C$1500,$C151,Y$4:Y$1500,"&gt;"&amp;Y151)+1)</f>
        <v/>
      </c>
      <c r="AA151" s="99">
        <f>IF(OR($C151="",Y151=""),"",IF(AND($C151&gt;=1001,$C151&lt;=1005),COUNTIFS($C$4:$C$1500,"&gt;=1001",$C$4:$C$1500,"&lt;=1005",Y$4:Y$1500,"&gt;"&amp;Y151)+1,IF(AND($C151&gt;=1101,$C151&lt;=1105),COUNTIFS($C$4:$C$1500,"&gt;=1101",$C$4:$C$1500,"&lt;=1105",Y$4:Y$1500,"&gt;"&amp;Y151)+1,IF(AND($C151&gt;=901,$C151&lt;=905),COUNTIFS($C$4:$C$1500,"&gt;=901",$C$4:$C$1500,"&lt;=905",Y$4:Y$1500,"&gt;"&amp;Y151)+1,IF(AND($C151&gt;=801,$C151&lt;=805),COUNTIFS($C$4:$C$1500,"&gt;=801",$C$4:$C$1500,"&lt;=805",Y$4:Y$1500,"&gt;"&amp;Y151)+1,IF(AND($C151&gt;=701,$C151&lt;=705),COUNTIFS($C$4:$C$1500,"&gt;=701",$C$4:$C$1500,"&lt;=705",Y$4:Y$1500,"&gt;"&amp;Y151)+1,IF(AND($C151&gt;=601,$C151&lt;=606),COUNTIFS($C$4:$C$1500,"&gt;=601",$C$4:$C$1500,"&lt;=606",Y$4:Y$1500,"&gt;"&amp;Y151)+1,"")))))))</f>
        <v/>
      </c>
      <c r="AB151" s="99">
        <f>IF(OR($C151="",Y151=""),"",IF(OR(AND($C151&gt;=1001,$C151&lt;=1005),AND($C151&gt;=1101,$C151&lt;=1105)),COUNTIFS($C$4:$C$1500,"&gt;=1001",$C$4:$C$1500,"&lt;=1005",Y$4:Y$1500,"&gt;"&amp;Y151)+COUNTIFS($C$4:$C$1500,"&gt;=1101",$C$4:$C$1500,"&lt;=1105",Y$4:Y$1500,"&gt;"&amp;Y151)+1,""))</f>
        <v/>
      </c>
      <c r="AC151" s="94" t="n">
        <v>42.5</v>
      </c>
      <c r="AD151" s="94" t="n">
        <v>41.43</v>
      </c>
      <c r="AE151" s="94" t="n">
        <v>38.38</v>
      </c>
      <c r="AF151" s="94" t="n">
        <v>70</v>
      </c>
      <c r="AG151" s="94" t="n">
        <v>71.88</v>
      </c>
      <c r="AH151" s="99">
        <f>IF(AND(AC151&gt;0,AC151&lt;36),1,IF(AND(AC151&gt;=36,AC151&lt;51),2,IF(AND(AC151&gt;=51,AC151&lt;71),3,IF(AND(AC151&gt;=71,AC151&lt;=100),4,))))</f>
        <v/>
      </c>
      <c r="AI151" s="99">
        <f>IF(AND(AD151&gt;0,AD151&lt;41),1,IF(AND(AD151&gt;=41,AD151&lt;56),2,IF(AND(AD151&gt;=56,AD151&lt;71),3,IF(AND(AD151&gt;=71,AD151&lt;=100),4,))))</f>
        <v/>
      </c>
      <c r="AJ151" s="99">
        <f>IF(AND(AE151&gt;0,AE151&lt;41),1,IF(AND(AE151&gt;=41,AE151&lt;56),2,IF(AND(AE151&gt;=56,AE151&lt;71),3,IF(AND(AE151&gt;=71,AE151&lt;=100),4,))))</f>
        <v/>
      </c>
      <c r="AK151" s="99">
        <f>IF(AND(AF151&gt;0,AF151&lt;36),1,IF(AND(AF151&gt;=36,AF151&lt;51),2,IF(AND(AF151&gt;=51,AF151&lt;66),3,IF(AND(AF151&gt;=66,AF151&lt;=100),4,))))</f>
        <v/>
      </c>
      <c r="AL151" s="100">
        <f>IF(AND(AG151&gt;0,AG151&lt;37),1,IF(AND(AG151&gt;=37,AG151&lt;58),2,IF(AND(AG151&gt;=58,AG151&lt;71),3,IF(AND(AG151&gt;=71,AG151&lt;=100),4,))))</f>
        <v/>
      </c>
      <c r="AM151" s="101">
        <f>IF((Y151&lt;&gt;"")*(K151&lt;&gt;""),Y151-K151,"")</f>
        <v/>
      </c>
      <c r="AN151" s="99">
        <f>IF((Z151&lt;&gt;"")*(L151&lt;&gt;""),Z151-L151,"")</f>
        <v/>
      </c>
      <c r="AO151" s="99">
        <f>IF((AA151&lt;&gt;"")*(M151&lt;&gt;""),AA151-M151,"")</f>
        <v/>
      </c>
      <c r="AP151" s="99">
        <f>IF((AB151&lt;&gt;"")*(N151&lt;&gt;""),AB151-N151,"")</f>
        <v/>
      </c>
      <c r="AQ151" s="94">
        <f>IF((AC151&lt;&gt;"")*(O151&lt;&gt;""),AC151-O151,"")</f>
        <v/>
      </c>
      <c r="AR151" s="94">
        <f>IF((AD151&lt;&gt;"")*(P151&lt;&gt;""),AD151-P151,"")</f>
        <v/>
      </c>
      <c r="AS151" s="94">
        <f>IF((AE151&lt;&gt;"")*(Q151&lt;&gt;""),AE151-Q151,"")</f>
        <v/>
      </c>
      <c r="AT151" s="94">
        <f>IF((AF151&lt;&gt;"")*(R151&lt;&gt;""),AF151-R151,"")</f>
        <v/>
      </c>
      <c r="AU151" s="94">
        <f>IF((AG151&lt;&gt;"")*(S151&lt;&gt;""),AG151-S151,"")</f>
        <v/>
      </c>
      <c r="AV151" s="99">
        <f>IF((AH151&lt;&gt;"")*(T151&lt;&gt;""),AH151-T151,"")</f>
        <v/>
      </c>
      <c r="AW151" s="99">
        <f>IF((AI151&lt;&gt;"")*(U151&lt;&gt;""),AI151-U151,"")</f>
        <v/>
      </c>
      <c r="AX151" s="99">
        <f>IF((AJ151&lt;&gt;"")*(V151&lt;&gt;""),AJ151-V151,"")</f>
        <v/>
      </c>
      <c r="AY151" s="99">
        <f>IF((AK151&lt;&gt;"")*(W151&lt;&gt;""),AK151-W151,"")</f>
        <v/>
      </c>
      <c r="AZ151" s="102">
        <f>IF((AL151&lt;&gt;"")*(X151&lt;&gt;""),AL151-X151,"")</f>
        <v/>
      </c>
      <c r="BA151" s="50">
        <f>IFERROR(__xludf.dummyfunction("AI(""Actúa como un tutor académico y dirígete personalmente al estudiante "" &amp; I151 &amp; "" "" &amp; J151 &amp; "" "" &amp; G151 &amp; "" "" &amp; H151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AM151 &amp; ""'. Diferencias por área: Matemáticas ("" &amp; AQ151 &amp; ""), Ciencias Natura"&amp;"les ("" &amp; AR151 &amp; ""), Sociales ("" &amp; AS151 &amp; ""), Lectura Crítica ("" &amp; AT151 &amp; "") e Inglés ("" &amp; AU151 &amp; ""). Variación en posición: grupo ("" &amp; AN151 &amp; ""), grado ("" &amp; AO151 &amp; "") y media ("" &amp; AP151 &amp; ""). Puntajes Primer Simulacro: Global "" &amp; K151 &amp; "", Mat "" &amp; "&amp;"O4 &amp; "", Cien "" &amp; P151 &amp; "", Soc "" &amp; Q151 &amp; "", Lec "" &amp; R151 &amp; "", Ing "" &amp; S151 &amp; "". Puntajes Segundo Simulacro: Global "" &amp; Y151 &amp; "", Mat "" &amp; AC151 &amp; "", Cien "" &amp; AD151 &amp; "", Soc "" &amp; AE151 &amp; "", Lec "" &amp; AF151 &amp; "", Ing "" &amp; AG151 &amp; "". Escribe un mensaje motivador"&amp;" y breve (máximo 4 líneas)."")
"),"=AI(""Actúa como un tutor académico y dirígete personalmente al estudiante "" &amp; I151 &amp; "" "" &amp; J151 &amp; "" "" &amp; G151 &amp; "" "" &amp; H151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AM151 &amp; ""'. Diferencias por área: Matemáticas ("" &amp; AQ151 &amp; ""), Ciencias Natur"&amp;"ales ("" &amp; AR151 &amp; ""), Sociales ("" &amp; AS151 &amp; ""), Lectura Crítica ("" &amp; AT151 &amp; "") e Inglés ("" &amp; AU151 &amp; ""). Variación en posición: grupo ("" &amp; AN151 &amp; ""), grado ("" &amp; AO151 &amp; "") y media ("" &amp; AP151 &amp; ""). Puntajes Primer Simulacro: Global "" &amp; K151 &amp; "", Mat "" &amp;"&amp;" O151 &amp; "", Cien "" &amp; P151 &amp; "", Soc "" &amp; Q151 &amp; "", Lec "" &amp; R151 &amp; "", Ing "" &amp; S151 &amp; "". Puntajes Segundo Simulacro: Global "" &amp; Y151 &amp; "", Mat "" &amp; AC151 &amp; "", Cien "" &amp; AD151 &amp; "", Soc "" &amp; AE151 &amp; "", Lec "" &amp; AF151 &amp; "", Ing "" &amp; AG151 &amp; "". Escribe un mensaje motivado"&amp;"r y breve (máximo 4 líneas)."")
")</f>
        <v/>
      </c>
    </row>
    <row r="152" ht="15.75" customHeight="1" s="42">
      <c r="A152" s="93" t="n"/>
      <c r="B152" s="94" t="inlineStr">
        <is>
          <t>Bachillerato</t>
        </is>
      </c>
      <c r="C152" s="94" t="n">
        <v>604</v>
      </c>
      <c r="D152" s="94" t="n"/>
      <c r="E152" s="95" t="n"/>
      <c r="F152" s="96">
        <f>TRIM(G152&amp;" "&amp;H152&amp;" "&amp;I152&amp;" "&amp;J152)</f>
        <v/>
      </c>
      <c r="G152" s="94" t="inlineStr">
        <is>
          <t>Zapata</t>
        </is>
      </c>
      <c r="H152" s="94" t="inlineStr">
        <is>
          <t>Graciano</t>
        </is>
      </c>
      <c r="I152" s="94" t="inlineStr">
        <is>
          <t>Kevin</t>
        </is>
      </c>
      <c r="J152" s="97" t="inlineStr">
        <is>
          <t>Stiven</t>
        </is>
      </c>
      <c r="K152" s="98">
        <f>IF(SUM(O152:S152)=0, "", ROUND(((O152*3+P152*3+Q152*3+R152*3+S152*1)/13)*5,0))</f>
        <v/>
      </c>
      <c r="L152" s="99">
        <f>IF(OR($C152="",K152=""),"",COUNTIFS($C$4:$C$1500,$C152,K$4:K$1500,"&gt;"&amp;K152)+1)</f>
        <v/>
      </c>
      <c r="M152" s="99">
        <f>IF(OR($C152="",K152=""),"",IF(AND($C152&gt;=1001,$C152&lt;=1005),COUNTIFS($C$4:$C$1500,"&gt;=1001",$C$4:$C$1500,"&lt;=1005",K$4:K$1500,"&gt;"&amp;K152)+1,IF(AND($C152&gt;=1101,$C152&lt;=1105),COUNTIFS($C$4:$C$1500,"&gt;=1101",$C$4:$C$1500,"&lt;=1105",K$4:K$1500,"&gt;"&amp;K152)+1,IF(AND($C152&gt;=901,$C152&lt;=905),COUNTIFS($C$4:$C$1500,"&gt;=901",$C$4:$C$1500,"&lt;=905",K$4:K$1500,"&gt;"&amp;K152)+1,IF(AND($C152&gt;=801,$C152&lt;=805),COUNTIFS($C$4:$C$1500,"&gt;=801",$C$4:$C$1500,"&lt;=805",K$4:K$1500,"&gt;"&amp;K152)+1,IF(AND($C152&gt;=701,$C152&lt;=705),COUNTIFS($C$4:$C$1500,"&gt;=701",$C$4:$C$1500,"&lt;=705",K$4:K$1500,"&gt;"&amp;K152)+1,IF(AND($C152&gt;=601,$C152&lt;=606),COUNTIFS($C$4:$C$1500,"&gt;=601",$C$4:$C$1500,"&lt;=606",K$4:K$1500,"&gt;"&amp;K152)+1,"")))))))</f>
        <v/>
      </c>
      <c r="N152" s="99">
        <f>IF(OR($C152="",K152=""),"",IF(OR(AND($C152&gt;=1001,$C152&lt;=1005),AND($C152&gt;=1101,$C152&lt;=1105)),COUNTIFS($C$4:$C$1500,"&gt;=1001",$C$4:$C$1500,"&lt;=1005",K$4:K$1500,"&gt;"&amp;K152)+COUNTIFS($C$4:$C$1500,"&gt;=1101",$C$4:$C$1500,"&lt;=1105",K$4:K$1500,"&gt;"&amp;K152)+1,""))</f>
        <v/>
      </c>
      <c r="O152" s="94" t="n">
        <v>43.59</v>
      </c>
      <c r="P152" s="94" t="n">
        <v>24.44</v>
      </c>
      <c r="Q152" s="94" t="n">
        <v>28.45</v>
      </c>
      <c r="R152" s="94" t="n">
        <v>40</v>
      </c>
      <c r="S152" s="94" t="n">
        <v>45</v>
      </c>
      <c r="T152" s="99">
        <f>IF(AND(O152&gt;0,O152&lt;36),1,IF(AND(O152&gt;=36,O152&lt;51),2,IF(AND(O152&gt;=51,O152&lt;71),3,IF(AND(O152&gt;=71,O152&lt;=100),4,))))</f>
        <v/>
      </c>
      <c r="U152" s="99">
        <f>IF(AND(P152&gt;0,P152&lt;41),1,IF(AND(P152&gt;=41,P152&lt;56),2,IF(AND(P152&gt;=56,P152&lt;71),3,IF(AND(P152&gt;=71,P152&lt;=100),4,))))</f>
        <v/>
      </c>
      <c r="V152" s="99">
        <f>IF(AND(Q152&gt;0,Q152&lt;41),1,IF(AND(Q152&gt;=41,Q152&lt;56),2,IF(AND(Q152&gt;=56,Q152&lt;71),3,IF(AND(Q152&gt;=71,Q152&lt;=100),4,))))</f>
        <v/>
      </c>
      <c r="W152" s="99">
        <f>IF(AND(R152&gt;0,R152&lt;36),1,IF(AND(R152&gt;=36,R152&lt;51),2,IF(AND(R152&gt;=51,R152&lt;66),3,IF(AND(R152&gt;=66,R152&lt;=100),4,))))</f>
        <v/>
      </c>
      <c r="X152" s="100">
        <f>IF(AND(S152&gt;0,S152&lt;37),1,IF(AND(S152&gt;=37,S152&lt;58),2,IF(AND(S152&gt;=58,S152&lt;71),3,IF(AND(S152&gt;=71,S152&lt;=100),4,))))</f>
        <v/>
      </c>
      <c r="Y152" s="101">
        <f>IF(SUM(AC152:AG152)=0, "", ROUND(((AC152*3+AD152*3+AE152*3+AF152*3+AG152*1)/13)*5,0))</f>
        <v/>
      </c>
      <c r="Z152" s="99">
        <f>IF(OR($C152="",Y152=""),"",COUNTIFS($C$4:$C$1500,$C152,Y$4:Y$1500,"&gt;"&amp;Y152)+1)</f>
        <v/>
      </c>
      <c r="AA152" s="99">
        <f>IF(OR($C152="",Y152=""),"",IF(AND($C152&gt;=1001,$C152&lt;=1005),COUNTIFS($C$4:$C$1500,"&gt;=1001",$C$4:$C$1500,"&lt;=1005",Y$4:Y$1500,"&gt;"&amp;Y152)+1,IF(AND($C152&gt;=1101,$C152&lt;=1105),COUNTIFS($C$4:$C$1500,"&gt;=1101",$C$4:$C$1500,"&lt;=1105",Y$4:Y$1500,"&gt;"&amp;Y152)+1,IF(AND($C152&gt;=901,$C152&lt;=905),COUNTIFS($C$4:$C$1500,"&gt;=901",$C$4:$C$1500,"&lt;=905",Y$4:Y$1500,"&gt;"&amp;Y152)+1,IF(AND($C152&gt;=801,$C152&lt;=805),COUNTIFS($C$4:$C$1500,"&gt;=801",$C$4:$C$1500,"&lt;=805",Y$4:Y$1500,"&gt;"&amp;Y152)+1,IF(AND($C152&gt;=701,$C152&lt;=705),COUNTIFS($C$4:$C$1500,"&gt;=701",$C$4:$C$1500,"&lt;=705",Y$4:Y$1500,"&gt;"&amp;Y152)+1,IF(AND($C152&gt;=601,$C152&lt;=606),COUNTIFS($C$4:$C$1500,"&gt;=601",$C$4:$C$1500,"&lt;=606",Y$4:Y$1500,"&gt;"&amp;Y152)+1,"")))))))</f>
        <v/>
      </c>
      <c r="AB152" s="99">
        <f>IF(OR($C152="",Y152=""),"",IF(OR(AND($C152&gt;=1001,$C152&lt;=1005),AND($C152&gt;=1101,$C152&lt;=1105)),COUNTIFS($C$4:$C$1500,"&gt;=1001",$C$4:$C$1500,"&lt;=1005",Y$4:Y$1500,"&gt;"&amp;Y152)+COUNTIFS($C$4:$C$1500,"&gt;=1101",$C$4:$C$1500,"&lt;=1105",Y$4:Y$1500,"&gt;"&amp;Y152)+1,""))</f>
        <v/>
      </c>
      <c r="AC152" s="94" t="n">
        <v>67.5</v>
      </c>
      <c r="AD152" s="94" t="n">
        <v>43.93</v>
      </c>
      <c r="AE152" s="94" t="n">
        <v>44.88</v>
      </c>
      <c r="AF152" s="94" t="n">
        <v>52.5</v>
      </c>
      <c r="AG152" s="94" t="n">
        <v>71.88</v>
      </c>
      <c r="AH152" s="99">
        <f>IF(AND(AC152&gt;0,AC152&lt;36),1,IF(AND(AC152&gt;=36,AC152&lt;51),2,IF(AND(AC152&gt;=51,AC152&lt;71),3,IF(AND(AC152&gt;=71,AC152&lt;=100),4,))))</f>
        <v/>
      </c>
      <c r="AI152" s="99">
        <f>IF(AND(AD152&gt;0,AD152&lt;41),1,IF(AND(AD152&gt;=41,AD152&lt;56),2,IF(AND(AD152&gt;=56,AD152&lt;71),3,IF(AND(AD152&gt;=71,AD152&lt;=100),4,))))</f>
        <v/>
      </c>
      <c r="AJ152" s="99">
        <f>IF(AND(AE152&gt;0,AE152&lt;41),1,IF(AND(AE152&gt;=41,AE152&lt;56),2,IF(AND(AE152&gt;=56,AE152&lt;71),3,IF(AND(AE152&gt;=71,AE152&lt;=100),4,))))</f>
        <v/>
      </c>
      <c r="AK152" s="99">
        <f>IF(AND(AF152&gt;0,AF152&lt;36),1,IF(AND(AF152&gt;=36,AF152&lt;51),2,IF(AND(AF152&gt;=51,AF152&lt;66),3,IF(AND(AF152&gt;=66,AF152&lt;=100),4,))))</f>
        <v/>
      </c>
      <c r="AL152" s="100">
        <f>IF(AND(AG152&gt;0,AG152&lt;37),1,IF(AND(AG152&gt;=37,AG152&lt;58),2,IF(AND(AG152&gt;=58,AG152&lt;71),3,IF(AND(AG152&gt;=71,AG152&lt;=100),4,))))</f>
        <v/>
      </c>
      <c r="AM152" s="101">
        <f>IF((Y152&lt;&gt;"")*(K152&lt;&gt;""),Y152-K152,"")</f>
        <v/>
      </c>
      <c r="AN152" s="99">
        <f>IF((Z152&lt;&gt;"")*(L152&lt;&gt;""),Z152-L152,"")</f>
        <v/>
      </c>
      <c r="AO152" s="99">
        <f>IF((AA152&lt;&gt;"")*(M152&lt;&gt;""),AA152-M152,"")</f>
        <v/>
      </c>
      <c r="AP152" s="99">
        <f>IF((AB152&lt;&gt;"")*(N152&lt;&gt;""),AB152-N152,"")</f>
        <v/>
      </c>
      <c r="AQ152" s="94">
        <f>IF((AC152&lt;&gt;"")*(O152&lt;&gt;""),AC152-O152,"")</f>
        <v/>
      </c>
      <c r="AR152" s="94">
        <f>IF((AD152&lt;&gt;"")*(P152&lt;&gt;""),AD152-P152,"")</f>
        <v/>
      </c>
      <c r="AS152" s="94">
        <f>IF((AE152&lt;&gt;"")*(Q152&lt;&gt;""),AE152-Q152,"")</f>
        <v/>
      </c>
      <c r="AT152" s="94">
        <f>IF((AF152&lt;&gt;"")*(R152&lt;&gt;""),AF152-R152,"")</f>
        <v/>
      </c>
      <c r="AU152" s="94">
        <f>IF((AG152&lt;&gt;"")*(S152&lt;&gt;""),AG152-S152,"")</f>
        <v/>
      </c>
      <c r="AV152" s="99">
        <f>IF((AH152&lt;&gt;"")*(T152&lt;&gt;""),AH152-T152,"")</f>
        <v/>
      </c>
      <c r="AW152" s="99">
        <f>IF((AI152&lt;&gt;"")*(U152&lt;&gt;""),AI152-U152,"")</f>
        <v/>
      </c>
      <c r="AX152" s="99">
        <f>IF((AJ152&lt;&gt;"")*(V152&lt;&gt;""),AJ152-V152,"")</f>
        <v/>
      </c>
      <c r="AY152" s="99">
        <f>IF((AK152&lt;&gt;"")*(W152&lt;&gt;""),AK152-W152,"")</f>
        <v/>
      </c>
      <c r="AZ152" s="102">
        <f>IF((AL152&lt;&gt;"")*(X152&lt;&gt;""),AL152-X152,"")</f>
        <v/>
      </c>
      <c r="BA152" s="50">
        <f>IFERROR(__xludf.dummyfunction("AI(""Actúa como un tutor académico y dirígete personalmente al estudiante "" &amp; I152 &amp; "" "" &amp; J152 &amp; "" "" &amp; G152 &amp; "" "" &amp; H152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AM152 &amp; ""'. Diferencias por área: Matemáticas ("" &amp; AQ152 &amp; ""), Ciencias Natura"&amp;"les ("" &amp; AR152 &amp; ""), Sociales ("" &amp; AS152 &amp; ""), Lectura Crítica ("" &amp; AT152 &amp; "") e Inglés ("" &amp; AU152 &amp; ""). Variación en posición: grupo ("" &amp; AN152 &amp; ""), grado ("" &amp; AO152 &amp; "") y media ("" &amp; AP152 &amp; ""). Puntajes Primer Simulacro: Global "" &amp; K152 &amp; "", Mat "" &amp; "&amp;"O4 &amp; "", Cien "" &amp; P152 &amp; "", Soc "" &amp; Q152 &amp; "", Lec "" &amp; R152 &amp; "", Ing "" &amp; S152 &amp; "". Puntajes Segundo Simulacro: Global "" &amp; Y152 &amp; "", Mat "" &amp; AC152 &amp; "", Cien "" &amp; AD152 &amp; "", Soc "" &amp; AE152 &amp; "", Lec "" &amp; AF152 &amp; "", Ing "" &amp; AG152 &amp; "". Escribe un mensaje motivador"&amp;" y breve (máximo 4 líneas)."")
"),"=AI(""Actúa como un tutor académico y dirígete personalmente al estudiante "" &amp; I152 &amp; "" "" &amp; J152 &amp; "" "" &amp; G152 &amp; "" "" &amp; H152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AM152 &amp; ""'. Diferencias por área: Matemáticas ("" &amp; AQ152 &amp; ""), Ciencias Natur"&amp;"ales ("" &amp; AR152 &amp; ""), Sociales ("" &amp; AS152 &amp; ""), Lectura Crítica ("" &amp; AT152 &amp; "") e Inglés ("" &amp; AU152 &amp; ""). Variación en posición: grupo ("" &amp; AN152 &amp; ""), grado ("" &amp; AO152 &amp; "") y media ("" &amp; AP152 &amp; ""). Puntajes Primer Simulacro: Global "" &amp; K152 &amp; "", Mat "" &amp;"&amp;" O152 &amp; "", Cien "" &amp; P152 &amp; "", Soc "" &amp; Q152 &amp; "", Lec "" &amp; R152 &amp; "", Ing "" &amp; S152 &amp; "". Puntajes Segundo Simulacro: Global "" &amp; Y152 &amp; "", Mat "" &amp; AC152 &amp; "", Cien "" &amp; AD152 &amp; "", Soc "" &amp; AE152 &amp; "", Lec "" &amp; AF152 &amp; "", Ing "" &amp; AG152 &amp; "". Escribe un mensaje motivado"&amp;"r y breve (máximo 4 líneas)."")
")</f>
        <v/>
      </c>
    </row>
    <row r="153" ht="15.75" customHeight="1" s="42">
      <c r="A153" s="93" t="n"/>
      <c r="B153" s="94" t="inlineStr">
        <is>
          <t>Bachillerato</t>
        </is>
      </c>
      <c r="C153" s="94" t="n">
        <v>604</v>
      </c>
      <c r="D153" s="94" t="n"/>
      <c r="E153" s="95" t="n"/>
      <c r="F153" s="96">
        <f>TRIM(G153&amp;" "&amp;H153&amp;" "&amp;I153&amp;" "&amp;J153)</f>
        <v/>
      </c>
      <c r="G153" s="94" t="inlineStr">
        <is>
          <t>Zapata</t>
        </is>
      </c>
      <c r="H153" s="94" t="inlineStr">
        <is>
          <t>Parra</t>
        </is>
      </c>
      <c r="I153" s="94" t="inlineStr">
        <is>
          <t>Mateo</t>
        </is>
      </c>
      <c r="J153" s="97" t="n"/>
      <c r="K153" s="98">
        <f>IF(SUM(O153:S153)=0, "", ROUND(((O153*3+P153*3+Q153*3+R153*3+S153*1)/13)*5,0))</f>
        <v/>
      </c>
      <c r="L153" s="99">
        <f>IF(OR($C153="",K153=""),"",COUNTIFS($C$4:$C$1500,$C153,K$4:K$1500,"&gt;"&amp;K153)+1)</f>
        <v/>
      </c>
      <c r="M153" s="99">
        <f>IF(OR($C153="",K153=""),"",IF(AND($C153&gt;=1001,$C153&lt;=1005),COUNTIFS($C$4:$C$1500,"&gt;=1001",$C$4:$C$1500,"&lt;=1005",K$4:K$1500,"&gt;"&amp;K153)+1,IF(AND($C153&gt;=1101,$C153&lt;=1105),COUNTIFS($C$4:$C$1500,"&gt;=1101",$C$4:$C$1500,"&lt;=1105",K$4:K$1500,"&gt;"&amp;K153)+1,IF(AND($C153&gt;=901,$C153&lt;=905),COUNTIFS($C$4:$C$1500,"&gt;=901",$C$4:$C$1500,"&lt;=905",K$4:K$1500,"&gt;"&amp;K153)+1,IF(AND($C153&gt;=801,$C153&lt;=805),COUNTIFS($C$4:$C$1500,"&gt;=801",$C$4:$C$1500,"&lt;=805",K$4:K$1500,"&gt;"&amp;K153)+1,IF(AND($C153&gt;=701,$C153&lt;=705),COUNTIFS($C$4:$C$1500,"&gt;=701",$C$4:$C$1500,"&lt;=705",K$4:K$1500,"&gt;"&amp;K153)+1,IF(AND($C153&gt;=601,$C153&lt;=606),COUNTIFS($C$4:$C$1500,"&gt;=601",$C$4:$C$1500,"&lt;=606",K$4:K$1500,"&gt;"&amp;K153)+1,"")))))))</f>
        <v/>
      </c>
      <c r="N153" s="99">
        <f>IF(OR($C153="",K153=""),"",IF(OR(AND($C153&gt;=1001,$C153&lt;=1005),AND($C153&gt;=1101,$C153&lt;=1105)),COUNTIFS($C$4:$C$1500,"&gt;=1001",$C$4:$C$1500,"&lt;=1005",K$4:K$1500,"&gt;"&amp;K153)+COUNTIFS($C$4:$C$1500,"&gt;=1101",$C$4:$C$1500,"&lt;=1105",K$4:K$1500,"&gt;"&amp;K153)+1,""))</f>
        <v/>
      </c>
      <c r="O153" s="94" t="n">
        <v>57.77</v>
      </c>
      <c r="P153" s="94" t="n">
        <v>51.67</v>
      </c>
      <c r="Q153" s="94" t="n">
        <v>52.98</v>
      </c>
      <c r="R153" s="94" t="n">
        <v>55</v>
      </c>
      <c r="S153" s="94" t="n">
        <v>45</v>
      </c>
      <c r="T153" s="99">
        <f>IF(AND(O153&gt;0,O153&lt;36),1,IF(AND(O153&gt;=36,O153&lt;51),2,IF(AND(O153&gt;=51,O153&lt;71),3,IF(AND(O153&gt;=71,O153&lt;=100),4,))))</f>
        <v/>
      </c>
      <c r="U153" s="99">
        <f>IF(AND(P153&gt;0,P153&lt;41),1,IF(AND(P153&gt;=41,P153&lt;56),2,IF(AND(P153&gt;=56,P153&lt;71),3,IF(AND(P153&gt;=71,P153&lt;=100),4,))))</f>
        <v/>
      </c>
      <c r="V153" s="99">
        <f>IF(AND(Q153&gt;0,Q153&lt;41),1,IF(AND(Q153&gt;=41,Q153&lt;56),2,IF(AND(Q153&gt;=56,Q153&lt;71),3,IF(AND(Q153&gt;=71,Q153&lt;=100),4,))))</f>
        <v/>
      </c>
      <c r="W153" s="99">
        <f>IF(AND(R153&gt;0,R153&lt;36),1,IF(AND(R153&gt;=36,R153&lt;51),2,IF(AND(R153&gt;=51,R153&lt;66),3,IF(AND(R153&gt;=66,R153&lt;=100),4,))))</f>
        <v/>
      </c>
      <c r="X153" s="100">
        <f>IF(AND(S153&gt;0,S153&lt;37),1,IF(AND(S153&gt;=37,S153&lt;58),2,IF(AND(S153&gt;=58,S153&lt;71),3,IF(AND(S153&gt;=71,S153&lt;=100),4,))))</f>
        <v/>
      </c>
      <c r="Y153" s="101">
        <f>IF(SUM(AC153:AG153)=0, "", ROUND(((AC153*3+AD153*3+AE153*3+AF153*3+AG153*1)/13)*5,0))</f>
        <v/>
      </c>
      <c r="Z153" s="99">
        <f>IF(OR($C153="",Y153=""),"",COUNTIFS($C$4:$C$1500,$C153,Y$4:Y$1500,"&gt;"&amp;Y153)+1)</f>
        <v/>
      </c>
      <c r="AA153" s="99">
        <f>IF(OR($C153="",Y153=""),"",IF(AND($C153&gt;=1001,$C153&lt;=1005),COUNTIFS($C$4:$C$1500,"&gt;=1001",$C$4:$C$1500,"&lt;=1005",Y$4:Y$1500,"&gt;"&amp;Y153)+1,IF(AND($C153&gt;=1101,$C153&lt;=1105),COUNTIFS($C$4:$C$1500,"&gt;=1101",$C$4:$C$1500,"&lt;=1105",Y$4:Y$1500,"&gt;"&amp;Y153)+1,IF(AND($C153&gt;=901,$C153&lt;=905),COUNTIFS($C$4:$C$1500,"&gt;=901",$C$4:$C$1500,"&lt;=905",Y$4:Y$1500,"&gt;"&amp;Y153)+1,IF(AND($C153&gt;=801,$C153&lt;=805),COUNTIFS($C$4:$C$1500,"&gt;=801",$C$4:$C$1500,"&lt;=805",Y$4:Y$1500,"&gt;"&amp;Y153)+1,IF(AND($C153&gt;=701,$C153&lt;=705),COUNTIFS($C$4:$C$1500,"&gt;=701",$C$4:$C$1500,"&lt;=705",Y$4:Y$1500,"&gt;"&amp;Y153)+1,IF(AND($C153&gt;=601,$C153&lt;=606),COUNTIFS($C$4:$C$1500,"&gt;=601",$C$4:$C$1500,"&lt;=606",Y$4:Y$1500,"&gt;"&amp;Y153)+1,"")))))))</f>
        <v/>
      </c>
      <c r="AB153" s="99">
        <f>IF(OR($C153="",Y153=""),"",IF(OR(AND($C153&gt;=1001,$C153&lt;=1005),AND($C153&gt;=1101,$C153&lt;=1105)),COUNTIFS($C$4:$C$1500,"&gt;=1001",$C$4:$C$1500,"&lt;=1005",Y$4:Y$1500,"&gt;"&amp;Y153)+COUNTIFS($C$4:$C$1500,"&gt;=1101",$C$4:$C$1500,"&lt;=1105",Y$4:Y$1500,"&gt;"&amp;Y153)+1,""))</f>
        <v/>
      </c>
      <c r="AC153" s="94" t="n">
        <v>55.5</v>
      </c>
      <c r="AD153" s="94" t="n">
        <v>60.36</v>
      </c>
      <c r="AE153" s="94" t="n">
        <v>38.38</v>
      </c>
      <c r="AF153" s="94" t="n">
        <v>74.38</v>
      </c>
      <c r="AG153" s="94" t="n">
        <v>95.83</v>
      </c>
      <c r="AH153" s="99">
        <f>IF(AND(AC153&gt;0,AC153&lt;36),1,IF(AND(AC153&gt;=36,AC153&lt;51),2,IF(AND(AC153&gt;=51,AC153&lt;71),3,IF(AND(AC153&gt;=71,AC153&lt;=100),4,))))</f>
        <v/>
      </c>
      <c r="AI153" s="99">
        <f>IF(AND(AD153&gt;0,AD153&lt;41),1,IF(AND(AD153&gt;=41,AD153&lt;56),2,IF(AND(AD153&gt;=56,AD153&lt;71),3,IF(AND(AD153&gt;=71,AD153&lt;=100),4,))))</f>
        <v/>
      </c>
      <c r="AJ153" s="99">
        <f>IF(AND(AE153&gt;0,AE153&lt;41),1,IF(AND(AE153&gt;=41,AE153&lt;56),2,IF(AND(AE153&gt;=56,AE153&lt;71),3,IF(AND(AE153&gt;=71,AE153&lt;=100),4,))))</f>
        <v/>
      </c>
      <c r="AK153" s="99">
        <f>IF(AND(AF153&gt;0,AF153&lt;36),1,IF(AND(AF153&gt;=36,AF153&lt;51),2,IF(AND(AF153&gt;=51,AF153&lt;66),3,IF(AND(AF153&gt;=66,AF153&lt;=100),4,))))</f>
        <v/>
      </c>
      <c r="AL153" s="100">
        <f>IF(AND(AG153&gt;0,AG153&lt;37),1,IF(AND(AG153&gt;=37,AG153&lt;58),2,IF(AND(AG153&gt;=58,AG153&lt;71),3,IF(AND(AG153&gt;=71,AG153&lt;=100),4,))))</f>
        <v/>
      </c>
      <c r="AM153" s="101">
        <f>IF((Y153&lt;&gt;"")*(K153&lt;&gt;""),Y153-K153,"")</f>
        <v/>
      </c>
      <c r="AN153" s="99">
        <f>IF((Z153&lt;&gt;"")*(L153&lt;&gt;""),Z153-L153,"")</f>
        <v/>
      </c>
      <c r="AO153" s="99">
        <f>IF((AA153&lt;&gt;"")*(M153&lt;&gt;""),AA153-M153,"")</f>
        <v/>
      </c>
      <c r="AP153" s="99">
        <f>IF((AB153&lt;&gt;"")*(N153&lt;&gt;""),AB153-N153,"")</f>
        <v/>
      </c>
      <c r="AQ153" s="94">
        <f>IF((AC153&lt;&gt;"")*(O153&lt;&gt;""),AC153-O153,"")</f>
        <v/>
      </c>
      <c r="AR153" s="94">
        <f>IF((AD153&lt;&gt;"")*(P153&lt;&gt;""),AD153-P153,"")</f>
        <v/>
      </c>
      <c r="AS153" s="94">
        <f>IF((AE153&lt;&gt;"")*(Q153&lt;&gt;""),AE153-Q153,"")</f>
        <v/>
      </c>
      <c r="AT153" s="94">
        <f>IF((AF153&lt;&gt;"")*(R153&lt;&gt;""),AF153-R153,"")</f>
        <v/>
      </c>
      <c r="AU153" s="94">
        <f>IF((AG153&lt;&gt;"")*(S153&lt;&gt;""),AG153-S153,"")</f>
        <v/>
      </c>
      <c r="AV153" s="99">
        <f>IF((AH153&lt;&gt;"")*(T153&lt;&gt;""),AH153-T153,"")</f>
        <v/>
      </c>
      <c r="AW153" s="99">
        <f>IF((AI153&lt;&gt;"")*(U153&lt;&gt;""),AI153-U153,"")</f>
        <v/>
      </c>
      <c r="AX153" s="99">
        <f>IF((AJ153&lt;&gt;"")*(V153&lt;&gt;""),AJ153-V153,"")</f>
        <v/>
      </c>
      <c r="AY153" s="99">
        <f>IF((AK153&lt;&gt;"")*(W153&lt;&gt;""),AK153-W153,"")</f>
        <v/>
      </c>
      <c r="AZ153" s="102">
        <f>IF((AL153&lt;&gt;"")*(X153&lt;&gt;""),AL153-X153,"")</f>
        <v/>
      </c>
      <c r="BA153" s="50">
        <f>IFERROR(__xludf.dummyfunction("AI(""Actúa como un tutor académico y dirígete personalmente al estudiante "" &amp; I153 &amp; "" "" &amp; J153 &amp; "" "" &amp; G153 &amp; "" "" &amp; H153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AM153 &amp; ""'. Diferencias por área: Matemáticas ("" &amp; AQ153 &amp; ""), Ciencias Natura"&amp;"les ("" &amp; AR153 &amp; ""), Sociales ("" &amp; AS153 &amp; ""), Lectura Crítica ("" &amp; AT153 &amp; "") e Inglés ("" &amp; AU153 &amp; ""). Variación en posición: grupo ("" &amp; AN153 &amp; ""), grado ("" &amp; AO153 &amp; "") y media ("" &amp; AP153 &amp; ""). Puntajes Primer Simulacro: Global "" &amp; K153 &amp; "", Mat "" &amp; "&amp;"O4 &amp; "", Cien "" &amp; P153 &amp; "", Soc "" &amp; Q153 &amp; "", Lec "" &amp; R153 &amp; "", Ing "" &amp; S153 &amp; "". Puntajes Segundo Simulacro: Global "" &amp; Y153 &amp; "", Mat "" &amp; AC153 &amp; "", Cien "" &amp; AD153 &amp; "", Soc "" &amp; AE153 &amp; "", Lec "" &amp; AF153 &amp; "", Ing "" &amp; AG153 &amp; "". Escribe un mensaje motivador"&amp;" y breve (máximo 4 líneas)."")
"),"=AI(""Actúa como un tutor académico y dirígete personalmente al estudiante "" &amp; I153 &amp; "" "" &amp; J153 &amp; "" "" &amp; G153 &amp; "" "" &amp; H153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AM153 &amp; ""'. Diferencias por área: Matemáticas ("" &amp; AQ153 &amp; ""), Ciencias Natur"&amp;"ales ("" &amp; AR153 &amp; ""), Sociales ("" &amp; AS153 &amp; ""), Lectura Crítica ("" &amp; AT153 &amp; "") e Inglés ("" &amp; AU153 &amp; ""). Variación en posición: grupo ("" &amp; AN153 &amp; ""), grado ("" &amp; AO153 &amp; "") y media ("" &amp; AP153 &amp; ""). Puntajes Primer Simulacro: Global "" &amp; K153 &amp; "", Mat "" &amp;"&amp;" O153 &amp; "", Cien "" &amp; P153 &amp; "", Soc "" &amp; Q153 &amp; "", Lec "" &amp; R153 &amp; "", Ing "" &amp; S153 &amp; "". Puntajes Segundo Simulacro: Global "" &amp; Y153 &amp; "", Mat "" &amp; AC153 &amp; "", Cien "" &amp; AD153 &amp; "", Soc "" &amp; AE153 &amp; "", Lec "" &amp; AF153 &amp; "", Ing "" &amp; AG153 &amp; "". Escribe un mensaje motivado"&amp;"r y breve (máximo 4 líneas)."")
")</f>
        <v/>
      </c>
    </row>
    <row r="154" ht="15.75" customHeight="1" s="42">
      <c r="A154" s="93" t="n"/>
      <c r="B154" s="94" t="inlineStr">
        <is>
          <t>Bachillerato</t>
        </is>
      </c>
      <c r="C154" s="94" t="n">
        <v>605</v>
      </c>
      <c r="D154" s="94" t="n"/>
      <c r="E154" s="95" t="n"/>
      <c r="F154" s="96">
        <f>TRIM(G154&amp;" "&amp;H154&amp;" "&amp;I154&amp;" "&amp;J154)</f>
        <v/>
      </c>
      <c r="G154" s="94" t="inlineStr">
        <is>
          <t>Baron</t>
        </is>
      </c>
      <c r="H154" s="94" t="inlineStr">
        <is>
          <t>Hernandez</t>
        </is>
      </c>
      <c r="I154" s="94" t="inlineStr">
        <is>
          <t>Sebastian</t>
        </is>
      </c>
      <c r="J154" s="97" t="n"/>
      <c r="K154" s="98">
        <f>IF(SUM(O154:S154)=0, "", ROUND(((O154*3+P154*3+Q154*3+R154*3+S154*1)/13)*5,0))</f>
        <v/>
      </c>
      <c r="L154" s="99">
        <f>IF(OR($C154="",K154=""),"",COUNTIFS($C$4:$C$1500,$C154,K$4:K$1500,"&gt;"&amp;K154)+1)</f>
        <v/>
      </c>
      <c r="M154" s="99">
        <f>IF(OR($C154="",K154=""),"",IF(AND($C154&gt;=1001,$C154&lt;=1005),COUNTIFS($C$4:$C$1500,"&gt;=1001",$C$4:$C$1500,"&lt;=1005",K$4:K$1500,"&gt;"&amp;K154)+1,IF(AND($C154&gt;=1101,$C154&lt;=1105),COUNTIFS($C$4:$C$1500,"&gt;=1101",$C$4:$C$1500,"&lt;=1105",K$4:K$1500,"&gt;"&amp;K154)+1,IF(AND($C154&gt;=901,$C154&lt;=905),COUNTIFS($C$4:$C$1500,"&gt;=901",$C$4:$C$1500,"&lt;=905",K$4:K$1500,"&gt;"&amp;K154)+1,IF(AND($C154&gt;=801,$C154&lt;=805),COUNTIFS($C$4:$C$1500,"&gt;=801",$C$4:$C$1500,"&lt;=805",K$4:K$1500,"&gt;"&amp;K154)+1,IF(AND($C154&gt;=701,$C154&lt;=705),COUNTIFS($C$4:$C$1500,"&gt;=701",$C$4:$C$1500,"&lt;=705",K$4:K$1500,"&gt;"&amp;K154)+1,IF(AND($C154&gt;=601,$C154&lt;=606),COUNTIFS($C$4:$C$1500,"&gt;=601",$C$4:$C$1500,"&lt;=606",K$4:K$1500,"&gt;"&amp;K154)+1,"")))))))</f>
        <v/>
      </c>
      <c r="N154" s="99">
        <f>IF(OR($C154="",K154=""),"",IF(OR(AND($C154&gt;=1001,$C154&lt;=1005),AND($C154&gt;=1101,$C154&lt;=1105)),COUNTIFS($C$4:$C$1500,"&gt;=1001",$C$4:$C$1500,"&lt;=1005",K$4:K$1500,"&gt;"&amp;K154)+COUNTIFS($C$4:$C$1500,"&gt;=1101",$C$4:$C$1500,"&lt;=1105",K$4:K$1500,"&gt;"&amp;K154)+1,""))</f>
        <v/>
      </c>
      <c r="O154" s="94" t="n">
        <v>43.36</v>
      </c>
      <c r="P154" s="94" t="n">
        <v>43.53</v>
      </c>
      <c r="Q154" s="94" t="n">
        <v>26.05</v>
      </c>
      <c r="R154" s="94" t="n">
        <v>28.75</v>
      </c>
      <c r="S154" s="94" t="n">
        <v>54.17</v>
      </c>
      <c r="T154" s="99">
        <f>IF(AND(O154&gt;0,O154&lt;36),1,IF(AND(O154&gt;=36,O154&lt;51),2,IF(AND(O154&gt;=51,O154&lt;71),3,IF(AND(O154&gt;=71,O154&lt;=100),4,))))</f>
        <v/>
      </c>
      <c r="U154" s="99">
        <f>IF(AND(P154&gt;0,P154&lt;41),1,IF(AND(P154&gt;=41,P154&lt;56),2,IF(AND(P154&gt;=56,P154&lt;71),3,IF(AND(P154&gt;=71,P154&lt;=100),4,))))</f>
        <v/>
      </c>
      <c r="V154" s="99">
        <f>IF(AND(Q154&gt;0,Q154&lt;41),1,IF(AND(Q154&gt;=41,Q154&lt;56),2,IF(AND(Q154&gt;=56,Q154&lt;71),3,IF(AND(Q154&gt;=71,Q154&lt;=100),4,))))</f>
        <v/>
      </c>
      <c r="W154" s="99">
        <f>IF(AND(R154&gt;0,R154&lt;36),1,IF(AND(R154&gt;=36,R154&lt;51),2,IF(AND(R154&gt;=51,R154&lt;66),3,IF(AND(R154&gt;=66,R154&lt;=100),4,))))</f>
        <v/>
      </c>
      <c r="X154" s="100">
        <f>IF(AND(S154&gt;0,S154&lt;37),1,IF(AND(S154&gt;=37,S154&lt;58),2,IF(AND(S154&gt;=58,S154&lt;71),3,IF(AND(S154&gt;=71,S154&lt;=100),4,))))</f>
        <v/>
      </c>
      <c r="Y154" s="101">
        <f>IF(SUM(AC154:AG154)=0, "", ROUND(((AC154*3+AD154*3+AE154*3+AF154*3+AG154*1)/13)*5,0))</f>
        <v/>
      </c>
      <c r="Z154" s="99">
        <f>IF(OR($C154="",Y154=""),"",COUNTIFS($C$4:$C$1500,$C154,Y$4:Y$1500,"&gt;"&amp;Y154)+1)</f>
        <v/>
      </c>
      <c r="AA154" s="99">
        <f>IF(OR($C154="",Y154=""),"",IF(AND($C154&gt;=1001,$C154&lt;=1005),COUNTIFS($C$4:$C$1500,"&gt;=1001",$C$4:$C$1500,"&lt;=1005",Y$4:Y$1500,"&gt;"&amp;Y154)+1,IF(AND($C154&gt;=1101,$C154&lt;=1105),COUNTIFS($C$4:$C$1500,"&gt;=1101",$C$4:$C$1500,"&lt;=1105",Y$4:Y$1500,"&gt;"&amp;Y154)+1,IF(AND($C154&gt;=901,$C154&lt;=905),COUNTIFS($C$4:$C$1500,"&gt;=901",$C$4:$C$1500,"&lt;=905",Y$4:Y$1500,"&gt;"&amp;Y154)+1,IF(AND($C154&gt;=801,$C154&lt;=805),COUNTIFS($C$4:$C$1500,"&gt;=801",$C$4:$C$1500,"&lt;=805",Y$4:Y$1500,"&gt;"&amp;Y154)+1,IF(AND($C154&gt;=701,$C154&lt;=705),COUNTIFS($C$4:$C$1500,"&gt;=701",$C$4:$C$1500,"&lt;=705",Y$4:Y$1500,"&gt;"&amp;Y154)+1,IF(AND($C154&gt;=601,$C154&lt;=606),COUNTIFS($C$4:$C$1500,"&gt;=601",$C$4:$C$1500,"&lt;=606",Y$4:Y$1500,"&gt;"&amp;Y154)+1,"")))))))</f>
        <v/>
      </c>
      <c r="AB154" s="99">
        <f>IF(OR($C154="",Y154=""),"",IF(OR(AND($C154&gt;=1001,$C154&lt;=1005),AND($C154&gt;=1101,$C154&lt;=1105)),COUNTIFS($C$4:$C$1500,"&gt;=1001",$C$4:$C$1500,"&lt;=1005",Y$4:Y$1500,"&gt;"&amp;Y154)+COUNTIFS($C$4:$C$1500,"&gt;=1101",$C$4:$C$1500,"&lt;=1105",Y$4:Y$1500,"&gt;"&amp;Y154)+1,""))</f>
        <v/>
      </c>
      <c r="AC154" s="94" t="n">
        <v>57.5</v>
      </c>
      <c r="AD154" s="94" t="n">
        <v>33.39</v>
      </c>
      <c r="AE154" s="94" t="n">
        <v>34.5</v>
      </c>
      <c r="AF154" s="94" t="n">
        <v>22.92</v>
      </c>
      <c r="AG154" s="94" t="n">
        <v>41.25</v>
      </c>
      <c r="AH154" s="99">
        <f>IF(AND(AC154&gt;0,AC154&lt;36),1,IF(AND(AC154&gt;=36,AC154&lt;51),2,IF(AND(AC154&gt;=51,AC154&lt;71),3,IF(AND(AC154&gt;=71,AC154&lt;=100),4,))))</f>
        <v/>
      </c>
      <c r="AI154" s="99">
        <f>IF(AND(AD154&gt;0,AD154&lt;41),1,IF(AND(AD154&gt;=41,AD154&lt;56),2,IF(AND(AD154&gt;=56,AD154&lt;71),3,IF(AND(AD154&gt;=71,AD154&lt;=100),4,))))</f>
        <v/>
      </c>
      <c r="AJ154" s="99">
        <f>IF(AND(AE154&gt;0,AE154&lt;41),1,IF(AND(AE154&gt;=41,AE154&lt;56),2,IF(AND(AE154&gt;=56,AE154&lt;71),3,IF(AND(AE154&gt;=71,AE154&lt;=100),4,))))</f>
        <v/>
      </c>
      <c r="AK154" s="99">
        <f>IF(AND(AF154&gt;0,AF154&lt;36),1,IF(AND(AF154&gt;=36,AF154&lt;51),2,IF(AND(AF154&gt;=51,AF154&lt;66),3,IF(AND(AF154&gt;=66,AF154&lt;=100),4,))))</f>
        <v/>
      </c>
      <c r="AL154" s="100">
        <f>IF(AND(AG154&gt;0,AG154&lt;37),1,IF(AND(AG154&gt;=37,AG154&lt;58),2,IF(AND(AG154&gt;=58,AG154&lt;71),3,IF(AND(AG154&gt;=71,AG154&lt;=100),4,))))</f>
        <v/>
      </c>
      <c r="AM154" s="101">
        <f>IF((Y154&lt;&gt;"")*(K154&lt;&gt;""),Y154-K154,"")</f>
        <v/>
      </c>
      <c r="AN154" s="99">
        <f>IF((Z154&lt;&gt;"")*(L154&lt;&gt;""),Z154-L154,"")</f>
        <v/>
      </c>
      <c r="AO154" s="99">
        <f>IF((AA154&lt;&gt;"")*(M154&lt;&gt;""),AA154-M154,"")</f>
        <v/>
      </c>
      <c r="AP154" s="99">
        <f>IF((AB154&lt;&gt;"")*(N154&lt;&gt;""),AB154-N154,"")</f>
        <v/>
      </c>
      <c r="AQ154" s="94">
        <f>IF((AC154&lt;&gt;"")*(O154&lt;&gt;""),AC154-O154,"")</f>
        <v/>
      </c>
      <c r="AR154" s="94">
        <f>IF((AD154&lt;&gt;"")*(P154&lt;&gt;""),AD154-P154,"")</f>
        <v/>
      </c>
      <c r="AS154" s="94">
        <f>IF((AE154&lt;&gt;"")*(Q154&lt;&gt;""),AE154-Q154,"")</f>
        <v/>
      </c>
      <c r="AT154" s="94">
        <f>IF((AF154&lt;&gt;"")*(R154&lt;&gt;""),AF154-R154,"")</f>
        <v/>
      </c>
      <c r="AU154" s="94">
        <f>IF((AG154&lt;&gt;"")*(S154&lt;&gt;""),AG154-S154,"")</f>
        <v/>
      </c>
      <c r="AV154" s="99">
        <f>IF((AH154&lt;&gt;"")*(T154&lt;&gt;""),AH154-T154,"")</f>
        <v/>
      </c>
      <c r="AW154" s="99">
        <f>IF((AI154&lt;&gt;"")*(U154&lt;&gt;""),AI154-U154,"")</f>
        <v/>
      </c>
      <c r="AX154" s="99">
        <f>IF((AJ154&lt;&gt;"")*(V154&lt;&gt;""),AJ154-V154,"")</f>
        <v/>
      </c>
      <c r="AY154" s="99">
        <f>IF((AK154&lt;&gt;"")*(W154&lt;&gt;""),AK154-W154,"")</f>
        <v/>
      </c>
      <c r="AZ154" s="102">
        <f>IF((AL154&lt;&gt;"")*(X154&lt;&gt;""),AL154-X154,"")</f>
        <v/>
      </c>
      <c r="BA154" s="50">
        <f>IFERROR(__xludf.dummyfunction("AI(""Actúa como un tutor académico y dirígete personalmente al estudiante "" &amp; I154 &amp; "" "" &amp; J154 &amp; "" "" &amp; G154 &amp; "" "" &amp; H154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AM154 &amp; ""'. Diferencias por área: Matemáticas ("" &amp; AQ154 &amp; ""), Ciencias Natura"&amp;"les ("" &amp; AR154 &amp; ""), Sociales ("" &amp; AS154 &amp; ""), Lectura Crítica ("" &amp; AT154 &amp; "") e Inglés ("" &amp; AU154 &amp; ""). Variación en posición: grupo ("" &amp; AN154 &amp; ""), grado ("" &amp; AO154 &amp; "") y media ("" &amp; AP154 &amp; ""). Puntajes Primer Simulacro: Global "" &amp; K154 &amp; "", Mat "" &amp; "&amp;"O4 &amp; "", Cien "" &amp; P154 &amp; "", Soc "" &amp; Q154 &amp; "", Lec "" &amp; R154 &amp; "", Ing "" &amp; S154 &amp; "". Puntajes Segundo Simulacro: Global "" &amp; Y154 &amp; "", Mat "" &amp; AC154 &amp; "", Cien "" &amp; AD154 &amp; "", Soc "" &amp; AE154 &amp; "", Lec "" &amp; AF154 &amp; "", Ing "" &amp; AG154 &amp; "". Escribe un mensaje motivador"&amp;" y breve (máximo 4 líneas)."")
"),"=AI(""Actúa como un tutor académico y dirígete personalmente al estudiante "" &amp; I154 &amp; "" "" &amp; J154 &amp; "" "" &amp; G154 &amp; "" "" &amp; H154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AM154 &amp; ""'. Diferencias por área: Matemáticas ("" &amp; AQ154 &amp; ""), Ciencias Natur"&amp;"ales ("" &amp; AR154 &amp; ""), Sociales ("" &amp; AS154 &amp; ""), Lectura Crítica ("" &amp; AT154 &amp; "") e Inglés ("" &amp; AU154 &amp; ""). Variación en posición: grupo ("" &amp; AN154 &amp; ""), grado ("" &amp; AO154 &amp; "") y media ("" &amp; AP154 &amp; ""). Puntajes Primer Simulacro: Global "" &amp; K154 &amp; "", Mat "" &amp;"&amp;" O154 &amp; "", Cien "" &amp; P154 &amp; "", Soc "" &amp; Q154 &amp; "", Lec "" &amp; R154 &amp; "", Ing "" &amp; S154 &amp; "". Puntajes Segundo Simulacro: Global "" &amp; Y154 &amp; "", Mat "" &amp; AC154 &amp; "", Cien "" &amp; AD154 &amp; "", Soc "" &amp; AE154 &amp; "", Lec "" &amp; AF154 &amp; "", Ing "" &amp; AG154 &amp; "". Escribe un mensaje motivado"&amp;"r y breve (máximo 4 líneas)."")
")</f>
        <v/>
      </c>
    </row>
    <row r="155" ht="15.75" customHeight="1" s="42">
      <c r="A155" s="93" t="n"/>
      <c r="B155" s="94" t="inlineStr">
        <is>
          <t>Bachillerato</t>
        </is>
      </c>
      <c r="C155" s="94" t="n">
        <v>605</v>
      </c>
      <c r="D155" s="94" t="n"/>
      <c r="E155" s="95" t="n"/>
      <c r="F155" s="96">
        <f>TRIM(G155&amp;" "&amp;H155&amp;" "&amp;I155&amp;" "&amp;J155)</f>
        <v/>
      </c>
      <c r="G155" s="117" t="inlineStr">
        <is>
          <t>Benítez</t>
        </is>
      </c>
      <c r="H155" s="117" t="n"/>
      <c r="I155" s="117" t="inlineStr">
        <is>
          <t>Luciana</t>
        </is>
      </c>
      <c r="J155" s="118" t="n"/>
      <c r="K155" s="98">
        <f>IF(SUM(O155:S155)=0, "", ROUND(((O155*3+P155*3+Q155*3+R155*3+S155*1)/13)*5,0))</f>
        <v/>
      </c>
      <c r="L155" s="99">
        <f>IF(OR($C155="",K155=""),"",COUNTIFS($C$4:$C$1500,$C155,K$4:K$1500,"&gt;"&amp;K155)+1)</f>
        <v/>
      </c>
      <c r="M155" s="99">
        <f>IF(OR($C155="",K155=""),"",IF(AND($C155&gt;=1001,$C155&lt;=1005),COUNTIFS($C$4:$C$1500,"&gt;=1001",$C$4:$C$1500,"&lt;=1005",K$4:K$1500,"&gt;"&amp;K155)+1,IF(AND($C155&gt;=1101,$C155&lt;=1105),COUNTIFS($C$4:$C$1500,"&gt;=1101",$C$4:$C$1500,"&lt;=1105",K$4:K$1500,"&gt;"&amp;K155)+1,IF(AND($C155&gt;=901,$C155&lt;=905),COUNTIFS($C$4:$C$1500,"&gt;=901",$C$4:$C$1500,"&lt;=905",K$4:K$1500,"&gt;"&amp;K155)+1,IF(AND($C155&gt;=801,$C155&lt;=805),COUNTIFS($C$4:$C$1500,"&gt;=801",$C$4:$C$1500,"&lt;=805",K$4:K$1500,"&gt;"&amp;K155)+1,IF(AND($C155&gt;=701,$C155&lt;=705),COUNTIFS($C$4:$C$1500,"&gt;=701",$C$4:$C$1500,"&lt;=705",K$4:K$1500,"&gt;"&amp;K155)+1,IF(AND($C155&gt;=601,$C155&lt;=606),COUNTIFS($C$4:$C$1500,"&gt;=601",$C$4:$C$1500,"&lt;=606",K$4:K$1500,"&gt;"&amp;K155)+1,"")))))))</f>
        <v/>
      </c>
      <c r="N155" s="99">
        <f>IF(OR($C155="",K155=""),"",IF(OR(AND($C155&gt;=1001,$C155&lt;=1005),AND($C155&gt;=1101,$C155&lt;=1105)),COUNTIFS($C$4:$C$1500,"&gt;=1001",$C$4:$C$1500,"&lt;=1005",K$4:K$1500,"&gt;"&amp;K155)+COUNTIFS($C$4:$C$1500,"&gt;=1101",$C$4:$C$1500,"&lt;=1105",K$4:K$1500,"&gt;"&amp;K155)+1,""))</f>
        <v/>
      </c>
      <c r="O155" s="94" t="n">
        <v>26.22</v>
      </c>
      <c r="P155" s="94" t="n">
        <v>51.03</v>
      </c>
      <c r="Q155" s="94" t="n">
        <v>50.84</v>
      </c>
      <c r="R155" s="94" t="n">
        <v>47.92</v>
      </c>
      <c r="S155" s="94" t="n">
        <v>27.08</v>
      </c>
      <c r="T155" s="99">
        <f>IF(AND(O155&gt;0,O155&lt;36),1,IF(AND(O155&gt;=36,O155&lt;51),2,IF(AND(O155&gt;=51,O155&lt;71),3,IF(AND(O155&gt;=71,O155&lt;=100),4,))))</f>
        <v/>
      </c>
      <c r="U155" s="99">
        <f>IF(AND(P155&gt;0,P155&lt;41),1,IF(AND(P155&gt;=41,P155&lt;56),2,IF(AND(P155&gt;=56,P155&lt;71),3,IF(AND(P155&gt;=71,P155&lt;=100),4,))))</f>
        <v/>
      </c>
      <c r="V155" s="99">
        <f>IF(AND(Q155&gt;0,Q155&lt;41),1,IF(AND(Q155&gt;=41,Q155&lt;56),2,IF(AND(Q155&gt;=56,Q155&lt;71),3,IF(AND(Q155&gt;=71,Q155&lt;=100),4,))))</f>
        <v/>
      </c>
      <c r="W155" s="99">
        <f>IF(AND(R155&gt;0,R155&lt;36),1,IF(AND(R155&gt;=36,R155&lt;51),2,IF(AND(R155&gt;=51,R155&lt;66),3,IF(AND(R155&gt;=66,R155&lt;=100),4,))))</f>
        <v/>
      </c>
      <c r="X155" s="100">
        <f>IF(AND(S155&gt;0,S155&lt;37),1,IF(AND(S155&gt;=37,S155&lt;58),2,IF(AND(S155&gt;=58,S155&lt;71),3,IF(AND(S155&gt;=71,S155&lt;=100),4,))))</f>
        <v/>
      </c>
      <c r="Y155" s="101">
        <f>IF(SUM(AC155:AG155)=0, "", ROUND(((AC155*3+AD155*3+AE155*3+AF155*3+AG155*1)/13)*5,0))</f>
        <v/>
      </c>
      <c r="Z155" s="99">
        <f>IF(OR($C155="",Y155=""),"",COUNTIFS($C$4:$C$1500,$C155,Y$4:Y$1500,"&gt;"&amp;Y155)+1)</f>
        <v/>
      </c>
      <c r="AA155" s="99">
        <f>IF(OR($C155="",Y155=""),"",IF(AND($C155&gt;=1001,$C155&lt;=1005),COUNTIFS($C$4:$C$1500,"&gt;=1001",$C$4:$C$1500,"&lt;=1005",Y$4:Y$1500,"&gt;"&amp;Y155)+1,IF(AND($C155&gt;=1101,$C155&lt;=1105),COUNTIFS($C$4:$C$1500,"&gt;=1101",$C$4:$C$1500,"&lt;=1105",Y$4:Y$1500,"&gt;"&amp;Y155)+1,IF(AND($C155&gt;=901,$C155&lt;=905),COUNTIFS($C$4:$C$1500,"&gt;=901",$C$4:$C$1500,"&lt;=905",Y$4:Y$1500,"&gt;"&amp;Y155)+1,IF(AND($C155&gt;=801,$C155&lt;=805),COUNTIFS($C$4:$C$1500,"&gt;=801",$C$4:$C$1500,"&lt;=805",Y$4:Y$1500,"&gt;"&amp;Y155)+1,IF(AND($C155&gt;=701,$C155&lt;=705),COUNTIFS($C$4:$C$1500,"&gt;=701",$C$4:$C$1500,"&lt;=705",Y$4:Y$1500,"&gt;"&amp;Y155)+1,IF(AND($C155&gt;=601,$C155&lt;=606),COUNTIFS($C$4:$C$1500,"&gt;=601",$C$4:$C$1500,"&lt;=606",Y$4:Y$1500,"&gt;"&amp;Y155)+1,"")))))))</f>
        <v/>
      </c>
      <c r="AB155" s="99">
        <f>IF(OR($C155="",Y155=""),"",IF(OR(AND($C155&gt;=1001,$C155&lt;=1005),AND($C155&gt;=1101,$C155&lt;=1105)),COUNTIFS($C$4:$C$1500,"&gt;=1001",$C$4:$C$1500,"&lt;=1005",Y$4:Y$1500,"&gt;"&amp;Y155)+COUNTIFS($C$4:$C$1500,"&gt;=1101",$C$4:$C$1500,"&lt;=1105",Y$4:Y$1500,"&gt;"&amp;Y155)+1,""))</f>
        <v/>
      </c>
      <c r="AC155" s="94" t="n">
        <v>27.5</v>
      </c>
      <c r="AD155" s="94" t="n">
        <v>41.61</v>
      </c>
      <c r="AE155" s="94" t="n">
        <v>44.25</v>
      </c>
      <c r="AF155" s="94" t="n">
        <v>68.75</v>
      </c>
      <c r="AG155" s="94" t="n">
        <v>27.5</v>
      </c>
      <c r="AH155" s="99">
        <f>IF(AND(AC155&gt;0,AC155&lt;36),1,IF(AND(AC155&gt;=36,AC155&lt;51),2,IF(AND(AC155&gt;=51,AC155&lt;71),3,IF(AND(AC155&gt;=71,AC155&lt;=100),4,))))</f>
        <v/>
      </c>
      <c r="AI155" s="99">
        <f>IF(AND(AD155&gt;0,AD155&lt;41),1,IF(AND(AD155&gt;=41,AD155&lt;56),2,IF(AND(AD155&gt;=56,AD155&lt;71),3,IF(AND(AD155&gt;=71,AD155&lt;=100),4,))))</f>
        <v/>
      </c>
      <c r="AJ155" s="99">
        <f>IF(AND(AE155&gt;0,AE155&lt;41),1,IF(AND(AE155&gt;=41,AE155&lt;56),2,IF(AND(AE155&gt;=56,AE155&lt;71),3,IF(AND(AE155&gt;=71,AE155&lt;=100),4,))))</f>
        <v/>
      </c>
      <c r="AK155" s="99">
        <f>IF(AND(AF155&gt;0,AF155&lt;36),1,IF(AND(AF155&gt;=36,AF155&lt;51),2,IF(AND(AF155&gt;=51,AF155&lt;66),3,IF(AND(AF155&gt;=66,AF155&lt;=100),4,))))</f>
        <v/>
      </c>
      <c r="AL155" s="100">
        <f>IF(AND(AG155&gt;0,AG155&lt;37),1,IF(AND(AG155&gt;=37,AG155&lt;58),2,IF(AND(AG155&gt;=58,AG155&lt;71),3,IF(AND(AG155&gt;=71,AG155&lt;=100),4,))))</f>
        <v/>
      </c>
      <c r="AM155" s="101">
        <f>IF((Y155&lt;&gt;"")*(K155&lt;&gt;""),Y155-K155,"")</f>
        <v/>
      </c>
      <c r="AN155" s="99">
        <f>IF((Z155&lt;&gt;"")*(L155&lt;&gt;""),Z155-L155,"")</f>
        <v/>
      </c>
      <c r="AO155" s="99">
        <f>IF((AA155&lt;&gt;"")*(M155&lt;&gt;""),AA155-M155,"")</f>
        <v/>
      </c>
      <c r="AP155" s="99">
        <f>IF((AB155&lt;&gt;"")*(N155&lt;&gt;""),AB155-N155,"")</f>
        <v/>
      </c>
      <c r="AQ155" s="94">
        <f>IF((AC155&lt;&gt;"")*(O155&lt;&gt;""),AC155-O155,"")</f>
        <v/>
      </c>
      <c r="AR155" s="94">
        <f>IF((AD155&lt;&gt;"")*(P155&lt;&gt;""),AD155-P155,"")</f>
        <v/>
      </c>
      <c r="AS155" s="94">
        <f>IF((AE155&lt;&gt;"")*(Q155&lt;&gt;""),AE155-Q155,"")</f>
        <v/>
      </c>
      <c r="AT155" s="94">
        <f>IF((AF155&lt;&gt;"")*(R155&lt;&gt;""),AF155-R155,"")</f>
        <v/>
      </c>
      <c r="AU155" s="94">
        <f>IF((AG155&lt;&gt;"")*(S155&lt;&gt;""),AG155-S155,"")</f>
        <v/>
      </c>
      <c r="AV155" s="99">
        <f>IF((AH155&lt;&gt;"")*(T155&lt;&gt;""),AH155-T155,"")</f>
        <v/>
      </c>
      <c r="AW155" s="99">
        <f>IF((AI155&lt;&gt;"")*(U155&lt;&gt;""),AI155-U155,"")</f>
        <v/>
      </c>
      <c r="AX155" s="99">
        <f>IF((AJ155&lt;&gt;"")*(V155&lt;&gt;""),AJ155-V155,"")</f>
        <v/>
      </c>
      <c r="AY155" s="99">
        <f>IF((AK155&lt;&gt;"")*(W155&lt;&gt;""),AK155-W155,"")</f>
        <v/>
      </c>
      <c r="AZ155" s="102">
        <f>IF((AL155&lt;&gt;"")*(X155&lt;&gt;""),AL155-X155,"")</f>
        <v/>
      </c>
      <c r="BA155" s="50">
        <f>IFERROR(__xludf.dummyfunction("AI(""Actúa como un tutor académico y dirígete personalmente al estudiante "" &amp; I155 &amp; "" "" &amp; J155 &amp; "" "" &amp; G155 &amp; "" "" &amp; H155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AM155 &amp; ""'. Diferencias por área: Matemáticas ("" &amp; AQ155 &amp; ""), Ciencias Natura"&amp;"les ("" &amp; AR155 &amp; ""), Sociales ("" &amp; AS155 &amp; ""), Lectura Crítica ("" &amp; AT155 &amp; "") e Inglés ("" &amp; AU155 &amp; ""). Variación en posición: grupo ("" &amp; AN155 &amp; ""), grado ("" &amp; AO155 &amp; "") y media ("" &amp; AP155 &amp; ""). Puntajes Primer Simulacro: Global "" &amp; K155 &amp; "", Mat "" &amp; "&amp;"O4 &amp; "", Cien "" &amp; P155 &amp; "", Soc "" &amp; Q155 &amp; "", Lec "" &amp; R155 &amp; "", Ing "" &amp; S155 &amp; "". Puntajes Segundo Simulacro: Global "" &amp; Y155 &amp; "", Mat "" &amp; AC155 &amp; "", Cien "" &amp; AD155 &amp; "", Soc "" &amp; AE155 &amp; "", Lec "" &amp; AF155 &amp; "", Ing "" &amp; AG155 &amp; "". Escribe un mensaje motivador"&amp;" y breve (máximo 4 líneas)."")
"),"=AI(""Actúa como un tutor académico y dirígete personalmente al estudiante "" &amp; I155 &amp; "" "" &amp; J155 &amp; "" "" &amp; G155 &amp; "" "" &amp; H155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AM155 &amp; ""'. Diferencias por área: Matemáticas ("" &amp; AQ155 &amp; ""), Ciencias Natur"&amp;"ales ("" &amp; AR155 &amp; ""), Sociales ("" &amp; AS155 &amp; ""), Lectura Crítica ("" &amp; AT155 &amp; "") e Inglés ("" &amp; AU155 &amp; ""). Variación en posición: grupo ("" &amp; AN155 &amp; ""), grado ("" &amp; AO155 &amp; "") y media ("" &amp; AP155 &amp; ""). Puntajes Primer Simulacro: Global "" &amp; K155 &amp; "", Mat "" &amp;"&amp;" O155 &amp; "", Cien "" &amp; P155 &amp; "", Soc "" &amp; Q155 &amp; "", Lec "" &amp; R155 &amp; "", Ing "" &amp; S155 &amp; "". Puntajes Segundo Simulacro: Global "" &amp; Y155 &amp; "", Mat "" &amp; AC155 &amp; "", Cien "" &amp; AD155 &amp; "", Soc "" &amp; AE155 &amp; "", Lec "" &amp; AF155 &amp; "", Ing "" &amp; AG155 &amp; "". Escribe un mensaje motivado"&amp;"r y breve (máximo 4 líneas)."")
")</f>
        <v/>
      </c>
    </row>
    <row r="156" ht="15.75" customHeight="1" s="42">
      <c r="A156" s="93" t="n"/>
      <c r="B156" s="94" t="inlineStr">
        <is>
          <t>Bachillerato</t>
        </is>
      </c>
      <c r="C156" s="94" t="n">
        <v>605</v>
      </c>
      <c r="D156" s="94" t="n"/>
      <c r="E156" s="95" t="n"/>
      <c r="F156" s="96">
        <f>TRIM(G156&amp;" "&amp;H156&amp;" "&amp;I156&amp;" "&amp;J156)</f>
        <v/>
      </c>
      <c r="G156" s="94" t="inlineStr">
        <is>
          <t>Bolivar</t>
        </is>
      </c>
      <c r="H156" s="94" t="inlineStr">
        <is>
          <t>Velasquez</t>
        </is>
      </c>
      <c r="I156" s="94" t="inlineStr">
        <is>
          <t>Juan</t>
        </is>
      </c>
      <c r="J156" s="97" t="inlineStr">
        <is>
          <t>Manuel</t>
        </is>
      </c>
      <c r="K156" s="98">
        <f>IF(SUM(O156:S156)=0, "", ROUND(((O156*3+P156*3+Q156*3+R156*3+S156*1)/13)*5,0))</f>
        <v/>
      </c>
      <c r="L156" s="99">
        <f>IF(OR($C156="",K156=""),"",COUNTIFS($C$4:$C$1500,$C156,K$4:K$1500,"&gt;"&amp;K156)+1)</f>
        <v/>
      </c>
      <c r="M156" s="99">
        <f>IF(OR($C156="",K156=""),"",IF(AND($C156&gt;=1001,$C156&lt;=1005),COUNTIFS($C$4:$C$1500,"&gt;=1001",$C$4:$C$1500,"&lt;=1005",K$4:K$1500,"&gt;"&amp;K156)+1,IF(AND($C156&gt;=1101,$C156&lt;=1105),COUNTIFS($C$4:$C$1500,"&gt;=1101",$C$4:$C$1500,"&lt;=1105",K$4:K$1500,"&gt;"&amp;K156)+1,IF(AND($C156&gt;=901,$C156&lt;=905),COUNTIFS($C$4:$C$1500,"&gt;=901",$C$4:$C$1500,"&lt;=905",K$4:K$1500,"&gt;"&amp;K156)+1,IF(AND($C156&gt;=801,$C156&lt;=805),COUNTIFS($C$4:$C$1500,"&gt;=801",$C$4:$C$1500,"&lt;=805",K$4:K$1500,"&gt;"&amp;K156)+1,IF(AND($C156&gt;=701,$C156&lt;=705),COUNTIFS($C$4:$C$1500,"&gt;=701",$C$4:$C$1500,"&lt;=705",K$4:K$1500,"&gt;"&amp;K156)+1,IF(AND($C156&gt;=601,$C156&lt;=606),COUNTIFS($C$4:$C$1500,"&gt;=601",$C$4:$C$1500,"&lt;=606",K$4:K$1500,"&gt;"&amp;K156)+1,"")))))))</f>
        <v/>
      </c>
      <c r="N156" s="99">
        <f>IF(OR($C156="",K156=""),"",IF(OR(AND($C156&gt;=1001,$C156&lt;=1005),AND($C156&gt;=1101,$C156&lt;=1105)),COUNTIFS($C$4:$C$1500,"&gt;=1001",$C$4:$C$1500,"&lt;=1005",K$4:K$1500,"&gt;"&amp;K156)+COUNTIFS($C$4:$C$1500,"&gt;=1101",$C$4:$C$1500,"&lt;=1105",K$4:K$1500,"&gt;"&amp;K156)+1,""))</f>
        <v/>
      </c>
      <c r="O156" s="94" t="n">
        <v>46.89</v>
      </c>
      <c r="P156" s="94" t="n">
        <v>14.17</v>
      </c>
      <c r="Q156" s="94" t="n">
        <v>10.08</v>
      </c>
      <c r="R156" s="94" t="n">
        <v>43.13</v>
      </c>
      <c r="S156" s="94" t="n">
        <v>27.08</v>
      </c>
      <c r="T156" s="99">
        <f>IF(AND(O156&gt;0,O156&lt;36),1,IF(AND(O156&gt;=36,O156&lt;51),2,IF(AND(O156&gt;=51,O156&lt;71),3,IF(AND(O156&gt;=71,O156&lt;=100),4,))))</f>
        <v/>
      </c>
      <c r="U156" s="99">
        <f>IF(AND(P156&gt;0,P156&lt;41),1,IF(AND(P156&gt;=41,P156&lt;56),2,IF(AND(P156&gt;=56,P156&lt;71),3,IF(AND(P156&gt;=71,P156&lt;=100),4,))))</f>
        <v/>
      </c>
      <c r="V156" s="99">
        <f>IF(AND(Q156&gt;0,Q156&lt;41),1,IF(AND(Q156&gt;=41,Q156&lt;56),2,IF(AND(Q156&gt;=56,Q156&lt;71),3,IF(AND(Q156&gt;=71,Q156&lt;=100),4,))))</f>
        <v/>
      </c>
      <c r="W156" s="99">
        <f>IF(AND(R156&gt;0,R156&lt;36),1,IF(AND(R156&gt;=36,R156&lt;51),2,IF(AND(R156&gt;=51,R156&lt;66),3,IF(AND(R156&gt;=66,R156&lt;=100),4,))))</f>
        <v/>
      </c>
      <c r="X156" s="100">
        <f>IF(AND(S156&gt;0,S156&lt;37),1,IF(AND(S156&gt;=37,S156&lt;58),2,IF(AND(S156&gt;=58,S156&lt;71),3,IF(AND(S156&gt;=71,S156&lt;=100),4,))))</f>
        <v/>
      </c>
      <c r="Y156" s="101">
        <f>IF(SUM(AC156:AG156)=0, "", ROUND(((AC156*3+AD156*3+AE156*3+AF156*3+AG156*1)/13)*5,0))</f>
        <v/>
      </c>
      <c r="Z156" s="99">
        <f>IF(OR($C156="",Y156=""),"",COUNTIFS($C$4:$C$1500,$C156,Y$4:Y$1500,"&gt;"&amp;Y156)+1)</f>
        <v/>
      </c>
      <c r="AA156" s="99">
        <f>IF(OR($C156="",Y156=""),"",IF(AND($C156&gt;=1001,$C156&lt;=1005),COUNTIFS($C$4:$C$1500,"&gt;=1001",$C$4:$C$1500,"&lt;=1005",Y$4:Y$1500,"&gt;"&amp;Y156)+1,IF(AND($C156&gt;=1101,$C156&lt;=1105),COUNTIFS($C$4:$C$1500,"&gt;=1101",$C$4:$C$1500,"&lt;=1105",Y$4:Y$1500,"&gt;"&amp;Y156)+1,IF(AND($C156&gt;=901,$C156&lt;=905),COUNTIFS($C$4:$C$1500,"&gt;=901",$C$4:$C$1500,"&lt;=905",Y$4:Y$1500,"&gt;"&amp;Y156)+1,IF(AND($C156&gt;=801,$C156&lt;=805),COUNTIFS($C$4:$C$1500,"&gt;=801",$C$4:$C$1500,"&lt;=805",Y$4:Y$1500,"&gt;"&amp;Y156)+1,IF(AND($C156&gt;=701,$C156&lt;=705),COUNTIFS($C$4:$C$1500,"&gt;=701",$C$4:$C$1500,"&lt;=705",Y$4:Y$1500,"&gt;"&amp;Y156)+1,IF(AND($C156&gt;=601,$C156&lt;=606),COUNTIFS($C$4:$C$1500,"&gt;=601",$C$4:$C$1500,"&lt;=606",Y$4:Y$1500,"&gt;"&amp;Y156)+1,"")))))))</f>
        <v/>
      </c>
      <c r="AB156" s="99">
        <f>IF(OR($C156="",Y156=""),"",IF(OR(AND($C156&gt;=1001,$C156&lt;=1005),AND($C156&gt;=1101,$C156&lt;=1105)),COUNTIFS($C$4:$C$1500,"&gt;=1001",$C$4:$C$1500,"&lt;=1005",Y$4:Y$1500,"&gt;"&amp;Y156)+COUNTIFS($C$4:$C$1500,"&gt;=1101",$C$4:$C$1500,"&lt;=1105",Y$4:Y$1500,"&gt;"&amp;Y156)+1,""))</f>
        <v/>
      </c>
      <c r="AC156" s="94" t="n"/>
      <c r="AD156" s="94" t="n"/>
      <c r="AE156" s="94" t="n"/>
      <c r="AF156" s="94" t="n"/>
      <c r="AG156" s="94" t="n"/>
      <c r="AH156" s="99">
        <f>IF(AND(AC156&gt;0,AC156&lt;36),1,IF(AND(AC156&gt;=36,AC156&lt;51),2,IF(AND(AC156&gt;=51,AC156&lt;71),3,IF(AND(AC156&gt;=71,AC156&lt;=100),4,))))</f>
        <v/>
      </c>
      <c r="AI156" s="99">
        <f>IF(AND(AD156&gt;0,AD156&lt;41),1,IF(AND(AD156&gt;=41,AD156&lt;56),2,IF(AND(AD156&gt;=56,AD156&lt;71),3,IF(AND(AD156&gt;=71,AD156&lt;=100),4,))))</f>
        <v/>
      </c>
      <c r="AJ156" s="99">
        <f>IF(AND(AE156&gt;0,AE156&lt;41),1,IF(AND(AE156&gt;=41,AE156&lt;56),2,IF(AND(AE156&gt;=56,AE156&lt;71),3,IF(AND(AE156&gt;=71,AE156&lt;=100),4,))))</f>
        <v/>
      </c>
      <c r="AK156" s="99">
        <f>IF(AND(AF156&gt;0,AF156&lt;36),1,IF(AND(AF156&gt;=36,AF156&lt;51),2,IF(AND(AF156&gt;=51,AF156&lt;66),3,IF(AND(AF156&gt;=66,AF156&lt;=100),4,))))</f>
        <v/>
      </c>
      <c r="AL156" s="100">
        <f>IF(AND(AG156&gt;0,AG156&lt;37),1,IF(AND(AG156&gt;=37,AG156&lt;58),2,IF(AND(AG156&gt;=58,AG156&lt;71),3,IF(AND(AG156&gt;=71,AG156&lt;=100),4,))))</f>
        <v/>
      </c>
      <c r="AM156" s="101">
        <f>IF((Y156&lt;&gt;"")*(K156&lt;&gt;""),Y156-K156,"")</f>
        <v/>
      </c>
      <c r="AN156" s="99">
        <f>IF((Z156&lt;&gt;"")*(L156&lt;&gt;""),Z156-L156,"")</f>
        <v/>
      </c>
      <c r="AO156" s="99">
        <f>IF((AA156&lt;&gt;"")*(M156&lt;&gt;""),AA156-M156,"")</f>
        <v/>
      </c>
      <c r="AP156" s="99">
        <f>IF((AB156&lt;&gt;"")*(N156&lt;&gt;""),AB156-N156,"")</f>
        <v/>
      </c>
      <c r="AQ156" s="94">
        <f>IF((AC156&lt;&gt;"")*(O156&lt;&gt;""),AC156-O156,"")</f>
        <v/>
      </c>
      <c r="AR156" s="94">
        <f>IF((AD156&lt;&gt;"")*(P156&lt;&gt;""),AD156-P156,"")</f>
        <v/>
      </c>
      <c r="AS156" s="94">
        <f>IF((AE156&lt;&gt;"")*(Q156&lt;&gt;""),AE156-Q156,"")</f>
        <v/>
      </c>
      <c r="AT156" s="94">
        <f>IF((AF156&lt;&gt;"")*(R156&lt;&gt;""),AF156-R156,"")</f>
        <v/>
      </c>
      <c r="AU156" s="94">
        <f>IF((AG156&lt;&gt;"")*(S156&lt;&gt;""),AG156-S156,"")</f>
        <v/>
      </c>
      <c r="AV156" s="99">
        <f>IF((AH156&lt;&gt;"")*(T156&lt;&gt;""),AH156-T156,"")</f>
        <v/>
      </c>
      <c r="AW156" s="99">
        <f>IF((AI156&lt;&gt;"")*(U156&lt;&gt;""),AI156-U156,"")</f>
        <v/>
      </c>
      <c r="AX156" s="99">
        <f>IF((AJ156&lt;&gt;"")*(V156&lt;&gt;""),AJ156-V156,"")</f>
        <v/>
      </c>
      <c r="AY156" s="99">
        <f>IF((AK156&lt;&gt;"")*(W156&lt;&gt;""),AK156-W156,"")</f>
        <v/>
      </c>
      <c r="AZ156" s="102">
        <f>IF((AL156&lt;&gt;"")*(X156&lt;&gt;""),AL156-X156,"")</f>
        <v/>
      </c>
      <c r="BA156" s="50">
        <f>IFERROR(__xludf.dummyfunction("AI(""Actúa como un tutor académico y dirígete personalmente al estudiante "" &amp; I156 &amp; "" "" &amp; J156 &amp; "" "" &amp; G156 &amp; "" "" &amp; H156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AM156 &amp; ""'. Diferencias por área: Matemáticas ("" &amp; AQ156 &amp; ""), Ciencias Natura"&amp;"les ("" &amp; AR156 &amp; ""), Sociales ("" &amp; AS156 &amp; ""), Lectura Crítica ("" &amp; AT156 &amp; "") e Inglés ("" &amp; AU156 &amp; ""). Variación en posición: grupo ("" &amp; AN156 &amp; ""), grado ("" &amp; AO156 &amp; "") y media ("" &amp; AP156 &amp; ""). Puntajes Primer Simulacro: Global "" &amp; K156 &amp; "", Mat "" &amp; "&amp;"O4 &amp; "", Cien "" &amp; P156 &amp; "", Soc "" &amp; Q156 &amp; "", Lec "" &amp; R156 &amp; "", Ing "" &amp; S156 &amp; "". Puntajes Segundo Simulacro: Global "" &amp; Y156 &amp; "", Mat "" &amp; AC156 &amp; "", Cien "" &amp; AD156 &amp; "", Soc "" &amp; AE156 &amp; "", Lec "" &amp; AF156 &amp; "", Ing "" &amp; AG156 &amp; "". Escribe un mensaje motivador"&amp;" y breve (máximo 4 líneas)."")
"),"=AI(""Actúa como un tutor académico y dirígete personalmente al estudiante "" &amp; I156 &amp; "" "" &amp; J156 &amp; "" "" &amp; G156 &amp; "" "" &amp; H156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AM156 &amp; ""'. Diferencias por área: Matemáticas ("" &amp; AQ156 &amp; ""), Ciencias Natur"&amp;"ales ("" &amp; AR156 &amp; ""), Sociales ("" &amp; AS156 &amp; ""), Lectura Crítica ("" &amp; AT156 &amp; "") e Inglés ("" &amp; AU156 &amp; ""). Variación en posición: grupo ("" &amp; AN156 &amp; ""), grado ("" &amp; AO156 &amp; "") y media ("" &amp; AP156 &amp; ""). Puntajes Primer Simulacro: Global "" &amp; K156 &amp; "", Mat "" &amp;"&amp;" O156 &amp; "", Cien "" &amp; P156 &amp; "", Soc "" &amp; Q156 &amp; "", Lec "" &amp; R156 &amp; "", Ing "" &amp; S156 &amp; "". Puntajes Segundo Simulacro: Global "" &amp; Y156 &amp; "", Mat "" &amp; AC156 &amp; "", Cien "" &amp; AD156 &amp; "", Soc "" &amp; AE156 &amp; "", Lec "" &amp; AF156 &amp; "", Ing "" &amp; AG156 &amp; "". Escribe un mensaje motivado"&amp;"r y breve (máximo 4 líneas)."")
")</f>
        <v/>
      </c>
    </row>
    <row r="157" ht="15.75" customHeight="1" s="42">
      <c r="A157" s="93" t="n"/>
      <c r="B157" s="94" t="inlineStr">
        <is>
          <t>Bachillerato</t>
        </is>
      </c>
      <c r="C157" s="94" t="n">
        <v>605</v>
      </c>
      <c r="D157" s="94" t="n"/>
      <c r="E157" s="95" t="n"/>
      <c r="F157" s="96">
        <f>TRIM(G157&amp;" "&amp;H157&amp;" "&amp;I157&amp;" "&amp;J157)</f>
        <v/>
      </c>
      <c r="G157" s="94" t="inlineStr">
        <is>
          <t>Caldas</t>
        </is>
      </c>
      <c r="H157" s="94" t="inlineStr">
        <is>
          <t>Arbeláez</t>
        </is>
      </c>
      <c r="I157" s="94" t="inlineStr">
        <is>
          <t>Kevin</t>
        </is>
      </c>
      <c r="J157" s="97" t="inlineStr">
        <is>
          <t>Alexander</t>
        </is>
      </c>
      <c r="K157" s="98">
        <f>IF(SUM(O157:S157)=0, "", ROUND(((O157*3+P157*3+Q157*3+R157*3+S157*1)/13)*5,0))</f>
        <v/>
      </c>
      <c r="L157" s="99">
        <f>IF(OR($C157="",K157=""),"",COUNTIFS($C$4:$C$1500,$C157,K$4:K$1500,"&gt;"&amp;K157)+1)</f>
        <v/>
      </c>
      <c r="M157" s="99">
        <f>IF(OR($C157="",K157=""),"",IF(AND($C157&gt;=1001,$C157&lt;=1005),COUNTIFS($C$4:$C$1500,"&gt;=1001",$C$4:$C$1500,"&lt;=1005",K$4:K$1500,"&gt;"&amp;K157)+1,IF(AND($C157&gt;=1101,$C157&lt;=1105),COUNTIFS($C$4:$C$1500,"&gt;=1101",$C$4:$C$1500,"&lt;=1105",K$4:K$1500,"&gt;"&amp;K157)+1,IF(AND($C157&gt;=901,$C157&lt;=905),COUNTIFS($C$4:$C$1500,"&gt;=901",$C$4:$C$1500,"&lt;=905",K$4:K$1500,"&gt;"&amp;K157)+1,IF(AND($C157&gt;=801,$C157&lt;=805),COUNTIFS($C$4:$C$1500,"&gt;=801",$C$4:$C$1500,"&lt;=805",K$4:K$1500,"&gt;"&amp;K157)+1,IF(AND($C157&gt;=701,$C157&lt;=705),COUNTIFS($C$4:$C$1500,"&gt;=701",$C$4:$C$1500,"&lt;=705",K$4:K$1500,"&gt;"&amp;K157)+1,IF(AND($C157&gt;=601,$C157&lt;=606),COUNTIFS($C$4:$C$1500,"&gt;=601",$C$4:$C$1500,"&lt;=606",K$4:K$1500,"&gt;"&amp;K157)+1,"")))))))</f>
        <v/>
      </c>
      <c r="N157" s="99">
        <f>IF(OR($C157="",K157=""),"",IF(OR(AND($C157&gt;=1001,$C157&lt;=1005),AND($C157&gt;=1101,$C157&lt;=1105)),COUNTIFS($C$4:$C$1500,"&gt;=1001",$C$4:$C$1500,"&lt;=1005",K$4:K$1500,"&gt;"&amp;K157)+COUNTIFS($C$4:$C$1500,"&gt;=1101",$C$4:$C$1500,"&lt;=1105",K$4:K$1500,"&gt;"&amp;K157)+1,""))</f>
        <v/>
      </c>
      <c r="O157" s="94" t="n">
        <v>41.85</v>
      </c>
      <c r="P157" s="94" t="n">
        <v>57.97</v>
      </c>
      <c r="Q157" s="94" t="n">
        <v>50.84</v>
      </c>
      <c r="R157" s="94" t="n">
        <v>47.92</v>
      </c>
      <c r="S157" s="94" t="n">
        <v>43.33</v>
      </c>
      <c r="T157" s="99">
        <f>IF(AND(O157&gt;0,O157&lt;36),1,IF(AND(O157&gt;=36,O157&lt;51),2,IF(AND(O157&gt;=51,O157&lt;71),3,IF(AND(O157&gt;=71,O157&lt;=100),4,))))</f>
        <v/>
      </c>
      <c r="U157" s="99">
        <f>IF(AND(P157&gt;0,P157&lt;41),1,IF(AND(P157&gt;=41,P157&lt;56),2,IF(AND(P157&gt;=56,P157&lt;71),3,IF(AND(P157&gt;=71,P157&lt;=100),4,))))</f>
        <v/>
      </c>
      <c r="V157" s="99">
        <f>IF(AND(Q157&gt;0,Q157&lt;41),1,IF(AND(Q157&gt;=41,Q157&lt;56),2,IF(AND(Q157&gt;=56,Q157&lt;71),3,IF(AND(Q157&gt;=71,Q157&lt;=100),4,))))</f>
        <v/>
      </c>
      <c r="W157" s="99">
        <f>IF(AND(R157&gt;0,R157&lt;36),1,IF(AND(R157&gt;=36,R157&lt;51),2,IF(AND(R157&gt;=51,R157&lt;66),3,IF(AND(R157&gt;=66,R157&lt;=100),4,))))</f>
        <v/>
      </c>
      <c r="X157" s="100">
        <f>IF(AND(S157&gt;0,S157&lt;37),1,IF(AND(S157&gt;=37,S157&lt;58),2,IF(AND(S157&gt;=58,S157&lt;71),3,IF(AND(S157&gt;=71,S157&lt;=100),4,))))</f>
        <v/>
      </c>
      <c r="Y157" s="101">
        <f>IF(SUM(AC157:AG157)=0, "", ROUND(((AC157*3+AD157*3+AE157*3+AF157*3+AG157*1)/13)*5,0))</f>
        <v/>
      </c>
      <c r="Z157" s="99">
        <f>IF(OR($C157="",Y157=""),"",COUNTIFS($C$4:$C$1500,$C157,Y$4:Y$1500,"&gt;"&amp;Y157)+1)</f>
        <v/>
      </c>
      <c r="AA157" s="99">
        <f>IF(OR($C157="",Y157=""),"",IF(AND($C157&gt;=1001,$C157&lt;=1005),COUNTIFS($C$4:$C$1500,"&gt;=1001",$C$4:$C$1500,"&lt;=1005",Y$4:Y$1500,"&gt;"&amp;Y157)+1,IF(AND($C157&gt;=1101,$C157&lt;=1105),COUNTIFS($C$4:$C$1500,"&gt;=1101",$C$4:$C$1500,"&lt;=1105",Y$4:Y$1500,"&gt;"&amp;Y157)+1,IF(AND($C157&gt;=901,$C157&lt;=905),COUNTIFS($C$4:$C$1500,"&gt;=901",$C$4:$C$1500,"&lt;=905",Y$4:Y$1500,"&gt;"&amp;Y157)+1,IF(AND($C157&gt;=801,$C157&lt;=805),COUNTIFS($C$4:$C$1500,"&gt;=801",$C$4:$C$1500,"&lt;=805",Y$4:Y$1500,"&gt;"&amp;Y157)+1,IF(AND($C157&gt;=701,$C157&lt;=705),COUNTIFS($C$4:$C$1500,"&gt;=701",$C$4:$C$1500,"&lt;=705",Y$4:Y$1500,"&gt;"&amp;Y157)+1,IF(AND($C157&gt;=601,$C157&lt;=606),COUNTIFS($C$4:$C$1500,"&gt;=601",$C$4:$C$1500,"&lt;=606",Y$4:Y$1500,"&gt;"&amp;Y157)+1,"")))))))</f>
        <v/>
      </c>
      <c r="AB157" s="99">
        <f>IF(OR($C157="",Y157=""),"",IF(OR(AND($C157&gt;=1001,$C157&lt;=1005),AND($C157&gt;=1101,$C157&lt;=1105)),COUNTIFS($C$4:$C$1500,"&gt;=1001",$C$4:$C$1500,"&lt;=1005",Y$4:Y$1500,"&gt;"&amp;Y157)+COUNTIFS($C$4:$C$1500,"&gt;=1101",$C$4:$C$1500,"&lt;=1105",Y$4:Y$1500,"&gt;"&amp;Y157)+1,""))</f>
        <v/>
      </c>
      <c r="AC157" s="94" t="n">
        <v>30</v>
      </c>
      <c r="AD157" s="94" t="n">
        <v>31.61</v>
      </c>
      <c r="AE157" s="94" t="n">
        <v>61</v>
      </c>
      <c r="AF157" s="94" t="n">
        <v>45.83</v>
      </c>
      <c r="AG157" s="94" t="n">
        <v>41.25</v>
      </c>
      <c r="AH157" s="99">
        <f>IF(AND(AC157&gt;0,AC157&lt;36),1,IF(AND(AC157&gt;=36,AC157&lt;51),2,IF(AND(AC157&gt;=51,AC157&lt;71),3,IF(AND(AC157&gt;=71,AC157&lt;=100),4,))))</f>
        <v/>
      </c>
      <c r="AI157" s="99">
        <f>IF(AND(AD157&gt;0,AD157&lt;41),1,IF(AND(AD157&gt;=41,AD157&lt;56),2,IF(AND(AD157&gt;=56,AD157&lt;71),3,IF(AND(AD157&gt;=71,AD157&lt;=100),4,))))</f>
        <v/>
      </c>
      <c r="AJ157" s="99">
        <f>IF(AND(AE157&gt;0,AE157&lt;41),1,IF(AND(AE157&gt;=41,AE157&lt;56),2,IF(AND(AE157&gt;=56,AE157&lt;71),3,IF(AND(AE157&gt;=71,AE157&lt;=100),4,))))</f>
        <v/>
      </c>
      <c r="AK157" s="99">
        <f>IF(AND(AF157&gt;0,AF157&lt;36),1,IF(AND(AF157&gt;=36,AF157&lt;51),2,IF(AND(AF157&gt;=51,AF157&lt;66),3,IF(AND(AF157&gt;=66,AF157&lt;=100),4,))))</f>
        <v/>
      </c>
      <c r="AL157" s="100">
        <f>IF(AND(AG157&gt;0,AG157&lt;37),1,IF(AND(AG157&gt;=37,AG157&lt;58),2,IF(AND(AG157&gt;=58,AG157&lt;71),3,IF(AND(AG157&gt;=71,AG157&lt;=100),4,))))</f>
        <v/>
      </c>
      <c r="AM157" s="101">
        <f>IF((Y157&lt;&gt;"")*(K157&lt;&gt;""),Y157-K157,"")</f>
        <v/>
      </c>
      <c r="AN157" s="99">
        <f>IF((Z157&lt;&gt;"")*(L157&lt;&gt;""),Z157-L157,"")</f>
        <v/>
      </c>
      <c r="AO157" s="99">
        <f>IF((AA157&lt;&gt;"")*(M157&lt;&gt;""),AA157-M157,"")</f>
        <v/>
      </c>
      <c r="AP157" s="99">
        <f>IF((AB157&lt;&gt;"")*(N157&lt;&gt;""),AB157-N157,"")</f>
        <v/>
      </c>
      <c r="AQ157" s="94">
        <f>IF((AC157&lt;&gt;"")*(O157&lt;&gt;""),AC157-O157,"")</f>
        <v/>
      </c>
      <c r="AR157" s="94">
        <f>IF((AD157&lt;&gt;"")*(P157&lt;&gt;""),AD157-P157,"")</f>
        <v/>
      </c>
      <c r="AS157" s="94">
        <f>IF((AE157&lt;&gt;"")*(Q157&lt;&gt;""),AE157-Q157,"")</f>
        <v/>
      </c>
      <c r="AT157" s="94">
        <f>IF((AF157&lt;&gt;"")*(R157&lt;&gt;""),AF157-R157,"")</f>
        <v/>
      </c>
      <c r="AU157" s="94">
        <f>IF((AG157&lt;&gt;"")*(S157&lt;&gt;""),AG157-S157,"")</f>
        <v/>
      </c>
      <c r="AV157" s="99">
        <f>IF((AH157&lt;&gt;"")*(T157&lt;&gt;""),AH157-T157,"")</f>
        <v/>
      </c>
      <c r="AW157" s="99">
        <f>IF((AI157&lt;&gt;"")*(U157&lt;&gt;""),AI157-U157,"")</f>
        <v/>
      </c>
      <c r="AX157" s="99">
        <f>IF((AJ157&lt;&gt;"")*(V157&lt;&gt;""),AJ157-V157,"")</f>
        <v/>
      </c>
      <c r="AY157" s="99">
        <f>IF((AK157&lt;&gt;"")*(W157&lt;&gt;""),AK157-W157,"")</f>
        <v/>
      </c>
      <c r="AZ157" s="102">
        <f>IF((AL157&lt;&gt;"")*(X157&lt;&gt;""),AL157-X157,"")</f>
        <v/>
      </c>
      <c r="BA157" s="50">
        <f>IFERROR(__xludf.dummyfunction("AI(""Actúa como un tutor académico y dirígete personalmente al estudiante "" &amp; I157 &amp; "" "" &amp; J157 &amp; "" "" &amp; G157 &amp; "" "" &amp; H157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AM157 &amp; ""'. Diferencias por área: Matemáticas ("" &amp; AQ157 &amp; ""), Ciencias Natura"&amp;"les ("" &amp; AR157 &amp; ""), Sociales ("" &amp; AS157 &amp; ""), Lectura Crítica ("" &amp; AT157 &amp; "") e Inglés ("" &amp; AU157 &amp; ""). Variación en posición: grupo ("" &amp; AN157 &amp; ""), grado ("" &amp; AO157 &amp; "") y media ("" &amp; AP157 &amp; ""). Puntajes Primer Simulacro: Global "" &amp; K157 &amp; "", Mat "" &amp; "&amp;"O4 &amp; "", Cien "" &amp; P157 &amp; "", Soc "" &amp; Q157 &amp; "", Lec "" &amp; R157 &amp; "", Ing "" &amp; S157 &amp; "". Puntajes Segundo Simulacro: Global "" &amp; Y157 &amp; "", Mat "" &amp; AC157 &amp; "", Cien "" &amp; AD157 &amp; "", Soc "" &amp; AE157 &amp; "", Lec "" &amp; AF157 &amp; "", Ing "" &amp; AG157 &amp; "". Escribe un mensaje motivador"&amp;" y breve (máximo 4 líneas)."")
"),"=AI(""Actúa como un tutor académico y dirígete personalmente al estudiante "" &amp; I157 &amp; "" "" &amp; J157 &amp; "" "" &amp; G157 &amp; "" "" &amp; H157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AM157 &amp; ""'. Diferencias por área: Matemáticas ("" &amp; AQ157 &amp; ""), Ciencias Natur"&amp;"ales ("" &amp; AR157 &amp; ""), Sociales ("" &amp; AS157 &amp; ""), Lectura Crítica ("" &amp; AT157 &amp; "") e Inglés ("" &amp; AU157 &amp; ""). Variación en posición: grupo ("" &amp; AN157 &amp; ""), grado ("" &amp; AO157 &amp; "") y media ("" &amp; AP157 &amp; ""). Puntajes Primer Simulacro: Global "" &amp; K157 &amp; "", Mat "" &amp;"&amp;" O157 &amp; "", Cien "" &amp; P157 &amp; "", Soc "" &amp; Q157 &amp; "", Lec "" &amp; R157 &amp; "", Ing "" &amp; S157 &amp; "". Puntajes Segundo Simulacro: Global "" &amp; Y157 &amp; "", Mat "" &amp; AC157 &amp; "", Cien "" &amp; AD157 &amp; "", Soc "" &amp; AE157 &amp; "", Lec "" &amp; AF157 &amp; "", Ing "" &amp; AG157 &amp; "". Escribe un mensaje motivado"&amp;"r y breve (máximo 4 líneas)."")
")</f>
        <v/>
      </c>
    </row>
    <row r="158" ht="15.75" customHeight="1" s="42">
      <c r="A158" s="93" t="n"/>
      <c r="B158" s="94" t="inlineStr">
        <is>
          <t>Bachillerato</t>
        </is>
      </c>
      <c r="C158" s="94" t="n">
        <v>605</v>
      </c>
      <c r="D158" s="94" t="n"/>
      <c r="E158" s="95" t="n"/>
      <c r="F158" s="96">
        <f>TRIM(G158&amp;" "&amp;H158&amp;" "&amp;I158&amp;" "&amp;J158)</f>
        <v/>
      </c>
      <c r="G158" s="94" t="inlineStr">
        <is>
          <t>Campo</t>
        </is>
      </c>
      <c r="H158" s="94" t="inlineStr">
        <is>
          <t>Romero</t>
        </is>
      </c>
      <c r="I158" s="94" t="inlineStr">
        <is>
          <t>Dilan</t>
        </is>
      </c>
      <c r="J158" s="97" t="n"/>
      <c r="K158" s="98">
        <f>IF(SUM(O158:S158)=0, "", ROUND(((O158*3+P158*3+Q158*3+R158*3+S158*1)/13)*5,0))</f>
        <v/>
      </c>
      <c r="L158" s="99">
        <f>IF(OR($C158="",K158=""),"",COUNTIFS($C$4:$C$1500,$C158,K$4:K$1500,"&gt;"&amp;K158)+1)</f>
        <v/>
      </c>
      <c r="M158" s="99">
        <f>IF(OR($C158="",K158=""),"",IF(AND($C158&gt;=1001,$C158&lt;=1005),COUNTIFS($C$4:$C$1500,"&gt;=1001",$C$4:$C$1500,"&lt;=1005",K$4:K$1500,"&gt;"&amp;K158)+1,IF(AND($C158&gt;=1101,$C158&lt;=1105),COUNTIFS($C$4:$C$1500,"&gt;=1101",$C$4:$C$1500,"&lt;=1105",K$4:K$1500,"&gt;"&amp;K158)+1,IF(AND($C158&gt;=901,$C158&lt;=905),COUNTIFS($C$4:$C$1500,"&gt;=901",$C$4:$C$1500,"&lt;=905",K$4:K$1500,"&gt;"&amp;K158)+1,IF(AND($C158&gt;=801,$C158&lt;=805),COUNTIFS($C$4:$C$1500,"&gt;=801",$C$4:$C$1500,"&lt;=805",K$4:K$1500,"&gt;"&amp;K158)+1,IF(AND($C158&gt;=701,$C158&lt;=705),COUNTIFS($C$4:$C$1500,"&gt;=701",$C$4:$C$1500,"&lt;=705",K$4:K$1500,"&gt;"&amp;K158)+1,IF(AND($C158&gt;=601,$C158&lt;=606),COUNTIFS($C$4:$C$1500,"&gt;=601",$C$4:$C$1500,"&lt;=606",K$4:K$1500,"&gt;"&amp;K158)+1,"")))))))</f>
        <v/>
      </c>
      <c r="N158" s="99">
        <f>IF(OR($C158="",K158=""),"",IF(OR(AND($C158&gt;=1001,$C158&lt;=1005),AND($C158&gt;=1101,$C158&lt;=1105)),COUNTIFS($C$4:$C$1500,"&gt;=1001",$C$4:$C$1500,"&lt;=1005",K$4:K$1500,"&gt;"&amp;K158)+COUNTIFS($C$4:$C$1500,"&gt;=1101",$C$4:$C$1500,"&lt;=1105",K$4:K$1500,"&gt;"&amp;K158)+1,""))</f>
        <v/>
      </c>
      <c r="O158" s="94" t="n">
        <v>55.46</v>
      </c>
      <c r="P158" s="94" t="n">
        <v>18.61</v>
      </c>
      <c r="Q158" s="94" t="n">
        <v>11.76</v>
      </c>
      <c r="R158" s="94" t="n">
        <v>33.54</v>
      </c>
      <c r="S158" s="94" t="n">
        <v>48.75</v>
      </c>
      <c r="T158" s="99">
        <f>IF(AND(O158&gt;0,O158&lt;36),1,IF(AND(O158&gt;=36,O158&lt;51),2,IF(AND(O158&gt;=51,O158&lt;71),3,IF(AND(O158&gt;=71,O158&lt;=100),4,))))</f>
        <v/>
      </c>
      <c r="U158" s="99">
        <f>IF(AND(P158&gt;0,P158&lt;41),1,IF(AND(P158&gt;=41,P158&lt;56),2,IF(AND(P158&gt;=56,P158&lt;71),3,IF(AND(P158&gt;=71,P158&lt;=100),4,))))</f>
        <v/>
      </c>
      <c r="V158" s="99">
        <f>IF(AND(Q158&gt;0,Q158&lt;41),1,IF(AND(Q158&gt;=41,Q158&lt;56),2,IF(AND(Q158&gt;=56,Q158&lt;71),3,IF(AND(Q158&gt;=71,Q158&lt;=100),4,))))</f>
        <v/>
      </c>
      <c r="W158" s="99">
        <f>IF(AND(R158&gt;0,R158&lt;36),1,IF(AND(R158&gt;=36,R158&lt;51),2,IF(AND(R158&gt;=51,R158&lt;66),3,IF(AND(R158&gt;=66,R158&lt;=100),4,))))</f>
        <v/>
      </c>
      <c r="X158" s="100">
        <f>IF(AND(S158&gt;0,S158&lt;37),1,IF(AND(S158&gt;=37,S158&lt;58),2,IF(AND(S158&gt;=58,S158&lt;71),3,IF(AND(S158&gt;=71,S158&lt;=100),4,))))</f>
        <v/>
      </c>
      <c r="Y158" s="101">
        <f>IF(SUM(AC158:AG158)=0, "", ROUND(((AC158*3+AD158*3+AE158*3+AF158*3+AG158*1)/13)*5,0))</f>
        <v/>
      </c>
      <c r="Z158" s="99">
        <f>IF(OR($C158="",Y158=""),"",COUNTIFS($C$4:$C$1500,$C158,Y$4:Y$1500,"&gt;"&amp;Y158)+1)</f>
        <v/>
      </c>
      <c r="AA158" s="99">
        <f>IF(OR($C158="",Y158=""),"",IF(AND($C158&gt;=1001,$C158&lt;=1005),COUNTIFS($C$4:$C$1500,"&gt;=1001",$C$4:$C$1500,"&lt;=1005",Y$4:Y$1500,"&gt;"&amp;Y158)+1,IF(AND($C158&gt;=1101,$C158&lt;=1105),COUNTIFS($C$4:$C$1500,"&gt;=1101",$C$4:$C$1500,"&lt;=1105",Y$4:Y$1500,"&gt;"&amp;Y158)+1,IF(AND($C158&gt;=901,$C158&lt;=905),COUNTIFS($C$4:$C$1500,"&gt;=901",$C$4:$C$1500,"&lt;=905",Y$4:Y$1500,"&gt;"&amp;Y158)+1,IF(AND($C158&gt;=801,$C158&lt;=805),COUNTIFS($C$4:$C$1500,"&gt;=801",$C$4:$C$1500,"&lt;=805",Y$4:Y$1500,"&gt;"&amp;Y158)+1,IF(AND($C158&gt;=701,$C158&lt;=705),COUNTIFS($C$4:$C$1500,"&gt;=701",$C$4:$C$1500,"&lt;=705",Y$4:Y$1500,"&gt;"&amp;Y158)+1,IF(AND($C158&gt;=601,$C158&lt;=606),COUNTIFS($C$4:$C$1500,"&gt;=601",$C$4:$C$1500,"&lt;=606",Y$4:Y$1500,"&gt;"&amp;Y158)+1,"")))))))</f>
        <v/>
      </c>
      <c r="AB158" s="99">
        <f>IF(OR($C158="",Y158=""),"",IF(OR(AND($C158&gt;=1001,$C158&lt;=1005),AND($C158&gt;=1101,$C158&lt;=1105)),COUNTIFS($C$4:$C$1500,"&gt;=1001",$C$4:$C$1500,"&lt;=1005",Y$4:Y$1500,"&gt;"&amp;Y158)+COUNTIFS($C$4:$C$1500,"&gt;=1101",$C$4:$C$1500,"&lt;=1105",Y$4:Y$1500,"&gt;"&amp;Y158)+1,""))</f>
        <v/>
      </c>
      <c r="AC158" s="94" t="n">
        <v>35</v>
      </c>
      <c r="AD158" s="94" t="n">
        <v>26.07</v>
      </c>
      <c r="AE158" s="94" t="n">
        <v>38.75</v>
      </c>
      <c r="AF158" s="94" t="n">
        <v>50.42</v>
      </c>
      <c r="AG158" s="94" t="n">
        <v>50.42</v>
      </c>
      <c r="AH158" s="99">
        <f>IF(AND(AC158&gt;0,AC158&lt;36),1,IF(AND(AC158&gt;=36,AC158&lt;51),2,IF(AND(AC158&gt;=51,AC158&lt;71),3,IF(AND(AC158&gt;=71,AC158&lt;=100),4,))))</f>
        <v/>
      </c>
      <c r="AI158" s="99">
        <f>IF(AND(AD158&gt;0,AD158&lt;41),1,IF(AND(AD158&gt;=41,AD158&lt;56),2,IF(AND(AD158&gt;=56,AD158&lt;71),3,IF(AND(AD158&gt;=71,AD158&lt;=100),4,))))</f>
        <v/>
      </c>
      <c r="AJ158" s="99">
        <f>IF(AND(AE158&gt;0,AE158&lt;41),1,IF(AND(AE158&gt;=41,AE158&lt;56),2,IF(AND(AE158&gt;=56,AE158&lt;71),3,IF(AND(AE158&gt;=71,AE158&lt;=100),4,))))</f>
        <v/>
      </c>
      <c r="AK158" s="99">
        <f>IF(AND(AF158&gt;0,AF158&lt;36),1,IF(AND(AF158&gt;=36,AF158&lt;51),2,IF(AND(AF158&gt;=51,AF158&lt;66),3,IF(AND(AF158&gt;=66,AF158&lt;=100),4,))))</f>
        <v/>
      </c>
      <c r="AL158" s="100">
        <f>IF(AND(AG158&gt;0,AG158&lt;37),1,IF(AND(AG158&gt;=37,AG158&lt;58),2,IF(AND(AG158&gt;=58,AG158&lt;71),3,IF(AND(AG158&gt;=71,AG158&lt;=100),4,))))</f>
        <v/>
      </c>
      <c r="AM158" s="101">
        <f>IF((Y158&lt;&gt;"")*(K158&lt;&gt;""),Y158-K158,"")</f>
        <v/>
      </c>
      <c r="AN158" s="99">
        <f>IF((Z158&lt;&gt;"")*(L158&lt;&gt;""),Z158-L158,"")</f>
        <v/>
      </c>
      <c r="AO158" s="99">
        <f>IF((AA158&lt;&gt;"")*(M158&lt;&gt;""),AA158-M158,"")</f>
        <v/>
      </c>
      <c r="AP158" s="99">
        <f>IF((AB158&lt;&gt;"")*(N158&lt;&gt;""),AB158-N158,"")</f>
        <v/>
      </c>
      <c r="AQ158" s="94">
        <f>IF((AC158&lt;&gt;"")*(O158&lt;&gt;""),AC158-O158,"")</f>
        <v/>
      </c>
      <c r="AR158" s="94">
        <f>IF((AD158&lt;&gt;"")*(P158&lt;&gt;""),AD158-P158,"")</f>
        <v/>
      </c>
      <c r="AS158" s="94">
        <f>IF((AE158&lt;&gt;"")*(Q158&lt;&gt;""),AE158-Q158,"")</f>
        <v/>
      </c>
      <c r="AT158" s="94">
        <f>IF((AF158&lt;&gt;"")*(R158&lt;&gt;""),AF158-R158,"")</f>
        <v/>
      </c>
      <c r="AU158" s="94">
        <f>IF((AG158&lt;&gt;"")*(S158&lt;&gt;""),AG158-S158,"")</f>
        <v/>
      </c>
      <c r="AV158" s="99">
        <f>IF((AH158&lt;&gt;"")*(T158&lt;&gt;""),AH158-T158,"")</f>
        <v/>
      </c>
      <c r="AW158" s="99">
        <f>IF((AI158&lt;&gt;"")*(U158&lt;&gt;""),AI158-U158,"")</f>
        <v/>
      </c>
      <c r="AX158" s="99">
        <f>IF((AJ158&lt;&gt;"")*(V158&lt;&gt;""),AJ158-V158,"")</f>
        <v/>
      </c>
      <c r="AY158" s="99">
        <f>IF((AK158&lt;&gt;"")*(W158&lt;&gt;""),AK158-W158,"")</f>
        <v/>
      </c>
      <c r="AZ158" s="102">
        <f>IF((AL158&lt;&gt;"")*(X158&lt;&gt;""),AL158-X158,"")</f>
        <v/>
      </c>
      <c r="BA158" s="50">
        <f>IFERROR(__xludf.dummyfunction("AI(""Actúa como un tutor académico y dirígete personalmente al estudiante "" &amp; I158 &amp; "" "" &amp; J158 &amp; "" "" &amp; G158 &amp; "" "" &amp; H158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AM158 &amp; ""'. Diferencias por área: Matemáticas ("" &amp; AQ158 &amp; ""), Ciencias Natura"&amp;"les ("" &amp; AR158 &amp; ""), Sociales ("" &amp; AS158 &amp; ""), Lectura Crítica ("" &amp; AT158 &amp; "") e Inglés ("" &amp; AU158 &amp; ""). Variación en posición: grupo ("" &amp; AN158 &amp; ""), grado ("" &amp; AO158 &amp; "") y media ("" &amp; AP158 &amp; ""). Puntajes Primer Simulacro: Global "" &amp; K158 &amp; "", Mat "" &amp; "&amp;"O4 &amp; "", Cien "" &amp; P158 &amp; "", Soc "" &amp; Q158 &amp; "", Lec "" &amp; R158 &amp; "", Ing "" &amp; S158 &amp; "". Puntajes Segundo Simulacro: Global "" &amp; Y158 &amp; "", Mat "" &amp; AC158 &amp; "", Cien "" &amp; AD158 &amp; "", Soc "" &amp; AE158 &amp; "", Lec "" &amp; AF158 &amp; "", Ing "" &amp; AG158 &amp; "". Escribe un mensaje motivador"&amp;" y breve (máximo 4 líneas)."")
"),"=AI(""Actúa como un tutor académico y dirígete personalmente al estudiante "" &amp; I158 &amp; "" "" &amp; J158 &amp; "" "" &amp; G158 &amp; "" "" &amp; H158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AM158 &amp; ""'. Diferencias por área: Matemáticas ("" &amp; AQ158 &amp; ""), Ciencias Natur"&amp;"ales ("" &amp; AR158 &amp; ""), Sociales ("" &amp; AS158 &amp; ""), Lectura Crítica ("" &amp; AT158 &amp; "") e Inglés ("" &amp; AU158 &amp; ""). Variación en posición: grupo ("" &amp; AN158 &amp; ""), grado ("" &amp; AO158 &amp; "") y media ("" &amp; AP158 &amp; ""). Puntajes Primer Simulacro: Global "" &amp; K158 &amp; "", Mat "" &amp;"&amp;" O158 &amp; "", Cien "" &amp; P158 &amp; "", Soc "" &amp; Q158 &amp; "", Lec "" &amp; R158 &amp; "", Ing "" &amp; S158 &amp; "". Puntajes Segundo Simulacro: Global "" &amp; Y158 &amp; "", Mat "" &amp; AC158 &amp; "", Cien "" &amp; AD158 &amp; "", Soc "" &amp; AE158 &amp; "", Lec "" &amp; AF158 &amp; "", Ing "" &amp; AG158 &amp; "". Escribe un mensaje motivado"&amp;"r y breve (máximo 4 líneas)."")
")</f>
        <v/>
      </c>
    </row>
    <row r="159" ht="15.75" customHeight="1" s="42">
      <c r="A159" s="93" t="n"/>
      <c r="B159" s="94" t="inlineStr">
        <is>
          <t>Bachillerato</t>
        </is>
      </c>
      <c r="C159" s="94" t="n">
        <v>605</v>
      </c>
      <c r="D159" s="94" t="n"/>
      <c r="E159" s="95" t="n"/>
      <c r="F159" s="96">
        <f>TRIM(G159&amp;" "&amp;H159&amp;" "&amp;I159&amp;" "&amp;J159)</f>
        <v/>
      </c>
      <c r="G159" s="94" t="inlineStr">
        <is>
          <t>Cartagena</t>
        </is>
      </c>
      <c r="H159" s="94" t="inlineStr">
        <is>
          <t>Cossio</t>
        </is>
      </c>
      <c r="I159" s="94" t="inlineStr">
        <is>
          <t>Johan</t>
        </is>
      </c>
      <c r="J159" s="97" t="inlineStr">
        <is>
          <t>Stiven</t>
        </is>
      </c>
      <c r="K159" s="98">
        <f>IF(SUM(O159:S159)=0, "", ROUND(((O159*3+P159*3+Q159*3+R159*3+S159*1)/13)*5,0))</f>
        <v/>
      </c>
      <c r="L159" s="99">
        <f>IF(OR($C159="",K159=""),"",COUNTIFS($C$4:$C$1500,$C159,K$4:K$1500,"&gt;"&amp;K159)+1)</f>
        <v/>
      </c>
      <c r="M159" s="99">
        <f>IF(OR($C159="",K159=""),"",IF(AND($C159&gt;=1001,$C159&lt;=1005),COUNTIFS($C$4:$C$1500,"&gt;=1001",$C$4:$C$1500,"&lt;=1005",K$4:K$1500,"&gt;"&amp;K159)+1,IF(AND($C159&gt;=1101,$C159&lt;=1105),COUNTIFS($C$4:$C$1500,"&gt;=1101",$C$4:$C$1500,"&lt;=1105",K$4:K$1500,"&gt;"&amp;K159)+1,IF(AND($C159&gt;=901,$C159&lt;=905),COUNTIFS($C$4:$C$1500,"&gt;=901",$C$4:$C$1500,"&lt;=905",K$4:K$1500,"&gt;"&amp;K159)+1,IF(AND($C159&gt;=801,$C159&lt;=805),COUNTIFS($C$4:$C$1500,"&gt;=801",$C$4:$C$1500,"&lt;=805",K$4:K$1500,"&gt;"&amp;K159)+1,IF(AND($C159&gt;=701,$C159&lt;=705),COUNTIFS($C$4:$C$1500,"&gt;=701",$C$4:$C$1500,"&lt;=705",K$4:K$1500,"&gt;"&amp;K159)+1,IF(AND($C159&gt;=601,$C159&lt;=606),COUNTIFS($C$4:$C$1500,"&gt;=601",$C$4:$C$1500,"&lt;=606",K$4:K$1500,"&gt;"&amp;K159)+1,"")))))))</f>
        <v/>
      </c>
      <c r="N159" s="99">
        <f>IF(OR($C159="",K159=""),"",IF(OR(AND($C159&gt;=1001,$C159&lt;=1005),AND($C159&gt;=1101,$C159&lt;=1105)),COUNTIFS($C$4:$C$1500,"&gt;=1001",$C$4:$C$1500,"&lt;=1005",K$4:K$1500,"&gt;"&amp;K159)+COUNTIFS($C$4:$C$1500,"&gt;=1101",$C$4:$C$1500,"&lt;=1105",K$4:K$1500,"&gt;"&amp;K159)+1,""))</f>
        <v/>
      </c>
      <c r="O159" s="94" t="n">
        <v>27.73</v>
      </c>
      <c r="P159" s="94" t="n">
        <v>20.28</v>
      </c>
      <c r="Q159" s="94" t="n">
        <v>33.19</v>
      </c>
      <c r="R159" s="94" t="n">
        <v>47.92</v>
      </c>
      <c r="S159" s="94" t="n">
        <v>27.08</v>
      </c>
      <c r="T159" s="99">
        <f>IF(AND(O159&gt;0,O159&lt;36),1,IF(AND(O159&gt;=36,O159&lt;51),2,IF(AND(O159&gt;=51,O159&lt;71),3,IF(AND(O159&gt;=71,O159&lt;=100),4,))))</f>
        <v/>
      </c>
      <c r="U159" s="99">
        <f>IF(AND(P159&gt;0,P159&lt;41),1,IF(AND(P159&gt;=41,P159&lt;56),2,IF(AND(P159&gt;=56,P159&lt;71),3,IF(AND(P159&gt;=71,P159&lt;=100),4,))))</f>
        <v/>
      </c>
      <c r="V159" s="99">
        <f>IF(AND(Q159&gt;0,Q159&lt;41),1,IF(AND(Q159&gt;=41,Q159&lt;56),2,IF(AND(Q159&gt;=56,Q159&lt;71),3,IF(AND(Q159&gt;=71,Q159&lt;=100),4,))))</f>
        <v/>
      </c>
      <c r="W159" s="99">
        <f>IF(AND(R159&gt;0,R159&lt;36),1,IF(AND(R159&gt;=36,R159&lt;51),2,IF(AND(R159&gt;=51,R159&lt;66),3,IF(AND(R159&gt;=66,R159&lt;=100),4,))))</f>
        <v/>
      </c>
      <c r="X159" s="100">
        <f>IF(AND(S159&gt;0,S159&lt;37),1,IF(AND(S159&gt;=37,S159&lt;58),2,IF(AND(S159&gt;=58,S159&lt;71),3,IF(AND(S159&gt;=71,S159&lt;=100),4,))))</f>
        <v/>
      </c>
      <c r="Y159" s="101">
        <f>IF(SUM(AC159:AG159)=0, "", ROUND(((AC159*3+AD159*3+AE159*3+AF159*3+AG159*1)/13)*5,0))</f>
        <v/>
      </c>
      <c r="Z159" s="99">
        <f>IF(OR($C159="",Y159=""),"",COUNTIFS($C$4:$C$1500,$C159,Y$4:Y$1500,"&gt;"&amp;Y159)+1)</f>
        <v/>
      </c>
      <c r="AA159" s="99">
        <f>IF(OR($C159="",Y159=""),"",IF(AND($C159&gt;=1001,$C159&lt;=1005),COUNTIFS($C$4:$C$1500,"&gt;=1001",$C$4:$C$1500,"&lt;=1005",Y$4:Y$1500,"&gt;"&amp;Y159)+1,IF(AND($C159&gt;=1101,$C159&lt;=1105),COUNTIFS($C$4:$C$1500,"&gt;=1101",$C$4:$C$1500,"&lt;=1105",Y$4:Y$1500,"&gt;"&amp;Y159)+1,IF(AND($C159&gt;=901,$C159&lt;=905),COUNTIFS($C$4:$C$1500,"&gt;=901",$C$4:$C$1500,"&lt;=905",Y$4:Y$1500,"&gt;"&amp;Y159)+1,IF(AND($C159&gt;=801,$C159&lt;=805),COUNTIFS($C$4:$C$1500,"&gt;=801",$C$4:$C$1500,"&lt;=805",Y$4:Y$1500,"&gt;"&amp;Y159)+1,IF(AND($C159&gt;=701,$C159&lt;=705),COUNTIFS($C$4:$C$1500,"&gt;=701",$C$4:$C$1500,"&lt;=705",Y$4:Y$1500,"&gt;"&amp;Y159)+1,IF(AND($C159&gt;=601,$C159&lt;=606),COUNTIFS($C$4:$C$1500,"&gt;=601",$C$4:$C$1500,"&lt;=606",Y$4:Y$1500,"&gt;"&amp;Y159)+1,"")))))))</f>
        <v/>
      </c>
      <c r="AB159" s="99">
        <f>IF(OR($C159="",Y159=""),"",IF(OR(AND($C159&gt;=1001,$C159&lt;=1005),AND($C159&gt;=1101,$C159&lt;=1105)),COUNTIFS($C$4:$C$1500,"&gt;=1001",$C$4:$C$1500,"&lt;=1005",Y$4:Y$1500,"&gt;"&amp;Y159)+COUNTIFS($C$4:$C$1500,"&gt;=1101",$C$4:$C$1500,"&lt;=1105",Y$4:Y$1500,"&gt;"&amp;Y159)+1,""))</f>
        <v/>
      </c>
      <c r="AC159" s="94" t="n"/>
      <c r="AD159" s="94" t="n"/>
      <c r="AE159" s="94" t="n"/>
      <c r="AF159" s="94" t="n"/>
      <c r="AG159" s="94" t="n"/>
      <c r="AH159" s="99">
        <f>IF(AND(AC159&gt;0,AC159&lt;36),1,IF(AND(AC159&gt;=36,AC159&lt;51),2,IF(AND(AC159&gt;=51,AC159&lt;71),3,IF(AND(AC159&gt;=71,AC159&lt;=100),4,))))</f>
        <v/>
      </c>
      <c r="AI159" s="99">
        <f>IF(AND(AD159&gt;0,AD159&lt;41),1,IF(AND(AD159&gt;=41,AD159&lt;56),2,IF(AND(AD159&gt;=56,AD159&lt;71),3,IF(AND(AD159&gt;=71,AD159&lt;=100),4,))))</f>
        <v/>
      </c>
      <c r="AJ159" s="99">
        <f>IF(AND(AE159&gt;0,AE159&lt;41),1,IF(AND(AE159&gt;=41,AE159&lt;56),2,IF(AND(AE159&gt;=56,AE159&lt;71),3,IF(AND(AE159&gt;=71,AE159&lt;=100),4,))))</f>
        <v/>
      </c>
      <c r="AK159" s="99">
        <f>IF(AND(AF159&gt;0,AF159&lt;36),1,IF(AND(AF159&gt;=36,AF159&lt;51),2,IF(AND(AF159&gt;=51,AF159&lt;66),3,IF(AND(AF159&gt;=66,AF159&lt;=100),4,))))</f>
        <v/>
      </c>
      <c r="AL159" s="100">
        <f>IF(AND(AG159&gt;0,AG159&lt;37),1,IF(AND(AG159&gt;=37,AG159&lt;58),2,IF(AND(AG159&gt;=58,AG159&lt;71),3,IF(AND(AG159&gt;=71,AG159&lt;=100),4,))))</f>
        <v/>
      </c>
      <c r="AM159" s="101">
        <f>IF((Y159&lt;&gt;"")*(K159&lt;&gt;""),Y159-K159,"")</f>
        <v/>
      </c>
      <c r="AN159" s="99">
        <f>IF((Z159&lt;&gt;"")*(L159&lt;&gt;""),Z159-L159,"")</f>
        <v/>
      </c>
      <c r="AO159" s="99">
        <f>IF((AA159&lt;&gt;"")*(M159&lt;&gt;""),AA159-M159,"")</f>
        <v/>
      </c>
      <c r="AP159" s="99">
        <f>IF((AB159&lt;&gt;"")*(N159&lt;&gt;""),AB159-N159,"")</f>
        <v/>
      </c>
      <c r="AQ159" s="94">
        <f>IF((AC159&lt;&gt;"")*(O159&lt;&gt;""),AC159-O159,"")</f>
        <v/>
      </c>
      <c r="AR159" s="94">
        <f>IF((AD159&lt;&gt;"")*(P159&lt;&gt;""),AD159-P159,"")</f>
        <v/>
      </c>
      <c r="AS159" s="94">
        <f>IF((AE159&lt;&gt;"")*(Q159&lt;&gt;""),AE159-Q159,"")</f>
        <v/>
      </c>
      <c r="AT159" s="94">
        <f>IF((AF159&lt;&gt;"")*(R159&lt;&gt;""),AF159-R159,"")</f>
        <v/>
      </c>
      <c r="AU159" s="94">
        <f>IF((AG159&lt;&gt;"")*(S159&lt;&gt;""),AG159-S159,"")</f>
        <v/>
      </c>
      <c r="AV159" s="99">
        <f>IF((AH159&lt;&gt;"")*(T159&lt;&gt;""),AH159-T159,"")</f>
        <v/>
      </c>
      <c r="AW159" s="99">
        <f>IF((AI159&lt;&gt;"")*(U159&lt;&gt;""),AI159-U159,"")</f>
        <v/>
      </c>
      <c r="AX159" s="99">
        <f>IF((AJ159&lt;&gt;"")*(V159&lt;&gt;""),AJ159-V159,"")</f>
        <v/>
      </c>
      <c r="AY159" s="99">
        <f>IF((AK159&lt;&gt;"")*(W159&lt;&gt;""),AK159-W159,"")</f>
        <v/>
      </c>
      <c r="AZ159" s="102">
        <f>IF((AL159&lt;&gt;"")*(X159&lt;&gt;""),AL159-X159,"")</f>
        <v/>
      </c>
      <c r="BA159" s="50">
        <f>IFERROR(__xludf.dummyfunction("AI(""Actúa como un tutor académico y dirígete personalmente al estudiante "" &amp; I159 &amp; "" "" &amp; J159 &amp; "" "" &amp; G159 &amp; "" "" &amp; H159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AM159 &amp; ""'. Diferencias por área: Matemáticas ("" &amp; AQ159 &amp; ""), Ciencias Natura"&amp;"les ("" &amp; AR159 &amp; ""), Sociales ("" &amp; AS159 &amp; ""), Lectura Crítica ("" &amp; AT159 &amp; "") e Inglés ("" &amp; AU159 &amp; ""). Variación en posición: grupo ("" &amp; AN159 &amp; ""), grado ("" &amp; AO159 &amp; "") y media ("" &amp; AP159 &amp; ""). Puntajes Primer Simulacro: Global "" &amp; K159 &amp; "", Mat "" &amp; "&amp;"O4 &amp; "", Cien "" &amp; P159 &amp; "", Soc "" &amp; Q159 &amp; "", Lec "" &amp; R159 &amp; "", Ing "" &amp; S159 &amp; "". Puntajes Segundo Simulacro: Global "" &amp; Y159 &amp; "", Mat "" &amp; AC159 &amp; "", Cien "" &amp; AD159 &amp; "", Soc "" &amp; AE159 &amp; "", Lec "" &amp; AF159 &amp; "", Ing "" &amp; AG159 &amp; "". Escribe un mensaje motivador"&amp;" y breve (máximo 4 líneas)."")
"),"=AI(""Actúa como un tutor académico y dirígete personalmente al estudiante "" &amp; I159 &amp; "" "" &amp; J159 &amp; "" "" &amp; G159 &amp; "" "" &amp; H159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AM159 &amp; ""'. Diferencias por área: Matemáticas ("" &amp; AQ159 &amp; ""), Ciencias Natur"&amp;"ales ("" &amp; AR159 &amp; ""), Sociales ("" &amp; AS159 &amp; ""), Lectura Crítica ("" &amp; AT159 &amp; "") e Inglés ("" &amp; AU159 &amp; ""). Variación en posición: grupo ("" &amp; AN159 &amp; ""), grado ("" &amp; AO159 &amp; "") y media ("" &amp; AP159 &amp; ""). Puntajes Primer Simulacro: Global "" &amp; K159 &amp; "", Mat "" &amp;"&amp;" O159 &amp; "", Cien "" &amp; P159 &amp; "", Soc "" &amp; Q159 &amp; "", Lec "" &amp; R159 &amp; "", Ing "" &amp; S159 &amp; "". Puntajes Segundo Simulacro: Global "" &amp; Y159 &amp; "", Mat "" &amp; AC159 &amp; "", Cien "" &amp; AD159 &amp; "", Soc "" &amp; AE159 &amp; "", Lec "" &amp; AF159 &amp; "", Ing "" &amp; AG159 &amp; "". Escribe un mensaje motivado"&amp;"r y breve (máximo 4 líneas)."")
")</f>
        <v/>
      </c>
    </row>
    <row r="160" ht="15.75" customHeight="1" s="42">
      <c r="A160" s="93" t="n"/>
      <c r="B160" s="94" t="inlineStr">
        <is>
          <t>Bachillerato</t>
        </is>
      </c>
      <c r="C160" s="94" t="n">
        <v>605</v>
      </c>
      <c r="D160" s="94" t="n"/>
      <c r="E160" s="95" t="n"/>
      <c r="F160" s="96">
        <f>TRIM(G160&amp;" "&amp;H160&amp;" "&amp;I160&amp;" "&amp;J160)</f>
        <v/>
      </c>
      <c r="G160" s="94" t="inlineStr">
        <is>
          <t>Espinosa</t>
        </is>
      </c>
      <c r="H160" s="94" t="inlineStr">
        <is>
          <t>Carvajal</t>
        </is>
      </c>
      <c r="I160" s="94" t="inlineStr">
        <is>
          <t>Guadalupe</t>
        </is>
      </c>
      <c r="J160" s="97" t="n"/>
      <c r="K160" s="98">
        <f>IF(SUM(O160:S160)=0, "", ROUND(((O160*3+P160*3+Q160*3+R160*3+S160*1)/13)*5,0))</f>
        <v/>
      </c>
      <c r="L160" s="99">
        <f>IF(OR($C160="",K160=""),"",COUNTIFS($C$4:$C$1500,$C160,K$4:K$1500,"&gt;"&amp;K160)+1)</f>
        <v/>
      </c>
      <c r="M160" s="99">
        <f>IF(OR($C160="",K160=""),"",IF(AND($C160&gt;=1001,$C160&lt;=1005),COUNTIFS($C$4:$C$1500,"&gt;=1001",$C$4:$C$1500,"&lt;=1005",K$4:K$1500,"&gt;"&amp;K160)+1,IF(AND($C160&gt;=1101,$C160&lt;=1105),COUNTIFS($C$4:$C$1500,"&gt;=1101",$C$4:$C$1500,"&lt;=1105",K$4:K$1500,"&gt;"&amp;K160)+1,IF(AND($C160&gt;=901,$C160&lt;=905),COUNTIFS($C$4:$C$1500,"&gt;=901",$C$4:$C$1500,"&lt;=905",K$4:K$1500,"&gt;"&amp;K160)+1,IF(AND($C160&gt;=801,$C160&lt;=805),COUNTIFS($C$4:$C$1500,"&gt;=801",$C$4:$C$1500,"&lt;=805",K$4:K$1500,"&gt;"&amp;K160)+1,IF(AND($C160&gt;=701,$C160&lt;=705),COUNTIFS($C$4:$C$1500,"&gt;=701",$C$4:$C$1500,"&lt;=705",K$4:K$1500,"&gt;"&amp;K160)+1,IF(AND($C160&gt;=601,$C160&lt;=606),COUNTIFS($C$4:$C$1500,"&gt;=601",$C$4:$C$1500,"&lt;=606",K$4:K$1500,"&gt;"&amp;K160)+1,"")))))))</f>
        <v/>
      </c>
      <c r="N160" s="99">
        <f>IF(OR($C160="",K160=""),"",IF(OR(AND($C160&gt;=1001,$C160&lt;=1005),AND($C160&gt;=1101,$C160&lt;=1105)),COUNTIFS($C$4:$C$1500,"&gt;=1001",$C$4:$C$1500,"&lt;=1005",K$4:K$1500,"&gt;"&amp;K160)+COUNTIFS($C$4:$C$1500,"&gt;=1101",$C$4:$C$1500,"&lt;=1105",K$4:K$1500,"&gt;"&amp;K160)+1,""))</f>
        <v/>
      </c>
      <c r="O160" s="94" t="n">
        <v>69.58</v>
      </c>
      <c r="P160" s="94" t="n">
        <v>46.61</v>
      </c>
      <c r="Q160" s="94" t="n">
        <v>30.67</v>
      </c>
      <c r="R160" s="94" t="n">
        <v>52.71</v>
      </c>
      <c r="S160" s="94" t="n">
        <v>37.92</v>
      </c>
      <c r="T160" s="99">
        <f>IF(AND(O160&gt;0,O160&lt;36),1,IF(AND(O160&gt;=36,O160&lt;51),2,IF(AND(O160&gt;=51,O160&lt;71),3,IF(AND(O160&gt;=71,O160&lt;=100),4,))))</f>
        <v/>
      </c>
      <c r="U160" s="99">
        <f>IF(AND(P160&gt;0,P160&lt;41),1,IF(AND(P160&gt;=41,P160&lt;56),2,IF(AND(P160&gt;=56,P160&lt;71),3,IF(AND(P160&gt;=71,P160&lt;=100),4,))))</f>
        <v/>
      </c>
      <c r="V160" s="99">
        <f>IF(AND(Q160&gt;0,Q160&lt;41),1,IF(AND(Q160&gt;=41,Q160&lt;56),2,IF(AND(Q160&gt;=56,Q160&lt;71),3,IF(AND(Q160&gt;=71,Q160&lt;=100),4,))))</f>
        <v/>
      </c>
      <c r="W160" s="99">
        <f>IF(AND(R160&gt;0,R160&lt;36),1,IF(AND(R160&gt;=36,R160&lt;51),2,IF(AND(R160&gt;=51,R160&lt;66),3,IF(AND(R160&gt;=66,R160&lt;=100),4,))))</f>
        <v/>
      </c>
      <c r="X160" s="100">
        <f>IF(AND(S160&gt;0,S160&lt;37),1,IF(AND(S160&gt;=37,S160&lt;58),2,IF(AND(S160&gt;=58,S160&lt;71),3,IF(AND(S160&gt;=71,S160&lt;=100),4,))))</f>
        <v/>
      </c>
      <c r="Y160" s="101">
        <f>IF(SUM(AC160:AG160)=0, "", ROUND(((AC160*3+AD160*3+AE160*3+AF160*3+AG160*1)/13)*5,0))</f>
        <v/>
      </c>
      <c r="Z160" s="99">
        <f>IF(OR($C160="",Y160=""),"",COUNTIFS($C$4:$C$1500,$C160,Y$4:Y$1500,"&gt;"&amp;Y160)+1)</f>
        <v/>
      </c>
      <c r="AA160" s="99">
        <f>IF(OR($C160="",Y160=""),"",IF(AND($C160&gt;=1001,$C160&lt;=1005),COUNTIFS($C$4:$C$1500,"&gt;=1001",$C$4:$C$1500,"&lt;=1005",Y$4:Y$1500,"&gt;"&amp;Y160)+1,IF(AND($C160&gt;=1101,$C160&lt;=1105),COUNTIFS($C$4:$C$1500,"&gt;=1101",$C$4:$C$1500,"&lt;=1105",Y$4:Y$1500,"&gt;"&amp;Y160)+1,IF(AND($C160&gt;=901,$C160&lt;=905),COUNTIFS($C$4:$C$1500,"&gt;=901",$C$4:$C$1500,"&lt;=905",Y$4:Y$1500,"&gt;"&amp;Y160)+1,IF(AND($C160&gt;=801,$C160&lt;=805),COUNTIFS($C$4:$C$1500,"&gt;=801",$C$4:$C$1500,"&lt;=805",Y$4:Y$1500,"&gt;"&amp;Y160)+1,IF(AND($C160&gt;=701,$C160&lt;=705),COUNTIFS($C$4:$C$1500,"&gt;=701",$C$4:$C$1500,"&lt;=705",Y$4:Y$1500,"&gt;"&amp;Y160)+1,IF(AND($C160&gt;=601,$C160&lt;=606),COUNTIFS($C$4:$C$1500,"&gt;=601",$C$4:$C$1500,"&lt;=606",Y$4:Y$1500,"&gt;"&amp;Y160)+1,"")))))))</f>
        <v/>
      </c>
      <c r="AB160" s="99">
        <f>IF(OR($C160="",Y160=""),"",IF(OR(AND($C160&gt;=1001,$C160&lt;=1005),AND($C160&gt;=1101,$C160&lt;=1105)),COUNTIFS($C$4:$C$1500,"&gt;=1001",$C$4:$C$1500,"&lt;=1005",Y$4:Y$1500,"&gt;"&amp;Y160)+COUNTIFS($C$4:$C$1500,"&gt;=1101",$C$4:$C$1500,"&lt;=1105",Y$4:Y$1500,"&gt;"&amp;Y160)+1,""))</f>
        <v/>
      </c>
      <c r="AC160" s="94" t="n">
        <v>55</v>
      </c>
      <c r="AD160" s="94" t="n">
        <v>58.75</v>
      </c>
      <c r="AE160" s="94" t="n">
        <v>47</v>
      </c>
      <c r="AF160" s="94" t="n">
        <v>68.75</v>
      </c>
      <c r="AG160" s="94" t="n">
        <v>55</v>
      </c>
      <c r="AH160" s="99">
        <f>IF(AND(AC160&gt;0,AC160&lt;36),1,IF(AND(AC160&gt;=36,AC160&lt;51),2,IF(AND(AC160&gt;=51,AC160&lt;71),3,IF(AND(AC160&gt;=71,AC160&lt;=100),4,))))</f>
        <v/>
      </c>
      <c r="AI160" s="99">
        <f>IF(AND(AD160&gt;0,AD160&lt;41),1,IF(AND(AD160&gt;=41,AD160&lt;56),2,IF(AND(AD160&gt;=56,AD160&lt;71),3,IF(AND(AD160&gt;=71,AD160&lt;=100),4,))))</f>
        <v/>
      </c>
      <c r="AJ160" s="99">
        <f>IF(AND(AE160&gt;0,AE160&lt;41),1,IF(AND(AE160&gt;=41,AE160&lt;56),2,IF(AND(AE160&gt;=56,AE160&lt;71),3,IF(AND(AE160&gt;=71,AE160&lt;=100),4,))))</f>
        <v/>
      </c>
      <c r="AK160" s="99">
        <f>IF(AND(AF160&gt;0,AF160&lt;36),1,IF(AND(AF160&gt;=36,AF160&lt;51),2,IF(AND(AF160&gt;=51,AF160&lt;66),3,IF(AND(AF160&gt;=66,AF160&lt;=100),4,))))</f>
        <v/>
      </c>
      <c r="AL160" s="100">
        <f>IF(AND(AG160&gt;0,AG160&lt;37),1,IF(AND(AG160&gt;=37,AG160&lt;58),2,IF(AND(AG160&gt;=58,AG160&lt;71),3,IF(AND(AG160&gt;=71,AG160&lt;=100),4,))))</f>
        <v/>
      </c>
      <c r="AM160" s="101">
        <f>IF((Y160&lt;&gt;"")*(K160&lt;&gt;""),Y160-K160,"")</f>
        <v/>
      </c>
      <c r="AN160" s="99">
        <f>IF((Z160&lt;&gt;"")*(L160&lt;&gt;""),Z160-L160,"")</f>
        <v/>
      </c>
      <c r="AO160" s="99">
        <f>IF((AA160&lt;&gt;"")*(M160&lt;&gt;""),AA160-M160,"")</f>
        <v/>
      </c>
      <c r="AP160" s="99">
        <f>IF((AB160&lt;&gt;"")*(N160&lt;&gt;""),AB160-N160,"")</f>
        <v/>
      </c>
      <c r="AQ160" s="94">
        <f>IF((AC160&lt;&gt;"")*(O160&lt;&gt;""),AC160-O160,"")</f>
        <v/>
      </c>
      <c r="AR160" s="94">
        <f>IF((AD160&lt;&gt;"")*(P160&lt;&gt;""),AD160-P160,"")</f>
        <v/>
      </c>
      <c r="AS160" s="94">
        <f>IF((AE160&lt;&gt;"")*(Q160&lt;&gt;""),AE160-Q160,"")</f>
        <v/>
      </c>
      <c r="AT160" s="94">
        <f>IF((AF160&lt;&gt;"")*(R160&lt;&gt;""),AF160-R160,"")</f>
        <v/>
      </c>
      <c r="AU160" s="94">
        <f>IF((AG160&lt;&gt;"")*(S160&lt;&gt;""),AG160-S160,"")</f>
        <v/>
      </c>
      <c r="AV160" s="99">
        <f>IF((AH160&lt;&gt;"")*(T160&lt;&gt;""),AH160-T160,"")</f>
        <v/>
      </c>
      <c r="AW160" s="99">
        <f>IF((AI160&lt;&gt;"")*(U160&lt;&gt;""),AI160-U160,"")</f>
        <v/>
      </c>
      <c r="AX160" s="99">
        <f>IF((AJ160&lt;&gt;"")*(V160&lt;&gt;""),AJ160-V160,"")</f>
        <v/>
      </c>
      <c r="AY160" s="99">
        <f>IF((AK160&lt;&gt;"")*(W160&lt;&gt;""),AK160-W160,"")</f>
        <v/>
      </c>
      <c r="AZ160" s="102">
        <f>IF((AL160&lt;&gt;"")*(X160&lt;&gt;""),AL160-X160,"")</f>
        <v/>
      </c>
      <c r="BA160" s="50">
        <f>IFERROR(__xludf.dummyfunction("AI(""Actúa como un tutor académico y dirígete personalmente al estudiante "" &amp; I160 &amp; "" "" &amp; J160 &amp; "" "" &amp; G160 &amp; "" "" &amp; H160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AM160 &amp; ""'. Diferencias por área: Matemáticas ("" &amp; AQ160 &amp; ""), Ciencias Natura"&amp;"les ("" &amp; AR160 &amp; ""), Sociales ("" &amp; AS160 &amp; ""), Lectura Crítica ("" &amp; AT160 &amp; "") e Inglés ("" &amp; AU160 &amp; ""). Variación en posición: grupo ("" &amp; AN160 &amp; ""), grado ("" &amp; AO160 &amp; "") y media ("" &amp; AP160 &amp; ""). Puntajes Primer Simulacro: Global "" &amp; K160 &amp; "", Mat "" &amp; "&amp;"O4 &amp; "", Cien "" &amp; P160 &amp; "", Soc "" &amp; Q160 &amp; "", Lec "" &amp; R160 &amp; "", Ing "" &amp; S160 &amp; "". Puntajes Segundo Simulacro: Global "" &amp; Y160 &amp; "", Mat "" &amp; AC160 &amp; "", Cien "" &amp; AD160 &amp; "", Soc "" &amp; AE160 &amp; "", Lec "" &amp; AF160 &amp; "", Ing "" &amp; AG160 &amp; "". Escribe un mensaje motivador"&amp;" y breve (máximo 4 líneas)."")
"),"=AI(""Actúa como un tutor académico y dirígete personalmente al estudiante "" &amp; I160 &amp; "" "" &amp; J160 &amp; "" "" &amp; G160 &amp; "" "" &amp; H160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AM160 &amp; ""'. Diferencias por área: Matemáticas ("" &amp; AQ160 &amp; ""), Ciencias Natur"&amp;"ales ("" &amp; AR160 &amp; ""), Sociales ("" &amp; AS160 &amp; ""), Lectura Crítica ("" &amp; AT160 &amp; "") e Inglés ("" &amp; AU160 &amp; ""). Variación en posición: grupo ("" &amp; AN160 &amp; ""), grado ("" &amp; AO160 &amp; "") y media ("" &amp; AP160 &amp; ""). Puntajes Primer Simulacro: Global "" &amp; K160 &amp; "", Mat "" &amp;"&amp;" O160 &amp; "", Cien "" &amp; P160 &amp; "", Soc "" &amp; Q160 &amp; "", Lec "" &amp; R160 &amp; "", Ing "" &amp; S160 &amp; "". Puntajes Segundo Simulacro: Global "" &amp; Y160 &amp; "", Mat "" &amp; AC160 &amp; "", Cien "" &amp; AD160 &amp; "", Soc "" &amp; AE160 &amp; "", Lec "" &amp; AF160 &amp; "", Ing "" &amp; AG160 &amp; "". Escribe un mensaje motivado"&amp;"r y breve (máximo 4 líneas)."")
")</f>
        <v/>
      </c>
    </row>
    <row r="161" ht="15.75" customHeight="1" s="42">
      <c r="A161" s="93" t="n"/>
      <c r="B161" s="94" t="inlineStr">
        <is>
          <t>Bachillerato</t>
        </is>
      </c>
      <c r="C161" s="94" t="n">
        <v>605</v>
      </c>
      <c r="D161" s="94" t="n"/>
      <c r="E161" s="95" t="n"/>
      <c r="F161" s="96">
        <f>TRIM(G161&amp;" "&amp;H161&amp;" "&amp;I161&amp;" "&amp;J161)</f>
        <v/>
      </c>
      <c r="G161" s="94" t="inlineStr">
        <is>
          <t>Galindo</t>
        </is>
      </c>
      <c r="H161" s="94" t="inlineStr">
        <is>
          <t>Cano</t>
        </is>
      </c>
      <c r="I161" s="94" t="inlineStr">
        <is>
          <t>Luis</t>
        </is>
      </c>
      <c r="J161" s="97" t="inlineStr">
        <is>
          <t>Fernando</t>
        </is>
      </c>
      <c r="K161" s="98">
        <f>IF(SUM(O161:S161)=0, "", ROUND(((O161*3+P161*3+Q161*3+R161*3+S161*1)/13)*5,0))</f>
        <v/>
      </c>
      <c r="L161" s="99">
        <f>IF(OR($C161="",K161=""),"",COUNTIFS($C$4:$C$1500,$C161,K$4:K$1500,"&gt;"&amp;K161)+1)</f>
        <v/>
      </c>
      <c r="M161" s="99">
        <f>IF(OR($C161="",K161=""),"",IF(AND($C161&gt;=1001,$C161&lt;=1005),COUNTIFS($C$4:$C$1500,"&gt;=1001",$C$4:$C$1500,"&lt;=1005",K$4:K$1500,"&gt;"&amp;K161)+1,IF(AND($C161&gt;=1101,$C161&lt;=1105),COUNTIFS($C$4:$C$1500,"&gt;=1101",$C$4:$C$1500,"&lt;=1105",K$4:K$1500,"&gt;"&amp;K161)+1,IF(AND($C161&gt;=901,$C161&lt;=905),COUNTIFS($C$4:$C$1500,"&gt;=901",$C$4:$C$1500,"&lt;=905",K$4:K$1500,"&gt;"&amp;K161)+1,IF(AND($C161&gt;=801,$C161&lt;=805),COUNTIFS($C$4:$C$1500,"&gt;=801",$C$4:$C$1500,"&lt;=805",K$4:K$1500,"&gt;"&amp;K161)+1,IF(AND($C161&gt;=701,$C161&lt;=705),COUNTIFS($C$4:$C$1500,"&gt;=701",$C$4:$C$1500,"&lt;=705",K$4:K$1500,"&gt;"&amp;K161)+1,IF(AND($C161&gt;=601,$C161&lt;=606),COUNTIFS($C$4:$C$1500,"&gt;=601",$C$4:$C$1500,"&lt;=606",K$4:K$1500,"&gt;"&amp;K161)+1,"")))))))</f>
        <v/>
      </c>
      <c r="N161" s="99">
        <f>IF(OR($C161="",K161=""),"",IF(OR(AND($C161&gt;=1001,$C161&lt;=1005),AND($C161&gt;=1101,$C161&lt;=1105)),COUNTIFS($C$4:$C$1500,"&gt;=1001",$C$4:$C$1500,"&lt;=1005",K$4:K$1500,"&gt;"&amp;K161)+COUNTIFS($C$4:$C$1500,"&gt;=1101",$C$4:$C$1500,"&lt;=1105",K$4:K$1500,"&gt;"&amp;K161)+1,""))</f>
        <v/>
      </c>
      <c r="O161" s="94" t="n">
        <v>39</v>
      </c>
      <c r="P161" s="94" t="n">
        <v>46</v>
      </c>
      <c r="Q161" s="94" t="n">
        <v>39</v>
      </c>
      <c r="R161" s="94" t="n">
        <v>31</v>
      </c>
      <c r="S161" s="94" t="n">
        <v>71</v>
      </c>
      <c r="T161" s="99">
        <f>IF(AND(O161&gt;0,O161&lt;36),1,IF(AND(O161&gt;=36,O161&lt;51),2,IF(AND(O161&gt;=51,O161&lt;71),3,IF(AND(O161&gt;=71,O161&lt;=100),4,))))</f>
        <v/>
      </c>
      <c r="U161" s="99">
        <f>IF(AND(P161&gt;0,P161&lt;41),1,IF(AND(P161&gt;=41,P161&lt;56),2,IF(AND(P161&gt;=56,P161&lt;71),3,IF(AND(P161&gt;=71,P161&lt;=100),4,))))</f>
        <v/>
      </c>
      <c r="V161" s="99">
        <f>IF(AND(Q161&gt;0,Q161&lt;41),1,IF(AND(Q161&gt;=41,Q161&lt;56),2,IF(AND(Q161&gt;=56,Q161&lt;71),3,IF(AND(Q161&gt;=71,Q161&lt;=100),4,))))</f>
        <v/>
      </c>
      <c r="W161" s="99">
        <f>IF(AND(R161&gt;0,R161&lt;36),1,IF(AND(R161&gt;=36,R161&lt;51),2,IF(AND(R161&gt;=51,R161&lt;66),3,IF(AND(R161&gt;=66,R161&lt;=100),4,))))</f>
        <v/>
      </c>
      <c r="X161" s="100">
        <f>IF(AND(S161&gt;0,S161&lt;37),1,IF(AND(S161&gt;=37,S161&lt;58),2,IF(AND(S161&gt;=58,S161&lt;71),3,IF(AND(S161&gt;=71,S161&lt;=100),4,))))</f>
        <v/>
      </c>
      <c r="Y161" s="101">
        <f>IF(SUM(AC161:AG161)=0, "", ROUND(((AC161*3+AD161*3+AE161*3+AF161*3+AG161*1)/13)*5,0))</f>
        <v/>
      </c>
      <c r="Z161" s="99">
        <f>IF(OR($C161="",Y161=""),"",COUNTIFS($C$4:$C$1500,$C161,Y$4:Y$1500,"&gt;"&amp;Y161)+1)</f>
        <v/>
      </c>
      <c r="AA161" s="99">
        <f>IF(OR($C161="",Y161=""),"",IF(AND($C161&gt;=1001,$C161&lt;=1005),COUNTIFS($C$4:$C$1500,"&gt;=1001",$C$4:$C$1500,"&lt;=1005",Y$4:Y$1500,"&gt;"&amp;Y161)+1,IF(AND($C161&gt;=1101,$C161&lt;=1105),COUNTIFS($C$4:$C$1500,"&gt;=1101",$C$4:$C$1500,"&lt;=1105",Y$4:Y$1500,"&gt;"&amp;Y161)+1,IF(AND($C161&gt;=901,$C161&lt;=905),COUNTIFS($C$4:$C$1500,"&gt;=901",$C$4:$C$1500,"&lt;=905",Y$4:Y$1500,"&gt;"&amp;Y161)+1,IF(AND($C161&gt;=801,$C161&lt;=805),COUNTIFS($C$4:$C$1500,"&gt;=801",$C$4:$C$1500,"&lt;=805",Y$4:Y$1500,"&gt;"&amp;Y161)+1,IF(AND($C161&gt;=701,$C161&lt;=705),COUNTIFS($C$4:$C$1500,"&gt;=701",$C$4:$C$1500,"&lt;=705",Y$4:Y$1500,"&gt;"&amp;Y161)+1,IF(AND($C161&gt;=601,$C161&lt;=606),COUNTIFS($C$4:$C$1500,"&gt;=601",$C$4:$C$1500,"&lt;=606",Y$4:Y$1500,"&gt;"&amp;Y161)+1,"")))))))</f>
        <v/>
      </c>
      <c r="AB161" s="99">
        <f>IF(OR($C161="",Y161=""),"",IF(OR(AND($C161&gt;=1001,$C161&lt;=1005),AND($C161&gt;=1101,$C161&lt;=1105)),COUNTIFS($C$4:$C$1500,"&gt;=1001",$C$4:$C$1500,"&lt;=1005",Y$4:Y$1500,"&gt;"&amp;Y161)+COUNTIFS($C$4:$C$1500,"&gt;=1101",$C$4:$C$1500,"&lt;=1105",Y$4:Y$1500,"&gt;"&amp;Y161)+1,""))</f>
        <v/>
      </c>
      <c r="AC161" s="94" t="n">
        <v>65</v>
      </c>
      <c r="AD161" s="94" t="n">
        <v>74.29000000000001</v>
      </c>
      <c r="AE161" s="94" t="n">
        <v>47</v>
      </c>
      <c r="AF161" s="94" t="n">
        <v>50.42</v>
      </c>
      <c r="AG161" s="94" t="n">
        <v>68.75</v>
      </c>
      <c r="AH161" s="99">
        <f>IF(AND(AC161&gt;0,AC161&lt;36),1,IF(AND(AC161&gt;=36,AC161&lt;51),2,IF(AND(AC161&gt;=51,AC161&lt;71),3,IF(AND(AC161&gt;=71,AC161&lt;=100),4,))))</f>
        <v/>
      </c>
      <c r="AI161" s="99">
        <f>IF(AND(AD161&gt;0,AD161&lt;41),1,IF(AND(AD161&gt;=41,AD161&lt;56),2,IF(AND(AD161&gt;=56,AD161&lt;71),3,IF(AND(AD161&gt;=71,AD161&lt;=100),4,))))</f>
        <v/>
      </c>
      <c r="AJ161" s="99">
        <f>IF(AND(AE161&gt;0,AE161&lt;41),1,IF(AND(AE161&gt;=41,AE161&lt;56),2,IF(AND(AE161&gt;=56,AE161&lt;71),3,IF(AND(AE161&gt;=71,AE161&lt;=100),4,))))</f>
        <v/>
      </c>
      <c r="AK161" s="99">
        <f>IF(AND(AF161&gt;0,AF161&lt;36),1,IF(AND(AF161&gt;=36,AF161&lt;51),2,IF(AND(AF161&gt;=51,AF161&lt;66),3,IF(AND(AF161&gt;=66,AF161&lt;=100),4,))))</f>
        <v/>
      </c>
      <c r="AL161" s="100">
        <f>IF(AND(AG161&gt;0,AG161&lt;37),1,IF(AND(AG161&gt;=37,AG161&lt;58),2,IF(AND(AG161&gt;=58,AG161&lt;71),3,IF(AND(AG161&gt;=71,AG161&lt;=100),4,))))</f>
        <v/>
      </c>
      <c r="AM161" s="101">
        <f>IF((Y161&lt;&gt;"")*(K161&lt;&gt;""),Y161-K161,"")</f>
        <v/>
      </c>
      <c r="AN161" s="99">
        <f>IF((Z161&lt;&gt;"")*(L161&lt;&gt;""),Z161-L161,"")</f>
        <v/>
      </c>
      <c r="AO161" s="99">
        <f>IF((AA161&lt;&gt;"")*(M161&lt;&gt;""),AA161-M161,"")</f>
        <v/>
      </c>
      <c r="AP161" s="99">
        <f>IF((AB161&lt;&gt;"")*(N161&lt;&gt;""),AB161-N161,"")</f>
        <v/>
      </c>
      <c r="AQ161" s="94">
        <f>IF((AC161&lt;&gt;"")*(O161&lt;&gt;""),AC161-O161,"")</f>
        <v/>
      </c>
      <c r="AR161" s="94">
        <f>IF((AD161&lt;&gt;"")*(P161&lt;&gt;""),AD161-P161,"")</f>
        <v/>
      </c>
      <c r="AS161" s="94">
        <f>IF((AE161&lt;&gt;"")*(Q161&lt;&gt;""),AE161-Q161,"")</f>
        <v/>
      </c>
      <c r="AT161" s="94">
        <f>IF((AF161&lt;&gt;"")*(R161&lt;&gt;""),AF161-R161,"")</f>
        <v/>
      </c>
      <c r="AU161" s="94">
        <f>IF((AG161&lt;&gt;"")*(S161&lt;&gt;""),AG161-S161,"")</f>
        <v/>
      </c>
      <c r="AV161" s="99">
        <f>IF((AH161&lt;&gt;"")*(T161&lt;&gt;""),AH161-T161,"")</f>
        <v/>
      </c>
      <c r="AW161" s="99">
        <f>IF((AI161&lt;&gt;"")*(U161&lt;&gt;""),AI161-U161,"")</f>
        <v/>
      </c>
      <c r="AX161" s="99">
        <f>IF((AJ161&lt;&gt;"")*(V161&lt;&gt;""),AJ161-V161,"")</f>
        <v/>
      </c>
      <c r="AY161" s="99">
        <f>IF((AK161&lt;&gt;"")*(W161&lt;&gt;""),AK161-W161,"")</f>
        <v/>
      </c>
      <c r="AZ161" s="102">
        <f>IF((AL161&lt;&gt;"")*(X161&lt;&gt;""),AL161-X161,"")</f>
        <v/>
      </c>
      <c r="BA161" s="50">
        <f>IFERROR(__xludf.dummyfunction("AI(""Actúa como un tutor académico y dirígete personalmente al estudiante "" &amp; I161 &amp; "" "" &amp; J161 &amp; "" "" &amp; G161 &amp; "" "" &amp; H161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AM161 &amp; ""'. Diferencias por área: Matemáticas ("" &amp; AQ161 &amp; ""), Ciencias Natura"&amp;"les ("" &amp; AR161 &amp; ""), Sociales ("" &amp; AS161 &amp; ""), Lectura Crítica ("" &amp; AT161 &amp; "") e Inglés ("" &amp; AU161 &amp; ""). Variación en posición: grupo ("" &amp; AN161 &amp; ""), grado ("" &amp; AO161 &amp; "") y media ("" &amp; AP161 &amp; ""). Puntajes Primer Simulacro: Global "" &amp; K161 &amp; "", Mat "" &amp; "&amp;"O4 &amp; "", Cien "" &amp; P161 &amp; "", Soc "" &amp; Q161 &amp; "", Lec "" &amp; R161 &amp; "", Ing "" &amp; S161 &amp; "". Puntajes Segundo Simulacro: Global "" &amp; Y161 &amp; "", Mat "" &amp; AC161 &amp; "", Cien "" &amp; AD161 &amp; "", Soc "" &amp; AE161 &amp; "", Lec "" &amp; AF161 &amp; "", Ing "" &amp; AG161 &amp; "". Escribe un mensaje motivador"&amp;" y breve (máximo 4 líneas)."")
"),"=AI(""Actúa como un tutor académico y dirígete personalmente al estudiante "" &amp; I161 &amp; "" "" &amp; J161 &amp; "" "" &amp; G161 &amp; "" "" &amp; H161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AM161 &amp; ""'. Diferencias por área: Matemáticas ("" &amp; AQ161 &amp; ""), Ciencias Natur"&amp;"ales ("" &amp; AR161 &amp; ""), Sociales ("" &amp; AS161 &amp; ""), Lectura Crítica ("" &amp; AT161 &amp; "") e Inglés ("" &amp; AU161 &amp; ""). Variación en posición: grupo ("" &amp; AN161 &amp; ""), grado ("" &amp; AO161 &amp; "") y media ("" &amp; AP161 &amp; ""). Puntajes Primer Simulacro: Global "" &amp; K161 &amp; "", Mat "" &amp;"&amp;" O161 &amp; "", Cien "" &amp; P161 &amp; "", Soc "" &amp; Q161 &amp; "", Lec "" &amp; R161 &amp; "", Ing "" &amp; S161 &amp; "". Puntajes Segundo Simulacro: Global "" &amp; Y161 &amp; "", Mat "" &amp; AC161 &amp; "", Cien "" &amp; AD161 &amp; "", Soc "" &amp; AE161 &amp; "", Lec "" &amp; AF161 &amp; "", Ing "" &amp; AG161 &amp; "". Escribe un mensaje motivado"&amp;"r y breve (máximo 4 líneas)."")
")</f>
        <v/>
      </c>
    </row>
    <row r="162" ht="15.75" customHeight="1" s="42">
      <c r="A162" s="93" t="n"/>
      <c r="B162" s="94" t="inlineStr">
        <is>
          <t>Bachillerato</t>
        </is>
      </c>
      <c r="C162" s="94" t="n">
        <v>605</v>
      </c>
      <c r="D162" s="94" t="n"/>
      <c r="E162" s="95" t="n"/>
      <c r="F162" s="96">
        <f>TRIM(G162&amp;" "&amp;H162&amp;" "&amp;I162&amp;" "&amp;J162)</f>
        <v/>
      </c>
      <c r="G162" s="94" t="inlineStr">
        <is>
          <t>Guisao</t>
        </is>
      </c>
      <c r="H162" s="94" t="inlineStr">
        <is>
          <t>Suarez</t>
        </is>
      </c>
      <c r="I162" s="94" t="inlineStr">
        <is>
          <t>Luis</t>
        </is>
      </c>
      <c r="J162" s="97" t="inlineStr">
        <is>
          <t>Stiven</t>
        </is>
      </c>
      <c r="K162" s="98">
        <f>IF(SUM(O162:S162)=0, "", ROUND(((O162*3+P162*3+Q162*3+R162*3+S162*1)/13)*5,0))</f>
        <v/>
      </c>
      <c r="L162" s="99">
        <f>IF(OR($C162="",K162=""),"",COUNTIFS($C$4:$C$1500,$C162,K$4:K$1500,"&gt;"&amp;K162)+1)</f>
        <v/>
      </c>
      <c r="M162" s="99">
        <f>IF(OR($C162="",K162=""),"",IF(AND($C162&gt;=1001,$C162&lt;=1005),COUNTIFS($C$4:$C$1500,"&gt;=1001",$C$4:$C$1500,"&lt;=1005",K$4:K$1500,"&gt;"&amp;K162)+1,IF(AND($C162&gt;=1101,$C162&lt;=1105),COUNTIFS($C$4:$C$1500,"&gt;=1101",$C$4:$C$1500,"&lt;=1105",K$4:K$1500,"&gt;"&amp;K162)+1,IF(AND($C162&gt;=901,$C162&lt;=905),COUNTIFS($C$4:$C$1500,"&gt;=901",$C$4:$C$1500,"&lt;=905",K$4:K$1500,"&gt;"&amp;K162)+1,IF(AND($C162&gt;=801,$C162&lt;=805),COUNTIFS($C$4:$C$1500,"&gt;=801",$C$4:$C$1500,"&lt;=805",K$4:K$1500,"&gt;"&amp;K162)+1,IF(AND($C162&gt;=701,$C162&lt;=705),COUNTIFS($C$4:$C$1500,"&gt;=701",$C$4:$C$1500,"&lt;=705",K$4:K$1500,"&gt;"&amp;K162)+1,IF(AND($C162&gt;=601,$C162&lt;=606),COUNTIFS($C$4:$C$1500,"&gt;=601",$C$4:$C$1500,"&lt;=606",K$4:K$1500,"&gt;"&amp;K162)+1,"")))))))</f>
        <v/>
      </c>
      <c r="N162" s="99">
        <f>IF(OR($C162="",K162=""),"",IF(OR(AND($C162&gt;=1001,$C162&lt;=1005),AND($C162&gt;=1101,$C162&lt;=1105)),COUNTIFS($C$4:$C$1500,"&gt;=1001",$C$4:$C$1500,"&lt;=1005",K$4:K$1500,"&gt;"&amp;K162)+COUNTIFS($C$4:$C$1500,"&gt;=1101",$C$4:$C$1500,"&lt;=1105",K$4:K$1500,"&gt;"&amp;K162)+1,""))</f>
        <v/>
      </c>
      <c r="O162" s="94" t="n">
        <v>31.26</v>
      </c>
      <c r="P162" s="94" t="n">
        <v>80.39</v>
      </c>
      <c r="Q162" s="94" t="n">
        <v>44.96</v>
      </c>
      <c r="R162" s="94" t="n">
        <v>52.71</v>
      </c>
      <c r="S162" s="94" t="n">
        <v>59.58</v>
      </c>
      <c r="T162" s="99">
        <f>IF(AND(O162&gt;0,O162&lt;36),1,IF(AND(O162&gt;=36,O162&lt;51),2,IF(AND(O162&gt;=51,O162&lt;71),3,IF(AND(O162&gt;=71,O162&lt;=100),4,))))</f>
        <v/>
      </c>
      <c r="U162" s="99">
        <f>IF(AND(P162&gt;0,P162&lt;41),1,IF(AND(P162&gt;=41,P162&lt;56),2,IF(AND(P162&gt;=56,P162&lt;71),3,IF(AND(P162&gt;=71,P162&lt;=100),4,))))</f>
        <v/>
      </c>
      <c r="V162" s="99">
        <f>IF(AND(Q162&gt;0,Q162&lt;41),1,IF(AND(Q162&gt;=41,Q162&lt;56),2,IF(AND(Q162&gt;=56,Q162&lt;71),3,IF(AND(Q162&gt;=71,Q162&lt;=100),4,))))</f>
        <v/>
      </c>
      <c r="W162" s="99">
        <f>IF(AND(R162&gt;0,R162&lt;36),1,IF(AND(R162&gt;=36,R162&lt;51),2,IF(AND(R162&gt;=51,R162&lt;66),3,IF(AND(R162&gt;=66,R162&lt;=100),4,))))</f>
        <v/>
      </c>
      <c r="X162" s="100">
        <f>IF(AND(S162&gt;0,S162&lt;37),1,IF(AND(S162&gt;=37,S162&lt;58),2,IF(AND(S162&gt;=58,S162&lt;71),3,IF(AND(S162&gt;=71,S162&lt;=100),4,))))</f>
        <v/>
      </c>
      <c r="Y162" s="101">
        <f>IF(SUM(AC162:AG162)=0, "", ROUND(((AC162*3+AD162*3+AE162*3+AF162*3+AG162*1)/13)*5,0))</f>
        <v/>
      </c>
      <c r="Z162" s="99">
        <f>IF(OR($C162="",Y162=""),"",COUNTIFS($C$4:$C$1500,$C162,Y$4:Y$1500,"&gt;"&amp;Y162)+1)</f>
        <v/>
      </c>
      <c r="AA162" s="99">
        <f>IF(OR($C162="",Y162=""),"",IF(AND($C162&gt;=1001,$C162&lt;=1005),COUNTIFS($C$4:$C$1500,"&gt;=1001",$C$4:$C$1500,"&lt;=1005",Y$4:Y$1500,"&gt;"&amp;Y162)+1,IF(AND($C162&gt;=1101,$C162&lt;=1105),COUNTIFS($C$4:$C$1500,"&gt;=1101",$C$4:$C$1500,"&lt;=1105",Y$4:Y$1500,"&gt;"&amp;Y162)+1,IF(AND($C162&gt;=901,$C162&lt;=905),COUNTIFS($C$4:$C$1500,"&gt;=901",$C$4:$C$1500,"&lt;=905",Y$4:Y$1500,"&gt;"&amp;Y162)+1,IF(AND($C162&gt;=801,$C162&lt;=805),COUNTIFS($C$4:$C$1500,"&gt;=801",$C$4:$C$1500,"&lt;=805",Y$4:Y$1500,"&gt;"&amp;Y162)+1,IF(AND($C162&gt;=701,$C162&lt;=705),COUNTIFS($C$4:$C$1500,"&gt;=701",$C$4:$C$1500,"&lt;=705",Y$4:Y$1500,"&gt;"&amp;Y162)+1,IF(AND($C162&gt;=601,$C162&lt;=606),COUNTIFS($C$4:$C$1500,"&gt;=601",$C$4:$C$1500,"&lt;=606",Y$4:Y$1500,"&gt;"&amp;Y162)+1,"")))))))</f>
        <v/>
      </c>
      <c r="AB162" s="99">
        <f>IF(OR($C162="",Y162=""),"",IF(OR(AND($C162&gt;=1001,$C162&lt;=1005),AND($C162&gt;=1101,$C162&lt;=1105)),COUNTIFS($C$4:$C$1500,"&gt;=1001",$C$4:$C$1500,"&lt;=1005",Y$4:Y$1500,"&gt;"&amp;Y162)+COUNTIFS($C$4:$C$1500,"&gt;=1101",$C$4:$C$1500,"&lt;=1105",Y$4:Y$1500,"&gt;"&amp;Y162)+1,""))</f>
        <v/>
      </c>
      <c r="AC162" s="94" t="n">
        <v>40</v>
      </c>
      <c r="AD162" s="94" t="n">
        <v>47.86</v>
      </c>
      <c r="AE162" s="94" t="n">
        <v>34.5</v>
      </c>
      <c r="AF162" s="94" t="n">
        <v>45.83</v>
      </c>
      <c r="AG162" s="94" t="n">
        <v>41.25</v>
      </c>
      <c r="AH162" s="99">
        <f>IF(AND(AC162&gt;0,AC162&lt;36),1,IF(AND(AC162&gt;=36,AC162&lt;51),2,IF(AND(AC162&gt;=51,AC162&lt;71),3,IF(AND(AC162&gt;=71,AC162&lt;=100),4,))))</f>
        <v/>
      </c>
      <c r="AI162" s="99">
        <f>IF(AND(AD162&gt;0,AD162&lt;41),1,IF(AND(AD162&gt;=41,AD162&lt;56),2,IF(AND(AD162&gt;=56,AD162&lt;71),3,IF(AND(AD162&gt;=71,AD162&lt;=100),4,))))</f>
        <v/>
      </c>
      <c r="AJ162" s="99">
        <f>IF(AND(AE162&gt;0,AE162&lt;41),1,IF(AND(AE162&gt;=41,AE162&lt;56),2,IF(AND(AE162&gt;=56,AE162&lt;71),3,IF(AND(AE162&gt;=71,AE162&lt;=100),4,))))</f>
        <v/>
      </c>
      <c r="AK162" s="99">
        <f>IF(AND(AF162&gt;0,AF162&lt;36),1,IF(AND(AF162&gt;=36,AF162&lt;51),2,IF(AND(AF162&gt;=51,AF162&lt;66),3,IF(AND(AF162&gt;=66,AF162&lt;=100),4,))))</f>
        <v/>
      </c>
      <c r="AL162" s="100">
        <f>IF(AND(AG162&gt;0,AG162&lt;37),1,IF(AND(AG162&gt;=37,AG162&lt;58),2,IF(AND(AG162&gt;=58,AG162&lt;71),3,IF(AND(AG162&gt;=71,AG162&lt;=100),4,))))</f>
        <v/>
      </c>
      <c r="AM162" s="101">
        <f>IF((Y162&lt;&gt;"")*(K162&lt;&gt;""),Y162-K162,"")</f>
        <v/>
      </c>
      <c r="AN162" s="99">
        <f>IF((Z162&lt;&gt;"")*(L162&lt;&gt;""),Z162-L162,"")</f>
        <v/>
      </c>
      <c r="AO162" s="99">
        <f>IF((AA162&lt;&gt;"")*(M162&lt;&gt;""),AA162-M162,"")</f>
        <v/>
      </c>
      <c r="AP162" s="99">
        <f>IF((AB162&lt;&gt;"")*(N162&lt;&gt;""),AB162-N162,"")</f>
        <v/>
      </c>
      <c r="AQ162" s="94">
        <f>IF((AC162&lt;&gt;"")*(O162&lt;&gt;""),AC162-O162,"")</f>
        <v/>
      </c>
      <c r="AR162" s="94">
        <f>IF((AD162&lt;&gt;"")*(P162&lt;&gt;""),AD162-P162,"")</f>
        <v/>
      </c>
      <c r="AS162" s="94">
        <f>IF((AE162&lt;&gt;"")*(Q162&lt;&gt;""),AE162-Q162,"")</f>
        <v/>
      </c>
      <c r="AT162" s="94">
        <f>IF((AF162&lt;&gt;"")*(R162&lt;&gt;""),AF162-R162,"")</f>
        <v/>
      </c>
      <c r="AU162" s="94">
        <f>IF((AG162&lt;&gt;"")*(S162&lt;&gt;""),AG162-S162,"")</f>
        <v/>
      </c>
      <c r="AV162" s="99">
        <f>IF((AH162&lt;&gt;"")*(T162&lt;&gt;""),AH162-T162,"")</f>
        <v/>
      </c>
      <c r="AW162" s="99">
        <f>IF((AI162&lt;&gt;"")*(U162&lt;&gt;""),AI162-U162,"")</f>
        <v/>
      </c>
      <c r="AX162" s="99">
        <f>IF((AJ162&lt;&gt;"")*(V162&lt;&gt;""),AJ162-V162,"")</f>
        <v/>
      </c>
      <c r="AY162" s="99">
        <f>IF((AK162&lt;&gt;"")*(W162&lt;&gt;""),AK162-W162,"")</f>
        <v/>
      </c>
      <c r="AZ162" s="102">
        <f>IF((AL162&lt;&gt;"")*(X162&lt;&gt;""),AL162-X162,"")</f>
        <v/>
      </c>
      <c r="BA162" s="50">
        <f>IFERROR(__xludf.dummyfunction("AI(""Actúa como un tutor académico y dirígete personalmente al estudiante "" &amp; I162 &amp; "" "" &amp; J162 &amp; "" "" &amp; G162 &amp; "" "" &amp; H162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AM162 &amp; ""'. Diferencias por área: Matemáticas ("" &amp; AQ162 &amp; ""), Ciencias Natura"&amp;"les ("" &amp; AR162 &amp; ""), Sociales ("" &amp; AS162 &amp; ""), Lectura Crítica ("" &amp; AT162 &amp; "") e Inglés ("" &amp; AU162 &amp; ""). Variación en posición: grupo ("" &amp; AN162 &amp; ""), grado ("" &amp; AO162 &amp; "") y media ("" &amp; AP162 &amp; ""). Puntajes Primer Simulacro: Global "" &amp; K162 &amp; "", Mat "" &amp; "&amp;"O4 &amp; "", Cien "" &amp; P162 &amp; "", Soc "" &amp; Q162 &amp; "", Lec "" &amp; R162 &amp; "", Ing "" &amp; S162 &amp; "". Puntajes Segundo Simulacro: Global "" &amp; Y162 &amp; "", Mat "" &amp; AC162 &amp; "", Cien "" &amp; AD162 &amp; "", Soc "" &amp; AE162 &amp; "", Lec "" &amp; AF162 &amp; "", Ing "" &amp; AG162 &amp; "". Escribe un mensaje motivador"&amp;" y breve (máximo 4 líneas)."")
"),"=AI(""Actúa como un tutor académico y dirígete personalmente al estudiante "" &amp; I162 &amp; "" "" &amp; J162 &amp; "" "" &amp; G162 &amp; "" "" &amp; H162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AM162 &amp; ""'. Diferencias por área: Matemáticas ("" &amp; AQ162 &amp; ""), Ciencias Natur"&amp;"ales ("" &amp; AR162 &amp; ""), Sociales ("" &amp; AS162 &amp; ""), Lectura Crítica ("" &amp; AT162 &amp; "") e Inglés ("" &amp; AU162 &amp; ""). Variación en posición: grupo ("" &amp; AN162 &amp; ""), grado ("" &amp; AO162 &amp; "") y media ("" &amp; AP162 &amp; ""). Puntajes Primer Simulacro: Global "" &amp; K162 &amp; "", Mat "" &amp;"&amp;" O162 &amp; "", Cien "" &amp; P162 &amp; "", Soc "" &amp; Q162 &amp; "", Lec "" &amp; R162 &amp; "", Ing "" &amp; S162 &amp; "". Puntajes Segundo Simulacro: Global "" &amp; Y162 &amp; "", Mat "" &amp; AC162 &amp; "", Cien "" &amp; AD162 &amp; "", Soc "" &amp; AE162 &amp; "", Lec "" &amp; AF162 &amp; "", Ing "" &amp; AG162 &amp; "". Escribe un mensaje motivado"&amp;"r y breve (máximo 4 líneas)."")
")</f>
        <v/>
      </c>
    </row>
    <row r="163" ht="15.75" customHeight="1" s="42">
      <c r="A163" s="93" t="n"/>
      <c r="B163" s="94" t="inlineStr">
        <is>
          <t>Bachillerato</t>
        </is>
      </c>
      <c r="C163" s="94" t="n">
        <v>605</v>
      </c>
      <c r="D163" s="94" t="n"/>
      <c r="E163" s="95" t="n"/>
      <c r="F163" s="96">
        <f>TRIM(G163&amp;" "&amp;H163&amp;" "&amp;I163&amp;" "&amp;J163)</f>
        <v/>
      </c>
      <c r="G163" s="94" t="inlineStr">
        <is>
          <t>Gutierrez</t>
        </is>
      </c>
      <c r="H163" s="94" t="inlineStr">
        <is>
          <t>Cruz</t>
        </is>
      </c>
      <c r="I163" s="94" t="inlineStr">
        <is>
          <t>Emiliano</t>
        </is>
      </c>
      <c r="J163" s="97" t="n"/>
      <c r="K163" s="98">
        <f>IF(SUM(O163:S163)=0, "", ROUND(((O163*3+P163*3+Q163*3+R163*3+S163*1)/13)*5,0))</f>
        <v/>
      </c>
      <c r="L163" s="99">
        <f>IF(OR($C163="",K163=""),"",COUNTIFS($C$4:$C$1500,$C163,K$4:K$1500,"&gt;"&amp;K163)+1)</f>
        <v/>
      </c>
      <c r="M163" s="99">
        <f>IF(OR($C163="",K163=""),"",IF(AND($C163&gt;=1001,$C163&lt;=1005),COUNTIFS($C$4:$C$1500,"&gt;=1001",$C$4:$C$1500,"&lt;=1005",K$4:K$1500,"&gt;"&amp;K163)+1,IF(AND($C163&gt;=1101,$C163&lt;=1105),COUNTIFS($C$4:$C$1500,"&gt;=1101",$C$4:$C$1500,"&lt;=1105",K$4:K$1500,"&gt;"&amp;K163)+1,IF(AND($C163&gt;=901,$C163&lt;=905),COUNTIFS($C$4:$C$1500,"&gt;=901",$C$4:$C$1500,"&lt;=905",K$4:K$1500,"&gt;"&amp;K163)+1,IF(AND($C163&gt;=801,$C163&lt;=805),COUNTIFS($C$4:$C$1500,"&gt;=801",$C$4:$C$1500,"&lt;=805",K$4:K$1500,"&gt;"&amp;K163)+1,IF(AND($C163&gt;=701,$C163&lt;=705),COUNTIFS($C$4:$C$1500,"&gt;=701",$C$4:$C$1500,"&lt;=705",K$4:K$1500,"&gt;"&amp;K163)+1,IF(AND($C163&gt;=601,$C163&lt;=606),COUNTIFS($C$4:$C$1500,"&gt;=601",$C$4:$C$1500,"&lt;=606",K$4:K$1500,"&gt;"&amp;K163)+1,"")))))))</f>
        <v/>
      </c>
      <c r="N163" s="99">
        <f>IF(OR($C163="",K163=""),"",IF(OR(AND($C163&gt;=1001,$C163&lt;=1005),AND($C163&gt;=1101,$C163&lt;=1105)),COUNTIFS($C$4:$C$1500,"&gt;=1001",$C$4:$C$1500,"&lt;=1005",K$4:K$1500,"&gt;"&amp;K163)+COUNTIFS($C$4:$C$1500,"&gt;=1101",$C$4:$C$1500,"&lt;=1105",K$4:K$1500,"&gt;"&amp;K163)+1,""))</f>
        <v/>
      </c>
      <c r="O163" s="94" t="n">
        <v>53.95</v>
      </c>
      <c r="P163" s="94" t="n">
        <v>76.22</v>
      </c>
      <c r="Q163" s="94" t="n">
        <v>59.66</v>
      </c>
      <c r="R163" s="94" t="n">
        <v>57.5</v>
      </c>
      <c r="S163" s="94" t="n">
        <v>43.33</v>
      </c>
      <c r="T163" s="99">
        <f>IF(AND(O163&gt;0,O163&lt;36),1,IF(AND(O163&gt;=36,O163&lt;51),2,IF(AND(O163&gt;=51,O163&lt;71),3,IF(AND(O163&gt;=71,O163&lt;=100),4,))))</f>
        <v/>
      </c>
      <c r="U163" s="99">
        <f>IF(AND(P163&gt;0,P163&lt;41),1,IF(AND(P163&gt;=41,P163&lt;56),2,IF(AND(P163&gt;=56,P163&lt;71),3,IF(AND(P163&gt;=71,P163&lt;=100),4,))))</f>
        <v/>
      </c>
      <c r="V163" s="99">
        <f>IF(AND(Q163&gt;0,Q163&lt;41),1,IF(AND(Q163&gt;=41,Q163&lt;56),2,IF(AND(Q163&gt;=56,Q163&lt;71),3,IF(AND(Q163&gt;=71,Q163&lt;=100),4,))))</f>
        <v/>
      </c>
      <c r="W163" s="99">
        <f>IF(AND(R163&gt;0,R163&lt;36),1,IF(AND(R163&gt;=36,R163&lt;51),2,IF(AND(R163&gt;=51,R163&lt;66),3,IF(AND(R163&gt;=66,R163&lt;=100),4,))))</f>
        <v/>
      </c>
      <c r="X163" s="100">
        <f>IF(AND(S163&gt;0,S163&lt;37),1,IF(AND(S163&gt;=37,S163&lt;58),2,IF(AND(S163&gt;=58,S163&lt;71),3,IF(AND(S163&gt;=71,S163&lt;=100),4,))))</f>
        <v/>
      </c>
      <c r="Y163" s="101">
        <f>IF(SUM(AC163:AG163)=0, "", ROUND(((AC163*3+AD163*3+AE163*3+AF163*3+AG163*1)/13)*5,0))</f>
        <v/>
      </c>
      <c r="Z163" s="99">
        <f>IF(OR($C163="",Y163=""),"",COUNTIFS($C$4:$C$1500,$C163,Y$4:Y$1500,"&gt;"&amp;Y163)+1)</f>
        <v/>
      </c>
      <c r="AA163" s="99">
        <f>IF(OR($C163="",Y163=""),"",IF(AND($C163&gt;=1001,$C163&lt;=1005),COUNTIFS($C$4:$C$1500,"&gt;=1001",$C$4:$C$1500,"&lt;=1005",Y$4:Y$1500,"&gt;"&amp;Y163)+1,IF(AND($C163&gt;=1101,$C163&lt;=1105),COUNTIFS($C$4:$C$1500,"&gt;=1101",$C$4:$C$1500,"&lt;=1105",Y$4:Y$1500,"&gt;"&amp;Y163)+1,IF(AND($C163&gt;=901,$C163&lt;=905),COUNTIFS($C$4:$C$1500,"&gt;=901",$C$4:$C$1500,"&lt;=905",Y$4:Y$1500,"&gt;"&amp;Y163)+1,IF(AND($C163&gt;=801,$C163&lt;=805),COUNTIFS($C$4:$C$1500,"&gt;=801",$C$4:$C$1500,"&lt;=805",Y$4:Y$1500,"&gt;"&amp;Y163)+1,IF(AND($C163&gt;=701,$C163&lt;=705),COUNTIFS($C$4:$C$1500,"&gt;=701",$C$4:$C$1500,"&lt;=705",Y$4:Y$1500,"&gt;"&amp;Y163)+1,IF(AND($C163&gt;=601,$C163&lt;=606),COUNTIFS($C$4:$C$1500,"&gt;=601",$C$4:$C$1500,"&lt;=606",Y$4:Y$1500,"&gt;"&amp;Y163)+1,"")))))))</f>
        <v/>
      </c>
      <c r="AB163" s="99">
        <f>IF(OR($C163="",Y163=""),"",IF(OR(AND($C163&gt;=1001,$C163&lt;=1005),AND($C163&gt;=1101,$C163&lt;=1105)),COUNTIFS($C$4:$C$1500,"&gt;=1001",$C$4:$C$1500,"&lt;=1005",Y$4:Y$1500,"&gt;"&amp;Y163)+COUNTIFS($C$4:$C$1500,"&gt;=1101",$C$4:$C$1500,"&lt;=1105",Y$4:Y$1500,"&gt;"&amp;Y163)+1,""))</f>
        <v/>
      </c>
      <c r="AC163" s="94" t="n">
        <v>57.5</v>
      </c>
      <c r="AD163" s="94" t="n">
        <v>75.70999999999999</v>
      </c>
      <c r="AE163" s="94" t="n">
        <v>58</v>
      </c>
      <c r="AF163" s="94" t="n">
        <v>59.58</v>
      </c>
      <c r="AG163" s="94" t="n">
        <v>77.92</v>
      </c>
      <c r="AH163" s="99">
        <f>IF(AND(AC163&gt;0,AC163&lt;36),1,IF(AND(AC163&gt;=36,AC163&lt;51),2,IF(AND(AC163&gt;=51,AC163&lt;71),3,IF(AND(AC163&gt;=71,AC163&lt;=100),4,))))</f>
        <v/>
      </c>
      <c r="AI163" s="99">
        <f>IF(AND(AD163&gt;0,AD163&lt;41),1,IF(AND(AD163&gt;=41,AD163&lt;56),2,IF(AND(AD163&gt;=56,AD163&lt;71),3,IF(AND(AD163&gt;=71,AD163&lt;=100),4,))))</f>
        <v/>
      </c>
      <c r="AJ163" s="99">
        <f>IF(AND(AE163&gt;0,AE163&lt;41),1,IF(AND(AE163&gt;=41,AE163&lt;56),2,IF(AND(AE163&gt;=56,AE163&lt;71),3,IF(AND(AE163&gt;=71,AE163&lt;=100),4,))))</f>
        <v/>
      </c>
      <c r="AK163" s="99">
        <f>IF(AND(AF163&gt;0,AF163&lt;36),1,IF(AND(AF163&gt;=36,AF163&lt;51),2,IF(AND(AF163&gt;=51,AF163&lt;66),3,IF(AND(AF163&gt;=66,AF163&lt;=100),4,))))</f>
        <v/>
      </c>
      <c r="AL163" s="100">
        <f>IF(AND(AG163&gt;0,AG163&lt;37),1,IF(AND(AG163&gt;=37,AG163&lt;58),2,IF(AND(AG163&gt;=58,AG163&lt;71),3,IF(AND(AG163&gt;=71,AG163&lt;=100),4,))))</f>
        <v/>
      </c>
      <c r="AM163" s="101">
        <f>IF((Y163&lt;&gt;"")*(K163&lt;&gt;""),Y163-K163,"")</f>
        <v/>
      </c>
      <c r="AN163" s="99">
        <f>IF((Z163&lt;&gt;"")*(L163&lt;&gt;""),Z163-L163,"")</f>
        <v/>
      </c>
      <c r="AO163" s="99">
        <f>IF((AA163&lt;&gt;"")*(M163&lt;&gt;""),AA163-M163,"")</f>
        <v/>
      </c>
      <c r="AP163" s="99">
        <f>IF((AB163&lt;&gt;"")*(N163&lt;&gt;""),AB163-N163,"")</f>
        <v/>
      </c>
      <c r="AQ163" s="94">
        <f>IF((AC163&lt;&gt;"")*(O163&lt;&gt;""),AC163-O163,"")</f>
        <v/>
      </c>
      <c r="AR163" s="94">
        <f>IF((AD163&lt;&gt;"")*(P163&lt;&gt;""),AD163-P163,"")</f>
        <v/>
      </c>
      <c r="AS163" s="94">
        <f>IF((AE163&lt;&gt;"")*(Q163&lt;&gt;""),AE163-Q163,"")</f>
        <v/>
      </c>
      <c r="AT163" s="94">
        <f>IF((AF163&lt;&gt;"")*(R163&lt;&gt;""),AF163-R163,"")</f>
        <v/>
      </c>
      <c r="AU163" s="94">
        <f>IF((AG163&lt;&gt;"")*(S163&lt;&gt;""),AG163-S163,"")</f>
        <v/>
      </c>
      <c r="AV163" s="99">
        <f>IF((AH163&lt;&gt;"")*(T163&lt;&gt;""),AH163-T163,"")</f>
        <v/>
      </c>
      <c r="AW163" s="99">
        <f>IF((AI163&lt;&gt;"")*(U163&lt;&gt;""),AI163-U163,"")</f>
        <v/>
      </c>
      <c r="AX163" s="99">
        <f>IF((AJ163&lt;&gt;"")*(V163&lt;&gt;""),AJ163-V163,"")</f>
        <v/>
      </c>
      <c r="AY163" s="99">
        <f>IF((AK163&lt;&gt;"")*(W163&lt;&gt;""),AK163-W163,"")</f>
        <v/>
      </c>
      <c r="AZ163" s="102">
        <f>IF((AL163&lt;&gt;"")*(X163&lt;&gt;""),AL163-X163,"")</f>
        <v/>
      </c>
      <c r="BA163" s="50">
        <f>IFERROR(__xludf.dummyfunction("AI(""Actúa como un tutor académico y dirígete personalmente al estudiante "" &amp; I163 &amp; "" "" &amp; J163 &amp; "" "" &amp; G163 &amp; "" "" &amp; H163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AM163 &amp; ""'. Diferencias por área: Matemáticas ("" &amp; AQ163 &amp; ""), Ciencias Natura"&amp;"les ("" &amp; AR163 &amp; ""), Sociales ("" &amp; AS163 &amp; ""), Lectura Crítica ("" &amp; AT163 &amp; "") e Inglés ("" &amp; AU163 &amp; ""). Variación en posición: grupo ("" &amp; AN163 &amp; ""), grado ("" &amp; AO163 &amp; "") y media ("" &amp; AP163 &amp; ""). Puntajes Primer Simulacro: Global "" &amp; K163 &amp; "", Mat "" &amp; "&amp;"O4 &amp; "", Cien "" &amp; P163 &amp; "", Soc "" &amp; Q163 &amp; "", Lec "" &amp; R163 &amp; "", Ing "" &amp; S163 &amp; "". Puntajes Segundo Simulacro: Global "" &amp; Y163 &amp; "", Mat "" &amp; AC163 &amp; "", Cien "" &amp; AD163 &amp; "", Soc "" &amp; AE163 &amp; "", Lec "" &amp; AF163 &amp; "", Ing "" &amp; AG163 &amp; "". Escribe un mensaje motivador"&amp;" y breve (máximo 4 líneas)."")
"),"=AI(""Actúa como un tutor académico y dirígete personalmente al estudiante "" &amp; I163 &amp; "" "" &amp; J163 &amp; "" "" &amp; G163 &amp; "" "" &amp; H163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AM163 &amp; ""'. Diferencias por área: Matemáticas ("" &amp; AQ163 &amp; ""), Ciencias Natur"&amp;"ales ("" &amp; AR163 &amp; ""), Sociales ("" &amp; AS163 &amp; ""), Lectura Crítica ("" &amp; AT163 &amp; "") e Inglés ("" &amp; AU163 &amp; ""). Variación en posición: grupo ("" &amp; AN163 &amp; ""), grado ("" &amp; AO163 &amp; "") y media ("" &amp; AP163 &amp; ""). Puntajes Primer Simulacro: Global "" &amp; K163 &amp; "", Mat "" &amp;"&amp;" O163 &amp; "", Cien "" &amp; P163 &amp; "", Soc "" &amp; Q163 &amp; "", Lec "" &amp; R163 &amp; "", Ing "" &amp; S163 &amp; "". Puntajes Segundo Simulacro: Global "" &amp; Y163 &amp; "", Mat "" &amp; AC163 &amp; "", Cien "" &amp; AD163 &amp; "", Soc "" &amp; AE163 &amp; "", Lec "" &amp; AF163 &amp; "", Ing "" &amp; AG163 &amp; "". Escribe un mensaje motivado"&amp;"r y breve (máximo 4 líneas)."")
")</f>
        <v/>
      </c>
    </row>
    <row r="164" ht="15.75" customHeight="1" s="42">
      <c r="A164" s="93" t="n"/>
      <c r="B164" s="94" t="inlineStr">
        <is>
          <t>Bachillerato</t>
        </is>
      </c>
      <c r="C164" s="94" t="n">
        <v>605</v>
      </c>
      <c r="D164" s="94" t="n"/>
      <c r="E164" s="95" t="n"/>
      <c r="F164" s="96">
        <f>TRIM(G164&amp;" "&amp;H164&amp;" "&amp;I164&amp;" "&amp;J164)</f>
        <v/>
      </c>
      <c r="G164" s="94" t="inlineStr">
        <is>
          <t>Hidalgo</t>
        </is>
      </c>
      <c r="H164" s="94" t="inlineStr">
        <is>
          <t>Martínez</t>
        </is>
      </c>
      <c r="I164" s="94" t="inlineStr">
        <is>
          <t>María</t>
        </is>
      </c>
      <c r="J164" s="97" t="inlineStr">
        <is>
          <t>Guadalupe</t>
        </is>
      </c>
      <c r="K164" s="98">
        <f>IF(SUM(O164:S164)=0, "", ROUND(((O164*3+P164*3+Q164*3+R164*3+S164*1)/13)*5,0))</f>
        <v/>
      </c>
      <c r="L164" s="99">
        <f>IF(OR($C164="",K164=""),"",COUNTIFS($C$4:$C$1500,$C164,K$4:K$1500,"&gt;"&amp;K164)+1)</f>
        <v/>
      </c>
      <c r="M164" s="99">
        <f>IF(OR($C164="",K164=""),"",IF(AND($C164&gt;=1001,$C164&lt;=1005),COUNTIFS($C$4:$C$1500,"&gt;=1001",$C$4:$C$1500,"&lt;=1005",K$4:K$1500,"&gt;"&amp;K164)+1,IF(AND($C164&gt;=1101,$C164&lt;=1105),COUNTIFS($C$4:$C$1500,"&gt;=1101",$C$4:$C$1500,"&lt;=1105",K$4:K$1500,"&gt;"&amp;K164)+1,IF(AND($C164&gt;=901,$C164&lt;=905),COUNTIFS($C$4:$C$1500,"&gt;=901",$C$4:$C$1500,"&lt;=905",K$4:K$1500,"&gt;"&amp;K164)+1,IF(AND($C164&gt;=801,$C164&lt;=805),COUNTIFS($C$4:$C$1500,"&gt;=801",$C$4:$C$1500,"&lt;=805",K$4:K$1500,"&gt;"&amp;K164)+1,IF(AND($C164&gt;=701,$C164&lt;=705),COUNTIFS($C$4:$C$1500,"&gt;=701",$C$4:$C$1500,"&lt;=705",K$4:K$1500,"&gt;"&amp;K164)+1,IF(AND($C164&gt;=601,$C164&lt;=606),COUNTIFS($C$4:$C$1500,"&gt;=601",$C$4:$C$1500,"&lt;=606",K$4:K$1500,"&gt;"&amp;K164)+1,"")))))))</f>
        <v/>
      </c>
      <c r="N164" s="99">
        <f>IF(OR($C164="",K164=""),"",IF(OR(AND($C164&gt;=1001,$C164&lt;=1005),AND($C164&gt;=1101,$C164&lt;=1105)),COUNTIFS($C$4:$C$1500,"&gt;=1001",$C$4:$C$1500,"&lt;=1005",K$4:K$1500,"&gt;"&amp;K164)+COUNTIFS($C$4:$C$1500,"&gt;=1101",$C$4:$C$1500,"&lt;=1105",K$4:K$1500,"&gt;"&amp;K164)+1,""))</f>
        <v/>
      </c>
      <c r="O164" s="94" t="n">
        <v>58.99</v>
      </c>
      <c r="P164" s="94" t="n">
        <v>78.17</v>
      </c>
      <c r="Q164" s="94" t="n">
        <v>71.01000000000001</v>
      </c>
      <c r="R164" s="94" t="n">
        <v>47.92</v>
      </c>
      <c r="S164" s="94" t="n">
        <v>70.42</v>
      </c>
      <c r="T164" s="99">
        <f>IF(AND(O164&gt;0,O164&lt;36),1,IF(AND(O164&gt;=36,O164&lt;51),2,IF(AND(O164&gt;=51,O164&lt;71),3,IF(AND(O164&gt;=71,O164&lt;=100),4,))))</f>
        <v/>
      </c>
      <c r="U164" s="99">
        <f>IF(AND(P164&gt;0,P164&lt;41),1,IF(AND(P164&gt;=41,P164&lt;56),2,IF(AND(P164&gt;=56,P164&lt;71),3,IF(AND(P164&gt;=71,P164&lt;=100),4,))))</f>
        <v/>
      </c>
      <c r="V164" s="99">
        <f>IF(AND(Q164&gt;0,Q164&lt;41),1,IF(AND(Q164&gt;=41,Q164&lt;56),2,IF(AND(Q164&gt;=56,Q164&lt;71),3,IF(AND(Q164&gt;=71,Q164&lt;=100),4,))))</f>
        <v/>
      </c>
      <c r="W164" s="99">
        <f>IF(AND(R164&gt;0,R164&lt;36),1,IF(AND(R164&gt;=36,R164&lt;51),2,IF(AND(R164&gt;=51,R164&lt;66),3,IF(AND(R164&gt;=66,R164&lt;=100),4,))))</f>
        <v/>
      </c>
      <c r="X164" s="100">
        <f>IF(AND(S164&gt;0,S164&lt;37),1,IF(AND(S164&gt;=37,S164&lt;58),2,IF(AND(S164&gt;=58,S164&lt;71),3,IF(AND(S164&gt;=71,S164&lt;=100),4,))))</f>
        <v/>
      </c>
      <c r="Y164" s="101">
        <f>IF(SUM(AC164:AG164)=0, "", ROUND(((AC164*3+AD164*3+AE164*3+AF164*3+AG164*1)/13)*5,0))</f>
        <v/>
      </c>
      <c r="Z164" s="99">
        <f>IF(OR($C164="",Y164=""),"",COUNTIFS($C$4:$C$1500,$C164,Y$4:Y$1500,"&gt;"&amp;Y164)+1)</f>
        <v/>
      </c>
      <c r="AA164" s="99">
        <f>IF(OR($C164="",Y164=""),"",IF(AND($C164&gt;=1001,$C164&lt;=1005),COUNTIFS($C$4:$C$1500,"&gt;=1001",$C$4:$C$1500,"&lt;=1005",Y$4:Y$1500,"&gt;"&amp;Y164)+1,IF(AND($C164&gt;=1101,$C164&lt;=1105),COUNTIFS($C$4:$C$1500,"&gt;=1101",$C$4:$C$1500,"&lt;=1105",Y$4:Y$1500,"&gt;"&amp;Y164)+1,IF(AND($C164&gt;=901,$C164&lt;=905),COUNTIFS($C$4:$C$1500,"&gt;=901",$C$4:$C$1500,"&lt;=905",Y$4:Y$1500,"&gt;"&amp;Y164)+1,IF(AND($C164&gt;=801,$C164&lt;=805),COUNTIFS($C$4:$C$1500,"&gt;=801",$C$4:$C$1500,"&lt;=805",Y$4:Y$1500,"&gt;"&amp;Y164)+1,IF(AND($C164&gt;=701,$C164&lt;=705),COUNTIFS($C$4:$C$1500,"&gt;=701",$C$4:$C$1500,"&lt;=705",Y$4:Y$1500,"&gt;"&amp;Y164)+1,IF(AND($C164&gt;=601,$C164&lt;=606),COUNTIFS($C$4:$C$1500,"&gt;=601",$C$4:$C$1500,"&lt;=606",Y$4:Y$1500,"&gt;"&amp;Y164)+1,"")))))))</f>
        <v/>
      </c>
      <c r="AB164" s="99">
        <f>IF(OR($C164="",Y164=""),"",IF(OR(AND($C164&gt;=1001,$C164&lt;=1005),AND($C164&gt;=1101,$C164&lt;=1105)),COUNTIFS($C$4:$C$1500,"&gt;=1001",$C$4:$C$1500,"&lt;=1005",Y$4:Y$1500,"&gt;"&amp;Y164)+COUNTIFS($C$4:$C$1500,"&gt;=1101",$C$4:$C$1500,"&lt;=1105",Y$4:Y$1500,"&gt;"&amp;Y164)+1,""))</f>
        <v/>
      </c>
      <c r="AC164" s="94" t="n">
        <v>47.5</v>
      </c>
      <c r="AD164" s="94" t="n">
        <v>74.29000000000001</v>
      </c>
      <c r="AE164" s="94" t="n">
        <v>67.75</v>
      </c>
      <c r="AF164" s="94" t="n">
        <v>59.58</v>
      </c>
      <c r="AG164" s="94" t="n">
        <v>68.75</v>
      </c>
      <c r="AH164" s="99">
        <f>IF(AND(AC164&gt;0,AC164&lt;36),1,IF(AND(AC164&gt;=36,AC164&lt;51),2,IF(AND(AC164&gt;=51,AC164&lt;71),3,IF(AND(AC164&gt;=71,AC164&lt;=100),4,))))</f>
        <v/>
      </c>
      <c r="AI164" s="99">
        <f>IF(AND(AD164&gt;0,AD164&lt;41),1,IF(AND(AD164&gt;=41,AD164&lt;56),2,IF(AND(AD164&gt;=56,AD164&lt;71),3,IF(AND(AD164&gt;=71,AD164&lt;=100),4,))))</f>
        <v/>
      </c>
      <c r="AJ164" s="99">
        <f>IF(AND(AE164&gt;0,AE164&lt;41),1,IF(AND(AE164&gt;=41,AE164&lt;56),2,IF(AND(AE164&gt;=56,AE164&lt;71),3,IF(AND(AE164&gt;=71,AE164&lt;=100),4,))))</f>
        <v/>
      </c>
      <c r="AK164" s="99">
        <f>IF(AND(AF164&gt;0,AF164&lt;36),1,IF(AND(AF164&gt;=36,AF164&lt;51),2,IF(AND(AF164&gt;=51,AF164&lt;66),3,IF(AND(AF164&gt;=66,AF164&lt;=100),4,))))</f>
        <v/>
      </c>
      <c r="AL164" s="100">
        <f>IF(AND(AG164&gt;0,AG164&lt;37),1,IF(AND(AG164&gt;=37,AG164&lt;58),2,IF(AND(AG164&gt;=58,AG164&lt;71),3,IF(AND(AG164&gt;=71,AG164&lt;=100),4,))))</f>
        <v/>
      </c>
      <c r="AM164" s="101">
        <f>IF((Y164&lt;&gt;"")*(K164&lt;&gt;""),Y164-K164,"")</f>
        <v/>
      </c>
      <c r="AN164" s="99">
        <f>IF((Z164&lt;&gt;"")*(L164&lt;&gt;""),Z164-L164,"")</f>
        <v/>
      </c>
      <c r="AO164" s="99">
        <f>IF((AA164&lt;&gt;"")*(M164&lt;&gt;""),AA164-M164,"")</f>
        <v/>
      </c>
      <c r="AP164" s="99">
        <f>IF((AB164&lt;&gt;"")*(N164&lt;&gt;""),AB164-N164,"")</f>
        <v/>
      </c>
      <c r="AQ164" s="94">
        <f>IF((AC164&lt;&gt;"")*(O164&lt;&gt;""),AC164-O164,"")</f>
        <v/>
      </c>
      <c r="AR164" s="94">
        <f>IF((AD164&lt;&gt;"")*(P164&lt;&gt;""),AD164-P164,"")</f>
        <v/>
      </c>
      <c r="AS164" s="94">
        <f>IF((AE164&lt;&gt;"")*(Q164&lt;&gt;""),AE164-Q164,"")</f>
        <v/>
      </c>
      <c r="AT164" s="94">
        <f>IF((AF164&lt;&gt;"")*(R164&lt;&gt;""),AF164-R164,"")</f>
        <v/>
      </c>
      <c r="AU164" s="94">
        <f>IF((AG164&lt;&gt;"")*(S164&lt;&gt;""),AG164-S164,"")</f>
        <v/>
      </c>
      <c r="AV164" s="99">
        <f>IF((AH164&lt;&gt;"")*(T164&lt;&gt;""),AH164-T164,"")</f>
        <v/>
      </c>
      <c r="AW164" s="99">
        <f>IF((AI164&lt;&gt;"")*(U164&lt;&gt;""),AI164-U164,"")</f>
        <v/>
      </c>
      <c r="AX164" s="99">
        <f>IF((AJ164&lt;&gt;"")*(V164&lt;&gt;""),AJ164-V164,"")</f>
        <v/>
      </c>
      <c r="AY164" s="99">
        <f>IF((AK164&lt;&gt;"")*(W164&lt;&gt;""),AK164-W164,"")</f>
        <v/>
      </c>
      <c r="AZ164" s="102">
        <f>IF((AL164&lt;&gt;"")*(X164&lt;&gt;""),AL164-X164,"")</f>
        <v/>
      </c>
      <c r="BA164" s="50">
        <f>IFERROR(__xludf.dummyfunction("AI(""Actúa como un tutor académico y dirígete personalmente al estudiante "" &amp; I164 &amp; "" "" &amp; J164 &amp; "" "" &amp; G164 &amp; "" "" &amp; H164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AM164 &amp; ""'. Diferencias por área: Matemáticas ("" &amp; AQ164 &amp; ""), Ciencias Natura"&amp;"les ("" &amp; AR164 &amp; ""), Sociales ("" &amp; AS164 &amp; ""), Lectura Crítica ("" &amp; AT164 &amp; "") e Inglés ("" &amp; AU164 &amp; ""). Variación en posición: grupo ("" &amp; AN164 &amp; ""), grado ("" &amp; AO164 &amp; "") y media ("" &amp; AP164 &amp; ""). Puntajes Primer Simulacro: Global "" &amp; K164 &amp; "", Mat "" &amp; "&amp;"O4 &amp; "", Cien "" &amp; P164 &amp; "", Soc "" &amp; Q164 &amp; "", Lec "" &amp; R164 &amp; "", Ing "" &amp; S164 &amp; "". Puntajes Segundo Simulacro: Global "" &amp; Y164 &amp; "", Mat "" &amp; AC164 &amp; "", Cien "" &amp; AD164 &amp; "", Soc "" &amp; AE164 &amp; "", Lec "" &amp; AF164 &amp; "", Ing "" &amp; AG164 &amp; "". Escribe un mensaje motivador"&amp;" y breve (máximo 4 líneas)."")
"),"=AI(""Actúa como un tutor académico y dirígete personalmente al estudiante "" &amp; I164 &amp; "" "" &amp; J164 &amp; "" "" &amp; G164 &amp; "" "" &amp; H164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AM164 &amp; ""'. Diferencias por área: Matemáticas ("" &amp; AQ164 &amp; ""), Ciencias Natur"&amp;"ales ("" &amp; AR164 &amp; ""), Sociales ("" &amp; AS164 &amp; ""), Lectura Crítica ("" &amp; AT164 &amp; "") e Inglés ("" &amp; AU164 &amp; ""). Variación en posición: grupo ("" &amp; AN164 &amp; ""), grado ("" &amp; AO164 &amp; "") y media ("" &amp; AP164 &amp; ""). Puntajes Primer Simulacro: Global "" &amp; K164 &amp; "", Mat "" &amp;"&amp;" O164 &amp; "", Cien "" &amp; P164 &amp; "", Soc "" &amp; Q164 &amp; "", Lec "" &amp; R164 &amp; "", Ing "" &amp; S164 &amp; "". Puntajes Segundo Simulacro: Global "" &amp; Y164 &amp; "", Mat "" &amp; AC164 &amp; "", Cien "" &amp; AD164 &amp; "", Soc "" &amp; AE164 &amp; "", Lec "" &amp; AF164 &amp; "", Ing "" &amp; AG164 &amp; "". Escribe un mensaje motivado"&amp;"r y breve (máximo 4 líneas)."")
")</f>
        <v/>
      </c>
    </row>
    <row r="165" ht="15.75" customHeight="1" s="42">
      <c r="A165" s="93" t="n"/>
      <c r="B165" s="94" t="inlineStr">
        <is>
          <t>Bachillerato</t>
        </is>
      </c>
      <c r="C165" s="94" t="n">
        <v>605</v>
      </c>
      <c r="D165" s="94" t="n"/>
      <c r="E165" s="95" t="n"/>
      <c r="F165" s="96">
        <f>TRIM(G165&amp;" "&amp;H165&amp;" "&amp;I165&amp;" "&amp;J165)</f>
        <v/>
      </c>
      <c r="G165" s="94" t="inlineStr">
        <is>
          <t>Jaramillo</t>
        </is>
      </c>
      <c r="H165" s="94" t="inlineStr">
        <is>
          <t>Ramírez</t>
        </is>
      </c>
      <c r="I165" s="94" t="inlineStr">
        <is>
          <t>Mariángel</t>
        </is>
      </c>
      <c r="J165" s="97" t="n"/>
      <c r="K165" s="98">
        <f>IF(SUM(O165:S165)=0, "", ROUND(((O165*3+P165*3+Q165*3+R165*3+S165*1)/13)*5,0))</f>
        <v/>
      </c>
      <c r="L165" s="99">
        <f>IF(OR($C165="",K165=""),"",COUNTIFS($C$4:$C$1500,$C165,K$4:K$1500,"&gt;"&amp;K165)+1)</f>
        <v/>
      </c>
      <c r="M165" s="99">
        <f>IF(OR($C165="",K165=""),"",IF(AND($C165&gt;=1001,$C165&lt;=1005),COUNTIFS($C$4:$C$1500,"&gt;=1001",$C$4:$C$1500,"&lt;=1005",K$4:K$1500,"&gt;"&amp;K165)+1,IF(AND($C165&gt;=1101,$C165&lt;=1105),COUNTIFS($C$4:$C$1500,"&gt;=1101",$C$4:$C$1500,"&lt;=1105",K$4:K$1500,"&gt;"&amp;K165)+1,IF(AND($C165&gt;=901,$C165&lt;=905),COUNTIFS($C$4:$C$1500,"&gt;=901",$C$4:$C$1500,"&lt;=905",K$4:K$1500,"&gt;"&amp;K165)+1,IF(AND($C165&gt;=801,$C165&lt;=805),COUNTIFS($C$4:$C$1500,"&gt;=801",$C$4:$C$1500,"&lt;=805",K$4:K$1500,"&gt;"&amp;K165)+1,IF(AND($C165&gt;=701,$C165&lt;=705),COUNTIFS($C$4:$C$1500,"&gt;=701",$C$4:$C$1500,"&lt;=705",K$4:K$1500,"&gt;"&amp;K165)+1,IF(AND($C165&gt;=601,$C165&lt;=606),COUNTIFS($C$4:$C$1500,"&gt;=601",$C$4:$C$1500,"&lt;=606",K$4:K$1500,"&gt;"&amp;K165)+1,"")))))))</f>
        <v/>
      </c>
      <c r="N165" s="99">
        <f>IF(OR($C165="",K165=""),"",IF(OR(AND($C165&gt;=1001,$C165&lt;=1005),AND($C165&gt;=1101,$C165&lt;=1105)),COUNTIFS($C$4:$C$1500,"&gt;=1001",$C$4:$C$1500,"&lt;=1005",K$4:K$1500,"&gt;"&amp;K165)+COUNTIFS($C$4:$C$1500,"&gt;=1101",$C$4:$C$1500,"&lt;=1105",K$4:K$1500,"&gt;"&amp;K165)+1,""))</f>
        <v/>
      </c>
      <c r="O165" s="94" t="n">
        <v>29.24</v>
      </c>
      <c r="P165" s="94" t="n">
        <v>20.42</v>
      </c>
      <c r="Q165" s="94" t="n">
        <v>47.9</v>
      </c>
      <c r="R165" s="94" t="n">
        <v>28.75</v>
      </c>
      <c r="S165" s="94" t="n">
        <v>32.5</v>
      </c>
      <c r="T165" s="99">
        <f>IF(AND(O165&gt;0,O165&lt;36),1,IF(AND(O165&gt;=36,O165&lt;51),2,IF(AND(O165&gt;=51,O165&lt;71),3,IF(AND(O165&gt;=71,O165&lt;=100),4,))))</f>
        <v/>
      </c>
      <c r="U165" s="99">
        <f>IF(AND(P165&gt;0,P165&lt;41),1,IF(AND(P165&gt;=41,P165&lt;56),2,IF(AND(P165&gt;=56,P165&lt;71),3,IF(AND(P165&gt;=71,P165&lt;=100),4,))))</f>
        <v/>
      </c>
      <c r="V165" s="99">
        <f>IF(AND(Q165&gt;0,Q165&lt;41),1,IF(AND(Q165&gt;=41,Q165&lt;56),2,IF(AND(Q165&gt;=56,Q165&lt;71),3,IF(AND(Q165&gt;=71,Q165&lt;=100),4,))))</f>
        <v/>
      </c>
      <c r="W165" s="99">
        <f>IF(AND(R165&gt;0,R165&lt;36),1,IF(AND(R165&gt;=36,R165&lt;51),2,IF(AND(R165&gt;=51,R165&lt;66),3,IF(AND(R165&gt;=66,R165&lt;=100),4,))))</f>
        <v/>
      </c>
      <c r="X165" s="100">
        <f>IF(AND(S165&gt;0,S165&lt;37),1,IF(AND(S165&gt;=37,S165&lt;58),2,IF(AND(S165&gt;=58,S165&lt;71),3,IF(AND(S165&gt;=71,S165&lt;=100),4,))))</f>
        <v/>
      </c>
      <c r="Y165" s="101">
        <f>IF(SUM(AC165:AG165)=0, "", ROUND(((AC165*3+AD165*3+AE165*3+AF165*3+AG165*1)/13)*5,0))</f>
        <v/>
      </c>
      <c r="Z165" s="99">
        <f>IF(OR($C165="",Y165=""),"",COUNTIFS($C$4:$C$1500,$C165,Y$4:Y$1500,"&gt;"&amp;Y165)+1)</f>
        <v/>
      </c>
      <c r="AA165" s="99">
        <f>IF(OR($C165="",Y165=""),"",IF(AND($C165&gt;=1001,$C165&lt;=1005),COUNTIFS($C$4:$C$1500,"&gt;=1001",$C$4:$C$1500,"&lt;=1005",Y$4:Y$1500,"&gt;"&amp;Y165)+1,IF(AND($C165&gt;=1101,$C165&lt;=1105),COUNTIFS($C$4:$C$1500,"&gt;=1101",$C$4:$C$1500,"&lt;=1105",Y$4:Y$1500,"&gt;"&amp;Y165)+1,IF(AND($C165&gt;=901,$C165&lt;=905),COUNTIFS($C$4:$C$1500,"&gt;=901",$C$4:$C$1500,"&lt;=905",Y$4:Y$1500,"&gt;"&amp;Y165)+1,IF(AND($C165&gt;=801,$C165&lt;=805),COUNTIFS($C$4:$C$1500,"&gt;=801",$C$4:$C$1500,"&lt;=805",Y$4:Y$1500,"&gt;"&amp;Y165)+1,IF(AND($C165&gt;=701,$C165&lt;=705),COUNTIFS($C$4:$C$1500,"&gt;=701",$C$4:$C$1500,"&lt;=705",Y$4:Y$1500,"&gt;"&amp;Y165)+1,IF(AND($C165&gt;=601,$C165&lt;=606),COUNTIFS($C$4:$C$1500,"&gt;=601",$C$4:$C$1500,"&lt;=606",Y$4:Y$1500,"&gt;"&amp;Y165)+1,"")))))))</f>
        <v/>
      </c>
      <c r="AB165" s="99">
        <f>IF(OR($C165="",Y165=""),"",IF(OR(AND($C165&gt;=1001,$C165&lt;=1005),AND($C165&gt;=1101,$C165&lt;=1105)),COUNTIFS($C$4:$C$1500,"&gt;=1001",$C$4:$C$1500,"&lt;=1005",Y$4:Y$1500,"&gt;"&amp;Y165)+COUNTIFS($C$4:$C$1500,"&gt;=1101",$C$4:$C$1500,"&lt;=1105",Y$4:Y$1500,"&gt;"&amp;Y165)+1,""))</f>
        <v/>
      </c>
      <c r="AC165" s="94" t="n">
        <v>57.5</v>
      </c>
      <c r="AD165" s="94" t="n">
        <v>74.29000000000001</v>
      </c>
      <c r="AE165" s="94" t="n">
        <v>49.75</v>
      </c>
      <c r="AF165" s="94" t="n">
        <v>64.17</v>
      </c>
      <c r="AG165" s="94" t="n">
        <v>45.83</v>
      </c>
      <c r="AH165" s="99">
        <f>IF(AND(AC165&gt;0,AC165&lt;36),1,IF(AND(AC165&gt;=36,AC165&lt;51),2,IF(AND(AC165&gt;=51,AC165&lt;71),3,IF(AND(AC165&gt;=71,AC165&lt;=100),4,))))</f>
        <v/>
      </c>
      <c r="AI165" s="99">
        <f>IF(AND(AD165&gt;0,AD165&lt;41),1,IF(AND(AD165&gt;=41,AD165&lt;56),2,IF(AND(AD165&gt;=56,AD165&lt;71),3,IF(AND(AD165&gt;=71,AD165&lt;=100),4,))))</f>
        <v/>
      </c>
      <c r="AJ165" s="99">
        <f>IF(AND(AE165&gt;0,AE165&lt;41),1,IF(AND(AE165&gt;=41,AE165&lt;56),2,IF(AND(AE165&gt;=56,AE165&lt;71),3,IF(AND(AE165&gt;=71,AE165&lt;=100),4,))))</f>
        <v/>
      </c>
      <c r="AK165" s="99">
        <f>IF(AND(AF165&gt;0,AF165&lt;36),1,IF(AND(AF165&gt;=36,AF165&lt;51),2,IF(AND(AF165&gt;=51,AF165&lt;66),3,IF(AND(AF165&gt;=66,AF165&lt;=100),4,))))</f>
        <v/>
      </c>
      <c r="AL165" s="100">
        <f>IF(AND(AG165&gt;0,AG165&lt;37),1,IF(AND(AG165&gt;=37,AG165&lt;58),2,IF(AND(AG165&gt;=58,AG165&lt;71),3,IF(AND(AG165&gt;=71,AG165&lt;=100),4,))))</f>
        <v/>
      </c>
      <c r="AM165" s="101">
        <f>IF((Y165&lt;&gt;"")*(K165&lt;&gt;""),Y165-K165,"")</f>
        <v/>
      </c>
      <c r="AN165" s="99">
        <f>IF((Z165&lt;&gt;"")*(L165&lt;&gt;""),Z165-L165,"")</f>
        <v/>
      </c>
      <c r="AO165" s="99">
        <f>IF((AA165&lt;&gt;"")*(M165&lt;&gt;""),AA165-M165,"")</f>
        <v/>
      </c>
      <c r="AP165" s="99">
        <f>IF((AB165&lt;&gt;"")*(N165&lt;&gt;""),AB165-N165,"")</f>
        <v/>
      </c>
      <c r="AQ165" s="94">
        <f>IF((AC165&lt;&gt;"")*(O165&lt;&gt;""),AC165-O165,"")</f>
        <v/>
      </c>
      <c r="AR165" s="94">
        <f>IF((AD165&lt;&gt;"")*(P165&lt;&gt;""),AD165-P165,"")</f>
        <v/>
      </c>
      <c r="AS165" s="94">
        <f>IF((AE165&lt;&gt;"")*(Q165&lt;&gt;""),AE165-Q165,"")</f>
        <v/>
      </c>
      <c r="AT165" s="94">
        <f>IF((AF165&lt;&gt;"")*(R165&lt;&gt;""),AF165-R165,"")</f>
        <v/>
      </c>
      <c r="AU165" s="94">
        <f>IF((AG165&lt;&gt;"")*(S165&lt;&gt;""),AG165-S165,"")</f>
        <v/>
      </c>
      <c r="AV165" s="99">
        <f>IF((AH165&lt;&gt;"")*(T165&lt;&gt;""),AH165-T165,"")</f>
        <v/>
      </c>
      <c r="AW165" s="99">
        <f>IF((AI165&lt;&gt;"")*(U165&lt;&gt;""),AI165-U165,"")</f>
        <v/>
      </c>
      <c r="AX165" s="99">
        <f>IF((AJ165&lt;&gt;"")*(V165&lt;&gt;""),AJ165-V165,"")</f>
        <v/>
      </c>
      <c r="AY165" s="99">
        <f>IF((AK165&lt;&gt;"")*(W165&lt;&gt;""),AK165-W165,"")</f>
        <v/>
      </c>
      <c r="AZ165" s="102">
        <f>IF((AL165&lt;&gt;"")*(X165&lt;&gt;""),AL165-X165,"")</f>
        <v/>
      </c>
      <c r="BA165" s="50">
        <f>IFERROR(__xludf.dummyfunction("AI(""Actúa como un tutor académico y dirígete personalmente al estudiante "" &amp; I165 &amp; "" "" &amp; J165 &amp; "" "" &amp; G165 &amp; "" "" &amp; H165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AM165 &amp; ""'. Diferencias por área: Matemáticas ("" &amp; AQ165 &amp; ""), Ciencias Natura"&amp;"les ("" &amp; AR165 &amp; ""), Sociales ("" &amp; AS165 &amp; ""), Lectura Crítica ("" &amp; AT165 &amp; "") e Inglés ("" &amp; AU165 &amp; ""). Variación en posición: grupo ("" &amp; AN165 &amp; ""), grado ("" &amp; AO165 &amp; "") y media ("" &amp; AP165 &amp; ""). Puntajes Primer Simulacro: Global "" &amp; K165 &amp; "", Mat "" &amp; "&amp;"O4 &amp; "", Cien "" &amp; P165 &amp; "", Soc "" &amp; Q165 &amp; "", Lec "" &amp; R165 &amp; "", Ing "" &amp; S165 &amp; "". Puntajes Segundo Simulacro: Global "" &amp; Y165 &amp; "", Mat "" &amp; AC165 &amp; "", Cien "" &amp; AD165 &amp; "", Soc "" &amp; AE165 &amp; "", Lec "" &amp; AF165 &amp; "", Ing "" &amp; AG165 &amp; "". Escribe un mensaje motivador"&amp;" y breve (máximo 4 líneas)."")
"),"=AI(""Actúa como un tutor académico y dirígete personalmente al estudiante "" &amp; I165 &amp; "" "" &amp; J165 &amp; "" "" &amp; G165 &amp; "" "" &amp; H165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AM165 &amp; ""'. Diferencias por área: Matemáticas ("" &amp; AQ165 &amp; ""), Ciencias Natur"&amp;"ales ("" &amp; AR165 &amp; ""), Sociales ("" &amp; AS165 &amp; ""), Lectura Crítica ("" &amp; AT165 &amp; "") e Inglés ("" &amp; AU165 &amp; ""). Variación en posición: grupo ("" &amp; AN165 &amp; ""), grado ("" &amp; AO165 &amp; "") y media ("" &amp; AP165 &amp; ""). Puntajes Primer Simulacro: Global "" &amp; K165 &amp; "", Mat "" &amp;"&amp;" O165 &amp; "", Cien "" &amp; P165 &amp; "", Soc "" &amp; Q165 &amp; "", Lec "" &amp; R165 &amp; "", Ing "" &amp; S165 &amp; "". Puntajes Segundo Simulacro: Global "" &amp; Y165 &amp; "", Mat "" &amp; AC165 &amp; "", Cien "" &amp; AD165 &amp; "", Soc "" &amp; AE165 &amp; "", Lec "" &amp; AF165 &amp; "", Ing "" &amp; AG165 &amp; "". Escribe un mensaje motivado"&amp;"r y breve (máximo 4 líneas)."")
")</f>
        <v/>
      </c>
    </row>
    <row r="166" ht="15.75" customHeight="1" s="42">
      <c r="A166" s="93" t="n"/>
      <c r="B166" s="94" t="inlineStr">
        <is>
          <t>Bachillerato</t>
        </is>
      </c>
      <c r="C166" s="94" t="n">
        <v>605</v>
      </c>
      <c r="D166" s="94" t="n"/>
      <c r="E166" s="95" t="n"/>
      <c r="F166" s="96">
        <f>TRIM(G166&amp;" "&amp;H166&amp;" "&amp;I166&amp;" "&amp;J166)</f>
        <v/>
      </c>
      <c r="G166" s="94" t="inlineStr">
        <is>
          <t>Loaiza</t>
        </is>
      </c>
      <c r="H166" s="94" t="inlineStr">
        <is>
          <t>Diez</t>
        </is>
      </c>
      <c r="I166" s="94" t="inlineStr">
        <is>
          <t>Maylin</t>
        </is>
      </c>
      <c r="J166" s="97" t="n"/>
      <c r="K166" s="98">
        <f>IF(SUM(O166:S166)=0, "", ROUND(((O166*3+P166*3+Q166*3+R166*3+S166*1)/13)*5,0))</f>
        <v/>
      </c>
      <c r="L166" s="99">
        <f>IF(OR($C166="",K166=""),"",COUNTIFS($C$4:$C$1500,$C166,K$4:K$1500,"&gt;"&amp;K166)+1)</f>
        <v/>
      </c>
      <c r="M166" s="99">
        <f>IF(OR($C166="",K166=""),"",IF(AND($C166&gt;=1001,$C166&lt;=1005),COUNTIFS($C$4:$C$1500,"&gt;=1001",$C$4:$C$1500,"&lt;=1005",K$4:K$1500,"&gt;"&amp;K166)+1,IF(AND($C166&gt;=1101,$C166&lt;=1105),COUNTIFS($C$4:$C$1500,"&gt;=1101",$C$4:$C$1500,"&lt;=1105",K$4:K$1500,"&gt;"&amp;K166)+1,IF(AND($C166&gt;=901,$C166&lt;=905),COUNTIFS($C$4:$C$1500,"&gt;=901",$C$4:$C$1500,"&lt;=905",K$4:K$1500,"&gt;"&amp;K166)+1,IF(AND($C166&gt;=801,$C166&lt;=805),COUNTIFS($C$4:$C$1500,"&gt;=801",$C$4:$C$1500,"&lt;=805",K$4:K$1500,"&gt;"&amp;K166)+1,IF(AND($C166&gt;=701,$C166&lt;=705),COUNTIFS($C$4:$C$1500,"&gt;=701",$C$4:$C$1500,"&lt;=705",K$4:K$1500,"&gt;"&amp;K166)+1,IF(AND($C166&gt;=601,$C166&lt;=606),COUNTIFS($C$4:$C$1500,"&gt;=601",$C$4:$C$1500,"&lt;=606",K$4:K$1500,"&gt;"&amp;K166)+1,"")))))))</f>
        <v/>
      </c>
      <c r="N166" s="99">
        <f>IF(OR($C166="",K166=""),"",IF(OR(AND($C166&gt;=1001,$C166&lt;=1005),AND($C166&gt;=1101,$C166&lt;=1105)),COUNTIFS($C$4:$C$1500,"&gt;=1001",$C$4:$C$1500,"&lt;=1005",K$4:K$1500,"&gt;"&amp;K166)+COUNTIFS($C$4:$C$1500,"&gt;=1101",$C$4:$C$1500,"&lt;=1105",K$4:K$1500,"&gt;"&amp;K166)+1,""))</f>
        <v/>
      </c>
      <c r="O166" s="94" t="n">
        <v>21.18</v>
      </c>
      <c r="P166" s="94" t="n">
        <v>52.72</v>
      </c>
      <c r="Q166" s="94" t="n">
        <v>55.04</v>
      </c>
      <c r="R166" s="94" t="n">
        <v>47.92</v>
      </c>
      <c r="S166" s="94" t="n">
        <v>48.75</v>
      </c>
      <c r="T166" s="99">
        <f>IF(AND(O166&gt;0,O166&lt;36),1,IF(AND(O166&gt;=36,O166&lt;51),2,IF(AND(O166&gt;=51,O166&lt;71),3,IF(AND(O166&gt;=71,O166&lt;=100),4,))))</f>
        <v/>
      </c>
      <c r="U166" s="99">
        <f>IF(AND(P166&gt;0,P166&lt;41),1,IF(AND(P166&gt;=41,P166&lt;56),2,IF(AND(P166&gt;=56,P166&lt;71),3,IF(AND(P166&gt;=71,P166&lt;=100),4,))))</f>
        <v/>
      </c>
      <c r="V166" s="99">
        <f>IF(AND(Q166&gt;0,Q166&lt;41),1,IF(AND(Q166&gt;=41,Q166&lt;56),2,IF(AND(Q166&gt;=56,Q166&lt;71),3,IF(AND(Q166&gt;=71,Q166&lt;=100),4,))))</f>
        <v/>
      </c>
      <c r="W166" s="99">
        <f>IF(AND(R166&gt;0,R166&lt;36),1,IF(AND(R166&gt;=36,R166&lt;51),2,IF(AND(R166&gt;=51,R166&lt;66),3,IF(AND(R166&gt;=66,R166&lt;=100),4,))))</f>
        <v/>
      </c>
      <c r="X166" s="100">
        <f>IF(AND(S166&gt;0,S166&lt;37),1,IF(AND(S166&gt;=37,S166&lt;58),2,IF(AND(S166&gt;=58,S166&lt;71),3,IF(AND(S166&gt;=71,S166&lt;=100),4,))))</f>
        <v/>
      </c>
      <c r="Y166" s="101">
        <f>IF(SUM(AC166:AG166)=0, "", ROUND(((AC166*3+AD166*3+AE166*3+AF166*3+AG166*1)/13)*5,0))</f>
        <v/>
      </c>
      <c r="Z166" s="99">
        <f>IF(OR($C166="",Y166=""),"",COUNTIFS($C$4:$C$1500,$C166,Y$4:Y$1500,"&gt;"&amp;Y166)+1)</f>
        <v/>
      </c>
      <c r="AA166" s="99">
        <f>IF(OR($C166="",Y166=""),"",IF(AND($C166&gt;=1001,$C166&lt;=1005),COUNTIFS($C$4:$C$1500,"&gt;=1001",$C$4:$C$1500,"&lt;=1005",Y$4:Y$1500,"&gt;"&amp;Y166)+1,IF(AND($C166&gt;=1101,$C166&lt;=1105),COUNTIFS($C$4:$C$1500,"&gt;=1101",$C$4:$C$1500,"&lt;=1105",Y$4:Y$1500,"&gt;"&amp;Y166)+1,IF(AND($C166&gt;=901,$C166&lt;=905),COUNTIFS($C$4:$C$1500,"&gt;=901",$C$4:$C$1500,"&lt;=905",Y$4:Y$1500,"&gt;"&amp;Y166)+1,IF(AND($C166&gt;=801,$C166&lt;=805),COUNTIFS($C$4:$C$1500,"&gt;=801",$C$4:$C$1500,"&lt;=805",Y$4:Y$1500,"&gt;"&amp;Y166)+1,IF(AND($C166&gt;=701,$C166&lt;=705),COUNTIFS($C$4:$C$1500,"&gt;=701",$C$4:$C$1500,"&lt;=705",Y$4:Y$1500,"&gt;"&amp;Y166)+1,IF(AND($C166&gt;=601,$C166&lt;=606),COUNTIFS($C$4:$C$1500,"&gt;=601",$C$4:$C$1500,"&lt;=606",Y$4:Y$1500,"&gt;"&amp;Y166)+1,"")))))))</f>
        <v/>
      </c>
      <c r="AB166" s="99">
        <f>IF(OR($C166="",Y166=""),"",IF(OR(AND($C166&gt;=1001,$C166&lt;=1005),AND($C166&gt;=1101,$C166&lt;=1105)),COUNTIFS($C$4:$C$1500,"&gt;=1001",$C$4:$C$1500,"&lt;=1005",Y$4:Y$1500,"&gt;"&amp;Y166)+COUNTIFS($C$4:$C$1500,"&gt;=1101",$C$4:$C$1500,"&lt;=1105",Y$4:Y$1500,"&gt;"&amp;Y166)+1,""))</f>
        <v/>
      </c>
      <c r="AC166" s="94" t="n">
        <v>37.5</v>
      </c>
      <c r="AD166" s="94" t="n">
        <v>77.31999999999999</v>
      </c>
      <c r="AE166" s="94" t="n">
        <v>66.5</v>
      </c>
      <c r="AF166" s="94" t="n">
        <v>59.58</v>
      </c>
      <c r="AG166" s="94" t="n">
        <v>82.5</v>
      </c>
      <c r="AH166" s="99">
        <f>IF(AND(AC166&gt;0,AC166&lt;36),1,IF(AND(AC166&gt;=36,AC166&lt;51),2,IF(AND(AC166&gt;=51,AC166&lt;71),3,IF(AND(AC166&gt;=71,AC166&lt;=100),4,))))</f>
        <v/>
      </c>
      <c r="AI166" s="99">
        <f>IF(AND(AD166&gt;0,AD166&lt;41),1,IF(AND(AD166&gt;=41,AD166&lt;56),2,IF(AND(AD166&gt;=56,AD166&lt;71),3,IF(AND(AD166&gt;=71,AD166&lt;=100),4,))))</f>
        <v/>
      </c>
      <c r="AJ166" s="99">
        <f>IF(AND(AE166&gt;0,AE166&lt;41),1,IF(AND(AE166&gt;=41,AE166&lt;56),2,IF(AND(AE166&gt;=56,AE166&lt;71),3,IF(AND(AE166&gt;=71,AE166&lt;=100),4,))))</f>
        <v/>
      </c>
      <c r="AK166" s="99">
        <f>IF(AND(AF166&gt;0,AF166&lt;36),1,IF(AND(AF166&gt;=36,AF166&lt;51),2,IF(AND(AF166&gt;=51,AF166&lt;66),3,IF(AND(AF166&gt;=66,AF166&lt;=100),4,))))</f>
        <v/>
      </c>
      <c r="AL166" s="100">
        <f>IF(AND(AG166&gt;0,AG166&lt;37),1,IF(AND(AG166&gt;=37,AG166&lt;58),2,IF(AND(AG166&gt;=58,AG166&lt;71),3,IF(AND(AG166&gt;=71,AG166&lt;=100),4,))))</f>
        <v/>
      </c>
      <c r="AM166" s="101">
        <f>IF((Y166&lt;&gt;"")*(K166&lt;&gt;""),Y166-K166,"")</f>
        <v/>
      </c>
      <c r="AN166" s="99">
        <f>IF((Z166&lt;&gt;"")*(L166&lt;&gt;""),Z166-L166,"")</f>
        <v/>
      </c>
      <c r="AO166" s="99">
        <f>IF((AA166&lt;&gt;"")*(M166&lt;&gt;""),AA166-M166,"")</f>
        <v/>
      </c>
      <c r="AP166" s="99">
        <f>IF((AB166&lt;&gt;"")*(N166&lt;&gt;""),AB166-N166,"")</f>
        <v/>
      </c>
      <c r="AQ166" s="94">
        <f>IF((AC166&lt;&gt;"")*(O166&lt;&gt;""),AC166-O166,"")</f>
        <v/>
      </c>
      <c r="AR166" s="94">
        <f>IF((AD166&lt;&gt;"")*(P166&lt;&gt;""),AD166-P166,"")</f>
        <v/>
      </c>
      <c r="AS166" s="94">
        <f>IF((AE166&lt;&gt;"")*(Q166&lt;&gt;""),AE166-Q166,"")</f>
        <v/>
      </c>
      <c r="AT166" s="94">
        <f>IF((AF166&lt;&gt;"")*(R166&lt;&gt;""),AF166-R166,"")</f>
        <v/>
      </c>
      <c r="AU166" s="94">
        <f>IF((AG166&lt;&gt;"")*(S166&lt;&gt;""),AG166-S166,"")</f>
        <v/>
      </c>
      <c r="AV166" s="99">
        <f>IF((AH166&lt;&gt;"")*(T166&lt;&gt;""),AH166-T166,"")</f>
        <v/>
      </c>
      <c r="AW166" s="99">
        <f>IF((AI166&lt;&gt;"")*(U166&lt;&gt;""),AI166-U166,"")</f>
        <v/>
      </c>
      <c r="AX166" s="99">
        <f>IF((AJ166&lt;&gt;"")*(V166&lt;&gt;""),AJ166-V166,"")</f>
        <v/>
      </c>
      <c r="AY166" s="99">
        <f>IF((AK166&lt;&gt;"")*(W166&lt;&gt;""),AK166-W166,"")</f>
        <v/>
      </c>
      <c r="AZ166" s="102">
        <f>IF((AL166&lt;&gt;"")*(X166&lt;&gt;""),AL166-X166,"")</f>
        <v/>
      </c>
      <c r="BA166" s="50">
        <f>IFERROR(__xludf.dummyfunction("AI(""Actúa como un tutor académico y dirígete personalmente al estudiante "" &amp; I166 &amp; "" "" &amp; J166 &amp; "" "" &amp; G166 &amp; "" "" &amp; H166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AM166 &amp; ""'. Diferencias por área: Matemáticas ("" &amp; AQ166 &amp; ""), Ciencias Natura"&amp;"les ("" &amp; AR166 &amp; ""), Sociales ("" &amp; AS166 &amp; ""), Lectura Crítica ("" &amp; AT166 &amp; "") e Inglés ("" &amp; AU166 &amp; ""). Variación en posición: grupo ("" &amp; AN166 &amp; ""), grado ("" &amp; AO166 &amp; "") y media ("" &amp; AP166 &amp; ""). Puntajes Primer Simulacro: Global "" &amp; K166 &amp; "", Mat "" &amp; "&amp;"O4 &amp; "", Cien "" &amp; P166 &amp; "", Soc "" &amp; Q166 &amp; "", Lec "" &amp; R166 &amp; "", Ing "" &amp; S166 &amp; "". Puntajes Segundo Simulacro: Global "" &amp; Y166 &amp; "", Mat "" &amp; AC166 &amp; "", Cien "" &amp; AD166 &amp; "", Soc "" &amp; AE166 &amp; "", Lec "" &amp; AF166 &amp; "", Ing "" &amp; AG166 &amp; "". Escribe un mensaje motivador"&amp;" y breve (máximo 4 líneas)."")
"),"=AI(""Actúa como un tutor académico y dirígete personalmente al estudiante "" &amp; I166 &amp; "" "" &amp; J166 &amp; "" "" &amp; G166 &amp; "" "" &amp; H166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AM166 &amp; ""'. Diferencias por área: Matemáticas ("" &amp; AQ166 &amp; ""), Ciencias Natur"&amp;"ales ("" &amp; AR166 &amp; ""), Sociales ("" &amp; AS166 &amp; ""), Lectura Crítica ("" &amp; AT166 &amp; "") e Inglés ("" &amp; AU166 &amp; ""). Variación en posición: grupo ("" &amp; AN166 &amp; ""), grado ("" &amp; AO166 &amp; "") y media ("" &amp; AP166 &amp; ""). Puntajes Primer Simulacro: Global "" &amp; K166 &amp; "", Mat "" &amp;"&amp;" O166 &amp; "", Cien "" &amp; P166 &amp; "", Soc "" &amp; Q166 &amp; "", Lec "" &amp; R166 &amp; "", Ing "" &amp; S166 &amp; "". Puntajes Segundo Simulacro: Global "" &amp; Y166 &amp; "", Mat "" &amp; AC166 &amp; "", Cien "" &amp; AD166 &amp; "", Soc "" &amp; AE166 &amp; "", Lec "" &amp; AF166 &amp; "", Ing "" &amp; AG166 &amp; "". Escribe un mensaje motivado"&amp;"r y breve (máximo 4 líneas)."")
")</f>
        <v/>
      </c>
    </row>
    <row r="167" ht="15.75" customHeight="1" s="42">
      <c r="A167" s="93" t="n"/>
      <c r="B167" s="94" t="inlineStr">
        <is>
          <t>Bachillerato</t>
        </is>
      </c>
      <c r="C167" s="94" t="n">
        <v>605</v>
      </c>
      <c r="D167" s="94" t="n"/>
      <c r="E167" s="95" t="n"/>
      <c r="F167" s="96">
        <f>TRIM(G167&amp;" "&amp;H167&amp;" "&amp;I167&amp;" "&amp;J167)</f>
        <v/>
      </c>
      <c r="G167" s="94" t="inlineStr">
        <is>
          <t>Lopera</t>
        </is>
      </c>
      <c r="H167" s="94" t="inlineStr">
        <is>
          <t>Galeano</t>
        </is>
      </c>
      <c r="I167" s="94" t="inlineStr">
        <is>
          <t>Miguel</t>
        </is>
      </c>
      <c r="J167" s="97" t="inlineStr">
        <is>
          <t>Angel</t>
        </is>
      </c>
      <c r="K167" s="98">
        <f>IF(SUM(O167:S167)=0, "", ROUND(((O167*3+P167*3+Q167*3+R167*3+S167*1)/13)*5,0))</f>
        <v/>
      </c>
      <c r="L167" s="99">
        <f>IF(OR($C167="",K167=""),"",COUNTIFS($C$4:$C$1500,$C167,K$4:K$1500,"&gt;"&amp;K167)+1)</f>
        <v/>
      </c>
      <c r="M167" s="99">
        <f>IF(OR($C167="",K167=""),"",IF(AND($C167&gt;=1001,$C167&lt;=1005),COUNTIFS($C$4:$C$1500,"&gt;=1001",$C$4:$C$1500,"&lt;=1005",K$4:K$1500,"&gt;"&amp;K167)+1,IF(AND($C167&gt;=1101,$C167&lt;=1105),COUNTIFS($C$4:$C$1500,"&gt;=1101",$C$4:$C$1500,"&lt;=1105",K$4:K$1500,"&gt;"&amp;K167)+1,IF(AND($C167&gt;=901,$C167&lt;=905),COUNTIFS($C$4:$C$1500,"&gt;=901",$C$4:$C$1500,"&lt;=905",K$4:K$1500,"&gt;"&amp;K167)+1,IF(AND($C167&gt;=801,$C167&lt;=805),COUNTIFS($C$4:$C$1500,"&gt;=801",$C$4:$C$1500,"&lt;=805",K$4:K$1500,"&gt;"&amp;K167)+1,IF(AND($C167&gt;=701,$C167&lt;=705),COUNTIFS($C$4:$C$1500,"&gt;=701",$C$4:$C$1500,"&lt;=705",K$4:K$1500,"&gt;"&amp;K167)+1,IF(AND($C167&gt;=601,$C167&lt;=606),COUNTIFS($C$4:$C$1500,"&gt;=601",$C$4:$C$1500,"&lt;=606",K$4:K$1500,"&gt;"&amp;K167)+1,"")))))))</f>
        <v/>
      </c>
      <c r="N167" s="99">
        <f>IF(OR($C167="",K167=""),"",IF(OR(AND($C167&gt;=1001,$C167&lt;=1005),AND($C167&gt;=1101,$C167&lt;=1105)),COUNTIFS($C$4:$C$1500,"&gt;=1001",$C$4:$C$1500,"&lt;=1005",K$4:K$1500,"&gt;"&amp;K167)+COUNTIFS($C$4:$C$1500,"&gt;=1101",$C$4:$C$1500,"&lt;=1105",K$4:K$1500,"&gt;"&amp;K167)+1,""))</f>
        <v/>
      </c>
      <c r="O167" s="94" t="n">
        <v>33.28</v>
      </c>
      <c r="P167" s="94" t="n">
        <v>52.83</v>
      </c>
      <c r="Q167" s="94" t="n">
        <v>39.08</v>
      </c>
      <c r="R167" s="94" t="n">
        <v>43.13</v>
      </c>
      <c r="S167" s="94" t="n">
        <v>37.92</v>
      </c>
      <c r="T167" s="99">
        <f>IF(AND(O167&gt;0,O167&lt;36),1,IF(AND(O167&gt;=36,O167&lt;51),2,IF(AND(O167&gt;=51,O167&lt;71),3,IF(AND(O167&gt;=71,O167&lt;=100),4,))))</f>
        <v/>
      </c>
      <c r="U167" s="99">
        <f>IF(AND(P167&gt;0,P167&lt;41),1,IF(AND(P167&gt;=41,P167&lt;56),2,IF(AND(P167&gt;=56,P167&lt;71),3,IF(AND(P167&gt;=71,P167&lt;=100),4,))))</f>
        <v/>
      </c>
      <c r="V167" s="99">
        <f>IF(AND(Q167&gt;0,Q167&lt;41),1,IF(AND(Q167&gt;=41,Q167&lt;56),2,IF(AND(Q167&gt;=56,Q167&lt;71),3,IF(AND(Q167&gt;=71,Q167&lt;=100),4,))))</f>
        <v/>
      </c>
      <c r="W167" s="99">
        <f>IF(AND(R167&gt;0,R167&lt;36),1,IF(AND(R167&gt;=36,R167&lt;51),2,IF(AND(R167&gt;=51,R167&lt;66),3,IF(AND(R167&gt;=66,R167&lt;=100),4,))))</f>
        <v/>
      </c>
      <c r="X167" s="100">
        <f>IF(AND(S167&gt;0,S167&lt;37),1,IF(AND(S167&gt;=37,S167&lt;58),2,IF(AND(S167&gt;=58,S167&lt;71),3,IF(AND(S167&gt;=71,S167&lt;=100),4,))))</f>
        <v/>
      </c>
      <c r="Y167" s="101">
        <f>IF(SUM(AC167:AG167)=0, "", ROUND(((AC167*3+AD167*3+AE167*3+AF167*3+AG167*1)/13)*5,0))</f>
        <v/>
      </c>
      <c r="Z167" s="99">
        <f>IF(OR($C167="",Y167=""),"",COUNTIFS($C$4:$C$1500,$C167,Y$4:Y$1500,"&gt;"&amp;Y167)+1)</f>
        <v/>
      </c>
      <c r="AA167" s="99">
        <f>IF(OR($C167="",Y167=""),"",IF(AND($C167&gt;=1001,$C167&lt;=1005),COUNTIFS($C$4:$C$1500,"&gt;=1001",$C$4:$C$1500,"&lt;=1005",Y$4:Y$1500,"&gt;"&amp;Y167)+1,IF(AND($C167&gt;=1101,$C167&lt;=1105),COUNTIFS($C$4:$C$1500,"&gt;=1101",$C$4:$C$1500,"&lt;=1105",Y$4:Y$1500,"&gt;"&amp;Y167)+1,IF(AND($C167&gt;=901,$C167&lt;=905),COUNTIFS($C$4:$C$1500,"&gt;=901",$C$4:$C$1500,"&lt;=905",Y$4:Y$1500,"&gt;"&amp;Y167)+1,IF(AND($C167&gt;=801,$C167&lt;=805),COUNTIFS($C$4:$C$1500,"&gt;=801",$C$4:$C$1500,"&lt;=805",Y$4:Y$1500,"&gt;"&amp;Y167)+1,IF(AND($C167&gt;=701,$C167&lt;=705),COUNTIFS($C$4:$C$1500,"&gt;=701",$C$4:$C$1500,"&lt;=705",Y$4:Y$1500,"&gt;"&amp;Y167)+1,IF(AND($C167&gt;=601,$C167&lt;=606),COUNTIFS($C$4:$C$1500,"&gt;=601",$C$4:$C$1500,"&lt;=606",Y$4:Y$1500,"&gt;"&amp;Y167)+1,"")))))))</f>
        <v/>
      </c>
      <c r="AB167" s="99">
        <f>IF(OR($C167="",Y167=""),"",IF(OR(AND($C167&gt;=1001,$C167&lt;=1005),AND($C167&gt;=1101,$C167&lt;=1105)),COUNTIFS($C$4:$C$1500,"&gt;=1001",$C$4:$C$1500,"&lt;=1005",Y$4:Y$1500,"&gt;"&amp;Y167)+COUNTIFS($C$4:$C$1500,"&gt;=1101",$C$4:$C$1500,"&lt;=1105",Y$4:Y$1500,"&gt;"&amp;Y167)+1,""))</f>
        <v/>
      </c>
      <c r="AC167" s="94" t="n">
        <v>37.5</v>
      </c>
      <c r="AD167" s="94" t="n">
        <v>30.71</v>
      </c>
      <c r="AE167" s="94" t="n">
        <v>37.25</v>
      </c>
      <c r="AF167" s="94" t="n">
        <v>22.92</v>
      </c>
      <c r="AG167" s="94" t="n">
        <v>27.5</v>
      </c>
      <c r="AH167" s="99">
        <f>IF(AND(AC167&gt;0,AC167&lt;36),1,IF(AND(AC167&gt;=36,AC167&lt;51),2,IF(AND(AC167&gt;=51,AC167&lt;71),3,IF(AND(AC167&gt;=71,AC167&lt;=100),4,))))</f>
        <v/>
      </c>
      <c r="AI167" s="99">
        <f>IF(AND(AD167&gt;0,AD167&lt;41),1,IF(AND(AD167&gt;=41,AD167&lt;56),2,IF(AND(AD167&gt;=56,AD167&lt;71),3,IF(AND(AD167&gt;=71,AD167&lt;=100),4,))))</f>
        <v/>
      </c>
      <c r="AJ167" s="99">
        <f>IF(AND(AE167&gt;0,AE167&lt;41),1,IF(AND(AE167&gt;=41,AE167&lt;56),2,IF(AND(AE167&gt;=56,AE167&lt;71),3,IF(AND(AE167&gt;=71,AE167&lt;=100),4,))))</f>
        <v/>
      </c>
      <c r="AK167" s="99">
        <f>IF(AND(AF167&gt;0,AF167&lt;36),1,IF(AND(AF167&gt;=36,AF167&lt;51),2,IF(AND(AF167&gt;=51,AF167&lt;66),3,IF(AND(AF167&gt;=66,AF167&lt;=100),4,))))</f>
        <v/>
      </c>
      <c r="AL167" s="100">
        <f>IF(AND(AG167&gt;0,AG167&lt;37),1,IF(AND(AG167&gt;=37,AG167&lt;58),2,IF(AND(AG167&gt;=58,AG167&lt;71),3,IF(AND(AG167&gt;=71,AG167&lt;=100),4,))))</f>
        <v/>
      </c>
      <c r="AM167" s="101">
        <f>IF((Y167&lt;&gt;"")*(K167&lt;&gt;""),Y167-K167,"")</f>
        <v/>
      </c>
      <c r="AN167" s="99">
        <f>IF((Z167&lt;&gt;"")*(L167&lt;&gt;""),Z167-L167,"")</f>
        <v/>
      </c>
      <c r="AO167" s="99">
        <f>IF((AA167&lt;&gt;"")*(M167&lt;&gt;""),AA167-M167,"")</f>
        <v/>
      </c>
      <c r="AP167" s="99">
        <f>IF((AB167&lt;&gt;"")*(N167&lt;&gt;""),AB167-N167,"")</f>
        <v/>
      </c>
      <c r="AQ167" s="94">
        <f>IF((AC167&lt;&gt;"")*(O167&lt;&gt;""),AC167-O167,"")</f>
        <v/>
      </c>
      <c r="AR167" s="94">
        <f>IF((AD167&lt;&gt;"")*(P167&lt;&gt;""),AD167-P167,"")</f>
        <v/>
      </c>
      <c r="AS167" s="94">
        <f>IF((AE167&lt;&gt;"")*(Q167&lt;&gt;""),AE167-Q167,"")</f>
        <v/>
      </c>
      <c r="AT167" s="94">
        <f>IF((AF167&lt;&gt;"")*(R167&lt;&gt;""),AF167-R167,"")</f>
        <v/>
      </c>
      <c r="AU167" s="94">
        <f>IF((AG167&lt;&gt;"")*(S167&lt;&gt;""),AG167-S167,"")</f>
        <v/>
      </c>
      <c r="AV167" s="99">
        <f>IF((AH167&lt;&gt;"")*(T167&lt;&gt;""),AH167-T167,"")</f>
        <v/>
      </c>
      <c r="AW167" s="99">
        <f>IF((AI167&lt;&gt;"")*(U167&lt;&gt;""),AI167-U167,"")</f>
        <v/>
      </c>
      <c r="AX167" s="99">
        <f>IF((AJ167&lt;&gt;"")*(V167&lt;&gt;""),AJ167-V167,"")</f>
        <v/>
      </c>
      <c r="AY167" s="99">
        <f>IF((AK167&lt;&gt;"")*(W167&lt;&gt;""),AK167-W167,"")</f>
        <v/>
      </c>
      <c r="AZ167" s="102">
        <f>IF((AL167&lt;&gt;"")*(X167&lt;&gt;""),AL167-X167,"")</f>
        <v/>
      </c>
      <c r="BA167" s="50">
        <f>IFERROR(__xludf.dummyfunction("AI(""Actúa como un tutor académico y dirígete personalmente al estudiante "" &amp; I167 &amp; "" "" &amp; J167 &amp; "" "" &amp; G167 &amp; "" "" &amp; H167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AM167 &amp; ""'. Diferencias por área: Matemáticas ("" &amp; AQ167 &amp; ""), Ciencias Natura"&amp;"les ("" &amp; AR167 &amp; ""), Sociales ("" &amp; AS167 &amp; ""), Lectura Crítica ("" &amp; AT167 &amp; "") e Inglés ("" &amp; AU167 &amp; ""). Variación en posición: grupo ("" &amp; AN167 &amp; ""), grado ("" &amp; AO167 &amp; "") y media ("" &amp; AP167 &amp; ""). Puntajes Primer Simulacro: Global "" &amp; K167 &amp; "", Mat "" &amp; "&amp;"O4 &amp; "", Cien "" &amp; P167 &amp; "", Soc "" &amp; Q167 &amp; "", Lec "" &amp; R167 &amp; "", Ing "" &amp; S167 &amp; "". Puntajes Segundo Simulacro: Global "" &amp; Y167 &amp; "", Mat "" &amp; AC167 &amp; "", Cien "" &amp; AD167 &amp; "", Soc "" &amp; AE167 &amp; "", Lec "" &amp; AF167 &amp; "", Ing "" &amp; AG167 &amp; "". Escribe un mensaje motivador"&amp;" y breve (máximo 4 líneas)."")
"),"=AI(""Actúa como un tutor académico y dirígete personalmente al estudiante "" &amp; I167 &amp; "" "" &amp; J167 &amp; "" "" &amp; G167 &amp; "" "" &amp; H167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AM167 &amp; ""'. Diferencias por área: Matemáticas ("" &amp; AQ167 &amp; ""), Ciencias Natur"&amp;"ales ("" &amp; AR167 &amp; ""), Sociales ("" &amp; AS167 &amp; ""), Lectura Crítica ("" &amp; AT167 &amp; "") e Inglés ("" &amp; AU167 &amp; ""). Variación en posición: grupo ("" &amp; AN167 &amp; ""), grado ("" &amp; AO167 &amp; "") y media ("" &amp; AP167 &amp; ""). Puntajes Primer Simulacro: Global "" &amp; K167 &amp; "", Mat "" &amp;"&amp;" O167 &amp; "", Cien "" &amp; P167 &amp; "", Soc "" &amp; Q167 &amp; "", Lec "" &amp; R167 &amp; "", Ing "" &amp; S167 &amp; "". Puntajes Segundo Simulacro: Global "" &amp; Y167 &amp; "", Mat "" &amp; AC167 &amp; "", Cien "" &amp; AD167 &amp; "", Soc "" &amp; AE167 &amp; "", Lec "" &amp; AF167 &amp; "", Ing "" &amp; AG167 &amp; "". Escribe un mensaje motivado"&amp;"r y breve (máximo 4 líneas)."")
")</f>
        <v/>
      </c>
    </row>
    <row r="168" ht="15.75" customHeight="1" s="42">
      <c r="A168" s="93" t="n"/>
      <c r="B168" s="94" t="inlineStr">
        <is>
          <t>Bachillerato</t>
        </is>
      </c>
      <c r="C168" s="94" t="n">
        <v>605</v>
      </c>
      <c r="D168" s="94" t="n"/>
      <c r="E168" s="95" t="n"/>
      <c r="F168" s="96">
        <f>TRIM(G168&amp;" "&amp;H168&amp;" "&amp;I168&amp;" "&amp;J168)</f>
        <v/>
      </c>
      <c r="G168" s="94" t="inlineStr">
        <is>
          <t>López</t>
        </is>
      </c>
      <c r="H168" s="94" t="inlineStr">
        <is>
          <t>Rodríguez</t>
        </is>
      </c>
      <c r="I168" s="94" t="inlineStr">
        <is>
          <t>Matías</t>
        </is>
      </c>
      <c r="J168" s="97" t="n"/>
      <c r="K168" s="98">
        <f>IF(SUM(O168:S168)=0, "", ROUND(((O168*3+P168*3+Q168*3+R168*3+S168*1)/13)*5,0))</f>
        <v/>
      </c>
      <c r="L168" s="99">
        <f>IF(OR($C168="",K168=""),"",COUNTIFS($C$4:$C$1500,$C168,K$4:K$1500,"&gt;"&amp;K168)+1)</f>
        <v/>
      </c>
      <c r="M168" s="99">
        <f>IF(OR($C168="",K168=""),"",IF(AND($C168&gt;=1001,$C168&lt;=1005),COUNTIFS($C$4:$C$1500,"&gt;=1001",$C$4:$C$1500,"&lt;=1005",K$4:K$1500,"&gt;"&amp;K168)+1,IF(AND($C168&gt;=1101,$C168&lt;=1105),COUNTIFS($C$4:$C$1500,"&gt;=1101",$C$4:$C$1500,"&lt;=1105",K$4:K$1500,"&gt;"&amp;K168)+1,IF(AND($C168&gt;=901,$C168&lt;=905),COUNTIFS($C$4:$C$1500,"&gt;=901",$C$4:$C$1500,"&lt;=905",K$4:K$1500,"&gt;"&amp;K168)+1,IF(AND($C168&gt;=801,$C168&lt;=805),COUNTIFS($C$4:$C$1500,"&gt;=801",$C$4:$C$1500,"&lt;=805",K$4:K$1500,"&gt;"&amp;K168)+1,IF(AND($C168&gt;=701,$C168&lt;=705),COUNTIFS($C$4:$C$1500,"&gt;=701",$C$4:$C$1500,"&lt;=705",K$4:K$1500,"&gt;"&amp;K168)+1,IF(AND($C168&gt;=601,$C168&lt;=606),COUNTIFS($C$4:$C$1500,"&gt;=601",$C$4:$C$1500,"&lt;=606",K$4:K$1500,"&gt;"&amp;K168)+1,"")))))))</f>
        <v/>
      </c>
      <c r="N168" s="99">
        <f>IF(OR($C168="",K168=""),"",IF(OR(AND($C168&gt;=1001,$C168&lt;=1005),AND($C168&gt;=1101,$C168&lt;=1105)),COUNTIFS($C$4:$C$1500,"&gt;=1001",$C$4:$C$1500,"&lt;=1005",K$4:K$1500,"&gt;"&amp;K168)+COUNTIFS($C$4:$C$1500,"&gt;=1101",$C$4:$C$1500,"&lt;=1105",K$4:K$1500,"&gt;"&amp;K168)+1,""))</f>
        <v/>
      </c>
      <c r="O168" s="94" t="n">
        <v>58.99</v>
      </c>
      <c r="P168" s="94" t="n">
        <v>14.17</v>
      </c>
      <c r="Q168" s="94" t="n">
        <v>26.05</v>
      </c>
      <c r="R168" s="94" t="n">
        <v>43.13</v>
      </c>
      <c r="S168" s="94" t="n">
        <v>32.5</v>
      </c>
      <c r="T168" s="99">
        <f>IF(AND(O168&gt;0,O168&lt;36),1,IF(AND(O168&gt;=36,O168&lt;51),2,IF(AND(O168&gt;=51,O168&lt;71),3,IF(AND(O168&gt;=71,O168&lt;=100),4,))))</f>
        <v/>
      </c>
      <c r="U168" s="99">
        <f>IF(AND(P168&gt;0,P168&lt;41),1,IF(AND(P168&gt;=41,P168&lt;56),2,IF(AND(P168&gt;=56,P168&lt;71),3,IF(AND(P168&gt;=71,P168&lt;=100),4,))))</f>
        <v/>
      </c>
      <c r="V168" s="99">
        <f>IF(AND(Q168&gt;0,Q168&lt;41),1,IF(AND(Q168&gt;=41,Q168&lt;56),2,IF(AND(Q168&gt;=56,Q168&lt;71),3,IF(AND(Q168&gt;=71,Q168&lt;=100),4,))))</f>
        <v/>
      </c>
      <c r="W168" s="99">
        <f>IF(AND(R168&gt;0,R168&lt;36),1,IF(AND(R168&gt;=36,R168&lt;51),2,IF(AND(R168&gt;=51,R168&lt;66),3,IF(AND(R168&gt;=66,R168&lt;=100),4,))))</f>
        <v/>
      </c>
      <c r="X168" s="100">
        <f>IF(AND(S168&gt;0,S168&lt;37),1,IF(AND(S168&gt;=37,S168&lt;58),2,IF(AND(S168&gt;=58,S168&lt;71),3,IF(AND(S168&gt;=71,S168&lt;=100),4,))))</f>
        <v/>
      </c>
      <c r="Y168" s="101">
        <f>IF(SUM(AC168:AG168)=0, "", ROUND(((AC168*3+AD168*3+AE168*3+AF168*3+AG168*1)/13)*5,0))</f>
        <v/>
      </c>
      <c r="Z168" s="99">
        <f>IF(OR($C168="",Y168=""),"",COUNTIFS($C$4:$C$1500,$C168,Y$4:Y$1500,"&gt;"&amp;Y168)+1)</f>
        <v/>
      </c>
      <c r="AA168" s="99">
        <f>IF(OR($C168="",Y168=""),"",IF(AND($C168&gt;=1001,$C168&lt;=1005),COUNTIFS($C$4:$C$1500,"&gt;=1001",$C$4:$C$1500,"&lt;=1005",Y$4:Y$1500,"&gt;"&amp;Y168)+1,IF(AND($C168&gt;=1101,$C168&lt;=1105),COUNTIFS($C$4:$C$1500,"&gt;=1101",$C$4:$C$1500,"&lt;=1105",Y$4:Y$1500,"&gt;"&amp;Y168)+1,IF(AND($C168&gt;=901,$C168&lt;=905),COUNTIFS($C$4:$C$1500,"&gt;=901",$C$4:$C$1500,"&lt;=905",Y$4:Y$1500,"&gt;"&amp;Y168)+1,IF(AND($C168&gt;=801,$C168&lt;=805),COUNTIFS($C$4:$C$1500,"&gt;=801",$C$4:$C$1500,"&lt;=805",Y$4:Y$1500,"&gt;"&amp;Y168)+1,IF(AND($C168&gt;=701,$C168&lt;=705),COUNTIFS($C$4:$C$1500,"&gt;=701",$C$4:$C$1500,"&lt;=705",Y$4:Y$1500,"&gt;"&amp;Y168)+1,IF(AND($C168&gt;=601,$C168&lt;=606),COUNTIFS($C$4:$C$1500,"&gt;=601",$C$4:$C$1500,"&lt;=606",Y$4:Y$1500,"&gt;"&amp;Y168)+1,"")))))))</f>
        <v/>
      </c>
      <c r="AB168" s="99">
        <f>IF(OR($C168="",Y168=""),"",IF(OR(AND($C168&gt;=1001,$C168&lt;=1005),AND($C168&gt;=1101,$C168&lt;=1105)),COUNTIFS($C$4:$C$1500,"&gt;=1001",$C$4:$C$1500,"&lt;=1005",Y$4:Y$1500,"&gt;"&amp;Y168)+COUNTIFS($C$4:$C$1500,"&gt;=1101",$C$4:$C$1500,"&lt;=1105",Y$4:Y$1500,"&gt;"&amp;Y168)+1,""))</f>
        <v/>
      </c>
      <c r="AC168" s="94" t="n">
        <v>55</v>
      </c>
      <c r="AD168" s="94" t="n">
        <v>69.29000000000001</v>
      </c>
      <c r="AE168" s="94" t="n">
        <v>37.25</v>
      </c>
      <c r="AF168" s="94" t="n">
        <v>50.42</v>
      </c>
      <c r="AG168" s="94" t="n">
        <v>50.42</v>
      </c>
      <c r="AH168" s="99">
        <f>IF(AND(AC168&gt;0,AC168&lt;36),1,IF(AND(AC168&gt;=36,AC168&lt;51),2,IF(AND(AC168&gt;=51,AC168&lt;71),3,IF(AND(AC168&gt;=71,AC168&lt;=100),4,))))</f>
        <v/>
      </c>
      <c r="AI168" s="99">
        <f>IF(AND(AD168&gt;0,AD168&lt;41),1,IF(AND(AD168&gt;=41,AD168&lt;56),2,IF(AND(AD168&gt;=56,AD168&lt;71),3,IF(AND(AD168&gt;=71,AD168&lt;=100),4,))))</f>
        <v/>
      </c>
      <c r="AJ168" s="99">
        <f>IF(AND(AE168&gt;0,AE168&lt;41),1,IF(AND(AE168&gt;=41,AE168&lt;56),2,IF(AND(AE168&gt;=56,AE168&lt;71),3,IF(AND(AE168&gt;=71,AE168&lt;=100),4,))))</f>
        <v/>
      </c>
      <c r="AK168" s="99">
        <f>IF(AND(AF168&gt;0,AF168&lt;36),1,IF(AND(AF168&gt;=36,AF168&lt;51),2,IF(AND(AF168&gt;=51,AF168&lt;66),3,IF(AND(AF168&gt;=66,AF168&lt;=100),4,))))</f>
        <v/>
      </c>
      <c r="AL168" s="100">
        <f>IF(AND(AG168&gt;0,AG168&lt;37),1,IF(AND(AG168&gt;=37,AG168&lt;58),2,IF(AND(AG168&gt;=58,AG168&lt;71),3,IF(AND(AG168&gt;=71,AG168&lt;=100),4,))))</f>
        <v/>
      </c>
      <c r="AM168" s="101">
        <f>IF((Y168&lt;&gt;"")*(K168&lt;&gt;""),Y168-K168,"")</f>
        <v/>
      </c>
      <c r="AN168" s="99">
        <f>IF((Z168&lt;&gt;"")*(L168&lt;&gt;""),Z168-L168,"")</f>
        <v/>
      </c>
      <c r="AO168" s="99">
        <f>IF((AA168&lt;&gt;"")*(M168&lt;&gt;""),AA168-M168,"")</f>
        <v/>
      </c>
      <c r="AP168" s="99">
        <f>IF((AB168&lt;&gt;"")*(N168&lt;&gt;""),AB168-N168,"")</f>
        <v/>
      </c>
      <c r="AQ168" s="94">
        <f>IF((AC168&lt;&gt;"")*(O168&lt;&gt;""),AC168-O168,"")</f>
        <v/>
      </c>
      <c r="AR168" s="94">
        <f>IF((AD168&lt;&gt;"")*(P168&lt;&gt;""),AD168-P168,"")</f>
        <v/>
      </c>
      <c r="AS168" s="94">
        <f>IF((AE168&lt;&gt;"")*(Q168&lt;&gt;""),AE168-Q168,"")</f>
        <v/>
      </c>
      <c r="AT168" s="94">
        <f>IF((AF168&lt;&gt;"")*(R168&lt;&gt;""),AF168-R168,"")</f>
        <v/>
      </c>
      <c r="AU168" s="94">
        <f>IF((AG168&lt;&gt;"")*(S168&lt;&gt;""),AG168-S168,"")</f>
        <v/>
      </c>
      <c r="AV168" s="99">
        <f>IF((AH168&lt;&gt;"")*(T168&lt;&gt;""),AH168-T168,"")</f>
        <v/>
      </c>
      <c r="AW168" s="99">
        <f>IF((AI168&lt;&gt;"")*(U168&lt;&gt;""),AI168-U168,"")</f>
        <v/>
      </c>
      <c r="AX168" s="99">
        <f>IF((AJ168&lt;&gt;"")*(V168&lt;&gt;""),AJ168-V168,"")</f>
        <v/>
      </c>
      <c r="AY168" s="99">
        <f>IF((AK168&lt;&gt;"")*(W168&lt;&gt;""),AK168-W168,"")</f>
        <v/>
      </c>
      <c r="AZ168" s="102">
        <f>IF((AL168&lt;&gt;"")*(X168&lt;&gt;""),AL168-X168,"")</f>
        <v/>
      </c>
      <c r="BA168" s="50">
        <f>IFERROR(__xludf.dummyfunction("AI(""Actúa como un tutor académico y dirígete personalmente al estudiante "" &amp; I168 &amp; "" "" &amp; J168 &amp; "" "" &amp; G168 &amp; "" "" &amp; H168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AM168 &amp; ""'. Diferencias por área: Matemáticas ("" &amp; AQ168 &amp; ""), Ciencias Natura"&amp;"les ("" &amp; AR168 &amp; ""), Sociales ("" &amp; AS168 &amp; ""), Lectura Crítica ("" &amp; AT168 &amp; "") e Inglés ("" &amp; AU168 &amp; ""). Variación en posición: grupo ("" &amp; AN168 &amp; ""), grado ("" &amp; AO168 &amp; "") y media ("" &amp; AP168 &amp; ""). Puntajes Primer Simulacro: Global "" &amp; K168 &amp; "", Mat "" &amp; "&amp;"O4 &amp; "", Cien "" &amp; P168 &amp; "", Soc "" &amp; Q168 &amp; "", Lec "" &amp; R168 &amp; "", Ing "" &amp; S168 &amp; "". Puntajes Segundo Simulacro: Global "" &amp; Y168 &amp; "", Mat "" &amp; AC168 &amp; "", Cien "" &amp; AD168 &amp; "", Soc "" &amp; AE168 &amp; "", Lec "" &amp; AF168 &amp; "", Ing "" &amp; AG168 &amp; "". Escribe un mensaje motivador"&amp;" y breve (máximo 4 líneas)."")
"),"=AI(""Actúa como un tutor académico y dirígete personalmente al estudiante "" &amp; I168 &amp; "" "" &amp; J168 &amp; "" "" &amp; G168 &amp; "" "" &amp; H168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AM168 &amp; ""'. Diferencias por área: Matemáticas ("" &amp; AQ168 &amp; ""), Ciencias Natur"&amp;"ales ("" &amp; AR168 &amp; ""), Sociales ("" &amp; AS168 &amp; ""), Lectura Crítica ("" &amp; AT168 &amp; "") e Inglés ("" &amp; AU168 &amp; ""). Variación en posición: grupo ("" &amp; AN168 &amp; ""), grado ("" &amp; AO168 &amp; "") y media ("" &amp; AP168 &amp; ""). Puntajes Primer Simulacro: Global "" &amp; K168 &amp; "", Mat "" &amp;"&amp;" O168 &amp; "", Cien "" &amp; P168 &amp; "", Soc "" &amp; Q168 &amp; "", Lec "" &amp; R168 &amp; "", Ing "" &amp; S168 &amp; "". Puntajes Segundo Simulacro: Global "" &amp; Y168 &amp; "", Mat "" &amp; AC168 &amp; "", Cien "" &amp; AD168 &amp; "", Soc "" &amp; AE168 &amp; "", Lec "" &amp; AF168 &amp; "", Ing "" &amp; AG168 &amp; "". Escribe un mensaje motivado"&amp;"r y breve (máximo 4 líneas)."")
")</f>
        <v/>
      </c>
    </row>
    <row r="169" ht="15.75" customHeight="1" s="42">
      <c r="A169" s="93" t="n"/>
      <c r="B169" s="94" t="inlineStr">
        <is>
          <t>Bachillerato</t>
        </is>
      </c>
      <c r="C169" s="94" t="n">
        <v>605</v>
      </c>
      <c r="D169" s="94" t="n"/>
      <c r="E169" s="95" t="n"/>
      <c r="F169" s="96">
        <f>TRIM(G169&amp;" "&amp;H169&amp;" "&amp;I169&amp;" "&amp;J169)</f>
        <v/>
      </c>
      <c r="G169" s="94" t="inlineStr">
        <is>
          <t>López</t>
        </is>
      </c>
      <c r="H169" s="94" t="inlineStr">
        <is>
          <t>Zapata</t>
        </is>
      </c>
      <c r="I169" s="94" t="inlineStr">
        <is>
          <t>Emmily</t>
        </is>
      </c>
      <c r="J169" s="97" t="inlineStr">
        <is>
          <t>Jinet</t>
        </is>
      </c>
      <c r="K169" s="98">
        <f>IF(SUM(O169:S169)=0, "", ROUND(((O169*3+P169*3+Q169*3+R169*3+S169*1)/13)*5,0))</f>
        <v/>
      </c>
      <c r="L169" s="99">
        <f>IF(OR($C169="",K169=""),"",COUNTIFS($C$4:$C$1500,$C169,K$4:K$1500,"&gt;"&amp;K169)+1)</f>
        <v/>
      </c>
      <c r="M169" s="99">
        <f>IF(OR($C169="",K169=""),"",IF(AND($C169&gt;=1001,$C169&lt;=1005),COUNTIFS($C$4:$C$1500,"&gt;=1001",$C$4:$C$1500,"&lt;=1005",K$4:K$1500,"&gt;"&amp;K169)+1,IF(AND($C169&gt;=1101,$C169&lt;=1105),COUNTIFS($C$4:$C$1500,"&gt;=1101",$C$4:$C$1500,"&lt;=1105",K$4:K$1500,"&gt;"&amp;K169)+1,IF(AND($C169&gt;=901,$C169&lt;=905),COUNTIFS($C$4:$C$1500,"&gt;=901",$C$4:$C$1500,"&lt;=905",K$4:K$1500,"&gt;"&amp;K169)+1,IF(AND($C169&gt;=801,$C169&lt;=805),COUNTIFS($C$4:$C$1500,"&gt;=801",$C$4:$C$1500,"&lt;=805",K$4:K$1500,"&gt;"&amp;K169)+1,IF(AND($C169&gt;=701,$C169&lt;=705),COUNTIFS($C$4:$C$1500,"&gt;=701",$C$4:$C$1500,"&lt;=705",K$4:K$1500,"&gt;"&amp;K169)+1,IF(AND($C169&gt;=601,$C169&lt;=606),COUNTIFS($C$4:$C$1500,"&gt;=601",$C$4:$C$1500,"&lt;=606",K$4:K$1500,"&gt;"&amp;K169)+1,"")))))))</f>
        <v/>
      </c>
      <c r="N169" s="99">
        <f>IF(OR($C169="",K169=""),"",IF(OR(AND($C169&gt;=1001,$C169&lt;=1005),AND($C169&gt;=1101,$C169&lt;=1105)),COUNTIFS($C$4:$C$1500,"&gt;=1001",$C$4:$C$1500,"&lt;=1005",K$4:K$1500,"&gt;"&amp;K169)+COUNTIFS($C$4:$C$1500,"&gt;=1101",$C$4:$C$1500,"&lt;=1105",K$4:K$1500,"&gt;"&amp;K169)+1,""))</f>
        <v/>
      </c>
      <c r="O169" s="94" t="n">
        <v>31.26</v>
      </c>
      <c r="P169" s="94" t="n">
        <v>21.56</v>
      </c>
      <c r="Q169" s="94" t="n">
        <v>55.04</v>
      </c>
      <c r="R169" s="94" t="n">
        <v>57.5</v>
      </c>
      <c r="S169" s="94" t="n">
        <v>37.92</v>
      </c>
      <c r="T169" s="99">
        <f>IF(AND(O169&gt;0,O169&lt;36),1,IF(AND(O169&gt;=36,O169&lt;51),2,IF(AND(O169&gt;=51,O169&lt;71),3,IF(AND(O169&gt;=71,O169&lt;=100),4,))))</f>
        <v/>
      </c>
      <c r="U169" s="99">
        <f>IF(AND(P169&gt;0,P169&lt;41),1,IF(AND(P169&gt;=41,P169&lt;56),2,IF(AND(P169&gt;=56,P169&lt;71),3,IF(AND(P169&gt;=71,P169&lt;=100),4,))))</f>
        <v/>
      </c>
      <c r="V169" s="99">
        <f>IF(AND(Q169&gt;0,Q169&lt;41),1,IF(AND(Q169&gt;=41,Q169&lt;56),2,IF(AND(Q169&gt;=56,Q169&lt;71),3,IF(AND(Q169&gt;=71,Q169&lt;=100),4,))))</f>
        <v/>
      </c>
      <c r="W169" s="99">
        <f>IF(AND(R169&gt;0,R169&lt;36),1,IF(AND(R169&gt;=36,R169&lt;51),2,IF(AND(R169&gt;=51,R169&lt;66),3,IF(AND(R169&gt;=66,R169&lt;=100),4,))))</f>
        <v/>
      </c>
      <c r="X169" s="100">
        <f>IF(AND(S169&gt;0,S169&lt;37),1,IF(AND(S169&gt;=37,S169&lt;58),2,IF(AND(S169&gt;=58,S169&lt;71),3,IF(AND(S169&gt;=71,S169&lt;=100),4,))))</f>
        <v/>
      </c>
      <c r="Y169" s="101">
        <f>IF(SUM(AC169:AG169)=0, "", ROUND(((AC169*3+AD169*3+AE169*3+AF169*3+AG169*1)/13)*5,0))</f>
        <v/>
      </c>
      <c r="Z169" s="99">
        <f>IF(OR($C169="",Y169=""),"",COUNTIFS($C$4:$C$1500,$C169,Y$4:Y$1500,"&gt;"&amp;Y169)+1)</f>
        <v/>
      </c>
      <c r="AA169" s="99">
        <f>IF(OR($C169="",Y169=""),"",IF(AND($C169&gt;=1001,$C169&lt;=1005),COUNTIFS($C$4:$C$1500,"&gt;=1001",$C$4:$C$1500,"&lt;=1005",Y$4:Y$1500,"&gt;"&amp;Y169)+1,IF(AND($C169&gt;=1101,$C169&lt;=1105),COUNTIFS($C$4:$C$1500,"&gt;=1101",$C$4:$C$1500,"&lt;=1105",Y$4:Y$1500,"&gt;"&amp;Y169)+1,IF(AND($C169&gt;=901,$C169&lt;=905),COUNTIFS($C$4:$C$1500,"&gt;=901",$C$4:$C$1500,"&lt;=905",Y$4:Y$1500,"&gt;"&amp;Y169)+1,IF(AND($C169&gt;=801,$C169&lt;=805),COUNTIFS($C$4:$C$1500,"&gt;=801",$C$4:$C$1500,"&lt;=805",Y$4:Y$1500,"&gt;"&amp;Y169)+1,IF(AND($C169&gt;=701,$C169&lt;=705),COUNTIFS($C$4:$C$1500,"&gt;=701",$C$4:$C$1500,"&lt;=705",Y$4:Y$1500,"&gt;"&amp;Y169)+1,IF(AND($C169&gt;=601,$C169&lt;=606),COUNTIFS($C$4:$C$1500,"&gt;=601",$C$4:$C$1500,"&lt;=606",Y$4:Y$1500,"&gt;"&amp;Y169)+1,"")))))))</f>
        <v/>
      </c>
      <c r="AB169" s="99">
        <f>IF(OR($C169="",Y169=""),"",IF(OR(AND($C169&gt;=1001,$C169&lt;=1005),AND($C169&gt;=1101,$C169&lt;=1105)),COUNTIFS($C$4:$C$1500,"&gt;=1001",$C$4:$C$1500,"&lt;=1005",Y$4:Y$1500,"&gt;"&amp;Y169)+COUNTIFS($C$4:$C$1500,"&gt;=1101",$C$4:$C$1500,"&lt;=1105",Y$4:Y$1500,"&gt;"&amp;Y169)+1,""))</f>
        <v/>
      </c>
      <c r="AC169" s="94" t="n">
        <v>52.5</v>
      </c>
      <c r="AD169" s="94" t="n">
        <v>54.46</v>
      </c>
      <c r="AE169" s="94" t="n">
        <v>37.25</v>
      </c>
      <c r="AF169" s="94" t="n">
        <v>55</v>
      </c>
      <c r="AG169" s="94" t="n">
        <v>27.5</v>
      </c>
      <c r="AH169" s="99">
        <f>IF(AND(AC169&gt;0,AC169&lt;36),1,IF(AND(AC169&gt;=36,AC169&lt;51),2,IF(AND(AC169&gt;=51,AC169&lt;71),3,IF(AND(AC169&gt;=71,AC169&lt;=100),4,))))</f>
        <v/>
      </c>
      <c r="AI169" s="99">
        <f>IF(AND(AD169&gt;0,AD169&lt;41),1,IF(AND(AD169&gt;=41,AD169&lt;56),2,IF(AND(AD169&gt;=56,AD169&lt;71),3,IF(AND(AD169&gt;=71,AD169&lt;=100),4,))))</f>
        <v/>
      </c>
      <c r="AJ169" s="99">
        <f>IF(AND(AE169&gt;0,AE169&lt;41),1,IF(AND(AE169&gt;=41,AE169&lt;56),2,IF(AND(AE169&gt;=56,AE169&lt;71),3,IF(AND(AE169&gt;=71,AE169&lt;=100),4,))))</f>
        <v/>
      </c>
      <c r="AK169" s="99">
        <f>IF(AND(AF169&gt;0,AF169&lt;36),1,IF(AND(AF169&gt;=36,AF169&lt;51),2,IF(AND(AF169&gt;=51,AF169&lt;66),3,IF(AND(AF169&gt;=66,AF169&lt;=100),4,))))</f>
        <v/>
      </c>
      <c r="AL169" s="100">
        <f>IF(AND(AG169&gt;0,AG169&lt;37),1,IF(AND(AG169&gt;=37,AG169&lt;58),2,IF(AND(AG169&gt;=58,AG169&lt;71),3,IF(AND(AG169&gt;=71,AG169&lt;=100),4,))))</f>
        <v/>
      </c>
      <c r="AM169" s="101">
        <f>IF((Y169&lt;&gt;"")*(K169&lt;&gt;""),Y169-K169,"")</f>
        <v/>
      </c>
      <c r="AN169" s="99">
        <f>IF((Z169&lt;&gt;"")*(L169&lt;&gt;""),Z169-L169,"")</f>
        <v/>
      </c>
      <c r="AO169" s="99">
        <f>IF((AA169&lt;&gt;"")*(M169&lt;&gt;""),AA169-M169,"")</f>
        <v/>
      </c>
      <c r="AP169" s="99">
        <f>IF((AB169&lt;&gt;"")*(N169&lt;&gt;""),AB169-N169,"")</f>
        <v/>
      </c>
      <c r="AQ169" s="94">
        <f>IF((AC169&lt;&gt;"")*(O169&lt;&gt;""),AC169-O169,"")</f>
        <v/>
      </c>
      <c r="AR169" s="94">
        <f>IF((AD169&lt;&gt;"")*(P169&lt;&gt;""),AD169-P169,"")</f>
        <v/>
      </c>
      <c r="AS169" s="94">
        <f>IF((AE169&lt;&gt;"")*(Q169&lt;&gt;""),AE169-Q169,"")</f>
        <v/>
      </c>
      <c r="AT169" s="94">
        <f>IF((AF169&lt;&gt;"")*(R169&lt;&gt;""),AF169-R169,"")</f>
        <v/>
      </c>
      <c r="AU169" s="94">
        <f>IF((AG169&lt;&gt;"")*(S169&lt;&gt;""),AG169-S169,"")</f>
        <v/>
      </c>
      <c r="AV169" s="99">
        <f>IF((AH169&lt;&gt;"")*(T169&lt;&gt;""),AH169-T169,"")</f>
        <v/>
      </c>
      <c r="AW169" s="99">
        <f>IF((AI169&lt;&gt;"")*(U169&lt;&gt;""),AI169-U169,"")</f>
        <v/>
      </c>
      <c r="AX169" s="99">
        <f>IF((AJ169&lt;&gt;"")*(V169&lt;&gt;""),AJ169-V169,"")</f>
        <v/>
      </c>
      <c r="AY169" s="99">
        <f>IF((AK169&lt;&gt;"")*(W169&lt;&gt;""),AK169-W169,"")</f>
        <v/>
      </c>
      <c r="AZ169" s="102">
        <f>IF((AL169&lt;&gt;"")*(X169&lt;&gt;""),AL169-X169,"")</f>
        <v/>
      </c>
      <c r="BA169" s="50">
        <f>IFERROR(__xludf.dummyfunction("AI(""Actúa como un tutor académico y dirígete personalmente al estudiante "" &amp; I169 &amp; "" "" &amp; J169 &amp; "" "" &amp; G169 &amp; "" "" &amp; H169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AM169 &amp; ""'. Diferencias por área: Matemáticas ("" &amp; AQ169 &amp; ""), Ciencias Natura"&amp;"les ("" &amp; AR169 &amp; ""), Sociales ("" &amp; AS169 &amp; ""), Lectura Crítica ("" &amp; AT169 &amp; "") e Inglés ("" &amp; AU169 &amp; ""). Variación en posición: grupo ("" &amp; AN169 &amp; ""), grado ("" &amp; AO169 &amp; "") y media ("" &amp; AP169 &amp; ""). Puntajes Primer Simulacro: Global "" &amp; K169 &amp; "", Mat "" &amp; "&amp;"O4 &amp; "", Cien "" &amp; P169 &amp; "", Soc "" &amp; Q169 &amp; "", Lec "" &amp; R169 &amp; "", Ing "" &amp; S169 &amp; "". Puntajes Segundo Simulacro: Global "" &amp; Y169 &amp; "", Mat "" &amp; AC169 &amp; "", Cien "" &amp; AD169 &amp; "", Soc "" &amp; AE169 &amp; "", Lec "" &amp; AF169 &amp; "", Ing "" &amp; AG169 &amp; "". Escribe un mensaje motivador"&amp;" y breve (máximo 4 líneas)."")
"),"=AI(""Actúa como un tutor académico y dirígete personalmente al estudiante "" &amp; I169 &amp; "" "" &amp; J169 &amp; "" "" &amp; G169 &amp; "" "" &amp; H169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AM169 &amp; ""'. Diferencias por área: Matemáticas ("" &amp; AQ169 &amp; ""), Ciencias Natur"&amp;"ales ("" &amp; AR169 &amp; ""), Sociales ("" &amp; AS169 &amp; ""), Lectura Crítica ("" &amp; AT169 &amp; "") e Inglés ("" &amp; AU169 &amp; ""). Variación en posición: grupo ("" &amp; AN169 &amp; ""), grado ("" &amp; AO169 &amp; "") y media ("" &amp; AP169 &amp; ""). Puntajes Primer Simulacro: Global "" &amp; K169 &amp; "", Mat "" &amp;"&amp;" O169 &amp; "", Cien "" &amp; P169 &amp; "", Soc "" &amp; Q169 &amp; "", Lec "" &amp; R169 &amp; "", Ing "" &amp; S169 &amp; "". Puntajes Segundo Simulacro: Global "" &amp; Y169 &amp; "", Mat "" &amp; AC169 &amp; "", Cien "" &amp; AD169 &amp; "", Soc "" &amp; AE169 &amp; "", Lec "" &amp; AF169 &amp; "", Ing "" &amp; AG169 &amp; "". Escribe un mensaje motivado"&amp;"r y breve (máximo 4 líneas)."")
")</f>
        <v/>
      </c>
    </row>
    <row r="170" ht="15.75" customHeight="1" s="42">
      <c r="A170" s="93" t="n"/>
      <c r="B170" s="94" t="inlineStr">
        <is>
          <t>Bachillerato</t>
        </is>
      </c>
      <c r="C170" s="94" t="n">
        <v>601</v>
      </c>
      <c r="D170" s="94" t="n"/>
      <c r="E170" s="95" t="n"/>
      <c r="F170" s="96">
        <f>TRIM(G170&amp;" "&amp;H170&amp;" "&amp;I170&amp;" "&amp;J170)</f>
        <v/>
      </c>
      <c r="G170" s="94" t="inlineStr">
        <is>
          <t>Marimon</t>
        </is>
      </c>
      <c r="H170" s="94" t="inlineStr">
        <is>
          <t>Calderín</t>
        </is>
      </c>
      <c r="I170" s="94" t="inlineStr">
        <is>
          <t>Ángel</t>
        </is>
      </c>
      <c r="J170" s="97" t="inlineStr">
        <is>
          <t>David</t>
        </is>
      </c>
      <c r="K170" s="98">
        <f>IF(SUM(O170:S170)=0, "", ROUND(((O170*3+P170*3+Q170*3+R170*3+S170*1)/13)*5,0))</f>
        <v/>
      </c>
      <c r="L170" s="99">
        <f>IF(OR($C170="",K170=""),"",COUNTIFS($C$4:$C$1500,$C170,K$4:K$1500,"&gt;"&amp;K170)+1)</f>
        <v/>
      </c>
      <c r="M170" s="99">
        <f>IF(OR($C170="",K170=""),"",IF(AND($C170&gt;=1001,$C170&lt;=1005),COUNTIFS($C$4:$C$1500,"&gt;=1001",$C$4:$C$1500,"&lt;=1005",K$4:K$1500,"&gt;"&amp;K170)+1,IF(AND($C170&gt;=1101,$C170&lt;=1105),COUNTIFS($C$4:$C$1500,"&gt;=1101",$C$4:$C$1500,"&lt;=1105",K$4:K$1500,"&gt;"&amp;K170)+1,IF(AND($C170&gt;=901,$C170&lt;=905),COUNTIFS($C$4:$C$1500,"&gt;=901",$C$4:$C$1500,"&lt;=905",K$4:K$1500,"&gt;"&amp;K170)+1,IF(AND($C170&gt;=801,$C170&lt;=805),COUNTIFS($C$4:$C$1500,"&gt;=801",$C$4:$C$1500,"&lt;=805",K$4:K$1500,"&gt;"&amp;K170)+1,IF(AND($C170&gt;=701,$C170&lt;=705),COUNTIFS($C$4:$C$1500,"&gt;=701",$C$4:$C$1500,"&lt;=705",K$4:K$1500,"&gt;"&amp;K170)+1,IF(AND($C170&gt;=601,$C170&lt;=606),COUNTIFS($C$4:$C$1500,"&gt;=601",$C$4:$C$1500,"&lt;=606",K$4:K$1500,"&gt;"&amp;K170)+1,"")))))))</f>
        <v/>
      </c>
      <c r="N170" s="99">
        <f>IF(OR($C170="",K170=""),"",IF(OR(AND($C170&gt;=1001,$C170&lt;=1005),AND($C170&gt;=1101,$C170&lt;=1105)),COUNTIFS($C$4:$C$1500,"&gt;=1001",$C$4:$C$1500,"&lt;=1005",K$4:K$1500,"&gt;"&amp;K170)+COUNTIFS($C$4:$C$1500,"&gt;=1101",$C$4:$C$1500,"&lt;=1105",K$4:K$1500,"&gt;"&amp;K170)+1,""))</f>
        <v/>
      </c>
      <c r="O170" s="94" t="n">
        <v>10.59</v>
      </c>
      <c r="P170" s="94" t="n">
        <v>54.67</v>
      </c>
      <c r="Q170" s="94" t="n">
        <v>71.01000000000001</v>
      </c>
      <c r="R170" s="94" t="n">
        <v>33.54</v>
      </c>
      <c r="S170" s="94" t="n">
        <v>21.67</v>
      </c>
      <c r="T170" s="99">
        <f>IF(AND(O170&gt;0,O170&lt;36),1,IF(AND(O170&gt;=36,O170&lt;51),2,IF(AND(O170&gt;=51,O170&lt;71),3,IF(AND(O170&gt;=71,O170&lt;=100),4,))))</f>
        <v/>
      </c>
      <c r="U170" s="99">
        <f>IF(AND(P170&gt;0,P170&lt;41),1,IF(AND(P170&gt;=41,P170&lt;56),2,IF(AND(P170&gt;=56,P170&lt;71),3,IF(AND(P170&gt;=71,P170&lt;=100),4,))))</f>
        <v/>
      </c>
      <c r="V170" s="99">
        <f>IF(AND(Q170&gt;0,Q170&lt;41),1,IF(AND(Q170&gt;=41,Q170&lt;56),2,IF(AND(Q170&gt;=56,Q170&lt;71),3,IF(AND(Q170&gt;=71,Q170&lt;=100),4,))))</f>
        <v/>
      </c>
      <c r="W170" s="99">
        <f>IF(AND(R170&gt;0,R170&lt;36),1,IF(AND(R170&gt;=36,R170&lt;51),2,IF(AND(R170&gt;=51,R170&lt;66),3,IF(AND(R170&gt;=66,R170&lt;=100),4,))))</f>
        <v/>
      </c>
      <c r="X170" s="100">
        <f>IF(AND(S170&gt;0,S170&lt;37),1,IF(AND(S170&gt;=37,S170&lt;58),2,IF(AND(S170&gt;=58,S170&lt;71),3,IF(AND(S170&gt;=71,S170&lt;=100),4,))))</f>
        <v/>
      </c>
      <c r="Y170" s="101">
        <f>IF(SUM(AC170:AG170)=0, "", ROUND(((AC170*3+AD170*3+AE170*3+AF170*3+AG170*1)/13)*5,0))</f>
        <v/>
      </c>
      <c r="Z170" s="99">
        <f>IF(OR($C170="",Y170=""),"",COUNTIFS($C$4:$C$1500,$C170,Y$4:Y$1500,"&gt;"&amp;Y170)+1)</f>
        <v/>
      </c>
      <c r="AA170" s="99">
        <f>IF(OR($C170="",Y170=""),"",IF(AND($C170&gt;=1001,$C170&lt;=1005),COUNTIFS($C$4:$C$1500,"&gt;=1001",$C$4:$C$1500,"&lt;=1005",Y$4:Y$1500,"&gt;"&amp;Y170)+1,IF(AND($C170&gt;=1101,$C170&lt;=1105),COUNTIFS($C$4:$C$1500,"&gt;=1101",$C$4:$C$1500,"&lt;=1105",Y$4:Y$1500,"&gt;"&amp;Y170)+1,IF(AND($C170&gt;=901,$C170&lt;=905),COUNTIFS($C$4:$C$1500,"&gt;=901",$C$4:$C$1500,"&lt;=905",Y$4:Y$1500,"&gt;"&amp;Y170)+1,IF(AND($C170&gt;=801,$C170&lt;=805),COUNTIFS($C$4:$C$1500,"&gt;=801",$C$4:$C$1500,"&lt;=805",Y$4:Y$1500,"&gt;"&amp;Y170)+1,IF(AND($C170&gt;=701,$C170&lt;=705),COUNTIFS($C$4:$C$1500,"&gt;=701",$C$4:$C$1500,"&lt;=705",Y$4:Y$1500,"&gt;"&amp;Y170)+1,IF(AND($C170&gt;=601,$C170&lt;=606),COUNTIFS($C$4:$C$1500,"&gt;=601",$C$4:$C$1500,"&lt;=606",Y$4:Y$1500,"&gt;"&amp;Y170)+1,"")))))))</f>
        <v/>
      </c>
      <c r="AB170" s="99">
        <f>IF(OR($C170="",Y170=""),"",IF(OR(AND($C170&gt;=1001,$C170&lt;=1005),AND($C170&gt;=1101,$C170&lt;=1105)),COUNTIFS($C$4:$C$1500,"&gt;=1001",$C$4:$C$1500,"&lt;=1005",Y$4:Y$1500,"&gt;"&amp;Y170)+COUNTIFS($C$4:$C$1500,"&gt;=1101",$C$4:$C$1500,"&lt;=1105",Y$4:Y$1500,"&gt;"&amp;Y170)+1,""))</f>
        <v/>
      </c>
      <c r="AC170" s="94" t="n">
        <v>46.75</v>
      </c>
      <c r="AD170" s="94" t="n">
        <v>72.86</v>
      </c>
      <c r="AE170" s="94" t="n">
        <v>63.25</v>
      </c>
      <c r="AF170" s="94" t="n">
        <v>74.38</v>
      </c>
      <c r="AG170" s="94" t="n">
        <v>50.42</v>
      </c>
      <c r="AH170" s="99">
        <f>IF(AND(AC170&gt;0,AC170&lt;36),1,IF(AND(AC170&gt;=36,AC170&lt;51),2,IF(AND(AC170&gt;=51,AC170&lt;71),3,IF(AND(AC170&gt;=71,AC170&lt;=100),4,))))</f>
        <v/>
      </c>
      <c r="AI170" s="99">
        <f>IF(AND(AD170&gt;0,AD170&lt;41),1,IF(AND(AD170&gt;=41,AD170&lt;56),2,IF(AND(AD170&gt;=56,AD170&lt;71),3,IF(AND(AD170&gt;=71,AD170&lt;=100),4,))))</f>
        <v/>
      </c>
      <c r="AJ170" s="99">
        <f>IF(AND(AE170&gt;0,AE170&lt;41),1,IF(AND(AE170&gt;=41,AE170&lt;56),2,IF(AND(AE170&gt;=56,AE170&lt;71),3,IF(AND(AE170&gt;=71,AE170&lt;=100),4,))))</f>
        <v/>
      </c>
      <c r="AK170" s="99">
        <f>IF(AND(AF170&gt;0,AF170&lt;36),1,IF(AND(AF170&gt;=36,AF170&lt;51),2,IF(AND(AF170&gt;=51,AF170&lt;66),3,IF(AND(AF170&gt;=66,AF170&lt;=100),4,))))</f>
        <v/>
      </c>
      <c r="AL170" s="100">
        <f>IF(AND(AG170&gt;0,AG170&lt;37),1,IF(AND(AG170&gt;=37,AG170&lt;58),2,IF(AND(AG170&gt;=58,AG170&lt;71),3,IF(AND(AG170&gt;=71,AG170&lt;=100),4,))))</f>
        <v/>
      </c>
      <c r="AM170" s="101">
        <f>IF((Y170&lt;&gt;"")*(K170&lt;&gt;""),Y170-K170,"")</f>
        <v/>
      </c>
      <c r="AN170" s="99">
        <f>IF((Z170&lt;&gt;"")*(L170&lt;&gt;""),Z170-L170,"")</f>
        <v/>
      </c>
      <c r="AO170" s="99">
        <f>IF((AA170&lt;&gt;"")*(M170&lt;&gt;""),AA170-M170,"")</f>
        <v/>
      </c>
      <c r="AP170" s="99">
        <f>IF((AB170&lt;&gt;"")*(N170&lt;&gt;""),AB170-N170,"")</f>
        <v/>
      </c>
      <c r="AQ170" s="94">
        <f>IF((AC170&lt;&gt;"")*(O170&lt;&gt;""),AC170-O170,"")</f>
        <v/>
      </c>
      <c r="AR170" s="94">
        <f>IF((AD170&lt;&gt;"")*(P170&lt;&gt;""),AD170-P170,"")</f>
        <v/>
      </c>
      <c r="AS170" s="94">
        <f>IF((AE170&lt;&gt;"")*(Q170&lt;&gt;""),AE170-Q170,"")</f>
        <v/>
      </c>
      <c r="AT170" s="94">
        <f>IF((AF170&lt;&gt;"")*(R170&lt;&gt;""),AF170-R170,"")</f>
        <v/>
      </c>
      <c r="AU170" s="94">
        <f>IF((AG170&lt;&gt;"")*(S170&lt;&gt;""),AG170-S170,"")</f>
        <v/>
      </c>
      <c r="AV170" s="99">
        <f>IF((AH170&lt;&gt;"")*(T170&lt;&gt;""),AH170-T170,"")</f>
        <v/>
      </c>
      <c r="AW170" s="99">
        <f>IF((AI170&lt;&gt;"")*(U170&lt;&gt;""),AI170-U170,"")</f>
        <v/>
      </c>
      <c r="AX170" s="99">
        <f>IF((AJ170&lt;&gt;"")*(V170&lt;&gt;""),AJ170-V170,"")</f>
        <v/>
      </c>
      <c r="AY170" s="99">
        <f>IF((AK170&lt;&gt;"")*(W170&lt;&gt;""),AK170-W170,"")</f>
        <v/>
      </c>
      <c r="AZ170" s="102">
        <f>IF((AL170&lt;&gt;"")*(X170&lt;&gt;""),AL170-X170,"")</f>
        <v/>
      </c>
      <c r="BA170" s="50">
        <f>IFERROR(__xludf.dummyfunction("AI(""Actúa como un tutor académico y dirígete personalmente al estudiante "" &amp; I170 &amp; "" "" &amp; J170 &amp; "" "" &amp; G170 &amp; "" "" &amp; H170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AM170 &amp; ""'. Diferencias por área: Matemáticas ("" &amp; AQ170 &amp; ""), Ciencias Natura"&amp;"les ("" &amp; AR170 &amp; ""), Sociales ("" &amp; AS170 &amp; ""), Lectura Crítica ("" &amp; AT170 &amp; "") e Inglés ("" &amp; AU170 &amp; ""). Variación en posición: grupo ("" &amp; AN170 &amp; ""), grado ("" &amp; AO170 &amp; "") y media ("" &amp; AP170 &amp; ""). Puntajes Primer Simulacro: Global "" &amp; K170 &amp; "", Mat "" &amp; "&amp;"O4 &amp; "", Cien "" &amp; P170 &amp; "", Soc "" &amp; Q170 &amp; "", Lec "" &amp; R170 &amp; "", Ing "" &amp; S170 &amp; "". Puntajes Segundo Simulacro: Global "" &amp; Y170 &amp; "", Mat "" &amp; AC170 &amp; "", Cien "" &amp; AD170 &amp; "", Soc "" &amp; AE170 &amp; "", Lec "" &amp; AF170 &amp; "", Ing "" &amp; AG170 &amp; "". Escribe un mensaje motivador"&amp;" y breve (máximo 4 líneas)."")
"),"=AI(""Actúa como un tutor académico y dirígete personalmente al estudiante "" &amp; I170 &amp; "" "" &amp; J170 &amp; "" "" &amp; G170 &amp; "" "" &amp; H170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AM170 &amp; ""'. Diferencias por área: Matemáticas ("" &amp; AQ170 &amp; ""), Ciencias Natur"&amp;"ales ("" &amp; AR170 &amp; ""), Sociales ("" &amp; AS170 &amp; ""), Lectura Crítica ("" &amp; AT170 &amp; "") e Inglés ("" &amp; AU170 &amp; ""). Variación en posición: grupo ("" &amp; AN170 &amp; ""), grado ("" &amp; AO170 &amp; "") y media ("" &amp; AP170 &amp; ""). Puntajes Primer Simulacro: Global "" &amp; K170 &amp; "", Mat "" &amp;"&amp;" O170 &amp; "", Cien "" &amp; P170 &amp; "", Soc "" &amp; Q170 &amp; "", Lec "" &amp; R170 &amp; "", Ing "" &amp; S170 &amp; "". Puntajes Segundo Simulacro: Global "" &amp; Y170 &amp; "", Mat "" &amp; AC170 &amp; "", Cien "" &amp; AD170 &amp; "", Soc "" &amp; AE170 &amp; "", Lec "" &amp; AF170 &amp; "", Ing "" &amp; AG170 &amp; "". Escribe un mensaje motivado"&amp;"r y breve (máximo 4 líneas)."")
")</f>
        <v/>
      </c>
    </row>
    <row r="171" ht="15.75" customHeight="1" s="42">
      <c r="A171" s="93" t="n"/>
      <c r="B171" s="94" t="inlineStr">
        <is>
          <t>Bachillerato</t>
        </is>
      </c>
      <c r="C171" s="94" t="n">
        <v>605</v>
      </c>
      <c r="D171" s="94" t="n"/>
      <c r="E171" s="95" t="n"/>
      <c r="F171" s="96">
        <f>TRIM(G171&amp;" "&amp;H171&amp;" "&amp;I171&amp;" "&amp;J171)</f>
        <v/>
      </c>
      <c r="G171" s="94" t="inlineStr">
        <is>
          <t>Mena</t>
        </is>
      </c>
      <c r="H171" s="94" t="inlineStr">
        <is>
          <t>Vargas</t>
        </is>
      </c>
      <c r="I171" s="94" t="inlineStr">
        <is>
          <t>Jeremy</t>
        </is>
      </c>
      <c r="J171" s="97" t="n"/>
      <c r="K171" s="98">
        <f>IF(SUM(O171:S171)=0, "", ROUND(((O171*3+P171*3+Q171*3+R171*3+S171*1)/13)*5,0))</f>
        <v/>
      </c>
      <c r="L171" s="99">
        <f>IF(OR($C171="",K171=""),"",COUNTIFS($C$4:$C$1500,$C171,K$4:K$1500,"&gt;"&amp;K171)+1)</f>
        <v/>
      </c>
      <c r="M171" s="99">
        <f>IF(OR($C171="",K171=""),"",IF(AND($C171&gt;=1001,$C171&lt;=1005),COUNTIFS($C$4:$C$1500,"&gt;=1001",$C$4:$C$1500,"&lt;=1005",K$4:K$1500,"&gt;"&amp;K171)+1,IF(AND($C171&gt;=1101,$C171&lt;=1105),COUNTIFS($C$4:$C$1500,"&gt;=1101",$C$4:$C$1500,"&lt;=1105",K$4:K$1500,"&gt;"&amp;K171)+1,IF(AND($C171&gt;=901,$C171&lt;=905),COUNTIFS($C$4:$C$1500,"&gt;=901",$C$4:$C$1500,"&lt;=905",K$4:K$1500,"&gt;"&amp;K171)+1,IF(AND($C171&gt;=801,$C171&lt;=805),COUNTIFS($C$4:$C$1500,"&gt;=801",$C$4:$C$1500,"&lt;=805",K$4:K$1500,"&gt;"&amp;K171)+1,IF(AND($C171&gt;=701,$C171&lt;=705),COUNTIFS($C$4:$C$1500,"&gt;=701",$C$4:$C$1500,"&lt;=705",K$4:K$1500,"&gt;"&amp;K171)+1,IF(AND($C171&gt;=601,$C171&lt;=606),COUNTIFS($C$4:$C$1500,"&gt;=601",$C$4:$C$1500,"&lt;=606",K$4:K$1500,"&gt;"&amp;K171)+1,"")))))))</f>
        <v/>
      </c>
      <c r="N171" s="99">
        <f>IF(OR($C171="",K171=""),"",IF(OR(AND($C171&gt;=1001,$C171&lt;=1005),AND($C171&gt;=1101,$C171&lt;=1105)),COUNTIFS($C$4:$C$1500,"&gt;=1001",$C$4:$C$1500,"&lt;=1005",K$4:K$1500,"&gt;"&amp;K171)+COUNTIFS($C$4:$C$1500,"&gt;=1101",$C$4:$C$1500,"&lt;=1105",K$4:K$1500,"&gt;"&amp;K171)+1,""))</f>
        <v/>
      </c>
      <c r="O171" s="94" t="n">
        <v>46.89</v>
      </c>
      <c r="P171" s="94" t="n">
        <v>53.22</v>
      </c>
      <c r="Q171" s="94" t="n">
        <v>47.9</v>
      </c>
      <c r="R171" s="94" t="n">
        <v>52.71</v>
      </c>
      <c r="S171" s="94" t="n">
        <v>32.5</v>
      </c>
      <c r="T171" s="99">
        <f>IF(AND(O171&gt;0,O171&lt;36),1,IF(AND(O171&gt;=36,O171&lt;51),2,IF(AND(O171&gt;=51,O171&lt;71),3,IF(AND(O171&gt;=71,O171&lt;=100),4,))))</f>
        <v/>
      </c>
      <c r="U171" s="99">
        <f>IF(AND(P171&gt;0,P171&lt;41),1,IF(AND(P171&gt;=41,P171&lt;56),2,IF(AND(P171&gt;=56,P171&lt;71),3,IF(AND(P171&gt;=71,P171&lt;=100),4,))))</f>
        <v/>
      </c>
      <c r="V171" s="99">
        <f>IF(AND(Q171&gt;0,Q171&lt;41),1,IF(AND(Q171&gt;=41,Q171&lt;56),2,IF(AND(Q171&gt;=56,Q171&lt;71),3,IF(AND(Q171&gt;=71,Q171&lt;=100),4,))))</f>
        <v/>
      </c>
      <c r="W171" s="99">
        <f>IF(AND(R171&gt;0,R171&lt;36),1,IF(AND(R171&gt;=36,R171&lt;51),2,IF(AND(R171&gt;=51,R171&lt;66),3,IF(AND(R171&gt;=66,R171&lt;=100),4,))))</f>
        <v/>
      </c>
      <c r="X171" s="100">
        <f>IF(AND(S171&gt;0,S171&lt;37),1,IF(AND(S171&gt;=37,S171&lt;58),2,IF(AND(S171&gt;=58,S171&lt;71),3,IF(AND(S171&gt;=71,S171&lt;=100),4,))))</f>
        <v/>
      </c>
      <c r="Y171" s="101">
        <f>IF(SUM(AC171:AG171)=0, "", ROUND(((AC171*3+AD171*3+AE171*3+AF171*3+AG171*1)/13)*5,0))</f>
        <v/>
      </c>
      <c r="Z171" s="99">
        <f>IF(OR($C171="",Y171=""),"",COUNTIFS($C$4:$C$1500,$C171,Y$4:Y$1500,"&gt;"&amp;Y171)+1)</f>
        <v/>
      </c>
      <c r="AA171" s="99">
        <f>IF(OR($C171="",Y171=""),"",IF(AND($C171&gt;=1001,$C171&lt;=1005),COUNTIFS($C$4:$C$1500,"&gt;=1001",$C$4:$C$1500,"&lt;=1005",Y$4:Y$1500,"&gt;"&amp;Y171)+1,IF(AND($C171&gt;=1101,$C171&lt;=1105),COUNTIFS($C$4:$C$1500,"&gt;=1101",$C$4:$C$1500,"&lt;=1105",Y$4:Y$1500,"&gt;"&amp;Y171)+1,IF(AND($C171&gt;=901,$C171&lt;=905),COUNTIFS($C$4:$C$1500,"&gt;=901",$C$4:$C$1500,"&lt;=905",Y$4:Y$1500,"&gt;"&amp;Y171)+1,IF(AND($C171&gt;=801,$C171&lt;=805),COUNTIFS($C$4:$C$1500,"&gt;=801",$C$4:$C$1500,"&lt;=805",Y$4:Y$1500,"&gt;"&amp;Y171)+1,IF(AND($C171&gt;=701,$C171&lt;=705),COUNTIFS($C$4:$C$1500,"&gt;=701",$C$4:$C$1500,"&lt;=705",Y$4:Y$1500,"&gt;"&amp;Y171)+1,IF(AND($C171&gt;=601,$C171&lt;=606),COUNTIFS($C$4:$C$1500,"&gt;=601",$C$4:$C$1500,"&lt;=606",Y$4:Y$1500,"&gt;"&amp;Y171)+1,"")))))))</f>
        <v/>
      </c>
      <c r="AB171" s="99">
        <f>IF(OR($C171="",Y171=""),"",IF(OR(AND($C171&gt;=1001,$C171&lt;=1005),AND($C171&gt;=1101,$C171&lt;=1105)),COUNTIFS($C$4:$C$1500,"&gt;=1001",$C$4:$C$1500,"&lt;=1005",Y$4:Y$1500,"&gt;"&amp;Y171)+COUNTIFS($C$4:$C$1500,"&gt;=1101",$C$4:$C$1500,"&lt;=1105",Y$4:Y$1500,"&gt;"&amp;Y171)+1,""))</f>
        <v/>
      </c>
      <c r="AC171" s="94" t="n">
        <v>30</v>
      </c>
      <c r="AD171" s="94" t="n">
        <v>73.04000000000001</v>
      </c>
      <c r="AE171" s="94" t="n">
        <v>47</v>
      </c>
      <c r="AF171" s="94" t="n">
        <v>50.42</v>
      </c>
      <c r="AG171" s="94" t="n">
        <v>50.42</v>
      </c>
      <c r="AH171" s="99">
        <f>IF(AND(AC171&gt;0,AC171&lt;36),1,IF(AND(AC171&gt;=36,AC171&lt;51),2,IF(AND(AC171&gt;=51,AC171&lt;71),3,IF(AND(AC171&gt;=71,AC171&lt;=100),4,))))</f>
        <v/>
      </c>
      <c r="AI171" s="99">
        <f>IF(AND(AD171&gt;0,AD171&lt;41),1,IF(AND(AD171&gt;=41,AD171&lt;56),2,IF(AND(AD171&gt;=56,AD171&lt;71),3,IF(AND(AD171&gt;=71,AD171&lt;=100),4,))))</f>
        <v/>
      </c>
      <c r="AJ171" s="99">
        <f>IF(AND(AE171&gt;0,AE171&lt;41),1,IF(AND(AE171&gt;=41,AE171&lt;56),2,IF(AND(AE171&gt;=56,AE171&lt;71),3,IF(AND(AE171&gt;=71,AE171&lt;=100),4,))))</f>
        <v/>
      </c>
      <c r="AK171" s="99">
        <f>IF(AND(AF171&gt;0,AF171&lt;36),1,IF(AND(AF171&gt;=36,AF171&lt;51),2,IF(AND(AF171&gt;=51,AF171&lt;66),3,IF(AND(AF171&gt;=66,AF171&lt;=100),4,))))</f>
        <v/>
      </c>
      <c r="AL171" s="100">
        <f>IF(AND(AG171&gt;0,AG171&lt;37),1,IF(AND(AG171&gt;=37,AG171&lt;58),2,IF(AND(AG171&gt;=58,AG171&lt;71),3,IF(AND(AG171&gt;=71,AG171&lt;=100),4,))))</f>
        <v/>
      </c>
      <c r="AM171" s="101">
        <f>IF((Y171&lt;&gt;"")*(K171&lt;&gt;""),Y171-K171,"")</f>
        <v/>
      </c>
      <c r="AN171" s="99">
        <f>IF((Z171&lt;&gt;"")*(L171&lt;&gt;""),Z171-L171,"")</f>
        <v/>
      </c>
      <c r="AO171" s="99">
        <f>IF((AA171&lt;&gt;"")*(M171&lt;&gt;""),AA171-M171,"")</f>
        <v/>
      </c>
      <c r="AP171" s="99">
        <f>IF((AB171&lt;&gt;"")*(N171&lt;&gt;""),AB171-N171,"")</f>
        <v/>
      </c>
      <c r="AQ171" s="94">
        <f>IF((AC171&lt;&gt;"")*(O171&lt;&gt;""),AC171-O171,"")</f>
        <v/>
      </c>
      <c r="AR171" s="94">
        <f>IF((AD171&lt;&gt;"")*(P171&lt;&gt;""),AD171-P171,"")</f>
        <v/>
      </c>
      <c r="AS171" s="94">
        <f>IF((AE171&lt;&gt;"")*(Q171&lt;&gt;""),AE171-Q171,"")</f>
        <v/>
      </c>
      <c r="AT171" s="94">
        <f>IF((AF171&lt;&gt;"")*(R171&lt;&gt;""),AF171-R171,"")</f>
        <v/>
      </c>
      <c r="AU171" s="94">
        <f>IF((AG171&lt;&gt;"")*(S171&lt;&gt;""),AG171-S171,"")</f>
        <v/>
      </c>
      <c r="AV171" s="99">
        <f>IF((AH171&lt;&gt;"")*(T171&lt;&gt;""),AH171-T171,"")</f>
        <v/>
      </c>
      <c r="AW171" s="99">
        <f>IF((AI171&lt;&gt;"")*(U171&lt;&gt;""),AI171-U171,"")</f>
        <v/>
      </c>
      <c r="AX171" s="99">
        <f>IF((AJ171&lt;&gt;"")*(V171&lt;&gt;""),AJ171-V171,"")</f>
        <v/>
      </c>
      <c r="AY171" s="99">
        <f>IF((AK171&lt;&gt;"")*(W171&lt;&gt;""),AK171-W171,"")</f>
        <v/>
      </c>
      <c r="AZ171" s="102">
        <f>IF((AL171&lt;&gt;"")*(X171&lt;&gt;""),AL171-X171,"")</f>
        <v/>
      </c>
      <c r="BA171" s="50">
        <f>IFERROR(__xludf.dummyfunction("AI(""Actúa como un tutor académico y dirígete personalmente al estudiante "" &amp; I171 &amp; "" "" &amp; J171 &amp; "" "" &amp; G171 &amp; "" "" &amp; H171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AM171 &amp; ""'. Diferencias por área: Matemáticas ("" &amp; AQ171 &amp; ""), Ciencias Natura"&amp;"les ("" &amp; AR171 &amp; ""), Sociales ("" &amp; AS171 &amp; ""), Lectura Crítica ("" &amp; AT171 &amp; "") e Inglés ("" &amp; AU171 &amp; ""). Variación en posición: grupo ("" &amp; AN171 &amp; ""), grado ("" &amp; AO171 &amp; "") y media ("" &amp; AP171 &amp; ""). Puntajes Primer Simulacro: Global "" &amp; K171 &amp; "", Mat "" &amp; "&amp;"O4 &amp; "", Cien "" &amp; P171 &amp; "", Soc "" &amp; Q171 &amp; "", Lec "" &amp; R171 &amp; "", Ing "" &amp; S171 &amp; "". Puntajes Segundo Simulacro: Global "" &amp; Y171 &amp; "", Mat "" &amp; AC171 &amp; "", Cien "" &amp; AD171 &amp; "", Soc "" &amp; AE171 &amp; "", Lec "" &amp; AF171 &amp; "", Ing "" &amp; AG171 &amp; "". Escribe un mensaje motivador"&amp;" y breve (máximo 4 líneas)."")
"),"=AI(""Actúa como un tutor académico y dirígete personalmente al estudiante "" &amp; I171 &amp; "" "" &amp; J171 &amp; "" "" &amp; G171 &amp; "" "" &amp; H171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AM171 &amp; ""'. Diferencias por área: Matemáticas ("" &amp; AQ171 &amp; ""), Ciencias Natur"&amp;"ales ("" &amp; AR171 &amp; ""), Sociales ("" &amp; AS171 &amp; ""), Lectura Crítica ("" &amp; AT171 &amp; "") e Inglés ("" &amp; AU171 &amp; ""). Variación en posición: grupo ("" &amp; AN171 &amp; ""), grado ("" &amp; AO171 &amp; "") y media ("" &amp; AP171 &amp; ""). Puntajes Primer Simulacro: Global "" &amp; K171 &amp; "", Mat "" &amp;"&amp;" O171 &amp; "", Cien "" &amp; P171 &amp; "", Soc "" &amp; Q171 &amp; "", Lec "" &amp; R171 &amp; "", Ing "" &amp; S171 &amp; "". Puntajes Segundo Simulacro: Global "" &amp; Y171 &amp; "", Mat "" &amp; AC171 &amp; "", Cien "" &amp; AD171 &amp; "", Soc "" &amp; AE171 &amp; "", Lec "" &amp; AF171 &amp; "", Ing "" &amp; AG171 &amp; "". Escribe un mensaje motivado"&amp;"r y breve (máximo 4 líneas)."")
")</f>
        <v/>
      </c>
    </row>
    <row r="172" ht="15.75" customHeight="1" s="42">
      <c r="A172" s="93" t="n"/>
      <c r="B172" s="94" t="inlineStr">
        <is>
          <t>Bachillerato</t>
        </is>
      </c>
      <c r="C172" s="94" t="n">
        <v>601</v>
      </c>
      <c r="D172" s="94" t="n"/>
      <c r="E172" s="95" t="n"/>
      <c r="F172" s="96">
        <f>TRIM(G172&amp;" "&amp;H172&amp;" "&amp;I172&amp;" "&amp;J172)</f>
        <v/>
      </c>
      <c r="G172" s="94" t="inlineStr">
        <is>
          <t>Mesa</t>
        </is>
      </c>
      <c r="H172" s="94" t="inlineStr">
        <is>
          <t>Vargas</t>
        </is>
      </c>
      <c r="I172" s="94" t="inlineStr">
        <is>
          <t>Mathias</t>
        </is>
      </c>
      <c r="J172" s="97" t="n"/>
      <c r="K172" s="98">
        <f>IF(SUM(O172:S172)=0, "", ROUND(((O172*3+P172*3+Q172*3+R172*3+S172*1)/13)*5,0))</f>
        <v/>
      </c>
      <c r="L172" s="99">
        <f>IF(OR($C172="",K172=""),"",COUNTIFS($C$4:$C$1500,$C172,K$4:K$1500,"&gt;"&amp;K172)+1)</f>
        <v/>
      </c>
      <c r="M172" s="99">
        <f>IF(OR($C172="",K172=""),"",IF(AND($C172&gt;=1001,$C172&lt;=1005),COUNTIFS($C$4:$C$1500,"&gt;=1001",$C$4:$C$1500,"&lt;=1005",K$4:K$1500,"&gt;"&amp;K172)+1,IF(AND($C172&gt;=1101,$C172&lt;=1105),COUNTIFS($C$4:$C$1500,"&gt;=1101",$C$4:$C$1500,"&lt;=1105",K$4:K$1500,"&gt;"&amp;K172)+1,IF(AND($C172&gt;=901,$C172&lt;=905),COUNTIFS($C$4:$C$1500,"&gt;=901",$C$4:$C$1500,"&lt;=905",K$4:K$1500,"&gt;"&amp;K172)+1,IF(AND($C172&gt;=801,$C172&lt;=805),COUNTIFS($C$4:$C$1500,"&gt;=801",$C$4:$C$1500,"&lt;=805",K$4:K$1500,"&gt;"&amp;K172)+1,IF(AND($C172&gt;=701,$C172&lt;=705),COUNTIFS($C$4:$C$1500,"&gt;=701",$C$4:$C$1500,"&lt;=705",K$4:K$1500,"&gt;"&amp;K172)+1,IF(AND($C172&gt;=601,$C172&lt;=606),COUNTIFS($C$4:$C$1500,"&gt;=601",$C$4:$C$1500,"&lt;=606",K$4:K$1500,"&gt;"&amp;K172)+1,"")))))))</f>
        <v/>
      </c>
      <c r="N172" s="99">
        <f>IF(OR($C172="",K172=""),"",IF(OR(AND($C172&gt;=1001,$C172&lt;=1005),AND($C172&gt;=1101,$C172&lt;=1105)),COUNTIFS($C$4:$C$1500,"&gt;=1001",$C$4:$C$1500,"&lt;=1005",K$4:K$1500,"&gt;"&amp;K172)+COUNTIFS($C$4:$C$1500,"&gt;=1101",$C$4:$C$1500,"&lt;=1105",K$4:K$1500,"&gt;"&amp;K172)+1,""))</f>
        <v/>
      </c>
      <c r="O172" s="94" t="n">
        <v>58.99</v>
      </c>
      <c r="P172" s="94" t="n">
        <v>68.17</v>
      </c>
      <c r="Q172" s="94" t="n">
        <v>76.89</v>
      </c>
      <c r="R172" s="94" t="n">
        <v>71.88</v>
      </c>
      <c r="S172" s="94" t="n">
        <v>59.58</v>
      </c>
      <c r="T172" s="99">
        <f>IF(AND(O172&gt;0,O172&lt;36),1,IF(AND(O172&gt;=36,O172&lt;51),2,IF(AND(O172&gt;=51,O172&lt;71),3,IF(AND(O172&gt;=71,O172&lt;=100),4,))))</f>
        <v/>
      </c>
      <c r="U172" s="99">
        <f>IF(AND(P172&gt;0,P172&lt;41),1,IF(AND(P172&gt;=41,P172&lt;56),2,IF(AND(P172&gt;=56,P172&lt;71),3,IF(AND(P172&gt;=71,P172&lt;=100),4,))))</f>
        <v/>
      </c>
      <c r="V172" s="99">
        <f>IF(AND(Q172&gt;0,Q172&lt;41),1,IF(AND(Q172&gt;=41,Q172&lt;56),2,IF(AND(Q172&gt;=56,Q172&lt;71),3,IF(AND(Q172&gt;=71,Q172&lt;=100),4,))))</f>
        <v/>
      </c>
      <c r="W172" s="99">
        <f>IF(AND(R172&gt;0,R172&lt;36),1,IF(AND(R172&gt;=36,R172&lt;51),2,IF(AND(R172&gt;=51,R172&lt;66),3,IF(AND(R172&gt;=66,R172&lt;=100),4,))))</f>
        <v/>
      </c>
      <c r="X172" s="100">
        <f>IF(AND(S172&gt;0,S172&lt;37),1,IF(AND(S172&gt;=37,S172&lt;58),2,IF(AND(S172&gt;=58,S172&lt;71),3,IF(AND(S172&gt;=71,S172&lt;=100),4,))))</f>
        <v/>
      </c>
      <c r="Y172" s="101">
        <f>IF(SUM(AC172:AG172)=0, "", ROUND(((AC172*3+AD172*3+AE172*3+AF172*3+AG172*1)/13)*5,0))</f>
        <v/>
      </c>
      <c r="Z172" s="99">
        <f>IF(OR($C172="",Y172=""),"",COUNTIFS($C$4:$C$1500,$C172,Y$4:Y$1500,"&gt;"&amp;Y172)+1)</f>
        <v/>
      </c>
      <c r="AA172" s="99">
        <f>IF(OR($C172="",Y172=""),"",IF(AND($C172&gt;=1001,$C172&lt;=1005),COUNTIFS($C$4:$C$1500,"&gt;=1001",$C$4:$C$1500,"&lt;=1005",Y$4:Y$1500,"&gt;"&amp;Y172)+1,IF(AND($C172&gt;=1101,$C172&lt;=1105),COUNTIFS($C$4:$C$1500,"&gt;=1101",$C$4:$C$1500,"&lt;=1105",Y$4:Y$1500,"&gt;"&amp;Y172)+1,IF(AND($C172&gt;=901,$C172&lt;=905),COUNTIFS($C$4:$C$1500,"&gt;=901",$C$4:$C$1500,"&lt;=905",Y$4:Y$1500,"&gt;"&amp;Y172)+1,IF(AND($C172&gt;=801,$C172&lt;=805),COUNTIFS($C$4:$C$1500,"&gt;=801",$C$4:$C$1500,"&lt;=805",Y$4:Y$1500,"&gt;"&amp;Y172)+1,IF(AND($C172&gt;=701,$C172&lt;=705),COUNTIFS($C$4:$C$1500,"&gt;=701",$C$4:$C$1500,"&lt;=705",Y$4:Y$1500,"&gt;"&amp;Y172)+1,IF(AND($C172&gt;=601,$C172&lt;=606),COUNTIFS($C$4:$C$1500,"&gt;=601",$C$4:$C$1500,"&lt;=606",Y$4:Y$1500,"&gt;"&amp;Y172)+1,"")))))))</f>
        <v/>
      </c>
      <c r="AB172" s="99">
        <f>IF(OR($C172="",Y172=""),"",IF(OR(AND($C172&gt;=1001,$C172&lt;=1005),AND($C172&gt;=1101,$C172&lt;=1105)),COUNTIFS($C$4:$C$1500,"&gt;=1001",$C$4:$C$1500,"&lt;=1005",Y$4:Y$1500,"&gt;"&amp;Y172)+COUNTIFS($C$4:$C$1500,"&gt;=1101",$C$4:$C$1500,"&lt;=1105",Y$4:Y$1500,"&gt;"&amp;Y172)+1,""))</f>
        <v/>
      </c>
      <c r="AC172" s="94" t="n">
        <v>77</v>
      </c>
      <c r="AD172" s="94" t="n">
        <v>68.63</v>
      </c>
      <c r="AE172" s="94" t="n">
        <v>41.25</v>
      </c>
      <c r="AF172" s="94" t="n">
        <v>61.25</v>
      </c>
      <c r="AG172" s="94" t="n">
        <v>64.17</v>
      </c>
      <c r="AH172" s="99">
        <f>IF(AND(AC172&gt;0,AC172&lt;36),1,IF(AND(AC172&gt;=36,AC172&lt;51),2,IF(AND(AC172&gt;=51,AC172&lt;71),3,IF(AND(AC172&gt;=71,AC172&lt;=100),4,))))</f>
        <v/>
      </c>
      <c r="AI172" s="99">
        <f>IF(AND(AD172&gt;0,AD172&lt;41),1,IF(AND(AD172&gt;=41,AD172&lt;56),2,IF(AND(AD172&gt;=56,AD172&lt;71),3,IF(AND(AD172&gt;=71,AD172&lt;=100),4,))))</f>
        <v/>
      </c>
      <c r="AJ172" s="99">
        <f>IF(AND(AE172&gt;0,AE172&lt;41),1,IF(AND(AE172&gt;=41,AE172&lt;56),2,IF(AND(AE172&gt;=56,AE172&lt;71),3,IF(AND(AE172&gt;=71,AE172&lt;=100),4,))))</f>
        <v/>
      </c>
      <c r="AK172" s="99">
        <f>IF(AND(AF172&gt;0,AF172&lt;36),1,IF(AND(AF172&gt;=36,AF172&lt;51),2,IF(AND(AF172&gt;=51,AF172&lt;66),3,IF(AND(AF172&gt;=66,AF172&lt;=100),4,))))</f>
        <v/>
      </c>
      <c r="AL172" s="100">
        <f>IF(AND(AG172&gt;0,AG172&lt;37),1,IF(AND(AG172&gt;=37,AG172&lt;58),2,IF(AND(AG172&gt;=58,AG172&lt;71),3,IF(AND(AG172&gt;=71,AG172&lt;=100),4,))))</f>
        <v/>
      </c>
      <c r="AM172" s="101">
        <f>IF((Y172&lt;&gt;"")*(K172&lt;&gt;""),Y172-K172,"")</f>
        <v/>
      </c>
      <c r="AN172" s="99">
        <f>IF((Z172&lt;&gt;"")*(L172&lt;&gt;""),Z172-L172,"")</f>
        <v/>
      </c>
      <c r="AO172" s="99">
        <f>IF((AA172&lt;&gt;"")*(M172&lt;&gt;""),AA172-M172,"")</f>
        <v/>
      </c>
      <c r="AP172" s="99">
        <f>IF((AB172&lt;&gt;"")*(N172&lt;&gt;""),AB172-N172,"")</f>
        <v/>
      </c>
      <c r="AQ172" s="94">
        <f>IF((AC172&lt;&gt;"")*(O172&lt;&gt;""),AC172-O172,"")</f>
        <v/>
      </c>
      <c r="AR172" s="94">
        <f>IF((AD172&lt;&gt;"")*(P172&lt;&gt;""),AD172-P172,"")</f>
        <v/>
      </c>
      <c r="AS172" s="94">
        <f>IF((AE172&lt;&gt;"")*(Q172&lt;&gt;""),AE172-Q172,"")</f>
        <v/>
      </c>
      <c r="AT172" s="94">
        <f>IF((AF172&lt;&gt;"")*(R172&lt;&gt;""),AF172-R172,"")</f>
        <v/>
      </c>
      <c r="AU172" s="94">
        <f>IF((AG172&lt;&gt;"")*(S172&lt;&gt;""),AG172-S172,"")</f>
        <v/>
      </c>
      <c r="AV172" s="99">
        <f>IF((AH172&lt;&gt;"")*(T172&lt;&gt;""),AH172-T172,"")</f>
        <v/>
      </c>
      <c r="AW172" s="99">
        <f>IF((AI172&lt;&gt;"")*(U172&lt;&gt;""),AI172-U172,"")</f>
        <v/>
      </c>
      <c r="AX172" s="99">
        <f>IF((AJ172&lt;&gt;"")*(V172&lt;&gt;""),AJ172-V172,"")</f>
        <v/>
      </c>
      <c r="AY172" s="99">
        <f>IF((AK172&lt;&gt;"")*(W172&lt;&gt;""),AK172-W172,"")</f>
        <v/>
      </c>
      <c r="AZ172" s="102">
        <f>IF((AL172&lt;&gt;"")*(X172&lt;&gt;""),AL172-X172,"")</f>
        <v/>
      </c>
      <c r="BA172" s="50">
        <f>IFERROR(__xludf.dummyfunction("AI(""Actúa como un tutor académico y dirígete personalmente al estudiante "" &amp; I172 &amp; "" "" &amp; J172 &amp; "" "" &amp; G172 &amp; "" "" &amp; H172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AM172 &amp; ""'. Diferencias por área: Matemáticas ("" &amp; AQ172 &amp; ""), Ciencias Natura"&amp;"les ("" &amp; AR172 &amp; ""), Sociales ("" &amp; AS172 &amp; ""), Lectura Crítica ("" &amp; AT172 &amp; "") e Inglés ("" &amp; AU172 &amp; ""). Variación en posición: grupo ("" &amp; AN172 &amp; ""), grado ("" &amp; AO172 &amp; "") y media ("" &amp; AP172 &amp; ""). Puntajes Primer Simulacro: Global "" &amp; K172 &amp; "", Mat "" &amp; "&amp;"O4 &amp; "", Cien "" &amp; P172 &amp; "", Soc "" &amp; Q172 &amp; "", Lec "" &amp; R172 &amp; "", Ing "" &amp; S172 &amp; "". Puntajes Segundo Simulacro: Global "" &amp; Y172 &amp; "", Mat "" &amp; AC172 &amp; "", Cien "" &amp; AD172 &amp; "", Soc "" &amp; AE172 &amp; "", Lec "" &amp; AF172 &amp; "", Ing "" &amp; AG172 &amp; "". Escribe un mensaje motivador"&amp;" y breve (máximo 4 líneas)."")
"),"=AI(""Actúa como un tutor académico y dirígete personalmente al estudiante "" &amp; I172 &amp; "" "" &amp; J172 &amp; "" "" &amp; G172 &amp; "" "" &amp; H172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AM172 &amp; ""'. Diferencias por área: Matemáticas ("" &amp; AQ172 &amp; ""), Ciencias Natur"&amp;"ales ("" &amp; AR172 &amp; ""), Sociales ("" &amp; AS172 &amp; ""), Lectura Crítica ("" &amp; AT172 &amp; "") e Inglés ("" &amp; AU172 &amp; ""). Variación en posición: grupo ("" &amp; AN172 &amp; ""), grado ("" &amp; AO172 &amp; "") y media ("" &amp; AP172 &amp; ""). Puntajes Primer Simulacro: Global "" &amp; K172 &amp; "", Mat "" &amp;"&amp;" O172 &amp; "", Cien "" &amp; P172 &amp; "", Soc "" &amp; Q172 &amp; "", Lec "" &amp; R172 &amp; "", Ing "" &amp; S172 &amp; "". Puntajes Segundo Simulacro: Global "" &amp; Y172 &amp; "", Mat "" &amp; AC172 &amp; "", Cien "" &amp; AD172 &amp; "", Soc "" &amp; AE172 &amp; "", Lec "" &amp; AF172 &amp; "", Ing "" &amp; AG172 &amp; "". Escribe un mensaje motivado"&amp;"r y breve (máximo 4 líneas)."")
")</f>
        <v/>
      </c>
    </row>
    <row r="173" ht="15.75" customHeight="1" s="42">
      <c r="A173" s="93" t="n"/>
      <c r="B173" s="94" t="inlineStr">
        <is>
          <t>Bachillerato</t>
        </is>
      </c>
      <c r="C173" s="94" t="n">
        <v>605</v>
      </c>
      <c r="D173" s="94" t="n"/>
      <c r="E173" s="95" t="n"/>
      <c r="F173" s="96">
        <f>TRIM(G173&amp;" "&amp;H173&amp;" "&amp;I173&amp;" "&amp;J173)</f>
        <v/>
      </c>
      <c r="G173" s="94" t="inlineStr">
        <is>
          <t>Munera</t>
        </is>
      </c>
      <c r="H173" s="94" t="inlineStr">
        <is>
          <t>Torres</t>
        </is>
      </c>
      <c r="I173" s="94" t="inlineStr">
        <is>
          <t>José</t>
        </is>
      </c>
      <c r="J173" s="97" t="inlineStr">
        <is>
          <t>David</t>
        </is>
      </c>
      <c r="K173" s="98">
        <f>IF(SUM(O173:S173)=0, "", ROUND(((O173*3+P173*3+Q173*3+R173*3+S173*1)/13)*5,0))</f>
        <v/>
      </c>
      <c r="L173" s="99">
        <f>IF(OR($C173="",K173=""),"",COUNTIFS($C$4:$C$1500,$C173,K$4:K$1500,"&gt;"&amp;K173)+1)</f>
        <v/>
      </c>
      <c r="M173" s="99">
        <f>IF(OR($C173="",K173=""),"",IF(AND($C173&gt;=1001,$C173&lt;=1005),COUNTIFS($C$4:$C$1500,"&gt;=1001",$C$4:$C$1500,"&lt;=1005",K$4:K$1500,"&gt;"&amp;K173)+1,IF(AND($C173&gt;=1101,$C173&lt;=1105),COUNTIFS($C$4:$C$1500,"&gt;=1101",$C$4:$C$1500,"&lt;=1105",K$4:K$1500,"&gt;"&amp;K173)+1,IF(AND($C173&gt;=901,$C173&lt;=905),COUNTIFS($C$4:$C$1500,"&gt;=901",$C$4:$C$1500,"&lt;=905",K$4:K$1500,"&gt;"&amp;K173)+1,IF(AND($C173&gt;=801,$C173&lt;=805),COUNTIFS($C$4:$C$1500,"&gt;=801",$C$4:$C$1500,"&lt;=805",K$4:K$1500,"&gt;"&amp;K173)+1,IF(AND($C173&gt;=701,$C173&lt;=705),COUNTIFS($C$4:$C$1500,"&gt;=701",$C$4:$C$1500,"&lt;=705",K$4:K$1500,"&gt;"&amp;K173)+1,IF(AND($C173&gt;=601,$C173&lt;=606),COUNTIFS($C$4:$C$1500,"&gt;=601",$C$4:$C$1500,"&lt;=606",K$4:K$1500,"&gt;"&amp;K173)+1,"")))))))</f>
        <v/>
      </c>
      <c r="N173" s="99">
        <f>IF(OR($C173="",K173=""),"",IF(OR(AND($C173&gt;=1001,$C173&lt;=1005),AND($C173&gt;=1101,$C173&lt;=1105)),COUNTIFS($C$4:$C$1500,"&gt;=1001",$C$4:$C$1500,"&lt;=1005",K$4:K$1500,"&gt;"&amp;K173)+COUNTIFS($C$4:$C$1500,"&gt;=1101",$C$4:$C$1500,"&lt;=1105",K$4:K$1500,"&gt;"&amp;K173)+1,""))</f>
        <v/>
      </c>
      <c r="O173" s="94" t="n">
        <v>44.87</v>
      </c>
      <c r="P173" s="94" t="n">
        <v>40.47</v>
      </c>
      <c r="Q173" s="94" t="n">
        <v>27.73</v>
      </c>
      <c r="R173" s="94" t="n">
        <v>28.75</v>
      </c>
      <c r="S173" s="94" t="n">
        <v>37.92</v>
      </c>
      <c r="T173" s="99">
        <f>IF(AND(O173&gt;0,O173&lt;36),1,IF(AND(O173&gt;=36,O173&lt;51),2,IF(AND(O173&gt;=51,O173&lt;71),3,IF(AND(O173&gt;=71,O173&lt;=100),4,))))</f>
        <v/>
      </c>
      <c r="U173" s="99">
        <f>IF(AND(P173&gt;0,P173&lt;41),1,IF(AND(P173&gt;=41,P173&lt;56),2,IF(AND(P173&gt;=56,P173&lt;71),3,IF(AND(P173&gt;=71,P173&lt;=100),4,))))</f>
        <v/>
      </c>
      <c r="V173" s="99">
        <f>IF(AND(Q173&gt;0,Q173&lt;41),1,IF(AND(Q173&gt;=41,Q173&lt;56),2,IF(AND(Q173&gt;=56,Q173&lt;71),3,IF(AND(Q173&gt;=71,Q173&lt;=100),4,))))</f>
        <v/>
      </c>
      <c r="W173" s="99">
        <f>IF(AND(R173&gt;0,R173&lt;36),1,IF(AND(R173&gt;=36,R173&lt;51),2,IF(AND(R173&gt;=51,R173&lt;66),3,IF(AND(R173&gt;=66,R173&lt;=100),4,))))</f>
        <v/>
      </c>
      <c r="X173" s="100">
        <f>IF(AND(S173&gt;0,S173&lt;37),1,IF(AND(S173&gt;=37,S173&lt;58),2,IF(AND(S173&gt;=58,S173&lt;71),3,IF(AND(S173&gt;=71,S173&lt;=100),4,))))</f>
        <v/>
      </c>
      <c r="Y173" s="101">
        <f>IF(SUM(AC173:AG173)=0, "", ROUND(((AC173*3+AD173*3+AE173*3+AF173*3+AG173*1)/13)*5,0))</f>
        <v/>
      </c>
      <c r="Z173" s="99">
        <f>IF(OR($C173="",Y173=""),"",COUNTIFS($C$4:$C$1500,$C173,Y$4:Y$1500,"&gt;"&amp;Y173)+1)</f>
        <v/>
      </c>
      <c r="AA173" s="99">
        <f>IF(OR($C173="",Y173=""),"",IF(AND($C173&gt;=1001,$C173&lt;=1005),COUNTIFS($C$4:$C$1500,"&gt;=1001",$C$4:$C$1500,"&lt;=1005",Y$4:Y$1500,"&gt;"&amp;Y173)+1,IF(AND($C173&gt;=1101,$C173&lt;=1105),COUNTIFS($C$4:$C$1500,"&gt;=1101",$C$4:$C$1500,"&lt;=1105",Y$4:Y$1500,"&gt;"&amp;Y173)+1,IF(AND($C173&gt;=901,$C173&lt;=905),COUNTIFS($C$4:$C$1500,"&gt;=901",$C$4:$C$1500,"&lt;=905",Y$4:Y$1500,"&gt;"&amp;Y173)+1,IF(AND($C173&gt;=801,$C173&lt;=805),COUNTIFS($C$4:$C$1500,"&gt;=801",$C$4:$C$1500,"&lt;=805",Y$4:Y$1500,"&gt;"&amp;Y173)+1,IF(AND($C173&gt;=701,$C173&lt;=705),COUNTIFS($C$4:$C$1500,"&gt;=701",$C$4:$C$1500,"&lt;=705",Y$4:Y$1500,"&gt;"&amp;Y173)+1,IF(AND($C173&gt;=601,$C173&lt;=606),COUNTIFS($C$4:$C$1500,"&gt;=601",$C$4:$C$1500,"&lt;=606",Y$4:Y$1500,"&gt;"&amp;Y173)+1,"")))))))</f>
        <v/>
      </c>
      <c r="AB173" s="99">
        <f>IF(OR($C173="",Y173=""),"",IF(OR(AND($C173&gt;=1001,$C173&lt;=1005),AND($C173&gt;=1101,$C173&lt;=1105)),COUNTIFS($C$4:$C$1500,"&gt;=1001",$C$4:$C$1500,"&lt;=1005",Y$4:Y$1500,"&gt;"&amp;Y173)+COUNTIFS($C$4:$C$1500,"&gt;=1101",$C$4:$C$1500,"&lt;=1105",Y$4:Y$1500,"&gt;"&amp;Y173)+1,""))</f>
        <v/>
      </c>
      <c r="AC173" s="94" t="n">
        <v>50</v>
      </c>
      <c r="AD173" s="94" t="n">
        <v>53</v>
      </c>
      <c r="AE173" s="94" t="n">
        <v>51</v>
      </c>
      <c r="AF173" s="94" t="n">
        <v>57</v>
      </c>
      <c r="AG173" s="94" t="n">
        <v>83</v>
      </c>
      <c r="AH173" s="99">
        <f>IF(AND(AC173&gt;0,AC173&lt;36),1,IF(AND(AC173&gt;=36,AC173&lt;51),2,IF(AND(AC173&gt;=51,AC173&lt;71),3,IF(AND(AC173&gt;=71,AC173&lt;=100),4,))))</f>
        <v/>
      </c>
      <c r="AI173" s="99">
        <f>IF(AND(AD173&gt;0,AD173&lt;41),1,IF(AND(AD173&gt;=41,AD173&lt;56),2,IF(AND(AD173&gt;=56,AD173&lt;71),3,IF(AND(AD173&gt;=71,AD173&lt;=100),4,))))</f>
        <v/>
      </c>
      <c r="AJ173" s="99">
        <f>IF(AND(AE173&gt;0,AE173&lt;41),1,IF(AND(AE173&gt;=41,AE173&lt;56),2,IF(AND(AE173&gt;=56,AE173&lt;71),3,IF(AND(AE173&gt;=71,AE173&lt;=100),4,))))</f>
        <v/>
      </c>
      <c r="AK173" s="99">
        <f>IF(AND(AF173&gt;0,AF173&lt;36),1,IF(AND(AF173&gt;=36,AF173&lt;51),2,IF(AND(AF173&gt;=51,AF173&lt;66),3,IF(AND(AF173&gt;=66,AF173&lt;=100),4,))))</f>
        <v/>
      </c>
      <c r="AL173" s="100">
        <f>IF(AND(AG173&gt;0,AG173&lt;37),1,IF(AND(AG173&gt;=37,AG173&lt;58),2,IF(AND(AG173&gt;=58,AG173&lt;71),3,IF(AND(AG173&gt;=71,AG173&lt;=100),4,))))</f>
        <v/>
      </c>
      <c r="AM173" s="101">
        <f>IF((Y173&lt;&gt;"")*(K173&lt;&gt;""),Y173-K173,"")</f>
        <v/>
      </c>
      <c r="AN173" s="99">
        <f>IF((Z173&lt;&gt;"")*(L173&lt;&gt;""),Z173-L173,"")</f>
        <v/>
      </c>
      <c r="AO173" s="99">
        <f>IF((AA173&lt;&gt;"")*(M173&lt;&gt;""),AA173-M173,"")</f>
        <v/>
      </c>
      <c r="AP173" s="99">
        <f>IF((AB173&lt;&gt;"")*(N173&lt;&gt;""),AB173-N173,"")</f>
        <v/>
      </c>
      <c r="AQ173" s="94">
        <f>IF((AC173&lt;&gt;"")*(O173&lt;&gt;""),AC173-O173,"")</f>
        <v/>
      </c>
      <c r="AR173" s="94">
        <f>IF((AD173&lt;&gt;"")*(P173&lt;&gt;""),AD173-P173,"")</f>
        <v/>
      </c>
      <c r="AS173" s="94">
        <f>IF((AE173&lt;&gt;"")*(Q173&lt;&gt;""),AE173-Q173,"")</f>
        <v/>
      </c>
      <c r="AT173" s="94">
        <f>IF((AF173&lt;&gt;"")*(R173&lt;&gt;""),AF173-R173,"")</f>
        <v/>
      </c>
      <c r="AU173" s="94">
        <f>IF((AG173&lt;&gt;"")*(S173&lt;&gt;""),AG173-S173,"")</f>
        <v/>
      </c>
      <c r="AV173" s="99">
        <f>IF((AH173&lt;&gt;"")*(T173&lt;&gt;""),AH173-T173,"")</f>
        <v/>
      </c>
      <c r="AW173" s="99">
        <f>IF((AI173&lt;&gt;"")*(U173&lt;&gt;""),AI173-U173,"")</f>
        <v/>
      </c>
      <c r="AX173" s="99">
        <f>IF((AJ173&lt;&gt;"")*(V173&lt;&gt;""),AJ173-V173,"")</f>
        <v/>
      </c>
      <c r="AY173" s="99">
        <f>IF((AK173&lt;&gt;"")*(W173&lt;&gt;""),AK173-W173,"")</f>
        <v/>
      </c>
      <c r="AZ173" s="102">
        <f>IF((AL173&lt;&gt;"")*(X173&lt;&gt;""),AL173-X173,"")</f>
        <v/>
      </c>
      <c r="BA173" s="50">
        <f>IFERROR(__xludf.dummyfunction("AI(""Actúa como un tutor académico y dirígete personalmente al estudiante "" &amp; I173 &amp; "" "" &amp; J173 &amp; "" "" &amp; G173 &amp; "" "" &amp; H173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AM173 &amp; ""'. Diferencias por área: Matemáticas ("" &amp; AQ173 &amp; ""), Ciencias Natura"&amp;"les ("" &amp; AR173 &amp; ""), Sociales ("" &amp; AS173 &amp; ""), Lectura Crítica ("" &amp; AT173 &amp; "") e Inglés ("" &amp; AU173 &amp; ""). Variación en posición: grupo ("" &amp; AN173 &amp; ""), grado ("" &amp; AO173 &amp; "") y media ("" &amp; AP173 &amp; ""). Puntajes Primer Simulacro: Global "" &amp; K173 &amp; "", Mat "" &amp; "&amp;"O4 &amp; "", Cien "" &amp; P173 &amp; "", Soc "" &amp; Q173 &amp; "", Lec "" &amp; R173 &amp; "", Ing "" &amp; S173 &amp; "". Puntajes Segundo Simulacro: Global "" &amp; Y173 &amp; "", Mat "" &amp; AC173 &amp; "", Cien "" &amp; AD173 &amp; "", Soc "" &amp; AE173 &amp; "", Lec "" &amp; AF173 &amp; "", Ing "" &amp; AG173 &amp; "". Escribe un mensaje motivador"&amp;" y breve (máximo 4 líneas)."")
"),"=AI(""Actúa como un tutor académico y dirígete personalmente al estudiante "" &amp; I173 &amp; "" "" &amp; J173 &amp; "" "" &amp; G173 &amp; "" "" &amp; H173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AM173 &amp; ""'. Diferencias por área: Matemáticas ("" &amp; AQ173 &amp; ""), Ciencias Natur"&amp;"ales ("" &amp; AR173 &amp; ""), Sociales ("" &amp; AS173 &amp; ""), Lectura Crítica ("" &amp; AT173 &amp; "") e Inglés ("" &amp; AU173 &amp; ""). Variación en posición: grupo ("" &amp; AN173 &amp; ""), grado ("" &amp; AO173 &amp; "") y media ("" &amp; AP173 &amp; ""). Puntajes Primer Simulacro: Global "" &amp; K173 &amp; "", Mat "" &amp;"&amp;" O173 &amp; "", Cien "" &amp; P173 &amp; "", Soc "" &amp; Q173 &amp; "", Lec "" &amp; R173 &amp; "", Ing "" &amp; S173 &amp; "". Puntajes Segundo Simulacro: Global "" &amp; Y173 &amp; "", Mat "" &amp; AC173 &amp; "", Cien "" &amp; AD173 &amp; "", Soc "" &amp; AE173 &amp; "", Lec "" &amp; AF173 &amp; "", Ing "" &amp; AG173 &amp; "". Escribe un mensaje motivado"&amp;"r y breve (máximo 4 líneas)."")
")</f>
        <v/>
      </c>
    </row>
    <row r="174" ht="15.75" customHeight="1" s="42">
      <c r="A174" s="93" t="n"/>
      <c r="B174" s="94" t="inlineStr">
        <is>
          <t>Bachillerato</t>
        </is>
      </c>
      <c r="C174" s="94" t="n">
        <v>605</v>
      </c>
      <c r="D174" s="94" t="n"/>
      <c r="E174" s="95" t="n"/>
      <c r="F174" s="96">
        <f>TRIM(G174&amp;" "&amp;H174&amp;" "&amp;I174&amp;" "&amp;J174)</f>
        <v/>
      </c>
      <c r="G174" s="94" t="inlineStr">
        <is>
          <t>Muñoz</t>
        </is>
      </c>
      <c r="H174" s="94" t="inlineStr">
        <is>
          <t>Carvajal</t>
        </is>
      </c>
      <c r="I174" s="94" t="inlineStr">
        <is>
          <t>Laura</t>
        </is>
      </c>
      <c r="J174" s="97" t="inlineStr">
        <is>
          <t>Valentina</t>
        </is>
      </c>
      <c r="K174" s="98">
        <f>IF(SUM(O174:S174)=0, "", ROUND(((O174*3+P174*3+Q174*3+R174*3+S174*1)/13)*5,0))</f>
        <v/>
      </c>
      <c r="L174" s="99">
        <f>IF(OR($C174="",K174=""),"",COUNTIFS($C$4:$C$1500,$C174,K$4:K$1500,"&gt;"&amp;K174)+1)</f>
        <v/>
      </c>
      <c r="M174" s="99">
        <f>IF(OR($C174="",K174=""),"",IF(AND($C174&gt;=1001,$C174&lt;=1005),COUNTIFS($C$4:$C$1500,"&gt;=1001",$C$4:$C$1500,"&lt;=1005",K$4:K$1500,"&gt;"&amp;K174)+1,IF(AND($C174&gt;=1101,$C174&lt;=1105),COUNTIFS($C$4:$C$1500,"&gt;=1101",$C$4:$C$1500,"&lt;=1105",K$4:K$1500,"&gt;"&amp;K174)+1,IF(AND($C174&gt;=901,$C174&lt;=905),COUNTIFS($C$4:$C$1500,"&gt;=901",$C$4:$C$1500,"&lt;=905",K$4:K$1500,"&gt;"&amp;K174)+1,IF(AND($C174&gt;=801,$C174&lt;=805),COUNTIFS($C$4:$C$1500,"&gt;=801",$C$4:$C$1500,"&lt;=805",K$4:K$1500,"&gt;"&amp;K174)+1,IF(AND($C174&gt;=701,$C174&lt;=705),COUNTIFS($C$4:$C$1500,"&gt;=701",$C$4:$C$1500,"&lt;=705",K$4:K$1500,"&gt;"&amp;K174)+1,IF(AND($C174&gt;=601,$C174&lt;=606),COUNTIFS($C$4:$C$1500,"&gt;=601",$C$4:$C$1500,"&lt;=606",K$4:K$1500,"&gt;"&amp;K174)+1,"")))))))</f>
        <v/>
      </c>
      <c r="N174" s="99">
        <f>IF(OR($C174="",K174=""),"",IF(OR(AND($C174&gt;=1001,$C174&lt;=1005),AND($C174&gt;=1101,$C174&lt;=1105)),COUNTIFS($C$4:$C$1500,"&gt;=1001",$C$4:$C$1500,"&lt;=1005",K$4:K$1500,"&gt;"&amp;K174)+COUNTIFS($C$4:$C$1500,"&gt;=1101",$C$4:$C$1500,"&lt;=1105",K$4:K$1500,"&gt;"&amp;K174)+1,""))</f>
        <v/>
      </c>
      <c r="O174" s="94" t="n">
        <v>31.26</v>
      </c>
      <c r="P174" s="94" t="n">
        <v>59.78</v>
      </c>
      <c r="Q174" s="94" t="n">
        <v>44.96</v>
      </c>
      <c r="R174" s="94" t="n">
        <v>38.33</v>
      </c>
      <c r="S174" s="94" t="n">
        <v>43.33</v>
      </c>
      <c r="T174" s="99">
        <f>IF(AND(O174&gt;0,O174&lt;36),1,IF(AND(O174&gt;=36,O174&lt;51),2,IF(AND(O174&gt;=51,O174&lt;71),3,IF(AND(O174&gt;=71,O174&lt;=100),4,))))</f>
        <v/>
      </c>
      <c r="U174" s="99">
        <f>IF(AND(P174&gt;0,P174&lt;41),1,IF(AND(P174&gt;=41,P174&lt;56),2,IF(AND(P174&gt;=56,P174&lt;71),3,IF(AND(P174&gt;=71,P174&lt;=100),4,))))</f>
        <v/>
      </c>
      <c r="V174" s="99">
        <f>IF(AND(Q174&gt;0,Q174&lt;41),1,IF(AND(Q174&gt;=41,Q174&lt;56),2,IF(AND(Q174&gt;=56,Q174&lt;71),3,IF(AND(Q174&gt;=71,Q174&lt;=100),4,))))</f>
        <v/>
      </c>
      <c r="W174" s="99">
        <f>IF(AND(R174&gt;0,R174&lt;36),1,IF(AND(R174&gt;=36,R174&lt;51),2,IF(AND(R174&gt;=51,R174&lt;66),3,IF(AND(R174&gt;=66,R174&lt;=100),4,))))</f>
        <v/>
      </c>
      <c r="X174" s="100">
        <f>IF(AND(S174&gt;0,S174&lt;37),1,IF(AND(S174&gt;=37,S174&lt;58),2,IF(AND(S174&gt;=58,S174&lt;71),3,IF(AND(S174&gt;=71,S174&lt;=100),4,))))</f>
        <v/>
      </c>
      <c r="Y174" s="101">
        <f>IF(SUM(AC174:AG174)=0, "", ROUND(((AC174*3+AD174*3+AE174*3+AF174*3+AG174*1)/13)*5,0))</f>
        <v/>
      </c>
      <c r="Z174" s="99">
        <f>IF(OR($C174="",Y174=""),"",COUNTIFS($C$4:$C$1500,$C174,Y$4:Y$1500,"&gt;"&amp;Y174)+1)</f>
        <v/>
      </c>
      <c r="AA174" s="99">
        <f>IF(OR($C174="",Y174=""),"",IF(AND($C174&gt;=1001,$C174&lt;=1005),COUNTIFS($C$4:$C$1500,"&gt;=1001",$C$4:$C$1500,"&lt;=1005",Y$4:Y$1500,"&gt;"&amp;Y174)+1,IF(AND($C174&gt;=1101,$C174&lt;=1105),COUNTIFS($C$4:$C$1500,"&gt;=1101",$C$4:$C$1500,"&lt;=1105",Y$4:Y$1500,"&gt;"&amp;Y174)+1,IF(AND($C174&gt;=901,$C174&lt;=905),COUNTIFS($C$4:$C$1500,"&gt;=901",$C$4:$C$1500,"&lt;=905",Y$4:Y$1500,"&gt;"&amp;Y174)+1,IF(AND($C174&gt;=801,$C174&lt;=805),COUNTIFS($C$4:$C$1500,"&gt;=801",$C$4:$C$1500,"&lt;=805",Y$4:Y$1500,"&gt;"&amp;Y174)+1,IF(AND($C174&gt;=701,$C174&lt;=705),COUNTIFS($C$4:$C$1500,"&gt;=701",$C$4:$C$1500,"&lt;=705",Y$4:Y$1500,"&gt;"&amp;Y174)+1,IF(AND($C174&gt;=601,$C174&lt;=606),COUNTIFS($C$4:$C$1500,"&gt;=601",$C$4:$C$1500,"&lt;=606",Y$4:Y$1500,"&gt;"&amp;Y174)+1,"")))))))</f>
        <v/>
      </c>
      <c r="AB174" s="99">
        <f>IF(OR($C174="",Y174=""),"",IF(OR(AND($C174&gt;=1001,$C174&lt;=1005),AND($C174&gt;=1101,$C174&lt;=1105)),COUNTIFS($C$4:$C$1500,"&gt;=1001",$C$4:$C$1500,"&lt;=1005",Y$4:Y$1500,"&gt;"&amp;Y174)+COUNTIFS($C$4:$C$1500,"&gt;=1101",$C$4:$C$1500,"&lt;=1105",Y$4:Y$1500,"&gt;"&amp;Y174)+1,""))</f>
        <v/>
      </c>
      <c r="AC174" s="94" t="n">
        <v>27.5</v>
      </c>
      <c r="AD174" s="94" t="n">
        <v>60.71</v>
      </c>
      <c r="AE174" s="94" t="n">
        <v>74.75</v>
      </c>
      <c r="AF174" s="94" t="n">
        <v>27.5</v>
      </c>
      <c r="AG174" s="94" t="n">
        <v>45.83</v>
      </c>
      <c r="AH174" s="99">
        <f>IF(AND(AC174&gt;0,AC174&lt;36),1,IF(AND(AC174&gt;=36,AC174&lt;51),2,IF(AND(AC174&gt;=51,AC174&lt;71),3,IF(AND(AC174&gt;=71,AC174&lt;=100),4,))))</f>
        <v/>
      </c>
      <c r="AI174" s="99">
        <f>IF(AND(AD174&gt;0,AD174&lt;41),1,IF(AND(AD174&gt;=41,AD174&lt;56),2,IF(AND(AD174&gt;=56,AD174&lt;71),3,IF(AND(AD174&gt;=71,AD174&lt;=100),4,))))</f>
        <v/>
      </c>
      <c r="AJ174" s="99">
        <f>IF(AND(AE174&gt;0,AE174&lt;41),1,IF(AND(AE174&gt;=41,AE174&lt;56),2,IF(AND(AE174&gt;=56,AE174&lt;71),3,IF(AND(AE174&gt;=71,AE174&lt;=100),4,))))</f>
        <v/>
      </c>
      <c r="AK174" s="99">
        <f>IF(AND(AF174&gt;0,AF174&lt;36),1,IF(AND(AF174&gt;=36,AF174&lt;51),2,IF(AND(AF174&gt;=51,AF174&lt;66),3,IF(AND(AF174&gt;=66,AF174&lt;=100),4,))))</f>
        <v/>
      </c>
      <c r="AL174" s="100">
        <f>IF(AND(AG174&gt;0,AG174&lt;37),1,IF(AND(AG174&gt;=37,AG174&lt;58),2,IF(AND(AG174&gt;=58,AG174&lt;71),3,IF(AND(AG174&gt;=71,AG174&lt;=100),4,))))</f>
        <v/>
      </c>
      <c r="AM174" s="101">
        <f>IF((Y174&lt;&gt;"")*(K174&lt;&gt;""),Y174-K174,"")</f>
        <v/>
      </c>
      <c r="AN174" s="99">
        <f>IF((Z174&lt;&gt;"")*(L174&lt;&gt;""),Z174-L174,"")</f>
        <v/>
      </c>
      <c r="AO174" s="99">
        <f>IF((AA174&lt;&gt;"")*(M174&lt;&gt;""),AA174-M174,"")</f>
        <v/>
      </c>
      <c r="AP174" s="99">
        <f>IF((AB174&lt;&gt;"")*(N174&lt;&gt;""),AB174-N174,"")</f>
        <v/>
      </c>
      <c r="AQ174" s="94">
        <f>IF((AC174&lt;&gt;"")*(O174&lt;&gt;""),AC174-O174,"")</f>
        <v/>
      </c>
      <c r="AR174" s="94">
        <f>IF((AD174&lt;&gt;"")*(P174&lt;&gt;""),AD174-P174,"")</f>
        <v/>
      </c>
      <c r="AS174" s="94">
        <f>IF((AE174&lt;&gt;"")*(Q174&lt;&gt;""),AE174-Q174,"")</f>
        <v/>
      </c>
      <c r="AT174" s="94">
        <f>IF((AF174&lt;&gt;"")*(R174&lt;&gt;""),AF174-R174,"")</f>
        <v/>
      </c>
      <c r="AU174" s="94">
        <f>IF((AG174&lt;&gt;"")*(S174&lt;&gt;""),AG174-S174,"")</f>
        <v/>
      </c>
      <c r="AV174" s="99">
        <f>IF((AH174&lt;&gt;"")*(T174&lt;&gt;""),AH174-T174,"")</f>
        <v/>
      </c>
      <c r="AW174" s="99">
        <f>IF((AI174&lt;&gt;"")*(U174&lt;&gt;""),AI174-U174,"")</f>
        <v/>
      </c>
      <c r="AX174" s="99">
        <f>IF((AJ174&lt;&gt;"")*(V174&lt;&gt;""),AJ174-V174,"")</f>
        <v/>
      </c>
      <c r="AY174" s="99">
        <f>IF((AK174&lt;&gt;"")*(W174&lt;&gt;""),AK174-W174,"")</f>
        <v/>
      </c>
      <c r="AZ174" s="102">
        <f>IF((AL174&lt;&gt;"")*(X174&lt;&gt;""),AL174-X174,"")</f>
        <v/>
      </c>
      <c r="BA174" s="50">
        <f>IFERROR(__xludf.dummyfunction("AI(""Actúa como un tutor académico y dirígete personalmente al estudiante "" &amp; I174 &amp; "" "" &amp; J174 &amp; "" "" &amp; G174 &amp; "" "" &amp; H174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AM174 &amp; ""'. Diferencias por área: Matemáticas ("" &amp; AQ174 &amp; ""), Ciencias Natura"&amp;"les ("" &amp; AR174 &amp; ""), Sociales ("" &amp; AS174 &amp; ""), Lectura Crítica ("" &amp; AT174 &amp; "") e Inglés ("" &amp; AU174 &amp; ""). Variación en posición: grupo ("" &amp; AN174 &amp; ""), grado ("" &amp; AO174 &amp; "") y media ("" &amp; AP174 &amp; ""). Puntajes Primer Simulacro: Global "" &amp; K174 &amp; "", Mat "" &amp; "&amp;"O4 &amp; "", Cien "" &amp; P174 &amp; "", Soc "" &amp; Q174 &amp; "", Lec "" &amp; R174 &amp; "", Ing "" &amp; S174 &amp; "". Puntajes Segundo Simulacro: Global "" &amp; Y174 &amp; "", Mat "" &amp; AC174 &amp; "", Cien "" &amp; AD174 &amp; "", Soc "" &amp; AE174 &amp; "", Lec "" &amp; AF174 &amp; "", Ing "" &amp; AG174 &amp; "". Escribe un mensaje motivador"&amp;" y breve (máximo 4 líneas)."")
"),"=AI(""Actúa como un tutor académico y dirígete personalmente al estudiante "" &amp; I174 &amp; "" "" &amp; J174 &amp; "" "" &amp; G174 &amp; "" "" &amp; H174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AM174 &amp; ""'. Diferencias por área: Matemáticas ("" &amp; AQ174 &amp; ""), Ciencias Natur"&amp;"ales ("" &amp; AR174 &amp; ""), Sociales ("" &amp; AS174 &amp; ""), Lectura Crítica ("" &amp; AT174 &amp; "") e Inglés ("" &amp; AU174 &amp; ""). Variación en posición: grupo ("" &amp; AN174 &amp; ""), grado ("" &amp; AO174 &amp; "") y media ("" &amp; AP174 &amp; ""). Puntajes Primer Simulacro: Global "" &amp; K174 &amp; "", Mat "" &amp;"&amp;" O174 &amp; "", Cien "" &amp; P174 &amp; "", Soc "" &amp; Q174 &amp; "", Lec "" &amp; R174 &amp; "", Ing "" &amp; S174 &amp; "". Puntajes Segundo Simulacro: Global "" &amp; Y174 &amp; "", Mat "" &amp; AC174 &amp; "", Cien "" &amp; AD174 &amp; "", Soc "" &amp; AE174 &amp; "", Lec "" &amp; AF174 &amp; "", Ing "" &amp; AG174 &amp; "". Escribe un mensaje motivado"&amp;"r y breve (máximo 4 líneas)."")
")</f>
        <v/>
      </c>
    </row>
    <row r="175" ht="15.75" customHeight="1" s="42">
      <c r="A175" s="93" t="n"/>
      <c r="B175" s="94" t="inlineStr">
        <is>
          <t>Bachillerato</t>
        </is>
      </c>
      <c r="C175" s="94" t="n">
        <v>605</v>
      </c>
      <c r="D175" s="94" t="n"/>
      <c r="E175" s="95" t="n"/>
      <c r="F175" s="96">
        <f>TRIM(G175&amp;" "&amp;H175&amp;" "&amp;I175&amp;" "&amp;J175)</f>
        <v/>
      </c>
      <c r="G175" s="94" t="inlineStr">
        <is>
          <t>Orrego</t>
        </is>
      </c>
      <c r="H175" s="94" t="inlineStr">
        <is>
          <t>Urrego</t>
        </is>
      </c>
      <c r="I175" s="94" t="inlineStr">
        <is>
          <t>María</t>
        </is>
      </c>
      <c r="J175" s="97" t="inlineStr">
        <is>
          <t>Antonia</t>
        </is>
      </c>
      <c r="K175" s="98">
        <f>IF(SUM(O175:S175)=0, "", ROUND(((O175*3+P175*3+Q175*3+R175*3+S175*1)/13)*5,0))</f>
        <v/>
      </c>
      <c r="L175" s="99">
        <f>IF(OR($C175="",K175=""),"",COUNTIFS($C$4:$C$1500,$C175,K$4:K$1500,"&gt;"&amp;K175)+1)</f>
        <v/>
      </c>
      <c r="M175" s="99">
        <f>IF(OR($C175="",K175=""),"",IF(AND($C175&gt;=1001,$C175&lt;=1005),COUNTIFS($C$4:$C$1500,"&gt;=1001",$C$4:$C$1500,"&lt;=1005",K$4:K$1500,"&gt;"&amp;K175)+1,IF(AND($C175&gt;=1101,$C175&lt;=1105),COUNTIFS($C$4:$C$1500,"&gt;=1101",$C$4:$C$1500,"&lt;=1105",K$4:K$1500,"&gt;"&amp;K175)+1,IF(AND($C175&gt;=901,$C175&lt;=905),COUNTIFS($C$4:$C$1500,"&gt;=901",$C$4:$C$1500,"&lt;=905",K$4:K$1500,"&gt;"&amp;K175)+1,IF(AND($C175&gt;=801,$C175&lt;=805),COUNTIFS($C$4:$C$1500,"&gt;=801",$C$4:$C$1500,"&lt;=805",K$4:K$1500,"&gt;"&amp;K175)+1,IF(AND($C175&gt;=701,$C175&lt;=705),COUNTIFS($C$4:$C$1500,"&gt;=701",$C$4:$C$1500,"&lt;=705",K$4:K$1500,"&gt;"&amp;K175)+1,IF(AND($C175&gt;=601,$C175&lt;=606),COUNTIFS($C$4:$C$1500,"&gt;=601",$C$4:$C$1500,"&lt;=606",K$4:K$1500,"&gt;"&amp;K175)+1,"")))))))</f>
        <v/>
      </c>
      <c r="N175" s="99">
        <f>IF(OR($C175="",K175=""),"",IF(OR(AND($C175&gt;=1001,$C175&lt;=1005),AND($C175&gt;=1101,$C175&lt;=1105)),COUNTIFS($C$4:$C$1500,"&gt;=1001",$C$4:$C$1500,"&lt;=1005",K$4:K$1500,"&gt;"&amp;K175)+COUNTIFS($C$4:$C$1500,"&gt;=1101",$C$4:$C$1500,"&lt;=1105",K$4:K$1500,"&gt;"&amp;K175)+1,""))</f>
        <v/>
      </c>
      <c r="O175" s="94" t="n">
        <v>38.32</v>
      </c>
      <c r="P175" s="94" t="n">
        <v>41.86</v>
      </c>
      <c r="Q175" s="94" t="n">
        <v>39.08</v>
      </c>
      <c r="R175" s="94" t="n">
        <v>23.96</v>
      </c>
      <c r="S175" s="94" t="n">
        <v>43.33</v>
      </c>
      <c r="T175" s="99">
        <f>IF(AND(O175&gt;0,O175&lt;36),1,IF(AND(O175&gt;=36,O175&lt;51),2,IF(AND(O175&gt;=51,O175&lt;71),3,IF(AND(O175&gt;=71,O175&lt;=100),4,))))</f>
        <v/>
      </c>
      <c r="U175" s="99">
        <f>IF(AND(P175&gt;0,P175&lt;41),1,IF(AND(P175&gt;=41,P175&lt;56),2,IF(AND(P175&gt;=56,P175&lt;71),3,IF(AND(P175&gt;=71,P175&lt;=100),4,))))</f>
        <v/>
      </c>
      <c r="V175" s="99">
        <f>IF(AND(Q175&gt;0,Q175&lt;41),1,IF(AND(Q175&gt;=41,Q175&lt;56),2,IF(AND(Q175&gt;=56,Q175&lt;71),3,IF(AND(Q175&gt;=71,Q175&lt;=100),4,))))</f>
        <v/>
      </c>
      <c r="W175" s="99">
        <f>IF(AND(R175&gt;0,R175&lt;36),1,IF(AND(R175&gt;=36,R175&lt;51),2,IF(AND(R175&gt;=51,R175&lt;66),3,IF(AND(R175&gt;=66,R175&lt;=100),4,))))</f>
        <v/>
      </c>
      <c r="X175" s="100">
        <f>IF(AND(S175&gt;0,S175&lt;37),1,IF(AND(S175&gt;=37,S175&lt;58),2,IF(AND(S175&gt;=58,S175&lt;71),3,IF(AND(S175&gt;=71,S175&lt;=100),4,))))</f>
        <v/>
      </c>
      <c r="Y175" s="101">
        <f>IF(SUM(AC175:AG175)=0, "", ROUND(((AC175*3+AD175*3+AE175*3+AF175*3+AG175*1)/13)*5,0))</f>
        <v/>
      </c>
      <c r="Z175" s="99">
        <f>IF(OR($C175="",Y175=""),"",COUNTIFS($C$4:$C$1500,$C175,Y$4:Y$1500,"&gt;"&amp;Y175)+1)</f>
        <v/>
      </c>
      <c r="AA175" s="99">
        <f>IF(OR($C175="",Y175=""),"",IF(AND($C175&gt;=1001,$C175&lt;=1005),COUNTIFS($C$4:$C$1500,"&gt;=1001",$C$4:$C$1500,"&lt;=1005",Y$4:Y$1500,"&gt;"&amp;Y175)+1,IF(AND($C175&gt;=1101,$C175&lt;=1105),COUNTIFS($C$4:$C$1500,"&gt;=1101",$C$4:$C$1500,"&lt;=1105",Y$4:Y$1500,"&gt;"&amp;Y175)+1,IF(AND($C175&gt;=901,$C175&lt;=905),COUNTIFS($C$4:$C$1500,"&gt;=901",$C$4:$C$1500,"&lt;=905",Y$4:Y$1500,"&gt;"&amp;Y175)+1,IF(AND($C175&gt;=801,$C175&lt;=805),COUNTIFS($C$4:$C$1500,"&gt;=801",$C$4:$C$1500,"&lt;=805",Y$4:Y$1500,"&gt;"&amp;Y175)+1,IF(AND($C175&gt;=701,$C175&lt;=705),COUNTIFS($C$4:$C$1500,"&gt;=701",$C$4:$C$1500,"&lt;=705",Y$4:Y$1500,"&gt;"&amp;Y175)+1,IF(AND($C175&gt;=601,$C175&lt;=606),COUNTIFS($C$4:$C$1500,"&gt;=601",$C$4:$C$1500,"&lt;=606",Y$4:Y$1500,"&gt;"&amp;Y175)+1,"")))))))</f>
        <v/>
      </c>
      <c r="AB175" s="99">
        <f>IF(OR($C175="",Y175=""),"",IF(OR(AND($C175&gt;=1001,$C175&lt;=1005),AND($C175&gt;=1101,$C175&lt;=1105)),COUNTIFS($C$4:$C$1500,"&gt;=1001",$C$4:$C$1500,"&lt;=1005",Y$4:Y$1500,"&gt;"&amp;Y175)+COUNTIFS($C$4:$C$1500,"&gt;=1101",$C$4:$C$1500,"&lt;=1105",Y$4:Y$1500,"&gt;"&amp;Y175)+1,""))</f>
        <v/>
      </c>
      <c r="AC175" s="94" t="n">
        <v>40</v>
      </c>
      <c r="AD175" s="94" t="n">
        <v>32.32</v>
      </c>
      <c r="AE175" s="94" t="n">
        <v>26.25</v>
      </c>
      <c r="AF175" s="94" t="n">
        <v>36.67</v>
      </c>
      <c r="AG175" s="94" t="n">
        <v>55</v>
      </c>
      <c r="AH175" s="99">
        <f>IF(AND(AC175&gt;0,AC175&lt;36),1,IF(AND(AC175&gt;=36,AC175&lt;51),2,IF(AND(AC175&gt;=51,AC175&lt;71),3,IF(AND(AC175&gt;=71,AC175&lt;=100),4,))))</f>
        <v/>
      </c>
      <c r="AI175" s="99">
        <f>IF(AND(AD175&gt;0,AD175&lt;41),1,IF(AND(AD175&gt;=41,AD175&lt;56),2,IF(AND(AD175&gt;=56,AD175&lt;71),3,IF(AND(AD175&gt;=71,AD175&lt;=100),4,))))</f>
        <v/>
      </c>
      <c r="AJ175" s="99">
        <f>IF(AND(AE175&gt;0,AE175&lt;41),1,IF(AND(AE175&gt;=41,AE175&lt;56),2,IF(AND(AE175&gt;=56,AE175&lt;71),3,IF(AND(AE175&gt;=71,AE175&lt;=100),4,))))</f>
        <v/>
      </c>
      <c r="AK175" s="99">
        <f>IF(AND(AF175&gt;0,AF175&lt;36),1,IF(AND(AF175&gt;=36,AF175&lt;51),2,IF(AND(AF175&gt;=51,AF175&lt;66),3,IF(AND(AF175&gt;=66,AF175&lt;=100),4,))))</f>
        <v/>
      </c>
      <c r="AL175" s="100">
        <f>IF(AND(AG175&gt;0,AG175&lt;37),1,IF(AND(AG175&gt;=37,AG175&lt;58),2,IF(AND(AG175&gt;=58,AG175&lt;71),3,IF(AND(AG175&gt;=71,AG175&lt;=100),4,))))</f>
        <v/>
      </c>
      <c r="AM175" s="101">
        <f>IF((Y175&lt;&gt;"")*(K175&lt;&gt;""),Y175-K175,"")</f>
        <v/>
      </c>
      <c r="AN175" s="99">
        <f>IF((Z175&lt;&gt;"")*(L175&lt;&gt;""),Z175-L175,"")</f>
        <v/>
      </c>
      <c r="AO175" s="99">
        <f>IF((AA175&lt;&gt;"")*(M175&lt;&gt;""),AA175-M175,"")</f>
        <v/>
      </c>
      <c r="AP175" s="99">
        <f>IF((AB175&lt;&gt;"")*(N175&lt;&gt;""),AB175-N175,"")</f>
        <v/>
      </c>
      <c r="AQ175" s="94">
        <f>IF((AC175&lt;&gt;"")*(O175&lt;&gt;""),AC175-O175,"")</f>
        <v/>
      </c>
      <c r="AR175" s="94">
        <f>IF((AD175&lt;&gt;"")*(P175&lt;&gt;""),AD175-P175,"")</f>
        <v/>
      </c>
      <c r="AS175" s="94">
        <f>IF((AE175&lt;&gt;"")*(Q175&lt;&gt;""),AE175-Q175,"")</f>
        <v/>
      </c>
      <c r="AT175" s="94">
        <f>IF((AF175&lt;&gt;"")*(R175&lt;&gt;""),AF175-R175,"")</f>
        <v/>
      </c>
      <c r="AU175" s="94">
        <f>IF((AG175&lt;&gt;"")*(S175&lt;&gt;""),AG175-S175,"")</f>
        <v/>
      </c>
      <c r="AV175" s="99">
        <f>IF((AH175&lt;&gt;"")*(T175&lt;&gt;""),AH175-T175,"")</f>
        <v/>
      </c>
      <c r="AW175" s="99">
        <f>IF((AI175&lt;&gt;"")*(U175&lt;&gt;""),AI175-U175,"")</f>
        <v/>
      </c>
      <c r="AX175" s="99">
        <f>IF((AJ175&lt;&gt;"")*(V175&lt;&gt;""),AJ175-V175,"")</f>
        <v/>
      </c>
      <c r="AY175" s="99">
        <f>IF((AK175&lt;&gt;"")*(W175&lt;&gt;""),AK175-W175,"")</f>
        <v/>
      </c>
      <c r="AZ175" s="102">
        <f>IF((AL175&lt;&gt;"")*(X175&lt;&gt;""),AL175-X175,"")</f>
        <v/>
      </c>
      <c r="BA175" s="50">
        <f>IFERROR(__xludf.dummyfunction("AI(""Actúa como un tutor académico y dirígete personalmente al estudiante "" &amp; I175 &amp; "" "" &amp; J175 &amp; "" "" &amp; G175 &amp; "" "" &amp; H175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AM175 &amp; ""'. Diferencias por área: Matemáticas ("" &amp; AQ175 &amp; ""), Ciencias Natura"&amp;"les ("" &amp; AR175 &amp; ""), Sociales ("" &amp; AS175 &amp; ""), Lectura Crítica ("" &amp; AT175 &amp; "") e Inglés ("" &amp; AU175 &amp; ""). Variación en posición: grupo ("" &amp; AN175 &amp; ""), grado ("" &amp; AO175 &amp; "") y media ("" &amp; AP175 &amp; ""). Puntajes Primer Simulacro: Global "" &amp; K175 &amp; "", Mat "" &amp; "&amp;"O4 &amp; "", Cien "" &amp; P175 &amp; "", Soc "" &amp; Q175 &amp; "", Lec "" &amp; R175 &amp; "", Ing "" &amp; S175 &amp; "". Puntajes Segundo Simulacro: Global "" &amp; Y175 &amp; "", Mat "" &amp; AC175 &amp; "", Cien "" &amp; AD175 &amp; "", Soc "" &amp; AE175 &amp; "", Lec "" &amp; AF175 &amp; "", Ing "" &amp; AG175 &amp; "". Escribe un mensaje motivador"&amp;" y breve (máximo 4 líneas)."")
"),"=AI(""Actúa como un tutor académico y dirígete personalmente al estudiante "" &amp; I175 &amp; "" "" &amp; J175 &amp; "" "" &amp; G175 &amp; "" "" &amp; H175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AM175 &amp; ""'. Diferencias por área: Matemáticas ("" &amp; AQ175 &amp; ""), Ciencias Natur"&amp;"ales ("" &amp; AR175 &amp; ""), Sociales ("" &amp; AS175 &amp; ""), Lectura Crítica ("" &amp; AT175 &amp; "") e Inglés ("" &amp; AU175 &amp; ""). Variación en posición: grupo ("" &amp; AN175 &amp; ""), grado ("" &amp; AO175 &amp; "") y media ("" &amp; AP175 &amp; ""). Puntajes Primer Simulacro: Global "" &amp; K175 &amp; "", Mat "" &amp;"&amp;" O175 &amp; "", Cien "" &amp; P175 &amp; "", Soc "" &amp; Q175 &amp; "", Lec "" &amp; R175 &amp; "", Ing "" &amp; S175 &amp; "". Puntajes Segundo Simulacro: Global "" &amp; Y175 &amp; "", Mat "" &amp; AC175 &amp; "", Cien "" &amp; AD175 &amp; "", Soc "" &amp; AE175 &amp; "", Lec "" &amp; AF175 &amp; "", Ing "" &amp; AG175 &amp; "". Escribe un mensaje motivado"&amp;"r y breve (máximo 4 líneas)."")
")</f>
        <v/>
      </c>
    </row>
    <row r="176" ht="15.75" customHeight="1" s="42">
      <c r="A176" s="93" t="n"/>
      <c r="B176" s="94" t="inlineStr">
        <is>
          <t>Bachillerato</t>
        </is>
      </c>
      <c r="C176" s="94" t="n">
        <v>605</v>
      </c>
      <c r="D176" s="94" t="n"/>
      <c r="E176" s="95" t="n"/>
      <c r="F176" s="96">
        <f>TRIM(G176&amp;" "&amp;H176&amp;" "&amp;I176&amp;" "&amp;J176)</f>
        <v/>
      </c>
      <c r="G176" s="94" t="inlineStr">
        <is>
          <t>Pineda</t>
        </is>
      </c>
      <c r="H176" s="94" t="inlineStr">
        <is>
          <t>Valencia</t>
        </is>
      </c>
      <c r="I176" s="94" t="inlineStr">
        <is>
          <t>Maria</t>
        </is>
      </c>
      <c r="J176" s="97" t="inlineStr">
        <is>
          <t>Angel</t>
        </is>
      </c>
      <c r="K176" s="98">
        <f>IF(SUM(O176:S176)=0, "", ROUND(((O176*3+P176*3+Q176*3+R176*3+S176*1)/13)*5,0))</f>
        <v/>
      </c>
      <c r="L176" s="99">
        <f>IF(OR($C176="",K176=""),"",COUNTIFS($C$4:$C$1500,$C176,K$4:K$1500,"&gt;"&amp;K176)+1)</f>
        <v/>
      </c>
      <c r="M176" s="99">
        <f>IF(OR($C176="",K176=""),"",IF(AND($C176&gt;=1001,$C176&lt;=1005),COUNTIFS($C$4:$C$1500,"&gt;=1001",$C$4:$C$1500,"&lt;=1005",K$4:K$1500,"&gt;"&amp;K176)+1,IF(AND($C176&gt;=1101,$C176&lt;=1105),COUNTIFS($C$4:$C$1500,"&gt;=1101",$C$4:$C$1500,"&lt;=1105",K$4:K$1500,"&gt;"&amp;K176)+1,IF(AND($C176&gt;=901,$C176&lt;=905),COUNTIFS($C$4:$C$1500,"&gt;=901",$C$4:$C$1500,"&lt;=905",K$4:K$1500,"&gt;"&amp;K176)+1,IF(AND($C176&gt;=801,$C176&lt;=805),COUNTIFS($C$4:$C$1500,"&gt;=801",$C$4:$C$1500,"&lt;=805",K$4:K$1500,"&gt;"&amp;K176)+1,IF(AND($C176&gt;=701,$C176&lt;=705),COUNTIFS($C$4:$C$1500,"&gt;=701",$C$4:$C$1500,"&lt;=705",K$4:K$1500,"&gt;"&amp;K176)+1,IF(AND($C176&gt;=601,$C176&lt;=606),COUNTIFS($C$4:$C$1500,"&gt;=601",$C$4:$C$1500,"&lt;=606",K$4:K$1500,"&gt;"&amp;K176)+1,"")))))))</f>
        <v/>
      </c>
      <c r="N176" s="99">
        <f>IF(OR($C176="",K176=""),"",IF(OR(AND($C176&gt;=1001,$C176&lt;=1005),AND($C176&gt;=1101,$C176&lt;=1105)),COUNTIFS($C$4:$C$1500,"&gt;=1001",$C$4:$C$1500,"&lt;=1005",K$4:K$1500,"&gt;"&amp;K176)+COUNTIFS($C$4:$C$1500,"&gt;=1101",$C$4:$C$1500,"&lt;=1105",K$4:K$1500,"&gt;"&amp;K176)+1,""))</f>
        <v/>
      </c>
      <c r="O176" s="94" t="n">
        <v>34.79</v>
      </c>
      <c r="P176" s="94" t="n">
        <v>28.61</v>
      </c>
      <c r="Q176" s="94" t="n">
        <v>31.93</v>
      </c>
      <c r="R176" s="94" t="n">
        <v>28.75</v>
      </c>
      <c r="S176" s="94" t="n">
        <v>32.5</v>
      </c>
      <c r="T176" s="99">
        <f>IF(AND(O176&gt;0,O176&lt;36),1,IF(AND(O176&gt;=36,O176&lt;51),2,IF(AND(O176&gt;=51,O176&lt;71),3,IF(AND(O176&gt;=71,O176&lt;=100),4,))))</f>
        <v/>
      </c>
      <c r="U176" s="99">
        <f>IF(AND(P176&gt;0,P176&lt;41),1,IF(AND(P176&gt;=41,P176&lt;56),2,IF(AND(P176&gt;=56,P176&lt;71),3,IF(AND(P176&gt;=71,P176&lt;=100),4,))))</f>
        <v/>
      </c>
      <c r="V176" s="99">
        <f>IF(AND(Q176&gt;0,Q176&lt;41),1,IF(AND(Q176&gt;=41,Q176&lt;56),2,IF(AND(Q176&gt;=56,Q176&lt;71),3,IF(AND(Q176&gt;=71,Q176&lt;=100),4,))))</f>
        <v/>
      </c>
      <c r="W176" s="99">
        <f>IF(AND(R176&gt;0,R176&lt;36),1,IF(AND(R176&gt;=36,R176&lt;51),2,IF(AND(R176&gt;=51,R176&lt;66),3,IF(AND(R176&gt;=66,R176&lt;=100),4,))))</f>
        <v/>
      </c>
      <c r="X176" s="100">
        <f>IF(AND(S176&gt;0,S176&lt;37),1,IF(AND(S176&gt;=37,S176&lt;58),2,IF(AND(S176&gt;=58,S176&lt;71),3,IF(AND(S176&gt;=71,S176&lt;=100),4,))))</f>
        <v/>
      </c>
      <c r="Y176" s="101">
        <f>IF(SUM(AC176:AG176)=0, "", ROUND(((AC176*3+AD176*3+AE176*3+AF176*3+AG176*1)/13)*5,0))</f>
        <v/>
      </c>
      <c r="Z176" s="99">
        <f>IF(OR($C176="",Y176=""),"",COUNTIFS($C$4:$C$1500,$C176,Y$4:Y$1500,"&gt;"&amp;Y176)+1)</f>
        <v/>
      </c>
      <c r="AA176" s="99">
        <f>IF(OR($C176="",Y176=""),"",IF(AND($C176&gt;=1001,$C176&lt;=1005),COUNTIFS($C$4:$C$1500,"&gt;=1001",$C$4:$C$1500,"&lt;=1005",Y$4:Y$1500,"&gt;"&amp;Y176)+1,IF(AND($C176&gt;=1101,$C176&lt;=1105),COUNTIFS($C$4:$C$1500,"&gt;=1101",$C$4:$C$1500,"&lt;=1105",Y$4:Y$1500,"&gt;"&amp;Y176)+1,IF(AND($C176&gt;=901,$C176&lt;=905),COUNTIFS($C$4:$C$1500,"&gt;=901",$C$4:$C$1500,"&lt;=905",Y$4:Y$1500,"&gt;"&amp;Y176)+1,IF(AND($C176&gt;=801,$C176&lt;=805),COUNTIFS($C$4:$C$1500,"&gt;=801",$C$4:$C$1500,"&lt;=805",Y$4:Y$1500,"&gt;"&amp;Y176)+1,IF(AND($C176&gt;=701,$C176&lt;=705),COUNTIFS($C$4:$C$1500,"&gt;=701",$C$4:$C$1500,"&lt;=705",Y$4:Y$1500,"&gt;"&amp;Y176)+1,IF(AND($C176&gt;=601,$C176&lt;=606),COUNTIFS($C$4:$C$1500,"&gt;=601",$C$4:$C$1500,"&lt;=606",Y$4:Y$1500,"&gt;"&amp;Y176)+1,"")))))))</f>
        <v/>
      </c>
      <c r="AB176" s="99">
        <f>IF(OR($C176="",Y176=""),"",IF(OR(AND($C176&gt;=1001,$C176&lt;=1005),AND($C176&gt;=1101,$C176&lt;=1105)),COUNTIFS($C$4:$C$1500,"&gt;=1001",$C$4:$C$1500,"&lt;=1005",Y$4:Y$1500,"&gt;"&amp;Y176)+COUNTIFS($C$4:$C$1500,"&gt;=1101",$C$4:$C$1500,"&lt;=1105",Y$4:Y$1500,"&gt;"&amp;Y176)+1,""))</f>
        <v/>
      </c>
      <c r="AC176" s="94" t="n"/>
      <c r="AD176" s="94" t="n"/>
      <c r="AE176" s="94" t="n"/>
      <c r="AF176" s="94" t="n"/>
      <c r="AG176" s="94" t="n"/>
      <c r="AH176" s="99">
        <f>IF(AND(AC176&gt;0,AC176&lt;36),1,IF(AND(AC176&gt;=36,AC176&lt;51),2,IF(AND(AC176&gt;=51,AC176&lt;71),3,IF(AND(AC176&gt;=71,AC176&lt;=100),4,))))</f>
        <v/>
      </c>
      <c r="AI176" s="99">
        <f>IF(AND(AD176&gt;0,AD176&lt;41),1,IF(AND(AD176&gt;=41,AD176&lt;56),2,IF(AND(AD176&gt;=56,AD176&lt;71),3,IF(AND(AD176&gt;=71,AD176&lt;=100),4,))))</f>
        <v/>
      </c>
      <c r="AJ176" s="99">
        <f>IF(AND(AE176&gt;0,AE176&lt;41),1,IF(AND(AE176&gt;=41,AE176&lt;56),2,IF(AND(AE176&gt;=56,AE176&lt;71),3,IF(AND(AE176&gt;=71,AE176&lt;=100),4,))))</f>
        <v/>
      </c>
      <c r="AK176" s="99">
        <f>IF(AND(AF176&gt;0,AF176&lt;36),1,IF(AND(AF176&gt;=36,AF176&lt;51),2,IF(AND(AF176&gt;=51,AF176&lt;66),3,IF(AND(AF176&gt;=66,AF176&lt;=100),4,))))</f>
        <v/>
      </c>
      <c r="AL176" s="100">
        <f>IF(AND(AG176&gt;0,AG176&lt;37),1,IF(AND(AG176&gt;=37,AG176&lt;58),2,IF(AND(AG176&gt;=58,AG176&lt;71),3,IF(AND(AG176&gt;=71,AG176&lt;=100),4,))))</f>
        <v/>
      </c>
      <c r="AM176" s="101">
        <f>IF((Y176&lt;&gt;"")*(K176&lt;&gt;""),Y176-K176,"")</f>
        <v/>
      </c>
      <c r="AN176" s="99">
        <f>IF((Z176&lt;&gt;"")*(L176&lt;&gt;""),Z176-L176,"")</f>
        <v/>
      </c>
      <c r="AO176" s="99">
        <f>IF((AA176&lt;&gt;"")*(M176&lt;&gt;""),AA176-M176,"")</f>
        <v/>
      </c>
      <c r="AP176" s="99">
        <f>IF((AB176&lt;&gt;"")*(N176&lt;&gt;""),AB176-N176,"")</f>
        <v/>
      </c>
      <c r="AQ176" s="94">
        <f>IF((AC176&lt;&gt;"")*(O176&lt;&gt;""),AC176-O176,"")</f>
        <v/>
      </c>
      <c r="AR176" s="94">
        <f>IF((AD176&lt;&gt;"")*(P176&lt;&gt;""),AD176-P176,"")</f>
        <v/>
      </c>
      <c r="AS176" s="94">
        <f>IF((AE176&lt;&gt;"")*(Q176&lt;&gt;""),AE176-Q176,"")</f>
        <v/>
      </c>
      <c r="AT176" s="94">
        <f>IF((AF176&lt;&gt;"")*(R176&lt;&gt;""),AF176-R176,"")</f>
        <v/>
      </c>
      <c r="AU176" s="94">
        <f>IF((AG176&lt;&gt;"")*(S176&lt;&gt;""),AG176-S176,"")</f>
        <v/>
      </c>
      <c r="AV176" s="99">
        <f>IF((AH176&lt;&gt;"")*(T176&lt;&gt;""),AH176-T176,"")</f>
        <v/>
      </c>
      <c r="AW176" s="99">
        <f>IF((AI176&lt;&gt;"")*(U176&lt;&gt;""),AI176-U176,"")</f>
        <v/>
      </c>
      <c r="AX176" s="99">
        <f>IF((AJ176&lt;&gt;"")*(V176&lt;&gt;""),AJ176-V176,"")</f>
        <v/>
      </c>
      <c r="AY176" s="99">
        <f>IF((AK176&lt;&gt;"")*(W176&lt;&gt;""),AK176-W176,"")</f>
        <v/>
      </c>
      <c r="AZ176" s="102">
        <f>IF((AL176&lt;&gt;"")*(X176&lt;&gt;""),AL176-X176,"")</f>
        <v/>
      </c>
      <c r="BA176" s="50">
        <f>IFERROR(__xludf.dummyfunction("AI(""Actúa como un tutor académico y dirígete personalmente al estudiante "" &amp; I176 &amp; "" "" &amp; J176 &amp; "" "" &amp; G176 &amp; "" "" &amp; H176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AM176 &amp; ""'. Diferencias por área: Matemáticas ("" &amp; AQ176 &amp; ""), Ciencias Natura"&amp;"les ("" &amp; AR176 &amp; ""), Sociales ("" &amp; AS176 &amp; ""), Lectura Crítica ("" &amp; AT176 &amp; "") e Inglés ("" &amp; AU176 &amp; ""). Variación en posición: grupo ("" &amp; AN176 &amp; ""), grado ("" &amp; AO176 &amp; "") y media ("" &amp; AP176 &amp; ""). Puntajes Primer Simulacro: Global "" &amp; K176 &amp; "", Mat "" &amp; "&amp;"O4 &amp; "", Cien "" &amp; P176 &amp; "", Soc "" &amp; Q176 &amp; "", Lec "" &amp; R176 &amp; "", Ing "" &amp; S176 &amp; "". Puntajes Segundo Simulacro: Global "" &amp; Y176 &amp; "", Mat "" &amp; AC176 &amp; "", Cien "" &amp; AD176 &amp; "", Soc "" &amp; AE176 &amp; "", Lec "" &amp; AF176 &amp; "", Ing "" &amp; AG176 &amp; "". Escribe un mensaje motivador"&amp;" y breve (máximo 4 líneas)."")
"),"=AI(""Actúa como un tutor académico y dirígete personalmente al estudiante "" &amp; I176 &amp; "" "" &amp; J176 &amp; "" "" &amp; G176 &amp; "" "" &amp; H176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AM176 &amp; ""'. Diferencias por área: Matemáticas ("" &amp; AQ176 &amp; ""), Ciencias Natur"&amp;"ales ("" &amp; AR176 &amp; ""), Sociales ("" &amp; AS176 &amp; ""), Lectura Crítica ("" &amp; AT176 &amp; "") e Inglés ("" &amp; AU176 &amp; ""). Variación en posición: grupo ("" &amp; AN176 &amp; ""), grado ("" &amp; AO176 &amp; "") y media ("" &amp; AP176 &amp; ""). Puntajes Primer Simulacro: Global "" &amp; K176 &amp; "", Mat "" &amp;"&amp;" O176 &amp; "", Cien "" &amp; P176 &amp; "", Soc "" &amp; Q176 &amp; "", Lec "" &amp; R176 &amp; "", Ing "" &amp; S176 &amp; "". Puntajes Segundo Simulacro: Global "" &amp; Y176 &amp; "", Mat "" &amp; AC176 &amp; "", Cien "" &amp; AD176 &amp; "", Soc "" &amp; AE176 &amp; "", Lec "" &amp; AF176 &amp; "", Ing "" &amp; AG176 &amp; "". Escribe un mensaje motivado"&amp;"r y breve (máximo 4 líneas)."")
")</f>
        <v/>
      </c>
    </row>
    <row r="177" ht="15.75" customHeight="1" s="42">
      <c r="A177" s="93" t="n"/>
      <c r="B177" s="94" t="inlineStr">
        <is>
          <t>Bachillerato</t>
        </is>
      </c>
      <c r="C177" s="94" t="n">
        <v>605</v>
      </c>
      <c r="D177" s="94" t="n"/>
      <c r="E177" s="95" t="n"/>
      <c r="F177" s="96">
        <f>TRIM(G177&amp;" "&amp;H177&amp;" "&amp;I177&amp;" "&amp;J177)</f>
        <v/>
      </c>
      <c r="G177" s="94" t="inlineStr">
        <is>
          <t>Pinto</t>
        </is>
      </c>
      <c r="H177" s="94" t="inlineStr">
        <is>
          <t>Urbina</t>
        </is>
      </c>
      <c r="I177" s="94" t="inlineStr">
        <is>
          <t>Merluis</t>
        </is>
      </c>
      <c r="J177" s="97" t="inlineStr">
        <is>
          <t>Javier</t>
        </is>
      </c>
      <c r="K177" s="98">
        <f>IF(SUM(O177:S177)=0, "", ROUND(((O177*3+P177*3+Q177*3+R177*3+S177*1)/13)*5,0))</f>
        <v/>
      </c>
      <c r="L177" s="99">
        <f>IF(OR($C177="",K177=""),"",COUNTIFS($C$4:$C$1500,$C177,K$4:K$1500,"&gt;"&amp;K177)+1)</f>
        <v/>
      </c>
      <c r="M177" s="99">
        <f>IF(OR($C177="",K177=""),"",IF(AND($C177&gt;=1001,$C177&lt;=1005),COUNTIFS($C$4:$C$1500,"&gt;=1001",$C$4:$C$1500,"&lt;=1005",K$4:K$1500,"&gt;"&amp;K177)+1,IF(AND($C177&gt;=1101,$C177&lt;=1105),COUNTIFS($C$4:$C$1500,"&gt;=1101",$C$4:$C$1500,"&lt;=1105",K$4:K$1500,"&gt;"&amp;K177)+1,IF(AND($C177&gt;=901,$C177&lt;=905),COUNTIFS($C$4:$C$1500,"&gt;=901",$C$4:$C$1500,"&lt;=905",K$4:K$1500,"&gt;"&amp;K177)+1,IF(AND($C177&gt;=801,$C177&lt;=805),COUNTIFS($C$4:$C$1500,"&gt;=801",$C$4:$C$1500,"&lt;=805",K$4:K$1500,"&gt;"&amp;K177)+1,IF(AND($C177&gt;=701,$C177&lt;=705),COUNTIFS($C$4:$C$1500,"&gt;=701",$C$4:$C$1500,"&lt;=705",K$4:K$1500,"&gt;"&amp;K177)+1,IF(AND($C177&gt;=601,$C177&lt;=606),COUNTIFS($C$4:$C$1500,"&gt;=601",$C$4:$C$1500,"&lt;=606",K$4:K$1500,"&gt;"&amp;K177)+1,"")))))))</f>
        <v/>
      </c>
      <c r="N177" s="99">
        <f>IF(OR($C177="",K177=""),"",IF(OR(AND($C177&gt;=1001,$C177&lt;=1005),AND($C177&gt;=1101,$C177&lt;=1105)),COUNTIFS($C$4:$C$1500,"&gt;=1001",$C$4:$C$1500,"&lt;=1005",K$4:K$1500,"&gt;"&amp;K177)+COUNTIFS($C$4:$C$1500,"&gt;=1101",$C$4:$C$1500,"&lt;=1105",K$4:K$1500,"&gt;"&amp;K177)+1,""))</f>
        <v/>
      </c>
      <c r="O177" s="94" t="n">
        <v>78.15000000000001</v>
      </c>
      <c r="P177" s="94" t="n">
        <v>58.08</v>
      </c>
      <c r="Q177" s="94" t="n">
        <v>46.64</v>
      </c>
      <c r="R177" s="94" t="n">
        <v>57.5</v>
      </c>
      <c r="S177" s="94" t="n">
        <v>65</v>
      </c>
      <c r="T177" s="99">
        <f>IF(AND(O177&gt;0,O177&lt;36),1,IF(AND(O177&gt;=36,O177&lt;51),2,IF(AND(O177&gt;=51,O177&lt;71),3,IF(AND(O177&gt;=71,O177&lt;=100),4,))))</f>
        <v/>
      </c>
      <c r="U177" s="99">
        <f>IF(AND(P177&gt;0,P177&lt;41),1,IF(AND(P177&gt;=41,P177&lt;56),2,IF(AND(P177&gt;=56,P177&lt;71),3,IF(AND(P177&gt;=71,P177&lt;=100),4,))))</f>
        <v/>
      </c>
      <c r="V177" s="99">
        <f>IF(AND(Q177&gt;0,Q177&lt;41),1,IF(AND(Q177&gt;=41,Q177&lt;56),2,IF(AND(Q177&gt;=56,Q177&lt;71),3,IF(AND(Q177&gt;=71,Q177&lt;=100),4,))))</f>
        <v/>
      </c>
      <c r="W177" s="99">
        <f>IF(AND(R177&gt;0,R177&lt;36),1,IF(AND(R177&gt;=36,R177&lt;51),2,IF(AND(R177&gt;=51,R177&lt;66),3,IF(AND(R177&gt;=66,R177&lt;=100),4,))))</f>
        <v/>
      </c>
      <c r="X177" s="100">
        <f>IF(AND(S177&gt;0,S177&lt;37),1,IF(AND(S177&gt;=37,S177&lt;58),2,IF(AND(S177&gt;=58,S177&lt;71),3,IF(AND(S177&gt;=71,S177&lt;=100),4,))))</f>
        <v/>
      </c>
      <c r="Y177" s="101">
        <f>IF(SUM(AC177:AG177)=0, "", ROUND(((AC177*3+AD177*3+AE177*3+AF177*3+AG177*1)/13)*5,0))</f>
        <v/>
      </c>
      <c r="Z177" s="99">
        <f>IF(OR($C177="",Y177=""),"",COUNTIFS($C$4:$C$1500,$C177,Y$4:Y$1500,"&gt;"&amp;Y177)+1)</f>
        <v/>
      </c>
      <c r="AA177" s="99">
        <f>IF(OR($C177="",Y177=""),"",IF(AND($C177&gt;=1001,$C177&lt;=1005),COUNTIFS($C$4:$C$1500,"&gt;=1001",$C$4:$C$1500,"&lt;=1005",Y$4:Y$1500,"&gt;"&amp;Y177)+1,IF(AND($C177&gt;=1101,$C177&lt;=1105),COUNTIFS($C$4:$C$1500,"&gt;=1101",$C$4:$C$1500,"&lt;=1105",Y$4:Y$1500,"&gt;"&amp;Y177)+1,IF(AND($C177&gt;=901,$C177&lt;=905),COUNTIFS($C$4:$C$1500,"&gt;=901",$C$4:$C$1500,"&lt;=905",Y$4:Y$1500,"&gt;"&amp;Y177)+1,IF(AND($C177&gt;=801,$C177&lt;=805),COUNTIFS($C$4:$C$1500,"&gt;=801",$C$4:$C$1500,"&lt;=805",Y$4:Y$1500,"&gt;"&amp;Y177)+1,IF(AND($C177&gt;=701,$C177&lt;=705),COUNTIFS($C$4:$C$1500,"&gt;=701",$C$4:$C$1500,"&lt;=705",Y$4:Y$1500,"&gt;"&amp;Y177)+1,IF(AND($C177&gt;=601,$C177&lt;=606),COUNTIFS($C$4:$C$1500,"&gt;=601",$C$4:$C$1500,"&lt;=606",Y$4:Y$1500,"&gt;"&amp;Y177)+1,"")))))))</f>
        <v/>
      </c>
      <c r="AB177" s="99">
        <f>IF(OR($C177="",Y177=""),"",IF(OR(AND($C177&gt;=1001,$C177&lt;=1005),AND($C177&gt;=1101,$C177&lt;=1105)),COUNTIFS($C$4:$C$1500,"&gt;=1001",$C$4:$C$1500,"&lt;=1005",Y$4:Y$1500,"&gt;"&amp;Y177)+COUNTIFS($C$4:$C$1500,"&gt;=1101",$C$4:$C$1500,"&lt;=1105",Y$4:Y$1500,"&gt;"&amp;Y177)+1,""))</f>
        <v/>
      </c>
      <c r="AC177" s="94" t="n">
        <v>80</v>
      </c>
      <c r="AD177" s="94" t="n">
        <v>87.14</v>
      </c>
      <c r="AE177" s="94" t="n">
        <v>62.25</v>
      </c>
      <c r="AF177" s="94" t="n">
        <v>59.58</v>
      </c>
      <c r="AG177" s="94" t="n">
        <v>68.75</v>
      </c>
      <c r="AH177" s="99">
        <f>IF(AND(AC177&gt;0,AC177&lt;36),1,IF(AND(AC177&gt;=36,AC177&lt;51),2,IF(AND(AC177&gt;=51,AC177&lt;71),3,IF(AND(AC177&gt;=71,AC177&lt;=100),4,))))</f>
        <v/>
      </c>
      <c r="AI177" s="99">
        <f>IF(AND(AD177&gt;0,AD177&lt;41),1,IF(AND(AD177&gt;=41,AD177&lt;56),2,IF(AND(AD177&gt;=56,AD177&lt;71),3,IF(AND(AD177&gt;=71,AD177&lt;=100),4,))))</f>
        <v/>
      </c>
      <c r="AJ177" s="99">
        <f>IF(AND(AE177&gt;0,AE177&lt;41),1,IF(AND(AE177&gt;=41,AE177&lt;56),2,IF(AND(AE177&gt;=56,AE177&lt;71),3,IF(AND(AE177&gt;=71,AE177&lt;=100),4,))))</f>
        <v/>
      </c>
      <c r="AK177" s="99">
        <f>IF(AND(AF177&gt;0,AF177&lt;36),1,IF(AND(AF177&gt;=36,AF177&lt;51),2,IF(AND(AF177&gt;=51,AF177&lt;66),3,IF(AND(AF177&gt;=66,AF177&lt;=100),4,))))</f>
        <v/>
      </c>
      <c r="AL177" s="100">
        <f>IF(AND(AG177&gt;0,AG177&lt;37),1,IF(AND(AG177&gt;=37,AG177&lt;58),2,IF(AND(AG177&gt;=58,AG177&lt;71),3,IF(AND(AG177&gt;=71,AG177&lt;=100),4,))))</f>
        <v/>
      </c>
      <c r="AM177" s="101">
        <f>IF((Y177&lt;&gt;"")*(K177&lt;&gt;""),Y177-K177,"")</f>
        <v/>
      </c>
      <c r="AN177" s="99">
        <f>IF((Z177&lt;&gt;"")*(L177&lt;&gt;""),Z177-L177,"")</f>
        <v/>
      </c>
      <c r="AO177" s="99">
        <f>IF((AA177&lt;&gt;"")*(M177&lt;&gt;""),AA177-M177,"")</f>
        <v/>
      </c>
      <c r="AP177" s="99">
        <f>IF((AB177&lt;&gt;"")*(N177&lt;&gt;""),AB177-N177,"")</f>
        <v/>
      </c>
      <c r="AQ177" s="94">
        <f>IF((AC177&lt;&gt;"")*(O177&lt;&gt;""),AC177-O177,"")</f>
        <v/>
      </c>
      <c r="AR177" s="94">
        <f>IF((AD177&lt;&gt;"")*(P177&lt;&gt;""),AD177-P177,"")</f>
        <v/>
      </c>
      <c r="AS177" s="94">
        <f>IF((AE177&lt;&gt;"")*(Q177&lt;&gt;""),AE177-Q177,"")</f>
        <v/>
      </c>
      <c r="AT177" s="94">
        <f>IF((AF177&lt;&gt;"")*(R177&lt;&gt;""),AF177-R177,"")</f>
        <v/>
      </c>
      <c r="AU177" s="94">
        <f>IF((AG177&lt;&gt;"")*(S177&lt;&gt;""),AG177-S177,"")</f>
        <v/>
      </c>
      <c r="AV177" s="99">
        <f>IF((AH177&lt;&gt;"")*(T177&lt;&gt;""),AH177-T177,"")</f>
        <v/>
      </c>
      <c r="AW177" s="99">
        <f>IF((AI177&lt;&gt;"")*(U177&lt;&gt;""),AI177-U177,"")</f>
        <v/>
      </c>
      <c r="AX177" s="99">
        <f>IF((AJ177&lt;&gt;"")*(V177&lt;&gt;""),AJ177-V177,"")</f>
        <v/>
      </c>
      <c r="AY177" s="99">
        <f>IF((AK177&lt;&gt;"")*(W177&lt;&gt;""),AK177-W177,"")</f>
        <v/>
      </c>
      <c r="AZ177" s="102">
        <f>IF((AL177&lt;&gt;"")*(X177&lt;&gt;""),AL177-X177,"")</f>
        <v/>
      </c>
      <c r="BA177" s="50">
        <f>IFERROR(__xludf.dummyfunction("AI(""Actúa como un tutor académico y dirígete personalmente al estudiante "" &amp; I177 &amp; "" "" &amp; J177 &amp; "" "" &amp; G177 &amp; "" "" &amp; H177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AM177 &amp; ""'. Diferencias por área: Matemáticas ("" &amp; AQ177 &amp; ""), Ciencias Natura"&amp;"les ("" &amp; AR177 &amp; ""), Sociales ("" &amp; AS177 &amp; ""), Lectura Crítica ("" &amp; AT177 &amp; "") e Inglés ("" &amp; AU177 &amp; ""). Variación en posición: grupo ("" &amp; AN177 &amp; ""), grado ("" &amp; AO177 &amp; "") y media ("" &amp; AP177 &amp; ""). Puntajes Primer Simulacro: Global "" &amp; K177 &amp; "", Mat "" &amp; "&amp;"O4 &amp; "", Cien "" &amp; P177 &amp; "", Soc "" &amp; Q177 &amp; "", Lec "" &amp; R177 &amp; "", Ing "" &amp; S177 &amp; "". Puntajes Segundo Simulacro: Global "" &amp; Y177 &amp; "", Mat "" &amp; AC177 &amp; "", Cien "" &amp; AD177 &amp; "", Soc "" &amp; AE177 &amp; "", Lec "" &amp; AF177 &amp; "", Ing "" &amp; AG177 &amp; "". Escribe un mensaje motivador"&amp;" y breve (máximo 4 líneas)."")
"),"=AI(""Actúa como un tutor académico y dirígete personalmente al estudiante "" &amp; I177 &amp; "" "" &amp; J177 &amp; "" "" &amp; G177 &amp; "" "" &amp; H177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AM177 &amp; ""'. Diferencias por área: Matemáticas ("" &amp; AQ177 &amp; ""), Ciencias Natur"&amp;"ales ("" &amp; AR177 &amp; ""), Sociales ("" &amp; AS177 &amp; ""), Lectura Crítica ("" &amp; AT177 &amp; "") e Inglés ("" &amp; AU177 &amp; ""). Variación en posición: grupo ("" &amp; AN177 &amp; ""), grado ("" &amp; AO177 &amp; "") y media ("" &amp; AP177 &amp; ""). Puntajes Primer Simulacro: Global "" &amp; K177 &amp; "", Mat "" &amp;"&amp;" O177 &amp; "", Cien "" &amp; P177 &amp; "", Soc "" &amp; Q177 &amp; "", Lec "" &amp; R177 &amp; "", Ing "" &amp; S177 &amp; "". Puntajes Segundo Simulacro: Global "" &amp; Y177 &amp; "", Mat "" &amp; AC177 &amp; "", Cien "" &amp; AD177 &amp; "", Soc "" &amp; AE177 &amp; "", Lec "" &amp; AF177 &amp; "", Ing "" &amp; AG177 &amp; "". Escribe un mensaje motivado"&amp;"r y breve (máximo 4 líneas)."")
")</f>
        <v/>
      </c>
    </row>
    <row r="178" ht="15.75" customHeight="1" s="42">
      <c r="A178" s="93" t="n"/>
      <c r="B178" s="94" t="inlineStr">
        <is>
          <t>Bachillerato</t>
        </is>
      </c>
      <c r="C178" s="94" t="n">
        <v>605</v>
      </c>
      <c r="D178" s="94" t="n"/>
      <c r="E178" s="95" t="n"/>
      <c r="F178" s="96">
        <f>TRIM(G178&amp;" "&amp;H178&amp;" "&amp;I178&amp;" "&amp;J178)</f>
        <v/>
      </c>
      <c r="G178" s="94" t="inlineStr">
        <is>
          <t>Porras</t>
        </is>
      </c>
      <c r="H178" s="94" t="inlineStr">
        <is>
          <t>Reyes</t>
        </is>
      </c>
      <c r="I178" s="94" t="inlineStr">
        <is>
          <t>Obed</t>
        </is>
      </c>
      <c r="J178" s="97" t="inlineStr">
        <is>
          <t>José</t>
        </is>
      </c>
      <c r="K178" s="98">
        <f>IF(SUM(O178:S178)=0, "", ROUND(((O178*3+P178*3+Q178*3+R178*3+S178*1)/13)*5,0))</f>
        <v/>
      </c>
      <c r="L178" s="99">
        <f>IF(OR($C178="",K178=""),"",COUNTIFS($C$4:$C$1500,$C178,K$4:K$1500,"&gt;"&amp;K178)+1)</f>
        <v/>
      </c>
      <c r="M178" s="99">
        <f>IF(OR($C178="",K178=""),"",IF(AND($C178&gt;=1001,$C178&lt;=1005),COUNTIFS($C$4:$C$1500,"&gt;=1001",$C$4:$C$1500,"&lt;=1005",K$4:K$1500,"&gt;"&amp;K178)+1,IF(AND($C178&gt;=1101,$C178&lt;=1105),COUNTIFS($C$4:$C$1500,"&gt;=1101",$C$4:$C$1500,"&lt;=1105",K$4:K$1500,"&gt;"&amp;K178)+1,IF(AND($C178&gt;=901,$C178&lt;=905),COUNTIFS($C$4:$C$1500,"&gt;=901",$C$4:$C$1500,"&lt;=905",K$4:K$1500,"&gt;"&amp;K178)+1,IF(AND($C178&gt;=801,$C178&lt;=805),COUNTIFS($C$4:$C$1500,"&gt;=801",$C$4:$C$1500,"&lt;=805",K$4:K$1500,"&gt;"&amp;K178)+1,IF(AND($C178&gt;=701,$C178&lt;=705),COUNTIFS($C$4:$C$1500,"&gt;=701",$C$4:$C$1500,"&lt;=705",K$4:K$1500,"&gt;"&amp;K178)+1,IF(AND($C178&gt;=601,$C178&lt;=606),COUNTIFS($C$4:$C$1500,"&gt;=601",$C$4:$C$1500,"&lt;=606",K$4:K$1500,"&gt;"&amp;K178)+1,"")))))))</f>
        <v/>
      </c>
      <c r="N178" s="99">
        <f>IF(OR($C178="",K178=""),"",IF(OR(AND($C178&gt;=1001,$C178&lt;=1005),AND($C178&gt;=1101,$C178&lt;=1105)),COUNTIFS($C$4:$C$1500,"&gt;=1001",$C$4:$C$1500,"&lt;=1005",K$4:K$1500,"&gt;"&amp;K178)+COUNTIFS($C$4:$C$1500,"&gt;=1101",$C$4:$C$1500,"&lt;=1105",K$4:K$1500,"&gt;"&amp;K178)+1,""))</f>
        <v/>
      </c>
      <c r="O178" s="94" t="n">
        <v>61.01</v>
      </c>
      <c r="P178" s="94" t="n">
        <v>51.97</v>
      </c>
      <c r="Q178" s="94" t="n">
        <v>79.83</v>
      </c>
      <c r="R178" s="94" t="n">
        <v>57.5</v>
      </c>
      <c r="S178" s="94" t="n">
        <v>48.75</v>
      </c>
      <c r="T178" s="99">
        <f>IF(AND(O178&gt;0,O178&lt;36),1,IF(AND(O178&gt;=36,O178&lt;51),2,IF(AND(O178&gt;=51,O178&lt;71),3,IF(AND(O178&gt;=71,O178&lt;=100),4,))))</f>
        <v/>
      </c>
      <c r="U178" s="99">
        <f>IF(AND(P178&gt;0,P178&lt;41),1,IF(AND(P178&gt;=41,P178&lt;56),2,IF(AND(P178&gt;=56,P178&lt;71),3,IF(AND(P178&gt;=71,P178&lt;=100),4,))))</f>
        <v/>
      </c>
      <c r="V178" s="99">
        <f>IF(AND(Q178&gt;0,Q178&lt;41),1,IF(AND(Q178&gt;=41,Q178&lt;56),2,IF(AND(Q178&gt;=56,Q178&lt;71),3,IF(AND(Q178&gt;=71,Q178&lt;=100),4,))))</f>
        <v/>
      </c>
      <c r="W178" s="99">
        <f>IF(AND(R178&gt;0,R178&lt;36),1,IF(AND(R178&gt;=36,R178&lt;51),2,IF(AND(R178&gt;=51,R178&lt;66),3,IF(AND(R178&gt;=66,R178&lt;=100),4,))))</f>
        <v/>
      </c>
      <c r="X178" s="100">
        <f>IF(AND(S178&gt;0,S178&lt;37),1,IF(AND(S178&gt;=37,S178&lt;58),2,IF(AND(S178&gt;=58,S178&lt;71),3,IF(AND(S178&gt;=71,S178&lt;=100),4,))))</f>
        <v/>
      </c>
      <c r="Y178" s="101">
        <f>IF(SUM(AC178:AG178)=0, "", ROUND(((AC178*3+AD178*3+AE178*3+AF178*3+AG178*1)/13)*5,0))</f>
        <v/>
      </c>
      <c r="Z178" s="99">
        <f>IF(OR($C178="",Y178=""),"",COUNTIFS($C$4:$C$1500,$C178,Y$4:Y$1500,"&gt;"&amp;Y178)+1)</f>
        <v/>
      </c>
      <c r="AA178" s="99">
        <f>IF(OR($C178="",Y178=""),"",IF(AND($C178&gt;=1001,$C178&lt;=1005),COUNTIFS($C$4:$C$1500,"&gt;=1001",$C$4:$C$1500,"&lt;=1005",Y$4:Y$1500,"&gt;"&amp;Y178)+1,IF(AND($C178&gt;=1101,$C178&lt;=1105),COUNTIFS($C$4:$C$1500,"&gt;=1101",$C$4:$C$1500,"&lt;=1105",Y$4:Y$1500,"&gt;"&amp;Y178)+1,IF(AND($C178&gt;=901,$C178&lt;=905),COUNTIFS($C$4:$C$1500,"&gt;=901",$C$4:$C$1500,"&lt;=905",Y$4:Y$1500,"&gt;"&amp;Y178)+1,IF(AND($C178&gt;=801,$C178&lt;=805),COUNTIFS($C$4:$C$1500,"&gt;=801",$C$4:$C$1500,"&lt;=805",Y$4:Y$1500,"&gt;"&amp;Y178)+1,IF(AND($C178&gt;=701,$C178&lt;=705),COUNTIFS($C$4:$C$1500,"&gt;=701",$C$4:$C$1500,"&lt;=705",Y$4:Y$1500,"&gt;"&amp;Y178)+1,IF(AND($C178&gt;=601,$C178&lt;=606),COUNTIFS($C$4:$C$1500,"&gt;=601",$C$4:$C$1500,"&lt;=606",Y$4:Y$1500,"&gt;"&amp;Y178)+1,"")))))))</f>
        <v/>
      </c>
      <c r="AB178" s="99">
        <f>IF(OR($C178="",Y178=""),"",IF(OR(AND($C178&gt;=1001,$C178&lt;=1005),AND($C178&gt;=1101,$C178&lt;=1105)),COUNTIFS($C$4:$C$1500,"&gt;=1001",$C$4:$C$1500,"&lt;=1005",Y$4:Y$1500,"&gt;"&amp;Y178)+COUNTIFS($C$4:$C$1500,"&gt;=1101",$C$4:$C$1500,"&lt;=1105",Y$4:Y$1500,"&gt;"&amp;Y178)+1,""))</f>
        <v/>
      </c>
      <c r="AC178" s="94" t="n"/>
      <c r="AD178" s="94" t="n"/>
      <c r="AE178" s="94" t="n"/>
      <c r="AF178" s="94" t="n"/>
      <c r="AG178" s="94" t="n"/>
      <c r="AH178" s="99">
        <f>IF(AND(AC178&gt;0,AC178&lt;36),1,IF(AND(AC178&gt;=36,AC178&lt;51),2,IF(AND(AC178&gt;=51,AC178&lt;71),3,IF(AND(AC178&gt;=71,AC178&lt;=100),4,))))</f>
        <v/>
      </c>
      <c r="AI178" s="99">
        <f>IF(AND(AD178&gt;0,AD178&lt;41),1,IF(AND(AD178&gt;=41,AD178&lt;56),2,IF(AND(AD178&gt;=56,AD178&lt;71),3,IF(AND(AD178&gt;=71,AD178&lt;=100),4,))))</f>
        <v/>
      </c>
      <c r="AJ178" s="99">
        <f>IF(AND(AE178&gt;0,AE178&lt;41),1,IF(AND(AE178&gt;=41,AE178&lt;56),2,IF(AND(AE178&gt;=56,AE178&lt;71),3,IF(AND(AE178&gt;=71,AE178&lt;=100),4,))))</f>
        <v/>
      </c>
      <c r="AK178" s="99">
        <f>IF(AND(AF178&gt;0,AF178&lt;36),1,IF(AND(AF178&gt;=36,AF178&lt;51),2,IF(AND(AF178&gt;=51,AF178&lt;66),3,IF(AND(AF178&gt;=66,AF178&lt;=100),4,))))</f>
        <v/>
      </c>
      <c r="AL178" s="100">
        <f>IF(AND(AG178&gt;0,AG178&lt;37),1,IF(AND(AG178&gt;=37,AG178&lt;58),2,IF(AND(AG178&gt;=58,AG178&lt;71),3,IF(AND(AG178&gt;=71,AG178&lt;=100),4,))))</f>
        <v/>
      </c>
      <c r="AM178" s="101">
        <f>IF((Y178&lt;&gt;"")*(K178&lt;&gt;""),Y178-K178,"")</f>
        <v/>
      </c>
      <c r="AN178" s="99">
        <f>IF((Z178&lt;&gt;"")*(L178&lt;&gt;""),Z178-L178,"")</f>
        <v/>
      </c>
      <c r="AO178" s="99">
        <f>IF((AA178&lt;&gt;"")*(M178&lt;&gt;""),AA178-M178,"")</f>
        <v/>
      </c>
      <c r="AP178" s="99">
        <f>IF((AB178&lt;&gt;"")*(N178&lt;&gt;""),AB178-N178,"")</f>
        <v/>
      </c>
      <c r="AQ178" s="94">
        <f>IF((AC178&lt;&gt;"")*(O178&lt;&gt;""),AC178-O178,"")</f>
        <v/>
      </c>
      <c r="AR178" s="94">
        <f>IF((AD178&lt;&gt;"")*(P178&lt;&gt;""),AD178-P178,"")</f>
        <v/>
      </c>
      <c r="AS178" s="94">
        <f>IF((AE178&lt;&gt;"")*(Q178&lt;&gt;""),AE178-Q178,"")</f>
        <v/>
      </c>
      <c r="AT178" s="94">
        <f>IF((AF178&lt;&gt;"")*(R178&lt;&gt;""),AF178-R178,"")</f>
        <v/>
      </c>
      <c r="AU178" s="94">
        <f>IF((AG178&lt;&gt;"")*(S178&lt;&gt;""),AG178-S178,"")</f>
        <v/>
      </c>
      <c r="AV178" s="99">
        <f>IF((AH178&lt;&gt;"")*(T178&lt;&gt;""),AH178-T178,"")</f>
        <v/>
      </c>
      <c r="AW178" s="99">
        <f>IF((AI178&lt;&gt;"")*(U178&lt;&gt;""),AI178-U178,"")</f>
        <v/>
      </c>
      <c r="AX178" s="99">
        <f>IF((AJ178&lt;&gt;"")*(V178&lt;&gt;""),AJ178-V178,"")</f>
        <v/>
      </c>
      <c r="AY178" s="99">
        <f>IF((AK178&lt;&gt;"")*(W178&lt;&gt;""),AK178-W178,"")</f>
        <v/>
      </c>
      <c r="AZ178" s="102">
        <f>IF((AL178&lt;&gt;"")*(X178&lt;&gt;""),AL178-X178,"")</f>
        <v/>
      </c>
      <c r="BA178" s="50">
        <f>IFERROR(__xludf.dummyfunction("AI(""Actúa como un tutor académico y dirígete personalmente al estudiante "" &amp; I178 &amp; "" "" &amp; J178 &amp; "" "" &amp; G178 &amp; "" "" &amp; H178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AM178 &amp; ""'. Diferencias por área: Matemáticas ("" &amp; AQ178 &amp; ""), Ciencias Natura"&amp;"les ("" &amp; AR178 &amp; ""), Sociales ("" &amp; AS178 &amp; ""), Lectura Crítica ("" &amp; AT178 &amp; "") e Inglés ("" &amp; AU178 &amp; ""). Variación en posición: grupo ("" &amp; AN178 &amp; ""), grado ("" &amp; AO178 &amp; "") y media ("" &amp; AP178 &amp; ""). Puntajes Primer Simulacro: Global "" &amp; K178 &amp; "", Mat "" &amp; "&amp;"O4 &amp; "", Cien "" &amp; P178 &amp; "", Soc "" &amp; Q178 &amp; "", Lec "" &amp; R178 &amp; "", Ing "" &amp; S178 &amp; "". Puntajes Segundo Simulacro: Global "" &amp; Y178 &amp; "", Mat "" &amp; AC178 &amp; "", Cien "" &amp; AD178 &amp; "", Soc "" &amp; AE178 &amp; "", Lec "" &amp; AF178 &amp; "", Ing "" &amp; AG178 &amp; "". Escribe un mensaje motivador"&amp;" y breve (máximo 4 líneas)."")
"),"=AI(""Actúa como un tutor académico y dirígete personalmente al estudiante "" &amp; I178 &amp; "" "" &amp; J178 &amp; "" "" &amp; G178 &amp; "" "" &amp; H178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AM178 &amp; ""'. Diferencias por área: Matemáticas ("" &amp; AQ178 &amp; ""), Ciencias Natur"&amp;"ales ("" &amp; AR178 &amp; ""), Sociales ("" &amp; AS178 &amp; ""), Lectura Crítica ("" &amp; AT178 &amp; "") e Inglés ("" &amp; AU178 &amp; ""). Variación en posición: grupo ("" &amp; AN178 &amp; ""), grado ("" &amp; AO178 &amp; "") y media ("" &amp; AP178 &amp; ""). Puntajes Primer Simulacro: Global "" &amp; K178 &amp; "", Mat "" &amp;"&amp;" O178 &amp; "", Cien "" &amp; P178 &amp; "", Soc "" &amp; Q178 &amp; "", Lec "" &amp; R178 &amp; "", Ing "" &amp; S178 &amp; "". Puntajes Segundo Simulacro: Global "" &amp; Y178 &amp; "", Mat "" &amp; AC178 &amp; "", Cien "" &amp; AD178 &amp; "", Soc "" &amp; AE178 &amp; "", Lec "" &amp; AF178 &amp; "", Ing "" &amp; AG178 &amp; "". Escribe un mensaje motivado"&amp;"r y breve (máximo 4 líneas)."")
")</f>
        <v/>
      </c>
    </row>
    <row r="179" ht="15.75" customHeight="1" s="42">
      <c r="A179" s="93" t="n"/>
      <c r="B179" s="94" t="inlineStr">
        <is>
          <t>Bachillerato</t>
        </is>
      </c>
      <c r="C179" s="94" t="n">
        <v>605</v>
      </c>
      <c r="D179" s="94" t="n"/>
      <c r="E179" s="95" t="n"/>
      <c r="F179" s="96">
        <f>TRIM(G179&amp;" "&amp;H179&amp;" "&amp;I179&amp;" "&amp;J179)</f>
        <v/>
      </c>
      <c r="G179" s="94" t="inlineStr">
        <is>
          <t>Pulgarín</t>
        </is>
      </c>
      <c r="H179" s="94" t="inlineStr">
        <is>
          <t>David</t>
        </is>
      </c>
      <c r="I179" s="94" t="inlineStr">
        <is>
          <t>Romario</t>
        </is>
      </c>
      <c r="J179" s="97" t="n"/>
      <c r="K179" s="98">
        <f>IF(SUM(O179:S179)=0, "", ROUND(((O179*3+P179*3+Q179*3+R179*3+S179*1)/13)*5,0))</f>
        <v/>
      </c>
      <c r="L179" s="99">
        <f>IF(OR($C179="",K179=""),"",COUNTIFS($C$4:$C$1500,$C179,K$4:K$1500,"&gt;"&amp;K179)+1)</f>
        <v/>
      </c>
      <c r="M179" s="99">
        <f>IF(OR($C179="",K179=""),"",IF(AND($C179&gt;=1001,$C179&lt;=1005),COUNTIFS($C$4:$C$1500,"&gt;=1001",$C$4:$C$1500,"&lt;=1005",K$4:K$1500,"&gt;"&amp;K179)+1,IF(AND($C179&gt;=1101,$C179&lt;=1105),COUNTIFS($C$4:$C$1500,"&gt;=1101",$C$4:$C$1500,"&lt;=1105",K$4:K$1500,"&gt;"&amp;K179)+1,IF(AND($C179&gt;=901,$C179&lt;=905),COUNTIFS($C$4:$C$1500,"&gt;=901",$C$4:$C$1500,"&lt;=905",K$4:K$1500,"&gt;"&amp;K179)+1,IF(AND($C179&gt;=801,$C179&lt;=805),COUNTIFS($C$4:$C$1500,"&gt;=801",$C$4:$C$1500,"&lt;=805",K$4:K$1500,"&gt;"&amp;K179)+1,IF(AND($C179&gt;=701,$C179&lt;=705),COUNTIFS($C$4:$C$1500,"&gt;=701",$C$4:$C$1500,"&lt;=705",K$4:K$1500,"&gt;"&amp;K179)+1,IF(AND($C179&gt;=601,$C179&lt;=606),COUNTIFS($C$4:$C$1500,"&gt;=601",$C$4:$C$1500,"&lt;=606",K$4:K$1500,"&gt;"&amp;K179)+1,"")))))))</f>
        <v/>
      </c>
      <c r="N179" s="99">
        <f>IF(OR($C179="",K179=""),"",IF(OR(AND($C179&gt;=1001,$C179&lt;=1005),AND($C179&gt;=1101,$C179&lt;=1105)),COUNTIFS($C$4:$C$1500,"&gt;=1001",$C$4:$C$1500,"&lt;=1005",K$4:K$1500,"&gt;"&amp;K179)+COUNTIFS($C$4:$C$1500,"&gt;=1101",$C$4:$C$1500,"&lt;=1105",K$4:K$1500,"&gt;"&amp;K179)+1,""))</f>
        <v/>
      </c>
      <c r="O179" s="94" t="n">
        <v>48.91</v>
      </c>
      <c r="P179" s="94" t="n">
        <v>50.17</v>
      </c>
      <c r="Q179" s="94" t="n">
        <v>62.18</v>
      </c>
      <c r="R179" s="94" t="n">
        <v>33.54</v>
      </c>
      <c r="S179" s="94" t="n">
        <v>48.75</v>
      </c>
      <c r="T179" s="99">
        <f>IF(AND(O179&gt;0,O179&lt;36),1,IF(AND(O179&gt;=36,O179&lt;51),2,IF(AND(O179&gt;=51,O179&lt;71),3,IF(AND(O179&gt;=71,O179&lt;=100),4,))))</f>
        <v/>
      </c>
      <c r="U179" s="99">
        <f>IF(AND(P179&gt;0,P179&lt;41),1,IF(AND(P179&gt;=41,P179&lt;56),2,IF(AND(P179&gt;=56,P179&lt;71),3,IF(AND(P179&gt;=71,P179&lt;=100),4,))))</f>
        <v/>
      </c>
      <c r="V179" s="99">
        <f>IF(AND(Q179&gt;0,Q179&lt;41),1,IF(AND(Q179&gt;=41,Q179&lt;56),2,IF(AND(Q179&gt;=56,Q179&lt;71),3,IF(AND(Q179&gt;=71,Q179&lt;=100),4,))))</f>
        <v/>
      </c>
      <c r="W179" s="99">
        <f>IF(AND(R179&gt;0,R179&lt;36),1,IF(AND(R179&gt;=36,R179&lt;51),2,IF(AND(R179&gt;=51,R179&lt;66),3,IF(AND(R179&gt;=66,R179&lt;=100),4,))))</f>
        <v/>
      </c>
      <c r="X179" s="100">
        <f>IF(AND(S179&gt;0,S179&lt;37),1,IF(AND(S179&gt;=37,S179&lt;58),2,IF(AND(S179&gt;=58,S179&lt;71),3,IF(AND(S179&gt;=71,S179&lt;=100),4,))))</f>
        <v/>
      </c>
      <c r="Y179" s="101">
        <f>IF(SUM(AC179:AG179)=0, "", ROUND(((AC179*3+AD179*3+AE179*3+AF179*3+AG179*1)/13)*5,0))</f>
        <v/>
      </c>
      <c r="Z179" s="99">
        <f>IF(OR($C179="",Y179=""),"",COUNTIFS($C$4:$C$1500,$C179,Y$4:Y$1500,"&gt;"&amp;Y179)+1)</f>
        <v/>
      </c>
      <c r="AA179" s="99">
        <f>IF(OR($C179="",Y179=""),"",IF(AND($C179&gt;=1001,$C179&lt;=1005),COUNTIFS($C$4:$C$1500,"&gt;=1001",$C$4:$C$1500,"&lt;=1005",Y$4:Y$1500,"&gt;"&amp;Y179)+1,IF(AND($C179&gt;=1101,$C179&lt;=1105),COUNTIFS($C$4:$C$1500,"&gt;=1101",$C$4:$C$1500,"&lt;=1105",Y$4:Y$1500,"&gt;"&amp;Y179)+1,IF(AND($C179&gt;=901,$C179&lt;=905),COUNTIFS($C$4:$C$1500,"&gt;=901",$C$4:$C$1500,"&lt;=905",Y$4:Y$1500,"&gt;"&amp;Y179)+1,IF(AND($C179&gt;=801,$C179&lt;=805),COUNTIFS($C$4:$C$1500,"&gt;=801",$C$4:$C$1500,"&lt;=805",Y$4:Y$1500,"&gt;"&amp;Y179)+1,IF(AND($C179&gt;=701,$C179&lt;=705),COUNTIFS($C$4:$C$1500,"&gt;=701",$C$4:$C$1500,"&lt;=705",Y$4:Y$1500,"&gt;"&amp;Y179)+1,IF(AND($C179&gt;=601,$C179&lt;=606),COUNTIFS($C$4:$C$1500,"&gt;=601",$C$4:$C$1500,"&lt;=606",Y$4:Y$1500,"&gt;"&amp;Y179)+1,"")))))))</f>
        <v/>
      </c>
      <c r="AB179" s="99">
        <f>IF(OR($C179="",Y179=""),"",IF(OR(AND($C179&gt;=1001,$C179&lt;=1005),AND($C179&gt;=1101,$C179&lt;=1105)),COUNTIFS($C$4:$C$1500,"&gt;=1001",$C$4:$C$1500,"&lt;=1005",Y$4:Y$1500,"&gt;"&amp;Y179)+COUNTIFS($C$4:$C$1500,"&gt;=1101",$C$4:$C$1500,"&lt;=1105",Y$4:Y$1500,"&gt;"&amp;Y179)+1,""))</f>
        <v/>
      </c>
      <c r="AC179" s="94" t="n">
        <v>47.5</v>
      </c>
      <c r="AD179" s="94" t="n">
        <v>29.11</v>
      </c>
      <c r="AE179" s="94" t="n">
        <v>31.75</v>
      </c>
      <c r="AF179" s="94" t="n">
        <v>41.25</v>
      </c>
      <c r="AG179" s="94" t="n">
        <v>36.67</v>
      </c>
      <c r="AH179" s="99">
        <f>IF(AND(AC179&gt;0,AC179&lt;36),1,IF(AND(AC179&gt;=36,AC179&lt;51),2,IF(AND(AC179&gt;=51,AC179&lt;71),3,IF(AND(AC179&gt;=71,AC179&lt;=100),4,))))</f>
        <v/>
      </c>
      <c r="AI179" s="99">
        <f>IF(AND(AD179&gt;0,AD179&lt;41),1,IF(AND(AD179&gt;=41,AD179&lt;56),2,IF(AND(AD179&gt;=56,AD179&lt;71),3,IF(AND(AD179&gt;=71,AD179&lt;=100),4,))))</f>
        <v/>
      </c>
      <c r="AJ179" s="99">
        <f>IF(AND(AE179&gt;0,AE179&lt;41),1,IF(AND(AE179&gt;=41,AE179&lt;56),2,IF(AND(AE179&gt;=56,AE179&lt;71),3,IF(AND(AE179&gt;=71,AE179&lt;=100),4,))))</f>
        <v/>
      </c>
      <c r="AK179" s="99">
        <f>IF(AND(AF179&gt;0,AF179&lt;36),1,IF(AND(AF179&gt;=36,AF179&lt;51),2,IF(AND(AF179&gt;=51,AF179&lt;66),3,IF(AND(AF179&gt;=66,AF179&lt;=100),4,))))</f>
        <v/>
      </c>
      <c r="AL179" s="100">
        <f>IF(AND(AG179&gt;0,AG179&lt;37),1,IF(AND(AG179&gt;=37,AG179&lt;58),2,IF(AND(AG179&gt;=58,AG179&lt;71),3,IF(AND(AG179&gt;=71,AG179&lt;=100),4,))))</f>
        <v/>
      </c>
      <c r="AM179" s="101">
        <f>IF((Y179&lt;&gt;"")*(K179&lt;&gt;""),Y179-K179,"")</f>
        <v/>
      </c>
      <c r="AN179" s="99">
        <f>IF((Z179&lt;&gt;"")*(L179&lt;&gt;""),Z179-L179,"")</f>
        <v/>
      </c>
      <c r="AO179" s="99">
        <f>IF((AA179&lt;&gt;"")*(M179&lt;&gt;""),AA179-M179,"")</f>
        <v/>
      </c>
      <c r="AP179" s="99">
        <f>IF((AB179&lt;&gt;"")*(N179&lt;&gt;""),AB179-N179,"")</f>
        <v/>
      </c>
      <c r="AQ179" s="94">
        <f>IF((AC179&lt;&gt;"")*(O179&lt;&gt;""),AC179-O179,"")</f>
        <v/>
      </c>
      <c r="AR179" s="94">
        <f>IF((AD179&lt;&gt;"")*(P179&lt;&gt;""),AD179-P179,"")</f>
        <v/>
      </c>
      <c r="AS179" s="94">
        <f>IF((AE179&lt;&gt;"")*(Q179&lt;&gt;""),AE179-Q179,"")</f>
        <v/>
      </c>
      <c r="AT179" s="94">
        <f>IF((AF179&lt;&gt;"")*(R179&lt;&gt;""),AF179-R179,"")</f>
        <v/>
      </c>
      <c r="AU179" s="94">
        <f>IF((AG179&lt;&gt;"")*(S179&lt;&gt;""),AG179-S179,"")</f>
        <v/>
      </c>
      <c r="AV179" s="99">
        <f>IF((AH179&lt;&gt;"")*(T179&lt;&gt;""),AH179-T179,"")</f>
        <v/>
      </c>
      <c r="AW179" s="99">
        <f>IF((AI179&lt;&gt;"")*(U179&lt;&gt;""),AI179-U179,"")</f>
        <v/>
      </c>
      <c r="AX179" s="99">
        <f>IF((AJ179&lt;&gt;"")*(V179&lt;&gt;""),AJ179-V179,"")</f>
        <v/>
      </c>
      <c r="AY179" s="99">
        <f>IF((AK179&lt;&gt;"")*(W179&lt;&gt;""),AK179-W179,"")</f>
        <v/>
      </c>
      <c r="AZ179" s="102">
        <f>IF((AL179&lt;&gt;"")*(X179&lt;&gt;""),AL179-X179,"")</f>
        <v/>
      </c>
      <c r="BA179" s="50">
        <f>IFERROR(__xludf.dummyfunction("AI(""Actúa como un tutor académico y dirígete personalmente al estudiante "" &amp; I179 &amp; "" "" &amp; J179 &amp; "" "" &amp; G179 &amp; "" "" &amp; H179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AM179 &amp; ""'. Diferencias por área: Matemáticas ("" &amp; AQ179 &amp; ""), Ciencias Natura"&amp;"les ("" &amp; AR179 &amp; ""), Sociales ("" &amp; AS179 &amp; ""), Lectura Crítica ("" &amp; AT179 &amp; "") e Inglés ("" &amp; AU179 &amp; ""). Variación en posición: grupo ("" &amp; AN179 &amp; ""), grado ("" &amp; AO179 &amp; "") y media ("" &amp; AP179 &amp; ""). Puntajes Primer Simulacro: Global "" &amp; K179 &amp; "", Mat "" &amp; "&amp;"O4 &amp; "", Cien "" &amp; P179 &amp; "", Soc "" &amp; Q179 &amp; "", Lec "" &amp; R179 &amp; "", Ing "" &amp; S179 &amp; "". Puntajes Segundo Simulacro: Global "" &amp; Y179 &amp; "", Mat "" &amp; AC179 &amp; "", Cien "" &amp; AD179 &amp; "", Soc "" &amp; AE179 &amp; "", Lec "" &amp; AF179 &amp; "", Ing "" &amp; AG179 &amp; "". Escribe un mensaje motivador"&amp;" y breve (máximo 4 líneas)."")
"),"=AI(""Actúa como un tutor académico y dirígete personalmente al estudiante "" &amp; I179 &amp; "" "" &amp; J179 &amp; "" "" &amp; G179 &amp; "" "" &amp; H179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AM179 &amp; ""'. Diferencias por área: Matemáticas ("" &amp; AQ179 &amp; ""), Ciencias Natur"&amp;"ales ("" &amp; AR179 &amp; ""), Sociales ("" &amp; AS179 &amp; ""), Lectura Crítica ("" &amp; AT179 &amp; "") e Inglés ("" &amp; AU179 &amp; ""). Variación en posición: grupo ("" &amp; AN179 &amp; ""), grado ("" &amp; AO179 &amp; "") y media ("" &amp; AP179 &amp; ""). Puntajes Primer Simulacro: Global "" &amp; K179 &amp; "", Mat "" &amp;"&amp;" O179 &amp; "", Cien "" &amp; P179 &amp; "", Soc "" &amp; Q179 &amp; "", Lec "" &amp; R179 &amp; "", Ing "" &amp; S179 &amp; "". Puntajes Segundo Simulacro: Global "" &amp; Y179 &amp; "", Mat "" &amp; AC179 &amp; "", Cien "" &amp; AD179 &amp; "", Soc "" &amp; AE179 &amp; "", Lec "" &amp; AF179 &amp; "", Ing "" &amp; AG179 &amp; "". Escribe un mensaje motivado"&amp;"r y breve (máximo 4 líneas)."")
")</f>
        <v/>
      </c>
    </row>
    <row r="180" ht="15.75" customHeight="1" s="42">
      <c r="A180" s="93" t="n"/>
      <c r="B180" s="94" t="inlineStr">
        <is>
          <t>Bachillerato</t>
        </is>
      </c>
      <c r="C180" s="94" t="n">
        <v>605</v>
      </c>
      <c r="D180" s="94" t="n"/>
      <c r="E180" s="95" t="n"/>
      <c r="F180" s="96">
        <f>TRIM(G180&amp;" "&amp;H180&amp;" "&amp;I180&amp;" "&amp;J180)</f>
        <v/>
      </c>
      <c r="G180" s="94" t="inlineStr">
        <is>
          <t>Rios</t>
        </is>
      </c>
      <c r="H180" s="94" t="inlineStr">
        <is>
          <t>Méndez</t>
        </is>
      </c>
      <c r="I180" s="94" t="inlineStr">
        <is>
          <t>Juan</t>
        </is>
      </c>
      <c r="J180" s="97" t="inlineStr">
        <is>
          <t>Daniel</t>
        </is>
      </c>
      <c r="K180" s="98">
        <f>IF(SUM(O180:S180)=0, "", ROUND(((O180*3+P180*3+Q180*3+R180*3+S180*1)/13)*5,0))</f>
        <v/>
      </c>
      <c r="L180" s="99">
        <f>IF(OR($C180="",K180=""),"",COUNTIFS($C$4:$C$1500,$C180,K$4:K$1500,"&gt;"&amp;K180)+1)</f>
        <v/>
      </c>
      <c r="M180" s="99">
        <f>IF(OR($C180="",K180=""),"",IF(AND($C180&gt;=1001,$C180&lt;=1005),COUNTIFS($C$4:$C$1500,"&gt;=1001",$C$4:$C$1500,"&lt;=1005",K$4:K$1500,"&gt;"&amp;K180)+1,IF(AND($C180&gt;=1101,$C180&lt;=1105),COUNTIFS($C$4:$C$1500,"&gt;=1101",$C$4:$C$1500,"&lt;=1105",K$4:K$1500,"&gt;"&amp;K180)+1,IF(AND($C180&gt;=901,$C180&lt;=905),COUNTIFS($C$4:$C$1500,"&gt;=901",$C$4:$C$1500,"&lt;=905",K$4:K$1500,"&gt;"&amp;K180)+1,IF(AND($C180&gt;=801,$C180&lt;=805),COUNTIFS($C$4:$C$1500,"&gt;=801",$C$4:$C$1500,"&lt;=805",K$4:K$1500,"&gt;"&amp;K180)+1,IF(AND($C180&gt;=701,$C180&lt;=705),COUNTIFS($C$4:$C$1500,"&gt;=701",$C$4:$C$1500,"&lt;=705",K$4:K$1500,"&gt;"&amp;K180)+1,IF(AND($C180&gt;=601,$C180&lt;=606),COUNTIFS($C$4:$C$1500,"&gt;=601",$C$4:$C$1500,"&lt;=606",K$4:K$1500,"&gt;"&amp;K180)+1,"")))))))</f>
        <v/>
      </c>
      <c r="N180" s="99">
        <f>IF(OR($C180="",K180=""),"",IF(OR(AND($C180&gt;=1001,$C180&lt;=1005),AND($C180&gt;=1101,$C180&lt;=1105)),COUNTIFS($C$4:$C$1500,"&gt;=1001",$C$4:$C$1500,"&lt;=1005",K$4:K$1500,"&gt;"&amp;K180)+COUNTIFS($C$4:$C$1500,"&gt;=1101",$C$4:$C$1500,"&lt;=1105",K$4:K$1500,"&gt;"&amp;K180)+1,""))</f>
        <v/>
      </c>
      <c r="O180" s="94" t="n">
        <v>17.65</v>
      </c>
      <c r="P180" s="94" t="n">
        <v>18.22</v>
      </c>
      <c r="Q180" s="94" t="n">
        <v>42.02</v>
      </c>
      <c r="R180" s="94" t="n">
        <v>23.96</v>
      </c>
      <c r="S180" s="94" t="n">
        <v>48.75</v>
      </c>
      <c r="T180" s="99">
        <f>IF(AND(O180&gt;0,O180&lt;36),1,IF(AND(O180&gt;=36,O180&lt;51),2,IF(AND(O180&gt;=51,O180&lt;71),3,IF(AND(O180&gt;=71,O180&lt;=100),4,))))</f>
        <v/>
      </c>
      <c r="U180" s="99">
        <f>IF(AND(P180&gt;0,P180&lt;41),1,IF(AND(P180&gt;=41,P180&lt;56),2,IF(AND(P180&gt;=56,P180&lt;71),3,IF(AND(P180&gt;=71,P180&lt;=100),4,))))</f>
        <v/>
      </c>
      <c r="V180" s="99">
        <f>IF(AND(Q180&gt;0,Q180&lt;41),1,IF(AND(Q180&gt;=41,Q180&lt;56),2,IF(AND(Q180&gt;=56,Q180&lt;71),3,IF(AND(Q180&gt;=71,Q180&lt;=100),4,))))</f>
        <v/>
      </c>
      <c r="W180" s="99">
        <f>IF(AND(R180&gt;0,R180&lt;36),1,IF(AND(R180&gt;=36,R180&lt;51),2,IF(AND(R180&gt;=51,R180&lt;66),3,IF(AND(R180&gt;=66,R180&lt;=100),4,))))</f>
        <v/>
      </c>
      <c r="X180" s="100">
        <f>IF(AND(S180&gt;0,S180&lt;37),1,IF(AND(S180&gt;=37,S180&lt;58),2,IF(AND(S180&gt;=58,S180&lt;71),3,IF(AND(S180&gt;=71,S180&lt;=100),4,))))</f>
        <v/>
      </c>
      <c r="Y180" s="101">
        <f>IF(SUM(AC180:AG180)=0, "", ROUND(((AC180*3+AD180*3+AE180*3+AF180*3+AG180*1)/13)*5,0))</f>
        <v/>
      </c>
      <c r="Z180" s="99">
        <f>IF(OR($C180="",Y180=""),"",COUNTIFS($C$4:$C$1500,$C180,Y$4:Y$1500,"&gt;"&amp;Y180)+1)</f>
        <v/>
      </c>
      <c r="AA180" s="99">
        <f>IF(OR($C180="",Y180=""),"",IF(AND($C180&gt;=1001,$C180&lt;=1005),COUNTIFS($C$4:$C$1500,"&gt;=1001",$C$4:$C$1500,"&lt;=1005",Y$4:Y$1500,"&gt;"&amp;Y180)+1,IF(AND($C180&gt;=1101,$C180&lt;=1105),COUNTIFS($C$4:$C$1500,"&gt;=1101",$C$4:$C$1500,"&lt;=1105",Y$4:Y$1500,"&gt;"&amp;Y180)+1,IF(AND($C180&gt;=901,$C180&lt;=905),COUNTIFS($C$4:$C$1500,"&gt;=901",$C$4:$C$1500,"&lt;=905",Y$4:Y$1500,"&gt;"&amp;Y180)+1,IF(AND($C180&gt;=801,$C180&lt;=805),COUNTIFS($C$4:$C$1500,"&gt;=801",$C$4:$C$1500,"&lt;=805",Y$4:Y$1500,"&gt;"&amp;Y180)+1,IF(AND($C180&gt;=701,$C180&lt;=705),COUNTIFS($C$4:$C$1500,"&gt;=701",$C$4:$C$1500,"&lt;=705",Y$4:Y$1500,"&gt;"&amp;Y180)+1,IF(AND($C180&gt;=601,$C180&lt;=606),COUNTIFS($C$4:$C$1500,"&gt;=601",$C$4:$C$1500,"&lt;=606",Y$4:Y$1500,"&gt;"&amp;Y180)+1,"")))))))</f>
        <v/>
      </c>
      <c r="AB180" s="99">
        <f>IF(OR($C180="",Y180=""),"",IF(OR(AND($C180&gt;=1001,$C180&lt;=1005),AND($C180&gt;=1101,$C180&lt;=1105)),COUNTIFS($C$4:$C$1500,"&gt;=1001",$C$4:$C$1500,"&lt;=1005",Y$4:Y$1500,"&gt;"&amp;Y180)+COUNTIFS($C$4:$C$1500,"&gt;=1101",$C$4:$C$1500,"&lt;=1105",Y$4:Y$1500,"&gt;"&amp;Y180)+1,""))</f>
        <v/>
      </c>
      <c r="AC180" s="94" t="n">
        <v>30</v>
      </c>
      <c r="AD180" s="94" t="n">
        <v>55.18</v>
      </c>
      <c r="AE180" s="94" t="n">
        <v>74.75</v>
      </c>
      <c r="AF180" s="94" t="n">
        <v>32.08</v>
      </c>
      <c r="AG180" s="94" t="n">
        <v>9.17</v>
      </c>
      <c r="AH180" s="99">
        <f>IF(AND(AC180&gt;0,AC180&lt;36),1,IF(AND(AC180&gt;=36,AC180&lt;51),2,IF(AND(AC180&gt;=51,AC180&lt;71),3,IF(AND(AC180&gt;=71,AC180&lt;=100),4,))))</f>
        <v/>
      </c>
      <c r="AI180" s="99">
        <f>IF(AND(AD180&gt;0,AD180&lt;41),1,IF(AND(AD180&gt;=41,AD180&lt;56),2,IF(AND(AD180&gt;=56,AD180&lt;71),3,IF(AND(AD180&gt;=71,AD180&lt;=100),4,))))</f>
        <v/>
      </c>
      <c r="AJ180" s="99">
        <f>IF(AND(AE180&gt;0,AE180&lt;41),1,IF(AND(AE180&gt;=41,AE180&lt;56),2,IF(AND(AE180&gt;=56,AE180&lt;71),3,IF(AND(AE180&gt;=71,AE180&lt;=100),4,))))</f>
        <v/>
      </c>
      <c r="AK180" s="99">
        <f>IF(AND(AF180&gt;0,AF180&lt;36),1,IF(AND(AF180&gt;=36,AF180&lt;51),2,IF(AND(AF180&gt;=51,AF180&lt;66),3,IF(AND(AF180&gt;=66,AF180&lt;=100),4,))))</f>
        <v/>
      </c>
      <c r="AL180" s="100">
        <f>IF(AND(AG180&gt;0,AG180&lt;37),1,IF(AND(AG180&gt;=37,AG180&lt;58),2,IF(AND(AG180&gt;=58,AG180&lt;71),3,IF(AND(AG180&gt;=71,AG180&lt;=100),4,))))</f>
        <v/>
      </c>
      <c r="AM180" s="101">
        <f>IF((Y180&lt;&gt;"")*(K180&lt;&gt;""),Y180-K180,"")</f>
        <v/>
      </c>
      <c r="AN180" s="99">
        <f>IF((Z180&lt;&gt;"")*(L180&lt;&gt;""),Z180-L180,"")</f>
        <v/>
      </c>
      <c r="AO180" s="99">
        <f>IF((AA180&lt;&gt;"")*(M180&lt;&gt;""),AA180-M180,"")</f>
        <v/>
      </c>
      <c r="AP180" s="99">
        <f>IF((AB180&lt;&gt;"")*(N180&lt;&gt;""),AB180-N180,"")</f>
        <v/>
      </c>
      <c r="AQ180" s="94">
        <f>IF((AC180&lt;&gt;"")*(O180&lt;&gt;""),AC180-O180,"")</f>
        <v/>
      </c>
      <c r="AR180" s="94">
        <f>IF((AD180&lt;&gt;"")*(P180&lt;&gt;""),AD180-P180,"")</f>
        <v/>
      </c>
      <c r="AS180" s="94">
        <f>IF((AE180&lt;&gt;"")*(Q180&lt;&gt;""),AE180-Q180,"")</f>
        <v/>
      </c>
      <c r="AT180" s="94">
        <f>IF((AF180&lt;&gt;"")*(R180&lt;&gt;""),AF180-R180,"")</f>
        <v/>
      </c>
      <c r="AU180" s="94">
        <f>IF((AG180&lt;&gt;"")*(S180&lt;&gt;""),AG180-S180,"")</f>
        <v/>
      </c>
      <c r="AV180" s="99">
        <f>IF((AH180&lt;&gt;"")*(T180&lt;&gt;""),AH180-T180,"")</f>
        <v/>
      </c>
      <c r="AW180" s="99">
        <f>IF((AI180&lt;&gt;"")*(U180&lt;&gt;""),AI180-U180,"")</f>
        <v/>
      </c>
      <c r="AX180" s="99">
        <f>IF((AJ180&lt;&gt;"")*(V180&lt;&gt;""),AJ180-V180,"")</f>
        <v/>
      </c>
      <c r="AY180" s="99">
        <f>IF((AK180&lt;&gt;"")*(W180&lt;&gt;""),AK180-W180,"")</f>
        <v/>
      </c>
      <c r="AZ180" s="102">
        <f>IF((AL180&lt;&gt;"")*(X180&lt;&gt;""),AL180-X180,"")</f>
        <v/>
      </c>
      <c r="BA180" s="50">
        <f>IFERROR(__xludf.dummyfunction("AI(""Actúa como un tutor académico y dirígete personalmente al estudiante "" &amp; I180 &amp; "" "" &amp; J180 &amp; "" "" &amp; G180 &amp; "" "" &amp; H180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AM180 &amp; ""'. Diferencias por área: Matemáticas ("" &amp; AQ180 &amp; ""), Ciencias Natura"&amp;"les ("" &amp; AR180 &amp; ""), Sociales ("" &amp; AS180 &amp; ""), Lectura Crítica ("" &amp; AT180 &amp; "") e Inglés ("" &amp; AU180 &amp; ""). Variación en posición: grupo ("" &amp; AN180 &amp; ""), grado ("" &amp; AO180 &amp; "") y media ("" &amp; AP180 &amp; ""). Puntajes Primer Simulacro: Global "" &amp; K180 &amp; "", Mat "" &amp; "&amp;"O4 &amp; "", Cien "" &amp; P180 &amp; "", Soc "" &amp; Q180 &amp; "", Lec "" &amp; R180 &amp; "", Ing "" &amp; S180 &amp; "". Puntajes Segundo Simulacro: Global "" &amp; Y180 &amp; "", Mat "" &amp; AC180 &amp; "", Cien "" &amp; AD180 &amp; "", Soc "" &amp; AE180 &amp; "", Lec "" &amp; AF180 &amp; "", Ing "" &amp; AG180 &amp; "". Escribe un mensaje motivador"&amp;" y breve (máximo 4 líneas)."")
"),"=AI(""Actúa como un tutor académico y dirígete personalmente al estudiante "" &amp; I180 &amp; "" "" &amp; J180 &amp; "" "" &amp; G180 &amp; "" "" &amp; H180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AM180 &amp; ""'. Diferencias por área: Matemáticas ("" &amp; AQ180 &amp; ""), Ciencias Natur"&amp;"ales ("" &amp; AR180 &amp; ""), Sociales ("" &amp; AS180 &amp; ""), Lectura Crítica ("" &amp; AT180 &amp; "") e Inglés ("" &amp; AU180 &amp; ""). Variación en posición: grupo ("" &amp; AN180 &amp; ""), grado ("" &amp; AO180 &amp; "") y media ("" &amp; AP180 &amp; ""). Puntajes Primer Simulacro: Global "" &amp; K180 &amp; "", Mat "" &amp;"&amp;" O180 &amp; "", Cien "" &amp; P180 &amp; "", Soc "" &amp; Q180 &amp; "", Lec "" &amp; R180 &amp; "", Ing "" &amp; S180 &amp; "". Puntajes Segundo Simulacro: Global "" &amp; Y180 &amp; "", Mat "" &amp; AC180 &amp; "", Cien "" &amp; AD180 &amp; "", Soc "" &amp; AE180 &amp; "", Lec "" &amp; AF180 &amp; "", Ing "" &amp; AG180 &amp; "". Escribe un mensaje motivado"&amp;"r y breve (máximo 4 líneas)."")
")</f>
        <v/>
      </c>
    </row>
    <row r="181" ht="15.75" customHeight="1" s="42">
      <c r="A181" s="93" t="n"/>
      <c r="B181" s="94" t="inlineStr">
        <is>
          <t>Bachillerato</t>
        </is>
      </c>
      <c r="C181" s="94" t="n">
        <v>605</v>
      </c>
      <c r="D181" s="94" t="n"/>
      <c r="E181" s="95" t="n"/>
      <c r="F181" s="96">
        <f>TRIM(G181&amp;" "&amp;H181&amp;" "&amp;I181&amp;" "&amp;J181)</f>
        <v/>
      </c>
      <c r="G181" s="94" t="inlineStr">
        <is>
          <t>Sarmiento</t>
        </is>
      </c>
      <c r="H181" s="94" t="inlineStr">
        <is>
          <t>Cuestas</t>
        </is>
      </c>
      <c r="I181" s="94" t="inlineStr">
        <is>
          <t>Nicolas</t>
        </is>
      </c>
      <c r="J181" s="97" t="inlineStr">
        <is>
          <t>Santiago</t>
        </is>
      </c>
      <c r="K181" s="98">
        <f>IF(SUM(O181:S181)=0, "", ROUND(((O181*3+P181*3+Q181*3+R181*3+S181*1)/13)*5,0))</f>
        <v/>
      </c>
      <c r="L181" s="99">
        <f>IF(OR($C181="",K181=""),"",COUNTIFS($C$4:$C$1500,$C181,K$4:K$1500,"&gt;"&amp;K181)+1)</f>
        <v/>
      </c>
      <c r="M181" s="99">
        <f>IF(OR($C181="",K181=""),"",IF(AND($C181&gt;=1001,$C181&lt;=1005),COUNTIFS($C$4:$C$1500,"&gt;=1001",$C$4:$C$1500,"&lt;=1005",K$4:K$1500,"&gt;"&amp;K181)+1,IF(AND($C181&gt;=1101,$C181&lt;=1105),COUNTIFS($C$4:$C$1500,"&gt;=1101",$C$4:$C$1500,"&lt;=1105",K$4:K$1500,"&gt;"&amp;K181)+1,IF(AND($C181&gt;=901,$C181&lt;=905),COUNTIFS($C$4:$C$1500,"&gt;=901",$C$4:$C$1500,"&lt;=905",K$4:K$1500,"&gt;"&amp;K181)+1,IF(AND($C181&gt;=801,$C181&lt;=805),COUNTIFS($C$4:$C$1500,"&gt;=801",$C$4:$C$1500,"&lt;=805",K$4:K$1500,"&gt;"&amp;K181)+1,IF(AND($C181&gt;=701,$C181&lt;=705),COUNTIFS($C$4:$C$1500,"&gt;=701",$C$4:$C$1500,"&lt;=705",K$4:K$1500,"&gt;"&amp;K181)+1,IF(AND($C181&gt;=601,$C181&lt;=606),COUNTIFS($C$4:$C$1500,"&gt;=601",$C$4:$C$1500,"&lt;=606",K$4:K$1500,"&gt;"&amp;K181)+1,"")))))))</f>
        <v/>
      </c>
      <c r="N181" s="99">
        <f>IF(OR($C181="",K181=""),"",IF(OR(AND($C181&gt;=1001,$C181&lt;=1005),AND($C181&gt;=1101,$C181&lt;=1105)),COUNTIFS($C$4:$C$1500,"&gt;=1001",$C$4:$C$1500,"&lt;=1005",K$4:K$1500,"&gt;"&amp;K181)+COUNTIFS($C$4:$C$1500,"&gt;=1101",$C$4:$C$1500,"&lt;=1105",K$4:K$1500,"&gt;"&amp;K181)+1,""))</f>
        <v/>
      </c>
      <c r="O181" s="94" t="n">
        <v>58.99</v>
      </c>
      <c r="P181" s="94" t="n">
        <v>29.36</v>
      </c>
      <c r="Q181" s="94" t="n">
        <v>24.79</v>
      </c>
      <c r="R181" s="94" t="n">
        <v>19.17</v>
      </c>
      <c r="S181" s="94" t="n">
        <v>48.75</v>
      </c>
      <c r="T181" s="99">
        <f>IF(AND(O181&gt;0,O181&lt;36),1,IF(AND(O181&gt;=36,O181&lt;51),2,IF(AND(O181&gt;=51,O181&lt;71),3,IF(AND(O181&gt;=71,O181&lt;=100),4,))))</f>
        <v/>
      </c>
      <c r="U181" s="99">
        <f>IF(AND(P181&gt;0,P181&lt;41),1,IF(AND(P181&gt;=41,P181&lt;56),2,IF(AND(P181&gt;=56,P181&lt;71),3,IF(AND(P181&gt;=71,P181&lt;=100),4,))))</f>
        <v/>
      </c>
      <c r="V181" s="99">
        <f>IF(AND(Q181&gt;0,Q181&lt;41),1,IF(AND(Q181&gt;=41,Q181&lt;56),2,IF(AND(Q181&gt;=56,Q181&lt;71),3,IF(AND(Q181&gt;=71,Q181&lt;=100),4,))))</f>
        <v/>
      </c>
      <c r="W181" s="99">
        <f>IF(AND(R181&gt;0,R181&lt;36),1,IF(AND(R181&gt;=36,R181&lt;51),2,IF(AND(R181&gt;=51,R181&lt;66),3,IF(AND(R181&gt;=66,R181&lt;=100),4,))))</f>
        <v/>
      </c>
      <c r="X181" s="100">
        <f>IF(AND(S181&gt;0,S181&lt;37),1,IF(AND(S181&gt;=37,S181&lt;58),2,IF(AND(S181&gt;=58,S181&lt;71),3,IF(AND(S181&gt;=71,S181&lt;=100),4,))))</f>
        <v/>
      </c>
      <c r="Y181" s="101">
        <f>IF(SUM(AC181:AG181)=0, "", ROUND(((AC181*3+AD181*3+AE181*3+AF181*3+AG181*1)/13)*5,0))</f>
        <v/>
      </c>
      <c r="Z181" s="99">
        <f>IF(OR($C181="",Y181=""),"",COUNTIFS($C$4:$C$1500,$C181,Y$4:Y$1500,"&gt;"&amp;Y181)+1)</f>
        <v/>
      </c>
      <c r="AA181" s="99">
        <f>IF(OR($C181="",Y181=""),"",IF(AND($C181&gt;=1001,$C181&lt;=1005),COUNTIFS($C$4:$C$1500,"&gt;=1001",$C$4:$C$1500,"&lt;=1005",Y$4:Y$1500,"&gt;"&amp;Y181)+1,IF(AND($C181&gt;=1101,$C181&lt;=1105),COUNTIFS($C$4:$C$1500,"&gt;=1101",$C$4:$C$1500,"&lt;=1105",Y$4:Y$1500,"&gt;"&amp;Y181)+1,IF(AND($C181&gt;=901,$C181&lt;=905),COUNTIFS($C$4:$C$1500,"&gt;=901",$C$4:$C$1500,"&lt;=905",Y$4:Y$1500,"&gt;"&amp;Y181)+1,IF(AND($C181&gt;=801,$C181&lt;=805),COUNTIFS($C$4:$C$1500,"&gt;=801",$C$4:$C$1500,"&lt;=805",Y$4:Y$1500,"&gt;"&amp;Y181)+1,IF(AND($C181&gt;=701,$C181&lt;=705),COUNTIFS($C$4:$C$1500,"&gt;=701",$C$4:$C$1500,"&lt;=705",Y$4:Y$1500,"&gt;"&amp;Y181)+1,IF(AND($C181&gt;=601,$C181&lt;=606),COUNTIFS($C$4:$C$1500,"&gt;=601",$C$4:$C$1500,"&lt;=606",Y$4:Y$1500,"&gt;"&amp;Y181)+1,"")))))))</f>
        <v/>
      </c>
      <c r="AB181" s="99">
        <f>IF(OR($C181="",Y181=""),"",IF(OR(AND($C181&gt;=1001,$C181&lt;=1005),AND($C181&gt;=1101,$C181&lt;=1105)),COUNTIFS($C$4:$C$1500,"&gt;=1001",$C$4:$C$1500,"&lt;=1005",Y$4:Y$1500,"&gt;"&amp;Y181)+COUNTIFS($C$4:$C$1500,"&gt;=1101",$C$4:$C$1500,"&lt;=1105",Y$4:Y$1500,"&gt;"&amp;Y181)+1,""))</f>
        <v/>
      </c>
      <c r="AC181" s="94" t="n">
        <v>35</v>
      </c>
      <c r="AD181" s="94" t="n">
        <v>34.11</v>
      </c>
      <c r="AE181" s="94" t="n">
        <v>44.25</v>
      </c>
      <c r="AF181" s="94" t="n">
        <v>4.58</v>
      </c>
      <c r="AG181" s="94" t="n">
        <v>18.33</v>
      </c>
      <c r="AH181" s="99">
        <f>IF(AND(AC181&gt;0,AC181&lt;36),1,IF(AND(AC181&gt;=36,AC181&lt;51),2,IF(AND(AC181&gt;=51,AC181&lt;71),3,IF(AND(AC181&gt;=71,AC181&lt;=100),4,))))</f>
        <v/>
      </c>
      <c r="AI181" s="99">
        <f>IF(AND(AD181&gt;0,AD181&lt;41),1,IF(AND(AD181&gt;=41,AD181&lt;56),2,IF(AND(AD181&gt;=56,AD181&lt;71),3,IF(AND(AD181&gt;=71,AD181&lt;=100),4,))))</f>
        <v/>
      </c>
      <c r="AJ181" s="99">
        <f>IF(AND(AE181&gt;0,AE181&lt;41),1,IF(AND(AE181&gt;=41,AE181&lt;56),2,IF(AND(AE181&gt;=56,AE181&lt;71),3,IF(AND(AE181&gt;=71,AE181&lt;=100),4,))))</f>
        <v/>
      </c>
      <c r="AK181" s="99">
        <f>IF(AND(AF181&gt;0,AF181&lt;36),1,IF(AND(AF181&gt;=36,AF181&lt;51),2,IF(AND(AF181&gt;=51,AF181&lt;66),3,IF(AND(AF181&gt;=66,AF181&lt;=100),4,))))</f>
        <v/>
      </c>
      <c r="AL181" s="100">
        <f>IF(AND(AG181&gt;0,AG181&lt;37),1,IF(AND(AG181&gt;=37,AG181&lt;58),2,IF(AND(AG181&gt;=58,AG181&lt;71),3,IF(AND(AG181&gt;=71,AG181&lt;=100),4,))))</f>
        <v/>
      </c>
      <c r="AM181" s="101">
        <f>IF((Y181&lt;&gt;"")*(K181&lt;&gt;""),Y181-K181,"")</f>
        <v/>
      </c>
      <c r="AN181" s="99">
        <f>IF((Z181&lt;&gt;"")*(L181&lt;&gt;""),Z181-L181,"")</f>
        <v/>
      </c>
      <c r="AO181" s="99">
        <f>IF((AA181&lt;&gt;"")*(M181&lt;&gt;""),AA181-M181,"")</f>
        <v/>
      </c>
      <c r="AP181" s="99">
        <f>IF((AB181&lt;&gt;"")*(N181&lt;&gt;""),AB181-N181,"")</f>
        <v/>
      </c>
      <c r="AQ181" s="94">
        <f>IF((AC181&lt;&gt;"")*(O181&lt;&gt;""),AC181-O181,"")</f>
        <v/>
      </c>
      <c r="AR181" s="94">
        <f>IF((AD181&lt;&gt;"")*(P181&lt;&gt;""),AD181-P181,"")</f>
        <v/>
      </c>
      <c r="AS181" s="94">
        <f>IF((AE181&lt;&gt;"")*(Q181&lt;&gt;""),AE181-Q181,"")</f>
        <v/>
      </c>
      <c r="AT181" s="94">
        <f>IF((AF181&lt;&gt;"")*(R181&lt;&gt;""),AF181-R181,"")</f>
        <v/>
      </c>
      <c r="AU181" s="94">
        <f>IF((AG181&lt;&gt;"")*(S181&lt;&gt;""),AG181-S181,"")</f>
        <v/>
      </c>
      <c r="AV181" s="99">
        <f>IF((AH181&lt;&gt;"")*(T181&lt;&gt;""),AH181-T181,"")</f>
        <v/>
      </c>
      <c r="AW181" s="99">
        <f>IF((AI181&lt;&gt;"")*(U181&lt;&gt;""),AI181-U181,"")</f>
        <v/>
      </c>
      <c r="AX181" s="99">
        <f>IF((AJ181&lt;&gt;"")*(V181&lt;&gt;""),AJ181-V181,"")</f>
        <v/>
      </c>
      <c r="AY181" s="99">
        <f>IF((AK181&lt;&gt;"")*(W181&lt;&gt;""),AK181-W181,"")</f>
        <v/>
      </c>
      <c r="AZ181" s="102">
        <f>IF((AL181&lt;&gt;"")*(X181&lt;&gt;""),AL181-X181,"")</f>
        <v/>
      </c>
      <c r="BA181" s="50">
        <f>IFERROR(__xludf.dummyfunction("AI(""Actúa como un tutor académico y dirígete personalmente al estudiante "" &amp; I181 &amp; "" "" &amp; J181 &amp; "" "" &amp; G181 &amp; "" "" &amp; H181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AM181 &amp; ""'. Diferencias por área: Matemáticas ("" &amp; AQ181 &amp; ""), Ciencias Natura"&amp;"les ("" &amp; AR181 &amp; ""), Sociales ("" &amp; AS181 &amp; ""), Lectura Crítica ("" &amp; AT181 &amp; "") e Inglés ("" &amp; AU181 &amp; ""). Variación en posición: grupo ("" &amp; AN181 &amp; ""), grado ("" &amp; AO181 &amp; "") y media ("" &amp; AP181 &amp; ""). Puntajes Primer Simulacro: Global "" &amp; K181 &amp; "", Mat "" &amp; "&amp;"O4 &amp; "", Cien "" &amp; P181 &amp; "", Soc "" &amp; Q181 &amp; "", Lec "" &amp; R181 &amp; "", Ing "" &amp; S181 &amp; "". Puntajes Segundo Simulacro: Global "" &amp; Y181 &amp; "", Mat "" &amp; AC181 &amp; "", Cien "" &amp; AD181 &amp; "", Soc "" &amp; AE181 &amp; "", Lec "" &amp; AF181 &amp; "", Ing "" &amp; AG181 &amp; "". Escribe un mensaje motivador"&amp;" y breve (máximo 4 líneas)."")
"),"=AI(""Actúa como un tutor académico y dirígete personalmente al estudiante "" &amp; I181 &amp; "" "" &amp; J181 &amp; "" "" &amp; G181 &amp; "" "" &amp; H181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AM181 &amp; ""'. Diferencias por área: Matemáticas ("" &amp; AQ181 &amp; ""), Ciencias Natur"&amp;"ales ("" &amp; AR181 &amp; ""), Sociales ("" &amp; AS181 &amp; ""), Lectura Crítica ("" &amp; AT181 &amp; "") e Inglés ("" &amp; AU181 &amp; ""). Variación en posición: grupo ("" &amp; AN181 &amp; ""), grado ("" &amp; AO181 &amp; "") y media ("" &amp; AP181 &amp; ""). Puntajes Primer Simulacro: Global "" &amp; K181 &amp; "", Mat "" &amp;"&amp;" O181 &amp; "", Cien "" &amp; P181 &amp; "", Soc "" &amp; Q181 &amp; "", Lec "" &amp; R181 &amp; "", Ing "" &amp; S181 &amp; "". Puntajes Segundo Simulacro: Global "" &amp; Y181 &amp; "", Mat "" &amp; AC181 &amp; "", Cien "" &amp; AD181 &amp; "", Soc "" &amp; AE181 &amp; "", Lec "" &amp; AF181 &amp; "", Ing "" &amp; AG181 &amp; "". Escribe un mensaje motivado"&amp;"r y breve (máximo 4 líneas)."")
")</f>
        <v/>
      </c>
    </row>
    <row r="182" ht="15.75" customHeight="1" s="42">
      <c r="A182" s="93" t="n"/>
      <c r="B182" s="94" t="inlineStr">
        <is>
          <t>Bachillerato</t>
        </is>
      </c>
      <c r="C182" s="94" t="n">
        <v>605</v>
      </c>
      <c r="D182" s="94" t="n"/>
      <c r="E182" s="95" t="n"/>
      <c r="F182" s="96">
        <f>TRIM(G182&amp;" "&amp;H182&amp;" "&amp;I182&amp;" "&amp;J182)</f>
        <v/>
      </c>
      <c r="G182" s="94" t="inlineStr">
        <is>
          <t>Sepúlveda</t>
        </is>
      </c>
      <c r="H182" s="94" t="inlineStr">
        <is>
          <t>Alcaraz</t>
        </is>
      </c>
      <c r="I182" s="94" t="inlineStr">
        <is>
          <t>Juan</t>
        </is>
      </c>
      <c r="J182" s="97" t="inlineStr">
        <is>
          <t>Pablo</t>
        </is>
      </c>
      <c r="K182" s="98">
        <f>IF(SUM(O182:S182)=0, "", ROUND(((O182*3+P182*3+Q182*3+R182*3+S182*1)/13)*5,0))</f>
        <v/>
      </c>
      <c r="L182" s="99">
        <f>IF(OR($C182="",K182=""),"",COUNTIFS($C$4:$C$1500,$C182,K$4:K$1500,"&gt;"&amp;K182)+1)</f>
        <v/>
      </c>
      <c r="M182" s="99">
        <f>IF(OR($C182="",K182=""),"",IF(AND($C182&gt;=1001,$C182&lt;=1005),COUNTIFS($C$4:$C$1500,"&gt;=1001",$C$4:$C$1500,"&lt;=1005",K$4:K$1500,"&gt;"&amp;K182)+1,IF(AND($C182&gt;=1101,$C182&lt;=1105),COUNTIFS($C$4:$C$1500,"&gt;=1101",$C$4:$C$1500,"&lt;=1105",K$4:K$1500,"&gt;"&amp;K182)+1,IF(AND($C182&gt;=901,$C182&lt;=905),COUNTIFS($C$4:$C$1500,"&gt;=901",$C$4:$C$1500,"&lt;=905",K$4:K$1500,"&gt;"&amp;K182)+1,IF(AND($C182&gt;=801,$C182&lt;=805),COUNTIFS($C$4:$C$1500,"&gt;=801",$C$4:$C$1500,"&lt;=805",K$4:K$1500,"&gt;"&amp;K182)+1,IF(AND($C182&gt;=701,$C182&lt;=705),COUNTIFS($C$4:$C$1500,"&gt;=701",$C$4:$C$1500,"&lt;=705",K$4:K$1500,"&gt;"&amp;K182)+1,IF(AND($C182&gt;=601,$C182&lt;=606),COUNTIFS($C$4:$C$1500,"&gt;=601",$C$4:$C$1500,"&lt;=606",K$4:K$1500,"&gt;"&amp;K182)+1,"")))))))</f>
        <v/>
      </c>
      <c r="N182" s="99">
        <f>IF(OR($C182="",K182=""),"",IF(OR(AND($C182&gt;=1001,$C182&lt;=1005),AND($C182&gt;=1101,$C182&lt;=1105)),COUNTIFS($C$4:$C$1500,"&gt;=1001",$C$4:$C$1500,"&lt;=1005",K$4:K$1500,"&gt;"&amp;K182)+COUNTIFS($C$4:$C$1500,"&gt;=1101",$C$4:$C$1500,"&lt;=1105",K$4:K$1500,"&gt;"&amp;K182)+1,""))</f>
        <v/>
      </c>
      <c r="O182" s="94" t="n">
        <v>26.22</v>
      </c>
      <c r="P182" s="94" t="n">
        <v>20.17</v>
      </c>
      <c r="Q182" s="94" t="n">
        <v>36.13</v>
      </c>
      <c r="R182" s="94" t="n">
        <v>23.96</v>
      </c>
      <c r="S182" s="94" t="n">
        <v>32.5</v>
      </c>
      <c r="T182" s="99">
        <f>IF(AND(O182&gt;0,O182&lt;36),1,IF(AND(O182&gt;=36,O182&lt;51),2,IF(AND(O182&gt;=51,O182&lt;71),3,IF(AND(O182&gt;=71,O182&lt;=100),4,))))</f>
        <v/>
      </c>
      <c r="U182" s="99">
        <f>IF(AND(P182&gt;0,P182&lt;41),1,IF(AND(P182&gt;=41,P182&lt;56),2,IF(AND(P182&gt;=56,P182&lt;71),3,IF(AND(P182&gt;=71,P182&lt;=100),4,))))</f>
        <v/>
      </c>
      <c r="V182" s="99">
        <f>IF(AND(Q182&gt;0,Q182&lt;41),1,IF(AND(Q182&gt;=41,Q182&lt;56),2,IF(AND(Q182&gt;=56,Q182&lt;71),3,IF(AND(Q182&gt;=71,Q182&lt;=100),4,))))</f>
        <v/>
      </c>
      <c r="W182" s="99">
        <f>IF(AND(R182&gt;0,R182&lt;36),1,IF(AND(R182&gt;=36,R182&lt;51),2,IF(AND(R182&gt;=51,R182&lt;66),3,IF(AND(R182&gt;=66,R182&lt;=100),4,))))</f>
        <v/>
      </c>
      <c r="X182" s="100">
        <f>IF(AND(S182&gt;0,S182&lt;37),1,IF(AND(S182&gt;=37,S182&lt;58),2,IF(AND(S182&gt;=58,S182&lt;71),3,IF(AND(S182&gt;=71,S182&lt;=100),4,))))</f>
        <v/>
      </c>
      <c r="Y182" s="101">
        <f>IF(SUM(AC182:AG182)=0, "", ROUND(((AC182*3+AD182*3+AE182*3+AF182*3+AG182*1)/13)*5,0))</f>
        <v/>
      </c>
      <c r="Z182" s="99">
        <f>IF(OR($C182="",Y182=""),"",COUNTIFS($C$4:$C$1500,$C182,Y$4:Y$1500,"&gt;"&amp;Y182)+1)</f>
        <v/>
      </c>
      <c r="AA182" s="99">
        <f>IF(OR($C182="",Y182=""),"",IF(AND($C182&gt;=1001,$C182&lt;=1005),COUNTIFS($C$4:$C$1500,"&gt;=1001",$C$4:$C$1500,"&lt;=1005",Y$4:Y$1500,"&gt;"&amp;Y182)+1,IF(AND($C182&gt;=1101,$C182&lt;=1105),COUNTIFS($C$4:$C$1500,"&gt;=1101",$C$4:$C$1500,"&lt;=1105",Y$4:Y$1500,"&gt;"&amp;Y182)+1,IF(AND($C182&gt;=901,$C182&lt;=905),COUNTIFS($C$4:$C$1500,"&gt;=901",$C$4:$C$1500,"&lt;=905",Y$4:Y$1500,"&gt;"&amp;Y182)+1,IF(AND($C182&gt;=801,$C182&lt;=805),COUNTIFS($C$4:$C$1500,"&gt;=801",$C$4:$C$1500,"&lt;=805",Y$4:Y$1500,"&gt;"&amp;Y182)+1,IF(AND($C182&gt;=701,$C182&lt;=705),COUNTIFS($C$4:$C$1500,"&gt;=701",$C$4:$C$1500,"&lt;=705",Y$4:Y$1500,"&gt;"&amp;Y182)+1,IF(AND($C182&gt;=601,$C182&lt;=606),COUNTIFS($C$4:$C$1500,"&gt;=601",$C$4:$C$1500,"&lt;=606",Y$4:Y$1500,"&gt;"&amp;Y182)+1,"")))))))</f>
        <v/>
      </c>
      <c r="AB182" s="99">
        <f>IF(OR($C182="",Y182=""),"",IF(OR(AND($C182&gt;=1001,$C182&lt;=1005),AND($C182&gt;=1101,$C182&lt;=1105)),COUNTIFS($C$4:$C$1500,"&gt;=1001",$C$4:$C$1500,"&lt;=1005",Y$4:Y$1500,"&gt;"&amp;Y182)+COUNTIFS($C$4:$C$1500,"&gt;=1101",$C$4:$C$1500,"&lt;=1105",Y$4:Y$1500,"&gt;"&amp;Y182)+1,""))</f>
        <v/>
      </c>
      <c r="AC182" s="94" t="n"/>
      <c r="AD182" s="94" t="n"/>
      <c r="AE182" s="94" t="n"/>
      <c r="AF182" s="94" t="n"/>
      <c r="AG182" s="94" t="n"/>
      <c r="AH182" s="99">
        <f>IF(AND(AC182&gt;0,AC182&lt;36),1,IF(AND(AC182&gt;=36,AC182&lt;51),2,IF(AND(AC182&gt;=51,AC182&lt;71),3,IF(AND(AC182&gt;=71,AC182&lt;=100),4,))))</f>
        <v/>
      </c>
      <c r="AI182" s="99">
        <f>IF(AND(AD182&gt;0,AD182&lt;41),1,IF(AND(AD182&gt;=41,AD182&lt;56),2,IF(AND(AD182&gt;=56,AD182&lt;71),3,IF(AND(AD182&gt;=71,AD182&lt;=100),4,))))</f>
        <v/>
      </c>
      <c r="AJ182" s="99">
        <f>IF(AND(AE182&gt;0,AE182&lt;41),1,IF(AND(AE182&gt;=41,AE182&lt;56),2,IF(AND(AE182&gt;=56,AE182&lt;71),3,IF(AND(AE182&gt;=71,AE182&lt;=100),4,))))</f>
        <v/>
      </c>
      <c r="AK182" s="99">
        <f>IF(AND(AF182&gt;0,AF182&lt;36),1,IF(AND(AF182&gt;=36,AF182&lt;51),2,IF(AND(AF182&gt;=51,AF182&lt;66),3,IF(AND(AF182&gt;=66,AF182&lt;=100),4,))))</f>
        <v/>
      </c>
      <c r="AL182" s="100">
        <f>IF(AND(AG182&gt;0,AG182&lt;37),1,IF(AND(AG182&gt;=37,AG182&lt;58),2,IF(AND(AG182&gt;=58,AG182&lt;71),3,IF(AND(AG182&gt;=71,AG182&lt;=100),4,))))</f>
        <v/>
      </c>
      <c r="AM182" s="101">
        <f>IF((Y182&lt;&gt;"")*(K182&lt;&gt;""),Y182-K182,"")</f>
        <v/>
      </c>
      <c r="AN182" s="99">
        <f>IF((Z182&lt;&gt;"")*(L182&lt;&gt;""),Z182-L182,"")</f>
        <v/>
      </c>
      <c r="AO182" s="99">
        <f>IF((AA182&lt;&gt;"")*(M182&lt;&gt;""),AA182-M182,"")</f>
        <v/>
      </c>
      <c r="AP182" s="99">
        <f>IF((AB182&lt;&gt;"")*(N182&lt;&gt;""),AB182-N182,"")</f>
        <v/>
      </c>
      <c r="AQ182" s="94">
        <f>IF((AC182&lt;&gt;"")*(O182&lt;&gt;""),AC182-O182,"")</f>
        <v/>
      </c>
      <c r="AR182" s="94">
        <f>IF((AD182&lt;&gt;"")*(P182&lt;&gt;""),AD182-P182,"")</f>
        <v/>
      </c>
      <c r="AS182" s="94">
        <f>IF((AE182&lt;&gt;"")*(Q182&lt;&gt;""),AE182-Q182,"")</f>
        <v/>
      </c>
      <c r="AT182" s="94">
        <f>IF((AF182&lt;&gt;"")*(R182&lt;&gt;""),AF182-R182,"")</f>
        <v/>
      </c>
      <c r="AU182" s="94">
        <f>IF((AG182&lt;&gt;"")*(S182&lt;&gt;""),AG182-S182,"")</f>
        <v/>
      </c>
      <c r="AV182" s="99">
        <f>IF((AH182&lt;&gt;"")*(T182&lt;&gt;""),AH182-T182,"")</f>
        <v/>
      </c>
      <c r="AW182" s="99">
        <f>IF((AI182&lt;&gt;"")*(U182&lt;&gt;""),AI182-U182,"")</f>
        <v/>
      </c>
      <c r="AX182" s="99">
        <f>IF((AJ182&lt;&gt;"")*(V182&lt;&gt;""),AJ182-V182,"")</f>
        <v/>
      </c>
      <c r="AY182" s="99">
        <f>IF((AK182&lt;&gt;"")*(W182&lt;&gt;""),AK182-W182,"")</f>
        <v/>
      </c>
      <c r="AZ182" s="102">
        <f>IF((AL182&lt;&gt;"")*(X182&lt;&gt;""),AL182-X182,"")</f>
        <v/>
      </c>
      <c r="BA182" s="50">
        <f>IFERROR(__xludf.dummyfunction("AI(""Actúa como un tutor académico y dirígete personalmente al estudiante "" &amp; I182 &amp; "" "" &amp; J182 &amp; "" "" &amp; G182 &amp; "" "" &amp; H182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AM182 &amp; ""'. Diferencias por área: Matemáticas ("" &amp; AQ182 &amp; ""), Ciencias Natura"&amp;"les ("" &amp; AR182 &amp; ""), Sociales ("" &amp; AS182 &amp; ""), Lectura Crítica ("" &amp; AT182 &amp; "") e Inglés ("" &amp; AU182 &amp; ""). Variación en posición: grupo ("" &amp; AN182 &amp; ""), grado ("" &amp; AO182 &amp; "") y media ("" &amp; AP182 &amp; ""). Puntajes Primer Simulacro: Global "" &amp; K182 &amp; "", Mat "" &amp; "&amp;"O4 &amp; "", Cien "" &amp; P182 &amp; "", Soc "" &amp; Q182 &amp; "", Lec "" &amp; R182 &amp; "", Ing "" &amp; S182 &amp; "". Puntajes Segundo Simulacro: Global "" &amp; Y182 &amp; "", Mat "" &amp; AC182 &amp; "", Cien "" &amp; AD182 &amp; "", Soc "" &amp; AE182 &amp; "", Lec "" &amp; AF182 &amp; "", Ing "" &amp; AG182 &amp; "". Escribe un mensaje motivador"&amp;" y breve (máximo 4 líneas)."")
"),"=AI(""Actúa como un tutor académico y dirígete personalmente al estudiante "" &amp; I182 &amp; "" "" &amp; J182 &amp; "" "" &amp; G182 &amp; "" "" &amp; H182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AM182 &amp; ""'. Diferencias por área: Matemáticas ("" &amp; AQ182 &amp; ""), Ciencias Natur"&amp;"ales ("" &amp; AR182 &amp; ""), Sociales ("" &amp; AS182 &amp; ""), Lectura Crítica ("" &amp; AT182 &amp; "") e Inglés ("" &amp; AU182 &amp; ""). Variación en posición: grupo ("" &amp; AN182 &amp; ""), grado ("" &amp; AO182 &amp; "") y media ("" &amp; AP182 &amp; ""). Puntajes Primer Simulacro: Global "" &amp; K182 &amp; "", Mat "" &amp;"&amp;" O182 &amp; "", Cien "" &amp; P182 &amp; "", Soc "" &amp; Q182 &amp; "", Lec "" &amp; R182 &amp; "", Ing "" &amp; S182 &amp; "". Puntajes Segundo Simulacro: Global "" &amp; Y182 &amp; "", Mat "" &amp; AC182 &amp; "", Cien "" &amp; AD182 &amp; "", Soc "" &amp; AE182 &amp; "", Lec "" &amp; AF182 &amp; "", Ing "" &amp; AG182 &amp; "". Escribe un mensaje motivado"&amp;"r y breve (máximo 4 líneas)."")
")</f>
        <v/>
      </c>
    </row>
    <row r="183" ht="15.75" customHeight="1" s="42">
      <c r="A183" s="93" t="n"/>
      <c r="B183" s="94" t="inlineStr">
        <is>
          <t>Bachillerato</t>
        </is>
      </c>
      <c r="C183" s="94" t="n">
        <v>605</v>
      </c>
      <c r="D183" s="94" t="n"/>
      <c r="E183" s="95" t="n"/>
      <c r="F183" s="96">
        <f>TRIM(G183&amp;" "&amp;H183&amp;" "&amp;I183&amp;" "&amp;J183)</f>
        <v/>
      </c>
      <c r="G183" s="94" t="inlineStr">
        <is>
          <t>Serna</t>
        </is>
      </c>
      <c r="H183" s="94" t="inlineStr">
        <is>
          <t>Orrego</t>
        </is>
      </c>
      <c r="I183" s="94" t="inlineStr">
        <is>
          <t>Carlos</t>
        </is>
      </c>
      <c r="J183" s="97" t="inlineStr">
        <is>
          <t>Alberto</t>
        </is>
      </c>
      <c r="K183" s="98">
        <f>IF(SUM(O183:S183)=0, "", ROUND(((O183*3+P183*3+Q183*3+R183*3+S183*1)/13)*5,0))</f>
        <v/>
      </c>
      <c r="L183" s="99">
        <f>IF(OR($C183="",K183=""),"",COUNTIFS($C$4:$C$1500,$C183,K$4:K$1500,"&gt;"&amp;K183)+1)</f>
        <v/>
      </c>
      <c r="M183" s="99">
        <f>IF(OR($C183="",K183=""),"",IF(AND($C183&gt;=1001,$C183&lt;=1005),COUNTIFS($C$4:$C$1500,"&gt;=1001",$C$4:$C$1500,"&lt;=1005",K$4:K$1500,"&gt;"&amp;K183)+1,IF(AND($C183&gt;=1101,$C183&lt;=1105),COUNTIFS($C$4:$C$1500,"&gt;=1101",$C$4:$C$1500,"&lt;=1105",K$4:K$1500,"&gt;"&amp;K183)+1,IF(AND($C183&gt;=901,$C183&lt;=905),COUNTIFS($C$4:$C$1500,"&gt;=901",$C$4:$C$1500,"&lt;=905",K$4:K$1500,"&gt;"&amp;K183)+1,IF(AND($C183&gt;=801,$C183&lt;=805),COUNTIFS($C$4:$C$1500,"&gt;=801",$C$4:$C$1500,"&lt;=805",K$4:K$1500,"&gt;"&amp;K183)+1,IF(AND($C183&gt;=701,$C183&lt;=705),COUNTIFS($C$4:$C$1500,"&gt;=701",$C$4:$C$1500,"&lt;=705",K$4:K$1500,"&gt;"&amp;K183)+1,IF(AND($C183&gt;=601,$C183&lt;=606),COUNTIFS($C$4:$C$1500,"&gt;=601",$C$4:$C$1500,"&lt;=606",K$4:K$1500,"&gt;"&amp;K183)+1,"")))))))</f>
        <v/>
      </c>
      <c r="N183" s="99">
        <f>IF(OR($C183="",K183=""),"",IF(OR(AND($C183&gt;=1001,$C183&lt;=1005),AND($C183&gt;=1101,$C183&lt;=1105)),COUNTIFS($C$4:$C$1500,"&gt;=1001",$C$4:$C$1500,"&lt;=1005",K$4:K$1500,"&gt;"&amp;K183)+COUNTIFS($C$4:$C$1500,"&gt;=1101",$C$4:$C$1500,"&lt;=1105",K$4:K$1500,"&gt;"&amp;K183)+1,""))</f>
        <v/>
      </c>
      <c r="O183" s="94" t="n">
        <v>38.32</v>
      </c>
      <c r="P183" s="94" t="n">
        <v>43.67</v>
      </c>
      <c r="Q183" s="94" t="n">
        <v>39.08</v>
      </c>
      <c r="R183" s="94" t="n">
        <v>33.54</v>
      </c>
      <c r="S183" s="94" t="n">
        <v>27.08</v>
      </c>
      <c r="T183" s="99">
        <f>IF(AND(O183&gt;0,O183&lt;36),1,IF(AND(O183&gt;=36,O183&lt;51),2,IF(AND(O183&gt;=51,O183&lt;71),3,IF(AND(O183&gt;=71,O183&lt;=100),4,))))</f>
        <v/>
      </c>
      <c r="U183" s="99">
        <f>IF(AND(P183&gt;0,P183&lt;41),1,IF(AND(P183&gt;=41,P183&lt;56),2,IF(AND(P183&gt;=56,P183&lt;71),3,IF(AND(P183&gt;=71,P183&lt;=100),4,))))</f>
        <v/>
      </c>
      <c r="V183" s="99">
        <f>IF(AND(Q183&gt;0,Q183&lt;41),1,IF(AND(Q183&gt;=41,Q183&lt;56),2,IF(AND(Q183&gt;=56,Q183&lt;71),3,IF(AND(Q183&gt;=71,Q183&lt;=100),4,))))</f>
        <v/>
      </c>
      <c r="W183" s="99">
        <f>IF(AND(R183&gt;0,R183&lt;36),1,IF(AND(R183&gt;=36,R183&lt;51),2,IF(AND(R183&gt;=51,R183&lt;66),3,IF(AND(R183&gt;=66,R183&lt;=100),4,))))</f>
        <v/>
      </c>
      <c r="X183" s="100">
        <f>IF(AND(S183&gt;0,S183&lt;37),1,IF(AND(S183&gt;=37,S183&lt;58),2,IF(AND(S183&gt;=58,S183&lt;71),3,IF(AND(S183&gt;=71,S183&lt;=100),4,))))</f>
        <v/>
      </c>
      <c r="Y183" s="101">
        <f>IF(SUM(AC183:AG183)=0, "", ROUND(((AC183*3+AD183*3+AE183*3+AF183*3+AG183*1)/13)*5,0))</f>
        <v/>
      </c>
      <c r="Z183" s="99">
        <f>IF(OR($C183="",Y183=""),"",COUNTIFS($C$4:$C$1500,$C183,Y$4:Y$1500,"&gt;"&amp;Y183)+1)</f>
        <v/>
      </c>
      <c r="AA183" s="99">
        <f>IF(OR($C183="",Y183=""),"",IF(AND($C183&gt;=1001,$C183&lt;=1005),COUNTIFS($C$4:$C$1500,"&gt;=1001",$C$4:$C$1500,"&lt;=1005",Y$4:Y$1500,"&gt;"&amp;Y183)+1,IF(AND($C183&gt;=1101,$C183&lt;=1105),COUNTIFS($C$4:$C$1500,"&gt;=1101",$C$4:$C$1500,"&lt;=1105",Y$4:Y$1500,"&gt;"&amp;Y183)+1,IF(AND($C183&gt;=901,$C183&lt;=905),COUNTIFS($C$4:$C$1500,"&gt;=901",$C$4:$C$1500,"&lt;=905",Y$4:Y$1500,"&gt;"&amp;Y183)+1,IF(AND($C183&gt;=801,$C183&lt;=805),COUNTIFS($C$4:$C$1500,"&gt;=801",$C$4:$C$1500,"&lt;=805",Y$4:Y$1500,"&gt;"&amp;Y183)+1,IF(AND($C183&gt;=701,$C183&lt;=705),COUNTIFS($C$4:$C$1500,"&gt;=701",$C$4:$C$1500,"&lt;=705",Y$4:Y$1500,"&gt;"&amp;Y183)+1,IF(AND($C183&gt;=601,$C183&lt;=606),COUNTIFS($C$4:$C$1500,"&gt;=601",$C$4:$C$1500,"&lt;=606",Y$4:Y$1500,"&gt;"&amp;Y183)+1,"")))))))</f>
        <v/>
      </c>
      <c r="AB183" s="99">
        <f>IF(OR($C183="",Y183=""),"",IF(OR(AND($C183&gt;=1001,$C183&lt;=1005),AND($C183&gt;=1101,$C183&lt;=1105)),COUNTIFS($C$4:$C$1500,"&gt;=1001",$C$4:$C$1500,"&lt;=1005",Y$4:Y$1500,"&gt;"&amp;Y183)+COUNTIFS($C$4:$C$1500,"&gt;=1101",$C$4:$C$1500,"&lt;=1105",Y$4:Y$1500,"&gt;"&amp;Y183)+1,""))</f>
        <v/>
      </c>
      <c r="AC183" s="94" t="n">
        <v>32.5</v>
      </c>
      <c r="AD183" s="94" t="n">
        <v>58.21</v>
      </c>
      <c r="AE183" s="94" t="n">
        <v>41.5</v>
      </c>
      <c r="AF183" s="94" t="n">
        <v>41.25</v>
      </c>
      <c r="AG183" s="94" t="n">
        <v>55</v>
      </c>
      <c r="AH183" s="99">
        <f>IF(AND(AC183&gt;0,AC183&lt;36),1,IF(AND(AC183&gt;=36,AC183&lt;51),2,IF(AND(AC183&gt;=51,AC183&lt;71),3,IF(AND(AC183&gt;=71,AC183&lt;=100),4,))))</f>
        <v/>
      </c>
      <c r="AI183" s="99">
        <f>IF(AND(AD183&gt;0,AD183&lt;41),1,IF(AND(AD183&gt;=41,AD183&lt;56),2,IF(AND(AD183&gt;=56,AD183&lt;71),3,IF(AND(AD183&gt;=71,AD183&lt;=100),4,))))</f>
        <v/>
      </c>
      <c r="AJ183" s="99">
        <f>IF(AND(AE183&gt;0,AE183&lt;41),1,IF(AND(AE183&gt;=41,AE183&lt;56),2,IF(AND(AE183&gt;=56,AE183&lt;71),3,IF(AND(AE183&gt;=71,AE183&lt;=100),4,))))</f>
        <v/>
      </c>
      <c r="AK183" s="99">
        <f>IF(AND(AF183&gt;0,AF183&lt;36),1,IF(AND(AF183&gt;=36,AF183&lt;51),2,IF(AND(AF183&gt;=51,AF183&lt;66),3,IF(AND(AF183&gt;=66,AF183&lt;=100),4,))))</f>
        <v/>
      </c>
      <c r="AL183" s="100">
        <f>IF(AND(AG183&gt;0,AG183&lt;37),1,IF(AND(AG183&gt;=37,AG183&lt;58),2,IF(AND(AG183&gt;=58,AG183&lt;71),3,IF(AND(AG183&gt;=71,AG183&lt;=100),4,))))</f>
        <v/>
      </c>
      <c r="AM183" s="101">
        <f>IF((Y183&lt;&gt;"")*(K183&lt;&gt;""),Y183-K183,"")</f>
        <v/>
      </c>
      <c r="AN183" s="99">
        <f>IF((Z183&lt;&gt;"")*(L183&lt;&gt;""),Z183-L183,"")</f>
        <v/>
      </c>
      <c r="AO183" s="99">
        <f>IF((AA183&lt;&gt;"")*(M183&lt;&gt;""),AA183-M183,"")</f>
        <v/>
      </c>
      <c r="AP183" s="99">
        <f>IF((AB183&lt;&gt;"")*(N183&lt;&gt;""),AB183-N183,"")</f>
        <v/>
      </c>
      <c r="AQ183" s="94">
        <f>IF((AC183&lt;&gt;"")*(O183&lt;&gt;""),AC183-O183,"")</f>
        <v/>
      </c>
      <c r="AR183" s="94">
        <f>IF((AD183&lt;&gt;"")*(P183&lt;&gt;""),AD183-P183,"")</f>
        <v/>
      </c>
      <c r="AS183" s="94">
        <f>IF((AE183&lt;&gt;"")*(Q183&lt;&gt;""),AE183-Q183,"")</f>
        <v/>
      </c>
      <c r="AT183" s="94">
        <f>IF((AF183&lt;&gt;"")*(R183&lt;&gt;""),AF183-R183,"")</f>
        <v/>
      </c>
      <c r="AU183" s="94">
        <f>IF((AG183&lt;&gt;"")*(S183&lt;&gt;""),AG183-S183,"")</f>
        <v/>
      </c>
      <c r="AV183" s="99">
        <f>IF((AH183&lt;&gt;"")*(T183&lt;&gt;""),AH183-T183,"")</f>
        <v/>
      </c>
      <c r="AW183" s="99">
        <f>IF((AI183&lt;&gt;"")*(U183&lt;&gt;""),AI183-U183,"")</f>
        <v/>
      </c>
      <c r="AX183" s="99">
        <f>IF((AJ183&lt;&gt;"")*(V183&lt;&gt;""),AJ183-V183,"")</f>
        <v/>
      </c>
      <c r="AY183" s="99">
        <f>IF((AK183&lt;&gt;"")*(W183&lt;&gt;""),AK183-W183,"")</f>
        <v/>
      </c>
      <c r="AZ183" s="102">
        <f>IF((AL183&lt;&gt;"")*(X183&lt;&gt;""),AL183-X183,"")</f>
        <v/>
      </c>
      <c r="BA183" s="50">
        <f>IFERROR(__xludf.dummyfunction("AI(""Actúa como un tutor académico y dirígete personalmente al estudiante "" &amp; I183 &amp; "" "" &amp; J183 &amp; "" "" &amp; G183 &amp; "" "" &amp; H183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AM183 &amp; ""'. Diferencias por área: Matemáticas ("" &amp; AQ183 &amp; ""), Ciencias Natura"&amp;"les ("" &amp; AR183 &amp; ""), Sociales ("" &amp; AS183 &amp; ""), Lectura Crítica ("" &amp; AT183 &amp; "") e Inglés ("" &amp; AU183 &amp; ""). Variación en posición: grupo ("" &amp; AN183 &amp; ""), grado ("" &amp; AO183 &amp; "") y media ("" &amp; AP183 &amp; ""). Puntajes Primer Simulacro: Global "" &amp; K183 &amp; "", Mat "" &amp; "&amp;"O4 &amp; "", Cien "" &amp; P183 &amp; "", Soc "" &amp; Q183 &amp; "", Lec "" &amp; R183 &amp; "", Ing "" &amp; S183 &amp; "". Puntajes Segundo Simulacro: Global "" &amp; Y183 &amp; "", Mat "" &amp; AC183 &amp; "", Cien "" &amp; AD183 &amp; "", Soc "" &amp; AE183 &amp; "", Lec "" &amp; AF183 &amp; "", Ing "" &amp; AG183 &amp; "". Escribe un mensaje motivador"&amp;" y breve (máximo 4 líneas)."")
"),"=AI(""Actúa como un tutor académico y dirígete personalmente al estudiante "" &amp; I183 &amp; "" "" &amp; J183 &amp; "" "" &amp; G183 &amp; "" "" &amp; H183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AM183 &amp; ""'. Diferencias por área: Matemáticas ("" &amp; AQ183 &amp; ""), Ciencias Natur"&amp;"ales ("" &amp; AR183 &amp; ""), Sociales ("" &amp; AS183 &amp; ""), Lectura Crítica ("" &amp; AT183 &amp; "") e Inglés ("" &amp; AU183 &amp; ""). Variación en posición: grupo ("" &amp; AN183 &amp; ""), grado ("" &amp; AO183 &amp; "") y media ("" &amp; AP183 &amp; ""). Puntajes Primer Simulacro: Global "" &amp; K183 &amp; "", Mat "" &amp;"&amp;" O183 &amp; "", Cien "" &amp; P183 &amp; "", Soc "" &amp; Q183 &amp; "", Lec "" &amp; R183 &amp; "", Ing "" &amp; S183 &amp; "". Puntajes Segundo Simulacro: Global "" &amp; Y183 &amp; "", Mat "" &amp; AC183 &amp; "", Cien "" &amp; AD183 &amp; "", Soc "" &amp; AE183 &amp; "", Lec "" &amp; AF183 &amp; "", Ing "" &amp; AG183 &amp; "". Escribe un mensaje motivado"&amp;"r y breve (máximo 4 líneas)."")
")</f>
        <v/>
      </c>
    </row>
    <row r="184" ht="15.75" customHeight="1" s="42">
      <c r="A184" s="93" t="n"/>
      <c r="B184" s="94" t="inlineStr">
        <is>
          <t>Bachillerato</t>
        </is>
      </c>
      <c r="C184" s="94" t="n">
        <v>605</v>
      </c>
      <c r="D184" s="94" t="n"/>
      <c r="E184" s="95" t="n"/>
      <c r="F184" s="96">
        <f>TRIM(G184&amp;" "&amp;H184&amp;" "&amp;I184&amp;" "&amp;J184)</f>
        <v/>
      </c>
      <c r="G184" s="94" t="inlineStr">
        <is>
          <t>Suárez</t>
        </is>
      </c>
      <c r="H184" s="94" t="inlineStr">
        <is>
          <t>Suárez</t>
        </is>
      </c>
      <c r="I184" s="94" t="inlineStr">
        <is>
          <t>Mariangel</t>
        </is>
      </c>
      <c r="J184" s="97" t="n"/>
      <c r="K184" s="98">
        <f>IF(SUM(O184:S184)=0, "", ROUND(((O184*3+P184*3+Q184*3+R184*3+S184*1)/13)*5,0))</f>
        <v/>
      </c>
      <c r="L184" s="99">
        <f>IF(OR($C184="",K184=""),"",COUNTIFS($C$4:$C$1500,$C184,K$4:K$1500,"&gt;"&amp;K184)+1)</f>
        <v/>
      </c>
      <c r="M184" s="99">
        <f>IF(OR($C184="",K184=""),"",IF(AND($C184&gt;=1001,$C184&lt;=1005),COUNTIFS($C$4:$C$1500,"&gt;=1001",$C$4:$C$1500,"&lt;=1005",K$4:K$1500,"&gt;"&amp;K184)+1,IF(AND($C184&gt;=1101,$C184&lt;=1105),COUNTIFS($C$4:$C$1500,"&gt;=1101",$C$4:$C$1500,"&lt;=1105",K$4:K$1500,"&gt;"&amp;K184)+1,IF(AND($C184&gt;=901,$C184&lt;=905),COUNTIFS($C$4:$C$1500,"&gt;=901",$C$4:$C$1500,"&lt;=905",K$4:K$1500,"&gt;"&amp;K184)+1,IF(AND($C184&gt;=801,$C184&lt;=805),COUNTIFS($C$4:$C$1500,"&gt;=801",$C$4:$C$1500,"&lt;=805",K$4:K$1500,"&gt;"&amp;K184)+1,IF(AND($C184&gt;=701,$C184&lt;=705),COUNTIFS($C$4:$C$1500,"&gt;=701",$C$4:$C$1500,"&lt;=705",K$4:K$1500,"&gt;"&amp;K184)+1,IF(AND($C184&gt;=601,$C184&lt;=606),COUNTIFS($C$4:$C$1500,"&gt;=601",$C$4:$C$1500,"&lt;=606",K$4:K$1500,"&gt;"&amp;K184)+1,"")))))))</f>
        <v/>
      </c>
      <c r="N184" s="99">
        <f>IF(OR($C184="",K184=""),"",IF(OR(AND($C184&gt;=1001,$C184&lt;=1005),AND($C184&gt;=1101,$C184&lt;=1105)),COUNTIFS($C$4:$C$1500,"&gt;=1001",$C$4:$C$1500,"&lt;=1005",K$4:K$1500,"&gt;"&amp;K184)+COUNTIFS($C$4:$C$1500,"&gt;=1101",$C$4:$C$1500,"&lt;=1105",K$4:K$1500,"&gt;"&amp;K184)+1,""))</f>
        <v/>
      </c>
      <c r="O184" s="94" t="n">
        <v>46.89</v>
      </c>
      <c r="P184" s="94" t="n">
        <v>46.86</v>
      </c>
      <c r="Q184" s="94" t="n">
        <v>46.22</v>
      </c>
      <c r="R184" s="94" t="n">
        <v>52.71</v>
      </c>
      <c r="S184" s="94" t="n">
        <v>48.75</v>
      </c>
      <c r="T184" s="99">
        <f>IF(AND(O184&gt;0,O184&lt;36),1,IF(AND(O184&gt;=36,O184&lt;51),2,IF(AND(O184&gt;=51,O184&lt;71),3,IF(AND(O184&gt;=71,O184&lt;=100),4,))))</f>
        <v/>
      </c>
      <c r="U184" s="99">
        <f>IF(AND(P184&gt;0,P184&lt;41),1,IF(AND(P184&gt;=41,P184&lt;56),2,IF(AND(P184&gt;=56,P184&lt;71),3,IF(AND(P184&gt;=71,P184&lt;=100),4,))))</f>
        <v/>
      </c>
      <c r="V184" s="99">
        <f>IF(AND(Q184&gt;0,Q184&lt;41),1,IF(AND(Q184&gt;=41,Q184&lt;56),2,IF(AND(Q184&gt;=56,Q184&lt;71),3,IF(AND(Q184&gt;=71,Q184&lt;=100),4,))))</f>
        <v/>
      </c>
      <c r="W184" s="99">
        <f>IF(AND(R184&gt;0,R184&lt;36),1,IF(AND(R184&gt;=36,R184&lt;51),2,IF(AND(R184&gt;=51,R184&lt;66),3,IF(AND(R184&gt;=66,R184&lt;=100),4,))))</f>
        <v/>
      </c>
      <c r="X184" s="100">
        <f>IF(AND(S184&gt;0,S184&lt;37),1,IF(AND(S184&gt;=37,S184&lt;58),2,IF(AND(S184&gt;=58,S184&lt;71),3,IF(AND(S184&gt;=71,S184&lt;=100),4,))))</f>
        <v/>
      </c>
      <c r="Y184" s="101">
        <f>IF(SUM(AC184:AG184)=0, "", ROUND(((AC184*3+AD184*3+AE184*3+AF184*3+AG184*1)/13)*5,0))</f>
        <v/>
      </c>
      <c r="Z184" s="99">
        <f>IF(OR($C184="",Y184=""),"",COUNTIFS($C$4:$C$1500,$C184,Y$4:Y$1500,"&gt;"&amp;Y184)+1)</f>
        <v/>
      </c>
      <c r="AA184" s="99">
        <f>IF(OR($C184="",Y184=""),"",IF(AND($C184&gt;=1001,$C184&lt;=1005),COUNTIFS($C$4:$C$1500,"&gt;=1001",$C$4:$C$1500,"&lt;=1005",Y$4:Y$1500,"&gt;"&amp;Y184)+1,IF(AND($C184&gt;=1101,$C184&lt;=1105),COUNTIFS($C$4:$C$1500,"&gt;=1101",$C$4:$C$1500,"&lt;=1105",Y$4:Y$1500,"&gt;"&amp;Y184)+1,IF(AND($C184&gt;=901,$C184&lt;=905),COUNTIFS($C$4:$C$1500,"&gt;=901",$C$4:$C$1500,"&lt;=905",Y$4:Y$1500,"&gt;"&amp;Y184)+1,IF(AND($C184&gt;=801,$C184&lt;=805),COUNTIFS($C$4:$C$1500,"&gt;=801",$C$4:$C$1500,"&lt;=805",Y$4:Y$1500,"&gt;"&amp;Y184)+1,IF(AND($C184&gt;=701,$C184&lt;=705),COUNTIFS($C$4:$C$1500,"&gt;=701",$C$4:$C$1500,"&lt;=705",Y$4:Y$1500,"&gt;"&amp;Y184)+1,IF(AND($C184&gt;=601,$C184&lt;=606),COUNTIFS($C$4:$C$1500,"&gt;=601",$C$4:$C$1500,"&lt;=606",Y$4:Y$1500,"&gt;"&amp;Y184)+1,"")))))))</f>
        <v/>
      </c>
      <c r="AB184" s="99">
        <f>IF(OR($C184="",Y184=""),"",IF(OR(AND($C184&gt;=1001,$C184&lt;=1005),AND($C184&gt;=1101,$C184&lt;=1105)),COUNTIFS($C$4:$C$1500,"&gt;=1001",$C$4:$C$1500,"&lt;=1005",Y$4:Y$1500,"&gt;"&amp;Y184)+COUNTIFS($C$4:$C$1500,"&gt;=1101",$C$4:$C$1500,"&lt;=1105",Y$4:Y$1500,"&gt;"&amp;Y184)+1,""))</f>
        <v/>
      </c>
      <c r="AC184" s="94" t="n">
        <v>50</v>
      </c>
      <c r="AD184" s="94" t="n">
        <v>45.89</v>
      </c>
      <c r="AE184" s="94" t="n">
        <v>49.75</v>
      </c>
      <c r="AF184" s="94" t="n">
        <v>50.42</v>
      </c>
      <c r="AG184" s="94" t="n">
        <v>77.92</v>
      </c>
      <c r="AH184" s="99">
        <f>IF(AND(AC184&gt;0,AC184&lt;36),1,IF(AND(AC184&gt;=36,AC184&lt;51),2,IF(AND(AC184&gt;=51,AC184&lt;71),3,IF(AND(AC184&gt;=71,AC184&lt;=100),4,))))</f>
        <v/>
      </c>
      <c r="AI184" s="99">
        <f>IF(AND(AD184&gt;0,AD184&lt;41),1,IF(AND(AD184&gt;=41,AD184&lt;56),2,IF(AND(AD184&gt;=56,AD184&lt;71),3,IF(AND(AD184&gt;=71,AD184&lt;=100),4,))))</f>
        <v/>
      </c>
      <c r="AJ184" s="99">
        <f>IF(AND(AE184&gt;0,AE184&lt;41),1,IF(AND(AE184&gt;=41,AE184&lt;56),2,IF(AND(AE184&gt;=56,AE184&lt;71),3,IF(AND(AE184&gt;=71,AE184&lt;=100),4,))))</f>
        <v/>
      </c>
      <c r="AK184" s="99">
        <f>IF(AND(AF184&gt;0,AF184&lt;36),1,IF(AND(AF184&gt;=36,AF184&lt;51),2,IF(AND(AF184&gt;=51,AF184&lt;66),3,IF(AND(AF184&gt;=66,AF184&lt;=100),4,))))</f>
        <v/>
      </c>
      <c r="AL184" s="100">
        <f>IF(AND(AG184&gt;0,AG184&lt;37),1,IF(AND(AG184&gt;=37,AG184&lt;58),2,IF(AND(AG184&gt;=58,AG184&lt;71),3,IF(AND(AG184&gt;=71,AG184&lt;=100),4,))))</f>
        <v/>
      </c>
      <c r="AM184" s="101">
        <f>IF((Y184&lt;&gt;"")*(K184&lt;&gt;""),Y184-K184,"")</f>
        <v/>
      </c>
      <c r="AN184" s="99">
        <f>IF((Z184&lt;&gt;"")*(L184&lt;&gt;""),Z184-L184,"")</f>
        <v/>
      </c>
      <c r="AO184" s="99">
        <f>IF((AA184&lt;&gt;"")*(M184&lt;&gt;""),AA184-M184,"")</f>
        <v/>
      </c>
      <c r="AP184" s="99">
        <f>IF((AB184&lt;&gt;"")*(N184&lt;&gt;""),AB184-N184,"")</f>
        <v/>
      </c>
      <c r="AQ184" s="94">
        <f>IF((AC184&lt;&gt;"")*(O184&lt;&gt;""),AC184-O184,"")</f>
        <v/>
      </c>
      <c r="AR184" s="94">
        <f>IF((AD184&lt;&gt;"")*(P184&lt;&gt;""),AD184-P184,"")</f>
        <v/>
      </c>
      <c r="AS184" s="94">
        <f>IF((AE184&lt;&gt;"")*(Q184&lt;&gt;""),AE184-Q184,"")</f>
        <v/>
      </c>
      <c r="AT184" s="94">
        <f>IF((AF184&lt;&gt;"")*(R184&lt;&gt;""),AF184-R184,"")</f>
        <v/>
      </c>
      <c r="AU184" s="94">
        <f>IF((AG184&lt;&gt;"")*(S184&lt;&gt;""),AG184-S184,"")</f>
        <v/>
      </c>
      <c r="AV184" s="99">
        <f>IF((AH184&lt;&gt;"")*(T184&lt;&gt;""),AH184-T184,"")</f>
        <v/>
      </c>
      <c r="AW184" s="99">
        <f>IF((AI184&lt;&gt;"")*(U184&lt;&gt;""),AI184-U184,"")</f>
        <v/>
      </c>
      <c r="AX184" s="99">
        <f>IF((AJ184&lt;&gt;"")*(V184&lt;&gt;""),AJ184-V184,"")</f>
        <v/>
      </c>
      <c r="AY184" s="99">
        <f>IF((AK184&lt;&gt;"")*(W184&lt;&gt;""),AK184-W184,"")</f>
        <v/>
      </c>
      <c r="AZ184" s="102">
        <f>IF((AL184&lt;&gt;"")*(X184&lt;&gt;""),AL184-X184,"")</f>
        <v/>
      </c>
      <c r="BA184" s="50">
        <f>IFERROR(__xludf.dummyfunction("AI(""Actúa como un tutor académico y dirígete personalmente al estudiante "" &amp; I184 &amp; "" "" &amp; J184 &amp; "" "" &amp; G184 &amp; "" "" &amp; H184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AM184 &amp; ""'. Diferencias por área: Matemáticas ("" &amp; AQ184 &amp; ""), Ciencias Natura"&amp;"les ("" &amp; AR184 &amp; ""), Sociales ("" &amp; AS184 &amp; ""), Lectura Crítica ("" &amp; AT184 &amp; "") e Inglés ("" &amp; AU184 &amp; ""). Variación en posición: grupo ("" &amp; AN184 &amp; ""), grado ("" &amp; AO184 &amp; "") y media ("" &amp; AP184 &amp; ""). Puntajes Primer Simulacro: Global "" &amp; K184 &amp; "", Mat "" &amp; "&amp;"O4 &amp; "", Cien "" &amp; P184 &amp; "", Soc "" &amp; Q184 &amp; "", Lec "" &amp; R184 &amp; "", Ing "" &amp; S184 &amp; "". Puntajes Segundo Simulacro: Global "" &amp; Y184 &amp; "", Mat "" &amp; AC184 &amp; "", Cien "" &amp; AD184 &amp; "", Soc "" &amp; AE184 &amp; "", Lec "" &amp; AF184 &amp; "", Ing "" &amp; AG184 &amp; "". Escribe un mensaje motivador"&amp;" y breve (máximo 4 líneas)."")
"),"=AI(""Actúa como un tutor académico y dirígete personalmente al estudiante "" &amp; I184 &amp; "" "" &amp; J184 &amp; "" "" &amp; G184 &amp; "" "" &amp; H184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AM184 &amp; ""'. Diferencias por área: Matemáticas ("" &amp; AQ184 &amp; ""), Ciencias Natur"&amp;"ales ("" &amp; AR184 &amp; ""), Sociales ("" &amp; AS184 &amp; ""), Lectura Crítica ("" &amp; AT184 &amp; "") e Inglés ("" &amp; AU184 &amp; ""). Variación en posición: grupo ("" &amp; AN184 &amp; ""), grado ("" &amp; AO184 &amp; "") y media ("" &amp; AP184 &amp; ""). Puntajes Primer Simulacro: Global "" &amp; K184 &amp; "", Mat "" &amp;"&amp;" O184 &amp; "", Cien "" &amp; P184 &amp; "", Soc "" &amp; Q184 &amp; "", Lec "" &amp; R184 &amp; "", Ing "" &amp; S184 &amp; "". Puntajes Segundo Simulacro: Global "" &amp; Y184 &amp; "", Mat "" &amp; AC184 &amp; "", Cien "" &amp; AD184 &amp; "", Soc "" &amp; AE184 &amp; "", Lec "" &amp; AF184 &amp; "", Ing "" &amp; AG184 &amp; "". Escribe un mensaje motivado"&amp;"r y breve (máximo 4 líneas)."")
")</f>
        <v/>
      </c>
    </row>
    <row r="185" ht="15.75" customHeight="1" s="42">
      <c r="A185" s="93" t="n"/>
      <c r="B185" s="94" t="inlineStr">
        <is>
          <t>Bachillerato</t>
        </is>
      </c>
      <c r="C185" s="94" t="n">
        <v>605</v>
      </c>
      <c r="D185" s="94" t="n"/>
      <c r="E185" s="95" t="n"/>
      <c r="F185" s="96">
        <f>TRIM(G185&amp;" "&amp;H185&amp;" "&amp;I185&amp;" "&amp;J185)</f>
        <v/>
      </c>
      <c r="G185" s="94" t="inlineStr">
        <is>
          <t>Tamayo</t>
        </is>
      </c>
      <c r="H185" s="94" t="inlineStr">
        <is>
          <t>Lopera</t>
        </is>
      </c>
      <c r="I185" s="94" t="inlineStr">
        <is>
          <t>Melany</t>
        </is>
      </c>
      <c r="J185" s="97" t="n"/>
      <c r="K185" s="98">
        <f>IF(SUM(O185:S185)=0, "", ROUND(((O185*3+P185*3+Q185*3+R185*3+S185*1)/13)*5,0))</f>
        <v/>
      </c>
      <c r="L185" s="99">
        <f>IF(OR($C185="",K185=""),"",COUNTIFS($C$4:$C$1500,$C185,K$4:K$1500,"&gt;"&amp;K185)+1)</f>
        <v/>
      </c>
      <c r="M185" s="99">
        <f>IF(OR($C185="",K185=""),"",IF(AND($C185&gt;=1001,$C185&lt;=1005),COUNTIFS($C$4:$C$1500,"&gt;=1001",$C$4:$C$1500,"&lt;=1005",K$4:K$1500,"&gt;"&amp;K185)+1,IF(AND($C185&gt;=1101,$C185&lt;=1105),COUNTIFS($C$4:$C$1500,"&gt;=1101",$C$4:$C$1500,"&lt;=1105",K$4:K$1500,"&gt;"&amp;K185)+1,IF(AND($C185&gt;=901,$C185&lt;=905),COUNTIFS($C$4:$C$1500,"&gt;=901",$C$4:$C$1500,"&lt;=905",K$4:K$1500,"&gt;"&amp;K185)+1,IF(AND($C185&gt;=801,$C185&lt;=805),COUNTIFS($C$4:$C$1500,"&gt;=801",$C$4:$C$1500,"&lt;=805",K$4:K$1500,"&gt;"&amp;K185)+1,IF(AND($C185&gt;=701,$C185&lt;=705),COUNTIFS($C$4:$C$1500,"&gt;=701",$C$4:$C$1500,"&lt;=705",K$4:K$1500,"&gt;"&amp;K185)+1,IF(AND($C185&gt;=601,$C185&lt;=606),COUNTIFS($C$4:$C$1500,"&gt;=601",$C$4:$C$1500,"&lt;=606",K$4:K$1500,"&gt;"&amp;K185)+1,"")))))))</f>
        <v/>
      </c>
      <c r="N185" s="99">
        <f>IF(OR($C185="",K185=""),"",IF(OR(AND($C185&gt;=1001,$C185&lt;=1005),AND($C185&gt;=1101,$C185&lt;=1105)),COUNTIFS($C$4:$C$1500,"&gt;=1001",$C$4:$C$1500,"&lt;=1005",K$4:K$1500,"&gt;"&amp;K185)+COUNTIFS($C$4:$C$1500,"&gt;=1101",$C$4:$C$1500,"&lt;=1105",K$4:K$1500,"&gt;"&amp;K185)+1,""))</f>
        <v/>
      </c>
      <c r="O185" s="94" t="n">
        <v>39.83</v>
      </c>
      <c r="P185" s="94" t="n">
        <v>44.92</v>
      </c>
      <c r="Q185" s="94" t="n">
        <v>60.92</v>
      </c>
      <c r="R185" s="94" t="n">
        <v>52.71</v>
      </c>
      <c r="S185" s="94" t="n">
        <v>48.75</v>
      </c>
      <c r="T185" s="99">
        <f>IF(AND(O185&gt;0,O185&lt;36),1,IF(AND(O185&gt;=36,O185&lt;51),2,IF(AND(O185&gt;=51,O185&lt;71),3,IF(AND(O185&gt;=71,O185&lt;=100),4,))))</f>
        <v/>
      </c>
      <c r="U185" s="99">
        <f>IF(AND(P185&gt;0,P185&lt;41),1,IF(AND(P185&gt;=41,P185&lt;56),2,IF(AND(P185&gt;=56,P185&lt;71),3,IF(AND(P185&gt;=71,P185&lt;=100),4,))))</f>
        <v/>
      </c>
      <c r="V185" s="99">
        <f>IF(AND(Q185&gt;0,Q185&lt;41),1,IF(AND(Q185&gt;=41,Q185&lt;56),2,IF(AND(Q185&gt;=56,Q185&lt;71),3,IF(AND(Q185&gt;=71,Q185&lt;=100),4,))))</f>
        <v/>
      </c>
      <c r="W185" s="99">
        <f>IF(AND(R185&gt;0,R185&lt;36),1,IF(AND(R185&gt;=36,R185&lt;51),2,IF(AND(R185&gt;=51,R185&lt;66),3,IF(AND(R185&gt;=66,R185&lt;=100),4,))))</f>
        <v/>
      </c>
      <c r="X185" s="100">
        <f>IF(AND(S185&gt;0,S185&lt;37),1,IF(AND(S185&gt;=37,S185&lt;58),2,IF(AND(S185&gt;=58,S185&lt;71),3,IF(AND(S185&gt;=71,S185&lt;=100),4,))))</f>
        <v/>
      </c>
      <c r="Y185" s="101">
        <f>IF(SUM(AC185:AG185)=0, "", ROUND(((AC185*3+AD185*3+AE185*3+AF185*3+AG185*1)/13)*5,0))</f>
        <v/>
      </c>
      <c r="Z185" s="99">
        <f>IF(OR($C185="",Y185=""),"",COUNTIFS($C$4:$C$1500,$C185,Y$4:Y$1500,"&gt;"&amp;Y185)+1)</f>
        <v/>
      </c>
      <c r="AA185" s="99">
        <f>IF(OR($C185="",Y185=""),"",IF(AND($C185&gt;=1001,$C185&lt;=1005),COUNTIFS($C$4:$C$1500,"&gt;=1001",$C$4:$C$1500,"&lt;=1005",Y$4:Y$1500,"&gt;"&amp;Y185)+1,IF(AND($C185&gt;=1101,$C185&lt;=1105),COUNTIFS($C$4:$C$1500,"&gt;=1101",$C$4:$C$1500,"&lt;=1105",Y$4:Y$1500,"&gt;"&amp;Y185)+1,IF(AND($C185&gt;=901,$C185&lt;=905),COUNTIFS($C$4:$C$1500,"&gt;=901",$C$4:$C$1500,"&lt;=905",Y$4:Y$1500,"&gt;"&amp;Y185)+1,IF(AND($C185&gt;=801,$C185&lt;=805),COUNTIFS($C$4:$C$1500,"&gt;=801",$C$4:$C$1500,"&lt;=805",Y$4:Y$1500,"&gt;"&amp;Y185)+1,IF(AND($C185&gt;=701,$C185&lt;=705),COUNTIFS($C$4:$C$1500,"&gt;=701",$C$4:$C$1500,"&lt;=705",Y$4:Y$1500,"&gt;"&amp;Y185)+1,IF(AND($C185&gt;=601,$C185&lt;=606),COUNTIFS($C$4:$C$1500,"&gt;=601",$C$4:$C$1500,"&lt;=606",Y$4:Y$1500,"&gt;"&amp;Y185)+1,"")))))))</f>
        <v/>
      </c>
      <c r="AB185" s="99">
        <f>IF(OR($C185="",Y185=""),"",IF(OR(AND($C185&gt;=1001,$C185&lt;=1005),AND($C185&gt;=1101,$C185&lt;=1105)),COUNTIFS($C$4:$C$1500,"&gt;=1001",$C$4:$C$1500,"&lt;=1005",Y$4:Y$1500,"&gt;"&amp;Y185)+COUNTIFS($C$4:$C$1500,"&gt;=1101",$C$4:$C$1500,"&lt;=1105",Y$4:Y$1500,"&gt;"&amp;Y185)+1,""))</f>
        <v/>
      </c>
      <c r="AC185" s="94" t="n">
        <v>65</v>
      </c>
      <c r="AD185" s="94" t="n">
        <v>66.43000000000001</v>
      </c>
      <c r="AE185" s="94" t="n">
        <v>47</v>
      </c>
      <c r="AF185" s="94" t="n">
        <v>64.17</v>
      </c>
      <c r="AG185" s="94" t="n">
        <v>73.33</v>
      </c>
      <c r="AH185" s="99">
        <f>IF(AND(AC185&gt;0,AC185&lt;36),1,IF(AND(AC185&gt;=36,AC185&lt;51),2,IF(AND(AC185&gt;=51,AC185&lt;71),3,IF(AND(AC185&gt;=71,AC185&lt;=100),4,))))</f>
        <v/>
      </c>
      <c r="AI185" s="99">
        <f>IF(AND(AD185&gt;0,AD185&lt;41),1,IF(AND(AD185&gt;=41,AD185&lt;56),2,IF(AND(AD185&gt;=56,AD185&lt;71),3,IF(AND(AD185&gt;=71,AD185&lt;=100),4,))))</f>
        <v/>
      </c>
      <c r="AJ185" s="99">
        <f>IF(AND(AE185&gt;0,AE185&lt;41),1,IF(AND(AE185&gt;=41,AE185&lt;56),2,IF(AND(AE185&gt;=56,AE185&lt;71),3,IF(AND(AE185&gt;=71,AE185&lt;=100),4,))))</f>
        <v/>
      </c>
      <c r="AK185" s="99">
        <f>IF(AND(AF185&gt;0,AF185&lt;36),1,IF(AND(AF185&gt;=36,AF185&lt;51),2,IF(AND(AF185&gt;=51,AF185&lt;66),3,IF(AND(AF185&gt;=66,AF185&lt;=100),4,))))</f>
        <v/>
      </c>
      <c r="AL185" s="100">
        <f>IF(AND(AG185&gt;0,AG185&lt;37),1,IF(AND(AG185&gt;=37,AG185&lt;58),2,IF(AND(AG185&gt;=58,AG185&lt;71),3,IF(AND(AG185&gt;=71,AG185&lt;=100),4,))))</f>
        <v/>
      </c>
      <c r="AM185" s="101">
        <f>IF((Y185&lt;&gt;"")*(K185&lt;&gt;""),Y185-K185,"")</f>
        <v/>
      </c>
      <c r="AN185" s="99">
        <f>IF((Z185&lt;&gt;"")*(L185&lt;&gt;""),Z185-L185,"")</f>
        <v/>
      </c>
      <c r="AO185" s="99">
        <f>IF((AA185&lt;&gt;"")*(M185&lt;&gt;""),AA185-M185,"")</f>
        <v/>
      </c>
      <c r="AP185" s="99">
        <f>IF((AB185&lt;&gt;"")*(N185&lt;&gt;""),AB185-N185,"")</f>
        <v/>
      </c>
      <c r="AQ185" s="94">
        <f>IF((AC185&lt;&gt;"")*(O185&lt;&gt;""),AC185-O185,"")</f>
        <v/>
      </c>
      <c r="AR185" s="94">
        <f>IF((AD185&lt;&gt;"")*(P185&lt;&gt;""),AD185-P185,"")</f>
        <v/>
      </c>
      <c r="AS185" s="94">
        <f>IF((AE185&lt;&gt;"")*(Q185&lt;&gt;""),AE185-Q185,"")</f>
        <v/>
      </c>
      <c r="AT185" s="94">
        <f>IF((AF185&lt;&gt;"")*(R185&lt;&gt;""),AF185-R185,"")</f>
        <v/>
      </c>
      <c r="AU185" s="94">
        <f>IF((AG185&lt;&gt;"")*(S185&lt;&gt;""),AG185-S185,"")</f>
        <v/>
      </c>
      <c r="AV185" s="99">
        <f>IF((AH185&lt;&gt;"")*(T185&lt;&gt;""),AH185-T185,"")</f>
        <v/>
      </c>
      <c r="AW185" s="99">
        <f>IF((AI185&lt;&gt;"")*(U185&lt;&gt;""),AI185-U185,"")</f>
        <v/>
      </c>
      <c r="AX185" s="99">
        <f>IF((AJ185&lt;&gt;"")*(V185&lt;&gt;""),AJ185-V185,"")</f>
        <v/>
      </c>
      <c r="AY185" s="99">
        <f>IF((AK185&lt;&gt;"")*(W185&lt;&gt;""),AK185-W185,"")</f>
        <v/>
      </c>
      <c r="AZ185" s="102">
        <f>IF((AL185&lt;&gt;"")*(X185&lt;&gt;""),AL185-X185,"")</f>
        <v/>
      </c>
      <c r="BA185" s="50">
        <f>IFERROR(__xludf.dummyfunction("AI(""Actúa como un tutor académico y dirígete personalmente al estudiante "" &amp; I185 &amp; "" "" &amp; J185 &amp; "" "" &amp; G185 &amp; "" "" &amp; H185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AM185 &amp; ""'. Diferencias por área: Matemáticas ("" &amp; AQ185 &amp; ""), Ciencias Natura"&amp;"les ("" &amp; AR185 &amp; ""), Sociales ("" &amp; AS185 &amp; ""), Lectura Crítica ("" &amp; AT185 &amp; "") e Inglés ("" &amp; AU185 &amp; ""). Variación en posición: grupo ("" &amp; AN185 &amp; ""), grado ("" &amp; AO185 &amp; "") y media ("" &amp; AP185 &amp; ""). Puntajes Primer Simulacro: Global "" &amp; K185 &amp; "", Mat "" &amp; "&amp;"O4 &amp; "", Cien "" &amp; P185 &amp; "", Soc "" &amp; Q185 &amp; "", Lec "" &amp; R185 &amp; "", Ing "" &amp; S185 &amp; "". Puntajes Segundo Simulacro: Global "" &amp; Y185 &amp; "", Mat "" &amp; AC185 &amp; "", Cien "" &amp; AD185 &amp; "", Soc "" &amp; AE185 &amp; "", Lec "" &amp; AF185 &amp; "", Ing "" &amp; AG185 &amp; "". Escribe un mensaje motivador"&amp;" y breve (máximo 4 líneas)."")
"),"=AI(""Actúa como un tutor académico y dirígete personalmente al estudiante "" &amp; I185 &amp; "" "" &amp; J185 &amp; "" "" &amp; G185 &amp; "" "" &amp; H185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AM185 &amp; ""'. Diferencias por área: Matemáticas ("" &amp; AQ185 &amp; ""), Ciencias Natur"&amp;"ales ("" &amp; AR185 &amp; ""), Sociales ("" &amp; AS185 &amp; ""), Lectura Crítica ("" &amp; AT185 &amp; "") e Inglés ("" &amp; AU185 &amp; ""). Variación en posición: grupo ("" &amp; AN185 &amp; ""), grado ("" &amp; AO185 &amp; "") y media ("" &amp; AP185 &amp; ""). Puntajes Primer Simulacro: Global "" &amp; K185 &amp; "", Mat "" &amp;"&amp;" O185 &amp; "", Cien "" &amp; P185 &amp; "", Soc "" &amp; Q185 &amp; "", Lec "" &amp; R185 &amp; "", Ing "" &amp; S185 &amp; "". Puntajes Segundo Simulacro: Global "" &amp; Y185 &amp; "", Mat "" &amp; AC185 &amp; "", Cien "" &amp; AD185 &amp; "", Soc "" &amp; AE185 &amp; "", Lec "" &amp; AF185 &amp; "", Ing "" &amp; AG185 &amp; "". Escribe un mensaje motivado"&amp;"r y breve (máximo 4 líneas)."")
")</f>
        <v/>
      </c>
    </row>
    <row r="186" ht="15.75" customHeight="1" s="42">
      <c r="A186" s="93" t="n"/>
      <c r="B186" s="94" t="inlineStr">
        <is>
          <t>Bachillerato</t>
        </is>
      </c>
      <c r="C186" s="94" t="n">
        <v>605</v>
      </c>
      <c r="D186" s="94" t="n"/>
      <c r="E186" s="95" t="n"/>
      <c r="F186" s="96">
        <f>TRIM(G186&amp;" "&amp;H186&amp;" "&amp;I186&amp;" "&amp;J186)</f>
        <v/>
      </c>
      <c r="G186" s="94" t="inlineStr">
        <is>
          <t>Tobar</t>
        </is>
      </c>
      <c r="H186" s="94" t="inlineStr">
        <is>
          <t>Lezcano</t>
        </is>
      </c>
      <c r="I186" s="94" t="inlineStr">
        <is>
          <t>Alicia</t>
        </is>
      </c>
      <c r="J186" s="97" t="n"/>
      <c r="K186" s="98">
        <f>IF(SUM(O186:S186)=0, "", ROUND(((O186*3+P186*3+Q186*3+R186*3+S186*1)/13)*5,0))</f>
        <v/>
      </c>
      <c r="L186" s="99">
        <f>IF(OR($C186="",K186=""),"",COUNTIFS($C$4:$C$1500,$C186,K$4:K$1500,"&gt;"&amp;K186)+1)</f>
        <v/>
      </c>
      <c r="M186" s="99">
        <f>IF(OR($C186="",K186=""),"",IF(AND($C186&gt;=1001,$C186&lt;=1005),COUNTIFS($C$4:$C$1500,"&gt;=1001",$C$4:$C$1500,"&lt;=1005",K$4:K$1500,"&gt;"&amp;K186)+1,IF(AND($C186&gt;=1101,$C186&lt;=1105),COUNTIFS($C$4:$C$1500,"&gt;=1101",$C$4:$C$1500,"&lt;=1105",K$4:K$1500,"&gt;"&amp;K186)+1,IF(AND($C186&gt;=901,$C186&lt;=905),COUNTIFS($C$4:$C$1500,"&gt;=901",$C$4:$C$1500,"&lt;=905",K$4:K$1500,"&gt;"&amp;K186)+1,IF(AND($C186&gt;=801,$C186&lt;=805),COUNTIFS($C$4:$C$1500,"&gt;=801",$C$4:$C$1500,"&lt;=805",K$4:K$1500,"&gt;"&amp;K186)+1,IF(AND($C186&gt;=701,$C186&lt;=705),COUNTIFS($C$4:$C$1500,"&gt;=701",$C$4:$C$1500,"&lt;=705",K$4:K$1500,"&gt;"&amp;K186)+1,IF(AND($C186&gt;=601,$C186&lt;=606),COUNTIFS($C$4:$C$1500,"&gt;=601",$C$4:$C$1500,"&lt;=606",K$4:K$1500,"&gt;"&amp;K186)+1,"")))))))</f>
        <v/>
      </c>
      <c r="N186" s="99">
        <f>IF(OR($C186="",K186=""),"",IF(OR(AND($C186&gt;=1001,$C186&lt;=1005),AND($C186&gt;=1101,$C186&lt;=1105)),COUNTIFS($C$4:$C$1500,"&gt;=1001",$C$4:$C$1500,"&lt;=1005",K$4:K$1500,"&gt;"&amp;K186)+COUNTIFS($C$4:$C$1500,"&gt;=1101",$C$4:$C$1500,"&lt;=1105",K$4:K$1500,"&gt;"&amp;K186)+1,""))</f>
        <v/>
      </c>
      <c r="O186" s="94" t="n">
        <v>66.05</v>
      </c>
      <c r="P186" s="94" t="n">
        <v>54.81</v>
      </c>
      <c r="Q186" s="94" t="n">
        <v>53.78</v>
      </c>
      <c r="R186" s="94" t="n">
        <v>67.08</v>
      </c>
      <c r="S186" s="94" t="n">
        <v>54.17</v>
      </c>
      <c r="T186" s="99">
        <f>IF(AND(O186&gt;0,O186&lt;36),1,IF(AND(O186&gt;=36,O186&lt;51),2,IF(AND(O186&gt;=51,O186&lt;71),3,IF(AND(O186&gt;=71,O186&lt;=100),4,))))</f>
        <v/>
      </c>
      <c r="U186" s="99">
        <f>IF(AND(P186&gt;0,P186&lt;41),1,IF(AND(P186&gt;=41,P186&lt;56),2,IF(AND(P186&gt;=56,P186&lt;71),3,IF(AND(P186&gt;=71,P186&lt;=100),4,))))</f>
        <v/>
      </c>
      <c r="V186" s="99">
        <f>IF(AND(Q186&gt;0,Q186&lt;41),1,IF(AND(Q186&gt;=41,Q186&lt;56),2,IF(AND(Q186&gt;=56,Q186&lt;71),3,IF(AND(Q186&gt;=71,Q186&lt;=100),4,))))</f>
        <v/>
      </c>
      <c r="W186" s="99">
        <f>IF(AND(R186&gt;0,R186&lt;36),1,IF(AND(R186&gt;=36,R186&lt;51),2,IF(AND(R186&gt;=51,R186&lt;66),3,IF(AND(R186&gt;=66,R186&lt;=100),4,))))</f>
        <v/>
      </c>
      <c r="X186" s="100">
        <f>IF(AND(S186&gt;0,S186&lt;37),1,IF(AND(S186&gt;=37,S186&lt;58),2,IF(AND(S186&gt;=58,S186&lt;71),3,IF(AND(S186&gt;=71,S186&lt;=100),4,))))</f>
        <v/>
      </c>
      <c r="Y186" s="101">
        <f>IF(SUM(AC186:AG186)=0, "", ROUND(((AC186*3+AD186*3+AE186*3+AF186*3+AG186*1)/13)*5,0))</f>
        <v/>
      </c>
      <c r="Z186" s="99">
        <f>IF(OR($C186="",Y186=""),"",COUNTIFS($C$4:$C$1500,$C186,Y$4:Y$1500,"&gt;"&amp;Y186)+1)</f>
        <v/>
      </c>
      <c r="AA186" s="99">
        <f>IF(OR($C186="",Y186=""),"",IF(AND($C186&gt;=1001,$C186&lt;=1005),COUNTIFS($C$4:$C$1500,"&gt;=1001",$C$4:$C$1500,"&lt;=1005",Y$4:Y$1500,"&gt;"&amp;Y186)+1,IF(AND($C186&gt;=1101,$C186&lt;=1105),COUNTIFS($C$4:$C$1500,"&gt;=1101",$C$4:$C$1500,"&lt;=1105",Y$4:Y$1500,"&gt;"&amp;Y186)+1,IF(AND($C186&gt;=901,$C186&lt;=905),COUNTIFS($C$4:$C$1500,"&gt;=901",$C$4:$C$1500,"&lt;=905",Y$4:Y$1500,"&gt;"&amp;Y186)+1,IF(AND($C186&gt;=801,$C186&lt;=805),COUNTIFS($C$4:$C$1500,"&gt;=801",$C$4:$C$1500,"&lt;=805",Y$4:Y$1500,"&gt;"&amp;Y186)+1,IF(AND($C186&gt;=701,$C186&lt;=705),COUNTIFS($C$4:$C$1500,"&gt;=701",$C$4:$C$1500,"&lt;=705",Y$4:Y$1500,"&gt;"&amp;Y186)+1,IF(AND($C186&gt;=601,$C186&lt;=606),COUNTIFS($C$4:$C$1500,"&gt;=601",$C$4:$C$1500,"&lt;=606",Y$4:Y$1500,"&gt;"&amp;Y186)+1,"")))))))</f>
        <v/>
      </c>
      <c r="AB186" s="99">
        <f>IF(OR($C186="",Y186=""),"",IF(OR(AND($C186&gt;=1001,$C186&lt;=1005),AND($C186&gt;=1101,$C186&lt;=1105)),COUNTIFS($C$4:$C$1500,"&gt;=1001",$C$4:$C$1500,"&lt;=1005",Y$4:Y$1500,"&gt;"&amp;Y186)+COUNTIFS($C$4:$C$1500,"&gt;=1101",$C$4:$C$1500,"&lt;=1105",Y$4:Y$1500,"&gt;"&amp;Y186)+1,""))</f>
        <v/>
      </c>
      <c r="AC186" s="94" t="n">
        <v>65</v>
      </c>
      <c r="AD186" s="94" t="n">
        <v>92.14</v>
      </c>
      <c r="AE186" s="94" t="n">
        <v>63.5</v>
      </c>
      <c r="AF186" s="94" t="n">
        <v>73.33</v>
      </c>
      <c r="AG186" s="94" t="n">
        <v>73.33</v>
      </c>
      <c r="AH186" s="99">
        <f>IF(AND(AC186&gt;0,AC186&lt;36),1,IF(AND(AC186&gt;=36,AC186&lt;51),2,IF(AND(AC186&gt;=51,AC186&lt;71),3,IF(AND(AC186&gt;=71,AC186&lt;=100),4,))))</f>
        <v/>
      </c>
      <c r="AI186" s="99">
        <f>IF(AND(AD186&gt;0,AD186&lt;41),1,IF(AND(AD186&gt;=41,AD186&lt;56),2,IF(AND(AD186&gt;=56,AD186&lt;71),3,IF(AND(AD186&gt;=71,AD186&lt;=100),4,))))</f>
        <v/>
      </c>
      <c r="AJ186" s="99">
        <f>IF(AND(AE186&gt;0,AE186&lt;41),1,IF(AND(AE186&gt;=41,AE186&lt;56),2,IF(AND(AE186&gt;=56,AE186&lt;71),3,IF(AND(AE186&gt;=71,AE186&lt;=100),4,))))</f>
        <v/>
      </c>
      <c r="AK186" s="99">
        <f>IF(AND(AF186&gt;0,AF186&lt;36),1,IF(AND(AF186&gt;=36,AF186&lt;51),2,IF(AND(AF186&gt;=51,AF186&lt;66),3,IF(AND(AF186&gt;=66,AF186&lt;=100),4,))))</f>
        <v/>
      </c>
      <c r="AL186" s="100">
        <f>IF(AND(AG186&gt;0,AG186&lt;37),1,IF(AND(AG186&gt;=37,AG186&lt;58),2,IF(AND(AG186&gt;=58,AG186&lt;71),3,IF(AND(AG186&gt;=71,AG186&lt;=100),4,))))</f>
        <v/>
      </c>
      <c r="AM186" s="101">
        <f>IF((Y186&lt;&gt;"")*(K186&lt;&gt;""),Y186-K186,"")</f>
        <v/>
      </c>
      <c r="AN186" s="99">
        <f>IF((Z186&lt;&gt;"")*(L186&lt;&gt;""),Z186-L186,"")</f>
        <v/>
      </c>
      <c r="AO186" s="99">
        <f>IF((AA186&lt;&gt;"")*(M186&lt;&gt;""),AA186-M186,"")</f>
        <v/>
      </c>
      <c r="AP186" s="99">
        <f>IF((AB186&lt;&gt;"")*(N186&lt;&gt;""),AB186-N186,"")</f>
        <v/>
      </c>
      <c r="AQ186" s="94">
        <f>IF((AC186&lt;&gt;"")*(O186&lt;&gt;""),AC186-O186,"")</f>
        <v/>
      </c>
      <c r="AR186" s="94">
        <f>IF((AD186&lt;&gt;"")*(P186&lt;&gt;""),AD186-P186,"")</f>
        <v/>
      </c>
      <c r="AS186" s="94">
        <f>IF((AE186&lt;&gt;"")*(Q186&lt;&gt;""),AE186-Q186,"")</f>
        <v/>
      </c>
      <c r="AT186" s="94">
        <f>IF((AF186&lt;&gt;"")*(R186&lt;&gt;""),AF186-R186,"")</f>
        <v/>
      </c>
      <c r="AU186" s="94">
        <f>IF((AG186&lt;&gt;"")*(S186&lt;&gt;""),AG186-S186,"")</f>
        <v/>
      </c>
      <c r="AV186" s="99">
        <f>IF((AH186&lt;&gt;"")*(T186&lt;&gt;""),AH186-T186,"")</f>
        <v/>
      </c>
      <c r="AW186" s="99">
        <f>IF((AI186&lt;&gt;"")*(U186&lt;&gt;""),AI186-U186,"")</f>
        <v/>
      </c>
      <c r="AX186" s="99">
        <f>IF((AJ186&lt;&gt;"")*(V186&lt;&gt;""),AJ186-V186,"")</f>
        <v/>
      </c>
      <c r="AY186" s="99">
        <f>IF((AK186&lt;&gt;"")*(W186&lt;&gt;""),AK186-W186,"")</f>
        <v/>
      </c>
      <c r="AZ186" s="102">
        <f>IF((AL186&lt;&gt;"")*(X186&lt;&gt;""),AL186-X186,"")</f>
        <v/>
      </c>
      <c r="BA186" s="50">
        <f>IFERROR(__xludf.dummyfunction("AI(""Actúa como un tutor académico y dirígete personalmente al estudiante "" &amp; I186 &amp; "" "" &amp; J186 &amp; "" "" &amp; G186 &amp; "" "" &amp; H186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AM186 &amp; ""'. Diferencias por área: Matemáticas ("" &amp; AQ186 &amp; ""), Ciencias Natura"&amp;"les ("" &amp; AR186 &amp; ""), Sociales ("" &amp; AS186 &amp; ""), Lectura Crítica ("" &amp; AT186 &amp; "") e Inglés ("" &amp; AU186 &amp; ""). Variación en posición: grupo ("" &amp; AN186 &amp; ""), grado ("" &amp; AO186 &amp; "") y media ("" &amp; AP186 &amp; ""). Puntajes Primer Simulacro: Global "" &amp; K186 &amp; "", Mat "" &amp; "&amp;"O4 &amp; "", Cien "" &amp; P186 &amp; "", Soc "" &amp; Q186 &amp; "", Lec "" &amp; R186 &amp; "", Ing "" &amp; S186 &amp; "". Puntajes Segundo Simulacro: Global "" &amp; Y186 &amp; "", Mat "" &amp; AC186 &amp; "", Cien "" &amp; AD186 &amp; "", Soc "" &amp; AE186 &amp; "", Lec "" &amp; AF186 &amp; "", Ing "" &amp; AG186 &amp; "". Escribe un mensaje motivador"&amp;" y breve (máximo 4 líneas)."")
"),"=AI(""Actúa como un tutor académico y dirígete personalmente al estudiante "" &amp; I186 &amp; "" "" &amp; J186 &amp; "" "" &amp; G186 &amp; "" "" &amp; H186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AM186 &amp; ""'. Diferencias por área: Matemáticas ("" &amp; AQ186 &amp; ""), Ciencias Natur"&amp;"ales ("" &amp; AR186 &amp; ""), Sociales ("" &amp; AS186 &amp; ""), Lectura Crítica ("" &amp; AT186 &amp; "") e Inglés ("" &amp; AU186 &amp; ""). Variación en posición: grupo ("" &amp; AN186 &amp; ""), grado ("" &amp; AO186 &amp; "") y media ("" &amp; AP186 &amp; ""). Puntajes Primer Simulacro: Global "" &amp; K186 &amp; "", Mat "" &amp;"&amp;" O186 &amp; "", Cien "" &amp; P186 &amp; "", Soc "" &amp; Q186 &amp; "", Lec "" &amp; R186 &amp; "", Ing "" &amp; S186 &amp; "". Puntajes Segundo Simulacro: Global "" &amp; Y186 &amp; "", Mat "" &amp; AC186 &amp; "", Cien "" &amp; AD186 &amp; "", Soc "" &amp; AE186 &amp; "", Lec "" &amp; AF186 &amp; "", Ing "" &amp; AG186 &amp; "". Escribe un mensaje motivado"&amp;"r y breve (máximo 4 líneas)."")
")</f>
        <v/>
      </c>
    </row>
    <row r="187" ht="15.75" customHeight="1" s="42">
      <c r="A187" s="93" t="n"/>
      <c r="B187" s="94" t="inlineStr">
        <is>
          <t>Bachillerato</t>
        </is>
      </c>
      <c r="C187" s="94" t="n">
        <v>605</v>
      </c>
      <c r="D187" s="94" t="n"/>
      <c r="E187" s="95" t="n"/>
      <c r="F187" s="96">
        <f>TRIM(G187&amp;" "&amp;H187&amp;" "&amp;I187&amp;" "&amp;J187)</f>
        <v/>
      </c>
      <c r="G187" s="94" t="inlineStr">
        <is>
          <t>Torres</t>
        </is>
      </c>
      <c r="H187" s="94" t="inlineStr">
        <is>
          <t>Giraldo</t>
        </is>
      </c>
      <c r="I187" s="94" t="inlineStr">
        <is>
          <t>Yerson</t>
        </is>
      </c>
      <c r="J187" s="97" t="n"/>
      <c r="K187" s="98">
        <f>IF(SUM(O187:S187)=0, "", ROUND(((O187*3+P187*3+Q187*3+R187*3+S187*1)/13)*5,0))</f>
        <v/>
      </c>
      <c r="L187" s="99">
        <f>IF(OR($C187="",K187=""),"",COUNTIFS($C$4:$C$1500,$C187,K$4:K$1500,"&gt;"&amp;K187)+1)</f>
        <v/>
      </c>
      <c r="M187" s="99">
        <f>IF(OR($C187="",K187=""),"",IF(AND($C187&gt;=1001,$C187&lt;=1005),COUNTIFS($C$4:$C$1500,"&gt;=1001",$C$4:$C$1500,"&lt;=1005",K$4:K$1500,"&gt;"&amp;K187)+1,IF(AND($C187&gt;=1101,$C187&lt;=1105),COUNTIFS($C$4:$C$1500,"&gt;=1101",$C$4:$C$1500,"&lt;=1105",K$4:K$1500,"&gt;"&amp;K187)+1,IF(AND($C187&gt;=901,$C187&lt;=905),COUNTIFS($C$4:$C$1500,"&gt;=901",$C$4:$C$1500,"&lt;=905",K$4:K$1500,"&gt;"&amp;K187)+1,IF(AND($C187&gt;=801,$C187&lt;=805),COUNTIFS($C$4:$C$1500,"&gt;=801",$C$4:$C$1500,"&lt;=805",K$4:K$1500,"&gt;"&amp;K187)+1,IF(AND($C187&gt;=701,$C187&lt;=705),COUNTIFS($C$4:$C$1500,"&gt;=701",$C$4:$C$1500,"&lt;=705",K$4:K$1500,"&gt;"&amp;K187)+1,IF(AND($C187&gt;=601,$C187&lt;=606),COUNTIFS($C$4:$C$1500,"&gt;=601",$C$4:$C$1500,"&lt;=606",K$4:K$1500,"&gt;"&amp;K187)+1,"")))))))</f>
        <v/>
      </c>
      <c r="N187" s="99">
        <f>IF(OR($C187="",K187=""),"",IF(OR(AND($C187&gt;=1001,$C187&lt;=1005),AND($C187&gt;=1101,$C187&lt;=1105)),COUNTIFS($C$4:$C$1500,"&gt;=1001",$C$4:$C$1500,"&lt;=1005",K$4:K$1500,"&gt;"&amp;K187)+COUNTIFS($C$4:$C$1500,"&gt;=1101",$C$4:$C$1500,"&lt;=1105",K$4:K$1500,"&gt;"&amp;K187)+1,""))</f>
        <v/>
      </c>
      <c r="O187" s="94" t="n">
        <v>64.03</v>
      </c>
      <c r="P187" s="94" t="n">
        <v>80.08</v>
      </c>
      <c r="Q187" s="94" t="n">
        <v>63.87</v>
      </c>
      <c r="R187" s="94" t="n">
        <v>52.71</v>
      </c>
      <c r="S187" s="94" t="n">
        <v>32.5</v>
      </c>
      <c r="T187" s="99">
        <f>IF(AND(O187&gt;0,O187&lt;36),1,IF(AND(O187&gt;=36,O187&lt;51),2,IF(AND(O187&gt;=51,O187&lt;71),3,IF(AND(O187&gt;=71,O187&lt;=100),4,))))</f>
        <v/>
      </c>
      <c r="U187" s="99">
        <f>IF(AND(P187&gt;0,P187&lt;41),1,IF(AND(P187&gt;=41,P187&lt;56),2,IF(AND(P187&gt;=56,P187&lt;71),3,IF(AND(P187&gt;=71,P187&lt;=100),4,))))</f>
        <v/>
      </c>
      <c r="V187" s="99">
        <f>IF(AND(Q187&gt;0,Q187&lt;41),1,IF(AND(Q187&gt;=41,Q187&lt;56),2,IF(AND(Q187&gt;=56,Q187&lt;71),3,IF(AND(Q187&gt;=71,Q187&lt;=100),4,))))</f>
        <v/>
      </c>
      <c r="W187" s="99">
        <f>IF(AND(R187&gt;0,R187&lt;36),1,IF(AND(R187&gt;=36,R187&lt;51),2,IF(AND(R187&gt;=51,R187&lt;66),3,IF(AND(R187&gt;=66,R187&lt;=100),4,))))</f>
        <v/>
      </c>
      <c r="X187" s="100">
        <f>IF(AND(S187&gt;0,S187&lt;37),1,IF(AND(S187&gt;=37,S187&lt;58),2,IF(AND(S187&gt;=58,S187&lt;71),3,IF(AND(S187&gt;=71,S187&lt;=100),4,))))</f>
        <v/>
      </c>
      <c r="Y187" s="101">
        <f>IF(SUM(AC187:AG187)=0, "", ROUND(((AC187*3+AD187*3+AE187*3+AF187*3+AG187*1)/13)*5,0))</f>
        <v/>
      </c>
      <c r="Z187" s="99">
        <f>IF(OR($C187="",Y187=""),"",COUNTIFS($C$4:$C$1500,$C187,Y$4:Y$1500,"&gt;"&amp;Y187)+1)</f>
        <v/>
      </c>
      <c r="AA187" s="99">
        <f>IF(OR($C187="",Y187=""),"",IF(AND($C187&gt;=1001,$C187&lt;=1005),COUNTIFS($C$4:$C$1500,"&gt;=1001",$C$4:$C$1500,"&lt;=1005",Y$4:Y$1500,"&gt;"&amp;Y187)+1,IF(AND($C187&gt;=1101,$C187&lt;=1105),COUNTIFS($C$4:$C$1500,"&gt;=1101",$C$4:$C$1500,"&lt;=1105",Y$4:Y$1500,"&gt;"&amp;Y187)+1,IF(AND($C187&gt;=901,$C187&lt;=905),COUNTIFS($C$4:$C$1500,"&gt;=901",$C$4:$C$1500,"&lt;=905",Y$4:Y$1500,"&gt;"&amp;Y187)+1,IF(AND($C187&gt;=801,$C187&lt;=805),COUNTIFS($C$4:$C$1500,"&gt;=801",$C$4:$C$1500,"&lt;=805",Y$4:Y$1500,"&gt;"&amp;Y187)+1,IF(AND($C187&gt;=701,$C187&lt;=705),COUNTIFS($C$4:$C$1500,"&gt;=701",$C$4:$C$1500,"&lt;=705",Y$4:Y$1500,"&gt;"&amp;Y187)+1,IF(AND($C187&gt;=601,$C187&lt;=606),COUNTIFS($C$4:$C$1500,"&gt;=601",$C$4:$C$1500,"&lt;=606",Y$4:Y$1500,"&gt;"&amp;Y187)+1,"")))))))</f>
        <v/>
      </c>
      <c r="AB187" s="99">
        <f>IF(OR($C187="",Y187=""),"",IF(OR(AND($C187&gt;=1001,$C187&lt;=1005),AND($C187&gt;=1101,$C187&lt;=1105)),COUNTIFS($C$4:$C$1500,"&gt;=1001",$C$4:$C$1500,"&lt;=1005",Y$4:Y$1500,"&gt;"&amp;Y187)+COUNTIFS($C$4:$C$1500,"&gt;=1101",$C$4:$C$1500,"&lt;=1105",Y$4:Y$1500,"&gt;"&amp;Y187)+1,""))</f>
        <v/>
      </c>
      <c r="AC187" s="94" t="n">
        <v>65</v>
      </c>
      <c r="AD187" s="94" t="n">
        <v>88.56999999999999</v>
      </c>
      <c r="AE187" s="94" t="n">
        <v>51</v>
      </c>
      <c r="AF187" s="94" t="n">
        <v>77.92</v>
      </c>
      <c r="AG187" s="94" t="n">
        <v>64.17</v>
      </c>
      <c r="AH187" s="99">
        <f>IF(AND(AC187&gt;0,AC187&lt;36),1,IF(AND(AC187&gt;=36,AC187&lt;51),2,IF(AND(AC187&gt;=51,AC187&lt;71),3,IF(AND(AC187&gt;=71,AC187&lt;=100),4,))))</f>
        <v/>
      </c>
      <c r="AI187" s="99">
        <f>IF(AND(AD187&gt;0,AD187&lt;41),1,IF(AND(AD187&gt;=41,AD187&lt;56),2,IF(AND(AD187&gt;=56,AD187&lt;71),3,IF(AND(AD187&gt;=71,AD187&lt;=100),4,))))</f>
        <v/>
      </c>
      <c r="AJ187" s="99">
        <f>IF(AND(AE187&gt;0,AE187&lt;41),1,IF(AND(AE187&gt;=41,AE187&lt;56),2,IF(AND(AE187&gt;=56,AE187&lt;71),3,IF(AND(AE187&gt;=71,AE187&lt;=100),4,))))</f>
        <v/>
      </c>
      <c r="AK187" s="99">
        <f>IF(AND(AF187&gt;0,AF187&lt;36),1,IF(AND(AF187&gt;=36,AF187&lt;51),2,IF(AND(AF187&gt;=51,AF187&lt;66),3,IF(AND(AF187&gt;=66,AF187&lt;=100),4,))))</f>
        <v/>
      </c>
      <c r="AL187" s="100">
        <f>IF(AND(AG187&gt;0,AG187&lt;37),1,IF(AND(AG187&gt;=37,AG187&lt;58),2,IF(AND(AG187&gt;=58,AG187&lt;71),3,IF(AND(AG187&gt;=71,AG187&lt;=100),4,))))</f>
        <v/>
      </c>
      <c r="AM187" s="101">
        <f>IF((Y187&lt;&gt;"")*(K187&lt;&gt;""),Y187-K187,"")</f>
        <v/>
      </c>
      <c r="AN187" s="99">
        <f>IF((Z187&lt;&gt;"")*(L187&lt;&gt;""),Z187-L187,"")</f>
        <v/>
      </c>
      <c r="AO187" s="99">
        <f>IF((AA187&lt;&gt;"")*(M187&lt;&gt;""),AA187-M187,"")</f>
        <v/>
      </c>
      <c r="AP187" s="99">
        <f>IF((AB187&lt;&gt;"")*(N187&lt;&gt;""),AB187-N187,"")</f>
        <v/>
      </c>
      <c r="AQ187" s="94">
        <f>IF((AC187&lt;&gt;"")*(O187&lt;&gt;""),AC187-O187,"")</f>
        <v/>
      </c>
      <c r="AR187" s="94">
        <f>IF((AD187&lt;&gt;"")*(P187&lt;&gt;""),AD187-P187,"")</f>
        <v/>
      </c>
      <c r="AS187" s="94">
        <f>IF((AE187&lt;&gt;"")*(Q187&lt;&gt;""),AE187-Q187,"")</f>
        <v/>
      </c>
      <c r="AT187" s="94">
        <f>IF((AF187&lt;&gt;"")*(R187&lt;&gt;""),AF187-R187,"")</f>
        <v/>
      </c>
      <c r="AU187" s="94">
        <f>IF((AG187&lt;&gt;"")*(S187&lt;&gt;""),AG187-S187,"")</f>
        <v/>
      </c>
      <c r="AV187" s="99">
        <f>IF((AH187&lt;&gt;"")*(T187&lt;&gt;""),AH187-T187,"")</f>
        <v/>
      </c>
      <c r="AW187" s="99">
        <f>IF((AI187&lt;&gt;"")*(U187&lt;&gt;""),AI187-U187,"")</f>
        <v/>
      </c>
      <c r="AX187" s="99">
        <f>IF((AJ187&lt;&gt;"")*(V187&lt;&gt;""),AJ187-V187,"")</f>
        <v/>
      </c>
      <c r="AY187" s="99">
        <f>IF((AK187&lt;&gt;"")*(W187&lt;&gt;""),AK187-W187,"")</f>
        <v/>
      </c>
      <c r="AZ187" s="102">
        <f>IF((AL187&lt;&gt;"")*(X187&lt;&gt;""),AL187-X187,"")</f>
        <v/>
      </c>
      <c r="BA187" s="50">
        <f>IFERROR(__xludf.dummyfunction("AI(""Actúa como un tutor académico y dirígete personalmente al estudiante "" &amp; I187 &amp; "" "" &amp; J187 &amp; "" "" &amp; G187 &amp; "" "" &amp; H187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AM187 &amp; ""'. Diferencias por área: Matemáticas ("" &amp; AQ187 &amp; ""), Ciencias Natura"&amp;"les ("" &amp; AR187 &amp; ""), Sociales ("" &amp; AS187 &amp; ""), Lectura Crítica ("" &amp; AT187 &amp; "") e Inglés ("" &amp; AU187 &amp; ""). Variación en posición: grupo ("" &amp; AN187 &amp; ""), grado ("" &amp; AO187 &amp; "") y media ("" &amp; AP187 &amp; ""). Puntajes Primer Simulacro: Global "" &amp; K187 &amp; "", Mat "" &amp; "&amp;"O4 &amp; "", Cien "" &amp; P187 &amp; "", Soc "" &amp; Q187 &amp; "", Lec "" &amp; R187 &amp; "", Ing "" &amp; S187 &amp; "". Puntajes Segundo Simulacro: Global "" &amp; Y187 &amp; "", Mat "" &amp; AC187 &amp; "", Cien "" &amp; AD187 &amp; "", Soc "" &amp; AE187 &amp; "", Lec "" &amp; AF187 &amp; "", Ing "" &amp; AG187 &amp; "". Escribe un mensaje motivador"&amp;" y breve (máximo 4 líneas)."")
"),"=AI(""Actúa como un tutor académico y dirígete personalmente al estudiante "" &amp; I187 &amp; "" "" &amp; J187 &amp; "" "" &amp; G187 &amp; "" "" &amp; H187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AM187 &amp; ""'. Diferencias por área: Matemáticas ("" &amp; AQ187 &amp; ""), Ciencias Natur"&amp;"ales ("" &amp; AR187 &amp; ""), Sociales ("" &amp; AS187 &amp; ""), Lectura Crítica ("" &amp; AT187 &amp; "") e Inglés ("" &amp; AU187 &amp; ""). Variación en posición: grupo ("" &amp; AN187 &amp; ""), grado ("" &amp; AO187 &amp; "") y media ("" &amp; AP187 &amp; ""). Puntajes Primer Simulacro: Global "" &amp; K187 &amp; "", Mat "" &amp;"&amp;" O187 &amp; "", Cien "" &amp; P187 &amp; "", Soc "" &amp; Q187 &amp; "", Lec "" &amp; R187 &amp; "", Ing "" &amp; S187 &amp; "". Puntajes Segundo Simulacro: Global "" &amp; Y187 &amp; "", Mat "" &amp; AC187 &amp; "", Cien "" &amp; AD187 &amp; "", Soc "" &amp; AE187 &amp; "", Lec "" &amp; AF187 &amp; "", Ing "" &amp; AG187 &amp; "". Escribe un mensaje motivado"&amp;"r y breve (máximo 4 líneas)."")
")</f>
        <v/>
      </c>
    </row>
    <row r="188" ht="15.75" customHeight="1" s="42">
      <c r="A188" s="93" t="n"/>
      <c r="B188" s="94" t="inlineStr">
        <is>
          <t>Bachillerato</t>
        </is>
      </c>
      <c r="C188" s="94" t="n">
        <v>605</v>
      </c>
      <c r="D188" s="94" t="n"/>
      <c r="E188" s="95" t="n"/>
      <c r="F188" s="96">
        <f>TRIM(G188&amp;" "&amp;H188&amp;" "&amp;I188&amp;" "&amp;J188)</f>
        <v/>
      </c>
      <c r="G188" s="94" t="inlineStr">
        <is>
          <t>Zapata</t>
        </is>
      </c>
      <c r="H188" s="94" t="inlineStr">
        <is>
          <t>Guisao</t>
        </is>
      </c>
      <c r="I188" s="94" t="inlineStr">
        <is>
          <t>María</t>
        </is>
      </c>
      <c r="J188" s="97" t="inlineStr">
        <is>
          <t>José</t>
        </is>
      </c>
      <c r="K188" s="98">
        <f>IF(SUM(O188:S188)=0, "", ROUND(((O188*3+P188*3+Q188*3+R188*3+S188*1)/13)*5,0))</f>
        <v/>
      </c>
      <c r="L188" s="99">
        <f>IF(OR($C188="",K188=""),"",COUNTIFS($C$4:$C$1500,$C188,K$4:K$1500,"&gt;"&amp;K188)+1)</f>
        <v/>
      </c>
      <c r="M188" s="99">
        <f>IF(OR($C188="",K188=""),"",IF(AND($C188&gt;=1001,$C188&lt;=1005),COUNTIFS($C$4:$C$1500,"&gt;=1001",$C$4:$C$1500,"&lt;=1005",K$4:K$1500,"&gt;"&amp;K188)+1,IF(AND($C188&gt;=1101,$C188&lt;=1105),COUNTIFS($C$4:$C$1500,"&gt;=1101",$C$4:$C$1500,"&lt;=1105",K$4:K$1500,"&gt;"&amp;K188)+1,IF(AND($C188&gt;=901,$C188&lt;=905),COUNTIFS($C$4:$C$1500,"&gt;=901",$C$4:$C$1500,"&lt;=905",K$4:K$1500,"&gt;"&amp;K188)+1,IF(AND($C188&gt;=801,$C188&lt;=805),COUNTIFS($C$4:$C$1500,"&gt;=801",$C$4:$C$1500,"&lt;=805",K$4:K$1500,"&gt;"&amp;K188)+1,IF(AND($C188&gt;=701,$C188&lt;=705),COUNTIFS($C$4:$C$1500,"&gt;=701",$C$4:$C$1500,"&lt;=705",K$4:K$1500,"&gt;"&amp;K188)+1,IF(AND($C188&gt;=601,$C188&lt;=606),COUNTIFS($C$4:$C$1500,"&gt;=601",$C$4:$C$1500,"&lt;=606",K$4:K$1500,"&gt;"&amp;K188)+1,"")))))))</f>
        <v/>
      </c>
      <c r="N188" s="99">
        <f>IF(OR($C188="",K188=""),"",IF(OR(AND($C188&gt;=1001,$C188&lt;=1005),AND($C188&gt;=1101,$C188&lt;=1105)),COUNTIFS($C$4:$C$1500,"&gt;=1001",$C$4:$C$1500,"&lt;=1005",K$4:K$1500,"&gt;"&amp;K188)+COUNTIFS($C$4:$C$1500,"&gt;=1101",$C$4:$C$1500,"&lt;=1105",K$4:K$1500,"&gt;"&amp;K188)+1,""))</f>
        <v/>
      </c>
      <c r="O188" s="94" t="n">
        <v>26.22</v>
      </c>
      <c r="P188" s="94" t="n">
        <v>60.03</v>
      </c>
      <c r="Q188" s="94" t="n">
        <v>59.66</v>
      </c>
      <c r="R188" s="94" t="n">
        <v>38.33</v>
      </c>
      <c r="S188" s="94" t="n">
        <v>48.75</v>
      </c>
      <c r="T188" s="99">
        <f>IF(AND(O188&gt;0,O188&lt;36),1,IF(AND(O188&gt;=36,O188&lt;51),2,IF(AND(O188&gt;=51,O188&lt;71),3,IF(AND(O188&gt;=71,O188&lt;=100),4,))))</f>
        <v/>
      </c>
      <c r="U188" s="99">
        <f>IF(AND(P188&gt;0,P188&lt;41),1,IF(AND(P188&gt;=41,P188&lt;56),2,IF(AND(P188&gt;=56,P188&lt;71),3,IF(AND(P188&gt;=71,P188&lt;=100),4,))))</f>
        <v/>
      </c>
      <c r="V188" s="99">
        <f>IF(AND(Q188&gt;0,Q188&lt;41),1,IF(AND(Q188&gt;=41,Q188&lt;56),2,IF(AND(Q188&gt;=56,Q188&lt;71),3,IF(AND(Q188&gt;=71,Q188&lt;=100),4,))))</f>
        <v/>
      </c>
      <c r="W188" s="99">
        <f>IF(AND(R188&gt;0,R188&lt;36),1,IF(AND(R188&gt;=36,R188&lt;51),2,IF(AND(R188&gt;=51,R188&lt;66),3,IF(AND(R188&gt;=66,R188&lt;=100),4,))))</f>
        <v/>
      </c>
      <c r="X188" s="100">
        <f>IF(AND(S188&gt;0,S188&lt;37),1,IF(AND(S188&gt;=37,S188&lt;58),2,IF(AND(S188&gt;=58,S188&lt;71),3,IF(AND(S188&gt;=71,S188&lt;=100),4,))))</f>
        <v/>
      </c>
      <c r="Y188" s="101">
        <f>IF(SUM(AC188:AG188)=0, "", ROUND(((AC188*3+AD188*3+AE188*3+AF188*3+AG188*1)/13)*5,0))</f>
        <v/>
      </c>
      <c r="Z188" s="99">
        <f>IF(OR($C188="",Y188=""),"",COUNTIFS($C$4:$C$1500,$C188,Y$4:Y$1500,"&gt;"&amp;Y188)+1)</f>
        <v/>
      </c>
      <c r="AA188" s="99">
        <f>IF(OR($C188="",Y188=""),"",IF(AND($C188&gt;=1001,$C188&lt;=1005),COUNTIFS($C$4:$C$1500,"&gt;=1001",$C$4:$C$1500,"&lt;=1005",Y$4:Y$1500,"&gt;"&amp;Y188)+1,IF(AND($C188&gt;=1101,$C188&lt;=1105),COUNTIFS($C$4:$C$1500,"&gt;=1101",$C$4:$C$1500,"&lt;=1105",Y$4:Y$1500,"&gt;"&amp;Y188)+1,IF(AND($C188&gt;=901,$C188&lt;=905),COUNTIFS($C$4:$C$1500,"&gt;=901",$C$4:$C$1500,"&lt;=905",Y$4:Y$1500,"&gt;"&amp;Y188)+1,IF(AND($C188&gt;=801,$C188&lt;=805),COUNTIFS($C$4:$C$1500,"&gt;=801",$C$4:$C$1500,"&lt;=805",Y$4:Y$1500,"&gt;"&amp;Y188)+1,IF(AND($C188&gt;=701,$C188&lt;=705),COUNTIFS($C$4:$C$1500,"&gt;=701",$C$4:$C$1500,"&lt;=705",Y$4:Y$1500,"&gt;"&amp;Y188)+1,IF(AND($C188&gt;=601,$C188&lt;=606),COUNTIFS($C$4:$C$1500,"&gt;=601",$C$4:$C$1500,"&lt;=606",Y$4:Y$1500,"&gt;"&amp;Y188)+1,"")))))))</f>
        <v/>
      </c>
      <c r="AB188" s="99">
        <f>IF(OR($C188="",Y188=""),"",IF(OR(AND($C188&gt;=1001,$C188&lt;=1005),AND($C188&gt;=1101,$C188&lt;=1105)),COUNTIFS($C$4:$C$1500,"&gt;=1001",$C$4:$C$1500,"&lt;=1005",Y$4:Y$1500,"&gt;"&amp;Y188)+COUNTIFS($C$4:$C$1500,"&gt;=1101",$C$4:$C$1500,"&lt;=1105",Y$4:Y$1500,"&gt;"&amp;Y188)+1,""))</f>
        <v/>
      </c>
      <c r="AC188" s="94" t="n">
        <v>55</v>
      </c>
      <c r="AD188" s="94" t="n">
        <v>80</v>
      </c>
      <c r="AE188" s="94" t="n">
        <v>67.75</v>
      </c>
      <c r="AF188" s="94" t="n">
        <v>59.58</v>
      </c>
      <c r="AG188" s="94" t="n">
        <v>55</v>
      </c>
      <c r="AH188" s="99">
        <f>IF(AND(AC188&gt;0,AC188&lt;36),1,IF(AND(AC188&gt;=36,AC188&lt;51),2,IF(AND(AC188&gt;=51,AC188&lt;71),3,IF(AND(AC188&gt;=71,AC188&lt;=100),4,))))</f>
        <v/>
      </c>
      <c r="AI188" s="99">
        <f>IF(AND(AD188&gt;0,AD188&lt;41),1,IF(AND(AD188&gt;=41,AD188&lt;56),2,IF(AND(AD188&gt;=56,AD188&lt;71),3,IF(AND(AD188&gt;=71,AD188&lt;=100),4,))))</f>
        <v/>
      </c>
      <c r="AJ188" s="99">
        <f>IF(AND(AE188&gt;0,AE188&lt;41),1,IF(AND(AE188&gt;=41,AE188&lt;56),2,IF(AND(AE188&gt;=56,AE188&lt;71),3,IF(AND(AE188&gt;=71,AE188&lt;=100),4,))))</f>
        <v/>
      </c>
      <c r="AK188" s="99">
        <f>IF(AND(AF188&gt;0,AF188&lt;36),1,IF(AND(AF188&gt;=36,AF188&lt;51),2,IF(AND(AF188&gt;=51,AF188&lt;66),3,IF(AND(AF188&gt;=66,AF188&lt;=100),4,))))</f>
        <v/>
      </c>
      <c r="AL188" s="100">
        <f>IF(AND(AG188&gt;0,AG188&lt;37),1,IF(AND(AG188&gt;=37,AG188&lt;58),2,IF(AND(AG188&gt;=58,AG188&lt;71),3,IF(AND(AG188&gt;=71,AG188&lt;=100),4,))))</f>
        <v/>
      </c>
      <c r="AM188" s="101">
        <f>IF((Y188&lt;&gt;"")*(K188&lt;&gt;""),Y188-K188,"")</f>
        <v/>
      </c>
      <c r="AN188" s="99">
        <f>IF((Z188&lt;&gt;"")*(L188&lt;&gt;""),Z188-L188,"")</f>
        <v/>
      </c>
      <c r="AO188" s="99">
        <f>IF((AA188&lt;&gt;"")*(M188&lt;&gt;""),AA188-M188,"")</f>
        <v/>
      </c>
      <c r="AP188" s="99">
        <f>IF((AB188&lt;&gt;"")*(N188&lt;&gt;""),AB188-N188,"")</f>
        <v/>
      </c>
      <c r="AQ188" s="94">
        <f>IF((AC188&lt;&gt;"")*(O188&lt;&gt;""),AC188-O188,"")</f>
        <v/>
      </c>
      <c r="AR188" s="94">
        <f>IF((AD188&lt;&gt;"")*(P188&lt;&gt;""),AD188-P188,"")</f>
        <v/>
      </c>
      <c r="AS188" s="94">
        <f>IF((AE188&lt;&gt;"")*(Q188&lt;&gt;""),AE188-Q188,"")</f>
        <v/>
      </c>
      <c r="AT188" s="94">
        <f>IF((AF188&lt;&gt;"")*(R188&lt;&gt;""),AF188-R188,"")</f>
        <v/>
      </c>
      <c r="AU188" s="94">
        <f>IF((AG188&lt;&gt;"")*(S188&lt;&gt;""),AG188-S188,"")</f>
        <v/>
      </c>
      <c r="AV188" s="99">
        <f>IF((AH188&lt;&gt;"")*(T188&lt;&gt;""),AH188-T188,"")</f>
        <v/>
      </c>
      <c r="AW188" s="99">
        <f>IF((AI188&lt;&gt;"")*(U188&lt;&gt;""),AI188-U188,"")</f>
        <v/>
      </c>
      <c r="AX188" s="99">
        <f>IF((AJ188&lt;&gt;"")*(V188&lt;&gt;""),AJ188-V188,"")</f>
        <v/>
      </c>
      <c r="AY188" s="99">
        <f>IF((AK188&lt;&gt;"")*(W188&lt;&gt;""),AK188-W188,"")</f>
        <v/>
      </c>
      <c r="AZ188" s="102">
        <f>IF((AL188&lt;&gt;"")*(X188&lt;&gt;""),AL188-X188,"")</f>
        <v/>
      </c>
      <c r="BA188" s="50">
        <f>IFERROR(__xludf.dummyfunction("AI(""Actúa como un tutor académico y dirígete personalmente al estudiante "" &amp; I188 &amp; "" "" &amp; J188 &amp; "" "" &amp; G188 &amp; "" "" &amp; H188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AM188 &amp; ""'. Diferencias por área: Matemáticas ("" &amp; AQ188 &amp; ""), Ciencias Natura"&amp;"les ("" &amp; AR188 &amp; ""), Sociales ("" &amp; AS188 &amp; ""), Lectura Crítica ("" &amp; AT188 &amp; "") e Inglés ("" &amp; AU188 &amp; ""). Variación en posición: grupo ("" &amp; AN188 &amp; ""), grado ("" &amp; AO188 &amp; "") y media ("" &amp; AP188 &amp; ""). Puntajes Primer Simulacro: Global "" &amp; K188 &amp; "", Mat "" &amp; "&amp;"O4 &amp; "", Cien "" &amp; P188 &amp; "", Soc "" &amp; Q188 &amp; "", Lec "" &amp; R188 &amp; "", Ing "" &amp; S188 &amp; "". Puntajes Segundo Simulacro: Global "" &amp; Y188 &amp; "", Mat "" &amp; AC188 &amp; "", Cien "" &amp; AD188 &amp; "", Soc "" &amp; AE188 &amp; "", Lec "" &amp; AF188 &amp; "", Ing "" &amp; AG188 &amp; "". Escribe un mensaje motivador"&amp;" y breve (máximo 4 líneas)."")
"),"=AI(""Actúa como un tutor académico y dirígete personalmente al estudiante "" &amp; I188 &amp; "" "" &amp; J188 &amp; "" "" &amp; G188 &amp; "" "" &amp; H188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AM188 &amp; ""'. Diferencias por área: Matemáticas ("" &amp; AQ188 &amp; ""), Ciencias Natur"&amp;"ales ("" &amp; AR188 &amp; ""), Sociales ("" &amp; AS188 &amp; ""), Lectura Crítica ("" &amp; AT188 &amp; "") e Inglés ("" &amp; AU188 &amp; ""). Variación en posición: grupo ("" &amp; AN188 &amp; ""), grado ("" &amp; AO188 &amp; "") y media ("" &amp; AP188 &amp; ""). Puntajes Primer Simulacro: Global "" &amp; K188 &amp; "", Mat "" &amp;"&amp;" O188 &amp; "", Cien "" &amp; P188 &amp; "", Soc "" &amp; Q188 &amp; "", Lec "" &amp; R188 &amp; "", Ing "" &amp; S188 &amp; "". Puntajes Segundo Simulacro: Global "" &amp; Y188 &amp; "", Mat "" &amp; AC188 &amp; "", Cien "" &amp; AD188 &amp; "", Soc "" &amp; AE188 &amp; "", Lec "" &amp; AF188 &amp; "", Ing "" &amp; AG188 &amp; "". Escribe un mensaje motivado"&amp;"r y breve (máximo 4 líneas)."")
")</f>
        <v/>
      </c>
    </row>
    <row r="189" ht="15.75" customHeight="1" s="42">
      <c r="A189" s="93" t="n"/>
      <c r="B189" s="94" t="inlineStr">
        <is>
          <t>Bachillerato</t>
        </is>
      </c>
      <c r="C189" s="94" t="n">
        <v>605</v>
      </c>
      <c r="D189" s="94" t="n"/>
      <c r="E189" s="95" t="n"/>
      <c r="F189" s="96">
        <f>TRIM(G189&amp;" "&amp;H189&amp;" "&amp;I189&amp;" "&amp;J189)</f>
        <v/>
      </c>
      <c r="G189" s="94" t="inlineStr">
        <is>
          <t>Zapata</t>
        </is>
      </c>
      <c r="H189" s="94" t="inlineStr">
        <is>
          <t>Quintero</t>
        </is>
      </c>
      <c r="I189" s="94" t="inlineStr">
        <is>
          <t>Samantha</t>
        </is>
      </c>
      <c r="J189" s="97" t="n"/>
      <c r="K189" s="98">
        <f>IF(SUM(O189:S189)=0, "", ROUND(((O189*3+P189*3+Q189*3+R189*3+S189*1)/13)*5,0))</f>
        <v/>
      </c>
      <c r="L189" s="99">
        <f>IF(OR($C189="",K189=""),"",COUNTIFS($C$4:$C$1500,$C189,K$4:K$1500,"&gt;"&amp;K189)+1)</f>
        <v/>
      </c>
      <c r="M189" s="99">
        <f>IF(OR($C189="",K189=""),"",IF(AND($C189&gt;=1001,$C189&lt;=1005),COUNTIFS($C$4:$C$1500,"&gt;=1001",$C$4:$C$1500,"&lt;=1005",K$4:K$1500,"&gt;"&amp;K189)+1,IF(AND($C189&gt;=1101,$C189&lt;=1105),COUNTIFS($C$4:$C$1500,"&gt;=1101",$C$4:$C$1500,"&lt;=1105",K$4:K$1500,"&gt;"&amp;K189)+1,IF(AND($C189&gt;=901,$C189&lt;=905),COUNTIFS($C$4:$C$1500,"&gt;=901",$C$4:$C$1500,"&lt;=905",K$4:K$1500,"&gt;"&amp;K189)+1,IF(AND($C189&gt;=801,$C189&lt;=805),COUNTIFS($C$4:$C$1500,"&gt;=801",$C$4:$C$1500,"&lt;=805",K$4:K$1500,"&gt;"&amp;K189)+1,IF(AND($C189&gt;=701,$C189&lt;=705),COUNTIFS($C$4:$C$1500,"&gt;=701",$C$4:$C$1500,"&lt;=705",K$4:K$1500,"&gt;"&amp;K189)+1,IF(AND($C189&gt;=601,$C189&lt;=606),COUNTIFS($C$4:$C$1500,"&gt;=601",$C$4:$C$1500,"&lt;=606",K$4:K$1500,"&gt;"&amp;K189)+1,"")))))))</f>
        <v/>
      </c>
      <c r="N189" s="99">
        <f>IF(OR($C189="",K189=""),"",IF(OR(AND($C189&gt;=1001,$C189&lt;=1005),AND($C189&gt;=1101,$C189&lt;=1105)),COUNTIFS($C$4:$C$1500,"&gt;=1001",$C$4:$C$1500,"&lt;=1005",K$4:K$1500,"&gt;"&amp;K189)+COUNTIFS($C$4:$C$1500,"&gt;=1101",$C$4:$C$1500,"&lt;=1105",K$4:K$1500,"&gt;"&amp;K189)+1,""))</f>
        <v/>
      </c>
      <c r="O189" s="94" t="n">
        <v>41.85</v>
      </c>
      <c r="P189" s="94" t="n">
        <v>63.97</v>
      </c>
      <c r="Q189" s="94" t="n">
        <v>75.20999999999999</v>
      </c>
      <c r="R189" s="94" t="n">
        <v>57.5</v>
      </c>
      <c r="S189" s="94" t="n">
        <v>37.92</v>
      </c>
      <c r="T189" s="99">
        <f>IF(AND(O189&gt;0,O189&lt;36),1,IF(AND(O189&gt;=36,O189&lt;51),2,IF(AND(O189&gt;=51,O189&lt;71),3,IF(AND(O189&gt;=71,O189&lt;=100),4,))))</f>
        <v/>
      </c>
      <c r="U189" s="99">
        <f>IF(AND(P189&gt;0,P189&lt;41),1,IF(AND(P189&gt;=41,P189&lt;56),2,IF(AND(P189&gt;=56,P189&lt;71),3,IF(AND(P189&gt;=71,P189&lt;=100),4,))))</f>
        <v/>
      </c>
      <c r="V189" s="99">
        <f>IF(AND(Q189&gt;0,Q189&lt;41),1,IF(AND(Q189&gt;=41,Q189&lt;56),2,IF(AND(Q189&gt;=56,Q189&lt;71),3,IF(AND(Q189&gt;=71,Q189&lt;=100),4,))))</f>
        <v/>
      </c>
      <c r="W189" s="99">
        <f>IF(AND(R189&gt;0,R189&lt;36),1,IF(AND(R189&gt;=36,R189&lt;51),2,IF(AND(R189&gt;=51,R189&lt;66),3,IF(AND(R189&gt;=66,R189&lt;=100),4,))))</f>
        <v/>
      </c>
      <c r="X189" s="100">
        <f>IF(AND(S189&gt;0,S189&lt;37),1,IF(AND(S189&gt;=37,S189&lt;58),2,IF(AND(S189&gt;=58,S189&lt;71),3,IF(AND(S189&gt;=71,S189&lt;=100),4,))))</f>
        <v/>
      </c>
      <c r="Y189" s="101">
        <f>IF(SUM(AC189:AG189)=0, "", ROUND(((AC189*3+AD189*3+AE189*3+AF189*3+AG189*1)/13)*5,0))</f>
        <v/>
      </c>
      <c r="Z189" s="99">
        <f>IF(OR($C189="",Y189=""),"",COUNTIFS($C$4:$C$1500,$C189,Y$4:Y$1500,"&gt;"&amp;Y189)+1)</f>
        <v/>
      </c>
      <c r="AA189" s="99">
        <f>IF(OR($C189="",Y189=""),"",IF(AND($C189&gt;=1001,$C189&lt;=1005),COUNTIFS($C$4:$C$1500,"&gt;=1001",$C$4:$C$1500,"&lt;=1005",Y$4:Y$1500,"&gt;"&amp;Y189)+1,IF(AND($C189&gt;=1101,$C189&lt;=1105),COUNTIFS($C$4:$C$1500,"&gt;=1101",$C$4:$C$1500,"&lt;=1105",Y$4:Y$1500,"&gt;"&amp;Y189)+1,IF(AND($C189&gt;=901,$C189&lt;=905),COUNTIFS($C$4:$C$1500,"&gt;=901",$C$4:$C$1500,"&lt;=905",Y$4:Y$1500,"&gt;"&amp;Y189)+1,IF(AND($C189&gt;=801,$C189&lt;=805),COUNTIFS($C$4:$C$1500,"&gt;=801",$C$4:$C$1500,"&lt;=805",Y$4:Y$1500,"&gt;"&amp;Y189)+1,IF(AND($C189&gt;=701,$C189&lt;=705),COUNTIFS($C$4:$C$1500,"&gt;=701",$C$4:$C$1500,"&lt;=705",Y$4:Y$1500,"&gt;"&amp;Y189)+1,IF(AND($C189&gt;=601,$C189&lt;=606),COUNTIFS($C$4:$C$1500,"&gt;=601",$C$4:$C$1500,"&lt;=606",Y$4:Y$1500,"&gt;"&amp;Y189)+1,"")))))))</f>
        <v/>
      </c>
      <c r="AB189" s="99">
        <f>IF(OR($C189="",Y189=""),"",IF(OR(AND($C189&gt;=1001,$C189&lt;=1005),AND($C189&gt;=1101,$C189&lt;=1105)),COUNTIFS($C$4:$C$1500,"&gt;=1001",$C$4:$C$1500,"&lt;=1005",Y$4:Y$1500,"&gt;"&amp;Y189)+COUNTIFS($C$4:$C$1500,"&gt;=1101",$C$4:$C$1500,"&lt;=1105",Y$4:Y$1500,"&gt;"&amp;Y189)+1,""))</f>
        <v/>
      </c>
      <c r="AC189" s="94" t="n">
        <v>80</v>
      </c>
      <c r="AD189" s="94" t="n">
        <v>68.75</v>
      </c>
      <c r="AE189" s="94" t="n">
        <v>49.75</v>
      </c>
      <c r="AF189" s="94" t="n">
        <v>77.92</v>
      </c>
      <c r="AG189" s="94" t="n">
        <v>64.17</v>
      </c>
      <c r="AH189" s="99">
        <f>IF(AND(AC189&gt;0,AC189&lt;36),1,IF(AND(AC189&gt;=36,AC189&lt;51),2,IF(AND(AC189&gt;=51,AC189&lt;71),3,IF(AND(AC189&gt;=71,AC189&lt;=100),4,))))</f>
        <v/>
      </c>
      <c r="AI189" s="99">
        <f>IF(AND(AD189&gt;0,AD189&lt;41),1,IF(AND(AD189&gt;=41,AD189&lt;56),2,IF(AND(AD189&gt;=56,AD189&lt;71),3,IF(AND(AD189&gt;=71,AD189&lt;=100),4,))))</f>
        <v/>
      </c>
      <c r="AJ189" s="99">
        <f>IF(AND(AE189&gt;0,AE189&lt;41),1,IF(AND(AE189&gt;=41,AE189&lt;56),2,IF(AND(AE189&gt;=56,AE189&lt;71),3,IF(AND(AE189&gt;=71,AE189&lt;=100),4,))))</f>
        <v/>
      </c>
      <c r="AK189" s="99">
        <f>IF(AND(AF189&gt;0,AF189&lt;36),1,IF(AND(AF189&gt;=36,AF189&lt;51),2,IF(AND(AF189&gt;=51,AF189&lt;66),3,IF(AND(AF189&gt;=66,AF189&lt;=100),4,))))</f>
        <v/>
      </c>
      <c r="AL189" s="100">
        <f>IF(AND(AG189&gt;0,AG189&lt;37),1,IF(AND(AG189&gt;=37,AG189&lt;58),2,IF(AND(AG189&gt;=58,AG189&lt;71),3,IF(AND(AG189&gt;=71,AG189&lt;=100),4,))))</f>
        <v/>
      </c>
      <c r="AM189" s="101">
        <f>IF((Y189&lt;&gt;"")*(K189&lt;&gt;""),Y189-K189,"")</f>
        <v/>
      </c>
      <c r="AN189" s="99">
        <f>IF((Z189&lt;&gt;"")*(L189&lt;&gt;""),Z189-L189,"")</f>
        <v/>
      </c>
      <c r="AO189" s="99">
        <f>IF((AA189&lt;&gt;"")*(M189&lt;&gt;""),AA189-M189,"")</f>
        <v/>
      </c>
      <c r="AP189" s="99">
        <f>IF((AB189&lt;&gt;"")*(N189&lt;&gt;""),AB189-N189,"")</f>
        <v/>
      </c>
      <c r="AQ189" s="94">
        <f>IF((AC189&lt;&gt;"")*(O189&lt;&gt;""),AC189-O189,"")</f>
        <v/>
      </c>
      <c r="AR189" s="94">
        <f>IF((AD189&lt;&gt;"")*(P189&lt;&gt;""),AD189-P189,"")</f>
        <v/>
      </c>
      <c r="AS189" s="94">
        <f>IF((AE189&lt;&gt;"")*(Q189&lt;&gt;""),AE189-Q189,"")</f>
        <v/>
      </c>
      <c r="AT189" s="94">
        <f>IF((AF189&lt;&gt;"")*(R189&lt;&gt;""),AF189-R189,"")</f>
        <v/>
      </c>
      <c r="AU189" s="94">
        <f>IF((AG189&lt;&gt;"")*(S189&lt;&gt;""),AG189-S189,"")</f>
        <v/>
      </c>
      <c r="AV189" s="99">
        <f>IF((AH189&lt;&gt;"")*(T189&lt;&gt;""),AH189-T189,"")</f>
        <v/>
      </c>
      <c r="AW189" s="99">
        <f>IF((AI189&lt;&gt;"")*(U189&lt;&gt;""),AI189-U189,"")</f>
        <v/>
      </c>
      <c r="AX189" s="99">
        <f>IF((AJ189&lt;&gt;"")*(V189&lt;&gt;""),AJ189-V189,"")</f>
        <v/>
      </c>
      <c r="AY189" s="99">
        <f>IF((AK189&lt;&gt;"")*(W189&lt;&gt;""),AK189-W189,"")</f>
        <v/>
      </c>
      <c r="AZ189" s="102">
        <f>IF((AL189&lt;&gt;"")*(X189&lt;&gt;""),AL189-X189,"")</f>
        <v/>
      </c>
      <c r="BA189" s="50">
        <f>IFERROR(__xludf.dummyfunction("AI(""Actúa como un tutor académico y dirígete personalmente al estudiante "" &amp; I189 &amp; "" "" &amp; J189 &amp; "" "" &amp; G189 &amp; "" "" &amp; H189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AM189 &amp; ""'. Diferencias por área: Matemáticas ("" &amp; AQ189 &amp; ""), Ciencias Natura"&amp;"les ("" &amp; AR189 &amp; ""), Sociales ("" &amp; AS189 &amp; ""), Lectura Crítica ("" &amp; AT189 &amp; "") e Inglés ("" &amp; AU189 &amp; ""). Variación en posición: grupo ("" &amp; AN189 &amp; ""), grado ("" &amp; AO189 &amp; "") y media ("" &amp; AP189 &amp; ""). Puntajes Primer Simulacro: Global "" &amp; K189 &amp; "", Mat "" &amp; "&amp;"O4 &amp; "", Cien "" &amp; P189 &amp; "", Soc "" &amp; Q189 &amp; "", Lec "" &amp; R189 &amp; "", Ing "" &amp; S189 &amp; "". Puntajes Segundo Simulacro: Global "" &amp; Y189 &amp; "", Mat "" &amp; AC189 &amp; "", Cien "" &amp; AD189 &amp; "", Soc "" &amp; AE189 &amp; "", Lec "" &amp; AF189 &amp; "", Ing "" &amp; AG189 &amp; "". Escribe un mensaje motivador"&amp;" y breve (máximo 4 líneas)."")
"),"=AI(""Actúa como un tutor académico y dirígete personalmente al estudiante "" &amp; I189 &amp; "" "" &amp; J189 &amp; "" "" &amp; G189 &amp; "" "" &amp; H189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AM189 &amp; ""'. Diferencias por área: Matemáticas ("" &amp; AQ189 &amp; ""), Ciencias Natur"&amp;"ales ("" &amp; AR189 &amp; ""), Sociales ("" &amp; AS189 &amp; ""), Lectura Crítica ("" &amp; AT189 &amp; "") e Inglés ("" &amp; AU189 &amp; ""). Variación en posición: grupo ("" &amp; AN189 &amp; ""), grado ("" &amp; AO189 &amp; "") y media ("" &amp; AP189 &amp; ""). Puntajes Primer Simulacro: Global "" &amp; K189 &amp; "", Mat "" &amp;"&amp;" O189 &amp; "", Cien "" &amp; P189 &amp; "", Soc "" &amp; Q189 &amp; "", Lec "" &amp; R189 &amp; "", Ing "" &amp; S189 &amp; "". Puntajes Segundo Simulacro: Global "" &amp; Y189 &amp; "", Mat "" &amp; AC189 &amp; "", Cien "" &amp; AD189 &amp; "", Soc "" &amp; AE189 &amp; "", Lec "" &amp; AF189 &amp; "", Ing "" &amp; AG189 &amp; "". Escribe un mensaje motivado"&amp;"r y breve (máximo 4 líneas)."")
")</f>
        <v/>
      </c>
    </row>
    <row r="190" ht="15.75" customHeight="1" s="42">
      <c r="A190" s="93" t="n"/>
      <c r="B190" s="94" t="inlineStr">
        <is>
          <t>Bachillerato</t>
        </is>
      </c>
      <c r="C190" s="94" t="n">
        <v>701</v>
      </c>
      <c r="D190" s="94" t="n"/>
      <c r="E190" s="95" t="n"/>
      <c r="F190" s="96">
        <f>TRIM(G190&amp;" "&amp;H190&amp;" "&amp;I190&amp;" "&amp;J190)</f>
        <v/>
      </c>
      <c r="G190" s="94" t="inlineStr">
        <is>
          <t>Acevedo</t>
        </is>
      </c>
      <c r="H190" s="94" t="inlineStr">
        <is>
          <t>Hincapié</t>
        </is>
      </c>
      <c r="I190" s="94" t="inlineStr">
        <is>
          <t>Daniel</t>
        </is>
      </c>
      <c r="J190" s="97" t="inlineStr">
        <is>
          <t>David</t>
        </is>
      </c>
      <c r="K190" s="98">
        <f>IF(SUM(O190:S190)=0, "", ROUND(((O190*3+P190*3+Q190*3+R190*3+S190*1)/13)*5,0))</f>
        <v/>
      </c>
      <c r="L190" s="99">
        <f>IF(OR($C190="",K190=""),"",COUNTIFS($C$4:$C$1500,$C190,K$4:K$1500,"&gt;"&amp;K190)+1)</f>
        <v/>
      </c>
      <c r="M190" s="99">
        <f>IF(OR($C190="",K190=""),"",IF(AND($C190&gt;=1001,$C190&lt;=1005),COUNTIFS($C$4:$C$1500,"&gt;=1001",$C$4:$C$1500,"&lt;=1005",K$4:K$1500,"&gt;"&amp;K190)+1,IF(AND($C190&gt;=1101,$C190&lt;=1105),COUNTIFS($C$4:$C$1500,"&gt;=1101",$C$4:$C$1500,"&lt;=1105",K$4:K$1500,"&gt;"&amp;K190)+1,IF(AND($C190&gt;=901,$C190&lt;=905),COUNTIFS($C$4:$C$1500,"&gt;=901",$C$4:$C$1500,"&lt;=905",K$4:K$1500,"&gt;"&amp;K190)+1,IF(AND($C190&gt;=801,$C190&lt;=805),COUNTIFS($C$4:$C$1500,"&gt;=801",$C$4:$C$1500,"&lt;=805",K$4:K$1500,"&gt;"&amp;K190)+1,IF(AND($C190&gt;=701,$C190&lt;=705),COUNTIFS($C$4:$C$1500,"&gt;=701",$C$4:$C$1500,"&lt;=705",K$4:K$1500,"&gt;"&amp;K190)+1,IF(AND($C190&gt;=601,$C190&lt;=606),COUNTIFS($C$4:$C$1500,"&gt;=601",$C$4:$C$1500,"&lt;=606",K$4:K$1500,"&gt;"&amp;K190)+1,"")))))))</f>
        <v/>
      </c>
      <c r="N190" s="99">
        <f>IF(OR($C190="",K190=""),"",IF(OR(AND($C190&gt;=1001,$C190&lt;=1005),AND($C190&gt;=1101,$C190&lt;=1105)),COUNTIFS($C$4:$C$1500,"&gt;=1001",$C$4:$C$1500,"&lt;=1005",K$4:K$1500,"&gt;"&amp;K190)+COUNTIFS($C$4:$C$1500,"&gt;=1101",$C$4:$C$1500,"&lt;=1105",K$4:K$1500,"&gt;"&amp;K190)+1,""))</f>
        <v/>
      </c>
      <c r="O190" s="94" t="n">
        <v>52.38</v>
      </c>
      <c r="P190" s="94" t="n">
        <v>78.31</v>
      </c>
      <c r="Q190" s="94" t="n">
        <v>58.99</v>
      </c>
      <c r="R190" s="94" t="n">
        <v>70.83</v>
      </c>
      <c r="S190" s="94" t="n">
        <v>73.33</v>
      </c>
      <c r="T190" s="99">
        <f>IF(AND(O190&gt;0,O190&lt;36),1,IF(AND(O190&gt;=36,O190&lt;51),2,IF(AND(O190&gt;=51,O190&lt;71),3,IF(AND(O190&gt;=71,O190&lt;=100),4,))))</f>
        <v/>
      </c>
      <c r="U190" s="99">
        <f>IF(AND(P190&gt;0,P190&lt;41),1,IF(AND(P190&gt;=41,P190&lt;56),2,IF(AND(P190&gt;=56,P190&lt;71),3,IF(AND(P190&gt;=71,P190&lt;=100),4,))))</f>
        <v/>
      </c>
      <c r="V190" s="99">
        <f>IF(AND(Q190&gt;0,Q190&lt;41),1,IF(AND(Q190&gt;=41,Q190&lt;56),2,IF(AND(Q190&gt;=56,Q190&lt;71),3,IF(AND(Q190&gt;=71,Q190&lt;=100),4,))))</f>
        <v/>
      </c>
      <c r="W190" s="99">
        <f>IF(AND(R190&gt;0,R190&lt;36),1,IF(AND(R190&gt;=36,R190&lt;51),2,IF(AND(R190&gt;=51,R190&lt;66),3,IF(AND(R190&gt;=66,R190&lt;=100),4,))))</f>
        <v/>
      </c>
      <c r="X190" s="100">
        <f>IF(AND(S190&gt;0,S190&lt;37),1,IF(AND(S190&gt;=37,S190&lt;58),2,IF(AND(S190&gt;=58,S190&lt;71),3,IF(AND(S190&gt;=71,S190&lt;=100),4,))))</f>
        <v/>
      </c>
      <c r="Y190" s="101">
        <f>IF(SUM(AC190:AG190)=0, "", ROUND(((AC190*3+AD190*3+AE190*3+AF190*3+AG190*1)/13)*5,0))</f>
        <v/>
      </c>
      <c r="Z190" s="99">
        <f>IF(OR($C190="",Y190=""),"",COUNTIFS($C$4:$C$1500,$C190,Y$4:Y$1500,"&gt;"&amp;Y190)+1)</f>
        <v/>
      </c>
      <c r="AA190" s="99">
        <f>IF(OR($C190="",Y190=""),"",IF(AND($C190&gt;=1001,$C190&lt;=1005),COUNTIFS($C$4:$C$1500,"&gt;=1001",$C$4:$C$1500,"&lt;=1005",Y$4:Y$1500,"&gt;"&amp;Y190)+1,IF(AND($C190&gt;=1101,$C190&lt;=1105),COUNTIFS($C$4:$C$1500,"&gt;=1101",$C$4:$C$1500,"&lt;=1105",Y$4:Y$1500,"&gt;"&amp;Y190)+1,IF(AND($C190&gt;=901,$C190&lt;=905),COUNTIFS($C$4:$C$1500,"&gt;=901",$C$4:$C$1500,"&lt;=905",Y$4:Y$1500,"&gt;"&amp;Y190)+1,IF(AND($C190&gt;=801,$C190&lt;=805),COUNTIFS($C$4:$C$1500,"&gt;=801",$C$4:$C$1500,"&lt;=805",Y$4:Y$1500,"&gt;"&amp;Y190)+1,IF(AND($C190&gt;=701,$C190&lt;=705),COUNTIFS($C$4:$C$1500,"&gt;=701",$C$4:$C$1500,"&lt;=705",Y$4:Y$1500,"&gt;"&amp;Y190)+1,IF(AND($C190&gt;=601,$C190&lt;=606),COUNTIFS($C$4:$C$1500,"&gt;=601",$C$4:$C$1500,"&lt;=606",Y$4:Y$1500,"&gt;"&amp;Y190)+1,"")))))))</f>
        <v/>
      </c>
      <c r="AB190" s="99">
        <f>IF(OR($C190="",Y190=""),"",IF(OR(AND($C190&gt;=1001,$C190&lt;=1005),AND($C190&gt;=1101,$C190&lt;=1105)),COUNTIFS($C$4:$C$1500,"&gt;=1001",$C$4:$C$1500,"&lt;=1005",Y$4:Y$1500,"&gt;"&amp;Y190)+COUNTIFS($C$4:$C$1500,"&gt;=1101",$C$4:$C$1500,"&lt;=1105",Y$4:Y$1500,"&gt;"&amp;Y190)+1,""))</f>
        <v/>
      </c>
      <c r="AC190" s="94" t="n">
        <v>52.5</v>
      </c>
      <c r="AD190" s="94" t="n">
        <v>59.23</v>
      </c>
      <c r="AE190" s="94" t="n">
        <v>57.75</v>
      </c>
      <c r="AF190" s="94" t="n">
        <v>67.08</v>
      </c>
      <c r="AG190" s="94" t="n">
        <v>75</v>
      </c>
      <c r="AH190" s="99">
        <f>IF(AND(AC190&gt;0,AC190&lt;36),1,IF(AND(AC190&gt;=36,AC190&lt;51),2,IF(AND(AC190&gt;=51,AC190&lt;71),3,IF(AND(AC190&gt;=71,AC190&lt;=100),4,))))</f>
        <v/>
      </c>
      <c r="AI190" s="99">
        <f>IF(AND(AD190&gt;0,AD190&lt;41),1,IF(AND(AD190&gt;=41,AD190&lt;56),2,IF(AND(AD190&gt;=56,AD190&lt;71),3,IF(AND(AD190&gt;=71,AD190&lt;=100),4,))))</f>
        <v/>
      </c>
      <c r="AJ190" s="99">
        <f>IF(AND(AE190&gt;0,AE190&lt;41),1,IF(AND(AE190&gt;=41,AE190&lt;56),2,IF(AND(AE190&gt;=56,AE190&lt;71),3,IF(AND(AE190&gt;=71,AE190&lt;=100),4,))))</f>
        <v/>
      </c>
      <c r="AK190" s="99">
        <f>IF(AND(AF190&gt;0,AF190&lt;36),1,IF(AND(AF190&gt;=36,AF190&lt;51),2,IF(AND(AF190&gt;=51,AF190&lt;66),3,IF(AND(AF190&gt;=66,AF190&lt;=100),4,))))</f>
        <v/>
      </c>
      <c r="AL190" s="100">
        <f>IF(AND(AG190&gt;0,AG190&lt;37),1,IF(AND(AG190&gt;=37,AG190&lt;58),2,IF(AND(AG190&gt;=58,AG190&lt;71),3,IF(AND(AG190&gt;=71,AG190&lt;=100),4,))))</f>
        <v/>
      </c>
      <c r="AM190" s="101">
        <f>IF((Y190&lt;&gt;"")*(K190&lt;&gt;""),Y190-K190,"")</f>
        <v/>
      </c>
      <c r="AN190" s="99">
        <f>IF((Z190&lt;&gt;"")*(L190&lt;&gt;""),Z190-L190,"")</f>
        <v/>
      </c>
      <c r="AO190" s="99">
        <f>IF((AA190&lt;&gt;"")*(M190&lt;&gt;""),AA190-M190,"")</f>
        <v/>
      </c>
      <c r="AP190" s="99">
        <f>IF((AB190&lt;&gt;"")*(N190&lt;&gt;""),AB190-N190,"")</f>
        <v/>
      </c>
      <c r="AQ190" s="94">
        <f>IF((AC190&lt;&gt;"")*(O190&lt;&gt;""),AC190-O190,"")</f>
        <v/>
      </c>
      <c r="AR190" s="94">
        <f>IF((AD190&lt;&gt;"")*(P190&lt;&gt;""),AD190-P190,"")</f>
        <v/>
      </c>
      <c r="AS190" s="94">
        <f>IF((AE190&lt;&gt;"")*(Q190&lt;&gt;""),AE190-Q190,"")</f>
        <v/>
      </c>
      <c r="AT190" s="94">
        <f>IF((AF190&lt;&gt;"")*(R190&lt;&gt;""),AF190-R190,"")</f>
        <v/>
      </c>
      <c r="AU190" s="94">
        <f>IF((AG190&lt;&gt;"")*(S190&lt;&gt;""),AG190-S190,"")</f>
        <v/>
      </c>
      <c r="AV190" s="99">
        <f>IF((AH190&lt;&gt;"")*(T190&lt;&gt;""),AH190-T190,"")</f>
        <v/>
      </c>
      <c r="AW190" s="99">
        <f>IF((AI190&lt;&gt;"")*(U190&lt;&gt;""),AI190-U190,"")</f>
        <v/>
      </c>
      <c r="AX190" s="99">
        <f>IF((AJ190&lt;&gt;"")*(V190&lt;&gt;""),AJ190-V190,"")</f>
        <v/>
      </c>
      <c r="AY190" s="99">
        <f>IF((AK190&lt;&gt;"")*(W190&lt;&gt;""),AK190-W190,"")</f>
        <v/>
      </c>
      <c r="AZ190" s="102">
        <f>IF((AL190&lt;&gt;"")*(X190&lt;&gt;""),AL190-X190,"")</f>
        <v/>
      </c>
      <c r="BA190" s="50">
        <f>IFERROR(__xludf.dummyfunction("AI(""Actúa como un tutor académico y dirígete personalmente al estudiante "" &amp; I190 &amp; "" "" &amp; J190 &amp; "" "" &amp; G190 &amp; "" "" &amp; H190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AM190 &amp; ""'. Diferencias por área: Matemáticas ("" &amp; AQ190 &amp; ""), Ciencias Natura"&amp;"les ("" &amp; AR190 &amp; ""), Sociales ("" &amp; AS190 &amp; ""), Lectura Crítica ("" &amp; AT190 &amp; "") e Inglés ("" &amp; AU190 &amp; ""). Variación en posición: grupo ("" &amp; AN190 &amp; ""), grado ("" &amp; AO190 &amp; "") y media ("" &amp; AP190 &amp; ""). Puntajes Primer Simulacro: Global "" &amp; K190 &amp; "", Mat "" &amp; "&amp;"O4 &amp; "", Cien "" &amp; P190 &amp; "", Soc "" &amp; Q190 &amp; "", Lec "" &amp; R190 &amp; "", Ing "" &amp; S190 &amp; "". Puntajes Segundo Simulacro: Global "" &amp; Y190 &amp; "", Mat "" &amp; AC190 &amp; "", Cien "" &amp; AD190 &amp; "", Soc "" &amp; AE190 &amp; "", Lec "" &amp; AF190 &amp; "", Ing "" &amp; AG190 &amp; "". Escribe un mensaje motivador"&amp;" y breve (máximo 4 líneas)."")
"),"=AI(""Actúa como un tutor académico y dirígete personalmente al estudiante "" &amp; I190 &amp; "" "" &amp; J190 &amp; "" "" &amp; G190 &amp; "" "" &amp; H190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AM190 &amp; ""'. Diferencias por área: Matemáticas ("" &amp; AQ190 &amp; ""), Ciencias Natur"&amp;"ales ("" &amp; AR190 &amp; ""), Sociales ("" &amp; AS190 &amp; ""), Lectura Crítica ("" &amp; AT190 &amp; "") e Inglés ("" &amp; AU190 &amp; ""). Variación en posición: grupo ("" &amp; AN190 &amp; ""), grado ("" &amp; AO190 &amp; "") y media ("" &amp; AP190 &amp; ""). Puntajes Primer Simulacro: Global "" &amp; K190 &amp; "", Mat "" &amp;"&amp;" O190 &amp; "", Cien "" &amp; P190 &amp; "", Soc "" &amp; Q190 &amp; "", Lec "" &amp; R190 &amp; "", Ing "" &amp; S190 &amp; "". Puntajes Segundo Simulacro: Global "" &amp; Y190 &amp; "", Mat "" &amp; AC190 &amp; "", Cien "" &amp; AD190 &amp; "", Soc "" &amp; AE190 &amp; "", Lec "" &amp; AF190 &amp; "", Ing "" &amp; AG190 &amp; "". Escribe un mensaje motivado"&amp;"r y breve (máximo 4 líneas)."")
")</f>
        <v/>
      </c>
    </row>
    <row r="191" ht="15.75" customHeight="1" s="42">
      <c r="A191" s="93" t="n"/>
      <c r="B191" s="94" t="inlineStr">
        <is>
          <t>Bachillerato</t>
        </is>
      </c>
      <c r="C191" s="94" t="n">
        <v>704</v>
      </c>
      <c r="D191" s="94" t="n"/>
      <c r="E191" s="95" t="n"/>
      <c r="F191" s="96">
        <f>TRIM(G191&amp;" "&amp;H191&amp;" "&amp;I191&amp;" "&amp;J191)</f>
        <v/>
      </c>
      <c r="G191" s="117" t="inlineStr">
        <is>
          <t>Agudelo</t>
        </is>
      </c>
      <c r="H191" s="117" t="n"/>
      <c r="I191" s="117" t="inlineStr">
        <is>
          <t>Luciana</t>
        </is>
      </c>
      <c r="J191" s="118" t="n"/>
      <c r="K191" s="98">
        <f>IF(SUM(O191:S191)=0, "", ROUND(((O191*3+P191*3+Q191*3+R191*3+S191*1)/13)*5,0))</f>
        <v/>
      </c>
      <c r="L191" s="99">
        <f>IF(OR($C191="",K191=""),"",COUNTIFS($C$4:$C$1500,$C191,K$4:K$1500,"&gt;"&amp;K191)+1)</f>
        <v/>
      </c>
      <c r="M191" s="99">
        <f>IF(OR($C191="",K191=""),"",IF(AND($C191&gt;=1001,$C191&lt;=1005),COUNTIFS($C$4:$C$1500,"&gt;=1001",$C$4:$C$1500,"&lt;=1005",K$4:K$1500,"&gt;"&amp;K191)+1,IF(AND($C191&gt;=1101,$C191&lt;=1105),COUNTIFS($C$4:$C$1500,"&gt;=1101",$C$4:$C$1500,"&lt;=1105",K$4:K$1500,"&gt;"&amp;K191)+1,IF(AND($C191&gt;=901,$C191&lt;=905),COUNTIFS($C$4:$C$1500,"&gt;=901",$C$4:$C$1500,"&lt;=905",K$4:K$1500,"&gt;"&amp;K191)+1,IF(AND($C191&gt;=801,$C191&lt;=805),COUNTIFS($C$4:$C$1500,"&gt;=801",$C$4:$C$1500,"&lt;=805",K$4:K$1500,"&gt;"&amp;K191)+1,IF(AND($C191&gt;=701,$C191&lt;=705),COUNTIFS($C$4:$C$1500,"&gt;=701",$C$4:$C$1500,"&lt;=705",K$4:K$1500,"&gt;"&amp;K191)+1,IF(AND($C191&gt;=601,$C191&lt;=606),COUNTIFS($C$4:$C$1500,"&gt;=601",$C$4:$C$1500,"&lt;=606",K$4:K$1500,"&gt;"&amp;K191)+1,"")))))))</f>
        <v/>
      </c>
      <c r="N191" s="99">
        <f>IF(OR($C191="",K191=""),"",IF(OR(AND($C191&gt;=1001,$C191&lt;=1005),AND($C191&gt;=1101,$C191&lt;=1105)),COUNTIFS($C$4:$C$1500,"&gt;=1001",$C$4:$C$1500,"&lt;=1005",K$4:K$1500,"&gt;"&amp;K191)+COUNTIFS($C$4:$C$1500,"&gt;=1101",$C$4:$C$1500,"&lt;=1105",K$4:K$1500,"&gt;"&amp;K191)+1,""))</f>
        <v/>
      </c>
      <c r="O191" s="94" t="n">
        <v>34.63</v>
      </c>
      <c r="P191" s="94" t="n">
        <v>44.53</v>
      </c>
      <c r="Q191" s="94" t="n">
        <v>58.99</v>
      </c>
      <c r="R191" s="94" t="n">
        <v>58.33</v>
      </c>
      <c r="S191" s="94" t="n">
        <v>32.08</v>
      </c>
      <c r="T191" s="99">
        <f>IF(AND(O191&gt;0,O191&lt;36),1,IF(AND(O191&gt;=36,O191&lt;51),2,IF(AND(O191&gt;=51,O191&lt;71),3,IF(AND(O191&gt;=71,O191&lt;=100),4,))))</f>
        <v/>
      </c>
      <c r="U191" s="99">
        <f>IF(AND(P191&gt;0,P191&lt;41),1,IF(AND(P191&gt;=41,P191&lt;56),2,IF(AND(P191&gt;=56,P191&lt;71),3,IF(AND(P191&gt;=71,P191&lt;=100),4,))))</f>
        <v/>
      </c>
      <c r="V191" s="99">
        <f>IF(AND(Q191&gt;0,Q191&lt;41),1,IF(AND(Q191&gt;=41,Q191&lt;56),2,IF(AND(Q191&gt;=56,Q191&lt;71),3,IF(AND(Q191&gt;=71,Q191&lt;=100),4,))))</f>
        <v/>
      </c>
      <c r="W191" s="99">
        <f>IF(AND(R191&gt;0,R191&lt;36),1,IF(AND(R191&gt;=36,R191&lt;51),2,IF(AND(R191&gt;=51,R191&lt;66),3,IF(AND(R191&gt;=66,R191&lt;=100),4,))))</f>
        <v/>
      </c>
      <c r="X191" s="100">
        <f>IF(AND(S191&gt;0,S191&lt;37),1,IF(AND(S191&gt;=37,S191&lt;58),2,IF(AND(S191&gt;=58,S191&lt;71),3,IF(AND(S191&gt;=71,S191&lt;=100),4,))))</f>
        <v/>
      </c>
      <c r="Y191" s="101">
        <f>IF(SUM(AC191:AG191)=0, "", ROUND(((AC191*3+AD191*3+AE191*3+AF191*3+AG191*1)/13)*5,0))</f>
        <v/>
      </c>
      <c r="Z191" s="99">
        <f>IF(OR($C191="",Y191=""),"",COUNTIFS($C$4:$C$1500,$C191,Y$4:Y$1500,"&gt;"&amp;Y191)+1)</f>
        <v/>
      </c>
      <c r="AA191" s="99">
        <f>IF(OR($C191="",Y191=""),"",IF(AND($C191&gt;=1001,$C191&lt;=1005),COUNTIFS($C$4:$C$1500,"&gt;=1001",$C$4:$C$1500,"&lt;=1005",Y$4:Y$1500,"&gt;"&amp;Y191)+1,IF(AND($C191&gt;=1101,$C191&lt;=1105),COUNTIFS($C$4:$C$1500,"&gt;=1101",$C$4:$C$1500,"&lt;=1105",Y$4:Y$1500,"&gt;"&amp;Y191)+1,IF(AND($C191&gt;=901,$C191&lt;=905),COUNTIFS($C$4:$C$1500,"&gt;=901",$C$4:$C$1500,"&lt;=905",Y$4:Y$1500,"&gt;"&amp;Y191)+1,IF(AND($C191&gt;=801,$C191&lt;=805),COUNTIFS($C$4:$C$1500,"&gt;=801",$C$4:$C$1500,"&lt;=805",Y$4:Y$1500,"&gt;"&amp;Y191)+1,IF(AND($C191&gt;=701,$C191&lt;=705),COUNTIFS($C$4:$C$1500,"&gt;=701",$C$4:$C$1500,"&lt;=705",Y$4:Y$1500,"&gt;"&amp;Y191)+1,IF(AND($C191&gt;=601,$C191&lt;=606),COUNTIFS($C$4:$C$1500,"&gt;=601",$C$4:$C$1500,"&lt;=606",Y$4:Y$1500,"&gt;"&amp;Y191)+1,"")))))))</f>
        <v/>
      </c>
      <c r="AB191" s="99">
        <f>IF(OR($C191="",Y191=""),"",IF(OR(AND($C191&gt;=1001,$C191&lt;=1005),AND($C191&gt;=1101,$C191&lt;=1105)),COUNTIFS($C$4:$C$1500,"&gt;=1001",$C$4:$C$1500,"&lt;=1005",Y$4:Y$1500,"&gt;"&amp;Y191)+COUNTIFS($C$4:$C$1500,"&gt;=1101",$C$4:$C$1500,"&lt;=1105",Y$4:Y$1500,"&gt;"&amp;Y191)+1,""))</f>
        <v/>
      </c>
      <c r="AC191" s="94" t="n">
        <v>59.5</v>
      </c>
      <c r="AD191" s="94" t="n">
        <v>45.86</v>
      </c>
      <c r="AE191" s="94" t="n">
        <v>65.25</v>
      </c>
      <c r="AF191" s="94" t="n">
        <v>41.25</v>
      </c>
      <c r="AG191" s="94" t="n">
        <v>36.67</v>
      </c>
      <c r="AH191" s="99">
        <f>IF(AND(AC191&gt;0,AC191&lt;36),1,IF(AND(AC191&gt;=36,AC191&lt;51),2,IF(AND(AC191&gt;=51,AC191&lt;71),3,IF(AND(AC191&gt;=71,AC191&lt;=100),4,))))</f>
        <v/>
      </c>
      <c r="AI191" s="99">
        <f>IF(AND(AD191&gt;0,AD191&lt;41),1,IF(AND(AD191&gt;=41,AD191&lt;56),2,IF(AND(AD191&gt;=56,AD191&lt;71),3,IF(AND(AD191&gt;=71,AD191&lt;=100),4,))))</f>
        <v/>
      </c>
      <c r="AJ191" s="99">
        <f>IF(AND(AE191&gt;0,AE191&lt;41),1,IF(AND(AE191&gt;=41,AE191&lt;56),2,IF(AND(AE191&gt;=56,AE191&lt;71),3,IF(AND(AE191&gt;=71,AE191&lt;=100),4,))))</f>
        <v/>
      </c>
      <c r="AK191" s="99">
        <f>IF(AND(AF191&gt;0,AF191&lt;36),1,IF(AND(AF191&gt;=36,AF191&lt;51),2,IF(AND(AF191&gt;=51,AF191&lt;66),3,IF(AND(AF191&gt;=66,AF191&lt;=100),4,))))</f>
        <v/>
      </c>
      <c r="AL191" s="100">
        <f>IF(AND(AG191&gt;0,AG191&lt;37),1,IF(AND(AG191&gt;=37,AG191&lt;58),2,IF(AND(AG191&gt;=58,AG191&lt;71),3,IF(AND(AG191&gt;=71,AG191&lt;=100),4,))))</f>
        <v/>
      </c>
      <c r="AM191" s="101">
        <f>IF((Y191&lt;&gt;"")*(K191&lt;&gt;""),Y191-K191,"")</f>
        <v/>
      </c>
      <c r="AN191" s="99">
        <f>IF((Z191&lt;&gt;"")*(L191&lt;&gt;""),Z191-L191,"")</f>
        <v/>
      </c>
      <c r="AO191" s="99">
        <f>IF((AA191&lt;&gt;"")*(M191&lt;&gt;""),AA191-M191,"")</f>
        <v/>
      </c>
      <c r="AP191" s="99">
        <f>IF((AB191&lt;&gt;"")*(N191&lt;&gt;""),AB191-N191,"")</f>
        <v/>
      </c>
      <c r="AQ191" s="94">
        <f>IF((AC191&lt;&gt;"")*(O191&lt;&gt;""),AC191-O191,"")</f>
        <v/>
      </c>
      <c r="AR191" s="94">
        <f>IF((AD191&lt;&gt;"")*(P191&lt;&gt;""),AD191-P191,"")</f>
        <v/>
      </c>
      <c r="AS191" s="94">
        <f>IF((AE191&lt;&gt;"")*(Q191&lt;&gt;""),AE191-Q191,"")</f>
        <v/>
      </c>
      <c r="AT191" s="94">
        <f>IF((AF191&lt;&gt;"")*(R191&lt;&gt;""),AF191-R191,"")</f>
        <v/>
      </c>
      <c r="AU191" s="94">
        <f>IF((AG191&lt;&gt;"")*(S191&lt;&gt;""),AG191-S191,"")</f>
        <v/>
      </c>
      <c r="AV191" s="99">
        <f>IF((AH191&lt;&gt;"")*(T191&lt;&gt;""),AH191-T191,"")</f>
        <v/>
      </c>
      <c r="AW191" s="99">
        <f>IF((AI191&lt;&gt;"")*(U191&lt;&gt;""),AI191-U191,"")</f>
        <v/>
      </c>
      <c r="AX191" s="99">
        <f>IF((AJ191&lt;&gt;"")*(V191&lt;&gt;""),AJ191-V191,"")</f>
        <v/>
      </c>
      <c r="AY191" s="99">
        <f>IF((AK191&lt;&gt;"")*(W191&lt;&gt;""),AK191-W191,"")</f>
        <v/>
      </c>
      <c r="AZ191" s="102">
        <f>IF((AL191&lt;&gt;"")*(X191&lt;&gt;""),AL191-X191,"")</f>
        <v/>
      </c>
      <c r="BA191" s="50">
        <f>IFERROR(__xludf.dummyfunction("AI(""Actúa como un tutor académico y dirígete personalmente al estudiante "" &amp; I191 &amp; "" "" &amp; J191 &amp; "" "" &amp; G191 &amp; "" "" &amp; H191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AM191 &amp; ""'. Diferencias por área: Matemáticas ("" &amp; AQ191 &amp; ""), Ciencias Natura"&amp;"les ("" &amp; AR191 &amp; ""), Sociales ("" &amp; AS191 &amp; ""), Lectura Crítica ("" &amp; AT191 &amp; "") e Inglés ("" &amp; AU191 &amp; ""). Variación en posición: grupo ("" &amp; AN191 &amp; ""), grado ("" &amp; AO191 &amp; "") y media ("" &amp; AP191 &amp; ""). Puntajes Primer Simulacro: Global "" &amp; K191 &amp; "", Mat "" &amp; "&amp;"O4 &amp; "", Cien "" &amp; P191 &amp; "", Soc "" &amp; Q191 &amp; "", Lec "" &amp; R191 &amp; "", Ing "" &amp; S191 &amp; "". Puntajes Segundo Simulacro: Global "" &amp; Y191 &amp; "", Mat "" &amp; AC191 &amp; "", Cien "" &amp; AD191 &amp; "", Soc "" &amp; AE191 &amp; "", Lec "" &amp; AF191 &amp; "", Ing "" &amp; AG191 &amp; "". Escribe un mensaje motivador"&amp;" y breve (máximo 4 líneas)."")
"),"=AI(""Actúa como un tutor académico y dirígete personalmente al estudiante "" &amp; I191 &amp; "" "" &amp; J191 &amp; "" "" &amp; G191 &amp; "" "" &amp; H191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AM191 &amp; ""'. Diferencias por área: Matemáticas ("" &amp; AQ191 &amp; ""), Ciencias Natur"&amp;"ales ("" &amp; AR191 &amp; ""), Sociales ("" &amp; AS191 &amp; ""), Lectura Crítica ("" &amp; AT191 &amp; "") e Inglés ("" &amp; AU191 &amp; ""). Variación en posición: grupo ("" &amp; AN191 &amp; ""), grado ("" &amp; AO191 &amp; "") y media ("" &amp; AP191 &amp; ""). Puntajes Primer Simulacro: Global "" &amp; K191 &amp; "", Mat "" &amp;"&amp;" O191 &amp; "", Cien "" &amp; P191 &amp; "", Soc "" &amp; Q191 &amp; "", Lec "" &amp; R191 &amp; "", Ing "" &amp; S191 &amp; "". Puntajes Segundo Simulacro: Global "" &amp; Y191 &amp; "", Mat "" &amp; AC191 &amp; "", Cien "" &amp; AD191 &amp; "", Soc "" &amp; AE191 &amp; "", Lec "" &amp; AF191 &amp; "", Ing "" &amp; AG191 &amp; "". Escribe un mensaje motivado"&amp;"r y breve (máximo 4 líneas)."")
")</f>
        <v/>
      </c>
    </row>
    <row r="192" ht="15.75" customHeight="1" s="42">
      <c r="A192" s="93" t="n"/>
      <c r="B192" s="94" t="inlineStr">
        <is>
          <t>Bachillerato</t>
        </is>
      </c>
      <c r="C192" s="94" t="n">
        <v>701</v>
      </c>
      <c r="D192" s="94" t="n"/>
      <c r="E192" s="95" t="n"/>
      <c r="F192" s="96">
        <f>TRIM(G192&amp;" "&amp;H192&amp;" "&amp;I192&amp;" "&amp;J192)</f>
        <v/>
      </c>
      <c r="G192" s="94" t="inlineStr">
        <is>
          <t>Aguinaga</t>
        </is>
      </c>
      <c r="H192" s="94" t="inlineStr">
        <is>
          <t>Valderrama</t>
        </is>
      </c>
      <c r="I192" s="94" t="inlineStr">
        <is>
          <t>Melany</t>
        </is>
      </c>
      <c r="J192" s="97" t="inlineStr">
        <is>
          <t>Sofia</t>
        </is>
      </c>
      <c r="K192" s="98">
        <f>IF(SUM(O192:S192)=0, "", ROUND(((O192*3+P192*3+Q192*3+R192*3+S192*1)/13)*5,0))</f>
        <v/>
      </c>
      <c r="L192" s="99">
        <f>IF(OR($C192="",K192=""),"",COUNTIFS($C$4:$C$1500,$C192,K$4:K$1500,"&gt;"&amp;K192)+1)</f>
        <v/>
      </c>
      <c r="M192" s="99">
        <f>IF(OR($C192="",K192=""),"",IF(AND($C192&gt;=1001,$C192&lt;=1005),COUNTIFS($C$4:$C$1500,"&gt;=1001",$C$4:$C$1500,"&lt;=1005",K$4:K$1500,"&gt;"&amp;K192)+1,IF(AND($C192&gt;=1101,$C192&lt;=1105),COUNTIFS($C$4:$C$1500,"&gt;=1101",$C$4:$C$1500,"&lt;=1105",K$4:K$1500,"&gt;"&amp;K192)+1,IF(AND($C192&gt;=901,$C192&lt;=905),COUNTIFS($C$4:$C$1500,"&gt;=901",$C$4:$C$1500,"&lt;=905",K$4:K$1500,"&gt;"&amp;K192)+1,IF(AND($C192&gt;=801,$C192&lt;=805),COUNTIFS($C$4:$C$1500,"&gt;=801",$C$4:$C$1500,"&lt;=805",K$4:K$1500,"&gt;"&amp;K192)+1,IF(AND($C192&gt;=701,$C192&lt;=705),COUNTIFS($C$4:$C$1500,"&gt;=701",$C$4:$C$1500,"&lt;=705",K$4:K$1500,"&gt;"&amp;K192)+1,IF(AND($C192&gt;=601,$C192&lt;=606),COUNTIFS($C$4:$C$1500,"&gt;=601",$C$4:$C$1500,"&lt;=606",K$4:K$1500,"&gt;"&amp;K192)+1,"")))))))</f>
        <v/>
      </c>
      <c r="N192" s="99">
        <f>IF(OR($C192="",K192=""),"",IF(OR(AND($C192&gt;=1001,$C192&lt;=1005),AND($C192&gt;=1101,$C192&lt;=1105)),COUNTIFS($C$4:$C$1500,"&gt;=1001",$C$4:$C$1500,"&lt;=1005",K$4:K$1500,"&gt;"&amp;K192)+COUNTIFS($C$4:$C$1500,"&gt;=1101",$C$4:$C$1500,"&lt;=1105",K$4:K$1500,"&gt;"&amp;K192)+1,""))</f>
        <v/>
      </c>
      <c r="O192" s="94" t="n">
        <v>41.38</v>
      </c>
      <c r="P192" s="94" t="n">
        <v>44.61</v>
      </c>
      <c r="Q192" s="94" t="n">
        <v>41.85</v>
      </c>
      <c r="R192" s="94" t="n">
        <v>62.5</v>
      </c>
      <c r="S192" s="94" t="n">
        <v>73.33</v>
      </c>
      <c r="T192" s="99">
        <f>IF(AND(O192&gt;0,O192&lt;36),1,IF(AND(O192&gt;=36,O192&lt;51),2,IF(AND(O192&gt;=51,O192&lt;71),3,IF(AND(O192&gt;=71,O192&lt;=100),4,))))</f>
        <v/>
      </c>
      <c r="U192" s="99">
        <f>IF(AND(P192&gt;0,P192&lt;41),1,IF(AND(P192&gt;=41,P192&lt;56),2,IF(AND(P192&gt;=56,P192&lt;71),3,IF(AND(P192&gt;=71,P192&lt;=100),4,))))</f>
        <v/>
      </c>
      <c r="V192" s="99">
        <f>IF(AND(Q192&gt;0,Q192&lt;41),1,IF(AND(Q192&gt;=41,Q192&lt;56),2,IF(AND(Q192&gt;=56,Q192&lt;71),3,IF(AND(Q192&gt;=71,Q192&lt;=100),4,))))</f>
        <v/>
      </c>
      <c r="W192" s="99">
        <f>IF(AND(R192&gt;0,R192&lt;36),1,IF(AND(R192&gt;=36,R192&lt;51),2,IF(AND(R192&gt;=51,R192&lt;66),3,IF(AND(R192&gt;=66,R192&lt;=100),4,))))</f>
        <v/>
      </c>
      <c r="X192" s="100">
        <f>IF(AND(S192&gt;0,S192&lt;37),1,IF(AND(S192&gt;=37,S192&lt;58),2,IF(AND(S192&gt;=58,S192&lt;71),3,IF(AND(S192&gt;=71,S192&lt;=100),4,))))</f>
        <v/>
      </c>
      <c r="Y192" s="101">
        <f>IF(SUM(AC192:AG192)=0, "", ROUND(((AC192*3+AD192*3+AE192*3+AF192*3+AG192*1)/13)*5,0))</f>
        <v/>
      </c>
      <c r="Z192" s="99">
        <f>IF(OR($C192="",Y192=""),"",COUNTIFS($C$4:$C$1500,$C192,Y$4:Y$1500,"&gt;"&amp;Y192)+1)</f>
        <v/>
      </c>
      <c r="AA192" s="99">
        <f>IF(OR($C192="",Y192=""),"",IF(AND($C192&gt;=1001,$C192&lt;=1005),COUNTIFS($C$4:$C$1500,"&gt;=1001",$C$4:$C$1500,"&lt;=1005",Y$4:Y$1500,"&gt;"&amp;Y192)+1,IF(AND($C192&gt;=1101,$C192&lt;=1105),COUNTIFS($C$4:$C$1500,"&gt;=1101",$C$4:$C$1500,"&lt;=1105",Y$4:Y$1500,"&gt;"&amp;Y192)+1,IF(AND($C192&gt;=901,$C192&lt;=905),COUNTIFS($C$4:$C$1500,"&gt;=901",$C$4:$C$1500,"&lt;=905",Y$4:Y$1500,"&gt;"&amp;Y192)+1,IF(AND($C192&gt;=801,$C192&lt;=805),COUNTIFS($C$4:$C$1500,"&gt;=801",$C$4:$C$1500,"&lt;=805",Y$4:Y$1500,"&gt;"&amp;Y192)+1,IF(AND($C192&gt;=701,$C192&lt;=705),COUNTIFS($C$4:$C$1500,"&gt;=701",$C$4:$C$1500,"&lt;=705",Y$4:Y$1500,"&gt;"&amp;Y192)+1,IF(AND($C192&gt;=601,$C192&lt;=606),COUNTIFS($C$4:$C$1500,"&gt;=601",$C$4:$C$1500,"&lt;=606",Y$4:Y$1500,"&gt;"&amp;Y192)+1,"")))))))</f>
        <v/>
      </c>
      <c r="AB192" s="99">
        <f>IF(OR($C192="",Y192=""),"",IF(OR(AND($C192&gt;=1001,$C192&lt;=1005),AND($C192&gt;=1101,$C192&lt;=1105)),COUNTIFS($C$4:$C$1500,"&gt;=1001",$C$4:$C$1500,"&lt;=1005",Y$4:Y$1500,"&gt;"&amp;Y192)+COUNTIFS($C$4:$C$1500,"&gt;=1101",$C$4:$C$1500,"&lt;=1105",Y$4:Y$1500,"&gt;"&amp;Y192)+1,""))</f>
        <v/>
      </c>
      <c r="AC192" s="94" t="n">
        <v>46.25</v>
      </c>
      <c r="AD192" s="94" t="n">
        <v>56.19</v>
      </c>
      <c r="AE192" s="94" t="n">
        <v>63</v>
      </c>
      <c r="AF192" s="94" t="n">
        <v>71.88</v>
      </c>
      <c r="AG192" s="94" t="n">
        <v>45.83</v>
      </c>
      <c r="AH192" s="99">
        <f>IF(AND(AC192&gt;0,AC192&lt;36),1,IF(AND(AC192&gt;=36,AC192&lt;51),2,IF(AND(AC192&gt;=51,AC192&lt;71),3,IF(AND(AC192&gt;=71,AC192&lt;=100),4,))))</f>
        <v/>
      </c>
      <c r="AI192" s="99">
        <f>IF(AND(AD192&gt;0,AD192&lt;41),1,IF(AND(AD192&gt;=41,AD192&lt;56),2,IF(AND(AD192&gt;=56,AD192&lt;71),3,IF(AND(AD192&gt;=71,AD192&lt;=100),4,))))</f>
        <v/>
      </c>
      <c r="AJ192" s="99">
        <f>IF(AND(AE192&gt;0,AE192&lt;41),1,IF(AND(AE192&gt;=41,AE192&lt;56),2,IF(AND(AE192&gt;=56,AE192&lt;71),3,IF(AND(AE192&gt;=71,AE192&lt;=100),4,))))</f>
        <v/>
      </c>
      <c r="AK192" s="99">
        <f>IF(AND(AF192&gt;0,AF192&lt;36),1,IF(AND(AF192&gt;=36,AF192&lt;51),2,IF(AND(AF192&gt;=51,AF192&lt;66),3,IF(AND(AF192&gt;=66,AF192&lt;=100),4,))))</f>
        <v/>
      </c>
      <c r="AL192" s="100">
        <f>IF(AND(AG192&gt;0,AG192&lt;37),1,IF(AND(AG192&gt;=37,AG192&lt;58),2,IF(AND(AG192&gt;=58,AG192&lt;71),3,IF(AND(AG192&gt;=71,AG192&lt;=100),4,))))</f>
        <v/>
      </c>
      <c r="AM192" s="101">
        <f>IF((Y192&lt;&gt;"")*(K192&lt;&gt;""),Y192-K192,"")</f>
        <v/>
      </c>
      <c r="AN192" s="99">
        <f>IF((Z192&lt;&gt;"")*(L192&lt;&gt;""),Z192-L192,"")</f>
        <v/>
      </c>
      <c r="AO192" s="99">
        <f>IF((AA192&lt;&gt;"")*(M192&lt;&gt;""),AA192-M192,"")</f>
        <v/>
      </c>
      <c r="AP192" s="99">
        <f>IF((AB192&lt;&gt;"")*(N192&lt;&gt;""),AB192-N192,"")</f>
        <v/>
      </c>
      <c r="AQ192" s="94">
        <f>IF((AC192&lt;&gt;"")*(O192&lt;&gt;""),AC192-O192,"")</f>
        <v/>
      </c>
      <c r="AR192" s="94">
        <f>IF((AD192&lt;&gt;"")*(P192&lt;&gt;""),AD192-P192,"")</f>
        <v/>
      </c>
      <c r="AS192" s="94">
        <f>IF((AE192&lt;&gt;"")*(Q192&lt;&gt;""),AE192-Q192,"")</f>
        <v/>
      </c>
      <c r="AT192" s="94">
        <f>IF((AF192&lt;&gt;"")*(R192&lt;&gt;""),AF192-R192,"")</f>
        <v/>
      </c>
      <c r="AU192" s="94">
        <f>IF((AG192&lt;&gt;"")*(S192&lt;&gt;""),AG192-S192,"")</f>
        <v/>
      </c>
      <c r="AV192" s="99">
        <f>IF((AH192&lt;&gt;"")*(T192&lt;&gt;""),AH192-T192,"")</f>
        <v/>
      </c>
      <c r="AW192" s="99">
        <f>IF((AI192&lt;&gt;"")*(U192&lt;&gt;""),AI192-U192,"")</f>
        <v/>
      </c>
      <c r="AX192" s="99">
        <f>IF((AJ192&lt;&gt;"")*(V192&lt;&gt;""),AJ192-V192,"")</f>
        <v/>
      </c>
      <c r="AY192" s="99">
        <f>IF((AK192&lt;&gt;"")*(W192&lt;&gt;""),AK192-W192,"")</f>
        <v/>
      </c>
      <c r="AZ192" s="102">
        <f>IF((AL192&lt;&gt;"")*(X192&lt;&gt;""),AL192-X192,"")</f>
        <v/>
      </c>
      <c r="BA192" s="50">
        <f>IFERROR(__xludf.dummyfunction("AI(""Actúa como un tutor académico y dirígete personalmente al estudiante "" &amp; I192 &amp; "" "" &amp; J192 &amp; "" "" &amp; G192 &amp; "" "" &amp; H192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AM192 &amp; ""'. Diferencias por área: Matemáticas ("" &amp; AQ192 &amp; ""), Ciencias Natura"&amp;"les ("" &amp; AR192 &amp; ""), Sociales ("" &amp; AS192 &amp; ""), Lectura Crítica ("" &amp; AT192 &amp; "") e Inglés ("" &amp; AU192 &amp; ""). Variación en posición: grupo ("" &amp; AN192 &amp; ""), grado ("" &amp; AO192 &amp; "") y media ("" &amp; AP192 &amp; ""). Puntajes Primer Simulacro: Global "" &amp; K192 &amp; "", Mat "" &amp; "&amp;"O4 &amp; "", Cien "" &amp; P192 &amp; "", Soc "" &amp; Q192 &amp; "", Lec "" &amp; R192 &amp; "", Ing "" &amp; S192 &amp; "". Puntajes Segundo Simulacro: Global "" &amp; Y192 &amp; "", Mat "" &amp; AC192 &amp; "", Cien "" &amp; AD192 &amp; "", Soc "" &amp; AE192 &amp; "", Lec "" &amp; AF192 &amp; "", Ing "" &amp; AG192 &amp; "". Escribe un mensaje motivador"&amp;" y breve (máximo 4 líneas)."")
"),"=AI(""Actúa como un tutor académico y dirígete personalmente al estudiante "" &amp; I192 &amp; "" "" &amp; J192 &amp; "" "" &amp; G192 &amp; "" "" &amp; H192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AM192 &amp; ""'. Diferencias por área: Matemáticas ("" &amp; AQ192 &amp; ""), Ciencias Natur"&amp;"ales ("" &amp; AR192 &amp; ""), Sociales ("" &amp; AS192 &amp; ""), Lectura Crítica ("" &amp; AT192 &amp; "") e Inglés ("" &amp; AU192 &amp; ""). Variación en posición: grupo ("" &amp; AN192 &amp; ""), grado ("" &amp; AO192 &amp; "") y media ("" &amp; AP192 &amp; ""). Puntajes Primer Simulacro: Global "" &amp; K192 &amp; "", Mat "" &amp;"&amp;" O192 &amp; "", Cien "" &amp; P192 &amp; "", Soc "" &amp; Q192 &amp; "", Lec "" &amp; R192 &amp; "", Ing "" &amp; S192 &amp; "". Puntajes Segundo Simulacro: Global "" &amp; Y192 &amp; "", Mat "" &amp; AC192 &amp; "", Cien "" &amp; AD192 &amp; "", Soc "" &amp; AE192 &amp; "", Lec "" &amp; AF192 &amp; "", Ing "" &amp; AG192 &amp; "". Escribe un mensaje motivado"&amp;"r y breve (máximo 4 líneas)."")
")</f>
        <v/>
      </c>
    </row>
    <row r="193" ht="15.75" customHeight="1" s="42">
      <c r="A193" s="93" t="n"/>
      <c r="B193" s="94" t="inlineStr">
        <is>
          <t>Bachillerato</t>
        </is>
      </c>
      <c r="C193" s="94" t="n">
        <v>701</v>
      </c>
      <c r="D193" s="94" t="n"/>
      <c r="E193" s="95" t="n"/>
      <c r="F193" s="96">
        <f>TRIM(G193&amp;" "&amp;H193&amp;" "&amp;I193&amp;" "&amp;J193)</f>
        <v/>
      </c>
      <c r="G193" s="94" t="inlineStr">
        <is>
          <t>Argumedo</t>
        </is>
      </c>
      <c r="H193" s="94" t="inlineStr">
        <is>
          <t>Lopez</t>
        </is>
      </c>
      <c r="I193" s="94" t="inlineStr">
        <is>
          <t>Katty</t>
        </is>
      </c>
      <c r="J193" s="97" t="inlineStr">
        <is>
          <t>Yulieth</t>
        </is>
      </c>
      <c r="K193" s="98">
        <f>IF(SUM(O193:S193)=0, "", ROUND(((O193*3+P193*3+Q193*3+R193*3+S193*1)/13)*5,0))</f>
        <v/>
      </c>
      <c r="L193" s="99">
        <f>IF(OR($C193="",K193=""),"",COUNTIFS($C$4:$C$1500,$C193,K$4:K$1500,"&gt;"&amp;K193)+1)</f>
        <v/>
      </c>
      <c r="M193" s="99">
        <f>IF(OR($C193="",K193=""),"",IF(AND($C193&gt;=1001,$C193&lt;=1005),COUNTIFS($C$4:$C$1500,"&gt;=1001",$C$4:$C$1500,"&lt;=1005",K$4:K$1500,"&gt;"&amp;K193)+1,IF(AND($C193&gt;=1101,$C193&lt;=1105),COUNTIFS($C$4:$C$1500,"&gt;=1101",$C$4:$C$1500,"&lt;=1105",K$4:K$1500,"&gt;"&amp;K193)+1,IF(AND($C193&gt;=901,$C193&lt;=905),COUNTIFS($C$4:$C$1500,"&gt;=901",$C$4:$C$1500,"&lt;=905",K$4:K$1500,"&gt;"&amp;K193)+1,IF(AND($C193&gt;=801,$C193&lt;=805),COUNTIFS($C$4:$C$1500,"&gt;=801",$C$4:$C$1500,"&lt;=805",K$4:K$1500,"&gt;"&amp;K193)+1,IF(AND($C193&gt;=701,$C193&lt;=705),COUNTIFS($C$4:$C$1500,"&gt;=701",$C$4:$C$1500,"&lt;=705",K$4:K$1500,"&gt;"&amp;K193)+1,IF(AND($C193&gt;=601,$C193&lt;=606),COUNTIFS($C$4:$C$1500,"&gt;=601",$C$4:$C$1500,"&lt;=606",K$4:K$1500,"&gt;"&amp;K193)+1,"")))))))</f>
        <v/>
      </c>
      <c r="N193" s="99">
        <f>IF(OR($C193="",K193=""),"",IF(OR(AND($C193&gt;=1001,$C193&lt;=1005),AND($C193&gt;=1101,$C193&lt;=1105)),COUNTIFS($C$4:$C$1500,"&gt;=1001",$C$4:$C$1500,"&lt;=1005",K$4:K$1500,"&gt;"&amp;K193)+COUNTIFS($C$4:$C$1500,"&gt;=1101",$C$4:$C$1500,"&lt;=1105",K$4:K$1500,"&gt;"&amp;K193)+1,""))</f>
        <v/>
      </c>
      <c r="O193" s="94" t="n">
        <v>60</v>
      </c>
      <c r="P193" s="94" t="n">
        <v>6</v>
      </c>
      <c r="Q193" s="94" t="n">
        <v>27.73</v>
      </c>
      <c r="R193" s="94" t="n">
        <v>45.83</v>
      </c>
      <c r="S193" s="94" t="n">
        <v>41.25</v>
      </c>
      <c r="T193" s="99">
        <f>IF(AND(O193&gt;0,O193&lt;36),1,IF(AND(O193&gt;=36,O193&lt;51),2,IF(AND(O193&gt;=51,O193&lt;71),3,IF(AND(O193&gt;=71,O193&lt;=100),4,))))</f>
        <v/>
      </c>
      <c r="U193" s="99">
        <f>IF(AND(P193&gt;0,P193&lt;41),1,IF(AND(P193&gt;=41,P193&lt;56),2,IF(AND(P193&gt;=56,P193&lt;71),3,IF(AND(P193&gt;=71,P193&lt;=100),4,))))</f>
        <v/>
      </c>
      <c r="V193" s="99">
        <f>IF(AND(Q193&gt;0,Q193&lt;41),1,IF(AND(Q193&gt;=41,Q193&lt;56),2,IF(AND(Q193&gt;=56,Q193&lt;71),3,IF(AND(Q193&gt;=71,Q193&lt;=100),4,))))</f>
        <v/>
      </c>
      <c r="W193" s="99">
        <f>IF(AND(R193&gt;0,R193&lt;36),1,IF(AND(R193&gt;=36,R193&lt;51),2,IF(AND(R193&gt;=51,R193&lt;66),3,IF(AND(R193&gt;=66,R193&lt;=100),4,))))</f>
        <v/>
      </c>
      <c r="X193" s="100">
        <f>IF(AND(S193&gt;0,S193&lt;37),1,IF(AND(S193&gt;=37,S193&lt;58),2,IF(AND(S193&gt;=58,S193&lt;71),3,IF(AND(S193&gt;=71,S193&lt;=100),4,))))</f>
        <v/>
      </c>
      <c r="Y193" s="101">
        <f>IF(SUM(AC193:AG193)=0, "", ROUND(((AC193*3+AD193*3+AE193*3+AF193*3+AG193*1)/13)*5,0))</f>
        <v/>
      </c>
      <c r="Z193" s="99">
        <f>IF(OR($C193="",Y193=""),"",COUNTIFS($C$4:$C$1500,$C193,Y$4:Y$1500,"&gt;"&amp;Y193)+1)</f>
        <v/>
      </c>
      <c r="AA193" s="99">
        <f>IF(OR($C193="",Y193=""),"",IF(AND($C193&gt;=1001,$C193&lt;=1005),COUNTIFS($C$4:$C$1500,"&gt;=1001",$C$4:$C$1500,"&lt;=1005",Y$4:Y$1500,"&gt;"&amp;Y193)+1,IF(AND($C193&gt;=1101,$C193&lt;=1105),COUNTIFS($C$4:$C$1500,"&gt;=1101",$C$4:$C$1500,"&lt;=1105",Y$4:Y$1500,"&gt;"&amp;Y193)+1,IF(AND($C193&gt;=901,$C193&lt;=905),COUNTIFS($C$4:$C$1500,"&gt;=901",$C$4:$C$1500,"&lt;=905",Y$4:Y$1500,"&gt;"&amp;Y193)+1,IF(AND($C193&gt;=801,$C193&lt;=805),COUNTIFS($C$4:$C$1500,"&gt;=801",$C$4:$C$1500,"&lt;=805",Y$4:Y$1500,"&gt;"&amp;Y193)+1,IF(AND($C193&gt;=701,$C193&lt;=705),COUNTIFS($C$4:$C$1500,"&gt;=701",$C$4:$C$1500,"&lt;=705",Y$4:Y$1500,"&gt;"&amp;Y193)+1,IF(AND($C193&gt;=601,$C193&lt;=606),COUNTIFS($C$4:$C$1500,"&gt;=601",$C$4:$C$1500,"&lt;=606",Y$4:Y$1500,"&gt;"&amp;Y193)+1,"")))))))</f>
        <v/>
      </c>
      <c r="AB193" s="99">
        <f>IF(OR($C193="",Y193=""),"",IF(OR(AND($C193&gt;=1001,$C193&lt;=1005),AND($C193&gt;=1101,$C193&lt;=1105)),COUNTIFS($C$4:$C$1500,"&gt;=1001",$C$4:$C$1500,"&lt;=1005",Y$4:Y$1500,"&gt;"&amp;Y193)+COUNTIFS($C$4:$C$1500,"&gt;=1101",$C$4:$C$1500,"&lt;=1105",Y$4:Y$1500,"&gt;"&amp;Y193)+1,""))</f>
        <v/>
      </c>
      <c r="AC193" s="94" t="n">
        <v>65</v>
      </c>
      <c r="AD193" s="94" t="n">
        <v>54.82</v>
      </c>
      <c r="AE193" s="94" t="n">
        <v>55.13</v>
      </c>
      <c r="AF193" s="94" t="n">
        <v>62.29</v>
      </c>
      <c r="AG193" s="94" t="n">
        <v>75</v>
      </c>
      <c r="AH193" s="99">
        <f>IF(AND(AC193&gt;0,AC193&lt;36),1,IF(AND(AC193&gt;=36,AC193&lt;51),2,IF(AND(AC193&gt;=51,AC193&lt;71),3,IF(AND(AC193&gt;=71,AC193&lt;=100),4,))))</f>
        <v/>
      </c>
      <c r="AI193" s="99">
        <f>IF(AND(AD193&gt;0,AD193&lt;41),1,IF(AND(AD193&gt;=41,AD193&lt;56),2,IF(AND(AD193&gt;=56,AD193&lt;71),3,IF(AND(AD193&gt;=71,AD193&lt;=100),4,))))</f>
        <v/>
      </c>
      <c r="AJ193" s="99">
        <f>IF(AND(AE193&gt;0,AE193&lt;41),1,IF(AND(AE193&gt;=41,AE193&lt;56),2,IF(AND(AE193&gt;=56,AE193&lt;71),3,IF(AND(AE193&gt;=71,AE193&lt;=100),4,))))</f>
        <v/>
      </c>
      <c r="AK193" s="99">
        <f>IF(AND(AF193&gt;0,AF193&lt;36),1,IF(AND(AF193&gt;=36,AF193&lt;51),2,IF(AND(AF193&gt;=51,AF193&lt;66),3,IF(AND(AF193&gt;=66,AF193&lt;=100),4,))))</f>
        <v/>
      </c>
      <c r="AL193" s="100">
        <f>IF(AND(AG193&gt;0,AG193&lt;37),1,IF(AND(AG193&gt;=37,AG193&lt;58),2,IF(AND(AG193&gt;=58,AG193&lt;71),3,IF(AND(AG193&gt;=71,AG193&lt;=100),4,))))</f>
        <v/>
      </c>
      <c r="AM193" s="101">
        <f>IF((Y193&lt;&gt;"")*(K193&lt;&gt;""),Y193-K193,"")</f>
        <v/>
      </c>
      <c r="AN193" s="99">
        <f>IF((Z193&lt;&gt;"")*(L193&lt;&gt;""),Z193-L193,"")</f>
        <v/>
      </c>
      <c r="AO193" s="99">
        <f>IF((AA193&lt;&gt;"")*(M193&lt;&gt;""),AA193-M193,"")</f>
        <v/>
      </c>
      <c r="AP193" s="99">
        <f>IF((AB193&lt;&gt;"")*(N193&lt;&gt;""),AB193-N193,"")</f>
        <v/>
      </c>
      <c r="AQ193" s="94">
        <f>IF((AC193&lt;&gt;"")*(O193&lt;&gt;""),AC193-O193,"")</f>
        <v/>
      </c>
      <c r="AR193" s="94">
        <f>IF((AD193&lt;&gt;"")*(P193&lt;&gt;""),AD193-P193,"")</f>
        <v/>
      </c>
      <c r="AS193" s="94">
        <f>IF((AE193&lt;&gt;"")*(Q193&lt;&gt;""),AE193-Q193,"")</f>
        <v/>
      </c>
      <c r="AT193" s="94">
        <f>IF((AF193&lt;&gt;"")*(R193&lt;&gt;""),AF193-R193,"")</f>
        <v/>
      </c>
      <c r="AU193" s="94">
        <f>IF((AG193&lt;&gt;"")*(S193&lt;&gt;""),AG193-S193,"")</f>
        <v/>
      </c>
      <c r="AV193" s="99">
        <f>IF((AH193&lt;&gt;"")*(T193&lt;&gt;""),AH193-T193,"")</f>
        <v/>
      </c>
      <c r="AW193" s="99">
        <f>IF((AI193&lt;&gt;"")*(U193&lt;&gt;""),AI193-U193,"")</f>
        <v/>
      </c>
      <c r="AX193" s="99">
        <f>IF((AJ193&lt;&gt;"")*(V193&lt;&gt;""),AJ193-V193,"")</f>
        <v/>
      </c>
      <c r="AY193" s="99">
        <f>IF((AK193&lt;&gt;"")*(W193&lt;&gt;""),AK193-W193,"")</f>
        <v/>
      </c>
      <c r="AZ193" s="102">
        <f>IF((AL193&lt;&gt;"")*(X193&lt;&gt;""),AL193-X193,"")</f>
        <v/>
      </c>
      <c r="BA193" s="50">
        <f>IFERROR(__xludf.dummyfunction("AI(""Actúa como un tutor académico y dirígete personalmente al estudiante "" &amp; I193 &amp; "" "" &amp; J193 &amp; "" "" &amp; G193 &amp; "" "" &amp; H193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AM193 &amp; ""'. Diferencias por área: Matemáticas ("" &amp; AQ193 &amp; ""), Ciencias Natura"&amp;"les ("" &amp; AR193 &amp; ""), Sociales ("" &amp; AS193 &amp; ""), Lectura Crítica ("" &amp; AT193 &amp; "") e Inglés ("" &amp; AU193 &amp; ""). Variación en posición: grupo ("" &amp; AN193 &amp; ""), grado ("" &amp; AO193 &amp; "") y media ("" &amp; AP193 &amp; ""). Puntajes Primer Simulacro: Global "" &amp; K193 &amp; "", Mat "" &amp; "&amp;"O4 &amp; "", Cien "" &amp; P193 &amp; "", Soc "" &amp; Q193 &amp; "", Lec "" &amp; R193 &amp; "", Ing "" &amp; S193 &amp; "". Puntajes Segundo Simulacro: Global "" &amp; Y193 &amp; "", Mat "" &amp; AC193 &amp; "", Cien "" &amp; AD193 &amp; "", Soc "" &amp; AE193 &amp; "", Lec "" &amp; AF193 &amp; "", Ing "" &amp; AG193 &amp; "". Escribe un mensaje motivador"&amp;" y breve (máximo 4 líneas)."")
"),"=AI(""Actúa como un tutor académico y dirígete personalmente al estudiante "" &amp; I193 &amp; "" "" &amp; J193 &amp; "" "" &amp; G193 &amp; "" "" &amp; H193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AM193 &amp; ""'. Diferencias por área: Matemáticas ("" &amp; AQ193 &amp; ""), Ciencias Natur"&amp;"ales ("" &amp; AR193 &amp; ""), Sociales ("" &amp; AS193 &amp; ""), Lectura Crítica ("" &amp; AT193 &amp; "") e Inglés ("" &amp; AU193 &amp; ""). Variación en posición: grupo ("" &amp; AN193 &amp; ""), grado ("" &amp; AO193 &amp; "") y media ("" &amp; AP193 &amp; ""). Puntajes Primer Simulacro: Global "" &amp; K193 &amp; "", Mat "" &amp;"&amp;" O193 &amp; "", Cien "" &amp; P193 &amp; "", Soc "" &amp; Q193 &amp; "", Lec "" &amp; R193 &amp; "", Ing "" &amp; S193 &amp; "". Puntajes Segundo Simulacro: Global "" &amp; Y193 &amp; "", Mat "" &amp; AC193 &amp; "", Cien "" &amp; AD193 &amp; "", Soc "" &amp; AE193 &amp; "", Lec "" &amp; AF193 &amp; "", Ing "" &amp; AG193 &amp; "". Escribe un mensaje motivado"&amp;"r y breve (máximo 4 líneas)."")
")</f>
        <v/>
      </c>
    </row>
    <row r="194" ht="15.75" customHeight="1" s="42">
      <c r="A194" s="93" t="n"/>
      <c r="B194" s="94" t="inlineStr">
        <is>
          <t>Bachillerato</t>
        </is>
      </c>
      <c r="C194" s="94" t="n">
        <v>701</v>
      </c>
      <c r="D194" s="94" t="n"/>
      <c r="E194" s="95" t="n"/>
      <c r="F194" s="96">
        <f>TRIM(G194&amp;" "&amp;H194&amp;" "&amp;I194&amp;" "&amp;J194)</f>
        <v/>
      </c>
      <c r="G194" s="94" t="inlineStr">
        <is>
          <t>Arteaga</t>
        </is>
      </c>
      <c r="H194" s="94" t="inlineStr">
        <is>
          <t>Machado</t>
        </is>
      </c>
      <c r="I194" s="94" t="inlineStr">
        <is>
          <t>Matías</t>
        </is>
      </c>
      <c r="J194" s="97" t="n"/>
      <c r="K194" s="98">
        <f>IF(SUM(O194:S194)=0, "", ROUND(((O194*3+P194*3+Q194*3+R194*3+S194*1)/13)*5,0))</f>
        <v/>
      </c>
      <c r="L194" s="99">
        <f>IF(OR($C194="",K194=""),"",COUNTIFS($C$4:$C$1500,$C194,K$4:K$1500,"&gt;"&amp;K194)+1)</f>
        <v/>
      </c>
      <c r="M194" s="99">
        <f>IF(OR($C194="",K194=""),"",IF(AND($C194&gt;=1001,$C194&lt;=1005),COUNTIFS($C$4:$C$1500,"&gt;=1001",$C$4:$C$1500,"&lt;=1005",K$4:K$1500,"&gt;"&amp;K194)+1,IF(AND($C194&gt;=1101,$C194&lt;=1105),COUNTIFS($C$4:$C$1500,"&gt;=1101",$C$4:$C$1500,"&lt;=1105",K$4:K$1500,"&gt;"&amp;K194)+1,IF(AND($C194&gt;=901,$C194&lt;=905),COUNTIFS($C$4:$C$1500,"&gt;=901",$C$4:$C$1500,"&lt;=905",K$4:K$1500,"&gt;"&amp;K194)+1,IF(AND($C194&gt;=801,$C194&lt;=805),COUNTIFS($C$4:$C$1500,"&gt;=801",$C$4:$C$1500,"&lt;=805",K$4:K$1500,"&gt;"&amp;K194)+1,IF(AND($C194&gt;=701,$C194&lt;=705),COUNTIFS($C$4:$C$1500,"&gt;=701",$C$4:$C$1500,"&lt;=705",K$4:K$1500,"&gt;"&amp;K194)+1,IF(AND($C194&gt;=601,$C194&lt;=606),COUNTIFS($C$4:$C$1500,"&gt;=601",$C$4:$C$1500,"&lt;=606",K$4:K$1500,"&gt;"&amp;K194)+1,"")))))))</f>
        <v/>
      </c>
      <c r="N194" s="99">
        <f>IF(OR($C194="",K194=""),"",IF(OR(AND($C194&gt;=1001,$C194&lt;=1005),AND($C194&gt;=1101,$C194&lt;=1105)),COUNTIFS($C$4:$C$1500,"&gt;=1001",$C$4:$C$1500,"&lt;=1005",K$4:K$1500,"&gt;"&amp;K194)+COUNTIFS($C$4:$C$1500,"&gt;=1101",$C$4:$C$1500,"&lt;=1105",K$4:K$1500,"&gt;"&amp;K194)+1,""))</f>
        <v/>
      </c>
      <c r="O194" s="94" t="n">
        <v>55.75</v>
      </c>
      <c r="P194" s="94" t="n">
        <v>24.1</v>
      </c>
      <c r="Q194" s="94" t="n">
        <v>43.36</v>
      </c>
      <c r="R194" s="94" t="n">
        <v>50</v>
      </c>
      <c r="S194" s="94" t="n">
        <v>64.17</v>
      </c>
      <c r="T194" s="99">
        <f>IF(AND(O194&gt;0,O194&lt;36),1,IF(AND(O194&gt;=36,O194&lt;51),2,IF(AND(O194&gt;=51,O194&lt;71),3,IF(AND(O194&gt;=71,O194&lt;=100),4,))))</f>
        <v/>
      </c>
      <c r="U194" s="99">
        <f>IF(AND(P194&gt;0,P194&lt;41),1,IF(AND(P194&gt;=41,P194&lt;56),2,IF(AND(P194&gt;=56,P194&lt;71),3,IF(AND(P194&gt;=71,P194&lt;=100),4,))))</f>
        <v/>
      </c>
      <c r="V194" s="99">
        <f>IF(AND(Q194&gt;0,Q194&lt;41),1,IF(AND(Q194&gt;=41,Q194&lt;56),2,IF(AND(Q194&gt;=56,Q194&lt;71),3,IF(AND(Q194&gt;=71,Q194&lt;=100),4,))))</f>
        <v/>
      </c>
      <c r="W194" s="99">
        <f>IF(AND(R194&gt;0,R194&lt;36),1,IF(AND(R194&gt;=36,R194&lt;51),2,IF(AND(R194&gt;=51,R194&lt;66),3,IF(AND(R194&gt;=66,R194&lt;=100),4,))))</f>
        <v/>
      </c>
      <c r="X194" s="100">
        <f>IF(AND(S194&gt;0,S194&lt;37),1,IF(AND(S194&gt;=37,S194&lt;58),2,IF(AND(S194&gt;=58,S194&lt;71),3,IF(AND(S194&gt;=71,S194&lt;=100),4,))))</f>
        <v/>
      </c>
      <c r="Y194" s="101">
        <f>IF(SUM(AC194:AG194)=0, "", ROUND(((AC194*3+AD194*3+AE194*3+AF194*3+AG194*1)/13)*5,0))</f>
        <v/>
      </c>
      <c r="Z194" s="99">
        <f>IF(OR($C194="",Y194=""),"",COUNTIFS($C$4:$C$1500,$C194,Y$4:Y$1500,"&gt;"&amp;Y194)+1)</f>
        <v/>
      </c>
      <c r="AA194" s="99">
        <f>IF(OR($C194="",Y194=""),"",IF(AND($C194&gt;=1001,$C194&lt;=1005),COUNTIFS($C$4:$C$1500,"&gt;=1001",$C$4:$C$1500,"&lt;=1005",Y$4:Y$1500,"&gt;"&amp;Y194)+1,IF(AND($C194&gt;=1101,$C194&lt;=1105),COUNTIFS($C$4:$C$1500,"&gt;=1101",$C$4:$C$1500,"&lt;=1105",Y$4:Y$1500,"&gt;"&amp;Y194)+1,IF(AND($C194&gt;=901,$C194&lt;=905),COUNTIFS($C$4:$C$1500,"&gt;=901",$C$4:$C$1500,"&lt;=905",Y$4:Y$1500,"&gt;"&amp;Y194)+1,IF(AND($C194&gt;=801,$C194&lt;=805),COUNTIFS($C$4:$C$1500,"&gt;=801",$C$4:$C$1500,"&lt;=805",Y$4:Y$1500,"&gt;"&amp;Y194)+1,IF(AND($C194&gt;=701,$C194&lt;=705),COUNTIFS($C$4:$C$1500,"&gt;=701",$C$4:$C$1500,"&lt;=705",Y$4:Y$1500,"&gt;"&amp;Y194)+1,IF(AND($C194&gt;=601,$C194&lt;=606),COUNTIFS($C$4:$C$1500,"&gt;=601",$C$4:$C$1500,"&lt;=606",Y$4:Y$1500,"&gt;"&amp;Y194)+1,"")))))))</f>
        <v/>
      </c>
      <c r="AB194" s="99">
        <f>IF(OR($C194="",Y194=""),"",IF(OR(AND($C194&gt;=1001,$C194&lt;=1005),AND($C194&gt;=1101,$C194&lt;=1105)),COUNTIFS($C$4:$C$1500,"&gt;=1001",$C$4:$C$1500,"&lt;=1005",Y$4:Y$1500,"&gt;"&amp;Y194)+COUNTIFS($C$4:$C$1500,"&gt;=1101",$C$4:$C$1500,"&lt;=1105",Y$4:Y$1500,"&gt;"&amp;Y194)+1,""))</f>
        <v/>
      </c>
      <c r="AC194" s="94" t="n">
        <v>66.25</v>
      </c>
      <c r="AD194" s="94" t="n">
        <v>54.82</v>
      </c>
      <c r="AE194" s="94" t="n">
        <v>44.63</v>
      </c>
      <c r="AF194" s="94" t="n">
        <v>62.29</v>
      </c>
      <c r="AG194" s="94" t="n">
        <v>79.17</v>
      </c>
      <c r="AH194" s="99">
        <f>IF(AND(AC194&gt;0,AC194&lt;36),1,IF(AND(AC194&gt;=36,AC194&lt;51),2,IF(AND(AC194&gt;=51,AC194&lt;71),3,IF(AND(AC194&gt;=71,AC194&lt;=100),4,))))</f>
        <v/>
      </c>
      <c r="AI194" s="99">
        <f>IF(AND(AD194&gt;0,AD194&lt;41),1,IF(AND(AD194&gt;=41,AD194&lt;56),2,IF(AND(AD194&gt;=56,AD194&lt;71),3,IF(AND(AD194&gt;=71,AD194&lt;=100),4,))))</f>
        <v/>
      </c>
      <c r="AJ194" s="99">
        <f>IF(AND(AE194&gt;0,AE194&lt;41),1,IF(AND(AE194&gt;=41,AE194&lt;56),2,IF(AND(AE194&gt;=56,AE194&lt;71),3,IF(AND(AE194&gt;=71,AE194&lt;=100),4,))))</f>
        <v/>
      </c>
      <c r="AK194" s="99">
        <f>IF(AND(AF194&gt;0,AF194&lt;36),1,IF(AND(AF194&gt;=36,AF194&lt;51),2,IF(AND(AF194&gt;=51,AF194&lt;66),3,IF(AND(AF194&gt;=66,AF194&lt;=100),4,))))</f>
        <v/>
      </c>
      <c r="AL194" s="100">
        <f>IF(AND(AG194&gt;0,AG194&lt;37),1,IF(AND(AG194&gt;=37,AG194&lt;58),2,IF(AND(AG194&gt;=58,AG194&lt;71),3,IF(AND(AG194&gt;=71,AG194&lt;=100),4,))))</f>
        <v/>
      </c>
      <c r="AM194" s="101">
        <f>IF((Y194&lt;&gt;"")*(K194&lt;&gt;""),Y194-K194,"")</f>
        <v/>
      </c>
      <c r="AN194" s="99">
        <f>IF((Z194&lt;&gt;"")*(L194&lt;&gt;""),Z194-L194,"")</f>
        <v/>
      </c>
      <c r="AO194" s="99">
        <f>IF((AA194&lt;&gt;"")*(M194&lt;&gt;""),AA194-M194,"")</f>
        <v/>
      </c>
      <c r="AP194" s="99">
        <f>IF((AB194&lt;&gt;"")*(N194&lt;&gt;""),AB194-N194,"")</f>
        <v/>
      </c>
      <c r="AQ194" s="94">
        <f>IF((AC194&lt;&gt;"")*(O194&lt;&gt;""),AC194-O194,"")</f>
        <v/>
      </c>
      <c r="AR194" s="94">
        <f>IF((AD194&lt;&gt;"")*(P194&lt;&gt;""),AD194-P194,"")</f>
        <v/>
      </c>
      <c r="AS194" s="94">
        <f>IF((AE194&lt;&gt;"")*(Q194&lt;&gt;""),AE194-Q194,"")</f>
        <v/>
      </c>
      <c r="AT194" s="94">
        <f>IF((AF194&lt;&gt;"")*(R194&lt;&gt;""),AF194-R194,"")</f>
        <v/>
      </c>
      <c r="AU194" s="94">
        <f>IF((AG194&lt;&gt;"")*(S194&lt;&gt;""),AG194-S194,"")</f>
        <v/>
      </c>
      <c r="AV194" s="99">
        <f>IF((AH194&lt;&gt;"")*(T194&lt;&gt;""),AH194-T194,"")</f>
        <v/>
      </c>
      <c r="AW194" s="99">
        <f>IF((AI194&lt;&gt;"")*(U194&lt;&gt;""),AI194-U194,"")</f>
        <v/>
      </c>
      <c r="AX194" s="99">
        <f>IF((AJ194&lt;&gt;"")*(V194&lt;&gt;""),AJ194-V194,"")</f>
        <v/>
      </c>
      <c r="AY194" s="99">
        <f>IF((AK194&lt;&gt;"")*(W194&lt;&gt;""),AK194-W194,"")</f>
        <v/>
      </c>
      <c r="AZ194" s="102">
        <f>IF((AL194&lt;&gt;"")*(X194&lt;&gt;""),AL194-X194,"")</f>
        <v/>
      </c>
      <c r="BA194" s="50">
        <f>IFERROR(__xludf.dummyfunction("AI(""Actúa como un tutor académico y dirígete personalmente al estudiante "" &amp; I194 &amp; "" "" &amp; J194 &amp; "" "" &amp; G194 &amp; "" "" &amp; H194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AM194 &amp; ""'. Diferencias por área: Matemáticas ("" &amp; AQ194 &amp; ""), Ciencias Natura"&amp;"les ("" &amp; AR194 &amp; ""), Sociales ("" &amp; AS194 &amp; ""), Lectura Crítica ("" &amp; AT194 &amp; "") e Inglés ("" &amp; AU194 &amp; ""). Variación en posición: grupo ("" &amp; AN194 &amp; ""), grado ("" &amp; AO194 &amp; "") y media ("" &amp; AP194 &amp; ""). Puntajes Primer Simulacro: Global "" &amp; K194 &amp; "", Mat "" &amp; "&amp;"O4 &amp; "", Cien "" &amp; P194 &amp; "", Soc "" &amp; Q194 &amp; "", Lec "" &amp; R194 &amp; "", Ing "" &amp; S194 &amp; "". Puntajes Segundo Simulacro: Global "" &amp; Y194 &amp; "", Mat "" &amp; AC194 &amp; "", Cien "" &amp; AD194 &amp; "", Soc "" &amp; AE194 &amp; "", Lec "" &amp; AF194 &amp; "", Ing "" &amp; AG194 &amp; "". Escribe un mensaje motivador"&amp;" y breve (máximo 4 líneas)."")
"),"=AI(""Actúa como un tutor académico y dirígete personalmente al estudiante "" &amp; I194 &amp; "" "" &amp; J194 &amp; "" "" &amp; G194 &amp; "" "" &amp; H194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AM194 &amp; ""'. Diferencias por área: Matemáticas ("" &amp; AQ194 &amp; ""), Ciencias Natur"&amp;"ales ("" &amp; AR194 &amp; ""), Sociales ("" &amp; AS194 &amp; ""), Lectura Crítica ("" &amp; AT194 &amp; "") e Inglés ("" &amp; AU194 &amp; ""). Variación en posición: grupo ("" &amp; AN194 &amp; ""), grado ("" &amp; AO194 &amp; "") y media ("" &amp; AP194 &amp; ""). Puntajes Primer Simulacro: Global "" &amp; K194 &amp; "", Mat "" &amp;"&amp;" O194 &amp; "", Cien "" &amp; P194 &amp; "", Soc "" &amp; Q194 &amp; "", Lec "" &amp; R194 &amp; "", Ing "" &amp; S194 &amp; "". Puntajes Segundo Simulacro: Global "" &amp; Y194 &amp; "", Mat "" &amp; AC194 &amp; "", Cien "" &amp; AD194 &amp; "", Soc "" &amp; AE194 &amp; "", Lec "" &amp; AF194 &amp; "", Ing "" &amp; AG194 &amp; "". Escribe un mensaje motivado"&amp;"r y breve (máximo 4 líneas)."")
")</f>
        <v/>
      </c>
    </row>
    <row r="195" ht="15.75" customHeight="1" s="42">
      <c r="A195" s="93" t="n"/>
      <c r="B195" s="94" t="inlineStr">
        <is>
          <t>Bachillerato</t>
        </is>
      </c>
      <c r="C195" s="94" t="n">
        <v>701</v>
      </c>
      <c r="D195" s="94" t="n"/>
      <c r="E195" s="95" t="n"/>
      <c r="F195" s="96">
        <f>TRIM(G195&amp;" "&amp;H195&amp;" "&amp;I195&amp;" "&amp;J195)</f>
        <v/>
      </c>
      <c r="G195" s="94" t="inlineStr">
        <is>
          <t>Ballesteros</t>
        </is>
      </c>
      <c r="H195" s="94" t="inlineStr">
        <is>
          <t>Polanco</t>
        </is>
      </c>
      <c r="I195" s="94" t="inlineStr">
        <is>
          <t>Esteban</t>
        </is>
      </c>
      <c r="J195" s="97" t="n"/>
      <c r="K195" s="98">
        <f>IF(SUM(O195:S195)=0, "", ROUND(((O195*3+P195*3+Q195*3+R195*3+S195*1)/13)*5,0))</f>
        <v/>
      </c>
      <c r="L195" s="99">
        <f>IF(OR($C195="",K195=""),"",COUNTIFS($C$4:$C$1500,$C195,K$4:K$1500,"&gt;"&amp;K195)+1)</f>
        <v/>
      </c>
      <c r="M195" s="99">
        <f>IF(OR($C195="",K195=""),"",IF(AND($C195&gt;=1001,$C195&lt;=1005),COUNTIFS($C$4:$C$1500,"&gt;=1001",$C$4:$C$1500,"&lt;=1005",K$4:K$1500,"&gt;"&amp;K195)+1,IF(AND($C195&gt;=1101,$C195&lt;=1105),COUNTIFS($C$4:$C$1500,"&gt;=1101",$C$4:$C$1500,"&lt;=1105",K$4:K$1500,"&gt;"&amp;K195)+1,IF(AND($C195&gt;=901,$C195&lt;=905),COUNTIFS($C$4:$C$1500,"&gt;=901",$C$4:$C$1500,"&lt;=905",K$4:K$1500,"&gt;"&amp;K195)+1,IF(AND($C195&gt;=801,$C195&lt;=805),COUNTIFS($C$4:$C$1500,"&gt;=801",$C$4:$C$1500,"&lt;=805",K$4:K$1500,"&gt;"&amp;K195)+1,IF(AND($C195&gt;=701,$C195&lt;=705),COUNTIFS($C$4:$C$1500,"&gt;=701",$C$4:$C$1500,"&lt;=705",K$4:K$1500,"&gt;"&amp;K195)+1,IF(AND($C195&gt;=601,$C195&lt;=606),COUNTIFS($C$4:$C$1500,"&gt;=601",$C$4:$C$1500,"&lt;=606",K$4:K$1500,"&gt;"&amp;K195)+1,"")))))))</f>
        <v/>
      </c>
      <c r="N195" s="99">
        <f>IF(OR($C195="",K195=""),"",IF(OR(AND($C195&gt;=1001,$C195&lt;=1005),AND($C195&gt;=1101,$C195&lt;=1105)),COUNTIFS($C$4:$C$1500,"&gt;=1001",$C$4:$C$1500,"&lt;=1005",K$4:K$1500,"&gt;"&amp;K195)+COUNTIFS($C$4:$C$1500,"&gt;=1101",$C$4:$C$1500,"&lt;=1105",K$4:K$1500,"&gt;"&amp;K195)+1,""))</f>
        <v/>
      </c>
      <c r="O195" s="94" t="n">
        <v>27.88</v>
      </c>
      <c r="P195" s="94" t="n">
        <v>15.09</v>
      </c>
      <c r="Q195" s="94" t="n">
        <v>36.3</v>
      </c>
      <c r="R195" s="94" t="n">
        <v>54.17</v>
      </c>
      <c r="S195" s="94" t="n">
        <v>18.33</v>
      </c>
      <c r="T195" s="99">
        <f>IF(AND(O195&gt;0,O195&lt;36),1,IF(AND(O195&gt;=36,O195&lt;51),2,IF(AND(O195&gt;=51,O195&lt;71),3,IF(AND(O195&gt;=71,O195&lt;=100),4,))))</f>
        <v/>
      </c>
      <c r="U195" s="99">
        <f>IF(AND(P195&gt;0,P195&lt;41),1,IF(AND(P195&gt;=41,P195&lt;56),2,IF(AND(P195&gt;=56,P195&lt;71),3,IF(AND(P195&gt;=71,P195&lt;=100),4,))))</f>
        <v/>
      </c>
      <c r="V195" s="99">
        <f>IF(AND(Q195&gt;0,Q195&lt;41),1,IF(AND(Q195&gt;=41,Q195&lt;56),2,IF(AND(Q195&gt;=56,Q195&lt;71),3,IF(AND(Q195&gt;=71,Q195&lt;=100),4,))))</f>
        <v/>
      </c>
      <c r="W195" s="99">
        <f>IF(AND(R195&gt;0,R195&lt;36),1,IF(AND(R195&gt;=36,R195&lt;51),2,IF(AND(R195&gt;=51,R195&lt;66),3,IF(AND(R195&gt;=66,R195&lt;=100),4,))))</f>
        <v/>
      </c>
      <c r="X195" s="100">
        <f>IF(AND(S195&gt;0,S195&lt;37),1,IF(AND(S195&gt;=37,S195&lt;58),2,IF(AND(S195&gt;=58,S195&lt;71),3,IF(AND(S195&gt;=71,S195&lt;=100),4,))))</f>
        <v/>
      </c>
      <c r="Y195" s="101">
        <f>IF(SUM(AC195:AG195)=0, "", ROUND(((AC195*3+AD195*3+AE195*3+AF195*3+AG195*1)/13)*5,0))</f>
        <v/>
      </c>
      <c r="Z195" s="99">
        <f>IF(OR($C195="",Y195=""),"",COUNTIFS($C$4:$C$1500,$C195,Y$4:Y$1500,"&gt;"&amp;Y195)+1)</f>
        <v/>
      </c>
      <c r="AA195" s="99">
        <f>IF(OR($C195="",Y195=""),"",IF(AND($C195&gt;=1001,$C195&lt;=1005),COUNTIFS($C$4:$C$1500,"&gt;=1001",$C$4:$C$1500,"&lt;=1005",Y$4:Y$1500,"&gt;"&amp;Y195)+1,IF(AND($C195&gt;=1101,$C195&lt;=1105),COUNTIFS($C$4:$C$1500,"&gt;=1101",$C$4:$C$1500,"&lt;=1105",Y$4:Y$1500,"&gt;"&amp;Y195)+1,IF(AND($C195&gt;=901,$C195&lt;=905),COUNTIFS($C$4:$C$1500,"&gt;=901",$C$4:$C$1500,"&lt;=905",Y$4:Y$1500,"&gt;"&amp;Y195)+1,IF(AND($C195&gt;=801,$C195&lt;=805),COUNTIFS($C$4:$C$1500,"&gt;=801",$C$4:$C$1500,"&lt;=805",Y$4:Y$1500,"&gt;"&amp;Y195)+1,IF(AND($C195&gt;=701,$C195&lt;=705),COUNTIFS($C$4:$C$1500,"&gt;=701",$C$4:$C$1500,"&lt;=705",Y$4:Y$1500,"&gt;"&amp;Y195)+1,IF(AND($C195&gt;=601,$C195&lt;=606),COUNTIFS($C$4:$C$1500,"&gt;=601",$C$4:$C$1500,"&lt;=606",Y$4:Y$1500,"&gt;"&amp;Y195)+1,"")))))))</f>
        <v/>
      </c>
      <c r="AB195" s="99">
        <f>IF(OR($C195="",Y195=""),"",IF(OR(AND($C195&gt;=1001,$C195&lt;=1005),AND($C195&gt;=1101,$C195&lt;=1105)),COUNTIFS($C$4:$C$1500,"&gt;=1001",$C$4:$C$1500,"&lt;=1005",Y$4:Y$1500,"&gt;"&amp;Y195)+COUNTIFS($C$4:$C$1500,"&gt;=1101",$C$4:$C$1500,"&lt;=1105",Y$4:Y$1500,"&gt;"&amp;Y195)+1,""))</f>
        <v/>
      </c>
      <c r="AC195" s="94" t="n">
        <v>49.38</v>
      </c>
      <c r="AD195" s="94" t="n">
        <v>58.75</v>
      </c>
      <c r="AE195" s="94" t="n">
        <v>68.25</v>
      </c>
      <c r="AF195" s="94" t="n">
        <v>62.29</v>
      </c>
      <c r="AG195" s="94" t="n">
        <v>66.67</v>
      </c>
      <c r="AH195" s="99">
        <f>IF(AND(AC195&gt;0,AC195&lt;36),1,IF(AND(AC195&gt;=36,AC195&lt;51),2,IF(AND(AC195&gt;=51,AC195&lt;71),3,IF(AND(AC195&gt;=71,AC195&lt;=100),4,))))</f>
        <v/>
      </c>
      <c r="AI195" s="99">
        <f>IF(AND(AD195&gt;0,AD195&lt;41),1,IF(AND(AD195&gt;=41,AD195&lt;56),2,IF(AND(AD195&gt;=56,AD195&lt;71),3,IF(AND(AD195&gt;=71,AD195&lt;=100),4,))))</f>
        <v/>
      </c>
      <c r="AJ195" s="99">
        <f>IF(AND(AE195&gt;0,AE195&lt;41),1,IF(AND(AE195&gt;=41,AE195&lt;56),2,IF(AND(AE195&gt;=56,AE195&lt;71),3,IF(AND(AE195&gt;=71,AE195&lt;=100),4,))))</f>
        <v/>
      </c>
      <c r="AK195" s="99">
        <f>IF(AND(AF195&gt;0,AF195&lt;36),1,IF(AND(AF195&gt;=36,AF195&lt;51),2,IF(AND(AF195&gt;=51,AF195&lt;66),3,IF(AND(AF195&gt;=66,AF195&lt;=100),4,))))</f>
        <v/>
      </c>
      <c r="AL195" s="100">
        <f>IF(AND(AG195&gt;0,AG195&lt;37),1,IF(AND(AG195&gt;=37,AG195&lt;58),2,IF(AND(AG195&gt;=58,AG195&lt;71),3,IF(AND(AG195&gt;=71,AG195&lt;=100),4,))))</f>
        <v/>
      </c>
      <c r="AM195" s="101">
        <f>IF((Y195&lt;&gt;"")*(K195&lt;&gt;""),Y195-K195,"")</f>
        <v/>
      </c>
      <c r="AN195" s="99">
        <f>IF((Z195&lt;&gt;"")*(L195&lt;&gt;""),Z195-L195,"")</f>
        <v/>
      </c>
      <c r="AO195" s="99">
        <f>IF((AA195&lt;&gt;"")*(M195&lt;&gt;""),AA195-M195,"")</f>
        <v/>
      </c>
      <c r="AP195" s="99">
        <f>IF((AB195&lt;&gt;"")*(N195&lt;&gt;""),AB195-N195,"")</f>
        <v/>
      </c>
      <c r="AQ195" s="94">
        <f>IF((AC195&lt;&gt;"")*(O195&lt;&gt;""),AC195-O195,"")</f>
        <v/>
      </c>
      <c r="AR195" s="94">
        <f>IF((AD195&lt;&gt;"")*(P195&lt;&gt;""),AD195-P195,"")</f>
        <v/>
      </c>
      <c r="AS195" s="94">
        <f>IF((AE195&lt;&gt;"")*(Q195&lt;&gt;""),AE195-Q195,"")</f>
        <v/>
      </c>
      <c r="AT195" s="94">
        <f>IF((AF195&lt;&gt;"")*(R195&lt;&gt;""),AF195-R195,"")</f>
        <v/>
      </c>
      <c r="AU195" s="94">
        <f>IF((AG195&lt;&gt;"")*(S195&lt;&gt;""),AG195-S195,"")</f>
        <v/>
      </c>
      <c r="AV195" s="99">
        <f>IF((AH195&lt;&gt;"")*(T195&lt;&gt;""),AH195-T195,"")</f>
        <v/>
      </c>
      <c r="AW195" s="99">
        <f>IF((AI195&lt;&gt;"")*(U195&lt;&gt;""),AI195-U195,"")</f>
        <v/>
      </c>
      <c r="AX195" s="99">
        <f>IF((AJ195&lt;&gt;"")*(V195&lt;&gt;""),AJ195-V195,"")</f>
        <v/>
      </c>
      <c r="AY195" s="99">
        <f>IF((AK195&lt;&gt;"")*(W195&lt;&gt;""),AK195-W195,"")</f>
        <v/>
      </c>
      <c r="AZ195" s="102">
        <f>IF((AL195&lt;&gt;"")*(X195&lt;&gt;""),AL195-X195,"")</f>
        <v/>
      </c>
      <c r="BA195" s="50">
        <f>IFERROR(__xludf.dummyfunction("AI(""Actúa como un tutor académico y dirígete personalmente al estudiante "" &amp; I195 &amp; "" "" &amp; J195 &amp; "" "" &amp; G195 &amp; "" "" &amp; H195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AM195 &amp; ""'. Diferencias por área: Matemáticas ("" &amp; AQ195 &amp; ""), Ciencias Natura"&amp;"les ("" &amp; AR195 &amp; ""), Sociales ("" &amp; AS195 &amp; ""), Lectura Crítica ("" &amp; AT195 &amp; "") e Inglés ("" &amp; AU195 &amp; ""). Variación en posición: grupo ("" &amp; AN195 &amp; ""), grado ("" &amp; AO195 &amp; "") y media ("" &amp; AP195 &amp; ""). Puntajes Primer Simulacro: Global "" &amp; K195 &amp; "", Mat "" &amp; "&amp;"O4 &amp; "", Cien "" &amp; P195 &amp; "", Soc "" &amp; Q195 &amp; "", Lec "" &amp; R195 &amp; "", Ing "" &amp; S195 &amp; "". Puntajes Segundo Simulacro: Global "" &amp; Y195 &amp; "", Mat "" &amp; AC195 &amp; "", Cien "" &amp; AD195 &amp; "", Soc "" &amp; AE195 &amp; "", Lec "" &amp; AF195 &amp; "", Ing "" &amp; AG195 &amp; "". Escribe un mensaje motivador"&amp;" y breve (máximo 4 líneas)."")
"),"=AI(""Actúa como un tutor académico y dirígete personalmente al estudiante "" &amp; I195 &amp; "" "" &amp; J195 &amp; "" "" &amp; G195 &amp; "" "" &amp; H195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AM195 &amp; ""'. Diferencias por área: Matemáticas ("" &amp; AQ195 &amp; ""), Ciencias Natur"&amp;"ales ("" &amp; AR195 &amp; ""), Sociales ("" &amp; AS195 &amp; ""), Lectura Crítica ("" &amp; AT195 &amp; "") e Inglés ("" &amp; AU195 &amp; ""). Variación en posición: grupo ("" &amp; AN195 &amp; ""), grado ("" &amp; AO195 &amp; "") y media ("" &amp; AP195 &amp; ""). Puntajes Primer Simulacro: Global "" &amp; K195 &amp; "", Mat "" &amp;"&amp;" O195 &amp; "", Cien "" &amp; P195 &amp; "", Soc "" &amp; Q195 &amp; "", Lec "" &amp; R195 &amp; "", Ing "" &amp; S195 &amp; "". Puntajes Segundo Simulacro: Global "" &amp; Y195 &amp; "", Mat "" &amp; AC195 &amp; "", Cien "" &amp; AD195 &amp; "", Soc "" &amp; AE195 &amp; "", Lec "" &amp; AF195 &amp; "", Ing "" &amp; AG195 &amp; "". Escribe un mensaje motivado"&amp;"r y breve (máximo 4 líneas)."")
")</f>
        <v/>
      </c>
    </row>
    <row r="196" ht="15.75" customHeight="1" s="42">
      <c r="A196" s="93" t="n"/>
      <c r="B196" s="94" t="inlineStr">
        <is>
          <t>Bachillerato</t>
        </is>
      </c>
      <c r="C196" s="94" t="n">
        <v>701</v>
      </c>
      <c r="D196" s="94" t="n"/>
      <c r="E196" s="95" t="n"/>
      <c r="F196" s="96">
        <f>TRIM(G196&amp;" "&amp;H196&amp;" "&amp;I196&amp;" "&amp;J196)</f>
        <v/>
      </c>
      <c r="G196" s="94" t="inlineStr">
        <is>
          <t>Becerra</t>
        </is>
      </c>
      <c r="H196" s="94" t="inlineStr">
        <is>
          <t>Sepúlveda</t>
        </is>
      </c>
      <c r="I196" s="94" t="inlineStr">
        <is>
          <t>Mariángel</t>
        </is>
      </c>
      <c r="J196" s="97" t="n"/>
      <c r="K196" s="98">
        <f>IF(SUM(O196:S196)=0, "", ROUND(((O196*3+P196*3+Q196*3+R196*3+S196*1)/13)*5,0))</f>
        <v/>
      </c>
      <c r="L196" s="99">
        <f>IF(OR($C196="",K196=""),"",COUNTIFS($C$4:$C$1500,$C196,K$4:K$1500,"&gt;"&amp;K196)+1)</f>
        <v/>
      </c>
      <c r="M196" s="99">
        <f>IF(OR($C196="",K196=""),"",IF(AND($C196&gt;=1001,$C196&lt;=1005),COUNTIFS($C$4:$C$1500,"&gt;=1001",$C$4:$C$1500,"&lt;=1005",K$4:K$1500,"&gt;"&amp;K196)+1,IF(AND($C196&gt;=1101,$C196&lt;=1105),COUNTIFS($C$4:$C$1500,"&gt;=1101",$C$4:$C$1500,"&lt;=1105",K$4:K$1500,"&gt;"&amp;K196)+1,IF(AND($C196&gt;=901,$C196&lt;=905),COUNTIFS($C$4:$C$1500,"&gt;=901",$C$4:$C$1500,"&lt;=905",K$4:K$1500,"&gt;"&amp;K196)+1,IF(AND($C196&gt;=801,$C196&lt;=805),COUNTIFS($C$4:$C$1500,"&gt;=801",$C$4:$C$1500,"&lt;=805",K$4:K$1500,"&gt;"&amp;K196)+1,IF(AND($C196&gt;=701,$C196&lt;=705),COUNTIFS($C$4:$C$1500,"&gt;=701",$C$4:$C$1500,"&lt;=705",K$4:K$1500,"&gt;"&amp;K196)+1,IF(AND($C196&gt;=601,$C196&lt;=606),COUNTIFS($C$4:$C$1500,"&gt;=601",$C$4:$C$1500,"&lt;=606",K$4:K$1500,"&gt;"&amp;K196)+1,"")))))))</f>
        <v/>
      </c>
      <c r="N196" s="99">
        <f>IF(OR($C196="",K196=""),"",IF(OR(AND($C196&gt;=1001,$C196&lt;=1005),AND($C196&gt;=1101,$C196&lt;=1105)),COUNTIFS($C$4:$C$1500,"&gt;=1001",$C$4:$C$1500,"&lt;=1005",K$4:K$1500,"&gt;"&amp;K196)+COUNTIFS($C$4:$C$1500,"&gt;=1101",$C$4:$C$1500,"&lt;=1105",K$4:K$1500,"&gt;"&amp;K196)+1,""))</f>
        <v/>
      </c>
      <c r="O196" s="94" t="n">
        <v>13.5</v>
      </c>
      <c r="P196" s="94" t="n">
        <v>22.28</v>
      </c>
      <c r="Q196" s="94" t="n">
        <v>46.89</v>
      </c>
      <c r="R196" s="94" t="n">
        <v>45.83</v>
      </c>
      <c r="S196" s="94" t="n">
        <v>22.92</v>
      </c>
      <c r="T196" s="99">
        <f>IF(AND(O196&gt;0,O196&lt;36),1,IF(AND(O196&gt;=36,O196&lt;51),2,IF(AND(O196&gt;=51,O196&lt;71),3,IF(AND(O196&gt;=71,O196&lt;=100),4,))))</f>
        <v/>
      </c>
      <c r="U196" s="99">
        <f>IF(AND(P196&gt;0,P196&lt;41),1,IF(AND(P196&gt;=41,P196&lt;56),2,IF(AND(P196&gt;=56,P196&lt;71),3,IF(AND(P196&gt;=71,P196&lt;=100),4,))))</f>
        <v/>
      </c>
      <c r="V196" s="99">
        <f>IF(AND(Q196&gt;0,Q196&lt;41),1,IF(AND(Q196&gt;=41,Q196&lt;56),2,IF(AND(Q196&gt;=56,Q196&lt;71),3,IF(AND(Q196&gt;=71,Q196&lt;=100),4,))))</f>
        <v/>
      </c>
      <c r="W196" s="99">
        <f>IF(AND(R196&gt;0,R196&lt;36),1,IF(AND(R196&gt;=36,R196&lt;51),2,IF(AND(R196&gt;=51,R196&lt;66),3,IF(AND(R196&gt;=66,R196&lt;=100),4,))))</f>
        <v/>
      </c>
      <c r="X196" s="100">
        <f>IF(AND(S196&gt;0,S196&lt;37),1,IF(AND(S196&gt;=37,S196&lt;58),2,IF(AND(S196&gt;=58,S196&lt;71),3,IF(AND(S196&gt;=71,S196&lt;=100),4,))))</f>
        <v/>
      </c>
      <c r="Y196" s="101">
        <f>IF(SUM(AC196:AG196)=0, "", ROUND(((AC196*3+AD196*3+AE196*3+AF196*3+AG196*1)/13)*5,0))</f>
        <v/>
      </c>
      <c r="Z196" s="99">
        <f>IF(OR($C196="",Y196=""),"",COUNTIFS($C$4:$C$1500,$C196,Y$4:Y$1500,"&gt;"&amp;Y196)+1)</f>
        <v/>
      </c>
      <c r="AA196" s="99">
        <f>IF(OR($C196="",Y196=""),"",IF(AND($C196&gt;=1001,$C196&lt;=1005),COUNTIFS($C$4:$C$1500,"&gt;=1001",$C$4:$C$1500,"&lt;=1005",Y$4:Y$1500,"&gt;"&amp;Y196)+1,IF(AND($C196&gt;=1101,$C196&lt;=1105),COUNTIFS($C$4:$C$1500,"&gt;=1101",$C$4:$C$1500,"&lt;=1105",Y$4:Y$1500,"&gt;"&amp;Y196)+1,IF(AND($C196&gt;=901,$C196&lt;=905),COUNTIFS($C$4:$C$1500,"&gt;=901",$C$4:$C$1500,"&lt;=905",Y$4:Y$1500,"&gt;"&amp;Y196)+1,IF(AND($C196&gt;=801,$C196&lt;=805),COUNTIFS($C$4:$C$1500,"&gt;=801",$C$4:$C$1500,"&lt;=805",Y$4:Y$1500,"&gt;"&amp;Y196)+1,IF(AND($C196&gt;=701,$C196&lt;=705),COUNTIFS($C$4:$C$1500,"&gt;=701",$C$4:$C$1500,"&lt;=705",Y$4:Y$1500,"&gt;"&amp;Y196)+1,IF(AND($C196&gt;=601,$C196&lt;=606),COUNTIFS($C$4:$C$1500,"&gt;=601",$C$4:$C$1500,"&lt;=606",Y$4:Y$1500,"&gt;"&amp;Y196)+1,"")))))))</f>
        <v/>
      </c>
      <c r="AB196" s="99">
        <f>IF(OR($C196="",Y196=""),"",IF(OR(AND($C196&gt;=1001,$C196&lt;=1005),AND($C196&gt;=1101,$C196&lt;=1105)),COUNTIFS($C$4:$C$1500,"&gt;=1001",$C$4:$C$1500,"&lt;=1005",Y$4:Y$1500,"&gt;"&amp;Y196)+COUNTIFS($C$4:$C$1500,"&gt;=1101",$C$4:$C$1500,"&lt;=1105",Y$4:Y$1500,"&gt;"&amp;Y196)+1,""))</f>
        <v/>
      </c>
      <c r="AC196" s="94" t="n">
        <v>40</v>
      </c>
      <c r="AD196" s="94" t="n">
        <v>46.96</v>
      </c>
      <c r="AE196" s="94" t="n">
        <v>47.25</v>
      </c>
      <c r="AF196" s="94" t="n">
        <v>28.75</v>
      </c>
      <c r="AG196" s="94" t="n">
        <v>50</v>
      </c>
      <c r="AH196" s="99">
        <f>IF(AND(AC196&gt;0,AC196&lt;36),1,IF(AND(AC196&gt;=36,AC196&lt;51),2,IF(AND(AC196&gt;=51,AC196&lt;71),3,IF(AND(AC196&gt;=71,AC196&lt;=100),4,))))</f>
        <v/>
      </c>
      <c r="AI196" s="99">
        <f>IF(AND(AD196&gt;0,AD196&lt;41),1,IF(AND(AD196&gt;=41,AD196&lt;56),2,IF(AND(AD196&gt;=56,AD196&lt;71),3,IF(AND(AD196&gt;=71,AD196&lt;=100),4,))))</f>
        <v/>
      </c>
      <c r="AJ196" s="99">
        <f>IF(AND(AE196&gt;0,AE196&lt;41),1,IF(AND(AE196&gt;=41,AE196&lt;56),2,IF(AND(AE196&gt;=56,AE196&lt;71),3,IF(AND(AE196&gt;=71,AE196&lt;=100),4,))))</f>
        <v/>
      </c>
      <c r="AK196" s="99">
        <f>IF(AND(AF196&gt;0,AF196&lt;36),1,IF(AND(AF196&gt;=36,AF196&lt;51),2,IF(AND(AF196&gt;=51,AF196&lt;66),3,IF(AND(AF196&gt;=66,AF196&lt;=100),4,))))</f>
        <v/>
      </c>
      <c r="AL196" s="100">
        <f>IF(AND(AG196&gt;0,AG196&lt;37),1,IF(AND(AG196&gt;=37,AG196&lt;58),2,IF(AND(AG196&gt;=58,AG196&lt;71),3,IF(AND(AG196&gt;=71,AG196&lt;=100),4,))))</f>
        <v/>
      </c>
      <c r="AM196" s="101">
        <f>IF((Y196&lt;&gt;"")*(K196&lt;&gt;""),Y196-K196,"")</f>
        <v/>
      </c>
      <c r="AN196" s="99">
        <f>IF((Z196&lt;&gt;"")*(L196&lt;&gt;""),Z196-L196,"")</f>
        <v/>
      </c>
      <c r="AO196" s="99">
        <f>IF((AA196&lt;&gt;"")*(M196&lt;&gt;""),AA196-M196,"")</f>
        <v/>
      </c>
      <c r="AP196" s="99">
        <f>IF((AB196&lt;&gt;"")*(N196&lt;&gt;""),AB196-N196,"")</f>
        <v/>
      </c>
      <c r="AQ196" s="94">
        <f>IF((AC196&lt;&gt;"")*(O196&lt;&gt;""),AC196-O196,"")</f>
        <v/>
      </c>
      <c r="AR196" s="94">
        <f>IF((AD196&lt;&gt;"")*(P196&lt;&gt;""),AD196-P196,"")</f>
        <v/>
      </c>
      <c r="AS196" s="94">
        <f>IF((AE196&lt;&gt;"")*(Q196&lt;&gt;""),AE196-Q196,"")</f>
        <v/>
      </c>
      <c r="AT196" s="94">
        <f>IF((AF196&lt;&gt;"")*(R196&lt;&gt;""),AF196-R196,"")</f>
        <v/>
      </c>
      <c r="AU196" s="94">
        <f>IF((AG196&lt;&gt;"")*(S196&lt;&gt;""),AG196-S196,"")</f>
        <v/>
      </c>
      <c r="AV196" s="99">
        <f>IF((AH196&lt;&gt;"")*(T196&lt;&gt;""),AH196-T196,"")</f>
        <v/>
      </c>
      <c r="AW196" s="99">
        <f>IF((AI196&lt;&gt;"")*(U196&lt;&gt;""),AI196-U196,"")</f>
        <v/>
      </c>
      <c r="AX196" s="99">
        <f>IF((AJ196&lt;&gt;"")*(V196&lt;&gt;""),AJ196-V196,"")</f>
        <v/>
      </c>
      <c r="AY196" s="99">
        <f>IF((AK196&lt;&gt;"")*(W196&lt;&gt;""),AK196-W196,"")</f>
        <v/>
      </c>
      <c r="AZ196" s="102">
        <f>IF((AL196&lt;&gt;"")*(X196&lt;&gt;""),AL196-X196,"")</f>
        <v/>
      </c>
      <c r="BA196" s="50">
        <f>IFERROR(__xludf.dummyfunction("AI(""Actúa como un tutor académico y dirígete personalmente al estudiante "" &amp; I196 &amp; "" "" &amp; J196 &amp; "" "" &amp; G196 &amp; "" "" &amp; H196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AM196 &amp; ""'. Diferencias por área: Matemáticas ("" &amp; AQ196 &amp; ""), Ciencias Natura"&amp;"les ("" &amp; AR196 &amp; ""), Sociales ("" &amp; AS196 &amp; ""), Lectura Crítica ("" &amp; AT196 &amp; "") e Inglés ("" &amp; AU196 &amp; ""). Variación en posición: grupo ("" &amp; AN196 &amp; ""), grado ("" &amp; AO196 &amp; "") y media ("" &amp; AP196 &amp; ""). Puntajes Primer Simulacro: Global "" &amp; K196 &amp; "", Mat "" &amp; "&amp;"O4 &amp; "", Cien "" &amp; P196 &amp; "", Soc "" &amp; Q196 &amp; "", Lec "" &amp; R196 &amp; "", Ing "" &amp; S196 &amp; "". Puntajes Segundo Simulacro: Global "" &amp; Y196 &amp; "", Mat "" &amp; AC196 &amp; "", Cien "" &amp; AD196 &amp; "", Soc "" &amp; AE196 &amp; "", Lec "" &amp; AF196 &amp; "", Ing "" &amp; AG196 &amp; "". Escribe un mensaje motivador"&amp;" y breve (máximo 4 líneas)."")
"),"=AI(""Actúa como un tutor académico y dirígete personalmente al estudiante "" &amp; I196 &amp; "" "" &amp; J196 &amp; "" "" &amp; G196 &amp; "" "" &amp; H196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AM196 &amp; ""'. Diferencias por área: Matemáticas ("" &amp; AQ196 &amp; ""), Ciencias Natur"&amp;"ales ("" &amp; AR196 &amp; ""), Sociales ("" &amp; AS196 &amp; ""), Lectura Crítica ("" &amp; AT196 &amp; "") e Inglés ("" &amp; AU196 &amp; ""). Variación en posición: grupo ("" &amp; AN196 &amp; ""), grado ("" &amp; AO196 &amp; "") y media ("" &amp; AP196 &amp; ""). Puntajes Primer Simulacro: Global "" &amp; K196 &amp; "", Mat "" &amp;"&amp;" O196 &amp; "", Cien "" &amp; P196 &amp; "", Soc "" &amp; Q196 &amp; "", Lec "" &amp; R196 &amp; "", Ing "" &amp; S196 &amp; "". Puntajes Segundo Simulacro: Global "" &amp; Y196 &amp; "", Mat "" &amp; AC196 &amp; "", Cien "" &amp; AD196 &amp; "", Soc "" &amp; AE196 &amp; "", Lec "" &amp; AF196 &amp; "", Ing "" &amp; AG196 &amp; "". Escribe un mensaje motivado"&amp;"r y breve (máximo 4 líneas)."")
")</f>
        <v/>
      </c>
    </row>
    <row r="197" ht="15.75" customHeight="1" s="42">
      <c r="A197" s="93" t="n"/>
      <c r="B197" s="94" t="inlineStr">
        <is>
          <t>Bachillerato</t>
        </is>
      </c>
      <c r="C197" s="94" t="n">
        <v>701</v>
      </c>
      <c r="D197" s="94" t="n"/>
      <c r="E197" s="95" t="n"/>
      <c r="F197" s="96">
        <f>TRIM(G197&amp;" "&amp;H197&amp;" "&amp;I197&amp;" "&amp;J197)</f>
        <v/>
      </c>
      <c r="G197" s="94" t="inlineStr">
        <is>
          <t>Bran</t>
        </is>
      </c>
      <c r="H197" s="94" t="inlineStr">
        <is>
          <t>González</t>
        </is>
      </c>
      <c r="I197" s="94" t="inlineStr">
        <is>
          <t>Ximena</t>
        </is>
      </c>
      <c r="J197" s="97" t="n"/>
      <c r="K197" s="98">
        <f>IF(SUM(O197:S197)=0, "", ROUND(((O197*3+P197*3+Q197*3+R197*3+S197*1)/13)*5,0))</f>
        <v/>
      </c>
      <c r="L197" s="99">
        <f>IF(OR($C197="",K197=""),"",COUNTIFS($C$4:$C$1500,$C197,K$4:K$1500,"&gt;"&amp;K197)+1)</f>
        <v/>
      </c>
      <c r="M197" s="99">
        <f>IF(OR($C197="",K197=""),"",IF(AND($C197&gt;=1001,$C197&lt;=1005),COUNTIFS($C$4:$C$1500,"&gt;=1001",$C$4:$C$1500,"&lt;=1005",K$4:K$1500,"&gt;"&amp;K197)+1,IF(AND($C197&gt;=1101,$C197&lt;=1105),COUNTIFS($C$4:$C$1500,"&gt;=1101",$C$4:$C$1500,"&lt;=1105",K$4:K$1500,"&gt;"&amp;K197)+1,IF(AND($C197&gt;=901,$C197&lt;=905),COUNTIFS($C$4:$C$1500,"&gt;=901",$C$4:$C$1500,"&lt;=905",K$4:K$1500,"&gt;"&amp;K197)+1,IF(AND($C197&gt;=801,$C197&lt;=805),COUNTIFS($C$4:$C$1500,"&gt;=801",$C$4:$C$1500,"&lt;=805",K$4:K$1500,"&gt;"&amp;K197)+1,IF(AND($C197&gt;=701,$C197&lt;=705),COUNTIFS($C$4:$C$1500,"&gt;=701",$C$4:$C$1500,"&lt;=705",K$4:K$1500,"&gt;"&amp;K197)+1,IF(AND($C197&gt;=601,$C197&lt;=606),COUNTIFS($C$4:$C$1500,"&gt;=601",$C$4:$C$1500,"&lt;=606",K$4:K$1500,"&gt;"&amp;K197)+1,"")))))))</f>
        <v/>
      </c>
      <c r="N197" s="99">
        <f>IF(OR($C197="",K197=""),"",IF(OR(AND($C197&gt;=1001,$C197&lt;=1005),AND($C197&gt;=1101,$C197&lt;=1105)),COUNTIFS($C$4:$C$1500,"&gt;=1001",$C$4:$C$1500,"&lt;=1005",K$4:K$1500,"&gt;"&amp;K197)+COUNTIFS($C$4:$C$1500,"&gt;=1101",$C$4:$C$1500,"&lt;=1105",K$4:K$1500,"&gt;"&amp;K197)+1,""))</f>
        <v/>
      </c>
      <c r="O197" s="94" t="n">
        <v>24.5</v>
      </c>
      <c r="P197" s="94" t="n">
        <v>28.94</v>
      </c>
      <c r="Q197" s="94" t="n">
        <v>39.83</v>
      </c>
      <c r="R197" s="94" t="n">
        <v>50</v>
      </c>
      <c r="S197" s="94" t="n">
        <v>50.42</v>
      </c>
      <c r="T197" s="99">
        <f>IF(AND(O197&gt;0,O197&lt;36),1,IF(AND(O197&gt;=36,O197&lt;51),2,IF(AND(O197&gt;=51,O197&lt;71),3,IF(AND(O197&gt;=71,O197&lt;=100),4,))))</f>
        <v/>
      </c>
      <c r="U197" s="99">
        <f>IF(AND(P197&gt;0,P197&lt;41),1,IF(AND(P197&gt;=41,P197&lt;56),2,IF(AND(P197&gt;=56,P197&lt;71),3,IF(AND(P197&gt;=71,P197&lt;=100),4,))))</f>
        <v/>
      </c>
      <c r="V197" s="99">
        <f>IF(AND(Q197&gt;0,Q197&lt;41),1,IF(AND(Q197&gt;=41,Q197&lt;56),2,IF(AND(Q197&gt;=56,Q197&lt;71),3,IF(AND(Q197&gt;=71,Q197&lt;=100),4,))))</f>
        <v/>
      </c>
      <c r="W197" s="99">
        <f>IF(AND(R197&gt;0,R197&lt;36),1,IF(AND(R197&gt;=36,R197&lt;51),2,IF(AND(R197&gt;=51,R197&lt;66),3,IF(AND(R197&gt;=66,R197&lt;=100),4,))))</f>
        <v/>
      </c>
      <c r="X197" s="100">
        <f>IF(AND(S197&gt;0,S197&lt;37),1,IF(AND(S197&gt;=37,S197&lt;58),2,IF(AND(S197&gt;=58,S197&lt;71),3,IF(AND(S197&gt;=71,S197&lt;=100),4,))))</f>
        <v/>
      </c>
      <c r="Y197" s="101">
        <f>IF(SUM(AC197:AG197)=0, "", ROUND(((AC197*3+AD197*3+AE197*3+AF197*3+AG197*1)/13)*5,0))</f>
        <v/>
      </c>
      <c r="Z197" s="99">
        <f>IF(OR($C197="",Y197=""),"",COUNTIFS($C$4:$C$1500,$C197,Y$4:Y$1500,"&gt;"&amp;Y197)+1)</f>
        <v/>
      </c>
      <c r="AA197" s="99">
        <f>IF(OR($C197="",Y197=""),"",IF(AND($C197&gt;=1001,$C197&lt;=1005),COUNTIFS($C$4:$C$1500,"&gt;=1001",$C$4:$C$1500,"&lt;=1005",Y$4:Y$1500,"&gt;"&amp;Y197)+1,IF(AND($C197&gt;=1101,$C197&lt;=1105),COUNTIFS($C$4:$C$1500,"&gt;=1101",$C$4:$C$1500,"&lt;=1105",Y$4:Y$1500,"&gt;"&amp;Y197)+1,IF(AND($C197&gt;=901,$C197&lt;=905),COUNTIFS($C$4:$C$1500,"&gt;=901",$C$4:$C$1500,"&lt;=905",Y$4:Y$1500,"&gt;"&amp;Y197)+1,IF(AND($C197&gt;=801,$C197&lt;=805),COUNTIFS($C$4:$C$1500,"&gt;=801",$C$4:$C$1500,"&lt;=805",Y$4:Y$1500,"&gt;"&amp;Y197)+1,IF(AND($C197&gt;=701,$C197&lt;=705),COUNTIFS($C$4:$C$1500,"&gt;=701",$C$4:$C$1500,"&lt;=705",Y$4:Y$1500,"&gt;"&amp;Y197)+1,IF(AND($C197&gt;=601,$C197&lt;=606),COUNTIFS($C$4:$C$1500,"&gt;=601",$C$4:$C$1500,"&lt;=606",Y$4:Y$1500,"&gt;"&amp;Y197)+1,"")))))))</f>
        <v/>
      </c>
      <c r="AB197" s="99">
        <f>IF(OR($C197="",Y197=""),"",IF(OR(AND($C197&gt;=1001,$C197&lt;=1005),AND($C197&gt;=1101,$C197&lt;=1105)),COUNTIFS($C$4:$C$1500,"&gt;=1001",$C$4:$C$1500,"&lt;=1005",Y$4:Y$1500,"&gt;"&amp;Y197)+COUNTIFS($C$4:$C$1500,"&gt;=1101",$C$4:$C$1500,"&lt;=1105",Y$4:Y$1500,"&gt;"&amp;Y197)+1,""))</f>
        <v/>
      </c>
      <c r="AC197" s="94" t="n">
        <v>48</v>
      </c>
      <c r="AD197" s="94" t="n">
        <v>35</v>
      </c>
      <c r="AE197" s="94" t="n">
        <v>39</v>
      </c>
      <c r="AF197" s="94" t="n">
        <v>40</v>
      </c>
      <c r="AG197" s="94" t="n">
        <v>50</v>
      </c>
      <c r="AH197" s="99">
        <f>IF(AND(AC197&gt;0,AC197&lt;36),1,IF(AND(AC197&gt;=36,AC197&lt;51),2,IF(AND(AC197&gt;=51,AC197&lt;71),3,IF(AND(AC197&gt;=71,AC197&lt;=100),4,))))</f>
        <v/>
      </c>
      <c r="AI197" s="99">
        <f>IF(AND(AD197&gt;0,AD197&lt;41),1,IF(AND(AD197&gt;=41,AD197&lt;56),2,IF(AND(AD197&gt;=56,AD197&lt;71),3,IF(AND(AD197&gt;=71,AD197&lt;=100),4,))))</f>
        <v/>
      </c>
      <c r="AJ197" s="99">
        <f>IF(AND(AE197&gt;0,AE197&lt;41),1,IF(AND(AE197&gt;=41,AE197&lt;56),2,IF(AND(AE197&gt;=56,AE197&lt;71),3,IF(AND(AE197&gt;=71,AE197&lt;=100),4,))))</f>
        <v/>
      </c>
      <c r="AK197" s="99">
        <f>IF(AND(AF197&gt;0,AF197&lt;36),1,IF(AND(AF197&gt;=36,AF197&lt;51),2,IF(AND(AF197&gt;=51,AF197&lt;66),3,IF(AND(AF197&gt;=66,AF197&lt;=100),4,))))</f>
        <v/>
      </c>
      <c r="AL197" s="100">
        <f>IF(AND(AG197&gt;0,AG197&lt;37),1,IF(AND(AG197&gt;=37,AG197&lt;58),2,IF(AND(AG197&gt;=58,AG197&lt;71),3,IF(AND(AG197&gt;=71,AG197&lt;=100),4,))))</f>
        <v/>
      </c>
      <c r="AM197" s="101">
        <f>IF((Y197&lt;&gt;"")*(K197&lt;&gt;""),Y197-K197,"")</f>
        <v/>
      </c>
      <c r="AN197" s="99">
        <f>IF((Z197&lt;&gt;"")*(L197&lt;&gt;""),Z197-L197,"")</f>
        <v/>
      </c>
      <c r="AO197" s="99">
        <f>IF((AA197&lt;&gt;"")*(M197&lt;&gt;""),AA197-M197,"")</f>
        <v/>
      </c>
      <c r="AP197" s="99">
        <f>IF((AB197&lt;&gt;"")*(N197&lt;&gt;""),AB197-N197,"")</f>
        <v/>
      </c>
      <c r="AQ197" s="94">
        <f>IF((AC197&lt;&gt;"")*(O197&lt;&gt;""),AC197-O197,"")</f>
        <v/>
      </c>
      <c r="AR197" s="94">
        <f>IF((AD197&lt;&gt;"")*(P197&lt;&gt;""),AD197-P197,"")</f>
        <v/>
      </c>
      <c r="AS197" s="94">
        <f>IF((AE197&lt;&gt;"")*(Q197&lt;&gt;""),AE197-Q197,"")</f>
        <v/>
      </c>
      <c r="AT197" s="94">
        <f>IF((AF197&lt;&gt;"")*(R197&lt;&gt;""),AF197-R197,"")</f>
        <v/>
      </c>
      <c r="AU197" s="94">
        <f>IF((AG197&lt;&gt;"")*(S197&lt;&gt;""),AG197-S197,"")</f>
        <v/>
      </c>
      <c r="AV197" s="99">
        <f>IF((AH197&lt;&gt;"")*(T197&lt;&gt;""),AH197-T197,"")</f>
        <v/>
      </c>
      <c r="AW197" s="99">
        <f>IF((AI197&lt;&gt;"")*(U197&lt;&gt;""),AI197-U197,"")</f>
        <v/>
      </c>
      <c r="AX197" s="99">
        <f>IF((AJ197&lt;&gt;"")*(V197&lt;&gt;""),AJ197-V197,"")</f>
        <v/>
      </c>
      <c r="AY197" s="99">
        <f>IF((AK197&lt;&gt;"")*(W197&lt;&gt;""),AK197-W197,"")</f>
        <v/>
      </c>
      <c r="AZ197" s="102">
        <f>IF((AL197&lt;&gt;"")*(X197&lt;&gt;""),AL197-X197,"")</f>
        <v/>
      </c>
      <c r="BA197" s="50">
        <f>IFERROR(__xludf.dummyfunction("AI(""Actúa como un tutor académico y dirígete personalmente al estudiante "" &amp; I197 &amp; "" "" &amp; J197 &amp; "" "" &amp; G197 &amp; "" "" &amp; H197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AM197 &amp; ""'. Diferencias por área: Matemáticas ("" &amp; AQ197 &amp; ""), Ciencias Natura"&amp;"les ("" &amp; AR197 &amp; ""), Sociales ("" &amp; AS197 &amp; ""), Lectura Crítica ("" &amp; AT197 &amp; "") e Inglés ("" &amp; AU197 &amp; ""). Variación en posición: grupo ("" &amp; AN197 &amp; ""), grado ("" &amp; AO197 &amp; "") y media ("" &amp; AP197 &amp; ""). Puntajes Primer Simulacro: Global "" &amp; K197 &amp; "", Mat "" &amp; "&amp;"O4 &amp; "", Cien "" &amp; P197 &amp; "", Soc "" &amp; Q197 &amp; "", Lec "" &amp; R197 &amp; "", Ing "" &amp; S197 &amp; "". Puntajes Segundo Simulacro: Global "" &amp; Y197 &amp; "", Mat "" &amp; AC197 &amp; "", Cien "" &amp; AD197 &amp; "", Soc "" &amp; AE197 &amp; "", Lec "" &amp; AF197 &amp; "", Ing "" &amp; AG197 &amp; "". Escribe un mensaje motivador"&amp;" y breve (máximo 4 líneas)."")
"),"=AI(""Actúa como un tutor académico y dirígete personalmente al estudiante "" &amp; I197 &amp; "" "" &amp; J197 &amp; "" "" &amp; G197 &amp; "" "" &amp; H197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AM197 &amp; ""'. Diferencias por área: Matemáticas ("" &amp; AQ197 &amp; ""), Ciencias Natur"&amp;"ales ("" &amp; AR197 &amp; ""), Sociales ("" &amp; AS197 &amp; ""), Lectura Crítica ("" &amp; AT197 &amp; "") e Inglés ("" &amp; AU197 &amp; ""). Variación en posición: grupo ("" &amp; AN197 &amp; ""), grado ("" &amp; AO197 &amp; "") y media ("" &amp; AP197 &amp; ""). Puntajes Primer Simulacro: Global "" &amp; K197 &amp; "", Mat "" &amp;"&amp;" O197 &amp; "", Cien "" &amp; P197 &amp; "", Soc "" &amp; Q197 &amp; "", Lec "" &amp; R197 &amp; "", Ing "" &amp; S197 &amp; "". Puntajes Segundo Simulacro: Global "" &amp; Y197 &amp; "", Mat "" &amp; AC197 &amp; "", Cien "" &amp; AD197 &amp; "", Soc "" &amp; AE197 &amp; "", Lec "" &amp; AF197 &amp; "", Ing "" &amp; AG197 &amp; "". Escribe un mensaje motivado"&amp;"r y breve (máximo 4 líneas)."")
")</f>
        <v/>
      </c>
    </row>
    <row r="198" ht="15.75" customHeight="1" s="42">
      <c r="A198" s="93" t="n"/>
      <c r="B198" s="94" t="inlineStr">
        <is>
          <t>Bachillerato</t>
        </is>
      </c>
      <c r="C198" s="94" t="n">
        <v>701</v>
      </c>
      <c r="D198" s="94" t="n"/>
      <c r="E198" s="95" t="n"/>
      <c r="F198" s="96">
        <f>TRIM(G198&amp;" "&amp;H198&amp;" "&amp;I198&amp;" "&amp;J198)</f>
        <v/>
      </c>
      <c r="G198" s="94" t="inlineStr">
        <is>
          <t>Bran</t>
        </is>
      </c>
      <c r="H198" s="94" t="inlineStr">
        <is>
          <t>Rivera</t>
        </is>
      </c>
      <c r="I198" s="94" t="inlineStr">
        <is>
          <t>Mathias</t>
        </is>
      </c>
      <c r="J198" s="97" t="n"/>
      <c r="K198" s="98">
        <f>IF(SUM(O198:S198)=0, "", ROUND(((O198*3+P198*3+Q198*3+R198*3+S198*1)/13)*5,0))</f>
        <v/>
      </c>
      <c r="L198" s="99">
        <f>IF(OR($C198="",K198=""),"",COUNTIFS($C$4:$C$1500,$C198,K$4:K$1500,"&gt;"&amp;K198)+1)</f>
        <v/>
      </c>
      <c r="M198" s="99">
        <f>IF(OR($C198="",K198=""),"",IF(AND($C198&gt;=1001,$C198&lt;=1005),COUNTIFS($C$4:$C$1500,"&gt;=1001",$C$4:$C$1500,"&lt;=1005",K$4:K$1500,"&gt;"&amp;K198)+1,IF(AND($C198&gt;=1101,$C198&lt;=1105),COUNTIFS($C$4:$C$1500,"&gt;=1101",$C$4:$C$1500,"&lt;=1105",K$4:K$1500,"&gt;"&amp;K198)+1,IF(AND($C198&gt;=901,$C198&lt;=905),COUNTIFS($C$4:$C$1500,"&gt;=901",$C$4:$C$1500,"&lt;=905",K$4:K$1500,"&gt;"&amp;K198)+1,IF(AND($C198&gt;=801,$C198&lt;=805),COUNTIFS($C$4:$C$1500,"&gt;=801",$C$4:$C$1500,"&lt;=805",K$4:K$1500,"&gt;"&amp;K198)+1,IF(AND($C198&gt;=701,$C198&lt;=705),COUNTIFS($C$4:$C$1500,"&gt;=701",$C$4:$C$1500,"&lt;=705",K$4:K$1500,"&gt;"&amp;K198)+1,IF(AND($C198&gt;=601,$C198&lt;=606),COUNTIFS($C$4:$C$1500,"&gt;=601",$C$4:$C$1500,"&lt;=606",K$4:K$1500,"&gt;"&amp;K198)+1,"")))))))</f>
        <v/>
      </c>
      <c r="N198" s="99">
        <f>IF(OR($C198="",K198=""),"",IF(OR(AND($C198&gt;=1001,$C198&lt;=1005),AND($C198&gt;=1101,$C198&lt;=1105)),COUNTIFS($C$4:$C$1500,"&gt;=1001",$C$4:$C$1500,"&lt;=1005",K$4:K$1500,"&gt;"&amp;K198)+COUNTIFS($C$4:$C$1500,"&gt;=1101",$C$4:$C$1500,"&lt;=1105",K$4:K$1500,"&gt;"&amp;K198)+1,""))</f>
        <v/>
      </c>
      <c r="O198" s="94" t="n">
        <v>24.5</v>
      </c>
      <c r="P198" s="94" t="n">
        <v>25.88</v>
      </c>
      <c r="Q198" s="94" t="n">
        <v>38.32</v>
      </c>
      <c r="R198" s="94" t="n">
        <v>62.5</v>
      </c>
      <c r="S198" s="94" t="n">
        <v>27.5</v>
      </c>
      <c r="T198" s="99">
        <f>IF(AND(O198&gt;0,O198&lt;36),1,IF(AND(O198&gt;=36,O198&lt;51),2,IF(AND(O198&gt;=51,O198&lt;71),3,IF(AND(O198&gt;=71,O198&lt;=100),4,))))</f>
        <v/>
      </c>
      <c r="U198" s="99">
        <f>IF(AND(P198&gt;0,P198&lt;41),1,IF(AND(P198&gt;=41,P198&lt;56),2,IF(AND(P198&gt;=56,P198&lt;71),3,IF(AND(P198&gt;=71,P198&lt;=100),4,))))</f>
        <v/>
      </c>
      <c r="V198" s="99">
        <f>IF(AND(Q198&gt;0,Q198&lt;41),1,IF(AND(Q198&gt;=41,Q198&lt;56),2,IF(AND(Q198&gt;=56,Q198&lt;71),3,IF(AND(Q198&gt;=71,Q198&lt;=100),4,))))</f>
        <v/>
      </c>
      <c r="W198" s="99">
        <f>IF(AND(R198&gt;0,R198&lt;36),1,IF(AND(R198&gt;=36,R198&lt;51),2,IF(AND(R198&gt;=51,R198&lt;66),3,IF(AND(R198&gt;=66,R198&lt;=100),4,))))</f>
        <v/>
      </c>
      <c r="X198" s="100">
        <f>IF(AND(S198&gt;0,S198&lt;37),1,IF(AND(S198&gt;=37,S198&lt;58),2,IF(AND(S198&gt;=58,S198&lt;71),3,IF(AND(S198&gt;=71,S198&lt;=100),4,))))</f>
        <v/>
      </c>
      <c r="Y198" s="101">
        <f>IF(SUM(AC198:AG198)=0, "", ROUND(((AC198*3+AD198*3+AE198*3+AF198*3+AG198*1)/13)*5,0))</f>
        <v/>
      </c>
      <c r="Z198" s="99">
        <f>IF(OR($C198="",Y198=""),"",COUNTIFS($C$4:$C$1500,$C198,Y$4:Y$1500,"&gt;"&amp;Y198)+1)</f>
        <v/>
      </c>
      <c r="AA198" s="99">
        <f>IF(OR($C198="",Y198=""),"",IF(AND($C198&gt;=1001,$C198&lt;=1005),COUNTIFS($C$4:$C$1500,"&gt;=1001",$C$4:$C$1500,"&lt;=1005",Y$4:Y$1500,"&gt;"&amp;Y198)+1,IF(AND($C198&gt;=1101,$C198&lt;=1105),COUNTIFS($C$4:$C$1500,"&gt;=1101",$C$4:$C$1500,"&lt;=1105",Y$4:Y$1500,"&gt;"&amp;Y198)+1,IF(AND($C198&gt;=901,$C198&lt;=905),COUNTIFS($C$4:$C$1500,"&gt;=901",$C$4:$C$1500,"&lt;=905",Y$4:Y$1500,"&gt;"&amp;Y198)+1,IF(AND($C198&gt;=801,$C198&lt;=805),COUNTIFS($C$4:$C$1500,"&gt;=801",$C$4:$C$1500,"&lt;=805",Y$4:Y$1500,"&gt;"&amp;Y198)+1,IF(AND($C198&gt;=701,$C198&lt;=705),COUNTIFS($C$4:$C$1500,"&gt;=701",$C$4:$C$1500,"&lt;=705",Y$4:Y$1500,"&gt;"&amp;Y198)+1,IF(AND($C198&gt;=601,$C198&lt;=606),COUNTIFS($C$4:$C$1500,"&gt;=601",$C$4:$C$1500,"&lt;=606",Y$4:Y$1500,"&gt;"&amp;Y198)+1,"")))))))</f>
        <v/>
      </c>
      <c r="AB198" s="99">
        <f>IF(OR($C198="",Y198=""),"",IF(OR(AND($C198&gt;=1001,$C198&lt;=1005),AND($C198&gt;=1101,$C198&lt;=1105)),COUNTIFS($C$4:$C$1500,"&gt;=1001",$C$4:$C$1500,"&lt;=1005",Y$4:Y$1500,"&gt;"&amp;Y198)+COUNTIFS($C$4:$C$1500,"&gt;=1101",$C$4:$C$1500,"&lt;=1105",Y$4:Y$1500,"&gt;"&amp;Y198)+1,""))</f>
        <v/>
      </c>
      <c r="AC198" s="94" t="n">
        <v>72.5</v>
      </c>
      <c r="AD198" s="94" t="n">
        <v>71.01000000000001</v>
      </c>
      <c r="AE198" s="94" t="n">
        <v>63</v>
      </c>
      <c r="AF198" s="94" t="n">
        <v>76.67</v>
      </c>
      <c r="AG198" s="94" t="n">
        <v>66.67</v>
      </c>
      <c r="AH198" s="99">
        <f>IF(AND(AC198&gt;0,AC198&lt;36),1,IF(AND(AC198&gt;=36,AC198&lt;51),2,IF(AND(AC198&gt;=51,AC198&lt;71),3,IF(AND(AC198&gt;=71,AC198&lt;=100),4,))))</f>
        <v/>
      </c>
      <c r="AI198" s="99">
        <f>IF(AND(AD198&gt;0,AD198&lt;41),1,IF(AND(AD198&gt;=41,AD198&lt;56),2,IF(AND(AD198&gt;=56,AD198&lt;71),3,IF(AND(AD198&gt;=71,AD198&lt;=100),4,))))</f>
        <v/>
      </c>
      <c r="AJ198" s="99">
        <f>IF(AND(AE198&gt;0,AE198&lt;41),1,IF(AND(AE198&gt;=41,AE198&lt;56),2,IF(AND(AE198&gt;=56,AE198&lt;71),3,IF(AND(AE198&gt;=71,AE198&lt;=100),4,))))</f>
        <v/>
      </c>
      <c r="AK198" s="99">
        <f>IF(AND(AF198&gt;0,AF198&lt;36),1,IF(AND(AF198&gt;=36,AF198&lt;51),2,IF(AND(AF198&gt;=51,AF198&lt;66),3,IF(AND(AF198&gt;=66,AF198&lt;=100),4,))))</f>
        <v/>
      </c>
      <c r="AL198" s="100">
        <f>IF(AND(AG198&gt;0,AG198&lt;37),1,IF(AND(AG198&gt;=37,AG198&lt;58),2,IF(AND(AG198&gt;=58,AG198&lt;71),3,IF(AND(AG198&gt;=71,AG198&lt;=100),4,))))</f>
        <v/>
      </c>
      <c r="AM198" s="101">
        <f>IF((Y198&lt;&gt;"")*(K198&lt;&gt;""),Y198-K198,"")</f>
        <v/>
      </c>
      <c r="AN198" s="99">
        <f>IF((Z198&lt;&gt;"")*(L198&lt;&gt;""),Z198-L198,"")</f>
        <v/>
      </c>
      <c r="AO198" s="99">
        <f>IF((AA198&lt;&gt;"")*(M198&lt;&gt;""),AA198-M198,"")</f>
        <v/>
      </c>
      <c r="AP198" s="99">
        <f>IF((AB198&lt;&gt;"")*(N198&lt;&gt;""),AB198-N198,"")</f>
        <v/>
      </c>
      <c r="AQ198" s="94">
        <f>IF((AC198&lt;&gt;"")*(O198&lt;&gt;""),AC198-O198,"")</f>
        <v/>
      </c>
      <c r="AR198" s="94">
        <f>IF((AD198&lt;&gt;"")*(P198&lt;&gt;""),AD198-P198,"")</f>
        <v/>
      </c>
      <c r="AS198" s="94">
        <f>IF((AE198&lt;&gt;"")*(Q198&lt;&gt;""),AE198-Q198,"")</f>
        <v/>
      </c>
      <c r="AT198" s="94">
        <f>IF((AF198&lt;&gt;"")*(R198&lt;&gt;""),AF198-R198,"")</f>
        <v/>
      </c>
      <c r="AU198" s="94">
        <f>IF((AG198&lt;&gt;"")*(S198&lt;&gt;""),AG198-S198,"")</f>
        <v/>
      </c>
      <c r="AV198" s="99">
        <f>IF((AH198&lt;&gt;"")*(T198&lt;&gt;""),AH198-T198,"")</f>
        <v/>
      </c>
      <c r="AW198" s="99">
        <f>IF((AI198&lt;&gt;"")*(U198&lt;&gt;""),AI198-U198,"")</f>
        <v/>
      </c>
      <c r="AX198" s="99">
        <f>IF((AJ198&lt;&gt;"")*(V198&lt;&gt;""),AJ198-V198,"")</f>
        <v/>
      </c>
      <c r="AY198" s="99">
        <f>IF((AK198&lt;&gt;"")*(W198&lt;&gt;""),AK198-W198,"")</f>
        <v/>
      </c>
      <c r="AZ198" s="102">
        <f>IF((AL198&lt;&gt;"")*(X198&lt;&gt;""),AL198-X198,"")</f>
        <v/>
      </c>
      <c r="BA198" s="50">
        <f>IFERROR(__xludf.dummyfunction("AI(""Actúa como un tutor académico y dirígete personalmente al estudiante "" &amp; I198 &amp; "" "" &amp; J198 &amp; "" "" &amp; G198 &amp; "" "" &amp; H198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AM198 &amp; ""'. Diferencias por área: Matemáticas ("" &amp; AQ198 &amp; ""), Ciencias Natura"&amp;"les ("" &amp; AR198 &amp; ""), Sociales ("" &amp; AS198 &amp; ""), Lectura Crítica ("" &amp; AT198 &amp; "") e Inglés ("" &amp; AU198 &amp; ""). Variación en posición: grupo ("" &amp; AN198 &amp; ""), grado ("" &amp; AO198 &amp; "") y media ("" &amp; AP198 &amp; ""). Puntajes Primer Simulacro: Global "" &amp; K198 &amp; "", Mat "" &amp; "&amp;"O4 &amp; "", Cien "" &amp; P198 &amp; "", Soc "" &amp; Q198 &amp; "", Lec "" &amp; R198 &amp; "", Ing "" &amp; S198 &amp; "". Puntajes Segundo Simulacro: Global "" &amp; Y198 &amp; "", Mat "" &amp; AC198 &amp; "", Cien "" &amp; AD198 &amp; "", Soc "" &amp; AE198 &amp; "", Lec "" &amp; AF198 &amp; "", Ing "" &amp; AG198 &amp; "". Escribe un mensaje motivador"&amp;" y breve (máximo 4 líneas)."")
"),"=AI(""Actúa como un tutor académico y dirígete personalmente al estudiante "" &amp; I198 &amp; "" "" &amp; J198 &amp; "" "" &amp; G198 &amp; "" "" &amp; H198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AM198 &amp; ""'. Diferencias por área: Matemáticas ("" &amp; AQ198 &amp; ""), Ciencias Natur"&amp;"ales ("" &amp; AR198 &amp; ""), Sociales ("" &amp; AS198 &amp; ""), Lectura Crítica ("" &amp; AT198 &amp; "") e Inglés ("" &amp; AU198 &amp; ""). Variación en posición: grupo ("" &amp; AN198 &amp; ""), grado ("" &amp; AO198 &amp; "") y media ("" &amp; AP198 &amp; ""). Puntajes Primer Simulacro: Global "" &amp; K198 &amp; "", Mat "" &amp;"&amp;" O198 &amp; "", Cien "" &amp; P198 &amp; "", Soc "" &amp; Q198 &amp; "", Lec "" &amp; R198 &amp; "", Ing "" &amp; S198 &amp; "". Puntajes Segundo Simulacro: Global "" &amp; Y198 &amp; "", Mat "" &amp; AC198 &amp; "", Cien "" &amp; AD198 &amp; "", Soc "" &amp; AE198 &amp; "", Lec "" &amp; AF198 &amp; "", Ing "" &amp; AG198 &amp; "". Escribe un mensaje motivado"&amp;"r y breve (máximo 4 líneas)."")
")</f>
        <v/>
      </c>
    </row>
    <row r="199" ht="15.75" customHeight="1" s="42">
      <c r="A199" s="93" t="n"/>
      <c r="B199" s="94" t="inlineStr">
        <is>
          <t>Bachillerato</t>
        </is>
      </c>
      <c r="C199" s="94" t="n">
        <v>701</v>
      </c>
      <c r="D199" s="94" t="n"/>
      <c r="E199" s="95" t="n"/>
      <c r="F199" s="96">
        <f>TRIM(G199&amp;" "&amp;H199&amp;" "&amp;I199&amp;" "&amp;J199)</f>
        <v/>
      </c>
      <c r="G199" s="94" t="inlineStr">
        <is>
          <t>Bravo</t>
        </is>
      </c>
      <c r="H199" s="94" t="inlineStr">
        <is>
          <t>Galeano</t>
        </is>
      </c>
      <c r="I199" s="94" t="inlineStr">
        <is>
          <t>Dulce</t>
        </is>
      </c>
      <c r="J199" s="97" t="inlineStr">
        <is>
          <t>Maria</t>
        </is>
      </c>
      <c r="K199" s="98">
        <f>IF(SUM(O199:S199)=0, "", ROUND(((O199*3+P199*3+Q199*3+R199*3+S199*1)/13)*5,0))</f>
        <v/>
      </c>
      <c r="L199" s="99">
        <f>IF(OR($C199="",K199=""),"",COUNTIFS($C$4:$C$1500,$C199,K$4:K$1500,"&gt;"&amp;K199)+1)</f>
        <v/>
      </c>
      <c r="M199" s="99">
        <f>IF(OR($C199="",K199=""),"",IF(AND($C199&gt;=1001,$C199&lt;=1005),COUNTIFS($C$4:$C$1500,"&gt;=1001",$C$4:$C$1500,"&lt;=1005",K$4:K$1500,"&gt;"&amp;K199)+1,IF(AND($C199&gt;=1101,$C199&lt;=1105),COUNTIFS($C$4:$C$1500,"&gt;=1101",$C$4:$C$1500,"&lt;=1105",K$4:K$1500,"&gt;"&amp;K199)+1,IF(AND($C199&gt;=901,$C199&lt;=905),COUNTIFS($C$4:$C$1500,"&gt;=901",$C$4:$C$1500,"&lt;=905",K$4:K$1500,"&gt;"&amp;K199)+1,IF(AND($C199&gt;=801,$C199&lt;=805),COUNTIFS($C$4:$C$1500,"&gt;=801",$C$4:$C$1500,"&lt;=805",K$4:K$1500,"&gt;"&amp;K199)+1,IF(AND($C199&gt;=701,$C199&lt;=705),COUNTIFS($C$4:$C$1500,"&gt;=701",$C$4:$C$1500,"&lt;=705",K$4:K$1500,"&gt;"&amp;K199)+1,IF(AND($C199&gt;=601,$C199&lt;=606),COUNTIFS($C$4:$C$1500,"&gt;=601",$C$4:$C$1500,"&lt;=606",K$4:K$1500,"&gt;"&amp;K199)+1,"")))))))</f>
        <v/>
      </c>
      <c r="N199" s="99">
        <f>IF(OR($C199="",K199=""),"",IF(OR(AND($C199&gt;=1001,$C199&lt;=1005),AND($C199&gt;=1101,$C199&lt;=1105)),COUNTIFS($C$4:$C$1500,"&gt;=1001",$C$4:$C$1500,"&lt;=1005",K$4:K$1500,"&gt;"&amp;K199)+COUNTIFS($C$4:$C$1500,"&gt;=1101",$C$4:$C$1500,"&lt;=1105",K$4:K$1500,"&gt;"&amp;K199)+1,""))</f>
        <v/>
      </c>
      <c r="O199" s="94" t="n">
        <v>70.13</v>
      </c>
      <c r="P199" s="94" t="n">
        <v>69.22</v>
      </c>
      <c r="Q199" s="94" t="n">
        <v>57.48</v>
      </c>
      <c r="R199" s="94" t="n">
        <v>70.83</v>
      </c>
      <c r="S199" s="94" t="n">
        <v>64.17</v>
      </c>
      <c r="T199" s="99">
        <f>IF(AND(O199&gt;0,O199&lt;36),1,IF(AND(O199&gt;=36,O199&lt;51),2,IF(AND(O199&gt;=51,O199&lt;71),3,IF(AND(O199&gt;=71,O199&lt;=100),4,))))</f>
        <v/>
      </c>
      <c r="U199" s="99">
        <f>IF(AND(P199&gt;0,P199&lt;41),1,IF(AND(P199&gt;=41,P199&lt;56),2,IF(AND(P199&gt;=56,P199&lt;71),3,IF(AND(P199&gt;=71,P199&lt;=100),4,))))</f>
        <v/>
      </c>
      <c r="V199" s="99">
        <f>IF(AND(Q199&gt;0,Q199&lt;41),1,IF(AND(Q199&gt;=41,Q199&lt;56),2,IF(AND(Q199&gt;=56,Q199&lt;71),3,IF(AND(Q199&gt;=71,Q199&lt;=100),4,))))</f>
        <v/>
      </c>
      <c r="W199" s="99">
        <f>IF(AND(R199&gt;0,R199&lt;36),1,IF(AND(R199&gt;=36,R199&lt;51),2,IF(AND(R199&gt;=51,R199&lt;66),3,IF(AND(R199&gt;=66,R199&lt;=100),4,))))</f>
        <v/>
      </c>
      <c r="X199" s="100">
        <f>IF(AND(S199&gt;0,S199&lt;37),1,IF(AND(S199&gt;=37,S199&lt;58),2,IF(AND(S199&gt;=58,S199&lt;71),3,IF(AND(S199&gt;=71,S199&lt;=100),4,))))</f>
        <v/>
      </c>
      <c r="Y199" s="101">
        <f>IF(SUM(AC199:AG199)=0, "", ROUND(((AC199*3+AD199*3+AE199*3+AF199*3+AG199*1)/13)*5,0))</f>
        <v/>
      </c>
      <c r="Z199" s="99">
        <f>IF(OR($C199="",Y199=""),"",COUNTIFS($C$4:$C$1500,$C199,Y$4:Y$1500,"&gt;"&amp;Y199)+1)</f>
        <v/>
      </c>
      <c r="AA199" s="99">
        <f>IF(OR($C199="",Y199=""),"",IF(AND($C199&gt;=1001,$C199&lt;=1005),COUNTIFS($C$4:$C$1500,"&gt;=1001",$C$4:$C$1500,"&lt;=1005",Y$4:Y$1500,"&gt;"&amp;Y199)+1,IF(AND($C199&gt;=1101,$C199&lt;=1105),COUNTIFS($C$4:$C$1500,"&gt;=1101",$C$4:$C$1500,"&lt;=1105",Y$4:Y$1500,"&gt;"&amp;Y199)+1,IF(AND($C199&gt;=901,$C199&lt;=905),COUNTIFS($C$4:$C$1500,"&gt;=901",$C$4:$C$1500,"&lt;=905",Y$4:Y$1500,"&gt;"&amp;Y199)+1,IF(AND($C199&gt;=801,$C199&lt;=805),COUNTIFS($C$4:$C$1500,"&gt;=801",$C$4:$C$1500,"&lt;=805",Y$4:Y$1500,"&gt;"&amp;Y199)+1,IF(AND($C199&gt;=701,$C199&lt;=705),COUNTIFS($C$4:$C$1500,"&gt;=701",$C$4:$C$1500,"&lt;=705",Y$4:Y$1500,"&gt;"&amp;Y199)+1,IF(AND($C199&gt;=601,$C199&lt;=606),COUNTIFS($C$4:$C$1500,"&gt;=601",$C$4:$C$1500,"&lt;=606",Y$4:Y$1500,"&gt;"&amp;Y199)+1,"")))))))</f>
        <v/>
      </c>
      <c r="AB199" s="99">
        <f>IF(OR($C199="",Y199=""),"",IF(OR(AND($C199&gt;=1001,$C199&lt;=1005),AND($C199&gt;=1101,$C199&lt;=1105)),COUNTIFS($C$4:$C$1500,"&gt;=1001",$C$4:$C$1500,"&lt;=1005",Y$4:Y$1500,"&gt;"&amp;Y199)+COUNTIFS($C$4:$C$1500,"&gt;=1101",$C$4:$C$1500,"&lt;=1105",Y$4:Y$1500,"&gt;"&amp;Y199)+1,""))</f>
        <v/>
      </c>
      <c r="AC199" s="94" t="n">
        <v>65</v>
      </c>
      <c r="AD199" s="94" t="n">
        <v>67.08</v>
      </c>
      <c r="AE199" s="94" t="n">
        <v>57.75</v>
      </c>
      <c r="AF199" s="94" t="n">
        <v>67.08</v>
      </c>
      <c r="AG199" s="94" t="n">
        <v>75</v>
      </c>
      <c r="AH199" s="99">
        <f>IF(AND(AC199&gt;0,AC199&lt;36),1,IF(AND(AC199&gt;=36,AC199&lt;51),2,IF(AND(AC199&gt;=51,AC199&lt;71),3,IF(AND(AC199&gt;=71,AC199&lt;=100),4,))))</f>
        <v/>
      </c>
      <c r="AI199" s="99">
        <f>IF(AND(AD199&gt;0,AD199&lt;41),1,IF(AND(AD199&gt;=41,AD199&lt;56),2,IF(AND(AD199&gt;=56,AD199&lt;71),3,IF(AND(AD199&gt;=71,AD199&lt;=100),4,))))</f>
        <v/>
      </c>
      <c r="AJ199" s="99">
        <f>IF(AND(AE199&gt;0,AE199&lt;41),1,IF(AND(AE199&gt;=41,AE199&lt;56),2,IF(AND(AE199&gt;=56,AE199&lt;71),3,IF(AND(AE199&gt;=71,AE199&lt;=100),4,))))</f>
        <v/>
      </c>
      <c r="AK199" s="99">
        <f>IF(AND(AF199&gt;0,AF199&lt;36),1,IF(AND(AF199&gt;=36,AF199&lt;51),2,IF(AND(AF199&gt;=51,AF199&lt;66),3,IF(AND(AF199&gt;=66,AF199&lt;=100),4,))))</f>
        <v/>
      </c>
      <c r="AL199" s="100">
        <f>IF(AND(AG199&gt;0,AG199&lt;37),1,IF(AND(AG199&gt;=37,AG199&lt;58),2,IF(AND(AG199&gt;=58,AG199&lt;71),3,IF(AND(AG199&gt;=71,AG199&lt;=100),4,))))</f>
        <v/>
      </c>
      <c r="AM199" s="101">
        <f>IF((Y199&lt;&gt;"")*(K199&lt;&gt;""),Y199-K199,"")</f>
        <v/>
      </c>
      <c r="AN199" s="99">
        <f>IF((Z199&lt;&gt;"")*(L199&lt;&gt;""),Z199-L199,"")</f>
        <v/>
      </c>
      <c r="AO199" s="99">
        <f>IF((AA199&lt;&gt;"")*(M199&lt;&gt;""),AA199-M199,"")</f>
        <v/>
      </c>
      <c r="AP199" s="99">
        <f>IF((AB199&lt;&gt;"")*(N199&lt;&gt;""),AB199-N199,"")</f>
        <v/>
      </c>
      <c r="AQ199" s="94">
        <f>IF((AC199&lt;&gt;"")*(O199&lt;&gt;""),AC199-O199,"")</f>
        <v/>
      </c>
      <c r="AR199" s="94">
        <f>IF((AD199&lt;&gt;"")*(P199&lt;&gt;""),AD199-P199,"")</f>
        <v/>
      </c>
      <c r="AS199" s="94">
        <f>IF((AE199&lt;&gt;"")*(Q199&lt;&gt;""),AE199-Q199,"")</f>
        <v/>
      </c>
      <c r="AT199" s="94">
        <f>IF((AF199&lt;&gt;"")*(R199&lt;&gt;""),AF199-R199,"")</f>
        <v/>
      </c>
      <c r="AU199" s="94">
        <f>IF((AG199&lt;&gt;"")*(S199&lt;&gt;""),AG199-S199,"")</f>
        <v/>
      </c>
      <c r="AV199" s="99">
        <f>IF((AH199&lt;&gt;"")*(T199&lt;&gt;""),AH199-T199,"")</f>
        <v/>
      </c>
      <c r="AW199" s="99">
        <f>IF((AI199&lt;&gt;"")*(U199&lt;&gt;""),AI199-U199,"")</f>
        <v/>
      </c>
      <c r="AX199" s="99">
        <f>IF((AJ199&lt;&gt;"")*(V199&lt;&gt;""),AJ199-V199,"")</f>
        <v/>
      </c>
      <c r="AY199" s="99">
        <f>IF((AK199&lt;&gt;"")*(W199&lt;&gt;""),AK199-W199,"")</f>
        <v/>
      </c>
      <c r="AZ199" s="102">
        <f>IF((AL199&lt;&gt;"")*(X199&lt;&gt;""),AL199-X199,"")</f>
        <v/>
      </c>
      <c r="BA199" s="50">
        <f>IFERROR(__xludf.dummyfunction("AI(""Actúa como un tutor académico y dirígete personalmente al estudiante "" &amp; I199 &amp; "" "" &amp; J199 &amp; "" "" &amp; G199 &amp; "" "" &amp; H199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AM199 &amp; ""'. Diferencias por área: Matemáticas ("" &amp; AQ199 &amp; ""), Ciencias Natura"&amp;"les ("" &amp; AR199 &amp; ""), Sociales ("" &amp; AS199 &amp; ""), Lectura Crítica ("" &amp; AT199 &amp; "") e Inglés ("" &amp; AU199 &amp; ""). Variación en posición: grupo ("" &amp; AN199 &amp; ""), grado ("" &amp; AO199 &amp; "") y media ("" &amp; AP199 &amp; ""). Puntajes Primer Simulacro: Global "" &amp; K199 &amp; "", Mat "" &amp; "&amp;"O4 &amp; "", Cien "" &amp; P199 &amp; "", Soc "" &amp; Q199 &amp; "", Lec "" &amp; R199 &amp; "", Ing "" &amp; S199 &amp; "". Puntajes Segundo Simulacro: Global "" &amp; Y199 &amp; "", Mat "" &amp; AC199 &amp; "", Cien "" &amp; AD199 &amp; "", Soc "" &amp; AE199 &amp; "", Lec "" &amp; AF199 &amp; "", Ing "" &amp; AG199 &amp; "". Escribe un mensaje motivador"&amp;" y breve (máximo 4 líneas)."")
"),"=AI(""Actúa como un tutor académico y dirígete personalmente al estudiante "" &amp; I199 &amp; "" "" &amp; J199 &amp; "" "" &amp; G199 &amp; "" "" &amp; H199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AM199 &amp; ""'. Diferencias por área: Matemáticas ("" &amp; AQ199 &amp; ""), Ciencias Natur"&amp;"ales ("" &amp; AR199 &amp; ""), Sociales ("" &amp; AS199 &amp; ""), Lectura Crítica ("" &amp; AT199 &amp; "") e Inglés ("" &amp; AU199 &amp; ""). Variación en posición: grupo ("" &amp; AN199 &amp; ""), grado ("" &amp; AO199 &amp; "") y media ("" &amp; AP199 &amp; ""). Puntajes Primer Simulacro: Global "" &amp; K199 &amp; "", Mat "" &amp;"&amp;" O199 &amp; "", Cien "" &amp; P199 &amp; "", Soc "" &amp; Q199 &amp; "", Lec "" &amp; R199 &amp; "", Ing "" &amp; S199 &amp; "". Puntajes Segundo Simulacro: Global "" &amp; Y199 &amp; "", Mat "" &amp; AC199 &amp; "", Cien "" &amp; AD199 &amp; "", Soc "" &amp; AE199 &amp; "", Lec "" &amp; AF199 &amp; "", Ing "" &amp; AG199 &amp; "". Escribe un mensaje motivado"&amp;"r y breve (máximo 4 líneas)."")
")</f>
        <v/>
      </c>
    </row>
    <row r="200" ht="15.75" customHeight="1" s="42">
      <c r="A200" s="93" t="n"/>
      <c r="B200" s="94" t="inlineStr">
        <is>
          <t>Bachillerato</t>
        </is>
      </c>
      <c r="C200" s="94" t="n">
        <v>701</v>
      </c>
      <c r="D200" s="94" t="n"/>
      <c r="E200" s="95" t="n"/>
      <c r="F200" s="96">
        <f>TRIM(G200&amp;" "&amp;H200&amp;" "&amp;I200&amp;" "&amp;J200)</f>
        <v/>
      </c>
      <c r="G200" s="94" t="inlineStr">
        <is>
          <t>Bustamante</t>
        </is>
      </c>
      <c r="H200" s="94" t="inlineStr">
        <is>
          <t>Valderrama</t>
        </is>
      </c>
      <c r="I200" s="94" t="inlineStr">
        <is>
          <t>Maria</t>
        </is>
      </c>
      <c r="J200" s="97" t="inlineStr">
        <is>
          <t>Alejandra</t>
        </is>
      </c>
      <c r="K200" s="98">
        <f>IF(SUM(O200:S200)=0, "", ROUND(((O200*3+P200*3+Q200*3+R200*3+S200*1)/13)*5,0))</f>
        <v/>
      </c>
      <c r="L200" s="99">
        <f>IF(OR($C200="",K200=""),"",COUNTIFS($C$4:$C$1500,$C200,K$4:K$1500,"&gt;"&amp;K200)+1)</f>
        <v/>
      </c>
      <c r="M200" s="99">
        <f>IF(OR($C200="",K200=""),"",IF(AND($C200&gt;=1001,$C200&lt;=1005),COUNTIFS($C$4:$C$1500,"&gt;=1001",$C$4:$C$1500,"&lt;=1005",K$4:K$1500,"&gt;"&amp;K200)+1,IF(AND($C200&gt;=1101,$C200&lt;=1105),COUNTIFS($C$4:$C$1500,"&gt;=1101",$C$4:$C$1500,"&lt;=1105",K$4:K$1500,"&gt;"&amp;K200)+1,IF(AND($C200&gt;=901,$C200&lt;=905),COUNTIFS($C$4:$C$1500,"&gt;=901",$C$4:$C$1500,"&lt;=905",K$4:K$1500,"&gt;"&amp;K200)+1,IF(AND($C200&gt;=801,$C200&lt;=805),COUNTIFS($C$4:$C$1500,"&gt;=801",$C$4:$C$1500,"&lt;=805",K$4:K$1500,"&gt;"&amp;K200)+1,IF(AND($C200&gt;=701,$C200&lt;=705),COUNTIFS($C$4:$C$1500,"&gt;=701",$C$4:$C$1500,"&lt;=705",K$4:K$1500,"&gt;"&amp;K200)+1,IF(AND($C200&gt;=601,$C200&lt;=606),COUNTIFS($C$4:$C$1500,"&gt;=601",$C$4:$C$1500,"&lt;=606",K$4:K$1500,"&gt;"&amp;K200)+1,"")))))))</f>
        <v/>
      </c>
      <c r="N200" s="99">
        <f>IF(OR($C200="",K200=""),"",IF(OR(AND($C200&gt;=1001,$C200&lt;=1005),AND($C200&gt;=1101,$C200&lt;=1105)),COUNTIFS($C$4:$C$1500,"&gt;=1001",$C$4:$C$1500,"&lt;=1005",K$4:K$1500,"&gt;"&amp;K200)+COUNTIFS($C$4:$C$1500,"&gt;=1101",$C$4:$C$1500,"&lt;=1105",K$4:K$1500,"&gt;"&amp;K200)+1,""))</f>
        <v/>
      </c>
      <c r="O200" s="94" t="n">
        <v>62.5</v>
      </c>
      <c r="P200" s="94" t="n">
        <v>71.13</v>
      </c>
      <c r="Q200" s="94" t="n">
        <v>58.99</v>
      </c>
      <c r="R200" s="94" t="n">
        <v>50</v>
      </c>
      <c r="S200" s="94" t="n">
        <v>64.17</v>
      </c>
      <c r="T200" s="99">
        <f>IF(AND(O200&gt;0,O200&lt;36),1,IF(AND(O200&gt;=36,O200&lt;51),2,IF(AND(O200&gt;=51,O200&lt;71),3,IF(AND(O200&gt;=71,O200&lt;=100),4,))))</f>
        <v/>
      </c>
      <c r="U200" s="99">
        <f>IF(AND(P200&gt;0,P200&lt;41),1,IF(AND(P200&gt;=41,P200&lt;56),2,IF(AND(P200&gt;=56,P200&lt;71),3,IF(AND(P200&gt;=71,P200&lt;=100),4,))))</f>
        <v/>
      </c>
      <c r="V200" s="99">
        <f>IF(AND(Q200&gt;0,Q200&lt;41),1,IF(AND(Q200&gt;=41,Q200&lt;56),2,IF(AND(Q200&gt;=56,Q200&lt;71),3,IF(AND(Q200&gt;=71,Q200&lt;=100),4,))))</f>
        <v/>
      </c>
      <c r="W200" s="99">
        <f>IF(AND(R200&gt;0,R200&lt;36),1,IF(AND(R200&gt;=36,R200&lt;51),2,IF(AND(R200&gt;=51,R200&lt;66),3,IF(AND(R200&gt;=66,R200&lt;=100),4,))))</f>
        <v/>
      </c>
      <c r="X200" s="100">
        <f>IF(AND(S200&gt;0,S200&lt;37),1,IF(AND(S200&gt;=37,S200&lt;58),2,IF(AND(S200&gt;=58,S200&lt;71),3,IF(AND(S200&gt;=71,S200&lt;=100),4,))))</f>
        <v/>
      </c>
      <c r="Y200" s="101">
        <f>IF(SUM(AC200:AG200)=0, "", ROUND(((AC200*3+AD200*3+AE200*3+AF200*3+AG200*1)/13)*5,0))</f>
        <v/>
      </c>
      <c r="Z200" s="99">
        <f>IF(OR($C200="",Y200=""),"",COUNTIFS($C$4:$C$1500,$C200,Y$4:Y$1500,"&gt;"&amp;Y200)+1)</f>
        <v/>
      </c>
      <c r="AA200" s="99">
        <f>IF(OR($C200="",Y200=""),"",IF(AND($C200&gt;=1001,$C200&lt;=1005),COUNTIFS($C$4:$C$1500,"&gt;=1001",$C$4:$C$1500,"&lt;=1005",Y$4:Y$1500,"&gt;"&amp;Y200)+1,IF(AND($C200&gt;=1101,$C200&lt;=1105),COUNTIFS($C$4:$C$1500,"&gt;=1101",$C$4:$C$1500,"&lt;=1105",Y$4:Y$1500,"&gt;"&amp;Y200)+1,IF(AND($C200&gt;=901,$C200&lt;=905),COUNTIFS($C$4:$C$1500,"&gt;=901",$C$4:$C$1500,"&lt;=905",Y$4:Y$1500,"&gt;"&amp;Y200)+1,IF(AND($C200&gt;=801,$C200&lt;=805),COUNTIFS($C$4:$C$1500,"&gt;=801",$C$4:$C$1500,"&lt;=805",Y$4:Y$1500,"&gt;"&amp;Y200)+1,IF(AND($C200&gt;=701,$C200&lt;=705),COUNTIFS($C$4:$C$1500,"&gt;=701",$C$4:$C$1500,"&lt;=705",Y$4:Y$1500,"&gt;"&amp;Y200)+1,IF(AND($C200&gt;=601,$C200&lt;=606),COUNTIFS($C$4:$C$1500,"&gt;=601",$C$4:$C$1500,"&lt;=606",Y$4:Y$1500,"&gt;"&amp;Y200)+1,"")))))))</f>
        <v/>
      </c>
      <c r="AB200" s="99">
        <f>IF(OR($C200="",Y200=""),"",IF(OR(AND($C200&gt;=1001,$C200&lt;=1005),AND($C200&gt;=1101,$C200&lt;=1105)),COUNTIFS($C$4:$C$1500,"&gt;=1001",$C$4:$C$1500,"&lt;=1005",Y$4:Y$1500,"&gt;"&amp;Y200)+COUNTIFS($C$4:$C$1500,"&gt;=1101",$C$4:$C$1500,"&lt;=1105",Y$4:Y$1500,"&gt;"&amp;Y200)+1,""))</f>
        <v/>
      </c>
      <c r="AC200" s="94" t="n">
        <v>35.63</v>
      </c>
      <c r="AD200" s="94" t="n">
        <v>54.82</v>
      </c>
      <c r="AE200" s="94" t="n">
        <v>65.63</v>
      </c>
      <c r="AF200" s="94" t="n">
        <v>71.88</v>
      </c>
      <c r="AG200" s="94" t="n">
        <v>54.17</v>
      </c>
      <c r="AH200" s="99">
        <f>IF(AND(AC200&gt;0,AC200&lt;36),1,IF(AND(AC200&gt;=36,AC200&lt;51),2,IF(AND(AC200&gt;=51,AC200&lt;71),3,IF(AND(AC200&gt;=71,AC200&lt;=100),4,))))</f>
        <v/>
      </c>
      <c r="AI200" s="99">
        <f>IF(AND(AD200&gt;0,AD200&lt;41),1,IF(AND(AD200&gt;=41,AD200&lt;56),2,IF(AND(AD200&gt;=56,AD200&lt;71),3,IF(AND(AD200&gt;=71,AD200&lt;=100),4,))))</f>
        <v/>
      </c>
      <c r="AJ200" s="99">
        <f>IF(AND(AE200&gt;0,AE200&lt;41),1,IF(AND(AE200&gt;=41,AE200&lt;56),2,IF(AND(AE200&gt;=56,AE200&lt;71),3,IF(AND(AE200&gt;=71,AE200&lt;=100),4,))))</f>
        <v/>
      </c>
      <c r="AK200" s="99">
        <f>IF(AND(AF200&gt;0,AF200&lt;36),1,IF(AND(AF200&gt;=36,AF200&lt;51),2,IF(AND(AF200&gt;=51,AF200&lt;66),3,IF(AND(AF200&gt;=66,AF200&lt;=100),4,))))</f>
        <v/>
      </c>
      <c r="AL200" s="100">
        <f>IF(AND(AG200&gt;0,AG200&lt;37),1,IF(AND(AG200&gt;=37,AG200&lt;58),2,IF(AND(AG200&gt;=58,AG200&lt;71),3,IF(AND(AG200&gt;=71,AG200&lt;=100),4,))))</f>
        <v/>
      </c>
      <c r="AM200" s="101">
        <f>IF((Y200&lt;&gt;"")*(K200&lt;&gt;""),Y200-K200,"")</f>
        <v/>
      </c>
      <c r="AN200" s="99">
        <f>IF((Z200&lt;&gt;"")*(L200&lt;&gt;""),Z200-L200,"")</f>
        <v/>
      </c>
      <c r="AO200" s="99">
        <f>IF((AA200&lt;&gt;"")*(M200&lt;&gt;""),AA200-M200,"")</f>
        <v/>
      </c>
      <c r="AP200" s="99">
        <f>IF((AB200&lt;&gt;"")*(N200&lt;&gt;""),AB200-N200,"")</f>
        <v/>
      </c>
      <c r="AQ200" s="94">
        <f>IF((AC200&lt;&gt;"")*(O200&lt;&gt;""),AC200-O200,"")</f>
        <v/>
      </c>
      <c r="AR200" s="94">
        <f>IF((AD200&lt;&gt;"")*(P200&lt;&gt;""),AD200-P200,"")</f>
        <v/>
      </c>
      <c r="AS200" s="94">
        <f>IF((AE200&lt;&gt;"")*(Q200&lt;&gt;""),AE200-Q200,"")</f>
        <v/>
      </c>
      <c r="AT200" s="94">
        <f>IF((AF200&lt;&gt;"")*(R200&lt;&gt;""),AF200-R200,"")</f>
        <v/>
      </c>
      <c r="AU200" s="94">
        <f>IF((AG200&lt;&gt;"")*(S200&lt;&gt;""),AG200-S200,"")</f>
        <v/>
      </c>
      <c r="AV200" s="99">
        <f>IF((AH200&lt;&gt;"")*(T200&lt;&gt;""),AH200-T200,"")</f>
        <v/>
      </c>
      <c r="AW200" s="99">
        <f>IF((AI200&lt;&gt;"")*(U200&lt;&gt;""),AI200-U200,"")</f>
        <v/>
      </c>
      <c r="AX200" s="99">
        <f>IF((AJ200&lt;&gt;"")*(V200&lt;&gt;""),AJ200-V200,"")</f>
        <v/>
      </c>
      <c r="AY200" s="99">
        <f>IF((AK200&lt;&gt;"")*(W200&lt;&gt;""),AK200-W200,"")</f>
        <v/>
      </c>
      <c r="AZ200" s="102">
        <f>IF((AL200&lt;&gt;"")*(X200&lt;&gt;""),AL200-X200,"")</f>
        <v/>
      </c>
      <c r="BA200" s="50">
        <f>IFERROR(__xludf.dummyfunction("AI(""Actúa como un tutor académico y dirígete personalmente al estudiante "" &amp; I200 &amp; "" "" &amp; J200 &amp; "" "" &amp; G200 &amp; "" "" &amp; H200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AM200 &amp; ""'. Diferencias por área: Matemáticas ("" &amp; AQ200 &amp; ""), Ciencias Natura"&amp;"les ("" &amp; AR200 &amp; ""), Sociales ("" &amp; AS200 &amp; ""), Lectura Crítica ("" &amp; AT200 &amp; "") e Inglés ("" &amp; AU200 &amp; ""). Variación en posición: grupo ("" &amp; AN200 &amp; ""), grado ("" &amp; AO200 &amp; "") y media ("" &amp; AP200 &amp; ""). Puntajes Primer Simulacro: Global "" &amp; K200 &amp; "", Mat "" &amp; "&amp;"O4 &amp; "", Cien "" &amp; P200 &amp; "", Soc "" &amp; Q200 &amp; "", Lec "" &amp; R200 &amp; "", Ing "" &amp; S200 &amp; "". Puntajes Segundo Simulacro: Global "" &amp; Y200 &amp; "", Mat "" &amp; AC200 &amp; "", Cien "" &amp; AD200 &amp; "", Soc "" &amp; AE200 &amp; "", Lec "" &amp; AF200 &amp; "", Ing "" &amp; AG200 &amp; "". Escribe un mensaje motivador"&amp;" y breve (máximo 4 líneas)."")
"),"=AI(""Actúa como un tutor académico y dirígete personalmente al estudiante "" &amp; I200 &amp; "" "" &amp; J200 &amp; "" "" &amp; G200 &amp; "" "" &amp; H200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AM200 &amp; ""'. Diferencias por área: Matemáticas ("" &amp; AQ200 &amp; ""), Ciencias Natur"&amp;"ales ("" &amp; AR200 &amp; ""), Sociales ("" &amp; AS200 &amp; ""), Lectura Crítica ("" &amp; AT200 &amp; "") e Inglés ("" &amp; AU200 &amp; ""). Variación en posición: grupo ("" &amp; AN200 &amp; ""), grado ("" &amp; AO200 &amp; "") y media ("" &amp; AP200 &amp; ""). Puntajes Primer Simulacro: Global "" &amp; K200 &amp; "", Mat "" &amp;"&amp;" O200 &amp; "", Cien "" &amp; P200 &amp; "", Soc "" &amp; Q200 &amp; "", Lec "" &amp; R200 &amp; "", Ing "" &amp; S200 &amp; "". Puntajes Segundo Simulacro: Global "" &amp; Y200 &amp; "", Mat "" &amp; AC200 &amp; "", Cien "" &amp; AD200 &amp; "", Soc "" &amp; AE200 &amp; "", Lec "" &amp; AF200 &amp; "", Ing "" &amp; AG200 &amp; "". Escribe un mensaje motivado"&amp;"r y breve (máximo 4 líneas)."")
")</f>
        <v/>
      </c>
    </row>
    <row r="201" ht="15.75" customHeight="1" s="42">
      <c r="A201" s="93" t="n"/>
      <c r="B201" s="94" t="inlineStr">
        <is>
          <t>Bachillerato</t>
        </is>
      </c>
      <c r="C201" s="94" t="n">
        <v>701</v>
      </c>
      <c r="D201" s="94" t="n"/>
      <c r="E201" s="95" t="n"/>
      <c r="F201" s="96">
        <f>TRIM(G201&amp;" "&amp;H201&amp;" "&amp;I201&amp;" "&amp;J201)</f>
        <v/>
      </c>
      <c r="G201" s="94" t="inlineStr">
        <is>
          <t>Cano</t>
        </is>
      </c>
      <c r="H201" s="94" t="inlineStr">
        <is>
          <t>Cardona</t>
        </is>
      </c>
      <c r="I201" s="94" t="inlineStr">
        <is>
          <t>José</t>
        </is>
      </c>
      <c r="J201" s="97" t="inlineStr">
        <is>
          <t>Fernando</t>
        </is>
      </c>
      <c r="K201" s="98">
        <f>IF(SUM(O201:S201)=0, "", ROUND(((O201*3+P201*3+Q201*3+R201*3+S201*1)/13)*5,0))</f>
        <v/>
      </c>
      <c r="L201" s="99">
        <f>IF(OR($C201="",K201=""),"",COUNTIFS($C$4:$C$1500,$C201,K$4:K$1500,"&gt;"&amp;K201)+1)</f>
        <v/>
      </c>
      <c r="M201" s="99">
        <f>IF(OR($C201="",K201=""),"",IF(AND($C201&gt;=1001,$C201&lt;=1005),COUNTIFS($C$4:$C$1500,"&gt;=1001",$C$4:$C$1500,"&lt;=1005",K$4:K$1500,"&gt;"&amp;K201)+1,IF(AND($C201&gt;=1101,$C201&lt;=1105),COUNTIFS($C$4:$C$1500,"&gt;=1101",$C$4:$C$1500,"&lt;=1105",K$4:K$1500,"&gt;"&amp;K201)+1,IF(AND($C201&gt;=901,$C201&lt;=905),COUNTIFS($C$4:$C$1500,"&gt;=901",$C$4:$C$1500,"&lt;=905",K$4:K$1500,"&gt;"&amp;K201)+1,IF(AND($C201&gt;=801,$C201&lt;=805),COUNTIFS($C$4:$C$1500,"&gt;=801",$C$4:$C$1500,"&lt;=805",K$4:K$1500,"&gt;"&amp;K201)+1,IF(AND($C201&gt;=701,$C201&lt;=705),COUNTIFS($C$4:$C$1500,"&gt;=701",$C$4:$C$1500,"&lt;=705",K$4:K$1500,"&gt;"&amp;K201)+1,IF(AND($C201&gt;=601,$C201&lt;=606),COUNTIFS($C$4:$C$1500,"&gt;=601",$C$4:$C$1500,"&lt;=606",K$4:K$1500,"&gt;"&amp;K201)+1,"")))))))</f>
        <v/>
      </c>
      <c r="N201" s="99">
        <f>IF(OR($C201="",K201=""),"",IF(OR(AND($C201&gt;=1001,$C201&lt;=1005),AND($C201&gt;=1101,$C201&lt;=1105)),COUNTIFS($C$4:$C$1500,"&gt;=1001",$C$4:$C$1500,"&lt;=1005",K$4:K$1500,"&gt;"&amp;K201)+COUNTIFS($C$4:$C$1500,"&gt;=1101",$C$4:$C$1500,"&lt;=1105",K$4:K$1500,"&gt;"&amp;K201)+1,""))</f>
        <v/>
      </c>
      <c r="O201" s="94" t="n">
        <v>27.88</v>
      </c>
      <c r="P201" s="94" t="n">
        <v>42.88</v>
      </c>
      <c r="Q201" s="94" t="n">
        <v>27.73</v>
      </c>
      <c r="R201" s="94" t="n">
        <v>45.83</v>
      </c>
      <c r="S201" s="94" t="n">
        <v>73.33</v>
      </c>
      <c r="T201" s="99">
        <f>IF(AND(O201&gt;0,O201&lt;36),1,IF(AND(O201&gt;=36,O201&lt;51),2,IF(AND(O201&gt;=51,O201&lt;71),3,IF(AND(O201&gt;=71,O201&lt;=100),4,))))</f>
        <v/>
      </c>
      <c r="U201" s="99">
        <f>IF(AND(P201&gt;0,P201&lt;41),1,IF(AND(P201&gt;=41,P201&lt;56),2,IF(AND(P201&gt;=56,P201&lt;71),3,IF(AND(P201&gt;=71,P201&lt;=100),4,))))</f>
        <v/>
      </c>
      <c r="V201" s="99">
        <f>IF(AND(Q201&gt;0,Q201&lt;41),1,IF(AND(Q201&gt;=41,Q201&lt;56),2,IF(AND(Q201&gt;=56,Q201&lt;71),3,IF(AND(Q201&gt;=71,Q201&lt;=100),4,))))</f>
        <v/>
      </c>
      <c r="W201" s="99">
        <f>IF(AND(R201&gt;0,R201&lt;36),1,IF(AND(R201&gt;=36,R201&lt;51),2,IF(AND(R201&gt;=51,R201&lt;66),3,IF(AND(R201&gt;=66,R201&lt;=100),4,))))</f>
        <v/>
      </c>
      <c r="X201" s="100">
        <f>IF(AND(S201&gt;0,S201&lt;37),1,IF(AND(S201&gt;=37,S201&lt;58),2,IF(AND(S201&gt;=58,S201&lt;71),3,IF(AND(S201&gt;=71,S201&lt;=100),4,))))</f>
        <v/>
      </c>
      <c r="Y201" s="101">
        <f>IF(SUM(AC201:AG201)=0, "", ROUND(((AC201*3+AD201*3+AE201*3+AF201*3+AG201*1)/13)*5,0))</f>
        <v/>
      </c>
      <c r="Z201" s="99">
        <f>IF(OR($C201="",Y201=""),"",COUNTIFS($C$4:$C$1500,$C201,Y$4:Y$1500,"&gt;"&amp;Y201)+1)</f>
        <v/>
      </c>
      <c r="AA201" s="99">
        <f>IF(OR($C201="",Y201=""),"",IF(AND($C201&gt;=1001,$C201&lt;=1005),COUNTIFS($C$4:$C$1500,"&gt;=1001",$C$4:$C$1500,"&lt;=1005",Y$4:Y$1500,"&gt;"&amp;Y201)+1,IF(AND($C201&gt;=1101,$C201&lt;=1105),COUNTIFS($C$4:$C$1500,"&gt;=1101",$C$4:$C$1500,"&lt;=1105",Y$4:Y$1500,"&gt;"&amp;Y201)+1,IF(AND($C201&gt;=901,$C201&lt;=905),COUNTIFS($C$4:$C$1500,"&gt;=901",$C$4:$C$1500,"&lt;=905",Y$4:Y$1500,"&gt;"&amp;Y201)+1,IF(AND($C201&gt;=801,$C201&lt;=805),COUNTIFS($C$4:$C$1500,"&gt;=801",$C$4:$C$1500,"&lt;=805",Y$4:Y$1500,"&gt;"&amp;Y201)+1,IF(AND($C201&gt;=701,$C201&lt;=705),COUNTIFS($C$4:$C$1500,"&gt;=701",$C$4:$C$1500,"&lt;=705",Y$4:Y$1500,"&gt;"&amp;Y201)+1,IF(AND($C201&gt;=601,$C201&lt;=606),COUNTIFS($C$4:$C$1500,"&gt;=601",$C$4:$C$1500,"&lt;=606",Y$4:Y$1500,"&gt;"&amp;Y201)+1,"")))))))</f>
        <v/>
      </c>
      <c r="AB201" s="99">
        <f>IF(OR($C201="",Y201=""),"",IF(OR(AND($C201&gt;=1001,$C201&lt;=1005),AND($C201&gt;=1101,$C201&lt;=1105)),COUNTIFS($C$4:$C$1500,"&gt;=1001",$C$4:$C$1500,"&lt;=1005",Y$4:Y$1500,"&gt;"&amp;Y201)+COUNTIFS($C$4:$C$1500,"&gt;=1101",$C$4:$C$1500,"&lt;=1105",Y$4:Y$1500,"&gt;"&amp;Y201)+1,""))</f>
        <v/>
      </c>
      <c r="AC201" s="94" t="n">
        <v>52.5</v>
      </c>
      <c r="AD201" s="94" t="n">
        <v>42.56</v>
      </c>
      <c r="AE201" s="94" t="n">
        <v>36.75</v>
      </c>
      <c r="AF201" s="94" t="n">
        <v>19.17</v>
      </c>
      <c r="AG201" s="94" t="n">
        <v>20.83</v>
      </c>
      <c r="AH201" s="99">
        <f>IF(AND(AC201&gt;0,AC201&lt;36),1,IF(AND(AC201&gt;=36,AC201&lt;51),2,IF(AND(AC201&gt;=51,AC201&lt;71),3,IF(AND(AC201&gt;=71,AC201&lt;=100),4,))))</f>
        <v/>
      </c>
      <c r="AI201" s="99">
        <f>IF(AND(AD201&gt;0,AD201&lt;41),1,IF(AND(AD201&gt;=41,AD201&lt;56),2,IF(AND(AD201&gt;=56,AD201&lt;71),3,IF(AND(AD201&gt;=71,AD201&lt;=100),4,))))</f>
        <v/>
      </c>
      <c r="AJ201" s="99">
        <f>IF(AND(AE201&gt;0,AE201&lt;41),1,IF(AND(AE201&gt;=41,AE201&lt;56),2,IF(AND(AE201&gt;=56,AE201&lt;71),3,IF(AND(AE201&gt;=71,AE201&lt;=100),4,))))</f>
        <v/>
      </c>
      <c r="AK201" s="99">
        <f>IF(AND(AF201&gt;0,AF201&lt;36),1,IF(AND(AF201&gt;=36,AF201&lt;51),2,IF(AND(AF201&gt;=51,AF201&lt;66),3,IF(AND(AF201&gt;=66,AF201&lt;=100),4,))))</f>
        <v/>
      </c>
      <c r="AL201" s="100">
        <f>IF(AND(AG201&gt;0,AG201&lt;37),1,IF(AND(AG201&gt;=37,AG201&lt;58),2,IF(AND(AG201&gt;=58,AG201&lt;71),3,IF(AND(AG201&gt;=71,AG201&lt;=100),4,))))</f>
        <v/>
      </c>
      <c r="AM201" s="101">
        <f>IF((Y201&lt;&gt;"")*(K201&lt;&gt;""),Y201-K201,"")</f>
        <v/>
      </c>
      <c r="AN201" s="99">
        <f>IF((Z201&lt;&gt;"")*(L201&lt;&gt;""),Z201-L201,"")</f>
        <v/>
      </c>
      <c r="AO201" s="99">
        <f>IF((AA201&lt;&gt;"")*(M201&lt;&gt;""),AA201-M201,"")</f>
        <v/>
      </c>
      <c r="AP201" s="99">
        <f>IF((AB201&lt;&gt;"")*(N201&lt;&gt;""),AB201-N201,"")</f>
        <v/>
      </c>
      <c r="AQ201" s="94">
        <f>IF((AC201&lt;&gt;"")*(O201&lt;&gt;""),AC201-O201,"")</f>
        <v/>
      </c>
      <c r="AR201" s="94">
        <f>IF((AD201&lt;&gt;"")*(P201&lt;&gt;""),AD201-P201,"")</f>
        <v/>
      </c>
      <c r="AS201" s="94">
        <f>IF((AE201&lt;&gt;"")*(Q201&lt;&gt;""),AE201-Q201,"")</f>
        <v/>
      </c>
      <c r="AT201" s="94">
        <f>IF((AF201&lt;&gt;"")*(R201&lt;&gt;""),AF201-R201,"")</f>
        <v/>
      </c>
      <c r="AU201" s="94">
        <f>IF((AG201&lt;&gt;"")*(S201&lt;&gt;""),AG201-S201,"")</f>
        <v/>
      </c>
      <c r="AV201" s="99">
        <f>IF((AH201&lt;&gt;"")*(T201&lt;&gt;""),AH201-T201,"")</f>
        <v/>
      </c>
      <c r="AW201" s="99">
        <f>IF((AI201&lt;&gt;"")*(U201&lt;&gt;""),AI201-U201,"")</f>
        <v/>
      </c>
      <c r="AX201" s="99">
        <f>IF((AJ201&lt;&gt;"")*(V201&lt;&gt;""),AJ201-V201,"")</f>
        <v/>
      </c>
      <c r="AY201" s="99">
        <f>IF((AK201&lt;&gt;"")*(W201&lt;&gt;""),AK201-W201,"")</f>
        <v/>
      </c>
      <c r="AZ201" s="102">
        <f>IF((AL201&lt;&gt;"")*(X201&lt;&gt;""),AL201-X201,"")</f>
        <v/>
      </c>
      <c r="BA201" s="50">
        <f>IFERROR(__xludf.dummyfunction("AI(""Actúa como un tutor académico y dirígete personalmente al estudiante "" &amp; I201 &amp; "" "" &amp; J201 &amp; "" "" &amp; G201 &amp; "" "" &amp; H201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AM201 &amp; ""'. Diferencias por área: Matemáticas ("" &amp; AQ201 &amp; ""), Ciencias Natura"&amp;"les ("" &amp; AR201 &amp; ""), Sociales ("" &amp; AS201 &amp; ""), Lectura Crítica ("" &amp; AT201 &amp; "") e Inglés ("" &amp; AU201 &amp; ""). Variación en posición: grupo ("" &amp; AN201 &amp; ""), grado ("" &amp; AO201 &amp; "") y media ("" &amp; AP201 &amp; ""). Puntajes Primer Simulacro: Global "" &amp; K201 &amp; "", Mat "" &amp; "&amp;"O4 &amp; "", Cien "" &amp; P201 &amp; "", Soc "" &amp; Q201 &amp; "", Lec "" &amp; R201 &amp; "", Ing "" &amp; S201 &amp; "". Puntajes Segundo Simulacro: Global "" &amp; Y201 &amp; "", Mat "" &amp; AC201 &amp; "", Cien "" &amp; AD201 &amp; "", Soc "" &amp; AE201 &amp; "", Lec "" &amp; AF201 &amp; "", Ing "" &amp; AG201 &amp; "". Escribe un mensaje motivador"&amp;" y breve (máximo 4 líneas)."")
"),"=AI(""Actúa como un tutor académico y dirígete personalmente al estudiante "" &amp; I201 &amp; "" "" &amp; J201 &amp; "" "" &amp; G201 &amp; "" "" &amp; H201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AM201 &amp; ""'. Diferencias por área: Matemáticas ("" &amp; AQ201 &amp; ""), Ciencias Natur"&amp;"ales ("" &amp; AR201 &amp; ""), Sociales ("" &amp; AS201 &amp; ""), Lectura Crítica ("" &amp; AT201 &amp; "") e Inglés ("" &amp; AU201 &amp; ""). Variación en posición: grupo ("" &amp; AN201 &amp; ""), grado ("" &amp; AO201 &amp; "") y media ("" &amp; AP201 &amp; ""). Puntajes Primer Simulacro: Global "" &amp; K201 &amp; "", Mat "" &amp;"&amp;" O201 &amp; "", Cien "" &amp; P201 &amp; "", Soc "" &amp; Q201 &amp; "", Lec "" &amp; R201 &amp; "", Ing "" &amp; S201 &amp; "". Puntajes Segundo Simulacro: Global "" &amp; Y201 &amp; "", Mat "" &amp; AC201 &amp; "", Cien "" &amp; AD201 &amp; "", Soc "" &amp; AE201 &amp; "", Lec "" &amp; AF201 &amp; "", Ing "" &amp; AG201 &amp; "". Escribe un mensaje motivado"&amp;"r y breve (máximo 4 líneas)."")
")</f>
        <v/>
      </c>
    </row>
    <row r="202" ht="15.75" customHeight="1" s="42">
      <c r="A202" s="93" t="n"/>
      <c r="B202" s="94" t="inlineStr">
        <is>
          <t>Bachillerato</t>
        </is>
      </c>
      <c r="C202" s="94" t="n">
        <v>705</v>
      </c>
      <c r="D202" s="94" t="n"/>
      <c r="E202" s="95" t="n"/>
      <c r="F202" s="96">
        <f>TRIM(G202&amp;" "&amp;H202&amp;" "&amp;I202&amp;" "&amp;J202)</f>
        <v/>
      </c>
      <c r="G202" s="94" t="inlineStr">
        <is>
          <t>Cano</t>
        </is>
      </c>
      <c r="H202" s="94" t="inlineStr">
        <is>
          <t>Graciano</t>
        </is>
      </c>
      <c r="I202" s="94" t="inlineStr">
        <is>
          <t>Luis</t>
        </is>
      </c>
      <c r="J202" s="97" t="inlineStr">
        <is>
          <t>Miguel</t>
        </is>
      </c>
      <c r="K202" s="98">
        <f>IF(SUM(O202:S202)=0, "", ROUND(((O202*3+P202*3+Q202*3+R202*3+S202*1)/13)*5,0))</f>
        <v/>
      </c>
      <c r="L202" s="99">
        <f>IF(OR($C202="",K202=""),"",COUNTIFS($C$4:$C$1500,$C202,K$4:K$1500,"&gt;"&amp;K202)+1)</f>
        <v/>
      </c>
      <c r="M202" s="99">
        <f>IF(OR($C202="",K202=""),"",IF(AND($C202&gt;=1001,$C202&lt;=1005),COUNTIFS($C$4:$C$1500,"&gt;=1001",$C$4:$C$1500,"&lt;=1005",K$4:K$1500,"&gt;"&amp;K202)+1,IF(AND($C202&gt;=1101,$C202&lt;=1105),COUNTIFS($C$4:$C$1500,"&gt;=1101",$C$4:$C$1500,"&lt;=1105",K$4:K$1500,"&gt;"&amp;K202)+1,IF(AND($C202&gt;=901,$C202&lt;=905),COUNTIFS($C$4:$C$1500,"&gt;=901",$C$4:$C$1500,"&lt;=905",K$4:K$1500,"&gt;"&amp;K202)+1,IF(AND($C202&gt;=801,$C202&lt;=805),COUNTIFS($C$4:$C$1500,"&gt;=801",$C$4:$C$1500,"&lt;=805",K$4:K$1500,"&gt;"&amp;K202)+1,IF(AND($C202&gt;=701,$C202&lt;=705),COUNTIFS($C$4:$C$1500,"&gt;=701",$C$4:$C$1500,"&lt;=705",K$4:K$1500,"&gt;"&amp;K202)+1,IF(AND($C202&gt;=601,$C202&lt;=606),COUNTIFS($C$4:$C$1500,"&gt;=601",$C$4:$C$1500,"&lt;=606",K$4:K$1500,"&gt;"&amp;K202)+1,"")))))))</f>
        <v/>
      </c>
      <c r="N202" s="99">
        <f>IF(OR($C202="",K202=""),"",IF(OR(AND($C202&gt;=1001,$C202&lt;=1005),AND($C202&gt;=1101,$C202&lt;=1105)),COUNTIFS($C$4:$C$1500,"&gt;=1001",$C$4:$C$1500,"&lt;=1005",K$4:K$1500,"&gt;"&amp;K202)+COUNTIFS($C$4:$C$1500,"&gt;=1101",$C$4:$C$1500,"&lt;=1105",K$4:K$1500,"&gt;"&amp;K202)+1,""))</f>
        <v/>
      </c>
      <c r="O202" s="94" t="n">
        <v>48.13</v>
      </c>
      <c r="P202" s="94" t="n">
        <v>33.28</v>
      </c>
      <c r="Q202" s="94" t="n">
        <v>26.22</v>
      </c>
      <c r="R202" s="94" t="n">
        <v>66.67</v>
      </c>
      <c r="S202" s="94" t="n">
        <v>22.92</v>
      </c>
      <c r="T202" s="99">
        <f>IF(AND(O202&gt;0,O202&lt;36),1,IF(AND(O202&gt;=36,O202&lt;51),2,IF(AND(O202&gt;=51,O202&lt;71),3,IF(AND(O202&gt;=71,O202&lt;=100),4,))))</f>
        <v/>
      </c>
      <c r="U202" s="99">
        <f>IF(AND(P202&gt;0,P202&lt;41),1,IF(AND(P202&gt;=41,P202&lt;56),2,IF(AND(P202&gt;=56,P202&lt;71),3,IF(AND(P202&gt;=71,P202&lt;=100),4,))))</f>
        <v/>
      </c>
      <c r="V202" s="99">
        <f>IF(AND(Q202&gt;0,Q202&lt;41),1,IF(AND(Q202&gt;=41,Q202&lt;56),2,IF(AND(Q202&gt;=56,Q202&lt;71),3,IF(AND(Q202&gt;=71,Q202&lt;=100),4,))))</f>
        <v/>
      </c>
      <c r="W202" s="99">
        <f>IF(AND(R202&gt;0,R202&lt;36),1,IF(AND(R202&gt;=36,R202&lt;51),2,IF(AND(R202&gt;=51,R202&lt;66),3,IF(AND(R202&gt;=66,R202&lt;=100),4,))))</f>
        <v/>
      </c>
      <c r="X202" s="100">
        <f>IF(AND(S202&gt;0,S202&lt;37),1,IF(AND(S202&gt;=37,S202&lt;58),2,IF(AND(S202&gt;=58,S202&lt;71),3,IF(AND(S202&gt;=71,S202&lt;=100),4,))))</f>
        <v/>
      </c>
      <c r="Y202" s="101">
        <f>IF(SUM(AC202:AG202)=0, "", ROUND(((AC202*3+AD202*3+AE202*3+AF202*3+AG202*1)/13)*5,0))</f>
        <v/>
      </c>
      <c r="Z202" s="99">
        <f>IF(OR($C202="",Y202=""),"",COUNTIFS($C$4:$C$1500,$C202,Y$4:Y$1500,"&gt;"&amp;Y202)+1)</f>
        <v/>
      </c>
      <c r="AA202" s="99">
        <f>IF(OR($C202="",Y202=""),"",IF(AND($C202&gt;=1001,$C202&lt;=1005),COUNTIFS($C$4:$C$1500,"&gt;=1001",$C$4:$C$1500,"&lt;=1005",Y$4:Y$1500,"&gt;"&amp;Y202)+1,IF(AND($C202&gt;=1101,$C202&lt;=1105),COUNTIFS($C$4:$C$1500,"&gt;=1101",$C$4:$C$1500,"&lt;=1105",Y$4:Y$1500,"&gt;"&amp;Y202)+1,IF(AND($C202&gt;=901,$C202&lt;=905),COUNTIFS($C$4:$C$1500,"&gt;=901",$C$4:$C$1500,"&lt;=905",Y$4:Y$1500,"&gt;"&amp;Y202)+1,IF(AND($C202&gt;=801,$C202&lt;=805),COUNTIFS($C$4:$C$1500,"&gt;=801",$C$4:$C$1500,"&lt;=805",Y$4:Y$1500,"&gt;"&amp;Y202)+1,IF(AND($C202&gt;=701,$C202&lt;=705),COUNTIFS($C$4:$C$1500,"&gt;=701",$C$4:$C$1500,"&lt;=705",Y$4:Y$1500,"&gt;"&amp;Y202)+1,IF(AND($C202&gt;=601,$C202&lt;=606),COUNTIFS($C$4:$C$1500,"&gt;=601",$C$4:$C$1500,"&lt;=606",Y$4:Y$1500,"&gt;"&amp;Y202)+1,"")))))))</f>
        <v/>
      </c>
      <c r="AB202" s="99">
        <f>IF(OR($C202="",Y202=""),"",IF(OR(AND($C202&gt;=1001,$C202&lt;=1005),AND($C202&gt;=1101,$C202&lt;=1105)),COUNTIFS($C$4:$C$1500,"&gt;=1001",$C$4:$C$1500,"&lt;=1005",Y$4:Y$1500,"&gt;"&amp;Y202)+COUNTIFS($C$4:$C$1500,"&gt;=1101",$C$4:$C$1500,"&lt;=1105",Y$4:Y$1500,"&gt;"&amp;Y202)+1,""))</f>
        <v/>
      </c>
      <c r="AC202" s="94" t="n">
        <v>76</v>
      </c>
      <c r="AD202" s="94" t="n">
        <v>51.79</v>
      </c>
      <c r="AE202" s="94" t="n">
        <v>55</v>
      </c>
      <c r="AF202" s="94" t="n">
        <v>40</v>
      </c>
      <c r="AG202" s="94" t="n">
        <v>35</v>
      </c>
      <c r="AH202" s="99">
        <f>IF(AND(AC202&gt;0,AC202&lt;36),1,IF(AND(AC202&gt;=36,AC202&lt;51),2,IF(AND(AC202&gt;=51,AC202&lt;71),3,IF(AND(AC202&gt;=71,AC202&lt;=100),4,))))</f>
        <v/>
      </c>
      <c r="AI202" s="99">
        <f>IF(AND(AD202&gt;0,AD202&lt;41),1,IF(AND(AD202&gt;=41,AD202&lt;56),2,IF(AND(AD202&gt;=56,AD202&lt;71),3,IF(AND(AD202&gt;=71,AD202&lt;=100),4,))))</f>
        <v/>
      </c>
      <c r="AJ202" s="99">
        <f>IF(AND(AE202&gt;0,AE202&lt;41),1,IF(AND(AE202&gt;=41,AE202&lt;56),2,IF(AND(AE202&gt;=56,AE202&lt;71),3,IF(AND(AE202&gt;=71,AE202&lt;=100),4,))))</f>
        <v/>
      </c>
      <c r="AK202" s="99">
        <f>IF(AND(AF202&gt;0,AF202&lt;36),1,IF(AND(AF202&gt;=36,AF202&lt;51),2,IF(AND(AF202&gt;=51,AF202&lt;66),3,IF(AND(AF202&gt;=66,AF202&lt;=100),4,))))</f>
        <v/>
      </c>
      <c r="AL202" s="100">
        <f>IF(AND(AG202&gt;0,AG202&lt;37),1,IF(AND(AG202&gt;=37,AG202&lt;58),2,IF(AND(AG202&gt;=58,AG202&lt;71),3,IF(AND(AG202&gt;=71,AG202&lt;=100),4,))))</f>
        <v/>
      </c>
      <c r="AM202" s="101">
        <f>IF((Y202&lt;&gt;"")*(K202&lt;&gt;""),Y202-K202,"")</f>
        <v/>
      </c>
      <c r="AN202" s="99">
        <f>IF((Z202&lt;&gt;"")*(L202&lt;&gt;""),Z202-L202,"")</f>
        <v/>
      </c>
      <c r="AO202" s="99">
        <f>IF((AA202&lt;&gt;"")*(M202&lt;&gt;""),AA202-M202,"")</f>
        <v/>
      </c>
      <c r="AP202" s="99">
        <f>IF((AB202&lt;&gt;"")*(N202&lt;&gt;""),AB202-N202,"")</f>
        <v/>
      </c>
      <c r="AQ202" s="94">
        <f>IF((AC202&lt;&gt;"")*(O202&lt;&gt;""),AC202-O202,"")</f>
        <v/>
      </c>
      <c r="AR202" s="94">
        <f>IF((AD202&lt;&gt;"")*(P202&lt;&gt;""),AD202-P202,"")</f>
        <v/>
      </c>
      <c r="AS202" s="94">
        <f>IF((AE202&lt;&gt;"")*(Q202&lt;&gt;""),AE202-Q202,"")</f>
        <v/>
      </c>
      <c r="AT202" s="94">
        <f>IF((AF202&lt;&gt;"")*(R202&lt;&gt;""),AF202-R202,"")</f>
        <v/>
      </c>
      <c r="AU202" s="94">
        <f>IF((AG202&lt;&gt;"")*(S202&lt;&gt;""),AG202-S202,"")</f>
        <v/>
      </c>
      <c r="AV202" s="99">
        <f>IF((AH202&lt;&gt;"")*(T202&lt;&gt;""),AH202-T202,"")</f>
        <v/>
      </c>
      <c r="AW202" s="99">
        <f>IF((AI202&lt;&gt;"")*(U202&lt;&gt;""),AI202-U202,"")</f>
        <v/>
      </c>
      <c r="AX202" s="99">
        <f>IF((AJ202&lt;&gt;"")*(V202&lt;&gt;""),AJ202-V202,"")</f>
        <v/>
      </c>
      <c r="AY202" s="99">
        <f>IF((AK202&lt;&gt;"")*(W202&lt;&gt;""),AK202-W202,"")</f>
        <v/>
      </c>
      <c r="AZ202" s="102">
        <f>IF((AL202&lt;&gt;"")*(X202&lt;&gt;""),AL202-X202,"")</f>
        <v/>
      </c>
      <c r="BA202" s="50">
        <f>IFERROR(__xludf.dummyfunction("AI(""Actúa como un tutor académico y dirígete personalmente al estudiante "" &amp; I202 &amp; "" "" &amp; J202 &amp; "" "" &amp; G202 &amp; "" "" &amp; H202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AM202 &amp; ""'. Diferencias por área: Matemáticas ("" &amp; AQ202 &amp; ""), Ciencias Natura"&amp;"les ("" &amp; AR202 &amp; ""), Sociales ("" &amp; AS202 &amp; ""), Lectura Crítica ("" &amp; AT202 &amp; "") e Inglés ("" &amp; AU202 &amp; ""). Variación en posición: grupo ("" &amp; AN202 &amp; ""), grado ("" &amp; AO202 &amp; "") y media ("" &amp; AP202 &amp; ""). Puntajes Primer Simulacro: Global "" &amp; K202 &amp; "", Mat "" &amp; "&amp;"O4 &amp; "", Cien "" &amp; P202 &amp; "", Soc "" &amp; Q202 &amp; "", Lec "" &amp; R202 &amp; "", Ing "" &amp; S202 &amp; "". Puntajes Segundo Simulacro: Global "" &amp; Y202 &amp; "", Mat "" &amp; AC202 &amp; "", Cien "" &amp; AD202 &amp; "", Soc "" &amp; AE202 &amp; "", Lec "" &amp; AF202 &amp; "", Ing "" &amp; AG202 &amp; "". Escribe un mensaje motivador"&amp;" y breve (máximo 4 líneas)."")
"),"=AI(""Actúa como un tutor académico y dirígete personalmente al estudiante "" &amp; I202 &amp; "" "" &amp; J202 &amp; "" "" &amp; G202 &amp; "" "" &amp; H202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AM202 &amp; ""'. Diferencias por área: Matemáticas ("" &amp; AQ202 &amp; ""), Ciencias Natur"&amp;"ales ("" &amp; AR202 &amp; ""), Sociales ("" &amp; AS202 &amp; ""), Lectura Crítica ("" &amp; AT202 &amp; "") e Inglés ("" &amp; AU202 &amp; ""). Variación en posición: grupo ("" &amp; AN202 &amp; ""), grado ("" &amp; AO202 &amp; "") y media ("" &amp; AP202 &amp; ""). Puntajes Primer Simulacro: Global "" &amp; K202 &amp; "", Mat "" &amp;"&amp;" O202 &amp; "", Cien "" &amp; P202 &amp; "", Soc "" &amp; Q202 &amp; "", Lec "" &amp; R202 &amp; "", Ing "" &amp; S202 &amp; "". Puntajes Segundo Simulacro: Global "" &amp; Y202 &amp; "", Mat "" &amp; AC202 &amp; "", Cien "" &amp; AD202 &amp; "", Soc "" &amp; AE202 &amp; "", Lec "" &amp; AF202 &amp; "", Ing "" &amp; AG202 &amp; "". Escribe un mensaje motivado"&amp;"r y breve (máximo 4 líneas)."")
")</f>
        <v/>
      </c>
    </row>
    <row r="203" ht="15.75" customHeight="1" s="42">
      <c r="A203" s="93" t="n"/>
      <c r="B203" s="94" t="inlineStr">
        <is>
          <t>Bachillerato</t>
        </is>
      </c>
      <c r="C203" s="94" t="n">
        <v>701</v>
      </c>
      <c r="D203" s="94" t="n"/>
      <c r="E203" s="95" t="n"/>
      <c r="F203" s="96">
        <f>TRIM(G203&amp;" "&amp;H203&amp;" "&amp;I203&amp;" "&amp;J203)</f>
        <v/>
      </c>
      <c r="G203" s="94" t="inlineStr">
        <is>
          <t>Correa</t>
        </is>
      </c>
      <c r="H203" s="94" t="inlineStr">
        <is>
          <t>Caro</t>
        </is>
      </c>
      <c r="I203" s="94" t="inlineStr">
        <is>
          <t>Angely</t>
        </is>
      </c>
      <c r="J203" s="97" t="inlineStr">
        <is>
          <t>Paola</t>
        </is>
      </c>
      <c r="K203" s="98">
        <f>IF(SUM(O203:S203)=0, "", ROUND(((O203*3+P203*3+Q203*3+R203*3+S203*1)/13)*5,0))</f>
        <v/>
      </c>
      <c r="L203" s="99">
        <f>IF(OR($C203="",K203=""),"",COUNTIFS($C$4:$C$1500,$C203,K$4:K$1500,"&gt;"&amp;K203)+1)</f>
        <v/>
      </c>
      <c r="M203" s="99">
        <f>IF(OR($C203="",K203=""),"",IF(AND($C203&gt;=1001,$C203&lt;=1005),COUNTIFS($C$4:$C$1500,"&gt;=1001",$C$4:$C$1500,"&lt;=1005",K$4:K$1500,"&gt;"&amp;K203)+1,IF(AND($C203&gt;=1101,$C203&lt;=1105),COUNTIFS($C$4:$C$1500,"&gt;=1101",$C$4:$C$1500,"&lt;=1105",K$4:K$1500,"&gt;"&amp;K203)+1,IF(AND($C203&gt;=901,$C203&lt;=905),COUNTIFS($C$4:$C$1500,"&gt;=901",$C$4:$C$1500,"&lt;=905",K$4:K$1500,"&gt;"&amp;K203)+1,IF(AND($C203&gt;=801,$C203&lt;=805),COUNTIFS($C$4:$C$1500,"&gt;=801",$C$4:$C$1500,"&lt;=805",K$4:K$1500,"&gt;"&amp;K203)+1,IF(AND($C203&gt;=701,$C203&lt;=705),COUNTIFS($C$4:$C$1500,"&gt;=701",$C$4:$C$1500,"&lt;=705",K$4:K$1500,"&gt;"&amp;K203)+1,IF(AND($C203&gt;=601,$C203&lt;=606),COUNTIFS($C$4:$C$1500,"&gt;=601",$C$4:$C$1500,"&lt;=606",K$4:K$1500,"&gt;"&amp;K203)+1,"")))))))</f>
        <v/>
      </c>
      <c r="N203" s="99">
        <f>IF(OR($C203="",K203=""),"",IF(OR(AND($C203&gt;=1001,$C203&lt;=1005),AND($C203&gt;=1101,$C203&lt;=1105)),COUNTIFS($C$4:$C$1500,"&gt;=1001",$C$4:$C$1500,"&lt;=1005",K$4:K$1500,"&gt;"&amp;K203)+COUNTIFS($C$4:$C$1500,"&gt;=1101",$C$4:$C$1500,"&lt;=1105",K$4:K$1500,"&gt;"&amp;K203)+1,""))</f>
        <v/>
      </c>
      <c r="O203" s="94" t="n">
        <v>34.63</v>
      </c>
      <c r="P203" s="94" t="n">
        <v>55.03</v>
      </c>
      <c r="Q203" s="94" t="n">
        <v>50.42</v>
      </c>
      <c r="R203" s="94" t="n">
        <v>79.17</v>
      </c>
      <c r="S203" s="94" t="n">
        <v>32.08</v>
      </c>
      <c r="T203" s="99">
        <f>IF(AND(O203&gt;0,O203&lt;36),1,IF(AND(O203&gt;=36,O203&lt;51),2,IF(AND(O203&gt;=51,O203&lt;71),3,IF(AND(O203&gt;=71,O203&lt;=100),4,))))</f>
        <v/>
      </c>
      <c r="U203" s="99">
        <f>IF(AND(P203&gt;0,P203&lt;41),1,IF(AND(P203&gt;=41,P203&lt;56),2,IF(AND(P203&gt;=56,P203&lt;71),3,IF(AND(P203&gt;=71,P203&lt;=100),4,))))</f>
        <v/>
      </c>
      <c r="V203" s="99">
        <f>IF(AND(Q203&gt;0,Q203&lt;41),1,IF(AND(Q203&gt;=41,Q203&lt;56),2,IF(AND(Q203&gt;=56,Q203&lt;71),3,IF(AND(Q203&gt;=71,Q203&lt;=100),4,))))</f>
        <v/>
      </c>
      <c r="W203" s="99">
        <f>IF(AND(R203&gt;0,R203&lt;36),1,IF(AND(R203&gt;=36,R203&lt;51),2,IF(AND(R203&gt;=51,R203&lt;66),3,IF(AND(R203&gt;=66,R203&lt;=100),4,))))</f>
        <v/>
      </c>
      <c r="X203" s="100">
        <f>IF(AND(S203&gt;0,S203&lt;37),1,IF(AND(S203&gt;=37,S203&lt;58),2,IF(AND(S203&gt;=58,S203&lt;71),3,IF(AND(S203&gt;=71,S203&lt;=100),4,))))</f>
        <v/>
      </c>
      <c r="Y203" s="101">
        <f>IF(SUM(AC203:AG203)=0, "", ROUND(((AC203*3+AD203*3+AE203*3+AF203*3+AG203*1)/13)*5,0))</f>
        <v/>
      </c>
      <c r="Z203" s="99">
        <f>IF(OR($C203="",Y203=""),"",COUNTIFS($C$4:$C$1500,$C203,Y$4:Y$1500,"&gt;"&amp;Y203)+1)</f>
        <v/>
      </c>
      <c r="AA203" s="99">
        <f>IF(OR($C203="",Y203=""),"",IF(AND($C203&gt;=1001,$C203&lt;=1005),COUNTIFS($C$4:$C$1500,"&gt;=1001",$C$4:$C$1500,"&lt;=1005",Y$4:Y$1500,"&gt;"&amp;Y203)+1,IF(AND($C203&gt;=1101,$C203&lt;=1105),COUNTIFS($C$4:$C$1500,"&gt;=1101",$C$4:$C$1500,"&lt;=1105",Y$4:Y$1500,"&gt;"&amp;Y203)+1,IF(AND($C203&gt;=901,$C203&lt;=905),COUNTIFS($C$4:$C$1500,"&gt;=901",$C$4:$C$1500,"&lt;=905",Y$4:Y$1500,"&gt;"&amp;Y203)+1,IF(AND($C203&gt;=801,$C203&lt;=805),COUNTIFS($C$4:$C$1500,"&gt;=801",$C$4:$C$1500,"&lt;=805",Y$4:Y$1500,"&gt;"&amp;Y203)+1,IF(AND($C203&gt;=701,$C203&lt;=705),COUNTIFS($C$4:$C$1500,"&gt;=701",$C$4:$C$1500,"&lt;=705",Y$4:Y$1500,"&gt;"&amp;Y203)+1,IF(AND($C203&gt;=601,$C203&lt;=606),COUNTIFS($C$4:$C$1500,"&gt;=601",$C$4:$C$1500,"&lt;=606",Y$4:Y$1500,"&gt;"&amp;Y203)+1,"")))))))</f>
        <v/>
      </c>
      <c r="AB203" s="99">
        <f>IF(OR($C203="",Y203=""),"",IF(OR(AND($C203&gt;=1001,$C203&lt;=1005),AND($C203&gt;=1101,$C203&lt;=1105)),COUNTIFS($C$4:$C$1500,"&gt;=1001",$C$4:$C$1500,"&lt;=1005",Y$4:Y$1500,"&gt;"&amp;Y203)+COUNTIFS($C$4:$C$1500,"&gt;=1101",$C$4:$C$1500,"&lt;=1105",Y$4:Y$1500,"&gt;"&amp;Y203)+1,""))</f>
        <v/>
      </c>
      <c r="AC203" s="94" t="n">
        <v>72.5</v>
      </c>
      <c r="AD203" s="94" t="n">
        <v>43.27</v>
      </c>
      <c r="AE203" s="94" t="n">
        <v>28.88</v>
      </c>
      <c r="AF203" s="94" t="n">
        <v>52.71</v>
      </c>
      <c r="AG203" s="94" t="n">
        <v>62.5</v>
      </c>
      <c r="AH203" s="99">
        <f>IF(AND(AC203&gt;0,AC203&lt;36),1,IF(AND(AC203&gt;=36,AC203&lt;51),2,IF(AND(AC203&gt;=51,AC203&lt;71),3,IF(AND(AC203&gt;=71,AC203&lt;=100),4,))))</f>
        <v/>
      </c>
      <c r="AI203" s="99">
        <f>IF(AND(AD203&gt;0,AD203&lt;41),1,IF(AND(AD203&gt;=41,AD203&lt;56),2,IF(AND(AD203&gt;=56,AD203&lt;71),3,IF(AND(AD203&gt;=71,AD203&lt;=100),4,))))</f>
        <v/>
      </c>
      <c r="AJ203" s="99">
        <f>IF(AND(AE203&gt;0,AE203&lt;41),1,IF(AND(AE203&gt;=41,AE203&lt;56),2,IF(AND(AE203&gt;=56,AE203&lt;71),3,IF(AND(AE203&gt;=71,AE203&lt;=100),4,))))</f>
        <v/>
      </c>
      <c r="AK203" s="99">
        <f>IF(AND(AF203&gt;0,AF203&lt;36),1,IF(AND(AF203&gt;=36,AF203&lt;51),2,IF(AND(AF203&gt;=51,AF203&lt;66),3,IF(AND(AF203&gt;=66,AF203&lt;=100),4,))))</f>
        <v/>
      </c>
      <c r="AL203" s="100">
        <f>IF(AND(AG203&gt;0,AG203&lt;37),1,IF(AND(AG203&gt;=37,AG203&lt;58),2,IF(AND(AG203&gt;=58,AG203&lt;71),3,IF(AND(AG203&gt;=71,AG203&lt;=100),4,))))</f>
        <v/>
      </c>
      <c r="AM203" s="101">
        <f>IF((Y203&lt;&gt;"")*(K203&lt;&gt;""),Y203-K203,"")</f>
        <v/>
      </c>
      <c r="AN203" s="99">
        <f>IF((Z203&lt;&gt;"")*(L203&lt;&gt;""),Z203-L203,"")</f>
        <v/>
      </c>
      <c r="AO203" s="99">
        <f>IF((AA203&lt;&gt;"")*(M203&lt;&gt;""),AA203-M203,"")</f>
        <v/>
      </c>
      <c r="AP203" s="99">
        <f>IF((AB203&lt;&gt;"")*(N203&lt;&gt;""),AB203-N203,"")</f>
        <v/>
      </c>
      <c r="AQ203" s="94">
        <f>IF((AC203&lt;&gt;"")*(O203&lt;&gt;""),AC203-O203,"")</f>
        <v/>
      </c>
      <c r="AR203" s="94">
        <f>IF((AD203&lt;&gt;"")*(P203&lt;&gt;""),AD203-P203,"")</f>
        <v/>
      </c>
      <c r="AS203" s="94">
        <f>IF((AE203&lt;&gt;"")*(Q203&lt;&gt;""),AE203-Q203,"")</f>
        <v/>
      </c>
      <c r="AT203" s="94">
        <f>IF((AF203&lt;&gt;"")*(R203&lt;&gt;""),AF203-R203,"")</f>
        <v/>
      </c>
      <c r="AU203" s="94">
        <f>IF((AG203&lt;&gt;"")*(S203&lt;&gt;""),AG203-S203,"")</f>
        <v/>
      </c>
      <c r="AV203" s="99">
        <f>IF((AH203&lt;&gt;"")*(T203&lt;&gt;""),AH203-T203,"")</f>
        <v/>
      </c>
      <c r="AW203" s="99">
        <f>IF((AI203&lt;&gt;"")*(U203&lt;&gt;""),AI203-U203,"")</f>
        <v/>
      </c>
      <c r="AX203" s="99">
        <f>IF((AJ203&lt;&gt;"")*(V203&lt;&gt;""),AJ203-V203,"")</f>
        <v/>
      </c>
      <c r="AY203" s="99">
        <f>IF((AK203&lt;&gt;"")*(W203&lt;&gt;""),AK203-W203,"")</f>
        <v/>
      </c>
      <c r="AZ203" s="102">
        <f>IF((AL203&lt;&gt;"")*(X203&lt;&gt;""),AL203-X203,"")</f>
        <v/>
      </c>
      <c r="BA203" s="50">
        <f>IFERROR(__xludf.dummyfunction("AI(""Actúa como un tutor académico y dirígete personalmente al estudiante "" &amp; I203 &amp; "" "" &amp; J203 &amp; "" "" &amp; G203 &amp; "" "" &amp; H203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AM203 &amp; ""'. Diferencias por área: Matemáticas ("" &amp; AQ203 &amp; ""), Ciencias Natura"&amp;"les ("" &amp; AR203 &amp; ""), Sociales ("" &amp; AS203 &amp; ""), Lectura Crítica ("" &amp; AT203 &amp; "") e Inglés ("" &amp; AU203 &amp; ""). Variación en posición: grupo ("" &amp; AN203 &amp; ""), grado ("" &amp; AO203 &amp; "") y media ("" &amp; AP203 &amp; ""). Puntajes Primer Simulacro: Global "" &amp; K203 &amp; "", Mat "" &amp; "&amp;"O4 &amp; "", Cien "" &amp; P203 &amp; "", Soc "" &amp; Q203 &amp; "", Lec "" &amp; R203 &amp; "", Ing "" &amp; S203 &amp; "". Puntajes Segundo Simulacro: Global "" &amp; Y203 &amp; "", Mat "" &amp; AC203 &amp; "", Cien "" &amp; AD203 &amp; "", Soc "" &amp; AE203 &amp; "", Lec "" &amp; AF203 &amp; "", Ing "" &amp; AG203 &amp; "". Escribe un mensaje motivador"&amp;" y breve (máximo 4 líneas)."")
"),"=AI(""Actúa como un tutor académico y dirígete personalmente al estudiante "" &amp; I203 &amp; "" "" &amp; J203 &amp; "" "" &amp; G203 &amp; "" "" &amp; H203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AM203 &amp; ""'. Diferencias por área: Matemáticas ("" &amp; AQ203 &amp; ""), Ciencias Natur"&amp;"ales ("" &amp; AR203 &amp; ""), Sociales ("" &amp; AS203 &amp; ""), Lectura Crítica ("" &amp; AT203 &amp; "") e Inglés ("" &amp; AU203 &amp; ""). Variación en posición: grupo ("" &amp; AN203 &amp; ""), grado ("" &amp; AO203 &amp; "") y media ("" &amp; AP203 &amp; ""). Puntajes Primer Simulacro: Global "" &amp; K203 &amp; "", Mat "" &amp;"&amp;" O203 &amp; "", Cien "" &amp; P203 &amp; "", Soc "" &amp; Q203 &amp; "", Lec "" &amp; R203 &amp; "", Ing "" &amp; S203 &amp; "". Puntajes Segundo Simulacro: Global "" &amp; Y203 &amp; "", Mat "" &amp; AC203 &amp; "", Cien "" &amp; AD203 &amp; "", Soc "" &amp; AE203 &amp; "", Lec "" &amp; AF203 &amp; "", Ing "" &amp; AG203 &amp; "". Escribe un mensaje motivado"&amp;"r y breve (máximo 4 líneas)."")
")</f>
        <v/>
      </c>
    </row>
    <row r="204" ht="15.75" customHeight="1" s="42">
      <c r="A204" s="93" t="n"/>
      <c r="B204" s="94" t="inlineStr">
        <is>
          <t>Bachillerato</t>
        </is>
      </c>
      <c r="C204" s="94" t="n">
        <v>701</v>
      </c>
      <c r="D204" s="94" t="n"/>
      <c r="E204" s="95" t="n"/>
      <c r="F204" s="96">
        <f>TRIM(G204&amp;" "&amp;H204&amp;" "&amp;I204&amp;" "&amp;J204)</f>
        <v/>
      </c>
      <c r="G204" s="94" t="inlineStr">
        <is>
          <t>Cárdenas</t>
        </is>
      </c>
      <c r="H204" s="94" t="inlineStr">
        <is>
          <t>Niño</t>
        </is>
      </c>
      <c r="I204" s="94" t="inlineStr">
        <is>
          <t>Ángela</t>
        </is>
      </c>
      <c r="J204" s="97" t="inlineStr">
        <is>
          <t>Sofía</t>
        </is>
      </c>
      <c r="K204" s="98">
        <f>IF(SUM(O204:S204)=0, "", ROUND(((O204*3+P204*3+Q204*3+R204*3+S204*1)/13)*5,0))</f>
        <v/>
      </c>
      <c r="L204" s="99">
        <f>IF(OR($C204="",K204=""),"",COUNTIFS($C$4:$C$1500,$C204,K$4:K$1500,"&gt;"&amp;K204)+1)</f>
        <v/>
      </c>
      <c r="M204" s="99">
        <f>IF(OR($C204="",K204=""),"",IF(AND($C204&gt;=1001,$C204&lt;=1005),COUNTIFS($C$4:$C$1500,"&gt;=1001",$C$4:$C$1500,"&lt;=1005",K$4:K$1500,"&gt;"&amp;K204)+1,IF(AND($C204&gt;=1101,$C204&lt;=1105),COUNTIFS($C$4:$C$1500,"&gt;=1101",$C$4:$C$1500,"&lt;=1105",K$4:K$1500,"&gt;"&amp;K204)+1,IF(AND($C204&gt;=901,$C204&lt;=905),COUNTIFS($C$4:$C$1500,"&gt;=901",$C$4:$C$1500,"&lt;=905",K$4:K$1500,"&gt;"&amp;K204)+1,IF(AND($C204&gt;=801,$C204&lt;=805),COUNTIFS($C$4:$C$1500,"&gt;=801",$C$4:$C$1500,"&lt;=805",K$4:K$1500,"&gt;"&amp;K204)+1,IF(AND($C204&gt;=701,$C204&lt;=705),COUNTIFS($C$4:$C$1500,"&gt;=701",$C$4:$C$1500,"&lt;=705",K$4:K$1500,"&gt;"&amp;K204)+1,IF(AND($C204&gt;=601,$C204&lt;=606),COUNTIFS($C$4:$C$1500,"&gt;=601",$C$4:$C$1500,"&lt;=606",K$4:K$1500,"&gt;"&amp;K204)+1,"")))))))</f>
        <v/>
      </c>
      <c r="N204" s="99">
        <f>IF(OR($C204="",K204=""),"",IF(OR(AND($C204&gt;=1001,$C204&lt;=1005),AND($C204&gt;=1101,$C204&lt;=1105)),COUNTIFS($C$4:$C$1500,"&gt;=1001",$C$4:$C$1500,"&lt;=1005",K$4:K$1500,"&gt;"&amp;K204)+COUNTIFS($C$4:$C$1500,"&gt;=1101",$C$4:$C$1500,"&lt;=1105",K$4:K$1500,"&gt;"&amp;K204)+1,""))</f>
        <v/>
      </c>
      <c r="O204" s="94" t="n">
        <v>41.38</v>
      </c>
      <c r="P204" s="94" t="n">
        <v>71.81</v>
      </c>
      <c r="Q204" s="94" t="n">
        <v>71.09</v>
      </c>
      <c r="R204" s="94" t="n">
        <v>83.33</v>
      </c>
      <c r="S204" s="94" t="n">
        <v>55</v>
      </c>
      <c r="T204" s="99">
        <f>IF(AND(O204&gt;0,O204&lt;36),1,IF(AND(O204&gt;=36,O204&lt;51),2,IF(AND(O204&gt;=51,O204&lt;71),3,IF(AND(O204&gt;=71,O204&lt;=100),4,))))</f>
        <v/>
      </c>
      <c r="U204" s="99">
        <f>IF(AND(P204&gt;0,P204&lt;41),1,IF(AND(P204&gt;=41,P204&lt;56),2,IF(AND(P204&gt;=56,P204&lt;71),3,IF(AND(P204&gt;=71,P204&lt;=100),4,))))</f>
        <v/>
      </c>
      <c r="V204" s="99">
        <f>IF(AND(Q204&gt;0,Q204&lt;41),1,IF(AND(Q204&gt;=41,Q204&lt;56),2,IF(AND(Q204&gt;=56,Q204&lt;71),3,IF(AND(Q204&gt;=71,Q204&lt;=100),4,))))</f>
        <v/>
      </c>
      <c r="W204" s="99">
        <f>IF(AND(R204&gt;0,R204&lt;36),1,IF(AND(R204&gt;=36,R204&lt;51),2,IF(AND(R204&gt;=51,R204&lt;66),3,IF(AND(R204&gt;=66,R204&lt;=100),4,))))</f>
        <v/>
      </c>
      <c r="X204" s="100">
        <f>IF(AND(S204&gt;0,S204&lt;37),1,IF(AND(S204&gt;=37,S204&lt;58),2,IF(AND(S204&gt;=58,S204&lt;71),3,IF(AND(S204&gt;=71,S204&lt;=100),4,))))</f>
        <v/>
      </c>
      <c r="Y204" s="101">
        <f>IF(SUM(AC204:AG204)=0, "", ROUND(((AC204*3+AD204*3+AE204*3+AF204*3+AG204*1)/13)*5,0))</f>
        <v/>
      </c>
      <c r="Z204" s="99">
        <f>IF(OR($C204="",Y204=""),"",COUNTIFS($C$4:$C$1500,$C204,Y$4:Y$1500,"&gt;"&amp;Y204)+1)</f>
        <v/>
      </c>
      <c r="AA204" s="99">
        <f>IF(OR($C204="",Y204=""),"",IF(AND($C204&gt;=1001,$C204&lt;=1005),COUNTIFS($C$4:$C$1500,"&gt;=1001",$C$4:$C$1500,"&lt;=1005",Y$4:Y$1500,"&gt;"&amp;Y204)+1,IF(AND($C204&gt;=1101,$C204&lt;=1105),COUNTIFS($C$4:$C$1500,"&gt;=1101",$C$4:$C$1500,"&lt;=1105",Y$4:Y$1500,"&gt;"&amp;Y204)+1,IF(AND($C204&gt;=901,$C204&lt;=905),COUNTIFS($C$4:$C$1500,"&gt;=901",$C$4:$C$1500,"&lt;=905",Y$4:Y$1500,"&gt;"&amp;Y204)+1,IF(AND($C204&gt;=801,$C204&lt;=805),COUNTIFS($C$4:$C$1500,"&gt;=801",$C$4:$C$1500,"&lt;=805",Y$4:Y$1500,"&gt;"&amp;Y204)+1,IF(AND($C204&gt;=701,$C204&lt;=705),COUNTIFS($C$4:$C$1500,"&gt;=701",$C$4:$C$1500,"&lt;=705",Y$4:Y$1500,"&gt;"&amp;Y204)+1,IF(AND($C204&gt;=601,$C204&lt;=606),COUNTIFS($C$4:$C$1500,"&gt;=601",$C$4:$C$1500,"&lt;=606",Y$4:Y$1500,"&gt;"&amp;Y204)+1,"")))))))</f>
        <v/>
      </c>
      <c r="AB204" s="99">
        <f>IF(OR($C204="",Y204=""),"",IF(OR(AND($C204&gt;=1001,$C204&lt;=1005),AND($C204&gt;=1101,$C204&lt;=1105)),COUNTIFS($C$4:$C$1500,"&gt;=1001",$C$4:$C$1500,"&lt;=1005",Y$4:Y$1500,"&gt;"&amp;Y204)+COUNTIFS($C$4:$C$1500,"&gt;=1101",$C$4:$C$1500,"&lt;=1105",Y$4:Y$1500,"&gt;"&amp;Y204)+1,""))</f>
        <v/>
      </c>
      <c r="AC204" s="94" t="n">
        <v>58.75</v>
      </c>
      <c r="AD204" s="94" t="n">
        <v>52.74</v>
      </c>
      <c r="AE204" s="94" t="n">
        <v>60.38</v>
      </c>
      <c r="AF204" s="94" t="n">
        <v>71.88</v>
      </c>
      <c r="AG204" s="94" t="n">
        <v>79.17</v>
      </c>
      <c r="AH204" s="99">
        <f>IF(AND(AC204&gt;0,AC204&lt;36),1,IF(AND(AC204&gt;=36,AC204&lt;51),2,IF(AND(AC204&gt;=51,AC204&lt;71),3,IF(AND(AC204&gt;=71,AC204&lt;=100),4,))))</f>
        <v/>
      </c>
      <c r="AI204" s="99">
        <f>IF(AND(AD204&gt;0,AD204&lt;41),1,IF(AND(AD204&gt;=41,AD204&lt;56),2,IF(AND(AD204&gt;=56,AD204&lt;71),3,IF(AND(AD204&gt;=71,AD204&lt;=100),4,))))</f>
        <v/>
      </c>
      <c r="AJ204" s="99">
        <f>IF(AND(AE204&gt;0,AE204&lt;41),1,IF(AND(AE204&gt;=41,AE204&lt;56),2,IF(AND(AE204&gt;=56,AE204&lt;71),3,IF(AND(AE204&gt;=71,AE204&lt;=100),4,))))</f>
        <v/>
      </c>
      <c r="AK204" s="99">
        <f>IF(AND(AF204&gt;0,AF204&lt;36),1,IF(AND(AF204&gt;=36,AF204&lt;51),2,IF(AND(AF204&gt;=51,AF204&lt;66),3,IF(AND(AF204&gt;=66,AF204&lt;=100),4,))))</f>
        <v/>
      </c>
      <c r="AL204" s="100">
        <f>IF(AND(AG204&gt;0,AG204&lt;37),1,IF(AND(AG204&gt;=37,AG204&lt;58),2,IF(AND(AG204&gt;=58,AG204&lt;71),3,IF(AND(AG204&gt;=71,AG204&lt;=100),4,))))</f>
        <v/>
      </c>
      <c r="AM204" s="101">
        <f>IF((Y204&lt;&gt;"")*(K204&lt;&gt;""),Y204-K204,"")</f>
        <v/>
      </c>
      <c r="AN204" s="99">
        <f>IF((Z204&lt;&gt;"")*(L204&lt;&gt;""),Z204-L204,"")</f>
        <v/>
      </c>
      <c r="AO204" s="99">
        <f>IF((AA204&lt;&gt;"")*(M204&lt;&gt;""),AA204-M204,"")</f>
        <v/>
      </c>
      <c r="AP204" s="99">
        <f>IF((AB204&lt;&gt;"")*(N204&lt;&gt;""),AB204-N204,"")</f>
        <v/>
      </c>
      <c r="AQ204" s="94">
        <f>IF((AC204&lt;&gt;"")*(O204&lt;&gt;""),AC204-O204,"")</f>
        <v/>
      </c>
      <c r="AR204" s="94">
        <f>IF((AD204&lt;&gt;"")*(P204&lt;&gt;""),AD204-P204,"")</f>
        <v/>
      </c>
      <c r="AS204" s="94">
        <f>IF((AE204&lt;&gt;"")*(Q204&lt;&gt;""),AE204-Q204,"")</f>
        <v/>
      </c>
      <c r="AT204" s="94">
        <f>IF((AF204&lt;&gt;"")*(R204&lt;&gt;""),AF204-R204,"")</f>
        <v/>
      </c>
      <c r="AU204" s="94">
        <f>IF((AG204&lt;&gt;"")*(S204&lt;&gt;""),AG204-S204,"")</f>
        <v/>
      </c>
      <c r="AV204" s="99">
        <f>IF((AH204&lt;&gt;"")*(T204&lt;&gt;""),AH204-T204,"")</f>
        <v/>
      </c>
      <c r="AW204" s="99">
        <f>IF((AI204&lt;&gt;"")*(U204&lt;&gt;""),AI204-U204,"")</f>
        <v/>
      </c>
      <c r="AX204" s="99">
        <f>IF((AJ204&lt;&gt;"")*(V204&lt;&gt;""),AJ204-V204,"")</f>
        <v/>
      </c>
      <c r="AY204" s="99">
        <f>IF((AK204&lt;&gt;"")*(W204&lt;&gt;""),AK204-W204,"")</f>
        <v/>
      </c>
      <c r="AZ204" s="102">
        <f>IF((AL204&lt;&gt;"")*(X204&lt;&gt;""),AL204-X204,"")</f>
        <v/>
      </c>
      <c r="BA204" s="50">
        <f>IFERROR(__xludf.dummyfunction("AI(""Actúa como un tutor académico y dirígete personalmente al estudiante "" &amp; I204 &amp; "" "" &amp; J204 &amp; "" "" &amp; G204 &amp; "" "" &amp; H204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AM204 &amp; ""'. Diferencias por área: Matemáticas ("" &amp; AQ204 &amp; ""), Ciencias Natura"&amp;"les ("" &amp; AR204 &amp; ""), Sociales ("" &amp; AS204 &amp; ""), Lectura Crítica ("" &amp; AT204 &amp; "") e Inglés ("" &amp; AU204 &amp; ""). Variación en posición: grupo ("" &amp; AN204 &amp; ""), grado ("" &amp; AO204 &amp; "") y media ("" &amp; AP204 &amp; ""). Puntajes Primer Simulacro: Global "" &amp; K204 &amp; "", Mat "" &amp; "&amp;"O4 &amp; "", Cien "" &amp; P204 &amp; "", Soc "" &amp; Q204 &amp; "", Lec "" &amp; R204 &amp; "", Ing "" &amp; S204 &amp; "". Puntajes Segundo Simulacro: Global "" &amp; Y204 &amp; "", Mat "" &amp; AC204 &amp; "", Cien "" &amp; AD204 &amp; "", Soc "" &amp; AE204 &amp; "", Lec "" &amp; AF204 &amp; "", Ing "" &amp; AG204 &amp; "". Escribe un mensaje motivador"&amp;" y breve (máximo 4 líneas)."")
"),"=AI(""Actúa como un tutor académico y dirígete personalmente al estudiante "" &amp; I204 &amp; "" "" &amp; J204 &amp; "" "" &amp; G204 &amp; "" "" &amp; H204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AM204 &amp; ""'. Diferencias por área: Matemáticas ("" &amp; AQ204 &amp; ""), Ciencias Natur"&amp;"ales ("" &amp; AR204 &amp; ""), Sociales ("" &amp; AS204 &amp; ""), Lectura Crítica ("" &amp; AT204 &amp; "") e Inglés ("" &amp; AU204 &amp; ""). Variación en posición: grupo ("" &amp; AN204 &amp; ""), grado ("" &amp; AO204 &amp; "") y media ("" &amp; AP204 &amp; ""). Puntajes Primer Simulacro: Global "" &amp; K204 &amp; "", Mat "" &amp;"&amp;" O204 &amp; "", Cien "" &amp; P204 &amp; "", Soc "" &amp; Q204 &amp; "", Lec "" &amp; R204 &amp; "", Ing "" &amp; S204 &amp; "". Puntajes Segundo Simulacro: Global "" &amp; Y204 &amp; "", Mat "" &amp; AC204 &amp; "", Cien "" &amp; AD204 &amp; "", Soc "" &amp; AE204 &amp; "", Lec "" &amp; AF204 &amp; "", Ing "" &amp; AG204 &amp; "". Escribe un mensaje motivado"&amp;"r y breve (máximo 4 líneas)."")
")</f>
        <v/>
      </c>
    </row>
    <row r="205" ht="15.75" customHeight="1" s="42">
      <c r="A205" s="93" t="n"/>
      <c r="B205" s="94" t="inlineStr">
        <is>
          <t>Bachillerato</t>
        </is>
      </c>
      <c r="C205" s="94" t="n">
        <v>701</v>
      </c>
      <c r="D205" s="94" t="n"/>
      <c r="E205" s="95" t="n"/>
      <c r="F205" s="96">
        <f>TRIM(G205&amp;" "&amp;H205&amp;" "&amp;I205&amp;" "&amp;J205)</f>
        <v/>
      </c>
      <c r="G205" s="94" t="inlineStr">
        <is>
          <t>Durango</t>
        </is>
      </c>
      <c r="H205" s="94" t="inlineStr">
        <is>
          <t>Usuga</t>
        </is>
      </c>
      <c r="I205" s="94" t="inlineStr">
        <is>
          <t>María</t>
        </is>
      </c>
      <c r="J205" s="97" t="inlineStr">
        <is>
          <t>Alejandra</t>
        </is>
      </c>
      <c r="K205" s="98">
        <f>IF(SUM(O205:S205)=0, "", ROUND(((O205*3+P205*3+Q205*3+R205*3+S205*1)/13)*5,0))</f>
        <v/>
      </c>
      <c r="L205" s="99">
        <f>IF(OR($C205="",K205=""),"",COUNTIFS($C$4:$C$1500,$C205,K$4:K$1500,"&gt;"&amp;K205)+1)</f>
        <v/>
      </c>
      <c r="M205" s="99">
        <f>IF(OR($C205="",K205=""),"",IF(AND($C205&gt;=1001,$C205&lt;=1005),COUNTIFS($C$4:$C$1500,"&gt;=1001",$C$4:$C$1500,"&lt;=1005",K$4:K$1500,"&gt;"&amp;K205)+1,IF(AND($C205&gt;=1101,$C205&lt;=1105),COUNTIFS($C$4:$C$1500,"&gt;=1101",$C$4:$C$1500,"&lt;=1105",K$4:K$1500,"&gt;"&amp;K205)+1,IF(AND($C205&gt;=901,$C205&lt;=905),COUNTIFS($C$4:$C$1500,"&gt;=901",$C$4:$C$1500,"&lt;=905",K$4:K$1500,"&gt;"&amp;K205)+1,IF(AND($C205&gt;=801,$C205&lt;=805),COUNTIFS($C$4:$C$1500,"&gt;=801",$C$4:$C$1500,"&lt;=805",K$4:K$1500,"&gt;"&amp;K205)+1,IF(AND($C205&gt;=701,$C205&lt;=705),COUNTIFS($C$4:$C$1500,"&gt;=701",$C$4:$C$1500,"&lt;=705",K$4:K$1500,"&gt;"&amp;K205)+1,IF(AND($C205&gt;=601,$C205&lt;=606),COUNTIFS($C$4:$C$1500,"&gt;=601",$C$4:$C$1500,"&lt;=606",K$4:K$1500,"&gt;"&amp;K205)+1,"")))))))</f>
        <v/>
      </c>
      <c r="N205" s="99">
        <f>IF(OR($C205="",K205=""),"",IF(OR(AND($C205&gt;=1001,$C205&lt;=1005),AND($C205&gt;=1101,$C205&lt;=1105)),COUNTIFS($C$4:$C$1500,"&gt;=1001",$C$4:$C$1500,"&lt;=1005",K$4:K$1500,"&gt;"&amp;K205)+COUNTIFS($C$4:$C$1500,"&gt;=1101",$C$4:$C$1500,"&lt;=1105",K$4:K$1500,"&gt;"&amp;K205)+1,""))</f>
        <v/>
      </c>
      <c r="O205" s="94" t="n">
        <v>52.38</v>
      </c>
      <c r="P205" s="94" t="n">
        <v>55.03</v>
      </c>
      <c r="Q205" s="94" t="n">
        <v>69.58</v>
      </c>
      <c r="R205" s="94" t="n">
        <v>41.67</v>
      </c>
      <c r="S205" s="94" t="n">
        <v>27.5</v>
      </c>
      <c r="T205" s="99">
        <f>IF(AND(O205&gt;0,O205&lt;36),1,IF(AND(O205&gt;=36,O205&lt;51),2,IF(AND(O205&gt;=51,O205&lt;71),3,IF(AND(O205&gt;=71,O205&lt;=100),4,))))</f>
        <v/>
      </c>
      <c r="U205" s="99">
        <f>IF(AND(P205&gt;0,P205&lt;41),1,IF(AND(P205&gt;=41,P205&lt;56),2,IF(AND(P205&gt;=56,P205&lt;71),3,IF(AND(P205&gt;=71,P205&lt;=100),4,))))</f>
        <v/>
      </c>
      <c r="V205" s="99">
        <f>IF(AND(Q205&gt;0,Q205&lt;41),1,IF(AND(Q205&gt;=41,Q205&lt;56),2,IF(AND(Q205&gt;=56,Q205&lt;71),3,IF(AND(Q205&gt;=71,Q205&lt;=100),4,))))</f>
        <v/>
      </c>
      <c r="W205" s="99">
        <f>IF(AND(R205&gt;0,R205&lt;36),1,IF(AND(R205&gt;=36,R205&lt;51),2,IF(AND(R205&gt;=51,R205&lt;66),3,IF(AND(R205&gt;=66,R205&lt;=100),4,))))</f>
        <v/>
      </c>
      <c r="X205" s="100">
        <f>IF(AND(S205&gt;0,S205&lt;37),1,IF(AND(S205&gt;=37,S205&lt;58),2,IF(AND(S205&gt;=58,S205&lt;71),3,IF(AND(S205&gt;=71,S205&lt;=100),4,))))</f>
        <v/>
      </c>
      <c r="Y205" s="101">
        <f>IF(SUM(AC205:AG205)=0, "", ROUND(((AC205*3+AD205*3+AE205*3+AF205*3+AG205*1)/13)*5,0))</f>
        <v/>
      </c>
      <c r="Z205" s="99">
        <f>IF(OR($C205="",Y205=""),"",COUNTIFS($C$4:$C$1500,$C205,Y$4:Y$1500,"&gt;"&amp;Y205)+1)</f>
        <v/>
      </c>
      <c r="AA205" s="99">
        <f>IF(OR($C205="",Y205=""),"",IF(AND($C205&gt;=1001,$C205&lt;=1005),COUNTIFS($C$4:$C$1500,"&gt;=1001",$C$4:$C$1500,"&lt;=1005",Y$4:Y$1500,"&gt;"&amp;Y205)+1,IF(AND($C205&gt;=1101,$C205&lt;=1105),COUNTIFS($C$4:$C$1500,"&gt;=1101",$C$4:$C$1500,"&lt;=1105",Y$4:Y$1500,"&gt;"&amp;Y205)+1,IF(AND($C205&gt;=901,$C205&lt;=905),COUNTIFS($C$4:$C$1500,"&gt;=901",$C$4:$C$1500,"&lt;=905",Y$4:Y$1500,"&gt;"&amp;Y205)+1,IF(AND($C205&gt;=801,$C205&lt;=805),COUNTIFS($C$4:$C$1500,"&gt;=801",$C$4:$C$1500,"&lt;=805",Y$4:Y$1500,"&gt;"&amp;Y205)+1,IF(AND($C205&gt;=701,$C205&lt;=705),COUNTIFS($C$4:$C$1500,"&gt;=701",$C$4:$C$1500,"&lt;=705",Y$4:Y$1500,"&gt;"&amp;Y205)+1,IF(AND($C205&gt;=601,$C205&lt;=606),COUNTIFS($C$4:$C$1500,"&gt;=601",$C$4:$C$1500,"&lt;=606",Y$4:Y$1500,"&gt;"&amp;Y205)+1,"")))))))</f>
        <v/>
      </c>
      <c r="AB205" s="99">
        <f>IF(OR($C205="",Y205=""),"",IF(OR(AND($C205&gt;=1001,$C205&lt;=1005),AND($C205&gt;=1101,$C205&lt;=1105)),COUNTIFS($C$4:$C$1500,"&gt;=1001",$C$4:$C$1500,"&lt;=1005",Y$4:Y$1500,"&gt;"&amp;Y205)+COUNTIFS($C$4:$C$1500,"&gt;=1101",$C$4:$C$1500,"&lt;=1105",Y$4:Y$1500,"&gt;"&amp;Y205)+1,""))</f>
        <v/>
      </c>
      <c r="AC205" s="94" t="n">
        <v>55.63</v>
      </c>
      <c r="AD205" s="94" t="n">
        <v>46.73</v>
      </c>
      <c r="AE205" s="94" t="n">
        <v>44.63</v>
      </c>
      <c r="AF205" s="94" t="n">
        <v>23.96</v>
      </c>
      <c r="AG205" s="94" t="n">
        <v>33.33</v>
      </c>
      <c r="AH205" s="99">
        <f>IF(AND(AC205&gt;0,AC205&lt;36),1,IF(AND(AC205&gt;=36,AC205&lt;51),2,IF(AND(AC205&gt;=51,AC205&lt;71),3,IF(AND(AC205&gt;=71,AC205&lt;=100),4,))))</f>
        <v/>
      </c>
      <c r="AI205" s="99">
        <f>IF(AND(AD205&gt;0,AD205&lt;41),1,IF(AND(AD205&gt;=41,AD205&lt;56),2,IF(AND(AD205&gt;=56,AD205&lt;71),3,IF(AND(AD205&gt;=71,AD205&lt;=100),4,))))</f>
        <v/>
      </c>
      <c r="AJ205" s="99">
        <f>IF(AND(AE205&gt;0,AE205&lt;41),1,IF(AND(AE205&gt;=41,AE205&lt;56),2,IF(AND(AE205&gt;=56,AE205&lt;71),3,IF(AND(AE205&gt;=71,AE205&lt;=100),4,))))</f>
        <v/>
      </c>
      <c r="AK205" s="99">
        <f>IF(AND(AF205&gt;0,AF205&lt;36),1,IF(AND(AF205&gt;=36,AF205&lt;51),2,IF(AND(AF205&gt;=51,AF205&lt;66),3,IF(AND(AF205&gt;=66,AF205&lt;=100),4,))))</f>
        <v/>
      </c>
      <c r="AL205" s="100">
        <f>IF(AND(AG205&gt;0,AG205&lt;37),1,IF(AND(AG205&gt;=37,AG205&lt;58),2,IF(AND(AG205&gt;=58,AG205&lt;71),3,IF(AND(AG205&gt;=71,AG205&lt;=100),4,))))</f>
        <v/>
      </c>
      <c r="AM205" s="101">
        <f>IF((Y205&lt;&gt;"")*(K205&lt;&gt;""),Y205-K205,"")</f>
        <v/>
      </c>
      <c r="AN205" s="99">
        <f>IF((Z205&lt;&gt;"")*(L205&lt;&gt;""),Z205-L205,"")</f>
        <v/>
      </c>
      <c r="AO205" s="99">
        <f>IF((AA205&lt;&gt;"")*(M205&lt;&gt;""),AA205-M205,"")</f>
        <v/>
      </c>
      <c r="AP205" s="99">
        <f>IF((AB205&lt;&gt;"")*(N205&lt;&gt;""),AB205-N205,"")</f>
        <v/>
      </c>
      <c r="AQ205" s="94">
        <f>IF((AC205&lt;&gt;"")*(O205&lt;&gt;""),AC205-O205,"")</f>
        <v/>
      </c>
      <c r="AR205" s="94">
        <f>IF((AD205&lt;&gt;"")*(P205&lt;&gt;""),AD205-P205,"")</f>
        <v/>
      </c>
      <c r="AS205" s="94">
        <f>IF((AE205&lt;&gt;"")*(Q205&lt;&gt;""),AE205-Q205,"")</f>
        <v/>
      </c>
      <c r="AT205" s="94">
        <f>IF((AF205&lt;&gt;"")*(R205&lt;&gt;""),AF205-R205,"")</f>
        <v/>
      </c>
      <c r="AU205" s="94">
        <f>IF((AG205&lt;&gt;"")*(S205&lt;&gt;""),AG205-S205,"")</f>
        <v/>
      </c>
      <c r="AV205" s="99">
        <f>IF((AH205&lt;&gt;"")*(T205&lt;&gt;""),AH205-T205,"")</f>
        <v/>
      </c>
      <c r="AW205" s="99">
        <f>IF((AI205&lt;&gt;"")*(U205&lt;&gt;""),AI205-U205,"")</f>
        <v/>
      </c>
      <c r="AX205" s="99">
        <f>IF((AJ205&lt;&gt;"")*(V205&lt;&gt;""),AJ205-V205,"")</f>
        <v/>
      </c>
      <c r="AY205" s="99">
        <f>IF((AK205&lt;&gt;"")*(W205&lt;&gt;""),AK205-W205,"")</f>
        <v/>
      </c>
      <c r="AZ205" s="102">
        <f>IF((AL205&lt;&gt;"")*(X205&lt;&gt;""),AL205-X205,"")</f>
        <v/>
      </c>
      <c r="BA205" s="50">
        <f>IFERROR(__xludf.dummyfunction("AI(""Actúa como un tutor académico y dirígete personalmente al estudiante "" &amp; I205 &amp; "" "" &amp; J205 &amp; "" "" &amp; G205 &amp; "" "" &amp; H205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AM205 &amp; ""'. Diferencias por área: Matemáticas ("" &amp; AQ205 &amp; ""), Ciencias Natura"&amp;"les ("" &amp; AR205 &amp; ""), Sociales ("" &amp; AS205 &amp; ""), Lectura Crítica ("" &amp; AT205 &amp; "") e Inglés ("" &amp; AU205 &amp; ""). Variación en posición: grupo ("" &amp; AN205 &amp; ""), grado ("" &amp; AO205 &amp; "") y media ("" &amp; AP205 &amp; ""). Puntajes Primer Simulacro: Global "" &amp; K205 &amp; "", Mat "" &amp; "&amp;"O4 &amp; "", Cien "" &amp; P205 &amp; "", Soc "" &amp; Q205 &amp; "", Lec "" &amp; R205 &amp; "", Ing "" &amp; S205 &amp; "". Puntajes Segundo Simulacro: Global "" &amp; Y205 &amp; "", Mat "" &amp; AC205 &amp; "", Cien "" &amp; AD205 &amp; "", Soc "" &amp; AE205 &amp; "", Lec "" &amp; AF205 &amp; "", Ing "" &amp; AG205 &amp; "". Escribe un mensaje motivador"&amp;" y breve (máximo 4 líneas)."")
"),"=AI(""Actúa como un tutor académico y dirígete personalmente al estudiante "" &amp; I205 &amp; "" "" &amp; J205 &amp; "" "" &amp; G205 &amp; "" "" &amp; H205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AM205 &amp; ""'. Diferencias por área: Matemáticas ("" &amp; AQ205 &amp; ""), Ciencias Natur"&amp;"ales ("" &amp; AR205 &amp; ""), Sociales ("" &amp; AS205 &amp; ""), Lectura Crítica ("" &amp; AT205 &amp; "") e Inglés ("" &amp; AU205 &amp; ""). Variación en posición: grupo ("" &amp; AN205 &amp; ""), grado ("" &amp; AO205 &amp; "") y media ("" &amp; AP205 &amp; ""). Puntajes Primer Simulacro: Global "" &amp; K205 &amp; "", Mat "" &amp;"&amp;" O205 &amp; "", Cien "" &amp; P205 &amp; "", Soc "" &amp; Q205 &amp; "", Lec "" &amp; R205 &amp; "", Ing "" &amp; S205 &amp; "". Puntajes Segundo Simulacro: Global "" &amp; Y205 &amp; "", Mat "" &amp; AC205 &amp; "", Cien "" &amp; AD205 &amp; "", Soc "" &amp; AE205 &amp; "", Lec "" &amp; AF205 &amp; "", Ing "" &amp; AG205 &amp; "". Escribe un mensaje motivado"&amp;"r y breve (máximo 4 líneas)."")
")</f>
        <v/>
      </c>
    </row>
    <row r="206" ht="15.75" customHeight="1" s="42">
      <c r="A206" s="93" t="n"/>
      <c r="B206" s="94" t="inlineStr">
        <is>
          <t>Bachillerato</t>
        </is>
      </c>
      <c r="C206" s="94" t="n">
        <v>701</v>
      </c>
      <c r="D206" s="94" t="n"/>
      <c r="E206" s="95" t="n"/>
      <c r="F206" s="96">
        <f>TRIM(G206&amp;" "&amp;H206&amp;" "&amp;I206&amp;" "&amp;J206)</f>
        <v/>
      </c>
      <c r="G206" s="94" t="inlineStr">
        <is>
          <t>García</t>
        </is>
      </c>
      <c r="H206" s="94" t="inlineStr">
        <is>
          <t>Guzmán</t>
        </is>
      </c>
      <c r="I206" s="94" t="inlineStr">
        <is>
          <t>Juan</t>
        </is>
      </c>
      <c r="J206" s="97" t="inlineStr">
        <is>
          <t>Andrés</t>
        </is>
      </c>
      <c r="K206" s="98">
        <f>IF(SUM(O206:S206)=0, "", ROUND(((O206*3+P206*3+Q206*3+R206*3+S206*1)/13)*5,0))</f>
        <v/>
      </c>
      <c r="L206" s="99">
        <f>IF(OR($C206="",K206=""),"",COUNTIFS($C$4:$C$1500,$C206,K$4:K$1500,"&gt;"&amp;K206)+1)</f>
        <v/>
      </c>
      <c r="M206" s="99">
        <f>IF(OR($C206="",K206=""),"",IF(AND($C206&gt;=1001,$C206&lt;=1005),COUNTIFS($C$4:$C$1500,"&gt;=1001",$C$4:$C$1500,"&lt;=1005",K$4:K$1500,"&gt;"&amp;K206)+1,IF(AND($C206&gt;=1101,$C206&lt;=1105),COUNTIFS($C$4:$C$1500,"&gt;=1101",$C$4:$C$1500,"&lt;=1105",K$4:K$1500,"&gt;"&amp;K206)+1,IF(AND($C206&gt;=901,$C206&lt;=905),COUNTIFS($C$4:$C$1500,"&gt;=901",$C$4:$C$1500,"&lt;=905",K$4:K$1500,"&gt;"&amp;K206)+1,IF(AND($C206&gt;=801,$C206&lt;=805),COUNTIFS($C$4:$C$1500,"&gt;=801",$C$4:$C$1500,"&lt;=805",K$4:K$1500,"&gt;"&amp;K206)+1,IF(AND($C206&gt;=701,$C206&lt;=705),COUNTIFS($C$4:$C$1500,"&gt;=701",$C$4:$C$1500,"&lt;=705",K$4:K$1500,"&gt;"&amp;K206)+1,IF(AND($C206&gt;=601,$C206&lt;=606),COUNTIFS($C$4:$C$1500,"&gt;=601",$C$4:$C$1500,"&lt;=606",K$4:K$1500,"&gt;"&amp;K206)+1,"")))))))</f>
        <v/>
      </c>
      <c r="N206" s="99">
        <f>IF(OR($C206="",K206=""),"",IF(OR(AND($C206&gt;=1001,$C206&lt;=1005),AND($C206&gt;=1101,$C206&lt;=1105)),COUNTIFS($C$4:$C$1500,"&gt;=1001",$C$4:$C$1500,"&lt;=1005",K$4:K$1500,"&gt;"&amp;K206)+COUNTIFS($C$4:$C$1500,"&gt;=1101",$C$4:$C$1500,"&lt;=1105",K$4:K$1500,"&gt;"&amp;K206)+1,""))</f>
        <v/>
      </c>
      <c r="O206" s="94" t="n">
        <v>59.13</v>
      </c>
      <c r="P206" s="94" t="n">
        <v>66.45</v>
      </c>
      <c r="Q206" s="94" t="n">
        <v>71.09</v>
      </c>
      <c r="R206" s="94" t="n">
        <v>54.17</v>
      </c>
      <c r="S206" s="94" t="n">
        <v>27.5</v>
      </c>
      <c r="T206" s="99">
        <f>IF(AND(O206&gt;0,O206&lt;36),1,IF(AND(O206&gt;=36,O206&lt;51),2,IF(AND(O206&gt;=51,O206&lt;71),3,IF(AND(O206&gt;=71,O206&lt;=100),4,))))</f>
        <v/>
      </c>
      <c r="U206" s="99">
        <f>IF(AND(P206&gt;0,P206&lt;41),1,IF(AND(P206&gt;=41,P206&lt;56),2,IF(AND(P206&gt;=56,P206&lt;71),3,IF(AND(P206&gt;=71,P206&lt;=100),4,))))</f>
        <v/>
      </c>
      <c r="V206" s="99">
        <f>IF(AND(Q206&gt;0,Q206&lt;41),1,IF(AND(Q206&gt;=41,Q206&lt;56),2,IF(AND(Q206&gt;=56,Q206&lt;71),3,IF(AND(Q206&gt;=71,Q206&lt;=100),4,))))</f>
        <v/>
      </c>
      <c r="W206" s="99">
        <f>IF(AND(R206&gt;0,R206&lt;36),1,IF(AND(R206&gt;=36,R206&lt;51),2,IF(AND(R206&gt;=51,R206&lt;66),3,IF(AND(R206&gt;=66,R206&lt;=100),4,))))</f>
        <v/>
      </c>
      <c r="X206" s="100">
        <f>IF(AND(S206&gt;0,S206&lt;37),1,IF(AND(S206&gt;=37,S206&lt;58),2,IF(AND(S206&gt;=58,S206&lt;71),3,IF(AND(S206&gt;=71,S206&lt;=100),4,))))</f>
        <v/>
      </c>
      <c r="Y206" s="101">
        <f>IF(SUM(AC206:AG206)=0, "", ROUND(((AC206*3+AD206*3+AE206*3+AF206*3+AG206*1)/13)*5,0))</f>
        <v/>
      </c>
      <c r="Z206" s="99">
        <f>IF(OR($C206="",Y206=""),"",COUNTIFS($C$4:$C$1500,$C206,Y$4:Y$1500,"&gt;"&amp;Y206)+1)</f>
        <v/>
      </c>
      <c r="AA206" s="99">
        <f>IF(OR($C206="",Y206=""),"",IF(AND($C206&gt;=1001,$C206&lt;=1005),COUNTIFS($C$4:$C$1500,"&gt;=1001",$C$4:$C$1500,"&lt;=1005",Y$4:Y$1500,"&gt;"&amp;Y206)+1,IF(AND($C206&gt;=1101,$C206&lt;=1105),COUNTIFS($C$4:$C$1500,"&gt;=1101",$C$4:$C$1500,"&lt;=1105",Y$4:Y$1500,"&gt;"&amp;Y206)+1,IF(AND($C206&gt;=901,$C206&lt;=905),COUNTIFS($C$4:$C$1500,"&gt;=901",$C$4:$C$1500,"&lt;=905",Y$4:Y$1500,"&gt;"&amp;Y206)+1,IF(AND($C206&gt;=801,$C206&lt;=805),COUNTIFS($C$4:$C$1500,"&gt;=801",$C$4:$C$1500,"&lt;=805",Y$4:Y$1500,"&gt;"&amp;Y206)+1,IF(AND($C206&gt;=701,$C206&lt;=705),COUNTIFS($C$4:$C$1500,"&gt;=701",$C$4:$C$1500,"&lt;=705",Y$4:Y$1500,"&gt;"&amp;Y206)+1,IF(AND($C206&gt;=601,$C206&lt;=606),COUNTIFS($C$4:$C$1500,"&gt;=601",$C$4:$C$1500,"&lt;=606",Y$4:Y$1500,"&gt;"&amp;Y206)+1,"")))))))</f>
        <v/>
      </c>
      <c r="AB206" s="99">
        <f>IF(OR($C206="",Y206=""),"",IF(OR(AND($C206&gt;=1001,$C206&lt;=1005),AND($C206&gt;=1101,$C206&lt;=1105)),COUNTIFS($C$4:$C$1500,"&gt;=1001",$C$4:$C$1500,"&lt;=1005",Y$4:Y$1500,"&gt;"&amp;Y206)+COUNTIFS($C$4:$C$1500,"&gt;=1101",$C$4:$C$1500,"&lt;=1105",Y$4:Y$1500,"&gt;"&amp;Y206)+1,""))</f>
        <v/>
      </c>
      <c r="AC206" s="94" t="n">
        <v>40</v>
      </c>
      <c r="AD206" s="94" t="n">
        <v>30.06</v>
      </c>
      <c r="AE206" s="94" t="n">
        <v>49.88</v>
      </c>
      <c r="AF206" s="94" t="n">
        <v>62.29</v>
      </c>
      <c r="AG206" s="94" t="n">
        <v>37.5</v>
      </c>
      <c r="AH206" s="99">
        <f>IF(AND(AC206&gt;0,AC206&lt;36),1,IF(AND(AC206&gt;=36,AC206&lt;51),2,IF(AND(AC206&gt;=51,AC206&lt;71),3,IF(AND(AC206&gt;=71,AC206&lt;=100),4,))))</f>
        <v/>
      </c>
      <c r="AI206" s="99">
        <f>IF(AND(AD206&gt;0,AD206&lt;41),1,IF(AND(AD206&gt;=41,AD206&lt;56),2,IF(AND(AD206&gt;=56,AD206&lt;71),3,IF(AND(AD206&gt;=71,AD206&lt;=100),4,))))</f>
        <v/>
      </c>
      <c r="AJ206" s="99">
        <f>IF(AND(AE206&gt;0,AE206&lt;41),1,IF(AND(AE206&gt;=41,AE206&lt;56),2,IF(AND(AE206&gt;=56,AE206&lt;71),3,IF(AND(AE206&gt;=71,AE206&lt;=100),4,))))</f>
        <v/>
      </c>
      <c r="AK206" s="99">
        <f>IF(AND(AF206&gt;0,AF206&lt;36),1,IF(AND(AF206&gt;=36,AF206&lt;51),2,IF(AND(AF206&gt;=51,AF206&lt;66),3,IF(AND(AF206&gt;=66,AF206&lt;=100),4,))))</f>
        <v/>
      </c>
      <c r="AL206" s="100">
        <f>IF(AND(AG206&gt;0,AG206&lt;37),1,IF(AND(AG206&gt;=37,AG206&lt;58),2,IF(AND(AG206&gt;=58,AG206&lt;71),3,IF(AND(AG206&gt;=71,AG206&lt;=100),4,))))</f>
        <v/>
      </c>
      <c r="AM206" s="101">
        <f>IF((Y206&lt;&gt;"")*(K206&lt;&gt;""),Y206-K206,"")</f>
        <v/>
      </c>
      <c r="AN206" s="99">
        <f>IF((Z206&lt;&gt;"")*(L206&lt;&gt;""),Z206-L206,"")</f>
        <v/>
      </c>
      <c r="AO206" s="99">
        <f>IF((AA206&lt;&gt;"")*(M206&lt;&gt;""),AA206-M206,"")</f>
        <v/>
      </c>
      <c r="AP206" s="99">
        <f>IF((AB206&lt;&gt;"")*(N206&lt;&gt;""),AB206-N206,"")</f>
        <v/>
      </c>
      <c r="AQ206" s="94">
        <f>IF((AC206&lt;&gt;"")*(O206&lt;&gt;""),AC206-O206,"")</f>
        <v/>
      </c>
      <c r="AR206" s="94">
        <f>IF((AD206&lt;&gt;"")*(P206&lt;&gt;""),AD206-P206,"")</f>
        <v/>
      </c>
      <c r="AS206" s="94">
        <f>IF((AE206&lt;&gt;"")*(Q206&lt;&gt;""),AE206-Q206,"")</f>
        <v/>
      </c>
      <c r="AT206" s="94">
        <f>IF((AF206&lt;&gt;"")*(R206&lt;&gt;""),AF206-R206,"")</f>
        <v/>
      </c>
      <c r="AU206" s="94">
        <f>IF((AG206&lt;&gt;"")*(S206&lt;&gt;""),AG206-S206,"")</f>
        <v/>
      </c>
      <c r="AV206" s="99">
        <f>IF((AH206&lt;&gt;"")*(T206&lt;&gt;""),AH206-T206,"")</f>
        <v/>
      </c>
      <c r="AW206" s="99">
        <f>IF((AI206&lt;&gt;"")*(U206&lt;&gt;""),AI206-U206,"")</f>
        <v/>
      </c>
      <c r="AX206" s="99">
        <f>IF((AJ206&lt;&gt;"")*(V206&lt;&gt;""),AJ206-V206,"")</f>
        <v/>
      </c>
      <c r="AY206" s="99">
        <f>IF((AK206&lt;&gt;"")*(W206&lt;&gt;""),AK206-W206,"")</f>
        <v/>
      </c>
      <c r="AZ206" s="102">
        <f>IF((AL206&lt;&gt;"")*(X206&lt;&gt;""),AL206-X206,"")</f>
        <v/>
      </c>
      <c r="BA206" s="50">
        <f>IFERROR(__xludf.dummyfunction("AI(""Actúa como un tutor académico y dirígete personalmente al estudiante "" &amp; I206 &amp; "" "" &amp; J206 &amp; "" "" &amp; G206 &amp; "" "" &amp; H206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AM206 &amp; ""'. Diferencias por área: Matemáticas ("" &amp; AQ206 &amp; ""), Ciencias Natura"&amp;"les ("" &amp; AR206 &amp; ""), Sociales ("" &amp; AS206 &amp; ""), Lectura Crítica ("" &amp; AT206 &amp; "") e Inglés ("" &amp; AU206 &amp; ""). Variación en posición: grupo ("" &amp; AN206 &amp; ""), grado ("" &amp; AO206 &amp; "") y media ("" &amp; AP206 &amp; ""). Puntajes Primer Simulacro: Global "" &amp; K206 &amp; "", Mat "" &amp; "&amp;"O4 &amp; "", Cien "" &amp; P206 &amp; "", Soc "" &amp; Q206 &amp; "", Lec "" &amp; R206 &amp; "", Ing "" &amp; S206 &amp; "". Puntajes Segundo Simulacro: Global "" &amp; Y206 &amp; "", Mat "" &amp; AC206 &amp; "", Cien "" &amp; AD206 &amp; "", Soc "" &amp; AE206 &amp; "", Lec "" &amp; AF206 &amp; "", Ing "" &amp; AG206 &amp; "". Escribe un mensaje motivador"&amp;" y breve (máximo 4 líneas)."")
"),"=AI(""Actúa como un tutor académico y dirígete personalmente al estudiante "" &amp; I206 &amp; "" "" &amp; J206 &amp; "" "" &amp; G206 &amp; "" "" &amp; H206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AM206 &amp; ""'. Diferencias por área: Matemáticas ("" &amp; AQ206 &amp; ""), Ciencias Natur"&amp;"ales ("" &amp; AR206 &amp; ""), Sociales ("" &amp; AS206 &amp; ""), Lectura Crítica ("" &amp; AT206 &amp; "") e Inglés ("" &amp; AU206 &amp; ""). Variación en posición: grupo ("" &amp; AN206 &amp; ""), grado ("" &amp; AO206 &amp; "") y media ("" &amp; AP206 &amp; ""). Puntajes Primer Simulacro: Global "" &amp; K206 &amp; "", Mat "" &amp;"&amp;" O206 &amp; "", Cien "" &amp; P206 &amp; "", Soc "" &amp; Q206 &amp; "", Lec "" &amp; R206 &amp; "", Ing "" &amp; S206 &amp; "". Puntajes Segundo Simulacro: Global "" &amp; Y206 &amp; "", Mat "" &amp; AC206 &amp; "", Cien "" &amp; AD206 &amp; "", Soc "" &amp; AE206 &amp; "", Lec "" &amp; AF206 &amp; "", Ing "" &amp; AG206 &amp; "". Escribe un mensaje motivado"&amp;"r y breve (máximo 4 líneas)."")
")</f>
        <v/>
      </c>
    </row>
    <row r="207" ht="15.75" customHeight="1" s="42">
      <c r="A207" s="93" t="n"/>
      <c r="B207" s="94" t="inlineStr">
        <is>
          <t>Bachillerato</t>
        </is>
      </c>
      <c r="C207" s="94" t="n">
        <v>701</v>
      </c>
      <c r="D207" s="94" t="n"/>
      <c r="E207" s="95" t="n"/>
      <c r="F207" s="96">
        <f>TRIM(G207&amp;" "&amp;H207&amp;" "&amp;I207&amp;" "&amp;J207)</f>
        <v/>
      </c>
      <c r="G207" s="94" t="inlineStr">
        <is>
          <t>González</t>
        </is>
      </c>
      <c r="H207" s="94" t="inlineStr">
        <is>
          <t>Yépez</t>
        </is>
      </c>
      <c r="I207" s="94" t="inlineStr">
        <is>
          <t>Jeankeiber</t>
        </is>
      </c>
      <c r="J207" s="97" t="inlineStr">
        <is>
          <t>Eduardo</t>
        </is>
      </c>
      <c r="K207" s="98">
        <f>IF(SUM(O207:S207)=0, "", ROUND(((O207*3+P207*3+Q207*3+R207*3+S207*1)/13)*5,0))</f>
        <v/>
      </c>
      <c r="L207" s="99">
        <f>IF(OR($C207="",K207=""),"",COUNTIFS($C$4:$C$1500,$C207,K$4:K$1500,"&gt;"&amp;K207)+1)</f>
        <v/>
      </c>
      <c r="M207" s="99">
        <f>IF(OR($C207="",K207=""),"",IF(AND($C207&gt;=1001,$C207&lt;=1005),COUNTIFS($C$4:$C$1500,"&gt;=1001",$C$4:$C$1500,"&lt;=1005",K$4:K$1500,"&gt;"&amp;K207)+1,IF(AND($C207&gt;=1101,$C207&lt;=1105),COUNTIFS($C$4:$C$1500,"&gt;=1101",$C$4:$C$1500,"&lt;=1105",K$4:K$1500,"&gt;"&amp;K207)+1,IF(AND($C207&gt;=901,$C207&lt;=905),COUNTIFS($C$4:$C$1500,"&gt;=901",$C$4:$C$1500,"&lt;=905",K$4:K$1500,"&gt;"&amp;K207)+1,IF(AND($C207&gt;=801,$C207&lt;=805),COUNTIFS($C$4:$C$1500,"&gt;=801",$C$4:$C$1500,"&lt;=805",K$4:K$1500,"&gt;"&amp;K207)+1,IF(AND($C207&gt;=701,$C207&lt;=705),COUNTIFS($C$4:$C$1500,"&gt;=701",$C$4:$C$1500,"&lt;=705",K$4:K$1500,"&gt;"&amp;K207)+1,IF(AND($C207&gt;=601,$C207&lt;=606),COUNTIFS($C$4:$C$1500,"&gt;=601",$C$4:$C$1500,"&lt;=606",K$4:K$1500,"&gt;"&amp;K207)+1,"")))))))</f>
        <v/>
      </c>
      <c r="N207" s="99">
        <f>IF(OR($C207="",K207=""),"",IF(OR(AND($C207&gt;=1001,$C207&lt;=1005),AND($C207&gt;=1101,$C207&lt;=1105)),COUNTIFS($C$4:$C$1500,"&gt;=1001",$C$4:$C$1500,"&lt;=1005",K$4:K$1500,"&gt;"&amp;K207)+COUNTIFS($C$4:$C$1500,"&gt;=1101",$C$4:$C$1500,"&lt;=1105",K$4:K$1500,"&gt;"&amp;K207)+1,""))</f>
        <v/>
      </c>
      <c r="O207" s="94" t="n">
        <v>10.13</v>
      </c>
      <c r="P207" s="94" t="n">
        <v>18.02</v>
      </c>
      <c r="Q207" s="94" t="n">
        <v>14.12</v>
      </c>
      <c r="R207" s="94" t="n">
        <v>54.17</v>
      </c>
      <c r="S207" s="94" t="n">
        <v>27.5</v>
      </c>
      <c r="T207" s="99">
        <f>IF(AND(O207&gt;0,O207&lt;36),1,IF(AND(O207&gt;=36,O207&lt;51),2,IF(AND(O207&gt;=51,O207&lt;71),3,IF(AND(O207&gt;=71,O207&lt;=100),4,))))</f>
        <v/>
      </c>
      <c r="U207" s="99">
        <f>IF(AND(P207&gt;0,P207&lt;41),1,IF(AND(P207&gt;=41,P207&lt;56),2,IF(AND(P207&gt;=56,P207&lt;71),3,IF(AND(P207&gt;=71,P207&lt;=100),4,))))</f>
        <v/>
      </c>
      <c r="V207" s="99">
        <f>IF(AND(Q207&gt;0,Q207&lt;41),1,IF(AND(Q207&gt;=41,Q207&lt;56),2,IF(AND(Q207&gt;=56,Q207&lt;71),3,IF(AND(Q207&gt;=71,Q207&lt;=100),4,))))</f>
        <v/>
      </c>
      <c r="W207" s="99">
        <f>IF(AND(R207&gt;0,R207&lt;36),1,IF(AND(R207&gt;=36,R207&lt;51),2,IF(AND(R207&gt;=51,R207&lt;66),3,IF(AND(R207&gt;=66,R207&lt;=100),4,))))</f>
        <v/>
      </c>
      <c r="X207" s="100">
        <f>IF(AND(S207&gt;0,S207&lt;37),1,IF(AND(S207&gt;=37,S207&lt;58),2,IF(AND(S207&gt;=58,S207&lt;71),3,IF(AND(S207&gt;=71,S207&lt;=100),4,))))</f>
        <v/>
      </c>
      <c r="Y207" s="101">
        <f>IF(SUM(AC207:AG207)=0, "", ROUND(((AC207*3+AD207*3+AE207*3+AF207*3+AG207*1)/13)*5,0))</f>
        <v/>
      </c>
      <c r="Z207" s="99">
        <f>IF(OR($C207="",Y207=""),"",COUNTIFS($C$4:$C$1500,$C207,Y$4:Y$1500,"&gt;"&amp;Y207)+1)</f>
        <v/>
      </c>
      <c r="AA207" s="99">
        <f>IF(OR($C207="",Y207=""),"",IF(AND($C207&gt;=1001,$C207&lt;=1005),COUNTIFS($C$4:$C$1500,"&gt;=1001",$C$4:$C$1500,"&lt;=1005",Y$4:Y$1500,"&gt;"&amp;Y207)+1,IF(AND($C207&gt;=1101,$C207&lt;=1105),COUNTIFS($C$4:$C$1500,"&gt;=1101",$C$4:$C$1500,"&lt;=1105",Y$4:Y$1500,"&gt;"&amp;Y207)+1,IF(AND($C207&gt;=901,$C207&lt;=905),COUNTIFS($C$4:$C$1500,"&gt;=901",$C$4:$C$1500,"&lt;=905",Y$4:Y$1500,"&gt;"&amp;Y207)+1,IF(AND($C207&gt;=801,$C207&lt;=805),COUNTIFS($C$4:$C$1500,"&gt;=801",$C$4:$C$1500,"&lt;=805",Y$4:Y$1500,"&gt;"&amp;Y207)+1,IF(AND($C207&gt;=701,$C207&lt;=705),COUNTIFS($C$4:$C$1500,"&gt;=701",$C$4:$C$1500,"&lt;=705",Y$4:Y$1500,"&gt;"&amp;Y207)+1,IF(AND($C207&gt;=601,$C207&lt;=606),COUNTIFS($C$4:$C$1500,"&gt;=601",$C$4:$C$1500,"&lt;=606",Y$4:Y$1500,"&gt;"&amp;Y207)+1,"")))))))</f>
        <v/>
      </c>
      <c r="AB207" s="99">
        <f>IF(OR($C207="",Y207=""),"",IF(OR(AND($C207&gt;=1001,$C207&lt;=1005),AND($C207&gt;=1101,$C207&lt;=1105)),COUNTIFS($C$4:$C$1500,"&gt;=1001",$C$4:$C$1500,"&lt;=1005",Y$4:Y$1500,"&gt;"&amp;Y207)+COUNTIFS($C$4:$C$1500,"&gt;=1101",$C$4:$C$1500,"&lt;=1105",Y$4:Y$1500,"&gt;"&amp;Y207)+1,""))</f>
        <v/>
      </c>
      <c r="AC207" s="94" t="n">
        <v>46.25</v>
      </c>
      <c r="AD207" s="94" t="n">
        <v>50.65</v>
      </c>
      <c r="AE207" s="94" t="n">
        <v>57.75</v>
      </c>
      <c r="AF207" s="94" t="n">
        <v>57.5</v>
      </c>
      <c r="AG207" s="94" t="n">
        <v>45.83</v>
      </c>
      <c r="AH207" s="99">
        <f>IF(AND(AC207&gt;0,AC207&lt;36),1,IF(AND(AC207&gt;=36,AC207&lt;51),2,IF(AND(AC207&gt;=51,AC207&lt;71),3,IF(AND(AC207&gt;=71,AC207&lt;=100),4,))))</f>
        <v/>
      </c>
      <c r="AI207" s="99">
        <f>IF(AND(AD207&gt;0,AD207&lt;41),1,IF(AND(AD207&gt;=41,AD207&lt;56),2,IF(AND(AD207&gt;=56,AD207&lt;71),3,IF(AND(AD207&gt;=71,AD207&lt;=100),4,))))</f>
        <v/>
      </c>
      <c r="AJ207" s="99">
        <f>IF(AND(AE207&gt;0,AE207&lt;41),1,IF(AND(AE207&gt;=41,AE207&lt;56),2,IF(AND(AE207&gt;=56,AE207&lt;71),3,IF(AND(AE207&gt;=71,AE207&lt;=100),4,))))</f>
        <v/>
      </c>
      <c r="AK207" s="99">
        <f>IF(AND(AF207&gt;0,AF207&lt;36),1,IF(AND(AF207&gt;=36,AF207&lt;51),2,IF(AND(AF207&gt;=51,AF207&lt;66),3,IF(AND(AF207&gt;=66,AF207&lt;=100),4,))))</f>
        <v/>
      </c>
      <c r="AL207" s="100">
        <f>IF(AND(AG207&gt;0,AG207&lt;37),1,IF(AND(AG207&gt;=37,AG207&lt;58),2,IF(AND(AG207&gt;=58,AG207&lt;71),3,IF(AND(AG207&gt;=71,AG207&lt;=100),4,))))</f>
        <v/>
      </c>
      <c r="AM207" s="101">
        <f>IF((Y207&lt;&gt;"")*(K207&lt;&gt;""),Y207-K207,"")</f>
        <v/>
      </c>
      <c r="AN207" s="99">
        <f>IF((Z207&lt;&gt;"")*(L207&lt;&gt;""),Z207-L207,"")</f>
        <v/>
      </c>
      <c r="AO207" s="99">
        <f>IF((AA207&lt;&gt;"")*(M207&lt;&gt;""),AA207-M207,"")</f>
        <v/>
      </c>
      <c r="AP207" s="99">
        <f>IF((AB207&lt;&gt;"")*(N207&lt;&gt;""),AB207-N207,"")</f>
        <v/>
      </c>
      <c r="AQ207" s="94">
        <f>IF((AC207&lt;&gt;"")*(O207&lt;&gt;""),AC207-O207,"")</f>
        <v/>
      </c>
      <c r="AR207" s="94">
        <f>IF((AD207&lt;&gt;"")*(P207&lt;&gt;""),AD207-P207,"")</f>
        <v/>
      </c>
      <c r="AS207" s="94">
        <f>IF((AE207&lt;&gt;"")*(Q207&lt;&gt;""),AE207-Q207,"")</f>
        <v/>
      </c>
      <c r="AT207" s="94">
        <f>IF((AF207&lt;&gt;"")*(R207&lt;&gt;""),AF207-R207,"")</f>
        <v/>
      </c>
      <c r="AU207" s="94">
        <f>IF((AG207&lt;&gt;"")*(S207&lt;&gt;""),AG207-S207,"")</f>
        <v/>
      </c>
      <c r="AV207" s="99">
        <f>IF((AH207&lt;&gt;"")*(T207&lt;&gt;""),AH207-T207,"")</f>
        <v/>
      </c>
      <c r="AW207" s="99">
        <f>IF((AI207&lt;&gt;"")*(U207&lt;&gt;""),AI207-U207,"")</f>
        <v/>
      </c>
      <c r="AX207" s="99">
        <f>IF((AJ207&lt;&gt;"")*(V207&lt;&gt;""),AJ207-V207,"")</f>
        <v/>
      </c>
      <c r="AY207" s="99">
        <f>IF((AK207&lt;&gt;"")*(W207&lt;&gt;""),AK207-W207,"")</f>
        <v/>
      </c>
      <c r="AZ207" s="102">
        <f>IF((AL207&lt;&gt;"")*(X207&lt;&gt;""),AL207-X207,"")</f>
        <v/>
      </c>
      <c r="BA207" s="50">
        <f>IFERROR(__xludf.dummyfunction("AI(""Actúa como un tutor académico y dirígete personalmente al estudiante "" &amp; I207 &amp; "" "" &amp; J207 &amp; "" "" &amp; G207 &amp; "" "" &amp; H207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AM207 &amp; ""'. Diferencias por área: Matemáticas ("" &amp; AQ207 &amp; ""), Ciencias Natura"&amp;"les ("" &amp; AR207 &amp; ""), Sociales ("" &amp; AS207 &amp; ""), Lectura Crítica ("" &amp; AT207 &amp; "") e Inglés ("" &amp; AU207 &amp; ""). Variación en posición: grupo ("" &amp; AN207 &amp; ""), grado ("" &amp; AO207 &amp; "") y media ("" &amp; AP207 &amp; ""). Puntajes Primer Simulacro: Global "" &amp; K207 &amp; "", Mat "" &amp; "&amp;"O4 &amp; "", Cien "" &amp; P207 &amp; "", Soc "" &amp; Q207 &amp; "", Lec "" &amp; R207 &amp; "", Ing "" &amp; S207 &amp; "". Puntajes Segundo Simulacro: Global "" &amp; Y207 &amp; "", Mat "" &amp; AC207 &amp; "", Cien "" &amp; AD207 &amp; "", Soc "" &amp; AE207 &amp; "", Lec "" &amp; AF207 &amp; "", Ing "" &amp; AG207 &amp; "". Escribe un mensaje motivador"&amp;" y breve (máximo 4 líneas)."")
"),"=AI(""Actúa como un tutor académico y dirígete personalmente al estudiante "" &amp; I207 &amp; "" "" &amp; J207 &amp; "" "" &amp; G207 &amp; "" "" &amp; H207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AM207 &amp; ""'. Diferencias por área: Matemáticas ("" &amp; AQ207 &amp; ""), Ciencias Natur"&amp;"ales ("" &amp; AR207 &amp; ""), Sociales ("" &amp; AS207 &amp; ""), Lectura Crítica ("" &amp; AT207 &amp; "") e Inglés ("" &amp; AU207 &amp; ""). Variación en posición: grupo ("" &amp; AN207 &amp; ""), grado ("" &amp; AO207 &amp; "") y media ("" &amp; AP207 &amp; ""). Puntajes Primer Simulacro: Global "" &amp; K207 &amp; "", Mat "" &amp;"&amp;" O207 &amp; "", Cien "" &amp; P207 &amp; "", Soc "" &amp; Q207 &amp; "", Lec "" &amp; R207 &amp; "", Ing "" &amp; S207 &amp; "". Puntajes Segundo Simulacro: Global "" &amp; Y207 &amp; "", Mat "" &amp; AC207 &amp; "", Cien "" &amp; AD207 &amp; "", Soc "" &amp; AE207 &amp; "", Lec "" &amp; AF207 &amp; "", Ing "" &amp; AG207 &amp; "". Escribe un mensaje motivado"&amp;"r y breve (máximo 4 líneas)."")
")</f>
        <v/>
      </c>
    </row>
    <row r="208" ht="15.75" customHeight="1" s="42">
      <c r="A208" s="93" t="n"/>
      <c r="B208" s="94" t="inlineStr">
        <is>
          <t>Bachillerato</t>
        </is>
      </c>
      <c r="C208" s="94" t="n">
        <v>701</v>
      </c>
      <c r="D208" s="94" t="n"/>
      <c r="E208" s="95" t="n"/>
      <c r="F208" s="96">
        <f>TRIM(G208&amp;" "&amp;H208&amp;" "&amp;I208&amp;" "&amp;J208)</f>
        <v/>
      </c>
      <c r="G208" s="94" t="inlineStr">
        <is>
          <t>Hernández</t>
        </is>
      </c>
      <c r="H208" s="94" t="inlineStr">
        <is>
          <t>Cartagena</t>
        </is>
      </c>
      <c r="I208" s="94" t="inlineStr">
        <is>
          <t>Matias</t>
        </is>
      </c>
      <c r="J208" s="97" t="n"/>
      <c r="K208" s="98">
        <f>IF(SUM(O208:S208)=0, "", ROUND(((O208*3+P208*3+Q208*3+R208*3+S208*1)/13)*5,0))</f>
        <v/>
      </c>
      <c r="L208" s="99">
        <f>IF(OR($C208="",K208=""),"",COUNTIFS($C$4:$C$1500,$C208,K$4:K$1500,"&gt;"&amp;K208)+1)</f>
        <v/>
      </c>
      <c r="M208" s="99">
        <f>IF(OR($C208="",K208=""),"",IF(AND($C208&gt;=1001,$C208&lt;=1005),COUNTIFS($C$4:$C$1500,"&gt;=1001",$C$4:$C$1500,"&lt;=1005",K$4:K$1500,"&gt;"&amp;K208)+1,IF(AND($C208&gt;=1101,$C208&lt;=1105),COUNTIFS($C$4:$C$1500,"&gt;=1101",$C$4:$C$1500,"&lt;=1105",K$4:K$1500,"&gt;"&amp;K208)+1,IF(AND($C208&gt;=901,$C208&lt;=905),COUNTIFS($C$4:$C$1500,"&gt;=901",$C$4:$C$1500,"&lt;=905",K$4:K$1500,"&gt;"&amp;K208)+1,IF(AND($C208&gt;=801,$C208&lt;=805),COUNTIFS($C$4:$C$1500,"&gt;=801",$C$4:$C$1500,"&lt;=805",K$4:K$1500,"&gt;"&amp;K208)+1,IF(AND($C208&gt;=701,$C208&lt;=705),COUNTIFS($C$4:$C$1500,"&gt;=701",$C$4:$C$1500,"&lt;=705",K$4:K$1500,"&gt;"&amp;K208)+1,IF(AND($C208&gt;=601,$C208&lt;=606),COUNTIFS($C$4:$C$1500,"&gt;=601",$C$4:$C$1500,"&lt;=606",K$4:K$1500,"&gt;"&amp;K208)+1,"")))))))</f>
        <v/>
      </c>
      <c r="N208" s="99">
        <f>IF(OR($C208="",K208=""),"",IF(OR(AND($C208&gt;=1001,$C208&lt;=1005),AND($C208&gt;=1101,$C208&lt;=1105)),COUNTIFS($C$4:$C$1500,"&gt;=1001",$C$4:$C$1500,"&lt;=1005",K$4:K$1500,"&gt;"&amp;K208)+COUNTIFS($C$4:$C$1500,"&gt;=1101",$C$4:$C$1500,"&lt;=1105",K$4:K$1500,"&gt;"&amp;K208)+1,""))</f>
        <v/>
      </c>
      <c r="O208" s="94" t="n">
        <v>13.5</v>
      </c>
      <c r="P208" s="94" t="n">
        <v>27.03</v>
      </c>
      <c r="Q208" s="94" t="n">
        <v>31.26</v>
      </c>
      <c r="R208" s="94" t="n">
        <v>50</v>
      </c>
      <c r="S208" s="94" t="n">
        <v>32.08</v>
      </c>
      <c r="T208" s="99">
        <f>IF(AND(O208&gt;0,O208&lt;36),1,IF(AND(O208&gt;=36,O208&lt;51),2,IF(AND(O208&gt;=51,O208&lt;71),3,IF(AND(O208&gt;=71,O208&lt;=100),4,))))</f>
        <v/>
      </c>
      <c r="U208" s="99">
        <f>IF(AND(P208&gt;0,P208&lt;41),1,IF(AND(P208&gt;=41,P208&lt;56),2,IF(AND(P208&gt;=56,P208&lt;71),3,IF(AND(P208&gt;=71,P208&lt;=100),4,))))</f>
        <v/>
      </c>
      <c r="V208" s="99">
        <f>IF(AND(Q208&gt;0,Q208&lt;41),1,IF(AND(Q208&gt;=41,Q208&lt;56),2,IF(AND(Q208&gt;=56,Q208&lt;71),3,IF(AND(Q208&gt;=71,Q208&lt;=100),4,))))</f>
        <v/>
      </c>
      <c r="W208" s="99">
        <f>IF(AND(R208&gt;0,R208&lt;36),1,IF(AND(R208&gt;=36,R208&lt;51),2,IF(AND(R208&gt;=51,R208&lt;66),3,IF(AND(R208&gt;=66,R208&lt;=100),4,))))</f>
        <v/>
      </c>
      <c r="X208" s="100">
        <f>IF(AND(S208&gt;0,S208&lt;37),1,IF(AND(S208&gt;=37,S208&lt;58),2,IF(AND(S208&gt;=58,S208&lt;71),3,IF(AND(S208&gt;=71,S208&lt;=100),4,))))</f>
        <v/>
      </c>
      <c r="Y208" s="101">
        <f>IF(SUM(AC208:AG208)=0, "", ROUND(((AC208*3+AD208*3+AE208*3+AF208*3+AG208*1)/13)*5,0))</f>
        <v/>
      </c>
      <c r="Z208" s="99">
        <f>IF(OR($C208="",Y208=""),"",COUNTIFS($C$4:$C$1500,$C208,Y$4:Y$1500,"&gt;"&amp;Y208)+1)</f>
        <v/>
      </c>
      <c r="AA208" s="99">
        <f>IF(OR($C208="",Y208=""),"",IF(AND($C208&gt;=1001,$C208&lt;=1005),COUNTIFS($C$4:$C$1500,"&gt;=1001",$C$4:$C$1500,"&lt;=1005",Y$4:Y$1500,"&gt;"&amp;Y208)+1,IF(AND($C208&gt;=1101,$C208&lt;=1105),COUNTIFS($C$4:$C$1500,"&gt;=1101",$C$4:$C$1500,"&lt;=1105",Y$4:Y$1500,"&gt;"&amp;Y208)+1,IF(AND($C208&gt;=901,$C208&lt;=905),COUNTIFS($C$4:$C$1500,"&gt;=901",$C$4:$C$1500,"&lt;=905",Y$4:Y$1500,"&gt;"&amp;Y208)+1,IF(AND($C208&gt;=801,$C208&lt;=805),COUNTIFS($C$4:$C$1500,"&gt;=801",$C$4:$C$1500,"&lt;=805",Y$4:Y$1500,"&gt;"&amp;Y208)+1,IF(AND($C208&gt;=701,$C208&lt;=705),COUNTIFS($C$4:$C$1500,"&gt;=701",$C$4:$C$1500,"&lt;=705",Y$4:Y$1500,"&gt;"&amp;Y208)+1,IF(AND($C208&gt;=601,$C208&lt;=606),COUNTIFS($C$4:$C$1500,"&gt;=601",$C$4:$C$1500,"&lt;=606",Y$4:Y$1500,"&gt;"&amp;Y208)+1,"")))))))</f>
        <v/>
      </c>
      <c r="AB208" s="99">
        <f>IF(OR($C208="",Y208=""),"",IF(OR(AND($C208&gt;=1001,$C208&lt;=1005),AND($C208&gt;=1101,$C208&lt;=1105)),COUNTIFS($C$4:$C$1500,"&gt;=1001",$C$4:$C$1500,"&lt;=1005",Y$4:Y$1500,"&gt;"&amp;Y208)+COUNTIFS($C$4:$C$1500,"&gt;=1101",$C$4:$C$1500,"&lt;=1105",Y$4:Y$1500,"&gt;"&amp;Y208)+1,""))</f>
        <v/>
      </c>
      <c r="AC208" s="94" t="n">
        <v>29.38</v>
      </c>
      <c r="AD208" s="94" t="n">
        <v>38.39</v>
      </c>
      <c r="AE208" s="94" t="n">
        <v>55.13</v>
      </c>
      <c r="AF208" s="94" t="n">
        <v>19.17</v>
      </c>
      <c r="AG208" s="94" t="n">
        <v>29.17</v>
      </c>
      <c r="AH208" s="99">
        <f>IF(AND(AC208&gt;0,AC208&lt;36),1,IF(AND(AC208&gt;=36,AC208&lt;51),2,IF(AND(AC208&gt;=51,AC208&lt;71),3,IF(AND(AC208&gt;=71,AC208&lt;=100),4,))))</f>
        <v/>
      </c>
      <c r="AI208" s="99">
        <f>IF(AND(AD208&gt;0,AD208&lt;41),1,IF(AND(AD208&gt;=41,AD208&lt;56),2,IF(AND(AD208&gt;=56,AD208&lt;71),3,IF(AND(AD208&gt;=71,AD208&lt;=100),4,))))</f>
        <v/>
      </c>
      <c r="AJ208" s="99">
        <f>IF(AND(AE208&gt;0,AE208&lt;41),1,IF(AND(AE208&gt;=41,AE208&lt;56),2,IF(AND(AE208&gt;=56,AE208&lt;71),3,IF(AND(AE208&gt;=71,AE208&lt;=100),4,))))</f>
        <v/>
      </c>
      <c r="AK208" s="99">
        <f>IF(AND(AF208&gt;0,AF208&lt;36),1,IF(AND(AF208&gt;=36,AF208&lt;51),2,IF(AND(AF208&gt;=51,AF208&lt;66),3,IF(AND(AF208&gt;=66,AF208&lt;=100),4,))))</f>
        <v/>
      </c>
      <c r="AL208" s="100">
        <f>IF(AND(AG208&gt;0,AG208&lt;37),1,IF(AND(AG208&gt;=37,AG208&lt;58),2,IF(AND(AG208&gt;=58,AG208&lt;71),3,IF(AND(AG208&gt;=71,AG208&lt;=100),4,))))</f>
        <v/>
      </c>
      <c r="AM208" s="101">
        <f>IF((Y208&lt;&gt;"")*(K208&lt;&gt;""),Y208-K208,"")</f>
        <v/>
      </c>
      <c r="AN208" s="99">
        <f>IF((Z208&lt;&gt;"")*(L208&lt;&gt;""),Z208-L208,"")</f>
        <v/>
      </c>
      <c r="AO208" s="99">
        <f>IF((AA208&lt;&gt;"")*(M208&lt;&gt;""),AA208-M208,"")</f>
        <v/>
      </c>
      <c r="AP208" s="99">
        <f>IF((AB208&lt;&gt;"")*(N208&lt;&gt;""),AB208-N208,"")</f>
        <v/>
      </c>
      <c r="AQ208" s="94">
        <f>IF((AC208&lt;&gt;"")*(O208&lt;&gt;""),AC208-O208,"")</f>
        <v/>
      </c>
      <c r="AR208" s="94">
        <f>IF((AD208&lt;&gt;"")*(P208&lt;&gt;""),AD208-P208,"")</f>
        <v/>
      </c>
      <c r="AS208" s="94">
        <f>IF((AE208&lt;&gt;"")*(Q208&lt;&gt;""),AE208-Q208,"")</f>
        <v/>
      </c>
      <c r="AT208" s="94">
        <f>IF((AF208&lt;&gt;"")*(R208&lt;&gt;""),AF208-R208,"")</f>
        <v/>
      </c>
      <c r="AU208" s="94">
        <f>IF((AG208&lt;&gt;"")*(S208&lt;&gt;""),AG208-S208,"")</f>
        <v/>
      </c>
      <c r="AV208" s="99">
        <f>IF((AH208&lt;&gt;"")*(T208&lt;&gt;""),AH208-T208,"")</f>
        <v/>
      </c>
      <c r="AW208" s="99">
        <f>IF((AI208&lt;&gt;"")*(U208&lt;&gt;""),AI208-U208,"")</f>
        <v/>
      </c>
      <c r="AX208" s="99">
        <f>IF((AJ208&lt;&gt;"")*(V208&lt;&gt;""),AJ208-V208,"")</f>
        <v/>
      </c>
      <c r="AY208" s="99">
        <f>IF((AK208&lt;&gt;"")*(W208&lt;&gt;""),AK208-W208,"")</f>
        <v/>
      </c>
      <c r="AZ208" s="102">
        <f>IF((AL208&lt;&gt;"")*(X208&lt;&gt;""),AL208-X208,"")</f>
        <v/>
      </c>
      <c r="BA208" s="50">
        <f>IFERROR(__xludf.dummyfunction("AI(""Actúa como un tutor académico y dirígete personalmente al estudiante "" &amp; I208 &amp; "" "" &amp; J208 &amp; "" "" &amp; G208 &amp; "" "" &amp; H208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AM208 &amp; ""'. Diferencias por área: Matemáticas ("" &amp; AQ208 &amp; ""), Ciencias Natura"&amp;"les ("" &amp; AR208 &amp; ""), Sociales ("" &amp; AS208 &amp; ""), Lectura Crítica ("" &amp; AT208 &amp; "") e Inglés ("" &amp; AU208 &amp; ""). Variación en posición: grupo ("" &amp; AN208 &amp; ""), grado ("" &amp; AO208 &amp; "") y media ("" &amp; AP208 &amp; ""). Puntajes Primer Simulacro: Global "" &amp; K208 &amp; "", Mat "" &amp; "&amp;"O4 &amp; "", Cien "" &amp; P208 &amp; "", Soc "" &amp; Q208 &amp; "", Lec "" &amp; R208 &amp; "", Ing "" &amp; S208 &amp; "". Puntajes Segundo Simulacro: Global "" &amp; Y208 &amp; "", Mat "" &amp; AC208 &amp; "", Cien "" &amp; AD208 &amp; "", Soc "" &amp; AE208 &amp; "", Lec "" &amp; AF208 &amp; "", Ing "" &amp; AG208 &amp; "". Escribe un mensaje motivador"&amp;" y breve (máximo 4 líneas)."")
"),"=AI(""Actúa como un tutor académico y dirígete personalmente al estudiante "" &amp; I208 &amp; "" "" &amp; J208 &amp; "" "" &amp; G208 &amp; "" "" &amp; H208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AM208 &amp; ""'. Diferencias por área: Matemáticas ("" &amp; AQ208 &amp; ""), Ciencias Natur"&amp;"ales ("" &amp; AR208 &amp; ""), Sociales ("" &amp; AS208 &amp; ""), Lectura Crítica ("" &amp; AT208 &amp; "") e Inglés ("" &amp; AU208 &amp; ""). Variación en posición: grupo ("" &amp; AN208 &amp; ""), grado ("" &amp; AO208 &amp; "") y media ("" &amp; AP208 &amp; ""). Puntajes Primer Simulacro: Global "" &amp; K208 &amp; "", Mat "" &amp;"&amp;" O208 &amp; "", Cien "" &amp; P208 &amp; "", Soc "" &amp; Q208 &amp; "", Lec "" &amp; R208 &amp; "", Ing "" &amp; S208 &amp; "". Puntajes Segundo Simulacro: Global "" &amp; Y208 &amp; "", Mat "" &amp; AC208 &amp; "", Cien "" &amp; AD208 &amp; "", Soc "" &amp; AE208 &amp; "", Lec "" &amp; AF208 &amp; "", Ing "" &amp; AG208 &amp; "". Escribe un mensaje motivado"&amp;"r y breve (máximo 4 líneas)."")
")</f>
        <v/>
      </c>
    </row>
    <row r="209" ht="15.75" customHeight="1" s="42">
      <c r="A209" s="93" t="n"/>
      <c r="B209" s="94" t="inlineStr">
        <is>
          <t>Bachillerato</t>
        </is>
      </c>
      <c r="C209" s="94" t="n">
        <v>701</v>
      </c>
      <c r="D209" s="94" t="n"/>
      <c r="E209" s="95" t="n"/>
      <c r="F209" s="96">
        <f>TRIM(G209&amp;" "&amp;H209&amp;" "&amp;I209&amp;" "&amp;J209)</f>
        <v/>
      </c>
      <c r="G209" s="94" t="inlineStr">
        <is>
          <t>Hernández</t>
        </is>
      </c>
      <c r="H209" s="94" t="inlineStr">
        <is>
          <t>García</t>
        </is>
      </c>
      <c r="I209" s="94" t="inlineStr">
        <is>
          <t>Mariana</t>
        </is>
      </c>
      <c r="J209" s="97" t="n"/>
      <c r="K209" s="98">
        <f>IF(SUM(O209:S209)=0, "", ROUND(((O209*3+P209*3+Q209*3+R209*3+S209*1)/13)*5,0))</f>
        <v/>
      </c>
      <c r="L209" s="99">
        <f>IF(OR($C209="",K209=""),"",COUNTIFS($C$4:$C$1500,$C209,K$4:K$1500,"&gt;"&amp;K209)+1)</f>
        <v/>
      </c>
      <c r="M209" s="99">
        <f>IF(OR($C209="",K209=""),"",IF(AND($C209&gt;=1001,$C209&lt;=1005),COUNTIFS($C$4:$C$1500,"&gt;=1001",$C$4:$C$1500,"&lt;=1005",K$4:K$1500,"&gt;"&amp;K209)+1,IF(AND($C209&gt;=1101,$C209&lt;=1105),COUNTIFS($C$4:$C$1500,"&gt;=1101",$C$4:$C$1500,"&lt;=1105",K$4:K$1500,"&gt;"&amp;K209)+1,IF(AND($C209&gt;=901,$C209&lt;=905),COUNTIFS($C$4:$C$1500,"&gt;=901",$C$4:$C$1500,"&lt;=905",K$4:K$1500,"&gt;"&amp;K209)+1,IF(AND($C209&gt;=801,$C209&lt;=805),COUNTIFS($C$4:$C$1500,"&gt;=801",$C$4:$C$1500,"&lt;=805",K$4:K$1500,"&gt;"&amp;K209)+1,IF(AND($C209&gt;=701,$C209&lt;=705),COUNTIFS($C$4:$C$1500,"&gt;=701",$C$4:$C$1500,"&lt;=705",K$4:K$1500,"&gt;"&amp;K209)+1,IF(AND($C209&gt;=601,$C209&lt;=606),COUNTIFS($C$4:$C$1500,"&gt;=601",$C$4:$C$1500,"&lt;=606",K$4:K$1500,"&gt;"&amp;K209)+1,"")))))))</f>
        <v/>
      </c>
      <c r="N209" s="99">
        <f>IF(OR($C209="",K209=""),"",IF(OR(AND($C209&gt;=1001,$C209&lt;=1005),AND($C209&gt;=1101,$C209&lt;=1105)),COUNTIFS($C$4:$C$1500,"&gt;=1001",$C$4:$C$1500,"&lt;=1005",K$4:K$1500,"&gt;"&amp;K209)+COUNTIFS($C$4:$C$1500,"&gt;=1101",$C$4:$C$1500,"&lt;=1105",K$4:K$1500,"&gt;"&amp;K209)+1,""))</f>
        <v/>
      </c>
      <c r="O209" s="94" t="n">
        <v>42.25</v>
      </c>
      <c r="P209" s="94" t="n">
        <v>29.52</v>
      </c>
      <c r="Q209" s="94" t="n">
        <v>20.67</v>
      </c>
      <c r="R209" s="94" t="n">
        <v>33.33</v>
      </c>
      <c r="S209" s="94" t="n">
        <v>13.75</v>
      </c>
      <c r="T209" s="99">
        <f>IF(AND(O209&gt;0,O209&lt;36),1,IF(AND(O209&gt;=36,O209&lt;51),2,IF(AND(O209&gt;=51,O209&lt;71),3,IF(AND(O209&gt;=71,O209&lt;=100),4,))))</f>
        <v/>
      </c>
      <c r="U209" s="99">
        <f>IF(AND(P209&gt;0,P209&lt;41),1,IF(AND(P209&gt;=41,P209&lt;56),2,IF(AND(P209&gt;=56,P209&lt;71),3,IF(AND(P209&gt;=71,P209&lt;=100),4,))))</f>
        <v/>
      </c>
      <c r="V209" s="99">
        <f>IF(AND(Q209&gt;0,Q209&lt;41),1,IF(AND(Q209&gt;=41,Q209&lt;56),2,IF(AND(Q209&gt;=56,Q209&lt;71),3,IF(AND(Q209&gt;=71,Q209&lt;=100),4,))))</f>
        <v/>
      </c>
      <c r="W209" s="99">
        <f>IF(AND(R209&gt;0,R209&lt;36),1,IF(AND(R209&gt;=36,R209&lt;51),2,IF(AND(R209&gt;=51,R209&lt;66),3,IF(AND(R209&gt;=66,R209&lt;=100),4,))))</f>
        <v/>
      </c>
      <c r="X209" s="100">
        <f>IF(AND(S209&gt;0,S209&lt;37),1,IF(AND(S209&gt;=37,S209&lt;58),2,IF(AND(S209&gt;=58,S209&lt;71),3,IF(AND(S209&gt;=71,S209&lt;=100),4,))))</f>
        <v/>
      </c>
      <c r="Y209" s="101">
        <f>IF(SUM(AC209:AG209)=0, "", ROUND(((AC209*3+AD209*3+AE209*3+AF209*3+AG209*1)/13)*5,0))</f>
        <v/>
      </c>
      <c r="Z209" s="99">
        <f>IF(OR($C209="",Y209=""),"",COUNTIFS($C$4:$C$1500,$C209,Y$4:Y$1500,"&gt;"&amp;Y209)+1)</f>
        <v/>
      </c>
      <c r="AA209" s="99">
        <f>IF(OR($C209="",Y209=""),"",IF(AND($C209&gt;=1001,$C209&lt;=1005),COUNTIFS($C$4:$C$1500,"&gt;=1001",$C$4:$C$1500,"&lt;=1005",Y$4:Y$1500,"&gt;"&amp;Y209)+1,IF(AND($C209&gt;=1101,$C209&lt;=1105),COUNTIFS($C$4:$C$1500,"&gt;=1101",$C$4:$C$1500,"&lt;=1105",Y$4:Y$1500,"&gt;"&amp;Y209)+1,IF(AND($C209&gt;=901,$C209&lt;=905),COUNTIFS($C$4:$C$1500,"&gt;=901",$C$4:$C$1500,"&lt;=905",Y$4:Y$1500,"&gt;"&amp;Y209)+1,IF(AND($C209&gt;=801,$C209&lt;=805),COUNTIFS($C$4:$C$1500,"&gt;=801",$C$4:$C$1500,"&lt;=805",Y$4:Y$1500,"&gt;"&amp;Y209)+1,IF(AND($C209&gt;=701,$C209&lt;=705),COUNTIFS($C$4:$C$1500,"&gt;=701",$C$4:$C$1500,"&lt;=705",Y$4:Y$1500,"&gt;"&amp;Y209)+1,IF(AND($C209&gt;=601,$C209&lt;=606),COUNTIFS($C$4:$C$1500,"&gt;=601",$C$4:$C$1500,"&lt;=606",Y$4:Y$1500,"&gt;"&amp;Y209)+1,"")))))))</f>
        <v/>
      </c>
      <c r="AB209" s="99">
        <f>IF(OR($C209="",Y209=""),"",IF(OR(AND($C209&gt;=1001,$C209&lt;=1005),AND($C209&gt;=1101,$C209&lt;=1105)),COUNTIFS($C$4:$C$1500,"&gt;=1001",$C$4:$C$1500,"&lt;=1005",Y$4:Y$1500,"&gt;"&amp;Y209)+COUNTIFS($C$4:$C$1500,"&gt;=1101",$C$4:$C$1500,"&lt;=1105",Y$4:Y$1500,"&gt;"&amp;Y209)+1,""))</f>
        <v/>
      </c>
      <c r="AC209" s="94" t="n">
        <v>40</v>
      </c>
      <c r="AD209" s="94" t="n">
        <v>52.26</v>
      </c>
      <c r="AE209" s="94" t="n">
        <v>39.38</v>
      </c>
      <c r="AF209" s="94" t="n">
        <v>19.17</v>
      </c>
      <c r="AG209" s="94" t="n">
        <v>50</v>
      </c>
      <c r="AH209" s="99">
        <f>IF(AND(AC209&gt;0,AC209&lt;36),1,IF(AND(AC209&gt;=36,AC209&lt;51),2,IF(AND(AC209&gt;=51,AC209&lt;71),3,IF(AND(AC209&gt;=71,AC209&lt;=100),4,))))</f>
        <v/>
      </c>
      <c r="AI209" s="99">
        <f>IF(AND(AD209&gt;0,AD209&lt;41),1,IF(AND(AD209&gt;=41,AD209&lt;56),2,IF(AND(AD209&gt;=56,AD209&lt;71),3,IF(AND(AD209&gt;=71,AD209&lt;=100),4,))))</f>
        <v/>
      </c>
      <c r="AJ209" s="99">
        <f>IF(AND(AE209&gt;0,AE209&lt;41),1,IF(AND(AE209&gt;=41,AE209&lt;56),2,IF(AND(AE209&gt;=56,AE209&lt;71),3,IF(AND(AE209&gt;=71,AE209&lt;=100),4,))))</f>
        <v/>
      </c>
      <c r="AK209" s="99">
        <f>IF(AND(AF209&gt;0,AF209&lt;36),1,IF(AND(AF209&gt;=36,AF209&lt;51),2,IF(AND(AF209&gt;=51,AF209&lt;66),3,IF(AND(AF209&gt;=66,AF209&lt;=100),4,))))</f>
        <v/>
      </c>
      <c r="AL209" s="100">
        <f>IF(AND(AG209&gt;0,AG209&lt;37),1,IF(AND(AG209&gt;=37,AG209&lt;58),2,IF(AND(AG209&gt;=58,AG209&lt;71),3,IF(AND(AG209&gt;=71,AG209&lt;=100),4,))))</f>
        <v/>
      </c>
      <c r="AM209" s="101">
        <f>IF((Y209&lt;&gt;"")*(K209&lt;&gt;""),Y209-K209,"")</f>
        <v/>
      </c>
      <c r="AN209" s="99">
        <f>IF((Z209&lt;&gt;"")*(L209&lt;&gt;""),Z209-L209,"")</f>
        <v/>
      </c>
      <c r="AO209" s="99">
        <f>IF((AA209&lt;&gt;"")*(M209&lt;&gt;""),AA209-M209,"")</f>
        <v/>
      </c>
      <c r="AP209" s="99">
        <f>IF((AB209&lt;&gt;"")*(N209&lt;&gt;""),AB209-N209,"")</f>
        <v/>
      </c>
      <c r="AQ209" s="94">
        <f>IF((AC209&lt;&gt;"")*(O209&lt;&gt;""),AC209-O209,"")</f>
        <v/>
      </c>
      <c r="AR209" s="94">
        <f>IF((AD209&lt;&gt;"")*(P209&lt;&gt;""),AD209-P209,"")</f>
        <v/>
      </c>
      <c r="AS209" s="94">
        <f>IF((AE209&lt;&gt;"")*(Q209&lt;&gt;""),AE209-Q209,"")</f>
        <v/>
      </c>
      <c r="AT209" s="94">
        <f>IF((AF209&lt;&gt;"")*(R209&lt;&gt;""),AF209-R209,"")</f>
        <v/>
      </c>
      <c r="AU209" s="94">
        <f>IF((AG209&lt;&gt;"")*(S209&lt;&gt;""),AG209-S209,"")</f>
        <v/>
      </c>
      <c r="AV209" s="99">
        <f>IF((AH209&lt;&gt;"")*(T209&lt;&gt;""),AH209-T209,"")</f>
        <v/>
      </c>
      <c r="AW209" s="99">
        <f>IF((AI209&lt;&gt;"")*(U209&lt;&gt;""),AI209-U209,"")</f>
        <v/>
      </c>
      <c r="AX209" s="99">
        <f>IF((AJ209&lt;&gt;"")*(V209&lt;&gt;""),AJ209-V209,"")</f>
        <v/>
      </c>
      <c r="AY209" s="99">
        <f>IF((AK209&lt;&gt;"")*(W209&lt;&gt;""),AK209-W209,"")</f>
        <v/>
      </c>
      <c r="AZ209" s="102">
        <f>IF((AL209&lt;&gt;"")*(X209&lt;&gt;""),AL209-X209,"")</f>
        <v/>
      </c>
      <c r="BA209" s="50">
        <f>IFERROR(__xludf.dummyfunction("AI(""Actúa como un tutor académico y dirígete personalmente al estudiante "" &amp; I209 &amp; "" "" &amp; J209 &amp; "" "" &amp; G209 &amp; "" "" &amp; H209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AM209 &amp; ""'. Diferencias por área: Matemáticas ("" &amp; AQ209 &amp; ""), Ciencias Natura"&amp;"les ("" &amp; AR209 &amp; ""), Sociales ("" &amp; AS209 &amp; ""), Lectura Crítica ("" &amp; AT209 &amp; "") e Inglés ("" &amp; AU209 &amp; ""). Variación en posición: grupo ("" &amp; AN209 &amp; ""), grado ("" &amp; AO209 &amp; "") y media ("" &amp; AP209 &amp; ""). Puntajes Primer Simulacro: Global "" &amp; K209 &amp; "", Mat "" &amp; "&amp;"O4 &amp; "", Cien "" &amp; P209 &amp; "", Soc "" &amp; Q209 &amp; "", Lec "" &amp; R209 &amp; "", Ing "" &amp; S209 &amp; "". Puntajes Segundo Simulacro: Global "" &amp; Y209 &amp; "", Mat "" &amp; AC209 &amp; "", Cien "" &amp; AD209 &amp; "", Soc "" &amp; AE209 &amp; "", Lec "" &amp; AF209 &amp; "", Ing "" &amp; AG209 &amp; "". Escribe un mensaje motivador"&amp;" y breve (máximo 4 líneas)."")
"),"=AI(""Actúa como un tutor académico y dirígete personalmente al estudiante "" &amp; I209 &amp; "" "" &amp; J209 &amp; "" "" &amp; G209 &amp; "" "" &amp; H209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AM209 &amp; ""'. Diferencias por área: Matemáticas ("" &amp; AQ209 &amp; ""), Ciencias Natur"&amp;"ales ("" &amp; AR209 &amp; ""), Sociales ("" &amp; AS209 &amp; ""), Lectura Crítica ("" &amp; AT209 &amp; "") e Inglés ("" &amp; AU209 &amp; ""). Variación en posición: grupo ("" &amp; AN209 &amp; ""), grado ("" &amp; AO209 &amp; "") y media ("" &amp; AP209 &amp; ""). Puntajes Primer Simulacro: Global "" &amp; K209 &amp; "", Mat "" &amp;"&amp;" O209 &amp; "", Cien "" &amp; P209 &amp; "", Soc "" &amp; Q209 &amp; "", Lec "" &amp; R209 &amp; "", Ing "" &amp; S209 &amp; "". Puntajes Segundo Simulacro: Global "" &amp; Y209 &amp; "", Mat "" &amp; AC209 &amp; "", Cien "" &amp; AD209 &amp; "", Soc "" &amp; AE209 &amp; "", Lec "" &amp; AF209 &amp; "", Ing "" &amp; AG209 &amp; "". Escribe un mensaje motivado"&amp;"r y breve (máximo 4 líneas)."")
")</f>
        <v/>
      </c>
    </row>
    <row r="210" ht="15.75" customHeight="1" s="42">
      <c r="A210" s="93" t="n"/>
      <c r="B210" s="94" t="inlineStr">
        <is>
          <t>Bachillerato</t>
        </is>
      </c>
      <c r="C210" s="94" t="n">
        <v>701</v>
      </c>
      <c r="D210" s="94" t="n"/>
      <c r="E210" s="95" t="n"/>
      <c r="F210" s="96">
        <f>TRIM(G210&amp;" "&amp;H210&amp;" "&amp;I210&amp;" "&amp;J210)</f>
        <v/>
      </c>
      <c r="G210" s="94" t="inlineStr">
        <is>
          <t>Hidalgo</t>
        </is>
      </c>
      <c r="H210" s="94" t="inlineStr">
        <is>
          <t>Garcés</t>
        </is>
      </c>
      <c r="I210" s="94" t="inlineStr">
        <is>
          <t>Yariani</t>
        </is>
      </c>
      <c r="J210" s="97" t="n"/>
      <c r="K210" s="98">
        <f>IF(SUM(O210:S210)=0, "", ROUND(((O210*3+P210*3+Q210*3+R210*3+S210*1)/13)*5,0))</f>
        <v/>
      </c>
      <c r="L210" s="99">
        <f>IF(OR($C210="",K210=""),"",COUNTIFS($C$4:$C$1500,$C210,K$4:K$1500,"&gt;"&amp;K210)+1)</f>
        <v/>
      </c>
      <c r="M210" s="99">
        <f>IF(OR($C210="",K210=""),"",IF(AND($C210&gt;=1001,$C210&lt;=1005),COUNTIFS($C$4:$C$1500,"&gt;=1001",$C$4:$C$1500,"&lt;=1005",K$4:K$1500,"&gt;"&amp;K210)+1,IF(AND($C210&gt;=1101,$C210&lt;=1105),COUNTIFS($C$4:$C$1500,"&gt;=1101",$C$4:$C$1500,"&lt;=1105",K$4:K$1500,"&gt;"&amp;K210)+1,IF(AND($C210&gt;=901,$C210&lt;=905),COUNTIFS($C$4:$C$1500,"&gt;=901",$C$4:$C$1500,"&lt;=905",K$4:K$1500,"&gt;"&amp;K210)+1,IF(AND($C210&gt;=801,$C210&lt;=805),COUNTIFS($C$4:$C$1500,"&gt;=801",$C$4:$C$1500,"&lt;=805",K$4:K$1500,"&gt;"&amp;K210)+1,IF(AND($C210&gt;=701,$C210&lt;=705),COUNTIFS($C$4:$C$1500,"&gt;=701",$C$4:$C$1500,"&lt;=705",K$4:K$1500,"&gt;"&amp;K210)+1,IF(AND($C210&gt;=601,$C210&lt;=606),COUNTIFS($C$4:$C$1500,"&gt;=601",$C$4:$C$1500,"&lt;=606",K$4:K$1500,"&gt;"&amp;K210)+1,"")))))))</f>
        <v/>
      </c>
      <c r="N210" s="99">
        <f>IF(OR($C210="",K210=""),"",IF(OR(AND($C210&gt;=1001,$C210&lt;=1005),AND($C210&gt;=1101,$C210&lt;=1105)),COUNTIFS($C$4:$C$1500,"&gt;=1001",$C$4:$C$1500,"&lt;=1005",K$4:K$1500,"&gt;"&amp;K210)+COUNTIFS($C$4:$C$1500,"&gt;=1101",$C$4:$C$1500,"&lt;=1105",K$4:K$1500,"&gt;"&amp;K210)+1,""))</f>
        <v/>
      </c>
      <c r="O210" s="94" t="n">
        <v>24.5</v>
      </c>
      <c r="P210" s="94" t="n">
        <v>21.61</v>
      </c>
      <c r="Q210" s="94" t="n">
        <v>20.67</v>
      </c>
      <c r="R210" s="94" t="n">
        <v>37.5</v>
      </c>
      <c r="S210" s="94" t="n">
        <v>27.5</v>
      </c>
      <c r="T210" s="99">
        <f>IF(AND(O210&gt;0,O210&lt;36),1,IF(AND(O210&gt;=36,O210&lt;51),2,IF(AND(O210&gt;=51,O210&lt;71),3,IF(AND(O210&gt;=71,O210&lt;=100),4,))))</f>
        <v/>
      </c>
      <c r="U210" s="99">
        <f>IF(AND(P210&gt;0,P210&lt;41),1,IF(AND(P210&gt;=41,P210&lt;56),2,IF(AND(P210&gt;=56,P210&lt;71),3,IF(AND(P210&gt;=71,P210&lt;=100),4,))))</f>
        <v/>
      </c>
      <c r="V210" s="99">
        <f>IF(AND(Q210&gt;0,Q210&lt;41),1,IF(AND(Q210&gt;=41,Q210&lt;56),2,IF(AND(Q210&gt;=56,Q210&lt;71),3,IF(AND(Q210&gt;=71,Q210&lt;=100),4,))))</f>
        <v/>
      </c>
      <c r="W210" s="99">
        <f>IF(AND(R210&gt;0,R210&lt;36),1,IF(AND(R210&gt;=36,R210&lt;51),2,IF(AND(R210&gt;=51,R210&lt;66),3,IF(AND(R210&gt;=66,R210&lt;=100),4,))))</f>
        <v/>
      </c>
      <c r="X210" s="100">
        <f>IF(AND(S210&gt;0,S210&lt;37),1,IF(AND(S210&gt;=37,S210&lt;58),2,IF(AND(S210&gt;=58,S210&lt;71),3,IF(AND(S210&gt;=71,S210&lt;=100),4,))))</f>
        <v/>
      </c>
      <c r="Y210" s="101">
        <f>IF(SUM(AC210:AG210)=0, "", ROUND(((AC210*3+AD210*3+AE210*3+AF210*3+AG210*1)/13)*5,0))</f>
        <v/>
      </c>
      <c r="Z210" s="99">
        <f>IF(OR($C210="",Y210=""),"",COUNTIFS($C$4:$C$1500,$C210,Y$4:Y$1500,"&gt;"&amp;Y210)+1)</f>
        <v/>
      </c>
      <c r="AA210" s="99">
        <f>IF(OR($C210="",Y210=""),"",IF(AND($C210&gt;=1001,$C210&lt;=1005),COUNTIFS($C$4:$C$1500,"&gt;=1001",$C$4:$C$1500,"&lt;=1005",Y$4:Y$1500,"&gt;"&amp;Y210)+1,IF(AND($C210&gt;=1101,$C210&lt;=1105),COUNTIFS($C$4:$C$1500,"&gt;=1101",$C$4:$C$1500,"&lt;=1105",Y$4:Y$1500,"&gt;"&amp;Y210)+1,IF(AND($C210&gt;=901,$C210&lt;=905),COUNTIFS($C$4:$C$1500,"&gt;=901",$C$4:$C$1500,"&lt;=905",Y$4:Y$1500,"&gt;"&amp;Y210)+1,IF(AND($C210&gt;=801,$C210&lt;=805),COUNTIFS($C$4:$C$1500,"&gt;=801",$C$4:$C$1500,"&lt;=805",Y$4:Y$1500,"&gt;"&amp;Y210)+1,IF(AND($C210&gt;=701,$C210&lt;=705),COUNTIFS($C$4:$C$1500,"&gt;=701",$C$4:$C$1500,"&lt;=705",Y$4:Y$1500,"&gt;"&amp;Y210)+1,IF(AND($C210&gt;=601,$C210&lt;=606),COUNTIFS($C$4:$C$1500,"&gt;=601",$C$4:$C$1500,"&lt;=606",Y$4:Y$1500,"&gt;"&amp;Y210)+1,"")))))))</f>
        <v/>
      </c>
      <c r="AB210" s="99">
        <f>IF(OR($C210="",Y210=""),"",IF(OR(AND($C210&gt;=1001,$C210&lt;=1005),AND($C210&gt;=1101,$C210&lt;=1105)),COUNTIFS($C$4:$C$1500,"&gt;=1001",$C$4:$C$1500,"&lt;=1005",Y$4:Y$1500,"&gt;"&amp;Y210)+COUNTIFS($C$4:$C$1500,"&gt;=1101",$C$4:$C$1500,"&lt;=1105",Y$4:Y$1500,"&gt;"&amp;Y210)+1,""))</f>
        <v/>
      </c>
      <c r="AC210" s="94" t="n">
        <v>40</v>
      </c>
      <c r="AD210" s="94" t="n">
        <v>28.45</v>
      </c>
      <c r="AE210" s="94" t="n">
        <v>49.88</v>
      </c>
      <c r="AF210" s="94" t="n">
        <v>47.92</v>
      </c>
      <c r="AG210" s="94" t="n">
        <v>45.83</v>
      </c>
      <c r="AH210" s="99">
        <f>IF(AND(AC210&gt;0,AC210&lt;36),1,IF(AND(AC210&gt;=36,AC210&lt;51),2,IF(AND(AC210&gt;=51,AC210&lt;71),3,IF(AND(AC210&gt;=71,AC210&lt;=100),4,))))</f>
        <v/>
      </c>
      <c r="AI210" s="99">
        <f>IF(AND(AD210&gt;0,AD210&lt;41),1,IF(AND(AD210&gt;=41,AD210&lt;56),2,IF(AND(AD210&gt;=56,AD210&lt;71),3,IF(AND(AD210&gt;=71,AD210&lt;=100),4,))))</f>
        <v/>
      </c>
      <c r="AJ210" s="99">
        <f>IF(AND(AE210&gt;0,AE210&lt;41),1,IF(AND(AE210&gt;=41,AE210&lt;56),2,IF(AND(AE210&gt;=56,AE210&lt;71),3,IF(AND(AE210&gt;=71,AE210&lt;=100),4,))))</f>
        <v/>
      </c>
      <c r="AK210" s="99">
        <f>IF(AND(AF210&gt;0,AF210&lt;36),1,IF(AND(AF210&gt;=36,AF210&lt;51),2,IF(AND(AF210&gt;=51,AF210&lt;66),3,IF(AND(AF210&gt;=66,AF210&lt;=100),4,))))</f>
        <v/>
      </c>
      <c r="AL210" s="100">
        <f>IF(AND(AG210&gt;0,AG210&lt;37),1,IF(AND(AG210&gt;=37,AG210&lt;58),2,IF(AND(AG210&gt;=58,AG210&lt;71),3,IF(AND(AG210&gt;=71,AG210&lt;=100),4,))))</f>
        <v/>
      </c>
      <c r="AM210" s="101">
        <f>IF((Y210&lt;&gt;"")*(K210&lt;&gt;""),Y210-K210,"")</f>
        <v/>
      </c>
      <c r="AN210" s="99">
        <f>IF((Z210&lt;&gt;"")*(L210&lt;&gt;""),Z210-L210,"")</f>
        <v/>
      </c>
      <c r="AO210" s="99">
        <f>IF((AA210&lt;&gt;"")*(M210&lt;&gt;""),AA210-M210,"")</f>
        <v/>
      </c>
      <c r="AP210" s="99">
        <f>IF((AB210&lt;&gt;"")*(N210&lt;&gt;""),AB210-N210,"")</f>
        <v/>
      </c>
      <c r="AQ210" s="94">
        <f>IF((AC210&lt;&gt;"")*(O210&lt;&gt;""),AC210-O210,"")</f>
        <v/>
      </c>
      <c r="AR210" s="94">
        <f>IF((AD210&lt;&gt;"")*(P210&lt;&gt;""),AD210-P210,"")</f>
        <v/>
      </c>
      <c r="AS210" s="94">
        <f>IF((AE210&lt;&gt;"")*(Q210&lt;&gt;""),AE210-Q210,"")</f>
        <v/>
      </c>
      <c r="AT210" s="94">
        <f>IF((AF210&lt;&gt;"")*(R210&lt;&gt;""),AF210-R210,"")</f>
        <v/>
      </c>
      <c r="AU210" s="94">
        <f>IF((AG210&lt;&gt;"")*(S210&lt;&gt;""),AG210-S210,"")</f>
        <v/>
      </c>
      <c r="AV210" s="99">
        <f>IF((AH210&lt;&gt;"")*(T210&lt;&gt;""),AH210-T210,"")</f>
        <v/>
      </c>
      <c r="AW210" s="99">
        <f>IF((AI210&lt;&gt;"")*(U210&lt;&gt;""),AI210-U210,"")</f>
        <v/>
      </c>
      <c r="AX210" s="99">
        <f>IF((AJ210&lt;&gt;"")*(V210&lt;&gt;""),AJ210-V210,"")</f>
        <v/>
      </c>
      <c r="AY210" s="99">
        <f>IF((AK210&lt;&gt;"")*(W210&lt;&gt;""),AK210-W210,"")</f>
        <v/>
      </c>
      <c r="AZ210" s="102">
        <f>IF((AL210&lt;&gt;"")*(X210&lt;&gt;""),AL210-X210,"")</f>
        <v/>
      </c>
      <c r="BA210" s="50">
        <f>IFERROR(__xludf.dummyfunction("AI(""Actúa como un tutor académico y dirígete personalmente al estudiante "" &amp; I210 &amp; "" "" &amp; J210 &amp; "" "" &amp; G210 &amp; "" "" &amp; H210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AM210 &amp; ""'. Diferencias por área: Matemáticas ("" &amp; AQ210 &amp; ""), Ciencias Natura"&amp;"les ("" &amp; AR210 &amp; ""), Sociales ("" &amp; AS210 &amp; ""), Lectura Crítica ("" &amp; AT210 &amp; "") e Inglés ("" &amp; AU210 &amp; ""). Variación en posición: grupo ("" &amp; AN210 &amp; ""), grado ("" &amp; AO210 &amp; "") y media ("" &amp; AP210 &amp; ""). Puntajes Primer Simulacro: Global "" &amp; K210 &amp; "", Mat "" &amp; "&amp;"O4 &amp; "", Cien "" &amp; P210 &amp; "", Soc "" &amp; Q210 &amp; "", Lec "" &amp; R210 &amp; "", Ing "" &amp; S210 &amp; "". Puntajes Segundo Simulacro: Global "" &amp; Y210 &amp; "", Mat "" &amp; AC210 &amp; "", Cien "" &amp; AD210 &amp; "", Soc "" &amp; AE210 &amp; "", Lec "" &amp; AF210 &amp; "", Ing "" &amp; AG210 &amp; "". Escribe un mensaje motivador"&amp;" y breve (máximo 4 líneas)."")
"),"=AI(""Actúa como un tutor académico y dirígete personalmente al estudiante "" &amp; I210 &amp; "" "" &amp; J210 &amp; "" "" &amp; G210 &amp; "" "" &amp; H210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AM210 &amp; ""'. Diferencias por área: Matemáticas ("" &amp; AQ210 &amp; ""), Ciencias Natur"&amp;"ales ("" &amp; AR210 &amp; ""), Sociales ("" &amp; AS210 &amp; ""), Lectura Crítica ("" &amp; AT210 &amp; "") e Inglés ("" &amp; AU210 &amp; ""). Variación en posición: grupo ("" &amp; AN210 &amp; ""), grado ("" &amp; AO210 &amp; "") y media ("" &amp; AP210 &amp; ""). Puntajes Primer Simulacro: Global "" &amp; K210 &amp; "", Mat "" &amp;"&amp;" O210 &amp; "", Cien "" &amp; P210 &amp; "", Soc "" &amp; Q210 &amp; "", Lec "" &amp; R210 &amp; "", Ing "" &amp; S210 &amp; "". Puntajes Segundo Simulacro: Global "" &amp; Y210 &amp; "", Mat "" &amp; AC210 &amp; "", Cien "" &amp; AD210 &amp; "", Soc "" &amp; AE210 &amp; "", Lec "" &amp; AF210 &amp; "", Ing "" &amp; AG210 &amp; "". Escribe un mensaje motivado"&amp;"r y breve (máximo 4 líneas)."")
")</f>
        <v/>
      </c>
    </row>
    <row r="211" ht="15.75" customHeight="1" s="42">
      <c r="A211" s="93" t="n"/>
      <c r="B211" s="94" t="inlineStr">
        <is>
          <t>Bachillerato</t>
        </is>
      </c>
      <c r="C211" s="94" t="n">
        <v>701</v>
      </c>
      <c r="D211" s="94" t="n"/>
      <c r="E211" s="95" t="n"/>
      <c r="F211" s="96">
        <f>TRIM(G211&amp;" "&amp;H211&amp;" "&amp;I211&amp;" "&amp;J211)</f>
        <v/>
      </c>
      <c r="G211" s="94" t="inlineStr">
        <is>
          <t>Idarraga</t>
        </is>
      </c>
      <c r="H211" s="94" t="inlineStr">
        <is>
          <t>Monsalve</t>
        </is>
      </c>
      <c r="I211" s="94" t="inlineStr">
        <is>
          <t>Santiago</t>
        </is>
      </c>
      <c r="J211" s="97" t="n"/>
      <c r="K211" s="98">
        <f>IF(SUM(O211:S211)=0, "", ROUND(((O211*3+P211*3+Q211*3+R211*3+S211*1)/13)*5,0))</f>
        <v/>
      </c>
      <c r="L211" s="99">
        <f>IF(OR($C211="",K211=""),"",COUNTIFS($C$4:$C$1500,$C211,K$4:K$1500,"&gt;"&amp;K211)+1)</f>
        <v/>
      </c>
      <c r="M211" s="99">
        <f>IF(OR($C211="",K211=""),"",IF(AND($C211&gt;=1001,$C211&lt;=1005),COUNTIFS($C$4:$C$1500,"&gt;=1001",$C$4:$C$1500,"&lt;=1005",K$4:K$1500,"&gt;"&amp;K211)+1,IF(AND($C211&gt;=1101,$C211&lt;=1105),COUNTIFS($C$4:$C$1500,"&gt;=1101",$C$4:$C$1500,"&lt;=1105",K$4:K$1500,"&gt;"&amp;K211)+1,IF(AND($C211&gt;=901,$C211&lt;=905),COUNTIFS($C$4:$C$1500,"&gt;=901",$C$4:$C$1500,"&lt;=905",K$4:K$1500,"&gt;"&amp;K211)+1,IF(AND($C211&gt;=801,$C211&lt;=805),COUNTIFS($C$4:$C$1500,"&gt;=801",$C$4:$C$1500,"&lt;=805",K$4:K$1500,"&gt;"&amp;K211)+1,IF(AND($C211&gt;=701,$C211&lt;=705),COUNTIFS($C$4:$C$1500,"&gt;=701",$C$4:$C$1500,"&lt;=705",K$4:K$1500,"&gt;"&amp;K211)+1,IF(AND($C211&gt;=601,$C211&lt;=606),COUNTIFS($C$4:$C$1500,"&gt;=601",$C$4:$C$1500,"&lt;=606",K$4:K$1500,"&gt;"&amp;K211)+1,"")))))))</f>
        <v/>
      </c>
      <c r="N211" s="99">
        <f>IF(OR($C211="",K211=""),"",IF(OR(AND($C211&gt;=1001,$C211&lt;=1005),AND($C211&gt;=1101,$C211&lt;=1105)),COUNTIFS($C$4:$C$1500,"&gt;=1001",$C$4:$C$1500,"&lt;=1005",K$4:K$1500,"&gt;"&amp;K211)+COUNTIFS($C$4:$C$1500,"&gt;=1101",$C$4:$C$1500,"&lt;=1105",K$4:K$1500,"&gt;"&amp;K211)+1,""))</f>
        <v/>
      </c>
      <c r="O211" s="94" t="n">
        <v>59.13</v>
      </c>
      <c r="P211" s="94" t="n">
        <v>53.02</v>
      </c>
      <c r="Q211" s="94" t="n">
        <v>34.79</v>
      </c>
      <c r="R211" s="94" t="n">
        <v>54.17</v>
      </c>
      <c r="S211" s="94" t="n">
        <v>59.58</v>
      </c>
      <c r="T211" s="99">
        <f>IF(AND(O211&gt;0,O211&lt;36),1,IF(AND(O211&gt;=36,O211&lt;51),2,IF(AND(O211&gt;=51,O211&lt;71),3,IF(AND(O211&gt;=71,O211&lt;=100),4,))))</f>
        <v/>
      </c>
      <c r="U211" s="99">
        <f>IF(AND(P211&gt;0,P211&lt;41),1,IF(AND(P211&gt;=41,P211&lt;56),2,IF(AND(P211&gt;=56,P211&lt;71),3,IF(AND(P211&gt;=71,P211&lt;=100),4,))))</f>
        <v/>
      </c>
      <c r="V211" s="99">
        <f>IF(AND(Q211&gt;0,Q211&lt;41),1,IF(AND(Q211&gt;=41,Q211&lt;56),2,IF(AND(Q211&gt;=56,Q211&lt;71),3,IF(AND(Q211&gt;=71,Q211&lt;=100),4,))))</f>
        <v/>
      </c>
      <c r="W211" s="99">
        <f>IF(AND(R211&gt;0,R211&lt;36),1,IF(AND(R211&gt;=36,R211&lt;51),2,IF(AND(R211&gt;=51,R211&lt;66),3,IF(AND(R211&gt;=66,R211&lt;=100),4,))))</f>
        <v/>
      </c>
      <c r="X211" s="100">
        <f>IF(AND(S211&gt;0,S211&lt;37),1,IF(AND(S211&gt;=37,S211&lt;58),2,IF(AND(S211&gt;=58,S211&lt;71),3,IF(AND(S211&gt;=71,S211&lt;=100),4,))))</f>
        <v/>
      </c>
      <c r="Y211" s="101">
        <f>IF(SUM(AC211:AG211)=0, "", ROUND(((AC211*3+AD211*3+AE211*3+AF211*3+AG211*1)/13)*5,0))</f>
        <v/>
      </c>
      <c r="Z211" s="99">
        <f>IF(OR($C211="",Y211=""),"",COUNTIFS($C$4:$C$1500,$C211,Y$4:Y$1500,"&gt;"&amp;Y211)+1)</f>
        <v/>
      </c>
      <c r="AA211" s="99">
        <f>IF(OR($C211="",Y211=""),"",IF(AND($C211&gt;=1001,$C211&lt;=1005),COUNTIFS($C$4:$C$1500,"&gt;=1001",$C$4:$C$1500,"&lt;=1005",Y$4:Y$1500,"&gt;"&amp;Y211)+1,IF(AND($C211&gt;=1101,$C211&lt;=1105),COUNTIFS($C$4:$C$1500,"&gt;=1101",$C$4:$C$1500,"&lt;=1105",Y$4:Y$1500,"&gt;"&amp;Y211)+1,IF(AND($C211&gt;=901,$C211&lt;=905),COUNTIFS($C$4:$C$1500,"&gt;=901",$C$4:$C$1500,"&lt;=905",Y$4:Y$1500,"&gt;"&amp;Y211)+1,IF(AND($C211&gt;=801,$C211&lt;=805),COUNTIFS($C$4:$C$1500,"&gt;=801",$C$4:$C$1500,"&lt;=805",Y$4:Y$1500,"&gt;"&amp;Y211)+1,IF(AND($C211&gt;=701,$C211&lt;=705),COUNTIFS($C$4:$C$1500,"&gt;=701",$C$4:$C$1500,"&lt;=705",Y$4:Y$1500,"&gt;"&amp;Y211)+1,IF(AND($C211&gt;=601,$C211&lt;=606),COUNTIFS($C$4:$C$1500,"&gt;=601",$C$4:$C$1500,"&lt;=606",Y$4:Y$1500,"&gt;"&amp;Y211)+1,"")))))))</f>
        <v/>
      </c>
      <c r="AB211" s="99">
        <f>IF(OR($C211="",Y211=""),"",IF(OR(AND($C211&gt;=1001,$C211&lt;=1005),AND($C211&gt;=1101,$C211&lt;=1105)),COUNTIFS($C$4:$C$1500,"&gt;=1001",$C$4:$C$1500,"&lt;=1005",Y$4:Y$1500,"&gt;"&amp;Y211)+COUNTIFS($C$4:$C$1500,"&gt;=1101",$C$4:$C$1500,"&lt;=1105",Y$4:Y$1500,"&gt;"&amp;Y211)+1,""))</f>
        <v/>
      </c>
      <c r="AC211" s="94" t="n">
        <v>65</v>
      </c>
      <c r="AD211" s="94" t="n">
        <v>40.71</v>
      </c>
      <c r="AE211" s="94" t="n">
        <v>47.25</v>
      </c>
      <c r="AF211" s="94" t="n">
        <v>38.33</v>
      </c>
      <c r="AG211" s="94" t="n">
        <v>37.5</v>
      </c>
      <c r="AH211" s="99">
        <f>IF(AND(AC211&gt;0,AC211&lt;36),1,IF(AND(AC211&gt;=36,AC211&lt;51),2,IF(AND(AC211&gt;=51,AC211&lt;71),3,IF(AND(AC211&gt;=71,AC211&lt;=100),4,))))</f>
        <v/>
      </c>
      <c r="AI211" s="99">
        <f>IF(AND(AD211&gt;0,AD211&lt;41),1,IF(AND(AD211&gt;=41,AD211&lt;56),2,IF(AND(AD211&gt;=56,AD211&lt;71),3,IF(AND(AD211&gt;=71,AD211&lt;=100),4,))))</f>
        <v/>
      </c>
      <c r="AJ211" s="99">
        <f>IF(AND(AE211&gt;0,AE211&lt;41),1,IF(AND(AE211&gt;=41,AE211&lt;56),2,IF(AND(AE211&gt;=56,AE211&lt;71),3,IF(AND(AE211&gt;=71,AE211&lt;=100),4,))))</f>
        <v/>
      </c>
      <c r="AK211" s="99">
        <f>IF(AND(AF211&gt;0,AF211&lt;36),1,IF(AND(AF211&gt;=36,AF211&lt;51),2,IF(AND(AF211&gt;=51,AF211&lt;66),3,IF(AND(AF211&gt;=66,AF211&lt;=100),4,))))</f>
        <v/>
      </c>
      <c r="AL211" s="100">
        <f>IF(AND(AG211&gt;0,AG211&lt;37),1,IF(AND(AG211&gt;=37,AG211&lt;58),2,IF(AND(AG211&gt;=58,AG211&lt;71),3,IF(AND(AG211&gt;=71,AG211&lt;=100),4,))))</f>
        <v/>
      </c>
      <c r="AM211" s="101">
        <f>IF((Y211&lt;&gt;"")*(K211&lt;&gt;""),Y211-K211,"")</f>
        <v/>
      </c>
      <c r="AN211" s="99">
        <f>IF((Z211&lt;&gt;"")*(L211&lt;&gt;""),Z211-L211,"")</f>
        <v/>
      </c>
      <c r="AO211" s="99">
        <f>IF((AA211&lt;&gt;"")*(M211&lt;&gt;""),AA211-M211,"")</f>
        <v/>
      </c>
      <c r="AP211" s="99">
        <f>IF((AB211&lt;&gt;"")*(N211&lt;&gt;""),AB211-N211,"")</f>
        <v/>
      </c>
      <c r="AQ211" s="94">
        <f>IF((AC211&lt;&gt;"")*(O211&lt;&gt;""),AC211-O211,"")</f>
        <v/>
      </c>
      <c r="AR211" s="94">
        <f>IF((AD211&lt;&gt;"")*(P211&lt;&gt;""),AD211-P211,"")</f>
        <v/>
      </c>
      <c r="AS211" s="94">
        <f>IF((AE211&lt;&gt;"")*(Q211&lt;&gt;""),AE211-Q211,"")</f>
        <v/>
      </c>
      <c r="AT211" s="94">
        <f>IF((AF211&lt;&gt;"")*(R211&lt;&gt;""),AF211-R211,"")</f>
        <v/>
      </c>
      <c r="AU211" s="94">
        <f>IF((AG211&lt;&gt;"")*(S211&lt;&gt;""),AG211-S211,"")</f>
        <v/>
      </c>
      <c r="AV211" s="99">
        <f>IF((AH211&lt;&gt;"")*(T211&lt;&gt;""),AH211-T211,"")</f>
        <v/>
      </c>
      <c r="AW211" s="99">
        <f>IF((AI211&lt;&gt;"")*(U211&lt;&gt;""),AI211-U211,"")</f>
        <v/>
      </c>
      <c r="AX211" s="99">
        <f>IF((AJ211&lt;&gt;"")*(V211&lt;&gt;""),AJ211-V211,"")</f>
        <v/>
      </c>
      <c r="AY211" s="99">
        <f>IF((AK211&lt;&gt;"")*(W211&lt;&gt;""),AK211-W211,"")</f>
        <v/>
      </c>
      <c r="AZ211" s="102">
        <f>IF((AL211&lt;&gt;"")*(X211&lt;&gt;""),AL211-X211,"")</f>
        <v/>
      </c>
      <c r="BA211" s="50">
        <f>IFERROR(__xludf.dummyfunction("AI(""Actúa como un tutor académico y dirígete personalmente al estudiante "" &amp; I211 &amp; "" "" &amp; J211 &amp; "" "" &amp; G211 &amp; "" "" &amp; H211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AM211 &amp; ""'. Diferencias por área: Matemáticas ("" &amp; AQ211 &amp; ""), Ciencias Natura"&amp;"les ("" &amp; AR211 &amp; ""), Sociales ("" &amp; AS211 &amp; ""), Lectura Crítica ("" &amp; AT211 &amp; "") e Inglés ("" &amp; AU211 &amp; ""). Variación en posición: grupo ("" &amp; AN211 &amp; ""), grado ("" &amp; AO211 &amp; "") y media ("" &amp; AP211 &amp; ""). Puntajes Primer Simulacro: Global "" &amp; K211 &amp; "", Mat "" &amp; "&amp;"O4 &amp; "", Cien "" &amp; P211 &amp; "", Soc "" &amp; Q211 &amp; "", Lec "" &amp; R211 &amp; "", Ing "" &amp; S211 &amp; "". Puntajes Segundo Simulacro: Global "" &amp; Y211 &amp; "", Mat "" &amp; AC211 &amp; "", Cien "" &amp; AD211 &amp; "", Soc "" &amp; AE211 &amp; "", Lec "" &amp; AF211 &amp; "", Ing "" &amp; AG211 &amp; "". Escribe un mensaje motivador"&amp;" y breve (máximo 4 líneas)."")
"),"=AI(""Actúa como un tutor académico y dirígete personalmente al estudiante "" &amp; I211 &amp; "" "" &amp; J211 &amp; "" "" &amp; G211 &amp; "" "" &amp; H211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AM211 &amp; ""'. Diferencias por área: Matemáticas ("" &amp; AQ211 &amp; ""), Ciencias Natur"&amp;"ales ("" &amp; AR211 &amp; ""), Sociales ("" &amp; AS211 &amp; ""), Lectura Crítica ("" &amp; AT211 &amp; "") e Inglés ("" &amp; AU211 &amp; ""). Variación en posición: grupo ("" &amp; AN211 &amp; ""), grado ("" &amp; AO211 &amp; "") y media ("" &amp; AP211 &amp; ""). Puntajes Primer Simulacro: Global "" &amp; K211 &amp; "", Mat "" &amp;"&amp;" O211 &amp; "", Cien "" &amp; P211 &amp; "", Soc "" &amp; Q211 &amp; "", Lec "" &amp; R211 &amp; "", Ing "" &amp; S211 &amp; "". Puntajes Segundo Simulacro: Global "" &amp; Y211 &amp; "", Mat "" &amp; AC211 &amp; "", Cien "" &amp; AD211 &amp; "", Soc "" &amp; AE211 &amp; "", Lec "" &amp; AF211 &amp; "", Ing "" &amp; AG211 &amp; "". Escribe un mensaje motivado"&amp;"r y breve (máximo 4 líneas)."")
")</f>
        <v/>
      </c>
    </row>
    <row r="212" ht="15.75" customHeight="1" s="42">
      <c r="A212" s="93" t="n"/>
      <c r="B212" s="94" t="inlineStr">
        <is>
          <t>Bachillerato</t>
        </is>
      </c>
      <c r="C212" s="94" t="n">
        <v>704</v>
      </c>
      <c r="D212" s="94" t="n"/>
      <c r="E212" s="95" t="n"/>
      <c r="F212" s="96">
        <f>TRIM(G212&amp;" "&amp;H212&amp;" "&amp;I212&amp;" "&amp;J212)</f>
        <v/>
      </c>
      <c r="G212" s="94" t="inlineStr">
        <is>
          <t>Jaramillo</t>
        </is>
      </c>
      <c r="H212" s="94" t="inlineStr">
        <is>
          <t>Marín</t>
        </is>
      </c>
      <c r="I212" s="94" t="inlineStr">
        <is>
          <t>Mateo</t>
        </is>
      </c>
      <c r="J212" s="97" t="n"/>
      <c r="K212" s="98">
        <f>IF(SUM(O212:S212)=0, "", ROUND(((O212*3+P212*3+Q212*3+R212*3+S212*1)/13)*5,0))</f>
        <v/>
      </c>
      <c r="L212" s="99">
        <f>IF(OR($C212="",K212=""),"",COUNTIFS($C$4:$C$1500,$C212,K$4:K$1500,"&gt;"&amp;K212)+1)</f>
        <v/>
      </c>
      <c r="M212" s="99">
        <f>IF(OR($C212="",K212=""),"",IF(AND($C212&gt;=1001,$C212&lt;=1005),COUNTIFS($C$4:$C$1500,"&gt;=1001",$C$4:$C$1500,"&lt;=1005",K$4:K$1500,"&gt;"&amp;K212)+1,IF(AND($C212&gt;=1101,$C212&lt;=1105),COUNTIFS($C$4:$C$1500,"&gt;=1101",$C$4:$C$1500,"&lt;=1105",K$4:K$1500,"&gt;"&amp;K212)+1,IF(AND($C212&gt;=901,$C212&lt;=905),COUNTIFS($C$4:$C$1500,"&gt;=901",$C$4:$C$1500,"&lt;=905",K$4:K$1500,"&gt;"&amp;K212)+1,IF(AND($C212&gt;=801,$C212&lt;=805),COUNTIFS($C$4:$C$1500,"&gt;=801",$C$4:$C$1500,"&lt;=805",K$4:K$1500,"&gt;"&amp;K212)+1,IF(AND($C212&gt;=701,$C212&lt;=705),COUNTIFS($C$4:$C$1500,"&gt;=701",$C$4:$C$1500,"&lt;=705",K$4:K$1500,"&gt;"&amp;K212)+1,IF(AND($C212&gt;=601,$C212&lt;=606),COUNTIFS($C$4:$C$1500,"&gt;=601",$C$4:$C$1500,"&lt;=606",K$4:K$1500,"&gt;"&amp;K212)+1,"")))))))</f>
        <v/>
      </c>
      <c r="N212" s="99">
        <f>IF(OR($C212="",K212=""),"",IF(OR(AND($C212&gt;=1001,$C212&lt;=1005),AND($C212&gt;=1101,$C212&lt;=1105)),COUNTIFS($C$4:$C$1500,"&gt;=1001",$C$4:$C$1500,"&lt;=1005",K$4:K$1500,"&gt;"&amp;K212)+COUNTIFS($C$4:$C$1500,"&gt;=1101",$C$4:$C$1500,"&lt;=1105",K$4:K$1500,"&gt;"&amp;K212)+1,""))</f>
        <v/>
      </c>
      <c r="O212" s="94" t="n">
        <v>59.13</v>
      </c>
      <c r="P212" s="94" t="n">
        <v>54.21</v>
      </c>
      <c r="Q212" s="94" t="n">
        <v>38.32</v>
      </c>
      <c r="R212" s="94" t="n">
        <v>62.5</v>
      </c>
      <c r="S212" s="94" t="n">
        <v>55</v>
      </c>
      <c r="T212" s="99">
        <f>IF(AND(O212&gt;0,O212&lt;36),1,IF(AND(O212&gt;=36,O212&lt;51),2,IF(AND(O212&gt;=51,O212&lt;71),3,IF(AND(O212&gt;=71,O212&lt;=100),4,))))</f>
        <v/>
      </c>
      <c r="U212" s="99">
        <f>IF(AND(P212&gt;0,P212&lt;41),1,IF(AND(P212&gt;=41,P212&lt;56),2,IF(AND(P212&gt;=56,P212&lt;71),3,IF(AND(P212&gt;=71,P212&lt;=100),4,))))</f>
        <v/>
      </c>
      <c r="V212" s="99">
        <f>IF(AND(Q212&gt;0,Q212&lt;41),1,IF(AND(Q212&gt;=41,Q212&lt;56),2,IF(AND(Q212&gt;=56,Q212&lt;71),3,IF(AND(Q212&gt;=71,Q212&lt;=100),4,))))</f>
        <v/>
      </c>
      <c r="W212" s="99">
        <f>IF(AND(R212&gt;0,R212&lt;36),1,IF(AND(R212&gt;=36,R212&lt;51),2,IF(AND(R212&gt;=51,R212&lt;66),3,IF(AND(R212&gt;=66,R212&lt;=100),4,))))</f>
        <v/>
      </c>
      <c r="X212" s="100">
        <f>IF(AND(S212&gt;0,S212&lt;37),1,IF(AND(S212&gt;=37,S212&lt;58),2,IF(AND(S212&gt;=58,S212&lt;71),3,IF(AND(S212&gt;=71,S212&lt;=100),4,))))</f>
        <v/>
      </c>
      <c r="Y212" s="101">
        <f>IF(SUM(AC212:AG212)=0, "", ROUND(((AC212*3+AD212*3+AE212*3+AF212*3+AG212*1)/13)*5,0))</f>
        <v/>
      </c>
      <c r="Z212" s="99">
        <f>IF(OR($C212="",Y212=""),"",COUNTIFS($C$4:$C$1500,$C212,Y$4:Y$1500,"&gt;"&amp;Y212)+1)</f>
        <v/>
      </c>
      <c r="AA212" s="99">
        <f>IF(OR($C212="",Y212=""),"",IF(AND($C212&gt;=1001,$C212&lt;=1005),COUNTIFS($C$4:$C$1500,"&gt;=1001",$C$4:$C$1500,"&lt;=1005",Y$4:Y$1500,"&gt;"&amp;Y212)+1,IF(AND($C212&gt;=1101,$C212&lt;=1105),COUNTIFS($C$4:$C$1500,"&gt;=1101",$C$4:$C$1500,"&lt;=1105",Y$4:Y$1500,"&gt;"&amp;Y212)+1,IF(AND($C212&gt;=901,$C212&lt;=905),COUNTIFS($C$4:$C$1500,"&gt;=901",$C$4:$C$1500,"&lt;=905",Y$4:Y$1500,"&gt;"&amp;Y212)+1,IF(AND($C212&gt;=801,$C212&lt;=805),COUNTIFS($C$4:$C$1500,"&gt;=801",$C$4:$C$1500,"&lt;=805",Y$4:Y$1500,"&gt;"&amp;Y212)+1,IF(AND($C212&gt;=701,$C212&lt;=705),COUNTIFS($C$4:$C$1500,"&gt;=701",$C$4:$C$1500,"&lt;=705",Y$4:Y$1500,"&gt;"&amp;Y212)+1,IF(AND($C212&gt;=601,$C212&lt;=606),COUNTIFS($C$4:$C$1500,"&gt;=601",$C$4:$C$1500,"&lt;=606",Y$4:Y$1500,"&gt;"&amp;Y212)+1,"")))))))</f>
        <v/>
      </c>
      <c r="AB212" s="99">
        <f>IF(OR($C212="",Y212=""),"",IF(OR(AND($C212&gt;=1001,$C212&lt;=1005),AND($C212&gt;=1101,$C212&lt;=1105)),COUNTIFS($C$4:$C$1500,"&gt;=1001",$C$4:$C$1500,"&lt;=1005",Y$4:Y$1500,"&gt;"&amp;Y212)+COUNTIFS($C$4:$C$1500,"&gt;=1101",$C$4:$C$1500,"&lt;=1105",Y$4:Y$1500,"&gt;"&amp;Y212)+1,""))</f>
        <v/>
      </c>
      <c r="AC212" s="94" t="n">
        <v>49.25</v>
      </c>
      <c r="AD212" s="94" t="n">
        <v>71.40000000000001</v>
      </c>
      <c r="AE212" s="94" t="n">
        <v>62.38</v>
      </c>
      <c r="AF212" s="94" t="n">
        <v>64.17</v>
      </c>
      <c r="AG212" s="94" t="n">
        <v>77.92</v>
      </c>
      <c r="AH212" s="99">
        <f>IF(AND(AC212&gt;0,AC212&lt;36),1,IF(AND(AC212&gt;=36,AC212&lt;51),2,IF(AND(AC212&gt;=51,AC212&lt;71),3,IF(AND(AC212&gt;=71,AC212&lt;=100),4,))))</f>
        <v/>
      </c>
      <c r="AI212" s="99">
        <f>IF(AND(AD212&gt;0,AD212&lt;41),1,IF(AND(AD212&gt;=41,AD212&lt;56),2,IF(AND(AD212&gt;=56,AD212&lt;71),3,IF(AND(AD212&gt;=71,AD212&lt;=100),4,))))</f>
        <v/>
      </c>
      <c r="AJ212" s="99">
        <f>IF(AND(AE212&gt;0,AE212&lt;41),1,IF(AND(AE212&gt;=41,AE212&lt;56),2,IF(AND(AE212&gt;=56,AE212&lt;71),3,IF(AND(AE212&gt;=71,AE212&lt;=100),4,))))</f>
        <v/>
      </c>
      <c r="AK212" s="99">
        <f>IF(AND(AF212&gt;0,AF212&lt;36),1,IF(AND(AF212&gt;=36,AF212&lt;51),2,IF(AND(AF212&gt;=51,AF212&lt;66),3,IF(AND(AF212&gt;=66,AF212&lt;=100),4,))))</f>
        <v/>
      </c>
      <c r="AL212" s="100">
        <f>IF(AND(AG212&gt;0,AG212&lt;37),1,IF(AND(AG212&gt;=37,AG212&lt;58),2,IF(AND(AG212&gt;=58,AG212&lt;71),3,IF(AND(AG212&gt;=71,AG212&lt;=100),4,))))</f>
        <v/>
      </c>
      <c r="AM212" s="101">
        <f>IF((Y212&lt;&gt;"")*(K212&lt;&gt;""),Y212-K212,"")</f>
        <v/>
      </c>
      <c r="AN212" s="99">
        <f>IF((Z212&lt;&gt;"")*(L212&lt;&gt;""),Z212-L212,"")</f>
        <v/>
      </c>
      <c r="AO212" s="99">
        <f>IF((AA212&lt;&gt;"")*(M212&lt;&gt;""),AA212-M212,"")</f>
        <v/>
      </c>
      <c r="AP212" s="99">
        <f>IF((AB212&lt;&gt;"")*(N212&lt;&gt;""),AB212-N212,"")</f>
        <v/>
      </c>
      <c r="AQ212" s="94">
        <f>IF((AC212&lt;&gt;"")*(O212&lt;&gt;""),AC212-O212,"")</f>
        <v/>
      </c>
      <c r="AR212" s="94">
        <f>IF((AD212&lt;&gt;"")*(P212&lt;&gt;""),AD212-P212,"")</f>
        <v/>
      </c>
      <c r="AS212" s="94">
        <f>IF((AE212&lt;&gt;"")*(Q212&lt;&gt;""),AE212-Q212,"")</f>
        <v/>
      </c>
      <c r="AT212" s="94">
        <f>IF((AF212&lt;&gt;"")*(R212&lt;&gt;""),AF212-R212,"")</f>
        <v/>
      </c>
      <c r="AU212" s="94">
        <f>IF((AG212&lt;&gt;"")*(S212&lt;&gt;""),AG212-S212,"")</f>
        <v/>
      </c>
      <c r="AV212" s="99">
        <f>IF((AH212&lt;&gt;"")*(T212&lt;&gt;""),AH212-T212,"")</f>
        <v/>
      </c>
      <c r="AW212" s="99">
        <f>IF((AI212&lt;&gt;"")*(U212&lt;&gt;""),AI212-U212,"")</f>
        <v/>
      </c>
      <c r="AX212" s="99">
        <f>IF((AJ212&lt;&gt;"")*(V212&lt;&gt;""),AJ212-V212,"")</f>
        <v/>
      </c>
      <c r="AY212" s="99">
        <f>IF((AK212&lt;&gt;"")*(W212&lt;&gt;""),AK212-W212,"")</f>
        <v/>
      </c>
      <c r="AZ212" s="102">
        <f>IF((AL212&lt;&gt;"")*(X212&lt;&gt;""),AL212-X212,"")</f>
        <v/>
      </c>
      <c r="BA212" s="50">
        <f>IFERROR(__xludf.dummyfunction("AI(""Actúa como un tutor académico y dirígete personalmente al estudiante "" &amp; I212 &amp; "" "" &amp; J212 &amp; "" "" &amp; G212 &amp; "" "" &amp; H212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AM212 &amp; ""'. Diferencias por área: Matemáticas ("" &amp; AQ212 &amp; ""), Ciencias Natura"&amp;"les ("" &amp; AR212 &amp; ""), Sociales ("" &amp; AS212 &amp; ""), Lectura Crítica ("" &amp; AT212 &amp; "") e Inglés ("" &amp; AU212 &amp; ""). Variación en posición: grupo ("" &amp; AN212 &amp; ""), grado ("" &amp; AO212 &amp; "") y media ("" &amp; AP212 &amp; ""). Puntajes Primer Simulacro: Global "" &amp; K212 &amp; "", Mat "" &amp; "&amp;"O4 &amp; "", Cien "" &amp; P212 &amp; "", Soc "" &amp; Q212 &amp; "", Lec "" &amp; R212 &amp; "", Ing "" &amp; S212 &amp; "". Puntajes Segundo Simulacro: Global "" &amp; Y212 &amp; "", Mat "" &amp; AC212 &amp; "", Cien "" &amp; AD212 &amp; "", Soc "" &amp; AE212 &amp; "", Lec "" &amp; AF212 &amp; "", Ing "" &amp; AG212 &amp; "". Escribe un mensaje motivador"&amp;" y breve (máximo 4 líneas)."")
"),"=AI(""Actúa como un tutor académico y dirígete personalmente al estudiante "" &amp; I212 &amp; "" "" &amp; J212 &amp; "" "" &amp; G212 &amp; "" "" &amp; H212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AM212 &amp; ""'. Diferencias por área: Matemáticas ("" &amp; AQ212 &amp; ""), Ciencias Natur"&amp;"ales ("" &amp; AR212 &amp; ""), Sociales ("" &amp; AS212 &amp; ""), Lectura Crítica ("" &amp; AT212 &amp; "") e Inglés ("" &amp; AU212 &amp; ""). Variación en posición: grupo ("" &amp; AN212 &amp; ""), grado ("" &amp; AO212 &amp; "") y media ("" &amp; AP212 &amp; ""). Puntajes Primer Simulacro: Global "" &amp; K212 &amp; "", Mat "" &amp;"&amp;" O212 &amp; "", Cien "" &amp; P212 &amp; "", Soc "" &amp; Q212 &amp; "", Lec "" &amp; R212 &amp; "", Ing "" &amp; S212 &amp; "". Puntajes Segundo Simulacro: Global "" &amp; Y212 &amp; "", Mat "" &amp; AC212 &amp; "", Cien "" &amp; AD212 &amp; "", Soc "" &amp; AE212 &amp; "", Lec "" &amp; AF212 &amp; "", Ing "" &amp; AG212 &amp; "". Escribe un mensaje motivado"&amp;"r y breve (máximo 4 líneas)."")
")</f>
        <v/>
      </c>
    </row>
    <row r="213" ht="15.75" customHeight="1" s="42">
      <c r="A213" s="93" t="n"/>
      <c r="B213" s="94" t="inlineStr">
        <is>
          <t>Bachillerato</t>
        </is>
      </c>
      <c r="C213" s="94" t="n">
        <v>701</v>
      </c>
      <c r="D213" s="94" t="n"/>
      <c r="E213" s="95" t="n"/>
      <c r="F213" s="96">
        <f>TRIM(G213&amp;" "&amp;H213&amp;" "&amp;I213&amp;" "&amp;J213)</f>
        <v/>
      </c>
      <c r="G213" s="94" t="inlineStr">
        <is>
          <t>Loaiza</t>
        </is>
      </c>
      <c r="H213" s="94" t="inlineStr">
        <is>
          <t>Alcaraz</t>
        </is>
      </c>
      <c r="I213" s="94" t="inlineStr">
        <is>
          <t>Tomas</t>
        </is>
      </c>
      <c r="J213" s="97" t="n"/>
      <c r="K213" s="98">
        <f>IF(SUM(O213:S213)=0, "", ROUND(((O213*3+P213*3+Q213*3+R213*3+S213*1)/13)*5,0))</f>
        <v/>
      </c>
      <c r="L213" s="99">
        <f>IF(OR($C213="",K213=""),"",COUNTIFS($C$4:$C$1500,$C213,K$4:K$1500,"&gt;"&amp;K213)+1)</f>
        <v/>
      </c>
      <c r="M213" s="99">
        <f>IF(OR($C213="",K213=""),"",IF(AND($C213&gt;=1001,$C213&lt;=1005),COUNTIFS($C$4:$C$1500,"&gt;=1001",$C$4:$C$1500,"&lt;=1005",K$4:K$1500,"&gt;"&amp;K213)+1,IF(AND($C213&gt;=1101,$C213&lt;=1105),COUNTIFS($C$4:$C$1500,"&gt;=1101",$C$4:$C$1500,"&lt;=1105",K$4:K$1500,"&gt;"&amp;K213)+1,IF(AND($C213&gt;=901,$C213&lt;=905),COUNTIFS($C$4:$C$1500,"&gt;=901",$C$4:$C$1500,"&lt;=905",K$4:K$1500,"&gt;"&amp;K213)+1,IF(AND($C213&gt;=801,$C213&lt;=805),COUNTIFS($C$4:$C$1500,"&gt;=801",$C$4:$C$1500,"&lt;=805",K$4:K$1500,"&gt;"&amp;K213)+1,IF(AND($C213&gt;=701,$C213&lt;=705),COUNTIFS($C$4:$C$1500,"&gt;=701",$C$4:$C$1500,"&lt;=705",K$4:K$1500,"&gt;"&amp;K213)+1,IF(AND($C213&gt;=601,$C213&lt;=606),COUNTIFS($C$4:$C$1500,"&gt;=601",$C$4:$C$1500,"&lt;=606",K$4:K$1500,"&gt;"&amp;K213)+1,"")))))))</f>
        <v/>
      </c>
      <c r="N213" s="99">
        <f>IF(OR($C213="",K213=""),"",IF(OR(AND($C213&gt;=1001,$C213&lt;=1005),AND($C213&gt;=1101,$C213&lt;=1105)),COUNTIFS($C$4:$C$1500,"&gt;=1001",$C$4:$C$1500,"&lt;=1005",K$4:K$1500,"&gt;"&amp;K213)+COUNTIFS($C$4:$C$1500,"&gt;=1101",$C$4:$C$1500,"&lt;=1105",K$4:K$1500,"&gt;"&amp;K213)+1,""))</f>
        <v/>
      </c>
      <c r="O213" s="94" t="n">
        <v>65.88</v>
      </c>
      <c r="P213" s="94" t="n">
        <v>45.2</v>
      </c>
      <c r="Q213" s="94" t="n">
        <v>62.52</v>
      </c>
      <c r="R213" s="94" t="n">
        <v>62.5</v>
      </c>
      <c r="S213" s="94" t="n">
        <v>50.42</v>
      </c>
      <c r="T213" s="99">
        <f>IF(AND(O213&gt;0,O213&lt;36),1,IF(AND(O213&gt;=36,O213&lt;51),2,IF(AND(O213&gt;=51,O213&lt;71),3,IF(AND(O213&gt;=71,O213&lt;=100),4,))))</f>
        <v/>
      </c>
      <c r="U213" s="99">
        <f>IF(AND(P213&gt;0,P213&lt;41),1,IF(AND(P213&gt;=41,P213&lt;56),2,IF(AND(P213&gt;=56,P213&lt;71),3,IF(AND(P213&gt;=71,P213&lt;=100),4,))))</f>
        <v/>
      </c>
      <c r="V213" s="99">
        <f>IF(AND(Q213&gt;0,Q213&lt;41),1,IF(AND(Q213&gt;=41,Q213&lt;56),2,IF(AND(Q213&gt;=56,Q213&lt;71),3,IF(AND(Q213&gt;=71,Q213&lt;=100),4,))))</f>
        <v/>
      </c>
      <c r="W213" s="99">
        <f>IF(AND(R213&gt;0,R213&lt;36),1,IF(AND(R213&gt;=36,R213&lt;51),2,IF(AND(R213&gt;=51,R213&lt;66),3,IF(AND(R213&gt;=66,R213&lt;=100),4,))))</f>
        <v/>
      </c>
      <c r="X213" s="100">
        <f>IF(AND(S213&gt;0,S213&lt;37),1,IF(AND(S213&gt;=37,S213&lt;58),2,IF(AND(S213&gt;=58,S213&lt;71),3,IF(AND(S213&gt;=71,S213&lt;=100),4,))))</f>
        <v/>
      </c>
      <c r="Y213" s="101">
        <f>IF(SUM(AC213:AG213)=0, "", ROUND(((AC213*3+AD213*3+AE213*3+AF213*3+AG213*1)/13)*5,0))</f>
        <v/>
      </c>
      <c r="Z213" s="99">
        <f>IF(OR($C213="",Y213=""),"",COUNTIFS($C$4:$C$1500,$C213,Y$4:Y$1500,"&gt;"&amp;Y213)+1)</f>
        <v/>
      </c>
      <c r="AA213" s="99">
        <f>IF(OR($C213="",Y213=""),"",IF(AND($C213&gt;=1001,$C213&lt;=1005),COUNTIFS($C$4:$C$1500,"&gt;=1001",$C$4:$C$1500,"&lt;=1005",Y$4:Y$1500,"&gt;"&amp;Y213)+1,IF(AND($C213&gt;=1101,$C213&lt;=1105),COUNTIFS($C$4:$C$1500,"&gt;=1101",$C$4:$C$1500,"&lt;=1105",Y$4:Y$1500,"&gt;"&amp;Y213)+1,IF(AND($C213&gt;=901,$C213&lt;=905),COUNTIFS($C$4:$C$1500,"&gt;=901",$C$4:$C$1500,"&lt;=905",Y$4:Y$1500,"&gt;"&amp;Y213)+1,IF(AND($C213&gt;=801,$C213&lt;=805),COUNTIFS($C$4:$C$1500,"&gt;=801",$C$4:$C$1500,"&lt;=805",Y$4:Y$1500,"&gt;"&amp;Y213)+1,IF(AND($C213&gt;=701,$C213&lt;=705),COUNTIFS($C$4:$C$1500,"&gt;=701",$C$4:$C$1500,"&lt;=705",Y$4:Y$1500,"&gt;"&amp;Y213)+1,IF(AND($C213&gt;=601,$C213&lt;=606),COUNTIFS($C$4:$C$1500,"&gt;=601",$C$4:$C$1500,"&lt;=606",Y$4:Y$1500,"&gt;"&amp;Y213)+1,"")))))))</f>
        <v/>
      </c>
      <c r="AB213" s="99">
        <f>IF(OR($C213="",Y213=""),"",IF(OR(AND($C213&gt;=1001,$C213&lt;=1005),AND($C213&gt;=1101,$C213&lt;=1105)),COUNTIFS($C$4:$C$1500,"&gt;=1001",$C$4:$C$1500,"&lt;=1005",Y$4:Y$1500,"&gt;"&amp;Y213)+COUNTIFS($C$4:$C$1500,"&gt;=1101",$C$4:$C$1500,"&lt;=1105",Y$4:Y$1500,"&gt;"&amp;Y213)+1,""))</f>
        <v/>
      </c>
      <c r="AC213" s="94" t="n">
        <v>72.5</v>
      </c>
      <c r="AD213" s="94" t="n">
        <v>50.65</v>
      </c>
      <c r="AE213" s="94" t="n">
        <v>70.88</v>
      </c>
      <c r="AF213" s="94" t="n">
        <v>47.92</v>
      </c>
      <c r="AG213" s="94" t="n">
        <v>50</v>
      </c>
      <c r="AH213" s="99">
        <f>IF(AND(AC213&gt;0,AC213&lt;36),1,IF(AND(AC213&gt;=36,AC213&lt;51),2,IF(AND(AC213&gt;=51,AC213&lt;71),3,IF(AND(AC213&gt;=71,AC213&lt;=100),4,))))</f>
        <v/>
      </c>
      <c r="AI213" s="99">
        <f>IF(AND(AD213&gt;0,AD213&lt;41),1,IF(AND(AD213&gt;=41,AD213&lt;56),2,IF(AND(AD213&gt;=56,AD213&lt;71),3,IF(AND(AD213&gt;=71,AD213&lt;=100),4,))))</f>
        <v/>
      </c>
      <c r="AJ213" s="99">
        <f>IF(AND(AE213&gt;0,AE213&lt;41),1,IF(AND(AE213&gt;=41,AE213&lt;56),2,IF(AND(AE213&gt;=56,AE213&lt;71),3,IF(AND(AE213&gt;=71,AE213&lt;=100),4,))))</f>
        <v/>
      </c>
      <c r="AK213" s="99">
        <f>IF(AND(AF213&gt;0,AF213&lt;36),1,IF(AND(AF213&gt;=36,AF213&lt;51),2,IF(AND(AF213&gt;=51,AF213&lt;66),3,IF(AND(AF213&gt;=66,AF213&lt;=100),4,))))</f>
        <v/>
      </c>
      <c r="AL213" s="100">
        <f>IF(AND(AG213&gt;0,AG213&lt;37),1,IF(AND(AG213&gt;=37,AG213&lt;58),2,IF(AND(AG213&gt;=58,AG213&lt;71),3,IF(AND(AG213&gt;=71,AG213&lt;=100),4,))))</f>
        <v/>
      </c>
      <c r="AM213" s="101">
        <f>IF((Y213&lt;&gt;"")*(K213&lt;&gt;""),Y213-K213,"")</f>
        <v/>
      </c>
      <c r="AN213" s="99">
        <f>IF((Z213&lt;&gt;"")*(L213&lt;&gt;""),Z213-L213,"")</f>
        <v/>
      </c>
      <c r="AO213" s="99">
        <f>IF((AA213&lt;&gt;"")*(M213&lt;&gt;""),AA213-M213,"")</f>
        <v/>
      </c>
      <c r="AP213" s="99">
        <f>IF((AB213&lt;&gt;"")*(N213&lt;&gt;""),AB213-N213,"")</f>
        <v/>
      </c>
      <c r="AQ213" s="94">
        <f>IF((AC213&lt;&gt;"")*(O213&lt;&gt;""),AC213-O213,"")</f>
        <v/>
      </c>
      <c r="AR213" s="94">
        <f>IF((AD213&lt;&gt;"")*(P213&lt;&gt;""),AD213-P213,"")</f>
        <v/>
      </c>
      <c r="AS213" s="94">
        <f>IF((AE213&lt;&gt;"")*(Q213&lt;&gt;""),AE213-Q213,"")</f>
        <v/>
      </c>
      <c r="AT213" s="94">
        <f>IF((AF213&lt;&gt;"")*(R213&lt;&gt;""),AF213-R213,"")</f>
        <v/>
      </c>
      <c r="AU213" s="94">
        <f>IF((AG213&lt;&gt;"")*(S213&lt;&gt;""),AG213-S213,"")</f>
        <v/>
      </c>
      <c r="AV213" s="99">
        <f>IF((AH213&lt;&gt;"")*(T213&lt;&gt;""),AH213-T213,"")</f>
        <v/>
      </c>
      <c r="AW213" s="99">
        <f>IF((AI213&lt;&gt;"")*(U213&lt;&gt;""),AI213-U213,"")</f>
        <v/>
      </c>
      <c r="AX213" s="99">
        <f>IF((AJ213&lt;&gt;"")*(V213&lt;&gt;""),AJ213-V213,"")</f>
        <v/>
      </c>
      <c r="AY213" s="99">
        <f>IF((AK213&lt;&gt;"")*(W213&lt;&gt;""),AK213-W213,"")</f>
        <v/>
      </c>
      <c r="AZ213" s="102">
        <f>IF((AL213&lt;&gt;"")*(X213&lt;&gt;""),AL213-X213,"")</f>
        <v/>
      </c>
      <c r="BA213" s="50">
        <f>IFERROR(__xludf.dummyfunction("AI(""Actúa como un tutor académico y dirígete personalmente al estudiante "" &amp; I213 &amp; "" "" &amp; J213 &amp; "" "" &amp; G213 &amp; "" "" &amp; H213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AM213 &amp; ""'. Diferencias por área: Matemáticas ("" &amp; AQ213 &amp; ""), Ciencias Natura"&amp;"les ("" &amp; AR213 &amp; ""), Sociales ("" &amp; AS213 &amp; ""), Lectura Crítica ("" &amp; AT213 &amp; "") e Inglés ("" &amp; AU213 &amp; ""). Variación en posición: grupo ("" &amp; AN213 &amp; ""), grado ("" &amp; AO213 &amp; "") y media ("" &amp; AP213 &amp; ""). Puntajes Primer Simulacro: Global "" &amp; K213 &amp; "", Mat "" &amp; "&amp;"O4 &amp; "", Cien "" &amp; P213 &amp; "", Soc "" &amp; Q213 &amp; "", Lec "" &amp; R213 &amp; "", Ing "" &amp; S213 &amp; "". Puntajes Segundo Simulacro: Global "" &amp; Y213 &amp; "", Mat "" &amp; AC213 &amp; "", Cien "" &amp; AD213 &amp; "", Soc "" &amp; AE213 &amp; "", Lec "" &amp; AF213 &amp; "", Ing "" &amp; AG213 &amp; "". Escribe un mensaje motivador"&amp;" y breve (máximo 4 líneas)."")
"),"=AI(""Actúa como un tutor académico y dirígete personalmente al estudiante "" &amp; I213 &amp; "" "" &amp; J213 &amp; "" "" &amp; G213 &amp; "" "" &amp; H213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AM213 &amp; ""'. Diferencias por área: Matemáticas ("" &amp; AQ213 &amp; ""), Ciencias Natur"&amp;"ales ("" &amp; AR213 &amp; ""), Sociales ("" &amp; AS213 &amp; ""), Lectura Crítica ("" &amp; AT213 &amp; "") e Inglés ("" &amp; AU213 &amp; ""). Variación en posición: grupo ("" &amp; AN213 &amp; ""), grado ("" &amp; AO213 &amp; "") y media ("" &amp; AP213 &amp; ""). Puntajes Primer Simulacro: Global "" &amp; K213 &amp; "", Mat "" &amp;"&amp;" O213 &amp; "", Cien "" &amp; P213 &amp; "", Soc "" &amp; Q213 &amp; "", Lec "" &amp; R213 &amp; "", Ing "" &amp; S213 &amp; "". Puntajes Segundo Simulacro: Global "" &amp; Y213 &amp; "", Mat "" &amp; AC213 &amp; "", Cien "" &amp; AD213 &amp; "", Soc "" &amp; AE213 &amp; "", Lec "" &amp; AF213 &amp; "", Ing "" &amp; AG213 &amp; "". Escribe un mensaje motivado"&amp;"r y breve (máximo 4 líneas)."")
")</f>
        <v/>
      </c>
    </row>
    <row r="214" ht="15.75" customHeight="1" s="42">
      <c r="A214" s="93" t="n"/>
      <c r="B214" s="94" t="inlineStr">
        <is>
          <t>Bachillerato</t>
        </is>
      </c>
      <c r="C214" s="94" t="n">
        <v>701</v>
      </c>
      <c r="D214" s="94" t="n"/>
      <c r="E214" s="95" t="n"/>
      <c r="F214" s="96">
        <f>TRIM(G214&amp;" "&amp;H214&amp;" "&amp;I214&amp;" "&amp;J214)</f>
        <v/>
      </c>
      <c r="G214" s="94" t="inlineStr">
        <is>
          <t>Martinez</t>
        </is>
      </c>
      <c r="H214" s="94" t="inlineStr">
        <is>
          <t>Ramos</t>
        </is>
      </c>
      <c r="I214" s="94" t="inlineStr">
        <is>
          <t>Amaury</t>
        </is>
      </c>
      <c r="J214" s="97" t="inlineStr">
        <is>
          <t>Santiago</t>
        </is>
      </c>
      <c r="K214" s="98">
        <f>IF(SUM(O214:S214)=0, "", ROUND(((O214*3+P214*3+Q214*3+R214*3+S214*1)/13)*5,0))</f>
        <v/>
      </c>
      <c r="L214" s="99">
        <f>IF(OR($C214="",K214=""),"",COUNTIFS($C$4:$C$1500,$C214,K$4:K$1500,"&gt;"&amp;K214)+1)</f>
        <v/>
      </c>
      <c r="M214" s="99">
        <f>IF(OR($C214="",K214=""),"",IF(AND($C214&gt;=1001,$C214&lt;=1005),COUNTIFS($C$4:$C$1500,"&gt;=1001",$C$4:$C$1500,"&lt;=1005",K$4:K$1500,"&gt;"&amp;K214)+1,IF(AND($C214&gt;=1101,$C214&lt;=1105),COUNTIFS($C$4:$C$1500,"&gt;=1101",$C$4:$C$1500,"&lt;=1105",K$4:K$1500,"&gt;"&amp;K214)+1,IF(AND($C214&gt;=901,$C214&lt;=905),COUNTIFS($C$4:$C$1500,"&gt;=901",$C$4:$C$1500,"&lt;=905",K$4:K$1500,"&gt;"&amp;K214)+1,IF(AND($C214&gt;=801,$C214&lt;=805),COUNTIFS($C$4:$C$1500,"&gt;=801",$C$4:$C$1500,"&lt;=805",K$4:K$1500,"&gt;"&amp;K214)+1,IF(AND($C214&gt;=701,$C214&lt;=705),COUNTIFS($C$4:$C$1500,"&gt;=701",$C$4:$C$1500,"&lt;=705",K$4:K$1500,"&gt;"&amp;K214)+1,IF(AND($C214&gt;=601,$C214&lt;=606),COUNTIFS($C$4:$C$1500,"&gt;=601",$C$4:$C$1500,"&lt;=606",K$4:K$1500,"&gt;"&amp;K214)+1,"")))))))</f>
        <v/>
      </c>
      <c r="N214" s="99">
        <f>IF(OR($C214="",K214=""),"",IF(OR(AND($C214&gt;=1001,$C214&lt;=1005),AND($C214&gt;=1101,$C214&lt;=1105)),COUNTIFS($C$4:$C$1500,"&gt;=1001",$C$4:$C$1500,"&lt;=1005",K$4:K$1500,"&gt;"&amp;K214)+COUNTIFS($C$4:$C$1500,"&gt;=1101",$C$4:$C$1500,"&lt;=1105",K$4:K$1500,"&gt;"&amp;K214)+1,""))</f>
        <v/>
      </c>
      <c r="O214" s="94" t="n">
        <v>38</v>
      </c>
      <c r="P214" s="94" t="n">
        <v>72.40000000000001</v>
      </c>
      <c r="Q214" s="94" t="n">
        <v>57.48</v>
      </c>
      <c r="R214" s="94" t="n">
        <v>66.67</v>
      </c>
      <c r="S214" s="94" t="n">
        <v>55</v>
      </c>
      <c r="T214" s="99">
        <f>IF(AND(O214&gt;0,O214&lt;36),1,IF(AND(O214&gt;=36,O214&lt;51),2,IF(AND(O214&gt;=51,O214&lt;71),3,IF(AND(O214&gt;=71,O214&lt;=100),4,))))</f>
        <v/>
      </c>
      <c r="U214" s="99">
        <f>IF(AND(P214&gt;0,P214&lt;41),1,IF(AND(P214&gt;=41,P214&lt;56),2,IF(AND(P214&gt;=56,P214&lt;71),3,IF(AND(P214&gt;=71,P214&lt;=100),4,))))</f>
        <v/>
      </c>
      <c r="V214" s="99">
        <f>IF(AND(Q214&gt;0,Q214&lt;41),1,IF(AND(Q214&gt;=41,Q214&lt;56),2,IF(AND(Q214&gt;=56,Q214&lt;71),3,IF(AND(Q214&gt;=71,Q214&lt;=100),4,))))</f>
        <v/>
      </c>
      <c r="W214" s="99">
        <f>IF(AND(R214&gt;0,R214&lt;36),1,IF(AND(R214&gt;=36,R214&lt;51),2,IF(AND(R214&gt;=51,R214&lt;66),3,IF(AND(R214&gt;=66,R214&lt;=100),4,))))</f>
        <v/>
      </c>
      <c r="X214" s="100">
        <f>IF(AND(S214&gt;0,S214&lt;37),1,IF(AND(S214&gt;=37,S214&lt;58),2,IF(AND(S214&gt;=58,S214&lt;71),3,IF(AND(S214&gt;=71,S214&lt;=100),4,))))</f>
        <v/>
      </c>
      <c r="Y214" s="101">
        <f>IF(SUM(AC214:AG214)=0, "", ROUND(((AC214*3+AD214*3+AE214*3+AF214*3+AG214*1)/13)*5,0))</f>
        <v/>
      </c>
      <c r="Z214" s="99">
        <f>IF(OR($C214="",Y214=""),"",COUNTIFS($C$4:$C$1500,$C214,Y$4:Y$1500,"&gt;"&amp;Y214)+1)</f>
        <v/>
      </c>
      <c r="AA214" s="99">
        <f>IF(OR($C214="",Y214=""),"",IF(AND($C214&gt;=1001,$C214&lt;=1005),COUNTIFS($C$4:$C$1500,"&gt;=1001",$C$4:$C$1500,"&lt;=1005",Y$4:Y$1500,"&gt;"&amp;Y214)+1,IF(AND($C214&gt;=1101,$C214&lt;=1105),COUNTIFS($C$4:$C$1500,"&gt;=1101",$C$4:$C$1500,"&lt;=1105",Y$4:Y$1500,"&gt;"&amp;Y214)+1,IF(AND($C214&gt;=901,$C214&lt;=905),COUNTIFS($C$4:$C$1500,"&gt;=901",$C$4:$C$1500,"&lt;=905",Y$4:Y$1500,"&gt;"&amp;Y214)+1,IF(AND($C214&gt;=801,$C214&lt;=805),COUNTIFS($C$4:$C$1500,"&gt;=801",$C$4:$C$1500,"&lt;=805",Y$4:Y$1500,"&gt;"&amp;Y214)+1,IF(AND($C214&gt;=701,$C214&lt;=705),COUNTIFS($C$4:$C$1500,"&gt;=701",$C$4:$C$1500,"&lt;=705",Y$4:Y$1500,"&gt;"&amp;Y214)+1,IF(AND($C214&gt;=601,$C214&lt;=606),COUNTIFS($C$4:$C$1500,"&gt;=601",$C$4:$C$1500,"&lt;=606",Y$4:Y$1500,"&gt;"&amp;Y214)+1,"")))))))</f>
        <v/>
      </c>
      <c r="AB214" s="99">
        <f>IF(OR($C214="",Y214=""),"",IF(OR(AND($C214&gt;=1001,$C214&lt;=1005),AND($C214&gt;=1101,$C214&lt;=1105)),COUNTIFS($C$4:$C$1500,"&gt;=1001",$C$4:$C$1500,"&lt;=1005",Y$4:Y$1500,"&gt;"&amp;Y214)+COUNTIFS($C$4:$C$1500,"&gt;=1101",$C$4:$C$1500,"&lt;=1105",Y$4:Y$1500,"&gt;"&amp;Y214)+1,""))</f>
        <v/>
      </c>
      <c r="AC214" s="94" t="n">
        <v>46.25</v>
      </c>
      <c r="AD214" s="94" t="n">
        <v>82.38</v>
      </c>
      <c r="AE214" s="94" t="n">
        <v>81.5</v>
      </c>
      <c r="AF214" s="94" t="n">
        <v>57.5</v>
      </c>
      <c r="AG214" s="94" t="n">
        <v>45.83</v>
      </c>
      <c r="AH214" s="99">
        <f>IF(AND(AC214&gt;0,AC214&lt;36),1,IF(AND(AC214&gt;=36,AC214&lt;51),2,IF(AND(AC214&gt;=51,AC214&lt;71),3,IF(AND(AC214&gt;=71,AC214&lt;=100),4,))))</f>
        <v/>
      </c>
      <c r="AI214" s="99">
        <f>IF(AND(AD214&gt;0,AD214&lt;41),1,IF(AND(AD214&gt;=41,AD214&lt;56),2,IF(AND(AD214&gt;=56,AD214&lt;71),3,IF(AND(AD214&gt;=71,AD214&lt;=100),4,))))</f>
        <v/>
      </c>
      <c r="AJ214" s="99">
        <f>IF(AND(AE214&gt;0,AE214&lt;41),1,IF(AND(AE214&gt;=41,AE214&lt;56),2,IF(AND(AE214&gt;=56,AE214&lt;71),3,IF(AND(AE214&gt;=71,AE214&lt;=100),4,))))</f>
        <v/>
      </c>
      <c r="AK214" s="99">
        <f>IF(AND(AF214&gt;0,AF214&lt;36),1,IF(AND(AF214&gt;=36,AF214&lt;51),2,IF(AND(AF214&gt;=51,AF214&lt;66),3,IF(AND(AF214&gt;=66,AF214&lt;=100),4,))))</f>
        <v/>
      </c>
      <c r="AL214" s="100">
        <f>IF(AND(AG214&gt;0,AG214&lt;37),1,IF(AND(AG214&gt;=37,AG214&lt;58),2,IF(AND(AG214&gt;=58,AG214&lt;71),3,IF(AND(AG214&gt;=71,AG214&lt;=100),4,))))</f>
        <v/>
      </c>
      <c r="AM214" s="101">
        <f>IF((Y214&lt;&gt;"")*(K214&lt;&gt;""),Y214-K214,"")</f>
        <v/>
      </c>
      <c r="AN214" s="99">
        <f>IF((Z214&lt;&gt;"")*(L214&lt;&gt;""),Z214-L214,"")</f>
        <v/>
      </c>
      <c r="AO214" s="99">
        <f>IF((AA214&lt;&gt;"")*(M214&lt;&gt;""),AA214-M214,"")</f>
        <v/>
      </c>
      <c r="AP214" s="99">
        <f>IF((AB214&lt;&gt;"")*(N214&lt;&gt;""),AB214-N214,"")</f>
        <v/>
      </c>
      <c r="AQ214" s="94">
        <f>IF((AC214&lt;&gt;"")*(O214&lt;&gt;""),AC214-O214,"")</f>
        <v/>
      </c>
      <c r="AR214" s="94">
        <f>IF((AD214&lt;&gt;"")*(P214&lt;&gt;""),AD214-P214,"")</f>
        <v/>
      </c>
      <c r="AS214" s="94">
        <f>IF((AE214&lt;&gt;"")*(Q214&lt;&gt;""),AE214-Q214,"")</f>
        <v/>
      </c>
      <c r="AT214" s="94">
        <f>IF((AF214&lt;&gt;"")*(R214&lt;&gt;""),AF214-R214,"")</f>
        <v/>
      </c>
      <c r="AU214" s="94">
        <f>IF((AG214&lt;&gt;"")*(S214&lt;&gt;""),AG214-S214,"")</f>
        <v/>
      </c>
      <c r="AV214" s="99">
        <f>IF((AH214&lt;&gt;"")*(T214&lt;&gt;""),AH214-T214,"")</f>
        <v/>
      </c>
      <c r="AW214" s="99">
        <f>IF((AI214&lt;&gt;"")*(U214&lt;&gt;""),AI214-U214,"")</f>
        <v/>
      </c>
      <c r="AX214" s="99">
        <f>IF((AJ214&lt;&gt;"")*(V214&lt;&gt;""),AJ214-V214,"")</f>
        <v/>
      </c>
      <c r="AY214" s="99">
        <f>IF((AK214&lt;&gt;"")*(W214&lt;&gt;""),AK214-W214,"")</f>
        <v/>
      </c>
      <c r="AZ214" s="102">
        <f>IF((AL214&lt;&gt;"")*(X214&lt;&gt;""),AL214-X214,"")</f>
        <v/>
      </c>
      <c r="BA214" s="50">
        <f>IFERROR(__xludf.dummyfunction("AI(""Actúa como un tutor académico y dirígete personalmente al estudiante "" &amp; I214 &amp; "" "" &amp; J214 &amp; "" "" &amp; G214 &amp; "" "" &amp; H214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AM214 &amp; ""'. Diferencias por área: Matemáticas ("" &amp; AQ214 &amp; ""), Ciencias Natura"&amp;"les ("" &amp; AR214 &amp; ""), Sociales ("" &amp; AS214 &amp; ""), Lectura Crítica ("" &amp; AT214 &amp; "") e Inglés ("" &amp; AU214 &amp; ""). Variación en posición: grupo ("" &amp; AN214 &amp; ""), grado ("" &amp; AO214 &amp; "") y media ("" &amp; AP214 &amp; ""). Puntajes Primer Simulacro: Global "" &amp; K214 &amp; "", Mat "" &amp; "&amp;"O4 &amp; "", Cien "" &amp; P214 &amp; "", Soc "" &amp; Q214 &amp; "", Lec "" &amp; R214 &amp; "", Ing "" &amp; S214 &amp; "". Puntajes Segundo Simulacro: Global "" &amp; Y214 &amp; "", Mat "" &amp; AC214 &amp; "", Cien "" &amp; AD214 &amp; "", Soc "" &amp; AE214 &amp; "", Lec "" &amp; AF214 &amp; "", Ing "" &amp; AG214 &amp; "". Escribe un mensaje motivador"&amp;" y breve (máximo 4 líneas)."")
"),"=AI(""Actúa como un tutor académico y dirígete personalmente al estudiante "" &amp; I214 &amp; "" "" &amp; J214 &amp; "" "" &amp; G214 &amp; "" "" &amp; H214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AM214 &amp; ""'. Diferencias por área: Matemáticas ("" &amp; AQ214 &amp; ""), Ciencias Natur"&amp;"ales ("" &amp; AR214 &amp; ""), Sociales ("" &amp; AS214 &amp; ""), Lectura Crítica ("" &amp; AT214 &amp; "") e Inglés ("" &amp; AU214 &amp; ""). Variación en posición: grupo ("" &amp; AN214 &amp; ""), grado ("" &amp; AO214 &amp; "") y media ("" &amp; AP214 &amp; ""). Puntajes Primer Simulacro: Global "" &amp; K214 &amp; "", Mat "" &amp;"&amp;" O214 &amp; "", Cien "" &amp; P214 &amp; "", Soc "" &amp; Q214 &amp; "", Lec "" &amp; R214 &amp; "", Ing "" &amp; S214 &amp; "". Puntajes Segundo Simulacro: Global "" &amp; Y214 &amp; "", Mat "" &amp; AC214 &amp; "", Cien "" &amp; AD214 &amp; "", Soc "" &amp; AE214 &amp; "", Lec "" &amp; AF214 &amp; "", Ing "" &amp; AG214 &amp; "". Escribe un mensaje motivado"&amp;"r y breve (máximo 4 líneas)."")
")</f>
        <v/>
      </c>
    </row>
    <row r="215" ht="15.75" customHeight="1" s="42">
      <c r="A215" s="93" t="n"/>
      <c r="B215" s="94" t="inlineStr">
        <is>
          <t>Bachillerato</t>
        </is>
      </c>
      <c r="C215" s="94" t="n">
        <v>701</v>
      </c>
      <c r="D215" s="94" t="n"/>
      <c r="E215" s="95" t="n"/>
      <c r="F215" s="96">
        <f>TRIM(G215&amp;" "&amp;H215&amp;" "&amp;I215&amp;" "&amp;J215)</f>
        <v/>
      </c>
      <c r="G215" s="94" t="inlineStr">
        <is>
          <t>Martínez</t>
        </is>
      </c>
      <c r="H215" s="94" t="inlineStr">
        <is>
          <t>Betin</t>
        </is>
      </c>
      <c r="I215" s="94" t="inlineStr">
        <is>
          <t>Adrian</t>
        </is>
      </c>
      <c r="J215" s="97" t="inlineStr">
        <is>
          <t>David</t>
        </is>
      </c>
      <c r="K215" s="98">
        <f>IF(SUM(O215:S215)=0, "", ROUND(((O215*3+P215*3+Q215*3+R215*3+S215*1)/13)*5,0))</f>
        <v/>
      </c>
      <c r="L215" s="99">
        <f>IF(OR($C215="",K215=""),"",COUNTIFS($C$4:$C$1500,$C215,K$4:K$1500,"&gt;"&amp;K215)+1)</f>
        <v/>
      </c>
      <c r="M215" s="99">
        <f>IF(OR($C215="",K215=""),"",IF(AND($C215&gt;=1001,$C215&lt;=1005),COUNTIFS($C$4:$C$1500,"&gt;=1001",$C$4:$C$1500,"&lt;=1005",K$4:K$1500,"&gt;"&amp;K215)+1,IF(AND($C215&gt;=1101,$C215&lt;=1105),COUNTIFS($C$4:$C$1500,"&gt;=1101",$C$4:$C$1500,"&lt;=1105",K$4:K$1500,"&gt;"&amp;K215)+1,IF(AND($C215&gt;=901,$C215&lt;=905),COUNTIFS($C$4:$C$1500,"&gt;=901",$C$4:$C$1500,"&lt;=905",K$4:K$1500,"&gt;"&amp;K215)+1,IF(AND($C215&gt;=801,$C215&lt;=805),COUNTIFS($C$4:$C$1500,"&gt;=801",$C$4:$C$1500,"&lt;=805",K$4:K$1500,"&gt;"&amp;K215)+1,IF(AND($C215&gt;=701,$C215&lt;=705),COUNTIFS($C$4:$C$1500,"&gt;=701",$C$4:$C$1500,"&lt;=705",K$4:K$1500,"&gt;"&amp;K215)+1,IF(AND($C215&gt;=601,$C215&lt;=606),COUNTIFS($C$4:$C$1500,"&gt;=601",$C$4:$C$1500,"&lt;=606",K$4:K$1500,"&gt;"&amp;K215)+1,"")))))))</f>
        <v/>
      </c>
      <c r="N215" s="99">
        <f>IF(OR($C215="",K215=""),"",IF(OR(AND($C215&gt;=1001,$C215&lt;=1005),AND($C215&gt;=1101,$C215&lt;=1105)),COUNTIFS($C$4:$C$1500,"&gt;=1001",$C$4:$C$1500,"&lt;=1005",K$4:K$1500,"&gt;"&amp;K215)+COUNTIFS($C$4:$C$1500,"&gt;=1101",$C$4:$C$1500,"&lt;=1105",K$4:K$1500,"&gt;"&amp;K215)+1,""))</f>
        <v/>
      </c>
      <c r="O215" s="94" t="n">
        <v>55.75</v>
      </c>
      <c r="P215" s="94" t="n">
        <v>35.6</v>
      </c>
      <c r="Q215" s="94" t="n">
        <v>34.79</v>
      </c>
      <c r="R215" s="94" t="n">
        <v>41.67</v>
      </c>
      <c r="S215" s="94" t="n">
        <v>64.17</v>
      </c>
      <c r="T215" s="99">
        <f>IF(AND(O215&gt;0,O215&lt;36),1,IF(AND(O215&gt;=36,O215&lt;51),2,IF(AND(O215&gt;=51,O215&lt;71),3,IF(AND(O215&gt;=71,O215&lt;=100),4,))))</f>
        <v/>
      </c>
      <c r="U215" s="99">
        <f>IF(AND(P215&gt;0,P215&lt;41),1,IF(AND(P215&gt;=41,P215&lt;56),2,IF(AND(P215&gt;=56,P215&lt;71),3,IF(AND(P215&gt;=71,P215&lt;=100),4,))))</f>
        <v/>
      </c>
      <c r="V215" s="99">
        <f>IF(AND(Q215&gt;0,Q215&lt;41),1,IF(AND(Q215&gt;=41,Q215&lt;56),2,IF(AND(Q215&gt;=56,Q215&lt;71),3,IF(AND(Q215&gt;=71,Q215&lt;=100),4,))))</f>
        <v/>
      </c>
      <c r="W215" s="99">
        <f>IF(AND(R215&gt;0,R215&lt;36),1,IF(AND(R215&gt;=36,R215&lt;51),2,IF(AND(R215&gt;=51,R215&lt;66),3,IF(AND(R215&gt;=66,R215&lt;=100),4,))))</f>
        <v/>
      </c>
      <c r="X215" s="100">
        <f>IF(AND(S215&gt;0,S215&lt;37),1,IF(AND(S215&gt;=37,S215&lt;58),2,IF(AND(S215&gt;=58,S215&lt;71),3,IF(AND(S215&gt;=71,S215&lt;=100),4,))))</f>
        <v/>
      </c>
      <c r="Y215" s="101">
        <f>IF(SUM(AC215:AG215)=0, "", ROUND(((AC215*3+AD215*3+AE215*3+AF215*3+AG215*1)/13)*5,0))</f>
        <v/>
      </c>
      <c r="Z215" s="99">
        <f>IF(OR($C215="",Y215=""),"",COUNTIFS($C$4:$C$1500,$C215,Y$4:Y$1500,"&gt;"&amp;Y215)+1)</f>
        <v/>
      </c>
      <c r="AA215" s="99">
        <f>IF(OR($C215="",Y215=""),"",IF(AND($C215&gt;=1001,$C215&lt;=1005),COUNTIFS($C$4:$C$1500,"&gt;=1001",$C$4:$C$1500,"&lt;=1005",Y$4:Y$1500,"&gt;"&amp;Y215)+1,IF(AND($C215&gt;=1101,$C215&lt;=1105),COUNTIFS($C$4:$C$1500,"&gt;=1101",$C$4:$C$1500,"&lt;=1105",Y$4:Y$1500,"&gt;"&amp;Y215)+1,IF(AND($C215&gt;=901,$C215&lt;=905),COUNTIFS($C$4:$C$1500,"&gt;=901",$C$4:$C$1500,"&lt;=905",Y$4:Y$1500,"&gt;"&amp;Y215)+1,IF(AND($C215&gt;=801,$C215&lt;=805),COUNTIFS($C$4:$C$1500,"&gt;=801",$C$4:$C$1500,"&lt;=805",Y$4:Y$1500,"&gt;"&amp;Y215)+1,IF(AND($C215&gt;=701,$C215&lt;=705),COUNTIFS($C$4:$C$1500,"&gt;=701",$C$4:$C$1500,"&lt;=705",Y$4:Y$1500,"&gt;"&amp;Y215)+1,IF(AND($C215&gt;=601,$C215&lt;=606),COUNTIFS($C$4:$C$1500,"&gt;=601",$C$4:$C$1500,"&lt;=606",Y$4:Y$1500,"&gt;"&amp;Y215)+1,"")))))))</f>
        <v/>
      </c>
      <c r="AB215" s="99">
        <f>IF(OR($C215="",Y215=""),"",IF(OR(AND($C215&gt;=1001,$C215&lt;=1005),AND($C215&gt;=1101,$C215&lt;=1105)),COUNTIFS($C$4:$C$1500,"&gt;=1001",$C$4:$C$1500,"&lt;=1005",Y$4:Y$1500,"&gt;"&amp;Y215)+COUNTIFS($C$4:$C$1500,"&gt;=1101",$C$4:$C$1500,"&lt;=1105",Y$4:Y$1500,"&gt;"&amp;Y215)+1,""))</f>
        <v/>
      </c>
      <c r="AC215" s="94" t="n">
        <v>40</v>
      </c>
      <c r="AD215" s="94" t="n">
        <v>48.81</v>
      </c>
      <c r="AE215" s="94" t="n">
        <v>39.38</v>
      </c>
      <c r="AF215" s="94" t="n">
        <v>52.71</v>
      </c>
      <c r="AG215" s="94" t="n">
        <v>45.83</v>
      </c>
      <c r="AH215" s="99">
        <f>IF(AND(AC215&gt;0,AC215&lt;36),1,IF(AND(AC215&gt;=36,AC215&lt;51),2,IF(AND(AC215&gt;=51,AC215&lt;71),3,IF(AND(AC215&gt;=71,AC215&lt;=100),4,))))</f>
        <v/>
      </c>
      <c r="AI215" s="99">
        <f>IF(AND(AD215&gt;0,AD215&lt;41),1,IF(AND(AD215&gt;=41,AD215&lt;56),2,IF(AND(AD215&gt;=56,AD215&lt;71),3,IF(AND(AD215&gt;=71,AD215&lt;=100),4,))))</f>
        <v/>
      </c>
      <c r="AJ215" s="99">
        <f>IF(AND(AE215&gt;0,AE215&lt;41),1,IF(AND(AE215&gt;=41,AE215&lt;56),2,IF(AND(AE215&gt;=56,AE215&lt;71),3,IF(AND(AE215&gt;=71,AE215&lt;=100),4,))))</f>
        <v/>
      </c>
      <c r="AK215" s="99">
        <f>IF(AND(AF215&gt;0,AF215&lt;36),1,IF(AND(AF215&gt;=36,AF215&lt;51),2,IF(AND(AF215&gt;=51,AF215&lt;66),3,IF(AND(AF215&gt;=66,AF215&lt;=100),4,))))</f>
        <v/>
      </c>
      <c r="AL215" s="100">
        <f>IF(AND(AG215&gt;0,AG215&lt;37),1,IF(AND(AG215&gt;=37,AG215&lt;58),2,IF(AND(AG215&gt;=58,AG215&lt;71),3,IF(AND(AG215&gt;=71,AG215&lt;=100),4,))))</f>
        <v/>
      </c>
      <c r="AM215" s="101">
        <f>IF((Y215&lt;&gt;"")*(K215&lt;&gt;""),Y215-K215,"")</f>
        <v/>
      </c>
      <c r="AN215" s="99">
        <f>IF((Z215&lt;&gt;"")*(L215&lt;&gt;""),Z215-L215,"")</f>
        <v/>
      </c>
      <c r="AO215" s="99">
        <f>IF((AA215&lt;&gt;"")*(M215&lt;&gt;""),AA215-M215,"")</f>
        <v/>
      </c>
      <c r="AP215" s="99">
        <f>IF((AB215&lt;&gt;"")*(N215&lt;&gt;""),AB215-N215,"")</f>
        <v/>
      </c>
      <c r="AQ215" s="94">
        <f>IF((AC215&lt;&gt;"")*(O215&lt;&gt;""),AC215-O215,"")</f>
        <v/>
      </c>
      <c r="AR215" s="94">
        <f>IF((AD215&lt;&gt;"")*(P215&lt;&gt;""),AD215-P215,"")</f>
        <v/>
      </c>
      <c r="AS215" s="94">
        <f>IF((AE215&lt;&gt;"")*(Q215&lt;&gt;""),AE215-Q215,"")</f>
        <v/>
      </c>
      <c r="AT215" s="94">
        <f>IF((AF215&lt;&gt;"")*(R215&lt;&gt;""),AF215-R215,"")</f>
        <v/>
      </c>
      <c r="AU215" s="94">
        <f>IF((AG215&lt;&gt;"")*(S215&lt;&gt;""),AG215-S215,"")</f>
        <v/>
      </c>
      <c r="AV215" s="99">
        <f>IF((AH215&lt;&gt;"")*(T215&lt;&gt;""),AH215-T215,"")</f>
        <v/>
      </c>
      <c r="AW215" s="99">
        <f>IF((AI215&lt;&gt;"")*(U215&lt;&gt;""),AI215-U215,"")</f>
        <v/>
      </c>
      <c r="AX215" s="99">
        <f>IF((AJ215&lt;&gt;"")*(V215&lt;&gt;""),AJ215-V215,"")</f>
        <v/>
      </c>
      <c r="AY215" s="99">
        <f>IF((AK215&lt;&gt;"")*(W215&lt;&gt;""),AK215-W215,"")</f>
        <v/>
      </c>
      <c r="AZ215" s="102">
        <f>IF((AL215&lt;&gt;"")*(X215&lt;&gt;""),AL215-X215,"")</f>
        <v/>
      </c>
      <c r="BA215" s="50">
        <f>IFERROR(__xludf.dummyfunction("AI(""Actúa como un tutor académico y dirígete personalmente al estudiante "" &amp; I215 &amp; "" "" &amp; J215 &amp; "" "" &amp; G215 &amp; "" "" &amp; H215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AM215 &amp; ""'. Diferencias por área: Matemáticas ("" &amp; AQ215 &amp; ""), Ciencias Natura"&amp;"les ("" &amp; AR215 &amp; ""), Sociales ("" &amp; AS215 &amp; ""), Lectura Crítica ("" &amp; AT215 &amp; "") e Inglés ("" &amp; AU215 &amp; ""). Variación en posición: grupo ("" &amp; AN215 &amp; ""), grado ("" &amp; AO215 &amp; "") y media ("" &amp; AP215 &amp; ""). Puntajes Primer Simulacro: Global "" &amp; K215 &amp; "", Mat "" &amp; "&amp;"O4 &amp; "", Cien "" &amp; P215 &amp; "", Soc "" &amp; Q215 &amp; "", Lec "" &amp; R215 &amp; "", Ing "" &amp; S215 &amp; "". Puntajes Segundo Simulacro: Global "" &amp; Y215 &amp; "", Mat "" &amp; AC215 &amp; "", Cien "" &amp; AD215 &amp; "", Soc "" &amp; AE215 &amp; "", Lec "" &amp; AF215 &amp; "", Ing "" &amp; AG215 &amp; "". Escribe un mensaje motivador"&amp;" y breve (máximo 4 líneas)."")
"),"=AI(""Actúa como un tutor académico y dirígete personalmente al estudiante "" &amp; I215 &amp; "" "" &amp; J215 &amp; "" "" &amp; G215 &amp; "" "" &amp; H215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AM215 &amp; ""'. Diferencias por área: Matemáticas ("" &amp; AQ215 &amp; ""), Ciencias Natur"&amp;"ales ("" &amp; AR215 &amp; ""), Sociales ("" &amp; AS215 &amp; ""), Lectura Crítica ("" &amp; AT215 &amp; "") e Inglés ("" &amp; AU215 &amp; ""). Variación en posición: grupo ("" &amp; AN215 &amp; ""), grado ("" &amp; AO215 &amp; "") y media ("" &amp; AP215 &amp; ""). Puntajes Primer Simulacro: Global "" &amp; K215 &amp; "", Mat "" &amp;"&amp;" O215 &amp; "", Cien "" &amp; P215 &amp; "", Soc "" &amp; Q215 &amp; "", Lec "" &amp; R215 &amp; "", Ing "" &amp; S215 &amp; "". Puntajes Segundo Simulacro: Global "" &amp; Y215 &amp; "", Mat "" &amp; AC215 &amp; "", Cien "" &amp; AD215 &amp; "", Soc "" &amp; AE215 &amp; "", Lec "" &amp; AF215 &amp; "", Ing "" &amp; AG215 &amp; "". Escribe un mensaje motivado"&amp;"r y breve (máximo 4 líneas)."")
")</f>
        <v/>
      </c>
    </row>
    <row r="216" ht="15.75" customHeight="1" s="42">
      <c r="A216" s="93" t="n"/>
      <c r="B216" s="94" t="inlineStr">
        <is>
          <t>Bachillerato</t>
        </is>
      </c>
      <c r="C216" s="94" t="n">
        <v>705</v>
      </c>
      <c r="D216" s="94" t="n"/>
      <c r="E216" s="95" t="n"/>
      <c r="F216" s="96">
        <f>TRIM(G216&amp;" "&amp;H216&amp;" "&amp;I216&amp;" "&amp;J216)</f>
        <v/>
      </c>
      <c r="G216" s="94" t="inlineStr">
        <is>
          <t>Martínez</t>
        </is>
      </c>
      <c r="H216" s="94" t="inlineStr">
        <is>
          <t>Gómez</t>
        </is>
      </c>
      <c r="I216" s="94" t="inlineStr">
        <is>
          <t>Zaray</t>
        </is>
      </c>
      <c r="J216" s="97" t="n"/>
      <c r="K216" s="98">
        <f>IF(SUM(O216:S216)=0, "", ROUND(((O216*3+P216*3+Q216*3+R216*3+S216*1)/13)*5,0))</f>
        <v/>
      </c>
      <c r="L216" s="99">
        <f>IF(OR($C216="",K216=""),"",COUNTIFS($C$4:$C$1500,$C216,K$4:K$1500,"&gt;"&amp;K216)+1)</f>
        <v/>
      </c>
      <c r="M216" s="99">
        <f>IF(OR($C216="",K216=""),"",IF(AND($C216&gt;=1001,$C216&lt;=1005),COUNTIFS($C$4:$C$1500,"&gt;=1001",$C$4:$C$1500,"&lt;=1005",K$4:K$1500,"&gt;"&amp;K216)+1,IF(AND($C216&gt;=1101,$C216&lt;=1105),COUNTIFS($C$4:$C$1500,"&gt;=1101",$C$4:$C$1500,"&lt;=1105",K$4:K$1500,"&gt;"&amp;K216)+1,IF(AND($C216&gt;=901,$C216&lt;=905),COUNTIFS($C$4:$C$1500,"&gt;=901",$C$4:$C$1500,"&lt;=905",K$4:K$1500,"&gt;"&amp;K216)+1,IF(AND($C216&gt;=801,$C216&lt;=805),COUNTIFS($C$4:$C$1500,"&gt;=801",$C$4:$C$1500,"&lt;=805",K$4:K$1500,"&gt;"&amp;K216)+1,IF(AND($C216&gt;=701,$C216&lt;=705),COUNTIFS($C$4:$C$1500,"&gt;=701",$C$4:$C$1500,"&lt;=705",K$4:K$1500,"&gt;"&amp;K216)+1,IF(AND($C216&gt;=601,$C216&lt;=606),COUNTIFS($C$4:$C$1500,"&gt;=601",$C$4:$C$1500,"&lt;=606",K$4:K$1500,"&gt;"&amp;K216)+1,"")))))))</f>
        <v/>
      </c>
      <c r="N216" s="99">
        <f>IF(OR($C216="",K216=""),"",IF(OR(AND($C216&gt;=1001,$C216&lt;=1005),AND($C216&gt;=1101,$C216&lt;=1105)),COUNTIFS($C$4:$C$1500,"&gt;=1001",$C$4:$C$1500,"&lt;=1005",K$4:K$1500,"&gt;"&amp;K216)+COUNTIFS($C$4:$C$1500,"&gt;=1101",$C$4:$C$1500,"&lt;=1105",K$4:K$1500,"&gt;"&amp;K216)+1,""))</f>
        <v/>
      </c>
      <c r="O216" s="94" t="n">
        <v>38</v>
      </c>
      <c r="P216" s="94" t="n">
        <v>35.6</v>
      </c>
      <c r="Q216" s="94" t="n">
        <v>34.79</v>
      </c>
      <c r="R216" s="94" t="n">
        <v>25</v>
      </c>
      <c r="S216" s="94" t="n">
        <v>55</v>
      </c>
      <c r="T216" s="99">
        <f>IF(AND(O216&gt;0,O216&lt;36),1,IF(AND(O216&gt;=36,O216&lt;51),2,IF(AND(O216&gt;=51,O216&lt;71),3,IF(AND(O216&gt;=71,O216&lt;=100),4,))))</f>
        <v/>
      </c>
      <c r="U216" s="99">
        <f>IF(AND(P216&gt;0,P216&lt;41),1,IF(AND(P216&gt;=41,P216&lt;56),2,IF(AND(P216&gt;=56,P216&lt;71),3,IF(AND(P216&gt;=71,P216&lt;=100),4,))))</f>
        <v/>
      </c>
      <c r="V216" s="99">
        <f>IF(AND(Q216&gt;0,Q216&lt;41),1,IF(AND(Q216&gt;=41,Q216&lt;56),2,IF(AND(Q216&gt;=56,Q216&lt;71),3,IF(AND(Q216&gt;=71,Q216&lt;=100),4,))))</f>
        <v/>
      </c>
      <c r="W216" s="99">
        <f>IF(AND(R216&gt;0,R216&lt;36),1,IF(AND(R216&gt;=36,R216&lt;51),2,IF(AND(R216&gt;=51,R216&lt;66),3,IF(AND(R216&gt;=66,R216&lt;=100),4,))))</f>
        <v/>
      </c>
      <c r="X216" s="100">
        <f>IF(AND(S216&gt;0,S216&lt;37),1,IF(AND(S216&gt;=37,S216&lt;58),2,IF(AND(S216&gt;=58,S216&lt;71),3,IF(AND(S216&gt;=71,S216&lt;=100),4,))))</f>
        <v/>
      </c>
      <c r="Y216" s="101">
        <f>IF(SUM(AC216:AG216)=0, "", ROUND(((AC216*3+AD216*3+AE216*3+AF216*3+AG216*1)/13)*5,0))</f>
        <v/>
      </c>
      <c r="Z216" s="99">
        <f>IF(OR($C216="",Y216=""),"",COUNTIFS($C$4:$C$1500,$C216,Y$4:Y$1500,"&gt;"&amp;Y216)+1)</f>
        <v/>
      </c>
      <c r="AA216" s="99">
        <f>IF(OR($C216="",Y216=""),"",IF(AND($C216&gt;=1001,$C216&lt;=1005),COUNTIFS($C$4:$C$1500,"&gt;=1001",$C$4:$C$1500,"&lt;=1005",Y$4:Y$1500,"&gt;"&amp;Y216)+1,IF(AND($C216&gt;=1101,$C216&lt;=1105),COUNTIFS($C$4:$C$1500,"&gt;=1101",$C$4:$C$1500,"&lt;=1105",Y$4:Y$1500,"&gt;"&amp;Y216)+1,IF(AND($C216&gt;=901,$C216&lt;=905),COUNTIFS($C$4:$C$1500,"&gt;=901",$C$4:$C$1500,"&lt;=905",Y$4:Y$1500,"&gt;"&amp;Y216)+1,IF(AND($C216&gt;=801,$C216&lt;=805),COUNTIFS($C$4:$C$1500,"&gt;=801",$C$4:$C$1500,"&lt;=805",Y$4:Y$1500,"&gt;"&amp;Y216)+1,IF(AND($C216&gt;=701,$C216&lt;=705),COUNTIFS($C$4:$C$1500,"&gt;=701",$C$4:$C$1500,"&lt;=705",Y$4:Y$1500,"&gt;"&amp;Y216)+1,IF(AND($C216&gt;=601,$C216&lt;=606),COUNTIFS($C$4:$C$1500,"&gt;=601",$C$4:$C$1500,"&lt;=606",Y$4:Y$1500,"&gt;"&amp;Y216)+1,"")))))))</f>
        <v/>
      </c>
      <c r="AB216" s="99">
        <f>IF(OR($C216="",Y216=""),"",IF(OR(AND($C216&gt;=1001,$C216&lt;=1005),AND($C216&gt;=1101,$C216&lt;=1105)),COUNTIFS($C$4:$C$1500,"&gt;=1001",$C$4:$C$1500,"&lt;=1005",Y$4:Y$1500,"&gt;"&amp;Y216)+COUNTIFS($C$4:$C$1500,"&gt;=1101",$C$4:$C$1500,"&lt;=1105",Y$4:Y$1500,"&gt;"&amp;Y216)+1,""))</f>
        <v/>
      </c>
      <c r="AC216" s="94" t="n">
        <v>38.75</v>
      </c>
      <c r="AD216" s="94" t="n">
        <v>51.43</v>
      </c>
      <c r="AE216" s="94" t="n">
        <v>46.75</v>
      </c>
      <c r="AF216" s="94" t="n">
        <v>30</v>
      </c>
      <c r="AG216" s="94" t="n">
        <v>65.63</v>
      </c>
      <c r="AH216" s="99">
        <f>IF(AND(AC216&gt;0,AC216&lt;36),1,IF(AND(AC216&gt;=36,AC216&lt;51),2,IF(AND(AC216&gt;=51,AC216&lt;71),3,IF(AND(AC216&gt;=71,AC216&lt;=100),4,))))</f>
        <v/>
      </c>
      <c r="AI216" s="99">
        <f>IF(AND(AD216&gt;0,AD216&lt;41),1,IF(AND(AD216&gt;=41,AD216&lt;56),2,IF(AND(AD216&gt;=56,AD216&lt;71),3,IF(AND(AD216&gt;=71,AD216&lt;=100),4,))))</f>
        <v/>
      </c>
      <c r="AJ216" s="99">
        <f>IF(AND(AE216&gt;0,AE216&lt;41),1,IF(AND(AE216&gt;=41,AE216&lt;56),2,IF(AND(AE216&gt;=56,AE216&lt;71),3,IF(AND(AE216&gt;=71,AE216&lt;=100),4,))))</f>
        <v/>
      </c>
      <c r="AK216" s="99">
        <f>IF(AND(AF216&gt;0,AF216&lt;36),1,IF(AND(AF216&gt;=36,AF216&lt;51),2,IF(AND(AF216&gt;=51,AF216&lt;66),3,IF(AND(AF216&gt;=66,AF216&lt;=100),4,))))</f>
        <v/>
      </c>
      <c r="AL216" s="100">
        <f>IF(AND(AG216&gt;0,AG216&lt;37),1,IF(AND(AG216&gt;=37,AG216&lt;58),2,IF(AND(AG216&gt;=58,AG216&lt;71),3,IF(AND(AG216&gt;=71,AG216&lt;=100),4,))))</f>
        <v/>
      </c>
      <c r="AM216" s="101">
        <f>IF((Y216&lt;&gt;"")*(K216&lt;&gt;""),Y216-K216,"")</f>
        <v/>
      </c>
      <c r="AN216" s="99">
        <f>IF((Z216&lt;&gt;"")*(L216&lt;&gt;""),Z216-L216,"")</f>
        <v/>
      </c>
      <c r="AO216" s="99">
        <f>IF((AA216&lt;&gt;"")*(M216&lt;&gt;""),AA216-M216,"")</f>
        <v/>
      </c>
      <c r="AP216" s="99">
        <f>IF((AB216&lt;&gt;"")*(N216&lt;&gt;""),AB216-N216,"")</f>
        <v/>
      </c>
      <c r="AQ216" s="94">
        <f>IF((AC216&lt;&gt;"")*(O216&lt;&gt;""),AC216-O216,"")</f>
        <v/>
      </c>
      <c r="AR216" s="94">
        <f>IF((AD216&lt;&gt;"")*(P216&lt;&gt;""),AD216-P216,"")</f>
        <v/>
      </c>
      <c r="AS216" s="94">
        <f>IF((AE216&lt;&gt;"")*(Q216&lt;&gt;""),AE216-Q216,"")</f>
        <v/>
      </c>
      <c r="AT216" s="94">
        <f>IF((AF216&lt;&gt;"")*(R216&lt;&gt;""),AF216-R216,"")</f>
        <v/>
      </c>
      <c r="AU216" s="94">
        <f>IF((AG216&lt;&gt;"")*(S216&lt;&gt;""),AG216-S216,"")</f>
        <v/>
      </c>
      <c r="AV216" s="99">
        <f>IF((AH216&lt;&gt;"")*(T216&lt;&gt;""),AH216-T216,"")</f>
        <v/>
      </c>
      <c r="AW216" s="99">
        <f>IF((AI216&lt;&gt;"")*(U216&lt;&gt;""),AI216-U216,"")</f>
        <v/>
      </c>
      <c r="AX216" s="99">
        <f>IF((AJ216&lt;&gt;"")*(V216&lt;&gt;""),AJ216-V216,"")</f>
        <v/>
      </c>
      <c r="AY216" s="99">
        <f>IF((AK216&lt;&gt;"")*(W216&lt;&gt;""),AK216-W216,"")</f>
        <v/>
      </c>
      <c r="AZ216" s="102">
        <f>IF((AL216&lt;&gt;"")*(X216&lt;&gt;""),AL216-X216,"")</f>
        <v/>
      </c>
      <c r="BA216" s="50">
        <f>IFERROR(__xludf.dummyfunction("AI(""Actúa como un tutor académico y dirígete personalmente al estudiante "" &amp; I216 &amp; "" "" &amp; J216 &amp; "" "" &amp; G216 &amp; "" "" &amp; H216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AM216 &amp; ""'. Diferencias por área: Matemáticas ("" &amp; AQ216 &amp; ""), Ciencias Natura"&amp;"les ("" &amp; AR216 &amp; ""), Sociales ("" &amp; AS216 &amp; ""), Lectura Crítica ("" &amp; AT216 &amp; "") e Inglés ("" &amp; AU216 &amp; ""). Variación en posición: grupo ("" &amp; AN216 &amp; ""), grado ("" &amp; AO216 &amp; "") y media ("" &amp; AP216 &amp; ""). Puntajes Primer Simulacro: Global "" &amp; K216 &amp; "", Mat "" &amp; "&amp;"O4 &amp; "", Cien "" &amp; P216 &amp; "", Soc "" &amp; Q216 &amp; "", Lec "" &amp; R216 &amp; "", Ing "" &amp; S216 &amp; "". Puntajes Segundo Simulacro: Global "" &amp; Y216 &amp; "", Mat "" &amp; AC216 &amp; "", Cien "" &amp; AD216 &amp; "", Soc "" &amp; AE216 &amp; "", Lec "" &amp; AF216 &amp; "", Ing "" &amp; AG216 &amp; "". Escribe un mensaje motivador"&amp;" y breve (máximo 4 líneas)."")
"),"=AI(""Actúa como un tutor académico y dirígete personalmente al estudiante "" &amp; I216 &amp; "" "" &amp; J216 &amp; "" "" &amp; G216 &amp; "" "" &amp; H216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AM216 &amp; ""'. Diferencias por área: Matemáticas ("" &amp; AQ216 &amp; ""), Ciencias Natur"&amp;"ales ("" &amp; AR216 &amp; ""), Sociales ("" &amp; AS216 &amp; ""), Lectura Crítica ("" &amp; AT216 &amp; "") e Inglés ("" &amp; AU216 &amp; ""). Variación en posición: grupo ("" &amp; AN216 &amp; ""), grado ("" &amp; AO216 &amp; "") y media ("" &amp; AP216 &amp; ""). Puntajes Primer Simulacro: Global "" &amp; K216 &amp; "", Mat "" &amp;"&amp;" O216 &amp; "", Cien "" &amp; P216 &amp; "", Soc "" &amp; Q216 &amp; "", Lec "" &amp; R216 &amp; "", Ing "" &amp; S216 &amp; "". Puntajes Segundo Simulacro: Global "" &amp; Y216 &amp; "", Mat "" &amp; AC216 &amp; "", Cien "" &amp; AD216 &amp; "", Soc "" &amp; AE216 &amp; "", Lec "" &amp; AF216 &amp; "", Ing "" &amp; AG216 &amp; "". Escribe un mensaje motivado"&amp;"r y breve (máximo 4 líneas)."")
")</f>
        <v/>
      </c>
    </row>
    <row r="217" ht="15.75" customHeight="1" s="42">
      <c r="A217" s="93" t="n"/>
      <c r="B217" s="94" t="inlineStr">
        <is>
          <t>Bachillerato</t>
        </is>
      </c>
      <c r="C217" s="94" t="n">
        <v>701</v>
      </c>
      <c r="D217" s="94" t="n"/>
      <c r="E217" s="95" t="n"/>
      <c r="F217" s="96">
        <f>TRIM(G217&amp;" "&amp;H217&amp;" "&amp;I217&amp;" "&amp;J217)</f>
        <v/>
      </c>
      <c r="G217" s="94" t="inlineStr">
        <is>
          <t>Martínez</t>
        </is>
      </c>
      <c r="H217" s="94" t="inlineStr">
        <is>
          <t>Hernández</t>
        </is>
      </c>
      <c r="I217" s="94" t="inlineStr">
        <is>
          <t>Luciana</t>
        </is>
      </c>
      <c r="J217" s="97" t="n"/>
      <c r="K217" s="98">
        <f>IF(SUM(O217:S217)=0, "", ROUND(((O217*3+P217*3+Q217*3+R217*3+S217*1)/13)*5,0))</f>
        <v/>
      </c>
      <c r="L217" s="99">
        <f>IF(OR($C217="",K217=""),"",COUNTIFS($C$4:$C$1500,$C217,K$4:K$1500,"&gt;"&amp;K217)+1)</f>
        <v/>
      </c>
      <c r="M217" s="99">
        <f>IF(OR($C217="",K217=""),"",IF(AND($C217&gt;=1001,$C217&lt;=1005),COUNTIFS($C$4:$C$1500,"&gt;=1001",$C$4:$C$1500,"&lt;=1005",K$4:K$1500,"&gt;"&amp;K217)+1,IF(AND($C217&gt;=1101,$C217&lt;=1105),COUNTIFS($C$4:$C$1500,"&gt;=1101",$C$4:$C$1500,"&lt;=1105",K$4:K$1500,"&gt;"&amp;K217)+1,IF(AND($C217&gt;=901,$C217&lt;=905),COUNTIFS($C$4:$C$1500,"&gt;=901",$C$4:$C$1500,"&lt;=905",K$4:K$1500,"&gt;"&amp;K217)+1,IF(AND($C217&gt;=801,$C217&lt;=805),COUNTIFS($C$4:$C$1500,"&gt;=801",$C$4:$C$1500,"&lt;=805",K$4:K$1500,"&gt;"&amp;K217)+1,IF(AND($C217&gt;=701,$C217&lt;=705),COUNTIFS($C$4:$C$1500,"&gt;=701",$C$4:$C$1500,"&lt;=705",K$4:K$1500,"&gt;"&amp;K217)+1,IF(AND($C217&gt;=601,$C217&lt;=606),COUNTIFS($C$4:$C$1500,"&gt;=601",$C$4:$C$1500,"&lt;=606",K$4:K$1500,"&gt;"&amp;K217)+1,"")))))))</f>
        <v/>
      </c>
      <c r="N217" s="99">
        <f>IF(OR($C217="",K217=""),"",IF(OR(AND($C217&gt;=1001,$C217&lt;=1005),AND($C217&gt;=1101,$C217&lt;=1105)),COUNTIFS($C$4:$C$1500,"&gt;=1001",$C$4:$C$1500,"&lt;=1005",K$4:K$1500,"&gt;"&amp;K217)+COUNTIFS($C$4:$C$1500,"&gt;=1101",$C$4:$C$1500,"&lt;=1105",K$4:K$1500,"&gt;"&amp;K217)+1,""))</f>
        <v/>
      </c>
      <c r="O217" s="94" t="n">
        <v>44.75</v>
      </c>
      <c r="P217" s="94" t="n">
        <v>35.02</v>
      </c>
      <c r="Q217" s="94" t="n">
        <v>33.28</v>
      </c>
      <c r="R217" s="94" t="n">
        <v>37.5</v>
      </c>
      <c r="S217" s="94" t="n">
        <v>64.17</v>
      </c>
      <c r="T217" s="99">
        <f>IF(AND(O217&gt;0,O217&lt;36),1,IF(AND(O217&gt;=36,O217&lt;51),2,IF(AND(O217&gt;=51,O217&lt;71),3,IF(AND(O217&gt;=71,O217&lt;=100),4,))))</f>
        <v/>
      </c>
      <c r="U217" s="99">
        <f>IF(AND(P217&gt;0,P217&lt;41),1,IF(AND(P217&gt;=41,P217&lt;56),2,IF(AND(P217&gt;=56,P217&lt;71),3,IF(AND(P217&gt;=71,P217&lt;=100),4,))))</f>
        <v/>
      </c>
      <c r="V217" s="99">
        <f>IF(AND(Q217&gt;0,Q217&lt;41),1,IF(AND(Q217&gt;=41,Q217&lt;56),2,IF(AND(Q217&gt;=56,Q217&lt;71),3,IF(AND(Q217&gt;=71,Q217&lt;=100),4,))))</f>
        <v/>
      </c>
      <c r="W217" s="99">
        <f>IF(AND(R217&gt;0,R217&lt;36),1,IF(AND(R217&gt;=36,R217&lt;51),2,IF(AND(R217&gt;=51,R217&lt;66),3,IF(AND(R217&gt;=66,R217&lt;=100),4,))))</f>
        <v/>
      </c>
      <c r="X217" s="100">
        <f>IF(AND(S217&gt;0,S217&lt;37),1,IF(AND(S217&gt;=37,S217&lt;58),2,IF(AND(S217&gt;=58,S217&lt;71),3,IF(AND(S217&gt;=71,S217&lt;=100),4,))))</f>
        <v/>
      </c>
      <c r="Y217" s="101">
        <f>IF(SUM(AC217:AG217)=0, "", ROUND(((AC217*3+AD217*3+AE217*3+AF217*3+AG217*1)/13)*5,0))</f>
        <v/>
      </c>
      <c r="Z217" s="99">
        <f>IF(OR($C217="",Y217=""),"",COUNTIFS($C$4:$C$1500,$C217,Y$4:Y$1500,"&gt;"&amp;Y217)+1)</f>
        <v/>
      </c>
      <c r="AA217" s="99">
        <f>IF(OR($C217="",Y217=""),"",IF(AND($C217&gt;=1001,$C217&lt;=1005),COUNTIFS($C$4:$C$1500,"&gt;=1001",$C$4:$C$1500,"&lt;=1005",Y$4:Y$1500,"&gt;"&amp;Y217)+1,IF(AND($C217&gt;=1101,$C217&lt;=1105),COUNTIFS($C$4:$C$1500,"&gt;=1101",$C$4:$C$1500,"&lt;=1105",Y$4:Y$1500,"&gt;"&amp;Y217)+1,IF(AND($C217&gt;=901,$C217&lt;=905),COUNTIFS($C$4:$C$1500,"&gt;=901",$C$4:$C$1500,"&lt;=905",Y$4:Y$1500,"&gt;"&amp;Y217)+1,IF(AND($C217&gt;=801,$C217&lt;=805),COUNTIFS($C$4:$C$1500,"&gt;=801",$C$4:$C$1500,"&lt;=805",Y$4:Y$1500,"&gt;"&amp;Y217)+1,IF(AND($C217&gt;=701,$C217&lt;=705),COUNTIFS($C$4:$C$1500,"&gt;=701",$C$4:$C$1500,"&lt;=705",Y$4:Y$1500,"&gt;"&amp;Y217)+1,IF(AND($C217&gt;=601,$C217&lt;=606),COUNTIFS($C$4:$C$1500,"&gt;=601",$C$4:$C$1500,"&lt;=606",Y$4:Y$1500,"&gt;"&amp;Y217)+1,"")))))))</f>
        <v/>
      </c>
      <c r="AB217" s="99">
        <f>IF(OR($C217="",Y217=""),"",IF(OR(AND($C217&gt;=1001,$C217&lt;=1005),AND($C217&gt;=1101,$C217&lt;=1105)),COUNTIFS($C$4:$C$1500,"&gt;=1001",$C$4:$C$1500,"&lt;=1005",Y$4:Y$1500,"&gt;"&amp;Y217)+COUNTIFS($C$4:$C$1500,"&gt;=1101",$C$4:$C$1500,"&lt;=1105",Y$4:Y$1500,"&gt;"&amp;Y217)+1,""))</f>
        <v/>
      </c>
      <c r="AC217" s="94" t="n">
        <v>60</v>
      </c>
      <c r="AD217" s="94" t="n">
        <v>46.96</v>
      </c>
      <c r="AE217" s="94" t="n">
        <v>26.25</v>
      </c>
      <c r="AF217" s="94" t="n">
        <v>43.13</v>
      </c>
      <c r="AG217" s="94" t="n">
        <v>37.5</v>
      </c>
      <c r="AH217" s="99">
        <f>IF(AND(AC217&gt;0,AC217&lt;36),1,IF(AND(AC217&gt;=36,AC217&lt;51),2,IF(AND(AC217&gt;=51,AC217&lt;71),3,IF(AND(AC217&gt;=71,AC217&lt;=100),4,))))</f>
        <v/>
      </c>
      <c r="AI217" s="99">
        <f>IF(AND(AD217&gt;0,AD217&lt;41),1,IF(AND(AD217&gt;=41,AD217&lt;56),2,IF(AND(AD217&gt;=56,AD217&lt;71),3,IF(AND(AD217&gt;=71,AD217&lt;=100),4,))))</f>
        <v/>
      </c>
      <c r="AJ217" s="99">
        <f>IF(AND(AE217&gt;0,AE217&lt;41),1,IF(AND(AE217&gt;=41,AE217&lt;56),2,IF(AND(AE217&gt;=56,AE217&lt;71),3,IF(AND(AE217&gt;=71,AE217&lt;=100),4,))))</f>
        <v/>
      </c>
      <c r="AK217" s="99">
        <f>IF(AND(AF217&gt;0,AF217&lt;36),1,IF(AND(AF217&gt;=36,AF217&lt;51),2,IF(AND(AF217&gt;=51,AF217&lt;66),3,IF(AND(AF217&gt;=66,AF217&lt;=100),4,))))</f>
        <v/>
      </c>
      <c r="AL217" s="100">
        <f>IF(AND(AG217&gt;0,AG217&lt;37),1,IF(AND(AG217&gt;=37,AG217&lt;58),2,IF(AND(AG217&gt;=58,AG217&lt;71),3,IF(AND(AG217&gt;=71,AG217&lt;=100),4,))))</f>
        <v/>
      </c>
      <c r="AM217" s="101">
        <f>IF((Y217&lt;&gt;"")*(K217&lt;&gt;""),Y217-K217,"")</f>
        <v/>
      </c>
      <c r="AN217" s="99">
        <f>IF((Z217&lt;&gt;"")*(L217&lt;&gt;""),Z217-L217,"")</f>
        <v/>
      </c>
      <c r="AO217" s="99">
        <f>IF((AA217&lt;&gt;"")*(M217&lt;&gt;""),AA217-M217,"")</f>
        <v/>
      </c>
      <c r="AP217" s="99">
        <f>IF((AB217&lt;&gt;"")*(N217&lt;&gt;""),AB217-N217,"")</f>
        <v/>
      </c>
      <c r="AQ217" s="94">
        <f>IF((AC217&lt;&gt;"")*(O217&lt;&gt;""),AC217-O217,"")</f>
        <v/>
      </c>
      <c r="AR217" s="94">
        <f>IF((AD217&lt;&gt;"")*(P217&lt;&gt;""),AD217-P217,"")</f>
        <v/>
      </c>
      <c r="AS217" s="94">
        <f>IF((AE217&lt;&gt;"")*(Q217&lt;&gt;""),AE217-Q217,"")</f>
        <v/>
      </c>
      <c r="AT217" s="94">
        <f>IF((AF217&lt;&gt;"")*(R217&lt;&gt;""),AF217-R217,"")</f>
        <v/>
      </c>
      <c r="AU217" s="94">
        <f>IF((AG217&lt;&gt;"")*(S217&lt;&gt;""),AG217-S217,"")</f>
        <v/>
      </c>
      <c r="AV217" s="99">
        <f>IF((AH217&lt;&gt;"")*(T217&lt;&gt;""),AH217-T217,"")</f>
        <v/>
      </c>
      <c r="AW217" s="99">
        <f>IF((AI217&lt;&gt;"")*(U217&lt;&gt;""),AI217-U217,"")</f>
        <v/>
      </c>
      <c r="AX217" s="99">
        <f>IF((AJ217&lt;&gt;"")*(V217&lt;&gt;""),AJ217-V217,"")</f>
        <v/>
      </c>
      <c r="AY217" s="99">
        <f>IF((AK217&lt;&gt;"")*(W217&lt;&gt;""),AK217-W217,"")</f>
        <v/>
      </c>
      <c r="AZ217" s="102">
        <f>IF((AL217&lt;&gt;"")*(X217&lt;&gt;""),AL217-X217,"")</f>
        <v/>
      </c>
      <c r="BA217" s="50">
        <f>IFERROR(__xludf.dummyfunction("AI(""Actúa como un tutor académico y dirígete personalmente al estudiante "" &amp; I217 &amp; "" "" &amp; J217 &amp; "" "" &amp; G217 &amp; "" "" &amp; H217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AM217 &amp; ""'. Diferencias por área: Matemáticas ("" &amp; AQ217 &amp; ""), Ciencias Natura"&amp;"les ("" &amp; AR217 &amp; ""), Sociales ("" &amp; AS217 &amp; ""), Lectura Crítica ("" &amp; AT217 &amp; "") e Inglés ("" &amp; AU217 &amp; ""). Variación en posición: grupo ("" &amp; AN217 &amp; ""), grado ("" &amp; AO217 &amp; "") y media ("" &amp; AP217 &amp; ""). Puntajes Primer Simulacro: Global "" &amp; K217 &amp; "", Mat "" &amp; "&amp;"O4 &amp; "", Cien "" &amp; P217 &amp; "", Soc "" &amp; Q217 &amp; "", Lec "" &amp; R217 &amp; "", Ing "" &amp; S217 &amp; "". Puntajes Segundo Simulacro: Global "" &amp; Y217 &amp; "", Mat "" &amp; AC217 &amp; "", Cien "" &amp; AD217 &amp; "", Soc "" &amp; AE217 &amp; "", Lec "" &amp; AF217 &amp; "", Ing "" &amp; AG217 &amp; "". Escribe un mensaje motivador"&amp;" y breve (máximo 4 líneas)."")
"),"=AI(""Actúa como un tutor académico y dirígete personalmente al estudiante "" &amp; I217 &amp; "" "" &amp; J217 &amp; "" "" &amp; G217 &amp; "" "" &amp; H217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AM217 &amp; ""'. Diferencias por área: Matemáticas ("" &amp; AQ217 &amp; ""), Ciencias Natur"&amp;"ales ("" &amp; AR217 &amp; ""), Sociales ("" &amp; AS217 &amp; ""), Lectura Crítica ("" &amp; AT217 &amp; "") e Inglés ("" &amp; AU217 &amp; ""). Variación en posición: grupo ("" &amp; AN217 &amp; ""), grado ("" &amp; AO217 &amp; "") y media ("" &amp; AP217 &amp; ""). Puntajes Primer Simulacro: Global "" &amp; K217 &amp; "", Mat "" &amp;"&amp;" O217 &amp; "", Cien "" &amp; P217 &amp; "", Soc "" &amp; Q217 &amp; "", Lec "" &amp; R217 &amp; "", Ing "" &amp; S217 &amp; "". Puntajes Segundo Simulacro: Global "" &amp; Y217 &amp; "", Mat "" &amp; AC217 &amp; "", Cien "" &amp; AD217 &amp; "", Soc "" &amp; AE217 &amp; "", Lec "" &amp; AF217 &amp; "", Ing "" &amp; AG217 &amp; "". Escribe un mensaje motivado"&amp;"r y breve (máximo 4 líneas)."")
")</f>
        <v/>
      </c>
    </row>
    <row r="218" ht="15.75" customHeight="1" s="42">
      <c r="A218" s="93" t="n"/>
      <c r="B218" s="94" t="inlineStr">
        <is>
          <t>Bachillerato</t>
        </is>
      </c>
      <c r="C218" s="94" t="n">
        <v>701</v>
      </c>
      <c r="D218" s="94" t="n"/>
      <c r="E218" s="95" t="n"/>
      <c r="F218" s="96">
        <f>TRIM(G218&amp;" "&amp;H218&amp;" "&amp;I218&amp;" "&amp;J218)</f>
        <v/>
      </c>
      <c r="G218" s="94" t="inlineStr">
        <is>
          <t>Mejía</t>
        </is>
      </c>
      <c r="H218" s="94" t="inlineStr">
        <is>
          <t>Holguin</t>
        </is>
      </c>
      <c r="I218" s="94" t="inlineStr">
        <is>
          <t>Maximiliano</t>
        </is>
      </c>
      <c r="J218" s="97" t="n"/>
      <c r="K218" s="98">
        <f>IF(SUM(O218:S218)=0, "", ROUND(((O218*3+P218*3+Q218*3+R218*3+S218*1)/13)*5,0))</f>
        <v/>
      </c>
      <c r="L218" s="99">
        <f>IF(OR($C218="",K218=""),"",COUNTIFS($C$4:$C$1500,$C218,K$4:K$1500,"&gt;"&amp;K218)+1)</f>
        <v/>
      </c>
      <c r="M218" s="99">
        <f>IF(OR($C218="",K218=""),"",IF(AND($C218&gt;=1001,$C218&lt;=1005),COUNTIFS($C$4:$C$1500,"&gt;=1001",$C$4:$C$1500,"&lt;=1005",K$4:K$1500,"&gt;"&amp;K218)+1,IF(AND($C218&gt;=1101,$C218&lt;=1105),COUNTIFS($C$4:$C$1500,"&gt;=1101",$C$4:$C$1500,"&lt;=1105",K$4:K$1500,"&gt;"&amp;K218)+1,IF(AND($C218&gt;=901,$C218&lt;=905),COUNTIFS($C$4:$C$1500,"&gt;=901",$C$4:$C$1500,"&lt;=905",K$4:K$1500,"&gt;"&amp;K218)+1,IF(AND($C218&gt;=801,$C218&lt;=805),COUNTIFS($C$4:$C$1500,"&gt;=801",$C$4:$C$1500,"&lt;=805",K$4:K$1500,"&gt;"&amp;K218)+1,IF(AND($C218&gt;=701,$C218&lt;=705),COUNTIFS($C$4:$C$1500,"&gt;=701",$C$4:$C$1500,"&lt;=705",K$4:K$1500,"&gt;"&amp;K218)+1,IF(AND($C218&gt;=601,$C218&lt;=606),COUNTIFS($C$4:$C$1500,"&gt;=601",$C$4:$C$1500,"&lt;=606",K$4:K$1500,"&gt;"&amp;K218)+1,"")))))))</f>
        <v/>
      </c>
      <c r="N218" s="99">
        <f>IF(OR($C218="",K218=""),"",IF(OR(AND($C218&gt;=1001,$C218&lt;=1005),AND($C218&gt;=1101,$C218&lt;=1105)),COUNTIFS($C$4:$C$1500,"&gt;=1001",$C$4:$C$1500,"&lt;=1005",K$4:K$1500,"&gt;"&amp;K218)+COUNTIFS($C$4:$C$1500,"&gt;=1101",$C$4:$C$1500,"&lt;=1105",K$4:K$1500,"&gt;"&amp;K218)+1,""))</f>
        <v/>
      </c>
      <c r="O218" s="94" t="n">
        <v>55.75</v>
      </c>
      <c r="P218" s="94" t="n">
        <v>31.43</v>
      </c>
      <c r="Q218" s="94" t="n">
        <v>22.69</v>
      </c>
      <c r="R218" s="94" t="n">
        <v>50</v>
      </c>
      <c r="S218" s="94" t="n">
        <v>45.83</v>
      </c>
      <c r="T218" s="99">
        <f>IF(AND(O218&gt;0,O218&lt;36),1,IF(AND(O218&gt;=36,O218&lt;51),2,IF(AND(O218&gt;=51,O218&lt;71),3,IF(AND(O218&gt;=71,O218&lt;=100),4,))))</f>
        <v/>
      </c>
      <c r="U218" s="99">
        <f>IF(AND(P218&gt;0,P218&lt;41),1,IF(AND(P218&gt;=41,P218&lt;56),2,IF(AND(P218&gt;=56,P218&lt;71),3,IF(AND(P218&gt;=71,P218&lt;=100),4,))))</f>
        <v/>
      </c>
      <c r="V218" s="99">
        <f>IF(AND(Q218&gt;0,Q218&lt;41),1,IF(AND(Q218&gt;=41,Q218&lt;56),2,IF(AND(Q218&gt;=56,Q218&lt;71),3,IF(AND(Q218&gt;=71,Q218&lt;=100),4,))))</f>
        <v/>
      </c>
      <c r="W218" s="99">
        <f>IF(AND(R218&gt;0,R218&lt;36),1,IF(AND(R218&gt;=36,R218&lt;51),2,IF(AND(R218&gt;=51,R218&lt;66),3,IF(AND(R218&gt;=66,R218&lt;=100),4,))))</f>
        <v/>
      </c>
      <c r="X218" s="100">
        <f>IF(AND(S218&gt;0,S218&lt;37),1,IF(AND(S218&gt;=37,S218&lt;58),2,IF(AND(S218&gt;=58,S218&lt;71),3,IF(AND(S218&gt;=71,S218&lt;=100),4,))))</f>
        <v/>
      </c>
      <c r="Y218" s="101">
        <f>IF(SUM(AC218:AG218)=0, "", ROUND(((AC218*3+AD218*3+AE218*3+AF218*3+AG218*1)/13)*5,0))</f>
        <v/>
      </c>
      <c r="Z218" s="99">
        <f>IF(OR($C218="",Y218=""),"",COUNTIFS($C$4:$C$1500,$C218,Y$4:Y$1500,"&gt;"&amp;Y218)+1)</f>
        <v/>
      </c>
      <c r="AA218" s="99">
        <f>IF(OR($C218="",Y218=""),"",IF(AND($C218&gt;=1001,$C218&lt;=1005),COUNTIFS($C$4:$C$1500,"&gt;=1001",$C$4:$C$1500,"&lt;=1005",Y$4:Y$1500,"&gt;"&amp;Y218)+1,IF(AND($C218&gt;=1101,$C218&lt;=1105),COUNTIFS($C$4:$C$1500,"&gt;=1101",$C$4:$C$1500,"&lt;=1105",Y$4:Y$1500,"&gt;"&amp;Y218)+1,IF(AND($C218&gt;=901,$C218&lt;=905),COUNTIFS($C$4:$C$1500,"&gt;=901",$C$4:$C$1500,"&lt;=905",Y$4:Y$1500,"&gt;"&amp;Y218)+1,IF(AND($C218&gt;=801,$C218&lt;=805),COUNTIFS($C$4:$C$1500,"&gt;=801",$C$4:$C$1500,"&lt;=805",Y$4:Y$1500,"&gt;"&amp;Y218)+1,IF(AND($C218&gt;=701,$C218&lt;=705),COUNTIFS($C$4:$C$1500,"&gt;=701",$C$4:$C$1500,"&lt;=705",Y$4:Y$1500,"&gt;"&amp;Y218)+1,IF(AND($C218&gt;=601,$C218&lt;=606),COUNTIFS($C$4:$C$1500,"&gt;=601",$C$4:$C$1500,"&lt;=606",Y$4:Y$1500,"&gt;"&amp;Y218)+1,"")))))))</f>
        <v/>
      </c>
      <c r="AB218" s="99">
        <f>IF(OR($C218="",Y218=""),"",IF(OR(AND($C218&gt;=1001,$C218&lt;=1005),AND($C218&gt;=1101,$C218&lt;=1105)),COUNTIFS($C$4:$C$1500,"&gt;=1001",$C$4:$C$1500,"&lt;=1005",Y$4:Y$1500,"&gt;"&amp;Y218)+COUNTIFS($C$4:$C$1500,"&gt;=1101",$C$4:$C$1500,"&lt;=1105",Y$4:Y$1500,"&gt;"&amp;Y218)+1,""))</f>
        <v/>
      </c>
      <c r="AC218" s="94" t="n">
        <v>66.25</v>
      </c>
      <c r="AD218" s="94" t="n">
        <v>60.6</v>
      </c>
      <c r="AE218" s="94" t="n">
        <v>47.25</v>
      </c>
      <c r="AF218" s="94" t="n">
        <v>38.33</v>
      </c>
      <c r="AG218" s="94" t="n">
        <v>58.33</v>
      </c>
      <c r="AH218" s="99">
        <f>IF(AND(AC218&gt;0,AC218&lt;36),1,IF(AND(AC218&gt;=36,AC218&lt;51),2,IF(AND(AC218&gt;=51,AC218&lt;71),3,IF(AND(AC218&gt;=71,AC218&lt;=100),4,))))</f>
        <v/>
      </c>
      <c r="AI218" s="99">
        <f>IF(AND(AD218&gt;0,AD218&lt;41),1,IF(AND(AD218&gt;=41,AD218&lt;56),2,IF(AND(AD218&gt;=56,AD218&lt;71),3,IF(AND(AD218&gt;=71,AD218&lt;=100),4,))))</f>
        <v/>
      </c>
      <c r="AJ218" s="99">
        <f>IF(AND(AE218&gt;0,AE218&lt;41),1,IF(AND(AE218&gt;=41,AE218&lt;56),2,IF(AND(AE218&gt;=56,AE218&lt;71),3,IF(AND(AE218&gt;=71,AE218&lt;=100),4,))))</f>
        <v/>
      </c>
      <c r="AK218" s="99">
        <f>IF(AND(AF218&gt;0,AF218&lt;36),1,IF(AND(AF218&gt;=36,AF218&lt;51),2,IF(AND(AF218&gt;=51,AF218&lt;66),3,IF(AND(AF218&gt;=66,AF218&lt;=100),4,))))</f>
        <v/>
      </c>
      <c r="AL218" s="100">
        <f>IF(AND(AG218&gt;0,AG218&lt;37),1,IF(AND(AG218&gt;=37,AG218&lt;58),2,IF(AND(AG218&gt;=58,AG218&lt;71),3,IF(AND(AG218&gt;=71,AG218&lt;=100),4,))))</f>
        <v/>
      </c>
      <c r="AM218" s="101">
        <f>IF((Y218&lt;&gt;"")*(K218&lt;&gt;""),Y218-K218,"")</f>
        <v/>
      </c>
      <c r="AN218" s="99">
        <f>IF((Z218&lt;&gt;"")*(L218&lt;&gt;""),Z218-L218,"")</f>
        <v/>
      </c>
      <c r="AO218" s="99">
        <f>IF((AA218&lt;&gt;"")*(M218&lt;&gt;""),AA218-M218,"")</f>
        <v/>
      </c>
      <c r="AP218" s="99">
        <f>IF((AB218&lt;&gt;"")*(N218&lt;&gt;""),AB218-N218,"")</f>
        <v/>
      </c>
      <c r="AQ218" s="94">
        <f>IF((AC218&lt;&gt;"")*(O218&lt;&gt;""),AC218-O218,"")</f>
        <v/>
      </c>
      <c r="AR218" s="94">
        <f>IF((AD218&lt;&gt;"")*(P218&lt;&gt;""),AD218-P218,"")</f>
        <v/>
      </c>
      <c r="AS218" s="94">
        <f>IF((AE218&lt;&gt;"")*(Q218&lt;&gt;""),AE218-Q218,"")</f>
        <v/>
      </c>
      <c r="AT218" s="94">
        <f>IF((AF218&lt;&gt;"")*(R218&lt;&gt;""),AF218-R218,"")</f>
        <v/>
      </c>
      <c r="AU218" s="94">
        <f>IF((AG218&lt;&gt;"")*(S218&lt;&gt;""),AG218-S218,"")</f>
        <v/>
      </c>
      <c r="AV218" s="99">
        <f>IF((AH218&lt;&gt;"")*(T218&lt;&gt;""),AH218-T218,"")</f>
        <v/>
      </c>
      <c r="AW218" s="99">
        <f>IF((AI218&lt;&gt;"")*(U218&lt;&gt;""),AI218-U218,"")</f>
        <v/>
      </c>
      <c r="AX218" s="99">
        <f>IF((AJ218&lt;&gt;"")*(V218&lt;&gt;""),AJ218-V218,"")</f>
        <v/>
      </c>
      <c r="AY218" s="99">
        <f>IF((AK218&lt;&gt;"")*(W218&lt;&gt;""),AK218-W218,"")</f>
        <v/>
      </c>
      <c r="AZ218" s="102">
        <f>IF((AL218&lt;&gt;"")*(X218&lt;&gt;""),AL218-X218,"")</f>
        <v/>
      </c>
      <c r="BA218" s="50">
        <f>IFERROR(__xludf.dummyfunction("AI(""Actúa como un tutor académico y dirígete personalmente al estudiante "" &amp; I218 &amp; "" "" &amp; J218 &amp; "" "" &amp; G218 &amp; "" "" &amp; H218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AM218 &amp; ""'. Diferencias por área: Matemáticas ("" &amp; AQ218 &amp; ""), Ciencias Natura"&amp;"les ("" &amp; AR218 &amp; ""), Sociales ("" &amp; AS218 &amp; ""), Lectura Crítica ("" &amp; AT218 &amp; "") e Inglés ("" &amp; AU218 &amp; ""). Variación en posición: grupo ("" &amp; AN218 &amp; ""), grado ("" &amp; AO218 &amp; "") y media ("" &amp; AP218 &amp; ""). Puntajes Primer Simulacro: Global "" &amp; K218 &amp; "", Mat "" &amp; "&amp;"O4 &amp; "", Cien "" &amp; P218 &amp; "", Soc "" &amp; Q218 &amp; "", Lec "" &amp; R218 &amp; "", Ing "" &amp; S218 &amp; "". Puntajes Segundo Simulacro: Global "" &amp; Y218 &amp; "", Mat "" &amp; AC218 &amp; "", Cien "" &amp; AD218 &amp; "", Soc "" &amp; AE218 &amp; "", Lec "" &amp; AF218 &amp; "", Ing "" &amp; AG218 &amp; "". Escribe un mensaje motivador"&amp;" y breve (máximo 4 líneas)."")
"),"=AI(""Actúa como un tutor académico y dirígete personalmente al estudiante "" &amp; I218 &amp; "" "" &amp; J218 &amp; "" "" &amp; G218 &amp; "" "" &amp; H218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AM218 &amp; ""'. Diferencias por área: Matemáticas ("" &amp; AQ218 &amp; ""), Ciencias Natur"&amp;"ales ("" &amp; AR218 &amp; ""), Sociales ("" &amp; AS218 &amp; ""), Lectura Crítica ("" &amp; AT218 &amp; "") e Inglés ("" &amp; AU218 &amp; ""). Variación en posición: grupo ("" &amp; AN218 &amp; ""), grado ("" &amp; AO218 &amp; "") y media ("" &amp; AP218 &amp; ""). Puntajes Primer Simulacro: Global "" &amp; K218 &amp; "", Mat "" &amp;"&amp;" O218 &amp; "", Cien "" &amp; P218 &amp; "", Soc "" &amp; Q218 &amp; "", Lec "" &amp; R218 &amp; "", Ing "" &amp; S218 &amp; "". Puntajes Segundo Simulacro: Global "" &amp; Y218 &amp; "", Mat "" &amp; AC218 &amp; "", Cien "" &amp; AD218 &amp; "", Soc "" &amp; AE218 &amp; "", Lec "" &amp; AF218 &amp; "", Ing "" &amp; AG218 &amp; "". Escribe un mensaje motivado"&amp;"r y breve (máximo 4 líneas)."")
")</f>
        <v/>
      </c>
    </row>
    <row r="219" ht="15.75" customHeight="1" s="42">
      <c r="A219" s="93" t="n"/>
      <c r="B219" s="94" t="inlineStr">
        <is>
          <t>Bachillerato</t>
        </is>
      </c>
      <c r="C219" s="94" t="n">
        <v>703</v>
      </c>
      <c r="D219" s="94" t="n"/>
      <c r="E219" s="95" t="n"/>
      <c r="F219" s="96">
        <f>TRIM(G219&amp;" "&amp;H219&amp;" "&amp;I219&amp;" "&amp;J219)</f>
        <v/>
      </c>
      <c r="G219" s="94" t="inlineStr">
        <is>
          <t>Núñez</t>
        </is>
      </c>
      <c r="H219" s="94" t="inlineStr">
        <is>
          <t>Hernández</t>
        </is>
      </c>
      <c r="I219" s="94" t="inlineStr">
        <is>
          <t>Mileidys</t>
        </is>
      </c>
      <c r="J219" s="97" t="inlineStr">
        <is>
          <t>Sofía</t>
        </is>
      </c>
      <c r="K219" s="98">
        <f>IF(SUM(O219:S219)=0, "", ROUND(((O219*3+P219*3+Q219*3+R219*3+S219*1)/13)*5,0))</f>
        <v/>
      </c>
      <c r="L219" s="99">
        <f>IF(OR($C219="",K219=""),"",COUNTIFS($C$4:$C$1500,$C219,K$4:K$1500,"&gt;"&amp;K219)+1)</f>
        <v/>
      </c>
      <c r="M219" s="99">
        <f>IF(OR($C219="",K219=""),"",IF(AND($C219&gt;=1001,$C219&lt;=1005),COUNTIFS($C$4:$C$1500,"&gt;=1001",$C$4:$C$1500,"&lt;=1005",K$4:K$1500,"&gt;"&amp;K219)+1,IF(AND($C219&gt;=1101,$C219&lt;=1105),COUNTIFS($C$4:$C$1500,"&gt;=1101",$C$4:$C$1500,"&lt;=1105",K$4:K$1500,"&gt;"&amp;K219)+1,IF(AND($C219&gt;=901,$C219&lt;=905),COUNTIFS($C$4:$C$1500,"&gt;=901",$C$4:$C$1500,"&lt;=905",K$4:K$1500,"&gt;"&amp;K219)+1,IF(AND($C219&gt;=801,$C219&lt;=805),COUNTIFS($C$4:$C$1500,"&gt;=801",$C$4:$C$1500,"&lt;=805",K$4:K$1500,"&gt;"&amp;K219)+1,IF(AND($C219&gt;=701,$C219&lt;=705),COUNTIFS($C$4:$C$1500,"&gt;=701",$C$4:$C$1500,"&lt;=705",K$4:K$1500,"&gt;"&amp;K219)+1,IF(AND($C219&gt;=601,$C219&lt;=606),COUNTIFS($C$4:$C$1500,"&gt;=601",$C$4:$C$1500,"&lt;=606",K$4:K$1500,"&gt;"&amp;K219)+1,"")))))))</f>
        <v/>
      </c>
      <c r="N219" s="99">
        <f>IF(OR($C219="",K219=""),"",IF(OR(AND($C219&gt;=1001,$C219&lt;=1005),AND($C219&gt;=1101,$C219&lt;=1105)),COUNTIFS($C$4:$C$1500,"&gt;=1001",$C$4:$C$1500,"&lt;=1005",K$4:K$1500,"&gt;"&amp;K219)+COUNTIFS($C$4:$C$1500,"&gt;=1101",$C$4:$C$1500,"&lt;=1105",K$4:K$1500,"&gt;"&amp;K219)+1,""))</f>
        <v/>
      </c>
      <c r="O219" s="94" t="n">
        <v>32.13</v>
      </c>
      <c r="P219" s="94" t="n">
        <v>14.51</v>
      </c>
      <c r="Q219" s="94" t="n">
        <v>17.65</v>
      </c>
      <c r="R219" s="94" t="n">
        <v>45.83</v>
      </c>
      <c r="S219" s="94" t="n">
        <v>32.08</v>
      </c>
      <c r="T219" s="99">
        <f>IF(AND(O219&gt;0,O219&lt;36),1,IF(AND(O219&gt;=36,O219&lt;51),2,IF(AND(O219&gt;=51,O219&lt;71),3,IF(AND(O219&gt;=71,O219&lt;=100),4,))))</f>
        <v/>
      </c>
      <c r="U219" s="99">
        <f>IF(AND(P219&gt;0,P219&lt;41),1,IF(AND(P219&gt;=41,P219&lt;56),2,IF(AND(P219&gt;=56,P219&lt;71),3,IF(AND(P219&gt;=71,P219&lt;=100),4,))))</f>
        <v/>
      </c>
      <c r="V219" s="99">
        <f>IF(AND(Q219&gt;0,Q219&lt;41),1,IF(AND(Q219&gt;=41,Q219&lt;56),2,IF(AND(Q219&gt;=56,Q219&lt;71),3,IF(AND(Q219&gt;=71,Q219&lt;=100),4,))))</f>
        <v/>
      </c>
      <c r="W219" s="99">
        <f>IF(AND(R219&gt;0,R219&lt;36),1,IF(AND(R219&gt;=36,R219&lt;51),2,IF(AND(R219&gt;=51,R219&lt;66),3,IF(AND(R219&gt;=66,R219&lt;=100),4,))))</f>
        <v/>
      </c>
      <c r="X219" s="100">
        <f>IF(AND(S219&gt;0,S219&lt;37),1,IF(AND(S219&gt;=37,S219&lt;58),2,IF(AND(S219&gt;=58,S219&lt;71),3,IF(AND(S219&gt;=71,S219&lt;=100),4,))))</f>
        <v/>
      </c>
      <c r="Y219" s="101">
        <f>IF(SUM(AC219:AG219)=0, "", ROUND(((AC219*3+AD219*3+AE219*3+AF219*3+AG219*1)/13)*5,0))</f>
        <v/>
      </c>
      <c r="Z219" s="99">
        <f>IF(OR($C219="",Y219=""),"",COUNTIFS($C$4:$C$1500,$C219,Y$4:Y$1500,"&gt;"&amp;Y219)+1)</f>
        <v/>
      </c>
      <c r="AA219" s="99">
        <f>IF(OR($C219="",Y219=""),"",IF(AND($C219&gt;=1001,$C219&lt;=1005),COUNTIFS($C$4:$C$1500,"&gt;=1001",$C$4:$C$1500,"&lt;=1005",Y$4:Y$1500,"&gt;"&amp;Y219)+1,IF(AND($C219&gt;=1101,$C219&lt;=1105),COUNTIFS($C$4:$C$1500,"&gt;=1101",$C$4:$C$1500,"&lt;=1105",Y$4:Y$1500,"&gt;"&amp;Y219)+1,IF(AND($C219&gt;=901,$C219&lt;=905),COUNTIFS($C$4:$C$1500,"&gt;=901",$C$4:$C$1500,"&lt;=905",Y$4:Y$1500,"&gt;"&amp;Y219)+1,IF(AND($C219&gt;=801,$C219&lt;=805),COUNTIFS($C$4:$C$1500,"&gt;=801",$C$4:$C$1500,"&lt;=805",Y$4:Y$1500,"&gt;"&amp;Y219)+1,IF(AND($C219&gt;=701,$C219&lt;=705),COUNTIFS($C$4:$C$1500,"&gt;=701",$C$4:$C$1500,"&lt;=705",Y$4:Y$1500,"&gt;"&amp;Y219)+1,IF(AND($C219&gt;=601,$C219&lt;=606),COUNTIFS($C$4:$C$1500,"&gt;=601",$C$4:$C$1500,"&lt;=606",Y$4:Y$1500,"&gt;"&amp;Y219)+1,"")))))))</f>
        <v/>
      </c>
      <c r="AB219" s="99">
        <f>IF(OR($C219="",Y219=""),"",IF(OR(AND($C219&gt;=1001,$C219&lt;=1005),AND($C219&gt;=1101,$C219&lt;=1105)),COUNTIFS($C$4:$C$1500,"&gt;=1001",$C$4:$C$1500,"&lt;=1005",Y$4:Y$1500,"&gt;"&amp;Y219)+COUNTIFS($C$4:$C$1500,"&gt;=1101",$C$4:$C$1500,"&lt;=1105",Y$4:Y$1500,"&gt;"&amp;Y219)+1,""))</f>
        <v/>
      </c>
      <c r="AC219" s="94" t="n">
        <v>20.25</v>
      </c>
      <c r="AD219" s="94" t="n">
        <v>33.63</v>
      </c>
      <c r="AE219" s="94" t="n">
        <v>45.5</v>
      </c>
      <c r="AF219" s="94" t="n">
        <v>35</v>
      </c>
      <c r="AG219" s="94" t="n">
        <v>14.38</v>
      </c>
      <c r="AH219" s="99">
        <f>IF(AND(AC219&gt;0,AC219&lt;36),1,IF(AND(AC219&gt;=36,AC219&lt;51),2,IF(AND(AC219&gt;=51,AC219&lt;71),3,IF(AND(AC219&gt;=71,AC219&lt;=100),4,))))</f>
        <v/>
      </c>
      <c r="AI219" s="99">
        <f>IF(AND(AD219&gt;0,AD219&lt;41),1,IF(AND(AD219&gt;=41,AD219&lt;56),2,IF(AND(AD219&gt;=56,AD219&lt;71),3,IF(AND(AD219&gt;=71,AD219&lt;=100),4,))))</f>
        <v/>
      </c>
      <c r="AJ219" s="99">
        <f>IF(AND(AE219&gt;0,AE219&lt;41),1,IF(AND(AE219&gt;=41,AE219&lt;56),2,IF(AND(AE219&gt;=56,AE219&lt;71),3,IF(AND(AE219&gt;=71,AE219&lt;=100),4,))))</f>
        <v/>
      </c>
      <c r="AK219" s="99">
        <f>IF(AND(AF219&gt;0,AF219&lt;36),1,IF(AND(AF219&gt;=36,AF219&lt;51),2,IF(AND(AF219&gt;=51,AF219&lt;66),3,IF(AND(AF219&gt;=66,AF219&lt;=100),4,))))</f>
        <v/>
      </c>
      <c r="AL219" s="100">
        <f>IF(AND(AG219&gt;0,AG219&lt;37),1,IF(AND(AG219&gt;=37,AG219&lt;58),2,IF(AND(AG219&gt;=58,AG219&lt;71),3,IF(AND(AG219&gt;=71,AG219&lt;=100),4,))))</f>
        <v/>
      </c>
      <c r="AM219" s="101">
        <f>IF((Y219&lt;&gt;"")*(K219&lt;&gt;""),Y219-K219,"")</f>
        <v/>
      </c>
      <c r="AN219" s="99">
        <f>IF((Z219&lt;&gt;"")*(L219&lt;&gt;""),Z219-L219,"")</f>
        <v/>
      </c>
      <c r="AO219" s="99">
        <f>IF((AA219&lt;&gt;"")*(M219&lt;&gt;""),AA219-M219,"")</f>
        <v/>
      </c>
      <c r="AP219" s="99">
        <f>IF((AB219&lt;&gt;"")*(N219&lt;&gt;""),AB219-N219,"")</f>
        <v/>
      </c>
      <c r="AQ219" s="94">
        <f>IF((AC219&lt;&gt;"")*(O219&lt;&gt;""),AC219-O219,"")</f>
        <v/>
      </c>
      <c r="AR219" s="94">
        <f>IF((AD219&lt;&gt;"")*(P219&lt;&gt;""),AD219-P219,"")</f>
        <v/>
      </c>
      <c r="AS219" s="94">
        <f>IF((AE219&lt;&gt;"")*(Q219&lt;&gt;""),AE219-Q219,"")</f>
        <v/>
      </c>
      <c r="AT219" s="94">
        <f>IF((AF219&lt;&gt;"")*(R219&lt;&gt;""),AF219-R219,"")</f>
        <v/>
      </c>
      <c r="AU219" s="94">
        <f>IF((AG219&lt;&gt;"")*(S219&lt;&gt;""),AG219-S219,"")</f>
        <v/>
      </c>
      <c r="AV219" s="99">
        <f>IF((AH219&lt;&gt;"")*(T219&lt;&gt;""),AH219-T219,"")</f>
        <v/>
      </c>
      <c r="AW219" s="99">
        <f>IF((AI219&lt;&gt;"")*(U219&lt;&gt;""),AI219-U219,"")</f>
        <v/>
      </c>
      <c r="AX219" s="99">
        <f>IF((AJ219&lt;&gt;"")*(V219&lt;&gt;""),AJ219-V219,"")</f>
        <v/>
      </c>
      <c r="AY219" s="99">
        <f>IF((AK219&lt;&gt;"")*(W219&lt;&gt;""),AK219-W219,"")</f>
        <v/>
      </c>
      <c r="AZ219" s="102">
        <f>IF((AL219&lt;&gt;"")*(X219&lt;&gt;""),AL219-X219,"")</f>
        <v/>
      </c>
      <c r="BA219" s="50">
        <f>IFERROR(__xludf.dummyfunction("AI(""Actúa como un tutor académico y dirígete personalmente al estudiante "" &amp; I219 &amp; "" "" &amp; J219 &amp; "" "" &amp; G219 &amp; "" "" &amp; H219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AM219 &amp; ""'. Diferencias por área: Matemáticas ("" &amp; AQ219 &amp; ""), Ciencias Natura"&amp;"les ("" &amp; AR219 &amp; ""), Sociales ("" &amp; AS219 &amp; ""), Lectura Crítica ("" &amp; AT219 &amp; "") e Inglés ("" &amp; AU219 &amp; ""). Variación en posición: grupo ("" &amp; AN219 &amp; ""), grado ("" &amp; AO219 &amp; "") y media ("" &amp; AP219 &amp; ""). Puntajes Primer Simulacro: Global "" &amp; K219 &amp; "", Mat "" &amp; "&amp;"O4 &amp; "", Cien "" &amp; P219 &amp; "", Soc "" &amp; Q219 &amp; "", Lec "" &amp; R219 &amp; "", Ing "" &amp; S219 &amp; "". Puntajes Segundo Simulacro: Global "" &amp; Y219 &amp; "", Mat "" &amp; AC219 &amp; "", Cien "" &amp; AD219 &amp; "", Soc "" &amp; AE219 &amp; "", Lec "" &amp; AF219 &amp; "", Ing "" &amp; AG219 &amp; "". Escribe un mensaje motivador"&amp;" y breve (máximo 4 líneas)."")
"),"=AI(""Actúa como un tutor académico y dirígete personalmente al estudiante "" &amp; I219 &amp; "" "" &amp; J219 &amp; "" "" &amp; G219 &amp; "" "" &amp; H219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AM219 &amp; ""'. Diferencias por área: Matemáticas ("" &amp; AQ219 &amp; ""), Ciencias Natur"&amp;"ales ("" &amp; AR219 &amp; ""), Sociales ("" &amp; AS219 &amp; ""), Lectura Crítica ("" &amp; AT219 &amp; "") e Inglés ("" &amp; AU219 &amp; ""). Variación en posición: grupo ("" &amp; AN219 &amp; ""), grado ("" &amp; AO219 &amp; "") y media ("" &amp; AP219 &amp; ""). Puntajes Primer Simulacro: Global "" &amp; K219 &amp; "", Mat "" &amp;"&amp;" O219 &amp; "", Cien "" &amp; P219 &amp; "", Soc "" &amp; Q219 &amp; "", Lec "" &amp; R219 &amp; "", Ing "" &amp; S219 &amp; "". Puntajes Segundo Simulacro: Global "" &amp; Y219 &amp; "", Mat "" &amp; AC219 &amp; "", Cien "" &amp; AD219 &amp; "", Soc "" &amp; AE219 &amp; "", Lec "" &amp; AF219 &amp; "", Ing "" &amp; AG219 &amp; "". Escribe un mensaje motivado"&amp;"r y breve (máximo 4 líneas)."")
")</f>
        <v/>
      </c>
    </row>
    <row r="220" ht="15.75" customHeight="1" s="42">
      <c r="A220" s="93" t="n"/>
      <c r="B220" s="94" t="inlineStr">
        <is>
          <t>Bachillerato</t>
        </is>
      </c>
      <c r="C220" s="94" t="n">
        <v>701</v>
      </c>
      <c r="D220" s="94" t="n"/>
      <c r="E220" s="95" t="n"/>
      <c r="F220" s="96">
        <f>TRIM(G220&amp;" "&amp;H220&amp;" "&amp;I220&amp;" "&amp;J220)</f>
        <v/>
      </c>
      <c r="G220" s="94" t="inlineStr">
        <is>
          <t>Posada</t>
        </is>
      </c>
      <c r="H220" s="94" t="inlineStr">
        <is>
          <t>Sanmartín</t>
        </is>
      </c>
      <c r="I220" s="94" t="inlineStr">
        <is>
          <t>Manuel</t>
        </is>
      </c>
      <c r="J220" s="97" t="inlineStr">
        <is>
          <t>David</t>
        </is>
      </c>
      <c r="K220" s="98">
        <f>IF(SUM(O220:S220)=0, "", ROUND(((O220*3+P220*3+Q220*3+R220*3+S220*1)/13)*5,0))</f>
        <v/>
      </c>
      <c r="L220" s="99">
        <f>IF(OR($C220="",K220=""),"",COUNTIFS($C$4:$C$1500,$C220,K$4:K$1500,"&gt;"&amp;K220)+1)</f>
        <v/>
      </c>
      <c r="M220" s="99">
        <f>IF(OR($C220="",K220=""),"",IF(AND($C220&gt;=1001,$C220&lt;=1005),COUNTIFS($C$4:$C$1500,"&gt;=1001",$C$4:$C$1500,"&lt;=1005",K$4:K$1500,"&gt;"&amp;K220)+1,IF(AND($C220&gt;=1101,$C220&lt;=1105),COUNTIFS($C$4:$C$1500,"&gt;=1101",$C$4:$C$1500,"&lt;=1105",K$4:K$1500,"&gt;"&amp;K220)+1,IF(AND($C220&gt;=901,$C220&lt;=905),COUNTIFS($C$4:$C$1500,"&gt;=901",$C$4:$C$1500,"&lt;=905",K$4:K$1500,"&gt;"&amp;K220)+1,IF(AND($C220&gt;=801,$C220&lt;=805),COUNTIFS($C$4:$C$1500,"&gt;=801",$C$4:$C$1500,"&lt;=805",K$4:K$1500,"&gt;"&amp;K220)+1,IF(AND($C220&gt;=701,$C220&lt;=705),COUNTIFS($C$4:$C$1500,"&gt;=701",$C$4:$C$1500,"&lt;=705",K$4:K$1500,"&gt;"&amp;K220)+1,IF(AND($C220&gt;=601,$C220&lt;=606),COUNTIFS($C$4:$C$1500,"&gt;=601",$C$4:$C$1500,"&lt;=606",K$4:K$1500,"&gt;"&amp;K220)+1,"")))))))</f>
        <v/>
      </c>
      <c r="N220" s="99">
        <f>IF(OR($C220="",K220=""),"",IF(OR(AND($C220&gt;=1001,$C220&lt;=1005),AND($C220&gt;=1101,$C220&lt;=1105)),COUNTIFS($C$4:$C$1500,"&gt;=1001",$C$4:$C$1500,"&lt;=1005",K$4:K$1500,"&gt;"&amp;K220)+COUNTIFS($C$4:$C$1500,"&gt;=1101",$C$4:$C$1500,"&lt;=1105",K$4:K$1500,"&gt;"&amp;K220)+1,""))</f>
        <v/>
      </c>
      <c r="O220" s="94" t="n">
        <v>24.5</v>
      </c>
      <c r="P220" s="94" t="n">
        <v>33.7</v>
      </c>
      <c r="Q220" s="94" t="n">
        <v>34.79</v>
      </c>
      <c r="R220" s="94" t="n">
        <v>58.33</v>
      </c>
      <c r="S220" s="94" t="n">
        <v>50.42</v>
      </c>
      <c r="T220" s="99">
        <f>IF(AND(O220&gt;0,O220&lt;36),1,IF(AND(O220&gt;=36,O220&lt;51),2,IF(AND(O220&gt;=51,O220&lt;71),3,IF(AND(O220&gt;=71,O220&lt;=100),4,))))</f>
        <v/>
      </c>
      <c r="U220" s="99">
        <f>IF(AND(P220&gt;0,P220&lt;41),1,IF(AND(P220&gt;=41,P220&lt;56),2,IF(AND(P220&gt;=56,P220&lt;71),3,IF(AND(P220&gt;=71,P220&lt;=100),4,))))</f>
        <v/>
      </c>
      <c r="V220" s="99">
        <f>IF(AND(Q220&gt;0,Q220&lt;41),1,IF(AND(Q220&gt;=41,Q220&lt;56),2,IF(AND(Q220&gt;=56,Q220&lt;71),3,IF(AND(Q220&gt;=71,Q220&lt;=100),4,))))</f>
        <v/>
      </c>
      <c r="W220" s="99">
        <f>IF(AND(R220&gt;0,R220&lt;36),1,IF(AND(R220&gt;=36,R220&lt;51),2,IF(AND(R220&gt;=51,R220&lt;66),3,IF(AND(R220&gt;=66,R220&lt;=100),4,))))</f>
        <v/>
      </c>
      <c r="X220" s="100">
        <f>IF(AND(S220&gt;0,S220&lt;37),1,IF(AND(S220&gt;=37,S220&lt;58),2,IF(AND(S220&gt;=58,S220&lt;71),3,IF(AND(S220&gt;=71,S220&lt;=100),4,))))</f>
        <v/>
      </c>
      <c r="Y220" s="101">
        <f>IF(SUM(AC220:AG220)=0, "", ROUND(((AC220*3+AD220*3+AE220*3+AF220*3+AG220*1)/13)*5,0))</f>
        <v/>
      </c>
      <c r="Z220" s="99">
        <f>IF(OR($C220="",Y220=""),"",COUNTIFS($C$4:$C$1500,$C220,Y$4:Y$1500,"&gt;"&amp;Y220)+1)</f>
        <v/>
      </c>
      <c r="AA220" s="99">
        <f>IF(OR($C220="",Y220=""),"",IF(AND($C220&gt;=1001,$C220&lt;=1005),COUNTIFS($C$4:$C$1500,"&gt;=1001",$C$4:$C$1500,"&lt;=1005",Y$4:Y$1500,"&gt;"&amp;Y220)+1,IF(AND($C220&gt;=1101,$C220&lt;=1105),COUNTIFS($C$4:$C$1500,"&gt;=1101",$C$4:$C$1500,"&lt;=1105",Y$4:Y$1500,"&gt;"&amp;Y220)+1,IF(AND($C220&gt;=901,$C220&lt;=905),COUNTIFS($C$4:$C$1500,"&gt;=901",$C$4:$C$1500,"&lt;=905",Y$4:Y$1500,"&gt;"&amp;Y220)+1,IF(AND($C220&gt;=801,$C220&lt;=805),COUNTIFS($C$4:$C$1500,"&gt;=801",$C$4:$C$1500,"&lt;=805",Y$4:Y$1500,"&gt;"&amp;Y220)+1,IF(AND($C220&gt;=701,$C220&lt;=705),COUNTIFS($C$4:$C$1500,"&gt;=701",$C$4:$C$1500,"&lt;=705",Y$4:Y$1500,"&gt;"&amp;Y220)+1,IF(AND($C220&gt;=601,$C220&lt;=606),COUNTIFS($C$4:$C$1500,"&gt;=601",$C$4:$C$1500,"&lt;=606",Y$4:Y$1500,"&gt;"&amp;Y220)+1,"")))))))</f>
        <v/>
      </c>
      <c r="AB220" s="99">
        <f>IF(OR($C220="",Y220=""),"",IF(OR(AND($C220&gt;=1001,$C220&lt;=1005),AND($C220&gt;=1101,$C220&lt;=1105)),COUNTIFS($C$4:$C$1500,"&gt;=1001",$C$4:$C$1500,"&lt;=1005",Y$4:Y$1500,"&gt;"&amp;Y220)+COUNTIFS($C$4:$C$1500,"&gt;=1101",$C$4:$C$1500,"&lt;=1105",Y$4:Y$1500,"&gt;"&amp;Y220)+1,""))</f>
        <v/>
      </c>
      <c r="AC220" s="94" t="n">
        <v>63.13</v>
      </c>
      <c r="AD220" s="94" t="n">
        <v>44.4</v>
      </c>
      <c r="AE220" s="94" t="n">
        <v>49.88</v>
      </c>
      <c r="AF220" s="94" t="n">
        <v>52.71</v>
      </c>
      <c r="AG220" s="94" t="n">
        <v>45.83</v>
      </c>
      <c r="AH220" s="99">
        <f>IF(AND(AC220&gt;0,AC220&lt;36),1,IF(AND(AC220&gt;=36,AC220&lt;51),2,IF(AND(AC220&gt;=51,AC220&lt;71),3,IF(AND(AC220&gt;=71,AC220&lt;=100),4,))))</f>
        <v/>
      </c>
      <c r="AI220" s="99">
        <f>IF(AND(AD220&gt;0,AD220&lt;41),1,IF(AND(AD220&gt;=41,AD220&lt;56),2,IF(AND(AD220&gt;=56,AD220&lt;71),3,IF(AND(AD220&gt;=71,AD220&lt;=100),4,))))</f>
        <v/>
      </c>
      <c r="AJ220" s="99">
        <f>IF(AND(AE220&gt;0,AE220&lt;41),1,IF(AND(AE220&gt;=41,AE220&lt;56),2,IF(AND(AE220&gt;=56,AE220&lt;71),3,IF(AND(AE220&gt;=71,AE220&lt;=100),4,))))</f>
        <v/>
      </c>
      <c r="AK220" s="99">
        <f>IF(AND(AF220&gt;0,AF220&lt;36),1,IF(AND(AF220&gt;=36,AF220&lt;51),2,IF(AND(AF220&gt;=51,AF220&lt;66),3,IF(AND(AF220&gt;=66,AF220&lt;=100),4,))))</f>
        <v/>
      </c>
      <c r="AL220" s="100">
        <f>IF(AND(AG220&gt;0,AG220&lt;37),1,IF(AND(AG220&gt;=37,AG220&lt;58),2,IF(AND(AG220&gt;=58,AG220&lt;71),3,IF(AND(AG220&gt;=71,AG220&lt;=100),4,))))</f>
        <v/>
      </c>
      <c r="AM220" s="101">
        <f>IF((Y220&lt;&gt;"")*(K220&lt;&gt;""),Y220-K220,"")</f>
        <v/>
      </c>
      <c r="AN220" s="99">
        <f>IF((Z220&lt;&gt;"")*(L220&lt;&gt;""),Z220-L220,"")</f>
        <v/>
      </c>
      <c r="AO220" s="99">
        <f>IF((AA220&lt;&gt;"")*(M220&lt;&gt;""),AA220-M220,"")</f>
        <v/>
      </c>
      <c r="AP220" s="99">
        <f>IF((AB220&lt;&gt;"")*(N220&lt;&gt;""),AB220-N220,"")</f>
        <v/>
      </c>
      <c r="AQ220" s="94">
        <f>IF((AC220&lt;&gt;"")*(O220&lt;&gt;""),AC220-O220,"")</f>
        <v/>
      </c>
      <c r="AR220" s="94">
        <f>IF((AD220&lt;&gt;"")*(P220&lt;&gt;""),AD220-P220,"")</f>
        <v/>
      </c>
      <c r="AS220" s="94">
        <f>IF((AE220&lt;&gt;"")*(Q220&lt;&gt;""),AE220-Q220,"")</f>
        <v/>
      </c>
      <c r="AT220" s="94">
        <f>IF((AF220&lt;&gt;"")*(R220&lt;&gt;""),AF220-R220,"")</f>
        <v/>
      </c>
      <c r="AU220" s="94">
        <f>IF((AG220&lt;&gt;"")*(S220&lt;&gt;""),AG220-S220,"")</f>
        <v/>
      </c>
      <c r="AV220" s="99">
        <f>IF((AH220&lt;&gt;"")*(T220&lt;&gt;""),AH220-T220,"")</f>
        <v/>
      </c>
      <c r="AW220" s="99">
        <f>IF((AI220&lt;&gt;"")*(U220&lt;&gt;""),AI220-U220,"")</f>
        <v/>
      </c>
      <c r="AX220" s="99">
        <f>IF((AJ220&lt;&gt;"")*(V220&lt;&gt;""),AJ220-V220,"")</f>
        <v/>
      </c>
      <c r="AY220" s="99">
        <f>IF((AK220&lt;&gt;"")*(W220&lt;&gt;""),AK220-W220,"")</f>
        <v/>
      </c>
      <c r="AZ220" s="102">
        <f>IF((AL220&lt;&gt;"")*(X220&lt;&gt;""),AL220-X220,"")</f>
        <v/>
      </c>
      <c r="BA220" s="50">
        <f>IFERROR(__xludf.dummyfunction("AI(""Actúa como un tutor académico y dirígete personalmente al estudiante "" &amp; I220 &amp; "" "" &amp; J220 &amp; "" "" &amp; G220 &amp; "" "" &amp; H220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AM220 &amp; ""'. Diferencias por área: Matemáticas ("" &amp; AQ220 &amp; ""), Ciencias Natura"&amp;"les ("" &amp; AR220 &amp; ""), Sociales ("" &amp; AS220 &amp; ""), Lectura Crítica ("" &amp; AT220 &amp; "") e Inglés ("" &amp; AU220 &amp; ""). Variación en posición: grupo ("" &amp; AN220 &amp; ""), grado ("" &amp; AO220 &amp; "") y media ("" &amp; AP220 &amp; ""). Puntajes Primer Simulacro: Global "" &amp; K220 &amp; "", Mat "" &amp; "&amp;"O4 &amp; "", Cien "" &amp; P220 &amp; "", Soc "" &amp; Q220 &amp; "", Lec "" &amp; R220 &amp; "", Ing "" &amp; S220 &amp; "". Puntajes Segundo Simulacro: Global "" &amp; Y220 &amp; "", Mat "" &amp; AC220 &amp; "", Cien "" &amp; AD220 &amp; "", Soc "" &amp; AE220 &amp; "", Lec "" &amp; AF220 &amp; "", Ing "" &amp; AG220 &amp; "". Escribe un mensaje motivador"&amp;" y breve (máximo 4 líneas)."")
"),"=AI(""Actúa como un tutor académico y dirígete personalmente al estudiante "" &amp; I220 &amp; "" "" &amp; J220 &amp; "" "" &amp; G220 &amp; "" "" &amp; H220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AM220 &amp; ""'. Diferencias por área: Matemáticas ("" &amp; AQ220 &amp; ""), Ciencias Natur"&amp;"ales ("" &amp; AR220 &amp; ""), Sociales ("" &amp; AS220 &amp; ""), Lectura Crítica ("" &amp; AT220 &amp; "") e Inglés ("" &amp; AU220 &amp; ""). Variación en posición: grupo ("" &amp; AN220 &amp; ""), grado ("" &amp; AO220 &amp; "") y media ("" &amp; AP220 &amp; ""). Puntajes Primer Simulacro: Global "" &amp; K220 &amp; "", Mat "" &amp;"&amp;" O220 &amp; "", Cien "" &amp; P220 &amp; "", Soc "" &amp; Q220 &amp; "", Lec "" &amp; R220 &amp; "", Ing "" &amp; S220 &amp; "". Puntajes Segundo Simulacro: Global "" &amp; Y220 &amp; "", Mat "" &amp; AC220 &amp; "", Cien "" &amp; AD220 &amp; "", Soc "" &amp; AE220 &amp; "", Lec "" &amp; AF220 &amp; "", Ing "" &amp; AG220 &amp; "". Escribe un mensaje motivado"&amp;"r y breve (máximo 4 líneas)."")
")</f>
        <v/>
      </c>
    </row>
    <row r="221" ht="15.75" customHeight="1" s="42">
      <c r="A221" s="93" t="n"/>
      <c r="B221" s="94" t="inlineStr">
        <is>
          <t>Bachillerato</t>
        </is>
      </c>
      <c r="C221" s="94" t="n">
        <v>701</v>
      </c>
      <c r="D221" s="94" t="n"/>
      <c r="E221" s="95" t="n"/>
      <c r="F221" s="96">
        <f>TRIM(G221&amp;" "&amp;H221&amp;" "&amp;I221&amp;" "&amp;J221)</f>
        <v/>
      </c>
      <c r="G221" s="94" t="inlineStr">
        <is>
          <t>Sierra</t>
        </is>
      </c>
      <c r="H221" s="94" t="inlineStr">
        <is>
          <t>Polo</t>
        </is>
      </c>
      <c r="I221" s="94" t="inlineStr">
        <is>
          <t>Andrés</t>
        </is>
      </c>
      <c r="J221" s="97" t="inlineStr">
        <is>
          <t>Felipe</t>
        </is>
      </c>
      <c r="K221" s="98">
        <f>IF(SUM(O221:S221)=0, "", ROUND(((O221*3+P221*3+Q221*3+R221*3+S221*1)/13)*5,0))</f>
        <v/>
      </c>
      <c r="L221" s="99">
        <f>IF(OR($C221="",K221=""),"",COUNTIFS($C$4:$C$1500,$C221,K$4:K$1500,"&gt;"&amp;K221)+1)</f>
        <v/>
      </c>
      <c r="M221" s="99">
        <f>IF(OR($C221="",K221=""),"",IF(AND($C221&gt;=1001,$C221&lt;=1005),COUNTIFS($C$4:$C$1500,"&gt;=1001",$C$4:$C$1500,"&lt;=1005",K$4:K$1500,"&gt;"&amp;K221)+1,IF(AND($C221&gt;=1101,$C221&lt;=1105),COUNTIFS($C$4:$C$1500,"&gt;=1101",$C$4:$C$1500,"&lt;=1105",K$4:K$1500,"&gt;"&amp;K221)+1,IF(AND($C221&gt;=901,$C221&lt;=905),COUNTIFS($C$4:$C$1500,"&gt;=901",$C$4:$C$1500,"&lt;=905",K$4:K$1500,"&gt;"&amp;K221)+1,IF(AND($C221&gt;=801,$C221&lt;=805),COUNTIFS($C$4:$C$1500,"&gt;=801",$C$4:$C$1500,"&lt;=805",K$4:K$1500,"&gt;"&amp;K221)+1,IF(AND($C221&gt;=701,$C221&lt;=705),COUNTIFS($C$4:$C$1500,"&gt;=701",$C$4:$C$1500,"&lt;=705",K$4:K$1500,"&gt;"&amp;K221)+1,IF(AND($C221&gt;=601,$C221&lt;=606),COUNTIFS($C$4:$C$1500,"&gt;=601",$C$4:$C$1500,"&lt;=606",K$4:K$1500,"&gt;"&amp;K221)+1,"")))))))</f>
        <v/>
      </c>
      <c r="N221" s="99">
        <f>IF(OR($C221="",K221=""),"",IF(OR(AND($C221&gt;=1001,$C221&lt;=1005),AND($C221&gt;=1101,$C221&lt;=1105)),COUNTIFS($C$4:$C$1500,"&gt;=1001",$C$4:$C$1500,"&lt;=1005",K$4:K$1500,"&gt;"&amp;K221)+COUNTIFS($C$4:$C$1500,"&gt;=1101",$C$4:$C$1500,"&lt;=1105",K$4:K$1500,"&gt;"&amp;K221)+1,""))</f>
        <v/>
      </c>
      <c r="O221" s="94" t="n">
        <v>56.63</v>
      </c>
      <c r="P221" s="94" t="n">
        <v>31.21</v>
      </c>
      <c r="Q221" s="94" t="n">
        <v>52.44</v>
      </c>
      <c r="R221" s="94" t="n">
        <v>54.17</v>
      </c>
      <c r="S221" s="94" t="n">
        <v>55</v>
      </c>
      <c r="T221" s="99">
        <f>IF(AND(O221&gt;0,O221&lt;36),1,IF(AND(O221&gt;=36,O221&lt;51),2,IF(AND(O221&gt;=51,O221&lt;71),3,IF(AND(O221&gt;=71,O221&lt;=100),4,))))</f>
        <v/>
      </c>
      <c r="U221" s="99">
        <f>IF(AND(P221&gt;0,P221&lt;41),1,IF(AND(P221&gt;=41,P221&lt;56),2,IF(AND(P221&gt;=56,P221&lt;71),3,IF(AND(P221&gt;=71,P221&lt;=100),4,))))</f>
        <v/>
      </c>
      <c r="V221" s="99">
        <f>IF(AND(Q221&gt;0,Q221&lt;41),1,IF(AND(Q221&gt;=41,Q221&lt;56),2,IF(AND(Q221&gt;=56,Q221&lt;71),3,IF(AND(Q221&gt;=71,Q221&lt;=100),4,))))</f>
        <v/>
      </c>
      <c r="W221" s="99">
        <f>IF(AND(R221&gt;0,R221&lt;36),1,IF(AND(R221&gt;=36,R221&lt;51),2,IF(AND(R221&gt;=51,R221&lt;66),3,IF(AND(R221&gt;=66,R221&lt;=100),4,))))</f>
        <v/>
      </c>
      <c r="X221" s="100">
        <f>IF(AND(S221&gt;0,S221&lt;37),1,IF(AND(S221&gt;=37,S221&lt;58),2,IF(AND(S221&gt;=58,S221&lt;71),3,IF(AND(S221&gt;=71,S221&lt;=100),4,))))</f>
        <v/>
      </c>
      <c r="Y221" s="101">
        <f>IF(SUM(AC221:AG221)=0, "", ROUND(((AC221*3+AD221*3+AE221*3+AF221*3+AG221*1)/13)*5,0))</f>
        <v/>
      </c>
      <c r="Z221" s="99">
        <f>IF(OR($C221="",Y221=""),"",COUNTIFS($C$4:$C$1500,$C221,Y$4:Y$1500,"&gt;"&amp;Y221)+1)</f>
        <v/>
      </c>
      <c r="AA221" s="99">
        <f>IF(OR($C221="",Y221=""),"",IF(AND($C221&gt;=1001,$C221&lt;=1005),COUNTIFS($C$4:$C$1500,"&gt;=1001",$C$4:$C$1500,"&lt;=1005",Y$4:Y$1500,"&gt;"&amp;Y221)+1,IF(AND($C221&gt;=1101,$C221&lt;=1105),COUNTIFS($C$4:$C$1500,"&gt;=1101",$C$4:$C$1500,"&lt;=1105",Y$4:Y$1500,"&gt;"&amp;Y221)+1,IF(AND($C221&gt;=901,$C221&lt;=905),COUNTIFS($C$4:$C$1500,"&gt;=901",$C$4:$C$1500,"&lt;=905",Y$4:Y$1500,"&gt;"&amp;Y221)+1,IF(AND($C221&gt;=801,$C221&lt;=805),COUNTIFS($C$4:$C$1500,"&gt;=801",$C$4:$C$1500,"&lt;=805",Y$4:Y$1500,"&gt;"&amp;Y221)+1,IF(AND($C221&gt;=701,$C221&lt;=705),COUNTIFS($C$4:$C$1500,"&gt;=701",$C$4:$C$1500,"&lt;=705",Y$4:Y$1500,"&gt;"&amp;Y221)+1,IF(AND($C221&gt;=601,$C221&lt;=606),COUNTIFS($C$4:$C$1500,"&gt;=601",$C$4:$C$1500,"&lt;=606",Y$4:Y$1500,"&gt;"&amp;Y221)+1,"")))))))</f>
        <v/>
      </c>
      <c r="AB221" s="99">
        <f>IF(OR($C221="",Y221=""),"",IF(OR(AND($C221&gt;=1001,$C221&lt;=1005),AND($C221&gt;=1101,$C221&lt;=1105)),COUNTIFS($C$4:$C$1500,"&gt;=1001",$C$4:$C$1500,"&lt;=1005",Y$4:Y$1500,"&gt;"&amp;Y221)+COUNTIFS($C$4:$C$1500,"&gt;=1101",$C$4:$C$1500,"&lt;=1105",Y$4:Y$1500,"&gt;"&amp;Y221)+1,""))</f>
        <v/>
      </c>
      <c r="AC221" s="94" t="n">
        <v>61.88</v>
      </c>
      <c r="AD221" s="94" t="n">
        <v>77.26000000000001</v>
      </c>
      <c r="AE221" s="94" t="n">
        <v>68.25</v>
      </c>
      <c r="AF221" s="94" t="n">
        <v>71.88</v>
      </c>
      <c r="AG221" s="94" t="n">
        <v>54.17</v>
      </c>
      <c r="AH221" s="99">
        <f>IF(AND(AC221&gt;0,AC221&lt;36),1,IF(AND(AC221&gt;=36,AC221&lt;51),2,IF(AND(AC221&gt;=51,AC221&lt;71),3,IF(AND(AC221&gt;=71,AC221&lt;=100),4,))))</f>
        <v/>
      </c>
      <c r="AI221" s="99">
        <f>IF(AND(AD221&gt;0,AD221&lt;41),1,IF(AND(AD221&gt;=41,AD221&lt;56),2,IF(AND(AD221&gt;=56,AD221&lt;71),3,IF(AND(AD221&gt;=71,AD221&lt;=100),4,))))</f>
        <v/>
      </c>
      <c r="AJ221" s="99">
        <f>IF(AND(AE221&gt;0,AE221&lt;41),1,IF(AND(AE221&gt;=41,AE221&lt;56),2,IF(AND(AE221&gt;=56,AE221&lt;71),3,IF(AND(AE221&gt;=71,AE221&lt;=100),4,))))</f>
        <v/>
      </c>
      <c r="AK221" s="99">
        <f>IF(AND(AF221&gt;0,AF221&lt;36),1,IF(AND(AF221&gt;=36,AF221&lt;51),2,IF(AND(AF221&gt;=51,AF221&lt;66),3,IF(AND(AF221&gt;=66,AF221&lt;=100),4,))))</f>
        <v/>
      </c>
      <c r="AL221" s="100">
        <f>IF(AND(AG221&gt;0,AG221&lt;37),1,IF(AND(AG221&gt;=37,AG221&lt;58),2,IF(AND(AG221&gt;=58,AG221&lt;71),3,IF(AND(AG221&gt;=71,AG221&lt;=100),4,))))</f>
        <v/>
      </c>
      <c r="AM221" s="101">
        <f>IF((Y221&lt;&gt;"")*(K221&lt;&gt;""),Y221-K221,"")</f>
        <v/>
      </c>
      <c r="AN221" s="99">
        <f>IF((Z221&lt;&gt;"")*(L221&lt;&gt;""),Z221-L221,"")</f>
        <v/>
      </c>
      <c r="AO221" s="99">
        <f>IF((AA221&lt;&gt;"")*(M221&lt;&gt;""),AA221-M221,"")</f>
        <v/>
      </c>
      <c r="AP221" s="99">
        <f>IF((AB221&lt;&gt;"")*(N221&lt;&gt;""),AB221-N221,"")</f>
        <v/>
      </c>
      <c r="AQ221" s="94">
        <f>IF((AC221&lt;&gt;"")*(O221&lt;&gt;""),AC221-O221,"")</f>
        <v/>
      </c>
      <c r="AR221" s="94">
        <f>IF((AD221&lt;&gt;"")*(P221&lt;&gt;""),AD221-P221,"")</f>
        <v/>
      </c>
      <c r="AS221" s="94">
        <f>IF((AE221&lt;&gt;"")*(Q221&lt;&gt;""),AE221-Q221,"")</f>
        <v/>
      </c>
      <c r="AT221" s="94">
        <f>IF((AF221&lt;&gt;"")*(R221&lt;&gt;""),AF221-R221,"")</f>
        <v/>
      </c>
      <c r="AU221" s="94">
        <f>IF((AG221&lt;&gt;"")*(S221&lt;&gt;""),AG221-S221,"")</f>
        <v/>
      </c>
      <c r="AV221" s="99">
        <f>IF((AH221&lt;&gt;"")*(T221&lt;&gt;""),AH221-T221,"")</f>
        <v/>
      </c>
      <c r="AW221" s="99">
        <f>IF((AI221&lt;&gt;"")*(U221&lt;&gt;""),AI221-U221,"")</f>
        <v/>
      </c>
      <c r="AX221" s="99">
        <f>IF((AJ221&lt;&gt;"")*(V221&lt;&gt;""),AJ221-V221,"")</f>
        <v/>
      </c>
      <c r="AY221" s="99">
        <f>IF((AK221&lt;&gt;"")*(W221&lt;&gt;""),AK221-W221,"")</f>
        <v/>
      </c>
      <c r="AZ221" s="102">
        <f>IF((AL221&lt;&gt;"")*(X221&lt;&gt;""),AL221-X221,"")</f>
        <v/>
      </c>
      <c r="BA221" s="50">
        <f>IFERROR(__xludf.dummyfunction("AI(""Actúa como un tutor académico y dirígete personalmente al estudiante "" &amp; I221 &amp; "" "" &amp; J221 &amp; "" "" &amp; G221 &amp; "" "" &amp; H221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AM221 &amp; ""'. Diferencias por área: Matemáticas ("" &amp; AQ221 &amp; ""), Ciencias Natura"&amp;"les ("" &amp; AR221 &amp; ""), Sociales ("" &amp; AS221 &amp; ""), Lectura Crítica ("" &amp; AT221 &amp; "") e Inglés ("" &amp; AU221 &amp; ""). Variación en posición: grupo ("" &amp; AN221 &amp; ""), grado ("" &amp; AO221 &amp; "") y media ("" &amp; AP221 &amp; ""). Puntajes Primer Simulacro: Global "" &amp; K221 &amp; "", Mat "" &amp; "&amp;"O4 &amp; "", Cien "" &amp; P221 &amp; "", Soc "" &amp; Q221 &amp; "", Lec "" &amp; R221 &amp; "", Ing "" &amp; S221 &amp; "". Puntajes Segundo Simulacro: Global "" &amp; Y221 &amp; "", Mat "" &amp; AC221 &amp; "", Cien "" &amp; AD221 &amp; "", Soc "" &amp; AE221 &amp; "", Lec "" &amp; AF221 &amp; "", Ing "" &amp; AG221 &amp; "". Escribe un mensaje motivador"&amp;" y breve (máximo 4 líneas)."")
"),"=AI(""Actúa como un tutor académico y dirígete personalmente al estudiante "" &amp; I221 &amp; "" "" &amp; J221 &amp; "" "" &amp; G221 &amp; "" "" &amp; H221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AM221 &amp; ""'. Diferencias por área: Matemáticas ("" &amp; AQ221 &amp; ""), Ciencias Natur"&amp;"ales ("" &amp; AR221 &amp; ""), Sociales ("" &amp; AS221 &amp; ""), Lectura Crítica ("" &amp; AT221 &amp; "") e Inglés ("" &amp; AU221 &amp; ""). Variación en posición: grupo ("" &amp; AN221 &amp; ""), grado ("" &amp; AO221 &amp; "") y media ("" &amp; AP221 &amp; ""). Puntajes Primer Simulacro: Global "" &amp; K221 &amp; "", Mat "" &amp;"&amp;" O221 &amp; "", Cien "" &amp; P221 &amp; "", Soc "" &amp; Q221 &amp; "", Lec "" &amp; R221 &amp; "", Ing "" &amp; S221 &amp; "". Puntajes Segundo Simulacro: Global "" &amp; Y221 &amp; "", Mat "" &amp; AC221 &amp; "", Cien "" &amp; AD221 &amp; "", Soc "" &amp; AE221 &amp; "", Lec "" &amp; AF221 &amp; "", Ing "" &amp; AG221 &amp; "". Escribe un mensaje motivado"&amp;"r y breve (máximo 4 líneas)."")
")</f>
        <v/>
      </c>
    </row>
    <row r="222" ht="15.75" customHeight="1" s="42">
      <c r="A222" s="93" t="n"/>
      <c r="B222" s="94" t="inlineStr">
        <is>
          <t>Bachillerato</t>
        </is>
      </c>
      <c r="C222" s="94" t="n">
        <v>701</v>
      </c>
      <c r="D222" s="94" t="n"/>
      <c r="E222" s="95" t="n"/>
      <c r="F222" s="96">
        <f>TRIM(G222&amp;" "&amp;H222&amp;" "&amp;I222&amp;" "&amp;J222)</f>
        <v/>
      </c>
      <c r="G222" s="94" t="inlineStr">
        <is>
          <t>Usuga</t>
        </is>
      </c>
      <c r="H222" s="94" t="inlineStr">
        <is>
          <t>Garcés</t>
        </is>
      </c>
      <c r="I222" s="94" t="inlineStr">
        <is>
          <t>Miguel</t>
        </is>
      </c>
      <c r="J222" s="97" t="inlineStr">
        <is>
          <t>Ángel</t>
        </is>
      </c>
      <c r="K222" s="98">
        <f>IF(SUM(O222:S222)=0, "", ROUND(((O222*3+P222*3+Q222*3+R222*3+S222*1)/13)*5,0))</f>
        <v/>
      </c>
      <c r="L222" s="99">
        <f>IF(OR($C222="",K222=""),"",COUNTIFS($C$4:$C$1500,$C222,K$4:K$1500,"&gt;"&amp;K222)+1)</f>
        <v/>
      </c>
      <c r="M222" s="99">
        <f>IF(OR($C222="",K222=""),"",IF(AND($C222&gt;=1001,$C222&lt;=1005),COUNTIFS($C$4:$C$1500,"&gt;=1001",$C$4:$C$1500,"&lt;=1005",K$4:K$1500,"&gt;"&amp;K222)+1,IF(AND($C222&gt;=1101,$C222&lt;=1105),COUNTIFS($C$4:$C$1500,"&gt;=1101",$C$4:$C$1500,"&lt;=1105",K$4:K$1500,"&gt;"&amp;K222)+1,IF(AND($C222&gt;=901,$C222&lt;=905),COUNTIFS($C$4:$C$1500,"&gt;=901",$C$4:$C$1500,"&lt;=905",K$4:K$1500,"&gt;"&amp;K222)+1,IF(AND($C222&gt;=801,$C222&lt;=805),COUNTIFS($C$4:$C$1500,"&gt;=801",$C$4:$C$1500,"&lt;=805",K$4:K$1500,"&gt;"&amp;K222)+1,IF(AND($C222&gt;=701,$C222&lt;=705),COUNTIFS($C$4:$C$1500,"&gt;=701",$C$4:$C$1500,"&lt;=705",K$4:K$1500,"&gt;"&amp;K222)+1,IF(AND($C222&gt;=601,$C222&lt;=606),COUNTIFS($C$4:$C$1500,"&gt;=601",$C$4:$C$1500,"&lt;=606",K$4:K$1500,"&gt;"&amp;K222)+1,"")))))))</f>
        <v/>
      </c>
      <c r="N222" s="99">
        <f>IF(OR($C222="",K222=""),"",IF(OR(AND($C222&gt;=1001,$C222&lt;=1005),AND($C222&gt;=1101,$C222&lt;=1105)),COUNTIFS($C$4:$C$1500,"&gt;=1001",$C$4:$C$1500,"&lt;=1005",K$4:K$1500,"&gt;"&amp;K222)+COUNTIFS($C$4:$C$1500,"&gt;=1101",$C$4:$C$1500,"&lt;=1105",K$4:K$1500,"&gt;"&amp;K222)+1,""))</f>
        <v/>
      </c>
      <c r="O222" s="94" t="n">
        <v>34.63</v>
      </c>
      <c r="P222" s="94" t="n">
        <v>21.7</v>
      </c>
      <c r="Q222" s="94" t="n">
        <v>26.22</v>
      </c>
      <c r="R222" s="94" t="n">
        <v>37.5</v>
      </c>
      <c r="S222" s="94" t="n">
        <v>59.58</v>
      </c>
      <c r="T222" s="99">
        <f>IF(AND(O222&gt;0,O222&lt;36),1,IF(AND(O222&gt;=36,O222&lt;51),2,IF(AND(O222&gt;=51,O222&lt;71),3,IF(AND(O222&gt;=71,O222&lt;=100),4,))))</f>
        <v/>
      </c>
      <c r="U222" s="99">
        <f>IF(AND(P222&gt;0,P222&lt;41),1,IF(AND(P222&gt;=41,P222&lt;56),2,IF(AND(P222&gt;=56,P222&lt;71),3,IF(AND(P222&gt;=71,P222&lt;=100),4,))))</f>
        <v/>
      </c>
      <c r="V222" s="99">
        <f>IF(AND(Q222&gt;0,Q222&lt;41),1,IF(AND(Q222&gt;=41,Q222&lt;56),2,IF(AND(Q222&gt;=56,Q222&lt;71),3,IF(AND(Q222&gt;=71,Q222&lt;=100),4,))))</f>
        <v/>
      </c>
      <c r="W222" s="99">
        <f>IF(AND(R222&gt;0,R222&lt;36),1,IF(AND(R222&gt;=36,R222&lt;51),2,IF(AND(R222&gt;=51,R222&lt;66),3,IF(AND(R222&gt;=66,R222&lt;=100),4,))))</f>
        <v/>
      </c>
      <c r="X222" s="100">
        <f>IF(AND(S222&gt;0,S222&lt;37),1,IF(AND(S222&gt;=37,S222&lt;58),2,IF(AND(S222&gt;=58,S222&lt;71),3,IF(AND(S222&gt;=71,S222&lt;=100),4,))))</f>
        <v/>
      </c>
      <c r="Y222" s="101">
        <f>IF(SUM(AC222:AG222)=0, "", ROUND(((AC222*3+AD222*3+AE222*3+AF222*3+AG222*1)/13)*5,0))</f>
        <v/>
      </c>
      <c r="Z222" s="99">
        <f>IF(OR($C222="",Y222=""),"",COUNTIFS($C$4:$C$1500,$C222,Y$4:Y$1500,"&gt;"&amp;Y222)+1)</f>
        <v/>
      </c>
      <c r="AA222" s="99">
        <f>IF(OR($C222="",Y222=""),"",IF(AND($C222&gt;=1001,$C222&lt;=1005),COUNTIFS($C$4:$C$1500,"&gt;=1001",$C$4:$C$1500,"&lt;=1005",Y$4:Y$1500,"&gt;"&amp;Y222)+1,IF(AND($C222&gt;=1101,$C222&lt;=1105),COUNTIFS($C$4:$C$1500,"&gt;=1101",$C$4:$C$1500,"&lt;=1105",Y$4:Y$1500,"&gt;"&amp;Y222)+1,IF(AND($C222&gt;=901,$C222&lt;=905),COUNTIFS($C$4:$C$1500,"&gt;=901",$C$4:$C$1500,"&lt;=905",Y$4:Y$1500,"&gt;"&amp;Y222)+1,IF(AND($C222&gt;=801,$C222&lt;=805),COUNTIFS($C$4:$C$1500,"&gt;=801",$C$4:$C$1500,"&lt;=805",Y$4:Y$1500,"&gt;"&amp;Y222)+1,IF(AND($C222&gt;=701,$C222&lt;=705),COUNTIFS($C$4:$C$1500,"&gt;=701",$C$4:$C$1500,"&lt;=705",Y$4:Y$1500,"&gt;"&amp;Y222)+1,IF(AND($C222&gt;=601,$C222&lt;=606),COUNTIFS($C$4:$C$1500,"&gt;=601",$C$4:$C$1500,"&lt;=606",Y$4:Y$1500,"&gt;"&amp;Y222)+1,"")))))))</f>
        <v/>
      </c>
      <c r="AB222" s="99">
        <f>IF(OR($C222="",Y222=""),"",IF(OR(AND($C222&gt;=1001,$C222&lt;=1005),AND($C222&gt;=1101,$C222&lt;=1105)),COUNTIFS($C$4:$C$1500,"&gt;=1001",$C$4:$C$1500,"&lt;=1005",Y$4:Y$1500,"&gt;"&amp;Y222)+COUNTIFS($C$4:$C$1500,"&gt;=1101",$C$4:$C$1500,"&lt;=1105",Y$4:Y$1500,"&gt;"&amp;Y222)+1,""))</f>
        <v/>
      </c>
      <c r="AC222" s="94" t="n">
        <v>63.13</v>
      </c>
      <c r="AD222" s="94" t="n">
        <v>26.37</v>
      </c>
      <c r="AE222" s="94" t="n">
        <v>28.88</v>
      </c>
      <c r="AF222" s="94" t="n">
        <v>38.33</v>
      </c>
      <c r="AG222" s="94" t="n">
        <v>37.5</v>
      </c>
      <c r="AH222" s="99">
        <f>IF(AND(AC222&gt;0,AC222&lt;36),1,IF(AND(AC222&gt;=36,AC222&lt;51),2,IF(AND(AC222&gt;=51,AC222&lt;71),3,IF(AND(AC222&gt;=71,AC222&lt;=100),4,))))</f>
        <v/>
      </c>
      <c r="AI222" s="99">
        <f>IF(AND(AD222&gt;0,AD222&lt;41),1,IF(AND(AD222&gt;=41,AD222&lt;56),2,IF(AND(AD222&gt;=56,AD222&lt;71),3,IF(AND(AD222&gt;=71,AD222&lt;=100),4,))))</f>
        <v/>
      </c>
      <c r="AJ222" s="99">
        <f>IF(AND(AE222&gt;0,AE222&lt;41),1,IF(AND(AE222&gt;=41,AE222&lt;56),2,IF(AND(AE222&gt;=56,AE222&lt;71),3,IF(AND(AE222&gt;=71,AE222&lt;=100),4,))))</f>
        <v/>
      </c>
      <c r="AK222" s="99">
        <f>IF(AND(AF222&gt;0,AF222&lt;36),1,IF(AND(AF222&gt;=36,AF222&lt;51),2,IF(AND(AF222&gt;=51,AF222&lt;66),3,IF(AND(AF222&gt;=66,AF222&lt;=100),4,))))</f>
        <v/>
      </c>
      <c r="AL222" s="100">
        <f>IF(AND(AG222&gt;0,AG222&lt;37),1,IF(AND(AG222&gt;=37,AG222&lt;58),2,IF(AND(AG222&gt;=58,AG222&lt;71),3,IF(AND(AG222&gt;=71,AG222&lt;=100),4,))))</f>
        <v/>
      </c>
      <c r="AM222" s="101">
        <f>IF((Y222&lt;&gt;"")*(K222&lt;&gt;""),Y222-K222,"")</f>
        <v/>
      </c>
      <c r="AN222" s="99">
        <f>IF((Z222&lt;&gt;"")*(L222&lt;&gt;""),Z222-L222,"")</f>
        <v/>
      </c>
      <c r="AO222" s="99">
        <f>IF((AA222&lt;&gt;"")*(M222&lt;&gt;""),AA222-M222,"")</f>
        <v/>
      </c>
      <c r="AP222" s="99">
        <f>IF((AB222&lt;&gt;"")*(N222&lt;&gt;""),AB222-N222,"")</f>
        <v/>
      </c>
      <c r="AQ222" s="94">
        <f>IF((AC222&lt;&gt;"")*(O222&lt;&gt;""),AC222-O222,"")</f>
        <v/>
      </c>
      <c r="AR222" s="94">
        <f>IF((AD222&lt;&gt;"")*(P222&lt;&gt;""),AD222-P222,"")</f>
        <v/>
      </c>
      <c r="AS222" s="94">
        <f>IF((AE222&lt;&gt;"")*(Q222&lt;&gt;""),AE222-Q222,"")</f>
        <v/>
      </c>
      <c r="AT222" s="94">
        <f>IF((AF222&lt;&gt;"")*(R222&lt;&gt;""),AF222-R222,"")</f>
        <v/>
      </c>
      <c r="AU222" s="94">
        <f>IF((AG222&lt;&gt;"")*(S222&lt;&gt;""),AG222-S222,"")</f>
        <v/>
      </c>
      <c r="AV222" s="99">
        <f>IF((AH222&lt;&gt;"")*(T222&lt;&gt;""),AH222-T222,"")</f>
        <v/>
      </c>
      <c r="AW222" s="99">
        <f>IF((AI222&lt;&gt;"")*(U222&lt;&gt;""),AI222-U222,"")</f>
        <v/>
      </c>
      <c r="AX222" s="99">
        <f>IF((AJ222&lt;&gt;"")*(V222&lt;&gt;""),AJ222-V222,"")</f>
        <v/>
      </c>
      <c r="AY222" s="99">
        <f>IF((AK222&lt;&gt;"")*(W222&lt;&gt;""),AK222-W222,"")</f>
        <v/>
      </c>
      <c r="AZ222" s="102">
        <f>IF((AL222&lt;&gt;"")*(X222&lt;&gt;""),AL222-X222,"")</f>
        <v/>
      </c>
      <c r="BA222" s="50">
        <f>IFERROR(__xludf.dummyfunction("AI(""Actúa como un tutor académico y dirígete personalmente al estudiante "" &amp; I222 &amp; "" "" &amp; J222 &amp; "" "" &amp; G222 &amp; "" "" &amp; H222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AM222 &amp; ""'. Diferencias por área: Matemáticas ("" &amp; AQ222 &amp; ""), Ciencias Natura"&amp;"les ("" &amp; AR222 &amp; ""), Sociales ("" &amp; AS222 &amp; ""), Lectura Crítica ("" &amp; AT222 &amp; "") e Inglés ("" &amp; AU222 &amp; ""). Variación en posición: grupo ("" &amp; AN222 &amp; ""), grado ("" &amp; AO222 &amp; "") y media ("" &amp; AP222 &amp; ""). Puntajes Primer Simulacro: Global "" &amp; K222 &amp; "", Mat "" &amp; "&amp;"O4 &amp; "", Cien "" &amp; P222 &amp; "", Soc "" &amp; Q222 &amp; "", Lec "" &amp; R222 &amp; "", Ing "" &amp; S222 &amp; "". Puntajes Segundo Simulacro: Global "" &amp; Y222 &amp; "", Mat "" &amp; AC222 &amp; "", Cien "" &amp; AD222 &amp; "", Soc "" &amp; AE222 &amp; "", Lec "" &amp; AF222 &amp; "", Ing "" &amp; AG222 &amp; "". Escribe un mensaje motivador"&amp;" y breve (máximo 4 líneas)."")
"),"=AI(""Actúa como un tutor académico y dirígete personalmente al estudiante "" &amp; I222 &amp; "" "" &amp; J222 &amp; "" "" &amp; G222 &amp; "" "" &amp; H222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AM222 &amp; ""'. Diferencias por área: Matemáticas ("" &amp; AQ222 &amp; ""), Ciencias Natur"&amp;"ales ("" &amp; AR222 &amp; ""), Sociales ("" &amp; AS222 &amp; ""), Lectura Crítica ("" &amp; AT222 &amp; "") e Inglés ("" &amp; AU222 &amp; ""). Variación en posición: grupo ("" &amp; AN222 &amp; ""), grado ("" &amp; AO222 &amp; "") y media ("" &amp; AP222 &amp; ""). Puntajes Primer Simulacro: Global "" &amp; K222 &amp; "", Mat "" &amp;"&amp;" O222 &amp; "", Cien "" &amp; P222 &amp; "", Soc "" &amp; Q222 &amp; "", Lec "" &amp; R222 &amp; "", Ing "" &amp; S222 &amp; "". Puntajes Segundo Simulacro: Global "" &amp; Y222 &amp; "", Mat "" &amp; AC222 &amp; "", Cien "" &amp; AD222 &amp; "", Soc "" &amp; AE222 &amp; "", Lec "" &amp; AF222 &amp; "", Ing "" &amp; AG222 &amp; "". Escribe un mensaje motivado"&amp;"r y breve (máximo 4 líneas)."")
")</f>
        <v/>
      </c>
    </row>
    <row r="223" ht="15.75" customHeight="1" s="42">
      <c r="A223" s="93" t="n"/>
      <c r="B223" s="94" t="inlineStr">
        <is>
          <t>Bachillerato</t>
        </is>
      </c>
      <c r="C223" s="94" t="n">
        <v>701</v>
      </c>
      <c r="D223" s="94" t="n"/>
      <c r="E223" s="95" t="n"/>
      <c r="F223" s="96">
        <f>TRIM(G223&amp;" "&amp;H223&amp;" "&amp;I223&amp;" "&amp;J223)</f>
        <v/>
      </c>
      <c r="G223" s="94" t="inlineStr">
        <is>
          <t>Velásquez</t>
        </is>
      </c>
      <c r="H223" s="94" t="inlineStr">
        <is>
          <t>Holguín</t>
        </is>
      </c>
      <c r="I223" s="94" t="inlineStr">
        <is>
          <t>Zharick</t>
        </is>
      </c>
      <c r="J223" s="97" t="inlineStr">
        <is>
          <t>Manuela</t>
        </is>
      </c>
      <c r="K223" s="98">
        <f>IF(SUM(O223:S223)=0, "", ROUND(((O223*3+P223*3+Q223*3+R223*3+S223*1)/13)*5,0))</f>
        <v/>
      </c>
      <c r="L223" s="99">
        <f>IF(OR($C223="",K223=""),"",COUNTIFS($C$4:$C$1500,$C223,K$4:K$1500,"&gt;"&amp;K223)+1)</f>
        <v/>
      </c>
      <c r="M223" s="99">
        <f>IF(OR($C223="",K223=""),"",IF(AND($C223&gt;=1001,$C223&lt;=1005),COUNTIFS($C$4:$C$1500,"&gt;=1001",$C$4:$C$1500,"&lt;=1005",K$4:K$1500,"&gt;"&amp;K223)+1,IF(AND($C223&gt;=1101,$C223&lt;=1105),COUNTIFS($C$4:$C$1500,"&gt;=1101",$C$4:$C$1500,"&lt;=1105",K$4:K$1500,"&gt;"&amp;K223)+1,IF(AND($C223&gt;=901,$C223&lt;=905),COUNTIFS($C$4:$C$1500,"&gt;=901",$C$4:$C$1500,"&lt;=905",K$4:K$1500,"&gt;"&amp;K223)+1,IF(AND($C223&gt;=801,$C223&lt;=805),COUNTIFS($C$4:$C$1500,"&gt;=801",$C$4:$C$1500,"&lt;=805",K$4:K$1500,"&gt;"&amp;K223)+1,IF(AND($C223&gt;=701,$C223&lt;=705),COUNTIFS($C$4:$C$1500,"&gt;=701",$C$4:$C$1500,"&lt;=705",K$4:K$1500,"&gt;"&amp;K223)+1,IF(AND($C223&gt;=601,$C223&lt;=606),COUNTIFS($C$4:$C$1500,"&gt;=601",$C$4:$C$1500,"&lt;=606",K$4:K$1500,"&gt;"&amp;K223)+1,"")))))))</f>
        <v/>
      </c>
      <c r="N223" s="99">
        <f>IF(OR($C223="",K223=""),"",IF(OR(AND($C223&gt;=1001,$C223&lt;=1005),AND($C223&gt;=1101,$C223&lt;=1105)),COUNTIFS($C$4:$C$1500,"&gt;=1001",$C$4:$C$1500,"&lt;=1005",K$4:K$1500,"&gt;"&amp;K223)+COUNTIFS($C$4:$C$1500,"&gt;=1101",$C$4:$C$1500,"&lt;=1105",K$4:K$1500,"&gt;"&amp;K223)+1,""))</f>
        <v/>
      </c>
      <c r="O223" s="94" t="n">
        <v>45.63</v>
      </c>
      <c r="P223" s="94" t="n">
        <v>31.29</v>
      </c>
      <c r="Q223" s="94" t="n">
        <v>50.42</v>
      </c>
      <c r="R223" s="94" t="n">
        <v>66.67</v>
      </c>
      <c r="S223" s="94" t="n">
        <v>32.08</v>
      </c>
      <c r="T223" s="99">
        <f>IF(AND(O223&gt;0,O223&lt;36),1,IF(AND(O223&gt;=36,O223&lt;51),2,IF(AND(O223&gt;=51,O223&lt;71),3,IF(AND(O223&gt;=71,O223&lt;=100),4,))))</f>
        <v/>
      </c>
      <c r="U223" s="99">
        <f>IF(AND(P223&gt;0,P223&lt;41),1,IF(AND(P223&gt;=41,P223&lt;56),2,IF(AND(P223&gt;=56,P223&lt;71),3,IF(AND(P223&gt;=71,P223&lt;=100),4,))))</f>
        <v/>
      </c>
      <c r="V223" s="99">
        <f>IF(AND(Q223&gt;0,Q223&lt;41),1,IF(AND(Q223&gt;=41,Q223&lt;56),2,IF(AND(Q223&gt;=56,Q223&lt;71),3,IF(AND(Q223&gt;=71,Q223&lt;=100),4,))))</f>
        <v/>
      </c>
      <c r="W223" s="99">
        <f>IF(AND(R223&gt;0,R223&lt;36),1,IF(AND(R223&gt;=36,R223&lt;51),2,IF(AND(R223&gt;=51,R223&lt;66),3,IF(AND(R223&gt;=66,R223&lt;=100),4,))))</f>
        <v/>
      </c>
      <c r="X223" s="100">
        <f>IF(AND(S223&gt;0,S223&lt;37),1,IF(AND(S223&gt;=37,S223&lt;58),2,IF(AND(S223&gt;=58,S223&lt;71),3,IF(AND(S223&gt;=71,S223&lt;=100),4,))))</f>
        <v/>
      </c>
      <c r="Y223" s="101">
        <f>IF(SUM(AC223:AG223)=0, "", ROUND(((AC223*3+AD223*3+AE223*3+AF223*3+AG223*1)/13)*5,0))</f>
        <v/>
      </c>
      <c r="Z223" s="99">
        <f>IF(OR($C223="",Y223=""),"",COUNTIFS($C$4:$C$1500,$C223,Y$4:Y$1500,"&gt;"&amp;Y223)+1)</f>
        <v/>
      </c>
      <c r="AA223" s="99">
        <f>IF(OR($C223="",Y223=""),"",IF(AND($C223&gt;=1001,$C223&lt;=1005),COUNTIFS($C$4:$C$1500,"&gt;=1001",$C$4:$C$1500,"&lt;=1005",Y$4:Y$1500,"&gt;"&amp;Y223)+1,IF(AND($C223&gt;=1101,$C223&lt;=1105),COUNTIFS($C$4:$C$1500,"&gt;=1101",$C$4:$C$1500,"&lt;=1105",Y$4:Y$1500,"&gt;"&amp;Y223)+1,IF(AND($C223&gt;=901,$C223&lt;=905),COUNTIFS($C$4:$C$1500,"&gt;=901",$C$4:$C$1500,"&lt;=905",Y$4:Y$1500,"&gt;"&amp;Y223)+1,IF(AND($C223&gt;=801,$C223&lt;=805),COUNTIFS($C$4:$C$1500,"&gt;=801",$C$4:$C$1500,"&lt;=805",Y$4:Y$1500,"&gt;"&amp;Y223)+1,IF(AND($C223&gt;=701,$C223&lt;=705),COUNTIFS($C$4:$C$1500,"&gt;=701",$C$4:$C$1500,"&lt;=705",Y$4:Y$1500,"&gt;"&amp;Y223)+1,IF(AND($C223&gt;=601,$C223&lt;=606),COUNTIFS($C$4:$C$1500,"&gt;=601",$C$4:$C$1500,"&lt;=606",Y$4:Y$1500,"&gt;"&amp;Y223)+1,"")))))))</f>
        <v/>
      </c>
      <c r="AB223" s="99">
        <f>IF(OR($C223="",Y223=""),"",IF(OR(AND($C223&gt;=1001,$C223&lt;=1005),AND($C223&gt;=1101,$C223&lt;=1105)),COUNTIFS($C$4:$C$1500,"&gt;=1001",$C$4:$C$1500,"&lt;=1005",Y$4:Y$1500,"&gt;"&amp;Y223)+COUNTIFS($C$4:$C$1500,"&gt;=1101",$C$4:$C$1500,"&lt;=1105",Y$4:Y$1500,"&gt;"&amp;Y223)+1,""))</f>
        <v/>
      </c>
      <c r="AC223" s="94" t="n">
        <v>47.5</v>
      </c>
      <c r="AD223" s="94" t="n">
        <v>64.05</v>
      </c>
      <c r="AE223" s="94" t="n">
        <v>70.88</v>
      </c>
      <c r="AF223" s="94" t="n">
        <v>62.29</v>
      </c>
      <c r="AG223" s="94" t="n">
        <v>45.83</v>
      </c>
      <c r="AH223" s="99">
        <f>IF(AND(AC223&gt;0,AC223&lt;36),1,IF(AND(AC223&gt;=36,AC223&lt;51),2,IF(AND(AC223&gt;=51,AC223&lt;71),3,IF(AND(AC223&gt;=71,AC223&lt;=100),4,))))</f>
        <v/>
      </c>
      <c r="AI223" s="99">
        <f>IF(AND(AD223&gt;0,AD223&lt;41),1,IF(AND(AD223&gt;=41,AD223&lt;56),2,IF(AND(AD223&gt;=56,AD223&lt;71),3,IF(AND(AD223&gt;=71,AD223&lt;=100),4,))))</f>
        <v/>
      </c>
      <c r="AJ223" s="99">
        <f>IF(AND(AE223&gt;0,AE223&lt;41),1,IF(AND(AE223&gt;=41,AE223&lt;56),2,IF(AND(AE223&gt;=56,AE223&lt;71),3,IF(AND(AE223&gt;=71,AE223&lt;=100),4,))))</f>
        <v/>
      </c>
      <c r="AK223" s="99">
        <f>IF(AND(AF223&gt;0,AF223&lt;36),1,IF(AND(AF223&gt;=36,AF223&lt;51),2,IF(AND(AF223&gt;=51,AF223&lt;66),3,IF(AND(AF223&gt;=66,AF223&lt;=100),4,))))</f>
        <v/>
      </c>
      <c r="AL223" s="100">
        <f>IF(AND(AG223&gt;0,AG223&lt;37),1,IF(AND(AG223&gt;=37,AG223&lt;58),2,IF(AND(AG223&gt;=58,AG223&lt;71),3,IF(AND(AG223&gt;=71,AG223&lt;=100),4,))))</f>
        <v/>
      </c>
      <c r="AM223" s="101">
        <f>IF((Y223&lt;&gt;"")*(K223&lt;&gt;""),Y223-K223,"")</f>
        <v/>
      </c>
      <c r="AN223" s="99">
        <f>IF((Z223&lt;&gt;"")*(L223&lt;&gt;""),Z223-L223,"")</f>
        <v/>
      </c>
      <c r="AO223" s="99">
        <f>IF((AA223&lt;&gt;"")*(M223&lt;&gt;""),AA223-M223,"")</f>
        <v/>
      </c>
      <c r="AP223" s="99">
        <f>IF((AB223&lt;&gt;"")*(N223&lt;&gt;""),AB223-N223,"")</f>
        <v/>
      </c>
      <c r="AQ223" s="94">
        <f>IF((AC223&lt;&gt;"")*(O223&lt;&gt;""),AC223-O223,"")</f>
        <v/>
      </c>
      <c r="AR223" s="94">
        <f>IF((AD223&lt;&gt;"")*(P223&lt;&gt;""),AD223-P223,"")</f>
        <v/>
      </c>
      <c r="AS223" s="94">
        <f>IF((AE223&lt;&gt;"")*(Q223&lt;&gt;""),AE223-Q223,"")</f>
        <v/>
      </c>
      <c r="AT223" s="94">
        <f>IF((AF223&lt;&gt;"")*(R223&lt;&gt;""),AF223-R223,"")</f>
        <v/>
      </c>
      <c r="AU223" s="94">
        <f>IF((AG223&lt;&gt;"")*(S223&lt;&gt;""),AG223-S223,"")</f>
        <v/>
      </c>
      <c r="AV223" s="99">
        <f>IF((AH223&lt;&gt;"")*(T223&lt;&gt;""),AH223-T223,"")</f>
        <v/>
      </c>
      <c r="AW223" s="99">
        <f>IF((AI223&lt;&gt;"")*(U223&lt;&gt;""),AI223-U223,"")</f>
        <v/>
      </c>
      <c r="AX223" s="99">
        <f>IF((AJ223&lt;&gt;"")*(V223&lt;&gt;""),AJ223-V223,"")</f>
        <v/>
      </c>
      <c r="AY223" s="99">
        <f>IF((AK223&lt;&gt;"")*(W223&lt;&gt;""),AK223-W223,"")</f>
        <v/>
      </c>
      <c r="AZ223" s="102">
        <f>IF((AL223&lt;&gt;"")*(X223&lt;&gt;""),AL223-X223,"")</f>
        <v/>
      </c>
      <c r="BA223" s="50">
        <f>IFERROR(__xludf.dummyfunction("AI(""Actúa como un tutor académico y dirígete personalmente al estudiante "" &amp; I223 &amp; "" "" &amp; J223 &amp; "" "" &amp; G223 &amp; "" "" &amp; H223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AM223 &amp; ""'. Diferencias por área: Matemáticas ("" &amp; AQ223 &amp; ""), Ciencias Natura"&amp;"les ("" &amp; AR223 &amp; ""), Sociales ("" &amp; AS223 &amp; ""), Lectura Crítica ("" &amp; AT223 &amp; "") e Inglés ("" &amp; AU223 &amp; ""). Variación en posición: grupo ("" &amp; AN223 &amp; ""), grado ("" &amp; AO223 &amp; "") y media ("" &amp; AP223 &amp; ""). Puntajes Primer Simulacro: Global "" &amp; K223 &amp; "", Mat "" &amp; "&amp;"O4 &amp; "", Cien "" &amp; P223 &amp; "", Soc "" &amp; Q223 &amp; "", Lec "" &amp; R223 &amp; "", Ing "" &amp; S223 &amp; "". Puntajes Segundo Simulacro: Global "" &amp; Y223 &amp; "", Mat "" &amp; AC223 &amp; "", Cien "" &amp; AD223 &amp; "", Soc "" &amp; AE223 &amp; "", Lec "" &amp; AF223 &amp; "", Ing "" &amp; AG223 &amp; "". Escribe un mensaje motivador"&amp;" y breve (máximo 4 líneas)."")
"),"=AI(""Actúa como un tutor académico y dirígete personalmente al estudiante "" &amp; I223 &amp; "" "" &amp; J223 &amp; "" "" &amp; G223 &amp; "" "" &amp; H223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AM223 &amp; ""'. Diferencias por área: Matemáticas ("" &amp; AQ223 &amp; ""), Ciencias Natur"&amp;"ales ("" &amp; AR223 &amp; ""), Sociales ("" &amp; AS223 &amp; ""), Lectura Crítica ("" &amp; AT223 &amp; "") e Inglés ("" &amp; AU223 &amp; ""). Variación en posición: grupo ("" &amp; AN223 &amp; ""), grado ("" &amp; AO223 &amp; "") y media ("" &amp; AP223 &amp; ""). Puntajes Primer Simulacro: Global "" &amp; K223 &amp; "", Mat "" &amp;"&amp;" O223 &amp; "", Cien "" &amp; P223 &amp; "", Soc "" &amp; Q223 &amp; "", Lec "" &amp; R223 &amp; "", Ing "" &amp; S223 &amp; "". Puntajes Segundo Simulacro: Global "" &amp; Y223 &amp; "", Mat "" &amp; AC223 &amp; "", Cien "" &amp; AD223 &amp; "", Soc "" &amp; AE223 &amp; "", Lec "" &amp; AF223 &amp; "", Ing "" &amp; AG223 &amp; "". Escribe un mensaje motivado"&amp;"r y breve (máximo 4 líneas)."")
")</f>
        <v/>
      </c>
    </row>
    <row r="224" ht="15.75" customHeight="1" s="42">
      <c r="A224" s="93" t="n"/>
      <c r="B224" s="94" t="inlineStr">
        <is>
          <t>Bachillerato</t>
        </is>
      </c>
      <c r="C224" s="94" t="n">
        <v>701</v>
      </c>
      <c r="D224" s="94" t="n"/>
      <c r="E224" s="95" t="n"/>
      <c r="F224" s="96">
        <f>TRIM(G224&amp;" "&amp;H224&amp;" "&amp;I224&amp;" "&amp;J224)</f>
        <v/>
      </c>
      <c r="G224" s="94" t="inlineStr">
        <is>
          <t>Álvarez</t>
        </is>
      </c>
      <c r="H224" s="94" t="inlineStr">
        <is>
          <t>Álvarez</t>
        </is>
      </c>
      <c r="I224" s="94" t="inlineStr">
        <is>
          <t>Mateo</t>
        </is>
      </c>
      <c r="J224" s="97" t="n"/>
      <c r="K224" s="98">
        <f>IF(SUM(O224:S224)=0, "", ROUND(((O224*3+P224*3+Q224*3+R224*3+S224*1)/13)*5,0))</f>
        <v/>
      </c>
      <c r="L224" s="99">
        <f>IF(OR($C224="",K224=""),"",COUNTIFS($C$4:$C$1500,$C224,K$4:K$1500,"&gt;"&amp;K224)+1)</f>
        <v/>
      </c>
      <c r="M224" s="99">
        <f>IF(OR($C224="",K224=""),"",IF(AND($C224&gt;=1001,$C224&lt;=1005),COUNTIFS($C$4:$C$1500,"&gt;=1001",$C$4:$C$1500,"&lt;=1005",K$4:K$1500,"&gt;"&amp;K224)+1,IF(AND($C224&gt;=1101,$C224&lt;=1105),COUNTIFS($C$4:$C$1500,"&gt;=1101",$C$4:$C$1500,"&lt;=1105",K$4:K$1500,"&gt;"&amp;K224)+1,IF(AND($C224&gt;=901,$C224&lt;=905),COUNTIFS($C$4:$C$1500,"&gt;=901",$C$4:$C$1500,"&lt;=905",K$4:K$1500,"&gt;"&amp;K224)+1,IF(AND($C224&gt;=801,$C224&lt;=805),COUNTIFS($C$4:$C$1500,"&gt;=801",$C$4:$C$1500,"&lt;=805",K$4:K$1500,"&gt;"&amp;K224)+1,IF(AND($C224&gt;=701,$C224&lt;=705),COUNTIFS($C$4:$C$1500,"&gt;=701",$C$4:$C$1500,"&lt;=705",K$4:K$1500,"&gt;"&amp;K224)+1,IF(AND($C224&gt;=601,$C224&lt;=606),COUNTIFS($C$4:$C$1500,"&gt;=601",$C$4:$C$1500,"&lt;=606",K$4:K$1500,"&gt;"&amp;K224)+1,"")))))))</f>
        <v/>
      </c>
      <c r="N224" s="99">
        <f>IF(OR($C224="",K224=""),"",IF(OR(AND($C224&gt;=1001,$C224&lt;=1005),AND($C224&gt;=1101,$C224&lt;=1105)),COUNTIFS($C$4:$C$1500,"&gt;=1001",$C$4:$C$1500,"&lt;=1005",K$4:K$1500,"&gt;"&amp;K224)+COUNTIFS($C$4:$C$1500,"&gt;=1101",$C$4:$C$1500,"&lt;=1105",K$4:K$1500,"&gt;"&amp;K224)+1,""))</f>
        <v/>
      </c>
      <c r="O224" s="94" t="n">
        <v>20.25</v>
      </c>
      <c r="P224" s="94" t="n">
        <v>44.61</v>
      </c>
      <c r="Q224" s="94" t="n">
        <v>22.69</v>
      </c>
      <c r="R224" s="94" t="n">
        <v>33.33</v>
      </c>
      <c r="S224" s="94" t="n">
        <v>22.92</v>
      </c>
      <c r="T224" s="99">
        <f>IF(AND(O224&gt;0,O224&lt;36),1,IF(AND(O224&gt;=36,O224&lt;51),2,IF(AND(O224&gt;=51,O224&lt;71),3,IF(AND(O224&gt;=71,O224&lt;=100),4,))))</f>
        <v/>
      </c>
      <c r="U224" s="99">
        <f>IF(AND(P224&gt;0,P224&lt;41),1,IF(AND(P224&gt;=41,P224&lt;56),2,IF(AND(P224&gt;=56,P224&lt;71),3,IF(AND(P224&gt;=71,P224&lt;=100),4,))))</f>
        <v/>
      </c>
      <c r="V224" s="99">
        <f>IF(AND(Q224&gt;0,Q224&lt;41),1,IF(AND(Q224&gt;=41,Q224&lt;56),2,IF(AND(Q224&gt;=56,Q224&lt;71),3,IF(AND(Q224&gt;=71,Q224&lt;=100),4,))))</f>
        <v/>
      </c>
      <c r="W224" s="99">
        <f>IF(AND(R224&gt;0,R224&lt;36),1,IF(AND(R224&gt;=36,R224&lt;51),2,IF(AND(R224&gt;=51,R224&lt;66),3,IF(AND(R224&gt;=66,R224&lt;=100),4,))))</f>
        <v/>
      </c>
      <c r="X224" s="100">
        <f>IF(AND(S224&gt;0,S224&lt;37),1,IF(AND(S224&gt;=37,S224&lt;58),2,IF(AND(S224&gt;=58,S224&lt;71),3,IF(AND(S224&gt;=71,S224&lt;=100),4,))))</f>
        <v/>
      </c>
      <c r="Y224" s="101">
        <f>IF(SUM(AC224:AG224)=0, "", ROUND(((AC224*3+AD224*3+AE224*3+AF224*3+AG224*1)/13)*5,0))</f>
        <v/>
      </c>
      <c r="Z224" s="99">
        <f>IF(OR($C224="",Y224=""),"",COUNTIFS($C$4:$C$1500,$C224,Y$4:Y$1500,"&gt;"&amp;Y224)+1)</f>
        <v/>
      </c>
      <c r="AA224" s="99">
        <f>IF(OR($C224="",Y224=""),"",IF(AND($C224&gt;=1001,$C224&lt;=1005),COUNTIFS($C$4:$C$1500,"&gt;=1001",$C$4:$C$1500,"&lt;=1005",Y$4:Y$1500,"&gt;"&amp;Y224)+1,IF(AND($C224&gt;=1101,$C224&lt;=1105),COUNTIFS($C$4:$C$1500,"&gt;=1101",$C$4:$C$1500,"&lt;=1105",Y$4:Y$1500,"&gt;"&amp;Y224)+1,IF(AND($C224&gt;=901,$C224&lt;=905),COUNTIFS($C$4:$C$1500,"&gt;=901",$C$4:$C$1500,"&lt;=905",Y$4:Y$1500,"&gt;"&amp;Y224)+1,IF(AND($C224&gt;=801,$C224&lt;=805),COUNTIFS($C$4:$C$1500,"&gt;=801",$C$4:$C$1500,"&lt;=805",Y$4:Y$1500,"&gt;"&amp;Y224)+1,IF(AND($C224&gt;=701,$C224&lt;=705),COUNTIFS($C$4:$C$1500,"&gt;=701",$C$4:$C$1500,"&lt;=705",Y$4:Y$1500,"&gt;"&amp;Y224)+1,IF(AND($C224&gt;=601,$C224&lt;=606),COUNTIFS($C$4:$C$1500,"&gt;=601",$C$4:$C$1500,"&lt;=606",Y$4:Y$1500,"&gt;"&amp;Y224)+1,"")))))))</f>
        <v/>
      </c>
      <c r="AB224" s="99">
        <f>IF(OR($C224="",Y224=""),"",IF(OR(AND($C224&gt;=1001,$C224&lt;=1005),AND($C224&gt;=1101,$C224&lt;=1105)),COUNTIFS($C$4:$C$1500,"&gt;=1001",$C$4:$C$1500,"&lt;=1005",Y$4:Y$1500,"&gt;"&amp;Y224)+COUNTIFS($C$4:$C$1500,"&gt;=1101",$C$4:$C$1500,"&lt;=1105",Y$4:Y$1500,"&gt;"&amp;Y224)+1,""))</f>
        <v/>
      </c>
      <c r="AC224" s="94" t="n">
        <v>38.75</v>
      </c>
      <c r="AD224" s="94" t="n">
        <v>40.71</v>
      </c>
      <c r="AE224" s="94" t="n">
        <v>39.38</v>
      </c>
      <c r="AF224" s="94" t="n">
        <v>43.13</v>
      </c>
      <c r="AG224" s="94" t="n">
        <v>66.67</v>
      </c>
      <c r="AH224" s="99">
        <f>IF(AND(AC224&gt;0,AC224&lt;36),1,IF(AND(AC224&gt;=36,AC224&lt;51),2,IF(AND(AC224&gt;=51,AC224&lt;71),3,IF(AND(AC224&gt;=71,AC224&lt;=100),4,))))</f>
        <v/>
      </c>
      <c r="AI224" s="99">
        <f>IF(AND(AD224&gt;0,AD224&lt;41),1,IF(AND(AD224&gt;=41,AD224&lt;56),2,IF(AND(AD224&gt;=56,AD224&lt;71),3,IF(AND(AD224&gt;=71,AD224&lt;=100),4,))))</f>
        <v/>
      </c>
      <c r="AJ224" s="99">
        <f>IF(AND(AE224&gt;0,AE224&lt;41),1,IF(AND(AE224&gt;=41,AE224&lt;56),2,IF(AND(AE224&gt;=56,AE224&lt;71),3,IF(AND(AE224&gt;=71,AE224&lt;=100),4,))))</f>
        <v/>
      </c>
      <c r="AK224" s="99">
        <f>IF(AND(AF224&gt;0,AF224&lt;36),1,IF(AND(AF224&gt;=36,AF224&lt;51),2,IF(AND(AF224&gt;=51,AF224&lt;66),3,IF(AND(AF224&gt;=66,AF224&lt;=100),4,))))</f>
        <v/>
      </c>
      <c r="AL224" s="100">
        <f>IF(AND(AG224&gt;0,AG224&lt;37),1,IF(AND(AG224&gt;=37,AG224&lt;58),2,IF(AND(AG224&gt;=58,AG224&lt;71),3,IF(AND(AG224&gt;=71,AG224&lt;=100),4,))))</f>
        <v/>
      </c>
      <c r="AM224" s="101">
        <f>IF((Y224&lt;&gt;"")*(K224&lt;&gt;""),Y224-K224,"")</f>
        <v/>
      </c>
      <c r="AN224" s="99">
        <f>IF((Z224&lt;&gt;"")*(L224&lt;&gt;""),Z224-L224,"")</f>
        <v/>
      </c>
      <c r="AO224" s="99">
        <f>IF((AA224&lt;&gt;"")*(M224&lt;&gt;""),AA224-M224,"")</f>
        <v/>
      </c>
      <c r="AP224" s="99">
        <f>IF((AB224&lt;&gt;"")*(N224&lt;&gt;""),AB224-N224,"")</f>
        <v/>
      </c>
      <c r="AQ224" s="94">
        <f>IF((AC224&lt;&gt;"")*(O224&lt;&gt;""),AC224-O224,"")</f>
        <v/>
      </c>
      <c r="AR224" s="94">
        <f>IF((AD224&lt;&gt;"")*(P224&lt;&gt;""),AD224-P224,"")</f>
        <v/>
      </c>
      <c r="AS224" s="94">
        <f>IF((AE224&lt;&gt;"")*(Q224&lt;&gt;""),AE224-Q224,"")</f>
        <v/>
      </c>
      <c r="AT224" s="94">
        <f>IF((AF224&lt;&gt;"")*(R224&lt;&gt;""),AF224-R224,"")</f>
        <v/>
      </c>
      <c r="AU224" s="94">
        <f>IF((AG224&lt;&gt;"")*(S224&lt;&gt;""),AG224-S224,"")</f>
        <v/>
      </c>
      <c r="AV224" s="99">
        <f>IF((AH224&lt;&gt;"")*(T224&lt;&gt;""),AH224-T224,"")</f>
        <v/>
      </c>
      <c r="AW224" s="99">
        <f>IF((AI224&lt;&gt;"")*(U224&lt;&gt;""),AI224-U224,"")</f>
        <v/>
      </c>
      <c r="AX224" s="99">
        <f>IF((AJ224&lt;&gt;"")*(V224&lt;&gt;""),AJ224-V224,"")</f>
        <v/>
      </c>
      <c r="AY224" s="99">
        <f>IF((AK224&lt;&gt;"")*(W224&lt;&gt;""),AK224-W224,"")</f>
        <v/>
      </c>
      <c r="AZ224" s="102">
        <f>IF((AL224&lt;&gt;"")*(X224&lt;&gt;""),AL224-X224,"")</f>
        <v/>
      </c>
      <c r="BA224" s="50">
        <f>IFERROR(__xludf.dummyfunction("AI(""Actúa como un tutor académico y dirígete personalmente al estudiante "" &amp; I224 &amp; "" "" &amp; J224 &amp; "" "" &amp; G224 &amp; "" "" &amp; H224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AM224 &amp; ""'. Diferencias por área: Matemáticas ("" &amp; AQ224 &amp; ""), Ciencias Natura"&amp;"les ("" &amp; AR224 &amp; ""), Sociales ("" &amp; AS224 &amp; ""), Lectura Crítica ("" &amp; AT224 &amp; "") e Inglés ("" &amp; AU224 &amp; ""). Variación en posición: grupo ("" &amp; AN224 &amp; ""), grado ("" &amp; AO224 &amp; "") y media ("" &amp; AP224 &amp; ""). Puntajes Primer Simulacro: Global "" &amp; K224 &amp; "", Mat "" &amp; "&amp;"O4 &amp; "", Cien "" &amp; P224 &amp; "", Soc "" &amp; Q224 &amp; "", Lec "" &amp; R224 &amp; "", Ing "" &amp; S224 &amp; "". Puntajes Segundo Simulacro: Global "" &amp; Y224 &amp; "", Mat "" &amp; AC224 &amp; "", Cien "" &amp; AD224 &amp; "", Soc "" &amp; AE224 &amp; "", Lec "" &amp; AF224 &amp; "", Ing "" &amp; AG224 &amp; "". Escribe un mensaje motivador"&amp;" y breve (máximo 4 líneas)."")
"),"=AI(""Actúa como un tutor académico y dirígete personalmente al estudiante "" &amp; I224 &amp; "" "" &amp; J224 &amp; "" "" &amp; G224 &amp; "" "" &amp; H224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AM224 &amp; ""'. Diferencias por área: Matemáticas ("" &amp; AQ224 &amp; ""), Ciencias Natur"&amp;"ales ("" &amp; AR224 &amp; ""), Sociales ("" &amp; AS224 &amp; ""), Lectura Crítica ("" &amp; AT224 &amp; "") e Inglés ("" &amp; AU224 &amp; ""). Variación en posición: grupo ("" &amp; AN224 &amp; ""), grado ("" &amp; AO224 &amp; "") y media ("" &amp; AP224 &amp; ""). Puntajes Primer Simulacro: Global "" &amp; K224 &amp; "", Mat "" &amp;"&amp;" O224 &amp; "", Cien "" &amp; P224 &amp; "", Soc "" &amp; Q224 &amp; "", Lec "" &amp; R224 &amp; "", Ing "" &amp; S224 &amp; "". Puntajes Segundo Simulacro: Global "" &amp; Y224 &amp; "", Mat "" &amp; AC224 &amp; "", Cien "" &amp; AD224 &amp; "", Soc "" &amp; AE224 &amp; "", Lec "" &amp; AF224 &amp; "", Ing "" &amp; AG224 &amp; "". Escribe un mensaje motivado"&amp;"r y breve (máximo 4 líneas)."")
")</f>
        <v/>
      </c>
    </row>
    <row r="225" ht="15.75" customHeight="1" s="42">
      <c r="A225" s="93" t="n"/>
      <c r="B225" s="94" t="inlineStr">
        <is>
          <t>Bachillerato</t>
        </is>
      </c>
      <c r="C225" s="94" t="n">
        <v>701</v>
      </c>
      <c r="D225" s="94" t="n"/>
      <c r="E225" s="95" t="n"/>
      <c r="F225" s="96">
        <f>TRIM(G225&amp;" "&amp;H225&amp;" "&amp;I225&amp;" "&amp;J225)</f>
        <v/>
      </c>
      <c r="G225" s="94" t="inlineStr">
        <is>
          <t>Úsuga</t>
        </is>
      </c>
      <c r="H225" s="94" t="inlineStr">
        <is>
          <t>Beltrán</t>
        </is>
      </c>
      <c r="I225" s="94" t="inlineStr">
        <is>
          <t>María</t>
        </is>
      </c>
      <c r="J225" s="97" t="inlineStr">
        <is>
          <t>Guadalupe</t>
        </is>
      </c>
      <c r="K225" s="98">
        <f>IF(SUM(O225:S225)=0, "", ROUND(((O225*3+P225*3+Q225*3+R225*3+S225*1)/13)*5,0))</f>
        <v/>
      </c>
      <c r="L225" s="99">
        <f>IF(OR($C225="",K225=""),"",COUNTIFS($C$4:$C$1500,$C225,K$4:K$1500,"&gt;"&amp;K225)+1)</f>
        <v/>
      </c>
      <c r="M225" s="99">
        <f>IF(OR($C225="",K225=""),"",IF(AND($C225&gt;=1001,$C225&lt;=1005),COUNTIFS($C$4:$C$1500,"&gt;=1001",$C$4:$C$1500,"&lt;=1005",K$4:K$1500,"&gt;"&amp;K225)+1,IF(AND($C225&gt;=1101,$C225&lt;=1105),COUNTIFS($C$4:$C$1500,"&gt;=1101",$C$4:$C$1500,"&lt;=1105",K$4:K$1500,"&gt;"&amp;K225)+1,IF(AND($C225&gt;=901,$C225&lt;=905),COUNTIFS($C$4:$C$1500,"&gt;=901",$C$4:$C$1500,"&lt;=905",K$4:K$1500,"&gt;"&amp;K225)+1,IF(AND($C225&gt;=801,$C225&lt;=805),COUNTIFS($C$4:$C$1500,"&gt;=801",$C$4:$C$1500,"&lt;=805",K$4:K$1500,"&gt;"&amp;K225)+1,IF(AND($C225&gt;=701,$C225&lt;=705),COUNTIFS($C$4:$C$1500,"&gt;=701",$C$4:$C$1500,"&lt;=705",K$4:K$1500,"&gt;"&amp;K225)+1,IF(AND($C225&gt;=601,$C225&lt;=606),COUNTIFS($C$4:$C$1500,"&gt;=601",$C$4:$C$1500,"&lt;=606",K$4:K$1500,"&gt;"&amp;K225)+1,"")))))))</f>
        <v/>
      </c>
      <c r="N225" s="99">
        <f>IF(OR($C225="",K225=""),"",IF(OR(AND($C225&gt;=1001,$C225&lt;=1005),AND($C225&gt;=1101,$C225&lt;=1105)),COUNTIFS($C$4:$C$1500,"&gt;=1001",$C$4:$C$1500,"&lt;=1005",K$4:K$1500,"&gt;"&amp;K225)+COUNTIFS($C$4:$C$1500,"&gt;=1101",$C$4:$C$1500,"&lt;=1105",K$4:K$1500,"&gt;"&amp;K225)+1,""))</f>
        <v/>
      </c>
      <c r="O225" s="94" t="n">
        <v>60</v>
      </c>
      <c r="P225" s="94" t="n">
        <v>51.89</v>
      </c>
      <c r="Q225" s="94" t="n">
        <v>39.83</v>
      </c>
      <c r="R225" s="94" t="n">
        <v>58.33</v>
      </c>
      <c r="S225" s="94" t="n">
        <v>50.42</v>
      </c>
      <c r="T225" s="99">
        <f>IF(AND(O225&gt;0,O225&lt;36),1,IF(AND(O225&gt;=36,O225&lt;51),2,IF(AND(O225&gt;=51,O225&lt;71),3,IF(AND(O225&gt;=71,O225&lt;=100),4,))))</f>
        <v/>
      </c>
      <c r="U225" s="99">
        <f>IF(AND(P225&gt;0,P225&lt;41),1,IF(AND(P225&gt;=41,P225&lt;56),2,IF(AND(P225&gt;=56,P225&lt;71),3,IF(AND(P225&gt;=71,P225&lt;=100),4,))))</f>
        <v/>
      </c>
      <c r="V225" s="99">
        <f>IF(AND(Q225&gt;0,Q225&lt;41),1,IF(AND(Q225&gt;=41,Q225&lt;56),2,IF(AND(Q225&gt;=56,Q225&lt;71),3,IF(AND(Q225&gt;=71,Q225&lt;=100),4,))))</f>
        <v/>
      </c>
      <c r="W225" s="99">
        <f>IF(AND(R225&gt;0,R225&lt;36),1,IF(AND(R225&gt;=36,R225&lt;51),2,IF(AND(R225&gt;=51,R225&lt;66),3,IF(AND(R225&gt;=66,R225&lt;=100),4,))))</f>
        <v/>
      </c>
      <c r="X225" s="100">
        <f>IF(AND(S225&gt;0,S225&lt;37),1,IF(AND(S225&gt;=37,S225&lt;58),2,IF(AND(S225&gt;=58,S225&lt;71),3,IF(AND(S225&gt;=71,S225&lt;=100),4,))))</f>
        <v/>
      </c>
      <c r="Y225" s="101">
        <f>IF(SUM(AC225:AG225)=0, "", ROUND(((AC225*3+AD225*3+AE225*3+AF225*3+AG225*1)/13)*5,0))</f>
        <v/>
      </c>
      <c r="Z225" s="99">
        <f>IF(OR($C225="",Y225=""),"",COUNTIFS($C$4:$C$1500,$C225,Y$4:Y$1500,"&gt;"&amp;Y225)+1)</f>
        <v/>
      </c>
      <c r="AA225" s="99">
        <f>IF(OR($C225="",Y225=""),"",IF(AND($C225&gt;=1001,$C225&lt;=1005),COUNTIFS($C$4:$C$1500,"&gt;=1001",$C$4:$C$1500,"&lt;=1005",Y$4:Y$1500,"&gt;"&amp;Y225)+1,IF(AND($C225&gt;=1101,$C225&lt;=1105),COUNTIFS($C$4:$C$1500,"&gt;=1101",$C$4:$C$1500,"&lt;=1105",Y$4:Y$1500,"&gt;"&amp;Y225)+1,IF(AND($C225&gt;=901,$C225&lt;=905),COUNTIFS($C$4:$C$1500,"&gt;=901",$C$4:$C$1500,"&lt;=905",Y$4:Y$1500,"&gt;"&amp;Y225)+1,IF(AND($C225&gt;=801,$C225&lt;=805),COUNTIFS($C$4:$C$1500,"&gt;=801",$C$4:$C$1500,"&lt;=805",Y$4:Y$1500,"&gt;"&amp;Y225)+1,IF(AND($C225&gt;=701,$C225&lt;=705),COUNTIFS($C$4:$C$1500,"&gt;=701",$C$4:$C$1500,"&lt;=705",Y$4:Y$1500,"&gt;"&amp;Y225)+1,IF(AND($C225&gt;=601,$C225&lt;=606),COUNTIFS($C$4:$C$1500,"&gt;=601",$C$4:$C$1500,"&lt;=606",Y$4:Y$1500,"&gt;"&amp;Y225)+1,"")))))))</f>
        <v/>
      </c>
      <c r="AB225" s="99">
        <f>IF(OR($C225="",Y225=""),"",IF(OR(AND($C225&gt;=1001,$C225&lt;=1005),AND($C225&gt;=1101,$C225&lt;=1105)),COUNTIFS($C$4:$C$1500,"&gt;=1001",$C$4:$C$1500,"&lt;=1005",Y$4:Y$1500,"&gt;"&amp;Y225)+COUNTIFS($C$4:$C$1500,"&gt;=1101",$C$4:$C$1500,"&lt;=1105",Y$4:Y$1500,"&gt;"&amp;Y225)+1,""))</f>
        <v/>
      </c>
      <c r="AC225" s="94" t="n">
        <v>69.38</v>
      </c>
      <c r="AD225" s="94" t="n">
        <v>48.81</v>
      </c>
      <c r="AE225" s="94" t="n">
        <v>71</v>
      </c>
      <c r="AF225" s="94" t="n">
        <v>38.33</v>
      </c>
      <c r="AG225" s="94" t="n">
        <v>58.33</v>
      </c>
      <c r="AH225" s="99">
        <f>IF(AND(AC225&gt;0,AC225&lt;36),1,IF(AND(AC225&gt;=36,AC225&lt;51),2,IF(AND(AC225&gt;=51,AC225&lt;71),3,IF(AND(AC225&gt;=71,AC225&lt;=100),4,))))</f>
        <v/>
      </c>
      <c r="AI225" s="99">
        <f>IF(AND(AD225&gt;0,AD225&lt;41),1,IF(AND(AD225&gt;=41,AD225&lt;56),2,IF(AND(AD225&gt;=56,AD225&lt;71),3,IF(AND(AD225&gt;=71,AD225&lt;=100),4,))))</f>
        <v/>
      </c>
      <c r="AJ225" s="99">
        <f>IF(AND(AE225&gt;0,AE225&lt;41),1,IF(AND(AE225&gt;=41,AE225&lt;56),2,IF(AND(AE225&gt;=56,AE225&lt;71),3,IF(AND(AE225&gt;=71,AE225&lt;=100),4,))))</f>
        <v/>
      </c>
      <c r="AK225" s="99">
        <f>IF(AND(AF225&gt;0,AF225&lt;36),1,IF(AND(AF225&gt;=36,AF225&lt;51),2,IF(AND(AF225&gt;=51,AF225&lt;66),3,IF(AND(AF225&gt;=66,AF225&lt;=100),4,))))</f>
        <v/>
      </c>
      <c r="AL225" s="100">
        <f>IF(AND(AG225&gt;0,AG225&lt;37),1,IF(AND(AG225&gt;=37,AG225&lt;58),2,IF(AND(AG225&gt;=58,AG225&lt;71),3,IF(AND(AG225&gt;=71,AG225&lt;=100),4,))))</f>
        <v/>
      </c>
      <c r="AM225" s="101">
        <f>IF((Y225&lt;&gt;"")*(K225&lt;&gt;""),Y225-K225,"")</f>
        <v/>
      </c>
      <c r="AN225" s="99">
        <f>IF((Z225&lt;&gt;"")*(L225&lt;&gt;""),Z225-L225,"")</f>
        <v/>
      </c>
      <c r="AO225" s="99">
        <f>IF((AA225&lt;&gt;"")*(M225&lt;&gt;""),AA225-M225,"")</f>
        <v/>
      </c>
      <c r="AP225" s="99">
        <f>IF((AB225&lt;&gt;"")*(N225&lt;&gt;""),AB225-N225,"")</f>
        <v/>
      </c>
      <c r="AQ225" s="94">
        <f>IF((AC225&lt;&gt;"")*(O225&lt;&gt;""),AC225-O225,"")</f>
        <v/>
      </c>
      <c r="AR225" s="94">
        <f>IF((AD225&lt;&gt;"")*(P225&lt;&gt;""),AD225-P225,"")</f>
        <v/>
      </c>
      <c r="AS225" s="94">
        <f>IF((AE225&lt;&gt;"")*(Q225&lt;&gt;""),AE225-Q225,"")</f>
        <v/>
      </c>
      <c r="AT225" s="94">
        <f>IF((AF225&lt;&gt;"")*(R225&lt;&gt;""),AF225-R225,"")</f>
        <v/>
      </c>
      <c r="AU225" s="94">
        <f>IF((AG225&lt;&gt;"")*(S225&lt;&gt;""),AG225-S225,"")</f>
        <v/>
      </c>
      <c r="AV225" s="99">
        <f>IF((AH225&lt;&gt;"")*(T225&lt;&gt;""),AH225-T225,"")</f>
        <v/>
      </c>
      <c r="AW225" s="99">
        <f>IF((AI225&lt;&gt;"")*(U225&lt;&gt;""),AI225-U225,"")</f>
        <v/>
      </c>
      <c r="AX225" s="99">
        <f>IF((AJ225&lt;&gt;"")*(V225&lt;&gt;""),AJ225-V225,"")</f>
        <v/>
      </c>
      <c r="AY225" s="99">
        <f>IF((AK225&lt;&gt;"")*(W225&lt;&gt;""),AK225-W225,"")</f>
        <v/>
      </c>
      <c r="AZ225" s="102">
        <f>IF((AL225&lt;&gt;"")*(X225&lt;&gt;""),AL225-X225,"")</f>
        <v/>
      </c>
      <c r="BA225" s="50">
        <f>IFERROR(__xludf.dummyfunction("AI(""Actúa como un tutor académico y dirígete personalmente al estudiante "" &amp; I225 &amp; "" "" &amp; J225 &amp; "" "" &amp; G225 &amp; "" "" &amp; H225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AM225 &amp; ""'. Diferencias por área: Matemáticas ("" &amp; AQ225 &amp; ""), Ciencias Natura"&amp;"les ("" &amp; AR225 &amp; ""), Sociales ("" &amp; AS225 &amp; ""), Lectura Crítica ("" &amp; AT225 &amp; "") e Inglés ("" &amp; AU225 &amp; ""). Variación en posición: grupo ("" &amp; AN225 &amp; ""), grado ("" &amp; AO225 &amp; "") y media ("" &amp; AP225 &amp; ""). Puntajes Primer Simulacro: Global "" &amp; K225 &amp; "", Mat "" &amp; "&amp;"O4 &amp; "", Cien "" &amp; P225 &amp; "", Soc "" &amp; Q225 &amp; "", Lec "" &amp; R225 &amp; "", Ing "" &amp; S225 &amp; "". Puntajes Segundo Simulacro: Global "" &amp; Y225 &amp; "", Mat "" &amp; AC225 &amp; "", Cien "" &amp; AD225 &amp; "", Soc "" &amp; AE225 &amp; "", Lec "" &amp; AF225 &amp; "", Ing "" &amp; AG225 &amp; "". Escribe un mensaje motivador"&amp;" y breve (máximo 4 líneas)."")
"),"=AI(""Actúa como un tutor académico y dirígete personalmente al estudiante "" &amp; I225 &amp; "" "" &amp; J225 &amp; "" "" &amp; G225 &amp; "" "" &amp; H225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AM225 &amp; ""'. Diferencias por área: Matemáticas ("" &amp; AQ225 &amp; ""), Ciencias Natur"&amp;"ales ("" &amp; AR225 &amp; ""), Sociales ("" &amp; AS225 &amp; ""), Lectura Crítica ("" &amp; AT225 &amp; "") e Inglés ("" &amp; AU225 &amp; ""). Variación en posición: grupo ("" &amp; AN225 &amp; ""), grado ("" &amp; AO225 &amp; "") y media ("" &amp; AP225 &amp; ""). Puntajes Primer Simulacro: Global "" &amp; K225 &amp; "", Mat "" &amp;"&amp;" O225 &amp; "", Cien "" &amp; P225 &amp; "", Soc "" &amp; Q225 &amp; "", Lec "" &amp; R225 &amp; "", Ing "" &amp; S225 &amp; "". Puntajes Segundo Simulacro: Global "" &amp; Y225 &amp; "", Mat "" &amp; AC225 &amp; "", Cien "" &amp; AD225 &amp; "", Soc "" &amp; AE225 &amp; "", Lec "" &amp; AF225 &amp; "", Ing "" &amp; AG225 &amp; "". Escribe un mensaje motivado"&amp;"r y breve (máximo 4 líneas)."")
")</f>
        <v/>
      </c>
    </row>
    <row r="226" ht="15.75" customHeight="1" s="42">
      <c r="A226" s="93" t="n"/>
      <c r="B226" s="94" t="inlineStr">
        <is>
          <t>Bachillerato</t>
        </is>
      </c>
      <c r="C226" s="94" t="n">
        <v>702</v>
      </c>
      <c r="D226" s="94" t="n"/>
      <c r="E226" s="95" t="n"/>
      <c r="F226" s="96">
        <f>TRIM(G226&amp;" "&amp;H226&amp;" "&amp;I226&amp;" "&amp;J226)</f>
        <v/>
      </c>
      <c r="G226" s="94" t="inlineStr">
        <is>
          <t>Úsuga</t>
        </is>
      </c>
      <c r="H226" s="94" t="inlineStr">
        <is>
          <t>Pino</t>
        </is>
      </c>
      <c r="I226" s="94" t="inlineStr">
        <is>
          <t>Juan</t>
        </is>
      </c>
      <c r="J226" s="97" t="inlineStr">
        <is>
          <t>Esteban</t>
        </is>
      </c>
      <c r="K226" s="98">
        <f>IF(SUM(O226:S226)=0, "", ROUND(((O226*3+P226*3+Q226*3+R226*3+S226*1)/13)*5,0))</f>
        <v/>
      </c>
      <c r="L226" s="99">
        <f>IF(OR($C226="",K226=""),"",COUNTIFS($C$4:$C$1500,$C226,K$4:K$1500,"&gt;"&amp;K226)+1)</f>
        <v/>
      </c>
      <c r="M226" s="99">
        <f>IF(OR($C226="",K226=""),"",IF(AND($C226&gt;=1001,$C226&lt;=1005),COUNTIFS($C$4:$C$1500,"&gt;=1001",$C$4:$C$1500,"&lt;=1005",K$4:K$1500,"&gt;"&amp;K226)+1,IF(AND($C226&gt;=1101,$C226&lt;=1105),COUNTIFS($C$4:$C$1500,"&gt;=1101",$C$4:$C$1500,"&lt;=1105",K$4:K$1500,"&gt;"&amp;K226)+1,IF(AND($C226&gt;=901,$C226&lt;=905),COUNTIFS($C$4:$C$1500,"&gt;=901",$C$4:$C$1500,"&lt;=905",K$4:K$1500,"&gt;"&amp;K226)+1,IF(AND($C226&gt;=801,$C226&lt;=805),COUNTIFS($C$4:$C$1500,"&gt;=801",$C$4:$C$1500,"&lt;=805",K$4:K$1500,"&gt;"&amp;K226)+1,IF(AND($C226&gt;=701,$C226&lt;=705),COUNTIFS($C$4:$C$1500,"&gt;=701",$C$4:$C$1500,"&lt;=705",K$4:K$1500,"&gt;"&amp;K226)+1,IF(AND($C226&gt;=601,$C226&lt;=606),COUNTIFS($C$4:$C$1500,"&gt;=601",$C$4:$C$1500,"&lt;=606",K$4:K$1500,"&gt;"&amp;K226)+1,"")))))))</f>
        <v/>
      </c>
      <c r="N226" s="99">
        <f>IF(OR($C226="",K226=""),"",IF(OR(AND($C226&gt;=1001,$C226&lt;=1005),AND($C226&gt;=1101,$C226&lt;=1105)),COUNTIFS($C$4:$C$1500,"&gt;=1001",$C$4:$C$1500,"&lt;=1005",K$4:K$1500,"&gt;"&amp;K226)+COUNTIFS($C$4:$C$1500,"&gt;=1101",$C$4:$C$1500,"&lt;=1105",K$4:K$1500,"&gt;"&amp;K226)+1,""))</f>
        <v/>
      </c>
      <c r="O226" s="94" t="n">
        <v>70.13</v>
      </c>
      <c r="P226" s="94" t="n">
        <v>48.84</v>
      </c>
      <c r="Q226" s="94" t="n">
        <v>38.32</v>
      </c>
      <c r="R226" s="94" t="n">
        <v>50</v>
      </c>
      <c r="S226" s="94" t="n">
        <v>41.25</v>
      </c>
      <c r="T226" s="99">
        <f>IF(AND(O226&gt;0,O226&lt;36),1,IF(AND(O226&gt;=36,O226&lt;51),2,IF(AND(O226&gt;=51,O226&lt;71),3,IF(AND(O226&gt;=71,O226&lt;=100),4,))))</f>
        <v/>
      </c>
      <c r="U226" s="99">
        <f>IF(AND(P226&gt;0,P226&lt;41),1,IF(AND(P226&gt;=41,P226&lt;56),2,IF(AND(P226&gt;=56,P226&lt;71),3,IF(AND(P226&gt;=71,P226&lt;=100),4,))))</f>
        <v/>
      </c>
      <c r="V226" s="99">
        <f>IF(AND(Q226&gt;0,Q226&lt;41),1,IF(AND(Q226&gt;=41,Q226&lt;56),2,IF(AND(Q226&gt;=56,Q226&lt;71),3,IF(AND(Q226&gt;=71,Q226&lt;=100),4,))))</f>
        <v/>
      </c>
      <c r="W226" s="99">
        <f>IF(AND(R226&gt;0,R226&lt;36),1,IF(AND(R226&gt;=36,R226&lt;51),2,IF(AND(R226&gt;=51,R226&lt;66),3,IF(AND(R226&gt;=66,R226&lt;=100),4,))))</f>
        <v/>
      </c>
      <c r="X226" s="100">
        <f>IF(AND(S226&gt;0,S226&lt;37),1,IF(AND(S226&gt;=37,S226&lt;58),2,IF(AND(S226&gt;=58,S226&lt;71),3,IF(AND(S226&gt;=71,S226&lt;=100),4,))))</f>
        <v/>
      </c>
      <c r="Y226" s="101">
        <f>IF(SUM(AC226:AG226)=0, "", ROUND(((AC226*3+AD226*3+AE226*3+AF226*3+AG226*1)/13)*5,0))</f>
        <v/>
      </c>
      <c r="Z226" s="99">
        <f>IF(OR($C226="",Y226=""),"",COUNTIFS($C$4:$C$1500,$C226,Y$4:Y$1500,"&gt;"&amp;Y226)+1)</f>
        <v/>
      </c>
      <c r="AA226" s="99">
        <f>IF(OR($C226="",Y226=""),"",IF(AND($C226&gt;=1001,$C226&lt;=1005),COUNTIFS($C$4:$C$1500,"&gt;=1001",$C$4:$C$1500,"&lt;=1005",Y$4:Y$1500,"&gt;"&amp;Y226)+1,IF(AND($C226&gt;=1101,$C226&lt;=1105),COUNTIFS($C$4:$C$1500,"&gt;=1101",$C$4:$C$1500,"&lt;=1105",Y$4:Y$1500,"&gt;"&amp;Y226)+1,IF(AND($C226&gt;=901,$C226&lt;=905),COUNTIFS($C$4:$C$1500,"&gt;=901",$C$4:$C$1500,"&lt;=905",Y$4:Y$1500,"&gt;"&amp;Y226)+1,IF(AND($C226&gt;=801,$C226&lt;=805),COUNTIFS($C$4:$C$1500,"&gt;=801",$C$4:$C$1500,"&lt;=805",Y$4:Y$1500,"&gt;"&amp;Y226)+1,IF(AND($C226&gt;=701,$C226&lt;=705),COUNTIFS($C$4:$C$1500,"&gt;=701",$C$4:$C$1500,"&lt;=705",Y$4:Y$1500,"&gt;"&amp;Y226)+1,IF(AND($C226&gt;=601,$C226&lt;=606),COUNTIFS($C$4:$C$1500,"&gt;=601",$C$4:$C$1500,"&lt;=606",Y$4:Y$1500,"&gt;"&amp;Y226)+1,"")))))))</f>
        <v/>
      </c>
      <c r="AB226" s="99">
        <f>IF(OR($C226="",Y226=""),"",IF(OR(AND($C226&gt;=1001,$C226&lt;=1005),AND($C226&gt;=1101,$C226&lt;=1105)),COUNTIFS($C$4:$C$1500,"&gt;=1001",$C$4:$C$1500,"&lt;=1005",Y$4:Y$1500,"&gt;"&amp;Y226)+COUNTIFS($C$4:$C$1500,"&gt;=1101",$C$4:$C$1500,"&lt;=1105",Y$4:Y$1500,"&gt;"&amp;Y226)+1,""))</f>
        <v/>
      </c>
      <c r="AC226" s="94" t="n">
        <v>59.38</v>
      </c>
      <c r="AD226" s="94" t="n">
        <v>45.83</v>
      </c>
      <c r="AE226" s="94" t="n">
        <v>42.5</v>
      </c>
      <c r="AF226" s="94" t="n">
        <v>36.67</v>
      </c>
      <c r="AG226" s="94" t="n">
        <v>45.83</v>
      </c>
      <c r="AH226" s="99">
        <f>IF(AND(AC226&gt;0,AC226&lt;36),1,IF(AND(AC226&gt;=36,AC226&lt;51),2,IF(AND(AC226&gt;=51,AC226&lt;71),3,IF(AND(AC226&gt;=71,AC226&lt;=100),4,))))</f>
        <v/>
      </c>
      <c r="AI226" s="99">
        <f>IF(AND(AD226&gt;0,AD226&lt;41),1,IF(AND(AD226&gt;=41,AD226&lt;56),2,IF(AND(AD226&gt;=56,AD226&lt;71),3,IF(AND(AD226&gt;=71,AD226&lt;=100),4,))))</f>
        <v/>
      </c>
      <c r="AJ226" s="99">
        <f>IF(AND(AE226&gt;0,AE226&lt;41),1,IF(AND(AE226&gt;=41,AE226&lt;56),2,IF(AND(AE226&gt;=56,AE226&lt;71),3,IF(AND(AE226&gt;=71,AE226&lt;=100),4,))))</f>
        <v/>
      </c>
      <c r="AK226" s="99">
        <f>IF(AND(AF226&gt;0,AF226&lt;36),1,IF(AND(AF226&gt;=36,AF226&lt;51),2,IF(AND(AF226&gt;=51,AF226&lt;66),3,IF(AND(AF226&gt;=66,AF226&lt;=100),4,))))</f>
        <v/>
      </c>
      <c r="AL226" s="100">
        <f>IF(AND(AG226&gt;0,AG226&lt;37),1,IF(AND(AG226&gt;=37,AG226&lt;58),2,IF(AND(AG226&gt;=58,AG226&lt;71),3,IF(AND(AG226&gt;=71,AG226&lt;=100),4,))))</f>
        <v/>
      </c>
      <c r="AM226" s="101">
        <f>IF((Y226&lt;&gt;"")*(K226&lt;&gt;""),Y226-K226,"")</f>
        <v/>
      </c>
      <c r="AN226" s="99">
        <f>IF((Z226&lt;&gt;"")*(L226&lt;&gt;""),Z226-L226,"")</f>
        <v/>
      </c>
      <c r="AO226" s="99">
        <f>IF((AA226&lt;&gt;"")*(M226&lt;&gt;""),AA226-M226,"")</f>
        <v/>
      </c>
      <c r="AP226" s="99">
        <f>IF((AB226&lt;&gt;"")*(N226&lt;&gt;""),AB226-N226,"")</f>
        <v/>
      </c>
      <c r="AQ226" s="94">
        <f>IF((AC226&lt;&gt;"")*(O226&lt;&gt;""),AC226-O226,"")</f>
        <v/>
      </c>
      <c r="AR226" s="94">
        <f>IF((AD226&lt;&gt;"")*(P226&lt;&gt;""),AD226-P226,"")</f>
        <v/>
      </c>
      <c r="AS226" s="94">
        <f>IF((AE226&lt;&gt;"")*(Q226&lt;&gt;""),AE226-Q226,"")</f>
        <v/>
      </c>
      <c r="AT226" s="94">
        <f>IF((AF226&lt;&gt;"")*(R226&lt;&gt;""),AF226-R226,"")</f>
        <v/>
      </c>
      <c r="AU226" s="94">
        <f>IF((AG226&lt;&gt;"")*(S226&lt;&gt;""),AG226-S226,"")</f>
        <v/>
      </c>
      <c r="AV226" s="99">
        <f>IF((AH226&lt;&gt;"")*(T226&lt;&gt;""),AH226-T226,"")</f>
        <v/>
      </c>
      <c r="AW226" s="99">
        <f>IF((AI226&lt;&gt;"")*(U226&lt;&gt;""),AI226-U226,"")</f>
        <v/>
      </c>
      <c r="AX226" s="99">
        <f>IF((AJ226&lt;&gt;"")*(V226&lt;&gt;""),AJ226-V226,"")</f>
        <v/>
      </c>
      <c r="AY226" s="99">
        <f>IF((AK226&lt;&gt;"")*(W226&lt;&gt;""),AK226-W226,"")</f>
        <v/>
      </c>
      <c r="AZ226" s="102">
        <f>IF((AL226&lt;&gt;"")*(X226&lt;&gt;""),AL226-X226,"")</f>
        <v/>
      </c>
      <c r="BA226" s="50">
        <f>IFERROR(__xludf.dummyfunction("AI(""Actúa como un tutor académico y dirígete personalmente al estudiante "" &amp; I226 &amp; "" "" &amp; J226 &amp; "" "" &amp; G226 &amp; "" "" &amp; H226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AM226 &amp; ""'. Diferencias por área: Matemáticas ("" &amp; AQ226 &amp; ""), Ciencias Natura"&amp;"les ("" &amp; AR226 &amp; ""), Sociales ("" &amp; AS226 &amp; ""), Lectura Crítica ("" &amp; AT226 &amp; "") e Inglés ("" &amp; AU226 &amp; ""). Variación en posición: grupo ("" &amp; AN226 &amp; ""), grado ("" &amp; AO226 &amp; "") y media ("" &amp; AP226 &amp; ""). Puntajes Primer Simulacro: Global "" &amp; K226 &amp; "", Mat "" &amp; "&amp;"O4 &amp; "", Cien "" &amp; P226 &amp; "", Soc "" &amp; Q226 &amp; "", Lec "" &amp; R226 &amp; "", Ing "" &amp; S226 &amp; "". Puntajes Segundo Simulacro: Global "" &amp; Y226 &amp; "", Mat "" &amp; AC226 &amp; "", Cien "" &amp; AD226 &amp; "", Soc "" &amp; AE226 &amp; "", Lec "" &amp; AF226 &amp; "", Ing "" &amp; AG226 &amp; "". Escribe un mensaje motivador"&amp;" y breve (máximo 4 líneas)."")
"),"=AI(""Actúa como un tutor académico y dirígete personalmente al estudiante "" &amp; I226 &amp; "" "" &amp; J226 &amp; "" "" &amp; G226 &amp; "" "" &amp; H226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AM226 &amp; ""'. Diferencias por área: Matemáticas ("" &amp; AQ226 &amp; ""), Ciencias Natur"&amp;"ales ("" &amp; AR226 &amp; ""), Sociales ("" &amp; AS226 &amp; ""), Lectura Crítica ("" &amp; AT226 &amp; "") e Inglés ("" &amp; AU226 &amp; ""). Variación en posición: grupo ("" &amp; AN226 &amp; ""), grado ("" &amp; AO226 &amp; "") y media ("" &amp; AP226 &amp; ""). Puntajes Primer Simulacro: Global "" &amp; K226 &amp; "", Mat "" &amp;"&amp;" O226 &amp; "", Cien "" &amp; P226 &amp; "", Soc "" &amp; Q226 &amp; "", Lec "" &amp; R226 &amp; "", Ing "" &amp; S226 &amp; "". Puntajes Segundo Simulacro: Global "" &amp; Y226 &amp; "", Mat "" &amp; AC226 &amp; "", Cien "" &amp; AD226 &amp; "", Soc "" &amp; AE226 &amp; "", Lec "" &amp; AF226 &amp; "", Ing "" &amp; AG226 &amp; "". Escribe un mensaje motivado"&amp;"r y breve (máximo 4 líneas)."")
")</f>
        <v/>
      </c>
    </row>
    <row r="227" ht="15.75" customHeight="1" s="42">
      <c r="A227" s="93" t="n"/>
      <c r="B227" s="94" t="inlineStr">
        <is>
          <t>Bachillerato</t>
        </is>
      </c>
      <c r="C227" s="94" t="n">
        <v>702</v>
      </c>
      <c r="D227" s="94" t="n"/>
      <c r="E227" s="95" t="n"/>
      <c r="F227" s="96">
        <f>TRIM(G227&amp;" "&amp;H227&amp;" "&amp;I227&amp;" "&amp;J227)</f>
        <v/>
      </c>
      <c r="G227" s="94" t="inlineStr">
        <is>
          <t>Alvarez</t>
        </is>
      </c>
      <c r="H227" s="94" t="inlineStr">
        <is>
          <t>Murillo</t>
        </is>
      </c>
      <c r="I227" s="94" t="inlineStr">
        <is>
          <t>Guadalupe</t>
        </is>
      </c>
      <c r="J227" s="97" t="n"/>
      <c r="K227" s="98">
        <f>IF(SUM(O227:S227)=0, "", ROUND(((O227*3+P227*3+Q227*3+R227*3+S227*1)/13)*5,0))</f>
        <v/>
      </c>
      <c r="L227" s="99">
        <f>IF(OR($C227="",K227=""),"",COUNTIFS($C$4:$C$1500,$C227,K$4:K$1500,"&gt;"&amp;K227)+1)</f>
        <v/>
      </c>
      <c r="M227" s="99">
        <f>IF(OR($C227="",K227=""),"",IF(AND($C227&gt;=1001,$C227&lt;=1005),COUNTIFS($C$4:$C$1500,"&gt;=1001",$C$4:$C$1500,"&lt;=1005",K$4:K$1500,"&gt;"&amp;K227)+1,IF(AND($C227&gt;=1101,$C227&lt;=1105),COUNTIFS($C$4:$C$1500,"&gt;=1101",$C$4:$C$1500,"&lt;=1105",K$4:K$1500,"&gt;"&amp;K227)+1,IF(AND($C227&gt;=901,$C227&lt;=905),COUNTIFS($C$4:$C$1500,"&gt;=901",$C$4:$C$1500,"&lt;=905",K$4:K$1500,"&gt;"&amp;K227)+1,IF(AND($C227&gt;=801,$C227&lt;=805),COUNTIFS($C$4:$C$1500,"&gt;=801",$C$4:$C$1500,"&lt;=805",K$4:K$1500,"&gt;"&amp;K227)+1,IF(AND($C227&gt;=701,$C227&lt;=705),COUNTIFS($C$4:$C$1500,"&gt;=701",$C$4:$C$1500,"&lt;=705",K$4:K$1500,"&gt;"&amp;K227)+1,IF(AND($C227&gt;=601,$C227&lt;=606),COUNTIFS($C$4:$C$1500,"&gt;=601",$C$4:$C$1500,"&lt;=606",K$4:K$1500,"&gt;"&amp;K227)+1,"")))))))</f>
        <v/>
      </c>
      <c r="N227" s="99">
        <f>IF(OR($C227="",K227=""),"",IF(OR(AND($C227&gt;=1001,$C227&lt;=1005),AND($C227&gt;=1101,$C227&lt;=1105)),COUNTIFS($C$4:$C$1500,"&gt;=1001",$C$4:$C$1500,"&lt;=1005",K$4:K$1500,"&gt;"&amp;K227)+COUNTIFS($C$4:$C$1500,"&gt;=1101",$C$4:$C$1500,"&lt;=1105",K$4:K$1500,"&gt;"&amp;K227)+1,""))</f>
        <v/>
      </c>
      <c r="O227" s="94" t="n">
        <v>60.75</v>
      </c>
      <c r="P227" s="94" t="n">
        <v>33.29</v>
      </c>
      <c r="Q227" s="94" t="n">
        <v>7.06</v>
      </c>
      <c r="R227" s="94" t="n">
        <v>50</v>
      </c>
      <c r="S227" s="94" t="n">
        <v>55</v>
      </c>
      <c r="T227" s="99">
        <f>IF(AND(O227&gt;0,O227&lt;36),1,IF(AND(O227&gt;=36,O227&lt;51),2,IF(AND(O227&gt;=51,O227&lt;71),3,IF(AND(O227&gt;=71,O227&lt;=100),4,))))</f>
        <v/>
      </c>
      <c r="U227" s="99">
        <f>IF(AND(P227&gt;0,P227&lt;41),1,IF(AND(P227&gt;=41,P227&lt;56),2,IF(AND(P227&gt;=56,P227&lt;71),3,IF(AND(P227&gt;=71,P227&lt;=100),4,))))</f>
        <v/>
      </c>
      <c r="V227" s="99">
        <f>IF(AND(Q227&gt;0,Q227&lt;41),1,IF(AND(Q227&gt;=41,Q227&lt;56),2,IF(AND(Q227&gt;=56,Q227&lt;71),3,IF(AND(Q227&gt;=71,Q227&lt;=100),4,))))</f>
        <v/>
      </c>
      <c r="W227" s="99">
        <f>IF(AND(R227&gt;0,R227&lt;36),1,IF(AND(R227&gt;=36,R227&lt;51),2,IF(AND(R227&gt;=51,R227&lt;66),3,IF(AND(R227&gt;=66,R227&lt;=100),4,))))</f>
        <v/>
      </c>
      <c r="X227" s="100">
        <f>IF(AND(S227&gt;0,S227&lt;37),1,IF(AND(S227&gt;=37,S227&lt;58),2,IF(AND(S227&gt;=58,S227&lt;71),3,IF(AND(S227&gt;=71,S227&lt;=100),4,))))</f>
        <v/>
      </c>
      <c r="Y227" s="101">
        <f>IF(SUM(AC227:AG227)=0, "", ROUND(((AC227*3+AD227*3+AE227*3+AF227*3+AG227*1)/13)*5,0))</f>
        <v/>
      </c>
      <c r="Z227" s="99">
        <f>IF(OR($C227="",Y227=""),"",COUNTIFS($C$4:$C$1500,$C227,Y$4:Y$1500,"&gt;"&amp;Y227)+1)</f>
        <v/>
      </c>
      <c r="AA227" s="99">
        <f>IF(OR($C227="",Y227=""),"",IF(AND($C227&gt;=1001,$C227&lt;=1005),COUNTIFS($C$4:$C$1500,"&gt;=1001",$C$4:$C$1500,"&lt;=1005",Y$4:Y$1500,"&gt;"&amp;Y227)+1,IF(AND($C227&gt;=1101,$C227&lt;=1105),COUNTIFS($C$4:$C$1500,"&gt;=1101",$C$4:$C$1500,"&lt;=1105",Y$4:Y$1500,"&gt;"&amp;Y227)+1,IF(AND($C227&gt;=901,$C227&lt;=905),COUNTIFS($C$4:$C$1500,"&gt;=901",$C$4:$C$1500,"&lt;=905",Y$4:Y$1500,"&gt;"&amp;Y227)+1,IF(AND($C227&gt;=801,$C227&lt;=805),COUNTIFS($C$4:$C$1500,"&gt;=801",$C$4:$C$1500,"&lt;=805",Y$4:Y$1500,"&gt;"&amp;Y227)+1,IF(AND($C227&gt;=701,$C227&lt;=705),COUNTIFS($C$4:$C$1500,"&gt;=701",$C$4:$C$1500,"&lt;=705",Y$4:Y$1500,"&gt;"&amp;Y227)+1,IF(AND($C227&gt;=601,$C227&lt;=606),COUNTIFS($C$4:$C$1500,"&gt;=601",$C$4:$C$1500,"&lt;=606",Y$4:Y$1500,"&gt;"&amp;Y227)+1,"")))))))</f>
        <v/>
      </c>
      <c r="AB227" s="99">
        <f>IF(OR($C227="",Y227=""),"",IF(OR(AND($C227&gt;=1001,$C227&lt;=1005),AND($C227&gt;=1101,$C227&lt;=1105)),COUNTIFS($C$4:$C$1500,"&gt;=1001",$C$4:$C$1500,"&lt;=1005",Y$4:Y$1500,"&gt;"&amp;Y227)+COUNTIFS($C$4:$C$1500,"&gt;=1101",$C$4:$C$1500,"&lt;=1105",Y$4:Y$1500,"&gt;"&amp;Y227)+1,""))</f>
        <v/>
      </c>
      <c r="AC227" s="94" t="n">
        <v>78.13</v>
      </c>
      <c r="AD227" s="94" t="n">
        <v>41.37</v>
      </c>
      <c r="AE227" s="94" t="n">
        <v>50</v>
      </c>
      <c r="AF227" s="94" t="n">
        <v>55</v>
      </c>
      <c r="AG227" s="94" t="n">
        <v>77.92</v>
      </c>
      <c r="AH227" s="99">
        <f>IF(AND(AC227&gt;0,AC227&lt;36),1,IF(AND(AC227&gt;=36,AC227&lt;51),2,IF(AND(AC227&gt;=51,AC227&lt;71),3,IF(AND(AC227&gt;=71,AC227&lt;=100),4,))))</f>
        <v/>
      </c>
      <c r="AI227" s="99">
        <f>IF(AND(AD227&gt;0,AD227&lt;41),1,IF(AND(AD227&gt;=41,AD227&lt;56),2,IF(AND(AD227&gt;=56,AD227&lt;71),3,IF(AND(AD227&gt;=71,AD227&lt;=100),4,))))</f>
        <v/>
      </c>
      <c r="AJ227" s="99">
        <f>IF(AND(AE227&gt;0,AE227&lt;41),1,IF(AND(AE227&gt;=41,AE227&lt;56),2,IF(AND(AE227&gt;=56,AE227&lt;71),3,IF(AND(AE227&gt;=71,AE227&lt;=100),4,))))</f>
        <v/>
      </c>
      <c r="AK227" s="99">
        <f>IF(AND(AF227&gt;0,AF227&lt;36),1,IF(AND(AF227&gt;=36,AF227&lt;51),2,IF(AND(AF227&gt;=51,AF227&lt;66),3,IF(AND(AF227&gt;=66,AF227&lt;=100),4,))))</f>
        <v/>
      </c>
      <c r="AL227" s="100">
        <f>IF(AND(AG227&gt;0,AG227&lt;37),1,IF(AND(AG227&gt;=37,AG227&lt;58),2,IF(AND(AG227&gt;=58,AG227&lt;71),3,IF(AND(AG227&gt;=71,AG227&lt;=100),4,))))</f>
        <v/>
      </c>
      <c r="AM227" s="101">
        <f>IF((Y227&lt;&gt;"")*(K227&lt;&gt;""),Y227-K227,"")</f>
        <v/>
      </c>
      <c r="AN227" s="99">
        <f>IF((Z227&lt;&gt;"")*(L227&lt;&gt;""),Z227-L227,"")</f>
        <v/>
      </c>
      <c r="AO227" s="99">
        <f>IF((AA227&lt;&gt;"")*(M227&lt;&gt;""),AA227-M227,"")</f>
        <v/>
      </c>
      <c r="AP227" s="99">
        <f>IF((AB227&lt;&gt;"")*(N227&lt;&gt;""),AB227-N227,"")</f>
        <v/>
      </c>
      <c r="AQ227" s="94">
        <f>IF((AC227&lt;&gt;"")*(O227&lt;&gt;""),AC227-O227,"")</f>
        <v/>
      </c>
      <c r="AR227" s="94">
        <f>IF((AD227&lt;&gt;"")*(P227&lt;&gt;""),AD227-P227,"")</f>
        <v/>
      </c>
      <c r="AS227" s="94">
        <f>IF((AE227&lt;&gt;"")*(Q227&lt;&gt;""),AE227-Q227,"")</f>
        <v/>
      </c>
      <c r="AT227" s="94">
        <f>IF((AF227&lt;&gt;"")*(R227&lt;&gt;""),AF227-R227,"")</f>
        <v/>
      </c>
      <c r="AU227" s="94">
        <f>IF((AG227&lt;&gt;"")*(S227&lt;&gt;""),AG227-S227,"")</f>
        <v/>
      </c>
      <c r="AV227" s="99">
        <f>IF((AH227&lt;&gt;"")*(T227&lt;&gt;""),AH227-T227,"")</f>
        <v/>
      </c>
      <c r="AW227" s="99">
        <f>IF((AI227&lt;&gt;"")*(U227&lt;&gt;""),AI227-U227,"")</f>
        <v/>
      </c>
      <c r="AX227" s="99">
        <f>IF((AJ227&lt;&gt;"")*(V227&lt;&gt;""),AJ227-V227,"")</f>
        <v/>
      </c>
      <c r="AY227" s="99">
        <f>IF((AK227&lt;&gt;"")*(W227&lt;&gt;""),AK227-W227,"")</f>
        <v/>
      </c>
      <c r="AZ227" s="102">
        <f>IF((AL227&lt;&gt;"")*(X227&lt;&gt;""),AL227-X227,"")</f>
        <v/>
      </c>
      <c r="BA227" s="50">
        <f>IFERROR(__xludf.dummyfunction("AI(""Actúa como un tutor académico y dirígete personalmente al estudiante "" &amp; I227 &amp; "" "" &amp; J227 &amp; "" "" &amp; G227 &amp; "" "" &amp; H227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AM227 &amp; ""'. Diferencias por área: Matemáticas ("" &amp; AQ227 &amp; ""), Ciencias Natura"&amp;"les ("" &amp; AR227 &amp; ""), Sociales ("" &amp; AS227 &amp; ""), Lectura Crítica ("" &amp; AT227 &amp; "") e Inglés ("" &amp; AU227 &amp; ""). Variación en posición: grupo ("" &amp; AN227 &amp; ""), grado ("" &amp; AO227 &amp; "") y media ("" &amp; AP227 &amp; ""). Puntajes Primer Simulacro: Global "" &amp; K227 &amp; "", Mat "" &amp; "&amp;"O4 &amp; "", Cien "" &amp; P227 &amp; "", Soc "" &amp; Q227 &amp; "", Lec "" &amp; R227 &amp; "", Ing "" &amp; S227 &amp; "". Puntajes Segundo Simulacro: Global "" &amp; Y227 &amp; "", Mat "" &amp; AC227 &amp; "", Cien "" &amp; AD227 &amp; "", Soc "" &amp; AE227 &amp; "", Lec "" &amp; AF227 &amp; "", Ing "" &amp; AG227 &amp; "". Escribe un mensaje motivador"&amp;" y breve (máximo 4 líneas)."")
"),"=AI(""Actúa como un tutor académico y dirígete personalmente al estudiante "" &amp; I227 &amp; "" "" &amp; J227 &amp; "" "" &amp; G227 &amp; "" "" &amp; H227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AM227 &amp; ""'. Diferencias por área: Matemáticas ("" &amp; AQ227 &amp; ""), Ciencias Natur"&amp;"ales ("" &amp; AR227 &amp; ""), Sociales ("" &amp; AS227 &amp; ""), Lectura Crítica ("" &amp; AT227 &amp; "") e Inglés ("" &amp; AU227 &amp; ""). Variación en posición: grupo ("" &amp; AN227 &amp; ""), grado ("" &amp; AO227 &amp; "") y media ("" &amp; AP227 &amp; ""). Puntajes Primer Simulacro: Global "" &amp; K227 &amp; "", Mat "" &amp;"&amp;" O227 &amp; "", Cien "" &amp; P227 &amp; "", Soc "" &amp; Q227 &amp; "", Lec "" &amp; R227 &amp; "", Ing "" &amp; S227 &amp; "". Puntajes Segundo Simulacro: Global "" &amp; Y227 &amp; "", Mat "" &amp; AC227 &amp; "", Cien "" &amp; AD227 &amp; "", Soc "" &amp; AE227 &amp; "", Lec "" &amp; AF227 &amp; "", Ing "" &amp; AG227 &amp; "". Escribe un mensaje motivado"&amp;"r y breve (máximo 4 líneas)."")
")</f>
        <v/>
      </c>
    </row>
    <row r="228" ht="15.75" customHeight="1" s="42">
      <c r="A228" s="93" t="n"/>
      <c r="B228" s="94" t="inlineStr">
        <is>
          <t>Bachillerato</t>
        </is>
      </c>
      <c r="C228" s="94" t="n">
        <v>702</v>
      </c>
      <c r="D228" s="94" t="n"/>
      <c r="E228" s="95" t="n"/>
      <c r="F228" s="96">
        <f>TRIM(G228&amp;" "&amp;H228&amp;" "&amp;I228&amp;" "&amp;J228)</f>
        <v/>
      </c>
      <c r="G228" s="94" t="inlineStr">
        <is>
          <t>Arango</t>
        </is>
      </c>
      <c r="H228" s="94" t="inlineStr">
        <is>
          <t>Martínez</t>
        </is>
      </c>
      <c r="I228" s="94" t="inlineStr">
        <is>
          <t>Samuel</t>
        </is>
      </c>
      <c r="J228" s="97" t="n"/>
      <c r="K228" s="98">
        <f>IF(SUM(O228:S228)=0, "", ROUND(((O228*3+P228*3+Q228*3+R228*3+S228*1)/13)*5,0))</f>
        <v/>
      </c>
      <c r="L228" s="99">
        <f>IF(OR($C228="",K228=""),"",COUNTIFS($C$4:$C$1500,$C228,K$4:K$1500,"&gt;"&amp;K228)+1)</f>
        <v/>
      </c>
      <c r="M228" s="99">
        <f>IF(OR($C228="",K228=""),"",IF(AND($C228&gt;=1001,$C228&lt;=1005),COUNTIFS($C$4:$C$1500,"&gt;=1001",$C$4:$C$1500,"&lt;=1005",K$4:K$1500,"&gt;"&amp;K228)+1,IF(AND($C228&gt;=1101,$C228&lt;=1105),COUNTIFS($C$4:$C$1500,"&gt;=1101",$C$4:$C$1500,"&lt;=1105",K$4:K$1500,"&gt;"&amp;K228)+1,IF(AND($C228&gt;=901,$C228&lt;=905),COUNTIFS($C$4:$C$1500,"&gt;=901",$C$4:$C$1500,"&lt;=905",K$4:K$1500,"&gt;"&amp;K228)+1,IF(AND($C228&gt;=801,$C228&lt;=805),COUNTIFS($C$4:$C$1500,"&gt;=801",$C$4:$C$1500,"&lt;=805",K$4:K$1500,"&gt;"&amp;K228)+1,IF(AND($C228&gt;=701,$C228&lt;=705),COUNTIFS($C$4:$C$1500,"&gt;=701",$C$4:$C$1500,"&lt;=705",K$4:K$1500,"&gt;"&amp;K228)+1,IF(AND($C228&gt;=601,$C228&lt;=606),COUNTIFS($C$4:$C$1500,"&gt;=601",$C$4:$C$1500,"&lt;=606",K$4:K$1500,"&gt;"&amp;K228)+1,"")))))))</f>
        <v/>
      </c>
      <c r="N228" s="99">
        <f>IF(OR($C228="",K228=""),"",IF(OR(AND($C228&gt;=1001,$C228&lt;=1005),AND($C228&gt;=1101,$C228&lt;=1105)),COUNTIFS($C$4:$C$1500,"&gt;=1001",$C$4:$C$1500,"&lt;=1005",K$4:K$1500,"&gt;"&amp;K228)+COUNTIFS($C$4:$C$1500,"&gt;=1101",$C$4:$C$1500,"&lt;=1105",K$4:K$1500,"&gt;"&amp;K228)+1,""))</f>
        <v/>
      </c>
      <c r="O228" s="94" t="n">
        <v>36.5</v>
      </c>
      <c r="P228" s="94" t="n">
        <v>37.71</v>
      </c>
      <c r="Q228" s="94" t="n">
        <v>57.56</v>
      </c>
      <c r="R228" s="94" t="n">
        <v>50</v>
      </c>
      <c r="S228" s="94" t="n">
        <v>35</v>
      </c>
      <c r="T228" s="99">
        <f>IF(AND(O228&gt;0,O228&lt;36),1,IF(AND(O228&gt;=36,O228&lt;51),2,IF(AND(O228&gt;=51,O228&lt;71),3,IF(AND(O228&gt;=71,O228&lt;=100),4,))))</f>
        <v/>
      </c>
      <c r="U228" s="99">
        <f>IF(AND(P228&gt;0,P228&lt;41),1,IF(AND(P228&gt;=41,P228&lt;56),2,IF(AND(P228&gt;=56,P228&lt;71),3,IF(AND(P228&gt;=71,P228&lt;=100),4,))))</f>
        <v/>
      </c>
      <c r="V228" s="99">
        <f>IF(AND(Q228&gt;0,Q228&lt;41),1,IF(AND(Q228&gt;=41,Q228&lt;56),2,IF(AND(Q228&gt;=56,Q228&lt;71),3,IF(AND(Q228&gt;=71,Q228&lt;=100),4,))))</f>
        <v/>
      </c>
      <c r="W228" s="99">
        <f>IF(AND(R228&gt;0,R228&lt;36),1,IF(AND(R228&gt;=36,R228&lt;51),2,IF(AND(R228&gt;=51,R228&lt;66),3,IF(AND(R228&gt;=66,R228&lt;=100),4,))))</f>
        <v/>
      </c>
      <c r="X228" s="100">
        <f>IF(AND(S228&gt;0,S228&lt;37),1,IF(AND(S228&gt;=37,S228&lt;58),2,IF(AND(S228&gt;=58,S228&lt;71),3,IF(AND(S228&gt;=71,S228&lt;=100),4,))))</f>
        <v/>
      </c>
      <c r="Y228" s="101">
        <f>IF(SUM(AC228:AG228)=0, "", ROUND(((AC228*3+AD228*3+AE228*3+AF228*3+AG228*1)/13)*5,0))</f>
        <v/>
      </c>
      <c r="Z228" s="99">
        <f>IF(OR($C228="",Y228=""),"",COUNTIFS($C$4:$C$1500,$C228,Y$4:Y$1500,"&gt;"&amp;Y228)+1)</f>
        <v/>
      </c>
      <c r="AA228" s="99">
        <f>IF(OR($C228="",Y228=""),"",IF(AND($C228&gt;=1001,$C228&lt;=1005),COUNTIFS($C$4:$C$1500,"&gt;=1001",$C$4:$C$1500,"&lt;=1005",Y$4:Y$1500,"&gt;"&amp;Y228)+1,IF(AND($C228&gt;=1101,$C228&lt;=1105),COUNTIFS($C$4:$C$1500,"&gt;=1101",$C$4:$C$1500,"&lt;=1105",Y$4:Y$1500,"&gt;"&amp;Y228)+1,IF(AND($C228&gt;=901,$C228&lt;=905),COUNTIFS($C$4:$C$1500,"&gt;=901",$C$4:$C$1500,"&lt;=905",Y$4:Y$1500,"&gt;"&amp;Y228)+1,IF(AND($C228&gt;=801,$C228&lt;=805),COUNTIFS($C$4:$C$1500,"&gt;=801",$C$4:$C$1500,"&lt;=805",Y$4:Y$1500,"&gt;"&amp;Y228)+1,IF(AND($C228&gt;=701,$C228&lt;=705),COUNTIFS($C$4:$C$1500,"&gt;=701",$C$4:$C$1500,"&lt;=705",Y$4:Y$1500,"&gt;"&amp;Y228)+1,IF(AND($C228&gt;=601,$C228&lt;=606),COUNTIFS($C$4:$C$1500,"&gt;=601",$C$4:$C$1500,"&lt;=606",Y$4:Y$1500,"&gt;"&amp;Y228)+1,"")))))))</f>
        <v/>
      </c>
      <c r="AB228" s="99">
        <f>IF(OR($C228="",Y228=""),"",IF(OR(AND($C228&gt;=1001,$C228&lt;=1005),AND($C228&gt;=1101,$C228&lt;=1105)),COUNTIFS($C$4:$C$1500,"&gt;=1001",$C$4:$C$1500,"&lt;=1005",Y$4:Y$1500,"&gt;"&amp;Y228)+COUNTIFS($C$4:$C$1500,"&gt;=1101",$C$4:$C$1500,"&lt;=1105",Y$4:Y$1500,"&gt;"&amp;Y228)+1,""))</f>
        <v/>
      </c>
      <c r="AC228" s="94" t="n">
        <v>31.25</v>
      </c>
      <c r="AD228" s="94" t="n">
        <v>49.11</v>
      </c>
      <c r="AE228" s="94" t="n">
        <v>50</v>
      </c>
      <c r="AF228" s="94" t="n">
        <v>45.83</v>
      </c>
      <c r="AG228" s="94" t="n">
        <v>50.42</v>
      </c>
      <c r="AH228" s="99">
        <f>IF(AND(AC228&gt;0,AC228&lt;36),1,IF(AND(AC228&gt;=36,AC228&lt;51),2,IF(AND(AC228&gt;=51,AC228&lt;71),3,IF(AND(AC228&gt;=71,AC228&lt;=100),4,))))</f>
        <v/>
      </c>
      <c r="AI228" s="99">
        <f>IF(AND(AD228&gt;0,AD228&lt;41),1,IF(AND(AD228&gt;=41,AD228&lt;56),2,IF(AND(AD228&gt;=56,AD228&lt;71),3,IF(AND(AD228&gt;=71,AD228&lt;=100),4,))))</f>
        <v/>
      </c>
      <c r="AJ228" s="99">
        <f>IF(AND(AE228&gt;0,AE228&lt;41),1,IF(AND(AE228&gt;=41,AE228&lt;56),2,IF(AND(AE228&gt;=56,AE228&lt;71),3,IF(AND(AE228&gt;=71,AE228&lt;=100),4,))))</f>
        <v/>
      </c>
      <c r="AK228" s="99">
        <f>IF(AND(AF228&gt;0,AF228&lt;36),1,IF(AND(AF228&gt;=36,AF228&lt;51),2,IF(AND(AF228&gt;=51,AF228&lt;66),3,IF(AND(AF228&gt;=66,AF228&lt;=100),4,))))</f>
        <v/>
      </c>
      <c r="AL228" s="100">
        <f>IF(AND(AG228&gt;0,AG228&lt;37),1,IF(AND(AG228&gt;=37,AG228&lt;58),2,IF(AND(AG228&gt;=58,AG228&lt;71),3,IF(AND(AG228&gt;=71,AG228&lt;=100),4,))))</f>
        <v/>
      </c>
      <c r="AM228" s="101">
        <f>IF((Y228&lt;&gt;"")*(K228&lt;&gt;""),Y228-K228,"")</f>
        <v/>
      </c>
      <c r="AN228" s="99">
        <f>IF((Z228&lt;&gt;"")*(L228&lt;&gt;""),Z228-L228,"")</f>
        <v/>
      </c>
      <c r="AO228" s="99">
        <f>IF((AA228&lt;&gt;"")*(M228&lt;&gt;""),AA228-M228,"")</f>
        <v/>
      </c>
      <c r="AP228" s="99">
        <f>IF((AB228&lt;&gt;"")*(N228&lt;&gt;""),AB228-N228,"")</f>
        <v/>
      </c>
      <c r="AQ228" s="94">
        <f>IF((AC228&lt;&gt;"")*(O228&lt;&gt;""),AC228-O228,"")</f>
        <v/>
      </c>
      <c r="AR228" s="94">
        <f>IF((AD228&lt;&gt;"")*(P228&lt;&gt;""),AD228-P228,"")</f>
        <v/>
      </c>
      <c r="AS228" s="94">
        <f>IF((AE228&lt;&gt;"")*(Q228&lt;&gt;""),AE228-Q228,"")</f>
        <v/>
      </c>
      <c r="AT228" s="94">
        <f>IF((AF228&lt;&gt;"")*(R228&lt;&gt;""),AF228-R228,"")</f>
        <v/>
      </c>
      <c r="AU228" s="94">
        <f>IF((AG228&lt;&gt;"")*(S228&lt;&gt;""),AG228-S228,"")</f>
        <v/>
      </c>
      <c r="AV228" s="99">
        <f>IF((AH228&lt;&gt;"")*(T228&lt;&gt;""),AH228-T228,"")</f>
        <v/>
      </c>
      <c r="AW228" s="99">
        <f>IF((AI228&lt;&gt;"")*(U228&lt;&gt;""),AI228-U228,"")</f>
        <v/>
      </c>
      <c r="AX228" s="99">
        <f>IF((AJ228&lt;&gt;"")*(V228&lt;&gt;""),AJ228-V228,"")</f>
        <v/>
      </c>
      <c r="AY228" s="99">
        <f>IF((AK228&lt;&gt;"")*(W228&lt;&gt;""),AK228-W228,"")</f>
        <v/>
      </c>
      <c r="AZ228" s="102">
        <f>IF((AL228&lt;&gt;"")*(X228&lt;&gt;""),AL228-X228,"")</f>
        <v/>
      </c>
      <c r="BA228" s="50">
        <f>IFERROR(__xludf.dummyfunction("AI(""Actúa como un tutor académico y dirígete personalmente al estudiante "" &amp; I228 &amp; "" "" &amp; J228 &amp; "" "" &amp; G228 &amp; "" "" &amp; H228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AM228 &amp; ""'. Diferencias por área: Matemáticas ("" &amp; AQ228 &amp; ""), Ciencias Natura"&amp;"les ("" &amp; AR228 &amp; ""), Sociales ("" &amp; AS228 &amp; ""), Lectura Crítica ("" &amp; AT228 &amp; "") e Inglés ("" &amp; AU228 &amp; ""). Variación en posición: grupo ("" &amp; AN228 &amp; ""), grado ("" &amp; AO228 &amp; "") y media ("" &amp; AP228 &amp; ""). Puntajes Primer Simulacro: Global "" &amp; K228 &amp; "", Mat "" &amp; "&amp;"O4 &amp; "", Cien "" &amp; P228 &amp; "", Soc "" &amp; Q228 &amp; "", Lec "" &amp; R228 &amp; "", Ing "" &amp; S228 &amp; "". Puntajes Segundo Simulacro: Global "" &amp; Y228 &amp; "", Mat "" &amp; AC228 &amp; "", Cien "" &amp; AD228 &amp; "", Soc "" &amp; AE228 &amp; "", Lec "" &amp; AF228 &amp; "", Ing "" &amp; AG228 &amp; "". Escribe un mensaje motivador"&amp;" y breve (máximo 4 líneas)."")
"),"=AI(""Actúa como un tutor académico y dirígete personalmente al estudiante "" &amp; I228 &amp; "" "" &amp; J228 &amp; "" "" &amp; G228 &amp; "" "" &amp; H228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AM228 &amp; ""'. Diferencias por área: Matemáticas ("" &amp; AQ228 &amp; ""), Ciencias Natur"&amp;"ales ("" &amp; AR228 &amp; ""), Sociales ("" &amp; AS228 &amp; ""), Lectura Crítica ("" &amp; AT228 &amp; "") e Inglés ("" &amp; AU228 &amp; ""). Variación en posición: grupo ("" &amp; AN228 &amp; ""), grado ("" &amp; AO228 &amp; "") y media ("" &amp; AP228 &amp; ""). Puntajes Primer Simulacro: Global "" &amp; K228 &amp; "", Mat "" &amp;"&amp;" O228 &amp; "", Cien "" &amp; P228 &amp; "", Soc "" &amp; Q228 &amp; "", Lec "" &amp; R228 &amp; "", Ing "" &amp; S228 &amp; "". Puntajes Segundo Simulacro: Global "" &amp; Y228 &amp; "", Mat "" &amp; AC228 &amp; "", Cien "" &amp; AD228 &amp; "", Soc "" &amp; AE228 &amp; "", Lec "" &amp; AF228 &amp; "", Ing "" &amp; AG228 &amp; "". Escribe un mensaje motivado"&amp;"r y breve (máximo 4 líneas)."")
")</f>
        <v/>
      </c>
    </row>
    <row r="229" ht="15.75" customHeight="1" s="42">
      <c r="A229" s="93" t="n"/>
      <c r="B229" s="94" t="inlineStr">
        <is>
          <t>Bachillerato</t>
        </is>
      </c>
      <c r="C229" s="94" t="n">
        <v>702</v>
      </c>
      <c r="D229" s="94" t="n"/>
      <c r="E229" s="95" t="n"/>
      <c r="F229" s="96">
        <f>TRIM(G229&amp;" "&amp;H229&amp;" "&amp;I229&amp;" "&amp;J229)</f>
        <v/>
      </c>
      <c r="G229" s="94" t="inlineStr">
        <is>
          <t>Arias</t>
        </is>
      </c>
      <c r="H229" s="94" t="inlineStr">
        <is>
          <t>Patiño</t>
        </is>
      </c>
      <c r="I229" s="94" t="inlineStr">
        <is>
          <t>Dana</t>
        </is>
      </c>
      <c r="J229" s="97" t="inlineStr">
        <is>
          <t>Isabel</t>
        </is>
      </c>
      <c r="K229" s="98">
        <f>IF(SUM(O229:S229)=0, "", ROUND(((O229*3+P229*3+Q229*3+R229*3+S229*1)/13)*5,0))</f>
        <v/>
      </c>
      <c r="L229" s="99">
        <f>IF(OR($C229="",K229=""),"",COUNTIFS($C$4:$C$1500,$C229,K$4:K$1500,"&gt;"&amp;K229)+1)</f>
        <v/>
      </c>
      <c r="M229" s="99">
        <f>IF(OR($C229="",K229=""),"",IF(AND($C229&gt;=1001,$C229&lt;=1005),COUNTIFS($C$4:$C$1500,"&gt;=1001",$C$4:$C$1500,"&lt;=1005",K$4:K$1500,"&gt;"&amp;K229)+1,IF(AND($C229&gt;=1101,$C229&lt;=1105),COUNTIFS($C$4:$C$1500,"&gt;=1101",$C$4:$C$1500,"&lt;=1105",K$4:K$1500,"&gt;"&amp;K229)+1,IF(AND($C229&gt;=901,$C229&lt;=905),COUNTIFS($C$4:$C$1500,"&gt;=901",$C$4:$C$1500,"&lt;=905",K$4:K$1500,"&gt;"&amp;K229)+1,IF(AND($C229&gt;=801,$C229&lt;=805),COUNTIFS($C$4:$C$1500,"&gt;=801",$C$4:$C$1500,"&lt;=805",K$4:K$1500,"&gt;"&amp;K229)+1,IF(AND($C229&gt;=701,$C229&lt;=705),COUNTIFS($C$4:$C$1500,"&gt;=701",$C$4:$C$1500,"&lt;=705",K$4:K$1500,"&gt;"&amp;K229)+1,IF(AND($C229&gt;=601,$C229&lt;=606),COUNTIFS($C$4:$C$1500,"&gt;=601",$C$4:$C$1500,"&lt;=606",K$4:K$1500,"&gt;"&amp;K229)+1,"")))))))</f>
        <v/>
      </c>
      <c r="N229" s="99">
        <f>IF(OR($C229="",K229=""),"",IF(OR(AND($C229&gt;=1001,$C229&lt;=1005),AND($C229&gt;=1101,$C229&lt;=1105)),COUNTIFS($C$4:$C$1500,"&gt;=1001",$C$4:$C$1500,"&lt;=1005",K$4:K$1500,"&gt;"&amp;K229)+COUNTIFS($C$4:$C$1500,"&gt;=1101",$C$4:$C$1500,"&lt;=1105",K$4:K$1500,"&gt;"&amp;K229)+1,""))</f>
        <v/>
      </c>
      <c r="O229" s="94" t="n">
        <v>37.25</v>
      </c>
      <c r="P229" s="94" t="n">
        <v>52.65</v>
      </c>
      <c r="Q229" s="94" t="n">
        <v>19.96</v>
      </c>
      <c r="R229" s="94" t="n">
        <v>37.5</v>
      </c>
      <c r="S229" s="94" t="n">
        <v>20</v>
      </c>
      <c r="T229" s="99">
        <f>IF(AND(O229&gt;0,O229&lt;36),1,IF(AND(O229&gt;=36,O229&lt;51),2,IF(AND(O229&gt;=51,O229&lt;71),3,IF(AND(O229&gt;=71,O229&lt;=100),4,))))</f>
        <v/>
      </c>
      <c r="U229" s="99">
        <f>IF(AND(P229&gt;0,P229&lt;41),1,IF(AND(P229&gt;=41,P229&lt;56),2,IF(AND(P229&gt;=56,P229&lt;71),3,IF(AND(P229&gt;=71,P229&lt;=100),4,))))</f>
        <v/>
      </c>
      <c r="V229" s="99">
        <f>IF(AND(Q229&gt;0,Q229&lt;41),1,IF(AND(Q229&gt;=41,Q229&lt;56),2,IF(AND(Q229&gt;=56,Q229&lt;71),3,IF(AND(Q229&gt;=71,Q229&lt;=100),4,))))</f>
        <v/>
      </c>
      <c r="W229" s="99">
        <f>IF(AND(R229&gt;0,R229&lt;36),1,IF(AND(R229&gt;=36,R229&lt;51),2,IF(AND(R229&gt;=51,R229&lt;66),3,IF(AND(R229&gt;=66,R229&lt;=100),4,))))</f>
        <v/>
      </c>
      <c r="X229" s="100">
        <f>IF(AND(S229&gt;0,S229&lt;37),1,IF(AND(S229&gt;=37,S229&lt;58),2,IF(AND(S229&gt;=58,S229&lt;71),3,IF(AND(S229&gt;=71,S229&lt;=100),4,))))</f>
        <v/>
      </c>
      <c r="Y229" s="101">
        <f>IF(SUM(AC229:AG229)=0, "", ROUND(((AC229*3+AD229*3+AE229*3+AF229*3+AG229*1)/13)*5,0))</f>
        <v/>
      </c>
      <c r="Z229" s="99">
        <f>IF(OR($C229="",Y229=""),"",COUNTIFS($C$4:$C$1500,$C229,Y$4:Y$1500,"&gt;"&amp;Y229)+1)</f>
        <v/>
      </c>
      <c r="AA229" s="99">
        <f>IF(OR($C229="",Y229=""),"",IF(AND($C229&gt;=1001,$C229&lt;=1005),COUNTIFS($C$4:$C$1500,"&gt;=1001",$C$4:$C$1500,"&lt;=1005",Y$4:Y$1500,"&gt;"&amp;Y229)+1,IF(AND($C229&gt;=1101,$C229&lt;=1105),COUNTIFS($C$4:$C$1500,"&gt;=1101",$C$4:$C$1500,"&lt;=1105",Y$4:Y$1500,"&gt;"&amp;Y229)+1,IF(AND($C229&gt;=901,$C229&lt;=905),COUNTIFS($C$4:$C$1500,"&gt;=901",$C$4:$C$1500,"&lt;=905",Y$4:Y$1500,"&gt;"&amp;Y229)+1,IF(AND($C229&gt;=801,$C229&lt;=805),COUNTIFS($C$4:$C$1500,"&gt;=801",$C$4:$C$1500,"&lt;=805",Y$4:Y$1500,"&gt;"&amp;Y229)+1,IF(AND($C229&gt;=701,$C229&lt;=705),COUNTIFS($C$4:$C$1500,"&gt;=701",$C$4:$C$1500,"&lt;=705",Y$4:Y$1500,"&gt;"&amp;Y229)+1,IF(AND($C229&gt;=601,$C229&lt;=606),COUNTIFS($C$4:$C$1500,"&gt;=601",$C$4:$C$1500,"&lt;=606",Y$4:Y$1500,"&gt;"&amp;Y229)+1,"")))))))</f>
        <v/>
      </c>
      <c r="AB229" s="99">
        <f>IF(OR($C229="",Y229=""),"",IF(OR(AND($C229&gt;=1001,$C229&lt;=1005),AND($C229&gt;=1101,$C229&lt;=1105)),COUNTIFS($C$4:$C$1500,"&gt;=1001",$C$4:$C$1500,"&lt;=1005",Y$4:Y$1500,"&gt;"&amp;Y229)+COUNTIFS($C$4:$C$1500,"&gt;=1101",$C$4:$C$1500,"&lt;=1105",Y$4:Y$1500,"&gt;"&amp;Y229)+1,""))</f>
        <v/>
      </c>
      <c r="AC229" s="94" t="n">
        <v>21.88</v>
      </c>
      <c r="AD229" s="94" t="n">
        <v>42.26</v>
      </c>
      <c r="AE229" s="94" t="n">
        <v>40</v>
      </c>
      <c r="AF229" s="94" t="n">
        <v>18.33</v>
      </c>
      <c r="AG229" s="94" t="n">
        <v>18.33</v>
      </c>
      <c r="AH229" s="99">
        <f>IF(AND(AC229&gt;0,AC229&lt;36),1,IF(AND(AC229&gt;=36,AC229&lt;51),2,IF(AND(AC229&gt;=51,AC229&lt;71),3,IF(AND(AC229&gt;=71,AC229&lt;=100),4,))))</f>
        <v/>
      </c>
      <c r="AI229" s="99">
        <f>IF(AND(AD229&gt;0,AD229&lt;41),1,IF(AND(AD229&gt;=41,AD229&lt;56),2,IF(AND(AD229&gt;=56,AD229&lt;71),3,IF(AND(AD229&gt;=71,AD229&lt;=100),4,))))</f>
        <v/>
      </c>
      <c r="AJ229" s="99">
        <f>IF(AND(AE229&gt;0,AE229&lt;41),1,IF(AND(AE229&gt;=41,AE229&lt;56),2,IF(AND(AE229&gt;=56,AE229&lt;71),3,IF(AND(AE229&gt;=71,AE229&lt;=100),4,))))</f>
        <v/>
      </c>
      <c r="AK229" s="99">
        <f>IF(AND(AF229&gt;0,AF229&lt;36),1,IF(AND(AF229&gt;=36,AF229&lt;51),2,IF(AND(AF229&gt;=51,AF229&lt;66),3,IF(AND(AF229&gt;=66,AF229&lt;=100),4,))))</f>
        <v/>
      </c>
      <c r="AL229" s="100">
        <f>IF(AND(AG229&gt;0,AG229&lt;37),1,IF(AND(AG229&gt;=37,AG229&lt;58),2,IF(AND(AG229&gt;=58,AG229&lt;71),3,IF(AND(AG229&gt;=71,AG229&lt;=100),4,))))</f>
        <v/>
      </c>
      <c r="AM229" s="101">
        <f>IF((Y229&lt;&gt;"")*(K229&lt;&gt;""),Y229-K229,"")</f>
        <v/>
      </c>
      <c r="AN229" s="99">
        <f>IF((Z229&lt;&gt;"")*(L229&lt;&gt;""),Z229-L229,"")</f>
        <v/>
      </c>
      <c r="AO229" s="99">
        <f>IF((AA229&lt;&gt;"")*(M229&lt;&gt;""),AA229-M229,"")</f>
        <v/>
      </c>
      <c r="AP229" s="99">
        <f>IF((AB229&lt;&gt;"")*(N229&lt;&gt;""),AB229-N229,"")</f>
        <v/>
      </c>
      <c r="AQ229" s="94">
        <f>IF((AC229&lt;&gt;"")*(O229&lt;&gt;""),AC229-O229,"")</f>
        <v/>
      </c>
      <c r="AR229" s="94">
        <f>IF((AD229&lt;&gt;"")*(P229&lt;&gt;""),AD229-P229,"")</f>
        <v/>
      </c>
      <c r="AS229" s="94">
        <f>IF((AE229&lt;&gt;"")*(Q229&lt;&gt;""),AE229-Q229,"")</f>
        <v/>
      </c>
      <c r="AT229" s="94">
        <f>IF((AF229&lt;&gt;"")*(R229&lt;&gt;""),AF229-R229,"")</f>
        <v/>
      </c>
      <c r="AU229" s="94">
        <f>IF((AG229&lt;&gt;"")*(S229&lt;&gt;""),AG229-S229,"")</f>
        <v/>
      </c>
      <c r="AV229" s="99">
        <f>IF((AH229&lt;&gt;"")*(T229&lt;&gt;""),AH229-T229,"")</f>
        <v/>
      </c>
      <c r="AW229" s="99">
        <f>IF((AI229&lt;&gt;"")*(U229&lt;&gt;""),AI229-U229,"")</f>
        <v/>
      </c>
      <c r="AX229" s="99">
        <f>IF((AJ229&lt;&gt;"")*(V229&lt;&gt;""),AJ229-V229,"")</f>
        <v/>
      </c>
      <c r="AY229" s="99">
        <f>IF((AK229&lt;&gt;"")*(W229&lt;&gt;""),AK229-W229,"")</f>
        <v/>
      </c>
      <c r="AZ229" s="102">
        <f>IF((AL229&lt;&gt;"")*(X229&lt;&gt;""),AL229-X229,"")</f>
        <v/>
      </c>
      <c r="BA229" s="50">
        <f>IFERROR(__xludf.dummyfunction("AI(""Actúa como un tutor académico y dirígete personalmente al estudiante "" &amp; I229 &amp; "" "" &amp; J229 &amp; "" "" &amp; G229 &amp; "" "" &amp; H229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AM229 &amp; ""'. Diferencias por área: Matemáticas ("" &amp; AQ229 &amp; ""), Ciencias Natura"&amp;"les ("" &amp; AR229 &amp; ""), Sociales ("" &amp; AS229 &amp; ""), Lectura Crítica ("" &amp; AT229 &amp; "") e Inglés ("" &amp; AU229 &amp; ""). Variación en posición: grupo ("" &amp; AN229 &amp; ""), grado ("" &amp; AO229 &amp; "") y media ("" &amp; AP229 &amp; ""). Puntajes Primer Simulacro: Global "" &amp; K229 &amp; "", Mat "" &amp; "&amp;"O4 &amp; "", Cien "" &amp; P229 &amp; "", Soc "" &amp; Q229 &amp; "", Lec "" &amp; R229 &amp; "", Ing "" &amp; S229 &amp; "". Puntajes Segundo Simulacro: Global "" &amp; Y229 &amp; "", Mat "" &amp; AC229 &amp; "", Cien "" &amp; AD229 &amp; "", Soc "" &amp; AE229 &amp; "", Lec "" &amp; AF229 &amp; "", Ing "" &amp; AG229 &amp; "". Escribe un mensaje motivador"&amp;" y breve (máximo 4 líneas)."")
"),"=AI(""Actúa como un tutor académico y dirígete personalmente al estudiante "" &amp; I229 &amp; "" "" &amp; J229 &amp; "" "" &amp; G229 &amp; "" "" &amp; H229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AM229 &amp; ""'. Diferencias por área: Matemáticas ("" &amp; AQ229 &amp; ""), Ciencias Natur"&amp;"ales ("" &amp; AR229 &amp; ""), Sociales ("" &amp; AS229 &amp; ""), Lectura Crítica ("" &amp; AT229 &amp; "") e Inglés ("" &amp; AU229 &amp; ""). Variación en posición: grupo ("" &amp; AN229 &amp; ""), grado ("" &amp; AO229 &amp; "") y media ("" &amp; AP229 &amp; ""). Puntajes Primer Simulacro: Global "" &amp; K229 &amp; "", Mat "" &amp;"&amp;" O229 &amp; "", Cien "" &amp; P229 &amp; "", Soc "" &amp; Q229 &amp; "", Lec "" &amp; R229 &amp; "", Ing "" &amp; S229 &amp; "". Puntajes Segundo Simulacro: Global "" &amp; Y229 &amp; "", Mat "" &amp; AC229 &amp; "", Cien "" &amp; AD229 &amp; "", Soc "" &amp; AE229 &amp; "", Lec "" &amp; AF229 &amp; "", Ing "" &amp; AG229 &amp; "". Escribe un mensaje motivado"&amp;"r y breve (máximo 4 líneas)."")
")</f>
        <v/>
      </c>
    </row>
    <row r="230" ht="15.75" customHeight="1" s="42">
      <c r="A230" s="93" t="n"/>
      <c r="B230" s="94" t="inlineStr">
        <is>
          <t>Bachillerato</t>
        </is>
      </c>
      <c r="C230" s="94" t="n">
        <v>702</v>
      </c>
      <c r="D230" s="94" t="n"/>
      <c r="E230" s="95" t="n"/>
      <c r="F230" s="96">
        <f>TRIM(G230&amp;" "&amp;H230&amp;" "&amp;I230&amp;" "&amp;J230)</f>
        <v/>
      </c>
      <c r="G230" s="94" t="inlineStr">
        <is>
          <t>Cartagena</t>
        </is>
      </c>
      <c r="H230" s="94" t="inlineStr">
        <is>
          <t>Urrego</t>
        </is>
      </c>
      <c r="I230" s="94" t="inlineStr">
        <is>
          <t>Dulce</t>
        </is>
      </c>
      <c r="J230" s="97" t="inlineStr">
        <is>
          <t>Maria</t>
        </is>
      </c>
      <c r="K230" s="98">
        <f>IF(SUM(O230:S230)=0, "", ROUND(((O230*3+P230*3+Q230*3+R230*3+S230*1)/13)*5,0))</f>
        <v/>
      </c>
      <c r="L230" s="99">
        <f>IF(OR($C230="",K230=""),"",COUNTIFS($C$4:$C$1500,$C230,K$4:K$1500,"&gt;"&amp;K230)+1)</f>
        <v/>
      </c>
      <c r="M230" s="99">
        <f>IF(OR($C230="",K230=""),"",IF(AND($C230&gt;=1001,$C230&lt;=1005),COUNTIFS($C$4:$C$1500,"&gt;=1001",$C$4:$C$1500,"&lt;=1005",K$4:K$1500,"&gt;"&amp;K230)+1,IF(AND($C230&gt;=1101,$C230&lt;=1105),COUNTIFS($C$4:$C$1500,"&gt;=1101",$C$4:$C$1500,"&lt;=1105",K$4:K$1500,"&gt;"&amp;K230)+1,IF(AND($C230&gt;=901,$C230&lt;=905),COUNTIFS($C$4:$C$1500,"&gt;=901",$C$4:$C$1500,"&lt;=905",K$4:K$1500,"&gt;"&amp;K230)+1,IF(AND($C230&gt;=801,$C230&lt;=805),COUNTIFS($C$4:$C$1500,"&gt;=801",$C$4:$C$1500,"&lt;=805",K$4:K$1500,"&gt;"&amp;K230)+1,IF(AND($C230&gt;=701,$C230&lt;=705),COUNTIFS($C$4:$C$1500,"&gt;=701",$C$4:$C$1500,"&lt;=705",K$4:K$1500,"&gt;"&amp;K230)+1,IF(AND($C230&gt;=601,$C230&lt;=606),COUNTIFS($C$4:$C$1500,"&gt;=601",$C$4:$C$1500,"&lt;=606",K$4:K$1500,"&gt;"&amp;K230)+1,"")))))))</f>
        <v/>
      </c>
      <c r="N230" s="99">
        <f>IF(OR($C230="",K230=""),"",IF(OR(AND($C230&gt;=1001,$C230&lt;=1005),AND($C230&gt;=1101,$C230&lt;=1105)),COUNTIFS($C$4:$C$1500,"&gt;=1001",$C$4:$C$1500,"&lt;=1005",K$4:K$1500,"&gt;"&amp;K230)+COUNTIFS($C$4:$C$1500,"&gt;=1101",$C$4:$C$1500,"&lt;=1105",K$4:K$1500,"&gt;"&amp;K230)+1,""))</f>
        <v/>
      </c>
      <c r="O230" s="94" t="n">
        <v>86.75</v>
      </c>
      <c r="P230" s="94" t="n">
        <v>46.92</v>
      </c>
      <c r="Q230" s="94" t="n">
        <v>64.62</v>
      </c>
      <c r="R230" s="94" t="n">
        <v>70.83</v>
      </c>
      <c r="S230" s="94" t="n">
        <v>75</v>
      </c>
      <c r="T230" s="99">
        <f>IF(AND(O230&gt;0,O230&lt;36),1,IF(AND(O230&gt;=36,O230&lt;51),2,IF(AND(O230&gt;=51,O230&lt;71),3,IF(AND(O230&gt;=71,O230&lt;=100),4,))))</f>
        <v/>
      </c>
      <c r="U230" s="99">
        <f>IF(AND(P230&gt;0,P230&lt;41),1,IF(AND(P230&gt;=41,P230&lt;56),2,IF(AND(P230&gt;=56,P230&lt;71),3,IF(AND(P230&gt;=71,P230&lt;=100),4,))))</f>
        <v/>
      </c>
      <c r="V230" s="99">
        <f>IF(AND(Q230&gt;0,Q230&lt;41),1,IF(AND(Q230&gt;=41,Q230&lt;56),2,IF(AND(Q230&gt;=56,Q230&lt;71),3,IF(AND(Q230&gt;=71,Q230&lt;=100),4,))))</f>
        <v/>
      </c>
      <c r="W230" s="99">
        <f>IF(AND(R230&gt;0,R230&lt;36),1,IF(AND(R230&gt;=36,R230&lt;51),2,IF(AND(R230&gt;=51,R230&lt;66),3,IF(AND(R230&gt;=66,R230&lt;=100),4,))))</f>
        <v/>
      </c>
      <c r="X230" s="100">
        <f>IF(AND(S230&gt;0,S230&lt;37),1,IF(AND(S230&gt;=37,S230&lt;58),2,IF(AND(S230&gt;=58,S230&lt;71),3,IF(AND(S230&gt;=71,S230&lt;=100),4,))))</f>
        <v/>
      </c>
      <c r="Y230" s="101">
        <f>IF(SUM(AC230:AG230)=0, "", ROUND(((AC230*3+AD230*3+AE230*3+AF230*3+AG230*1)/13)*5,0))</f>
        <v/>
      </c>
      <c r="Z230" s="99">
        <f>IF(OR($C230="",Y230=""),"",COUNTIFS($C$4:$C$1500,$C230,Y$4:Y$1500,"&gt;"&amp;Y230)+1)</f>
        <v/>
      </c>
      <c r="AA230" s="99">
        <f>IF(OR($C230="",Y230=""),"",IF(AND($C230&gt;=1001,$C230&lt;=1005),COUNTIFS($C$4:$C$1500,"&gt;=1001",$C$4:$C$1500,"&lt;=1005",Y$4:Y$1500,"&gt;"&amp;Y230)+1,IF(AND($C230&gt;=1101,$C230&lt;=1105),COUNTIFS($C$4:$C$1500,"&gt;=1101",$C$4:$C$1500,"&lt;=1105",Y$4:Y$1500,"&gt;"&amp;Y230)+1,IF(AND($C230&gt;=901,$C230&lt;=905),COUNTIFS($C$4:$C$1500,"&gt;=901",$C$4:$C$1500,"&lt;=905",Y$4:Y$1500,"&gt;"&amp;Y230)+1,IF(AND($C230&gt;=801,$C230&lt;=805),COUNTIFS($C$4:$C$1500,"&gt;=801",$C$4:$C$1500,"&lt;=805",Y$4:Y$1500,"&gt;"&amp;Y230)+1,IF(AND($C230&gt;=701,$C230&lt;=705),COUNTIFS($C$4:$C$1500,"&gt;=701",$C$4:$C$1500,"&lt;=705",Y$4:Y$1500,"&gt;"&amp;Y230)+1,IF(AND($C230&gt;=601,$C230&lt;=606),COUNTIFS($C$4:$C$1500,"&gt;=601",$C$4:$C$1500,"&lt;=606",Y$4:Y$1500,"&gt;"&amp;Y230)+1,"")))))))</f>
        <v/>
      </c>
      <c r="AB230" s="99">
        <f>IF(OR($C230="",Y230=""),"",IF(OR(AND($C230&gt;=1001,$C230&lt;=1005),AND($C230&gt;=1101,$C230&lt;=1105)),COUNTIFS($C$4:$C$1500,"&gt;=1001",$C$4:$C$1500,"&lt;=1005",Y$4:Y$1500,"&gt;"&amp;Y230)+COUNTIFS($C$4:$C$1500,"&gt;=1101",$C$4:$C$1500,"&lt;=1105",Y$4:Y$1500,"&gt;"&amp;Y230)+1,""))</f>
        <v/>
      </c>
      <c r="AC230" s="94" t="n">
        <v>75</v>
      </c>
      <c r="AD230" s="94" t="n">
        <v>61.01</v>
      </c>
      <c r="AE230" s="94" t="n">
        <v>90</v>
      </c>
      <c r="AF230" s="94" t="n">
        <v>68.75</v>
      </c>
      <c r="AG230" s="94" t="n">
        <v>68.75</v>
      </c>
      <c r="AH230" s="99">
        <f>IF(AND(AC230&gt;0,AC230&lt;36),1,IF(AND(AC230&gt;=36,AC230&lt;51),2,IF(AND(AC230&gt;=51,AC230&lt;71),3,IF(AND(AC230&gt;=71,AC230&lt;=100),4,))))</f>
        <v/>
      </c>
      <c r="AI230" s="99">
        <f>IF(AND(AD230&gt;0,AD230&lt;41),1,IF(AND(AD230&gt;=41,AD230&lt;56),2,IF(AND(AD230&gt;=56,AD230&lt;71),3,IF(AND(AD230&gt;=71,AD230&lt;=100),4,))))</f>
        <v/>
      </c>
      <c r="AJ230" s="99">
        <f>IF(AND(AE230&gt;0,AE230&lt;41),1,IF(AND(AE230&gt;=41,AE230&lt;56),2,IF(AND(AE230&gt;=56,AE230&lt;71),3,IF(AND(AE230&gt;=71,AE230&lt;=100),4,))))</f>
        <v/>
      </c>
      <c r="AK230" s="99">
        <f>IF(AND(AF230&gt;0,AF230&lt;36),1,IF(AND(AF230&gt;=36,AF230&lt;51),2,IF(AND(AF230&gt;=51,AF230&lt;66),3,IF(AND(AF230&gt;=66,AF230&lt;=100),4,))))</f>
        <v/>
      </c>
      <c r="AL230" s="100">
        <f>IF(AND(AG230&gt;0,AG230&lt;37),1,IF(AND(AG230&gt;=37,AG230&lt;58),2,IF(AND(AG230&gt;=58,AG230&lt;71),3,IF(AND(AG230&gt;=71,AG230&lt;=100),4,))))</f>
        <v/>
      </c>
      <c r="AM230" s="101">
        <f>IF((Y230&lt;&gt;"")*(K230&lt;&gt;""),Y230-K230,"")</f>
        <v/>
      </c>
      <c r="AN230" s="99">
        <f>IF((Z230&lt;&gt;"")*(L230&lt;&gt;""),Z230-L230,"")</f>
        <v/>
      </c>
      <c r="AO230" s="99">
        <f>IF((AA230&lt;&gt;"")*(M230&lt;&gt;""),AA230-M230,"")</f>
        <v/>
      </c>
      <c r="AP230" s="99">
        <f>IF((AB230&lt;&gt;"")*(N230&lt;&gt;""),AB230-N230,"")</f>
        <v/>
      </c>
      <c r="AQ230" s="94">
        <f>IF((AC230&lt;&gt;"")*(O230&lt;&gt;""),AC230-O230,"")</f>
        <v/>
      </c>
      <c r="AR230" s="94">
        <f>IF((AD230&lt;&gt;"")*(P230&lt;&gt;""),AD230-P230,"")</f>
        <v/>
      </c>
      <c r="AS230" s="94">
        <f>IF((AE230&lt;&gt;"")*(Q230&lt;&gt;""),AE230-Q230,"")</f>
        <v/>
      </c>
      <c r="AT230" s="94">
        <f>IF((AF230&lt;&gt;"")*(R230&lt;&gt;""),AF230-R230,"")</f>
        <v/>
      </c>
      <c r="AU230" s="94">
        <f>IF((AG230&lt;&gt;"")*(S230&lt;&gt;""),AG230-S230,"")</f>
        <v/>
      </c>
      <c r="AV230" s="99">
        <f>IF((AH230&lt;&gt;"")*(T230&lt;&gt;""),AH230-T230,"")</f>
        <v/>
      </c>
      <c r="AW230" s="99">
        <f>IF((AI230&lt;&gt;"")*(U230&lt;&gt;""),AI230-U230,"")</f>
        <v/>
      </c>
      <c r="AX230" s="99">
        <f>IF((AJ230&lt;&gt;"")*(V230&lt;&gt;""),AJ230-V230,"")</f>
        <v/>
      </c>
      <c r="AY230" s="99">
        <f>IF((AK230&lt;&gt;"")*(W230&lt;&gt;""),AK230-W230,"")</f>
        <v/>
      </c>
      <c r="AZ230" s="102">
        <f>IF((AL230&lt;&gt;"")*(X230&lt;&gt;""),AL230-X230,"")</f>
        <v/>
      </c>
      <c r="BA230" s="50">
        <f>IFERROR(__xludf.dummyfunction("AI(""Actúa como un tutor académico y dirígete personalmente al estudiante "" &amp; I230 &amp; "" "" &amp; J230 &amp; "" "" &amp; G230 &amp; "" "" &amp; H230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AM230 &amp; ""'. Diferencias por área: Matemáticas ("" &amp; AQ230 &amp; ""), Ciencias Natura"&amp;"les ("" &amp; AR230 &amp; ""), Sociales ("" &amp; AS230 &amp; ""), Lectura Crítica ("" &amp; AT230 &amp; "") e Inglés ("" &amp; AU230 &amp; ""). Variación en posición: grupo ("" &amp; AN230 &amp; ""), grado ("" &amp; AO230 &amp; "") y media ("" &amp; AP230 &amp; ""). Puntajes Primer Simulacro: Global "" &amp; K230 &amp; "", Mat "" &amp; "&amp;"O4 &amp; "", Cien "" &amp; P230 &amp; "", Soc "" &amp; Q230 &amp; "", Lec "" &amp; R230 &amp; "", Ing "" &amp; S230 &amp; "". Puntajes Segundo Simulacro: Global "" &amp; Y230 &amp; "", Mat "" &amp; AC230 &amp; "", Cien "" &amp; AD230 &amp; "", Soc "" &amp; AE230 &amp; "", Lec "" &amp; AF230 &amp; "", Ing "" &amp; AG230 &amp; "". Escribe un mensaje motivador"&amp;" y breve (máximo 4 líneas)."")
"),"=AI(""Actúa como un tutor académico y dirígete personalmente al estudiante "" &amp; I230 &amp; "" "" &amp; J230 &amp; "" "" &amp; G230 &amp; "" "" &amp; H230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AM230 &amp; ""'. Diferencias por área: Matemáticas ("" &amp; AQ230 &amp; ""), Ciencias Natur"&amp;"ales ("" &amp; AR230 &amp; ""), Sociales ("" &amp; AS230 &amp; ""), Lectura Crítica ("" &amp; AT230 &amp; "") e Inglés ("" &amp; AU230 &amp; ""). Variación en posición: grupo ("" &amp; AN230 &amp; ""), grado ("" &amp; AO230 &amp; "") y media ("" &amp; AP230 &amp; ""). Puntajes Primer Simulacro: Global "" &amp; K230 &amp; "", Mat "" &amp;"&amp;" O230 &amp; "", Cien "" &amp; P230 &amp; "", Soc "" &amp; Q230 &amp; "", Lec "" &amp; R230 &amp; "", Ing "" &amp; S230 &amp; "". Puntajes Segundo Simulacro: Global "" &amp; Y230 &amp; "", Mat "" &amp; AC230 &amp; "", Cien "" &amp; AD230 &amp; "", Soc "" &amp; AE230 &amp; "", Lec "" &amp; AF230 &amp; "", Ing "" &amp; AG230 &amp; "". Escribe un mensaje motivado"&amp;"r y breve (máximo 4 líneas)."")
")</f>
        <v/>
      </c>
    </row>
    <row r="231" ht="15.75" customHeight="1" s="42">
      <c r="A231" s="93" t="n"/>
      <c r="B231" s="94" t="inlineStr">
        <is>
          <t>Bachillerato</t>
        </is>
      </c>
      <c r="C231" s="94" t="n">
        <v>702</v>
      </c>
      <c r="D231" s="94" t="n"/>
      <c r="E231" s="95" t="n"/>
      <c r="F231" s="96">
        <f>TRIM(G231&amp;" "&amp;H231&amp;" "&amp;I231&amp;" "&amp;J231)</f>
        <v/>
      </c>
      <c r="G231" s="94" t="inlineStr">
        <is>
          <t>Carvajal</t>
        </is>
      </c>
      <c r="H231" s="94" t="inlineStr">
        <is>
          <t>Hernández</t>
        </is>
      </c>
      <c r="I231" s="94" t="inlineStr">
        <is>
          <t>Edier</t>
        </is>
      </c>
      <c r="J231" s="97" t="inlineStr">
        <is>
          <t>Alonso</t>
        </is>
      </c>
      <c r="K231" s="98">
        <f>IF(SUM(O231:S231)=0, "", ROUND(((O231*3+P231*3+Q231*3+R231*3+S231*1)/13)*5,0))</f>
        <v/>
      </c>
      <c r="L231" s="99">
        <f>IF(OR($C231="",K231=""),"",COUNTIFS($C$4:$C$1500,$C231,K$4:K$1500,"&gt;"&amp;K231)+1)</f>
        <v/>
      </c>
      <c r="M231" s="99">
        <f>IF(OR($C231="",K231=""),"",IF(AND($C231&gt;=1001,$C231&lt;=1005),COUNTIFS($C$4:$C$1500,"&gt;=1001",$C$4:$C$1500,"&lt;=1005",K$4:K$1500,"&gt;"&amp;K231)+1,IF(AND($C231&gt;=1101,$C231&lt;=1105),COUNTIFS($C$4:$C$1500,"&gt;=1101",$C$4:$C$1500,"&lt;=1105",K$4:K$1500,"&gt;"&amp;K231)+1,IF(AND($C231&gt;=901,$C231&lt;=905),COUNTIFS($C$4:$C$1500,"&gt;=901",$C$4:$C$1500,"&lt;=905",K$4:K$1500,"&gt;"&amp;K231)+1,IF(AND($C231&gt;=801,$C231&lt;=805),COUNTIFS($C$4:$C$1500,"&gt;=801",$C$4:$C$1500,"&lt;=805",K$4:K$1500,"&gt;"&amp;K231)+1,IF(AND($C231&gt;=701,$C231&lt;=705),COUNTIFS($C$4:$C$1500,"&gt;=701",$C$4:$C$1500,"&lt;=705",K$4:K$1500,"&gt;"&amp;K231)+1,IF(AND($C231&gt;=601,$C231&lt;=606),COUNTIFS($C$4:$C$1500,"&gt;=601",$C$4:$C$1500,"&lt;=606",K$4:K$1500,"&gt;"&amp;K231)+1,"")))))))</f>
        <v/>
      </c>
      <c r="N231" s="99">
        <f>IF(OR($C231="",K231=""),"",IF(OR(AND($C231&gt;=1001,$C231&lt;=1005),AND($C231&gt;=1101,$C231&lt;=1105)),COUNTIFS($C$4:$C$1500,"&gt;=1001",$C$4:$C$1500,"&lt;=1005",K$4:K$1500,"&gt;"&amp;K231)+COUNTIFS($C$4:$C$1500,"&gt;=1101",$C$4:$C$1500,"&lt;=1105",K$4:K$1500,"&gt;"&amp;K231)+1,""))</f>
        <v/>
      </c>
      <c r="O231" s="94" t="n">
        <v>36.5</v>
      </c>
      <c r="P231" s="94" t="n">
        <v>68.33</v>
      </c>
      <c r="Q231" s="94" t="n">
        <v>48.19</v>
      </c>
      <c r="R231" s="94" t="n">
        <v>54.17</v>
      </c>
      <c r="S231" s="94" t="n">
        <v>60</v>
      </c>
      <c r="T231" s="99">
        <f>IF(AND(O231&gt;0,O231&lt;36),1,IF(AND(O231&gt;=36,O231&lt;51),2,IF(AND(O231&gt;=51,O231&lt;71),3,IF(AND(O231&gt;=71,O231&lt;=100),4,))))</f>
        <v/>
      </c>
      <c r="U231" s="99">
        <f>IF(AND(P231&gt;0,P231&lt;41),1,IF(AND(P231&gt;=41,P231&lt;56),2,IF(AND(P231&gt;=56,P231&lt;71),3,IF(AND(P231&gt;=71,P231&lt;=100),4,))))</f>
        <v/>
      </c>
      <c r="V231" s="99">
        <f>IF(AND(Q231&gt;0,Q231&lt;41),1,IF(AND(Q231&gt;=41,Q231&lt;56),2,IF(AND(Q231&gt;=56,Q231&lt;71),3,IF(AND(Q231&gt;=71,Q231&lt;=100),4,))))</f>
        <v/>
      </c>
      <c r="W231" s="99">
        <f>IF(AND(R231&gt;0,R231&lt;36),1,IF(AND(R231&gt;=36,R231&lt;51),2,IF(AND(R231&gt;=51,R231&lt;66),3,IF(AND(R231&gt;=66,R231&lt;=100),4,))))</f>
        <v/>
      </c>
      <c r="X231" s="100">
        <f>IF(AND(S231&gt;0,S231&lt;37),1,IF(AND(S231&gt;=37,S231&lt;58),2,IF(AND(S231&gt;=58,S231&lt;71),3,IF(AND(S231&gt;=71,S231&lt;=100),4,))))</f>
        <v/>
      </c>
      <c r="Y231" s="101">
        <f>IF(SUM(AC231:AG231)=0, "", ROUND(((AC231*3+AD231*3+AE231*3+AF231*3+AG231*1)/13)*5,0))</f>
        <v/>
      </c>
      <c r="Z231" s="99">
        <f>IF(OR($C231="",Y231=""),"",COUNTIFS($C$4:$C$1500,$C231,Y$4:Y$1500,"&gt;"&amp;Y231)+1)</f>
        <v/>
      </c>
      <c r="AA231" s="99">
        <f>IF(OR($C231="",Y231=""),"",IF(AND($C231&gt;=1001,$C231&lt;=1005),COUNTIFS($C$4:$C$1500,"&gt;=1001",$C$4:$C$1500,"&lt;=1005",Y$4:Y$1500,"&gt;"&amp;Y231)+1,IF(AND($C231&gt;=1101,$C231&lt;=1105),COUNTIFS($C$4:$C$1500,"&gt;=1101",$C$4:$C$1500,"&lt;=1105",Y$4:Y$1500,"&gt;"&amp;Y231)+1,IF(AND($C231&gt;=901,$C231&lt;=905),COUNTIFS($C$4:$C$1500,"&gt;=901",$C$4:$C$1500,"&lt;=905",Y$4:Y$1500,"&gt;"&amp;Y231)+1,IF(AND($C231&gt;=801,$C231&lt;=805),COUNTIFS($C$4:$C$1500,"&gt;=801",$C$4:$C$1500,"&lt;=805",Y$4:Y$1500,"&gt;"&amp;Y231)+1,IF(AND($C231&gt;=701,$C231&lt;=705),COUNTIFS($C$4:$C$1500,"&gt;=701",$C$4:$C$1500,"&lt;=705",Y$4:Y$1500,"&gt;"&amp;Y231)+1,IF(AND($C231&gt;=601,$C231&lt;=606),COUNTIFS($C$4:$C$1500,"&gt;=601",$C$4:$C$1500,"&lt;=606",Y$4:Y$1500,"&gt;"&amp;Y231)+1,"")))))))</f>
        <v/>
      </c>
      <c r="AB231" s="99">
        <f>IF(OR($C231="",Y231=""),"",IF(OR(AND($C231&gt;=1001,$C231&lt;=1005),AND($C231&gt;=1101,$C231&lt;=1105)),COUNTIFS($C$4:$C$1500,"&gt;=1001",$C$4:$C$1500,"&lt;=1005",Y$4:Y$1500,"&gt;"&amp;Y231)+COUNTIFS($C$4:$C$1500,"&gt;=1101",$C$4:$C$1500,"&lt;=1105",Y$4:Y$1500,"&gt;"&amp;Y231)+1,""))</f>
        <v/>
      </c>
      <c r="AC231" s="94" t="n">
        <v>43.75</v>
      </c>
      <c r="AD231" s="94" t="n">
        <v>39.58</v>
      </c>
      <c r="AE231" s="94" t="n">
        <v>52.5</v>
      </c>
      <c r="AF231" s="94" t="n">
        <v>32.08</v>
      </c>
      <c r="AG231" s="94" t="n">
        <v>59.58</v>
      </c>
      <c r="AH231" s="99">
        <f>IF(AND(AC231&gt;0,AC231&lt;36),1,IF(AND(AC231&gt;=36,AC231&lt;51),2,IF(AND(AC231&gt;=51,AC231&lt;71),3,IF(AND(AC231&gt;=71,AC231&lt;=100),4,))))</f>
        <v/>
      </c>
      <c r="AI231" s="99">
        <f>IF(AND(AD231&gt;0,AD231&lt;41),1,IF(AND(AD231&gt;=41,AD231&lt;56),2,IF(AND(AD231&gt;=56,AD231&lt;71),3,IF(AND(AD231&gt;=71,AD231&lt;=100),4,))))</f>
        <v/>
      </c>
      <c r="AJ231" s="99">
        <f>IF(AND(AE231&gt;0,AE231&lt;41),1,IF(AND(AE231&gt;=41,AE231&lt;56),2,IF(AND(AE231&gt;=56,AE231&lt;71),3,IF(AND(AE231&gt;=71,AE231&lt;=100),4,))))</f>
        <v/>
      </c>
      <c r="AK231" s="99">
        <f>IF(AND(AF231&gt;0,AF231&lt;36),1,IF(AND(AF231&gt;=36,AF231&lt;51),2,IF(AND(AF231&gt;=51,AF231&lt;66),3,IF(AND(AF231&gt;=66,AF231&lt;=100),4,))))</f>
        <v/>
      </c>
      <c r="AL231" s="100">
        <f>IF(AND(AG231&gt;0,AG231&lt;37),1,IF(AND(AG231&gt;=37,AG231&lt;58),2,IF(AND(AG231&gt;=58,AG231&lt;71),3,IF(AND(AG231&gt;=71,AG231&lt;=100),4,))))</f>
        <v/>
      </c>
      <c r="AM231" s="101">
        <f>IF((Y231&lt;&gt;"")*(K231&lt;&gt;""),Y231-K231,"")</f>
        <v/>
      </c>
      <c r="AN231" s="99">
        <f>IF((Z231&lt;&gt;"")*(L231&lt;&gt;""),Z231-L231,"")</f>
        <v/>
      </c>
      <c r="AO231" s="99">
        <f>IF((AA231&lt;&gt;"")*(M231&lt;&gt;""),AA231-M231,"")</f>
        <v/>
      </c>
      <c r="AP231" s="99">
        <f>IF((AB231&lt;&gt;"")*(N231&lt;&gt;""),AB231-N231,"")</f>
        <v/>
      </c>
      <c r="AQ231" s="94">
        <f>IF((AC231&lt;&gt;"")*(O231&lt;&gt;""),AC231-O231,"")</f>
        <v/>
      </c>
      <c r="AR231" s="94">
        <f>IF((AD231&lt;&gt;"")*(P231&lt;&gt;""),AD231-P231,"")</f>
        <v/>
      </c>
      <c r="AS231" s="94">
        <f>IF((AE231&lt;&gt;"")*(Q231&lt;&gt;""),AE231-Q231,"")</f>
        <v/>
      </c>
      <c r="AT231" s="94">
        <f>IF((AF231&lt;&gt;"")*(R231&lt;&gt;""),AF231-R231,"")</f>
        <v/>
      </c>
      <c r="AU231" s="94">
        <f>IF((AG231&lt;&gt;"")*(S231&lt;&gt;""),AG231-S231,"")</f>
        <v/>
      </c>
      <c r="AV231" s="99">
        <f>IF((AH231&lt;&gt;"")*(T231&lt;&gt;""),AH231-T231,"")</f>
        <v/>
      </c>
      <c r="AW231" s="99">
        <f>IF((AI231&lt;&gt;"")*(U231&lt;&gt;""),AI231-U231,"")</f>
        <v/>
      </c>
      <c r="AX231" s="99">
        <f>IF((AJ231&lt;&gt;"")*(V231&lt;&gt;""),AJ231-V231,"")</f>
        <v/>
      </c>
      <c r="AY231" s="99">
        <f>IF((AK231&lt;&gt;"")*(W231&lt;&gt;""),AK231-W231,"")</f>
        <v/>
      </c>
      <c r="AZ231" s="102">
        <f>IF((AL231&lt;&gt;"")*(X231&lt;&gt;""),AL231-X231,"")</f>
        <v/>
      </c>
      <c r="BA231" s="50">
        <f>IFERROR(__xludf.dummyfunction("AI(""Actúa como un tutor académico y dirígete personalmente al estudiante "" &amp; I231 &amp; "" "" &amp; J231 &amp; "" "" &amp; G231 &amp; "" "" &amp; H231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AM231 &amp; ""'. Diferencias por área: Matemáticas ("" &amp; AQ231 &amp; ""), Ciencias Natura"&amp;"les ("" &amp; AR231 &amp; ""), Sociales ("" &amp; AS231 &amp; ""), Lectura Crítica ("" &amp; AT231 &amp; "") e Inglés ("" &amp; AU231 &amp; ""). Variación en posición: grupo ("" &amp; AN231 &amp; ""), grado ("" &amp; AO231 &amp; "") y media ("" &amp; AP231 &amp; ""). Puntajes Primer Simulacro: Global "" &amp; K231 &amp; "", Mat "" &amp; "&amp;"O4 &amp; "", Cien "" &amp; P231 &amp; "", Soc "" &amp; Q231 &amp; "", Lec "" &amp; R231 &amp; "", Ing "" &amp; S231 &amp; "". Puntajes Segundo Simulacro: Global "" &amp; Y231 &amp; "", Mat "" &amp; AC231 &amp; "", Cien "" &amp; AD231 &amp; "", Soc "" &amp; AE231 &amp; "", Lec "" &amp; AF231 &amp; "", Ing "" &amp; AG231 &amp; "". Escribe un mensaje motivador"&amp;" y breve (máximo 4 líneas)."")
"),"=AI(""Actúa como un tutor académico y dirígete personalmente al estudiante "" &amp; I231 &amp; "" "" &amp; J231 &amp; "" "" &amp; G231 &amp; "" "" &amp; H231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AM231 &amp; ""'. Diferencias por área: Matemáticas ("" &amp; AQ231 &amp; ""), Ciencias Natur"&amp;"ales ("" &amp; AR231 &amp; ""), Sociales ("" &amp; AS231 &amp; ""), Lectura Crítica ("" &amp; AT231 &amp; "") e Inglés ("" &amp; AU231 &amp; ""). Variación en posición: grupo ("" &amp; AN231 &amp; ""), grado ("" &amp; AO231 &amp; "") y media ("" &amp; AP231 &amp; ""). Puntajes Primer Simulacro: Global "" &amp; K231 &amp; "", Mat "" &amp;"&amp;" O231 &amp; "", Cien "" &amp; P231 &amp; "", Soc "" &amp; Q231 &amp; "", Lec "" &amp; R231 &amp; "", Ing "" &amp; S231 &amp; "". Puntajes Segundo Simulacro: Global "" &amp; Y231 &amp; "", Mat "" &amp; AC231 &amp; "", Cien "" &amp; AD231 &amp; "", Soc "" &amp; AE231 &amp; "", Lec "" &amp; AF231 &amp; "", Ing "" &amp; AG231 &amp; "". Escribe un mensaje motivado"&amp;"r y breve (máximo 4 líneas)."")
")</f>
        <v/>
      </c>
    </row>
    <row r="232" ht="15.75" customHeight="1" s="42">
      <c r="A232" s="93" t="n"/>
      <c r="B232" s="94" t="inlineStr">
        <is>
          <t>Bachillerato</t>
        </is>
      </c>
      <c r="C232" s="94" t="n">
        <v>702</v>
      </c>
      <c r="D232" s="94" t="n"/>
      <c r="E232" s="95" t="n"/>
      <c r="F232" s="96">
        <f>TRIM(G232&amp;" "&amp;H232&amp;" "&amp;I232&amp;" "&amp;J232)</f>
        <v/>
      </c>
      <c r="G232" s="94" t="inlineStr">
        <is>
          <t>Carvajal</t>
        </is>
      </c>
      <c r="H232" s="94" t="inlineStr">
        <is>
          <t>Urrego</t>
        </is>
      </c>
      <c r="I232" s="94" t="inlineStr">
        <is>
          <t>Andrés</t>
        </is>
      </c>
      <c r="J232" s="97" t="inlineStr">
        <is>
          <t>Santiago</t>
        </is>
      </c>
      <c r="K232" s="98">
        <f>IF(SUM(O232:S232)=0, "", ROUND(((O232*3+P232*3+Q232*3+R232*3+S232*1)/13)*5,0))</f>
        <v/>
      </c>
      <c r="L232" s="99">
        <f>IF(OR($C232="",K232=""),"",COUNTIFS($C$4:$C$1500,$C232,K$4:K$1500,"&gt;"&amp;K232)+1)</f>
        <v/>
      </c>
      <c r="M232" s="99">
        <f>IF(OR($C232="",K232=""),"",IF(AND($C232&gt;=1001,$C232&lt;=1005),COUNTIFS($C$4:$C$1500,"&gt;=1001",$C$4:$C$1500,"&lt;=1005",K$4:K$1500,"&gt;"&amp;K232)+1,IF(AND($C232&gt;=1101,$C232&lt;=1105),COUNTIFS($C$4:$C$1500,"&gt;=1101",$C$4:$C$1500,"&lt;=1105",K$4:K$1500,"&gt;"&amp;K232)+1,IF(AND($C232&gt;=901,$C232&lt;=905),COUNTIFS($C$4:$C$1500,"&gt;=901",$C$4:$C$1500,"&lt;=905",K$4:K$1500,"&gt;"&amp;K232)+1,IF(AND($C232&gt;=801,$C232&lt;=805),COUNTIFS($C$4:$C$1500,"&gt;=801",$C$4:$C$1500,"&lt;=805",K$4:K$1500,"&gt;"&amp;K232)+1,IF(AND($C232&gt;=701,$C232&lt;=705),COUNTIFS($C$4:$C$1500,"&gt;=701",$C$4:$C$1500,"&lt;=705",K$4:K$1500,"&gt;"&amp;K232)+1,IF(AND($C232&gt;=601,$C232&lt;=606),COUNTIFS($C$4:$C$1500,"&gt;=601",$C$4:$C$1500,"&lt;=606",K$4:K$1500,"&gt;"&amp;K232)+1,"")))))))</f>
        <v/>
      </c>
      <c r="N232" s="99">
        <f>IF(OR($C232="",K232=""),"",IF(OR(AND($C232&gt;=1001,$C232&lt;=1005),AND($C232&gt;=1101,$C232&lt;=1105)),COUNTIFS($C$4:$C$1500,"&gt;=1001",$C$4:$C$1500,"&lt;=1005",K$4:K$1500,"&gt;"&amp;K232)+COUNTIFS($C$4:$C$1500,"&gt;=1101",$C$4:$C$1500,"&lt;=1105",K$4:K$1500,"&gt;"&amp;K232)+1,""))</f>
        <v/>
      </c>
      <c r="O232" s="94" t="n">
        <v>30</v>
      </c>
      <c r="P232" s="94" t="n">
        <v>30.63</v>
      </c>
      <c r="Q232" s="94" t="n">
        <v>25.86</v>
      </c>
      <c r="R232" s="94" t="n">
        <v>12.5</v>
      </c>
      <c r="S232" s="94" t="n">
        <v>35</v>
      </c>
      <c r="T232" s="99">
        <f>IF(AND(O232&gt;0,O232&lt;36),1,IF(AND(O232&gt;=36,O232&lt;51),2,IF(AND(O232&gt;=51,O232&lt;71),3,IF(AND(O232&gt;=71,O232&lt;=100),4,))))</f>
        <v/>
      </c>
      <c r="U232" s="99">
        <f>IF(AND(P232&gt;0,P232&lt;41),1,IF(AND(P232&gt;=41,P232&lt;56),2,IF(AND(P232&gt;=56,P232&lt;71),3,IF(AND(P232&gt;=71,P232&lt;=100),4,))))</f>
        <v/>
      </c>
      <c r="V232" s="99">
        <f>IF(AND(Q232&gt;0,Q232&lt;41),1,IF(AND(Q232&gt;=41,Q232&lt;56),2,IF(AND(Q232&gt;=56,Q232&lt;71),3,IF(AND(Q232&gt;=71,Q232&lt;=100),4,))))</f>
        <v/>
      </c>
      <c r="W232" s="99">
        <f>IF(AND(R232&gt;0,R232&lt;36),1,IF(AND(R232&gt;=36,R232&lt;51),2,IF(AND(R232&gt;=51,R232&lt;66),3,IF(AND(R232&gt;=66,R232&lt;=100),4,))))</f>
        <v/>
      </c>
      <c r="X232" s="100">
        <f>IF(AND(S232&gt;0,S232&lt;37),1,IF(AND(S232&gt;=37,S232&lt;58),2,IF(AND(S232&gt;=58,S232&lt;71),3,IF(AND(S232&gt;=71,S232&lt;=100),4,))))</f>
        <v/>
      </c>
      <c r="Y232" s="101">
        <f>IF(SUM(AC232:AG232)=0, "", ROUND(((AC232*3+AD232*3+AE232*3+AF232*3+AG232*1)/13)*5,0))</f>
        <v/>
      </c>
      <c r="Z232" s="99">
        <f>IF(OR($C232="",Y232=""),"",COUNTIFS($C$4:$C$1500,$C232,Y$4:Y$1500,"&gt;"&amp;Y232)+1)</f>
        <v/>
      </c>
      <c r="AA232" s="99">
        <f>IF(OR($C232="",Y232=""),"",IF(AND($C232&gt;=1001,$C232&lt;=1005),COUNTIFS($C$4:$C$1500,"&gt;=1001",$C$4:$C$1500,"&lt;=1005",Y$4:Y$1500,"&gt;"&amp;Y232)+1,IF(AND($C232&gt;=1101,$C232&lt;=1105),COUNTIFS($C$4:$C$1500,"&gt;=1101",$C$4:$C$1500,"&lt;=1105",Y$4:Y$1500,"&gt;"&amp;Y232)+1,IF(AND($C232&gt;=901,$C232&lt;=905),COUNTIFS($C$4:$C$1500,"&gt;=901",$C$4:$C$1500,"&lt;=905",Y$4:Y$1500,"&gt;"&amp;Y232)+1,IF(AND($C232&gt;=801,$C232&lt;=805),COUNTIFS($C$4:$C$1500,"&gt;=801",$C$4:$C$1500,"&lt;=805",Y$4:Y$1500,"&gt;"&amp;Y232)+1,IF(AND($C232&gt;=701,$C232&lt;=705),COUNTIFS($C$4:$C$1500,"&gt;=701",$C$4:$C$1500,"&lt;=705",Y$4:Y$1500,"&gt;"&amp;Y232)+1,IF(AND($C232&gt;=601,$C232&lt;=606),COUNTIFS($C$4:$C$1500,"&gt;=601",$C$4:$C$1500,"&lt;=606",Y$4:Y$1500,"&gt;"&amp;Y232)+1,"")))))))</f>
        <v/>
      </c>
      <c r="AB232" s="99">
        <f>IF(OR($C232="",Y232=""),"",IF(OR(AND($C232&gt;=1001,$C232&lt;=1005),AND($C232&gt;=1101,$C232&lt;=1105)),COUNTIFS($C$4:$C$1500,"&gt;=1001",$C$4:$C$1500,"&lt;=1005",Y$4:Y$1500,"&gt;"&amp;Y232)+COUNTIFS($C$4:$C$1500,"&gt;=1101",$C$4:$C$1500,"&lt;=1105",Y$4:Y$1500,"&gt;"&amp;Y232)+1,""))</f>
        <v/>
      </c>
      <c r="AC232" s="94" t="n"/>
      <c r="AD232" s="94" t="n"/>
      <c r="AE232" s="94" t="n"/>
      <c r="AF232" s="94" t="n"/>
      <c r="AG232" s="94" t="n"/>
      <c r="AH232" s="99">
        <f>IF(AND(AC232&gt;0,AC232&lt;36),1,IF(AND(AC232&gt;=36,AC232&lt;51),2,IF(AND(AC232&gt;=51,AC232&lt;71),3,IF(AND(AC232&gt;=71,AC232&lt;=100),4,))))</f>
        <v/>
      </c>
      <c r="AI232" s="99">
        <f>IF(AND(AD232&gt;0,AD232&lt;41),1,IF(AND(AD232&gt;=41,AD232&lt;56),2,IF(AND(AD232&gt;=56,AD232&lt;71),3,IF(AND(AD232&gt;=71,AD232&lt;=100),4,))))</f>
        <v/>
      </c>
      <c r="AJ232" s="99">
        <f>IF(AND(AE232&gt;0,AE232&lt;41),1,IF(AND(AE232&gt;=41,AE232&lt;56),2,IF(AND(AE232&gt;=56,AE232&lt;71),3,IF(AND(AE232&gt;=71,AE232&lt;=100),4,))))</f>
        <v/>
      </c>
      <c r="AK232" s="99">
        <f>IF(AND(AF232&gt;0,AF232&lt;36),1,IF(AND(AF232&gt;=36,AF232&lt;51),2,IF(AND(AF232&gt;=51,AF232&lt;66),3,IF(AND(AF232&gt;=66,AF232&lt;=100),4,))))</f>
        <v/>
      </c>
      <c r="AL232" s="100">
        <f>IF(AND(AG232&gt;0,AG232&lt;37),1,IF(AND(AG232&gt;=37,AG232&lt;58),2,IF(AND(AG232&gt;=58,AG232&lt;71),3,IF(AND(AG232&gt;=71,AG232&lt;=100),4,))))</f>
        <v/>
      </c>
      <c r="AM232" s="101">
        <f>IF((Y232&lt;&gt;"")*(K232&lt;&gt;""),Y232-K232,"")</f>
        <v/>
      </c>
      <c r="AN232" s="99">
        <f>IF((Z232&lt;&gt;"")*(L232&lt;&gt;""),Z232-L232,"")</f>
        <v/>
      </c>
      <c r="AO232" s="99">
        <f>IF((AA232&lt;&gt;"")*(M232&lt;&gt;""),AA232-M232,"")</f>
        <v/>
      </c>
      <c r="AP232" s="99">
        <f>IF((AB232&lt;&gt;"")*(N232&lt;&gt;""),AB232-N232,"")</f>
        <v/>
      </c>
      <c r="AQ232" s="94">
        <f>IF((AC232&lt;&gt;"")*(O232&lt;&gt;""),AC232-O232,"")</f>
        <v/>
      </c>
      <c r="AR232" s="94">
        <f>IF((AD232&lt;&gt;"")*(P232&lt;&gt;""),AD232-P232,"")</f>
        <v/>
      </c>
      <c r="AS232" s="94">
        <f>IF((AE232&lt;&gt;"")*(Q232&lt;&gt;""),AE232-Q232,"")</f>
        <v/>
      </c>
      <c r="AT232" s="94">
        <f>IF((AF232&lt;&gt;"")*(R232&lt;&gt;""),AF232-R232,"")</f>
        <v/>
      </c>
      <c r="AU232" s="94">
        <f>IF((AG232&lt;&gt;"")*(S232&lt;&gt;""),AG232-S232,"")</f>
        <v/>
      </c>
      <c r="AV232" s="99">
        <f>IF((AH232&lt;&gt;"")*(T232&lt;&gt;""),AH232-T232,"")</f>
        <v/>
      </c>
      <c r="AW232" s="99">
        <f>IF((AI232&lt;&gt;"")*(U232&lt;&gt;""),AI232-U232,"")</f>
        <v/>
      </c>
      <c r="AX232" s="99">
        <f>IF((AJ232&lt;&gt;"")*(V232&lt;&gt;""),AJ232-V232,"")</f>
        <v/>
      </c>
      <c r="AY232" s="99">
        <f>IF((AK232&lt;&gt;"")*(W232&lt;&gt;""),AK232-W232,"")</f>
        <v/>
      </c>
      <c r="AZ232" s="102">
        <f>IF((AL232&lt;&gt;"")*(X232&lt;&gt;""),AL232-X232,"")</f>
        <v/>
      </c>
      <c r="BA232" s="50">
        <f>IFERROR(__xludf.dummyfunction("AI(""Actúa como un tutor académico y dirígete personalmente al estudiante "" &amp; I232 &amp; "" "" &amp; J232 &amp; "" "" &amp; G232 &amp; "" "" &amp; H232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AM232 &amp; ""'. Diferencias por área: Matemáticas ("" &amp; AQ232 &amp; ""), Ciencias Natura"&amp;"les ("" &amp; AR232 &amp; ""), Sociales ("" &amp; AS232 &amp; ""), Lectura Crítica ("" &amp; AT232 &amp; "") e Inglés ("" &amp; AU232 &amp; ""). Variación en posición: grupo ("" &amp; AN232 &amp; ""), grado ("" &amp; AO232 &amp; "") y media ("" &amp; AP232 &amp; ""). Puntajes Primer Simulacro: Global "" &amp; K232 &amp; "", Mat "" &amp; "&amp;"O4 &amp; "", Cien "" &amp; P232 &amp; "", Soc "" &amp; Q232 &amp; "", Lec "" &amp; R232 &amp; "", Ing "" &amp; S232 &amp; "". Puntajes Segundo Simulacro: Global "" &amp; Y232 &amp; "", Mat "" &amp; AC232 &amp; "", Cien "" &amp; AD232 &amp; "", Soc "" &amp; AE232 &amp; "", Lec "" &amp; AF232 &amp; "", Ing "" &amp; AG232 &amp; "". Escribe un mensaje motivador"&amp;" y breve (máximo 4 líneas)."")
"),"=AI(""Actúa como un tutor académico y dirígete personalmente al estudiante "" &amp; I232 &amp; "" "" &amp; J232 &amp; "" "" &amp; G232 &amp; "" "" &amp; H232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AM232 &amp; ""'. Diferencias por área: Matemáticas ("" &amp; AQ232 &amp; ""), Ciencias Natur"&amp;"ales ("" &amp; AR232 &amp; ""), Sociales ("" &amp; AS232 &amp; ""), Lectura Crítica ("" &amp; AT232 &amp; "") e Inglés ("" &amp; AU232 &amp; ""). Variación en posición: grupo ("" &amp; AN232 &amp; ""), grado ("" &amp; AO232 &amp; "") y media ("" &amp; AP232 &amp; ""). Puntajes Primer Simulacro: Global "" &amp; K232 &amp; "", Mat "" &amp;"&amp;" O232 &amp; "", Cien "" &amp; P232 &amp; "", Soc "" &amp; Q232 &amp; "", Lec "" &amp; R232 &amp; "", Ing "" &amp; S232 &amp; "". Puntajes Segundo Simulacro: Global "" &amp; Y232 &amp; "", Mat "" &amp; AC232 &amp; "", Cien "" &amp; AD232 &amp; "", Soc "" &amp; AE232 &amp; "", Lec "" &amp; AF232 &amp; "", Ing "" &amp; AG232 &amp; "". Escribe un mensaje motivado"&amp;"r y breve (máximo 4 líneas)."")
")</f>
        <v/>
      </c>
    </row>
    <row r="233" ht="15.75" customHeight="1" s="42">
      <c r="A233" s="93" t="n"/>
      <c r="B233" s="94" t="inlineStr">
        <is>
          <t>Bachillerato</t>
        </is>
      </c>
      <c r="C233" s="94" t="n">
        <v>702</v>
      </c>
      <c r="D233" s="94" t="n"/>
      <c r="E233" s="95" t="n"/>
      <c r="F233" s="96">
        <f>TRIM(G233&amp;" "&amp;H233&amp;" "&amp;I233&amp;" "&amp;J233)</f>
        <v/>
      </c>
      <c r="G233" s="94" t="inlineStr">
        <is>
          <t>Castillo</t>
        </is>
      </c>
      <c r="H233" s="94" t="inlineStr">
        <is>
          <t>Cartagena</t>
        </is>
      </c>
      <c r="I233" s="94" t="inlineStr">
        <is>
          <t>Gabriel</t>
        </is>
      </c>
      <c r="J233" s="97" t="inlineStr">
        <is>
          <t>Jaime</t>
        </is>
      </c>
      <c r="K233" s="98">
        <f>IF(SUM(O233:S233)=0, "", ROUND(((O233*3+P233*3+Q233*3+R233*3+S233*1)/13)*5,0))</f>
        <v/>
      </c>
      <c r="L233" s="99">
        <f>IF(OR($C233="",K233=""),"",COUNTIFS($C$4:$C$1500,$C233,K$4:K$1500,"&gt;"&amp;K233)+1)</f>
        <v/>
      </c>
      <c r="M233" s="99">
        <f>IF(OR($C233="",K233=""),"",IF(AND($C233&gt;=1001,$C233&lt;=1005),COUNTIFS($C$4:$C$1500,"&gt;=1001",$C$4:$C$1500,"&lt;=1005",K$4:K$1500,"&gt;"&amp;K233)+1,IF(AND($C233&gt;=1101,$C233&lt;=1105),COUNTIFS($C$4:$C$1500,"&gt;=1101",$C$4:$C$1500,"&lt;=1105",K$4:K$1500,"&gt;"&amp;K233)+1,IF(AND($C233&gt;=901,$C233&lt;=905),COUNTIFS($C$4:$C$1500,"&gt;=901",$C$4:$C$1500,"&lt;=905",K$4:K$1500,"&gt;"&amp;K233)+1,IF(AND($C233&gt;=801,$C233&lt;=805),COUNTIFS($C$4:$C$1500,"&gt;=801",$C$4:$C$1500,"&lt;=805",K$4:K$1500,"&gt;"&amp;K233)+1,IF(AND($C233&gt;=701,$C233&lt;=705),COUNTIFS($C$4:$C$1500,"&gt;=701",$C$4:$C$1500,"&lt;=705",K$4:K$1500,"&gt;"&amp;K233)+1,IF(AND($C233&gt;=601,$C233&lt;=606),COUNTIFS($C$4:$C$1500,"&gt;=601",$C$4:$C$1500,"&lt;=606",K$4:K$1500,"&gt;"&amp;K233)+1,"")))))))</f>
        <v/>
      </c>
      <c r="N233" s="99">
        <f>IF(OR($C233="",K233=""),"",IF(OR(AND($C233&gt;=1001,$C233&lt;=1005),AND($C233&gt;=1101,$C233&lt;=1105)),COUNTIFS($C$4:$C$1500,"&gt;=1001",$C$4:$C$1500,"&lt;=1005",K$4:K$1500,"&gt;"&amp;K233)+COUNTIFS($C$4:$C$1500,"&gt;=1101",$C$4:$C$1500,"&lt;=1105",K$4:K$1500,"&gt;"&amp;K233)+1,""))</f>
        <v/>
      </c>
      <c r="O233" s="94" t="n">
        <v>36.5</v>
      </c>
      <c r="P233" s="94" t="n">
        <v>64.17</v>
      </c>
      <c r="Q233" s="94" t="n">
        <v>44.66</v>
      </c>
      <c r="R233" s="94" t="n">
        <v>62.5</v>
      </c>
      <c r="S233" s="94" t="n">
        <v>55</v>
      </c>
      <c r="T233" s="99">
        <f>IF(AND(O233&gt;0,O233&lt;36),1,IF(AND(O233&gt;=36,O233&lt;51),2,IF(AND(O233&gt;=51,O233&lt;71),3,IF(AND(O233&gt;=71,O233&lt;=100),4,))))</f>
        <v/>
      </c>
      <c r="U233" s="99">
        <f>IF(AND(P233&gt;0,P233&lt;41),1,IF(AND(P233&gt;=41,P233&lt;56),2,IF(AND(P233&gt;=56,P233&lt;71),3,IF(AND(P233&gt;=71,P233&lt;=100),4,))))</f>
        <v/>
      </c>
      <c r="V233" s="99">
        <f>IF(AND(Q233&gt;0,Q233&lt;41),1,IF(AND(Q233&gt;=41,Q233&lt;56),2,IF(AND(Q233&gt;=56,Q233&lt;71),3,IF(AND(Q233&gt;=71,Q233&lt;=100),4,))))</f>
        <v/>
      </c>
      <c r="W233" s="99">
        <f>IF(AND(R233&gt;0,R233&lt;36),1,IF(AND(R233&gt;=36,R233&lt;51),2,IF(AND(R233&gt;=51,R233&lt;66),3,IF(AND(R233&gt;=66,R233&lt;=100),4,))))</f>
        <v/>
      </c>
      <c r="X233" s="100">
        <f>IF(AND(S233&gt;0,S233&lt;37),1,IF(AND(S233&gt;=37,S233&lt;58),2,IF(AND(S233&gt;=58,S233&lt;71),3,IF(AND(S233&gt;=71,S233&lt;=100),4,))))</f>
        <v/>
      </c>
      <c r="Y233" s="101">
        <f>IF(SUM(AC233:AG233)=0, "", ROUND(((AC233*3+AD233*3+AE233*3+AF233*3+AG233*1)/13)*5,0))</f>
        <v/>
      </c>
      <c r="Z233" s="99">
        <f>IF(OR($C233="",Y233=""),"",COUNTIFS($C$4:$C$1500,$C233,Y$4:Y$1500,"&gt;"&amp;Y233)+1)</f>
        <v/>
      </c>
      <c r="AA233" s="99">
        <f>IF(OR($C233="",Y233=""),"",IF(AND($C233&gt;=1001,$C233&lt;=1005),COUNTIFS($C$4:$C$1500,"&gt;=1001",$C$4:$C$1500,"&lt;=1005",Y$4:Y$1500,"&gt;"&amp;Y233)+1,IF(AND($C233&gt;=1101,$C233&lt;=1105),COUNTIFS($C$4:$C$1500,"&gt;=1101",$C$4:$C$1500,"&lt;=1105",Y$4:Y$1500,"&gt;"&amp;Y233)+1,IF(AND($C233&gt;=901,$C233&lt;=905),COUNTIFS($C$4:$C$1500,"&gt;=901",$C$4:$C$1500,"&lt;=905",Y$4:Y$1500,"&gt;"&amp;Y233)+1,IF(AND($C233&gt;=801,$C233&lt;=805),COUNTIFS($C$4:$C$1500,"&gt;=801",$C$4:$C$1500,"&lt;=805",Y$4:Y$1500,"&gt;"&amp;Y233)+1,IF(AND($C233&gt;=701,$C233&lt;=705),COUNTIFS($C$4:$C$1500,"&gt;=701",$C$4:$C$1500,"&lt;=705",Y$4:Y$1500,"&gt;"&amp;Y233)+1,IF(AND($C233&gt;=601,$C233&lt;=606),COUNTIFS($C$4:$C$1500,"&gt;=601",$C$4:$C$1500,"&lt;=606",Y$4:Y$1500,"&gt;"&amp;Y233)+1,"")))))))</f>
        <v/>
      </c>
      <c r="AB233" s="99">
        <f>IF(OR($C233="",Y233=""),"",IF(OR(AND($C233&gt;=1001,$C233&lt;=1005),AND($C233&gt;=1101,$C233&lt;=1105)),COUNTIFS($C$4:$C$1500,"&gt;=1001",$C$4:$C$1500,"&lt;=1005",Y$4:Y$1500,"&gt;"&amp;Y233)+COUNTIFS($C$4:$C$1500,"&gt;=1101",$C$4:$C$1500,"&lt;=1105",Y$4:Y$1500,"&gt;"&amp;Y233)+1,""))</f>
        <v/>
      </c>
      <c r="AC233" s="94" t="n">
        <v>56.25</v>
      </c>
      <c r="AD233" s="94" t="n">
        <v>61.9</v>
      </c>
      <c r="AE233" s="94" t="n">
        <v>47.5</v>
      </c>
      <c r="AF233" s="94" t="n">
        <v>55</v>
      </c>
      <c r="AG233" s="94" t="n">
        <v>59.58</v>
      </c>
      <c r="AH233" s="99">
        <f>IF(AND(AC233&gt;0,AC233&lt;36),1,IF(AND(AC233&gt;=36,AC233&lt;51),2,IF(AND(AC233&gt;=51,AC233&lt;71),3,IF(AND(AC233&gt;=71,AC233&lt;=100),4,))))</f>
        <v/>
      </c>
      <c r="AI233" s="99">
        <f>IF(AND(AD233&gt;0,AD233&lt;41),1,IF(AND(AD233&gt;=41,AD233&lt;56),2,IF(AND(AD233&gt;=56,AD233&lt;71),3,IF(AND(AD233&gt;=71,AD233&lt;=100),4,))))</f>
        <v/>
      </c>
      <c r="AJ233" s="99">
        <f>IF(AND(AE233&gt;0,AE233&lt;41),1,IF(AND(AE233&gt;=41,AE233&lt;56),2,IF(AND(AE233&gt;=56,AE233&lt;71),3,IF(AND(AE233&gt;=71,AE233&lt;=100),4,))))</f>
        <v/>
      </c>
      <c r="AK233" s="99">
        <f>IF(AND(AF233&gt;0,AF233&lt;36),1,IF(AND(AF233&gt;=36,AF233&lt;51),2,IF(AND(AF233&gt;=51,AF233&lt;66),3,IF(AND(AF233&gt;=66,AF233&lt;=100),4,))))</f>
        <v/>
      </c>
      <c r="AL233" s="100">
        <f>IF(AND(AG233&gt;0,AG233&lt;37),1,IF(AND(AG233&gt;=37,AG233&lt;58),2,IF(AND(AG233&gt;=58,AG233&lt;71),3,IF(AND(AG233&gt;=71,AG233&lt;=100),4,))))</f>
        <v/>
      </c>
      <c r="AM233" s="101">
        <f>IF((Y233&lt;&gt;"")*(K233&lt;&gt;""),Y233-K233,"")</f>
        <v/>
      </c>
      <c r="AN233" s="99">
        <f>IF((Z233&lt;&gt;"")*(L233&lt;&gt;""),Z233-L233,"")</f>
        <v/>
      </c>
      <c r="AO233" s="99">
        <f>IF((AA233&lt;&gt;"")*(M233&lt;&gt;""),AA233-M233,"")</f>
        <v/>
      </c>
      <c r="AP233" s="99">
        <f>IF((AB233&lt;&gt;"")*(N233&lt;&gt;""),AB233-N233,"")</f>
        <v/>
      </c>
      <c r="AQ233" s="94">
        <f>IF((AC233&lt;&gt;"")*(O233&lt;&gt;""),AC233-O233,"")</f>
        <v/>
      </c>
      <c r="AR233" s="94">
        <f>IF((AD233&lt;&gt;"")*(P233&lt;&gt;""),AD233-P233,"")</f>
        <v/>
      </c>
      <c r="AS233" s="94">
        <f>IF((AE233&lt;&gt;"")*(Q233&lt;&gt;""),AE233-Q233,"")</f>
        <v/>
      </c>
      <c r="AT233" s="94">
        <f>IF((AF233&lt;&gt;"")*(R233&lt;&gt;""),AF233-R233,"")</f>
        <v/>
      </c>
      <c r="AU233" s="94">
        <f>IF((AG233&lt;&gt;"")*(S233&lt;&gt;""),AG233-S233,"")</f>
        <v/>
      </c>
      <c r="AV233" s="99">
        <f>IF((AH233&lt;&gt;"")*(T233&lt;&gt;""),AH233-T233,"")</f>
        <v/>
      </c>
      <c r="AW233" s="99">
        <f>IF((AI233&lt;&gt;"")*(U233&lt;&gt;""),AI233-U233,"")</f>
        <v/>
      </c>
      <c r="AX233" s="99">
        <f>IF((AJ233&lt;&gt;"")*(V233&lt;&gt;""),AJ233-V233,"")</f>
        <v/>
      </c>
      <c r="AY233" s="99">
        <f>IF((AK233&lt;&gt;"")*(W233&lt;&gt;""),AK233-W233,"")</f>
        <v/>
      </c>
      <c r="AZ233" s="102">
        <f>IF((AL233&lt;&gt;"")*(X233&lt;&gt;""),AL233-X233,"")</f>
        <v/>
      </c>
      <c r="BA233" s="50">
        <f>IFERROR(__xludf.dummyfunction("AI(""Actúa como un tutor académico y dirígete personalmente al estudiante "" &amp; I233 &amp; "" "" &amp; J233 &amp; "" "" &amp; G233 &amp; "" "" &amp; H233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AM233 &amp; ""'. Diferencias por área: Matemáticas ("" &amp; AQ233 &amp; ""), Ciencias Natura"&amp;"les ("" &amp; AR233 &amp; ""), Sociales ("" &amp; AS233 &amp; ""), Lectura Crítica ("" &amp; AT233 &amp; "") e Inglés ("" &amp; AU233 &amp; ""). Variación en posición: grupo ("" &amp; AN233 &amp; ""), grado ("" &amp; AO233 &amp; "") y media ("" &amp; AP233 &amp; ""). Puntajes Primer Simulacro: Global "" &amp; K233 &amp; "", Mat "" &amp; "&amp;"O4 &amp; "", Cien "" &amp; P233 &amp; "", Soc "" &amp; Q233 &amp; "", Lec "" &amp; R233 &amp; "", Ing "" &amp; S233 &amp; "". Puntajes Segundo Simulacro: Global "" &amp; Y233 &amp; "", Mat "" &amp; AC233 &amp; "", Cien "" &amp; AD233 &amp; "", Soc "" &amp; AE233 &amp; "", Lec "" &amp; AF233 &amp; "", Ing "" &amp; AG233 &amp; "". Escribe un mensaje motivador"&amp;" y breve (máximo 4 líneas)."")
"),"=AI(""Actúa como un tutor académico y dirígete personalmente al estudiante "" &amp; I233 &amp; "" "" &amp; J233 &amp; "" "" &amp; G233 &amp; "" "" &amp; H233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AM233 &amp; ""'. Diferencias por área: Matemáticas ("" &amp; AQ233 &amp; ""), Ciencias Natur"&amp;"ales ("" &amp; AR233 &amp; ""), Sociales ("" &amp; AS233 &amp; ""), Lectura Crítica ("" &amp; AT233 &amp; "") e Inglés ("" &amp; AU233 &amp; ""). Variación en posición: grupo ("" &amp; AN233 &amp; ""), grado ("" &amp; AO233 &amp; "") y media ("" &amp; AP233 &amp; ""). Puntajes Primer Simulacro: Global "" &amp; K233 &amp; "", Mat "" &amp;"&amp;" O233 &amp; "", Cien "" &amp; P233 &amp; "", Soc "" &amp; Q233 &amp; "", Lec "" &amp; R233 &amp; "", Ing "" &amp; S233 &amp; "". Puntajes Segundo Simulacro: Global "" &amp; Y233 &amp; "", Mat "" &amp; AC233 &amp; "", Cien "" &amp; AD233 &amp; "", Soc "" &amp; AE233 &amp; "", Lec "" &amp; AF233 &amp; "", Ing "" &amp; AG233 &amp; "". Escribe un mensaje motivado"&amp;"r y breve (máximo 4 líneas)."")
")</f>
        <v/>
      </c>
    </row>
    <row r="234" ht="15.75" customHeight="1" s="42">
      <c r="A234" s="93" t="n"/>
      <c r="B234" s="94" t="inlineStr">
        <is>
          <t>Bachillerato</t>
        </is>
      </c>
      <c r="C234" s="94" t="n">
        <v>702</v>
      </c>
      <c r="D234" s="94" t="n"/>
      <c r="E234" s="95" t="n"/>
      <c r="F234" s="96">
        <f>TRIM(G234&amp;" "&amp;H234&amp;" "&amp;I234&amp;" "&amp;J234)</f>
        <v/>
      </c>
      <c r="G234" s="94" t="inlineStr">
        <is>
          <t>Cifuentes</t>
        </is>
      </c>
      <c r="H234" s="94" t="inlineStr">
        <is>
          <t>Tangarife</t>
        </is>
      </c>
      <c r="I234" s="94" t="inlineStr">
        <is>
          <t>María</t>
        </is>
      </c>
      <c r="J234" s="97" t="inlineStr">
        <is>
          <t>Paulina</t>
        </is>
      </c>
      <c r="K234" s="98">
        <f>IF(SUM(O234:S234)=0, "", ROUND(((O234*3+P234*3+Q234*3+R234*3+S234*1)/13)*5,0))</f>
        <v/>
      </c>
      <c r="L234" s="99">
        <f>IF(OR($C234="",K234=""),"",COUNTIFS($C$4:$C$1500,$C234,K$4:K$1500,"&gt;"&amp;K234)+1)</f>
        <v/>
      </c>
      <c r="M234" s="99">
        <f>IF(OR($C234="",K234=""),"",IF(AND($C234&gt;=1001,$C234&lt;=1005),COUNTIFS($C$4:$C$1500,"&gt;=1001",$C$4:$C$1500,"&lt;=1005",K$4:K$1500,"&gt;"&amp;K234)+1,IF(AND($C234&gt;=1101,$C234&lt;=1105),COUNTIFS($C$4:$C$1500,"&gt;=1101",$C$4:$C$1500,"&lt;=1105",K$4:K$1500,"&gt;"&amp;K234)+1,IF(AND($C234&gt;=901,$C234&lt;=905),COUNTIFS($C$4:$C$1500,"&gt;=901",$C$4:$C$1500,"&lt;=905",K$4:K$1500,"&gt;"&amp;K234)+1,IF(AND($C234&gt;=801,$C234&lt;=805),COUNTIFS($C$4:$C$1500,"&gt;=801",$C$4:$C$1500,"&lt;=805",K$4:K$1500,"&gt;"&amp;K234)+1,IF(AND($C234&gt;=701,$C234&lt;=705),COUNTIFS($C$4:$C$1500,"&gt;=701",$C$4:$C$1500,"&lt;=705",K$4:K$1500,"&gt;"&amp;K234)+1,IF(AND($C234&gt;=601,$C234&lt;=606),COUNTIFS($C$4:$C$1500,"&gt;=601",$C$4:$C$1500,"&lt;=606",K$4:K$1500,"&gt;"&amp;K234)+1,"")))))))</f>
        <v/>
      </c>
      <c r="N234" s="99">
        <f>IF(OR($C234="",K234=""),"",IF(OR(AND($C234&gt;=1001,$C234&lt;=1005),AND($C234&gt;=1101,$C234&lt;=1105)),COUNTIFS($C$4:$C$1500,"&gt;=1001",$C$4:$C$1500,"&lt;=1005",K$4:K$1500,"&gt;"&amp;K234)+COUNTIFS($C$4:$C$1500,"&gt;=1101",$C$4:$C$1500,"&lt;=1105",K$4:K$1500,"&gt;"&amp;K234)+1,""))</f>
        <v/>
      </c>
      <c r="O234" s="94" t="n">
        <v>43</v>
      </c>
      <c r="P234" s="94" t="n">
        <v>54.98</v>
      </c>
      <c r="Q234" s="94" t="n">
        <v>48.19</v>
      </c>
      <c r="R234" s="94" t="n">
        <v>62.5</v>
      </c>
      <c r="S234" s="94" t="n">
        <v>55</v>
      </c>
      <c r="T234" s="99">
        <f>IF(AND(O234&gt;0,O234&lt;36),1,IF(AND(O234&gt;=36,O234&lt;51),2,IF(AND(O234&gt;=51,O234&lt;71),3,IF(AND(O234&gt;=71,O234&lt;=100),4,))))</f>
        <v/>
      </c>
      <c r="U234" s="99">
        <f>IF(AND(P234&gt;0,P234&lt;41),1,IF(AND(P234&gt;=41,P234&lt;56),2,IF(AND(P234&gt;=56,P234&lt;71),3,IF(AND(P234&gt;=71,P234&lt;=100),4,))))</f>
        <v/>
      </c>
      <c r="V234" s="99">
        <f>IF(AND(Q234&gt;0,Q234&lt;41),1,IF(AND(Q234&gt;=41,Q234&lt;56),2,IF(AND(Q234&gt;=56,Q234&lt;71),3,IF(AND(Q234&gt;=71,Q234&lt;=100),4,))))</f>
        <v/>
      </c>
      <c r="W234" s="99">
        <f>IF(AND(R234&gt;0,R234&lt;36),1,IF(AND(R234&gt;=36,R234&lt;51),2,IF(AND(R234&gt;=51,R234&lt;66),3,IF(AND(R234&gt;=66,R234&lt;=100),4,))))</f>
        <v/>
      </c>
      <c r="X234" s="100">
        <f>IF(AND(S234&gt;0,S234&lt;37),1,IF(AND(S234&gt;=37,S234&lt;58),2,IF(AND(S234&gt;=58,S234&lt;71),3,IF(AND(S234&gt;=71,S234&lt;=100),4,))))</f>
        <v/>
      </c>
      <c r="Y234" s="101">
        <f>IF(SUM(AC234:AG234)=0, "", ROUND(((AC234*3+AD234*3+AE234*3+AF234*3+AG234*1)/13)*5,0))</f>
        <v/>
      </c>
      <c r="Z234" s="99">
        <f>IF(OR($C234="",Y234=""),"",COUNTIFS($C$4:$C$1500,$C234,Y$4:Y$1500,"&gt;"&amp;Y234)+1)</f>
        <v/>
      </c>
      <c r="AA234" s="99">
        <f>IF(OR($C234="",Y234=""),"",IF(AND($C234&gt;=1001,$C234&lt;=1005),COUNTIFS($C$4:$C$1500,"&gt;=1001",$C$4:$C$1500,"&lt;=1005",Y$4:Y$1500,"&gt;"&amp;Y234)+1,IF(AND($C234&gt;=1101,$C234&lt;=1105),COUNTIFS($C$4:$C$1500,"&gt;=1101",$C$4:$C$1500,"&lt;=1105",Y$4:Y$1500,"&gt;"&amp;Y234)+1,IF(AND($C234&gt;=901,$C234&lt;=905),COUNTIFS($C$4:$C$1500,"&gt;=901",$C$4:$C$1500,"&lt;=905",Y$4:Y$1500,"&gt;"&amp;Y234)+1,IF(AND($C234&gt;=801,$C234&lt;=805),COUNTIFS($C$4:$C$1500,"&gt;=801",$C$4:$C$1500,"&lt;=805",Y$4:Y$1500,"&gt;"&amp;Y234)+1,IF(AND($C234&gt;=701,$C234&lt;=705),COUNTIFS($C$4:$C$1500,"&gt;=701",$C$4:$C$1500,"&lt;=705",Y$4:Y$1500,"&gt;"&amp;Y234)+1,IF(AND($C234&gt;=601,$C234&lt;=606),COUNTIFS($C$4:$C$1500,"&gt;=601",$C$4:$C$1500,"&lt;=606",Y$4:Y$1500,"&gt;"&amp;Y234)+1,"")))))))</f>
        <v/>
      </c>
      <c r="AB234" s="99">
        <f>IF(OR($C234="",Y234=""),"",IF(OR(AND($C234&gt;=1001,$C234&lt;=1005),AND($C234&gt;=1101,$C234&lt;=1105)),COUNTIFS($C$4:$C$1500,"&gt;=1001",$C$4:$C$1500,"&lt;=1005",Y$4:Y$1500,"&gt;"&amp;Y234)+COUNTIFS($C$4:$C$1500,"&gt;=1101",$C$4:$C$1500,"&lt;=1105",Y$4:Y$1500,"&gt;"&amp;Y234)+1,""))</f>
        <v/>
      </c>
      <c r="AC234" s="94" t="n"/>
      <c r="AD234" s="94" t="n"/>
      <c r="AE234" s="94" t="n"/>
      <c r="AF234" s="94" t="n"/>
      <c r="AG234" s="94" t="n"/>
      <c r="AH234" s="99">
        <f>IF(AND(AC234&gt;0,AC234&lt;36),1,IF(AND(AC234&gt;=36,AC234&lt;51),2,IF(AND(AC234&gt;=51,AC234&lt;71),3,IF(AND(AC234&gt;=71,AC234&lt;=100),4,))))</f>
        <v/>
      </c>
      <c r="AI234" s="99">
        <f>IF(AND(AD234&gt;0,AD234&lt;41),1,IF(AND(AD234&gt;=41,AD234&lt;56),2,IF(AND(AD234&gt;=56,AD234&lt;71),3,IF(AND(AD234&gt;=71,AD234&lt;=100),4,))))</f>
        <v/>
      </c>
      <c r="AJ234" s="99">
        <f>IF(AND(AE234&gt;0,AE234&lt;41),1,IF(AND(AE234&gt;=41,AE234&lt;56),2,IF(AND(AE234&gt;=56,AE234&lt;71),3,IF(AND(AE234&gt;=71,AE234&lt;=100),4,))))</f>
        <v/>
      </c>
      <c r="AK234" s="99">
        <f>IF(AND(AF234&gt;0,AF234&lt;36),1,IF(AND(AF234&gt;=36,AF234&lt;51),2,IF(AND(AF234&gt;=51,AF234&lt;66),3,IF(AND(AF234&gt;=66,AF234&lt;=100),4,))))</f>
        <v/>
      </c>
      <c r="AL234" s="100">
        <f>IF(AND(AG234&gt;0,AG234&lt;37),1,IF(AND(AG234&gt;=37,AG234&lt;58),2,IF(AND(AG234&gt;=58,AG234&lt;71),3,IF(AND(AG234&gt;=71,AG234&lt;=100),4,))))</f>
        <v/>
      </c>
      <c r="AM234" s="101">
        <f>IF((Y234&lt;&gt;"")*(K234&lt;&gt;""),Y234-K234,"")</f>
        <v/>
      </c>
      <c r="AN234" s="99">
        <f>IF((Z234&lt;&gt;"")*(L234&lt;&gt;""),Z234-L234,"")</f>
        <v/>
      </c>
      <c r="AO234" s="99">
        <f>IF((AA234&lt;&gt;"")*(M234&lt;&gt;""),AA234-M234,"")</f>
        <v/>
      </c>
      <c r="AP234" s="99">
        <f>IF((AB234&lt;&gt;"")*(N234&lt;&gt;""),AB234-N234,"")</f>
        <v/>
      </c>
      <c r="AQ234" s="94">
        <f>IF((AC234&lt;&gt;"")*(O234&lt;&gt;""),AC234-O234,"")</f>
        <v/>
      </c>
      <c r="AR234" s="94">
        <f>IF((AD234&lt;&gt;"")*(P234&lt;&gt;""),AD234-P234,"")</f>
        <v/>
      </c>
      <c r="AS234" s="94">
        <f>IF((AE234&lt;&gt;"")*(Q234&lt;&gt;""),AE234-Q234,"")</f>
        <v/>
      </c>
      <c r="AT234" s="94">
        <f>IF((AF234&lt;&gt;"")*(R234&lt;&gt;""),AF234-R234,"")</f>
        <v/>
      </c>
      <c r="AU234" s="94">
        <f>IF((AG234&lt;&gt;"")*(S234&lt;&gt;""),AG234-S234,"")</f>
        <v/>
      </c>
      <c r="AV234" s="99">
        <f>IF((AH234&lt;&gt;"")*(T234&lt;&gt;""),AH234-T234,"")</f>
        <v/>
      </c>
      <c r="AW234" s="99">
        <f>IF((AI234&lt;&gt;"")*(U234&lt;&gt;""),AI234-U234,"")</f>
        <v/>
      </c>
      <c r="AX234" s="99">
        <f>IF((AJ234&lt;&gt;"")*(V234&lt;&gt;""),AJ234-V234,"")</f>
        <v/>
      </c>
      <c r="AY234" s="99">
        <f>IF((AK234&lt;&gt;"")*(W234&lt;&gt;""),AK234-W234,"")</f>
        <v/>
      </c>
      <c r="AZ234" s="102">
        <f>IF((AL234&lt;&gt;"")*(X234&lt;&gt;""),AL234-X234,"")</f>
        <v/>
      </c>
      <c r="BA234" s="50">
        <f>IFERROR(__xludf.dummyfunction("AI(""Actúa como un tutor académico y dirígete personalmente al estudiante "" &amp; I234 &amp; "" "" &amp; J234 &amp; "" "" &amp; G234 &amp; "" "" &amp; H234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AM234 &amp; ""'. Diferencias por área: Matemáticas ("" &amp; AQ234 &amp; ""), Ciencias Natura"&amp;"les ("" &amp; AR234 &amp; ""), Sociales ("" &amp; AS234 &amp; ""), Lectura Crítica ("" &amp; AT234 &amp; "") e Inglés ("" &amp; AU234 &amp; ""). Variación en posición: grupo ("" &amp; AN234 &amp; ""), grado ("" &amp; AO234 &amp; "") y media ("" &amp; AP234 &amp; ""). Puntajes Primer Simulacro: Global "" &amp; K234 &amp; "", Mat "" &amp; "&amp;"O4 &amp; "", Cien "" &amp; P234 &amp; "", Soc "" &amp; Q234 &amp; "", Lec "" &amp; R234 &amp; "", Ing "" &amp; S234 &amp; "". Puntajes Segundo Simulacro: Global "" &amp; Y234 &amp; "", Mat "" &amp; AC234 &amp; "", Cien "" &amp; AD234 &amp; "", Soc "" &amp; AE234 &amp; "", Lec "" &amp; AF234 &amp; "", Ing "" &amp; AG234 &amp; "". Escribe un mensaje motivador"&amp;" y breve (máximo 4 líneas)."")
"),"=AI(""Actúa como un tutor académico y dirígete personalmente al estudiante "" &amp; I234 &amp; "" "" &amp; J234 &amp; "" "" &amp; G234 &amp; "" "" &amp; H234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AM234 &amp; ""'. Diferencias por área: Matemáticas ("" &amp; AQ234 &amp; ""), Ciencias Natur"&amp;"ales ("" &amp; AR234 &amp; ""), Sociales ("" &amp; AS234 &amp; ""), Lectura Crítica ("" &amp; AT234 &amp; "") e Inglés ("" &amp; AU234 &amp; ""). Variación en posición: grupo ("" &amp; AN234 &amp; ""), grado ("" &amp; AO234 &amp; "") y media ("" &amp; AP234 &amp; ""). Puntajes Primer Simulacro: Global "" &amp; K234 &amp; "", Mat "" &amp;"&amp;" O234 &amp; "", Cien "" &amp; P234 &amp; "", Soc "" &amp; Q234 &amp; "", Lec "" &amp; R234 &amp; "", Ing "" &amp; S234 &amp; "". Puntajes Segundo Simulacro: Global "" &amp; Y234 &amp; "", Mat "" &amp; AC234 &amp; "", Cien "" &amp; AD234 &amp; "", Soc "" &amp; AE234 &amp; "", Lec "" &amp; AF234 &amp; "", Ing "" &amp; AG234 &amp; "". Escribe un mensaje motivado"&amp;"r y breve (máximo 4 líneas)."")
")</f>
        <v/>
      </c>
    </row>
    <row r="235" ht="15.75" customHeight="1" s="42">
      <c r="A235" s="93" t="n"/>
      <c r="B235" s="94" t="inlineStr">
        <is>
          <t>Bachillerato</t>
        </is>
      </c>
      <c r="C235" s="94" t="n">
        <v>702</v>
      </c>
      <c r="D235" s="94" t="n"/>
      <c r="E235" s="95" t="n"/>
      <c r="F235" s="96">
        <f>TRIM(G235&amp;" "&amp;H235&amp;" "&amp;I235&amp;" "&amp;J235)</f>
        <v/>
      </c>
      <c r="G235" s="94" t="inlineStr">
        <is>
          <t>Delgado</t>
        </is>
      </c>
      <c r="H235" s="94" t="inlineStr">
        <is>
          <t>Pérez</t>
        </is>
      </c>
      <c r="I235" s="94" t="inlineStr">
        <is>
          <t>Guadalupe</t>
        </is>
      </c>
      <c r="J235" s="97" t="n"/>
      <c r="K235" s="98">
        <f>IF(SUM(O235:S235)=0, "", ROUND(((O235*3+P235*3+Q235*3+R235*3+S235*1)/13)*5,0))</f>
        <v/>
      </c>
      <c r="L235" s="99">
        <f>IF(OR($C235="",K235=""),"",COUNTIFS($C$4:$C$1500,$C235,K$4:K$1500,"&gt;"&amp;K235)+1)</f>
        <v/>
      </c>
      <c r="M235" s="99">
        <f>IF(OR($C235="",K235=""),"",IF(AND($C235&gt;=1001,$C235&lt;=1005),COUNTIFS($C$4:$C$1500,"&gt;=1001",$C$4:$C$1500,"&lt;=1005",K$4:K$1500,"&gt;"&amp;K235)+1,IF(AND($C235&gt;=1101,$C235&lt;=1105),COUNTIFS($C$4:$C$1500,"&gt;=1101",$C$4:$C$1500,"&lt;=1105",K$4:K$1500,"&gt;"&amp;K235)+1,IF(AND($C235&gt;=901,$C235&lt;=905),COUNTIFS($C$4:$C$1500,"&gt;=901",$C$4:$C$1500,"&lt;=905",K$4:K$1500,"&gt;"&amp;K235)+1,IF(AND($C235&gt;=801,$C235&lt;=805),COUNTIFS($C$4:$C$1500,"&gt;=801",$C$4:$C$1500,"&lt;=805",K$4:K$1500,"&gt;"&amp;K235)+1,IF(AND($C235&gt;=701,$C235&lt;=705),COUNTIFS($C$4:$C$1500,"&gt;=701",$C$4:$C$1500,"&lt;=705",K$4:K$1500,"&gt;"&amp;K235)+1,IF(AND($C235&gt;=601,$C235&lt;=606),COUNTIFS($C$4:$C$1500,"&gt;=601",$C$4:$C$1500,"&lt;=606",K$4:K$1500,"&gt;"&amp;K235)+1,"")))))))</f>
        <v/>
      </c>
      <c r="N235" s="99">
        <f>IF(OR($C235="",K235=""),"",IF(OR(AND($C235&gt;=1001,$C235&lt;=1005),AND($C235&gt;=1101,$C235&lt;=1105)),COUNTIFS($C$4:$C$1500,"&gt;=1001",$C$4:$C$1500,"&lt;=1005",K$4:K$1500,"&gt;"&amp;K235)+COUNTIFS($C$4:$C$1500,"&gt;=1101",$C$4:$C$1500,"&lt;=1105",K$4:K$1500,"&gt;"&amp;K235)+1,""))</f>
        <v/>
      </c>
      <c r="O235" s="94" t="n">
        <v>43</v>
      </c>
      <c r="P235" s="94" t="n">
        <v>74.08</v>
      </c>
      <c r="Q235" s="94" t="n">
        <v>36.45</v>
      </c>
      <c r="R235" s="94" t="n">
        <v>50</v>
      </c>
      <c r="S235" s="94" t="n">
        <v>60</v>
      </c>
      <c r="T235" s="99">
        <f>IF(AND(O235&gt;0,O235&lt;36),1,IF(AND(O235&gt;=36,O235&lt;51),2,IF(AND(O235&gt;=51,O235&lt;71),3,IF(AND(O235&gt;=71,O235&lt;=100),4,))))</f>
        <v/>
      </c>
      <c r="U235" s="99">
        <f>IF(AND(P235&gt;0,P235&lt;41),1,IF(AND(P235&gt;=41,P235&lt;56),2,IF(AND(P235&gt;=56,P235&lt;71),3,IF(AND(P235&gt;=71,P235&lt;=100),4,))))</f>
        <v/>
      </c>
      <c r="V235" s="99">
        <f>IF(AND(Q235&gt;0,Q235&lt;41),1,IF(AND(Q235&gt;=41,Q235&lt;56),2,IF(AND(Q235&gt;=56,Q235&lt;71),3,IF(AND(Q235&gt;=71,Q235&lt;=100),4,))))</f>
        <v/>
      </c>
      <c r="W235" s="99">
        <f>IF(AND(R235&gt;0,R235&lt;36),1,IF(AND(R235&gt;=36,R235&lt;51),2,IF(AND(R235&gt;=51,R235&lt;66),3,IF(AND(R235&gt;=66,R235&lt;=100),4,))))</f>
        <v/>
      </c>
      <c r="X235" s="100">
        <f>IF(AND(S235&gt;0,S235&lt;37),1,IF(AND(S235&gt;=37,S235&lt;58),2,IF(AND(S235&gt;=58,S235&lt;71),3,IF(AND(S235&gt;=71,S235&lt;=100),4,))))</f>
        <v/>
      </c>
      <c r="Y235" s="101">
        <f>IF(SUM(AC235:AG235)=0, "", ROUND(((AC235*3+AD235*3+AE235*3+AF235*3+AG235*1)/13)*5,0))</f>
        <v/>
      </c>
      <c r="Z235" s="99">
        <f>IF(OR($C235="",Y235=""),"",COUNTIFS($C$4:$C$1500,$C235,Y$4:Y$1500,"&gt;"&amp;Y235)+1)</f>
        <v/>
      </c>
      <c r="AA235" s="99">
        <f>IF(OR($C235="",Y235=""),"",IF(AND($C235&gt;=1001,$C235&lt;=1005),COUNTIFS($C$4:$C$1500,"&gt;=1001",$C$4:$C$1500,"&lt;=1005",Y$4:Y$1500,"&gt;"&amp;Y235)+1,IF(AND($C235&gt;=1101,$C235&lt;=1105),COUNTIFS($C$4:$C$1500,"&gt;=1101",$C$4:$C$1500,"&lt;=1105",Y$4:Y$1500,"&gt;"&amp;Y235)+1,IF(AND($C235&gt;=901,$C235&lt;=905),COUNTIFS($C$4:$C$1500,"&gt;=901",$C$4:$C$1500,"&lt;=905",Y$4:Y$1500,"&gt;"&amp;Y235)+1,IF(AND($C235&gt;=801,$C235&lt;=805),COUNTIFS($C$4:$C$1500,"&gt;=801",$C$4:$C$1500,"&lt;=805",Y$4:Y$1500,"&gt;"&amp;Y235)+1,IF(AND($C235&gt;=701,$C235&lt;=705),COUNTIFS($C$4:$C$1500,"&gt;=701",$C$4:$C$1500,"&lt;=705",Y$4:Y$1500,"&gt;"&amp;Y235)+1,IF(AND($C235&gt;=601,$C235&lt;=606),COUNTIFS($C$4:$C$1500,"&gt;=601",$C$4:$C$1500,"&lt;=606",Y$4:Y$1500,"&gt;"&amp;Y235)+1,"")))))))</f>
        <v/>
      </c>
      <c r="AB235" s="99">
        <f>IF(OR($C235="",Y235=""),"",IF(OR(AND($C235&gt;=1001,$C235&lt;=1005),AND($C235&gt;=1101,$C235&lt;=1105)),COUNTIFS($C$4:$C$1500,"&gt;=1001",$C$4:$C$1500,"&lt;=1005",Y$4:Y$1500,"&gt;"&amp;Y235)+COUNTIFS($C$4:$C$1500,"&gt;=1101",$C$4:$C$1500,"&lt;=1105",Y$4:Y$1500,"&gt;"&amp;Y235)+1,""))</f>
        <v/>
      </c>
      <c r="AC235" s="94" t="n">
        <v>37.5</v>
      </c>
      <c r="AD235" s="94" t="n">
        <v>35.71</v>
      </c>
      <c r="AE235" s="94" t="n">
        <v>27.5</v>
      </c>
      <c r="AF235" s="94" t="n">
        <v>32.08</v>
      </c>
      <c r="AG235" s="94" t="n">
        <v>64.17</v>
      </c>
      <c r="AH235" s="99">
        <f>IF(AND(AC235&gt;0,AC235&lt;36),1,IF(AND(AC235&gt;=36,AC235&lt;51),2,IF(AND(AC235&gt;=51,AC235&lt;71),3,IF(AND(AC235&gt;=71,AC235&lt;=100),4,))))</f>
        <v/>
      </c>
      <c r="AI235" s="99">
        <f>IF(AND(AD235&gt;0,AD235&lt;41),1,IF(AND(AD235&gt;=41,AD235&lt;56),2,IF(AND(AD235&gt;=56,AD235&lt;71),3,IF(AND(AD235&gt;=71,AD235&lt;=100),4,))))</f>
        <v/>
      </c>
      <c r="AJ235" s="99">
        <f>IF(AND(AE235&gt;0,AE235&lt;41),1,IF(AND(AE235&gt;=41,AE235&lt;56),2,IF(AND(AE235&gt;=56,AE235&lt;71),3,IF(AND(AE235&gt;=71,AE235&lt;=100),4,))))</f>
        <v/>
      </c>
      <c r="AK235" s="99">
        <f>IF(AND(AF235&gt;0,AF235&lt;36),1,IF(AND(AF235&gt;=36,AF235&lt;51),2,IF(AND(AF235&gt;=51,AF235&lt;66),3,IF(AND(AF235&gt;=66,AF235&lt;=100),4,))))</f>
        <v/>
      </c>
      <c r="AL235" s="100">
        <f>IF(AND(AG235&gt;0,AG235&lt;37),1,IF(AND(AG235&gt;=37,AG235&lt;58),2,IF(AND(AG235&gt;=58,AG235&lt;71),3,IF(AND(AG235&gt;=71,AG235&lt;=100),4,))))</f>
        <v/>
      </c>
      <c r="AM235" s="101">
        <f>IF((Y235&lt;&gt;"")*(K235&lt;&gt;""),Y235-K235,"")</f>
        <v/>
      </c>
      <c r="AN235" s="99">
        <f>IF((Z235&lt;&gt;"")*(L235&lt;&gt;""),Z235-L235,"")</f>
        <v/>
      </c>
      <c r="AO235" s="99">
        <f>IF((AA235&lt;&gt;"")*(M235&lt;&gt;""),AA235-M235,"")</f>
        <v/>
      </c>
      <c r="AP235" s="99">
        <f>IF((AB235&lt;&gt;"")*(N235&lt;&gt;""),AB235-N235,"")</f>
        <v/>
      </c>
      <c r="AQ235" s="94">
        <f>IF((AC235&lt;&gt;"")*(O235&lt;&gt;""),AC235-O235,"")</f>
        <v/>
      </c>
      <c r="AR235" s="94">
        <f>IF((AD235&lt;&gt;"")*(P235&lt;&gt;""),AD235-P235,"")</f>
        <v/>
      </c>
      <c r="AS235" s="94">
        <f>IF((AE235&lt;&gt;"")*(Q235&lt;&gt;""),AE235-Q235,"")</f>
        <v/>
      </c>
      <c r="AT235" s="94">
        <f>IF((AF235&lt;&gt;"")*(R235&lt;&gt;""),AF235-R235,"")</f>
        <v/>
      </c>
      <c r="AU235" s="94">
        <f>IF((AG235&lt;&gt;"")*(S235&lt;&gt;""),AG235-S235,"")</f>
        <v/>
      </c>
      <c r="AV235" s="99">
        <f>IF((AH235&lt;&gt;"")*(T235&lt;&gt;""),AH235-T235,"")</f>
        <v/>
      </c>
      <c r="AW235" s="99">
        <f>IF((AI235&lt;&gt;"")*(U235&lt;&gt;""),AI235-U235,"")</f>
        <v/>
      </c>
      <c r="AX235" s="99">
        <f>IF((AJ235&lt;&gt;"")*(V235&lt;&gt;""),AJ235-V235,"")</f>
        <v/>
      </c>
      <c r="AY235" s="99">
        <f>IF((AK235&lt;&gt;"")*(W235&lt;&gt;""),AK235-W235,"")</f>
        <v/>
      </c>
      <c r="AZ235" s="102">
        <f>IF((AL235&lt;&gt;"")*(X235&lt;&gt;""),AL235-X235,"")</f>
        <v/>
      </c>
      <c r="BA235" s="50">
        <f>IFERROR(__xludf.dummyfunction("AI(""Actúa como un tutor académico y dirígete personalmente al estudiante "" &amp; I235 &amp; "" "" &amp; J235 &amp; "" "" &amp; G235 &amp; "" "" &amp; H235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AM235 &amp; ""'. Diferencias por área: Matemáticas ("" &amp; AQ235 &amp; ""), Ciencias Natura"&amp;"les ("" &amp; AR235 &amp; ""), Sociales ("" &amp; AS235 &amp; ""), Lectura Crítica ("" &amp; AT235 &amp; "") e Inglés ("" &amp; AU235 &amp; ""). Variación en posición: grupo ("" &amp; AN235 &amp; ""), grado ("" &amp; AO235 &amp; "") y media ("" &amp; AP235 &amp; ""). Puntajes Primer Simulacro: Global "" &amp; K235 &amp; "", Mat "" &amp; "&amp;"O4 &amp; "", Cien "" &amp; P235 &amp; "", Soc "" &amp; Q235 &amp; "", Lec "" &amp; R235 &amp; "", Ing "" &amp; S235 &amp; "". Puntajes Segundo Simulacro: Global "" &amp; Y235 &amp; "", Mat "" &amp; AC235 &amp; "", Cien "" &amp; AD235 &amp; "", Soc "" &amp; AE235 &amp; "", Lec "" &amp; AF235 &amp; "", Ing "" &amp; AG235 &amp; "". Escribe un mensaje motivador"&amp;" y breve (máximo 4 líneas)."")
"),"=AI(""Actúa como un tutor académico y dirígete personalmente al estudiante "" &amp; I235 &amp; "" "" &amp; J235 &amp; "" "" &amp; G235 &amp; "" "" &amp; H235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AM235 &amp; ""'. Diferencias por área: Matemáticas ("" &amp; AQ235 &amp; ""), Ciencias Natur"&amp;"ales ("" &amp; AR235 &amp; ""), Sociales ("" &amp; AS235 &amp; ""), Lectura Crítica ("" &amp; AT235 &amp; "") e Inglés ("" &amp; AU235 &amp; ""). Variación en posición: grupo ("" &amp; AN235 &amp; ""), grado ("" &amp; AO235 &amp; "") y media ("" &amp; AP235 &amp; ""). Puntajes Primer Simulacro: Global "" &amp; K235 &amp; "", Mat "" &amp;"&amp;" O235 &amp; "", Cien "" &amp; P235 &amp; "", Soc "" &amp; Q235 &amp; "", Lec "" &amp; R235 &amp; "", Ing "" &amp; S235 &amp; "". Puntajes Segundo Simulacro: Global "" &amp; Y235 &amp; "", Mat "" &amp; AC235 &amp; "", Cien "" &amp; AD235 &amp; "", Soc "" &amp; AE235 &amp; "", Lec "" &amp; AF235 &amp; "", Ing "" &amp; AG235 &amp; "". Escribe un mensaje motivado"&amp;"r y breve (máximo 4 líneas)."")
")</f>
        <v/>
      </c>
    </row>
    <row r="236" ht="15.75" customHeight="1" s="42">
      <c r="A236" s="93" t="n"/>
      <c r="B236" s="94" t="inlineStr">
        <is>
          <t>Bachillerato</t>
        </is>
      </c>
      <c r="C236" s="94" t="n">
        <v>702</v>
      </c>
      <c r="D236" s="94" t="n"/>
      <c r="E236" s="95" t="n"/>
      <c r="F236" s="96">
        <f>TRIM(G236&amp;" "&amp;H236&amp;" "&amp;I236&amp;" "&amp;J236)</f>
        <v/>
      </c>
      <c r="G236" s="94" t="inlineStr">
        <is>
          <t>Grajales</t>
        </is>
      </c>
      <c r="H236" s="94" t="inlineStr">
        <is>
          <t>Arenas</t>
        </is>
      </c>
      <c r="I236" s="94" t="inlineStr">
        <is>
          <t>Nicolas</t>
        </is>
      </c>
      <c r="J236" s="97" t="n"/>
      <c r="K236" s="98">
        <f>IF(SUM(O236:S236)=0, "", ROUND(((O236*3+P236*3+Q236*3+R236*3+S236*1)/13)*5,0))</f>
        <v/>
      </c>
      <c r="L236" s="99">
        <f>IF(OR($C236="",K236=""),"",COUNTIFS($C$4:$C$1500,$C236,K$4:K$1500,"&gt;"&amp;K236)+1)</f>
        <v/>
      </c>
      <c r="M236" s="99">
        <f>IF(OR($C236="",K236=""),"",IF(AND($C236&gt;=1001,$C236&lt;=1005),COUNTIFS($C$4:$C$1500,"&gt;=1001",$C$4:$C$1500,"&lt;=1005",K$4:K$1500,"&gt;"&amp;K236)+1,IF(AND($C236&gt;=1101,$C236&lt;=1105),COUNTIFS($C$4:$C$1500,"&gt;=1101",$C$4:$C$1500,"&lt;=1105",K$4:K$1500,"&gt;"&amp;K236)+1,IF(AND($C236&gt;=901,$C236&lt;=905),COUNTIFS($C$4:$C$1500,"&gt;=901",$C$4:$C$1500,"&lt;=905",K$4:K$1500,"&gt;"&amp;K236)+1,IF(AND($C236&gt;=801,$C236&lt;=805),COUNTIFS($C$4:$C$1500,"&gt;=801",$C$4:$C$1500,"&lt;=805",K$4:K$1500,"&gt;"&amp;K236)+1,IF(AND($C236&gt;=701,$C236&lt;=705),COUNTIFS($C$4:$C$1500,"&gt;=701",$C$4:$C$1500,"&lt;=705",K$4:K$1500,"&gt;"&amp;K236)+1,IF(AND($C236&gt;=601,$C236&lt;=606),COUNTIFS($C$4:$C$1500,"&gt;=601",$C$4:$C$1500,"&lt;=606",K$4:K$1500,"&gt;"&amp;K236)+1,"")))))))</f>
        <v/>
      </c>
      <c r="N236" s="99">
        <f>IF(OR($C236="",K236=""),"",IF(OR(AND($C236&gt;=1001,$C236&lt;=1005),AND($C236&gt;=1101,$C236&lt;=1105)),COUNTIFS($C$4:$C$1500,"&gt;=1001",$C$4:$C$1500,"&lt;=1005",K$4:K$1500,"&gt;"&amp;K236)+COUNTIFS($C$4:$C$1500,"&gt;=1101",$C$4:$C$1500,"&lt;=1105",K$4:K$1500,"&gt;"&amp;K236)+1,""))</f>
        <v/>
      </c>
      <c r="O236" s="94" t="n">
        <v>33.25</v>
      </c>
      <c r="P236" s="94" t="n">
        <v>43.98</v>
      </c>
      <c r="Q236" s="94" t="n">
        <v>49.35</v>
      </c>
      <c r="R236" s="94" t="n">
        <v>20.83</v>
      </c>
      <c r="S236" s="94" t="n">
        <v>60</v>
      </c>
      <c r="T236" s="99">
        <f>IF(AND(O236&gt;0,O236&lt;36),1,IF(AND(O236&gt;=36,O236&lt;51),2,IF(AND(O236&gt;=51,O236&lt;71),3,IF(AND(O236&gt;=71,O236&lt;=100),4,))))</f>
        <v/>
      </c>
      <c r="U236" s="99">
        <f>IF(AND(P236&gt;0,P236&lt;41),1,IF(AND(P236&gt;=41,P236&lt;56),2,IF(AND(P236&gt;=56,P236&lt;71),3,IF(AND(P236&gt;=71,P236&lt;=100),4,))))</f>
        <v/>
      </c>
      <c r="V236" s="99">
        <f>IF(AND(Q236&gt;0,Q236&lt;41),1,IF(AND(Q236&gt;=41,Q236&lt;56),2,IF(AND(Q236&gt;=56,Q236&lt;71),3,IF(AND(Q236&gt;=71,Q236&lt;=100),4,))))</f>
        <v/>
      </c>
      <c r="W236" s="99">
        <f>IF(AND(R236&gt;0,R236&lt;36),1,IF(AND(R236&gt;=36,R236&lt;51),2,IF(AND(R236&gt;=51,R236&lt;66),3,IF(AND(R236&gt;=66,R236&lt;=100),4,))))</f>
        <v/>
      </c>
      <c r="X236" s="100">
        <f>IF(AND(S236&gt;0,S236&lt;37),1,IF(AND(S236&gt;=37,S236&lt;58),2,IF(AND(S236&gt;=58,S236&lt;71),3,IF(AND(S236&gt;=71,S236&lt;=100),4,))))</f>
        <v/>
      </c>
      <c r="Y236" s="101">
        <f>IF(SUM(AC236:AG236)=0, "", ROUND(((AC236*3+AD236*3+AE236*3+AF236*3+AG236*1)/13)*5,0))</f>
        <v/>
      </c>
      <c r="Z236" s="99">
        <f>IF(OR($C236="",Y236=""),"",COUNTIFS($C$4:$C$1500,$C236,Y$4:Y$1500,"&gt;"&amp;Y236)+1)</f>
        <v/>
      </c>
      <c r="AA236" s="99">
        <f>IF(OR($C236="",Y236=""),"",IF(AND($C236&gt;=1001,$C236&lt;=1005),COUNTIFS($C$4:$C$1500,"&gt;=1001",$C$4:$C$1500,"&lt;=1005",Y$4:Y$1500,"&gt;"&amp;Y236)+1,IF(AND($C236&gt;=1101,$C236&lt;=1105),COUNTIFS($C$4:$C$1500,"&gt;=1101",$C$4:$C$1500,"&lt;=1105",Y$4:Y$1500,"&gt;"&amp;Y236)+1,IF(AND($C236&gt;=901,$C236&lt;=905),COUNTIFS($C$4:$C$1500,"&gt;=901",$C$4:$C$1500,"&lt;=905",Y$4:Y$1500,"&gt;"&amp;Y236)+1,IF(AND($C236&gt;=801,$C236&lt;=805),COUNTIFS($C$4:$C$1500,"&gt;=801",$C$4:$C$1500,"&lt;=805",Y$4:Y$1500,"&gt;"&amp;Y236)+1,IF(AND($C236&gt;=701,$C236&lt;=705),COUNTIFS($C$4:$C$1500,"&gt;=701",$C$4:$C$1500,"&lt;=705",Y$4:Y$1500,"&gt;"&amp;Y236)+1,IF(AND($C236&gt;=601,$C236&lt;=606),COUNTIFS($C$4:$C$1500,"&gt;=601",$C$4:$C$1500,"&lt;=606",Y$4:Y$1500,"&gt;"&amp;Y236)+1,"")))))))</f>
        <v/>
      </c>
      <c r="AB236" s="99">
        <f>IF(OR($C236="",Y236=""),"",IF(OR(AND($C236&gt;=1001,$C236&lt;=1005),AND($C236&gt;=1101,$C236&lt;=1105)),COUNTIFS($C$4:$C$1500,"&gt;=1001",$C$4:$C$1500,"&lt;=1005",Y$4:Y$1500,"&gt;"&amp;Y236)+COUNTIFS($C$4:$C$1500,"&gt;=1101",$C$4:$C$1500,"&lt;=1105",Y$4:Y$1500,"&gt;"&amp;Y236)+1,""))</f>
        <v/>
      </c>
      <c r="AC236" s="94" t="n">
        <v>56.25</v>
      </c>
      <c r="AD236" s="94" t="n">
        <v>48.51</v>
      </c>
      <c r="AE236" s="94" t="n">
        <v>42.5</v>
      </c>
      <c r="AF236" s="94" t="n">
        <v>59.58</v>
      </c>
      <c r="AG236" s="94" t="n">
        <v>64.17</v>
      </c>
      <c r="AH236" s="99">
        <f>IF(AND(AC236&gt;0,AC236&lt;36),1,IF(AND(AC236&gt;=36,AC236&lt;51),2,IF(AND(AC236&gt;=51,AC236&lt;71),3,IF(AND(AC236&gt;=71,AC236&lt;=100),4,))))</f>
        <v/>
      </c>
      <c r="AI236" s="99">
        <f>IF(AND(AD236&gt;0,AD236&lt;41),1,IF(AND(AD236&gt;=41,AD236&lt;56),2,IF(AND(AD236&gt;=56,AD236&lt;71),3,IF(AND(AD236&gt;=71,AD236&lt;=100),4,))))</f>
        <v/>
      </c>
      <c r="AJ236" s="99">
        <f>IF(AND(AE236&gt;0,AE236&lt;41),1,IF(AND(AE236&gt;=41,AE236&lt;56),2,IF(AND(AE236&gt;=56,AE236&lt;71),3,IF(AND(AE236&gt;=71,AE236&lt;=100),4,))))</f>
        <v/>
      </c>
      <c r="AK236" s="99">
        <f>IF(AND(AF236&gt;0,AF236&lt;36),1,IF(AND(AF236&gt;=36,AF236&lt;51),2,IF(AND(AF236&gt;=51,AF236&lt;66),3,IF(AND(AF236&gt;=66,AF236&lt;=100),4,))))</f>
        <v/>
      </c>
      <c r="AL236" s="100">
        <f>IF(AND(AG236&gt;0,AG236&lt;37),1,IF(AND(AG236&gt;=37,AG236&lt;58),2,IF(AND(AG236&gt;=58,AG236&lt;71),3,IF(AND(AG236&gt;=71,AG236&lt;=100),4,))))</f>
        <v/>
      </c>
      <c r="AM236" s="101">
        <f>IF((Y236&lt;&gt;"")*(K236&lt;&gt;""),Y236-K236,"")</f>
        <v/>
      </c>
      <c r="AN236" s="99">
        <f>IF((Z236&lt;&gt;"")*(L236&lt;&gt;""),Z236-L236,"")</f>
        <v/>
      </c>
      <c r="AO236" s="99">
        <f>IF((AA236&lt;&gt;"")*(M236&lt;&gt;""),AA236-M236,"")</f>
        <v/>
      </c>
      <c r="AP236" s="99">
        <f>IF((AB236&lt;&gt;"")*(N236&lt;&gt;""),AB236-N236,"")</f>
        <v/>
      </c>
      <c r="AQ236" s="94">
        <f>IF((AC236&lt;&gt;"")*(O236&lt;&gt;""),AC236-O236,"")</f>
        <v/>
      </c>
      <c r="AR236" s="94">
        <f>IF((AD236&lt;&gt;"")*(P236&lt;&gt;""),AD236-P236,"")</f>
        <v/>
      </c>
      <c r="AS236" s="94">
        <f>IF((AE236&lt;&gt;"")*(Q236&lt;&gt;""),AE236-Q236,"")</f>
        <v/>
      </c>
      <c r="AT236" s="94">
        <f>IF((AF236&lt;&gt;"")*(R236&lt;&gt;""),AF236-R236,"")</f>
        <v/>
      </c>
      <c r="AU236" s="94">
        <f>IF((AG236&lt;&gt;"")*(S236&lt;&gt;""),AG236-S236,"")</f>
        <v/>
      </c>
      <c r="AV236" s="99">
        <f>IF((AH236&lt;&gt;"")*(T236&lt;&gt;""),AH236-T236,"")</f>
        <v/>
      </c>
      <c r="AW236" s="99">
        <f>IF((AI236&lt;&gt;"")*(U236&lt;&gt;""),AI236-U236,"")</f>
        <v/>
      </c>
      <c r="AX236" s="99">
        <f>IF((AJ236&lt;&gt;"")*(V236&lt;&gt;""),AJ236-V236,"")</f>
        <v/>
      </c>
      <c r="AY236" s="99">
        <f>IF((AK236&lt;&gt;"")*(W236&lt;&gt;""),AK236-W236,"")</f>
        <v/>
      </c>
      <c r="AZ236" s="102">
        <f>IF((AL236&lt;&gt;"")*(X236&lt;&gt;""),AL236-X236,"")</f>
        <v/>
      </c>
      <c r="BA236" s="50">
        <f>IFERROR(__xludf.dummyfunction("AI(""Actúa como un tutor académico y dirígete personalmente al estudiante "" &amp; I236 &amp; "" "" &amp; J236 &amp; "" "" &amp; G236 &amp; "" "" &amp; H236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AM236 &amp; ""'. Diferencias por área: Matemáticas ("" &amp; AQ236 &amp; ""), Ciencias Natura"&amp;"les ("" &amp; AR236 &amp; ""), Sociales ("" &amp; AS236 &amp; ""), Lectura Crítica ("" &amp; AT236 &amp; "") e Inglés ("" &amp; AU236 &amp; ""). Variación en posición: grupo ("" &amp; AN236 &amp; ""), grado ("" &amp; AO236 &amp; "") y media ("" &amp; AP236 &amp; ""). Puntajes Primer Simulacro: Global "" &amp; K236 &amp; "", Mat "" &amp; "&amp;"O4 &amp; "", Cien "" &amp; P236 &amp; "", Soc "" &amp; Q236 &amp; "", Lec "" &amp; R236 &amp; "", Ing "" &amp; S236 &amp; "". Puntajes Segundo Simulacro: Global "" &amp; Y236 &amp; "", Mat "" &amp; AC236 &amp; "", Cien "" &amp; AD236 &amp; "", Soc "" &amp; AE236 &amp; "", Lec "" &amp; AF236 &amp; "", Ing "" &amp; AG236 &amp; "". Escribe un mensaje motivador"&amp;" y breve (máximo 4 líneas)."")
"),"=AI(""Actúa como un tutor académico y dirígete personalmente al estudiante "" &amp; I236 &amp; "" "" &amp; J236 &amp; "" "" &amp; G236 &amp; "" "" &amp; H236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AM236 &amp; ""'. Diferencias por área: Matemáticas ("" &amp; AQ236 &amp; ""), Ciencias Natur"&amp;"ales ("" &amp; AR236 &amp; ""), Sociales ("" &amp; AS236 &amp; ""), Lectura Crítica ("" &amp; AT236 &amp; "") e Inglés ("" &amp; AU236 &amp; ""). Variación en posición: grupo ("" &amp; AN236 &amp; ""), grado ("" &amp; AO236 &amp; "") y media ("" &amp; AP236 &amp; ""). Puntajes Primer Simulacro: Global "" &amp; K236 &amp; "", Mat "" &amp;"&amp;" O236 &amp; "", Cien "" &amp; P236 &amp; "", Soc "" &amp; Q236 &amp; "", Lec "" &amp; R236 &amp; "", Ing "" &amp; S236 &amp; "". Puntajes Segundo Simulacro: Global "" &amp; Y236 &amp; "", Mat "" &amp; AC236 &amp; "", Cien "" &amp; AD236 &amp; "", Soc "" &amp; AE236 &amp; "", Lec "" &amp; AF236 &amp; "", Ing "" &amp; AG236 &amp; "". Escribe un mensaje motivado"&amp;"r y breve (máximo 4 líneas)."")
")</f>
        <v/>
      </c>
    </row>
    <row r="237" ht="15.75" customHeight="1" s="42">
      <c r="A237" s="93" t="n"/>
      <c r="B237" s="94" t="inlineStr">
        <is>
          <t>Bachillerato</t>
        </is>
      </c>
      <c r="C237" s="94" t="n">
        <v>702</v>
      </c>
      <c r="D237" s="94" t="n"/>
      <c r="E237" s="95" t="n"/>
      <c r="F237" s="96">
        <f>TRIM(G237&amp;" "&amp;H237&amp;" "&amp;I237&amp;" "&amp;J237)</f>
        <v/>
      </c>
      <c r="G237" s="94" t="inlineStr">
        <is>
          <t>Granda</t>
        </is>
      </c>
      <c r="H237" s="94" t="inlineStr">
        <is>
          <t>Rivera</t>
        </is>
      </c>
      <c r="I237" s="94" t="inlineStr">
        <is>
          <t>Sara</t>
        </is>
      </c>
      <c r="J237" s="97" t="n"/>
      <c r="K237" s="98">
        <f>IF(SUM(O237:S237)=0, "", ROUND(((O237*3+P237*3+Q237*3+R237*3+S237*1)/13)*5,0))</f>
        <v/>
      </c>
      <c r="L237" s="99">
        <f>IF(OR($C237="",K237=""),"",COUNTIFS($C$4:$C$1500,$C237,K$4:K$1500,"&gt;"&amp;K237)+1)</f>
        <v/>
      </c>
      <c r="M237" s="99">
        <f>IF(OR($C237="",K237=""),"",IF(AND($C237&gt;=1001,$C237&lt;=1005),COUNTIFS($C$4:$C$1500,"&gt;=1001",$C$4:$C$1500,"&lt;=1005",K$4:K$1500,"&gt;"&amp;K237)+1,IF(AND($C237&gt;=1101,$C237&lt;=1105),COUNTIFS($C$4:$C$1500,"&gt;=1101",$C$4:$C$1500,"&lt;=1105",K$4:K$1500,"&gt;"&amp;K237)+1,IF(AND($C237&gt;=901,$C237&lt;=905),COUNTIFS($C$4:$C$1500,"&gt;=901",$C$4:$C$1500,"&lt;=905",K$4:K$1500,"&gt;"&amp;K237)+1,IF(AND($C237&gt;=801,$C237&lt;=805),COUNTIFS($C$4:$C$1500,"&gt;=801",$C$4:$C$1500,"&lt;=805",K$4:K$1500,"&gt;"&amp;K237)+1,IF(AND($C237&gt;=701,$C237&lt;=705),COUNTIFS($C$4:$C$1500,"&gt;=701",$C$4:$C$1500,"&lt;=705",K$4:K$1500,"&gt;"&amp;K237)+1,IF(AND($C237&gt;=601,$C237&lt;=606),COUNTIFS($C$4:$C$1500,"&gt;=601",$C$4:$C$1500,"&lt;=606",K$4:K$1500,"&gt;"&amp;K237)+1,"")))))))</f>
        <v/>
      </c>
      <c r="N237" s="99">
        <f>IF(OR($C237="",K237=""),"",IF(OR(AND($C237&gt;=1001,$C237&lt;=1005),AND($C237&gt;=1101,$C237&lt;=1105)),COUNTIFS($C$4:$C$1500,"&gt;=1001",$C$4:$C$1500,"&lt;=1005",K$4:K$1500,"&gt;"&amp;K237)+COUNTIFS($C$4:$C$1500,"&gt;=1101",$C$4:$C$1500,"&lt;=1105",K$4:K$1500,"&gt;"&amp;K237)+1,""))</f>
        <v/>
      </c>
      <c r="O237" s="94" t="n">
        <v>53.5</v>
      </c>
      <c r="P237" s="94" t="n">
        <v>80.23</v>
      </c>
      <c r="Q237" s="94" t="n">
        <v>55.19</v>
      </c>
      <c r="R237" s="94" t="n">
        <v>45.83</v>
      </c>
      <c r="S237" s="94" t="n">
        <v>15</v>
      </c>
      <c r="T237" s="99">
        <f>IF(AND(O237&gt;0,O237&lt;36),1,IF(AND(O237&gt;=36,O237&lt;51),2,IF(AND(O237&gt;=51,O237&lt;71),3,IF(AND(O237&gt;=71,O237&lt;=100),4,))))</f>
        <v/>
      </c>
      <c r="U237" s="99">
        <f>IF(AND(P237&gt;0,P237&lt;41),1,IF(AND(P237&gt;=41,P237&lt;56),2,IF(AND(P237&gt;=56,P237&lt;71),3,IF(AND(P237&gt;=71,P237&lt;=100),4,))))</f>
        <v/>
      </c>
      <c r="V237" s="99">
        <f>IF(AND(Q237&gt;0,Q237&lt;41),1,IF(AND(Q237&gt;=41,Q237&lt;56),2,IF(AND(Q237&gt;=56,Q237&lt;71),3,IF(AND(Q237&gt;=71,Q237&lt;=100),4,))))</f>
        <v/>
      </c>
      <c r="W237" s="99">
        <f>IF(AND(R237&gt;0,R237&lt;36),1,IF(AND(R237&gt;=36,R237&lt;51),2,IF(AND(R237&gt;=51,R237&lt;66),3,IF(AND(R237&gt;=66,R237&lt;=100),4,))))</f>
        <v/>
      </c>
      <c r="X237" s="100">
        <f>IF(AND(S237&gt;0,S237&lt;37),1,IF(AND(S237&gt;=37,S237&lt;58),2,IF(AND(S237&gt;=58,S237&lt;71),3,IF(AND(S237&gt;=71,S237&lt;=100),4,))))</f>
        <v/>
      </c>
      <c r="Y237" s="101">
        <f>IF(SUM(AC237:AG237)=0, "", ROUND(((AC237*3+AD237*3+AE237*3+AF237*3+AG237*1)/13)*5,0))</f>
        <v/>
      </c>
      <c r="Z237" s="99">
        <f>IF(OR($C237="",Y237=""),"",COUNTIFS($C$4:$C$1500,$C237,Y$4:Y$1500,"&gt;"&amp;Y237)+1)</f>
        <v/>
      </c>
      <c r="AA237" s="99">
        <f>IF(OR($C237="",Y237=""),"",IF(AND($C237&gt;=1001,$C237&lt;=1005),COUNTIFS($C$4:$C$1500,"&gt;=1001",$C$4:$C$1500,"&lt;=1005",Y$4:Y$1500,"&gt;"&amp;Y237)+1,IF(AND($C237&gt;=1101,$C237&lt;=1105),COUNTIFS($C$4:$C$1500,"&gt;=1101",$C$4:$C$1500,"&lt;=1105",Y$4:Y$1500,"&gt;"&amp;Y237)+1,IF(AND($C237&gt;=901,$C237&lt;=905),COUNTIFS($C$4:$C$1500,"&gt;=901",$C$4:$C$1500,"&lt;=905",Y$4:Y$1500,"&gt;"&amp;Y237)+1,IF(AND($C237&gt;=801,$C237&lt;=805),COUNTIFS($C$4:$C$1500,"&gt;=801",$C$4:$C$1500,"&lt;=805",Y$4:Y$1500,"&gt;"&amp;Y237)+1,IF(AND($C237&gt;=701,$C237&lt;=705),COUNTIFS($C$4:$C$1500,"&gt;=701",$C$4:$C$1500,"&lt;=705",Y$4:Y$1500,"&gt;"&amp;Y237)+1,IF(AND($C237&gt;=601,$C237&lt;=606),COUNTIFS($C$4:$C$1500,"&gt;=601",$C$4:$C$1500,"&lt;=606",Y$4:Y$1500,"&gt;"&amp;Y237)+1,"")))))))</f>
        <v/>
      </c>
      <c r="AB237" s="99">
        <f>IF(OR($C237="",Y237=""),"",IF(OR(AND($C237&gt;=1001,$C237&lt;=1005),AND($C237&gt;=1101,$C237&lt;=1105)),COUNTIFS($C$4:$C$1500,"&gt;=1001",$C$4:$C$1500,"&lt;=1005",Y$4:Y$1500,"&gt;"&amp;Y237)+COUNTIFS($C$4:$C$1500,"&gt;=1101",$C$4:$C$1500,"&lt;=1105",Y$4:Y$1500,"&gt;"&amp;Y237)+1,""))</f>
        <v/>
      </c>
      <c r="AC237" s="94" t="n"/>
      <c r="AD237" s="94" t="n"/>
      <c r="AE237" s="94" t="n"/>
      <c r="AF237" s="94" t="n"/>
      <c r="AG237" s="94" t="n"/>
      <c r="AH237" s="99">
        <f>IF(AND(AC237&gt;0,AC237&lt;36),1,IF(AND(AC237&gt;=36,AC237&lt;51),2,IF(AND(AC237&gt;=51,AC237&lt;71),3,IF(AND(AC237&gt;=71,AC237&lt;=100),4,))))</f>
        <v/>
      </c>
      <c r="AI237" s="99">
        <f>IF(AND(AD237&gt;0,AD237&lt;41),1,IF(AND(AD237&gt;=41,AD237&lt;56),2,IF(AND(AD237&gt;=56,AD237&lt;71),3,IF(AND(AD237&gt;=71,AD237&lt;=100),4,))))</f>
        <v/>
      </c>
      <c r="AJ237" s="99">
        <f>IF(AND(AE237&gt;0,AE237&lt;41),1,IF(AND(AE237&gt;=41,AE237&lt;56),2,IF(AND(AE237&gt;=56,AE237&lt;71),3,IF(AND(AE237&gt;=71,AE237&lt;=100),4,))))</f>
        <v/>
      </c>
      <c r="AK237" s="99">
        <f>IF(AND(AF237&gt;0,AF237&lt;36),1,IF(AND(AF237&gt;=36,AF237&lt;51),2,IF(AND(AF237&gt;=51,AF237&lt;66),3,IF(AND(AF237&gt;=66,AF237&lt;=100),4,))))</f>
        <v/>
      </c>
      <c r="AL237" s="100">
        <f>IF(AND(AG237&gt;0,AG237&lt;37),1,IF(AND(AG237&gt;=37,AG237&lt;58),2,IF(AND(AG237&gt;=58,AG237&lt;71),3,IF(AND(AG237&gt;=71,AG237&lt;=100),4,))))</f>
        <v/>
      </c>
      <c r="AM237" s="101">
        <f>IF((Y237&lt;&gt;"")*(K237&lt;&gt;""),Y237-K237,"")</f>
        <v/>
      </c>
      <c r="AN237" s="99">
        <f>IF((Z237&lt;&gt;"")*(L237&lt;&gt;""),Z237-L237,"")</f>
        <v/>
      </c>
      <c r="AO237" s="99">
        <f>IF((AA237&lt;&gt;"")*(M237&lt;&gt;""),AA237-M237,"")</f>
        <v/>
      </c>
      <c r="AP237" s="99">
        <f>IF((AB237&lt;&gt;"")*(N237&lt;&gt;""),AB237-N237,"")</f>
        <v/>
      </c>
      <c r="AQ237" s="94">
        <f>IF((AC237&lt;&gt;"")*(O237&lt;&gt;""),AC237-O237,"")</f>
        <v/>
      </c>
      <c r="AR237" s="94">
        <f>IF((AD237&lt;&gt;"")*(P237&lt;&gt;""),AD237-P237,"")</f>
        <v/>
      </c>
      <c r="AS237" s="94">
        <f>IF((AE237&lt;&gt;"")*(Q237&lt;&gt;""),AE237-Q237,"")</f>
        <v/>
      </c>
      <c r="AT237" s="94">
        <f>IF((AF237&lt;&gt;"")*(R237&lt;&gt;""),AF237-R237,"")</f>
        <v/>
      </c>
      <c r="AU237" s="94">
        <f>IF((AG237&lt;&gt;"")*(S237&lt;&gt;""),AG237-S237,"")</f>
        <v/>
      </c>
      <c r="AV237" s="99">
        <f>IF((AH237&lt;&gt;"")*(T237&lt;&gt;""),AH237-T237,"")</f>
        <v/>
      </c>
      <c r="AW237" s="99">
        <f>IF((AI237&lt;&gt;"")*(U237&lt;&gt;""),AI237-U237,"")</f>
        <v/>
      </c>
      <c r="AX237" s="99">
        <f>IF((AJ237&lt;&gt;"")*(V237&lt;&gt;""),AJ237-V237,"")</f>
        <v/>
      </c>
      <c r="AY237" s="99">
        <f>IF((AK237&lt;&gt;"")*(W237&lt;&gt;""),AK237-W237,"")</f>
        <v/>
      </c>
      <c r="AZ237" s="102">
        <f>IF((AL237&lt;&gt;"")*(X237&lt;&gt;""),AL237-X237,"")</f>
        <v/>
      </c>
      <c r="BA237" s="50">
        <f>IFERROR(__xludf.dummyfunction("AI(""Actúa como un tutor académico y dirígete personalmente al estudiante "" &amp; I237 &amp; "" "" &amp; J237 &amp; "" "" &amp; G237 &amp; "" "" &amp; H237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AM237 &amp; ""'. Diferencias por área: Matemáticas ("" &amp; AQ237 &amp; ""), Ciencias Natura"&amp;"les ("" &amp; AR237 &amp; ""), Sociales ("" &amp; AS237 &amp; ""), Lectura Crítica ("" &amp; AT237 &amp; "") e Inglés ("" &amp; AU237 &amp; ""). Variación en posición: grupo ("" &amp; AN237 &amp; ""), grado ("" &amp; AO237 &amp; "") y media ("" &amp; AP237 &amp; ""). Puntajes Primer Simulacro: Global "" &amp; K237 &amp; "", Mat "" &amp; "&amp;"O4 &amp; "", Cien "" &amp; P237 &amp; "", Soc "" &amp; Q237 &amp; "", Lec "" &amp; R237 &amp; "", Ing "" &amp; S237 &amp; "". Puntajes Segundo Simulacro: Global "" &amp; Y237 &amp; "", Mat "" &amp; AC237 &amp; "", Cien "" &amp; AD237 &amp; "", Soc "" &amp; AE237 &amp; "", Lec "" &amp; AF237 &amp; "", Ing "" &amp; AG237 &amp; "". Escribe un mensaje motivador"&amp;" y breve (máximo 4 líneas)."")
"),"=AI(""Actúa como un tutor académico y dirígete personalmente al estudiante "" &amp; I237 &amp; "" "" &amp; J237 &amp; "" "" &amp; G237 &amp; "" "" &amp; H237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AM237 &amp; ""'. Diferencias por área: Matemáticas ("" &amp; AQ237 &amp; ""), Ciencias Natur"&amp;"ales ("" &amp; AR237 &amp; ""), Sociales ("" &amp; AS237 &amp; ""), Lectura Crítica ("" &amp; AT237 &amp; "") e Inglés ("" &amp; AU237 &amp; ""). Variación en posición: grupo ("" &amp; AN237 &amp; ""), grado ("" &amp; AO237 &amp; "") y media ("" &amp; AP237 &amp; ""). Puntajes Primer Simulacro: Global "" &amp; K237 &amp; "", Mat "" &amp;"&amp;" O237 &amp; "", Cien "" &amp; P237 &amp; "", Soc "" &amp; Q237 &amp; "", Lec "" &amp; R237 &amp; "", Ing "" &amp; S237 &amp; "". Puntajes Segundo Simulacro: Global "" &amp; Y237 &amp; "", Mat "" &amp; AC237 &amp; "", Cien "" &amp; AD237 &amp; "", Soc "" &amp; AE237 &amp; "", Lec "" &amp; AF237 &amp; "", Ing "" &amp; AG237 &amp; "". Escribe un mensaje motivado"&amp;"r y breve (máximo 4 líneas)."")
")</f>
        <v/>
      </c>
    </row>
    <row r="238" ht="15.75" customHeight="1" s="42">
      <c r="A238" s="93" t="n"/>
      <c r="B238" s="94" t="inlineStr">
        <is>
          <t>Bachillerato</t>
        </is>
      </c>
      <c r="C238" s="94" t="n">
        <v>702</v>
      </c>
      <c r="D238" s="94" t="n"/>
      <c r="E238" s="95" t="n"/>
      <c r="F238" s="96">
        <f>TRIM(G238&amp;" "&amp;H238&amp;" "&amp;I238&amp;" "&amp;J238)</f>
        <v/>
      </c>
      <c r="G238" s="94" t="inlineStr">
        <is>
          <t>Hernández</t>
        </is>
      </c>
      <c r="H238" s="94" t="inlineStr">
        <is>
          <t>Padierna</t>
        </is>
      </c>
      <c r="I238" s="94" t="inlineStr">
        <is>
          <t>Juan</t>
        </is>
      </c>
      <c r="J238" s="97" t="inlineStr">
        <is>
          <t>David</t>
        </is>
      </c>
      <c r="K238" s="98">
        <f>IF(SUM(O238:S238)=0, "", ROUND(((O238*3+P238*3+Q238*3+R238*3+S238*1)/13)*5,0))</f>
        <v/>
      </c>
      <c r="L238" s="99">
        <f>IF(OR($C238="",K238=""),"",COUNTIFS($C$4:$C$1500,$C238,K$4:K$1500,"&gt;"&amp;K238)+1)</f>
        <v/>
      </c>
      <c r="M238" s="99">
        <f>IF(OR($C238="",K238=""),"",IF(AND($C238&gt;=1001,$C238&lt;=1005),COUNTIFS($C$4:$C$1500,"&gt;=1001",$C$4:$C$1500,"&lt;=1005",K$4:K$1500,"&gt;"&amp;K238)+1,IF(AND($C238&gt;=1101,$C238&lt;=1105),COUNTIFS($C$4:$C$1500,"&gt;=1101",$C$4:$C$1500,"&lt;=1105",K$4:K$1500,"&gt;"&amp;K238)+1,IF(AND($C238&gt;=901,$C238&lt;=905),COUNTIFS($C$4:$C$1500,"&gt;=901",$C$4:$C$1500,"&lt;=905",K$4:K$1500,"&gt;"&amp;K238)+1,IF(AND($C238&gt;=801,$C238&lt;=805),COUNTIFS($C$4:$C$1500,"&gt;=801",$C$4:$C$1500,"&lt;=805",K$4:K$1500,"&gt;"&amp;K238)+1,IF(AND($C238&gt;=701,$C238&lt;=705),COUNTIFS($C$4:$C$1500,"&gt;=701",$C$4:$C$1500,"&lt;=705",K$4:K$1500,"&gt;"&amp;K238)+1,IF(AND($C238&gt;=601,$C238&lt;=606),COUNTIFS($C$4:$C$1500,"&gt;=601",$C$4:$C$1500,"&lt;=606",K$4:K$1500,"&gt;"&amp;K238)+1,"")))))))</f>
        <v/>
      </c>
      <c r="N238" s="99">
        <f>IF(OR($C238="",K238=""),"",IF(OR(AND($C238&gt;=1001,$C238&lt;=1005),AND($C238&gt;=1101,$C238&lt;=1105)),COUNTIFS($C$4:$C$1500,"&gt;=1001",$C$4:$C$1500,"&lt;=1005",K$4:K$1500,"&gt;"&amp;K238)+COUNTIFS($C$4:$C$1500,"&gt;=1101",$C$4:$C$1500,"&lt;=1105",K$4:K$1500,"&gt;"&amp;K238)+1,""))</f>
        <v/>
      </c>
      <c r="O238" s="94" t="n">
        <v>32.5</v>
      </c>
      <c r="P238" s="94" t="n">
        <v>42.13</v>
      </c>
      <c r="Q238" s="94" t="n">
        <v>10.59</v>
      </c>
      <c r="R238" s="94" t="n">
        <v>50</v>
      </c>
      <c r="S238" s="94" t="n">
        <v>15</v>
      </c>
      <c r="T238" s="99">
        <f>IF(AND(O238&gt;0,O238&lt;36),1,IF(AND(O238&gt;=36,O238&lt;51),2,IF(AND(O238&gt;=51,O238&lt;71),3,IF(AND(O238&gt;=71,O238&lt;=100),4,))))</f>
        <v/>
      </c>
      <c r="U238" s="99">
        <f>IF(AND(P238&gt;0,P238&lt;41),1,IF(AND(P238&gt;=41,P238&lt;56),2,IF(AND(P238&gt;=56,P238&lt;71),3,IF(AND(P238&gt;=71,P238&lt;=100),4,))))</f>
        <v/>
      </c>
      <c r="V238" s="99">
        <f>IF(AND(Q238&gt;0,Q238&lt;41),1,IF(AND(Q238&gt;=41,Q238&lt;56),2,IF(AND(Q238&gt;=56,Q238&lt;71),3,IF(AND(Q238&gt;=71,Q238&lt;=100),4,))))</f>
        <v/>
      </c>
      <c r="W238" s="99">
        <f>IF(AND(R238&gt;0,R238&lt;36),1,IF(AND(R238&gt;=36,R238&lt;51),2,IF(AND(R238&gt;=51,R238&lt;66),3,IF(AND(R238&gt;=66,R238&lt;=100),4,))))</f>
        <v/>
      </c>
      <c r="X238" s="100">
        <f>IF(AND(S238&gt;0,S238&lt;37),1,IF(AND(S238&gt;=37,S238&lt;58),2,IF(AND(S238&gt;=58,S238&lt;71),3,IF(AND(S238&gt;=71,S238&lt;=100),4,))))</f>
        <v/>
      </c>
      <c r="Y238" s="101">
        <f>IF(SUM(AC238:AG238)=0, "", ROUND(((AC238*3+AD238*3+AE238*3+AF238*3+AG238*1)/13)*5,0))</f>
        <v/>
      </c>
      <c r="Z238" s="99">
        <f>IF(OR($C238="",Y238=""),"",COUNTIFS($C$4:$C$1500,$C238,Y$4:Y$1500,"&gt;"&amp;Y238)+1)</f>
        <v/>
      </c>
      <c r="AA238" s="99">
        <f>IF(OR($C238="",Y238=""),"",IF(AND($C238&gt;=1001,$C238&lt;=1005),COUNTIFS($C$4:$C$1500,"&gt;=1001",$C$4:$C$1500,"&lt;=1005",Y$4:Y$1500,"&gt;"&amp;Y238)+1,IF(AND($C238&gt;=1101,$C238&lt;=1105),COUNTIFS($C$4:$C$1500,"&gt;=1101",$C$4:$C$1500,"&lt;=1105",Y$4:Y$1500,"&gt;"&amp;Y238)+1,IF(AND($C238&gt;=901,$C238&lt;=905),COUNTIFS($C$4:$C$1500,"&gt;=901",$C$4:$C$1500,"&lt;=905",Y$4:Y$1500,"&gt;"&amp;Y238)+1,IF(AND($C238&gt;=801,$C238&lt;=805),COUNTIFS($C$4:$C$1500,"&gt;=801",$C$4:$C$1500,"&lt;=805",Y$4:Y$1500,"&gt;"&amp;Y238)+1,IF(AND($C238&gt;=701,$C238&lt;=705),COUNTIFS($C$4:$C$1500,"&gt;=701",$C$4:$C$1500,"&lt;=705",Y$4:Y$1500,"&gt;"&amp;Y238)+1,IF(AND($C238&gt;=601,$C238&lt;=606),COUNTIFS($C$4:$C$1500,"&gt;=601",$C$4:$C$1500,"&lt;=606",Y$4:Y$1500,"&gt;"&amp;Y238)+1,"")))))))</f>
        <v/>
      </c>
      <c r="AB238" s="99">
        <f>IF(OR($C238="",Y238=""),"",IF(OR(AND($C238&gt;=1001,$C238&lt;=1005),AND($C238&gt;=1101,$C238&lt;=1105)),COUNTIFS($C$4:$C$1500,"&gt;=1001",$C$4:$C$1500,"&lt;=1005",Y$4:Y$1500,"&gt;"&amp;Y238)+COUNTIFS($C$4:$C$1500,"&gt;=1101",$C$4:$C$1500,"&lt;=1105",Y$4:Y$1500,"&gt;"&amp;Y238)+1,""))</f>
        <v/>
      </c>
      <c r="AC238" s="94" t="n">
        <v>65.63</v>
      </c>
      <c r="AD238" s="94" t="n">
        <v>50.6</v>
      </c>
      <c r="AE238" s="94" t="n">
        <v>52.5</v>
      </c>
      <c r="AF238" s="94" t="n">
        <v>45.83</v>
      </c>
      <c r="AG238" s="94" t="n">
        <v>59.58</v>
      </c>
      <c r="AH238" s="99">
        <f>IF(AND(AC238&gt;0,AC238&lt;36),1,IF(AND(AC238&gt;=36,AC238&lt;51),2,IF(AND(AC238&gt;=51,AC238&lt;71),3,IF(AND(AC238&gt;=71,AC238&lt;=100),4,))))</f>
        <v/>
      </c>
      <c r="AI238" s="99">
        <f>IF(AND(AD238&gt;0,AD238&lt;41),1,IF(AND(AD238&gt;=41,AD238&lt;56),2,IF(AND(AD238&gt;=56,AD238&lt;71),3,IF(AND(AD238&gt;=71,AD238&lt;=100),4,))))</f>
        <v/>
      </c>
      <c r="AJ238" s="99">
        <f>IF(AND(AE238&gt;0,AE238&lt;41),1,IF(AND(AE238&gt;=41,AE238&lt;56),2,IF(AND(AE238&gt;=56,AE238&lt;71),3,IF(AND(AE238&gt;=71,AE238&lt;=100),4,))))</f>
        <v/>
      </c>
      <c r="AK238" s="99">
        <f>IF(AND(AF238&gt;0,AF238&lt;36),1,IF(AND(AF238&gt;=36,AF238&lt;51),2,IF(AND(AF238&gt;=51,AF238&lt;66),3,IF(AND(AF238&gt;=66,AF238&lt;=100),4,))))</f>
        <v/>
      </c>
      <c r="AL238" s="100">
        <f>IF(AND(AG238&gt;0,AG238&lt;37),1,IF(AND(AG238&gt;=37,AG238&lt;58),2,IF(AND(AG238&gt;=58,AG238&lt;71),3,IF(AND(AG238&gt;=71,AG238&lt;=100),4,))))</f>
        <v/>
      </c>
      <c r="AM238" s="101">
        <f>IF((Y238&lt;&gt;"")*(K238&lt;&gt;""),Y238-K238,"")</f>
        <v/>
      </c>
      <c r="AN238" s="99">
        <f>IF((Z238&lt;&gt;"")*(L238&lt;&gt;""),Z238-L238,"")</f>
        <v/>
      </c>
      <c r="AO238" s="99">
        <f>IF((AA238&lt;&gt;"")*(M238&lt;&gt;""),AA238-M238,"")</f>
        <v/>
      </c>
      <c r="AP238" s="99">
        <f>IF((AB238&lt;&gt;"")*(N238&lt;&gt;""),AB238-N238,"")</f>
        <v/>
      </c>
      <c r="AQ238" s="94">
        <f>IF((AC238&lt;&gt;"")*(O238&lt;&gt;""),AC238-O238,"")</f>
        <v/>
      </c>
      <c r="AR238" s="94">
        <f>IF((AD238&lt;&gt;"")*(P238&lt;&gt;""),AD238-P238,"")</f>
        <v/>
      </c>
      <c r="AS238" s="94">
        <f>IF((AE238&lt;&gt;"")*(Q238&lt;&gt;""),AE238-Q238,"")</f>
        <v/>
      </c>
      <c r="AT238" s="94">
        <f>IF((AF238&lt;&gt;"")*(R238&lt;&gt;""),AF238-R238,"")</f>
        <v/>
      </c>
      <c r="AU238" s="94">
        <f>IF((AG238&lt;&gt;"")*(S238&lt;&gt;""),AG238-S238,"")</f>
        <v/>
      </c>
      <c r="AV238" s="99">
        <f>IF((AH238&lt;&gt;"")*(T238&lt;&gt;""),AH238-T238,"")</f>
        <v/>
      </c>
      <c r="AW238" s="99">
        <f>IF((AI238&lt;&gt;"")*(U238&lt;&gt;""),AI238-U238,"")</f>
        <v/>
      </c>
      <c r="AX238" s="99">
        <f>IF((AJ238&lt;&gt;"")*(V238&lt;&gt;""),AJ238-V238,"")</f>
        <v/>
      </c>
      <c r="AY238" s="99">
        <f>IF((AK238&lt;&gt;"")*(W238&lt;&gt;""),AK238-W238,"")</f>
        <v/>
      </c>
      <c r="AZ238" s="102">
        <f>IF((AL238&lt;&gt;"")*(X238&lt;&gt;""),AL238-X238,"")</f>
        <v/>
      </c>
      <c r="BA238" s="50">
        <f>IFERROR(__xludf.dummyfunction("AI(""Actúa como un tutor académico y dirígete personalmente al estudiante "" &amp; I238 &amp; "" "" &amp; J238 &amp; "" "" &amp; G238 &amp; "" "" &amp; H238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AM238 &amp; ""'. Diferencias por área: Matemáticas ("" &amp; AQ238 &amp; ""), Ciencias Natura"&amp;"les ("" &amp; AR238 &amp; ""), Sociales ("" &amp; AS238 &amp; ""), Lectura Crítica ("" &amp; AT238 &amp; "") e Inglés ("" &amp; AU238 &amp; ""). Variación en posición: grupo ("" &amp; AN238 &amp; ""), grado ("" &amp; AO238 &amp; "") y media ("" &amp; AP238 &amp; ""). Puntajes Primer Simulacro: Global "" &amp; K238 &amp; "", Mat "" &amp; "&amp;"O4 &amp; "", Cien "" &amp; P238 &amp; "", Soc "" &amp; Q238 &amp; "", Lec "" &amp; R238 &amp; "", Ing "" &amp; S238 &amp; "". Puntajes Segundo Simulacro: Global "" &amp; Y238 &amp; "", Mat "" &amp; AC238 &amp; "", Cien "" &amp; AD238 &amp; "", Soc "" &amp; AE238 &amp; "", Lec "" &amp; AF238 &amp; "", Ing "" &amp; AG238 &amp; "". Escribe un mensaje motivador"&amp;" y breve (máximo 4 líneas)."")
"),"=AI(""Actúa como un tutor académico y dirígete personalmente al estudiante "" &amp; I238 &amp; "" "" &amp; J238 &amp; "" "" &amp; G238 &amp; "" "" &amp; H238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AM238 &amp; ""'. Diferencias por área: Matemáticas ("" &amp; AQ238 &amp; ""), Ciencias Natur"&amp;"ales ("" &amp; AR238 &amp; ""), Sociales ("" &amp; AS238 &amp; ""), Lectura Crítica ("" &amp; AT238 &amp; "") e Inglés ("" &amp; AU238 &amp; ""). Variación en posición: grupo ("" &amp; AN238 &amp; ""), grado ("" &amp; AO238 &amp; "") y media ("" &amp; AP238 &amp; ""). Puntajes Primer Simulacro: Global "" &amp; K238 &amp; "", Mat "" &amp;"&amp;" O238 &amp; "", Cien "" &amp; P238 &amp; "", Soc "" &amp; Q238 &amp; "", Lec "" &amp; R238 &amp; "", Ing "" &amp; S238 &amp; "". Puntajes Segundo Simulacro: Global "" &amp; Y238 &amp; "", Mat "" &amp; AC238 &amp; "", Cien "" &amp; AD238 &amp; "", Soc "" &amp; AE238 &amp; "", Lec "" &amp; AF238 &amp; "", Ing "" &amp; AG238 &amp; "". Escribe un mensaje motivado"&amp;"r y breve (máximo 4 líneas)."")
")</f>
        <v/>
      </c>
    </row>
    <row r="239" ht="15.75" customHeight="1" s="42">
      <c r="A239" s="93" t="n"/>
      <c r="B239" s="94" t="inlineStr">
        <is>
          <t>Bachillerato</t>
        </is>
      </c>
      <c r="C239" s="94" t="n">
        <v>702</v>
      </c>
      <c r="D239" s="94" t="n"/>
      <c r="E239" s="95" t="n"/>
      <c r="F239" s="96">
        <f>TRIM(G239&amp;" "&amp;H239&amp;" "&amp;I239&amp;" "&amp;J239)</f>
        <v/>
      </c>
      <c r="G239" s="94" t="inlineStr">
        <is>
          <t>Hernández</t>
        </is>
      </c>
      <c r="H239" s="94" t="inlineStr">
        <is>
          <t>Padierna</t>
        </is>
      </c>
      <c r="I239" s="94" t="inlineStr">
        <is>
          <t>Maria</t>
        </is>
      </c>
      <c r="J239" s="97" t="inlineStr">
        <is>
          <t>Camila</t>
        </is>
      </c>
      <c r="K239" s="98">
        <f>IF(SUM(O239:S239)=0, "", ROUND(((O239*3+P239*3+Q239*3+R239*3+S239*1)/13)*5,0))</f>
        <v/>
      </c>
      <c r="L239" s="99">
        <f>IF(OR($C239="",K239=""),"",COUNTIFS($C$4:$C$1500,$C239,K$4:K$1500,"&gt;"&amp;K239)+1)</f>
        <v/>
      </c>
      <c r="M239" s="99">
        <f>IF(OR($C239="",K239=""),"",IF(AND($C239&gt;=1001,$C239&lt;=1005),COUNTIFS($C$4:$C$1500,"&gt;=1001",$C$4:$C$1500,"&lt;=1005",K$4:K$1500,"&gt;"&amp;K239)+1,IF(AND($C239&gt;=1101,$C239&lt;=1105),COUNTIFS($C$4:$C$1500,"&gt;=1101",$C$4:$C$1500,"&lt;=1105",K$4:K$1500,"&gt;"&amp;K239)+1,IF(AND($C239&gt;=901,$C239&lt;=905),COUNTIFS($C$4:$C$1500,"&gt;=901",$C$4:$C$1500,"&lt;=905",K$4:K$1500,"&gt;"&amp;K239)+1,IF(AND($C239&gt;=801,$C239&lt;=805),COUNTIFS($C$4:$C$1500,"&gt;=801",$C$4:$C$1500,"&lt;=805",K$4:K$1500,"&gt;"&amp;K239)+1,IF(AND($C239&gt;=701,$C239&lt;=705),COUNTIFS($C$4:$C$1500,"&gt;=701",$C$4:$C$1500,"&lt;=705",K$4:K$1500,"&gt;"&amp;K239)+1,IF(AND($C239&gt;=601,$C239&lt;=606),COUNTIFS($C$4:$C$1500,"&gt;=601",$C$4:$C$1500,"&lt;=606",K$4:K$1500,"&gt;"&amp;K239)+1,"")))))))</f>
        <v/>
      </c>
      <c r="N239" s="99">
        <f>IF(OR($C239="",K239=""),"",IF(OR(AND($C239&gt;=1001,$C239&lt;=1005),AND($C239&gt;=1101,$C239&lt;=1105)),COUNTIFS($C$4:$C$1500,"&gt;=1001",$C$4:$C$1500,"&lt;=1005",K$4:K$1500,"&gt;"&amp;K239)+COUNTIFS($C$4:$C$1500,"&gt;=1101",$C$4:$C$1500,"&lt;=1105",K$4:K$1500,"&gt;"&amp;K239)+1,""))</f>
        <v/>
      </c>
      <c r="O239" s="94" t="n">
        <v>40.5</v>
      </c>
      <c r="P239" s="94" t="n">
        <v>54.29</v>
      </c>
      <c r="Q239" s="94" t="n">
        <v>56.41</v>
      </c>
      <c r="R239" s="94" t="n">
        <v>50</v>
      </c>
      <c r="S239" s="94" t="n">
        <v>30</v>
      </c>
      <c r="T239" s="99">
        <f>IF(AND(O239&gt;0,O239&lt;36),1,IF(AND(O239&gt;=36,O239&lt;51),2,IF(AND(O239&gt;=51,O239&lt;71),3,IF(AND(O239&gt;=71,O239&lt;=100),4,))))</f>
        <v/>
      </c>
      <c r="U239" s="99">
        <f>IF(AND(P239&gt;0,P239&lt;41),1,IF(AND(P239&gt;=41,P239&lt;56),2,IF(AND(P239&gt;=56,P239&lt;71),3,IF(AND(P239&gt;=71,P239&lt;=100),4,))))</f>
        <v/>
      </c>
      <c r="V239" s="99">
        <f>IF(AND(Q239&gt;0,Q239&lt;41),1,IF(AND(Q239&gt;=41,Q239&lt;56),2,IF(AND(Q239&gt;=56,Q239&lt;71),3,IF(AND(Q239&gt;=71,Q239&lt;=100),4,))))</f>
        <v/>
      </c>
      <c r="W239" s="99">
        <f>IF(AND(R239&gt;0,R239&lt;36),1,IF(AND(R239&gt;=36,R239&lt;51),2,IF(AND(R239&gt;=51,R239&lt;66),3,IF(AND(R239&gt;=66,R239&lt;=100),4,))))</f>
        <v/>
      </c>
      <c r="X239" s="100">
        <f>IF(AND(S239&gt;0,S239&lt;37),1,IF(AND(S239&gt;=37,S239&lt;58),2,IF(AND(S239&gt;=58,S239&lt;71),3,IF(AND(S239&gt;=71,S239&lt;=100),4,))))</f>
        <v/>
      </c>
      <c r="Y239" s="101">
        <f>IF(SUM(AC239:AG239)=0, "", ROUND(((AC239*3+AD239*3+AE239*3+AF239*3+AG239*1)/13)*5,0))</f>
        <v/>
      </c>
      <c r="Z239" s="99">
        <f>IF(OR($C239="",Y239=""),"",COUNTIFS($C$4:$C$1500,$C239,Y$4:Y$1500,"&gt;"&amp;Y239)+1)</f>
        <v/>
      </c>
      <c r="AA239" s="99">
        <f>IF(OR($C239="",Y239=""),"",IF(AND($C239&gt;=1001,$C239&lt;=1005),COUNTIFS($C$4:$C$1500,"&gt;=1001",$C$4:$C$1500,"&lt;=1005",Y$4:Y$1500,"&gt;"&amp;Y239)+1,IF(AND($C239&gt;=1101,$C239&lt;=1105),COUNTIFS($C$4:$C$1500,"&gt;=1101",$C$4:$C$1500,"&lt;=1105",Y$4:Y$1500,"&gt;"&amp;Y239)+1,IF(AND($C239&gt;=901,$C239&lt;=905),COUNTIFS($C$4:$C$1500,"&gt;=901",$C$4:$C$1500,"&lt;=905",Y$4:Y$1500,"&gt;"&amp;Y239)+1,IF(AND($C239&gt;=801,$C239&lt;=805),COUNTIFS($C$4:$C$1500,"&gt;=801",$C$4:$C$1500,"&lt;=805",Y$4:Y$1500,"&gt;"&amp;Y239)+1,IF(AND($C239&gt;=701,$C239&lt;=705),COUNTIFS($C$4:$C$1500,"&gt;=701",$C$4:$C$1500,"&lt;=705",Y$4:Y$1500,"&gt;"&amp;Y239)+1,IF(AND($C239&gt;=601,$C239&lt;=606),COUNTIFS($C$4:$C$1500,"&gt;=601",$C$4:$C$1500,"&lt;=606",Y$4:Y$1500,"&gt;"&amp;Y239)+1,"")))))))</f>
        <v/>
      </c>
      <c r="AB239" s="99">
        <f>IF(OR($C239="",Y239=""),"",IF(OR(AND($C239&gt;=1001,$C239&lt;=1005),AND($C239&gt;=1101,$C239&lt;=1105)),COUNTIFS($C$4:$C$1500,"&gt;=1001",$C$4:$C$1500,"&lt;=1005",Y$4:Y$1500,"&gt;"&amp;Y239)+COUNTIFS($C$4:$C$1500,"&gt;=1101",$C$4:$C$1500,"&lt;=1105",Y$4:Y$1500,"&gt;"&amp;Y239)+1,""))</f>
        <v/>
      </c>
      <c r="AC239" s="94" t="n">
        <v>71.88</v>
      </c>
      <c r="AD239" s="94" t="n">
        <v>57.74</v>
      </c>
      <c r="AE239" s="94" t="n">
        <v>45</v>
      </c>
      <c r="AF239" s="94" t="n">
        <v>73.33</v>
      </c>
      <c r="AG239" s="94" t="n">
        <v>59.58</v>
      </c>
      <c r="AH239" s="99">
        <f>IF(AND(AC239&gt;0,AC239&lt;36),1,IF(AND(AC239&gt;=36,AC239&lt;51),2,IF(AND(AC239&gt;=51,AC239&lt;71),3,IF(AND(AC239&gt;=71,AC239&lt;=100),4,))))</f>
        <v/>
      </c>
      <c r="AI239" s="99">
        <f>IF(AND(AD239&gt;0,AD239&lt;41),1,IF(AND(AD239&gt;=41,AD239&lt;56),2,IF(AND(AD239&gt;=56,AD239&lt;71),3,IF(AND(AD239&gt;=71,AD239&lt;=100),4,))))</f>
        <v/>
      </c>
      <c r="AJ239" s="99">
        <f>IF(AND(AE239&gt;0,AE239&lt;41),1,IF(AND(AE239&gt;=41,AE239&lt;56),2,IF(AND(AE239&gt;=56,AE239&lt;71),3,IF(AND(AE239&gt;=71,AE239&lt;=100),4,))))</f>
        <v/>
      </c>
      <c r="AK239" s="99">
        <f>IF(AND(AF239&gt;0,AF239&lt;36),1,IF(AND(AF239&gt;=36,AF239&lt;51),2,IF(AND(AF239&gt;=51,AF239&lt;66),3,IF(AND(AF239&gt;=66,AF239&lt;=100),4,))))</f>
        <v/>
      </c>
      <c r="AL239" s="100">
        <f>IF(AND(AG239&gt;0,AG239&lt;37),1,IF(AND(AG239&gt;=37,AG239&lt;58),2,IF(AND(AG239&gt;=58,AG239&lt;71),3,IF(AND(AG239&gt;=71,AG239&lt;=100),4,))))</f>
        <v/>
      </c>
      <c r="AM239" s="101">
        <f>IF((Y239&lt;&gt;"")*(K239&lt;&gt;""),Y239-K239,"")</f>
        <v/>
      </c>
      <c r="AN239" s="99">
        <f>IF((Z239&lt;&gt;"")*(L239&lt;&gt;""),Z239-L239,"")</f>
        <v/>
      </c>
      <c r="AO239" s="99">
        <f>IF((AA239&lt;&gt;"")*(M239&lt;&gt;""),AA239-M239,"")</f>
        <v/>
      </c>
      <c r="AP239" s="99">
        <f>IF((AB239&lt;&gt;"")*(N239&lt;&gt;""),AB239-N239,"")</f>
        <v/>
      </c>
      <c r="AQ239" s="94">
        <f>IF((AC239&lt;&gt;"")*(O239&lt;&gt;""),AC239-O239,"")</f>
        <v/>
      </c>
      <c r="AR239" s="94">
        <f>IF((AD239&lt;&gt;"")*(P239&lt;&gt;""),AD239-P239,"")</f>
        <v/>
      </c>
      <c r="AS239" s="94">
        <f>IF((AE239&lt;&gt;"")*(Q239&lt;&gt;""),AE239-Q239,"")</f>
        <v/>
      </c>
      <c r="AT239" s="94">
        <f>IF((AF239&lt;&gt;"")*(R239&lt;&gt;""),AF239-R239,"")</f>
        <v/>
      </c>
      <c r="AU239" s="94">
        <f>IF((AG239&lt;&gt;"")*(S239&lt;&gt;""),AG239-S239,"")</f>
        <v/>
      </c>
      <c r="AV239" s="99">
        <f>IF((AH239&lt;&gt;"")*(T239&lt;&gt;""),AH239-T239,"")</f>
        <v/>
      </c>
      <c r="AW239" s="99">
        <f>IF((AI239&lt;&gt;"")*(U239&lt;&gt;""),AI239-U239,"")</f>
        <v/>
      </c>
      <c r="AX239" s="99">
        <f>IF((AJ239&lt;&gt;"")*(V239&lt;&gt;""),AJ239-V239,"")</f>
        <v/>
      </c>
      <c r="AY239" s="99">
        <f>IF((AK239&lt;&gt;"")*(W239&lt;&gt;""),AK239-W239,"")</f>
        <v/>
      </c>
      <c r="AZ239" s="102">
        <f>IF((AL239&lt;&gt;"")*(X239&lt;&gt;""),AL239-X239,"")</f>
        <v/>
      </c>
      <c r="BA239" s="50">
        <f>IFERROR(__xludf.dummyfunction("AI(""Actúa como un tutor académico y dirígete personalmente al estudiante "" &amp; I239 &amp; "" "" &amp; J239 &amp; "" "" &amp; G239 &amp; "" "" &amp; H239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AM239 &amp; ""'. Diferencias por área: Matemáticas ("" &amp; AQ239 &amp; ""), Ciencias Natura"&amp;"les ("" &amp; AR239 &amp; ""), Sociales ("" &amp; AS239 &amp; ""), Lectura Crítica ("" &amp; AT239 &amp; "") e Inglés ("" &amp; AU239 &amp; ""). Variación en posición: grupo ("" &amp; AN239 &amp; ""), grado ("" &amp; AO239 &amp; "") y media ("" &amp; AP239 &amp; ""). Puntajes Primer Simulacro: Global "" &amp; K239 &amp; "", Mat "" &amp; "&amp;"O4 &amp; "", Cien "" &amp; P239 &amp; "", Soc "" &amp; Q239 &amp; "", Lec "" &amp; R239 &amp; "", Ing "" &amp; S239 &amp; "". Puntajes Segundo Simulacro: Global "" &amp; Y239 &amp; "", Mat "" &amp; AC239 &amp; "", Cien "" &amp; AD239 &amp; "", Soc "" &amp; AE239 &amp; "", Lec "" &amp; AF239 &amp; "", Ing "" &amp; AG239 &amp; "". Escribe un mensaje motivador"&amp;" y breve (máximo 4 líneas)."")
"),"=AI(""Actúa como un tutor académico y dirígete personalmente al estudiante "" &amp; I239 &amp; "" "" &amp; J239 &amp; "" "" &amp; G239 &amp; "" "" &amp; H239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AM239 &amp; ""'. Diferencias por área: Matemáticas ("" &amp; AQ239 &amp; ""), Ciencias Natur"&amp;"ales ("" &amp; AR239 &amp; ""), Sociales ("" &amp; AS239 &amp; ""), Lectura Crítica ("" &amp; AT239 &amp; "") e Inglés ("" &amp; AU239 &amp; ""). Variación en posición: grupo ("" &amp; AN239 &amp; ""), grado ("" &amp; AO239 &amp; "") y media ("" &amp; AP239 &amp; ""). Puntajes Primer Simulacro: Global "" &amp; K239 &amp; "", Mat "" &amp;"&amp;" O239 &amp; "", Cien "" &amp; P239 &amp; "", Soc "" &amp; Q239 &amp; "", Lec "" &amp; R239 &amp; "", Ing "" &amp; S239 &amp; "". Puntajes Segundo Simulacro: Global "" &amp; Y239 &amp; "", Mat "" &amp; AC239 &amp; "", Cien "" &amp; AD239 &amp; "", Soc "" &amp; AE239 &amp; "", Lec "" &amp; AF239 &amp; "", Ing "" &amp; AG239 &amp; "". Escribe un mensaje motivado"&amp;"r y breve (máximo 4 líneas)."")
")</f>
        <v/>
      </c>
    </row>
    <row r="240" ht="15.75" customHeight="1" s="42">
      <c r="A240" s="93" t="n"/>
      <c r="B240" s="94" t="inlineStr">
        <is>
          <t>Bachillerato</t>
        </is>
      </c>
      <c r="C240" s="94" t="n">
        <v>702</v>
      </c>
      <c r="D240" s="94" t="n"/>
      <c r="E240" s="95" t="n"/>
      <c r="F240" s="96">
        <f>TRIM(G240&amp;" "&amp;H240&amp;" "&amp;I240&amp;" "&amp;J240)</f>
        <v/>
      </c>
      <c r="G240" s="94" t="inlineStr">
        <is>
          <t>Hernández</t>
        </is>
      </c>
      <c r="H240" s="94" t="inlineStr">
        <is>
          <t>Payares</t>
        </is>
      </c>
      <c r="I240" s="94" t="inlineStr">
        <is>
          <t>María</t>
        </is>
      </c>
      <c r="J240" s="97" t="inlineStr">
        <is>
          <t>Ángel</t>
        </is>
      </c>
      <c r="K240" s="98">
        <f>IF(SUM(O240:S240)=0, "", ROUND(((O240*3+P240*3+Q240*3+R240*3+S240*1)/13)*5,0))</f>
        <v/>
      </c>
      <c r="L240" s="99">
        <f>IF(OR($C240="",K240=""),"",COUNTIFS($C$4:$C$1500,$C240,K$4:K$1500,"&gt;"&amp;K240)+1)</f>
        <v/>
      </c>
      <c r="M240" s="99">
        <f>IF(OR($C240="",K240=""),"",IF(AND($C240&gt;=1001,$C240&lt;=1005),COUNTIFS($C$4:$C$1500,"&gt;=1001",$C$4:$C$1500,"&lt;=1005",K$4:K$1500,"&gt;"&amp;K240)+1,IF(AND($C240&gt;=1101,$C240&lt;=1105),COUNTIFS($C$4:$C$1500,"&gt;=1101",$C$4:$C$1500,"&lt;=1105",K$4:K$1500,"&gt;"&amp;K240)+1,IF(AND($C240&gt;=901,$C240&lt;=905),COUNTIFS($C$4:$C$1500,"&gt;=901",$C$4:$C$1500,"&lt;=905",K$4:K$1500,"&gt;"&amp;K240)+1,IF(AND($C240&gt;=801,$C240&lt;=805),COUNTIFS($C$4:$C$1500,"&gt;=801",$C$4:$C$1500,"&lt;=805",K$4:K$1500,"&gt;"&amp;K240)+1,IF(AND($C240&gt;=701,$C240&lt;=705),COUNTIFS($C$4:$C$1500,"&gt;=701",$C$4:$C$1500,"&lt;=705",K$4:K$1500,"&gt;"&amp;K240)+1,IF(AND($C240&gt;=601,$C240&lt;=606),COUNTIFS($C$4:$C$1500,"&gt;=601",$C$4:$C$1500,"&lt;=606",K$4:K$1500,"&gt;"&amp;K240)+1,"")))))))</f>
        <v/>
      </c>
      <c r="N240" s="99">
        <f>IF(OR($C240="",K240=""),"",IF(OR(AND($C240&gt;=1001,$C240&lt;=1005),AND($C240&gt;=1101,$C240&lt;=1105)),COUNTIFS($C$4:$C$1500,"&gt;=1001",$C$4:$C$1500,"&lt;=1005",K$4:K$1500,"&gt;"&amp;K240)+COUNTIFS($C$4:$C$1500,"&gt;=1101",$C$4:$C$1500,"&lt;=1105",K$4:K$1500,"&gt;"&amp;K240)+1,""))</f>
        <v/>
      </c>
      <c r="O240" s="94" t="n">
        <v>33.25</v>
      </c>
      <c r="P240" s="94" t="n">
        <v>41.88</v>
      </c>
      <c r="Q240" s="94" t="n">
        <v>34.08</v>
      </c>
      <c r="R240" s="94" t="n">
        <v>45.83</v>
      </c>
      <c r="S240" s="94" t="n">
        <v>30</v>
      </c>
      <c r="T240" s="99">
        <f>IF(AND(O240&gt;0,O240&lt;36),1,IF(AND(O240&gt;=36,O240&lt;51),2,IF(AND(O240&gt;=51,O240&lt;71),3,IF(AND(O240&gt;=71,O240&lt;=100),4,))))</f>
        <v/>
      </c>
      <c r="U240" s="99">
        <f>IF(AND(P240&gt;0,P240&lt;41),1,IF(AND(P240&gt;=41,P240&lt;56),2,IF(AND(P240&gt;=56,P240&lt;71),3,IF(AND(P240&gt;=71,P240&lt;=100),4,))))</f>
        <v/>
      </c>
      <c r="V240" s="99">
        <f>IF(AND(Q240&gt;0,Q240&lt;41),1,IF(AND(Q240&gt;=41,Q240&lt;56),2,IF(AND(Q240&gt;=56,Q240&lt;71),3,IF(AND(Q240&gt;=71,Q240&lt;=100),4,))))</f>
        <v/>
      </c>
      <c r="W240" s="99">
        <f>IF(AND(R240&gt;0,R240&lt;36),1,IF(AND(R240&gt;=36,R240&lt;51),2,IF(AND(R240&gt;=51,R240&lt;66),3,IF(AND(R240&gt;=66,R240&lt;=100),4,))))</f>
        <v/>
      </c>
      <c r="X240" s="100">
        <f>IF(AND(S240&gt;0,S240&lt;37),1,IF(AND(S240&gt;=37,S240&lt;58),2,IF(AND(S240&gt;=58,S240&lt;71),3,IF(AND(S240&gt;=71,S240&lt;=100),4,))))</f>
        <v/>
      </c>
      <c r="Y240" s="101">
        <f>IF(SUM(AC240:AG240)=0, "", ROUND(((AC240*3+AD240*3+AE240*3+AF240*3+AG240*1)/13)*5,0))</f>
        <v/>
      </c>
      <c r="Z240" s="99">
        <f>IF(OR($C240="",Y240=""),"",COUNTIFS($C$4:$C$1500,$C240,Y$4:Y$1500,"&gt;"&amp;Y240)+1)</f>
        <v/>
      </c>
      <c r="AA240" s="99">
        <f>IF(OR($C240="",Y240=""),"",IF(AND($C240&gt;=1001,$C240&lt;=1005),COUNTIFS($C$4:$C$1500,"&gt;=1001",$C$4:$C$1500,"&lt;=1005",Y$4:Y$1500,"&gt;"&amp;Y240)+1,IF(AND($C240&gt;=1101,$C240&lt;=1105),COUNTIFS($C$4:$C$1500,"&gt;=1101",$C$4:$C$1500,"&lt;=1105",Y$4:Y$1500,"&gt;"&amp;Y240)+1,IF(AND($C240&gt;=901,$C240&lt;=905),COUNTIFS($C$4:$C$1500,"&gt;=901",$C$4:$C$1500,"&lt;=905",Y$4:Y$1500,"&gt;"&amp;Y240)+1,IF(AND($C240&gt;=801,$C240&lt;=805),COUNTIFS($C$4:$C$1500,"&gt;=801",$C$4:$C$1500,"&lt;=805",Y$4:Y$1500,"&gt;"&amp;Y240)+1,IF(AND($C240&gt;=701,$C240&lt;=705),COUNTIFS($C$4:$C$1500,"&gt;=701",$C$4:$C$1500,"&lt;=705",Y$4:Y$1500,"&gt;"&amp;Y240)+1,IF(AND($C240&gt;=601,$C240&lt;=606),COUNTIFS($C$4:$C$1500,"&gt;=601",$C$4:$C$1500,"&lt;=606",Y$4:Y$1500,"&gt;"&amp;Y240)+1,"")))))))</f>
        <v/>
      </c>
      <c r="AB240" s="99">
        <f>IF(OR($C240="",Y240=""),"",IF(OR(AND($C240&gt;=1001,$C240&lt;=1005),AND($C240&gt;=1101,$C240&lt;=1105)),COUNTIFS($C$4:$C$1500,"&gt;=1001",$C$4:$C$1500,"&lt;=1005",Y$4:Y$1500,"&gt;"&amp;Y240)+COUNTIFS($C$4:$C$1500,"&gt;=1101",$C$4:$C$1500,"&lt;=1105",Y$4:Y$1500,"&gt;"&amp;Y240)+1,""))</f>
        <v/>
      </c>
      <c r="AC240" s="94" t="n">
        <v>43.75</v>
      </c>
      <c r="AD240" s="94" t="n">
        <v>39.88</v>
      </c>
      <c r="AE240" s="94" t="n">
        <v>45</v>
      </c>
      <c r="AF240" s="94" t="n">
        <v>55</v>
      </c>
      <c r="AG240" s="94" t="n">
        <v>36.67</v>
      </c>
      <c r="AH240" s="99">
        <f>IF(AND(AC240&gt;0,AC240&lt;36),1,IF(AND(AC240&gt;=36,AC240&lt;51),2,IF(AND(AC240&gt;=51,AC240&lt;71),3,IF(AND(AC240&gt;=71,AC240&lt;=100),4,))))</f>
        <v/>
      </c>
      <c r="AI240" s="99">
        <f>IF(AND(AD240&gt;0,AD240&lt;41),1,IF(AND(AD240&gt;=41,AD240&lt;56),2,IF(AND(AD240&gt;=56,AD240&lt;71),3,IF(AND(AD240&gt;=71,AD240&lt;=100),4,))))</f>
        <v/>
      </c>
      <c r="AJ240" s="99">
        <f>IF(AND(AE240&gt;0,AE240&lt;41),1,IF(AND(AE240&gt;=41,AE240&lt;56),2,IF(AND(AE240&gt;=56,AE240&lt;71),3,IF(AND(AE240&gt;=71,AE240&lt;=100),4,))))</f>
        <v/>
      </c>
      <c r="AK240" s="99">
        <f>IF(AND(AF240&gt;0,AF240&lt;36),1,IF(AND(AF240&gt;=36,AF240&lt;51),2,IF(AND(AF240&gt;=51,AF240&lt;66),3,IF(AND(AF240&gt;=66,AF240&lt;=100),4,))))</f>
        <v/>
      </c>
      <c r="AL240" s="100">
        <f>IF(AND(AG240&gt;0,AG240&lt;37),1,IF(AND(AG240&gt;=37,AG240&lt;58),2,IF(AND(AG240&gt;=58,AG240&lt;71),3,IF(AND(AG240&gt;=71,AG240&lt;=100),4,))))</f>
        <v/>
      </c>
      <c r="AM240" s="101">
        <f>IF((Y240&lt;&gt;"")*(K240&lt;&gt;""),Y240-K240,"")</f>
        <v/>
      </c>
      <c r="AN240" s="99">
        <f>IF((Z240&lt;&gt;"")*(L240&lt;&gt;""),Z240-L240,"")</f>
        <v/>
      </c>
      <c r="AO240" s="99">
        <f>IF((AA240&lt;&gt;"")*(M240&lt;&gt;""),AA240-M240,"")</f>
        <v/>
      </c>
      <c r="AP240" s="99">
        <f>IF((AB240&lt;&gt;"")*(N240&lt;&gt;""),AB240-N240,"")</f>
        <v/>
      </c>
      <c r="AQ240" s="94">
        <f>IF((AC240&lt;&gt;"")*(O240&lt;&gt;""),AC240-O240,"")</f>
        <v/>
      </c>
      <c r="AR240" s="94">
        <f>IF((AD240&lt;&gt;"")*(P240&lt;&gt;""),AD240-P240,"")</f>
        <v/>
      </c>
      <c r="AS240" s="94">
        <f>IF((AE240&lt;&gt;"")*(Q240&lt;&gt;""),AE240-Q240,"")</f>
        <v/>
      </c>
      <c r="AT240" s="94">
        <f>IF((AF240&lt;&gt;"")*(R240&lt;&gt;""),AF240-R240,"")</f>
        <v/>
      </c>
      <c r="AU240" s="94">
        <f>IF((AG240&lt;&gt;"")*(S240&lt;&gt;""),AG240-S240,"")</f>
        <v/>
      </c>
      <c r="AV240" s="99">
        <f>IF((AH240&lt;&gt;"")*(T240&lt;&gt;""),AH240-T240,"")</f>
        <v/>
      </c>
      <c r="AW240" s="99">
        <f>IF((AI240&lt;&gt;"")*(U240&lt;&gt;""),AI240-U240,"")</f>
        <v/>
      </c>
      <c r="AX240" s="99">
        <f>IF((AJ240&lt;&gt;"")*(V240&lt;&gt;""),AJ240-V240,"")</f>
        <v/>
      </c>
      <c r="AY240" s="99">
        <f>IF((AK240&lt;&gt;"")*(W240&lt;&gt;""),AK240-W240,"")</f>
        <v/>
      </c>
      <c r="AZ240" s="102">
        <f>IF((AL240&lt;&gt;"")*(X240&lt;&gt;""),AL240-X240,"")</f>
        <v/>
      </c>
      <c r="BA240" s="50">
        <f>IFERROR(__xludf.dummyfunction("AI(""Actúa como un tutor académico y dirígete personalmente al estudiante "" &amp; I240 &amp; "" "" &amp; J240 &amp; "" "" &amp; G240 &amp; "" "" &amp; H240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AM240 &amp; ""'. Diferencias por área: Matemáticas ("" &amp; AQ240 &amp; ""), Ciencias Natura"&amp;"les ("" &amp; AR240 &amp; ""), Sociales ("" &amp; AS240 &amp; ""), Lectura Crítica ("" &amp; AT240 &amp; "") e Inglés ("" &amp; AU240 &amp; ""). Variación en posición: grupo ("" &amp; AN240 &amp; ""), grado ("" &amp; AO240 &amp; "") y media ("" &amp; AP240 &amp; ""). Puntajes Primer Simulacro: Global "" &amp; K240 &amp; "", Mat "" &amp; "&amp;"O4 &amp; "", Cien "" &amp; P240 &amp; "", Soc "" &amp; Q240 &amp; "", Lec "" &amp; R240 &amp; "", Ing "" &amp; S240 &amp; "". Puntajes Segundo Simulacro: Global "" &amp; Y240 &amp; "", Mat "" &amp; AC240 &amp; "", Cien "" &amp; AD240 &amp; "", Soc "" &amp; AE240 &amp; "", Lec "" &amp; AF240 &amp; "", Ing "" &amp; AG240 &amp; "". Escribe un mensaje motivador"&amp;" y breve (máximo 4 líneas)."")
"),"=AI(""Actúa como un tutor académico y dirígete personalmente al estudiante "" &amp; I240 &amp; "" "" &amp; J240 &amp; "" "" &amp; G240 &amp; "" "" &amp; H240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AM240 &amp; ""'. Diferencias por área: Matemáticas ("" &amp; AQ240 &amp; ""), Ciencias Natur"&amp;"ales ("" &amp; AR240 &amp; ""), Sociales ("" &amp; AS240 &amp; ""), Lectura Crítica ("" &amp; AT240 &amp; "") e Inglés ("" &amp; AU240 &amp; ""). Variación en posición: grupo ("" &amp; AN240 &amp; ""), grado ("" &amp; AO240 &amp; "") y media ("" &amp; AP240 &amp; ""). Puntajes Primer Simulacro: Global "" &amp; K240 &amp; "", Mat "" &amp;"&amp;" O240 &amp; "", Cien "" &amp; P240 &amp; "", Soc "" &amp; Q240 &amp; "", Lec "" &amp; R240 &amp; "", Ing "" &amp; S240 &amp; "". Puntajes Segundo Simulacro: Global "" &amp; Y240 &amp; "", Mat "" &amp; AC240 &amp; "", Cien "" &amp; AD240 &amp; "", Soc "" &amp; AE240 &amp; "", Lec "" &amp; AF240 &amp; "", Ing "" &amp; AG240 &amp; "". Escribe un mensaje motivado"&amp;"r y breve (máximo 4 líneas)."")
")</f>
        <v/>
      </c>
    </row>
    <row r="241" ht="15.75" customHeight="1" s="42">
      <c r="A241" s="93" t="n"/>
      <c r="B241" s="94" t="inlineStr">
        <is>
          <t>Bachillerato</t>
        </is>
      </c>
      <c r="C241" s="94" t="n">
        <v>702</v>
      </c>
      <c r="D241" s="94" t="n"/>
      <c r="E241" s="95" t="n"/>
      <c r="F241" s="96">
        <f>TRIM(G241&amp;" "&amp;H241&amp;" "&amp;I241&amp;" "&amp;J241)</f>
        <v/>
      </c>
      <c r="G241" s="94" t="inlineStr">
        <is>
          <t>Jaramillo</t>
        </is>
      </c>
      <c r="H241" s="94" t="inlineStr">
        <is>
          <t>Vargas</t>
        </is>
      </c>
      <c r="I241" s="94" t="inlineStr">
        <is>
          <t>Maycol</t>
        </is>
      </c>
      <c r="J241" s="97" t="inlineStr">
        <is>
          <t>Andrey</t>
        </is>
      </c>
      <c r="K241" s="98">
        <f>IF(SUM(O241:S241)=0, "", ROUND(((O241*3+P241*3+Q241*3+R241*3+S241*1)/13)*5,0))</f>
        <v/>
      </c>
      <c r="L241" s="99">
        <f>IF(OR($C241="",K241=""),"",COUNTIFS($C$4:$C$1500,$C241,K$4:K$1500,"&gt;"&amp;K241)+1)</f>
        <v/>
      </c>
      <c r="M241" s="99">
        <f>IF(OR($C241="",K241=""),"",IF(AND($C241&gt;=1001,$C241&lt;=1005),COUNTIFS($C$4:$C$1500,"&gt;=1001",$C$4:$C$1500,"&lt;=1005",K$4:K$1500,"&gt;"&amp;K241)+1,IF(AND($C241&gt;=1101,$C241&lt;=1105),COUNTIFS($C$4:$C$1500,"&gt;=1101",$C$4:$C$1500,"&lt;=1105",K$4:K$1500,"&gt;"&amp;K241)+1,IF(AND($C241&gt;=901,$C241&lt;=905),COUNTIFS($C$4:$C$1500,"&gt;=901",$C$4:$C$1500,"&lt;=905",K$4:K$1500,"&gt;"&amp;K241)+1,IF(AND($C241&gt;=801,$C241&lt;=805),COUNTIFS($C$4:$C$1500,"&gt;=801",$C$4:$C$1500,"&lt;=805",K$4:K$1500,"&gt;"&amp;K241)+1,IF(AND($C241&gt;=701,$C241&lt;=705),COUNTIFS($C$4:$C$1500,"&gt;=701",$C$4:$C$1500,"&lt;=705",K$4:K$1500,"&gt;"&amp;K241)+1,IF(AND($C241&gt;=601,$C241&lt;=606),COUNTIFS($C$4:$C$1500,"&gt;=601",$C$4:$C$1500,"&lt;=606",K$4:K$1500,"&gt;"&amp;K241)+1,"")))))))</f>
        <v/>
      </c>
      <c r="N241" s="99">
        <f>IF(OR($C241="",K241=""),"",IF(OR(AND($C241&gt;=1001,$C241&lt;=1005),AND($C241&gt;=1101,$C241&lt;=1105)),COUNTIFS($C$4:$C$1500,"&gt;=1001",$C$4:$C$1500,"&lt;=1005",K$4:K$1500,"&gt;"&amp;K241)+COUNTIFS($C$4:$C$1500,"&gt;=1101",$C$4:$C$1500,"&lt;=1105",K$4:K$1500,"&gt;"&amp;K241)+1,""))</f>
        <v/>
      </c>
      <c r="O241" s="94" t="n">
        <v>19.5</v>
      </c>
      <c r="P241" s="94" t="n">
        <v>41.15</v>
      </c>
      <c r="Q241" s="94" t="n">
        <v>7.06</v>
      </c>
      <c r="R241" s="94" t="n">
        <v>29.17</v>
      </c>
      <c r="S241" s="94" t="n">
        <v>20</v>
      </c>
      <c r="T241" s="99">
        <f>IF(AND(O241&gt;0,O241&lt;36),1,IF(AND(O241&gt;=36,O241&lt;51),2,IF(AND(O241&gt;=51,O241&lt;71),3,IF(AND(O241&gt;=71,O241&lt;=100),4,))))</f>
        <v/>
      </c>
      <c r="U241" s="99">
        <f>IF(AND(P241&gt;0,P241&lt;41),1,IF(AND(P241&gt;=41,P241&lt;56),2,IF(AND(P241&gt;=56,P241&lt;71),3,IF(AND(P241&gt;=71,P241&lt;=100),4,))))</f>
        <v/>
      </c>
      <c r="V241" s="99">
        <f>IF(AND(Q241&gt;0,Q241&lt;41),1,IF(AND(Q241&gt;=41,Q241&lt;56),2,IF(AND(Q241&gt;=56,Q241&lt;71),3,IF(AND(Q241&gt;=71,Q241&lt;=100),4,))))</f>
        <v/>
      </c>
      <c r="W241" s="99">
        <f>IF(AND(R241&gt;0,R241&lt;36),1,IF(AND(R241&gt;=36,R241&lt;51),2,IF(AND(R241&gt;=51,R241&lt;66),3,IF(AND(R241&gt;=66,R241&lt;=100),4,))))</f>
        <v/>
      </c>
      <c r="X241" s="100">
        <f>IF(AND(S241&gt;0,S241&lt;37),1,IF(AND(S241&gt;=37,S241&lt;58),2,IF(AND(S241&gt;=58,S241&lt;71),3,IF(AND(S241&gt;=71,S241&lt;=100),4,))))</f>
        <v/>
      </c>
      <c r="Y241" s="101">
        <f>IF(SUM(AC241:AG241)=0, "", ROUND(((AC241*3+AD241*3+AE241*3+AF241*3+AG241*1)/13)*5,0))</f>
        <v/>
      </c>
      <c r="Z241" s="99">
        <f>IF(OR($C241="",Y241=""),"",COUNTIFS($C$4:$C$1500,$C241,Y$4:Y$1500,"&gt;"&amp;Y241)+1)</f>
        <v/>
      </c>
      <c r="AA241" s="99">
        <f>IF(OR($C241="",Y241=""),"",IF(AND($C241&gt;=1001,$C241&lt;=1005),COUNTIFS($C$4:$C$1500,"&gt;=1001",$C$4:$C$1500,"&lt;=1005",Y$4:Y$1500,"&gt;"&amp;Y241)+1,IF(AND($C241&gt;=1101,$C241&lt;=1105),COUNTIFS($C$4:$C$1500,"&gt;=1101",$C$4:$C$1500,"&lt;=1105",Y$4:Y$1500,"&gt;"&amp;Y241)+1,IF(AND($C241&gt;=901,$C241&lt;=905),COUNTIFS($C$4:$C$1500,"&gt;=901",$C$4:$C$1500,"&lt;=905",Y$4:Y$1500,"&gt;"&amp;Y241)+1,IF(AND($C241&gt;=801,$C241&lt;=805),COUNTIFS($C$4:$C$1500,"&gt;=801",$C$4:$C$1500,"&lt;=805",Y$4:Y$1500,"&gt;"&amp;Y241)+1,IF(AND($C241&gt;=701,$C241&lt;=705),COUNTIFS($C$4:$C$1500,"&gt;=701",$C$4:$C$1500,"&lt;=705",Y$4:Y$1500,"&gt;"&amp;Y241)+1,IF(AND($C241&gt;=601,$C241&lt;=606),COUNTIFS($C$4:$C$1500,"&gt;=601",$C$4:$C$1500,"&lt;=606",Y$4:Y$1500,"&gt;"&amp;Y241)+1,"")))))))</f>
        <v/>
      </c>
      <c r="AB241" s="99">
        <f>IF(OR($C241="",Y241=""),"",IF(OR(AND($C241&gt;=1001,$C241&lt;=1005),AND($C241&gt;=1101,$C241&lt;=1105)),COUNTIFS($C$4:$C$1500,"&gt;=1001",$C$4:$C$1500,"&lt;=1005",Y$4:Y$1500,"&gt;"&amp;Y241)+COUNTIFS($C$4:$C$1500,"&gt;=1101",$C$4:$C$1500,"&lt;=1105",Y$4:Y$1500,"&gt;"&amp;Y241)+1,""))</f>
        <v/>
      </c>
      <c r="AC241" s="94" t="n"/>
      <c r="AD241" s="94" t="n"/>
      <c r="AE241" s="94" t="n"/>
      <c r="AF241" s="94" t="n"/>
      <c r="AG241" s="94" t="n"/>
      <c r="AH241" s="99">
        <f>IF(AND(AC241&gt;0,AC241&lt;36),1,IF(AND(AC241&gt;=36,AC241&lt;51),2,IF(AND(AC241&gt;=51,AC241&lt;71),3,IF(AND(AC241&gt;=71,AC241&lt;=100),4,))))</f>
        <v/>
      </c>
      <c r="AI241" s="99">
        <f>IF(AND(AD241&gt;0,AD241&lt;41),1,IF(AND(AD241&gt;=41,AD241&lt;56),2,IF(AND(AD241&gt;=56,AD241&lt;71),3,IF(AND(AD241&gt;=71,AD241&lt;=100),4,))))</f>
        <v/>
      </c>
      <c r="AJ241" s="99">
        <f>IF(AND(AE241&gt;0,AE241&lt;41),1,IF(AND(AE241&gt;=41,AE241&lt;56),2,IF(AND(AE241&gt;=56,AE241&lt;71),3,IF(AND(AE241&gt;=71,AE241&lt;=100),4,))))</f>
        <v/>
      </c>
      <c r="AK241" s="99">
        <f>IF(AND(AF241&gt;0,AF241&lt;36),1,IF(AND(AF241&gt;=36,AF241&lt;51),2,IF(AND(AF241&gt;=51,AF241&lt;66),3,IF(AND(AF241&gt;=66,AF241&lt;=100),4,))))</f>
        <v/>
      </c>
      <c r="AL241" s="100">
        <f>IF(AND(AG241&gt;0,AG241&lt;37),1,IF(AND(AG241&gt;=37,AG241&lt;58),2,IF(AND(AG241&gt;=58,AG241&lt;71),3,IF(AND(AG241&gt;=71,AG241&lt;=100),4,))))</f>
        <v/>
      </c>
      <c r="AM241" s="101">
        <f>IF((Y241&lt;&gt;"")*(K241&lt;&gt;""),Y241-K241,"")</f>
        <v/>
      </c>
      <c r="AN241" s="99">
        <f>IF((Z241&lt;&gt;"")*(L241&lt;&gt;""),Z241-L241,"")</f>
        <v/>
      </c>
      <c r="AO241" s="99">
        <f>IF((AA241&lt;&gt;"")*(M241&lt;&gt;""),AA241-M241,"")</f>
        <v/>
      </c>
      <c r="AP241" s="99">
        <f>IF((AB241&lt;&gt;"")*(N241&lt;&gt;""),AB241-N241,"")</f>
        <v/>
      </c>
      <c r="AQ241" s="94">
        <f>IF((AC241&lt;&gt;"")*(O241&lt;&gt;""),AC241-O241,"")</f>
        <v/>
      </c>
      <c r="AR241" s="94">
        <f>IF((AD241&lt;&gt;"")*(P241&lt;&gt;""),AD241-P241,"")</f>
        <v/>
      </c>
      <c r="AS241" s="94">
        <f>IF((AE241&lt;&gt;"")*(Q241&lt;&gt;""),AE241-Q241,"")</f>
        <v/>
      </c>
      <c r="AT241" s="94">
        <f>IF((AF241&lt;&gt;"")*(R241&lt;&gt;""),AF241-R241,"")</f>
        <v/>
      </c>
      <c r="AU241" s="94">
        <f>IF((AG241&lt;&gt;"")*(S241&lt;&gt;""),AG241-S241,"")</f>
        <v/>
      </c>
      <c r="AV241" s="99">
        <f>IF((AH241&lt;&gt;"")*(T241&lt;&gt;""),AH241-T241,"")</f>
        <v/>
      </c>
      <c r="AW241" s="99">
        <f>IF((AI241&lt;&gt;"")*(U241&lt;&gt;""),AI241-U241,"")</f>
        <v/>
      </c>
      <c r="AX241" s="99">
        <f>IF((AJ241&lt;&gt;"")*(V241&lt;&gt;""),AJ241-V241,"")</f>
        <v/>
      </c>
      <c r="AY241" s="99">
        <f>IF((AK241&lt;&gt;"")*(W241&lt;&gt;""),AK241-W241,"")</f>
        <v/>
      </c>
      <c r="AZ241" s="102">
        <f>IF((AL241&lt;&gt;"")*(X241&lt;&gt;""),AL241-X241,"")</f>
        <v/>
      </c>
      <c r="BA241" s="50">
        <f>IFERROR(__xludf.dummyfunction("AI(""Actúa como un tutor académico y dirígete personalmente al estudiante "" &amp; I241 &amp; "" "" &amp; J241 &amp; "" "" &amp; G241 &amp; "" "" &amp; H241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AM241 &amp; ""'. Diferencias por área: Matemáticas ("" &amp; AQ241 &amp; ""), Ciencias Natura"&amp;"les ("" &amp; AR241 &amp; ""), Sociales ("" &amp; AS241 &amp; ""), Lectura Crítica ("" &amp; AT241 &amp; "") e Inglés ("" &amp; AU241 &amp; ""). Variación en posición: grupo ("" &amp; AN241 &amp; ""), grado ("" &amp; AO241 &amp; "") y media ("" &amp; AP241 &amp; ""). Puntajes Primer Simulacro: Global "" &amp; K241 &amp; "", Mat "" &amp; "&amp;"O4 &amp; "", Cien "" &amp; P241 &amp; "", Soc "" &amp; Q241 &amp; "", Lec "" &amp; R241 &amp; "", Ing "" &amp; S241 &amp; "". Puntajes Segundo Simulacro: Global "" &amp; Y241 &amp; "", Mat "" &amp; AC241 &amp; "", Cien "" &amp; AD241 &amp; "", Soc "" &amp; AE241 &amp; "", Lec "" &amp; AF241 &amp; "", Ing "" &amp; AG241 &amp; "". Escribe un mensaje motivador"&amp;" y breve (máximo 4 líneas)."")
"),"=AI(""Actúa como un tutor académico y dirígete personalmente al estudiante "" &amp; I241 &amp; "" "" &amp; J241 &amp; "" "" &amp; G241 &amp; "" "" &amp; H241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AM241 &amp; ""'. Diferencias por área: Matemáticas ("" &amp; AQ241 &amp; ""), Ciencias Natur"&amp;"ales ("" &amp; AR241 &amp; ""), Sociales ("" &amp; AS241 &amp; ""), Lectura Crítica ("" &amp; AT241 &amp; "") e Inglés ("" &amp; AU241 &amp; ""). Variación en posición: grupo ("" &amp; AN241 &amp; ""), grado ("" &amp; AO241 &amp; "") y media ("" &amp; AP241 &amp; ""). Puntajes Primer Simulacro: Global "" &amp; K241 &amp; "", Mat "" &amp;"&amp;" O241 &amp; "", Cien "" &amp; P241 &amp; "", Soc "" &amp; Q241 &amp; "", Lec "" &amp; R241 &amp; "", Ing "" &amp; S241 &amp; "". Puntajes Segundo Simulacro: Global "" &amp; Y241 &amp; "", Mat "" &amp; AC241 &amp; "", Cien "" &amp; AD241 &amp; "", Soc "" &amp; AE241 &amp; "", Lec "" &amp; AF241 &amp; "", Ing "" &amp; AG241 &amp; "". Escribe un mensaje motivado"&amp;"r y breve (máximo 4 líneas)."")
")</f>
        <v/>
      </c>
    </row>
    <row r="242" ht="15.75" customHeight="1" s="42">
      <c r="A242" s="93" t="n"/>
      <c r="B242" s="94" t="inlineStr">
        <is>
          <t>Bachillerato</t>
        </is>
      </c>
      <c r="C242" s="94" t="n">
        <v>702</v>
      </c>
      <c r="D242" s="94" t="n"/>
      <c r="E242" s="95" t="n"/>
      <c r="F242" s="96">
        <f>TRIM(G242&amp;" "&amp;H242&amp;" "&amp;I242&amp;" "&amp;J242)</f>
        <v/>
      </c>
      <c r="G242" s="117" t="inlineStr">
        <is>
          <t>Macias</t>
        </is>
      </c>
      <c r="H242" s="117" t="inlineStr">
        <is>
          <t>Benitez</t>
        </is>
      </c>
      <c r="I242" s="117" t="inlineStr">
        <is>
          <t>Nahila</t>
        </is>
      </c>
      <c r="J242" s="118" t="inlineStr">
        <is>
          <t>Anelim Sophia</t>
        </is>
      </c>
      <c r="K242" s="98">
        <f>IF(SUM(O242:S242)=0, "", ROUND(((O242*3+P242*3+Q242*3+R242*3+S242*1)/13)*5,0))</f>
        <v/>
      </c>
      <c r="L242" s="99">
        <f>IF(OR($C242="",K242=""),"",COUNTIFS($C$4:$C$1500,$C242,K$4:K$1500,"&gt;"&amp;K242)+1)</f>
        <v/>
      </c>
      <c r="M242" s="99">
        <f>IF(OR($C242="",K242=""),"",IF(AND($C242&gt;=1001,$C242&lt;=1005),COUNTIFS($C$4:$C$1500,"&gt;=1001",$C$4:$C$1500,"&lt;=1005",K$4:K$1500,"&gt;"&amp;K242)+1,IF(AND($C242&gt;=1101,$C242&lt;=1105),COUNTIFS($C$4:$C$1500,"&gt;=1101",$C$4:$C$1500,"&lt;=1105",K$4:K$1500,"&gt;"&amp;K242)+1,IF(AND($C242&gt;=901,$C242&lt;=905),COUNTIFS($C$4:$C$1500,"&gt;=901",$C$4:$C$1500,"&lt;=905",K$4:K$1500,"&gt;"&amp;K242)+1,IF(AND($C242&gt;=801,$C242&lt;=805),COUNTIFS($C$4:$C$1500,"&gt;=801",$C$4:$C$1500,"&lt;=805",K$4:K$1500,"&gt;"&amp;K242)+1,IF(AND($C242&gt;=701,$C242&lt;=705),COUNTIFS($C$4:$C$1500,"&gt;=701",$C$4:$C$1500,"&lt;=705",K$4:K$1500,"&gt;"&amp;K242)+1,IF(AND($C242&gt;=601,$C242&lt;=606),COUNTIFS($C$4:$C$1500,"&gt;=601",$C$4:$C$1500,"&lt;=606",K$4:K$1500,"&gt;"&amp;K242)+1,"")))))))</f>
        <v/>
      </c>
      <c r="N242" s="99">
        <f>IF(OR($C242="",K242=""),"",IF(OR(AND($C242&gt;=1001,$C242&lt;=1005),AND($C242&gt;=1101,$C242&lt;=1105)),COUNTIFS($C$4:$C$1500,"&gt;=1001",$C$4:$C$1500,"&lt;=1005",K$4:K$1500,"&gt;"&amp;K242)+COUNTIFS($C$4:$C$1500,"&gt;=1101",$C$4:$C$1500,"&lt;=1105",K$4:K$1500,"&gt;"&amp;K242)+1,""))</f>
        <v/>
      </c>
      <c r="O242" s="94" t="n">
        <v>67.25</v>
      </c>
      <c r="P242" s="94" t="n">
        <v>59.75</v>
      </c>
      <c r="Q242" s="94" t="n">
        <v>92.34999999999999</v>
      </c>
      <c r="R242" s="94" t="n">
        <v>75</v>
      </c>
      <c r="S242" s="94" t="n">
        <v>85</v>
      </c>
      <c r="T242" s="99">
        <f>IF(AND(O242&gt;0,O242&lt;36),1,IF(AND(O242&gt;=36,O242&lt;51),2,IF(AND(O242&gt;=51,O242&lt;71),3,IF(AND(O242&gt;=71,O242&lt;=100),4,))))</f>
        <v/>
      </c>
      <c r="U242" s="99">
        <f>IF(AND(P242&gt;0,P242&lt;41),1,IF(AND(P242&gt;=41,P242&lt;56),2,IF(AND(P242&gt;=56,P242&lt;71),3,IF(AND(P242&gt;=71,P242&lt;=100),4,))))</f>
        <v/>
      </c>
      <c r="V242" s="99">
        <f>IF(AND(Q242&gt;0,Q242&lt;41),1,IF(AND(Q242&gt;=41,Q242&lt;56),2,IF(AND(Q242&gt;=56,Q242&lt;71),3,IF(AND(Q242&gt;=71,Q242&lt;=100),4,))))</f>
        <v/>
      </c>
      <c r="W242" s="99">
        <f>IF(AND(R242&gt;0,R242&lt;36),1,IF(AND(R242&gt;=36,R242&lt;51),2,IF(AND(R242&gt;=51,R242&lt;66),3,IF(AND(R242&gt;=66,R242&lt;=100),4,))))</f>
        <v/>
      </c>
      <c r="X242" s="100">
        <f>IF(AND(S242&gt;0,S242&lt;37),1,IF(AND(S242&gt;=37,S242&lt;58),2,IF(AND(S242&gt;=58,S242&lt;71),3,IF(AND(S242&gt;=71,S242&lt;=100),4,))))</f>
        <v/>
      </c>
      <c r="Y242" s="101">
        <f>IF(SUM(AC242:AG242)=0, "", ROUND(((AC242*3+AD242*3+AE242*3+AF242*3+AG242*1)/13)*5,0))</f>
        <v/>
      </c>
      <c r="Z242" s="99">
        <f>IF(OR($C242="",Y242=""),"",COUNTIFS($C$4:$C$1500,$C242,Y$4:Y$1500,"&gt;"&amp;Y242)+1)</f>
        <v/>
      </c>
      <c r="AA242" s="99">
        <f>IF(OR($C242="",Y242=""),"",IF(AND($C242&gt;=1001,$C242&lt;=1005),COUNTIFS($C$4:$C$1500,"&gt;=1001",$C$4:$C$1500,"&lt;=1005",Y$4:Y$1500,"&gt;"&amp;Y242)+1,IF(AND($C242&gt;=1101,$C242&lt;=1105),COUNTIFS($C$4:$C$1500,"&gt;=1101",$C$4:$C$1500,"&lt;=1105",Y$4:Y$1500,"&gt;"&amp;Y242)+1,IF(AND($C242&gt;=901,$C242&lt;=905),COUNTIFS($C$4:$C$1500,"&gt;=901",$C$4:$C$1500,"&lt;=905",Y$4:Y$1500,"&gt;"&amp;Y242)+1,IF(AND($C242&gt;=801,$C242&lt;=805),COUNTIFS($C$4:$C$1500,"&gt;=801",$C$4:$C$1500,"&lt;=805",Y$4:Y$1500,"&gt;"&amp;Y242)+1,IF(AND($C242&gt;=701,$C242&lt;=705),COUNTIFS($C$4:$C$1500,"&gt;=701",$C$4:$C$1500,"&lt;=705",Y$4:Y$1500,"&gt;"&amp;Y242)+1,IF(AND($C242&gt;=601,$C242&lt;=606),COUNTIFS($C$4:$C$1500,"&gt;=601",$C$4:$C$1500,"&lt;=606",Y$4:Y$1500,"&gt;"&amp;Y242)+1,"")))))))</f>
        <v/>
      </c>
      <c r="AB242" s="99">
        <f>IF(OR($C242="",Y242=""),"",IF(OR(AND($C242&gt;=1001,$C242&lt;=1005),AND($C242&gt;=1101,$C242&lt;=1105)),COUNTIFS($C$4:$C$1500,"&gt;=1001",$C$4:$C$1500,"&lt;=1005",Y$4:Y$1500,"&gt;"&amp;Y242)+COUNTIFS($C$4:$C$1500,"&gt;=1101",$C$4:$C$1500,"&lt;=1105",Y$4:Y$1500,"&gt;"&amp;Y242)+1,""))</f>
        <v/>
      </c>
      <c r="AC242" s="94" t="n">
        <v>75</v>
      </c>
      <c r="AD242" s="94" t="n">
        <v>72.31999999999999</v>
      </c>
      <c r="AE242" s="94" t="n">
        <v>62.5</v>
      </c>
      <c r="AF242" s="94" t="n">
        <v>82.5</v>
      </c>
      <c r="AG242" s="94" t="n">
        <v>91.67</v>
      </c>
      <c r="AH242" s="99">
        <f>IF(AND(AC242&gt;0,AC242&lt;36),1,IF(AND(AC242&gt;=36,AC242&lt;51),2,IF(AND(AC242&gt;=51,AC242&lt;71),3,IF(AND(AC242&gt;=71,AC242&lt;=100),4,))))</f>
        <v/>
      </c>
      <c r="AI242" s="99">
        <f>IF(AND(AD242&gt;0,AD242&lt;41),1,IF(AND(AD242&gt;=41,AD242&lt;56),2,IF(AND(AD242&gt;=56,AD242&lt;71),3,IF(AND(AD242&gt;=71,AD242&lt;=100),4,))))</f>
        <v/>
      </c>
      <c r="AJ242" s="99">
        <f>IF(AND(AE242&gt;0,AE242&lt;41),1,IF(AND(AE242&gt;=41,AE242&lt;56),2,IF(AND(AE242&gt;=56,AE242&lt;71),3,IF(AND(AE242&gt;=71,AE242&lt;=100),4,))))</f>
        <v/>
      </c>
      <c r="AK242" s="99">
        <f>IF(AND(AF242&gt;0,AF242&lt;36),1,IF(AND(AF242&gt;=36,AF242&lt;51),2,IF(AND(AF242&gt;=51,AF242&lt;66),3,IF(AND(AF242&gt;=66,AF242&lt;=100),4,))))</f>
        <v/>
      </c>
      <c r="AL242" s="100">
        <f>IF(AND(AG242&gt;0,AG242&lt;37),1,IF(AND(AG242&gt;=37,AG242&lt;58),2,IF(AND(AG242&gt;=58,AG242&lt;71),3,IF(AND(AG242&gt;=71,AG242&lt;=100),4,))))</f>
        <v/>
      </c>
      <c r="AM242" s="101">
        <f>IF((Y242&lt;&gt;"")*(K242&lt;&gt;""),Y242-K242,"")</f>
        <v/>
      </c>
      <c r="AN242" s="99">
        <f>IF((Z242&lt;&gt;"")*(L242&lt;&gt;""),Z242-L242,"")</f>
        <v/>
      </c>
      <c r="AO242" s="99">
        <f>IF((AA242&lt;&gt;"")*(M242&lt;&gt;""),AA242-M242,"")</f>
        <v/>
      </c>
      <c r="AP242" s="99">
        <f>IF((AB242&lt;&gt;"")*(N242&lt;&gt;""),AB242-N242,"")</f>
        <v/>
      </c>
      <c r="AQ242" s="94">
        <f>IF((AC242&lt;&gt;"")*(O242&lt;&gt;""),AC242-O242,"")</f>
        <v/>
      </c>
      <c r="AR242" s="94">
        <f>IF((AD242&lt;&gt;"")*(P242&lt;&gt;""),AD242-P242,"")</f>
        <v/>
      </c>
      <c r="AS242" s="94">
        <f>IF((AE242&lt;&gt;"")*(Q242&lt;&gt;""),AE242-Q242,"")</f>
        <v/>
      </c>
      <c r="AT242" s="94">
        <f>IF((AF242&lt;&gt;"")*(R242&lt;&gt;""),AF242-R242,"")</f>
        <v/>
      </c>
      <c r="AU242" s="94">
        <f>IF((AG242&lt;&gt;"")*(S242&lt;&gt;""),AG242-S242,"")</f>
        <v/>
      </c>
      <c r="AV242" s="99">
        <f>IF((AH242&lt;&gt;"")*(T242&lt;&gt;""),AH242-T242,"")</f>
        <v/>
      </c>
      <c r="AW242" s="99">
        <f>IF((AI242&lt;&gt;"")*(U242&lt;&gt;""),AI242-U242,"")</f>
        <v/>
      </c>
      <c r="AX242" s="99">
        <f>IF((AJ242&lt;&gt;"")*(V242&lt;&gt;""),AJ242-V242,"")</f>
        <v/>
      </c>
      <c r="AY242" s="99">
        <f>IF((AK242&lt;&gt;"")*(W242&lt;&gt;""),AK242-W242,"")</f>
        <v/>
      </c>
      <c r="AZ242" s="102">
        <f>IF((AL242&lt;&gt;"")*(X242&lt;&gt;""),AL242-X242,"")</f>
        <v/>
      </c>
      <c r="BA242" s="50">
        <f>IFERROR(__xludf.dummyfunction("AI(""Actúa como un tutor académico y dirígete personalmente al estudiante "" &amp; I242 &amp; "" "" &amp; J242 &amp; "" "" &amp; G242 &amp; "" "" &amp; H242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AM242 &amp; ""'. Diferencias por área: Matemáticas ("" &amp; AQ242 &amp; ""), Ciencias Natura"&amp;"les ("" &amp; AR242 &amp; ""), Sociales ("" &amp; AS242 &amp; ""), Lectura Crítica ("" &amp; AT242 &amp; "") e Inglés ("" &amp; AU242 &amp; ""). Variación en posición: grupo ("" &amp; AN242 &amp; ""), grado ("" &amp; AO242 &amp; "") y media ("" &amp; AP242 &amp; ""). Puntajes Primer Simulacro: Global "" &amp; K242 &amp; "", Mat "" &amp; "&amp;"O4 &amp; "", Cien "" &amp; P242 &amp; "", Soc "" &amp; Q242 &amp; "", Lec "" &amp; R242 &amp; "", Ing "" &amp; S242 &amp; "". Puntajes Segundo Simulacro: Global "" &amp; Y242 &amp; "", Mat "" &amp; AC242 &amp; "", Cien "" &amp; AD242 &amp; "", Soc "" &amp; AE242 &amp; "", Lec "" &amp; AF242 &amp; "", Ing "" &amp; AG242 &amp; "". Escribe un mensaje motivador"&amp;" y breve (máximo 4 líneas)."")
"),"=AI(""Actúa como un tutor académico y dirígete personalmente al estudiante "" &amp; I242 &amp; "" "" &amp; J242 &amp; "" "" &amp; G242 &amp; "" "" &amp; H242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AM242 &amp; ""'. Diferencias por área: Matemáticas ("" &amp; AQ242 &amp; ""), Ciencias Natur"&amp;"ales ("" &amp; AR242 &amp; ""), Sociales ("" &amp; AS242 &amp; ""), Lectura Crítica ("" &amp; AT242 &amp; "") e Inglés ("" &amp; AU242 &amp; ""). Variación en posición: grupo ("" &amp; AN242 &amp; ""), grado ("" &amp; AO242 &amp; "") y media ("" &amp; AP242 &amp; ""). Puntajes Primer Simulacro: Global "" &amp; K242 &amp; "", Mat "" &amp;"&amp;" O242 &amp; "", Cien "" &amp; P242 &amp; "", Soc "" &amp; Q242 &amp; "", Lec "" &amp; R242 &amp; "", Ing "" &amp; S242 &amp; "". Puntajes Segundo Simulacro: Global "" &amp; Y242 &amp; "", Mat "" &amp; AC242 &amp; "", Cien "" &amp; AD242 &amp; "", Soc "" &amp; AE242 &amp; "", Lec "" &amp; AF242 &amp; "", Ing "" &amp; AG242 &amp; "". Escribe un mensaje motivado"&amp;"r y breve (máximo 4 líneas)."")
")</f>
        <v/>
      </c>
    </row>
    <row r="243" ht="15.75" customHeight="1" s="42">
      <c r="A243" s="93" t="n"/>
      <c r="B243" s="94" t="inlineStr">
        <is>
          <t>Bachillerato</t>
        </is>
      </c>
      <c r="C243" s="94" t="n">
        <v>702</v>
      </c>
      <c r="D243" s="94" t="n"/>
      <c r="E243" s="95" t="n"/>
      <c r="F243" s="96">
        <f>TRIM(G243&amp;" "&amp;H243&amp;" "&amp;I243&amp;" "&amp;J243)</f>
        <v/>
      </c>
      <c r="G243" s="94" t="inlineStr">
        <is>
          <t>Mejía</t>
        </is>
      </c>
      <c r="H243" s="94" t="inlineStr">
        <is>
          <t>Agudelo</t>
        </is>
      </c>
      <c r="I243" s="94" t="inlineStr">
        <is>
          <t>Mariángel</t>
        </is>
      </c>
      <c r="J243" s="97" t="n"/>
      <c r="K243" s="98">
        <f>IF(SUM(O243:S243)=0, "", ROUND(((O243*3+P243*3+Q243*3+R243*3+S243*1)/13)*5,0))</f>
        <v/>
      </c>
      <c r="L243" s="99">
        <f>IF(OR($C243="",K243=""),"",COUNTIFS($C$4:$C$1500,$C243,K$4:K$1500,"&gt;"&amp;K243)+1)</f>
        <v/>
      </c>
      <c r="M243" s="99">
        <f>IF(OR($C243="",K243=""),"",IF(AND($C243&gt;=1001,$C243&lt;=1005),COUNTIFS($C$4:$C$1500,"&gt;=1001",$C$4:$C$1500,"&lt;=1005",K$4:K$1500,"&gt;"&amp;K243)+1,IF(AND($C243&gt;=1101,$C243&lt;=1105),COUNTIFS($C$4:$C$1500,"&gt;=1101",$C$4:$C$1500,"&lt;=1105",K$4:K$1500,"&gt;"&amp;K243)+1,IF(AND($C243&gt;=901,$C243&lt;=905),COUNTIFS($C$4:$C$1500,"&gt;=901",$C$4:$C$1500,"&lt;=905",K$4:K$1500,"&gt;"&amp;K243)+1,IF(AND($C243&gt;=801,$C243&lt;=805),COUNTIFS($C$4:$C$1500,"&gt;=801",$C$4:$C$1500,"&lt;=805",K$4:K$1500,"&gt;"&amp;K243)+1,IF(AND($C243&gt;=701,$C243&lt;=705),COUNTIFS($C$4:$C$1500,"&gt;=701",$C$4:$C$1500,"&lt;=705",K$4:K$1500,"&gt;"&amp;K243)+1,IF(AND($C243&gt;=601,$C243&lt;=606),COUNTIFS($C$4:$C$1500,"&gt;=601",$C$4:$C$1500,"&lt;=606",K$4:K$1500,"&gt;"&amp;K243)+1,"")))))))</f>
        <v/>
      </c>
      <c r="N243" s="99">
        <f>IF(OR($C243="",K243=""),"",IF(OR(AND($C243&gt;=1001,$C243&lt;=1005),AND($C243&gt;=1101,$C243&lt;=1105)),COUNTIFS($C$4:$C$1500,"&gt;=1001",$C$4:$C$1500,"&lt;=1005",K$4:K$1500,"&gt;"&amp;K243)+COUNTIFS($C$4:$C$1500,"&gt;=1101",$C$4:$C$1500,"&lt;=1105",K$4:K$1500,"&gt;"&amp;K243)+1,""))</f>
        <v/>
      </c>
      <c r="O243" s="94" t="n">
        <v>60.75</v>
      </c>
      <c r="P243" s="94" t="n">
        <v>45.92</v>
      </c>
      <c r="Q243" s="94" t="n">
        <v>38.76</v>
      </c>
      <c r="R243" s="94" t="n">
        <v>50</v>
      </c>
      <c r="S243" s="94" t="n">
        <v>35</v>
      </c>
      <c r="T243" s="99">
        <f>IF(AND(O243&gt;0,O243&lt;36),1,IF(AND(O243&gt;=36,O243&lt;51),2,IF(AND(O243&gt;=51,O243&lt;71),3,IF(AND(O243&gt;=71,O243&lt;=100),4,))))</f>
        <v/>
      </c>
      <c r="U243" s="99">
        <f>IF(AND(P243&gt;0,P243&lt;41),1,IF(AND(P243&gt;=41,P243&lt;56),2,IF(AND(P243&gt;=56,P243&lt;71),3,IF(AND(P243&gt;=71,P243&lt;=100),4,))))</f>
        <v/>
      </c>
      <c r="V243" s="99">
        <f>IF(AND(Q243&gt;0,Q243&lt;41),1,IF(AND(Q243&gt;=41,Q243&lt;56),2,IF(AND(Q243&gt;=56,Q243&lt;71),3,IF(AND(Q243&gt;=71,Q243&lt;=100),4,))))</f>
        <v/>
      </c>
      <c r="W243" s="99">
        <f>IF(AND(R243&gt;0,R243&lt;36),1,IF(AND(R243&gt;=36,R243&lt;51),2,IF(AND(R243&gt;=51,R243&lt;66),3,IF(AND(R243&gt;=66,R243&lt;=100),4,))))</f>
        <v/>
      </c>
      <c r="X243" s="100">
        <f>IF(AND(S243&gt;0,S243&lt;37),1,IF(AND(S243&gt;=37,S243&lt;58),2,IF(AND(S243&gt;=58,S243&lt;71),3,IF(AND(S243&gt;=71,S243&lt;=100),4,))))</f>
        <v/>
      </c>
      <c r="Y243" s="101">
        <f>IF(SUM(AC243:AG243)=0, "", ROUND(((AC243*3+AD243*3+AE243*3+AF243*3+AG243*1)/13)*5,0))</f>
        <v/>
      </c>
      <c r="Z243" s="99">
        <f>IF(OR($C243="",Y243=""),"",COUNTIFS($C$4:$C$1500,$C243,Y$4:Y$1500,"&gt;"&amp;Y243)+1)</f>
        <v/>
      </c>
      <c r="AA243" s="99">
        <f>IF(OR($C243="",Y243=""),"",IF(AND($C243&gt;=1001,$C243&lt;=1005),COUNTIFS($C$4:$C$1500,"&gt;=1001",$C$4:$C$1500,"&lt;=1005",Y$4:Y$1500,"&gt;"&amp;Y243)+1,IF(AND($C243&gt;=1101,$C243&lt;=1105),COUNTIFS($C$4:$C$1500,"&gt;=1101",$C$4:$C$1500,"&lt;=1105",Y$4:Y$1500,"&gt;"&amp;Y243)+1,IF(AND($C243&gt;=901,$C243&lt;=905),COUNTIFS($C$4:$C$1500,"&gt;=901",$C$4:$C$1500,"&lt;=905",Y$4:Y$1500,"&gt;"&amp;Y243)+1,IF(AND($C243&gt;=801,$C243&lt;=805),COUNTIFS($C$4:$C$1500,"&gt;=801",$C$4:$C$1500,"&lt;=805",Y$4:Y$1500,"&gt;"&amp;Y243)+1,IF(AND($C243&gt;=701,$C243&lt;=705),COUNTIFS($C$4:$C$1500,"&gt;=701",$C$4:$C$1500,"&lt;=705",Y$4:Y$1500,"&gt;"&amp;Y243)+1,IF(AND($C243&gt;=601,$C243&lt;=606),COUNTIFS($C$4:$C$1500,"&gt;=601",$C$4:$C$1500,"&lt;=606",Y$4:Y$1500,"&gt;"&amp;Y243)+1,"")))))))</f>
        <v/>
      </c>
      <c r="AB243" s="99">
        <f>IF(OR($C243="",Y243=""),"",IF(OR(AND($C243&gt;=1001,$C243&lt;=1005),AND($C243&gt;=1101,$C243&lt;=1105)),COUNTIFS($C$4:$C$1500,"&gt;=1001",$C$4:$C$1500,"&lt;=1005",Y$4:Y$1500,"&gt;"&amp;Y243)+COUNTIFS($C$4:$C$1500,"&gt;=1101",$C$4:$C$1500,"&lt;=1105",Y$4:Y$1500,"&gt;"&amp;Y243)+1,""))</f>
        <v/>
      </c>
      <c r="AC243" s="94" t="n">
        <v>59.38</v>
      </c>
      <c r="AD243" s="94" t="n">
        <v>47.92</v>
      </c>
      <c r="AE243" s="94" t="n">
        <v>67.5</v>
      </c>
      <c r="AF243" s="94" t="n">
        <v>50.42</v>
      </c>
      <c r="AG243" s="94" t="n">
        <v>27.5</v>
      </c>
      <c r="AH243" s="99">
        <f>IF(AND(AC243&gt;0,AC243&lt;36),1,IF(AND(AC243&gt;=36,AC243&lt;51),2,IF(AND(AC243&gt;=51,AC243&lt;71),3,IF(AND(AC243&gt;=71,AC243&lt;=100),4,))))</f>
        <v/>
      </c>
      <c r="AI243" s="99">
        <f>IF(AND(AD243&gt;0,AD243&lt;41),1,IF(AND(AD243&gt;=41,AD243&lt;56),2,IF(AND(AD243&gt;=56,AD243&lt;71),3,IF(AND(AD243&gt;=71,AD243&lt;=100),4,))))</f>
        <v/>
      </c>
      <c r="AJ243" s="99">
        <f>IF(AND(AE243&gt;0,AE243&lt;41),1,IF(AND(AE243&gt;=41,AE243&lt;56),2,IF(AND(AE243&gt;=56,AE243&lt;71),3,IF(AND(AE243&gt;=71,AE243&lt;=100),4,))))</f>
        <v/>
      </c>
      <c r="AK243" s="99">
        <f>IF(AND(AF243&gt;0,AF243&lt;36),1,IF(AND(AF243&gt;=36,AF243&lt;51),2,IF(AND(AF243&gt;=51,AF243&lt;66),3,IF(AND(AF243&gt;=66,AF243&lt;=100),4,))))</f>
        <v/>
      </c>
      <c r="AL243" s="100">
        <f>IF(AND(AG243&gt;0,AG243&lt;37),1,IF(AND(AG243&gt;=37,AG243&lt;58),2,IF(AND(AG243&gt;=58,AG243&lt;71),3,IF(AND(AG243&gt;=71,AG243&lt;=100),4,))))</f>
        <v/>
      </c>
      <c r="AM243" s="101">
        <f>IF((Y243&lt;&gt;"")*(K243&lt;&gt;""),Y243-K243,"")</f>
        <v/>
      </c>
      <c r="AN243" s="99">
        <f>IF((Z243&lt;&gt;"")*(L243&lt;&gt;""),Z243-L243,"")</f>
        <v/>
      </c>
      <c r="AO243" s="99">
        <f>IF((AA243&lt;&gt;"")*(M243&lt;&gt;""),AA243-M243,"")</f>
        <v/>
      </c>
      <c r="AP243" s="99">
        <f>IF((AB243&lt;&gt;"")*(N243&lt;&gt;""),AB243-N243,"")</f>
        <v/>
      </c>
      <c r="AQ243" s="94">
        <f>IF((AC243&lt;&gt;"")*(O243&lt;&gt;""),AC243-O243,"")</f>
        <v/>
      </c>
      <c r="AR243" s="94">
        <f>IF((AD243&lt;&gt;"")*(P243&lt;&gt;""),AD243-P243,"")</f>
        <v/>
      </c>
      <c r="AS243" s="94">
        <f>IF((AE243&lt;&gt;"")*(Q243&lt;&gt;""),AE243-Q243,"")</f>
        <v/>
      </c>
      <c r="AT243" s="94">
        <f>IF((AF243&lt;&gt;"")*(R243&lt;&gt;""),AF243-R243,"")</f>
        <v/>
      </c>
      <c r="AU243" s="94">
        <f>IF((AG243&lt;&gt;"")*(S243&lt;&gt;""),AG243-S243,"")</f>
        <v/>
      </c>
      <c r="AV243" s="99">
        <f>IF((AH243&lt;&gt;"")*(T243&lt;&gt;""),AH243-T243,"")</f>
        <v/>
      </c>
      <c r="AW243" s="99">
        <f>IF((AI243&lt;&gt;"")*(U243&lt;&gt;""),AI243-U243,"")</f>
        <v/>
      </c>
      <c r="AX243" s="99">
        <f>IF((AJ243&lt;&gt;"")*(V243&lt;&gt;""),AJ243-V243,"")</f>
        <v/>
      </c>
      <c r="AY243" s="99">
        <f>IF((AK243&lt;&gt;"")*(W243&lt;&gt;""),AK243-W243,"")</f>
        <v/>
      </c>
      <c r="AZ243" s="102">
        <f>IF((AL243&lt;&gt;"")*(X243&lt;&gt;""),AL243-X243,"")</f>
        <v/>
      </c>
      <c r="BA243" s="50">
        <f>IFERROR(__xludf.dummyfunction("AI(""Actúa como un tutor académico y dirígete personalmente al estudiante "" &amp; I243 &amp; "" "" &amp; J243 &amp; "" "" &amp; G243 &amp; "" "" &amp; H243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AM243 &amp; ""'. Diferencias por área: Matemáticas ("" &amp; AQ243 &amp; ""), Ciencias Natura"&amp;"les ("" &amp; AR243 &amp; ""), Sociales ("" &amp; AS243 &amp; ""), Lectura Crítica ("" &amp; AT243 &amp; "") e Inglés ("" &amp; AU243 &amp; ""). Variación en posición: grupo ("" &amp; AN243 &amp; ""), grado ("" &amp; AO243 &amp; "") y media ("" &amp; AP243 &amp; ""). Puntajes Primer Simulacro: Global "" &amp; K243 &amp; "", Mat "" &amp; "&amp;"O4 &amp; "", Cien "" &amp; P243 &amp; "", Soc "" &amp; Q243 &amp; "", Lec "" &amp; R243 &amp; "", Ing "" &amp; S243 &amp; "". Puntajes Segundo Simulacro: Global "" &amp; Y243 &amp; "", Mat "" &amp; AC243 &amp; "", Cien "" &amp; AD243 &amp; "", Soc "" &amp; AE243 &amp; "", Lec "" &amp; AF243 &amp; "", Ing "" &amp; AG243 &amp; "". Escribe un mensaje motivador"&amp;" y breve (máximo 4 líneas)."")
"),"=AI(""Actúa como un tutor académico y dirígete personalmente al estudiante "" &amp; I243 &amp; "" "" &amp; J243 &amp; "" "" &amp; G243 &amp; "" "" &amp; H243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AM243 &amp; ""'. Diferencias por área: Matemáticas ("" &amp; AQ243 &amp; ""), Ciencias Natur"&amp;"ales ("" &amp; AR243 &amp; ""), Sociales ("" &amp; AS243 &amp; ""), Lectura Crítica ("" &amp; AT243 &amp; "") e Inglés ("" &amp; AU243 &amp; ""). Variación en posición: grupo ("" &amp; AN243 &amp; ""), grado ("" &amp; AO243 &amp; "") y media ("" &amp; AP243 &amp; ""). Puntajes Primer Simulacro: Global "" &amp; K243 &amp; "", Mat "" &amp;"&amp;" O243 &amp; "", Cien "" &amp; P243 &amp; "", Soc "" &amp; Q243 &amp; "", Lec "" &amp; R243 &amp; "", Ing "" &amp; S243 &amp; "". Puntajes Segundo Simulacro: Global "" &amp; Y243 &amp; "", Mat "" &amp; AC243 &amp; "", Cien "" &amp; AD243 &amp; "", Soc "" &amp; AE243 &amp; "", Lec "" &amp; AF243 &amp; "", Ing "" &amp; AG243 &amp; "". Escribe un mensaje motivado"&amp;"r y breve (máximo 4 líneas)."")
")</f>
        <v/>
      </c>
    </row>
    <row r="244" ht="15.75" customHeight="1" s="42">
      <c r="A244" s="93" t="n"/>
      <c r="B244" s="94" t="inlineStr">
        <is>
          <t>Bachillerato</t>
        </is>
      </c>
      <c r="C244" s="94" t="n">
        <v>702</v>
      </c>
      <c r="D244" s="94" t="n"/>
      <c r="E244" s="95" t="n"/>
      <c r="F244" s="96">
        <f>TRIM(G244&amp;" "&amp;H244&amp;" "&amp;I244&amp;" "&amp;J244)</f>
        <v/>
      </c>
      <c r="G244" s="94" t="inlineStr">
        <is>
          <t>Morales</t>
        </is>
      </c>
      <c r="H244" s="94" t="inlineStr">
        <is>
          <t>Flórez</t>
        </is>
      </c>
      <c r="I244" s="94" t="inlineStr">
        <is>
          <t>Damian</t>
        </is>
      </c>
      <c r="J244" s="97" t="n"/>
      <c r="K244" s="98">
        <f>IF(SUM(O244:S244)=0, "", ROUND(((O244*3+P244*3+Q244*3+R244*3+S244*1)/13)*5,0))</f>
        <v/>
      </c>
      <c r="L244" s="99">
        <f>IF(OR($C244="",K244=""),"",COUNTIFS($C$4:$C$1500,$C244,K$4:K$1500,"&gt;"&amp;K244)+1)</f>
        <v/>
      </c>
      <c r="M244" s="99">
        <f>IF(OR($C244="",K244=""),"",IF(AND($C244&gt;=1001,$C244&lt;=1005),COUNTIFS($C$4:$C$1500,"&gt;=1001",$C$4:$C$1500,"&lt;=1005",K$4:K$1500,"&gt;"&amp;K244)+1,IF(AND($C244&gt;=1101,$C244&lt;=1105),COUNTIFS($C$4:$C$1500,"&gt;=1101",$C$4:$C$1500,"&lt;=1105",K$4:K$1500,"&gt;"&amp;K244)+1,IF(AND($C244&gt;=901,$C244&lt;=905),COUNTIFS($C$4:$C$1500,"&gt;=901",$C$4:$C$1500,"&lt;=905",K$4:K$1500,"&gt;"&amp;K244)+1,IF(AND($C244&gt;=801,$C244&lt;=805),COUNTIFS($C$4:$C$1500,"&gt;=801",$C$4:$C$1500,"&lt;=805",K$4:K$1500,"&gt;"&amp;K244)+1,IF(AND($C244&gt;=701,$C244&lt;=705),COUNTIFS($C$4:$C$1500,"&gt;=701",$C$4:$C$1500,"&lt;=705",K$4:K$1500,"&gt;"&amp;K244)+1,IF(AND($C244&gt;=601,$C244&lt;=606),COUNTIFS($C$4:$C$1500,"&gt;=601",$C$4:$C$1500,"&lt;=606",K$4:K$1500,"&gt;"&amp;K244)+1,"")))))))</f>
        <v/>
      </c>
      <c r="N244" s="99">
        <f>IF(OR($C244="",K244=""),"",IF(OR(AND($C244&gt;=1001,$C244&lt;=1005),AND($C244&gt;=1101,$C244&lt;=1105)),COUNTIFS($C$4:$C$1500,"&gt;=1001",$C$4:$C$1500,"&lt;=1005",K$4:K$1500,"&gt;"&amp;K244)+COUNTIFS($C$4:$C$1500,"&gt;=1101",$C$4:$C$1500,"&lt;=1105",K$4:K$1500,"&gt;"&amp;K244)+1,""))</f>
        <v/>
      </c>
      <c r="O244" s="94" t="n">
        <v>16.25</v>
      </c>
      <c r="P244" s="94" t="n">
        <v>51.46</v>
      </c>
      <c r="Q244" s="94" t="n">
        <v>42.29</v>
      </c>
      <c r="R244" s="94" t="n">
        <v>25</v>
      </c>
      <c r="S244" s="94" t="n">
        <v>25</v>
      </c>
      <c r="T244" s="99">
        <f>IF(AND(O244&gt;0,O244&lt;36),1,IF(AND(O244&gt;=36,O244&lt;51),2,IF(AND(O244&gt;=51,O244&lt;71),3,IF(AND(O244&gt;=71,O244&lt;=100),4,))))</f>
        <v/>
      </c>
      <c r="U244" s="99">
        <f>IF(AND(P244&gt;0,P244&lt;41),1,IF(AND(P244&gt;=41,P244&lt;56),2,IF(AND(P244&gt;=56,P244&lt;71),3,IF(AND(P244&gt;=71,P244&lt;=100),4,))))</f>
        <v/>
      </c>
      <c r="V244" s="99">
        <f>IF(AND(Q244&gt;0,Q244&lt;41),1,IF(AND(Q244&gt;=41,Q244&lt;56),2,IF(AND(Q244&gt;=56,Q244&lt;71),3,IF(AND(Q244&gt;=71,Q244&lt;=100),4,))))</f>
        <v/>
      </c>
      <c r="W244" s="99">
        <f>IF(AND(R244&gt;0,R244&lt;36),1,IF(AND(R244&gt;=36,R244&lt;51),2,IF(AND(R244&gt;=51,R244&lt;66),3,IF(AND(R244&gt;=66,R244&lt;=100),4,))))</f>
        <v/>
      </c>
      <c r="X244" s="100">
        <f>IF(AND(S244&gt;0,S244&lt;37),1,IF(AND(S244&gt;=37,S244&lt;58),2,IF(AND(S244&gt;=58,S244&lt;71),3,IF(AND(S244&gt;=71,S244&lt;=100),4,))))</f>
        <v/>
      </c>
      <c r="Y244" s="101">
        <f>IF(SUM(AC244:AG244)=0, "", ROUND(((AC244*3+AD244*3+AE244*3+AF244*3+AG244*1)/13)*5,0))</f>
        <v/>
      </c>
      <c r="Z244" s="99">
        <f>IF(OR($C244="",Y244=""),"",COUNTIFS($C$4:$C$1500,$C244,Y$4:Y$1500,"&gt;"&amp;Y244)+1)</f>
        <v/>
      </c>
      <c r="AA244" s="99">
        <f>IF(OR($C244="",Y244=""),"",IF(AND($C244&gt;=1001,$C244&lt;=1005),COUNTIFS($C$4:$C$1500,"&gt;=1001",$C$4:$C$1500,"&lt;=1005",Y$4:Y$1500,"&gt;"&amp;Y244)+1,IF(AND($C244&gt;=1101,$C244&lt;=1105),COUNTIFS($C$4:$C$1500,"&gt;=1101",$C$4:$C$1500,"&lt;=1105",Y$4:Y$1500,"&gt;"&amp;Y244)+1,IF(AND($C244&gt;=901,$C244&lt;=905),COUNTIFS($C$4:$C$1500,"&gt;=901",$C$4:$C$1500,"&lt;=905",Y$4:Y$1500,"&gt;"&amp;Y244)+1,IF(AND($C244&gt;=801,$C244&lt;=805),COUNTIFS($C$4:$C$1500,"&gt;=801",$C$4:$C$1500,"&lt;=805",Y$4:Y$1500,"&gt;"&amp;Y244)+1,IF(AND($C244&gt;=701,$C244&lt;=705),COUNTIFS($C$4:$C$1500,"&gt;=701",$C$4:$C$1500,"&lt;=705",Y$4:Y$1500,"&gt;"&amp;Y244)+1,IF(AND($C244&gt;=601,$C244&lt;=606),COUNTIFS($C$4:$C$1500,"&gt;=601",$C$4:$C$1500,"&lt;=606",Y$4:Y$1500,"&gt;"&amp;Y244)+1,"")))))))</f>
        <v/>
      </c>
      <c r="AB244" s="99">
        <f>IF(OR($C244="",Y244=""),"",IF(OR(AND($C244&gt;=1001,$C244&lt;=1005),AND($C244&gt;=1101,$C244&lt;=1105)),COUNTIFS($C$4:$C$1500,"&gt;=1001",$C$4:$C$1500,"&lt;=1005",Y$4:Y$1500,"&gt;"&amp;Y244)+COUNTIFS($C$4:$C$1500,"&gt;=1101",$C$4:$C$1500,"&lt;=1105",Y$4:Y$1500,"&gt;"&amp;Y244)+1,""))</f>
        <v/>
      </c>
      <c r="AC244" s="94" t="n">
        <v>50</v>
      </c>
      <c r="AD244" s="94" t="n">
        <v>51.19</v>
      </c>
      <c r="AE244" s="94" t="n">
        <v>42.5</v>
      </c>
      <c r="AF244" s="94" t="n">
        <v>36.67</v>
      </c>
      <c r="AG244" s="94" t="n">
        <v>27.5</v>
      </c>
      <c r="AH244" s="99">
        <f>IF(AND(AC244&gt;0,AC244&lt;36),1,IF(AND(AC244&gt;=36,AC244&lt;51),2,IF(AND(AC244&gt;=51,AC244&lt;71),3,IF(AND(AC244&gt;=71,AC244&lt;=100),4,))))</f>
        <v/>
      </c>
      <c r="AI244" s="99">
        <f>IF(AND(AD244&gt;0,AD244&lt;41),1,IF(AND(AD244&gt;=41,AD244&lt;56),2,IF(AND(AD244&gt;=56,AD244&lt;71),3,IF(AND(AD244&gt;=71,AD244&lt;=100),4,))))</f>
        <v/>
      </c>
      <c r="AJ244" s="99">
        <f>IF(AND(AE244&gt;0,AE244&lt;41),1,IF(AND(AE244&gt;=41,AE244&lt;56),2,IF(AND(AE244&gt;=56,AE244&lt;71),3,IF(AND(AE244&gt;=71,AE244&lt;=100),4,))))</f>
        <v/>
      </c>
      <c r="AK244" s="99">
        <f>IF(AND(AF244&gt;0,AF244&lt;36),1,IF(AND(AF244&gt;=36,AF244&lt;51),2,IF(AND(AF244&gt;=51,AF244&lt;66),3,IF(AND(AF244&gt;=66,AF244&lt;=100),4,))))</f>
        <v/>
      </c>
      <c r="AL244" s="100">
        <f>IF(AND(AG244&gt;0,AG244&lt;37),1,IF(AND(AG244&gt;=37,AG244&lt;58),2,IF(AND(AG244&gt;=58,AG244&lt;71),3,IF(AND(AG244&gt;=71,AG244&lt;=100),4,))))</f>
        <v/>
      </c>
      <c r="AM244" s="101">
        <f>IF((Y244&lt;&gt;"")*(K244&lt;&gt;""),Y244-K244,"")</f>
        <v/>
      </c>
      <c r="AN244" s="99">
        <f>IF((Z244&lt;&gt;"")*(L244&lt;&gt;""),Z244-L244,"")</f>
        <v/>
      </c>
      <c r="AO244" s="99">
        <f>IF((AA244&lt;&gt;"")*(M244&lt;&gt;""),AA244-M244,"")</f>
        <v/>
      </c>
      <c r="AP244" s="99">
        <f>IF((AB244&lt;&gt;"")*(N244&lt;&gt;""),AB244-N244,"")</f>
        <v/>
      </c>
      <c r="AQ244" s="94">
        <f>IF((AC244&lt;&gt;"")*(O244&lt;&gt;""),AC244-O244,"")</f>
        <v/>
      </c>
      <c r="AR244" s="94">
        <f>IF((AD244&lt;&gt;"")*(P244&lt;&gt;""),AD244-P244,"")</f>
        <v/>
      </c>
      <c r="AS244" s="94">
        <f>IF((AE244&lt;&gt;"")*(Q244&lt;&gt;""),AE244-Q244,"")</f>
        <v/>
      </c>
      <c r="AT244" s="94">
        <f>IF((AF244&lt;&gt;"")*(R244&lt;&gt;""),AF244-R244,"")</f>
        <v/>
      </c>
      <c r="AU244" s="94">
        <f>IF((AG244&lt;&gt;"")*(S244&lt;&gt;""),AG244-S244,"")</f>
        <v/>
      </c>
      <c r="AV244" s="99">
        <f>IF((AH244&lt;&gt;"")*(T244&lt;&gt;""),AH244-T244,"")</f>
        <v/>
      </c>
      <c r="AW244" s="99">
        <f>IF((AI244&lt;&gt;"")*(U244&lt;&gt;""),AI244-U244,"")</f>
        <v/>
      </c>
      <c r="AX244" s="99">
        <f>IF((AJ244&lt;&gt;"")*(V244&lt;&gt;""),AJ244-V244,"")</f>
        <v/>
      </c>
      <c r="AY244" s="99">
        <f>IF((AK244&lt;&gt;"")*(W244&lt;&gt;""),AK244-W244,"")</f>
        <v/>
      </c>
      <c r="AZ244" s="102">
        <f>IF((AL244&lt;&gt;"")*(X244&lt;&gt;""),AL244-X244,"")</f>
        <v/>
      </c>
      <c r="BA244" s="50">
        <f>IFERROR(__xludf.dummyfunction("AI(""Actúa como un tutor académico y dirígete personalmente al estudiante "" &amp; I244 &amp; "" "" &amp; J244 &amp; "" "" &amp; G244 &amp; "" "" &amp; H244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AM244 &amp; ""'. Diferencias por área: Matemáticas ("" &amp; AQ244 &amp; ""), Ciencias Natura"&amp;"les ("" &amp; AR244 &amp; ""), Sociales ("" &amp; AS244 &amp; ""), Lectura Crítica ("" &amp; AT244 &amp; "") e Inglés ("" &amp; AU244 &amp; ""). Variación en posición: grupo ("" &amp; AN244 &amp; ""), grado ("" &amp; AO244 &amp; "") y media ("" &amp; AP244 &amp; ""). Puntajes Primer Simulacro: Global "" &amp; K244 &amp; "", Mat "" &amp; "&amp;"O4 &amp; "", Cien "" &amp; P244 &amp; "", Soc "" &amp; Q244 &amp; "", Lec "" &amp; R244 &amp; "", Ing "" &amp; S244 &amp; "". Puntajes Segundo Simulacro: Global "" &amp; Y244 &amp; "", Mat "" &amp; AC244 &amp; "", Cien "" &amp; AD244 &amp; "", Soc "" &amp; AE244 &amp; "", Lec "" &amp; AF244 &amp; "", Ing "" &amp; AG244 &amp; "". Escribe un mensaje motivador"&amp;" y breve (máximo 4 líneas)."")
"),"=AI(""Actúa como un tutor académico y dirígete personalmente al estudiante "" &amp; I244 &amp; "" "" &amp; J244 &amp; "" "" &amp; G244 &amp; "" "" &amp; H244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AM244 &amp; ""'. Diferencias por área: Matemáticas ("" &amp; AQ244 &amp; ""), Ciencias Natur"&amp;"ales ("" &amp; AR244 &amp; ""), Sociales ("" &amp; AS244 &amp; ""), Lectura Crítica ("" &amp; AT244 &amp; "") e Inglés ("" &amp; AU244 &amp; ""). Variación en posición: grupo ("" &amp; AN244 &amp; ""), grado ("" &amp; AO244 &amp; "") y media ("" &amp; AP244 &amp; ""). Puntajes Primer Simulacro: Global "" &amp; K244 &amp; "", Mat "" &amp;"&amp;" O244 &amp; "", Cien "" &amp; P244 &amp; "", Soc "" &amp; Q244 &amp; "", Lec "" &amp; R244 &amp; "", Ing "" &amp; S244 &amp; "". Puntajes Segundo Simulacro: Global "" &amp; Y244 &amp; "", Mat "" &amp; AC244 &amp; "", Cien "" &amp; AD244 &amp; "", Soc "" &amp; AE244 &amp; "", Lec "" &amp; AF244 &amp; "", Ing "" &amp; AG244 &amp; "". Escribe un mensaje motivado"&amp;"r y breve (máximo 4 líneas)."")
")</f>
        <v/>
      </c>
    </row>
    <row r="245" ht="15.75" customHeight="1" s="42">
      <c r="A245" s="93" t="n"/>
      <c r="B245" s="94" t="inlineStr">
        <is>
          <t>Bachillerato</t>
        </is>
      </c>
      <c r="C245" s="94" t="n">
        <v>702</v>
      </c>
      <c r="D245" s="94" t="n"/>
      <c r="E245" s="95" t="n"/>
      <c r="F245" s="96">
        <f>TRIM(G245&amp;" "&amp;H245&amp;" "&amp;I245&amp;" "&amp;J245)</f>
        <v/>
      </c>
      <c r="G245" s="94" t="inlineStr">
        <is>
          <t>Mosquera</t>
        </is>
      </c>
      <c r="H245" s="94" t="inlineStr">
        <is>
          <t>Flórez</t>
        </is>
      </c>
      <c r="I245" s="94" t="inlineStr">
        <is>
          <t>Yuri</t>
        </is>
      </c>
      <c r="J245" s="97" t="inlineStr">
        <is>
          <t>Tatiana</t>
        </is>
      </c>
      <c r="K245" s="98">
        <f>IF(SUM(O245:S245)=0, "", ROUND(((O245*3+P245*3+Q245*3+R245*3+S245*1)/13)*5,0))</f>
        <v/>
      </c>
      <c r="L245" s="99">
        <f>IF(OR($C245="",K245=""),"",COUNTIFS($C$4:$C$1500,$C245,K$4:K$1500,"&gt;"&amp;K245)+1)</f>
        <v/>
      </c>
      <c r="M245" s="99">
        <f>IF(OR($C245="",K245=""),"",IF(AND($C245&gt;=1001,$C245&lt;=1005),COUNTIFS($C$4:$C$1500,"&gt;=1001",$C$4:$C$1500,"&lt;=1005",K$4:K$1500,"&gt;"&amp;K245)+1,IF(AND($C245&gt;=1101,$C245&lt;=1105),COUNTIFS($C$4:$C$1500,"&gt;=1101",$C$4:$C$1500,"&lt;=1105",K$4:K$1500,"&gt;"&amp;K245)+1,IF(AND($C245&gt;=901,$C245&lt;=905),COUNTIFS($C$4:$C$1500,"&gt;=901",$C$4:$C$1500,"&lt;=905",K$4:K$1500,"&gt;"&amp;K245)+1,IF(AND($C245&gt;=801,$C245&lt;=805),COUNTIFS($C$4:$C$1500,"&gt;=801",$C$4:$C$1500,"&lt;=805",K$4:K$1500,"&gt;"&amp;K245)+1,IF(AND($C245&gt;=701,$C245&lt;=705),COUNTIFS($C$4:$C$1500,"&gt;=701",$C$4:$C$1500,"&lt;=705",K$4:K$1500,"&gt;"&amp;K245)+1,IF(AND($C245&gt;=601,$C245&lt;=606),COUNTIFS($C$4:$C$1500,"&gt;=601",$C$4:$C$1500,"&lt;=606",K$4:K$1500,"&gt;"&amp;K245)+1,"")))))))</f>
        <v/>
      </c>
      <c r="N245" s="99">
        <f>IF(OR($C245="",K245=""),"",IF(OR(AND($C245&gt;=1001,$C245&lt;=1005),AND($C245&gt;=1101,$C245&lt;=1105)),COUNTIFS($C$4:$C$1500,"&gt;=1001",$C$4:$C$1500,"&lt;=1005",K$4:K$1500,"&gt;"&amp;K245)+COUNTIFS($C$4:$C$1500,"&gt;=1101",$C$4:$C$1500,"&lt;=1105",K$4:K$1500,"&gt;"&amp;K245)+1,""))</f>
        <v/>
      </c>
      <c r="O245" s="94" t="n">
        <v>23.5</v>
      </c>
      <c r="P245" s="94" t="n">
        <v>51.21</v>
      </c>
      <c r="Q245" s="94" t="n">
        <v>42.29</v>
      </c>
      <c r="R245" s="94" t="n">
        <v>41.67</v>
      </c>
      <c r="S245" s="94" t="n">
        <v>20</v>
      </c>
      <c r="T245" s="99">
        <f>IF(AND(O245&gt;0,O245&lt;36),1,IF(AND(O245&gt;=36,O245&lt;51),2,IF(AND(O245&gt;=51,O245&lt;71),3,IF(AND(O245&gt;=71,O245&lt;=100),4,))))</f>
        <v/>
      </c>
      <c r="U245" s="99">
        <f>IF(AND(P245&gt;0,P245&lt;41),1,IF(AND(P245&gt;=41,P245&lt;56),2,IF(AND(P245&gt;=56,P245&lt;71),3,IF(AND(P245&gt;=71,P245&lt;=100),4,))))</f>
        <v/>
      </c>
      <c r="V245" s="99">
        <f>IF(AND(Q245&gt;0,Q245&lt;41),1,IF(AND(Q245&gt;=41,Q245&lt;56),2,IF(AND(Q245&gt;=56,Q245&lt;71),3,IF(AND(Q245&gt;=71,Q245&lt;=100),4,))))</f>
        <v/>
      </c>
      <c r="W245" s="99">
        <f>IF(AND(R245&gt;0,R245&lt;36),1,IF(AND(R245&gt;=36,R245&lt;51),2,IF(AND(R245&gt;=51,R245&lt;66),3,IF(AND(R245&gt;=66,R245&lt;=100),4,))))</f>
        <v/>
      </c>
      <c r="X245" s="100">
        <f>IF(AND(S245&gt;0,S245&lt;37),1,IF(AND(S245&gt;=37,S245&lt;58),2,IF(AND(S245&gt;=58,S245&lt;71),3,IF(AND(S245&gt;=71,S245&lt;=100),4,))))</f>
        <v/>
      </c>
      <c r="Y245" s="101">
        <f>IF(SUM(AC245:AG245)=0, "", ROUND(((AC245*3+AD245*3+AE245*3+AF245*3+AG245*1)/13)*5,0))</f>
        <v/>
      </c>
      <c r="Z245" s="99">
        <f>IF(OR($C245="",Y245=""),"",COUNTIFS($C$4:$C$1500,$C245,Y$4:Y$1500,"&gt;"&amp;Y245)+1)</f>
        <v/>
      </c>
      <c r="AA245" s="99">
        <f>IF(OR($C245="",Y245=""),"",IF(AND($C245&gt;=1001,$C245&lt;=1005),COUNTIFS($C$4:$C$1500,"&gt;=1001",$C$4:$C$1500,"&lt;=1005",Y$4:Y$1500,"&gt;"&amp;Y245)+1,IF(AND($C245&gt;=1101,$C245&lt;=1105),COUNTIFS($C$4:$C$1500,"&gt;=1101",$C$4:$C$1500,"&lt;=1105",Y$4:Y$1500,"&gt;"&amp;Y245)+1,IF(AND($C245&gt;=901,$C245&lt;=905),COUNTIFS($C$4:$C$1500,"&gt;=901",$C$4:$C$1500,"&lt;=905",Y$4:Y$1500,"&gt;"&amp;Y245)+1,IF(AND($C245&gt;=801,$C245&lt;=805),COUNTIFS($C$4:$C$1500,"&gt;=801",$C$4:$C$1500,"&lt;=805",Y$4:Y$1500,"&gt;"&amp;Y245)+1,IF(AND($C245&gt;=701,$C245&lt;=705),COUNTIFS($C$4:$C$1500,"&gt;=701",$C$4:$C$1500,"&lt;=705",Y$4:Y$1500,"&gt;"&amp;Y245)+1,IF(AND($C245&gt;=601,$C245&lt;=606),COUNTIFS($C$4:$C$1500,"&gt;=601",$C$4:$C$1500,"&lt;=606",Y$4:Y$1500,"&gt;"&amp;Y245)+1,"")))))))</f>
        <v/>
      </c>
      <c r="AB245" s="99">
        <f>IF(OR($C245="",Y245=""),"",IF(OR(AND($C245&gt;=1001,$C245&lt;=1005),AND($C245&gt;=1101,$C245&lt;=1105)),COUNTIFS($C$4:$C$1500,"&gt;=1001",$C$4:$C$1500,"&lt;=1005",Y$4:Y$1500,"&gt;"&amp;Y245)+COUNTIFS($C$4:$C$1500,"&gt;=1101",$C$4:$C$1500,"&lt;=1105",Y$4:Y$1500,"&gt;"&amp;Y245)+1,""))</f>
        <v/>
      </c>
      <c r="AC245" s="94" t="n">
        <v>40.63</v>
      </c>
      <c r="AD245" s="94" t="n">
        <v>45.83</v>
      </c>
      <c r="AE245" s="94" t="n">
        <v>45</v>
      </c>
      <c r="AF245" s="94" t="n">
        <v>36.67</v>
      </c>
      <c r="AG245" s="94" t="n">
        <v>36.67</v>
      </c>
      <c r="AH245" s="99">
        <f>IF(AND(AC245&gt;0,AC245&lt;36),1,IF(AND(AC245&gt;=36,AC245&lt;51),2,IF(AND(AC245&gt;=51,AC245&lt;71),3,IF(AND(AC245&gt;=71,AC245&lt;=100),4,))))</f>
        <v/>
      </c>
      <c r="AI245" s="99">
        <f>IF(AND(AD245&gt;0,AD245&lt;41),1,IF(AND(AD245&gt;=41,AD245&lt;56),2,IF(AND(AD245&gt;=56,AD245&lt;71),3,IF(AND(AD245&gt;=71,AD245&lt;=100),4,))))</f>
        <v/>
      </c>
      <c r="AJ245" s="99">
        <f>IF(AND(AE245&gt;0,AE245&lt;41),1,IF(AND(AE245&gt;=41,AE245&lt;56),2,IF(AND(AE245&gt;=56,AE245&lt;71),3,IF(AND(AE245&gt;=71,AE245&lt;=100),4,))))</f>
        <v/>
      </c>
      <c r="AK245" s="99">
        <f>IF(AND(AF245&gt;0,AF245&lt;36),1,IF(AND(AF245&gt;=36,AF245&lt;51),2,IF(AND(AF245&gt;=51,AF245&lt;66),3,IF(AND(AF245&gt;=66,AF245&lt;=100),4,))))</f>
        <v/>
      </c>
      <c r="AL245" s="100">
        <f>IF(AND(AG245&gt;0,AG245&lt;37),1,IF(AND(AG245&gt;=37,AG245&lt;58),2,IF(AND(AG245&gt;=58,AG245&lt;71),3,IF(AND(AG245&gt;=71,AG245&lt;=100),4,))))</f>
        <v/>
      </c>
      <c r="AM245" s="101">
        <f>IF((Y245&lt;&gt;"")*(K245&lt;&gt;""),Y245-K245,"")</f>
        <v/>
      </c>
      <c r="AN245" s="99">
        <f>IF((Z245&lt;&gt;"")*(L245&lt;&gt;""),Z245-L245,"")</f>
        <v/>
      </c>
      <c r="AO245" s="99">
        <f>IF((AA245&lt;&gt;"")*(M245&lt;&gt;""),AA245-M245,"")</f>
        <v/>
      </c>
      <c r="AP245" s="99">
        <f>IF((AB245&lt;&gt;"")*(N245&lt;&gt;""),AB245-N245,"")</f>
        <v/>
      </c>
      <c r="AQ245" s="94">
        <f>IF((AC245&lt;&gt;"")*(O245&lt;&gt;""),AC245-O245,"")</f>
        <v/>
      </c>
      <c r="AR245" s="94">
        <f>IF((AD245&lt;&gt;"")*(P245&lt;&gt;""),AD245-P245,"")</f>
        <v/>
      </c>
      <c r="AS245" s="94">
        <f>IF((AE245&lt;&gt;"")*(Q245&lt;&gt;""),AE245-Q245,"")</f>
        <v/>
      </c>
      <c r="AT245" s="94">
        <f>IF((AF245&lt;&gt;"")*(R245&lt;&gt;""),AF245-R245,"")</f>
        <v/>
      </c>
      <c r="AU245" s="94">
        <f>IF((AG245&lt;&gt;"")*(S245&lt;&gt;""),AG245-S245,"")</f>
        <v/>
      </c>
      <c r="AV245" s="99">
        <f>IF((AH245&lt;&gt;"")*(T245&lt;&gt;""),AH245-T245,"")</f>
        <v/>
      </c>
      <c r="AW245" s="99">
        <f>IF((AI245&lt;&gt;"")*(U245&lt;&gt;""),AI245-U245,"")</f>
        <v/>
      </c>
      <c r="AX245" s="99">
        <f>IF((AJ245&lt;&gt;"")*(V245&lt;&gt;""),AJ245-V245,"")</f>
        <v/>
      </c>
      <c r="AY245" s="99">
        <f>IF((AK245&lt;&gt;"")*(W245&lt;&gt;""),AK245-W245,"")</f>
        <v/>
      </c>
      <c r="AZ245" s="102">
        <f>IF((AL245&lt;&gt;"")*(X245&lt;&gt;""),AL245-X245,"")</f>
        <v/>
      </c>
      <c r="BA245" s="50">
        <f>IFERROR(__xludf.dummyfunction("AI(""Actúa como un tutor académico y dirígete personalmente al estudiante "" &amp; I245 &amp; "" "" &amp; J245 &amp; "" "" &amp; G245 &amp; "" "" &amp; H245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AM245 &amp; ""'. Diferencias por área: Matemáticas ("" &amp; AQ245 &amp; ""), Ciencias Natura"&amp;"les ("" &amp; AR245 &amp; ""), Sociales ("" &amp; AS245 &amp; ""), Lectura Crítica ("" &amp; AT245 &amp; "") e Inglés ("" &amp; AU245 &amp; ""). Variación en posición: grupo ("" &amp; AN245 &amp; ""), grado ("" &amp; AO245 &amp; "") y media ("" &amp; AP245 &amp; ""). Puntajes Primer Simulacro: Global "" &amp; K245 &amp; "", Mat "" &amp; "&amp;"O4 &amp; "", Cien "" &amp; P245 &amp; "", Soc "" &amp; Q245 &amp; "", Lec "" &amp; R245 &amp; "", Ing "" &amp; S245 &amp; "". Puntajes Segundo Simulacro: Global "" &amp; Y245 &amp; "", Mat "" &amp; AC245 &amp; "", Cien "" &amp; AD245 &amp; "", Soc "" &amp; AE245 &amp; "", Lec "" &amp; AF245 &amp; "", Ing "" &amp; AG245 &amp; "". Escribe un mensaje motivador"&amp;" y breve (máximo 4 líneas)."")
"),"=AI(""Actúa como un tutor académico y dirígete personalmente al estudiante "" &amp; I245 &amp; "" "" &amp; J245 &amp; "" "" &amp; G245 &amp; "" "" &amp; H245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AM245 &amp; ""'. Diferencias por área: Matemáticas ("" &amp; AQ245 &amp; ""), Ciencias Natur"&amp;"ales ("" &amp; AR245 &amp; ""), Sociales ("" &amp; AS245 &amp; ""), Lectura Crítica ("" &amp; AT245 &amp; "") e Inglés ("" &amp; AU245 &amp; ""). Variación en posición: grupo ("" &amp; AN245 &amp; ""), grado ("" &amp; AO245 &amp; "") y media ("" &amp; AP245 &amp; ""). Puntajes Primer Simulacro: Global "" &amp; K245 &amp; "", Mat "" &amp;"&amp;" O245 &amp; "", Cien "" &amp; P245 &amp; "", Soc "" &amp; Q245 &amp; "", Lec "" &amp; R245 &amp; "", Ing "" &amp; S245 &amp; "". Puntajes Segundo Simulacro: Global "" &amp; Y245 &amp; "", Mat "" &amp; AC245 &amp; "", Cien "" &amp; AD245 &amp; "", Soc "" &amp; AE245 &amp; "", Lec "" &amp; AF245 &amp; "", Ing "" &amp; AG245 &amp; "". Escribe un mensaje motivado"&amp;"r y breve (máximo 4 líneas)."")
")</f>
        <v/>
      </c>
    </row>
    <row r="246" ht="15.75" customHeight="1" s="42">
      <c r="A246" s="93" t="n"/>
      <c r="B246" s="94" t="inlineStr">
        <is>
          <t>Bachillerato</t>
        </is>
      </c>
      <c r="C246" s="94" t="n">
        <v>702</v>
      </c>
      <c r="D246" s="94" t="n"/>
      <c r="E246" s="95" t="n"/>
      <c r="F246" s="96">
        <f>TRIM(G246&amp;" "&amp;H246&amp;" "&amp;I246&amp;" "&amp;J246)</f>
        <v/>
      </c>
      <c r="G246" s="94" t="inlineStr">
        <is>
          <t>Muñetón</t>
        </is>
      </c>
      <c r="H246" s="94" t="inlineStr">
        <is>
          <t>Guevara</t>
        </is>
      </c>
      <c r="I246" s="94" t="inlineStr">
        <is>
          <t>Matías</t>
        </is>
      </c>
      <c r="J246" s="97" t="n"/>
      <c r="K246" s="98">
        <f>IF(SUM(O246:S246)=0, "", ROUND(((O246*3+P246*3+Q246*3+R246*3+S246*1)/13)*5,0))</f>
        <v/>
      </c>
      <c r="L246" s="99">
        <f>IF(OR($C246="",K246=""),"",COUNTIFS($C$4:$C$1500,$C246,K$4:K$1500,"&gt;"&amp;K246)+1)</f>
        <v/>
      </c>
      <c r="M246" s="99">
        <f>IF(OR($C246="",K246=""),"",IF(AND($C246&gt;=1001,$C246&lt;=1005),COUNTIFS($C$4:$C$1500,"&gt;=1001",$C$4:$C$1500,"&lt;=1005",K$4:K$1500,"&gt;"&amp;K246)+1,IF(AND($C246&gt;=1101,$C246&lt;=1105),COUNTIFS($C$4:$C$1500,"&gt;=1101",$C$4:$C$1500,"&lt;=1105",K$4:K$1500,"&gt;"&amp;K246)+1,IF(AND($C246&gt;=901,$C246&lt;=905),COUNTIFS($C$4:$C$1500,"&gt;=901",$C$4:$C$1500,"&lt;=905",K$4:K$1500,"&gt;"&amp;K246)+1,IF(AND($C246&gt;=801,$C246&lt;=805),COUNTIFS($C$4:$C$1500,"&gt;=801",$C$4:$C$1500,"&lt;=805",K$4:K$1500,"&gt;"&amp;K246)+1,IF(AND($C246&gt;=701,$C246&lt;=705),COUNTIFS($C$4:$C$1500,"&gt;=701",$C$4:$C$1500,"&lt;=705",K$4:K$1500,"&gt;"&amp;K246)+1,IF(AND($C246&gt;=601,$C246&lt;=606),COUNTIFS($C$4:$C$1500,"&gt;=601",$C$4:$C$1500,"&lt;=606",K$4:K$1500,"&gt;"&amp;K246)+1,"")))))))</f>
        <v/>
      </c>
      <c r="N246" s="99">
        <f>IF(OR($C246="",K246=""),"",IF(OR(AND($C246&gt;=1001,$C246&lt;=1005),AND($C246&gt;=1101,$C246&lt;=1105)),COUNTIFS($C$4:$C$1500,"&gt;=1001",$C$4:$C$1500,"&lt;=1005",K$4:K$1500,"&gt;"&amp;K246)+COUNTIFS($C$4:$C$1500,"&gt;=1101",$C$4:$C$1500,"&lt;=1105",K$4:K$1500,"&gt;"&amp;K246)+1,""))</f>
        <v/>
      </c>
      <c r="O246" s="94" t="n">
        <v>67.25</v>
      </c>
      <c r="P246" s="94" t="n">
        <v>35.9</v>
      </c>
      <c r="Q246" s="94" t="n">
        <v>34.08</v>
      </c>
      <c r="R246" s="94" t="n">
        <v>58.33</v>
      </c>
      <c r="S246" s="94" t="n">
        <v>15</v>
      </c>
      <c r="T246" s="99">
        <f>IF(AND(O246&gt;0,O246&lt;36),1,IF(AND(O246&gt;=36,O246&lt;51),2,IF(AND(O246&gt;=51,O246&lt;71),3,IF(AND(O246&gt;=71,O246&lt;=100),4,))))</f>
        <v/>
      </c>
      <c r="U246" s="99">
        <f>IF(AND(P246&gt;0,P246&lt;41),1,IF(AND(P246&gt;=41,P246&lt;56),2,IF(AND(P246&gt;=56,P246&lt;71),3,IF(AND(P246&gt;=71,P246&lt;=100),4,))))</f>
        <v/>
      </c>
      <c r="V246" s="99">
        <f>IF(AND(Q246&gt;0,Q246&lt;41),1,IF(AND(Q246&gt;=41,Q246&lt;56),2,IF(AND(Q246&gt;=56,Q246&lt;71),3,IF(AND(Q246&gt;=71,Q246&lt;=100),4,))))</f>
        <v/>
      </c>
      <c r="W246" s="99">
        <f>IF(AND(R246&gt;0,R246&lt;36),1,IF(AND(R246&gt;=36,R246&lt;51),2,IF(AND(R246&gt;=51,R246&lt;66),3,IF(AND(R246&gt;=66,R246&lt;=100),4,))))</f>
        <v/>
      </c>
      <c r="X246" s="100">
        <f>IF(AND(S246&gt;0,S246&lt;37),1,IF(AND(S246&gt;=37,S246&lt;58),2,IF(AND(S246&gt;=58,S246&lt;71),3,IF(AND(S246&gt;=71,S246&lt;=100),4,))))</f>
        <v/>
      </c>
      <c r="Y246" s="101">
        <f>IF(SUM(AC246:AG246)=0, "", ROUND(((AC246*3+AD246*3+AE246*3+AF246*3+AG246*1)/13)*5,0))</f>
        <v/>
      </c>
      <c r="Z246" s="99">
        <f>IF(OR($C246="",Y246=""),"",COUNTIFS($C$4:$C$1500,$C246,Y$4:Y$1500,"&gt;"&amp;Y246)+1)</f>
        <v/>
      </c>
      <c r="AA246" s="99">
        <f>IF(OR($C246="",Y246=""),"",IF(AND($C246&gt;=1001,$C246&lt;=1005),COUNTIFS($C$4:$C$1500,"&gt;=1001",$C$4:$C$1500,"&lt;=1005",Y$4:Y$1500,"&gt;"&amp;Y246)+1,IF(AND($C246&gt;=1101,$C246&lt;=1105),COUNTIFS($C$4:$C$1500,"&gt;=1101",$C$4:$C$1500,"&lt;=1105",Y$4:Y$1500,"&gt;"&amp;Y246)+1,IF(AND($C246&gt;=901,$C246&lt;=905),COUNTIFS($C$4:$C$1500,"&gt;=901",$C$4:$C$1500,"&lt;=905",Y$4:Y$1500,"&gt;"&amp;Y246)+1,IF(AND($C246&gt;=801,$C246&lt;=805),COUNTIFS($C$4:$C$1500,"&gt;=801",$C$4:$C$1500,"&lt;=805",Y$4:Y$1500,"&gt;"&amp;Y246)+1,IF(AND($C246&gt;=701,$C246&lt;=705),COUNTIFS($C$4:$C$1500,"&gt;=701",$C$4:$C$1500,"&lt;=705",Y$4:Y$1500,"&gt;"&amp;Y246)+1,IF(AND($C246&gt;=601,$C246&lt;=606),COUNTIFS($C$4:$C$1500,"&gt;=601",$C$4:$C$1500,"&lt;=606",Y$4:Y$1500,"&gt;"&amp;Y246)+1,"")))))))</f>
        <v/>
      </c>
      <c r="AB246" s="99">
        <f>IF(OR($C246="",Y246=""),"",IF(OR(AND($C246&gt;=1001,$C246&lt;=1005),AND($C246&gt;=1101,$C246&lt;=1105)),COUNTIFS($C$4:$C$1500,"&gt;=1001",$C$4:$C$1500,"&lt;=1005",Y$4:Y$1500,"&gt;"&amp;Y246)+COUNTIFS($C$4:$C$1500,"&gt;=1101",$C$4:$C$1500,"&lt;=1105",Y$4:Y$1500,"&gt;"&amp;Y246)+1,""))</f>
        <v/>
      </c>
      <c r="AC246" s="94" t="n">
        <v>46.88</v>
      </c>
      <c r="AD246" s="94" t="n">
        <v>52.68</v>
      </c>
      <c r="AE246" s="94" t="n">
        <v>50</v>
      </c>
      <c r="AF246" s="94" t="n">
        <v>55</v>
      </c>
      <c r="AG246" s="94" t="n">
        <v>36.67</v>
      </c>
      <c r="AH246" s="99">
        <f>IF(AND(AC246&gt;0,AC246&lt;36),1,IF(AND(AC246&gt;=36,AC246&lt;51),2,IF(AND(AC246&gt;=51,AC246&lt;71),3,IF(AND(AC246&gt;=71,AC246&lt;=100),4,))))</f>
        <v/>
      </c>
      <c r="AI246" s="99">
        <f>IF(AND(AD246&gt;0,AD246&lt;41),1,IF(AND(AD246&gt;=41,AD246&lt;56),2,IF(AND(AD246&gt;=56,AD246&lt;71),3,IF(AND(AD246&gt;=71,AD246&lt;=100),4,))))</f>
        <v/>
      </c>
      <c r="AJ246" s="99">
        <f>IF(AND(AE246&gt;0,AE246&lt;41),1,IF(AND(AE246&gt;=41,AE246&lt;56),2,IF(AND(AE246&gt;=56,AE246&lt;71),3,IF(AND(AE246&gt;=71,AE246&lt;=100),4,))))</f>
        <v/>
      </c>
      <c r="AK246" s="99">
        <f>IF(AND(AF246&gt;0,AF246&lt;36),1,IF(AND(AF246&gt;=36,AF246&lt;51),2,IF(AND(AF246&gt;=51,AF246&lt;66),3,IF(AND(AF246&gt;=66,AF246&lt;=100),4,))))</f>
        <v/>
      </c>
      <c r="AL246" s="100">
        <f>IF(AND(AG246&gt;0,AG246&lt;37),1,IF(AND(AG246&gt;=37,AG246&lt;58),2,IF(AND(AG246&gt;=58,AG246&lt;71),3,IF(AND(AG246&gt;=71,AG246&lt;=100),4,))))</f>
        <v/>
      </c>
      <c r="AM246" s="101">
        <f>IF((Y246&lt;&gt;"")*(K246&lt;&gt;""),Y246-K246,"")</f>
        <v/>
      </c>
      <c r="AN246" s="99">
        <f>IF((Z246&lt;&gt;"")*(L246&lt;&gt;""),Z246-L246,"")</f>
        <v/>
      </c>
      <c r="AO246" s="99">
        <f>IF((AA246&lt;&gt;"")*(M246&lt;&gt;""),AA246-M246,"")</f>
        <v/>
      </c>
      <c r="AP246" s="99">
        <f>IF((AB246&lt;&gt;"")*(N246&lt;&gt;""),AB246-N246,"")</f>
        <v/>
      </c>
      <c r="AQ246" s="94">
        <f>IF((AC246&lt;&gt;"")*(O246&lt;&gt;""),AC246-O246,"")</f>
        <v/>
      </c>
      <c r="AR246" s="94">
        <f>IF((AD246&lt;&gt;"")*(P246&lt;&gt;""),AD246-P246,"")</f>
        <v/>
      </c>
      <c r="AS246" s="94">
        <f>IF((AE246&lt;&gt;"")*(Q246&lt;&gt;""),AE246-Q246,"")</f>
        <v/>
      </c>
      <c r="AT246" s="94">
        <f>IF((AF246&lt;&gt;"")*(R246&lt;&gt;""),AF246-R246,"")</f>
        <v/>
      </c>
      <c r="AU246" s="94">
        <f>IF((AG246&lt;&gt;"")*(S246&lt;&gt;""),AG246-S246,"")</f>
        <v/>
      </c>
      <c r="AV246" s="99">
        <f>IF((AH246&lt;&gt;"")*(T246&lt;&gt;""),AH246-T246,"")</f>
        <v/>
      </c>
      <c r="AW246" s="99">
        <f>IF((AI246&lt;&gt;"")*(U246&lt;&gt;""),AI246-U246,"")</f>
        <v/>
      </c>
      <c r="AX246" s="99">
        <f>IF((AJ246&lt;&gt;"")*(V246&lt;&gt;""),AJ246-V246,"")</f>
        <v/>
      </c>
      <c r="AY246" s="99">
        <f>IF((AK246&lt;&gt;"")*(W246&lt;&gt;""),AK246-W246,"")</f>
        <v/>
      </c>
      <c r="AZ246" s="102">
        <f>IF((AL246&lt;&gt;"")*(X246&lt;&gt;""),AL246-X246,"")</f>
        <v/>
      </c>
      <c r="BA246" s="50">
        <f>IFERROR(__xludf.dummyfunction("AI(""Actúa como un tutor académico y dirígete personalmente al estudiante "" &amp; I246 &amp; "" "" &amp; J246 &amp; "" "" &amp; G246 &amp; "" "" &amp; H246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AM246 &amp; ""'. Diferencias por área: Matemáticas ("" &amp; AQ246 &amp; ""), Ciencias Natura"&amp;"les ("" &amp; AR246 &amp; ""), Sociales ("" &amp; AS246 &amp; ""), Lectura Crítica ("" &amp; AT246 &amp; "") e Inglés ("" &amp; AU246 &amp; ""). Variación en posición: grupo ("" &amp; AN246 &amp; ""), grado ("" &amp; AO246 &amp; "") y media ("" &amp; AP246 &amp; ""). Puntajes Primer Simulacro: Global "" &amp; K246 &amp; "", Mat "" &amp; "&amp;"O4 &amp; "", Cien "" &amp; P246 &amp; "", Soc "" &amp; Q246 &amp; "", Lec "" &amp; R246 &amp; "", Ing "" &amp; S246 &amp; "". Puntajes Segundo Simulacro: Global "" &amp; Y246 &amp; "", Mat "" &amp; AC246 &amp; "", Cien "" &amp; AD246 &amp; "", Soc "" &amp; AE246 &amp; "", Lec "" &amp; AF246 &amp; "", Ing "" &amp; AG246 &amp; "". Escribe un mensaje motivador"&amp;" y breve (máximo 4 líneas)."")
"),"=AI(""Actúa como un tutor académico y dirígete personalmente al estudiante "" &amp; I246 &amp; "" "" &amp; J246 &amp; "" "" &amp; G246 &amp; "" "" &amp; H246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AM246 &amp; ""'. Diferencias por área: Matemáticas ("" &amp; AQ246 &amp; ""), Ciencias Natur"&amp;"ales ("" &amp; AR246 &amp; ""), Sociales ("" &amp; AS246 &amp; ""), Lectura Crítica ("" &amp; AT246 &amp; "") e Inglés ("" &amp; AU246 &amp; ""). Variación en posición: grupo ("" &amp; AN246 &amp; ""), grado ("" &amp; AO246 &amp; "") y media ("" &amp; AP246 &amp; ""). Puntajes Primer Simulacro: Global "" &amp; K246 &amp; "", Mat "" &amp;"&amp;" O246 &amp; "", Cien "" &amp; P246 &amp; "", Soc "" &amp; Q246 &amp; "", Lec "" &amp; R246 &amp; "", Ing "" &amp; S246 &amp; "". Puntajes Segundo Simulacro: Global "" &amp; Y246 &amp; "", Mat "" &amp; AC246 &amp; "", Cien "" &amp; AD246 &amp; "", Soc "" &amp; AE246 &amp; "", Lec "" &amp; AF246 &amp; "", Ing "" &amp; AG246 &amp; "". Escribe un mensaje motivado"&amp;"r y breve (máximo 4 líneas)."")
")</f>
        <v/>
      </c>
    </row>
    <row r="247" ht="15.75" customHeight="1" s="42">
      <c r="A247" s="93" t="n"/>
      <c r="B247" s="94" t="inlineStr">
        <is>
          <t>Bachillerato</t>
        </is>
      </c>
      <c r="C247" s="94" t="n">
        <v>702</v>
      </c>
      <c r="D247" s="94" t="n"/>
      <c r="E247" s="95" t="n"/>
      <c r="F247" s="96">
        <f>TRIM(G247&amp;" "&amp;H247&amp;" "&amp;I247&amp;" "&amp;J247)</f>
        <v/>
      </c>
      <c r="G247" s="94" t="inlineStr">
        <is>
          <t>Oquendo</t>
        </is>
      </c>
      <c r="H247" s="94" t="inlineStr">
        <is>
          <t>Palacio</t>
        </is>
      </c>
      <c r="I247" s="94" t="inlineStr">
        <is>
          <t>Víctor</t>
        </is>
      </c>
      <c r="J247" s="97" t="inlineStr">
        <is>
          <t>Samuel</t>
        </is>
      </c>
      <c r="K247" s="98">
        <f>IF(SUM(O247:S247)=0, "", ROUND(((O247*3+P247*3+Q247*3+R247*3+S247*1)/13)*5,0))</f>
        <v/>
      </c>
      <c r="L247" s="99">
        <f>IF(OR($C247="",K247=""),"",COUNTIFS($C$4:$C$1500,$C247,K$4:K$1500,"&gt;"&amp;K247)+1)</f>
        <v/>
      </c>
      <c r="M247" s="99">
        <f>IF(OR($C247="",K247=""),"",IF(AND($C247&gt;=1001,$C247&lt;=1005),COUNTIFS($C$4:$C$1500,"&gt;=1001",$C$4:$C$1500,"&lt;=1005",K$4:K$1500,"&gt;"&amp;K247)+1,IF(AND($C247&gt;=1101,$C247&lt;=1105),COUNTIFS($C$4:$C$1500,"&gt;=1101",$C$4:$C$1500,"&lt;=1105",K$4:K$1500,"&gt;"&amp;K247)+1,IF(AND($C247&gt;=901,$C247&lt;=905),COUNTIFS($C$4:$C$1500,"&gt;=901",$C$4:$C$1500,"&lt;=905",K$4:K$1500,"&gt;"&amp;K247)+1,IF(AND($C247&gt;=801,$C247&lt;=805),COUNTIFS($C$4:$C$1500,"&gt;=801",$C$4:$C$1500,"&lt;=805",K$4:K$1500,"&gt;"&amp;K247)+1,IF(AND($C247&gt;=701,$C247&lt;=705),COUNTIFS($C$4:$C$1500,"&gt;=701",$C$4:$C$1500,"&lt;=705",K$4:K$1500,"&gt;"&amp;K247)+1,IF(AND($C247&gt;=601,$C247&lt;=606),COUNTIFS($C$4:$C$1500,"&gt;=601",$C$4:$C$1500,"&lt;=606",K$4:K$1500,"&gt;"&amp;K247)+1,"")))))))</f>
        <v/>
      </c>
      <c r="N247" s="99">
        <f>IF(OR($C247="",K247=""),"",IF(OR(AND($C247&gt;=1001,$C247&lt;=1005),AND($C247&gt;=1101,$C247&lt;=1105)),COUNTIFS($C$4:$C$1500,"&gt;=1001",$C$4:$C$1500,"&lt;=1005",K$4:K$1500,"&gt;"&amp;K247)+COUNTIFS($C$4:$C$1500,"&gt;=1101",$C$4:$C$1500,"&lt;=1105",K$4:K$1500,"&gt;"&amp;K247)+1,""))</f>
        <v/>
      </c>
      <c r="O247" s="94" t="n">
        <v>33.25</v>
      </c>
      <c r="P247" s="94" t="n">
        <v>39.29</v>
      </c>
      <c r="Q247" s="94" t="n">
        <v>25.86</v>
      </c>
      <c r="R247" s="94" t="n">
        <v>58.33</v>
      </c>
      <c r="S247" s="94" t="n">
        <v>50</v>
      </c>
      <c r="T247" s="99">
        <f>IF(AND(O247&gt;0,O247&lt;36),1,IF(AND(O247&gt;=36,O247&lt;51),2,IF(AND(O247&gt;=51,O247&lt;71),3,IF(AND(O247&gt;=71,O247&lt;=100),4,))))</f>
        <v/>
      </c>
      <c r="U247" s="99">
        <f>IF(AND(P247&gt;0,P247&lt;41),1,IF(AND(P247&gt;=41,P247&lt;56),2,IF(AND(P247&gt;=56,P247&lt;71),3,IF(AND(P247&gt;=71,P247&lt;=100),4,))))</f>
        <v/>
      </c>
      <c r="V247" s="99">
        <f>IF(AND(Q247&gt;0,Q247&lt;41),1,IF(AND(Q247&gt;=41,Q247&lt;56),2,IF(AND(Q247&gt;=56,Q247&lt;71),3,IF(AND(Q247&gt;=71,Q247&lt;=100),4,))))</f>
        <v/>
      </c>
      <c r="W247" s="99">
        <f>IF(AND(R247&gt;0,R247&lt;36),1,IF(AND(R247&gt;=36,R247&lt;51),2,IF(AND(R247&gt;=51,R247&lt;66),3,IF(AND(R247&gt;=66,R247&lt;=100),4,))))</f>
        <v/>
      </c>
      <c r="X247" s="100">
        <f>IF(AND(S247&gt;0,S247&lt;37),1,IF(AND(S247&gt;=37,S247&lt;58),2,IF(AND(S247&gt;=58,S247&lt;71),3,IF(AND(S247&gt;=71,S247&lt;=100),4,))))</f>
        <v/>
      </c>
      <c r="Y247" s="101">
        <f>IF(SUM(AC247:AG247)=0, "", ROUND(((AC247*3+AD247*3+AE247*3+AF247*3+AG247*1)/13)*5,0))</f>
        <v/>
      </c>
      <c r="Z247" s="99">
        <f>IF(OR($C247="",Y247=""),"",COUNTIFS($C$4:$C$1500,$C247,Y$4:Y$1500,"&gt;"&amp;Y247)+1)</f>
        <v/>
      </c>
      <c r="AA247" s="99">
        <f>IF(OR($C247="",Y247=""),"",IF(AND($C247&gt;=1001,$C247&lt;=1005),COUNTIFS($C$4:$C$1500,"&gt;=1001",$C$4:$C$1500,"&lt;=1005",Y$4:Y$1500,"&gt;"&amp;Y247)+1,IF(AND($C247&gt;=1101,$C247&lt;=1105),COUNTIFS($C$4:$C$1500,"&gt;=1101",$C$4:$C$1500,"&lt;=1105",Y$4:Y$1500,"&gt;"&amp;Y247)+1,IF(AND($C247&gt;=901,$C247&lt;=905),COUNTIFS($C$4:$C$1500,"&gt;=901",$C$4:$C$1500,"&lt;=905",Y$4:Y$1500,"&gt;"&amp;Y247)+1,IF(AND($C247&gt;=801,$C247&lt;=805),COUNTIFS($C$4:$C$1500,"&gt;=801",$C$4:$C$1500,"&lt;=805",Y$4:Y$1500,"&gt;"&amp;Y247)+1,IF(AND($C247&gt;=701,$C247&lt;=705),COUNTIFS($C$4:$C$1500,"&gt;=701",$C$4:$C$1500,"&lt;=705",Y$4:Y$1500,"&gt;"&amp;Y247)+1,IF(AND($C247&gt;=601,$C247&lt;=606),COUNTIFS($C$4:$C$1500,"&gt;=601",$C$4:$C$1500,"&lt;=606",Y$4:Y$1500,"&gt;"&amp;Y247)+1,"")))))))</f>
        <v/>
      </c>
      <c r="AB247" s="99">
        <f>IF(OR($C247="",Y247=""),"",IF(OR(AND($C247&gt;=1001,$C247&lt;=1005),AND($C247&gt;=1101,$C247&lt;=1105)),COUNTIFS($C$4:$C$1500,"&gt;=1001",$C$4:$C$1500,"&lt;=1005",Y$4:Y$1500,"&gt;"&amp;Y247)+COUNTIFS($C$4:$C$1500,"&gt;=1101",$C$4:$C$1500,"&lt;=1105",Y$4:Y$1500,"&gt;"&amp;Y247)+1,""))</f>
        <v/>
      </c>
      <c r="AC247" s="94" t="n">
        <v>50</v>
      </c>
      <c r="AD247" s="94" t="n">
        <v>50.6</v>
      </c>
      <c r="AE247" s="94" t="n">
        <v>47.5</v>
      </c>
      <c r="AF247" s="94" t="n">
        <v>50.42</v>
      </c>
      <c r="AG247" s="94" t="n">
        <v>59.58</v>
      </c>
      <c r="AH247" s="99">
        <f>IF(AND(AC247&gt;0,AC247&lt;36),1,IF(AND(AC247&gt;=36,AC247&lt;51),2,IF(AND(AC247&gt;=51,AC247&lt;71),3,IF(AND(AC247&gt;=71,AC247&lt;=100),4,))))</f>
        <v/>
      </c>
      <c r="AI247" s="99">
        <f>IF(AND(AD247&gt;0,AD247&lt;41),1,IF(AND(AD247&gt;=41,AD247&lt;56),2,IF(AND(AD247&gt;=56,AD247&lt;71),3,IF(AND(AD247&gt;=71,AD247&lt;=100),4,))))</f>
        <v/>
      </c>
      <c r="AJ247" s="99">
        <f>IF(AND(AE247&gt;0,AE247&lt;41),1,IF(AND(AE247&gt;=41,AE247&lt;56),2,IF(AND(AE247&gt;=56,AE247&lt;71),3,IF(AND(AE247&gt;=71,AE247&lt;=100),4,))))</f>
        <v/>
      </c>
      <c r="AK247" s="99">
        <f>IF(AND(AF247&gt;0,AF247&lt;36),1,IF(AND(AF247&gt;=36,AF247&lt;51),2,IF(AND(AF247&gt;=51,AF247&lt;66),3,IF(AND(AF247&gt;=66,AF247&lt;=100),4,))))</f>
        <v/>
      </c>
      <c r="AL247" s="100">
        <f>IF(AND(AG247&gt;0,AG247&lt;37),1,IF(AND(AG247&gt;=37,AG247&lt;58),2,IF(AND(AG247&gt;=58,AG247&lt;71),3,IF(AND(AG247&gt;=71,AG247&lt;=100),4,))))</f>
        <v/>
      </c>
      <c r="AM247" s="101">
        <f>IF((Y247&lt;&gt;"")*(K247&lt;&gt;""),Y247-K247,"")</f>
        <v/>
      </c>
      <c r="AN247" s="99">
        <f>IF((Z247&lt;&gt;"")*(L247&lt;&gt;""),Z247-L247,"")</f>
        <v/>
      </c>
      <c r="AO247" s="99">
        <f>IF((AA247&lt;&gt;"")*(M247&lt;&gt;""),AA247-M247,"")</f>
        <v/>
      </c>
      <c r="AP247" s="99">
        <f>IF((AB247&lt;&gt;"")*(N247&lt;&gt;""),AB247-N247,"")</f>
        <v/>
      </c>
      <c r="AQ247" s="94">
        <f>IF((AC247&lt;&gt;"")*(O247&lt;&gt;""),AC247-O247,"")</f>
        <v/>
      </c>
      <c r="AR247" s="94">
        <f>IF((AD247&lt;&gt;"")*(P247&lt;&gt;""),AD247-P247,"")</f>
        <v/>
      </c>
      <c r="AS247" s="94">
        <f>IF((AE247&lt;&gt;"")*(Q247&lt;&gt;""),AE247-Q247,"")</f>
        <v/>
      </c>
      <c r="AT247" s="94">
        <f>IF((AF247&lt;&gt;"")*(R247&lt;&gt;""),AF247-R247,"")</f>
        <v/>
      </c>
      <c r="AU247" s="94">
        <f>IF((AG247&lt;&gt;"")*(S247&lt;&gt;""),AG247-S247,"")</f>
        <v/>
      </c>
      <c r="AV247" s="99">
        <f>IF((AH247&lt;&gt;"")*(T247&lt;&gt;""),AH247-T247,"")</f>
        <v/>
      </c>
      <c r="AW247" s="99">
        <f>IF((AI247&lt;&gt;"")*(U247&lt;&gt;""),AI247-U247,"")</f>
        <v/>
      </c>
      <c r="AX247" s="99">
        <f>IF((AJ247&lt;&gt;"")*(V247&lt;&gt;""),AJ247-V247,"")</f>
        <v/>
      </c>
      <c r="AY247" s="99">
        <f>IF((AK247&lt;&gt;"")*(W247&lt;&gt;""),AK247-W247,"")</f>
        <v/>
      </c>
      <c r="AZ247" s="102">
        <f>IF((AL247&lt;&gt;"")*(X247&lt;&gt;""),AL247-X247,"")</f>
        <v/>
      </c>
      <c r="BA247" s="50">
        <f>IFERROR(__xludf.dummyfunction("AI(""Actúa como un tutor académico y dirígete personalmente al estudiante "" &amp; I247 &amp; "" "" &amp; J247 &amp; "" "" &amp; G247 &amp; "" "" &amp; H247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AM247 &amp; ""'. Diferencias por área: Matemáticas ("" &amp; AQ247 &amp; ""), Ciencias Natura"&amp;"les ("" &amp; AR247 &amp; ""), Sociales ("" &amp; AS247 &amp; ""), Lectura Crítica ("" &amp; AT247 &amp; "") e Inglés ("" &amp; AU247 &amp; ""). Variación en posición: grupo ("" &amp; AN247 &amp; ""), grado ("" &amp; AO247 &amp; "") y media ("" &amp; AP247 &amp; ""). Puntajes Primer Simulacro: Global "" &amp; K247 &amp; "", Mat "" &amp; "&amp;"O4 &amp; "", Cien "" &amp; P247 &amp; "", Soc "" &amp; Q247 &amp; "", Lec "" &amp; R247 &amp; "", Ing "" &amp; S247 &amp; "". Puntajes Segundo Simulacro: Global "" &amp; Y247 &amp; "", Mat "" &amp; AC247 &amp; "", Cien "" &amp; AD247 &amp; "", Soc "" &amp; AE247 &amp; "", Lec "" &amp; AF247 &amp; "", Ing "" &amp; AG247 &amp; "". Escribe un mensaje motivador"&amp;" y breve (máximo 4 líneas)."")
"),"=AI(""Actúa como un tutor académico y dirígete personalmente al estudiante "" &amp; I247 &amp; "" "" &amp; J247 &amp; "" "" &amp; G247 &amp; "" "" &amp; H247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AM247 &amp; ""'. Diferencias por área: Matemáticas ("" &amp; AQ247 &amp; ""), Ciencias Natur"&amp;"ales ("" &amp; AR247 &amp; ""), Sociales ("" &amp; AS247 &amp; ""), Lectura Crítica ("" &amp; AT247 &amp; "") e Inglés ("" &amp; AU247 &amp; ""). Variación en posición: grupo ("" &amp; AN247 &amp; ""), grado ("" &amp; AO247 &amp; "") y media ("" &amp; AP247 &amp; ""). Puntajes Primer Simulacro: Global "" &amp; K247 &amp; "", Mat "" &amp;"&amp;" O247 &amp; "", Cien "" &amp; P247 &amp; "", Soc "" &amp; Q247 &amp; "", Lec "" &amp; R247 &amp; "", Ing "" &amp; S247 &amp; "". Puntajes Segundo Simulacro: Global "" &amp; Y247 &amp; "", Mat "" &amp; AC247 &amp; "", Cien "" &amp; AD247 &amp; "", Soc "" &amp; AE247 &amp; "", Lec "" &amp; AF247 &amp; "", Ing "" &amp; AG247 &amp; "". Escribe un mensaje motivado"&amp;"r y breve (máximo 4 líneas)."")
")</f>
        <v/>
      </c>
    </row>
    <row r="248" ht="15.75" customHeight="1" s="42">
      <c r="A248" s="93" t="n"/>
      <c r="B248" s="94" t="inlineStr">
        <is>
          <t>Bachillerato</t>
        </is>
      </c>
      <c r="C248" s="94" t="n">
        <v>702</v>
      </c>
      <c r="D248" s="94" t="n"/>
      <c r="E248" s="95" t="n"/>
      <c r="F248" s="96">
        <f>TRIM(G248&amp;" "&amp;H248&amp;" "&amp;I248&amp;" "&amp;J248)</f>
        <v/>
      </c>
      <c r="G248" s="94" t="inlineStr">
        <is>
          <t>Portillo</t>
        </is>
      </c>
      <c r="H248" s="94" t="inlineStr">
        <is>
          <t>Barrios</t>
        </is>
      </c>
      <c r="I248" s="94" t="inlineStr">
        <is>
          <t>Shayra</t>
        </is>
      </c>
      <c r="J248" s="97" t="inlineStr">
        <is>
          <t>Salome</t>
        </is>
      </c>
      <c r="K248" s="98">
        <f>IF(SUM(O248:S248)=0, "", ROUND(((O248*3+P248*3+Q248*3+R248*3+S248*1)/13)*5,0))</f>
        <v/>
      </c>
      <c r="L248" s="99">
        <f>IF(OR($C248="",K248=""),"",COUNTIFS($C$4:$C$1500,$C248,K$4:K$1500,"&gt;"&amp;K248)+1)</f>
        <v/>
      </c>
      <c r="M248" s="99">
        <f>IF(OR($C248="",K248=""),"",IF(AND($C248&gt;=1001,$C248&lt;=1005),COUNTIFS($C$4:$C$1500,"&gt;=1001",$C$4:$C$1500,"&lt;=1005",K$4:K$1500,"&gt;"&amp;K248)+1,IF(AND($C248&gt;=1101,$C248&lt;=1105),COUNTIFS($C$4:$C$1500,"&gt;=1101",$C$4:$C$1500,"&lt;=1105",K$4:K$1500,"&gt;"&amp;K248)+1,IF(AND($C248&gt;=901,$C248&lt;=905),COUNTIFS($C$4:$C$1500,"&gt;=901",$C$4:$C$1500,"&lt;=905",K$4:K$1500,"&gt;"&amp;K248)+1,IF(AND($C248&gt;=801,$C248&lt;=805),COUNTIFS($C$4:$C$1500,"&gt;=801",$C$4:$C$1500,"&lt;=805",K$4:K$1500,"&gt;"&amp;K248)+1,IF(AND($C248&gt;=701,$C248&lt;=705),COUNTIFS($C$4:$C$1500,"&gt;=701",$C$4:$C$1500,"&lt;=705",K$4:K$1500,"&gt;"&amp;K248)+1,IF(AND($C248&gt;=601,$C248&lt;=606),COUNTIFS($C$4:$C$1500,"&gt;=601",$C$4:$C$1500,"&lt;=606",K$4:K$1500,"&gt;"&amp;K248)+1,"")))))))</f>
        <v/>
      </c>
      <c r="N248" s="99">
        <f>IF(OR($C248="",K248=""),"",IF(OR(AND($C248&gt;=1001,$C248&lt;=1005),AND($C248&gt;=1101,$C248&lt;=1105)),COUNTIFS($C$4:$C$1500,"&gt;=1001",$C$4:$C$1500,"&lt;=1005",K$4:K$1500,"&gt;"&amp;K248)+COUNTIFS($C$4:$C$1500,"&gt;=1101",$C$4:$C$1500,"&lt;=1105",K$4:K$1500,"&gt;"&amp;K248)+1,""))</f>
        <v/>
      </c>
      <c r="O248" s="94" t="n">
        <v>53.5</v>
      </c>
      <c r="P248" s="94" t="n">
        <v>28.31</v>
      </c>
      <c r="Q248" s="94" t="n">
        <v>58.78</v>
      </c>
      <c r="R248" s="94" t="n">
        <v>58.33</v>
      </c>
      <c r="S248" s="94" t="n">
        <v>45</v>
      </c>
      <c r="T248" s="99">
        <f>IF(AND(O248&gt;0,O248&lt;36),1,IF(AND(O248&gt;=36,O248&lt;51),2,IF(AND(O248&gt;=51,O248&lt;71),3,IF(AND(O248&gt;=71,O248&lt;=100),4,))))</f>
        <v/>
      </c>
      <c r="U248" s="99">
        <f>IF(AND(P248&gt;0,P248&lt;41),1,IF(AND(P248&gt;=41,P248&lt;56),2,IF(AND(P248&gt;=56,P248&lt;71),3,IF(AND(P248&gt;=71,P248&lt;=100),4,))))</f>
        <v/>
      </c>
      <c r="V248" s="99">
        <f>IF(AND(Q248&gt;0,Q248&lt;41),1,IF(AND(Q248&gt;=41,Q248&lt;56),2,IF(AND(Q248&gt;=56,Q248&lt;71),3,IF(AND(Q248&gt;=71,Q248&lt;=100),4,))))</f>
        <v/>
      </c>
      <c r="W248" s="99">
        <f>IF(AND(R248&gt;0,R248&lt;36),1,IF(AND(R248&gt;=36,R248&lt;51),2,IF(AND(R248&gt;=51,R248&lt;66),3,IF(AND(R248&gt;=66,R248&lt;=100),4,))))</f>
        <v/>
      </c>
      <c r="X248" s="100">
        <f>IF(AND(S248&gt;0,S248&lt;37),1,IF(AND(S248&gt;=37,S248&lt;58),2,IF(AND(S248&gt;=58,S248&lt;71),3,IF(AND(S248&gt;=71,S248&lt;=100),4,))))</f>
        <v/>
      </c>
      <c r="Y248" s="101">
        <f>IF(SUM(AC248:AG248)=0, "", ROUND(((AC248*3+AD248*3+AE248*3+AF248*3+AG248*1)/13)*5,0))</f>
        <v/>
      </c>
      <c r="Z248" s="99">
        <f>IF(OR($C248="",Y248=""),"",COUNTIFS($C$4:$C$1500,$C248,Y$4:Y$1500,"&gt;"&amp;Y248)+1)</f>
        <v/>
      </c>
      <c r="AA248" s="99">
        <f>IF(OR($C248="",Y248=""),"",IF(AND($C248&gt;=1001,$C248&lt;=1005),COUNTIFS($C$4:$C$1500,"&gt;=1001",$C$4:$C$1500,"&lt;=1005",Y$4:Y$1500,"&gt;"&amp;Y248)+1,IF(AND($C248&gt;=1101,$C248&lt;=1105),COUNTIFS($C$4:$C$1500,"&gt;=1101",$C$4:$C$1500,"&lt;=1105",Y$4:Y$1500,"&gt;"&amp;Y248)+1,IF(AND($C248&gt;=901,$C248&lt;=905),COUNTIFS($C$4:$C$1500,"&gt;=901",$C$4:$C$1500,"&lt;=905",Y$4:Y$1500,"&gt;"&amp;Y248)+1,IF(AND($C248&gt;=801,$C248&lt;=805),COUNTIFS($C$4:$C$1500,"&gt;=801",$C$4:$C$1500,"&lt;=805",Y$4:Y$1500,"&gt;"&amp;Y248)+1,IF(AND($C248&gt;=701,$C248&lt;=705),COUNTIFS($C$4:$C$1500,"&gt;=701",$C$4:$C$1500,"&lt;=705",Y$4:Y$1500,"&gt;"&amp;Y248)+1,IF(AND($C248&gt;=601,$C248&lt;=606),COUNTIFS($C$4:$C$1500,"&gt;=601",$C$4:$C$1500,"&lt;=606",Y$4:Y$1500,"&gt;"&amp;Y248)+1,"")))))))</f>
        <v/>
      </c>
      <c r="AB248" s="99">
        <f>IF(OR($C248="",Y248=""),"",IF(OR(AND($C248&gt;=1001,$C248&lt;=1005),AND($C248&gt;=1101,$C248&lt;=1105)),COUNTIFS($C$4:$C$1500,"&gt;=1001",$C$4:$C$1500,"&lt;=1005",Y$4:Y$1500,"&gt;"&amp;Y248)+COUNTIFS($C$4:$C$1500,"&gt;=1101",$C$4:$C$1500,"&lt;=1105",Y$4:Y$1500,"&gt;"&amp;Y248)+1,""))</f>
        <v/>
      </c>
      <c r="AC248" s="94" t="n">
        <v>75</v>
      </c>
      <c r="AD248" s="94" t="n">
        <v>49.4</v>
      </c>
      <c r="AE248" s="94" t="n">
        <v>50</v>
      </c>
      <c r="AF248" s="94" t="n">
        <v>55</v>
      </c>
      <c r="AG248" s="94" t="n">
        <v>55</v>
      </c>
      <c r="AH248" s="99">
        <f>IF(AND(AC248&gt;0,AC248&lt;36),1,IF(AND(AC248&gt;=36,AC248&lt;51),2,IF(AND(AC248&gt;=51,AC248&lt;71),3,IF(AND(AC248&gt;=71,AC248&lt;=100),4,))))</f>
        <v/>
      </c>
      <c r="AI248" s="99">
        <f>IF(AND(AD248&gt;0,AD248&lt;41),1,IF(AND(AD248&gt;=41,AD248&lt;56),2,IF(AND(AD248&gt;=56,AD248&lt;71),3,IF(AND(AD248&gt;=71,AD248&lt;=100),4,))))</f>
        <v/>
      </c>
      <c r="AJ248" s="99">
        <f>IF(AND(AE248&gt;0,AE248&lt;41),1,IF(AND(AE248&gt;=41,AE248&lt;56),2,IF(AND(AE248&gt;=56,AE248&lt;71),3,IF(AND(AE248&gt;=71,AE248&lt;=100),4,))))</f>
        <v/>
      </c>
      <c r="AK248" s="99">
        <f>IF(AND(AF248&gt;0,AF248&lt;36),1,IF(AND(AF248&gt;=36,AF248&lt;51),2,IF(AND(AF248&gt;=51,AF248&lt;66),3,IF(AND(AF248&gt;=66,AF248&lt;=100),4,))))</f>
        <v/>
      </c>
      <c r="AL248" s="100">
        <f>IF(AND(AG248&gt;0,AG248&lt;37),1,IF(AND(AG248&gt;=37,AG248&lt;58),2,IF(AND(AG248&gt;=58,AG248&lt;71),3,IF(AND(AG248&gt;=71,AG248&lt;=100),4,))))</f>
        <v/>
      </c>
      <c r="AM248" s="101">
        <f>IF((Y248&lt;&gt;"")*(K248&lt;&gt;""),Y248-K248,"")</f>
        <v/>
      </c>
      <c r="AN248" s="99">
        <f>IF((Z248&lt;&gt;"")*(L248&lt;&gt;""),Z248-L248,"")</f>
        <v/>
      </c>
      <c r="AO248" s="99">
        <f>IF((AA248&lt;&gt;"")*(M248&lt;&gt;""),AA248-M248,"")</f>
        <v/>
      </c>
      <c r="AP248" s="99">
        <f>IF((AB248&lt;&gt;"")*(N248&lt;&gt;""),AB248-N248,"")</f>
        <v/>
      </c>
      <c r="AQ248" s="94">
        <f>IF((AC248&lt;&gt;"")*(O248&lt;&gt;""),AC248-O248,"")</f>
        <v/>
      </c>
      <c r="AR248" s="94">
        <f>IF((AD248&lt;&gt;"")*(P248&lt;&gt;""),AD248-P248,"")</f>
        <v/>
      </c>
      <c r="AS248" s="94">
        <f>IF((AE248&lt;&gt;"")*(Q248&lt;&gt;""),AE248-Q248,"")</f>
        <v/>
      </c>
      <c r="AT248" s="94">
        <f>IF((AF248&lt;&gt;"")*(R248&lt;&gt;""),AF248-R248,"")</f>
        <v/>
      </c>
      <c r="AU248" s="94">
        <f>IF((AG248&lt;&gt;"")*(S248&lt;&gt;""),AG248-S248,"")</f>
        <v/>
      </c>
      <c r="AV248" s="99">
        <f>IF((AH248&lt;&gt;"")*(T248&lt;&gt;""),AH248-T248,"")</f>
        <v/>
      </c>
      <c r="AW248" s="99">
        <f>IF((AI248&lt;&gt;"")*(U248&lt;&gt;""),AI248-U248,"")</f>
        <v/>
      </c>
      <c r="AX248" s="99">
        <f>IF((AJ248&lt;&gt;"")*(V248&lt;&gt;""),AJ248-V248,"")</f>
        <v/>
      </c>
      <c r="AY248" s="99">
        <f>IF((AK248&lt;&gt;"")*(W248&lt;&gt;""),AK248-W248,"")</f>
        <v/>
      </c>
      <c r="AZ248" s="102">
        <f>IF((AL248&lt;&gt;"")*(X248&lt;&gt;""),AL248-X248,"")</f>
        <v/>
      </c>
      <c r="BA248" s="50">
        <f>IFERROR(__xludf.dummyfunction("AI(""Actúa como un tutor académico y dirígete personalmente al estudiante "" &amp; I248 &amp; "" "" &amp; J248 &amp; "" "" &amp; G248 &amp; "" "" &amp; H248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AM248 &amp; ""'. Diferencias por área: Matemáticas ("" &amp; AQ248 &amp; ""), Ciencias Natura"&amp;"les ("" &amp; AR248 &amp; ""), Sociales ("" &amp; AS248 &amp; ""), Lectura Crítica ("" &amp; AT248 &amp; "") e Inglés ("" &amp; AU248 &amp; ""). Variación en posición: grupo ("" &amp; AN248 &amp; ""), grado ("" &amp; AO248 &amp; "") y media ("" &amp; AP248 &amp; ""). Puntajes Primer Simulacro: Global "" &amp; K248 &amp; "", Mat "" &amp; "&amp;"O4 &amp; "", Cien "" &amp; P248 &amp; "", Soc "" &amp; Q248 &amp; "", Lec "" &amp; R248 &amp; "", Ing "" &amp; S248 &amp; "". Puntajes Segundo Simulacro: Global "" &amp; Y248 &amp; "", Mat "" &amp; AC248 &amp; "", Cien "" &amp; AD248 &amp; "", Soc "" &amp; AE248 &amp; "", Lec "" &amp; AF248 &amp; "", Ing "" &amp; AG248 &amp; "". Escribe un mensaje motivador"&amp;" y breve (máximo 4 líneas)."")
"),"=AI(""Actúa como un tutor académico y dirígete personalmente al estudiante "" &amp; I248 &amp; "" "" &amp; J248 &amp; "" "" &amp; G248 &amp; "" "" &amp; H248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AM248 &amp; ""'. Diferencias por área: Matemáticas ("" &amp; AQ248 &amp; ""), Ciencias Natur"&amp;"ales ("" &amp; AR248 &amp; ""), Sociales ("" &amp; AS248 &amp; ""), Lectura Crítica ("" &amp; AT248 &amp; "") e Inglés ("" &amp; AU248 &amp; ""). Variación en posición: grupo ("" &amp; AN248 &amp; ""), grado ("" &amp; AO248 &amp; "") y media ("" &amp; AP248 &amp; ""). Puntajes Primer Simulacro: Global "" &amp; K248 &amp; "", Mat "" &amp;"&amp;" O248 &amp; "", Cien "" &amp; P248 &amp; "", Soc "" &amp; Q248 &amp; "", Lec "" &amp; R248 &amp; "", Ing "" &amp; S248 &amp; "". Puntajes Segundo Simulacro: Global "" &amp; Y248 &amp; "", Mat "" &amp; AC248 &amp; "", Cien "" &amp; AD248 &amp; "", Soc "" &amp; AE248 &amp; "", Lec "" &amp; AF248 &amp; "", Ing "" &amp; AG248 &amp; "". Escribe un mensaje motivado"&amp;"r y breve (máximo 4 líneas)."")
")</f>
        <v/>
      </c>
    </row>
    <row r="249" ht="15.75" customHeight="1" s="42">
      <c r="A249" s="93" t="n"/>
      <c r="B249" s="94" t="inlineStr">
        <is>
          <t>Bachillerato</t>
        </is>
      </c>
      <c r="C249" s="94" t="n">
        <v>702</v>
      </c>
      <c r="D249" s="94" t="n"/>
      <c r="E249" s="95" t="n"/>
      <c r="F249" s="96">
        <f>TRIM(G249&amp;" "&amp;H249&amp;" "&amp;I249&amp;" "&amp;J249)</f>
        <v/>
      </c>
      <c r="G249" s="94" t="inlineStr">
        <is>
          <t>Pérez</t>
        </is>
      </c>
      <c r="H249" s="94" t="inlineStr">
        <is>
          <t>Rivera</t>
        </is>
      </c>
      <c r="I249" s="94" t="inlineStr">
        <is>
          <t>Luciana</t>
        </is>
      </c>
      <c r="J249" s="97" t="inlineStr">
        <is>
          <t>Andrea</t>
        </is>
      </c>
      <c r="K249" s="98">
        <f>IF(SUM(O249:S249)=0, "", ROUND(((O249*3+P249*3+Q249*3+R249*3+S249*1)/13)*5,0))</f>
        <v/>
      </c>
      <c r="L249" s="99">
        <f>IF(OR($C249="",K249=""),"",COUNTIFS($C$4:$C$1500,$C249,K$4:K$1500,"&gt;"&amp;K249)+1)</f>
        <v/>
      </c>
      <c r="M249" s="99">
        <f>IF(OR($C249="",K249=""),"",IF(AND($C249&gt;=1001,$C249&lt;=1005),COUNTIFS($C$4:$C$1500,"&gt;=1001",$C$4:$C$1500,"&lt;=1005",K$4:K$1500,"&gt;"&amp;K249)+1,IF(AND($C249&gt;=1101,$C249&lt;=1105),COUNTIFS($C$4:$C$1500,"&gt;=1101",$C$4:$C$1500,"&lt;=1105",K$4:K$1500,"&gt;"&amp;K249)+1,IF(AND($C249&gt;=901,$C249&lt;=905),COUNTIFS($C$4:$C$1500,"&gt;=901",$C$4:$C$1500,"&lt;=905",K$4:K$1500,"&gt;"&amp;K249)+1,IF(AND($C249&gt;=801,$C249&lt;=805),COUNTIFS($C$4:$C$1500,"&gt;=801",$C$4:$C$1500,"&lt;=805",K$4:K$1500,"&gt;"&amp;K249)+1,IF(AND($C249&gt;=701,$C249&lt;=705),COUNTIFS($C$4:$C$1500,"&gt;=701",$C$4:$C$1500,"&lt;=705",K$4:K$1500,"&gt;"&amp;K249)+1,IF(AND($C249&gt;=601,$C249&lt;=606),COUNTIFS($C$4:$C$1500,"&gt;=601",$C$4:$C$1500,"&lt;=606",K$4:K$1500,"&gt;"&amp;K249)+1,"")))))))</f>
        <v/>
      </c>
      <c r="N249" s="99">
        <f>IF(OR($C249="",K249=""),"",IF(OR(AND($C249&gt;=1001,$C249&lt;=1005),AND($C249&gt;=1101,$C249&lt;=1105)),COUNTIFS($C$4:$C$1500,"&gt;=1001",$C$4:$C$1500,"&lt;=1005",K$4:K$1500,"&gt;"&amp;K249)+COUNTIFS($C$4:$C$1500,"&gt;=1101",$C$4:$C$1500,"&lt;=1105",K$4:K$1500,"&gt;"&amp;K249)+1,""))</f>
        <v/>
      </c>
      <c r="O249" s="94" t="n">
        <v>26.75</v>
      </c>
      <c r="P249" s="94" t="n">
        <v>30.35</v>
      </c>
      <c r="Q249" s="94" t="n">
        <v>22.33</v>
      </c>
      <c r="R249" s="94" t="n">
        <v>66.67</v>
      </c>
      <c r="S249" s="94" t="n">
        <v>45</v>
      </c>
      <c r="T249" s="99">
        <f>IF(AND(O249&gt;0,O249&lt;36),1,IF(AND(O249&gt;=36,O249&lt;51),2,IF(AND(O249&gt;=51,O249&lt;71),3,IF(AND(O249&gt;=71,O249&lt;=100),4,))))</f>
        <v/>
      </c>
      <c r="U249" s="99">
        <f>IF(AND(P249&gt;0,P249&lt;41),1,IF(AND(P249&gt;=41,P249&lt;56),2,IF(AND(P249&gt;=56,P249&lt;71),3,IF(AND(P249&gt;=71,P249&lt;=100),4,))))</f>
        <v/>
      </c>
      <c r="V249" s="99">
        <f>IF(AND(Q249&gt;0,Q249&lt;41),1,IF(AND(Q249&gt;=41,Q249&lt;56),2,IF(AND(Q249&gt;=56,Q249&lt;71),3,IF(AND(Q249&gt;=71,Q249&lt;=100),4,))))</f>
        <v/>
      </c>
      <c r="W249" s="99">
        <f>IF(AND(R249&gt;0,R249&lt;36),1,IF(AND(R249&gt;=36,R249&lt;51),2,IF(AND(R249&gt;=51,R249&lt;66),3,IF(AND(R249&gt;=66,R249&lt;=100),4,))))</f>
        <v/>
      </c>
      <c r="X249" s="100">
        <f>IF(AND(S249&gt;0,S249&lt;37),1,IF(AND(S249&gt;=37,S249&lt;58),2,IF(AND(S249&gt;=58,S249&lt;71),3,IF(AND(S249&gt;=71,S249&lt;=100),4,))))</f>
        <v/>
      </c>
      <c r="Y249" s="101">
        <f>IF(SUM(AC249:AG249)=0, "", ROUND(((AC249*3+AD249*3+AE249*3+AF249*3+AG249*1)/13)*5,0))</f>
        <v/>
      </c>
      <c r="Z249" s="99">
        <f>IF(OR($C249="",Y249=""),"",COUNTIFS($C$4:$C$1500,$C249,Y$4:Y$1500,"&gt;"&amp;Y249)+1)</f>
        <v/>
      </c>
      <c r="AA249" s="99">
        <f>IF(OR($C249="",Y249=""),"",IF(AND($C249&gt;=1001,$C249&lt;=1005),COUNTIFS($C$4:$C$1500,"&gt;=1001",$C$4:$C$1500,"&lt;=1005",Y$4:Y$1500,"&gt;"&amp;Y249)+1,IF(AND($C249&gt;=1101,$C249&lt;=1105),COUNTIFS($C$4:$C$1500,"&gt;=1101",$C$4:$C$1500,"&lt;=1105",Y$4:Y$1500,"&gt;"&amp;Y249)+1,IF(AND($C249&gt;=901,$C249&lt;=905),COUNTIFS($C$4:$C$1500,"&gt;=901",$C$4:$C$1500,"&lt;=905",Y$4:Y$1500,"&gt;"&amp;Y249)+1,IF(AND($C249&gt;=801,$C249&lt;=805),COUNTIFS($C$4:$C$1500,"&gt;=801",$C$4:$C$1500,"&lt;=805",Y$4:Y$1500,"&gt;"&amp;Y249)+1,IF(AND($C249&gt;=701,$C249&lt;=705),COUNTIFS($C$4:$C$1500,"&gt;=701",$C$4:$C$1500,"&lt;=705",Y$4:Y$1500,"&gt;"&amp;Y249)+1,IF(AND($C249&gt;=601,$C249&lt;=606),COUNTIFS($C$4:$C$1500,"&gt;=601",$C$4:$C$1500,"&lt;=606",Y$4:Y$1500,"&gt;"&amp;Y249)+1,"")))))))</f>
        <v/>
      </c>
      <c r="AB249" s="99">
        <f>IF(OR($C249="",Y249=""),"",IF(OR(AND($C249&gt;=1001,$C249&lt;=1005),AND($C249&gt;=1101,$C249&lt;=1105)),COUNTIFS($C$4:$C$1500,"&gt;=1001",$C$4:$C$1500,"&lt;=1005",Y$4:Y$1500,"&gt;"&amp;Y249)+COUNTIFS($C$4:$C$1500,"&gt;=1101",$C$4:$C$1500,"&lt;=1105",Y$4:Y$1500,"&gt;"&amp;Y249)+1,""))</f>
        <v/>
      </c>
      <c r="AC249" s="94" t="n">
        <v>56.25</v>
      </c>
      <c r="AD249" s="94" t="n">
        <v>64.29000000000001</v>
      </c>
      <c r="AE249" s="94" t="n">
        <v>62.5</v>
      </c>
      <c r="AF249" s="94" t="n">
        <v>68.75</v>
      </c>
      <c r="AG249" s="94" t="n">
        <v>59.58</v>
      </c>
      <c r="AH249" s="99">
        <f>IF(AND(AC249&gt;0,AC249&lt;36),1,IF(AND(AC249&gt;=36,AC249&lt;51),2,IF(AND(AC249&gt;=51,AC249&lt;71),3,IF(AND(AC249&gt;=71,AC249&lt;=100),4,))))</f>
        <v/>
      </c>
      <c r="AI249" s="99">
        <f>IF(AND(AD249&gt;0,AD249&lt;41),1,IF(AND(AD249&gt;=41,AD249&lt;56),2,IF(AND(AD249&gt;=56,AD249&lt;71),3,IF(AND(AD249&gt;=71,AD249&lt;=100),4,))))</f>
        <v/>
      </c>
      <c r="AJ249" s="99">
        <f>IF(AND(AE249&gt;0,AE249&lt;41),1,IF(AND(AE249&gt;=41,AE249&lt;56),2,IF(AND(AE249&gt;=56,AE249&lt;71),3,IF(AND(AE249&gt;=71,AE249&lt;=100),4,))))</f>
        <v/>
      </c>
      <c r="AK249" s="99">
        <f>IF(AND(AF249&gt;0,AF249&lt;36),1,IF(AND(AF249&gt;=36,AF249&lt;51),2,IF(AND(AF249&gt;=51,AF249&lt;66),3,IF(AND(AF249&gt;=66,AF249&lt;=100),4,))))</f>
        <v/>
      </c>
      <c r="AL249" s="100">
        <f>IF(AND(AG249&gt;0,AG249&lt;37),1,IF(AND(AG249&gt;=37,AG249&lt;58),2,IF(AND(AG249&gt;=58,AG249&lt;71),3,IF(AND(AG249&gt;=71,AG249&lt;=100),4,))))</f>
        <v/>
      </c>
      <c r="AM249" s="101">
        <f>IF((Y249&lt;&gt;"")*(K249&lt;&gt;""),Y249-K249,"")</f>
        <v/>
      </c>
      <c r="AN249" s="99">
        <f>IF((Z249&lt;&gt;"")*(L249&lt;&gt;""),Z249-L249,"")</f>
        <v/>
      </c>
      <c r="AO249" s="99">
        <f>IF((AA249&lt;&gt;"")*(M249&lt;&gt;""),AA249-M249,"")</f>
        <v/>
      </c>
      <c r="AP249" s="99">
        <f>IF((AB249&lt;&gt;"")*(N249&lt;&gt;""),AB249-N249,"")</f>
        <v/>
      </c>
      <c r="AQ249" s="94">
        <f>IF((AC249&lt;&gt;"")*(O249&lt;&gt;""),AC249-O249,"")</f>
        <v/>
      </c>
      <c r="AR249" s="94">
        <f>IF((AD249&lt;&gt;"")*(P249&lt;&gt;""),AD249-P249,"")</f>
        <v/>
      </c>
      <c r="AS249" s="94">
        <f>IF((AE249&lt;&gt;"")*(Q249&lt;&gt;""),AE249-Q249,"")</f>
        <v/>
      </c>
      <c r="AT249" s="94">
        <f>IF((AF249&lt;&gt;"")*(R249&lt;&gt;""),AF249-R249,"")</f>
        <v/>
      </c>
      <c r="AU249" s="94">
        <f>IF((AG249&lt;&gt;"")*(S249&lt;&gt;""),AG249-S249,"")</f>
        <v/>
      </c>
      <c r="AV249" s="99">
        <f>IF((AH249&lt;&gt;"")*(T249&lt;&gt;""),AH249-T249,"")</f>
        <v/>
      </c>
      <c r="AW249" s="99">
        <f>IF((AI249&lt;&gt;"")*(U249&lt;&gt;""),AI249-U249,"")</f>
        <v/>
      </c>
      <c r="AX249" s="99">
        <f>IF((AJ249&lt;&gt;"")*(V249&lt;&gt;""),AJ249-V249,"")</f>
        <v/>
      </c>
      <c r="AY249" s="99">
        <f>IF((AK249&lt;&gt;"")*(W249&lt;&gt;""),AK249-W249,"")</f>
        <v/>
      </c>
      <c r="AZ249" s="102">
        <f>IF((AL249&lt;&gt;"")*(X249&lt;&gt;""),AL249-X249,"")</f>
        <v/>
      </c>
      <c r="BA249" s="50">
        <f>IFERROR(__xludf.dummyfunction("AI(""Actúa como un tutor académico y dirígete personalmente al estudiante "" &amp; I249 &amp; "" "" &amp; J249 &amp; "" "" &amp; G249 &amp; "" "" &amp; H249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AM249 &amp; ""'. Diferencias por área: Matemáticas ("" &amp; AQ249 &amp; ""), Ciencias Natura"&amp;"les ("" &amp; AR249 &amp; ""), Sociales ("" &amp; AS249 &amp; ""), Lectura Crítica ("" &amp; AT249 &amp; "") e Inglés ("" &amp; AU249 &amp; ""). Variación en posición: grupo ("" &amp; AN249 &amp; ""), grado ("" &amp; AO249 &amp; "") y media ("" &amp; AP249 &amp; ""). Puntajes Primer Simulacro: Global "" &amp; K249 &amp; "", Mat "" &amp; "&amp;"O4 &amp; "", Cien "" &amp; P249 &amp; "", Soc "" &amp; Q249 &amp; "", Lec "" &amp; R249 &amp; "", Ing "" &amp; S249 &amp; "". Puntajes Segundo Simulacro: Global "" &amp; Y249 &amp; "", Mat "" &amp; AC249 &amp; "", Cien "" &amp; AD249 &amp; "", Soc "" &amp; AE249 &amp; "", Lec "" &amp; AF249 &amp; "", Ing "" &amp; AG249 &amp; "". Escribe un mensaje motivador"&amp;" y breve (máximo 4 líneas)."")
"),"=AI(""Actúa como un tutor académico y dirígete personalmente al estudiante "" &amp; I249 &amp; "" "" &amp; J249 &amp; "" "" &amp; G249 &amp; "" "" &amp; H249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AM249 &amp; ""'. Diferencias por área: Matemáticas ("" &amp; AQ249 &amp; ""), Ciencias Natur"&amp;"ales ("" &amp; AR249 &amp; ""), Sociales ("" &amp; AS249 &amp; ""), Lectura Crítica ("" &amp; AT249 &amp; "") e Inglés ("" &amp; AU249 &amp; ""). Variación en posición: grupo ("" &amp; AN249 &amp; ""), grado ("" &amp; AO249 &amp; "") y media ("" &amp; AP249 &amp; ""). Puntajes Primer Simulacro: Global "" &amp; K249 &amp; "", Mat "" &amp;"&amp;" O249 &amp; "", Cien "" &amp; P249 &amp; "", Soc "" &amp; Q249 &amp; "", Lec "" &amp; R249 &amp; "", Ing "" &amp; S249 &amp; "". Puntajes Segundo Simulacro: Global "" &amp; Y249 &amp; "", Mat "" &amp; AC249 &amp; "", Cien "" &amp; AD249 &amp; "", Soc "" &amp; AE249 &amp; "", Lec "" &amp; AF249 &amp; "", Ing "" &amp; AG249 &amp; "". Escribe un mensaje motivado"&amp;"r y breve (máximo 4 líneas)."")
")</f>
        <v/>
      </c>
    </row>
    <row r="250" ht="15.75" customHeight="1" s="42">
      <c r="A250" s="93" t="n"/>
      <c r="B250" s="94" t="inlineStr">
        <is>
          <t>Bachillerato</t>
        </is>
      </c>
      <c r="C250" s="94" t="n">
        <v>702</v>
      </c>
      <c r="D250" s="94" t="n"/>
      <c r="E250" s="95" t="n"/>
      <c r="F250" s="96">
        <f>TRIM(G250&amp;" "&amp;H250&amp;" "&amp;I250&amp;" "&amp;J250)</f>
        <v/>
      </c>
      <c r="G250" s="94" t="inlineStr">
        <is>
          <t>Quiroz</t>
        </is>
      </c>
      <c r="H250" s="94" t="inlineStr">
        <is>
          <t>Présiga</t>
        </is>
      </c>
      <c r="I250" s="94" t="inlineStr">
        <is>
          <t>Maria</t>
        </is>
      </c>
      <c r="J250" s="97" t="inlineStr">
        <is>
          <t>Valeria</t>
        </is>
      </c>
      <c r="K250" s="98">
        <f>IF(SUM(O250:S250)=0, "", ROUND(((O250*3+P250*3+Q250*3+R250*3+S250*1)/13)*5,0))</f>
        <v/>
      </c>
      <c r="L250" s="99">
        <f>IF(OR($C250="",K250=""),"",COUNTIFS($C$4:$C$1500,$C250,K$4:K$1500,"&gt;"&amp;K250)+1)</f>
        <v/>
      </c>
      <c r="M250" s="99">
        <f>IF(OR($C250="",K250=""),"",IF(AND($C250&gt;=1001,$C250&lt;=1005),COUNTIFS($C$4:$C$1500,"&gt;=1001",$C$4:$C$1500,"&lt;=1005",K$4:K$1500,"&gt;"&amp;K250)+1,IF(AND($C250&gt;=1101,$C250&lt;=1105),COUNTIFS($C$4:$C$1500,"&gt;=1101",$C$4:$C$1500,"&lt;=1105",K$4:K$1500,"&gt;"&amp;K250)+1,IF(AND($C250&gt;=901,$C250&lt;=905),COUNTIFS($C$4:$C$1500,"&gt;=901",$C$4:$C$1500,"&lt;=905",K$4:K$1500,"&gt;"&amp;K250)+1,IF(AND($C250&gt;=801,$C250&lt;=805),COUNTIFS($C$4:$C$1500,"&gt;=801",$C$4:$C$1500,"&lt;=805",K$4:K$1500,"&gt;"&amp;K250)+1,IF(AND($C250&gt;=701,$C250&lt;=705),COUNTIFS($C$4:$C$1500,"&gt;=701",$C$4:$C$1500,"&lt;=705",K$4:K$1500,"&gt;"&amp;K250)+1,IF(AND($C250&gt;=601,$C250&lt;=606),COUNTIFS($C$4:$C$1500,"&gt;=601",$C$4:$C$1500,"&lt;=606",K$4:K$1500,"&gt;"&amp;K250)+1,"")))))))</f>
        <v/>
      </c>
      <c r="N250" s="99">
        <f>IF(OR($C250="",K250=""),"",IF(OR(AND($C250&gt;=1001,$C250&lt;=1005),AND($C250&gt;=1101,$C250&lt;=1105)),COUNTIFS($C$4:$C$1500,"&gt;=1001",$C$4:$C$1500,"&lt;=1005",K$4:K$1500,"&gt;"&amp;K250)+COUNTIFS($C$4:$C$1500,"&gt;=1101",$C$4:$C$1500,"&lt;=1105",K$4:K$1500,"&gt;"&amp;K250)+1,""))</f>
        <v/>
      </c>
      <c r="O250" s="94" t="n">
        <v>23.5</v>
      </c>
      <c r="P250" s="94" t="n">
        <v>44.58</v>
      </c>
      <c r="Q250" s="94" t="n">
        <v>17.65</v>
      </c>
      <c r="R250" s="94" t="n">
        <v>37.5</v>
      </c>
      <c r="S250" s="94" t="n">
        <v>25</v>
      </c>
      <c r="T250" s="99">
        <f>IF(AND(O250&gt;0,O250&lt;36),1,IF(AND(O250&gt;=36,O250&lt;51),2,IF(AND(O250&gt;=51,O250&lt;71),3,IF(AND(O250&gt;=71,O250&lt;=100),4,))))</f>
        <v/>
      </c>
      <c r="U250" s="99">
        <f>IF(AND(P250&gt;0,P250&lt;41),1,IF(AND(P250&gt;=41,P250&lt;56),2,IF(AND(P250&gt;=56,P250&lt;71),3,IF(AND(P250&gt;=71,P250&lt;=100),4,))))</f>
        <v/>
      </c>
      <c r="V250" s="99">
        <f>IF(AND(Q250&gt;0,Q250&lt;41),1,IF(AND(Q250&gt;=41,Q250&lt;56),2,IF(AND(Q250&gt;=56,Q250&lt;71),3,IF(AND(Q250&gt;=71,Q250&lt;=100),4,))))</f>
        <v/>
      </c>
      <c r="W250" s="99">
        <f>IF(AND(R250&gt;0,R250&lt;36),1,IF(AND(R250&gt;=36,R250&lt;51),2,IF(AND(R250&gt;=51,R250&lt;66),3,IF(AND(R250&gt;=66,R250&lt;=100),4,))))</f>
        <v/>
      </c>
      <c r="X250" s="100">
        <f>IF(AND(S250&gt;0,S250&lt;37),1,IF(AND(S250&gt;=37,S250&lt;58),2,IF(AND(S250&gt;=58,S250&lt;71),3,IF(AND(S250&gt;=71,S250&lt;=100),4,))))</f>
        <v/>
      </c>
      <c r="Y250" s="101">
        <f>IF(SUM(AC250:AG250)=0, "", ROUND(((AC250*3+AD250*3+AE250*3+AF250*3+AG250*1)/13)*5,0))</f>
        <v/>
      </c>
      <c r="Z250" s="99">
        <f>IF(OR($C250="",Y250=""),"",COUNTIFS($C$4:$C$1500,$C250,Y$4:Y$1500,"&gt;"&amp;Y250)+1)</f>
        <v/>
      </c>
      <c r="AA250" s="99">
        <f>IF(OR($C250="",Y250=""),"",IF(AND($C250&gt;=1001,$C250&lt;=1005),COUNTIFS($C$4:$C$1500,"&gt;=1001",$C$4:$C$1500,"&lt;=1005",Y$4:Y$1500,"&gt;"&amp;Y250)+1,IF(AND($C250&gt;=1101,$C250&lt;=1105),COUNTIFS($C$4:$C$1500,"&gt;=1101",$C$4:$C$1500,"&lt;=1105",Y$4:Y$1500,"&gt;"&amp;Y250)+1,IF(AND($C250&gt;=901,$C250&lt;=905),COUNTIFS($C$4:$C$1500,"&gt;=901",$C$4:$C$1500,"&lt;=905",Y$4:Y$1500,"&gt;"&amp;Y250)+1,IF(AND($C250&gt;=801,$C250&lt;=805),COUNTIFS($C$4:$C$1500,"&gt;=801",$C$4:$C$1500,"&lt;=805",Y$4:Y$1500,"&gt;"&amp;Y250)+1,IF(AND($C250&gt;=701,$C250&lt;=705),COUNTIFS($C$4:$C$1500,"&gt;=701",$C$4:$C$1500,"&lt;=705",Y$4:Y$1500,"&gt;"&amp;Y250)+1,IF(AND($C250&gt;=601,$C250&lt;=606),COUNTIFS($C$4:$C$1500,"&gt;=601",$C$4:$C$1500,"&lt;=606",Y$4:Y$1500,"&gt;"&amp;Y250)+1,"")))))))</f>
        <v/>
      </c>
      <c r="AB250" s="99">
        <f>IF(OR($C250="",Y250=""),"",IF(OR(AND($C250&gt;=1001,$C250&lt;=1005),AND($C250&gt;=1101,$C250&lt;=1105)),COUNTIFS($C$4:$C$1500,"&gt;=1001",$C$4:$C$1500,"&lt;=1005",Y$4:Y$1500,"&gt;"&amp;Y250)+COUNTIFS($C$4:$C$1500,"&gt;=1101",$C$4:$C$1500,"&lt;=1105",Y$4:Y$1500,"&gt;"&amp;Y250)+1,""))</f>
        <v/>
      </c>
      <c r="AC250" s="94" t="n">
        <v>40.63</v>
      </c>
      <c r="AD250" s="94" t="n">
        <v>45.83</v>
      </c>
      <c r="AE250" s="94" t="n">
        <v>32.5</v>
      </c>
      <c r="AF250" s="94" t="n">
        <v>59.58</v>
      </c>
      <c r="AG250" s="94" t="n">
        <v>55</v>
      </c>
      <c r="AH250" s="99">
        <f>IF(AND(AC250&gt;0,AC250&lt;36),1,IF(AND(AC250&gt;=36,AC250&lt;51),2,IF(AND(AC250&gt;=51,AC250&lt;71),3,IF(AND(AC250&gt;=71,AC250&lt;=100),4,))))</f>
        <v/>
      </c>
      <c r="AI250" s="99">
        <f>IF(AND(AD250&gt;0,AD250&lt;41),1,IF(AND(AD250&gt;=41,AD250&lt;56),2,IF(AND(AD250&gt;=56,AD250&lt;71),3,IF(AND(AD250&gt;=71,AD250&lt;=100),4,))))</f>
        <v/>
      </c>
      <c r="AJ250" s="99">
        <f>IF(AND(AE250&gt;0,AE250&lt;41),1,IF(AND(AE250&gt;=41,AE250&lt;56),2,IF(AND(AE250&gt;=56,AE250&lt;71),3,IF(AND(AE250&gt;=71,AE250&lt;=100),4,))))</f>
        <v/>
      </c>
      <c r="AK250" s="99">
        <f>IF(AND(AF250&gt;0,AF250&lt;36),1,IF(AND(AF250&gt;=36,AF250&lt;51),2,IF(AND(AF250&gt;=51,AF250&lt;66),3,IF(AND(AF250&gt;=66,AF250&lt;=100),4,))))</f>
        <v/>
      </c>
      <c r="AL250" s="100">
        <f>IF(AND(AG250&gt;0,AG250&lt;37),1,IF(AND(AG250&gt;=37,AG250&lt;58),2,IF(AND(AG250&gt;=58,AG250&lt;71),3,IF(AND(AG250&gt;=71,AG250&lt;=100),4,))))</f>
        <v/>
      </c>
      <c r="AM250" s="101">
        <f>IF((Y250&lt;&gt;"")*(K250&lt;&gt;""),Y250-K250,"")</f>
        <v/>
      </c>
      <c r="AN250" s="99">
        <f>IF((Z250&lt;&gt;"")*(L250&lt;&gt;""),Z250-L250,"")</f>
        <v/>
      </c>
      <c r="AO250" s="99">
        <f>IF((AA250&lt;&gt;"")*(M250&lt;&gt;""),AA250-M250,"")</f>
        <v/>
      </c>
      <c r="AP250" s="99">
        <f>IF((AB250&lt;&gt;"")*(N250&lt;&gt;""),AB250-N250,"")</f>
        <v/>
      </c>
      <c r="AQ250" s="94">
        <f>IF((AC250&lt;&gt;"")*(O250&lt;&gt;""),AC250-O250,"")</f>
        <v/>
      </c>
      <c r="AR250" s="94">
        <f>IF((AD250&lt;&gt;"")*(P250&lt;&gt;""),AD250-P250,"")</f>
        <v/>
      </c>
      <c r="AS250" s="94">
        <f>IF((AE250&lt;&gt;"")*(Q250&lt;&gt;""),AE250-Q250,"")</f>
        <v/>
      </c>
      <c r="AT250" s="94">
        <f>IF((AF250&lt;&gt;"")*(R250&lt;&gt;""),AF250-R250,"")</f>
        <v/>
      </c>
      <c r="AU250" s="94">
        <f>IF((AG250&lt;&gt;"")*(S250&lt;&gt;""),AG250-S250,"")</f>
        <v/>
      </c>
      <c r="AV250" s="99">
        <f>IF((AH250&lt;&gt;"")*(T250&lt;&gt;""),AH250-T250,"")</f>
        <v/>
      </c>
      <c r="AW250" s="99">
        <f>IF((AI250&lt;&gt;"")*(U250&lt;&gt;""),AI250-U250,"")</f>
        <v/>
      </c>
      <c r="AX250" s="99">
        <f>IF((AJ250&lt;&gt;"")*(V250&lt;&gt;""),AJ250-V250,"")</f>
        <v/>
      </c>
      <c r="AY250" s="99">
        <f>IF((AK250&lt;&gt;"")*(W250&lt;&gt;""),AK250-W250,"")</f>
        <v/>
      </c>
      <c r="AZ250" s="102">
        <f>IF((AL250&lt;&gt;"")*(X250&lt;&gt;""),AL250-X250,"")</f>
        <v/>
      </c>
      <c r="BA250" s="50">
        <f>IFERROR(__xludf.dummyfunction("AI(""Actúa como un tutor académico y dirígete personalmente al estudiante "" &amp; I250 &amp; "" "" &amp; J250 &amp; "" "" &amp; G250 &amp; "" "" &amp; H250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AM250 &amp; ""'. Diferencias por área: Matemáticas ("" &amp; AQ250 &amp; ""), Ciencias Natura"&amp;"les ("" &amp; AR250 &amp; ""), Sociales ("" &amp; AS250 &amp; ""), Lectura Crítica ("" &amp; AT250 &amp; "") e Inglés ("" &amp; AU250 &amp; ""). Variación en posición: grupo ("" &amp; AN250 &amp; ""), grado ("" &amp; AO250 &amp; "") y media ("" &amp; AP250 &amp; ""). Puntajes Primer Simulacro: Global "" &amp; K250 &amp; "", Mat "" &amp; "&amp;"O4 &amp; "", Cien "" &amp; P250 &amp; "", Soc "" &amp; Q250 &amp; "", Lec "" &amp; R250 &amp; "", Ing "" &amp; S250 &amp; "". Puntajes Segundo Simulacro: Global "" &amp; Y250 &amp; "", Mat "" &amp; AC250 &amp; "", Cien "" &amp; AD250 &amp; "", Soc "" &amp; AE250 &amp; "", Lec "" &amp; AF250 &amp; "", Ing "" &amp; AG250 &amp; "". Escribe un mensaje motivador"&amp;" y breve (máximo 4 líneas)."")
"),"=AI(""Actúa como un tutor académico y dirígete personalmente al estudiante "" &amp; I250 &amp; "" "" &amp; J250 &amp; "" "" &amp; G250 &amp; "" "" &amp; H250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AM250 &amp; ""'. Diferencias por área: Matemáticas ("" &amp; AQ250 &amp; ""), Ciencias Natur"&amp;"ales ("" &amp; AR250 &amp; ""), Sociales ("" &amp; AS250 &amp; ""), Lectura Crítica ("" &amp; AT250 &amp; "") e Inglés ("" &amp; AU250 &amp; ""). Variación en posición: grupo ("" &amp; AN250 &amp; ""), grado ("" &amp; AO250 &amp; "") y media ("" &amp; AP250 &amp; ""). Puntajes Primer Simulacro: Global "" &amp; K250 &amp; "", Mat "" &amp;"&amp;" O250 &amp; "", Cien "" &amp; P250 &amp; "", Soc "" &amp; Q250 &amp; "", Lec "" &amp; R250 &amp; "", Ing "" &amp; S250 &amp; "". Puntajes Segundo Simulacro: Global "" &amp; Y250 &amp; "", Mat "" &amp; AC250 &amp; "", Cien "" &amp; AD250 &amp; "", Soc "" &amp; AE250 &amp; "", Lec "" &amp; AF250 &amp; "", Ing "" &amp; AG250 &amp; "". Escribe un mensaje motivado"&amp;"r y breve (máximo 4 líneas)."")
")</f>
        <v/>
      </c>
    </row>
    <row r="251" ht="15.75" customHeight="1" s="42">
      <c r="A251" s="93" t="n"/>
      <c r="B251" s="94" t="inlineStr">
        <is>
          <t>Bachillerato</t>
        </is>
      </c>
      <c r="C251" s="94" t="n">
        <v>702</v>
      </c>
      <c r="D251" s="94" t="n"/>
      <c r="E251" s="95" t="n"/>
      <c r="F251" s="96">
        <f>TRIM(G251&amp;" "&amp;H251&amp;" "&amp;I251&amp;" "&amp;J251)</f>
        <v/>
      </c>
      <c r="G251" s="94" t="inlineStr">
        <is>
          <t>Ramírez</t>
        </is>
      </c>
      <c r="H251" s="94" t="inlineStr">
        <is>
          <t>Higuita</t>
        </is>
      </c>
      <c r="I251" s="94" t="inlineStr">
        <is>
          <t>Thiago</t>
        </is>
      </c>
      <c r="J251" s="97" t="inlineStr">
        <is>
          <t>Benjamín</t>
        </is>
      </c>
      <c r="K251" s="98">
        <f>IF(SUM(O251:S251)=0, "", ROUND(((O251*3+P251*3+Q251*3+R251*3+S251*1)/13)*5,0))</f>
        <v/>
      </c>
      <c r="L251" s="99">
        <f>IF(OR($C251="",K251=""),"",COUNTIFS($C$4:$C$1500,$C251,K$4:K$1500,"&gt;"&amp;K251)+1)</f>
        <v/>
      </c>
      <c r="M251" s="99">
        <f>IF(OR($C251="",K251=""),"",IF(AND($C251&gt;=1001,$C251&lt;=1005),COUNTIFS($C$4:$C$1500,"&gt;=1001",$C$4:$C$1500,"&lt;=1005",K$4:K$1500,"&gt;"&amp;K251)+1,IF(AND($C251&gt;=1101,$C251&lt;=1105),COUNTIFS($C$4:$C$1500,"&gt;=1101",$C$4:$C$1500,"&lt;=1105",K$4:K$1500,"&gt;"&amp;K251)+1,IF(AND($C251&gt;=901,$C251&lt;=905),COUNTIFS($C$4:$C$1500,"&gt;=901",$C$4:$C$1500,"&lt;=905",K$4:K$1500,"&gt;"&amp;K251)+1,IF(AND($C251&gt;=801,$C251&lt;=805),COUNTIFS($C$4:$C$1500,"&gt;=801",$C$4:$C$1500,"&lt;=805",K$4:K$1500,"&gt;"&amp;K251)+1,IF(AND($C251&gt;=701,$C251&lt;=705),COUNTIFS($C$4:$C$1500,"&gt;=701",$C$4:$C$1500,"&lt;=705",K$4:K$1500,"&gt;"&amp;K251)+1,IF(AND($C251&gt;=601,$C251&lt;=606),COUNTIFS($C$4:$C$1500,"&gt;=601",$C$4:$C$1500,"&lt;=606",K$4:K$1500,"&gt;"&amp;K251)+1,"")))))))</f>
        <v/>
      </c>
      <c r="N251" s="99">
        <f>IF(OR($C251="",K251=""),"",IF(OR(AND($C251&gt;=1001,$C251&lt;=1005),AND($C251&gt;=1101,$C251&lt;=1105)),COUNTIFS($C$4:$C$1500,"&gt;=1001",$C$4:$C$1500,"&lt;=1005",K$4:K$1500,"&gt;"&amp;K251)+COUNTIFS($C$4:$C$1500,"&gt;=1101",$C$4:$C$1500,"&lt;=1105",K$4:K$1500,"&gt;"&amp;K251)+1,""))</f>
        <v/>
      </c>
      <c r="O251" s="94" t="n">
        <v>60</v>
      </c>
      <c r="P251" s="94" t="n">
        <v>46.19</v>
      </c>
      <c r="Q251" s="94" t="n">
        <v>61.09</v>
      </c>
      <c r="R251" s="94" t="n">
        <v>70.83</v>
      </c>
      <c r="S251" s="94" t="n">
        <v>80</v>
      </c>
      <c r="T251" s="99">
        <f>IF(AND(O251&gt;0,O251&lt;36),1,IF(AND(O251&gt;=36,O251&lt;51),2,IF(AND(O251&gt;=51,O251&lt;71),3,IF(AND(O251&gt;=71,O251&lt;=100),4,))))</f>
        <v/>
      </c>
      <c r="U251" s="99">
        <f>IF(AND(P251&gt;0,P251&lt;41),1,IF(AND(P251&gt;=41,P251&lt;56),2,IF(AND(P251&gt;=56,P251&lt;71),3,IF(AND(P251&gt;=71,P251&lt;=100),4,))))</f>
        <v/>
      </c>
      <c r="V251" s="99">
        <f>IF(AND(Q251&gt;0,Q251&lt;41),1,IF(AND(Q251&gt;=41,Q251&lt;56),2,IF(AND(Q251&gt;=56,Q251&lt;71),3,IF(AND(Q251&gt;=71,Q251&lt;=100),4,))))</f>
        <v/>
      </c>
      <c r="W251" s="99">
        <f>IF(AND(R251&gt;0,R251&lt;36),1,IF(AND(R251&gt;=36,R251&lt;51),2,IF(AND(R251&gt;=51,R251&lt;66),3,IF(AND(R251&gt;=66,R251&lt;=100),4,))))</f>
        <v/>
      </c>
      <c r="X251" s="100">
        <f>IF(AND(S251&gt;0,S251&lt;37),1,IF(AND(S251&gt;=37,S251&lt;58),2,IF(AND(S251&gt;=58,S251&lt;71),3,IF(AND(S251&gt;=71,S251&lt;=100),4,))))</f>
        <v/>
      </c>
      <c r="Y251" s="101">
        <f>IF(SUM(AC251:AG251)=0, "", ROUND(((AC251*3+AD251*3+AE251*3+AF251*3+AG251*1)/13)*5,0))</f>
        <v/>
      </c>
      <c r="Z251" s="99">
        <f>IF(OR($C251="",Y251=""),"",COUNTIFS($C$4:$C$1500,$C251,Y$4:Y$1500,"&gt;"&amp;Y251)+1)</f>
        <v/>
      </c>
      <c r="AA251" s="99">
        <f>IF(OR($C251="",Y251=""),"",IF(AND($C251&gt;=1001,$C251&lt;=1005),COUNTIFS($C$4:$C$1500,"&gt;=1001",$C$4:$C$1500,"&lt;=1005",Y$4:Y$1500,"&gt;"&amp;Y251)+1,IF(AND($C251&gt;=1101,$C251&lt;=1105),COUNTIFS($C$4:$C$1500,"&gt;=1101",$C$4:$C$1500,"&lt;=1105",Y$4:Y$1500,"&gt;"&amp;Y251)+1,IF(AND($C251&gt;=901,$C251&lt;=905),COUNTIFS($C$4:$C$1500,"&gt;=901",$C$4:$C$1500,"&lt;=905",Y$4:Y$1500,"&gt;"&amp;Y251)+1,IF(AND($C251&gt;=801,$C251&lt;=805),COUNTIFS($C$4:$C$1500,"&gt;=801",$C$4:$C$1500,"&lt;=805",Y$4:Y$1500,"&gt;"&amp;Y251)+1,IF(AND($C251&gt;=701,$C251&lt;=705),COUNTIFS($C$4:$C$1500,"&gt;=701",$C$4:$C$1500,"&lt;=705",Y$4:Y$1500,"&gt;"&amp;Y251)+1,IF(AND($C251&gt;=601,$C251&lt;=606),COUNTIFS($C$4:$C$1500,"&gt;=601",$C$4:$C$1500,"&lt;=606",Y$4:Y$1500,"&gt;"&amp;Y251)+1,"")))))))</f>
        <v/>
      </c>
      <c r="AB251" s="99">
        <f>IF(OR($C251="",Y251=""),"",IF(OR(AND($C251&gt;=1001,$C251&lt;=1005),AND($C251&gt;=1101,$C251&lt;=1105)),COUNTIFS($C$4:$C$1500,"&gt;=1001",$C$4:$C$1500,"&lt;=1005",Y$4:Y$1500,"&gt;"&amp;Y251)+COUNTIFS($C$4:$C$1500,"&gt;=1101",$C$4:$C$1500,"&lt;=1105",Y$4:Y$1500,"&gt;"&amp;Y251)+1,""))</f>
        <v/>
      </c>
      <c r="AC251" s="94" t="n">
        <v>87.5</v>
      </c>
      <c r="AD251" s="94" t="n">
        <v>61.9</v>
      </c>
      <c r="AE251" s="94" t="n">
        <v>65</v>
      </c>
      <c r="AF251" s="94" t="n">
        <v>82.5</v>
      </c>
      <c r="AG251" s="94" t="n">
        <v>82.5</v>
      </c>
      <c r="AH251" s="99">
        <f>IF(AND(AC251&gt;0,AC251&lt;36),1,IF(AND(AC251&gt;=36,AC251&lt;51),2,IF(AND(AC251&gt;=51,AC251&lt;71),3,IF(AND(AC251&gt;=71,AC251&lt;=100),4,))))</f>
        <v/>
      </c>
      <c r="AI251" s="99">
        <f>IF(AND(AD251&gt;0,AD251&lt;41),1,IF(AND(AD251&gt;=41,AD251&lt;56),2,IF(AND(AD251&gt;=56,AD251&lt;71),3,IF(AND(AD251&gt;=71,AD251&lt;=100),4,))))</f>
        <v/>
      </c>
      <c r="AJ251" s="99">
        <f>IF(AND(AE251&gt;0,AE251&lt;41),1,IF(AND(AE251&gt;=41,AE251&lt;56),2,IF(AND(AE251&gt;=56,AE251&lt;71),3,IF(AND(AE251&gt;=71,AE251&lt;=100),4,))))</f>
        <v/>
      </c>
      <c r="AK251" s="99">
        <f>IF(AND(AF251&gt;0,AF251&lt;36),1,IF(AND(AF251&gt;=36,AF251&lt;51),2,IF(AND(AF251&gt;=51,AF251&lt;66),3,IF(AND(AF251&gt;=66,AF251&lt;=100),4,))))</f>
        <v/>
      </c>
      <c r="AL251" s="100">
        <f>IF(AND(AG251&gt;0,AG251&lt;37),1,IF(AND(AG251&gt;=37,AG251&lt;58),2,IF(AND(AG251&gt;=58,AG251&lt;71),3,IF(AND(AG251&gt;=71,AG251&lt;=100),4,))))</f>
        <v/>
      </c>
      <c r="AM251" s="101">
        <f>IF((Y251&lt;&gt;"")*(K251&lt;&gt;""),Y251-K251,"")</f>
        <v/>
      </c>
      <c r="AN251" s="99">
        <f>IF((Z251&lt;&gt;"")*(L251&lt;&gt;""),Z251-L251,"")</f>
        <v/>
      </c>
      <c r="AO251" s="99">
        <f>IF((AA251&lt;&gt;"")*(M251&lt;&gt;""),AA251-M251,"")</f>
        <v/>
      </c>
      <c r="AP251" s="99">
        <f>IF((AB251&lt;&gt;"")*(N251&lt;&gt;""),AB251-N251,"")</f>
        <v/>
      </c>
      <c r="AQ251" s="94">
        <f>IF((AC251&lt;&gt;"")*(O251&lt;&gt;""),AC251-O251,"")</f>
        <v/>
      </c>
      <c r="AR251" s="94">
        <f>IF((AD251&lt;&gt;"")*(P251&lt;&gt;""),AD251-P251,"")</f>
        <v/>
      </c>
      <c r="AS251" s="94">
        <f>IF((AE251&lt;&gt;"")*(Q251&lt;&gt;""),AE251-Q251,"")</f>
        <v/>
      </c>
      <c r="AT251" s="94">
        <f>IF((AF251&lt;&gt;"")*(R251&lt;&gt;""),AF251-R251,"")</f>
        <v/>
      </c>
      <c r="AU251" s="94">
        <f>IF((AG251&lt;&gt;"")*(S251&lt;&gt;""),AG251-S251,"")</f>
        <v/>
      </c>
      <c r="AV251" s="99">
        <f>IF((AH251&lt;&gt;"")*(T251&lt;&gt;""),AH251-T251,"")</f>
        <v/>
      </c>
      <c r="AW251" s="99">
        <f>IF((AI251&lt;&gt;"")*(U251&lt;&gt;""),AI251-U251,"")</f>
        <v/>
      </c>
      <c r="AX251" s="99">
        <f>IF((AJ251&lt;&gt;"")*(V251&lt;&gt;""),AJ251-V251,"")</f>
        <v/>
      </c>
      <c r="AY251" s="99">
        <f>IF((AK251&lt;&gt;"")*(W251&lt;&gt;""),AK251-W251,"")</f>
        <v/>
      </c>
      <c r="AZ251" s="102">
        <f>IF((AL251&lt;&gt;"")*(X251&lt;&gt;""),AL251-X251,"")</f>
        <v/>
      </c>
      <c r="BA251" s="50">
        <f>IFERROR(__xludf.dummyfunction("AI(""Actúa como un tutor académico y dirígete personalmente al estudiante "" &amp; I251 &amp; "" "" &amp; J251 &amp; "" "" &amp; G251 &amp; "" "" &amp; H251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AM251 &amp; ""'. Diferencias por área: Matemáticas ("" &amp; AQ251 &amp; ""), Ciencias Natura"&amp;"les ("" &amp; AR251 &amp; ""), Sociales ("" &amp; AS251 &amp; ""), Lectura Crítica ("" &amp; AT251 &amp; "") e Inglés ("" &amp; AU251 &amp; ""). Variación en posición: grupo ("" &amp; AN251 &amp; ""), grado ("" &amp; AO251 &amp; "") y media ("" &amp; AP251 &amp; ""). Puntajes Primer Simulacro: Global "" &amp; K251 &amp; "", Mat "" &amp; "&amp;"O4 &amp; "", Cien "" &amp; P251 &amp; "", Soc "" &amp; Q251 &amp; "", Lec "" &amp; R251 &amp; "", Ing "" &amp; S251 &amp; "". Puntajes Segundo Simulacro: Global "" &amp; Y251 &amp; "", Mat "" &amp; AC251 &amp; "", Cien "" &amp; AD251 &amp; "", Soc "" &amp; AE251 &amp; "", Lec "" &amp; AF251 &amp; "", Ing "" &amp; AG251 &amp; "". Escribe un mensaje motivador"&amp;" y breve (máximo 4 líneas)."")
"),"=AI(""Actúa como un tutor académico y dirígete personalmente al estudiante "" &amp; I251 &amp; "" "" &amp; J251 &amp; "" "" &amp; G251 &amp; "" "" &amp; H251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AM251 &amp; ""'. Diferencias por área: Matemáticas ("" &amp; AQ251 &amp; ""), Ciencias Natur"&amp;"ales ("" &amp; AR251 &amp; ""), Sociales ("" &amp; AS251 &amp; ""), Lectura Crítica ("" &amp; AT251 &amp; "") e Inglés ("" &amp; AU251 &amp; ""). Variación en posición: grupo ("" &amp; AN251 &amp; ""), grado ("" &amp; AO251 &amp; "") y media ("" &amp; AP251 &amp; ""). Puntajes Primer Simulacro: Global "" &amp; K251 &amp; "", Mat "" &amp;"&amp;" O251 &amp; "", Cien "" &amp; P251 &amp; "", Soc "" &amp; Q251 &amp; "", Lec "" &amp; R251 &amp; "", Ing "" &amp; S251 &amp; "". Puntajes Segundo Simulacro: Global "" &amp; Y251 &amp; "", Mat "" &amp; AC251 &amp; "", Cien "" &amp; AD251 &amp; "", Soc "" &amp; AE251 &amp; "", Lec "" &amp; AF251 &amp; "", Ing "" &amp; AG251 &amp; "". Escribe un mensaje motivado"&amp;"r y breve (máximo 4 líneas)."")
")</f>
        <v/>
      </c>
    </row>
    <row r="252" ht="15.75" customHeight="1" s="42">
      <c r="A252" s="93" t="n"/>
      <c r="B252" s="94" t="inlineStr">
        <is>
          <t>Bachillerato</t>
        </is>
      </c>
      <c r="C252" s="94" t="n">
        <v>702</v>
      </c>
      <c r="D252" s="94" t="n"/>
      <c r="E252" s="95" t="n"/>
      <c r="F252" s="96">
        <f>TRIM(G252&amp;" "&amp;H252&amp;" "&amp;I252&amp;" "&amp;J252)</f>
        <v/>
      </c>
      <c r="G252" s="94" t="inlineStr">
        <is>
          <t>Roldan</t>
        </is>
      </c>
      <c r="H252" s="94" t="inlineStr">
        <is>
          <t>Goez</t>
        </is>
      </c>
      <c r="I252" s="94" t="inlineStr">
        <is>
          <t>Yerar</t>
        </is>
      </c>
      <c r="J252" s="97" t="inlineStr">
        <is>
          <t>Estiven</t>
        </is>
      </c>
      <c r="K252" s="98">
        <f>IF(SUM(O252:S252)=0, "", ROUND(((O252*3+P252*3+Q252*3+R252*3+S252*1)/13)*5,0))</f>
        <v/>
      </c>
      <c r="L252" s="99">
        <f>IF(OR($C252="",K252=""),"",COUNTIFS($C$4:$C$1500,$C252,K$4:K$1500,"&gt;"&amp;K252)+1)</f>
        <v/>
      </c>
      <c r="M252" s="99">
        <f>IF(OR($C252="",K252=""),"",IF(AND($C252&gt;=1001,$C252&lt;=1005),COUNTIFS($C$4:$C$1500,"&gt;=1001",$C$4:$C$1500,"&lt;=1005",K$4:K$1500,"&gt;"&amp;K252)+1,IF(AND($C252&gt;=1101,$C252&lt;=1105),COUNTIFS($C$4:$C$1500,"&gt;=1101",$C$4:$C$1500,"&lt;=1105",K$4:K$1500,"&gt;"&amp;K252)+1,IF(AND($C252&gt;=901,$C252&lt;=905),COUNTIFS($C$4:$C$1500,"&gt;=901",$C$4:$C$1500,"&lt;=905",K$4:K$1500,"&gt;"&amp;K252)+1,IF(AND($C252&gt;=801,$C252&lt;=805),COUNTIFS($C$4:$C$1500,"&gt;=801",$C$4:$C$1500,"&lt;=805",K$4:K$1500,"&gt;"&amp;K252)+1,IF(AND($C252&gt;=701,$C252&lt;=705),COUNTIFS($C$4:$C$1500,"&gt;=701",$C$4:$C$1500,"&lt;=705",K$4:K$1500,"&gt;"&amp;K252)+1,IF(AND($C252&gt;=601,$C252&lt;=606),COUNTIFS($C$4:$C$1500,"&gt;=601",$C$4:$C$1500,"&lt;=606",K$4:K$1500,"&gt;"&amp;K252)+1,"")))))))</f>
        <v/>
      </c>
      <c r="N252" s="99">
        <f>IF(OR($C252="",K252=""),"",IF(OR(AND($C252&gt;=1001,$C252&lt;=1005),AND($C252&gt;=1101,$C252&lt;=1105)),COUNTIFS($C$4:$C$1500,"&gt;=1001",$C$4:$C$1500,"&lt;=1005",K$4:K$1500,"&gt;"&amp;K252)+COUNTIFS($C$4:$C$1500,"&gt;=1101",$C$4:$C$1500,"&lt;=1105",K$4:K$1500,"&gt;"&amp;K252)+1,""))</f>
        <v/>
      </c>
      <c r="O252" s="94" t="n">
        <v>36.5</v>
      </c>
      <c r="P252" s="94" t="n">
        <v>16.54</v>
      </c>
      <c r="Q252" s="94" t="n">
        <v>34.08</v>
      </c>
      <c r="R252" s="94" t="n">
        <v>45.83</v>
      </c>
      <c r="S252" s="94" t="n">
        <v>40</v>
      </c>
      <c r="T252" s="99">
        <f>IF(AND(O252&gt;0,O252&lt;36),1,IF(AND(O252&gt;=36,O252&lt;51),2,IF(AND(O252&gt;=51,O252&lt;71),3,IF(AND(O252&gt;=71,O252&lt;=100),4,))))</f>
        <v/>
      </c>
      <c r="U252" s="99">
        <f>IF(AND(P252&gt;0,P252&lt;41),1,IF(AND(P252&gt;=41,P252&lt;56),2,IF(AND(P252&gt;=56,P252&lt;71),3,IF(AND(P252&gt;=71,P252&lt;=100),4,))))</f>
        <v/>
      </c>
      <c r="V252" s="99">
        <f>IF(AND(Q252&gt;0,Q252&lt;41),1,IF(AND(Q252&gt;=41,Q252&lt;56),2,IF(AND(Q252&gt;=56,Q252&lt;71),3,IF(AND(Q252&gt;=71,Q252&lt;=100),4,))))</f>
        <v/>
      </c>
      <c r="W252" s="99">
        <f>IF(AND(R252&gt;0,R252&lt;36),1,IF(AND(R252&gt;=36,R252&lt;51),2,IF(AND(R252&gt;=51,R252&lt;66),3,IF(AND(R252&gt;=66,R252&lt;=100),4,))))</f>
        <v/>
      </c>
      <c r="X252" s="100">
        <f>IF(AND(S252&gt;0,S252&lt;37),1,IF(AND(S252&gt;=37,S252&lt;58),2,IF(AND(S252&gt;=58,S252&lt;71),3,IF(AND(S252&gt;=71,S252&lt;=100),4,))))</f>
        <v/>
      </c>
      <c r="Y252" s="101">
        <f>IF(SUM(AC252:AG252)=0, "", ROUND(((AC252*3+AD252*3+AE252*3+AF252*3+AG252*1)/13)*5,0))</f>
        <v/>
      </c>
      <c r="Z252" s="99">
        <f>IF(OR($C252="",Y252=""),"",COUNTIFS($C$4:$C$1500,$C252,Y$4:Y$1500,"&gt;"&amp;Y252)+1)</f>
        <v/>
      </c>
      <c r="AA252" s="99">
        <f>IF(OR($C252="",Y252=""),"",IF(AND($C252&gt;=1001,$C252&lt;=1005),COUNTIFS($C$4:$C$1500,"&gt;=1001",$C$4:$C$1500,"&lt;=1005",Y$4:Y$1500,"&gt;"&amp;Y252)+1,IF(AND($C252&gt;=1101,$C252&lt;=1105),COUNTIFS($C$4:$C$1500,"&gt;=1101",$C$4:$C$1500,"&lt;=1105",Y$4:Y$1500,"&gt;"&amp;Y252)+1,IF(AND($C252&gt;=901,$C252&lt;=905),COUNTIFS($C$4:$C$1500,"&gt;=901",$C$4:$C$1500,"&lt;=905",Y$4:Y$1500,"&gt;"&amp;Y252)+1,IF(AND($C252&gt;=801,$C252&lt;=805),COUNTIFS($C$4:$C$1500,"&gt;=801",$C$4:$C$1500,"&lt;=805",Y$4:Y$1500,"&gt;"&amp;Y252)+1,IF(AND($C252&gt;=701,$C252&lt;=705),COUNTIFS($C$4:$C$1500,"&gt;=701",$C$4:$C$1500,"&lt;=705",Y$4:Y$1500,"&gt;"&amp;Y252)+1,IF(AND($C252&gt;=601,$C252&lt;=606),COUNTIFS($C$4:$C$1500,"&gt;=601",$C$4:$C$1500,"&lt;=606",Y$4:Y$1500,"&gt;"&amp;Y252)+1,"")))))))</f>
        <v/>
      </c>
      <c r="AB252" s="99">
        <f>IF(OR($C252="",Y252=""),"",IF(OR(AND($C252&gt;=1001,$C252&lt;=1005),AND($C252&gt;=1101,$C252&lt;=1105)),COUNTIFS($C$4:$C$1500,"&gt;=1001",$C$4:$C$1500,"&lt;=1005",Y$4:Y$1500,"&gt;"&amp;Y252)+COUNTIFS($C$4:$C$1500,"&gt;=1101",$C$4:$C$1500,"&lt;=1105",Y$4:Y$1500,"&gt;"&amp;Y252)+1,""))</f>
        <v/>
      </c>
      <c r="AC252" s="94" t="n"/>
      <c r="AD252" s="94" t="n"/>
      <c r="AE252" s="94" t="n"/>
      <c r="AF252" s="94" t="n"/>
      <c r="AG252" s="94" t="n"/>
      <c r="AH252" s="99">
        <f>IF(AND(AC252&gt;0,AC252&lt;36),1,IF(AND(AC252&gt;=36,AC252&lt;51),2,IF(AND(AC252&gt;=51,AC252&lt;71),3,IF(AND(AC252&gt;=71,AC252&lt;=100),4,))))</f>
        <v/>
      </c>
      <c r="AI252" s="99">
        <f>IF(AND(AD252&gt;0,AD252&lt;41),1,IF(AND(AD252&gt;=41,AD252&lt;56),2,IF(AND(AD252&gt;=56,AD252&lt;71),3,IF(AND(AD252&gt;=71,AD252&lt;=100),4,))))</f>
        <v/>
      </c>
      <c r="AJ252" s="99">
        <f>IF(AND(AE252&gt;0,AE252&lt;41),1,IF(AND(AE252&gt;=41,AE252&lt;56),2,IF(AND(AE252&gt;=56,AE252&lt;71),3,IF(AND(AE252&gt;=71,AE252&lt;=100),4,))))</f>
        <v/>
      </c>
      <c r="AK252" s="99">
        <f>IF(AND(AF252&gt;0,AF252&lt;36),1,IF(AND(AF252&gt;=36,AF252&lt;51),2,IF(AND(AF252&gt;=51,AF252&lt;66),3,IF(AND(AF252&gt;=66,AF252&lt;=100),4,))))</f>
        <v/>
      </c>
      <c r="AL252" s="100">
        <f>IF(AND(AG252&gt;0,AG252&lt;37),1,IF(AND(AG252&gt;=37,AG252&lt;58),2,IF(AND(AG252&gt;=58,AG252&lt;71),3,IF(AND(AG252&gt;=71,AG252&lt;=100),4,))))</f>
        <v/>
      </c>
      <c r="AM252" s="101">
        <f>IF((Y252&lt;&gt;"")*(K252&lt;&gt;""),Y252-K252,"")</f>
        <v/>
      </c>
      <c r="AN252" s="99">
        <f>IF((Z252&lt;&gt;"")*(L252&lt;&gt;""),Z252-L252,"")</f>
        <v/>
      </c>
      <c r="AO252" s="99">
        <f>IF((AA252&lt;&gt;"")*(M252&lt;&gt;""),AA252-M252,"")</f>
        <v/>
      </c>
      <c r="AP252" s="99">
        <f>IF((AB252&lt;&gt;"")*(N252&lt;&gt;""),AB252-N252,"")</f>
        <v/>
      </c>
      <c r="AQ252" s="94">
        <f>IF((AC252&lt;&gt;"")*(O252&lt;&gt;""),AC252-O252,"")</f>
        <v/>
      </c>
      <c r="AR252" s="94">
        <f>IF((AD252&lt;&gt;"")*(P252&lt;&gt;""),AD252-P252,"")</f>
        <v/>
      </c>
      <c r="AS252" s="94">
        <f>IF((AE252&lt;&gt;"")*(Q252&lt;&gt;""),AE252-Q252,"")</f>
        <v/>
      </c>
      <c r="AT252" s="94">
        <f>IF((AF252&lt;&gt;"")*(R252&lt;&gt;""),AF252-R252,"")</f>
        <v/>
      </c>
      <c r="AU252" s="94">
        <f>IF((AG252&lt;&gt;"")*(S252&lt;&gt;""),AG252-S252,"")</f>
        <v/>
      </c>
      <c r="AV252" s="99">
        <f>IF((AH252&lt;&gt;"")*(T252&lt;&gt;""),AH252-T252,"")</f>
        <v/>
      </c>
      <c r="AW252" s="99">
        <f>IF((AI252&lt;&gt;"")*(U252&lt;&gt;""),AI252-U252,"")</f>
        <v/>
      </c>
      <c r="AX252" s="99">
        <f>IF((AJ252&lt;&gt;"")*(V252&lt;&gt;""),AJ252-V252,"")</f>
        <v/>
      </c>
      <c r="AY252" s="99">
        <f>IF((AK252&lt;&gt;"")*(W252&lt;&gt;""),AK252-W252,"")</f>
        <v/>
      </c>
      <c r="AZ252" s="102">
        <f>IF((AL252&lt;&gt;"")*(X252&lt;&gt;""),AL252-X252,"")</f>
        <v/>
      </c>
      <c r="BA252" s="50">
        <f>IFERROR(__xludf.dummyfunction("AI(""Actúa como un tutor académico y dirígete personalmente al estudiante "" &amp; I252 &amp; "" "" &amp; J252 &amp; "" "" &amp; G252 &amp; "" "" &amp; H252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AM252 &amp; ""'. Diferencias por área: Matemáticas ("" &amp; AQ252 &amp; ""), Ciencias Natura"&amp;"les ("" &amp; AR252 &amp; ""), Sociales ("" &amp; AS252 &amp; ""), Lectura Crítica ("" &amp; AT252 &amp; "") e Inglés ("" &amp; AU252 &amp; ""). Variación en posición: grupo ("" &amp; AN252 &amp; ""), grado ("" &amp; AO252 &amp; "") y media ("" &amp; AP252 &amp; ""). Puntajes Primer Simulacro: Global "" &amp; K252 &amp; "", Mat "" &amp; "&amp;"O4 &amp; "", Cien "" &amp; P252 &amp; "", Soc "" &amp; Q252 &amp; "", Lec "" &amp; R252 &amp; "", Ing "" &amp; S252 &amp; "". Puntajes Segundo Simulacro: Global "" &amp; Y252 &amp; "", Mat "" &amp; AC252 &amp; "", Cien "" &amp; AD252 &amp; "", Soc "" &amp; AE252 &amp; "", Lec "" &amp; AF252 &amp; "", Ing "" &amp; AG252 &amp; "". Escribe un mensaje motivador"&amp;" y breve (máximo 4 líneas)."")
"),"=AI(""Actúa como un tutor académico y dirígete personalmente al estudiante "" &amp; I252 &amp; "" "" &amp; J252 &amp; "" "" &amp; G252 &amp; "" "" &amp; H252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AM252 &amp; ""'. Diferencias por área: Matemáticas ("" &amp; AQ252 &amp; ""), Ciencias Natur"&amp;"ales ("" &amp; AR252 &amp; ""), Sociales ("" &amp; AS252 &amp; ""), Lectura Crítica ("" &amp; AT252 &amp; "") e Inglés ("" &amp; AU252 &amp; ""). Variación en posición: grupo ("" &amp; AN252 &amp; ""), grado ("" &amp; AO252 &amp; "") y media ("" &amp; AP252 &amp; ""). Puntajes Primer Simulacro: Global "" &amp; K252 &amp; "", Mat "" &amp;"&amp;" O252 &amp; "", Cien "" &amp; P252 &amp; "", Soc "" &amp; Q252 &amp; "", Lec "" &amp; R252 &amp; "", Ing "" &amp; S252 &amp; "". Puntajes Segundo Simulacro: Global "" &amp; Y252 &amp; "", Mat "" &amp; AC252 &amp; "", Cien "" &amp; AD252 &amp; "", Soc "" &amp; AE252 &amp; "", Lec "" &amp; AF252 &amp; "", Ing "" &amp; AG252 &amp; "". Escribe un mensaje motivado"&amp;"r y breve (máximo 4 líneas)."")
")</f>
        <v/>
      </c>
    </row>
    <row r="253" ht="15.75" customHeight="1" s="42">
      <c r="A253" s="93" t="n"/>
      <c r="B253" s="94" t="inlineStr">
        <is>
          <t>Bachillerato</t>
        </is>
      </c>
      <c r="C253" s="94" t="n">
        <v>702</v>
      </c>
      <c r="D253" s="94" t="n"/>
      <c r="E253" s="95" t="n"/>
      <c r="F253" s="96">
        <f>TRIM(G253&amp;" "&amp;H253&amp;" "&amp;I253&amp;" "&amp;J253)</f>
        <v/>
      </c>
      <c r="G253" s="94" t="inlineStr">
        <is>
          <t>Rosas</t>
        </is>
      </c>
      <c r="H253" s="94" t="inlineStr">
        <is>
          <t>Beltrán</t>
        </is>
      </c>
      <c r="I253" s="94" t="inlineStr">
        <is>
          <t>Danna</t>
        </is>
      </c>
      <c r="J253" s="97" t="inlineStr">
        <is>
          <t>Sofía</t>
        </is>
      </c>
      <c r="K253" s="98">
        <f>IF(SUM(O253:S253)=0, "", ROUND(((O253*3+P253*3+Q253*3+R253*3+S253*1)/13)*5,0))</f>
        <v/>
      </c>
      <c r="L253" s="99">
        <f>IF(OR($C253="",K253=""),"",COUNTIFS($C$4:$C$1500,$C253,K$4:K$1500,"&gt;"&amp;K253)+1)</f>
        <v/>
      </c>
      <c r="M253" s="99">
        <f>IF(OR($C253="",K253=""),"",IF(AND($C253&gt;=1001,$C253&lt;=1005),COUNTIFS($C$4:$C$1500,"&gt;=1001",$C$4:$C$1500,"&lt;=1005",K$4:K$1500,"&gt;"&amp;K253)+1,IF(AND($C253&gt;=1101,$C253&lt;=1105),COUNTIFS($C$4:$C$1500,"&gt;=1101",$C$4:$C$1500,"&lt;=1105",K$4:K$1500,"&gt;"&amp;K253)+1,IF(AND($C253&gt;=901,$C253&lt;=905),COUNTIFS($C$4:$C$1500,"&gt;=901",$C$4:$C$1500,"&lt;=905",K$4:K$1500,"&gt;"&amp;K253)+1,IF(AND($C253&gt;=801,$C253&lt;=805),COUNTIFS($C$4:$C$1500,"&gt;=801",$C$4:$C$1500,"&lt;=805",K$4:K$1500,"&gt;"&amp;K253)+1,IF(AND($C253&gt;=701,$C253&lt;=705),COUNTIFS($C$4:$C$1500,"&gt;=701",$C$4:$C$1500,"&lt;=705",K$4:K$1500,"&gt;"&amp;K253)+1,IF(AND($C253&gt;=601,$C253&lt;=606),COUNTIFS($C$4:$C$1500,"&gt;=601",$C$4:$C$1500,"&lt;=606",K$4:K$1500,"&gt;"&amp;K253)+1,"")))))))</f>
        <v/>
      </c>
      <c r="N253" s="99">
        <f>IF(OR($C253="",K253=""),"",IF(OR(AND($C253&gt;=1001,$C253&lt;=1005),AND($C253&gt;=1101,$C253&lt;=1105)),COUNTIFS($C$4:$C$1500,"&gt;=1001",$C$4:$C$1500,"&lt;=1005",K$4:K$1500,"&gt;"&amp;K253)+COUNTIFS($C$4:$C$1500,"&gt;=1101",$C$4:$C$1500,"&lt;=1105",K$4:K$1500,"&gt;"&amp;K253)+1,""))</f>
        <v/>
      </c>
      <c r="O253" s="94" t="n">
        <v>64</v>
      </c>
      <c r="P253" s="94" t="n">
        <v>33.33</v>
      </c>
      <c r="Q253" s="94" t="n">
        <v>37.61</v>
      </c>
      <c r="R253" s="94" t="n">
        <v>50</v>
      </c>
      <c r="S253" s="94" t="n">
        <v>30</v>
      </c>
      <c r="T253" s="99">
        <f>IF(AND(O253&gt;0,O253&lt;36),1,IF(AND(O253&gt;=36,O253&lt;51),2,IF(AND(O253&gt;=51,O253&lt;71),3,IF(AND(O253&gt;=71,O253&lt;=100),4,))))</f>
        <v/>
      </c>
      <c r="U253" s="99">
        <f>IF(AND(P253&gt;0,P253&lt;41),1,IF(AND(P253&gt;=41,P253&lt;56),2,IF(AND(P253&gt;=56,P253&lt;71),3,IF(AND(P253&gt;=71,P253&lt;=100),4,))))</f>
        <v/>
      </c>
      <c r="V253" s="99">
        <f>IF(AND(Q253&gt;0,Q253&lt;41),1,IF(AND(Q253&gt;=41,Q253&lt;56),2,IF(AND(Q253&gt;=56,Q253&lt;71),3,IF(AND(Q253&gt;=71,Q253&lt;=100),4,))))</f>
        <v/>
      </c>
      <c r="W253" s="99">
        <f>IF(AND(R253&gt;0,R253&lt;36),1,IF(AND(R253&gt;=36,R253&lt;51),2,IF(AND(R253&gt;=51,R253&lt;66),3,IF(AND(R253&gt;=66,R253&lt;=100),4,))))</f>
        <v/>
      </c>
      <c r="X253" s="100">
        <f>IF(AND(S253&gt;0,S253&lt;37),1,IF(AND(S253&gt;=37,S253&lt;58),2,IF(AND(S253&gt;=58,S253&lt;71),3,IF(AND(S253&gt;=71,S253&lt;=100),4,))))</f>
        <v/>
      </c>
      <c r="Y253" s="101">
        <f>IF(SUM(AC253:AG253)=0, "", ROUND(((AC253*3+AD253*3+AE253*3+AF253*3+AG253*1)/13)*5,0))</f>
        <v/>
      </c>
      <c r="Z253" s="99">
        <f>IF(OR($C253="",Y253=""),"",COUNTIFS($C$4:$C$1500,$C253,Y$4:Y$1500,"&gt;"&amp;Y253)+1)</f>
        <v/>
      </c>
      <c r="AA253" s="99">
        <f>IF(OR($C253="",Y253=""),"",IF(AND($C253&gt;=1001,$C253&lt;=1005),COUNTIFS($C$4:$C$1500,"&gt;=1001",$C$4:$C$1500,"&lt;=1005",Y$4:Y$1500,"&gt;"&amp;Y253)+1,IF(AND($C253&gt;=1101,$C253&lt;=1105),COUNTIFS($C$4:$C$1500,"&gt;=1101",$C$4:$C$1500,"&lt;=1105",Y$4:Y$1500,"&gt;"&amp;Y253)+1,IF(AND($C253&gt;=901,$C253&lt;=905),COUNTIFS($C$4:$C$1500,"&gt;=901",$C$4:$C$1500,"&lt;=905",Y$4:Y$1500,"&gt;"&amp;Y253)+1,IF(AND($C253&gt;=801,$C253&lt;=805),COUNTIFS($C$4:$C$1500,"&gt;=801",$C$4:$C$1500,"&lt;=805",Y$4:Y$1500,"&gt;"&amp;Y253)+1,IF(AND($C253&gt;=701,$C253&lt;=705),COUNTIFS($C$4:$C$1500,"&gt;=701",$C$4:$C$1500,"&lt;=705",Y$4:Y$1500,"&gt;"&amp;Y253)+1,IF(AND($C253&gt;=601,$C253&lt;=606),COUNTIFS($C$4:$C$1500,"&gt;=601",$C$4:$C$1500,"&lt;=606",Y$4:Y$1500,"&gt;"&amp;Y253)+1,"")))))))</f>
        <v/>
      </c>
      <c r="AB253" s="99">
        <f>IF(OR($C253="",Y253=""),"",IF(OR(AND($C253&gt;=1001,$C253&lt;=1005),AND($C253&gt;=1101,$C253&lt;=1105)),COUNTIFS($C$4:$C$1500,"&gt;=1001",$C$4:$C$1500,"&lt;=1005",Y$4:Y$1500,"&gt;"&amp;Y253)+COUNTIFS($C$4:$C$1500,"&gt;=1101",$C$4:$C$1500,"&lt;=1105",Y$4:Y$1500,"&gt;"&amp;Y253)+1,""))</f>
        <v/>
      </c>
      <c r="AC253" s="94" t="n">
        <v>56.25</v>
      </c>
      <c r="AD253" s="94" t="n">
        <v>42.26</v>
      </c>
      <c r="AE253" s="94" t="n">
        <v>45</v>
      </c>
      <c r="AF253" s="94" t="n">
        <v>64.17</v>
      </c>
      <c r="AG253" s="94" t="n">
        <v>45.83</v>
      </c>
      <c r="AH253" s="99">
        <f>IF(AND(AC253&gt;0,AC253&lt;36),1,IF(AND(AC253&gt;=36,AC253&lt;51),2,IF(AND(AC253&gt;=51,AC253&lt;71),3,IF(AND(AC253&gt;=71,AC253&lt;=100),4,))))</f>
        <v/>
      </c>
      <c r="AI253" s="99">
        <f>IF(AND(AD253&gt;0,AD253&lt;41),1,IF(AND(AD253&gt;=41,AD253&lt;56),2,IF(AND(AD253&gt;=56,AD253&lt;71),3,IF(AND(AD253&gt;=71,AD253&lt;=100),4,))))</f>
        <v/>
      </c>
      <c r="AJ253" s="99">
        <f>IF(AND(AE253&gt;0,AE253&lt;41),1,IF(AND(AE253&gt;=41,AE253&lt;56),2,IF(AND(AE253&gt;=56,AE253&lt;71),3,IF(AND(AE253&gt;=71,AE253&lt;=100),4,))))</f>
        <v/>
      </c>
      <c r="AK253" s="99">
        <f>IF(AND(AF253&gt;0,AF253&lt;36),1,IF(AND(AF253&gt;=36,AF253&lt;51),2,IF(AND(AF253&gt;=51,AF253&lt;66),3,IF(AND(AF253&gt;=66,AF253&lt;=100),4,))))</f>
        <v/>
      </c>
      <c r="AL253" s="100">
        <f>IF(AND(AG253&gt;0,AG253&lt;37),1,IF(AND(AG253&gt;=37,AG253&lt;58),2,IF(AND(AG253&gt;=58,AG253&lt;71),3,IF(AND(AG253&gt;=71,AG253&lt;=100),4,))))</f>
        <v/>
      </c>
      <c r="AM253" s="101">
        <f>IF((Y253&lt;&gt;"")*(K253&lt;&gt;""),Y253-K253,"")</f>
        <v/>
      </c>
      <c r="AN253" s="99">
        <f>IF((Z253&lt;&gt;"")*(L253&lt;&gt;""),Z253-L253,"")</f>
        <v/>
      </c>
      <c r="AO253" s="99">
        <f>IF((AA253&lt;&gt;"")*(M253&lt;&gt;""),AA253-M253,"")</f>
        <v/>
      </c>
      <c r="AP253" s="99">
        <f>IF((AB253&lt;&gt;"")*(N253&lt;&gt;""),AB253-N253,"")</f>
        <v/>
      </c>
      <c r="AQ253" s="94">
        <f>IF((AC253&lt;&gt;"")*(O253&lt;&gt;""),AC253-O253,"")</f>
        <v/>
      </c>
      <c r="AR253" s="94">
        <f>IF((AD253&lt;&gt;"")*(P253&lt;&gt;""),AD253-P253,"")</f>
        <v/>
      </c>
      <c r="AS253" s="94">
        <f>IF((AE253&lt;&gt;"")*(Q253&lt;&gt;""),AE253-Q253,"")</f>
        <v/>
      </c>
      <c r="AT253" s="94">
        <f>IF((AF253&lt;&gt;"")*(R253&lt;&gt;""),AF253-R253,"")</f>
        <v/>
      </c>
      <c r="AU253" s="94">
        <f>IF((AG253&lt;&gt;"")*(S253&lt;&gt;""),AG253-S253,"")</f>
        <v/>
      </c>
      <c r="AV253" s="99">
        <f>IF((AH253&lt;&gt;"")*(T253&lt;&gt;""),AH253-T253,"")</f>
        <v/>
      </c>
      <c r="AW253" s="99">
        <f>IF((AI253&lt;&gt;"")*(U253&lt;&gt;""),AI253-U253,"")</f>
        <v/>
      </c>
      <c r="AX253" s="99">
        <f>IF((AJ253&lt;&gt;"")*(V253&lt;&gt;""),AJ253-V253,"")</f>
        <v/>
      </c>
      <c r="AY253" s="99">
        <f>IF((AK253&lt;&gt;"")*(W253&lt;&gt;""),AK253-W253,"")</f>
        <v/>
      </c>
      <c r="AZ253" s="102">
        <f>IF((AL253&lt;&gt;"")*(X253&lt;&gt;""),AL253-X253,"")</f>
        <v/>
      </c>
      <c r="BA253" s="50">
        <f>IFERROR(__xludf.dummyfunction("AI(""Actúa como un tutor académico y dirígete personalmente al estudiante "" &amp; I253 &amp; "" "" &amp; J253 &amp; "" "" &amp; G253 &amp; "" "" &amp; H253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AM253 &amp; ""'. Diferencias por área: Matemáticas ("" &amp; AQ253 &amp; ""), Ciencias Natura"&amp;"les ("" &amp; AR253 &amp; ""), Sociales ("" &amp; AS253 &amp; ""), Lectura Crítica ("" &amp; AT253 &amp; "") e Inglés ("" &amp; AU253 &amp; ""). Variación en posición: grupo ("" &amp; AN253 &amp; ""), grado ("" &amp; AO253 &amp; "") y media ("" &amp; AP253 &amp; ""). Puntajes Primer Simulacro: Global "" &amp; K253 &amp; "", Mat "" &amp; "&amp;"O4 &amp; "", Cien "" &amp; P253 &amp; "", Soc "" &amp; Q253 &amp; "", Lec "" &amp; R253 &amp; "", Ing "" &amp; S253 &amp; "". Puntajes Segundo Simulacro: Global "" &amp; Y253 &amp; "", Mat "" &amp; AC253 &amp; "", Cien "" &amp; AD253 &amp; "", Soc "" &amp; AE253 &amp; "", Lec "" &amp; AF253 &amp; "", Ing "" &amp; AG253 &amp; "". Escribe un mensaje motivador"&amp;" y breve (máximo 4 líneas)."")
"),"=AI(""Actúa como un tutor académico y dirígete personalmente al estudiante "" &amp; I253 &amp; "" "" &amp; J253 &amp; "" "" &amp; G253 &amp; "" "" &amp; H253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AM253 &amp; ""'. Diferencias por área: Matemáticas ("" &amp; AQ253 &amp; ""), Ciencias Natur"&amp;"ales ("" &amp; AR253 &amp; ""), Sociales ("" &amp; AS253 &amp; ""), Lectura Crítica ("" &amp; AT253 &amp; "") e Inglés ("" &amp; AU253 &amp; ""). Variación en posición: grupo ("" &amp; AN253 &amp; ""), grado ("" &amp; AO253 &amp; "") y media ("" &amp; AP253 &amp; ""). Puntajes Primer Simulacro: Global "" &amp; K253 &amp; "", Mat "" &amp;"&amp;" O253 &amp; "", Cien "" &amp; P253 &amp; "", Soc "" &amp; Q253 &amp; "", Lec "" &amp; R253 &amp; "", Ing "" &amp; S253 &amp; "". Puntajes Segundo Simulacro: Global "" &amp; Y253 &amp; "", Mat "" &amp; AC253 &amp; "", Cien "" &amp; AD253 &amp; "", Soc "" &amp; AE253 &amp; "", Lec "" &amp; AF253 &amp; "", Ing "" &amp; AG253 &amp; "". Escribe un mensaje motivado"&amp;"r y breve (máximo 4 líneas)."")
")</f>
        <v/>
      </c>
    </row>
    <row r="254" ht="15.75" customHeight="1" s="42">
      <c r="A254" s="93" t="n"/>
      <c r="B254" s="94" t="inlineStr">
        <is>
          <t>Bachillerato</t>
        </is>
      </c>
      <c r="C254" s="94" t="n">
        <v>702</v>
      </c>
      <c r="D254" s="94" t="n"/>
      <c r="E254" s="95" t="n"/>
      <c r="F254" s="96">
        <f>TRIM(G254&amp;" "&amp;H254&amp;" "&amp;I254&amp;" "&amp;J254)</f>
        <v/>
      </c>
      <c r="G254" s="94" t="inlineStr">
        <is>
          <t>Solorzano</t>
        </is>
      </c>
      <c r="H254" s="94" t="inlineStr">
        <is>
          <t>Cartagena</t>
        </is>
      </c>
      <c r="I254" s="94" t="inlineStr">
        <is>
          <t>Matias</t>
        </is>
      </c>
      <c r="J254" s="97" t="n"/>
      <c r="K254" s="98">
        <f>IF(SUM(O254:S254)=0, "", ROUND(((O254*3+P254*3+Q254*3+R254*3+S254*1)/13)*5,0))</f>
        <v/>
      </c>
      <c r="L254" s="99">
        <f>IF(OR($C254="",K254=""),"",COUNTIFS($C$4:$C$1500,$C254,K$4:K$1500,"&gt;"&amp;K254)+1)</f>
        <v/>
      </c>
      <c r="M254" s="99">
        <f>IF(OR($C254="",K254=""),"",IF(AND($C254&gt;=1001,$C254&lt;=1005),COUNTIFS($C$4:$C$1500,"&gt;=1001",$C$4:$C$1500,"&lt;=1005",K$4:K$1500,"&gt;"&amp;K254)+1,IF(AND($C254&gt;=1101,$C254&lt;=1105),COUNTIFS($C$4:$C$1500,"&gt;=1101",$C$4:$C$1500,"&lt;=1105",K$4:K$1500,"&gt;"&amp;K254)+1,IF(AND($C254&gt;=901,$C254&lt;=905),COUNTIFS($C$4:$C$1500,"&gt;=901",$C$4:$C$1500,"&lt;=905",K$4:K$1500,"&gt;"&amp;K254)+1,IF(AND($C254&gt;=801,$C254&lt;=805),COUNTIFS($C$4:$C$1500,"&gt;=801",$C$4:$C$1500,"&lt;=805",K$4:K$1500,"&gt;"&amp;K254)+1,IF(AND($C254&gt;=701,$C254&lt;=705),COUNTIFS($C$4:$C$1500,"&gt;=701",$C$4:$C$1500,"&lt;=705",K$4:K$1500,"&gt;"&amp;K254)+1,IF(AND($C254&gt;=601,$C254&lt;=606),COUNTIFS($C$4:$C$1500,"&gt;=601",$C$4:$C$1500,"&lt;=606",K$4:K$1500,"&gt;"&amp;K254)+1,"")))))))</f>
        <v/>
      </c>
      <c r="N254" s="99">
        <f>IF(OR($C254="",K254=""),"",IF(OR(AND($C254&gt;=1001,$C254&lt;=1005),AND($C254&gt;=1101,$C254&lt;=1105)),COUNTIFS($C$4:$C$1500,"&gt;=1001",$C$4:$C$1500,"&lt;=1005",K$4:K$1500,"&gt;"&amp;K254)+COUNTIFS($C$4:$C$1500,"&gt;=1101",$C$4:$C$1500,"&lt;=1105",K$4:K$1500,"&gt;"&amp;K254)+1,""))</f>
        <v/>
      </c>
      <c r="O254" s="94" t="n">
        <v>37.25</v>
      </c>
      <c r="P254" s="94" t="n">
        <v>31.23</v>
      </c>
      <c r="Q254" s="94" t="n">
        <v>57.56</v>
      </c>
      <c r="R254" s="94" t="n">
        <v>29.17</v>
      </c>
      <c r="S254" s="94" t="n">
        <v>30</v>
      </c>
      <c r="T254" s="99">
        <f>IF(AND(O254&gt;0,O254&lt;36),1,IF(AND(O254&gt;=36,O254&lt;51),2,IF(AND(O254&gt;=51,O254&lt;71),3,IF(AND(O254&gt;=71,O254&lt;=100),4,))))</f>
        <v/>
      </c>
      <c r="U254" s="99">
        <f>IF(AND(P254&gt;0,P254&lt;41),1,IF(AND(P254&gt;=41,P254&lt;56),2,IF(AND(P254&gt;=56,P254&lt;71),3,IF(AND(P254&gt;=71,P254&lt;=100),4,))))</f>
        <v/>
      </c>
      <c r="V254" s="99">
        <f>IF(AND(Q254&gt;0,Q254&lt;41),1,IF(AND(Q254&gt;=41,Q254&lt;56),2,IF(AND(Q254&gt;=56,Q254&lt;71),3,IF(AND(Q254&gt;=71,Q254&lt;=100),4,))))</f>
        <v/>
      </c>
      <c r="W254" s="99">
        <f>IF(AND(R254&gt;0,R254&lt;36),1,IF(AND(R254&gt;=36,R254&lt;51),2,IF(AND(R254&gt;=51,R254&lt;66),3,IF(AND(R254&gt;=66,R254&lt;=100),4,))))</f>
        <v/>
      </c>
      <c r="X254" s="100">
        <f>IF(AND(S254&gt;0,S254&lt;37),1,IF(AND(S254&gt;=37,S254&lt;58),2,IF(AND(S254&gt;=58,S254&lt;71),3,IF(AND(S254&gt;=71,S254&lt;=100),4,))))</f>
        <v/>
      </c>
      <c r="Y254" s="101">
        <f>IF(SUM(AC254:AG254)=0, "", ROUND(((AC254*3+AD254*3+AE254*3+AF254*3+AG254*1)/13)*5,0))</f>
        <v/>
      </c>
      <c r="Z254" s="99">
        <f>IF(OR($C254="",Y254=""),"",COUNTIFS($C$4:$C$1500,$C254,Y$4:Y$1500,"&gt;"&amp;Y254)+1)</f>
        <v/>
      </c>
      <c r="AA254" s="99">
        <f>IF(OR($C254="",Y254=""),"",IF(AND($C254&gt;=1001,$C254&lt;=1005),COUNTIFS($C$4:$C$1500,"&gt;=1001",$C$4:$C$1500,"&lt;=1005",Y$4:Y$1500,"&gt;"&amp;Y254)+1,IF(AND($C254&gt;=1101,$C254&lt;=1105),COUNTIFS($C$4:$C$1500,"&gt;=1101",$C$4:$C$1500,"&lt;=1105",Y$4:Y$1500,"&gt;"&amp;Y254)+1,IF(AND($C254&gt;=901,$C254&lt;=905),COUNTIFS($C$4:$C$1500,"&gt;=901",$C$4:$C$1500,"&lt;=905",Y$4:Y$1500,"&gt;"&amp;Y254)+1,IF(AND($C254&gt;=801,$C254&lt;=805),COUNTIFS($C$4:$C$1500,"&gt;=801",$C$4:$C$1500,"&lt;=805",Y$4:Y$1500,"&gt;"&amp;Y254)+1,IF(AND($C254&gt;=701,$C254&lt;=705),COUNTIFS($C$4:$C$1500,"&gt;=701",$C$4:$C$1500,"&lt;=705",Y$4:Y$1500,"&gt;"&amp;Y254)+1,IF(AND($C254&gt;=601,$C254&lt;=606),COUNTIFS($C$4:$C$1500,"&gt;=601",$C$4:$C$1500,"&lt;=606",Y$4:Y$1500,"&gt;"&amp;Y254)+1,"")))))))</f>
        <v/>
      </c>
      <c r="AB254" s="99">
        <f>IF(OR($C254="",Y254=""),"",IF(OR(AND($C254&gt;=1001,$C254&lt;=1005),AND($C254&gt;=1101,$C254&lt;=1105)),COUNTIFS($C$4:$C$1500,"&gt;=1001",$C$4:$C$1500,"&lt;=1005",Y$4:Y$1500,"&gt;"&amp;Y254)+COUNTIFS($C$4:$C$1500,"&gt;=1101",$C$4:$C$1500,"&lt;=1105",Y$4:Y$1500,"&gt;"&amp;Y254)+1,""))</f>
        <v/>
      </c>
      <c r="AC254" s="94" t="n">
        <v>21.88</v>
      </c>
      <c r="AD254" s="94" t="n">
        <v>47.02</v>
      </c>
      <c r="AE254" s="94" t="n">
        <v>32.5</v>
      </c>
      <c r="AF254" s="94" t="n">
        <v>45.83</v>
      </c>
      <c r="AG254" s="94" t="n">
        <v>55</v>
      </c>
      <c r="AH254" s="99">
        <f>IF(AND(AC254&gt;0,AC254&lt;36),1,IF(AND(AC254&gt;=36,AC254&lt;51),2,IF(AND(AC254&gt;=51,AC254&lt;71),3,IF(AND(AC254&gt;=71,AC254&lt;=100),4,))))</f>
        <v/>
      </c>
      <c r="AI254" s="99">
        <f>IF(AND(AD254&gt;0,AD254&lt;41),1,IF(AND(AD254&gt;=41,AD254&lt;56),2,IF(AND(AD254&gt;=56,AD254&lt;71),3,IF(AND(AD254&gt;=71,AD254&lt;=100),4,))))</f>
        <v/>
      </c>
      <c r="AJ254" s="99">
        <f>IF(AND(AE254&gt;0,AE254&lt;41),1,IF(AND(AE254&gt;=41,AE254&lt;56),2,IF(AND(AE254&gt;=56,AE254&lt;71),3,IF(AND(AE254&gt;=71,AE254&lt;=100),4,))))</f>
        <v/>
      </c>
      <c r="AK254" s="99">
        <f>IF(AND(AF254&gt;0,AF254&lt;36),1,IF(AND(AF254&gt;=36,AF254&lt;51),2,IF(AND(AF254&gt;=51,AF254&lt;66),3,IF(AND(AF254&gt;=66,AF254&lt;=100),4,))))</f>
        <v/>
      </c>
      <c r="AL254" s="100">
        <f>IF(AND(AG254&gt;0,AG254&lt;37),1,IF(AND(AG254&gt;=37,AG254&lt;58),2,IF(AND(AG254&gt;=58,AG254&lt;71),3,IF(AND(AG254&gt;=71,AG254&lt;=100),4,))))</f>
        <v/>
      </c>
      <c r="AM254" s="101">
        <f>IF((Y254&lt;&gt;"")*(K254&lt;&gt;""),Y254-K254,"")</f>
        <v/>
      </c>
      <c r="AN254" s="99">
        <f>IF((Z254&lt;&gt;"")*(L254&lt;&gt;""),Z254-L254,"")</f>
        <v/>
      </c>
      <c r="AO254" s="99">
        <f>IF((AA254&lt;&gt;"")*(M254&lt;&gt;""),AA254-M254,"")</f>
        <v/>
      </c>
      <c r="AP254" s="99">
        <f>IF((AB254&lt;&gt;"")*(N254&lt;&gt;""),AB254-N254,"")</f>
        <v/>
      </c>
      <c r="AQ254" s="94">
        <f>IF((AC254&lt;&gt;"")*(O254&lt;&gt;""),AC254-O254,"")</f>
        <v/>
      </c>
      <c r="AR254" s="94">
        <f>IF((AD254&lt;&gt;"")*(P254&lt;&gt;""),AD254-P254,"")</f>
        <v/>
      </c>
      <c r="AS254" s="94">
        <f>IF((AE254&lt;&gt;"")*(Q254&lt;&gt;""),AE254-Q254,"")</f>
        <v/>
      </c>
      <c r="AT254" s="94">
        <f>IF((AF254&lt;&gt;"")*(R254&lt;&gt;""),AF254-R254,"")</f>
        <v/>
      </c>
      <c r="AU254" s="94">
        <f>IF((AG254&lt;&gt;"")*(S254&lt;&gt;""),AG254-S254,"")</f>
        <v/>
      </c>
      <c r="AV254" s="99">
        <f>IF((AH254&lt;&gt;"")*(T254&lt;&gt;""),AH254-T254,"")</f>
        <v/>
      </c>
      <c r="AW254" s="99">
        <f>IF((AI254&lt;&gt;"")*(U254&lt;&gt;""),AI254-U254,"")</f>
        <v/>
      </c>
      <c r="AX254" s="99">
        <f>IF((AJ254&lt;&gt;"")*(V254&lt;&gt;""),AJ254-V254,"")</f>
        <v/>
      </c>
      <c r="AY254" s="99">
        <f>IF((AK254&lt;&gt;"")*(W254&lt;&gt;""),AK254-W254,"")</f>
        <v/>
      </c>
      <c r="AZ254" s="102">
        <f>IF((AL254&lt;&gt;"")*(X254&lt;&gt;""),AL254-X254,"")</f>
        <v/>
      </c>
      <c r="BA254" s="50">
        <f>IFERROR(__xludf.dummyfunction("AI(""Actúa como un tutor académico y dirígete personalmente al estudiante "" &amp; I254 &amp; "" "" &amp; J254 &amp; "" "" &amp; G254 &amp; "" "" &amp; H254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AM254 &amp; ""'. Diferencias por área: Matemáticas ("" &amp; AQ254 &amp; ""), Ciencias Natura"&amp;"les ("" &amp; AR254 &amp; ""), Sociales ("" &amp; AS254 &amp; ""), Lectura Crítica ("" &amp; AT254 &amp; "") e Inglés ("" &amp; AU254 &amp; ""). Variación en posición: grupo ("" &amp; AN254 &amp; ""), grado ("" &amp; AO254 &amp; "") y media ("" &amp; AP254 &amp; ""). Puntajes Primer Simulacro: Global "" &amp; K254 &amp; "", Mat "" &amp; "&amp;"O4 &amp; "", Cien "" &amp; P254 &amp; "", Soc "" &amp; Q254 &amp; "", Lec "" &amp; R254 &amp; "", Ing "" &amp; S254 &amp; "". Puntajes Segundo Simulacro: Global "" &amp; Y254 &amp; "", Mat "" &amp; AC254 &amp; "", Cien "" &amp; AD254 &amp; "", Soc "" &amp; AE254 &amp; "", Lec "" &amp; AF254 &amp; "", Ing "" &amp; AG254 &amp; "". Escribe un mensaje motivador"&amp;" y breve (máximo 4 líneas)."")
"),"=AI(""Actúa como un tutor académico y dirígete personalmente al estudiante "" &amp; I254 &amp; "" "" &amp; J254 &amp; "" "" &amp; G254 &amp; "" "" &amp; H254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AM254 &amp; ""'. Diferencias por área: Matemáticas ("" &amp; AQ254 &amp; ""), Ciencias Natur"&amp;"ales ("" &amp; AR254 &amp; ""), Sociales ("" &amp; AS254 &amp; ""), Lectura Crítica ("" &amp; AT254 &amp; "") e Inglés ("" &amp; AU254 &amp; ""). Variación en posición: grupo ("" &amp; AN254 &amp; ""), grado ("" &amp; AO254 &amp; "") y media ("" &amp; AP254 &amp; ""). Puntajes Primer Simulacro: Global "" &amp; K254 &amp; "", Mat "" &amp;"&amp;" O254 &amp; "", Cien "" &amp; P254 &amp; "", Soc "" &amp; Q254 &amp; "", Lec "" &amp; R254 &amp; "", Ing "" &amp; S254 &amp; "". Puntajes Segundo Simulacro: Global "" &amp; Y254 &amp; "", Mat "" &amp; AC254 &amp; "", Cien "" &amp; AD254 &amp; "", Soc "" &amp; AE254 &amp; "", Lec "" &amp; AF254 &amp; "", Ing "" &amp; AG254 &amp; "". Escribe un mensaje motivado"&amp;"r y breve (máximo 4 líneas)."")
")</f>
        <v/>
      </c>
    </row>
    <row r="255" ht="15.75" customHeight="1" s="42">
      <c r="A255" s="93" t="n"/>
      <c r="B255" s="94" t="inlineStr">
        <is>
          <t>Bachillerato</t>
        </is>
      </c>
      <c r="C255" s="94" t="n">
        <v>702</v>
      </c>
      <c r="D255" s="94" t="n"/>
      <c r="E255" s="95" t="n"/>
      <c r="F255" s="96">
        <f>TRIM(G255&amp;" "&amp;H255&amp;" "&amp;I255&amp;" "&amp;J255)</f>
        <v/>
      </c>
      <c r="G255" s="94" t="inlineStr">
        <is>
          <t>Sosa</t>
        </is>
      </c>
      <c r="H255" s="94" t="inlineStr">
        <is>
          <t>Vásquez</t>
        </is>
      </c>
      <c r="I255" s="94" t="inlineStr">
        <is>
          <t>Jose</t>
        </is>
      </c>
      <c r="J255" s="97" t="inlineStr">
        <is>
          <t>Ángel</t>
        </is>
      </c>
      <c r="K255" s="98">
        <f>IF(SUM(O255:S255)=0, "", ROUND(((O255*3+P255*3+Q255*3+R255*3+S255*1)/13)*5,0))</f>
        <v/>
      </c>
      <c r="L255" s="99">
        <f>IF(OR($C255="",K255=""),"",COUNTIFS($C$4:$C$1500,$C255,K$4:K$1500,"&gt;"&amp;K255)+1)</f>
        <v/>
      </c>
      <c r="M255" s="99">
        <f>IF(OR($C255="",K255=""),"",IF(AND($C255&gt;=1001,$C255&lt;=1005),COUNTIFS($C$4:$C$1500,"&gt;=1001",$C$4:$C$1500,"&lt;=1005",K$4:K$1500,"&gt;"&amp;K255)+1,IF(AND($C255&gt;=1101,$C255&lt;=1105),COUNTIFS($C$4:$C$1500,"&gt;=1101",$C$4:$C$1500,"&lt;=1105",K$4:K$1500,"&gt;"&amp;K255)+1,IF(AND($C255&gt;=901,$C255&lt;=905),COUNTIFS($C$4:$C$1500,"&gt;=901",$C$4:$C$1500,"&lt;=905",K$4:K$1500,"&gt;"&amp;K255)+1,IF(AND($C255&gt;=801,$C255&lt;=805),COUNTIFS($C$4:$C$1500,"&gt;=801",$C$4:$C$1500,"&lt;=805",K$4:K$1500,"&gt;"&amp;K255)+1,IF(AND($C255&gt;=701,$C255&lt;=705),COUNTIFS($C$4:$C$1500,"&gt;=701",$C$4:$C$1500,"&lt;=705",K$4:K$1500,"&gt;"&amp;K255)+1,IF(AND($C255&gt;=601,$C255&lt;=606),COUNTIFS($C$4:$C$1500,"&gt;=601",$C$4:$C$1500,"&lt;=606",K$4:K$1500,"&gt;"&amp;K255)+1,"")))))))</f>
        <v/>
      </c>
      <c r="N255" s="99">
        <f>IF(OR($C255="",K255=""),"",IF(OR(AND($C255&gt;=1001,$C255&lt;=1005),AND($C255&gt;=1101,$C255&lt;=1105)),COUNTIFS($C$4:$C$1500,"&gt;=1001",$C$4:$C$1500,"&lt;=1005",K$4:K$1500,"&gt;"&amp;K255)+COUNTIFS($C$4:$C$1500,"&gt;=1101",$C$4:$C$1500,"&lt;=1105",K$4:K$1500,"&gt;"&amp;K255)+1,""))</f>
        <v/>
      </c>
      <c r="O255" s="94" t="n">
        <v>22.75</v>
      </c>
      <c r="P255" s="94" t="n">
        <v>18</v>
      </c>
      <c r="Q255" s="94" t="n">
        <v>25.86</v>
      </c>
      <c r="R255" s="94" t="n">
        <v>33.33</v>
      </c>
      <c r="S255" s="94" t="n">
        <v>55</v>
      </c>
      <c r="T255" s="99">
        <f>IF(AND(O255&gt;0,O255&lt;36),1,IF(AND(O255&gt;=36,O255&lt;51),2,IF(AND(O255&gt;=51,O255&lt;71),3,IF(AND(O255&gt;=71,O255&lt;=100),4,))))</f>
        <v/>
      </c>
      <c r="U255" s="99">
        <f>IF(AND(P255&gt;0,P255&lt;41),1,IF(AND(P255&gt;=41,P255&lt;56),2,IF(AND(P255&gt;=56,P255&lt;71),3,IF(AND(P255&gt;=71,P255&lt;=100),4,))))</f>
        <v/>
      </c>
      <c r="V255" s="99">
        <f>IF(AND(Q255&gt;0,Q255&lt;41),1,IF(AND(Q255&gt;=41,Q255&lt;56),2,IF(AND(Q255&gt;=56,Q255&lt;71),3,IF(AND(Q255&gt;=71,Q255&lt;=100),4,))))</f>
        <v/>
      </c>
      <c r="W255" s="99">
        <f>IF(AND(R255&gt;0,R255&lt;36),1,IF(AND(R255&gt;=36,R255&lt;51),2,IF(AND(R255&gt;=51,R255&lt;66),3,IF(AND(R255&gt;=66,R255&lt;=100),4,))))</f>
        <v/>
      </c>
      <c r="X255" s="100">
        <f>IF(AND(S255&gt;0,S255&lt;37),1,IF(AND(S255&gt;=37,S255&lt;58),2,IF(AND(S255&gt;=58,S255&lt;71),3,IF(AND(S255&gt;=71,S255&lt;=100),4,))))</f>
        <v/>
      </c>
      <c r="Y255" s="101">
        <f>IF(SUM(AC255:AG255)=0, "", ROUND(((AC255*3+AD255*3+AE255*3+AF255*3+AG255*1)/13)*5,0))</f>
        <v/>
      </c>
      <c r="Z255" s="99">
        <f>IF(OR($C255="",Y255=""),"",COUNTIFS($C$4:$C$1500,$C255,Y$4:Y$1500,"&gt;"&amp;Y255)+1)</f>
        <v/>
      </c>
      <c r="AA255" s="99">
        <f>IF(OR($C255="",Y255=""),"",IF(AND($C255&gt;=1001,$C255&lt;=1005),COUNTIFS($C$4:$C$1500,"&gt;=1001",$C$4:$C$1500,"&lt;=1005",Y$4:Y$1500,"&gt;"&amp;Y255)+1,IF(AND($C255&gt;=1101,$C255&lt;=1105),COUNTIFS($C$4:$C$1500,"&gt;=1101",$C$4:$C$1500,"&lt;=1105",Y$4:Y$1500,"&gt;"&amp;Y255)+1,IF(AND($C255&gt;=901,$C255&lt;=905),COUNTIFS($C$4:$C$1500,"&gt;=901",$C$4:$C$1500,"&lt;=905",Y$4:Y$1500,"&gt;"&amp;Y255)+1,IF(AND($C255&gt;=801,$C255&lt;=805),COUNTIFS($C$4:$C$1500,"&gt;=801",$C$4:$C$1500,"&lt;=805",Y$4:Y$1500,"&gt;"&amp;Y255)+1,IF(AND($C255&gt;=701,$C255&lt;=705),COUNTIFS($C$4:$C$1500,"&gt;=701",$C$4:$C$1500,"&lt;=705",Y$4:Y$1500,"&gt;"&amp;Y255)+1,IF(AND($C255&gt;=601,$C255&lt;=606),COUNTIFS($C$4:$C$1500,"&gt;=601",$C$4:$C$1500,"&lt;=606",Y$4:Y$1500,"&gt;"&amp;Y255)+1,"")))))))</f>
        <v/>
      </c>
      <c r="AB255" s="99">
        <f>IF(OR($C255="",Y255=""),"",IF(OR(AND($C255&gt;=1001,$C255&lt;=1005),AND($C255&gt;=1101,$C255&lt;=1105)),COUNTIFS($C$4:$C$1500,"&gt;=1001",$C$4:$C$1500,"&lt;=1005",Y$4:Y$1500,"&gt;"&amp;Y255)+COUNTIFS($C$4:$C$1500,"&gt;=1101",$C$4:$C$1500,"&lt;=1105",Y$4:Y$1500,"&gt;"&amp;Y255)+1,""))</f>
        <v/>
      </c>
      <c r="AC255" s="94" t="n">
        <v>62.5</v>
      </c>
      <c r="AD255" s="94" t="n">
        <v>32.44</v>
      </c>
      <c r="AE255" s="94" t="n">
        <v>37.5</v>
      </c>
      <c r="AF255" s="94" t="n">
        <v>68.75</v>
      </c>
      <c r="AG255" s="94" t="n">
        <v>45.83</v>
      </c>
      <c r="AH255" s="99">
        <f>IF(AND(AC255&gt;0,AC255&lt;36),1,IF(AND(AC255&gt;=36,AC255&lt;51),2,IF(AND(AC255&gt;=51,AC255&lt;71),3,IF(AND(AC255&gt;=71,AC255&lt;=100),4,))))</f>
        <v/>
      </c>
      <c r="AI255" s="99">
        <f>IF(AND(AD255&gt;0,AD255&lt;41),1,IF(AND(AD255&gt;=41,AD255&lt;56),2,IF(AND(AD255&gt;=56,AD255&lt;71),3,IF(AND(AD255&gt;=71,AD255&lt;=100),4,))))</f>
        <v/>
      </c>
      <c r="AJ255" s="99">
        <f>IF(AND(AE255&gt;0,AE255&lt;41),1,IF(AND(AE255&gt;=41,AE255&lt;56),2,IF(AND(AE255&gt;=56,AE255&lt;71),3,IF(AND(AE255&gt;=71,AE255&lt;=100),4,))))</f>
        <v/>
      </c>
      <c r="AK255" s="99">
        <f>IF(AND(AF255&gt;0,AF255&lt;36),1,IF(AND(AF255&gt;=36,AF255&lt;51),2,IF(AND(AF255&gt;=51,AF255&lt;66),3,IF(AND(AF255&gt;=66,AF255&lt;=100),4,))))</f>
        <v/>
      </c>
      <c r="AL255" s="100">
        <f>IF(AND(AG255&gt;0,AG255&lt;37),1,IF(AND(AG255&gt;=37,AG255&lt;58),2,IF(AND(AG255&gt;=58,AG255&lt;71),3,IF(AND(AG255&gt;=71,AG255&lt;=100),4,))))</f>
        <v/>
      </c>
      <c r="AM255" s="101">
        <f>IF((Y255&lt;&gt;"")*(K255&lt;&gt;""),Y255-K255,"")</f>
        <v/>
      </c>
      <c r="AN255" s="99">
        <f>IF((Z255&lt;&gt;"")*(L255&lt;&gt;""),Z255-L255,"")</f>
        <v/>
      </c>
      <c r="AO255" s="99">
        <f>IF((AA255&lt;&gt;"")*(M255&lt;&gt;""),AA255-M255,"")</f>
        <v/>
      </c>
      <c r="AP255" s="99">
        <f>IF((AB255&lt;&gt;"")*(N255&lt;&gt;""),AB255-N255,"")</f>
        <v/>
      </c>
      <c r="AQ255" s="94">
        <f>IF((AC255&lt;&gt;"")*(O255&lt;&gt;""),AC255-O255,"")</f>
        <v/>
      </c>
      <c r="AR255" s="94">
        <f>IF((AD255&lt;&gt;"")*(P255&lt;&gt;""),AD255-P255,"")</f>
        <v/>
      </c>
      <c r="AS255" s="94">
        <f>IF((AE255&lt;&gt;"")*(Q255&lt;&gt;""),AE255-Q255,"")</f>
        <v/>
      </c>
      <c r="AT255" s="94">
        <f>IF((AF255&lt;&gt;"")*(R255&lt;&gt;""),AF255-R255,"")</f>
        <v/>
      </c>
      <c r="AU255" s="94">
        <f>IF((AG255&lt;&gt;"")*(S255&lt;&gt;""),AG255-S255,"")</f>
        <v/>
      </c>
      <c r="AV255" s="99">
        <f>IF((AH255&lt;&gt;"")*(T255&lt;&gt;""),AH255-T255,"")</f>
        <v/>
      </c>
      <c r="AW255" s="99">
        <f>IF((AI255&lt;&gt;"")*(U255&lt;&gt;""),AI255-U255,"")</f>
        <v/>
      </c>
      <c r="AX255" s="99">
        <f>IF((AJ255&lt;&gt;"")*(V255&lt;&gt;""),AJ255-V255,"")</f>
        <v/>
      </c>
      <c r="AY255" s="99">
        <f>IF((AK255&lt;&gt;"")*(W255&lt;&gt;""),AK255-W255,"")</f>
        <v/>
      </c>
      <c r="AZ255" s="102">
        <f>IF((AL255&lt;&gt;"")*(X255&lt;&gt;""),AL255-X255,"")</f>
        <v/>
      </c>
      <c r="BA255" s="50">
        <f>IFERROR(__xludf.dummyfunction("AI(""Actúa como un tutor académico y dirígete personalmente al estudiante "" &amp; I255 &amp; "" "" &amp; J255 &amp; "" "" &amp; G255 &amp; "" "" &amp; H255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AM255 &amp; ""'. Diferencias por área: Matemáticas ("" &amp; AQ255 &amp; ""), Ciencias Natura"&amp;"les ("" &amp; AR255 &amp; ""), Sociales ("" &amp; AS255 &amp; ""), Lectura Crítica ("" &amp; AT255 &amp; "") e Inglés ("" &amp; AU255 &amp; ""). Variación en posición: grupo ("" &amp; AN255 &amp; ""), grado ("" &amp; AO255 &amp; "") y media ("" &amp; AP255 &amp; ""). Puntajes Primer Simulacro: Global "" &amp; K255 &amp; "", Mat "" &amp; "&amp;"O4 &amp; "", Cien "" &amp; P255 &amp; "", Soc "" &amp; Q255 &amp; "", Lec "" &amp; R255 &amp; "", Ing "" &amp; S255 &amp; "". Puntajes Segundo Simulacro: Global "" &amp; Y255 &amp; "", Mat "" &amp; AC255 &amp; "", Cien "" &amp; AD255 &amp; "", Soc "" &amp; AE255 &amp; "", Lec "" &amp; AF255 &amp; "", Ing "" &amp; AG255 &amp; "". Escribe un mensaje motivador"&amp;" y breve (máximo 4 líneas)."")
"),"=AI(""Actúa como un tutor académico y dirígete personalmente al estudiante "" &amp; I255 &amp; "" "" &amp; J255 &amp; "" "" &amp; G255 &amp; "" "" &amp; H255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AM255 &amp; ""'. Diferencias por área: Matemáticas ("" &amp; AQ255 &amp; ""), Ciencias Natur"&amp;"ales ("" &amp; AR255 &amp; ""), Sociales ("" &amp; AS255 &amp; ""), Lectura Crítica ("" &amp; AT255 &amp; "") e Inglés ("" &amp; AU255 &amp; ""). Variación en posición: grupo ("" &amp; AN255 &amp; ""), grado ("" &amp; AO255 &amp; "") y media ("" &amp; AP255 &amp; ""). Puntajes Primer Simulacro: Global "" &amp; K255 &amp; "", Mat "" &amp;"&amp;" O255 &amp; "", Cien "" &amp; P255 &amp; "", Soc "" &amp; Q255 &amp; "", Lec "" &amp; R255 &amp; "", Ing "" &amp; S255 &amp; "". Puntajes Segundo Simulacro: Global "" &amp; Y255 &amp; "", Mat "" &amp; AC255 &amp; "", Cien "" &amp; AD255 &amp; "", Soc "" &amp; AE255 &amp; "", Lec "" &amp; AF255 &amp; "", Ing "" &amp; AG255 &amp; "". Escribe un mensaje motivado"&amp;"r y breve (máximo 4 líneas)."")
")</f>
        <v/>
      </c>
    </row>
    <row r="256" ht="15.75" customHeight="1" s="42">
      <c r="A256" s="93" t="n"/>
      <c r="B256" s="94" t="inlineStr">
        <is>
          <t>Bachillerato</t>
        </is>
      </c>
      <c r="C256" s="94" t="n">
        <v>702</v>
      </c>
      <c r="D256" s="94" t="n"/>
      <c r="E256" s="95" t="n"/>
      <c r="F256" s="96">
        <f>TRIM(G256&amp;" "&amp;H256&amp;" "&amp;I256&amp;" "&amp;J256)</f>
        <v/>
      </c>
      <c r="G256" s="94" t="inlineStr">
        <is>
          <t>Sánchez</t>
        </is>
      </c>
      <c r="H256" s="94" t="inlineStr">
        <is>
          <t>Silva</t>
        </is>
      </c>
      <c r="I256" s="94" t="inlineStr">
        <is>
          <t>Cristian</t>
        </is>
      </c>
      <c r="J256" s="97" t="inlineStr">
        <is>
          <t>Santiago</t>
        </is>
      </c>
      <c r="K256" s="98">
        <f>IF(SUM(O256:S256)=0, "", ROUND(((O256*3+P256*3+Q256*3+R256*3+S256*1)/13)*5,0))</f>
        <v/>
      </c>
      <c r="L256" s="99">
        <f>IF(OR($C256="",K256=""),"",COUNTIFS($C$4:$C$1500,$C256,K$4:K$1500,"&gt;"&amp;K256)+1)</f>
        <v/>
      </c>
      <c r="M256" s="99">
        <f>IF(OR($C256="",K256=""),"",IF(AND($C256&gt;=1001,$C256&lt;=1005),COUNTIFS($C$4:$C$1500,"&gt;=1001",$C$4:$C$1500,"&lt;=1005",K$4:K$1500,"&gt;"&amp;K256)+1,IF(AND($C256&gt;=1101,$C256&lt;=1105),COUNTIFS($C$4:$C$1500,"&gt;=1101",$C$4:$C$1500,"&lt;=1105",K$4:K$1500,"&gt;"&amp;K256)+1,IF(AND($C256&gt;=901,$C256&lt;=905),COUNTIFS($C$4:$C$1500,"&gt;=901",$C$4:$C$1500,"&lt;=905",K$4:K$1500,"&gt;"&amp;K256)+1,IF(AND($C256&gt;=801,$C256&lt;=805),COUNTIFS($C$4:$C$1500,"&gt;=801",$C$4:$C$1500,"&lt;=805",K$4:K$1500,"&gt;"&amp;K256)+1,IF(AND($C256&gt;=701,$C256&lt;=705),COUNTIFS($C$4:$C$1500,"&gt;=701",$C$4:$C$1500,"&lt;=705",K$4:K$1500,"&gt;"&amp;K256)+1,IF(AND($C256&gt;=601,$C256&lt;=606),COUNTIFS($C$4:$C$1500,"&gt;=601",$C$4:$C$1500,"&lt;=606",K$4:K$1500,"&gt;"&amp;K256)+1,"")))))))</f>
        <v/>
      </c>
      <c r="N256" s="99">
        <f>IF(OR($C256="",K256=""),"",IF(OR(AND($C256&gt;=1001,$C256&lt;=1005),AND($C256&gt;=1101,$C256&lt;=1105)),COUNTIFS($C$4:$C$1500,"&gt;=1001",$C$4:$C$1500,"&lt;=1005",K$4:K$1500,"&gt;"&amp;K256)+COUNTIFS($C$4:$C$1500,"&gt;=1101",$C$4:$C$1500,"&lt;=1105",K$4:K$1500,"&gt;"&amp;K256)+1,""))</f>
        <v/>
      </c>
      <c r="O256" s="94" t="n">
        <v>50.25</v>
      </c>
      <c r="P256" s="94" t="n">
        <v>18.85</v>
      </c>
      <c r="Q256" s="94" t="n">
        <v>23.49</v>
      </c>
      <c r="R256" s="94" t="n">
        <v>37.5</v>
      </c>
      <c r="S256" s="94" t="n">
        <v>30</v>
      </c>
      <c r="T256" s="99">
        <f>IF(AND(O256&gt;0,O256&lt;36),1,IF(AND(O256&gt;=36,O256&lt;51),2,IF(AND(O256&gt;=51,O256&lt;71),3,IF(AND(O256&gt;=71,O256&lt;=100),4,))))</f>
        <v/>
      </c>
      <c r="U256" s="99">
        <f>IF(AND(P256&gt;0,P256&lt;41),1,IF(AND(P256&gt;=41,P256&lt;56),2,IF(AND(P256&gt;=56,P256&lt;71),3,IF(AND(P256&gt;=71,P256&lt;=100),4,))))</f>
        <v/>
      </c>
      <c r="V256" s="99">
        <f>IF(AND(Q256&gt;0,Q256&lt;41),1,IF(AND(Q256&gt;=41,Q256&lt;56),2,IF(AND(Q256&gt;=56,Q256&lt;71),3,IF(AND(Q256&gt;=71,Q256&lt;=100),4,))))</f>
        <v/>
      </c>
      <c r="W256" s="99">
        <f>IF(AND(R256&gt;0,R256&lt;36),1,IF(AND(R256&gt;=36,R256&lt;51),2,IF(AND(R256&gt;=51,R256&lt;66),3,IF(AND(R256&gt;=66,R256&lt;=100),4,))))</f>
        <v/>
      </c>
      <c r="X256" s="100">
        <f>IF(AND(S256&gt;0,S256&lt;37),1,IF(AND(S256&gt;=37,S256&lt;58),2,IF(AND(S256&gt;=58,S256&lt;71),3,IF(AND(S256&gt;=71,S256&lt;=100),4,))))</f>
        <v/>
      </c>
      <c r="Y256" s="101">
        <f>IF(SUM(AC256:AG256)=0, "", ROUND(((AC256*3+AD256*3+AE256*3+AF256*3+AG256*1)/13)*5,0))</f>
        <v/>
      </c>
      <c r="Z256" s="99">
        <f>IF(OR($C256="",Y256=""),"",COUNTIFS($C$4:$C$1500,$C256,Y$4:Y$1500,"&gt;"&amp;Y256)+1)</f>
        <v/>
      </c>
      <c r="AA256" s="99">
        <f>IF(OR($C256="",Y256=""),"",IF(AND($C256&gt;=1001,$C256&lt;=1005),COUNTIFS($C$4:$C$1500,"&gt;=1001",$C$4:$C$1500,"&lt;=1005",Y$4:Y$1500,"&gt;"&amp;Y256)+1,IF(AND($C256&gt;=1101,$C256&lt;=1105),COUNTIFS($C$4:$C$1500,"&gt;=1101",$C$4:$C$1500,"&lt;=1105",Y$4:Y$1500,"&gt;"&amp;Y256)+1,IF(AND($C256&gt;=901,$C256&lt;=905),COUNTIFS($C$4:$C$1500,"&gt;=901",$C$4:$C$1500,"&lt;=905",Y$4:Y$1500,"&gt;"&amp;Y256)+1,IF(AND($C256&gt;=801,$C256&lt;=805),COUNTIFS($C$4:$C$1500,"&gt;=801",$C$4:$C$1500,"&lt;=805",Y$4:Y$1500,"&gt;"&amp;Y256)+1,IF(AND($C256&gt;=701,$C256&lt;=705),COUNTIFS($C$4:$C$1500,"&gt;=701",$C$4:$C$1500,"&lt;=705",Y$4:Y$1500,"&gt;"&amp;Y256)+1,IF(AND($C256&gt;=601,$C256&lt;=606),COUNTIFS($C$4:$C$1500,"&gt;=601",$C$4:$C$1500,"&lt;=606",Y$4:Y$1500,"&gt;"&amp;Y256)+1,"")))))))</f>
        <v/>
      </c>
      <c r="AB256" s="99">
        <f>IF(OR($C256="",Y256=""),"",IF(OR(AND($C256&gt;=1001,$C256&lt;=1005),AND($C256&gt;=1101,$C256&lt;=1105)),COUNTIFS($C$4:$C$1500,"&gt;=1001",$C$4:$C$1500,"&lt;=1005",Y$4:Y$1500,"&gt;"&amp;Y256)+COUNTIFS($C$4:$C$1500,"&gt;=1101",$C$4:$C$1500,"&lt;=1105",Y$4:Y$1500,"&gt;"&amp;Y256)+1,""))</f>
        <v/>
      </c>
      <c r="AC256" s="94" t="n">
        <v>50</v>
      </c>
      <c r="AD256" s="94" t="n">
        <v>39.58</v>
      </c>
      <c r="AE256" s="94" t="n">
        <v>37.5</v>
      </c>
      <c r="AF256" s="94" t="n">
        <v>36.67</v>
      </c>
      <c r="AG256" s="94" t="n">
        <v>13.75</v>
      </c>
      <c r="AH256" s="99">
        <f>IF(AND(AC256&gt;0,AC256&lt;36),1,IF(AND(AC256&gt;=36,AC256&lt;51),2,IF(AND(AC256&gt;=51,AC256&lt;71),3,IF(AND(AC256&gt;=71,AC256&lt;=100),4,))))</f>
        <v/>
      </c>
      <c r="AI256" s="99">
        <f>IF(AND(AD256&gt;0,AD256&lt;41),1,IF(AND(AD256&gt;=41,AD256&lt;56),2,IF(AND(AD256&gt;=56,AD256&lt;71),3,IF(AND(AD256&gt;=71,AD256&lt;=100),4,))))</f>
        <v/>
      </c>
      <c r="AJ256" s="99">
        <f>IF(AND(AE256&gt;0,AE256&lt;41),1,IF(AND(AE256&gt;=41,AE256&lt;56),2,IF(AND(AE256&gt;=56,AE256&lt;71),3,IF(AND(AE256&gt;=71,AE256&lt;=100),4,))))</f>
        <v/>
      </c>
      <c r="AK256" s="99">
        <f>IF(AND(AF256&gt;0,AF256&lt;36),1,IF(AND(AF256&gt;=36,AF256&lt;51),2,IF(AND(AF256&gt;=51,AF256&lt;66),3,IF(AND(AF256&gt;=66,AF256&lt;=100),4,))))</f>
        <v/>
      </c>
      <c r="AL256" s="100">
        <f>IF(AND(AG256&gt;0,AG256&lt;37),1,IF(AND(AG256&gt;=37,AG256&lt;58),2,IF(AND(AG256&gt;=58,AG256&lt;71),3,IF(AND(AG256&gt;=71,AG256&lt;=100),4,))))</f>
        <v/>
      </c>
      <c r="AM256" s="101">
        <f>IF((Y256&lt;&gt;"")*(K256&lt;&gt;""),Y256-K256,"")</f>
        <v/>
      </c>
      <c r="AN256" s="99">
        <f>IF((Z256&lt;&gt;"")*(L256&lt;&gt;""),Z256-L256,"")</f>
        <v/>
      </c>
      <c r="AO256" s="99">
        <f>IF((AA256&lt;&gt;"")*(M256&lt;&gt;""),AA256-M256,"")</f>
        <v/>
      </c>
      <c r="AP256" s="99">
        <f>IF((AB256&lt;&gt;"")*(N256&lt;&gt;""),AB256-N256,"")</f>
        <v/>
      </c>
      <c r="AQ256" s="94">
        <f>IF((AC256&lt;&gt;"")*(O256&lt;&gt;""),AC256-O256,"")</f>
        <v/>
      </c>
      <c r="AR256" s="94">
        <f>IF((AD256&lt;&gt;"")*(P256&lt;&gt;""),AD256-P256,"")</f>
        <v/>
      </c>
      <c r="AS256" s="94">
        <f>IF((AE256&lt;&gt;"")*(Q256&lt;&gt;""),AE256-Q256,"")</f>
        <v/>
      </c>
      <c r="AT256" s="94">
        <f>IF((AF256&lt;&gt;"")*(R256&lt;&gt;""),AF256-R256,"")</f>
        <v/>
      </c>
      <c r="AU256" s="94">
        <f>IF((AG256&lt;&gt;"")*(S256&lt;&gt;""),AG256-S256,"")</f>
        <v/>
      </c>
      <c r="AV256" s="99">
        <f>IF((AH256&lt;&gt;"")*(T256&lt;&gt;""),AH256-T256,"")</f>
        <v/>
      </c>
      <c r="AW256" s="99">
        <f>IF((AI256&lt;&gt;"")*(U256&lt;&gt;""),AI256-U256,"")</f>
        <v/>
      </c>
      <c r="AX256" s="99">
        <f>IF((AJ256&lt;&gt;"")*(V256&lt;&gt;""),AJ256-V256,"")</f>
        <v/>
      </c>
      <c r="AY256" s="99">
        <f>IF((AK256&lt;&gt;"")*(W256&lt;&gt;""),AK256-W256,"")</f>
        <v/>
      </c>
      <c r="AZ256" s="102">
        <f>IF((AL256&lt;&gt;"")*(X256&lt;&gt;""),AL256-X256,"")</f>
        <v/>
      </c>
      <c r="BA256" s="50">
        <f>IFERROR(__xludf.dummyfunction("AI(""Actúa como un tutor académico y dirígete personalmente al estudiante "" &amp; I256 &amp; "" "" &amp; J256 &amp; "" "" &amp; G256 &amp; "" "" &amp; H256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AM256 &amp; ""'. Diferencias por área: Matemáticas ("" &amp; AQ256 &amp; ""), Ciencias Natura"&amp;"les ("" &amp; AR256 &amp; ""), Sociales ("" &amp; AS256 &amp; ""), Lectura Crítica ("" &amp; AT256 &amp; "") e Inglés ("" &amp; AU256 &amp; ""). Variación en posición: grupo ("" &amp; AN256 &amp; ""), grado ("" &amp; AO256 &amp; "") y media ("" &amp; AP256 &amp; ""). Puntajes Primer Simulacro: Global "" &amp; K256 &amp; "", Mat "" &amp; "&amp;"O4 &amp; "", Cien "" &amp; P256 &amp; "", Soc "" &amp; Q256 &amp; "", Lec "" &amp; R256 &amp; "", Ing "" &amp; S256 &amp; "". Puntajes Segundo Simulacro: Global "" &amp; Y256 &amp; "", Mat "" &amp; AC256 &amp; "", Cien "" &amp; AD256 &amp; "", Soc "" &amp; AE256 &amp; "", Lec "" &amp; AF256 &amp; "", Ing "" &amp; AG256 &amp; "". Escribe un mensaje motivador"&amp;" y breve (máximo 4 líneas)."")
"),"=AI(""Actúa como un tutor académico y dirígete personalmente al estudiante "" &amp; I256 &amp; "" "" &amp; J256 &amp; "" "" &amp; G256 &amp; "" "" &amp; H256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AM256 &amp; ""'. Diferencias por área: Matemáticas ("" &amp; AQ256 &amp; ""), Ciencias Natur"&amp;"ales ("" &amp; AR256 &amp; ""), Sociales ("" &amp; AS256 &amp; ""), Lectura Crítica ("" &amp; AT256 &amp; "") e Inglés ("" &amp; AU256 &amp; ""). Variación en posición: grupo ("" &amp; AN256 &amp; ""), grado ("" &amp; AO256 &amp; "") y media ("" &amp; AP256 &amp; ""). Puntajes Primer Simulacro: Global "" &amp; K256 &amp; "", Mat "" &amp;"&amp;" O256 &amp; "", Cien "" &amp; P256 &amp; "", Soc "" &amp; Q256 &amp; "", Lec "" &amp; R256 &amp; "", Ing "" &amp; S256 &amp; "". Puntajes Segundo Simulacro: Global "" &amp; Y256 &amp; "", Mat "" &amp; AC256 &amp; "", Cien "" &amp; AD256 &amp; "", Soc "" &amp; AE256 &amp; "", Lec "" &amp; AF256 &amp; "", Ing "" &amp; AG256 &amp; "". Escribe un mensaje motivado"&amp;"r y breve (máximo 4 líneas)."")
")</f>
        <v/>
      </c>
    </row>
    <row r="257" ht="15.75" customHeight="1" s="42">
      <c r="A257" s="93" t="n"/>
      <c r="B257" s="94" t="inlineStr">
        <is>
          <t>Bachillerato</t>
        </is>
      </c>
      <c r="C257" s="94" t="n">
        <v>702</v>
      </c>
      <c r="D257" s="94" t="n"/>
      <c r="E257" s="95" t="n"/>
      <c r="F257" s="96">
        <f>TRIM(G257&amp;" "&amp;H257&amp;" "&amp;I257&amp;" "&amp;J257)</f>
        <v/>
      </c>
      <c r="G257" s="94" t="inlineStr">
        <is>
          <t>Vargas</t>
        </is>
      </c>
      <c r="H257" s="94" t="inlineStr">
        <is>
          <t>Cartagena</t>
        </is>
      </c>
      <c r="I257" s="94" t="inlineStr">
        <is>
          <t>Nicol</t>
        </is>
      </c>
      <c r="J257" s="97" t="inlineStr">
        <is>
          <t>Alejandra</t>
        </is>
      </c>
      <c r="K257" s="98">
        <f>IF(SUM(O257:S257)=0, "", ROUND(((O257*3+P257*3+Q257*3+R257*3+S257*1)/13)*5,0))</f>
        <v/>
      </c>
      <c r="L257" s="99">
        <f>IF(OR($C257="",K257=""),"",COUNTIFS($C$4:$C$1500,$C257,K$4:K$1500,"&gt;"&amp;K257)+1)</f>
        <v/>
      </c>
      <c r="M257" s="99">
        <f>IF(OR($C257="",K257=""),"",IF(AND($C257&gt;=1001,$C257&lt;=1005),COUNTIFS($C$4:$C$1500,"&gt;=1001",$C$4:$C$1500,"&lt;=1005",K$4:K$1500,"&gt;"&amp;K257)+1,IF(AND($C257&gt;=1101,$C257&lt;=1105),COUNTIFS($C$4:$C$1500,"&gt;=1101",$C$4:$C$1500,"&lt;=1105",K$4:K$1500,"&gt;"&amp;K257)+1,IF(AND($C257&gt;=901,$C257&lt;=905),COUNTIFS($C$4:$C$1500,"&gt;=901",$C$4:$C$1500,"&lt;=905",K$4:K$1500,"&gt;"&amp;K257)+1,IF(AND($C257&gt;=801,$C257&lt;=805),COUNTIFS($C$4:$C$1500,"&gt;=801",$C$4:$C$1500,"&lt;=805",K$4:K$1500,"&gt;"&amp;K257)+1,IF(AND($C257&gt;=701,$C257&lt;=705),COUNTIFS($C$4:$C$1500,"&gt;=701",$C$4:$C$1500,"&lt;=705",K$4:K$1500,"&gt;"&amp;K257)+1,IF(AND($C257&gt;=601,$C257&lt;=606),COUNTIFS($C$4:$C$1500,"&gt;=601",$C$4:$C$1500,"&lt;=606",K$4:K$1500,"&gt;"&amp;K257)+1,"")))))))</f>
        <v/>
      </c>
      <c r="N257" s="99">
        <f>IF(OR($C257="",K257=""),"",IF(OR(AND($C257&gt;=1001,$C257&lt;=1005),AND($C257&gt;=1101,$C257&lt;=1105)),COUNTIFS($C$4:$C$1500,"&gt;=1001",$C$4:$C$1500,"&lt;=1005",K$4:K$1500,"&gt;"&amp;K257)+COUNTIFS($C$4:$C$1500,"&gt;=1101",$C$4:$C$1500,"&lt;=1105",K$4:K$1500,"&gt;"&amp;K257)+1,""))</f>
        <v/>
      </c>
      <c r="O257" s="94" t="n">
        <v>26.75</v>
      </c>
      <c r="P257" s="94" t="n">
        <v>40.17</v>
      </c>
      <c r="Q257" s="94" t="n">
        <v>42.29</v>
      </c>
      <c r="R257" s="94" t="n">
        <v>41.67</v>
      </c>
      <c r="S257" s="94" t="n">
        <v>15</v>
      </c>
      <c r="T257" s="99">
        <f>IF(AND(O257&gt;0,O257&lt;36),1,IF(AND(O257&gt;=36,O257&lt;51),2,IF(AND(O257&gt;=51,O257&lt;71),3,IF(AND(O257&gt;=71,O257&lt;=100),4,))))</f>
        <v/>
      </c>
      <c r="U257" s="99">
        <f>IF(AND(P257&gt;0,P257&lt;41),1,IF(AND(P257&gt;=41,P257&lt;56),2,IF(AND(P257&gt;=56,P257&lt;71),3,IF(AND(P257&gt;=71,P257&lt;=100),4,))))</f>
        <v/>
      </c>
      <c r="V257" s="99">
        <f>IF(AND(Q257&gt;0,Q257&lt;41),1,IF(AND(Q257&gt;=41,Q257&lt;56),2,IF(AND(Q257&gt;=56,Q257&lt;71),3,IF(AND(Q257&gt;=71,Q257&lt;=100),4,))))</f>
        <v/>
      </c>
      <c r="W257" s="99">
        <f>IF(AND(R257&gt;0,R257&lt;36),1,IF(AND(R257&gt;=36,R257&lt;51),2,IF(AND(R257&gt;=51,R257&lt;66),3,IF(AND(R257&gt;=66,R257&lt;=100),4,))))</f>
        <v/>
      </c>
      <c r="X257" s="100">
        <f>IF(AND(S257&gt;0,S257&lt;37),1,IF(AND(S257&gt;=37,S257&lt;58),2,IF(AND(S257&gt;=58,S257&lt;71),3,IF(AND(S257&gt;=71,S257&lt;=100),4,))))</f>
        <v/>
      </c>
      <c r="Y257" s="101">
        <f>IF(SUM(AC257:AG257)=0, "", ROUND(((AC257*3+AD257*3+AE257*3+AF257*3+AG257*1)/13)*5,0))</f>
        <v/>
      </c>
      <c r="Z257" s="99">
        <f>IF(OR($C257="",Y257=""),"",COUNTIFS($C$4:$C$1500,$C257,Y$4:Y$1500,"&gt;"&amp;Y257)+1)</f>
        <v/>
      </c>
      <c r="AA257" s="99">
        <f>IF(OR($C257="",Y257=""),"",IF(AND($C257&gt;=1001,$C257&lt;=1005),COUNTIFS($C$4:$C$1500,"&gt;=1001",$C$4:$C$1500,"&lt;=1005",Y$4:Y$1500,"&gt;"&amp;Y257)+1,IF(AND($C257&gt;=1101,$C257&lt;=1105),COUNTIFS($C$4:$C$1500,"&gt;=1101",$C$4:$C$1500,"&lt;=1105",Y$4:Y$1500,"&gt;"&amp;Y257)+1,IF(AND($C257&gt;=901,$C257&lt;=905),COUNTIFS($C$4:$C$1500,"&gt;=901",$C$4:$C$1500,"&lt;=905",Y$4:Y$1500,"&gt;"&amp;Y257)+1,IF(AND($C257&gt;=801,$C257&lt;=805),COUNTIFS($C$4:$C$1500,"&gt;=801",$C$4:$C$1500,"&lt;=805",Y$4:Y$1500,"&gt;"&amp;Y257)+1,IF(AND($C257&gt;=701,$C257&lt;=705),COUNTIFS($C$4:$C$1500,"&gt;=701",$C$4:$C$1500,"&lt;=705",Y$4:Y$1500,"&gt;"&amp;Y257)+1,IF(AND($C257&gt;=601,$C257&lt;=606),COUNTIFS($C$4:$C$1500,"&gt;=601",$C$4:$C$1500,"&lt;=606",Y$4:Y$1500,"&gt;"&amp;Y257)+1,"")))))))</f>
        <v/>
      </c>
      <c r="AB257" s="99">
        <f>IF(OR($C257="",Y257=""),"",IF(OR(AND($C257&gt;=1001,$C257&lt;=1005),AND($C257&gt;=1101,$C257&lt;=1105)),COUNTIFS($C$4:$C$1500,"&gt;=1001",$C$4:$C$1500,"&lt;=1005",Y$4:Y$1500,"&gt;"&amp;Y257)+COUNTIFS($C$4:$C$1500,"&gt;=1101",$C$4:$C$1500,"&lt;=1105",Y$4:Y$1500,"&gt;"&amp;Y257)+1,""))</f>
        <v/>
      </c>
      <c r="AC257" s="94" t="n">
        <v>68.75</v>
      </c>
      <c r="AD257" s="94" t="n">
        <v>57.74</v>
      </c>
      <c r="AE257" s="94" t="n">
        <v>32.5</v>
      </c>
      <c r="AF257" s="94" t="n">
        <v>64.17</v>
      </c>
      <c r="AG257" s="94" t="n">
        <v>55</v>
      </c>
      <c r="AH257" s="99">
        <f>IF(AND(AC257&gt;0,AC257&lt;36),1,IF(AND(AC257&gt;=36,AC257&lt;51),2,IF(AND(AC257&gt;=51,AC257&lt;71),3,IF(AND(AC257&gt;=71,AC257&lt;=100),4,))))</f>
        <v/>
      </c>
      <c r="AI257" s="99">
        <f>IF(AND(AD257&gt;0,AD257&lt;41),1,IF(AND(AD257&gt;=41,AD257&lt;56),2,IF(AND(AD257&gt;=56,AD257&lt;71),3,IF(AND(AD257&gt;=71,AD257&lt;=100),4,))))</f>
        <v/>
      </c>
      <c r="AJ257" s="99">
        <f>IF(AND(AE257&gt;0,AE257&lt;41),1,IF(AND(AE257&gt;=41,AE257&lt;56),2,IF(AND(AE257&gt;=56,AE257&lt;71),3,IF(AND(AE257&gt;=71,AE257&lt;=100),4,))))</f>
        <v/>
      </c>
      <c r="AK257" s="99">
        <f>IF(AND(AF257&gt;0,AF257&lt;36),1,IF(AND(AF257&gt;=36,AF257&lt;51),2,IF(AND(AF257&gt;=51,AF257&lt;66),3,IF(AND(AF257&gt;=66,AF257&lt;=100),4,))))</f>
        <v/>
      </c>
      <c r="AL257" s="100">
        <f>IF(AND(AG257&gt;0,AG257&lt;37),1,IF(AND(AG257&gt;=37,AG257&lt;58),2,IF(AND(AG257&gt;=58,AG257&lt;71),3,IF(AND(AG257&gt;=71,AG257&lt;=100),4,))))</f>
        <v/>
      </c>
      <c r="AM257" s="101">
        <f>IF((Y257&lt;&gt;"")*(K257&lt;&gt;""),Y257-K257,"")</f>
        <v/>
      </c>
      <c r="AN257" s="99">
        <f>IF((Z257&lt;&gt;"")*(L257&lt;&gt;""),Z257-L257,"")</f>
        <v/>
      </c>
      <c r="AO257" s="99">
        <f>IF((AA257&lt;&gt;"")*(M257&lt;&gt;""),AA257-M257,"")</f>
        <v/>
      </c>
      <c r="AP257" s="99">
        <f>IF((AB257&lt;&gt;"")*(N257&lt;&gt;""),AB257-N257,"")</f>
        <v/>
      </c>
      <c r="AQ257" s="94">
        <f>IF((AC257&lt;&gt;"")*(O257&lt;&gt;""),AC257-O257,"")</f>
        <v/>
      </c>
      <c r="AR257" s="94">
        <f>IF((AD257&lt;&gt;"")*(P257&lt;&gt;""),AD257-P257,"")</f>
        <v/>
      </c>
      <c r="AS257" s="94">
        <f>IF((AE257&lt;&gt;"")*(Q257&lt;&gt;""),AE257-Q257,"")</f>
        <v/>
      </c>
      <c r="AT257" s="94">
        <f>IF((AF257&lt;&gt;"")*(R257&lt;&gt;""),AF257-R257,"")</f>
        <v/>
      </c>
      <c r="AU257" s="94">
        <f>IF((AG257&lt;&gt;"")*(S257&lt;&gt;""),AG257-S257,"")</f>
        <v/>
      </c>
      <c r="AV257" s="99">
        <f>IF((AH257&lt;&gt;"")*(T257&lt;&gt;""),AH257-T257,"")</f>
        <v/>
      </c>
      <c r="AW257" s="99">
        <f>IF((AI257&lt;&gt;"")*(U257&lt;&gt;""),AI257-U257,"")</f>
        <v/>
      </c>
      <c r="AX257" s="99">
        <f>IF((AJ257&lt;&gt;"")*(V257&lt;&gt;""),AJ257-V257,"")</f>
        <v/>
      </c>
      <c r="AY257" s="99">
        <f>IF((AK257&lt;&gt;"")*(W257&lt;&gt;""),AK257-W257,"")</f>
        <v/>
      </c>
      <c r="AZ257" s="102">
        <f>IF((AL257&lt;&gt;"")*(X257&lt;&gt;""),AL257-X257,"")</f>
        <v/>
      </c>
      <c r="BA257" s="50">
        <f>IFERROR(__xludf.dummyfunction("AI(""Actúa como un tutor académico y dirígete personalmente al estudiante "" &amp; I257 &amp; "" "" &amp; J257 &amp; "" "" &amp; G257 &amp; "" "" &amp; H257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AM257 &amp; ""'. Diferencias por área: Matemáticas ("" &amp; AQ257 &amp; ""), Ciencias Natura"&amp;"les ("" &amp; AR257 &amp; ""), Sociales ("" &amp; AS257 &amp; ""), Lectura Crítica ("" &amp; AT257 &amp; "") e Inglés ("" &amp; AU257 &amp; ""). Variación en posición: grupo ("" &amp; AN257 &amp; ""), grado ("" &amp; AO257 &amp; "") y media ("" &amp; AP257 &amp; ""). Puntajes Primer Simulacro: Global "" &amp; K257 &amp; "", Mat "" &amp; "&amp;"O4 &amp; "", Cien "" &amp; P257 &amp; "", Soc "" &amp; Q257 &amp; "", Lec "" &amp; R257 &amp; "", Ing "" &amp; S257 &amp; "". Puntajes Segundo Simulacro: Global "" &amp; Y257 &amp; "", Mat "" &amp; AC257 &amp; "", Cien "" &amp; AD257 &amp; "", Soc "" &amp; AE257 &amp; "", Lec "" &amp; AF257 &amp; "", Ing "" &amp; AG257 &amp; "". Escribe un mensaje motivador"&amp;" y breve (máximo 4 líneas)."")
"),"=AI(""Actúa como un tutor académico y dirígete personalmente al estudiante "" &amp; I257 &amp; "" "" &amp; J257 &amp; "" "" &amp; G257 &amp; "" "" &amp; H257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AM257 &amp; ""'. Diferencias por área: Matemáticas ("" &amp; AQ257 &amp; ""), Ciencias Natur"&amp;"ales ("" &amp; AR257 &amp; ""), Sociales ("" &amp; AS257 &amp; ""), Lectura Crítica ("" &amp; AT257 &amp; "") e Inglés ("" &amp; AU257 &amp; ""). Variación en posición: grupo ("" &amp; AN257 &amp; ""), grado ("" &amp; AO257 &amp; "") y media ("" &amp; AP257 &amp; ""). Puntajes Primer Simulacro: Global "" &amp; K257 &amp; "", Mat "" &amp;"&amp;" O257 &amp; "", Cien "" &amp; P257 &amp; "", Soc "" &amp; Q257 &amp; "", Lec "" &amp; R257 &amp; "", Ing "" &amp; S257 &amp; "". Puntajes Segundo Simulacro: Global "" &amp; Y257 &amp; "", Mat "" &amp; AC257 &amp; "", Cien "" &amp; AD257 &amp; "", Soc "" &amp; AE257 &amp; "", Lec "" &amp; AF257 &amp; "", Ing "" &amp; AG257 &amp; "". Escribe un mensaje motivado"&amp;"r y breve (máximo 4 líneas)."")
")</f>
        <v/>
      </c>
    </row>
    <row r="258" ht="15.75" customHeight="1" s="42">
      <c r="A258" s="93" t="n"/>
      <c r="B258" s="94" t="inlineStr">
        <is>
          <t>Bachillerato</t>
        </is>
      </c>
      <c r="C258" s="94" t="n">
        <v>702</v>
      </c>
      <c r="D258" s="94" t="n"/>
      <c r="E258" s="95" t="n"/>
      <c r="F258" s="96">
        <f>TRIM(G258&amp;" "&amp;H258&amp;" "&amp;I258&amp;" "&amp;J258)</f>
        <v/>
      </c>
      <c r="G258" s="94" t="inlineStr">
        <is>
          <t>Vasco</t>
        </is>
      </c>
      <c r="H258" s="94" t="inlineStr">
        <is>
          <t>Calle</t>
        </is>
      </c>
      <c r="I258" s="94" t="inlineStr">
        <is>
          <t>Yulibeth</t>
        </is>
      </c>
      <c r="J258" s="97" t="n"/>
      <c r="K258" s="98">
        <f>IF(SUM(O258:S258)=0, "", ROUND(((O258*3+P258*3+Q258*3+R258*3+S258*1)/13)*5,0))</f>
        <v/>
      </c>
      <c r="L258" s="99">
        <f>IF(OR($C258="",K258=""),"",COUNTIFS($C$4:$C$1500,$C258,K$4:K$1500,"&gt;"&amp;K258)+1)</f>
        <v/>
      </c>
      <c r="M258" s="99">
        <f>IF(OR($C258="",K258=""),"",IF(AND($C258&gt;=1001,$C258&lt;=1005),COUNTIFS($C$4:$C$1500,"&gt;=1001",$C$4:$C$1500,"&lt;=1005",K$4:K$1500,"&gt;"&amp;K258)+1,IF(AND($C258&gt;=1101,$C258&lt;=1105),COUNTIFS($C$4:$C$1500,"&gt;=1101",$C$4:$C$1500,"&lt;=1105",K$4:K$1500,"&gt;"&amp;K258)+1,IF(AND($C258&gt;=901,$C258&lt;=905),COUNTIFS($C$4:$C$1500,"&gt;=901",$C$4:$C$1500,"&lt;=905",K$4:K$1500,"&gt;"&amp;K258)+1,IF(AND($C258&gt;=801,$C258&lt;=805),COUNTIFS($C$4:$C$1500,"&gt;=801",$C$4:$C$1500,"&lt;=805",K$4:K$1500,"&gt;"&amp;K258)+1,IF(AND($C258&gt;=701,$C258&lt;=705),COUNTIFS($C$4:$C$1500,"&gt;=701",$C$4:$C$1500,"&lt;=705",K$4:K$1500,"&gt;"&amp;K258)+1,IF(AND($C258&gt;=601,$C258&lt;=606),COUNTIFS($C$4:$C$1500,"&gt;=601",$C$4:$C$1500,"&lt;=606",K$4:K$1500,"&gt;"&amp;K258)+1,"")))))))</f>
        <v/>
      </c>
      <c r="N258" s="99">
        <f>IF(OR($C258="",K258=""),"",IF(OR(AND($C258&gt;=1001,$C258&lt;=1005),AND($C258&gt;=1101,$C258&lt;=1105)),COUNTIFS($C$4:$C$1500,"&gt;=1001",$C$4:$C$1500,"&lt;=1005",K$4:K$1500,"&gt;"&amp;K258)+COUNTIFS($C$4:$C$1500,"&gt;=1101",$C$4:$C$1500,"&lt;=1105",K$4:K$1500,"&gt;"&amp;K258)+1,""))</f>
        <v/>
      </c>
      <c r="O258" s="94" t="n">
        <v>50.25</v>
      </c>
      <c r="P258" s="94" t="n">
        <v>57.69</v>
      </c>
      <c r="Q258" s="94" t="n">
        <v>73.98999999999999</v>
      </c>
      <c r="R258" s="94" t="n">
        <v>75</v>
      </c>
      <c r="S258" s="94" t="n">
        <v>50</v>
      </c>
      <c r="T258" s="99">
        <f>IF(AND(O258&gt;0,O258&lt;36),1,IF(AND(O258&gt;=36,O258&lt;51),2,IF(AND(O258&gt;=51,O258&lt;71),3,IF(AND(O258&gt;=71,O258&lt;=100),4,))))</f>
        <v/>
      </c>
      <c r="U258" s="99">
        <f>IF(AND(P258&gt;0,P258&lt;41),1,IF(AND(P258&gt;=41,P258&lt;56),2,IF(AND(P258&gt;=56,P258&lt;71),3,IF(AND(P258&gt;=71,P258&lt;=100),4,))))</f>
        <v/>
      </c>
      <c r="V258" s="99">
        <f>IF(AND(Q258&gt;0,Q258&lt;41),1,IF(AND(Q258&gt;=41,Q258&lt;56),2,IF(AND(Q258&gt;=56,Q258&lt;71),3,IF(AND(Q258&gt;=71,Q258&lt;=100),4,))))</f>
        <v/>
      </c>
      <c r="W258" s="99">
        <f>IF(AND(R258&gt;0,R258&lt;36),1,IF(AND(R258&gt;=36,R258&lt;51),2,IF(AND(R258&gt;=51,R258&lt;66),3,IF(AND(R258&gt;=66,R258&lt;=100),4,))))</f>
        <v/>
      </c>
      <c r="X258" s="100">
        <f>IF(AND(S258&gt;0,S258&lt;37),1,IF(AND(S258&gt;=37,S258&lt;58),2,IF(AND(S258&gt;=58,S258&lt;71),3,IF(AND(S258&gt;=71,S258&lt;=100),4,))))</f>
        <v/>
      </c>
      <c r="Y258" s="101">
        <f>IF(SUM(AC258:AG258)=0, "", ROUND(((AC258*3+AD258*3+AE258*3+AF258*3+AG258*1)/13)*5,0))</f>
        <v/>
      </c>
      <c r="Z258" s="99">
        <f>IF(OR($C258="",Y258=""),"",COUNTIFS($C$4:$C$1500,$C258,Y$4:Y$1500,"&gt;"&amp;Y258)+1)</f>
        <v/>
      </c>
      <c r="AA258" s="99">
        <f>IF(OR($C258="",Y258=""),"",IF(AND($C258&gt;=1001,$C258&lt;=1005),COUNTIFS($C$4:$C$1500,"&gt;=1001",$C$4:$C$1500,"&lt;=1005",Y$4:Y$1500,"&gt;"&amp;Y258)+1,IF(AND($C258&gt;=1101,$C258&lt;=1105),COUNTIFS($C$4:$C$1500,"&gt;=1101",$C$4:$C$1500,"&lt;=1105",Y$4:Y$1500,"&gt;"&amp;Y258)+1,IF(AND($C258&gt;=901,$C258&lt;=905),COUNTIFS($C$4:$C$1500,"&gt;=901",$C$4:$C$1500,"&lt;=905",Y$4:Y$1500,"&gt;"&amp;Y258)+1,IF(AND($C258&gt;=801,$C258&lt;=805),COUNTIFS($C$4:$C$1500,"&gt;=801",$C$4:$C$1500,"&lt;=805",Y$4:Y$1500,"&gt;"&amp;Y258)+1,IF(AND($C258&gt;=701,$C258&lt;=705),COUNTIFS($C$4:$C$1500,"&gt;=701",$C$4:$C$1500,"&lt;=705",Y$4:Y$1500,"&gt;"&amp;Y258)+1,IF(AND($C258&gt;=601,$C258&lt;=606),COUNTIFS($C$4:$C$1500,"&gt;=601",$C$4:$C$1500,"&lt;=606",Y$4:Y$1500,"&gt;"&amp;Y258)+1,"")))))))</f>
        <v/>
      </c>
      <c r="AB258" s="99">
        <f>IF(OR($C258="",Y258=""),"",IF(OR(AND($C258&gt;=1001,$C258&lt;=1005),AND($C258&gt;=1101,$C258&lt;=1105)),COUNTIFS($C$4:$C$1500,"&gt;=1001",$C$4:$C$1500,"&lt;=1005",Y$4:Y$1500,"&gt;"&amp;Y258)+COUNTIFS($C$4:$C$1500,"&gt;=1101",$C$4:$C$1500,"&lt;=1105",Y$4:Y$1500,"&gt;"&amp;Y258)+1,""))</f>
        <v/>
      </c>
      <c r="AC258" s="94" t="n">
        <v>71.88</v>
      </c>
      <c r="AD258" s="94" t="n">
        <v>57.74</v>
      </c>
      <c r="AE258" s="94" t="n">
        <v>40</v>
      </c>
      <c r="AF258" s="94" t="n">
        <v>50.42</v>
      </c>
      <c r="AG258" s="94" t="n">
        <v>77.92</v>
      </c>
      <c r="AH258" s="99">
        <f>IF(AND(AC258&gt;0,AC258&lt;36),1,IF(AND(AC258&gt;=36,AC258&lt;51),2,IF(AND(AC258&gt;=51,AC258&lt;71),3,IF(AND(AC258&gt;=71,AC258&lt;=100),4,))))</f>
        <v/>
      </c>
      <c r="AI258" s="99">
        <f>IF(AND(AD258&gt;0,AD258&lt;41),1,IF(AND(AD258&gt;=41,AD258&lt;56),2,IF(AND(AD258&gt;=56,AD258&lt;71),3,IF(AND(AD258&gt;=71,AD258&lt;=100),4,))))</f>
        <v/>
      </c>
      <c r="AJ258" s="99">
        <f>IF(AND(AE258&gt;0,AE258&lt;41),1,IF(AND(AE258&gt;=41,AE258&lt;56),2,IF(AND(AE258&gt;=56,AE258&lt;71),3,IF(AND(AE258&gt;=71,AE258&lt;=100),4,))))</f>
        <v/>
      </c>
      <c r="AK258" s="99">
        <f>IF(AND(AF258&gt;0,AF258&lt;36),1,IF(AND(AF258&gt;=36,AF258&lt;51),2,IF(AND(AF258&gt;=51,AF258&lt;66),3,IF(AND(AF258&gt;=66,AF258&lt;=100),4,))))</f>
        <v/>
      </c>
      <c r="AL258" s="100">
        <f>IF(AND(AG258&gt;0,AG258&lt;37),1,IF(AND(AG258&gt;=37,AG258&lt;58),2,IF(AND(AG258&gt;=58,AG258&lt;71),3,IF(AND(AG258&gt;=71,AG258&lt;=100),4,))))</f>
        <v/>
      </c>
      <c r="AM258" s="101">
        <f>IF((Y258&lt;&gt;"")*(K258&lt;&gt;""),Y258-K258,"")</f>
        <v/>
      </c>
      <c r="AN258" s="99">
        <f>IF((Z258&lt;&gt;"")*(L258&lt;&gt;""),Z258-L258,"")</f>
        <v/>
      </c>
      <c r="AO258" s="99">
        <f>IF((AA258&lt;&gt;"")*(M258&lt;&gt;""),AA258-M258,"")</f>
        <v/>
      </c>
      <c r="AP258" s="99">
        <f>IF((AB258&lt;&gt;"")*(N258&lt;&gt;""),AB258-N258,"")</f>
        <v/>
      </c>
      <c r="AQ258" s="94">
        <f>IF((AC258&lt;&gt;"")*(O258&lt;&gt;""),AC258-O258,"")</f>
        <v/>
      </c>
      <c r="AR258" s="94">
        <f>IF((AD258&lt;&gt;"")*(P258&lt;&gt;""),AD258-P258,"")</f>
        <v/>
      </c>
      <c r="AS258" s="94">
        <f>IF((AE258&lt;&gt;"")*(Q258&lt;&gt;""),AE258-Q258,"")</f>
        <v/>
      </c>
      <c r="AT258" s="94">
        <f>IF((AF258&lt;&gt;"")*(R258&lt;&gt;""),AF258-R258,"")</f>
        <v/>
      </c>
      <c r="AU258" s="94">
        <f>IF((AG258&lt;&gt;"")*(S258&lt;&gt;""),AG258-S258,"")</f>
        <v/>
      </c>
      <c r="AV258" s="99">
        <f>IF((AH258&lt;&gt;"")*(T258&lt;&gt;""),AH258-T258,"")</f>
        <v/>
      </c>
      <c r="AW258" s="99">
        <f>IF((AI258&lt;&gt;"")*(U258&lt;&gt;""),AI258-U258,"")</f>
        <v/>
      </c>
      <c r="AX258" s="99">
        <f>IF((AJ258&lt;&gt;"")*(V258&lt;&gt;""),AJ258-V258,"")</f>
        <v/>
      </c>
      <c r="AY258" s="99">
        <f>IF((AK258&lt;&gt;"")*(W258&lt;&gt;""),AK258-W258,"")</f>
        <v/>
      </c>
      <c r="AZ258" s="102">
        <f>IF((AL258&lt;&gt;"")*(X258&lt;&gt;""),AL258-X258,"")</f>
        <v/>
      </c>
      <c r="BA258" s="50">
        <f>IFERROR(__xludf.dummyfunction("AI(""Actúa como un tutor académico y dirígete personalmente al estudiante "" &amp; I258 &amp; "" "" &amp; J258 &amp; "" "" &amp; G258 &amp; "" "" &amp; H258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AM258 &amp; ""'. Diferencias por área: Matemáticas ("" &amp; AQ258 &amp; ""), Ciencias Natura"&amp;"les ("" &amp; AR258 &amp; ""), Sociales ("" &amp; AS258 &amp; ""), Lectura Crítica ("" &amp; AT258 &amp; "") e Inglés ("" &amp; AU258 &amp; ""). Variación en posición: grupo ("" &amp; AN258 &amp; ""), grado ("" &amp; AO258 &amp; "") y media ("" &amp; AP258 &amp; ""). Puntajes Primer Simulacro: Global "" &amp; K258 &amp; "", Mat "" &amp; "&amp;"O4 &amp; "", Cien "" &amp; P258 &amp; "", Soc "" &amp; Q258 &amp; "", Lec "" &amp; R258 &amp; "", Ing "" &amp; S258 &amp; "". Puntajes Segundo Simulacro: Global "" &amp; Y258 &amp; "", Mat "" &amp; AC258 &amp; "", Cien "" &amp; AD258 &amp; "", Soc "" &amp; AE258 &amp; "", Lec "" &amp; AF258 &amp; "", Ing "" &amp; AG258 &amp; "". Escribe un mensaje motivador"&amp;" y breve (máximo 4 líneas)."")
"),"=AI(""Actúa como un tutor académico y dirígete personalmente al estudiante "" &amp; I258 &amp; "" "" &amp; J258 &amp; "" "" &amp; G258 &amp; "" "" &amp; H258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AM258 &amp; ""'. Diferencias por área: Matemáticas ("" &amp; AQ258 &amp; ""), Ciencias Natur"&amp;"ales ("" &amp; AR258 &amp; ""), Sociales ("" &amp; AS258 &amp; ""), Lectura Crítica ("" &amp; AT258 &amp; "") e Inglés ("" &amp; AU258 &amp; ""). Variación en posición: grupo ("" &amp; AN258 &amp; ""), grado ("" &amp; AO258 &amp; "") y media ("" &amp; AP258 &amp; ""). Puntajes Primer Simulacro: Global "" &amp; K258 &amp; "", Mat "" &amp;"&amp;" O258 &amp; "", Cien "" &amp; P258 &amp; "", Soc "" &amp; Q258 &amp; "", Lec "" &amp; R258 &amp; "", Ing "" &amp; S258 &amp; "". Puntajes Segundo Simulacro: Global "" &amp; Y258 &amp; "", Mat "" &amp; AC258 &amp; "", Cien "" &amp; AD258 &amp; "", Soc "" &amp; AE258 &amp; "", Lec "" &amp; AF258 &amp; "", Ing "" &amp; AG258 &amp; "". Escribe un mensaje motivado"&amp;"r y breve (máximo 4 líneas)."")
")</f>
        <v/>
      </c>
    </row>
    <row r="259" ht="15.75" customHeight="1" s="42">
      <c r="A259" s="93" t="n"/>
      <c r="B259" s="94" t="inlineStr">
        <is>
          <t>Bachillerato</t>
        </is>
      </c>
      <c r="C259" s="94" t="n">
        <v>702</v>
      </c>
      <c r="D259" s="94" t="n"/>
      <c r="E259" s="95" t="n"/>
      <c r="F259" s="96">
        <f>TRIM(G259&amp;" "&amp;H259&amp;" "&amp;I259&amp;" "&amp;J259)</f>
        <v/>
      </c>
      <c r="G259" s="94" t="inlineStr">
        <is>
          <t>Vasco</t>
        </is>
      </c>
      <c r="H259" s="94" t="inlineStr">
        <is>
          <t>Meneses</t>
        </is>
      </c>
      <c r="I259" s="94" t="inlineStr">
        <is>
          <t>Samantha</t>
        </is>
      </c>
      <c r="J259" s="97" t="n"/>
      <c r="K259" s="98">
        <f>IF(SUM(O259:S259)=0, "", ROUND(((O259*3+P259*3+Q259*3+R259*3+S259*1)/13)*5,0))</f>
        <v/>
      </c>
      <c r="L259" s="99">
        <f>IF(OR($C259="",K259=""),"",COUNTIFS($C$4:$C$1500,$C259,K$4:K$1500,"&gt;"&amp;K259)+1)</f>
        <v/>
      </c>
      <c r="M259" s="99">
        <f>IF(OR($C259="",K259=""),"",IF(AND($C259&gt;=1001,$C259&lt;=1005),COUNTIFS($C$4:$C$1500,"&gt;=1001",$C$4:$C$1500,"&lt;=1005",K$4:K$1500,"&gt;"&amp;K259)+1,IF(AND($C259&gt;=1101,$C259&lt;=1105),COUNTIFS($C$4:$C$1500,"&gt;=1101",$C$4:$C$1500,"&lt;=1105",K$4:K$1500,"&gt;"&amp;K259)+1,IF(AND($C259&gt;=901,$C259&lt;=905),COUNTIFS($C$4:$C$1500,"&gt;=901",$C$4:$C$1500,"&lt;=905",K$4:K$1500,"&gt;"&amp;K259)+1,IF(AND($C259&gt;=801,$C259&lt;=805),COUNTIFS($C$4:$C$1500,"&gt;=801",$C$4:$C$1500,"&lt;=805",K$4:K$1500,"&gt;"&amp;K259)+1,IF(AND($C259&gt;=701,$C259&lt;=705),COUNTIFS($C$4:$C$1500,"&gt;=701",$C$4:$C$1500,"&lt;=705",K$4:K$1500,"&gt;"&amp;K259)+1,IF(AND($C259&gt;=601,$C259&lt;=606),COUNTIFS($C$4:$C$1500,"&gt;=601",$C$4:$C$1500,"&lt;=606",K$4:K$1500,"&gt;"&amp;K259)+1,"")))))))</f>
        <v/>
      </c>
      <c r="N259" s="99">
        <f>IF(OR($C259="",K259=""),"",IF(OR(AND($C259&gt;=1001,$C259&lt;=1005),AND($C259&gt;=1101,$C259&lt;=1105)),COUNTIFS($C$4:$C$1500,"&gt;=1001",$C$4:$C$1500,"&lt;=1005",K$4:K$1500,"&gt;"&amp;K259)+COUNTIFS($C$4:$C$1500,"&gt;=1101",$C$4:$C$1500,"&lt;=1105",K$4:K$1500,"&gt;"&amp;K259)+1,""))</f>
        <v/>
      </c>
      <c r="O259" s="94" t="n">
        <v>60.75</v>
      </c>
      <c r="P259" s="94" t="n">
        <v>35.44</v>
      </c>
      <c r="Q259" s="94" t="n">
        <v>70.45999999999999</v>
      </c>
      <c r="R259" s="94" t="n">
        <v>87.5</v>
      </c>
      <c r="S259" s="94" t="n">
        <v>70</v>
      </c>
      <c r="T259" s="99">
        <f>IF(AND(O259&gt;0,O259&lt;36),1,IF(AND(O259&gt;=36,O259&lt;51),2,IF(AND(O259&gt;=51,O259&lt;71),3,IF(AND(O259&gt;=71,O259&lt;=100),4,))))</f>
        <v/>
      </c>
      <c r="U259" s="99">
        <f>IF(AND(P259&gt;0,P259&lt;41),1,IF(AND(P259&gt;=41,P259&lt;56),2,IF(AND(P259&gt;=56,P259&lt;71),3,IF(AND(P259&gt;=71,P259&lt;=100),4,))))</f>
        <v/>
      </c>
      <c r="V259" s="99">
        <f>IF(AND(Q259&gt;0,Q259&lt;41),1,IF(AND(Q259&gt;=41,Q259&lt;56),2,IF(AND(Q259&gt;=56,Q259&lt;71),3,IF(AND(Q259&gt;=71,Q259&lt;=100),4,))))</f>
        <v/>
      </c>
      <c r="W259" s="99">
        <f>IF(AND(R259&gt;0,R259&lt;36),1,IF(AND(R259&gt;=36,R259&lt;51),2,IF(AND(R259&gt;=51,R259&lt;66),3,IF(AND(R259&gt;=66,R259&lt;=100),4,))))</f>
        <v/>
      </c>
      <c r="X259" s="100">
        <f>IF(AND(S259&gt;0,S259&lt;37),1,IF(AND(S259&gt;=37,S259&lt;58),2,IF(AND(S259&gt;=58,S259&lt;71),3,IF(AND(S259&gt;=71,S259&lt;=100),4,))))</f>
        <v/>
      </c>
      <c r="Y259" s="101">
        <f>IF(SUM(AC259:AG259)=0, "", ROUND(((AC259*3+AD259*3+AE259*3+AF259*3+AG259*1)/13)*5,0))</f>
        <v/>
      </c>
      <c r="Z259" s="99">
        <f>IF(OR($C259="",Y259=""),"",COUNTIFS($C$4:$C$1500,$C259,Y$4:Y$1500,"&gt;"&amp;Y259)+1)</f>
        <v/>
      </c>
      <c r="AA259" s="99">
        <f>IF(OR($C259="",Y259=""),"",IF(AND($C259&gt;=1001,$C259&lt;=1005),COUNTIFS($C$4:$C$1500,"&gt;=1001",$C$4:$C$1500,"&lt;=1005",Y$4:Y$1500,"&gt;"&amp;Y259)+1,IF(AND($C259&gt;=1101,$C259&lt;=1105),COUNTIFS($C$4:$C$1500,"&gt;=1101",$C$4:$C$1500,"&lt;=1105",Y$4:Y$1500,"&gt;"&amp;Y259)+1,IF(AND($C259&gt;=901,$C259&lt;=905),COUNTIFS($C$4:$C$1500,"&gt;=901",$C$4:$C$1500,"&lt;=905",Y$4:Y$1500,"&gt;"&amp;Y259)+1,IF(AND($C259&gt;=801,$C259&lt;=805),COUNTIFS($C$4:$C$1500,"&gt;=801",$C$4:$C$1500,"&lt;=805",Y$4:Y$1500,"&gt;"&amp;Y259)+1,IF(AND($C259&gt;=701,$C259&lt;=705),COUNTIFS($C$4:$C$1500,"&gt;=701",$C$4:$C$1500,"&lt;=705",Y$4:Y$1500,"&gt;"&amp;Y259)+1,IF(AND($C259&gt;=601,$C259&lt;=606),COUNTIFS($C$4:$C$1500,"&gt;=601",$C$4:$C$1500,"&lt;=606",Y$4:Y$1500,"&gt;"&amp;Y259)+1,"")))))))</f>
        <v/>
      </c>
      <c r="AB259" s="99">
        <f>IF(OR($C259="",Y259=""),"",IF(OR(AND($C259&gt;=1001,$C259&lt;=1005),AND($C259&gt;=1101,$C259&lt;=1105)),COUNTIFS($C$4:$C$1500,"&gt;=1001",$C$4:$C$1500,"&lt;=1005",Y$4:Y$1500,"&gt;"&amp;Y259)+COUNTIFS($C$4:$C$1500,"&gt;=1101",$C$4:$C$1500,"&lt;=1105",Y$4:Y$1500,"&gt;"&amp;Y259)+1,""))</f>
        <v/>
      </c>
      <c r="AC259" s="94" t="n">
        <v>25</v>
      </c>
      <c r="AD259" s="94" t="n">
        <v>82.14</v>
      </c>
      <c r="AE259" s="94" t="n">
        <v>72.5</v>
      </c>
      <c r="AF259" s="94" t="n">
        <v>55</v>
      </c>
      <c r="AG259" s="94" t="n">
        <v>59.58</v>
      </c>
      <c r="AH259" s="99">
        <f>IF(AND(AC259&gt;0,AC259&lt;36),1,IF(AND(AC259&gt;=36,AC259&lt;51),2,IF(AND(AC259&gt;=51,AC259&lt;71),3,IF(AND(AC259&gt;=71,AC259&lt;=100),4,))))</f>
        <v/>
      </c>
      <c r="AI259" s="99">
        <f>IF(AND(AD259&gt;0,AD259&lt;41),1,IF(AND(AD259&gt;=41,AD259&lt;56),2,IF(AND(AD259&gt;=56,AD259&lt;71),3,IF(AND(AD259&gt;=71,AD259&lt;=100),4,))))</f>
        <v/>
      </c>
      <c r="AJ259" s="99">
        <f>IF(AND(AE259&gt;0,AE259&lt;41),1,IF(AND(AE259&gt;=41,AE259&lt;56),2,IF(AND(AE259&gt;=56,AE259&lt;71),3,IF(AND(AE259&gt;=71,AE259&lt;=100),4,))))</f>
        <v/>
      </c>
      <c r="AK259" s="99">
        <f>IF(AND(AF259&gt;0,AF259&lt;36),1,IF(AND(AF259&gt;=36,AF259&lt;51),2,IF(AND(AF259&gt;=51,AF259&lt;66),3,IF(AND(AF259&gt;=66,AF259&lt;=100),4,))))</f>
        <v/>
      </c>
      <c r="AL259" s="100">
        <f>IF(AND(AG259&gt;0,AG259&lt;37),1,IF(AND(AG259&gt;=37,AG259&lt;58),2,IF(AND(AG259&gt;=58,AG259&lt;71),3,IF(AND(AG259&gt;=71,AG259&lt;=100),4,))))</f>
        <v/>
      </c>
      <c r="AM259" s="101">
        <f>IF((Y259&lt;&gt;"")*(K259&lt;&gt;""),Y259-K259,"")</f>
        <v/>
      </c>
      <c r="AN259" s="99">
        <f>IF((Z259&lt;&gt;"")*(L259&lt;&gt;""),Z259-L259,"")</f>
        <v/>
      </c>
      <c r="AO259" s="99">
        <f>IF((AA259&lt;&gt;"")*(M259&lt;&gt;""),AA259-M259,"")</f>
        <v/>
      </c>
      <c r="AP259" s="99">
        <f>IF((AB259&lt;&gt;"")*(N259&lt;&gt;""),AB259-N259,"")</f>
        <v/>
      </c>
      <c r="AQ259" s="94">
        <f>IF((AC259&lt;&gt;"")*(O259&lt;&gt;""),AC259-O259,"")</f>
        <v/>
      </c>
      <c r="AR259" s="94">
        <f>IF((AD259&lt;&gt;"")*(P259&lt;&gt;""),AD259-P259,"")</f>
        <v/>
      </c>
      <c r="AS259" s="94">
        <f>IF((AE259&lt;&gt;"")*(Q259&lt;&gt;""),AE259-Q259,"")</f>
        <v/>
      </c>
      <c r="AT259" s="94">
        <f>IF((AF259&lt;&gt;"")*(R259&lt;&gt;""),AF259-R259,"")</f>
        <v/>
      </c>
      <c r="AU259" s="94">
        <f>IF((AG259&lt;&gt;"")*(S259&lt;&gt;""),AG259-S259,"")</f>
        <v/>
      </c>
      <c r="AV259" s="99">
        <f>IF((AH259&lt;&gt;"")*(T259&lt;&gt;""),AH259-T259,"")</f>
        <v/>
      </c>
      <c r="AW259" s="99">
        <f>IF((AI259&lt;&gt;"")*(U259&lt;&gt;""),AI259-U259,"")</f>
        <v/>
      </c>
      <c r="AX259" s="99">
        <f>IF((AJ259&lt;&gt;"")*(V259&lt;&gt;""),AJ259-V259,"")</f>
        <v/>
      </c>
      <c r="AY259" s="99">
        <f>IF((AK259&lt;&gt;"")*(W259&lt;&gt;""),AK259-W259,"")</f>
        <v/>
      </c>
      <c r="AZ259" s="102">
        <f>IF((AL259&lt;&gt;"")*(X259&lt;&gt;""),AL259-X259,"")</f>
        <v/>
      </c>
      <c r="BA259" s="50">
        <f>IFERROR(__xludf.dummyfunction("AI(""Actúa como un tutor académico y dirígete personalmente al estudiante "" &amp; I259 &amp; "" "" &amp; J259 &amp; "" "" &amp; G259 &amp; "" "" &amp; H259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AM259 &amp; ""'. Diferencias por área: Matemáticas ("" &amp; AQ259 &amp; ""), Ciencias Natura"&amp;"les ("" &amp; AR259 &amp; ""), Sociales ("" &amp; AS259 &amp; ""), Lectura Crítica ("" &amp; AT259 &amp; "") e Inglés ("" &amp; AU259 &amp; ""). Variación en posición: grupo ("" &amp; AN259 &amp; ""), grado ("" &amp; AO259 &amp; "") y media ("" &amp; AP259 &amp; ""). Puntajes Primer Simulacro: Global "" &amp; K259 &amp; "", Mat "" &amp; "&amp;"O4 &amp; "", Cien "" &amp; P259 &amp; "", Soc "" &amp; Q259 &amp; "", Lec "" &amp; R259 &amp; "", Ing "" &amp; S259 &amp; "". Puntajes Segundo Simulacro: Global "" &amp; Y259 &amp; "", Mat "" &amp; AC259 &amp; "", Cien "" &amp; AD259 &amp; "", Soc "" &amp; AE259 &amp; "", Lec "" &amp; AF259 &amp; "", Ing "" &amp; AG259 &amp; "". Escribe un mensaje motivador"&amp;" y breve (máximo 4 líneas)."")
"),"=AI(""Actúa como un tutor académico y dirígete personalmente al estudiante "" &amp; I259 &amp; "" "" &amp; J259 &amp; "" "" &amp; G259 &amp; "" "" &amp; H259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AM259 &amp; ""'. Diferencias por área: Matemáticas ("" &amp; AQ259 &amp; ""), Ciencias Natur"&amp;"ales ("" &amp; AR259 &amp; ""), Sociales ("" &amp; AS259 &amp; ""), Lectura Crítica ("" &amp; AT259 &amp; "") e Inglés ("" &amp; AU259 &amp; ""). Variación en posición: grupo ("" &amp; AN259 &amp; ""), grado ("" &amp; AO259 &amp; "") y media ("" &amp; AP259 &amp; ""). Puntajes Primer Simulacro: Global "" &amp; K259 &amp; "", Mat "" &amp;"&amp;" O259 &amp; "", Cien "" &amp; P259 &amp; "", Soc "" &amp; Q259 &amp; "", Lec "" &amp; R259 &amp; "", Ing "" &amp; S259 &amp; "". Puntajes Segundo Simulacro: Global "" &amp; Y259 &amp; "", Mat "" &amp; AC259 &amp; "", Cien "" &amp; AD259 &amp; "", Soc "" &amp; AE259 &amp; "", Lec "" &amp; AF259 &amp; "", Ing "" &amp; AG259 &amp; "". Escribe un mensaje motivado"&amp;"r y breve (máximo 4 líneas)."")
")</f>
        <v/>
      </c>
    </row>
    <row r="260" ht="15.75" customHeight="1" s="42">
      <c r="A260" s="93" t="n"/>
      <c r="B260" s="94" t="inlineStr">
        <is>
          <t>Bachillerato</t>
        </is>
      </c>
      <c r="C260" s="94" t="n">
        <v>702</v>
      </c>
      <c r="D260" s="94" t="n"/>
      <c r="E260" s="95" t="n"/>
      <c r="F260" s="96">
        <f>TRIM(G260&amp;" "&amp;H260&amp;" "&amp;I260&amp;" "&amp;J260)</f>
        <v/>
      </c>
      <c r="G260" s="94" t="inlineStr">
        <is>
          <t>Yaneth</t>
        </is>
      </c>
      <c r="H260" s="94" t="inlineStr">
        <is>
          <t>Carvajal</t>
        </is>
      </c>
      <c r="I260" s="94" t="inlineStr">
        <is>
          <t>Mariana</t>
        </is>
      </c>
      <c r="J260" s="97" t="n"/>
      <c r="K260" s="98">
        <f>IF(SUM(O260:S260)=0, "", ROUND(((O260*3+P260*3+Q260*3+R260*3+S260*1)/13)*5,0))</f>
        <v/>
      </c>
      <c r="L260" s="99">
        <f>IF(OR($C260="",K260=""),"",COUNTIFS($C$4:$C$1500,$C260,K$4:K$1500,"&gt;"&amp;K260)+1)</f>
        <v/>
      </c>
      <c r="M260" s="99">
        <f>IF(OR($C260="",K260=""),"",IF(AND($C260&gt;=1001,$C260&lt;=1005),COUNTIFS($C$4:$C$1500,"&gt;=1001",$C$4:$C$1500,"&lt;=1005",K$4:K$1500,"&gt;"&amp;K260)+1,IF(AND($C260&gt;=1101,$C260&lt;=1105),COUNTIFS($C$4:$C$1500,"&gt;=1101",$C$4:$C$1500,"&lt;=1105",K$4:K$1500,"&gt;"&amp;K260)+1,IF(AND($C260&gt;=901,$C260&lt;=905),COUNTIFS($C$4:$C$1500,"&gt;=901",$C$4:$C$1500,"&lt;=905",K$4:K$1500,"&gt;"&amp;K260)+1,IF(AND($C260&gt;=801,$C260&lt;=805),COUNTIFS($C$4:$C$1500,"&gt;=801",$C$4:$C$1500,"&lt;=805",K$4:K$1500,"&gt;"&amp;K260)+1,IF(AND($C260&gt;=701,$C260&lt;=705),COUNTIFS($C$4:$C$1500,"&gt;=701",$C$4:$C$1500,"&lt;=705",K$4:K$1500,"&gt;"&amp;K260)+1,IF(AND($C260&gt;=601,$C260&lt;=606),COUNTIFS($C$4:$C$1500,"&gt;=601",$C$4:$C$1500,"&lt;=606",K$4:K$1500,"&gt;"&amp;K260)+1,"")))))))</f>
        <v/>
      </c>
      <c r="N260" s="99">
        <f>IF(OR($C260="",K260=""),"",IF(OR(AND($C260&gt;=1001,$C260&lt;=1005),AND($C260&gt;=1101,$C260&lt;=1105)),COUNTIFS($C$4:$C$1500,"&gt;=1001",$C$4:$C$1500,"&lt;=1005",K$4:K$1500,"&gt;"&amp;K260)+COUNTIFS($C$4:$C$1500,"&gt;=1101",$C$4:$C$1500,"&lt;=1105",K$4:K$1500,"&gt;"&amp;K260)+1,""))</f>
        <v/>
      </c>
      <c r="O260" s="94" t="n">
        <v>30</v>
      </c>
      <c r="P260" s="94" t="n">
        <v>35.4</v>
      </c>
      <c r="Q260" s="94" t="n">
        <v>57.56</v>
      </c>
      <c r="R260" s="94" t="n">
        <v>45.83</v>
      </c>
      <c r="S260" s="94" t="n">
        <v>35</v>
      </c>
      <c r="T260" s="99">
        <f>IF(AND(O260&gt;0,O260&lt;36),1,IF(AND(O260&gt;=36,O260&lt;51),2,IF(AND(O260&gt;=51,O260&lt;71),3,IF(AND(O260&gt;=71,O260&lt;=100),4,))))</f>
        <v/>
      </c>
      <c r="U260" s="99">
        <f>IF(AND(P260&gt;0,P260&lt;41),1,IF(AND(P260&gt;=41,P260&lt;56),2,IF(AND(P260&gt;=56,P260&lt;71),3,IF(AND(P260&gt;=71,P260&lt;=100),4,))))</f>
        <v/>
      </c>
      <c r="V260" s="99">
        <f>IF(AND(Q260&gt;0,Q260&lt;41),1,IF(AND(Q260&gt;=41,Q260&lt;56),2,IF(AND(Q260&gt;=56,Q260&lt;71),3,IF(AND(Q260&gt;=71,Q260&lt;=100),4,))))</f>
        <v/>
      </c>
      <c r="W260" s="99">
        <f>IF(AND(R260&gt;0,R260&lt;36),1,IF(AND(R260&gt;=36,R260&lt;51),2,IF(AND(R260&gt;=51,R260&lt;66),3,IF(AND(R260&gt;=66,R260&lt;=100),4,))))</f>
        <v/>
      </c>
      <c r="X260" s="100">
        <f>IF(AND(S260&gt;0,S260&lt;37),1,IF(AND(S260&gt;=37,S260&lt;58),2,IF(AND(S260&gt;=58,S260&lt;71),3,IF(AND(S260&gt;=71,S260&lt;=100),4,))))</f>
        <v/>
      </c>
      <c r="Y260" s="101">
        <f>IF(SUM(AC260:AG260)=0, "", ROUND(((AC260*3+AD260*3+AE260*3+AF260*3+AG260*1)/13)*5,0))</f>
        <v/>
      </c>
      <c r="Z260" s="99">
        <f>IF(OR($C260="",Y260=""),"",COUNTIFS($C$4:$C$1500,$C260,Y$4:Y$1500,"&gt;"&amp;Y260)+1)</f>
        <v/>
      </c>
      <c r="AA260" s="99">
        <f>IF(OR($C260="",Y260=""),"",IF(AND($C260&gt;=1001,$C260&lt;=1005),COUNTIFS($C$4:$C$1500,"&gt;=1001",$C$4:$C$1500,"&lt;=1005",Y$4:Y$1500,"&gt;"&amp;Y260)+1,IF(AND($C260&gt;=1101,$C260&lt;=1105),COUNTIFS($C$4:$C$1500,"&gt;=1101",$C$4:$C$1500,"&lt;=1105",Y$4:Y$1500,"&gt;"&amp;Y260)+1,IF(AND($C260&gt;=901,$C260&lt;=905),COUNTIFS($C$4:$C$1500,"&gt;=901",$C$4:$C$1500,"&lt;=905",Y$4:Y$1500,"&gt;"&amp;Y260)+1,IF(AND($C260&gt;=801,$C260&lt;=805),COUNTIFS($C$4:$C$1500,"&gt;=801",$C$4:$C$1500,"&lt;=805",Y$4:Y$1500,"&gt;"&amp;Y260)+1,IF(AND($C260&gt;=701,$C260&lt;=705),COUNTIFS($C$4:$C$1500,"&gt;=701",$C$4:$C$1500,"&lt;=705",Y$4:Y$1500,"&gt;"&amp;Y260)+1,IF(AND($C260&gt;=601,$C260&lt;=606),COUNTIFS($C$4:$C$1500,"&gt;=601",$C$4:$C$1500,"&lt;=606",Y$4:Y$1500,"&gt;"&amp;Y260)+1,"")))))))</f>
        <v/>
      </c>
      <c r="AB260" s="99">
        <f>IF(OR($C260="",Y260=""),"",IF(OR(AND($C260&gt;=1001,$C260&lt;=1005),AND($C260&gt;=1101,$C260&lt;=1105)),COUNTIFS($C$4:$C$1500,"&gt;=1001",$C$4:$C$1500,"&lt;=1005",Y$4:Y$1500,"&gt;"&amp;Y260)+COUNTIFS($C$4:$C$1500,"&gt;=1101",$C$4:$C$1500,"&lt;=1105",Y$4:Y$1500,"&gt;"&amp;Y260)+1,""))</f>
        <v/>
      </c>
      <c r="AC260" s="94" t="n">
        <v>71.88</v>
      </c>
      <c r="AD260" s="94" t="n">
        <v>46.43</v>
      </c>
      <c r="AE260" s="94" t="n">
        <v>52.5</v>
      </c>
      <c r="AF260" s="94" t="n">
        <v>64.17</v>
      </c>
      <c r="AG260" s="94" t="n">
        <v>55</v>
      </c>
      <c r="AH260" s="99">
        <f>IF(AND(AC260&gt;0,AC260&lt;36),1,IF(AND(AC260&gt;=36,AC260&lt;51),2,IF(AND(AC260&gt;=51,AC260&lt;71),3,IF(AND(AC260&gt;=71,AC260&lt;=100),4,))))</f>
        <v/>
      </c>
      <c r="AI260" s="99">
        <f>IF(AND(AD260&gt;0,AD260&lt;41),1,IF(AND(AD260&gt;=41,AD260&lt;56),2,IF(AND(AD260&gt;=56,AD260&lt;71),3,IF(AND(AD260&gt;=71,AD260&lt;=100),4,))))</f>
        <v/>
      </c>
      <c r="AJ260" s="99">
        <f>IF(AND(AE260&gt;0,AE260&lt;41),1,IF(AND(AE260&gt;=41,AE260&lt;56),2,IF(AND(AE260&gt;=56,AE260&lt;71),3,IF(AND(AE260&gt;=71,AE260&lt;=100),4,))))</f>
        <v/>
      </c>
      <c r="AK260" s="99">
        <f>IF(AND(AF260&gt;0,AF260&lt;36),1,IF(AND(AF260&gt;=36,AF260&lt;51),2,IF(AND(AF260&gt;=51,AF260&lt;66),3,IF(AND(AF260&gt;=66,AF260&lt;=100),4,))))</f>
        <v/>
      </c>
      <c r="AL260" s="100">
        <f>IF(AND(AG260&gt;0,AG260&lt;37),1,IF(AND(AG260&gt;=37,AG260&lt;58),2,IF(AND(AG260&gt;=58,AG260&lt;71),3,IF(AND(AG260&gt;=71,AG260&lt;=100),4,))))</f>
        <v/>
      </c>
      <c r="AM260" s="101">
        <f>IF((Y260&lt;&gt;"")*(K260&lt;&gt;""),Y260-K260,"")</f>
        <v/>
      </c>
      <c r="AN260" s="99">
        <f>IF((Z260&lt;&gt;"")*(L260&lt;&gt;""),Z260-L260,"")</f>
        <v/>
      </c>
      <c r="AO260" s="99">
        <f>IF((AA260&lt;&gt;"")*(M260&lt;&gt;""),AA260-M260,"")</f>
        <v/>
      </c>
      <c r="AP260" s="99">
        <f>IF((AB260&lt;&gt;"")*(N260&lt;&gt;""),AB260-N260,"")</f>
        <v/>
      </c>
      <c r="AQ260" s="94">
        <f>IF((AC260&lt;&gt;"")*(O260&lt;&gt;""),AC260-O260,"")</f>
        <v/>
      </c>
      <c r="AR260" s="94">
        <f>IF((AD260&lt;&gt;"")*(P260&lt;&gt;""),AD260-P260,"")</f>
        <v/>
      </c>
      <c r="AS260" s="94">
        <f>IF((AE260&lt;&gt;"")*(Q260&lt;&gt;""),AE260-Q260,"")</f>
        <v/>
      </c>
      <c r="AT260" s="94">
        <f>IF((AF260&lt;&gt;"")*(R260&lt;&gt;""),AF260-R260,"")</f>
        <v/>
      </c>
      <c r="AU260" s="94">
        <f>IF((AG260&lt;&gt;"")*(S260&lt;&gt;""),AG260-S260,"")</f>
        <v/>
      </c>
      <c r="AV260" s="99">
        <f>IF((AH260&lt;&gt;"")*(T260&lt;&gt;""),AH260-T260,"")</f>
        <v/>
      </c>
      <c r="AW260" s="99">
        <f>IF((AI260&lt;&gt;"")*(U260&lt;&gt;""),AI260-U260,"")</f>
        <v/>
      </c>
      <c r="AX260" s="99">
        <f>IF((AJ260&lt;&gt;"")*(V260&lt;&gt;""),AJ260-V260,"")</f>
        <v/>
      </c>
      <c r="AY260" s="99">
        <f>IF((AK260&lt;&gt;"")*(W260&lt;&gt;""),AK260-W260,"")</f>
        <v/>
      </c>
      <c r="AZ260" s="102">
        <f>IF((AL260&lt;&gt;"")*(X260&lt;&gt;""),AL260-X260,"")</f>
        <v/>
      </c>
      <c r="BA260" s="50">
        <f>IFERROR(__xludf.dummyfunction("AI(""Actúa como un tutor académico y dirígete personalmente al estudiante "" &amp; I260 &amp; "" "" &amp; J260 &amp; "" "" &amp; G260 &amp; "" "" &amp; H260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AM260 &amp; ""'. Diferencias por área: Matemáticas ("" &amp; AQ260 &amp; ""), Ciencias Natura"&amp;"les ("" &amp; AR260 &amp; ""), Sociales ("" &amp; AS260 &amp; ""), Lectura Crítica ("" &amp; AT260 &amp; "") e Inglés ("" &amp; AU260 &amp; ""). Variación en posición: grupo ("" &amp; AN260 &amp; ""), grado ("" &amp; AO260 &amp; "") y media ("" &amp; AP260 &amp; ""). Puntajes Primer Simulacro: Global "" &amp; K260 &amp; "", Mat "" &amp; "&amp;"O4 &amp; "", Cien "" &amp; P260 &amp; "", Soc "" &amp; Q260 &amp; "", Lec "" &amp; R260 &amp; "", Ing "" &amp; S260 &amp; "". Puntajes Segundo Simulacro: Global "" &amp; Y260 &amp; "", Mat "" &amp; AC260 &amp; "", Cien "" &amp; AD260 &amp; "", Soc "" &amp; AE260 &amp; "", Lec "" &amp; AF260 &amp; "", Ing "" &amp; AG260 &amp; "". Escribe un mensaje motivador"&amp;" y breve (máximo 4 líneas)."")
"),"=AI(""Actúa como un tutor académico y dirígete personalmente al estudiante "" &amp; I260 &amp; "" "" &amp; J260 &amp; "" "" &amp; G260 &amp; "" "" &amp; H260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AM260 &amp; ""'. Diferencias por área: Matemáticas ("" &amp; AQ260 &amp; ""), Ciencias Natur"&amp;"ales ("" &amp; AR260 &amp; ""), Sociales ("" &amp; AS260 &amp; ""), Lectura Crítica ("" &amp; AT260 &amp; "") e Inglés ("" &amp; AU260 &amp; ""). Variación en posición: grupo ("" &amp; AN260 &amp; ""), grado ("" &amp; AO260 &amp; "") y media ("" &amp; AP260 &amp; ""). Puntajes Primer Simulacro: Global "" &amp; K260 &amp; "", Mat "" &amp;"&amp;" O260 &amp; "", Cien "" &amp; P260 &amp; "", Soc "" &amp; Q260 &amp; "", Lec "" &amp; R260 &amp; "", Ing "" &amp; S260 &amp; "". Puntajes Segundo Simulacro: Global "" &amp; Y260 &amp; "", Mat "" &amp; AC260 &amp; "", Cien "" &amp; AD260 &amp; "", Soc "" &amp; AE260 &amp; "", Lec "" &amp; AF260 &amp; "", Ing "" &amp; AG260 &amp; "". Escribe un mensaje motivado"&amp;"r y breve (máximo 4 líneas)."")
")</f>
        <v/>
      </c>
    </row>
    <row r="261" ht="15.75" customHeight="1" s="42">
      <c r="A261" s="93" t="n"/>
      <c r="B261" s="94" t="inlineStr">
        <is>
          <t>Bachillerato</t>
        </is>
      </c>
      <c r="C261" s="94" t="n">
        <v>702</v>
      </c>
      <c r="D261" s="94" t="n"/>
      <c r="E261" s="95" t="n"/>
      <c r="F261" s="96">
        <f>TRIM(G261&amp;" "&amp;H261&amp;" "&amp;I261&amp;" "&amp;J261)</f>
        <v/>
      </c>
      <c r="G261" s="94" t="inlineStr">
        <is>
          <t>Ángel</t>
        </is>
      </c>
      <c r="H261" s="94" t="inlineStr">
        <is>
          <t>Ortiz</t>
        </is>
      </c>
      <c r="I261" s="94" t="inlineStr">
        <is>
          <t>Salome</t>
        </is>
      </c>
      <c r="J261" s="97" t="n"/>
      <c r="K261" s="98">
        <f>IF(SUM(O261:S261)=0, "", ROUND(((O261*3+P261*3+Q261*3+R261*3+S261*1)/13)*5,0))</f>
        <v/>
      </c>
      <c r="L261" s="99">
        <f>IF(OR($C261="",K261=""),"",COUNTIFS($C$4:$C$1500,$C261,K$4:K$1500,"&gt;"&amp;K261)+1)</f>
        <v/>
      </c>
      <c r="M261" s="99">
        <f>IF(OR($C261="",K261=""),"",IF(AND($C261&gt;=1001,$C261&lt;=1005),COUNTIFS($C$4:$C$1500,"&gt;=1001",$C$4:$C$1500,"&lt;=1005",K$4:K$1500,"&gt;"&amp;K261)+1,IF(AND($C261&gt;=1101,$C261&lt;=1105),COUNTIFS($C$4:$C$1500,"&gt;=1101",$C$4:$C$1500,"&lt;=1105",K$4:K$1500,"&gt;"&amp;K261)+1,IF(AND($C261&gt;=901,$C261&lt;=905),COUNTIFS($C$4:$C$1500,"&gt;=901",$C$4:$C$1500,"&lt;=905",K$4:K$1500,"&gt;"&amp;K261)+1,IF(AND($C261&gt;=801,$C261&lt;=805),COUNTIFS($C$4:$C$1500,"&gt;=801",$C$4:$C$1500,"&lt;=805",K$4:K$1500,"&gt;"&amp;K261)+1,IF(AND($C261&gt;=701,$C261&lt;=705),COUNTIFS($C$4:$C$1500,"&gt;=701",$C$4:$C$1500,"&lt;=705",K$4:K$1500,"&gt;"&amp;K261)+1,IF(AND($C261&gt;=601,$C261&lt;=606),COUNTIFS($C$4:$C$1500,"&gt;=601",$C$4:$C$1500,"&lt;=606",K$4:K$1500,"&gt;"&amp;K261)+1,"")))))))</f>
        <v/>
      </c>
      <c r="N261" s="99">
        <f>IF(OR($C261="",K261=""),"",IF(OR(AND($C261&gt;=1001,$C261&lt;=1005),AND($C261&gt;=1101,$C261&lt;=1105)),COUNTIFS($C$4:$C$1500,"&gt;=1001",$C$4:$C$1500,"&lt;=1005",K$4:K$1500,"&gt;"&amp;K261)+COUNTIFS($C$4:$C$1500,"&gt;=1101",$C$4:$C$1500,"&lt;=1105",K$4:K$1500,"&gt;"&amp;K261)+1,""))</f>
        <v/>
      </c>
      <c r="O261" s="94" t="n">
        <v>36.5</v>
      </c>
      <c r="P261" s="94" t="n">
        <v>31.35</v>
      </c>
      <c r="Q261" s="94" t="n">
        <v>18.8</v>
      </c>
      <c r="R261" s="94" t="n">
        <v>16.67</v>
      </c>
      <c r="S261" s="94" t="n">
        <v>60</v>
      </c>
      <c r="T261" s="99">
        <f>IF(AND(O261&gt;0,O261&lt;36),1,IF(AND(O261&gt;=36,O261&lt;51),2,IF(AND(O261&gt;=51,O261&lt;71),3,IF(AND(O261&gt;=71,O261&lt;=100),4,))))</f>
        <v/>
      </c>
      <c r="U261" s="99">
        <f>IF(AND(P261&gt;0,P261&lt;41),1,IF(AND(P261&gt;=41,P261&lt;56),2,IF(AND(P261&gt;=56,P261&lt;71),3,IF(AND(P261&gt;=71,P261&lt;=100),4,))))</f>
        <v/>
      </c>
      <c r="V261" s="99">
        <f>IF(AND(Q261&gt;0,Q261&lt;41),1,IF(AND(Q261&gt;=41,Q261&lt;56),2,IF(AND(Q261&gt;=56,Q261&lt;71),3,IF(AND(Q261&gt;=71,Q261&lt;=100),4,))))</f>
        <v/>
      </c>
      <c r="W261" s="99">
        <f>IF(AND(R261&gt;0,R261&lt;36),1,IF(AND(R261&gt;=36,R261&lt;51),2,IF(AND(R261&gt;=51,R261&lt;66),3,IF(AND(R261&gt;=66,R261&lt;=100),4,))))</f>
        <v/>
      </c>
      <c r="X261" s="100">
        <f>IF(AND(S261&gt;0,S261&lt;37),1,IF(AND(S261&gt;=37,S261&lt;58),2,IF(AND(S261&gt;=58,S261&lt;71),3,IF(AND(S261&gt;=71,S261&lt;=100),4,))))</f>
        <v/>
      </c>
      <c r="Y261" s="101">
        <f>IF(SUM(AC261:AG261)=0, "", ROUND(((AC261*3+AD261*3+AE261*3+AF261*3+AG261*1)/13)*5,0))</f>
        <v/>
      </c>
      <c r="Z261" s="99">
        <f>IF(OR($C261="",Y261=""),"",COUNTIFS($C$4:$C$1500,$C261,Y$4:Y$1500,"&gt;"&amp;Y261)+1)</f>
        <v/>
      </c>
      <c r="AA261" s="99">
        <f>IF(OR($C261="",Y261=""),"",IF(AND($C261&gt;=1001,$C261&lt;=1005),COUNTIFS($C$4:$C$1500,"&gt;=1001",$C$4:$C$1500,"&lt;=1005",Y$4:Y$1500,"&gt;"&amp;Y261)+1,IF(AND($C261&gt;=1101,$C261&lt;=1105),COUNTIFS($C$4:$C$1500,"&gt;=1101",$C$4:$C$1500,"&lt;=1105",Y$4:Y$1500,"&gt;"&amp;Y261)+1,IF(AND($C261&gt;=901,$C261&lt;=905),COUNTIFS($C$4:$C$1500,"&gt;=901",$C$4:$C$1500,"&lt;=905",Y$4:Y$1500,"&gt;"&amp;Y261)+1,IF(AND($C261&gt;=801,$C261&lt;=805),COUNTIFS($C$4:$C$1500,"&gt;=801",$C$4:$C$1500,"&lt;=805",Y$4:Y$1500,"&gt;"&amp;Y261)+1,IF(AND($C261&gt;=701,$C261&lt;=705),COUNTIFS($C$4:$C$1500,"&gt;=701",$C$4:$C$1500,"&lt;=705",Y$4:Y$1500,"&gt;"&amp;Y261)+1,IF(AND($C261&gt;=601,$C261&lt;=606),COUNTIFS($C$4:$C$1500,"&gt;=601",$C$4:$C$1500,"&lt;=606",Y$4:Y$1500,"&gt;"&amp;Y261)+1,"")))))))</f>
        <v/>
      </c>
      <c r="AB261" s="99">
        <f>IF(OR($C261="",Y261=""),"",IF(OR(AND($C261&gt;=1001,$C261&lt;=1005),AND($C261&gt;=1101,$C261&lt;=1105)),COUNTIFS($C$4:$C$1500,"&gt;=1001",$C$4:$C$1500,"&lt;=1005",Y$4:Y$1500,"&gt;"&amp;Y261)+COUNTIFS($C$4:$C$1500,"&gt;=1101",$C$4:$C$1500,"&lt;=1105",Y$4:Y$1500,"&gt;"&amp;Y261)+1,""))</f>
        <v/>
      </c>
      <c r="AC261" s="94" t="n">
        <v>43.75</v>
      </c>
      <c r="AD261" s="94" t="n">
        <v>35.42</v>
      </c>
      <c r="AE261" s="94" t="n">
        <v>32.5</v>
      </c>
      <c r="AF261" s="94" t="n">
        <v>22.92</v>
      </c>
      <c r="AG261" s="94" t="n">
        <v>45.83</v>
      </c>
      <c r="AH261" s="99">
        <f>IF(AND(AC261&gt;0,AC261&lt;36),1,IF(AND(AC261&gt;=36,AC261&lt;51),2,IF(AND(AC261&gt;=51,AC261&lt;71),3,IF(AND(AC261&gt;=71,AC261&lt;=100),4,))))</f>
        <v/>
      </c>
      <c r="AI261" s="99">
        <f>IF(AND(AD261&gt;0,AD261&lt;41),1,IF(AND(AD261&gt;=41,AD261&lt;56),2,IF(AND(AD261&gt;=56,AD261&lt;71),3,IF(AND(AD261&gt;=71,AD261&lt;=100),4,))))</f>
        <v/>
      </c>
      <c r="AJ261" s="99">
        <f>IF(AND(AE261&gt;0,AE261&lt;41),1,IF(AND(AE261&gt;=41,AE261&lt;56),2,IF(AND(AE261&gt;=56,AE261&lt;71),3,IF(AND(AE261&gt;=71,AE261&lt;=100),4,))))</f>
        <v/>
      </c>
      <c r="AK261" s="99">
        <f>IF(AND(AF261&gt;0,AF261&lt;36),1,IF(AND(AF261&gt;=36,AF261&lt;51),2,IF(AND(AF261&gt;=51,AF261&lt;66),3,IF(AND(AF261&gt;=66,AF261&lt;=100),4,))))</f>
        <v/>
      </c>
      <c r="AL261" s="100">
        <f>IF(AND(AG261&gt;0,AG261&lt;37),1,IF(AND(AG261&gt;=37,AG261&lt;58),2,IF(AND(AG261&gt;=58,AG261&lt;71),3,IF(AND(AG261&gt;=71,AG261&lt;=100),4,))))</f>
        <v/>
      </c>
      <c r="AM261" s="101">
        <f>IF((Y261&lt;&gt;"")*(K261&lt;&gt;""),Y261-K261,"")</f>
        <v/>
      </c>
      <c r="AN261" s="99">
        <f>IF((Z261&lt;&gt;"")*(L261&lt;&gt;""),Z261-L261,"")</f>
        <v/>
      </c>
      <c r="AO261" s="99">
        <f>IF((AA261&lt;&gt;"")*(M261&lt;&gt;""),AA261-M261,"")</f>
        <v/>
      </c>
      <c r="AP261" s="99">
        <f>IF((AB261&lt;&gt;"")*(N261&lt;&gt;""),AB261-N261,"")</f>
        <v/>
      </c>
      <c r="AQ261" s="94">
        <f>IF((AC261&lt;&gt;"")*(O261&lt;&gt;""),AC261-O261,"")</f>
        <v/>
      </c>
      <c r="AR261" s="94">
        <f>IF((AD261&lt;&gt;"")*(P261&lt;&gt;""),AD261-P261,"")</f>
        <v/>
      </c>
      <c r="AS261" s="94">
        <f>IF((AE261&lt;&gt;"")*(Q261&lt;&gt;""),AE261-Q261,"")</f>
        <v/>
      </c>
      <c r="AT261" s="94">
        <f>IF((AF261&lt;&gt;"")*(R261&lt;&gt;""),AF261-R261,"")</f>
        <v/>
      </c>
      <c r="AU261" s="94">
        <f>IF((AG261&lt;&gt;"")*(S261&lt;&gt;""),AG261-S261,"")</f>
        <v/>
      </c>
      <c r="AV261" s="99">
        <f>IF((AH261&lt;&gt;"")*(T261&lt;&gt;""),AH261-T261,"")</f>
        <v/>
      </c>
      <c r="AW261" s="99">
        <f>IF((AI261&lt;&gt;"")*(U261&lt;&gt;""),AI261-U261,"")</f>
        <v/>
      </c>
      <c r="AX261" s="99">
        <f>IF((AJ261&lt;&gt;"")*(V261&lt;&gt;""),AJ261-V261,"")</f>
        <v/>
      </c>
      <c r="AY261" s="99">
        <f>IF((AK261&lt;&gt;"")*(W261&lt;&gt;""),AK261-W261,"")</f>
        <v/>
      </c>
      <c r="AZ261" s="102">
        <f>IF((AL261&lt;&gt;"")*(X261&lt;&gt;""),AL261-X261,"")</f>
        <v/>
      </c>
      <c r="BA261" s="50">
        <f>IFERROR(__xludf.dummyfunction("AI(""Actúa como un tutor académico y dirígete personalmente al estudiante "" &amp; I261 &amp; "" "" &amp; J261 &amp; "" "" &amp; G261 &amp; "" "" &amp; H261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AM261 &amp; ""'. Diferencias por área: Matemáticas ("" &amp; AQ261 &amp; ""), Ciencias Natura"&amp;"les ("" &amp; AR261 &amp; ""), Sociales ("" &amp; AS261 &amp; ""), Lectura Crítica ("" &amp; AT261 &amp; "") e Inglés ("" &amp; AU261 &amp; ""). Variación en posición: grupo ("" &amp; AN261 &amp; ""), grado ("" &amp; AO261 &amp; "") y media ("" &amp; AP261 &amp; ""). Puntajes Primer Simulacro: Global "" &amp; K261 &amp; "", Mat "" &amp; "&amp;"O4 &amp; "", Cien "" &amp; P261 &amp; "", Soc "" &amp; Q261 &amp; "", Lec "" &amp; R261 &amp; "", Ing "" &amp; S261 &amp; "". Puntajes Segundo Simulacro: Global "" &amp; Y261 &amp; "", Mat "" &amp; AC261 &amp; "", Cien "" &amp; AD261 &amp; "", Soc "" &amp; AE261 &amp; "", Lec "" &amp; AF261 &amp; "", Ing "" &amp; AG261 &amp; "". Escribe un mensaje motivador"&amp;" y breve (máximo 4 líneas)."")
"),"=AI(""Actúa como un tutor académico y dirígete personalmente al estudiante "" &amp; I261 &amp; "" "" &amp; J261 &amp; "" "" &amp; G261 &amp; "" "" &amp; H261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AM261 &amp; ""'. Diferencias por área: Matemáticas ("" &amp; AQ261 &amp; ""), Ciencias Natur"&amp;"ales ("" &amp; AR261 &amp; ""), Sociales ("" &amp; AS261 &amp; ""), Lectura Crítica ("" &amp; AT261 &amp; "") e Inglés ("" &amp; AU261 &amp; ""). Variación en posición: grupo ("" &amp; AN261 &amp; ""), grado ("" &amp; AO261 &amp; "") y media ("" &amp; AP261 &amp; ""). Puntajes Primer Simulacro: Global "" &amp; K261 &amp; "", Mat "" &amp;"&amp;" O261 &amp; "", Cien "" &amp; P261 &amp; "", Soc "" &amp; Q261 &amp; "", Lec "" &amp; R261 &amp; "", Ing "" &amp; S261 &amp; "". Puntajes Segundo Simulacro: Global "" &amp; Y261 &amp; "", Mat "" &amp; AC261 &amp; "", Cien "" &amp; AD261 &amp; "", Soc "" &amp; AE261 &amp; "", Lec "" &amp; AF261 &amp; "", Ing "" &amp; AG261 &amp; "". Escribe un mensaje motivado"&amp;"r y breve (máximo 4 líneas)."")
")</f>
        <v/>
      </c>
    </row>
    <row r="262" ht="15.75" customHeight="1" s="42">
      <c r="A262" s="93" t="n"/>
      <c r="B262" s="94" t="inlineStr">
        <is>
          <t>Bachillerato</t>
        </is>
      </c>
      <c r="C262" s="94" t="n">
        <v>702</v>
      </c>
      <c r="D262" s="94" t="n"/>
      <c r="E262" s="95" t="n"/>
      <c r="F262" s="96">
        <f>TRIM(G262&amp;" "&amp;H262&amp;" "&amp;I262&amp;" "&amp;J262)</f>
        <v/>
      </c>
      <c r="G262" s="94" t="inlineStr">
        <is>
          <t>Úsuga</t>
        </is>
      </c>
      <c r="H262" s="94" t="inlineStr">
        <is>
          <t>Pérez</t>
        </is>
      </c>
      <c r="I262" s="94" t="inlineStr">
        <is>
          <t>Juan</t>
        </is>
      </c>
      <c r="J262" s="97" t="inlineStr">
        <is>
          <t>David</t>
        </is>
      </c>
      <c r="K262" s="98">
        <f>IF(SUM(O262:S262)=0, "", ROUND(((O262*3+P262*3+Q262*3+R262*3+S262*1)/13)*5,0))</f>
        <v/>
      </c>
      <c r="L262" s="99">
        <f>IF(OR($C262="",K262=""),"",COUNTIFS($C$4:$C$1500,$C262,K$4:K$1500,"&gt;"&amp;K262)+1)</f>
        <v/>
      </c>
      <c r="M262" s="99">
        <f>IF(OR($C262="",K262=""),"",IF(AND($C262&gt;=1001,$C262&lt;=1005),COUNTIFS($C$4:$C$1500,"&gt;=1001",$C$4:$C$1500,"&lt;=1005",K$4:K$1500,"&gt;"&amp;K262)+1,IF(AND($C262&gt;=1101,$C262&lt;=1105),COUNTIFS($C$4:$C$1500,"&gt;=1101",$C$4:$C$1500,"&lt;=1105",K$4:K$1500,"&gt;"&amp;K262)+1,IF(AND($C262&gt;=901,$C262&lt;=905),COUNTIFS($C$4:$C$1500,"&gt;=901",$C$4:$C$1500,"&lt;=905",K$4:K$1500,"&gt;"&amp;K262)+1,IF(AND($C262&gt;=801,$C262&lt;=805),COUNTIFS($C$4:$C$1500,"&gt;=801",$C$4:$C$1500,"&lt;=805",K$4:K$1500,"&gt;"&amp;K262)+1,IF(AND($C262&gt;=701,$C262&lt;=705),COUNTIFS($C$4:$C$1500,"&gt;=701",$C$4:$C$1500,"&lt;=705",K$4:K$1500,"&gt;"&amp;K262)+1,IF(AND($C262&gt;=601,$C262&lt;=606),COUNTIFS($C$4:$C$1500,"&gt;=601",$C$4:$C$1500,"&lt;=606",K$4:K$1500,"&gt;"&amp;K262)+1,"")))))))</f>
        <v/>
      </c>
      <c r="N262" s="99">
        <f>IF(OR($C262="",K262=""),"",IF(OR(AND($C262&gt;=1001,$C262&lt;=1005),AND($C262&gt;=1101,$C262&lt;=1105)),COUNTIFS($C$4:$C$1500,"&gt;=1001",$C$4:$C$1500,"&lt;=1005",K$4:K$1500,"&gt;"&amp;K262)+COUNTIFS($C$4:$C$1500,"&gt;=1101",$C$4:$C$1500,"&lt;=1105",K$4:K$1500,"&gt;"&amp;K262)+1,""))</f>
        <v/>
      </c>
      <c r="O262" s="94" t="n">
        <v>89</v>
      </c>
      <c r="P262" s="94" t="n">
        <v>59.75</v>
      </c>
      <c r="Q262" s="94" t="n">
        <v>88.81999999999999</v>
      </c>
      <c r="R262" s="94" t="n">
        <v>79.17</v>
      </c>
      <c r="S262" s="94" t="n">
        <v>90</v>
      </c>
      <c r="T262" s="99">
        <f>IF(AND(O262&gt;0,O262&lt;36),1,IF(AND(O262&gt;=36,O262&lt;51),2,IF(AND(O262&gt;=51,O262&lt;71),3,IF(AND(O262&gt;=71,O262&lt;=100),4,))))</f>
        <v/>
      </c>
      <c r="U262" s="99">
        <f>IF(AND(P262&gt;0,P262&lt;41),1,IF(AND(P262&gt;=41,P262&lt;56),2,IF(AND(P262&gt;=56,P262&lt;71),3,IF(AND(P262&gt;=71,P262&lt;=100),4,))))</f>
        <v/>
      </c>
      <c r="V262" s="99">
        <f>IF(AND(Q262&gt;0,Q262&lt;41),1,IF(AND(Q262&gt;=41,Q262&lt;56),2,IF(AND(Q262&gt;=56,Q262&lt;71),3,IF(AND(Q262&gt;=71,Q262&lt;=100),4,))))</f>
        <v/>
      </c>
      <c r="W262" s="99">
        <f>IF(AND(R262&gt;0,R262&lt;36),1,IF(AND(R262&gt;=36,R262&lt;51),2,IF(AND(R262&gt;=51,R262&lt;66),3,IF(AND(R262&gt;=66,R262&lt;=100),4,))))</f>
        <v/>
      </c>
      <c r="X262" s="100">
        <f>IF(AND(S262&gt;0,S262&lt;37),1,IF(AND(S262&gt;=37,S262&lt;58),2,IF(AND(S262&gt;=58,S262&lt;71),3,IF(AND(S262&gt;=71,S262&lt;=100),4,))))</f>
        <v/>
      </c>
      <c r="Y262" s="101">
        <f>IF(SUM(AC262:AG262)=0, "", ROUND(((AC262*3+AD262*3+AE262*3+AF262*3+AG262*1)/13)*5,0))</f>
        <v/>
      </c>
      <c r="Z262" s="99">
        <f>IF(OR($C262="",Y262=""),"",COUNTIFS($C$4:$C$1500,$C262,Y$4:Y$1500,"&gt;"&amp;Y262)+1)</f>
        <v/>
      </c>
      <c r="AA262" s="99">
        <f>IF(OR($C262="",Y262=""),"",IF(AND($C262&gt;=1001,$C262&lt;=1005),COUNTIFS($C$4:$C$1500,"&gt;=1001",$C$4:$C$1500,"&lt;=1005",Y$4:Y$1500,"&gt;"&amp;Y262)+1,IF(AND($C262&gt;=1101,$C262&lt;=1105),COUNTIFS($C$4:$C$1500,"&gt;=1101",$C$4:$C$1500,"&lt;=1105",Y$4:Y$1500,"&gt;"&amp;Y262)+1,IF(AND($C262&gt;=901,$C262&lt;=905),COUNTIFS($C$4:$C$1500,"&gt;=901",$C$4:$C$1500,"&lt;=905",Y$4:Y$1500,"&gt;"&amp;Y262)+1,IF(AND($C262&gt;=801,$C262&lt;=805),COUNTIFS($C$4:$C$1500,"&gt;=801",$C$4:$C$1500,"&lt;=805",Y$4:Y$1500,"&gt;"&amp;Y262)+1,IF(AND($C262&gt;=701,$C262&lt;=705),COUNTIFS($C$4:$C$1500,"&gt;=701",$C$4:$C$1500,"&lt;=705",Y$4:Y$1500,"&gt;"&amp;Y262)+1,IF(AND($C262&gt;=601,$C262&lt;=606),COUNTIFS($C$4:$C$1500,"&gt;=601",$C$4:$C$1500,"&lt;=606",Y$4:Y$1500,"&gt;"&amp;Y262)+1,"")))))))</f>
        <v/>
      </c>
      <c r="AB262" s="99">
        <f>IF(OR($C262="",Y262=""),"",IF(OR(AND($C262&gt;=1001,$C262&lt;=1005),AND($C262&gt;=1101,$C262&lt;=1105)),COUNTIFS($C$4:$C$1500,"&gt;=1001",$C$4:$C$1500,"&lt;=1005",Y$4:Y$1500,"&gt;"&amp;Y262)+COUNTIFS($C$4:$C$1500,"&gt;=1101",$C$4:$C$1500,"&lt;=1105",Y$4:Y$1500,"&gt;"&amp;Y262)+1,""))</f>
        <v/>
      </c>
      <c r="AC262" s="94" t="n">
        <v>93.75</v>
      </c>
      <c r="AD262" s="94" t="n">
        <v>71.73</v>
      </c>
      <c r="AE262" s="94" t="n">
        <v>87.5</v>
      </c>
      <c r="AF262" s="94" t="n">
        <v>68.75</v>
      </c>
      <c r="AG262" s="94" t="n">
        <v>82.5</v>
      </c>
      <c r="AH262" s="99">
        <f>IF(AND(AC262&gt;0,AC262&lt;36),1,IF(AND(AC262&gt;=36,AC262&lt;51),2,IF(AND(AC262&gt;=51,AC262&lt;71),3,IF(AND(AC262&gt;=71,AC262&lt;=100),4,))))</f>
        <v/>
      </c>
      <c r="AI262" s="99">
        <f>IF(AND(AD262&gt;0,AD262&lt;41),1,IF(AND(AD262&gt;=41,AD262&lt;56),2,IF(AND(AD262&gt;=56,AD262&lt;71),3,IF(AND(AD262&gt;=71,AD262&lt;=100),4,))))</f>
        <v/>
      </c>
      <c r="AJ262" s="99">
        <f>IF(AND(AE262&gt;0,AE262&lt;41),1,IF(AND(AE262&gt;=41,AE262&lt;56),2,IF(AND(AE262&gt;=56,AE262&lt;71),3,IF(AND(AE262&gt;=71,AE262&lt;=100),4,))))</f>
        <v/>
      </c>
      <c r="AK262" s="99">
        <f>IF(AND(AF262&gt;0,AF262&lt;36),1,IF(AND(AF262&gt;=36,AF262&lt;51),2,IF(AND(AF262&gt;=51,AF262&lt;66),3,IF(AND(AF262&gt;=66,AF262&lt;=100),4,))))</f>
        <v/>
      </c>
      <c r="AL262" s="100">
        <f>IF(AND(AG262&gt;0,AG262&lt;37),1,IF(AND(AG262&gt;=37,AG262&lt;58),2,IF(AND(AG262&gt;=58,AG262&lt;71),3,IF(AND(AG262&gt;=71,AG262&lt;=100),4,))))</f>
        <v/>
      </c>
      <c r="AM262" s="101">
        <f>IF((Y262&lt;&gt;"")*(K262&lt;&gt;""),Y262-K262,"")</f>
        <v/>
      </c>
      <c r="AN262" s="99">
        <f>IF((Z262&lt;&gt;"")*(L262&lt;&gt;""),Z262-L262,"")</f>
        <v/>
      </c>
      <c r="AO262" s="99">
        <f>IF((AA262&lt;&gt;"")*(M262&lt;&gt;""),AA262-M262,"")</f>
        <v/>
      </c>
      <c r="AP262" s="99">
        <f>IF((AB262&lt;&gt;"")*(N262&lt;&gt;""),AB262-N262,"")</f>
        <v/>
      </c>
      <c r="AQ262" s="94">
        <f>IF((AC262&lt;&gt;"")*(O262&lt;&gt;""),AC262-O262,"")</f>
        <v/>
      </c>
      <c r="AR262" s="94">
        <f>IF((AD262&lt;&gt;"")*(P262&lt;&gt;""),AD262-P262,"")</f>
        <v/>
      </c>
      <c r="AS262" s="94">
        <f>IF((AE262&lt;&gt;"")*(Q262&lt;&gt;""),AE262-Q262,"")</f>
        <v/>
      </c>
      <c r="AT262" s="94">
        <f>IF((AF262&lt;&gt;"")*(R262&lt;&gt;""),AF262-R262,"")</f>
        <v/>
      </c>
      <c r="AU262" s="94">
        <f>IF((AG262&lt;&gt;"")*(S262&lt;&gt;""),AG262-S262,"")</f>
        <v/>
      </c>
      <c r="AV262" s="99">
        <f>IF((AH262&lt;&gt;"")*(T262&lt;&gt;""),AH262-T262,"")</f>
        <v/>
      </c>
      <c r="AW262" s="99">
        <f>IF((AI262&lt;&gt;"")*(U262&lt;&gt;""),AI262-U262,"")</f>
        <v/>
      </c>
      <c r="AX262" s="99">
        <f>IF((AJ262&lt;&gt;"")*(V262&lt;&gt;""),AJ262-V262,"")</f>
        <v/>
      </c>
      <c r="AY262" s="99">
        <f>IF((AK262&lt;&gt;"")*(W262&lt;&gt;""),AK262-W262,"")</f>
        <v/>
      </c>
      <c r="AZ262" s="102">
        <f>IF((AL262&lt;&gt;"")*(X262&lt;&gt;""),AL262-X262,"")</f>
        <v/>
      </c>
      <c r="BA262" s="50">
        <f>IFERROR(__xludf.dummyfunction("AI(""Actúa como un tutor académico y dirígete personalmente al estudiante "" &amp; I262 &amp; "" "" &amp; J262 &amp; "" "" &amp; G262 &amp; "" "" &amp; H262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AM262 &amp; ""'. Diferencias por área: Matemáticas ("" &amp; AQ262 &amp; ""), Ciencias Natura"&amp;"les ("" &amp; AR262 &amp; ""), Sociales ("" &amp; AS262 &amp; ""), Lectura Crítica ("" &amp; AT262 &amp; "") e Inglés ("" &amp; AU262 &amp; ""). Variación en posición: grupo ("" &amp; AN262 &amp; ""), grado ("" &amp; AO262 &amp; "") y media ("" &amp; AP262 &amp; ""). Puntajes Primer Simulacro: Global "" &amp; K262 &amp; "", Mat "" &amp; "&amp;"O4 &amp; "", Cien "" &amp; P262 &amp; "", Soc "" &amp; Q262 &amp; "", Lec "" &amp; R262 &amp; "", Ing "" &amp; S262 &amp; "". Puntajes Segundo Simulacro: Global "" &amp; Y262 &amp; "", Mat "" &amp; AC262 &amp; "", Cien "" &amp; AD262 &amp; "", Soc "" &amp; AE262 &amp; "", Lec "" &amp; AF262 &amp; "", Ing "" &amp; AG262 &amp; "". Escribe un mensaje motivador"&amp;" y breve (máximo 4 líneas)."")
"),"=AI(""Actúa como un tutor académico y dirígete personalmente al estudiante "" &amp; I262 &amp; "" "" &amp; J262 &amp; "" "" &amp; G262 &amp; "" "" &amp; H262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AM262 &amp; ""'. Diferencias por área: Matemáticas ("" &amp; AQ262 &amp; ""), Ciencias Natur"&amp;"ales ("" &amp; AR262 &amp; ""), Sociales ("" &amp; AS262 &amp; ""), Lectura Crítica ("" &amp; AT262 &amp; "") e Inglés ("" &amp; AU262 &amp; ""). Variación en posición: grupo ("" &amp; AN262 &amp; ""), grado ("" &amp; AO262 &amp; "") y media ("" &amp; AP262 &amp; ""). Puntajes Primer Simulacro: Global "" &amp; K262 &amp; "", Mat "" &amp;"&amp;" O262 &amp; "", Cien "" &amp; P262 &amp; "", Soc "" &amp; Q262 &amp; "", Lec "" &amp; R262 &amp; "", Ing "" &amp; S262 &amp; "". Puntajes Segundo Simulacro: Global "" &amp; Y262 &amp; "", Mat "" &amp; AC262 &amp; "", Cien "" &amp; AD262 &amp; "", Soc "" &amp; AE262 &amp; "", Lec "" &amp; AF262 &amp; "", Ing "" &amp; AG262 &amp; "". Escribe un mensaje motivado"&amp;"r y breve (máximo 4 líneas)."")
")</f>
        <v/>
      </c>
    </row>
    <row r="263" ht="15.75" customHeight="1" s="42">
      <c r="A263" s="93" t="n"/>
      <c r="B263" s="94" t="inlineStr">
        <is>
          <t>Bachillerato</t>
        </is>
      </c>
      <c r="C263" s="94" t="n">
        <v>703</v>
      </c>
      <c r="D263" s="94" t="n"/>
      <c r="E263" s="95" t="n"/>
      <c r="F263" s="96">
        <f>TRIM(G263&amp;" "&amp;H263&amp;" "&amp;I263&amp;" "&amp;J263)</f>
        <v/>
      </c>
      <c r="G263" s="94" t="inlineStr">
        <is>
          <t>Arango</t>
        </is>
      </c>
      <c r="H263" s="94" t="inlineStr">
        <is>
          <t>Giraldo</t>
        </is>
      </c>
      <c r="I263" s="94" t="inlineStr">
        <is>
          <t>Samuel</t>
        </is>
      </c>
      <c r="J263" s="97" t="inlineStr">
        <is>
          <t>Alejandro</t>
        </is>
      </c>
      <c r="K263" s="98">
        <f>IF(SUM(O263:S263)=0, "", ROUND(((O263*3+P263*3+Q263*3+R263*3+S263*1)/13)*5,0))</f>
        <v/>
      </c>
      <c r="L263" s="99">
        <f>IF(OR($C263="",K263=""),"",COUNTIFS($C$4:$C$1500,$C263,K$4:K$1500,"&gt;"&amp;K263)+1)</f>
        <v/>
      </c>
      <c r="M263" s="99">
        <f>IF(OR($C263="",K263=""),"",IF(AND($C263&gt;=1001,$C263&lt;=1005),COUNTIFS($C$4:$C$1500,"&gt;=1001",$C$4:$C$1500,"&lt;=1005",K$4:K$1500,"&gt;"&amp;K263)+1,IF(AND($C263&gt;=1101,$C263&lt;=1105),COUNTIFS($C$4:$C$1500,"&gt;=1101",$C$4:$C$1500,"&lt;=1105",K$4:K$1500,"&gt;"&amp;K263)+1,IF(AND($C263&gt;=901,$C263&lt;=905),COUNTIFS($C$4:$C$1500,"&gt;=901",$C$4:$C$1500,"&lt;=905",K$4:K$1500,"&gt;"&amp;K263)+1,IF(AND($C263&gt;=801,$C263&lt;=805),COUNTIFS($C$4:$C$1500,"&gt;=801",$C$4:$C$1500,"&lt;=805",K$4:K$1500,"&gt;"&amp;K263)+1,IF(AND($C263&gt;=701,$C263&lt;=705),COUNTIFS($C$4:$C$1500,"&gt;=701",$C$4:$C$1500,"&lt;=705",K$4:K$1500,"&gt;"&amp;K263)+1,IF(AND($C263&gt;=601,$C263&lt;=606),COUNTIFS($C$4:$C$1500,"&gt;=601",$C$4:$C$1500,"&lt;=606",K$4:K$1500,"&gt;"&amp;K263)+1,"")))))))</f>
        <v/>
      </c>
      <c r="N263" s="99">
        <f>IF(OR($C263="",K263=""),"",IF(OR(AND($C263&gt;=1001,$C263&lt;=1005),AND($C263&gt;=1101,$C263&lt;=1105)),COUNTIFS($C$4:$C$1500,"&gt;=1001",$C$4:$C$1500,"&lt;=1005",K$4:K$1500,"&gt;"&amp;K263)+COUNTIFS($C$4:$C$1500,"&gt;=1101",$C$4:$C$1500,"&lt;=1105",K$4:K$1500,"&gt;"&amp;K263)+1,""))</f>
        <v/>
      </c>
      <c r="O263" s="94" t="n">
        <v>27</v>
      </c>
      <c r="P263" s="94" t="n">
        <v>30.63</v>
      </c>
      <c r="Q263" s="94" t="n">
        <v>42.63</v>
      </c>
      <c r="R263" s="94" t="n">
        <v>70.83</v>
      </c>
      <c r="S263" s="94" t="n">
        <v>45</v>
      </c>
      <c r="T263" s="99">
        <f>IF(AND(O263&gt;0,O263&lt;36),1,IF(AND(O263&gt;=36,O263&lt;51),2,IF(AND(O263&gt;=51,O263&lt;71),3,IF(AND(O263&gt;=71,O263&lt;=100),4,))))</f>
        <v/>
      </c>
      <c r="U263" s="99">
        <f>IF(AND(P263&gt;0,P263&lt;41),1,IF(AND(P263&gt;=41,P263&lt;56),2,IF(AND(P263&gt;=56,P263&lt;71),3,IF(AND(P263&gt;=71,P263&lt;=100),4,))))</f>
        <v/>
      </c>
      <c r="V263" s="99">
        <f>IF(AND(Q263&gt;0,Q263&lt;41),1,IF(AND(Q263&gt;=41,Q263&lt;56),2,IF(AND(Q263&gt;=56,Q263&lt;71),3,IF(AND(Q263&gt;=71,Q263&lt;=100),4,))))</f>
        <v/>
      </c>
      <c r="W263" s="99">
        <f>IF(AND(R263&gt;0,R263&lt;36),1,IF(AND(R263&gt;=36,R263&lt;51),2,IF(AND(R263&gt;=51,R263&lt;66),3,IF(AND(R263&gt;=66,R263&lt;=100),4,))))</f>
        <v/>
      </c>
      <c r="X263" s="100">
        <f>IF(AND(S263&gt;0,S263&lt;37),1,IF(AND(S263&gt;=37,S263&lt;58),2,IF(AND(S263&gt;=58,S263&lt;71),3,IF(AND(S263&gt;=71,S263&lt;=100),4,))))</f>
        <v/>
      </c>
      <c r="Y263" s="101">
        <f>IF(SUM(AC263:AG263)=0, "", ROUND(((AC263*3+AD263*3+AE263*3+AF263*3+AG263*1)/13)*5,0))</f>
        <v/>
      </c>
      <c r="Z263" s="99">
        <f>IF(OR($C263="",Y263=""),"",COUNTIFS($C$4:$C$1500,$C263,Y$4:Y$1500,"&gt;"&amp;Y263)+1)</f>
        <v/>
      </c>
      <c r="AA263" s="99">
        <f>IF(OR($C263="",Y263=""),"",IF(AND($C263&gt;=1001,$C263&lt;=1005),COUNTIFS($C$4:$C$1500,"&gt;=1001",$C$4:$C$1500,"&lt;=1005",Y$4:Y$1500,"&gt;"&amp;Y263)+1,IF(AND($C263&gt;=1101,$C263&lt;=1105),COUNTIFS($C$4:$C$1500,"&gt;=1101",$C$4:$C$1500,"&lt;=1105",Y$4:Y$1500,"&gt;"&amp;Y263)+1,IF(AND($C263&gt;=901,$C263&lt;=905),COUNTIFS($C$4:$C$1500,"&gt;=901",$C$4:$C$1500,"&lt;=905",Y$4:Y$1500,"&gt;"&amp;Y263)+1,IF(AND($C263&gt;=801,$C263&lt;=805),COUNTIFS($C$4:$C$1500,"&gt;=801",$C$4:$C$1500,"&lt;=805",Y$4:Y$1500,"&gt;"&amp;Y263)+1,IF(AND($C263&gt;=701,$C263&lt;=705),COUNTIFS($C$4:$C$1500,"&gt;=701",$C$4:$C$1500,"&lt;=705",Y$4:Y$1500,"&gt;"&amp;Y263)+1,IF(AND($C263&gt;=601,$C263&lt;=606),COUNTIFS($C$4:$C$1500,"&gt;=601",$C$4:$C$1500,"&lt;=606",Y$4:Y$1500,"&gt;"&amp;Y263)+1,"")))))))</f>
        <v/>
      </c>
      <c r="AB263" s="99">
        <f>IF(OR($C263="",Y263=""),"",IF(OR(AND($C263&gt;=1001,$C263&lt;=1005),AND($C263&gt;=1101,$C263&lt;=1105)),COUNTIFS($C$4:$C$1500,"&gt;=1001",$C$4:$C$1500,"&lt;=1005",Y$4:Y$1500,"&gt;"&amp;Y263)+COUNTIFS($C$4:$C$1500,"&gt;=1101",$C$4:$C$1500,"&lt;=1105",Y$4:Y$1500,"&gt;"&amp;Y263)+1,""))</f>
        <v/>
      </c>
      <c r="AC263" s="94" t="n">
        <v>53.5</v>
      </c>
      <c r="AD263" s="94" t="n">
        <v>57.74</v>
      </c>
      <c r="AE263" s="94" t="n">
        <v>25.75</v>
      </c>
      <c r="AF263" s="94" t="n">
        <v>55</v>
      </c>
      <c r="AG263" s="94" t="n">
        <v>71.88</v>
      </c>
      <c r="AH263" s="99">
        <f>IF(AND(AC263&gt;0,AC263&lt;36),1,IF(AND(AC263&gt;=36,AC263&lt;51),2,IF(AND(AC263&gt;=51,AC263&lt;71),3,IF(AND(AC263&gt;=71,AC263&lt;=100),4,))))</f>
        <v/>
      </c>
      <c r="AI263" s="99">
        <f>IF(AND(AD263&gt;0,AD263&lt;41),1,IF(AND(AD263&gt;=41,AD263&lt;56),2,IF(AND(AD263&gt;=56,AD263&lt;71),3,IF(AND(AD263&gt;=71,AD263&lt;=100),4,))))</f>
        <v/>
      </c>
      <c r="AJ263" s="99">
        <f>IF(AND(AE263&gt;0,AE263&lt;41),1,IF(AND(AE263&gt;=41,AE263&lt;56),2,IF(AND(AE263&gt;=56,AE263&lt;71),3,IF(AND(AE263&gt;=71,AE263&lt;=100),4,))))</f>
        <v/>
      </c>
      <c r="AK263" s="99">
        <f>IF(AND(AF263&gt;0,AF263&lt;36),1,IF(AND(AF263&gt;=36,AF263&lt;51),2,IF(AND(AF263&gt;=51,AF263&lt;66),3,IF(AND(AF263&gt;=66,AF263&lt;=100),4,))))</f>
        <v/>
      </c>
      <c r="AL263" s="100">
        <f>IF(AND(AG263&gt;0,AG263&lt;37),1,IF(AND(AG263&gt;=37,AG263&lt;58),2,IF(AND(AG263&gt;=58,AG263&lt;71),3,IF(AND(AG263&gt;=71,AG263&lt;=100),4,))))</f>
        <v/>
      </c>
      <c r="AM263" s="101">
        <f>IF((Y263&lt;&gt;"")*(K263&lt;&gt;""),Y263-K263,"")</f>
        <v/>
      </c>
      <c r="AN263" s="99">
        <f>IF((Z263&lt;&gt;"")*(L263&lt;&gt;""),Z263-L263,"")</f>
        <v/>
      </c>
      <c r="AO263" s="99">
        <f>IF((AA263&lt;&gt;"")*(M263&lt;&gt;""),AA263-M263,"")</f>
        <v/>
      </c>
      <c r="AP263" s="99">
        <f>IF((AB263&lt;&gt;"")*(N263&lt;&gt;""),AB263-N263,"")</f>
        <v/>
      </c>
      <c r="AQ263" s="94">
        <f>IF((AC263&lt;&gt;"")*(O263&lt;&gt;""),AC263-O263,"")</f>
        <v/>
      </c>
      <c r="AR263" s="94">
        <f>IF((AD263&lt;&gt;"")*(P263&lt;&gt;""),AD263-P263,"")</f>
        <v/>
      </c>
      <c r="AS263" s="94">
        <f>IF((AE263&lt;&gt;"")*(Q263&lt;&gt;""),AE263-Q263,"")</f>
        <v/>
      </c>
      <c r="AT263" s="94">
        <f>IF((AF263&lt;&gt;"")*(R263&lt;&gt;""),AF263-R263,"")</f>
        <v/>
      </c>
      <c r="AU263" s="94">
        <f>IF((AG263&lt;&gt;"")*(S263&lt;&gt;""),AG263-S263,"")</f>
        <v/>
      </c>
      <c r="AV263" s="99">
        <f>IF((AH263&lt;&gt;"")*(T263&lt;&gt;""),AH263-T263,"")</f>
        <v/>
      </c>
      <c r="AW263" s="99">
        <f>IF((AI263&lt;&gt;"")*(U263&lt;&gt;""),AI263-U263,"")</f>
        <v/>
      </c>
      <c r="AX263" s="99">
        <f>IF((AJ263&lt;&gt;"")*(V263&lt;&gt;""),AJ263-V263,"")</f>
        <v/>
      </c>
      <c r="AY263" s="99">
        <f>IF((AK263&lt;&gt;"")*(W263&lt;&gt;""),AK263-W263,"")</f>
        <v/>
      </c>
      <c r="AZ263" s="102">
        <f>IF((AL263&lt;&gt;"")*(X263&lt;&gt;""),AL263-X263,"")</f>
        <v/>
      </c>
      <c r="BA263" s="50">
        <f>IFERROR(__xludf.dummyfunction("AI(""Actúa como un tutor académico y dirígete personalmente al estudiante "" &amp; I263 &amp; "" "" &amp; J263 &amp; "" "" &amp; G263 &amp; "" "" &amp; H263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AM263 &amp; ""'. Diferencias por área: Matemáticas ("" &amp; AQ263 &amp; ""), Ciencias Natura"&amp;"les ("" &amp; AR263 &amp; ""), Sociales ("" &amp; AS263 &amp; ""), Lectura Crítica ("" &amp; AT263 &amp; "") e Inglés ("" &amp; AU263 &amp; ""). Variación en posición: grupo ("" &amp; AN263 &amp; ""), grado ("" &amp; AO263 &amp; "") y media ("" &amp; AP263 &amp; ""). Puntajes Primer Simulacro: Global "" &amp; K263 &amp; "", Mat "" &amp; "&amp;"O4 &amp; "", Cien "" &amp; P263 &amp; "", Soc "" &amp; Q263 &amp; "", Lec "" &amp; R263 &amp; "", Ing "" &amp; S263 &amp; "". Puntajes Segundo Simulacro: Global "" &amp; Y263 &amp; "", Mat "" &amp; AC263 &amp; "", Cien "" &amp; AD263 &amp; "", Soc "" &amp; AE263 &amp; "", Lec "" &amp; AF263 &amp; "", Ing "" &amp; AG263 &amp; "". Escribe un mensaje motivador"&amp;" y breve (máximo 4 líneas)."")
"),"=AI(""Actúa como un tutor académico y dirígete personalmente al estudiante "" &amp; I263 &amp; "" "" &amp; J263 &amp; "" "" &amp; G263 &amp; "" "" &amp; H263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AM263 &amp; ""'. Diferencias por área: Matemáticas ("" &amp; AQ263 &amp; ""), Ciencias Natur"&amp;"ales ("" &amp; AR263 &amp; ""), Sociales ("" &amp; AS263 &amp; ""), Lectura Crítica ("" &amp; AT263 &amp; "") e Inglés ("" &amp; AU263 &amp; ""). Variación en posición: grupo ("" &amp; AN263 &amp; ""), grado ("" &amp; AO263 &amp; "") y media ("" &amp; AP263 &amp; ""). Puntajes Primer Simulacro: Global "" &amp; K263 &amp; "", Mat "" &amp;"&amp;" O263 &amp; "", Cien "" &amp; P263 &amp; "", Soc "" &amp; Q263 &amp; "", Lec "" &amp; R263 &amp; "", Ing "" &amp; S263 &amp; "". Puntajes Segundo Simulacro: Global "" &amp; Y263 &amp; "", Mat "" &amp; AC263 &amp; "", Cien "" &amp; AD263 &amp; "", Soc "" &amp; AE263 &amp; "", Lec "" &amp; AF263 &amp; "", Ing "" &amp; AG263 &amp; "". Escribe un mensaje motivado"&amp;"r y breve (máximo 4 líneas)."")
")</f>
        <v/>
      </c>
    </row>
    <row r="264" ht="15.75" customHeight="1" s="42">
      <c r="A264" s="93" t="n"/>
      <c r="B264" s="94" t="inlineStr">
        <is>
          <t>Bachillerato</t>
        </is>
      </c>
      <c r="C264" s="94" t="n">
        <v>703</v>
      </c>
      <c r="D264" s="94" t="n"/>
      <c r="E264" s="95" t="n"/>
      <c r="F264" s="96">
        <f>TRIM(G264&amp;" "&amp;H264&amp;" "&amp;I264&amp;" "&amp;J264)</f>
        <v/>
      </c>
      <c r="G264" s="94" t="inlineStr">
        <is>
          <t>Barboza</t>
        </is>
      </c>
      <c r="H264" s="94" t="inlineStr">
        <is>
          <t>Graciano</t>
        </is>
      </c>
      <c r="I264" s="94" t="inlineStr">
        <is>
          <t>Eyleen</t>
        </is>
      </c>
      <c r="J264" s="97" t="inlineStr">
        <is>
          <t>Sofia</t>
        </is>
      </c>
      <c r="K264" s="98">
        <f>IF(SUM(O264:S264)=0, "", ROUND(((O264*3+P264*3+Q264*3+R264*3+S264*1)/13)*5,0))</f>
        <v/>
      </c>
      <c r="L264" s="99">
        <f>IF(OR($C264="",K264=""),"",COUNTIFS($C$4:$C$1500,$C264,K$4:K$1500,"&gt;"&amp;K264)+1)</f>
        <v/>
      </c>
      <c r="M264" s="99">
        <f>IF(OR($C264="",K264=""),"",IF(AND($C264&gt;=1001,$C264&lt;=1005),COUNTIFS($C$4:$C$1500,"&gt;=1001",$C$4:$C$1500,"&lt;=1005",K$4:K$1500,"&gt;"&amp;K264)+1,IF(AND($C264&gt;=1101,$C264&lt;=1105),COUNTIFS($C$4:$C$1500,"&gt;=1101",$C$4:$C$1500,"&lt;=1105",K$4:K$1500,"&gt;"&amp;K264)+1,IF(AND($C264&gt;=901,$C264&lt;=905),COUNTIFS($C$4:$C$1500,"&gt;=901",$C$4:$C$1500,"&lt;=905",K$4:K$1500,"&gt;"&amp;K264)+1,IF(AND($C264&gt;=801,$C264&lt;=805),COUNTIFS($C$4:$C$1500,"&gt;=801",$C$4:$C$1500,"&lt;=805",K$4:K$1500,"&gt;"&amp;K264)+1,IF(AND($C264&gt;=701,$C264&lt;=705),COUNTIFS($C$4:$C$1500,"&gt;=701",$C$4:$C$1500,"&lt;=705",K$4:K$1500,"&gt;"&amp;K264)+1,IF(AND($C264&gt;=601,$C264&lt;=606),COUNTIFS($C$4:$C$1500,"&gt;=601",$C$4:$C$1500,"&lt;=606",K$4:K$1500,"&gt;"&amp;K264)+1,"")))))))</f>
        <v/>
      </c>
      <c r="N264" s="99">
        <f>IF(OR($C264="",K264=""),"",IF(OR(AND($C264&gt;=1001,$C264&lt;=1005),AND($C264&gt;=1101,$C264&lt;=1105)),COUNTIFS($C$4:$C$1500,"&gt;=1001",$C$4:$C$1500,"&lt;=1005",K$4:K$1500,"&gt;"&amp;K264)+COUNTIFS($C$4:$C$1500,"&gt;=1101",$C$4:$C$1500,"&lt;=1105",K$4:K$1500,"&gt;"&amp;K264)+1,""))</f>
        <v/>
      </c>
      <c r="O264" s="94" t="n">
        <v>74</v>
      </c>
      <c r="P264" s="94" t="n">
        <v>73</v>
      </c>
      <c r="Q264" s="94" t="n">
        <v>68.11</v>
      </c>
      <c r="R264" s="94" t="n">
        <v>75</v>
      </c>
      <c r="S264" s="94" t="n">
        <v>80</v>
      </c>
      <c r="T264" s="99">
        <f>IF(AND(O264&gt;0,O264&lt;36),1,IF(AND(O264&gt;=36,O264&lt;51),2,IF(AND(O264&gt;=51,O264&lt;71),3,IF(AND(O264&gt;=71,O264&lt;=100),4,))))</f>
        <v/>
      </c>
      <c r="U264" s="99">
        <f>IF(AND(P264&gt;0,P264&lt;41),1,IF(AND(P264&gt;=41,P264&lt;56),2,IF(AND(P264&gt;=56,P264&lt;71),3,IF(AND(P264&gt;=71,P264&lt;=100),4,))))</f>
        <v/>
      </c>
      <c r="V264" s="99">
        <f>IF(AND(Q264&gt;0,Q264&lt;41),1,IF(AND(Q264&gt;=41,Q264&lt;56),2,IF(AND(Q264&gt;=56,Q264&lt;71),3,IF(AND(Q264&gt;=71,Q264&lt;=100),4,))))</f>
        <v/>
      </c>
      <c r="W264" s="99">
        <f>IF(AND(R264&gt;0,R264&lt;36),1,IF(AND(R264&gt;=36,R264&lt;51),2,IF(AND(R264&gt;=51,R264&lt;66),3,IF(AND(R264&gt;=66,R264&lt;=100),4,))))</f>
        <v/>
      </c>
      <c r="X264" s="100">
        <f>IF(AND(S264&gt;0,S264&lt;37),1,IF(AND(S264&gt;=37,S264&lt;58),2,IF(AND(S264&gt;=58,S264&lt;71),3,IF(AND(S264&gt;=71,S264&lt;=100),4,))))</f>
        <v/>
      </c>
      <c r="Y264" s="101">
        <f>IF(SUM(AC264:AG264)=0, "", ROUND(((AC264*3+AD264*3+AE264*3+AF264*3+AG264*1)/13)*5,0))</f>
        <v/>
      </c>
      <c r="Z264" s="99">
        <f>IF(OR($C264="",Y264=""),"",COUNTIFS($C$4:$C$1500,$C264,Y$4:Y$1500,"&gt;"&amp;Y264)+1)</f>
        <v/>
      </c>
      <c r="AA264" s="99">
        <f>IF(OR($C264="",Y264=""),"",IF(AND($C264&gt;=1001,$C264&lt;=1005),COUNTIFS($C$4:$C$1500,"&gt;=1001",$C$4:$C$1500,"&lt;=1005",Y$4:Y$1500,"&gt;"&amp;Y264)+1,IF(AND($C264&gt;=1101,$C264&lt;=1105),COUNTIFS($C$4:$C$1500,"&gt;=1101",$C$4:$C$1500,"&lt;=1105",Y$4:Y$1500,"&gt;"&amp;Y264)+1,IF(AND($C264&gt;=901,$C264&lt;=905),COUNTIFS($C$4:$C$1500,"&gt;=901",$C$4:$C$1500,"&lt;=905",Y$4:Y$1500,"&gt;"&amp;Y264)+1,IF(AND($C264&gt;=801,$C264&lt;=805),COUNTIFS($C$4:$C$1500,"&gt;=801",$C$4:$C$1500,"&lt;=805",Y$4:Y$1500,"&gt;"&amp;Y264)+1,IF(AND($C264&gt;=701,$C264&lt;=705),COUNTIFS($C$4:$C$1500,"&gt;=701",$C$4:$C$1500,"&lt;=705",Y$4:Y$1500,"&gt;"&amp;Y264)+1,IF(AND($C264&gt;=601,$C264&lt;=606),COUNTIFS($C$4:$C$1500,"&gt;=601",$C$4:$C$1500,"&lt;=606",Y$4:Y$1500,"&gt;"&amp;Y264)+1,"")))))))</f>
        <v/>
      </c>
      <c r="AB264" s="99">
        <f>IF(OR($C264="",Y264=""),"",IF(OR(AND($C264&gt;=1001,$C264&lt;=1005),AND($C264&gt;=1101,$C264&lt;=1105)),COUNTIFS($C$4:$C$1500,"&gt;=1001",$C$4:$C$1500,"&lt;=1005",Y$4:Y$1500,"&gt;"&amp;Y264)+COUNTIFS($C$4:$C$1500,"&gt;=1101",$C$4:$C$1500,"&lt;=1105",Y$4:Y$1500,"&gt;"&amp;Y264)+1,""))</f>
        <v/>
      </c>
      <c r="AC264" s="94" t="n">
        <v>47</v>
      </c>
      <c r="AD264" s="94" t="n">
        <v>61.31</v>
      </c>
      <c r="AE264" s="94" t="n">
        <v>80.25</v>
      </c>
      <c r="AF264" s="94" t="n">
        <v>65</v>
      </c>
      <c r="AG264" s="94" t="n">
        <v>91.04000000000001</v>
      </c>
      <c r="AH264" s="99">
        <f>IF(AND(AC264&gt;0,AC264&lt;36),1,IF(AND(AC264&gt;=36,AC264&lt;51),2,IF(AND(AC264&gt;=51,AC264&lt;71),3,IF(AND(AC264&gt;=71,AC264&lt;=100),4,))))</f>
        <v/>
      </c>
      <c r="AI264" s="99">
        <f>IF(AND(AD264&gt;0,AD264&lt;41),1,IF(AND(AD264&gt;=41,AD264&lt;56),2,IF(AND(AD264&gt;=56,AD264&lt;71),3,IF(AND(AD264&gt;=71,AD264&lt;=100),4,))))</f>
        <v/>
      </c>
      <c r="AJ264" s="99">
        <f>IF(AND(AE264&gt;0,AE264&lt;41),1,IF(AND(AE264&gt;=41,AE264&lt;56),2,IF(AND(AE264&gt;=56,AE264&lt;71),3,IF(AND(AE264&gt;=71,AE264&lt;=100),4,))))</f>
        <v/>
      </c>
      <c r="AK264" s="99">
        <f>IF(AND(AF264&gt;0,AF264&lt;36),1,IF(AND(AF264&gt;=36,AF264&lt;51),2,IF(AND(AF264&gt;=51,AF264&lt;66),3,IF(AND(AF264&gt;=66,AF264&lt;=100),4,))))</f>
        <v/>
      </c>
      <c r="AL264" s="100">
        <f>IF(AND(AG264&gt;0,AG264&lt;37),1,IF(AND(AG264&gt;=37,AG264&lt;58),2,IF(AND(AG264&gt;=58,AG264&lt;71),3,IF(AND(AG264&gt;=71,AG264&lt;=100),4,))))</f>
        <v/>
      </c>
      <c r="AM264" s="101">
        <f>IF((Y264&lt;&gt;"")*(K264&lt;&gt;""),Y264-K264,"")</f>
        <v/>
      </c>
      <c r="AN264" s="99">
        <f>IF((Z264&lt;&gt;"")*(L264&lt;&gt;""),Z264-L264,"")</f>
        <v/>
      </c>
      <c r="AO264" s="99">
        <f>IF((AA264&lt;&gt;"")*(M264&lt;&gt;""),AA264-M264,"")</f>
        <v/>
      </c>
      <c r="AP264" s="99">
        <f>IF((AB264&lt;&gt;"")*(N264&lt;&gt;""),AB264-N264,"")</f>
        <v/>
      </c>
      <c r="AQ264" s="94">
        <f>IF((AC264&lt;&gt;"")*(O264&lt;&gt;""),AC264-O264,"")</f>
        <v/>
      </c>
      <c r="AR264" s="94">
        <f>IF((AD264&lt;&gt;"")*(P264&lt;&gt;""),AD264-P264,"")</f>
        <v/>
      </c>
      <c r="AS264" s="94">
        <f>IF((AE264&lt;&gt;"")*(Q264&lt;&gt;""),AE264-Q264,"")</f>
        <v/>
      </c>
      <c r="AT264" s="94">
        <f>IF((AF264&lt;&gt;"")*(R264&lt;&gt;""),AF264-R264,"")</f>
        <v/>
      </c>
      <c r="AU264" s="94">
        <f>IF((AG264&lt;&gt;"")*(S264&lt;&gt;""),AG264-S264,"")</f>
        <v/>
      </c>
      <c r="AV264" s="99">
        <f>IF((AH264&lt;&gt;"")*(T264&lt;&gt;""),AH264-T264,"")</f>
        <v/>
      </c>
      <c r="AW264" s="99">
        <f>IF((AI264&lt;&gt;"")*(U264&lt;&gt;""),AI264-U264,"")</f>
        <v/>
      </c>
      <c r="AX264" s="99">
        <f>IF((AJ264&lt;&gt;"")*(V264&lt;&gt;""),AJ264-V264,"")</f>
        <v/>
      </c>
      <c r="AY264" s="99">
        <f>IF((AK264&lt;&gt;"")*(W264&lt;&gt;""),AK264-W264,"")</f>
        <v/>
      </c>
      <c r="AZ264" s="102">
        <f>IF((AL264&lt;&gt;"")*(X264&lt;&gt;""),AL264-X264,"")</f>
        <v/>
      </c>
      <c r="BA264" s="50">
        <f>IFERROR(__xludf.dummyfunction("AI(""Actúa como un tutor académico y dirígete personalmente al estudiante "" &amp; I264 &amp; "" "" &amp; J264 &amp; "" "" &amp; G264 &amp; "" "" &amp; H264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AM264 &amp; ""'. Diferencias por área: Matemáticas ("" &amp; AQ264 &amp; ""), Ciencias Natura"&amp;"les ("" &amp; AR264 &amp; ""), Sociales ("" &amp; AS264 &amp; ""), Lectura Crítica ("" &amp; AT264 &amp; "") e Inglés ("" &amp; AU264 &amp; ""). Variación en posición: grupo ("" &amp; AN264 &amp; ""), grado ("" &amp; AO264 &amp; "") y media ("" &amp; AP264 &amp; ""). Puntajes Primer Simulacro: Global "" &amp; K264 &amp; "", Mat "" &amp; "&amp;"O4 &amp; "", Cien "" &amp; P264 &amp; "", Soc "" &amp; Q264 &amp; "", Lec "" &amp; R264 &amp; "", Ing "" &amp; S264 &amp; "". Puntajes Segundo Simulacro: Global "" &amp; Y264 &amp; "", Mat "" &amp; AC264 &amp; "", Cien "" &amp; AD264 &amp; "", Soc "" &amp; AE264 &amp; "", Lec "" &amp; AF264 &amp; "", Ing "" &amp; AG264 &amp; "". Escribe un mensaje motivador"&amp;" y breve (máximo 4 líneas)."")
"),"=AI(""Actúa como un tutor académico y dirígete personalmente al estudiante "" &amp; I264 &amp; "" "" &amp; J264 &amp; "" "" &amp; G264 &amp; "" "" &amp; H264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AM264 &amp; ""'. Diferencias por área: Matemáticas ("" &amp; AQ264 &amp; ""), Ciencias Natur"&amp;"ales ("" &amp; AR264 &amp; ""), Sociales ("" &amp; AS264 &amp; ""), Lectura Crítica ("" &amp; AT264 &amp; "") e Inglés ("" &amp; AU264 &amp; ""). Variación en posición: grupo ("" &amp; AN264 &amp; ""), grado ("" &amp; AO264 &amp; "") y media ("" &amp; AP264 &amp; ""). Puntajes Primer Simulacro: Global "" &amp; K264 &amp; "", Mat "" &amp;"&amp;" O264 &amp; "", Cien "" &amp; P264 &amp; "", Soc "" &amp; Q264 &amp; "", Lec "" &amp; R264 &amp; "", Ing "" &amp; S264 &amp; "". Puntajes Segundo Simulacro: Global "" &amp; Y264 &amp; "", Mat "" &amp; AC264 &amp; "", Cien "" &amp; AD264 &amp; "", Soc "" &amp; AE264 &amp; "", Lec "" &amp; AF264 &amp; "", Ing "" &amp; AG264 &amp; "". Escribe un mensaje motivado"&amp;"r y breve (máximo 4 líneas)."")
")</f>
        <v/>
      </c>
    </row>
    <row r="265" ht="15.75" customHeight="1" s="42">
      <c r="A265" s="93" t="n"/>
      <c r="B265" s="94" t="inlineStr">
        <is>
          <t>Bachillerato</t>
        </is>
      </c>
      <c r="C265" s="94" t="n">
        <v>703</v>
      </c>
      <c r="D265" s="94" t="n"/>
      <c r="E265" s="95" t="n"/>
      <c r="F265" s="96">
        <f>TRIM(G265&amp;" "&amp;H265&amp;" "&amp;I265&amp;" "&amp;J265)</f>
        <v/>
      </c>
      <c r="G265" s="94" t="inlineStr">
        <is>
          <t>Cano</t>
        </is>
      </c>
      <c r="H265" s="94" t="inlineStr">
        <is>
          <t>Ocampo</t>
        </is>
      </c>
      <c r="I265" s="94" t="inlineStr">
        <is>
          <t>Dulce</t>
        </is>
      </c>
      <c r="J265" s="97" t="inlineStr">
        <is>
          <t>Maria</t>
        </is>
      </c>
      <c r="K265" s="98">
        <f>IF(SUM(O265:S265)=0, "", ROUND(((O265*3+P265*3+Q265*3+R265*3+S265*1)/13)*5,0))</f>
        <v/>
      </c>
      <c r="L265" s="99">
        <f>IF(OR($C265="",K265=""),"",COUNTIFS($C$4:$C$1500,$C265,K$4:K$1500,"&gt;"&amp;K265)+1)</f>
        <v/>
      </c>
      <c r="M265" s="99">
        <f>IF(OR($C265="",K265=""),"",IF(AND($C265&gt;=1001,$C265&lt;=1005),COUNTIFS($C$4:$C$1500,"&gt;=1001",$C$4:$C$1500,"&lt;=1005",K$4:K$1500,"&gt;"&amp;K265)+1,IF(AND($C265&gt;=1101,$C265&lt;=1105),COUNTIFS($C$4:$C$1500,"&gt;=1101",$C$4:$C$1500,"&lt;=1105",K$4:K$1500,"&gt;"&amp;K265)+1,IF(AND($C265&gt;=901,$C265&lt;=905),COUNTIFS($C$4:$C$1500,"&gt;=901",$C$4:$C$1500,"&lt;=905",K$4:K$1500,"&gt;"&amp;K265)+1,IF(AND($C265&gt;=801,$C265&lt;=805),COUNTIFS($C$4:$C$1500,"&gt;=801",$C$4:$C$1500,"&lt;=805",K$4:K$1500,"&gt;"&amp;K265)+1,IF(AND($C265&gt;=701,$C265&lt;=705),COUNTIFS($C$4:$C$1500,"&gt;=701",$C$4:$C$1500,"&lt;=705",K$4:K$1500,"&gt;"&amp;K265)+1,IF(AND($C265&gt;=601,$C265&lt;=606),COUNTIFS($C$4:$C$1500,"&gt;=601",$C$4:$C$1500,"&lt;=606",K$4:K$1500,"&gt;"&amp;K265)+1,"")))))))</f>
        <v/>
      </c>
      <c r="N265" s="99">
        <f>IF(OR($C265="",K265=""),"",IF(OR(AND($C265&gt;=1001,$C265&lt;=1005),AND($C265&gt;=1101,$C265&lt;=1105)),COUNTIFS($C$4:$C$1500,"&gt;=1001",$C$4:$C$1500,"&lt;=1005",K$4:K$1500,"&gt;"&amp;K265)+COUNTIFS($C$4:$C$1500,"&gt;=1101",$C$4:$C$1500,"&lt;=1105",K$4:K$1500,"&gt;"&amp;K265)+1,""))</f>
        <v/>
      </c>
      <c r="O265" s="94" t="n">
        <v>48.75</v>
      </c>
      <c r="P265" s="94" t="n">
        <v>49.63</v>
      </c>
      <c r="Q265" s="94" t="n">
        <v>42.63</v>
      </c>
      <c r="R265" s="94" t="n">
        <v>54.17</v>
      </c>
      <c r="S265" s="94" t="n">
        <v>70</v>
      </c>
      <c r="T265" s="99">
        <f>IF(AND(O265&gt;0,O265&lt;36),1,IF(AND(O265&gt;=36,O265&lt;51),2,IF(AND(O265&gt;=51,O265&lt;71),3,IF(AND(O265&gt;=71,O265&lt;=100),4,))))</f>
        <v/>
      </c>
      <c r="U265" s="99">
        <f>IF(AND(P265&gt;0,P265&lt;41),1,IF(AND(P265&gt;=41,P265&lt;56),2,IF(AND(P265&gt;=56,P265&lt;71),3,IF(AND(P265&gt;=71,P265&lt;=100),4,))))</f>
        <v/>
      </c>
      <c r="V265" s="99">
        <f>IF(AND(Q265&gt;0,Q265&lt;41),1,IF(AND(Q265&gt;=41,Q265&lt;56),2,IF(AND(Q265&gt;=56,Q265&lt;71),3,IF(AND(Q265&gt;=71,Q265&lt;=100),4,))))</f>
        <v/>
      </c>
      <c r="W265" s="99">
        <f>IF(AND(R265&gt;0,R265&lt;36),1,IF(AND(R265&gt;=36,R265&lt;51),2,IF(AND(R265&gt;=51,R265&lt;66),3,IF(AND(R265&gt;=66,R265&lt;=100),4,))))</f>
        <v/>
      </c>
      <c r="X265" s="100">
        <f>IF(AND(S265&gt;0,S265&lt;37),1,IF(AND(S265&gt;=37,S265&lt;58),2,IF(AND(S265&gt;=58,S265&lt;71),3,IF(AND(S265&gt;=71,S265&lt;=100),4,))))</f>
        <v/>
      </c>
      <c r="Y265" s="101">
        <f>IF(SUM(AC265:AG265)=0, "", ROUND(((AC265*3+AD265*3+AE265*3+AF265*3+AG265*1)/13)*5,0))</f>
        <v/>
      </c>
      <c r="Z265" s="99">
        <f>IF(OR($C265="",Y265=""),"",COUNTIFS($C$4:$C$1500,$C265,Y$4:Y$1500,"&gt;"&amp;Y265)+1)</f>
        <v/>
      </c>
      <c r="AA265" s="99">
        <f>IF(OR($C265="",Y265=""),"",IF(AND($C265&gt;=1001,$C265&lt;=1005),COUNTIFS($C$4:$C$1500,"&gt;=1001",$C$4:$C$1500,"&lt;=1005",Y$4:Y$1500,"&gt;"&amp;Y265)+1,IF(AND($C265&gt;=1101,$C265&lt;=1105),COUNTIFS($C$4:$C$1500,"&gt;=1101",$C$4:$C$1500,"&lt;=1105",Y$4:Y$1500,"&gt;"&amp;Y265)+1,IF(AND($C265&gt;=901,$C265&lt;=905),COUNTIFS($C$4:$C$1500,"&gt;=901",$C$4:$C$1500,"&lt;=905",Y$4:Y$1500,"&gt;"&amp;Y265)+1,IF(AND($C265&gt;=801,$C265&lt;=805),COUNTIFS($C$4:$C$1500,"&gt;=801",$C$4:$C$1500,"&lt;=805",Y$4:Y$1500,"&gt;"&amp;Y265)+1,IF(AND($C265&gt;=701,$C265&lt;=705),COUNTIFS($C$4:$C$1500,"&gt;=701",$C$4:$C$1500,"&lt;=705",Y$4:Y$1500,"&gt;"&amp;Y265)+1,IF(AND($C265&gt;=601,$C265&lt;=606),COUNTIFS($C$4:$C$1500,"&gt;=601",$C$4:$C$1500,"&lt;=606",Y$4:Y$1500,"&gt;"&amp;Y265)+1,"")))))))</f>
        <v/>
      </c>
      <c r="AB265" s="99">
        <f>IF(OR($C265="",Y265=""),"",IF(OR(AND($C265&gt;=1001,$C265&lt;=1005),AND($C265&gt;=1101,$C265&lt;=1105)),COUNTIFS($C$4:$C$1500,"&gt;=1001",$C$4:$C$1500,"&lt;=1005",Y$4:Y$1500,"&gt;"&amp;Y265)+COUNTIFS($C$4:$C$1500,"&gt;=1101",$C$4:$C$1500,"&lt;=1105",Y$4:Y$1500,"&gt;"&amp;Y265)+1,""))</f>
        <v/>
      </c>
      <c r="AC265" s="94" t="n">
        <v>56.75</v>
      </c>
      <c r="AD265" s="94" t="n">
        <v>42.56</v>
      </c>
      <c r="AE265" s="94" t="n">
        <v>74</v>
      </c>
      <c r="AF265" s="94" t="n">
        <v>55</v>
      </c>
      <c r="AG265" s="94" t="n">
        <v>67.08</v>
      </c>
      <c r="AH265" s="99">
        <f>IF(AND(AC265&gt;0,AC265&lt;36),1,IF(AND(AC265&gt;=36,AC265&lt;51),2,IF(AND(AC265&gt;=51,AC265&lt;71),3,IF(AND(AC265&gt;=71,AC265&lt;=100),4,))))</f>
        <v/>
      </c>
      <c r="AI265" s="99">
        <f>IF(AND(AD265&gt;0,AD265&lt;41),1,IF(AND(AD265&gt;=41,AD265&lt;56),2,IF(AND(AD265&gt;=56,AD265&lt;71),3,IF(AND(AD265&gt;=71,AD265&lt;=100),4,))))</f>
        <v/>
      </c>
      <c r="AJ265" s="99">
        <f>IF(AND(AE265&gt;0,AE265&lt;41),1,IF(AND(AE265&gt;=41,AE265&lt;56),2,IF(AND(AE265&gt;=56,AE265&lt;71),3,IF(AND(AE265&gt;=71,AE265&lt;=100),4,))))</f>
        <v/>
      </c>
      <c r="AK265" s="99">
        <f>IF(AND(AF265&gt;0,AF265&lt;36),1,IF(AND(AF265&gt;=36,AF265&lt;51),2,IF(AND(AF265&gt;=51,AF265&lt;66),3,IF(AND(AF265&gt;=66,AF265&lt;=100),4,))))</f>
        <v/>
      </c>
      <c r="AL265" s="100">
        <f>IF(AND(AG265&gt;0,AG265&lt;37),1,IF(AND(AG265&gt;=37,AG265&lt;58),2,IF(AND(AG265&gt;=58,AG265&lt;71),3,IF(AND(AG265&gt;=71,AG265&lt;=100),4,))))</f>
        <v/>
      </c>
      <c r="AM265" s="101">
        <f>IF((Y265&lt;&gt;"")*(K265&lt;&gt;""),Y265-K265,"")</f>
        <v/>
      </c>
      <c r="AN265" s="99">
        <f>IF((Z265&lt;&gt;"")*(L265&lt;&gt;""),Z265-L265,"")</f>
        <v/>
      </c>
      <c r="AO265" s="99">
        <f>IF((AA265&lt;&gt;"")*(M265&lt;&gt;""),AA265-M265,"")</f>
        <v/>
      </c>
      <c r="AP265" s="99">
        <f>IF((AB265&lt;&gt;"")*(N265&lt;&gt;""),AB265-N265,"")</f>
        <v/>
      </c>
      <c r="AQ265" s="94">
        <f>IF((AC265&lt;&gt;"")*(O265&lt;&gt;""),AC265-O265,"")</f>
        <v/>
      </c>
      <c r="AR265" s="94">
        <f>IF((AD265&lt;&gt;"")*(P265&lt;&gt;""),AD265-P265,"")</f>
        <v/>
      </c>
      <c r="AS265" s="94">
        <f>IF((AE265&lt;&gt;"")*(Q265&lt;&gt;""),AE265-Q265,"")</f>
        <v/>
      </c>
      <c r="AT265" s="94">
        <f>IF((AF265&lt;&gt;"")*(R265&lt;&gt;""),AF265-R265,"")</f>
        <v/>
      </c>
      <c r="AU265" s="94">
        <f>IF((AG265&lt;&gt;"")*(S265&lt;&gt;""),AG265-S265,"")</f>
        <v/>
      </c>
      <c r="AV265" s="99">
        <f>IF((AH265&lt;&gt;"")*(T265&lt;&gt;""),AH265-T265,"")</f>
        <v/>
      </c>
      <c r="AW265" s="99">
        <f>IF((AI265&lt;&gt;"")*(U265&lt;&gt;""),AI265-U265,"")</f>
        <v/>
      </c>
      <c r="AX265" s="99">
        <f>IF((AJ265&lt;&gt;"")*(V265&lt;&gt;""),AJ265-V265,"")</f>
        <v/>
      </c>
      <c r="AY265" s="99">
        <f>IF((AK265&lt;&gt;"")*(W265&lt;&gt;""),AK265-W265,"")</f>
        <v/>
      </c>
      <c r="AZ265" s="102">
        <f>IF((AL265&lt;&gt;"")*(X265&lt;&gt;""),AL265-X265,"")</f>
        <v/>
      </c>
      <c r="BA265" s="50">
        <f>IFERROR(__xludf.dummyfunction("AI(""Actúa como un tutor académico y dirígete personalmente al estudiante "" &amp; I265 &amp; "" "" &amp; J265 &amp; "" "" &amp; G265 &amp; "" "" &amp; H265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AM265 &amp; ""'. Diferencias por área: Matemáticas ("" &amp; AQ265 &amp; ""), Ciencias Natura"&amp;"les ("" &amp; AR265 &amp; ""), Sociales ("" &amp; AS265 &amp; ""), Lectura Crítica ("" &amp; AT265 &amp; "") e Inglés ("" &amp; AU265 &amp; ""). Variación en posición: grupo ("" &amp; AN265 &amp; ""), grado ("" &amp; AO265 &amp; "") y media ("" &amp; AP265 &amp; ""). Puntajes Primer Simulacro: Global "" &amp; K265 &amp; "", Mat "" &amp; "&amp;"O4 &amp; "", Cien "" &amp; P265 &amp; "", Soc "" &amp; Q265 &amp; "", Lec "" &amp; R265 &amp; "", Ing "" &amp; S265 &amp; "". Puntajes Segundo Simulacro: Global "" &amp; Y265 &amp; "", Mat "" &amp; AC265 &amp; "", Cien "" &amp; AD265 &amp; "", Soc "" &amp; AE265 &amp; "", Lec "" &amp; AF265 &amp; "", Ing "" &amp; AG265 &amp; "". Escribe un mensaje motivador"&amp;" y breve (máximo 4 líneas)."")
"),"=AI(""Actúa como un tutor académico y dirígete personalmente al estudiante "" &amp; I265 &amp; "" "" &amp; J265 &amp; "" "" &amp; G265 &amp; "" "" &amp; H265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AM265 &amp; ""'. Diferencias por área: Matemáticas ("" &amp; AQ265 &amp; ""), Ciencias Natur"&amp;"ales ("" &amp; AR265 &amp; ""), Sociales ("" &amp; AS265 &amp; ""), Lectura Crítica ("" &amp; AT265 &amp; "") e Inglés ("" &amp; AU265 &amp; ""). Variación en posición: grupo ("" &amp; AN265 &amp; ""), grado ("" &amp; AO265 &amp; "") y media ("" &amp; AP265 &amp; ""). Puntajes Primer Simulacro: Global "" &amp; K265 &amp; "", Mat "" &amp;"&amp;" O265 &amp; "", Cien "" &amp; P265 &amp; "", Soc "" &amp; Q265 &amp; "", Lec "" &amp; R265 &amp; "", Ing "" &amp; S265 &amp; "". Puntajes Segundo Simulacro: Global "" &amp; Y265 &amp; "", Mat "" &amp; AC265 &amp; "", Cien "" &amp; AD265 &amp; "", Soc "" &amp; AE265 &amp; "", Lec "" &amp; AF265 &amp; "", Ing "" &amp; AG265 &amp; "". Escribe un mensaje motivado"&amp;"r y breve (máximo 4 líneas)."")
")</f>
        <v/>
      </c>
    </row>
    <row r="266" ht="15.75" customHeight="1" s="42">
      <c r="A266" s="93" t="n"/>
      <c r="B266" s="94" t="inlineStr">
        <is>
          <t>Bachillerato</t>
        </is>
      </c>
      <c r="C266" s="94" t="n">
        <v>703</v>
      </c>
      <c r="D266" s="94" t="n"/>
      <c r="E266" s="95" t="n"/>
      <c r="F266" s="96">
        <f>TRIM(G266&amp;" "&amp;H266&amp;" "&amp;I266&amp;" "&amp;J266)</f>
        <v/>
      </c>
      <c r="G266" s="94" t="inlineStr">
        <is>
          <t>Caro</t>
        </is>
      </c>
      <c r="H266" s="94" t="inlineStr">
        <is>
          <t>Ayala</t>
        </is>
      </c>
      <c r="I266" s="94" t="inlineStr">
        <is>
          <t>Marisol</t>
        </is>
      </c>
      <c r="J266" s="97" t="n"/>
      <c r="K266" s="98">
        <f>IF(SUM(O266:S266)=0, "", ROUND(((O266*3+P266*3+Q266*3+R266*3+S266*1)/13)*5,0))</f>
        <v/>
      </c>
      <c r="L266" s="99">
        <f>IF(OR($C266="",K266=""),"",COUNTIFS($C$4:$C$1500,$C266,K$4:K$1500,"&gt;"&amp;K266)+1)</f>
        <v/>
      </c>
      <c r="M266" s="99">
        <f>IF(OR($C266="",K266=""),"",IF(AND($C266&gt;=1001,$C266&lt;=1005),COUNTIFS($C$4:$C$1500,"&gt;=1001",$C$4:$C$1500,"&lt;=1005",K$4:K$1500,"&gt;"&amp;K266)+1,IF(AND($C266&gt;=1101,$C266&lt;=1105),COUNTIFS($C$4:$C$1500,"&gt;=1101",$C$4:$C$1500,"&lt;=1105",K$4:K$1500,"&gt;"&amp;K266)+1,IF(AND($C266&gt;=901,$C266&lt;=905),COUNTIFS($C$4:$C$1500,"&gt;=901",$C$4:$C$1500,"&lt;=905",K$4:K$1500,"&gt;"&amp;K266)+1,IF(AND($C266&gt;=801,$C266&lt;=805),COUNTIFS($C$4:$C$1500,"&gt;=801",$C$4:$C$1500,"&lt;=805",K$4:K$1500,"&gt;"&amp;K266)+1,IF(AND($C266&gt;=701,$C266&lt;=705),COUNTIFS($C$4:$C$1500,"&gt;=701",$C$4:$C$1500,"&lt;=705",K$4:K$1500,"&gt;"&amp;K266)+1,IF(AND($C266&gt;=601,$C266&lt;=606),COUNTIFS($C$4:$C$1500,"&gt;=601",$C$4:$C$1500,"&lt;=606",K$4:K$1500,"&gt;"&amp;K266)+1,"")))))))</f>
        <v/>
      </c>
      <c r="N266" s="99">
        <f>IF(OR($C266="",K266=""),"",IF(OR(AND($C266&gt;=1001,$C266&lt;=1005),AND($C266&gt;=1101,$C266&lt;=1105)),COUNTIFS($C$4:$C$1500,"&gt;=1001",$C$4:$C$1500,"&lt;=1005",K$4:K$1500,"&gt;"&amp;K266)+COUNTIFS($C$4:$C$1500,"&gt;=1101",$C$4:$C$1500,"&lt;=1105",K$4:K$1500,"&gt;"&amp;K266)+1,""))</f>
        <v/>
      </c>
      <c r="O266" s="94" t="n">
        <v>34.88</v>
      </c>
      <c r="P266" s="94" t="n">
        <v>30.79</v>
      </c>
      <c r="Q266" s="94" t="n">
        <v>35.63</v>
      </c>
      <c r="R266" s="94" t="n">
        <v>50</v>
      </c>
      <c r="S266" s="94" t="n">
        <v>35</v>
      </c>
      <c r="T266" s="99">
        <f>IF(AND(O266&gt;0,O266&lt;36),1,IF(AND(O266&gt;=36,O266&lt;51),2,IF(AND(O266&gt;=51,O266&lt;71),3,IF(AND(O266&gt;=71,O266&lt;=100),4,))))</f>
        <v/>
      </c>
      <c r="U266" s="99">
        <f>IF(AND(P266&gt;0,P266&lt;41),1,IF(AND(P266&gt;=41,P266&lt;56),2,IF(AND(P266&gt;=56,P266&lt;71),3,IF(AND(P266&gt;=71,P266&lt;=100),4,))))</f>
        <v/>
      </c>
      <c r="V266" s="99">
        <f>IF(AND(Q266&gt;0,Q266&lt;41),1,IF(AND(Q266&gt;=41,Q266&lt;56),2,IF(AND(Q266&gt;=56,Q266&lt;71),3,IF(AND(Q266&gt;=71,Q266&lt;=100),4,))))</f>
        <v/>
      </c>
      <c r="W266" s="99">
        <f>IF(AND(R266&gt;0,R266&lt;36),1,IF(AND(R266&gt;=36,R266&lt;51),2,IF(AND(R266&gt;=51,R266&lt;66),3,IF(AND(R266&gt;=66,R266&lt;=100),4,))))</f>
        <v/>
      </c>
      <c r="X266" s="100">
        <f>IF(AND(S266&gt;0,S266&lt;37),1,IF(AND(S266&gt;=37,S266&lt;58),2,IF(AND(S266&gt;=58,S266&lt;71),3,IF(AND(S266&gt;=71,S266&lt;=100),4,))))</f>
        <v/>
      </c>
      <c r="Y266" s="101">
        <f>IF(SUM(AC266:AG266)=0, "", ROUND(((AC266*3+AD266*3+AE266*3+AF266*3+AG266*1)/13)*5,0))</f>
        <v/>
      </c>
      <c r="Z266" s="99">
        <f>IF(OR($C266="",Y266=""),"",COUNTIFS($C$4:$C$1500,$C266,Y$4:Y$1500,"&gt;"&amp;Y266)+1)</f>
        <v/>
      </c>
      <c r="AA266" s="99">
        <f>IF(OR($C266="",Y266=""),"",IF(AND($C266&gt;=1001,$C266&lt;=1005),COUNTIFS($C$4:$C$1500,"&gt;=1001",$C$4:$C$1500,"&lt;=1005",Y$4:Y$1500,"&gt;"&amp;Y266)+1,IF(AND($C266&gt;=1101,$C266&lt;=1105),COUNTIFS($C$4:$C$1500,"&gt;=1101",$C$4:$C$1500,"&lt;=1105",Y$4:Y$1500,"&gt;"&amp;Y266)+1,IF(AND($C266&gt;=901,$C266&lt;=905),COUNTIFS($C$4:$C$1500,"&gt;=901",$C$4:$C$1500,"&lt;=905",Y$4:Y$1500,"&gt;"&amp;Y266)+1,IF(AND($C266&gt;=801,$C266&lt;=805),COUNTIFS($C$4:$C$1500,"&gt;=801",$C$4:$C$1500,"&lt;=805",Y$4:Y$1500,"&gt;"&amp;Y266)+1,IF(AND($C266&gt;=701,$C266&lt;=705),COUNTIFS($C$4:$C$1500,"&gt;=701",$C$4:$C$1500,"&lt;=705",Y$4:Y$1500,"&gt;"&amp;Y266)+1,IF(AND($C266&gt;=601,$C266&lt;=606),COUNTIFS($C$4:$C$1500,"&gt;=601",$C$4:$C$1500,"&lt;=606",Y$4:Y$1500,"&gt;"&amp;Y266)+1,"")))))))</f>
        <v/>
      </c>
      <c r="AB266" s="99">
        <f>IF(OR($C266="",Y266=""),"",IF(OR(AND($C266&gt;=1001,$C266&lt;=1005),AND($C266&gt;=1101,$C266&lt;=1105)),COUNTIFS($C$4:$C$1500,"&gt;=1001",$C$4:$C$1500,"&lt;=1005",Y$4:Y$1500,"&gt;"&amp;Y266)+COUNTIFS($C$4:$C$1500,"&gt;=1101",$C$4:$C$1500,"&lt;=1105",Y$4:Y$1500,"&gt;"&amp;Y266)+1,""))</f>
        <v/>
      </c>
      <c r="AC266" s="94" t="n">
        <v>50.25</v>
      </c>
      <c r="AD266" s="94" t="n">
        <v>28.27</v>
      </c>
      <c r="AE266" s="94" t="n">
        <v>60.5</v>
      </c>
      <c r="AF266" s="94" t="n">
        <v>70</v>
      </c>
      <c r="AG266" s="94" t="n">
        <v>57.5</v>
      </c>
      <c r="AH266" s="99">
        <f>IF(AND(AC266&gt;0,AC266&lt;36),1,IF(AND(AC266&gt;=36,AC266&lt;51),2,IF(AND(AC266&gt;=51,AC266&lt;71),3,IF(AND(AC266&gt;=71,AC266&lt;=100),4,))))</f>
        <v/>
      </c>
      <c r="AI266" s="99">
        <f>IF(AND(AD266&gt;0,AD266&lt;41),1,IF(AND(AD266&gt;=41,AD266&lt;56),2,IF(AND(AD266&gt;=56,AD266&lt;71),3,IF(AND(AD266&gt;=71,AD266&lt;=100),4,))))</f>
        <v/>
      </c>
      <c r="AJ266" s="99">
        <f>IF(AND(AE266&gt;0,AE266&lt;41),1,IF(AND(AE266&gt;=41,AE266&lt;56),2,IF(AND(AE266&gt;=56,AE266&lt;71),3,IF(AND(AE266&gt;=71,AE266&lt;=100),4,))))</f>
        <v/>
      </c>
      <c r="AK266" s="99">
        <f>IF(AND(AF266&gt;0,AF266&lt;36),1,IF(AND(AF266&gt;=36,AF266&lt;51),2,IF(AND(AF266&gt;=51,AF266&lt;66),3,IF(AND(AF266&gt;=66,AF266&lt;=100),4,))))</f>
        <v/>
      </c>
      <c r="AL266" s="100">
        <f>IF(AND(AG266&gt;0,AG266&lt;37),1,IF(AND(AG266&gt;=37,AG266&lt;58),2,IF(AND(AG266&gt;=58,AG266&lt;71),3,IF(AND(AG266&gt;=71,AG266&lt;=100),4,))))</f>
        <v/>
      </c>
      <c r="AM266" s="101">
        <f>IF((Y266&lt;&gt;"")*(K266&lt;&gt;""),Y266-K266,"")</f>
        <v/>
      </c>
      <c r="AN266" s="99">
        <f>IF((Z266&lt;&gt;"")*(L266&lt;&gt;""),Z266-L266,"")</f>
        <v/>
      </c>
      <c r="AO266" s="99">
        <f>IF((AA266&lt;&gt;"")*(M266&lt;&gt;""),AA266-M266,"")</f>
        <v/>
      </c>
      <c r="AP266" s="99">
        <f>IF((AB266&lt;&gt;"")*(N266&lt;&gt;""),AB266-N266,"")</f>
        <v/>
      </c>
      <c r="AQ266" s="94">
        <f>IF((AC266&lt;&gt;"")*(O266&lt;&gt;""),AC266-O266,"")</f>
        <v/>
      </c>
      <c r="AR266" s="94">
        <f>IF((AD266&lt;&gt;"")*(P266&lt;&gt;""),AD266-P266,"")</f>
        <v/>
      </c>
      <c r="AS266" s="94">
        <f>IF((AE266&lt;&gt;"")*(Q266&lt;&gt;""),AE266-Q266,"")</f>
        <v/>
      </c>
      <c r="AT266" s="94">
        <f>IF((AF266&lt;&gt;"")*(R266&lt;&gt;""),AF266-R266,"")</f>
        <v/>
      </c>
      <c r="AU266" s="94">
        <f>IF((AG266&lt;&gt;"")*(S266&lt;&gt;""),AG266-S266,"")</f>
        <v/>
      </c>
      <c r="AV266" s="99">
        <f>IF((AH266&lt;&gt;"")*(T266&lt;&gt;""),AH266-T266,"")</f>
        <v/>
      </c>
      <c r="AW266" s="99">
        <f>IF((AI266&lt;&gt;"")*(U266&lt;&gt;""),AI266-U266,"")</f>
        <v/>
      </c>
      <c r="AX266" s="99">
        <f>IF((AJ266&lt;&gt;"")*(V266&lt;&gt;""),AJ266-V266,"")</f>
        <v/>
      </c>
      <c r="AY266" s="99">
        <f>IF((AK266&lt;&gt;"")*(W266&lt;&gt;""),AK266-W266,"")</f>
        <v/>
      </c>
      <c r="AZ266" s="102">
        <f>IF((AL266&lt;&gt;"")*(X266&lt;&gt;""),AL266-X266,"")</f>
        <v/>
      </c>
      <c r="BA266" s="50">
        <f>IFERROR(__xludf.dummyfunction("AI(""Actúa como un tutor académico y dirígete personalmente al estudiante "" &amp; I266 &amp; "" "" &amp; J266 &amp; "" "" &amp; G266 &amp; "" "" &amp; H266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AM266 &amp; ""'. Diferencias por área: Matemáticas ("" &amp; AQ266 &amp; ""), Ciencias Natura"&amp;"les ("" &amp; AR266 &amp; ""), Sociales ("" &amp; AS266 &amp; ""), Lectura Crítica ("" &amp; AT266 &amp; "") e Inglés ("" &amp; AU266 &amp; ""). Variación en posición: grupo ("" &amp; AN266 &amp; ""), grado ("" &amp; AO266 &amp; "") y media ("" &amp; AP266 &amp; ""). Puntajes Primer Simulacro: Global "" &amp; K266 &amp; "", Mat "" &amp; "&amp;"O4 &amp; "", Cien "" &amp; P266 &amp; "", Soc "" &amp; Q266 &amp; "", Lec "" &amp; R266 &amp; "", Ing "" &amp; S266 &amp; "". Puntajes Segundo Simulacro: Global "" &amp; Y266 &amp; "", Mat "" &amp; AC266 &amp; "", Cien "" &amp; AD266 &amp; "", Soc "" &amp; AE266 &amp; "", Lec "" &amp; AF266 &amp; "", Ing "" &amp; AG266 &amp; "". Escribe un mensaje motivador"&amp;" y breve (máximo 4 líneas)."")
"),"=AI(""Actúa como un tutor académico y dirígete personalmente al estudiante "" &amp; I266 &amp; "" "" &amp; J266 &amp; "" "" &amp; G266 &amp; "" "" &amp; H266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AM266 &amp; ""'. Diferencias por área: Matemáticas ("" &amp; AQ266 &amp; ""), Ciencias Natur"&amp;"ales ("" &amp; AR266 &amp; ""), Sociales ("" &amp; AS266 &amp; ""), Lectura Crítica ("" &amp; AT266 &amp; "") e Inglés ("" &amp; AU266 &amp; ""). Variación en posición: grupo ("" &amp; AN266 &amp; ""), grado ("" &amp; AO266 &amp; "") y media ("" &amp; AP266 &amp; ""). Puntajes Primer Simulacro: Global "" &amp; K266 &amp; "", Mat "" &amp;"&amp;" O266 &amp; "", Cien "" &amp; P266 &amp; "", Soc "" &amp; Q266 &amp; "", Lec "" &amp; R266 &amp; "", Ing "" &amp; S266 &amp; "". Puntajes Segundo Simulacro: Global "" &amp; Y266 &amp; "", Mat "" &amp; AC266 &amp; "", Cien "" &amp; AD266 &amp; "", Soc "" &amp; AE266 &amp; "", Lec "" &amp; AF266 &amp; "", Ing "" &amp; AG266 &amp; "". Escribe un mensaje motivado"&amp;"r y breve (máximo 4 líneas)."")
")</f>
        <v/>
      </c>
    </row>
    <row r="267" ht="15.75" customHeight="1" s="42">
      <c r="A267" s="93" t="n"/>
      <c r="B267" s="94" t="inlineStr">
        <is>
          <t>Bachillerato</t>
        </is>
      </c>
      <c r="C267" s="94" t="n">
        <v>703</v>
      </c>
      <c r="D267" s="94" t="n"/>
      <c r="E267" s="95" t="n"/>
      <c r="F267" s="96">
        <f>TRIM(G267&amp;" "&amp;H267&amp;" "&amp;I267&amp;" "&amp;J267)</f>
        <v/>
      </c>
      <c r="G267" s="94" t="inlineStr">
        <is>
          <t>Cartagena</t>
        </is>
      </c>
      <c r="H267" s="94" t="inlineStr">
        <is>
          <t>González</t>
        </is>
      </c>
      <c r="I267" s="94" t="inlineStr">
        <is>
          <t>Yesenia</t>
        </is>
      </c>
      <c r="J267" s="97" t="n"/>
      <c r="K267" s="98">
        <f>IF(SUM(O267:S267)=0, "", ROUND(((O267*3+P267*3+Q267*3+R267*3+S267*1)/13)*5,0))</f>
        <v/>
      </c>
      <c r="L267" s="99">
        <f>IF(OR($C267="",K267=""),"",COUNTIFS($C$4:$C$1500,$C267,K$4:K$1500,"&gt;"&amp;K267)+1)</f>
        <v/>
      </c>
      <c r="M267" s="99">
        <f>IF(OR($C267="",K267=""),"",IF(AND($C267&gt;=1001,$C267&lt;=1005),COUNTIFS($C$4:$C$1500,"&gt;=1001",$C$4:$C$1500,"&lt;=1005",K$4:K$1500,"&gt;"&amp;K267)+1,IF(AND($C267&gt;=1101,$C267&lt;=1105),COUNTIFS($C$4:$C$1500,"&gt;=1101",$C$4:$C$1500,"&lt;=1105",K$4:K$1500,"&gt;"&amp;K267)+1,IF(AND($C267&gt;=901,$C267&lt;=905),COUNTIFS($C$4:$C$1500,"&gt;=901",$C$4:$C$1500,"&lt;=905",K$4:K$1500,"&gt;"&amp;K267)+1,IF(AND($C267&gt;=801,$C267&lt;=805),COUNTIFS($C$4:$C$1500,"&gt;=801",$C$4:$C$1500,"&lt;=805",K$4:K$1500,"&gt;"&amp;K267)+1,IF(AND($C267&gt;=701,$C267&lt;=705),COUNTIFS($C$4:$C$1500,"&gt;=701",$C$4:$C$1500,"&lt;=705",K$4:K$1500,"&gt;"&amp;K267)+1,IF(AND($C267&gt;=601,$C267&lt;=606),COUNTIFS($C$4:$C$1500,"&gt;=601",$C$4:$C$1500,"&lt;=606",K$4:K$1500,"&gt;"&amp;K267)+1,"")))))))</f>
        <v/>
      </c>
      <c r="N267" s="99">
        <f>IF(OR($C267="",K267=""),"",IF(OR(AND($C267&gt;=1001,$C267&lt;=1005),AND($C267&gt;=1101,$C267&lt;=1105)),COUNTIFS($C$4:$C$1500,"&gt;=1001",$C$4:$C$1500,"&lt;=1005",K$4:K$1500,"&gt;"&amp;K267)+COUNTIFS($C$4:$C$1500,"&gt;=1101",$C$4:$C$1500,"&lt;=1105",K$4:K$1500,"&gt;"&amp;K267)+1,""))</f>
        <v/>
      </c>
      <c r="O267" s="94" t="n">
        <v>31.88</v>
      </c>
      <c r="P267" s="94" t="n">
        <v>27.67</v>
      </c>
      <c r="Q267" s="94" t="n">
        <v>35.63</v>
      </c>
      <c r="R267" s="94" t="n">
        <v>37.5</v>
      </c>
      <c r="S267" s="94" t="n">
        <v>15</v>
      </c>
      <c r="T267" s="99">
        <f>IF(AND(O267&gt;0,O267&lt;36),1,IF(AND(O267&gt;=36,O267&lt;51),2,IF(AND(O267&gt;=51,O267&lt;71),3,IF(AND(O267&gt;=71,O267&lt;=100),4,))))</f>
        <v/>
      </c>
      <c r="U267" s="99">
        <f>IF(AND(P267&gt;0,P267&lt;41),1,IF(AND(P267&gt;=41,P267&lt;56),2,IF(AND(P267&gt;=56,P267&lt;71),3,IF(AND(P267&gt;=71,P267&lt;=100),4,))))</f>
        <v/>
      </c>
      <c r="V267" s="99">
        <f>IF(AND(Q267&gt;0,Q267&lt;41),1,IF(AND(Q267&gt;=41,Q267&lt;56),2,IF(AND(Q267&gt;=56,Q267&lt;71),3,IF(AND(Q267&gt;=71,Q267&lt;=100),4,))))</f>
        <v/>
      </c>
      <c r="W267" s="99">
        <f>IF(AND(R267&gt;0,R267&lt;36),1,IF(AND(R267&gt;=36,R267&lt;51),2,IF(AND(R267&gt;=51,R267&lt;66),3,IF(AND(R267&gt;=66,R267&lt;=100),4,))))</f>
        <v/>
      </c>
      <c r="X267" s="100">
        <f>IF(AND(S267&gt;0,S267&lt;37),1,IF(AND(S267&gt;=37,S267&lt;58),2,IF(AND(S267&gt;=58,S267&lt;71),3,IF(AND(S267&gt;=71,S267&lt;=100),4,))))</f>
        <v/>
      </c>
      <c r="Y267" s="101">
        <f>IF(SUM(AC267:AG267)=0, "", ROUND(((AC267*3+AD267*3+AE267*3+AF267*3+AG267*1)/13)*5,0))</f>
        <v/>
      </c>
      <c r="Z267" s="99">
        <f>IF(OR($C267="",Y267=""),"",COUNTIFS($C$4:$C$1500,$C267,Y$4:Y$1500,"&gt;"&amp;Y267)+1)</f>
        <v/>
      </c>
      <c r="AA267" s="99">
        <f>IF(OR($C267="",Y267=""),"",IF(AND($C267&gt;=1001,$C267&lt;=1005),COUNTIFS($C$4:$C$1500,"&gt;=1001",$C$4:$C$1500,"&lt;=1005",Y$4:Y$1500,"&gt;"&amp;Y267)+1,IF(AND($C267&gt;=1101,$C267&lt;=1105),COUNTIFS($C$4:$C$1500,"&gt;=1101",$C$4:$C$1500,"&lt;=1105",Y$4:Y$1500,"&gt;"&amp;Y267)+1,IF(AND($C267&gt;=901,$C267&lt;=905),COUNTIFS($C$4:$C$1500,"&gt;=901",$C$4:$C$1500,"&lt;=905",Y$4:Y$1500,"&gt;"&amp;Y267)+1,IF(AND($C267&gt;=801,$C267&lt;=805),COUNTIFS($C$4:$C$1500,"&gt;=801",$C$4:$C$1500,"&lt;=805",Y$4:Y$1500,"&gt;"&amp;Y267)+1,IF(AND($C267&gt;=701,$C267&lt;=705),COUNTIFS($C$4:$C$1500,"&gt;=701",$C$4:$C$1500,"&lt;=705",Y$4:Y$1500,"&gt;"&amp;Y267)+1,IF(AND($C267&gt;=601,$C267&lt;=606),COUNTIFS($C$4:$C$1500,"&gt;=601",$C$4:$C$1500,"&lt;=606",Y$4:Y$1500,"&gt;"&amp;Y267)+1,"")))))))</f>
        <v/>
      </c>
      <c r="AB267" s="99">
        <f>IF(OR($C267="",Y267=""),"",IF(OR(AND($C267&gt;=1001,$C267&lt;=1005),AND($C267&gt;=1101,$C267&lt;=1105)),COUNTIFS($C$4:$C$1500,"&gt;=1001",$C$4:$C$1500,"&lt;=1005",Y$4:Y$1500,"&gt;"&amp;Y267)+COUNTIFS($C$4:$C$1500,"&gt;=1101",$C$4:$C$1500,"&lt;=1105",Y$4:Y$1500,"&gt;"&amp;Y267)+1,""))</f>
        <v/>
      </c>
      <c r="AC267" s="94" t="n">
        <v>26.75</v>
      </c>
      <c r="AD267" s="94" t="n">
        <v>31.55</v>
      </c>
      <c r="AE267" s="94" t="n">
        <v>45.5</v>
      </c>
      <c r="AF267" s="94" t="n">
        <v>25</v>
      </c>
      <c r="AG267" s="94" t="n">
        <v>38.33</v>
      </c>
      <c r="AH267" s="99">
        <f>IF(AND(AC267&gt;0,AC267&lt;36),1,IF(AND(AC267&gt;=36,AC267&lt;51),2,IF(AND(AC267&gt;=51,AC267&lt;71),3,IF(AND(AC267&gt;=71,AC267&lt;=100),4,))))</f>
        <v/>
      </c>
      <c r="AI267" s="99">
        <f>IF(AND(AD267&gt;0,AD267&lt;41),1,IF(AND(AD267&gt;=41,AD267&lt;56),2,IF(AND(AD267&gt;=56,AD267&lt;71),3,IF(AND(AD267&gt;=71,AD267&lt;=100),4,))))</f>
        <v/>
      </c>
      <c r="AJ267" s="99">
        <f>IF(AND(AE267&gt;0,AE267&lt;41),1,IF(AND(AE267&gt;=41,AE267&lt;56),2,IF(AND(AE267&gt;=56,AE267&lt;71),3,IF(AND(AE267&gt;=71,AE267&lt;=100),4,))))</f>
        <v/>
      </c>
      <c r="AK267" s="99">
        <f>IF(AND(AF267&gt;0,AF267&lt;36),1,IF(AND(AF267&gt;=36,AF267&lt;51),2,IF(AND(AF267&gt;=51,AF267&lt;66),3,IF(AND(AF267&gt;=66,AF267&lt;=100),4,))))</f>
        <v/>
      </c>
      <c r="AL267" s="100">
        <f>IF(AND(AG267&gt;0,AG267&lt;37),1,IF(AND(AG267&gt;=37,AG267&lt;58),2,IF(AND(AG267&gt;=58,AG267&lt;71),3,IF(AND(AG267&gt;=71,AG267&lt;=100),4,))))</f>
        <v/>
      </c>
      <c r="AM267" s="101">
        <f>IF((Y267&lt;&gt;"")*(K267&lt;&gt;""),Y267-K267,"")</f>
        <v/>
      </c>
      <c r="AN267" s="99">
        <f>IF((Z267&lt;&gt;"")*(L267&lt;&gt;""),Z267-L267,"")</f>
        <v/>
      </c>
      <c r="AO267" s="99">
        <f>IF((AA267&lt;&gt;"")*(M267&lt;&gt;""),AA267-M267,"")</f>
        <v/>
      </c>
      <c r="AP267" s="99">
        <f>IF((AB267&lt;&gt;"")*(N267&lt;&gt;""),AB267-N267,"")</f>
        <v/>
      </c>
      <c r="AQ267" s="94">
        <f>IF((AC267&lt;&gt;"")*(O267&lt;&gt;""),AC267-O267,"")</f>
        <v/>
      </c>
      <c r="AR267" s="94">
        <f>IF((AD267&lt;&gt;"")*(P267&lt;&gt;""),AD267-P267,"")</f>
        <v/>
      </c>
      <c r="AS267" s="94">
        <f>IF((AE267&lt;&gt;"")*(Q267&lt;&gt;""),AE267-Q267,"")</f>
        <v/>
      </c>
      <c r="AT267" s="94">
        <f>IF((AF267&lt;&gt;"")*(R267&lt;&gt;""),AF267-R267,"")</f>
        <v/>
      </c>
      <c r="AU267" s="94">
        <f>IF((AG267&lt;&gt;"")*(S267&lt;&gt;""),AG267-S267,"")</f>
        <v/>
      </c>
      <c r="AV267" s="99">
        <f>IF((AH267&lt;&gt;"")*(T267&lt;&gt;""),AH267-T267,"")</f>
        <v/>
      </c>
      <c r="AW267" s="99">
        <f>IF((AI267&lt;&gt;"")*(U267&lt;&gt;""),AI267-U267,"")</f>
        <v/>
      </c>
      <c r="AX267" s="99">
        <f>IF((AJ267&lt;&gt;"")*(V267&lt;&gt;""),AJ267-V267,"")</f>
        <v/>
      </c>
      <c r="AY267" s="99">
        <f>IF((AK267&lt;&gt;"")*(W267&lt;&gt;""),AK267-W267,"")</f>
        <v/>
      </c>
      <c r="AZ267" s="102">
        <f>IF((AL267&lt;&gt;"")*(X267&lt;&gt;""),AL267-X267,"")</f>
        <v/>
      </c>
      <c r="BA267" s="50">
        <f>IFERROR(__xludf.dummyfunction("AI(""Actúa como un tutor académico y dirígete personalmente al estudiante "" &amp; I267 &amp; "" "" &amp; J267 &amp; "" "" &amp; G267 &amp; "" "" &amp; H267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AM267 &amp; ""'. Diferencias por área: Matemáticas ("" &amp; AQ267 &amp; ""), Ciencias Natura"&amp;"les ("" &amp; AR267 &amp; ""), Sociales ("" &amp; AS267 &amp; ""), Lectura Crítica ("" &amp; AT267 &amp; "") e Inglés ("" &amp; AU267 &amp; ""). Variación en posición: grupo ("" &amp; AN267 &amp; ""), grado ("" &amp; AO267 &amp; "") y media ("" &amp; AP267 &amp; ""). Puntajes Primer Simulacro: Global "" &amp; K267 &amp; "", Mat "" &amp; "&amp;"O4 &amp; "", Cien "" &amp; P267 &amp; "", Soc "" &amp; Q267 &amp; "", Lec "" &amp; R267 &amp; "", Ing "" &amp; S267 &amp; "". Puntajes Segundo Simulacro: Global "" &amp; Y267 &amp; "", Mat "" &amp; AC267 &amp; "", Cien "" &amp; AD267 &amp; "", Soc "" &amp; AE267 &amp; "", Lec "" &amp; AF267 &amp; "", Ing "" &amp; AG267 &amp; "". Escribe un mensaje motivador"&amp;" y breve (máximo 4 líneas)."")
"),"=AI(""Actúa como un tutor académico y dirígete personalmente al estudiante "" &amp; I267 &amp; "" "" &amp; J267 &amp; "" "" &amp; G267 &amp; "" "" &amp; H267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AM267 &amp; ""'. Diferencias por área: Matemáticas ("" &amp; AQ267 &amp; ""), Ciencias Natur"&amp;"ales ("" &amp; AR267 &amp; ""), Sociales ("" &amp; AS267 &amp; ""), Lectura Crítica ("" &amp; AT267 &amp; "") e Inglés ("" &amp; AU267 &amp; ""). Variación en posición: grupo ("" &amp; AN267 &amp; ""), grado ("" &amp; AO267 &amp; "") y media ("" &amp; AP267 &amp; ""). Puntajes Primer Simulacro: Global "" &amp; K267 &amp; "", Mat "" &amp;"&amp;" O267 &amp; "", Cien "" &amp; P267 &amp; "", Soc "" &amp; Q267 &amp; "", Lec "" &amp; R267 &amp; "", Ing "" &amp; S267 &amp; "". Puntajes Segundo Simulacro: Global "" &amp; Y267 &amp; "", Mat "" &amp; AC267 &amp; "", Cien "" &amp; AD267 &amp; "", Soc "" &amp; AE267 &amp; "", Lec "" &amp; AF267 &amp; "", Ing "" &amp; AG267 &amp; "". Escribe un mensaje motivado"&amp;"r y breve (máximo 4 líneas)."")
")</f>
        <v/>
      </c>
    </row>
    <row r="268" ht="15.75" customHeight="1" s="42">
      <c r="A268" s="93" t="n"/>
      <c r="B268" s="94" t="inlineStr">
        <is>
          <t>Bachillerato</t>
        </is>
      </c>
      <c r="C268" s="94" t="n">
        <v>703</v>
      </c>
      <c r="D268" s="94" t="n"/>
      <c r="E268" s="95" t="n"/>
      <c r="F268" s="96">
        <f>TRIM(G268&amp;" "&amp;H268&amp;" "&amp;I268&amp;" "&amp;J268)</f>
        <v/>
      </c>
      <c r="G268" s="94" t="inlineStr">
        <is>
          <t>Castro</t>
        </is>
      </c>
      <c r="H268" s="94" t="inlineStr">
        <is>
          <t>Ortiz</t>
        </is>
      </c>
      <c r="I268" s="94" t="inlineStr">
        <is>
          <t>Shaira</t>
        </is>
      </c>
      <c r="J268" s="97" t="inlineStr">
        <is>
          <t>Jasmín</t>
        </is>
      </c>
      <c r="K268" s="98">
        <f>IF(SUM(O268:S268)=0, "", ROUND(((O268*3+P268*3+Q268*3+R268*3+S268*1)/13)*5,0))</f>
        <v/>
      </c>
      <c r="L268" s="99">
        <f>IF(OR($C268="",K268=""),"",COUNTIFS($C$4:$C$1500,$C268,K$4:K$1500,"&gt;"&amp;K268)+1)</f>
        <v/>
      </c>
      <c r="M268" s="99">
        <f>IF(OR($C268="",K268=""),"",IF(AND($C268&gt;=1001,$C268&lt;=1005),COUNTIFS($C$4:$C$1500,"&gt;=1001",$C$4:$C$1500,"&lt;=1005",K$4:K$1500,"&gt;"&amp;K268)+1,IF(AND($C268&gt;=1101,$C268&lt;=1105),COUNTIFS($C$4:$C$1500,"&gt;=1101",$C$4:$C$1500,"&lt;=1105",K$4:K$1500,"&gt;"&amp;K268)+1,IF(AND($C268&gt;=901,$C268&lt;=905),COUNTIFS($C$4:$C$1500,"&gt;=901",$C$4:$C$1500,"&lt;=905",K$4:K$1500,"&gt;"&amp;K268)+1,IF(AND($C268&gt;=801,$C268&lt;=805),COUNTIFS($C$4:$C$1500,"&gt;=801",$C$4:$C$1500,"&lt;=805",K$4:K$1500,"&gt;"&amp;K268)+1,IF(AND($C268&gt;=701,$C268&lt;=705),COUNTIFS($C$4:$C$1500,"&gt;=701",$C$4:$C$1500,"&lt;=705",K$4:K$1500,"&gt;"&amp;K268)+1,IF(AND($C268&gt;=601,$C268&lt;=606),COUNTIFS($C$4:$C$1500,"&gt;=601",$C$4:$C$1500,"&lt;=606",K$4:K$1500,"&gt;"&amp;K268)+1,"")))))))</f>
        <v/>
      </c>
      <c r="N268" s="99">
        <f>IF(OR($C268="",K268=""),"",IF(OR(AND($C268&gt;=1001,$C268&lt;=1005),AND($C268&gt;=1101,$C268&lt;=1105)),COUNTIFS($C$4:$C$1500,"&gt;=1001",$C$4:$C$1500,"&lt;=1005",K$4:K$1500,"&gt;"&amp;K268)+COUNTIFS($C$4:$C$1500,"&gt;=1101",$C$4:$C$1500,"&lt;=1105",K$4:K$1500,"&gt;"&amp;K268)+1,""))</f>
        <v/>
      </c>
      <c r="O268" s="94" t="n">
        <v>30</v>
      </c>
      <c r="P268" s="94" t="n">
        <v>36.21</v>
      </c>
      <c r="Q268" s="94" t="n">
        <v>50.97</v>
      </c>
      <c r="R268" s="94" t="n">
        <v>37.5</v>
      </c>
      <c r="S268" s="94" t="n">
        <v>35</v>
      </c>
      <c r="T268" s="99">
        <f>IF(AND(O268&gt;0,O268&lt;36),1,IF(AND(O268&gt;=36,O268&lt;51),2,IF(AND(O268&gt;=51,O268&lt;71),3,IF(AND(O268&gt;=71,O268&lt;=100),4,))))</f>
        <v/>
      </c>
      <c r="U268" s="99">
        <f>IF(AND(P268&gt;0,P268&lt;41),1,IF(AND(P268&gt;=41,P268&lt;56),2,IF(AND(P268&gt;=56,P268&lt;71),3,IF(AND(P268&gt;=71,P268&lt;=100),4,))))</f>
        <v/>
      </c>
      <c r="V268" s="99">
        <f>IF(AND(Q268&gt;0,Q268&lt;41),1,IF(AND(Q268&gt;=41,Q268&lt;56),2,IF(AND(Q268&gt;=56,Q268&lt;71),3,IF(AND(Q268&gt;=71,Q268&lt;=100),4,))))</f>
        <v/>
      </c>
      <c r="W268" s="99">
        <f>IF(AND(R268&gt;0,R268&lt;36),1,IF(AND(R268&gt;=36,R268&lt;51),2,IF(AND(R268&gt;=51,R268&lt;66),3,IF(AND(R268&gt;=66,R268&lt;=100),4,))))</f>
        <v/>
      </c>
      <c r="X268" s="100">
        <f>IF(AND(S268&gt;0,S268&lt;37),1,IF(AND(S268&gt;=37,S268&lt;58),2,IF(AND(S268&gt;=58,S268&lt;71),3,IF(AND(S268&gt;=71,S268&lt;=100),4,))))</f>
        <v/>
      </c>
      <c r="Y268" s="101">
        <f>IF(SUM(AC268:AG268)=0, "", ROUND(((AC268*3+AD268*3+AE268*3+AF268*3+AG268*1)/13)*5,0))</f>
        <v/>
      </c>
      <c r="Z268" s="99">
        <f>IF(OR($C268="",Y268=""),"",COUNTIFS($C$4:$C$1500,$C268,Y$4:Y$1500,"&gt;"&amp;Y268)+1)</f>
        <v/>
      </c>
      <c r="AA268" s="99">
        <f>IF(OR($C268="",Y268=""),"",IF(AND($C268&gt;=1001,$C268&lt;=1005),COUNTIFS($C$4:$C$1500,"&gt;=1001",$C$4:$C$1500,"&lt;=1005",Y$4:Y$1500,"&gt;"&amp;Y268)+1,IF(AND($C268&gt;=1101,$C268&lt;=1105),COUNTIFS($C$4:$C$1500,"&gt;=1101",$C$4:$C$1500,"&lt;=1105",Y$4:Y$1500,"&gt;"&amp;Y268)+1,IF(AND($C268&gt;=901,$C268&lt;=905),COUNTIFS($C$4:$C$1500,"&gt;=901",$C$4:$C$1500,"&lt;=905",Y$4:Y$1500,"&gt;"&amp;Y268)+1,IF(AND($C268&gt;=801,$C268&lt;=805),COUNTIFS($C$4:$C$1500,"&gt;=801",$C$4:$C$1500,"&lt;=805",Y$4:Y$1500,"&gt;"&amp;Y268)+1,IF(AND($C268&gt;=701,$C268&lt;=705),COUNTIFS($C$4:$C$1500,"&gt;=701",$C$4:$C$1500,"&lt;=705",Y$4:Y$1500,"&gt;"&amp;Y268)+1,IF(AND($C268&gt;=601,$C268&lt;=606),COUNTIFS($C$4:$C$1500,"&gt;=601",$C$4:$C$1500,"&lt;=606",Y$4:Y$1500,"&gt;"&amp;Y268)+1,"")))))))</f>
        <v/>
      </c>
      <c r="AB268" s="99">
        <f>IF(OR($C268="",Y268=""),"",IF(OR(AND($C268&gt;=1001,$C268&lt;=1005),AND($C268&gt;=1101,$C268&lt;=1105)),COUNTIFS($C$4:$C$1500,"&gt;=1001",$C$4:$C$1500,"&lt;=1005",Y$4:Y$1500,"&gt;"&amp;Y268)+COUNTIFS($C$4:$C$1500,"&gt;=1101",$C$4:$C$1500,"&lt;=1105",Y$4:Y$1500,"&gt;"&amp;Y268)+1,""))</f>
        <v/>
      </c>
      <c r="AC268" s="94" t="n">
        <v>54.25</v>
      </c>
      <c r="AD268" s="94" t="n">
        <v>41.37</v>
      </c>
      <c r="AE268" s="94" t="n">
        <v>63.5</v>
      </c>
      <c r="AF268" s="94" t="n">
        <v>60</v>
      </c>
      <c r="AG268" s="94" t="n">
        <v>47.92</v>
      </c>
      <c r="AH268" s="99">
        <f>IF(AND(AC268&gt;0,AC268&lt;36),1,IF(AND(AC268&gt;=36,AC268&lt;51),2,IF(AND(AC268&gt;=51,AC268&lt;71),3,IF(AND(AC268&gt;=71,AC268&lt;=100),4,))))</f>
        <v/>
      </c>
      <c r="AI268" s="99">
        <f>IF(AND(AD268&gt;0,AD268&lt;41),1,IF(AND(AD268&gt;=41,AD268&lt;56),2,IF(AND(AD268&gt;=56,AD268&lt;71),3,IF(AND(AD268&gt;=71,AD268&lt;=100),4,))))</f>
        <v/>
      </c>
      <c r="AJ268" s="99">
        <f>IF(AND(AE268&gt;0,AE268&lt;41),1,IF(AND(AE268&gt;=41,AE268&lt;56),2,IF(AND(AE268&gt;=56,AE268&lt;71),3,IF(AND(AE268&gt;=71,AE268&lt;=100),4,))))</f>
        <v/>
      </c>
      <c r="AK268" s="99">
        <f>IF(AND(AF268&gt;0,AF268&lt;36),1,IF(AND(AF268&gt;=36,AF268&lt;51),2,IF(AND(AF268&gt;=51,AF268&lt;66),3,IF(AND(AF268&gt;=66,AF268&lt;=100),4,))))</f>
        <v/>
      </c>
      <c r="AL268" s="100">
        <f>IF(AND(AG268&gt;0,AG268&lt;37),1,IF(AND(AG268&gt;=37,AG268&lt;58),2,IF(AND(AG268&gt;=58,AG268&lt;71),3,IF(AND(AG268&gt;=71,AG268&lt;=100),4,))))</f>
        <v/>
      </c>
      <c r="AM268" s="101">
        <f>IF((Y268&lt;&gt;"")*(K268&lt;&gt;""),Y268-K268,"")</f>
        <v/>
      </c>
      <c r="AN268" s="99">
        <f>IF((Z268&lt;&gt;"")*(L268&lt;&gt;""),Z268-L268,"")</f>
        <v/>
      </c>
      <c r="AO268" s="99">
        <f>IF((AA268&lt;&gt;"")*(M268&lt;&gt;""),AA268-M268,"")</f>
        <v/>
      </c>
      <c r="AP268" s="99">
        <f>IF((AB268&lt;&gt;"")*(N268&lt;&gt;""),AB268-N268,"")</f>
        <v/>
      </c>
      <c r="AQ268" s="94">
        <f>IF((AC268&lt;&gt;"")*(O268&lt;&gt;""),AC268-O268,"")</f>
        <v/>
      </c>
      <c r="AR268" s="94">
        <f>IF((AD268&lt;&gt;"")*(P268&lt;&gt;""),AD268-P268,"")</f>
        <v/>
      </c>
      <c r="AS268" s="94">
        <f>IF((AE268&lt;&gt;"")*(Q268&lt;&gt;""),AE268-Q268,"")</f>
        <v/>
      </c>
      <c r="AT268" s="94">
        <f>IF((AF268&lt;&gt;"")*(R268&lt;&gt;""),AF268-R268,"")</f>
        <v/>
      </c>
      <c r="AU268" s="94">
        <f>IF((AG268&lt;&gt;"")*(S268&lt;&gt;""),AG268-S268,"")</f>
        <v/>
      </c>
      <c r="AV268" s="99">
        <f>IF((AH268&lt;&gt;"")*(T268&lt;&gt;""),AH268-T268,"")</f>
        <v/>
      </c>
      <c r="AW268" s="99">
        <f>IF((AI268&lt;&gt;"")*(U268&lt;&gt;""),AI268-U268,"")</f>
        <v/>
      </c>
      <c r="AX268" s="99">
        <f>IF((AJ268&lt;&gt;"")*(V268&lt;&gt;""),AJ268-V268,"")</f>
        <v/>
      </c>
      <c r="AY268" s="99">
        <f>IF((AK268&lt;&gt;"")*(W268&lt;&gt;""),AK268-W268,"")</f>
        <v/>
      </c>
      <c r="AZ268" s="102">
        <f>IF((AL268&lt;&gt;"")*(X268&lt;&gt;""),AL268-X268,"")</f>
        <v/>
      </c>
      <c r="BA268" s="50">
        <f>IFERROR(__xludf.dummyfunction("AI(""Actúa como un tutor académico y dirígete personalmente al estudiante "" &amp; I268 &amp; "" "" &amp; J268 &amp; "" "" &amp; G268 &amp; "" "" &amp; H268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AM268 &amp; ""'. Diferencias por área: Matemáticas ("" &amp; AQ268 &amp; ""), Ciencias Natura"&amp;"les ("" &amp; AR268 &amp; ""), Sociales ("" &amp; AS268 &amp; ""), Lectura Crítica ("" &amp; AT268 &amp; "") e Inglés ("" &amp; AU268 &amp; ""). Variación en posición: grupo ("" &amp; AN268 &amp; ""), grado ("" &amp; AO268 &amp; "") y media ("" &amp; AP268 &amp; ""). Puntajes Primer Simulacro: Global "" &amp; K268 &amp; "", Mat "" &amp; "&amp;"O4 &amp; "", Cien "" &amp; P268 &amp; "", Soc "" &amp; Q268 &amp; "", Lec "" &amp; R268 &amp; "", Ing "" &amp; S268 &amp; "". Puntajes Segundo Simulacro: Global "" &amp; Y268 &amp; "", Mat "" &amp; AC268 &amp; "", Cien "" &amp; AD268 &amp; "", Soc "" &amp; AE268 &amp; "", Lec "" &amp; AF268 &amp; "", Ing "" &amp; AG268 &amp; "". Escribe un mensaje motivador"&amp;" y breve (máximo 4 líneas)."")
"),"=AI(""Actúa como un tutor académico y dirígete personalmente al estudiante "" &amp; I268 &amp; "" "" &amp; J268 &amp; "" "" &amp; G268 &amp; "" "" &amp; H268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AM268 &amp; ""'. Diferencias por área: Matemáticas ("" &amp; AQ268 &amp; ""), Ciencias Natur"&amp;"ales ("" &amp; AR268 &amp; ""), Sociales ("" &amp; AS268 &amp; ""), Lectura Crítica ("" &amp; AT268 &amp; "") e Inglés ("" &amp; AU268 &amp; ""). Variación en posición: grupo ("" &amp; AN268 &amp; ""), grado ("" &amp; AO268 &amp; "") y media ("" &amp; AP268 &amp; ""). Puntajes Primer Simulacro: Global "" &amp; K268 &amp; "", Mat "" &amp;"&amp;" O268 &amp; "", Cien "" &amp; P268 &amp; "", Soc "" &amp; Q268 &amp; "", Lec "" &amp; R268 &amp; "", Ing "" &amp; S268 &amp; "". Puntajes Segundo Simulacro: Global "" &amp; Y268 &amp; "", Mat "" &amp; AC268 &amp; "", Cien "" &amp; AD268 &amp; "", Soc "" &amp; AE268 &amp; "", Lec "" &amp; AF268 &amp; "", Ing "" &amp; AG268 &amp; "". Escribe un mensaje motivado"&amp;"r y breve (máximo 4 líneas)."")
")</f>
        <v/>
      </c>
    </row>
    <row r="269" ht="15.75" customHeight="1" s="42">
      <c r="A269" s="93" t="n"/>
      <c r="B269" s="94" t="inlineStr">
        <is>
          <t>Bachillerato</t>
        </is>
      </c>
      <c r="C269" s="94" t="n">
        <v>703</v>
      </c>
      <c r="D269" s="94" t="n"/>
      <c r="E269" s="95" t="n"/>
      <c r="F269" s="96">
        <f>TRIM(G269&amp;" "&amp;H269&amp;" "&amp;I269&amp;" "&amp;J269)</f>
        <v/>
      </c>
      <c r="G269" s="94" t="inlineStr">
        <is>
          <t>Duque</t>
        </is>
      </c>
      <c r="H269" s="94" t="inlineStr">
        <is>
          <t>Urrego</t>
        </is>
      </c>
      <c r="I269" s="94" t="inlineStr">
        <is>
          <t>Miguel</t>
        </is>
      </c>
      <c r="J269" s="97" t="inlineStr">
        <is>
          <t>Ángel</t>
        </is>
      </c>
      <c r="K269" s="98">
        <f>IF(SUM(O269:S269)=0, "", ROUND(((O269*3+P269*3+Q269*3+R269*3+S269*1)/13)*5,0))</f>
        <v/>
      </c>
      <c r="L269" s="99">
        <f>IF(OR($C269="",K269=""),"",COUNTIFS($C$4:$C$1500,$C269,K$4:K$1500,"&gt;"&amp;K269)+1)</f>
        <v/>
      </c>
      <c r="M269" s="99">
        <f>IF(OR($C269="",K269=""),"",IF(AND($C269&gt;=1001,$C269&lt;=1005),COUNTIFS($C$4:$C$1500,"&gt;=1001",$C$4:$C$1500,"&lt;=1005",K$4:K$1500,"&gt;"&amp;K269)+1,IF(AND($C269&gt;=1101,$C269&lt;=1105),COUNTIFS($C$4:$C$1500,"&gt;=1101",$C$4:$C$1500,"&lt;=1105",K$4:K$1500,"&gt;"&amp;K269)+1,IF(AND($C269&gt;=901,$C269&lt;=905),COUNTIFS($C$4:$C$1500,"&gt;=901",$C$4:$C$1500,"&lt;=905",K$4:K$1500,"&gt;"&amp;K269)+1,IF(AND($C269&gt;=801,$C269&lt;=805),COUNTIFS($C$4:$C$1500,"&gt;=801",$C$4:$C$1500,"&lt;=805",K$4:K$1500,"&gt;"&amp;K269)+1,IF(AND($C269&gt;=701,$C269&lt;=705),COUNTIFS($C$4:$C$1500,"&gt;=701",$C$4:$C$1500,"&lt;=705",K$4:K$1500,"&gt;"&amp;K269)+1,IF(AND($C269&gt;=601,$C269&lt;=606),COUNTIFS($C$4:$C$1500,"&gt;=601",$C$4:$C$1500,"&lt;=606",K$4:K$1500,"&gt;"&amp;K269)+1,"")))))))</f>
        <v/>
      </c>
      <c r="N269" s="99">
        <f>IF(OR($C269="",K269=""),"",IF(OR(AND($C269&gt;=1001,$C269&lt;=1005),AND($C269&gt;=1101,$C269&lt;=1105)),COUNTIFS($C$4:$C$1500,"&gt;=1001",$C$4:$C$1500,"&lt;=1005",K$4:K$1500,"&gt;"&amp;K269)+COUNTIFS($C$4:$C$1500,"&gt;=1101",$C$4:$C$1500,"&lt;=1105",K$4:K$1500,"&gt;"&amp;K269)+1,""))</f>
        <v/>
      </c>
      <c r="O269" s="94" t="n">
        <v>40.88</v>
      </c>
      <c r="P269" s="94" t="n">
        <v>33.5</v>
      </c>
      <c r="Q269" s="94" t="n">
        <v>27.29</v>
      </c>
      <c r="R269" s="94" t="n">
        <v>37.5</v>
      </c>
      <c r="S269" s="94" t="n">
        <v>45</v>
      </c>
      <c r="T269" s="99">
        <f>IF(AND(O269&gt;0,O269&lt;36),1,IF(AND(O269&gt;=36,O269&lt;51),2,IF(AND(O269&gt;=51,O269&lt;71),3,IF(AND(O269&gt;=71,O269&lt;=100),4,))))</f>
        <v/>
      </c>
      <c r="U269" s="99">
        <f>IF(AND(P269&gt;0,P269&lt;41),1,IF(AND(P269&gt;=41,P269&lt;56),2,IF(AND(P269&gt;=56,P269&lt;71),3,IF(AND(P269&gt;=71,P269&lt;=100),4,))))</f>
        <v/>
      </c>
      <c r="V269" s="99">
        <f>IF(AND(Q269&gt;0,Q269&lt;41),1,IF(AND(Q269&gt;=41,Q269&lt;56),2,IF(AND(Q269&gt;=56,Q269&lt;71),3,IF(AND(Q269&gt;=71,Q269&lt;=100),4,))))</f>
        <v/>
      </c>
      <c r="W269" s="99">
        <f>IF(AND(R269&gt;0,R269&lt;36),1,IF(AND(R269&gt;=36,R269&lt;51),2,IF(AND(R269&gt;=51,R269&lt;66),3,IF(AND(R269&gt;=66,R269&lt;=100),4,))))</f>
        <v/>
      </c>
      <c r="X269" s="100">
        <f>IF(AND(S269&gt;0,S269&lt;37),1,IF(AND(S269&gt;=37,S269&lt;58),2,IF(AND(S269&gt;=58,S269&lt;71),3,IF(AND(S269&gt;=71,S269&lt;=100),4,))))</f>
        <v/>
      </c>
      <c r="Y269" s="101">
        <f>IF(SUM(AC269:AG269)=0, "", ROUND(((AC269*3+AD269*3+AE269*3+AF269*3+AG269*1)/13)*5,0))</f>
        <v/>
      </c>
      <c r="Z269" s="99">
        <f>IF(OR($C269="",Y269=""),"",COUNTIFS($C$4:$C$1500,$C269,Y$4:Y$1500,"&gt;"&amp;Y269)+1)</f>
        <v/>
      </c>
      <c r="AA269" s="99">
        <f>IF(OR($C269="",Y269=""),"",IF(AND($C269&gt;=1001,$C269&lt;=1005),COUNTIFS($C$4:$C$1500,"&gt;=1001",$C$4:$C$1500,"&lt;=1005",Y$4:Y$1500,"&gt;"&amp;Y269)+1,IF(AND($C269&gt;=1101,$C269&lt;=1105),COUNTIFS($C$4:$C$1500,"&gt;=1101",$C$4:$C$1500,"&lt;=1105",Y$4:Y$1500,"&gt;"&amp;Y269)+1,IF(AND($C269&gt;=901,$C269&lt;=905),COUNTIFS($C$4:$C$1500,"&gt;=901",$C$4:$C$1500,"&lt;=905",Y$4:Y$1500,"&gt;"&amp;Y269)+1,IF(AND($C269&gt;=801,$C269&lt;=805),COUNTIFS($C$4:$C$1500,"&gt;=801",$C$4:$C$1500,"&lt;=805",Y$4:Y$1500,"&gt;"&amp;Y269)+1,IF(AND($C269&gt;=701,$C269&lt;=705),COUNTIFS($C$4:$C$1500,"&gt;=701",$C$4:$C$1500,"&lt;=705",Y$4:Y$1500,"&gt;"&amp;Y269)+1,IF(AND($C269&gt;=601,$C269&lt;=606),COUNTIFS($C$4:$C$1500,"&gt;=601",$C$4:$C$1500,"&lt;=606",Y$4:Y$1500,"&gt;"&amp;Y269)+1,"")))))))</f>
        <v/>
      </c>
      <c r="AB269" s="99">
        <f>IF(OR($C269="",Y269=""),"",IF(OR(AND($C269&gt;=1001,$C269&lt;=1005),AND($C269&gt;=1101,$C269&lt;=1105)),COUNTIFS($C$4:$C$1500,"&gt;=1001",$C$4:$C$1500,"&lt;=1005",Y$4:Y$1500,"&gt;"&amp;Y269)+COUNTIFS($C$4:$C$1500,"&gt;=1101",$C$4:$C$1500,"&lt;=1105",Y$4:Y$1500,"&gt;"&amp;Y269)+1,""))</f>
        <v/>
      </c>
      <c r="AC269" s="94" t="n">
        <v>36.5</v>
      </c>
      <c r="AD269" s="94" t="n">
        <v>47.32</v>
      </c>
      <c r="AE269" s="94" t="n">
        <v>48.5</v>
      </c>
      <c r="AF269" s="94" t="n">
        <v>60</v>
      </c>
      <c r="AG269" s="94" t="n">
        <v>52.71</v>
      </c>
      <c r="AH269" s="99">
        <f>IF(AND(AC269&gt;0,AC269&lt;36),1,IF(AND(AC269&gt;=36,AC269&lt;51),2,IF(AND(AC269&gt;=51,AC269&lt;71),3,IF(AND(AC269&gt;=71,AC269&lt;=100),4,))))</f>
        <v/>
      </c>
      <c r="AI269" s="99">
        <f>IF(AND(AD269&gt;0,AD269&lt;41),1,IF(AND(AD269&gt;=41,AD269&lt;56),2,IF(AND(AD269&gt;=56,AD269&lt;71),3,IF(AND(AD269&gt;=71,AD269&lt;=100),4,))))</f>
        <v/>
      </c>
      <c r="AJ269" s="99">
        <f>IF(AND(AE269&gt;0,AE269&lt;41),1,IF(AND(AE269&gt;=41,AE269&lt;56),2,IF(AND(AE269&gt;=56,AE269&lt;71),3,IF(AND(AE269&gt;=71,AE269&lt;=100),4,))))</f>
        <v/>
      </c>
      <c r="AK269" s="99">
        <f>IF(AND(AF269&gt;0,AF269&lt;36),1,IF(AND(AF269&gt;=36,AF269&lt;51),2,IF(AND(AF269&gt;=51,AF269&lt;66),3,IF(AND(AF269&gt;=66,AF269&lt;=100),4,))))</f>
        <v/>
      </c>
      <c r="AL269" s="100">
        <f>IF(AND(AG269&gt;0,AG269&lt;37),1,IF(AND(AG269&gt;=37,AG269&lt;58),2,IF(AND(AG269&gt;=58,AG269&lt;71),3,IF(AND(AG269&gt;=71,AG269&lt;=100),4,))))</f>
        <v/>
      </c>
      <c r="AM269" s="101">
        <f>IF((Y269&lt;&gt;"")*(K269&lt;&gt;""),Y269-K269,"")</f>
        <v/>
      </c>
      <c r="AN269" s="99">
        <f>IF((Z269&lt;&gt;"")*(L269&lt;&gt;""),Z269-L269,"")</f>
        <v/>
      </c>
      <c r="AO269" s="99">
        <f>IF((AA269&lt;&gt;"")*(M269&lt;&gt;""),AA269-M269,"")</f>
        <v/>
      </c>
      <c r="AP269" s="99">
        <f>IF((AB269&lt;&gt;"")*(N269&lt;&gt;""),AB269-N269,"")</f>
        <v/>
      </c>
      <c r="AQ269" s="94">
        <f>IF((AC269&lt;&gt;"")*(O269&lt;&gt;""),AC269-O269,"")</f>
        <v/>
      </c>
      <c r="AR269" s="94">
        <f>IF((AD269&lt;&gt;"")*(P269&lt;&gt;""),AD269-P269,"")</f>
        <v/>
      </c>
      <c r="AS269" s="94">
        <f>IF((AE269&lt;&gt;"")*(Q269&lt;&gt;""),AE269-Q269,"")</f>
        <v/>
      </c>
      <c r="AT269" s="94">
        <f>IF((AF269&lt;&gt;"")*(R269&lt;&gt;""),AF269-R269,"")</f>
        <v/>
      </c>
      <c r="AU269" s="94">
        <f>IF((AG269&lt;&gt;"")*(S269&lt;&gt;""),AG269-S269,"")</f>
        <v/>
      </c>
      <c r="AV269" s="99">
        <f>IF((AH269&lt;&gt;"")*(T269&lt;&gt;""),AH269-T269,"")</f>
        <v/>
      </c>
      <c r="AW269" s="99">
        <f>IF((AI269&lt;&gt;"")*(U269&lt;&gt;""),AI269-U269,"")</f>
        <v/>
      </c>
      <c r="AX269" s="99">
        <f>IF((AJ269&lt;&gt;"")*(V269&lt;&gt;""),AJ269-V269,"")</f>
        <v/>
      </c>
      <c r="AY269" s="99">
        <f>IF((AK269&lt;&gt;"")*(W269&lt;&gt;""),AK269-W269,"")</f>
        <v/>
      </c>
      <c r="AZ269" s="102">
        <f>IF((AL269&lt;&gt;"")*(X269&lt;&gt;""),AL269-X269,"")</f>
        <v/>
      </c>
      <c r="BA269" s="50">
        <f>IFERROR(__xludf.dummyfunction("AI(""Actúa como un tutor académico y dirígete personalmente al estudiante "" &amp; I269 &amp; "" "" &amp; J269 &amp; "" "" &amp; G269 &amp; "" "" &amp; H269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AM269 &amp; ""'. Diferencias por área: Matemáticas ("" &amp; AQ269 &amp; ""), Ciencias Natura"&amp;"les ("" &amp; AR269 &amp; ""), Sociales ("" &amp; AS269 &amp; ""), Lectura Crítica ("" &amp; AT269 &amp; "") e Inglés ("" &amp; AU269 &amp; ""). Variación en posición: grupo ("" &amp; AN269 &amp; ""), grado ("" &amp; AO269 &amp; "") y media ("" &amp; AP269 &amp; ""). Puntajes Primer Simulacro: Global "" &amp; K269 &amp; "", Mat "" &amp; "&amp;"O4 &amp; "", Cien "" &amp; P269 &amp; "", Soc "" &amp; Q269 &amp; "", Lec "" &amp; R269 &amp; "", Ing "" &amp; S269 &amp; "". Puntajes Segundo Simulacro: Global "" &amp; Y269 &amp; "", Mat "" &amp; AC269 &amp; "", Cien "" &amp; AD269 &amp; "", Soc "" &amp; AE269 &amp; "", Lec "" &amp; AF269 &amp; "", Ing "" &amp; AG269 &amp; "". Escribe un mensaje motivador"&amp;" y breve (máximo 4 líneas)."")
"),"=AI(""Actúa como un tutor académico y dirígete personalmente al estudiante "" &amp; I269 &amp; "" "" &amp; J269 &amp; "" "" &amp; G269 &amp; "" "" &amp; H269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AM269 &amp; ""'. Diferencias por área: Matemáticas ("" &amp; AQ269 &amp; ""), Ciencias Natur"&amp;"ales ("" &amp; AR269 &amp; ""), Sociales ("" &amp; AS269 &amp; ""), Lectura Crítica ("" &amp; AT269 &amp; "") e Inglés ("" &amp; AU269 &amp; ""). Variación en posición: grupo ("" &amp; AN269 &amp; ""), grado ("" &amp; AO269 &amp; "") y media ("" &amp; AP269 &amp; ""). Puntajes Primer Simulacro: Global "" &amp; K269 &amp; "", Mat "" &amp;"&amp;" O269 &amp; "", Cien "" &amp; P269 &amp; "", Soc "" &amp; Q269 &amp; "", Lec "" &amp; R269 &amp; "", Ing "" &amp; S269 &amp; "". Puntajes Segundo Simulacro: Global "" &amp; Y269 &amp; "", Mat "" &amp; AC269 &amp; "", Cien "" &amp; AD269 &amp; "", Soc "" &amp; AE269 &amp; "", Lec "" &amp; AF269 &amp; "", Ing "" &amp; AG269 &amp; "". Escribe un mensaje motivado"&amp;"r y breve (máximo 4 líneas)."")
")</f>
        <v/>
      </c>
    </row>
    <row r="270" ht="15.75" customHeight="1" s="42">
      <c r="A270" s="93" t="n"/>
      <c r="B270" s="94" t="inlineStr">
        <is>
          <t>Bachillerato</t>
        </is>
      </c>
      <c r="C270" s="94" t="n">
        <v>703</v>
      </c>
      <c r="D270" s="94" t="n"/>
      <c r="E270" s="95" t="n"/>
      <c r="F270" s="96">
        <f>TRIM(G270&amp;" "&amp;H270&amp;" "&amp;I270&amp;" "&amp;J270)</f>
        <v/>
      </c>
      <c r="G270" s="94" t="inlineStr">
        <is>
          <t>Feria</t>
        </is>
      </c>
      <c r="H270" s="94" t="inlineStr">
        <is>
          <t>Garrido</t>
        </is>
      </c>
      <c r="I270" s="94" t="inlineStr">
        <is>
          <t>Nicolax</t>
        </is>
      </c>
      <c r="J270" s="97" t="n"/>
      <c r="K270" s="98">
        <f>IF(SUM(O270:S270)=0, "", ROUND(((O270*3+P270*3+Q270*3+R270*3+S270*1)/13)*5,0))</f>
        <v/>
      </c>
      <c r="L270" s="99">
        <f>IF(OR($C270="",K270=""),"",COUNTIFS($C$4:$C$1500,$C270,K$4:K$1500,"&gt;"&amp;K270)+1)</f>
        <v/>
      </c>
      <c r="M270" s="99">
        <f>IF(OR($C270="",K270=""),"",IF(AND($C270&gt;=1001,$C270&lt;=1005),COUNTIFS($C$4:$C$1500,"&gt;=1001",$C$4:$C$1500,"&lt;=1005",K$4:K$1500,"&gt;"&amp;K270)+1,IF(AND($C270&gt;=1101,$C270&lt;=1105),COUNTIFS($C$4:$C$1500,"&gt;=1101",$C$4:$C$1500,"&lt;=1105",K$4:K$1500,"&gt;"&amp;K270)+1,IF(AND($C270&gt;=901,$C270&lt;=905),COUNTIFS($C$4:$C$1500,"&gt;=901",$C$4:$C$1500,"&lt;=905",K$4:K$1500,"&gt;"&amp;K270)+1,IF(AND($C270&gt;=801,$C270&lt;=805),COUNTIFS($C$4:$C$1500,"&gt;=801",$C$4:$C$1500,"&lt;=805",K$4:K$1500,"&gt;"&amp;K270)+1,IF(AND($C270&gt;=701,$C270&lt;=705),COUNTIFS($C$4:$C$1500,"&gt;=701",$C$4:$C$1500,"&lt;=705",K$4:K$1500,"&gt;"&amp;K270)+1,IF(AND($C270&gt;=601,$C270&lt;=606),COUNTIFS($C$4:$C$1500,"&gt;=601",$C$4:$C$1500,"&lt;=606",K$4:K$1500,"&gt;"&amp;K270)+1,"")))))))</f>
        <v/>
      </c>
      <c r="N270" s="99">
        <f>IF(OR($C270="",K270=""),"",IF(OR(AND($C270&gt;=1001,$C270&lt;=1005),AND($C270&gt;=1101,$C270&lt;=1105)),COUNTIFS($C$4:$C$1500,"&gt;=1001",$C$4:$C$1500,"&lt;=1005",K$4:K$1500,"&gt;"&amp;K270)+COUNTIFS($C$4:$C$1500,"&gt;=1101",$C$4:$C$1500,"&lt;=1105",K$4:K$1500,"&gt;"&amp;K270)+1,""))</f>
        <v/>
      </c>
      <c r="O270" s="94" t="n">
        <v>12</v>
      </c>
      <c r="P270" s="94" t="n">
        <v>34.92</v>
      </c>
      <c r="Q270" s="94" t="n">
        <v>40.82</v>
      </c>
      <c r="R270" s="94" t="n">
        <v>29.17</v>
      </c>
      <c r="S270" s="94" t="n">
        <v>35</v>
      </c>
      <c r="T270" s="99">
        <f>IF(AND(O270&gt;0,O270&lt;36),1,IF(AND(O270&gt;=36,O270&lt;51),2,IF(AND(O270&gt;=51,O270&lt;71),3,IF(AND(O270&gt;=71,O270&lt;=100),4,))))</f>
        <v/>
      </c>
      <c r="U270" s="99">
        <f>IF(AND(P270&gt;0,P270&lt;41),1,IF(AND(P270&gt;=41,P270&lt;56),2,IF(AND(P270&gt;=56,P270&lt;71),3,IF(AND(P270&gt;=71,P270&lt;=100),4,))))</f>
        <v/>
      </c>
      <c r="V270" s="99">
        <f>IF(AND(Q270&gt;0,Q270&lt;41),1,IF(AND(Q270&gt;=41,Q270&lt;56),2,IF(AND(Q270&gt;=56,Q270&lt;71),3,IF(AND(Q270&gt;=71,Q270&lt;=100),4,))))</f>
        <v/>
      </c>
      <c r="W270" s="99">
        <f>IF(AND(R270&gt;0,R270&lt;36),1,IF(AND(R270&gt;=36,R270&lt;51),2,IF(AND(R270&gt;=51,R270&lt;66),3,IF(AND(R270&gt;=66,R270&lt;=100),4,))))</f>
        <v/>
      </c>
      <c r="X270" s="100">
        <f>IF(AND(S270&gt;0,S270&lt;37),1,IF(AND(S270&gt;=37,S270&lt;58),2,IF(AND(S270&gt;=58,S270&lt;71),3,IF(AND(S270&gt;=71,S270&lt;=100),4,))))</f>
        <v/>
      </c>
      <c r="Y270" s="101">
        <f>IF(SUM(AC270:AG270)=0, "", ROUND(((AC270*3+AD270*3+AE270*3+AF270*3+AG270*1)/13)*5,0))</f>
        <v/>
      </c>
      <c r="Z270" s="99">
        <f>IF(OR($C270="",Y270=""),"",COUNTIFS($C$4:$C$1500,$C270,Y$4:Y$1500,"&gt;"&amp;Y270)+1)</f>
        <v/>
      </c>
      <c r="AA270" s="99">
        <f>IF(OR($C270="",Y270=""),"",IF(AND($C270&gt;=1001,$C270&lt;=1005),COUNTIFS($C$4:$C$1500,"&gt;=1001",$C$4:$C$1500,"&lt;=1005",Y$4:Y$1500,"&gt;"&amp;Y270)+1,IF(AND($C270&gt;=1101,$C270&lt;=1105),COUNTIFS($C$4:$C$1500,"&gt;=1101",$C$4:$C$1500,"&lt;=1105",Y$4:Y$1500,"&gt;"&amp;Y270)+1,IF(AND($C270&gt;=901,$C270&lt;=905),COUNTIFS($C$4:$C$1500,"&gt;=901",$C$4:$C$1500,"&lt;=905",Y$4:Y$1500,"&gt;"&amp;Y270)+1,IF(AND($C270&gt;=801,$C270&lt;=805),COUNTIFS($C$4:$C$1500,"&gt;=801",$C$4:$C$1500,"&lt;=805",Y$4:Y$1500,"&gt;"&amp;Y270)+1,IF(AND($C270&gt;=701,$C270&lt;=705),COUNTIFS($C$4:$C$1500,"&gt;=701",$C$4:$C$1500,"&lt;=705",Y$4:Y$1500,"&gt;"&amp;Y270)+1,IF(AND($C270&gt;=601,$C270&lt;=606),COUNTIFS($C$4:$C$1500,"&gt;=601",$C$4:$C$1500,"&lt;=606",Y$4:Y$1500,"&gt;"&amp;Y270)+1,"")))))))</f>
        <v/>
      </c>
      <c r="AB270" s="99">
        <f>IF(OR($C270="",Y270=""),"",IF(OR(AND($C270&gt;=1001,$C270&lt;=1005),AND($C270&gt;=1101,$C270&lt;=1105)),COUNTIFS($C$4:$C$1500,"&gt;=1001",$C$4:$C$1500,"&lt;=1005",Y$4:Y$1500,"&gt;"&amp;Y270)+COUNTIFS($C$4:$C$1500,"&gt;=1101",$C$4:$C$1500,"&lt;=1105",Y$4:Y$1500,"&gt;"&amp;Y270)+1,""))</f>
        <v/>
      </c>
      <c r="AC270" s="94" t="n">
        <v>43</v>
      </c>
      <c r="AD270" s="94" t="n">
        <v>28.87</v>
      </c>
      <c r="AE270" s="94" t="n">
        <v>31.75</v>
      </c>
      <c r="AF270" s="94" t="n">
        <v>25</v>
      </c>
      <c r="AG270" s="94" t="n">
        <v>38.33</v>
      </c>
      <c r="AH270" s="99">
        <f>IF(AND(AC270&gt;0,AC270&lt;36),1,IF(AND(AC270&gt;=36,AC270&lt;51),2,IF(AND(AC270&gt;=51,AC270&lt;71),3,IF(AND(AC270&gt;=71,AC270&lt;=100),4,))))</f>
        <v/>
      </c>
      <c r="AI270" s="99">
        <f>IF(AND(AD270&gt;0,AD270&lt;41),1,IF(AND(AD270&gt;=41,AD270&lt;56),2,IF(AND(AD270&gt;=56,AD270&lt;71),3,IF(AND(AD270&gt;=71,AD270&lt;=100),4,))))</f>
        <v/>
      </c>
      <c r="AJ270" s="99">
        <f>IF(AND(AE270&gt;0,AE270&lt;41),1,IF(AND(AE270&gt;=41,AE270&lt;56),2,IF(AND(AE270&gt;=56,AE270&lt;71),3,IF(AND(AE270&gt;=71,AE270&lt;=100),4,))))</f>
        <v/>
      </c>
      <c r="AK270" s="99">
        <f>IF(AND(AF270&gt;0,AF270&lt;36),1,IF(AND(AF270&gt;=36,AF270&lt;51),2,IF(AND(AF270&gt;=51,AF270&lt;66),3,IF(AND(AF270&gt;=66,AF270&lt;=100),4,))))</f>
        <v/>
      </c>
      <c r="AL270" s="100">
        <f>IF(AND(AG270&gt;0,AG270&lt;37),1,IF(AND(AG270&gt;=37,AG270&lt;58),2,IF(AND(AG270&gt;=58,AG270&lt;71),3,IF(AND(AG270&gt;=71,AG270&lt;=100),4,))))</f>
        <v/>
      </c>
      <c r="AM270" s="101">
        <f>IF((Y270&lt;&gt;"")*(K270&lt;&gt;""),Y270-K270,"")</f>
        <v/>
      </c>
      <c r="AN270" s="99">
        <f>IF((Z270&lt;&gt;"")*(L270&lt;&gt;""),Z270-L270,"")</f>
        <v/>
      </c>
      <c r="AO270" s="99">
        <f>IF((AA270&lt;&gt;"")*(M270&lt;&gt;""),AA270-M270,"")</f>
        <v/>
      </c>
      <c r="AP270" s="99">
        <f>IF((AB270&lt;&gt;"")*(N270&lt;&gt;""),AB270-N270,"")</f>
        <v/>
      </c>
      <c r="AQ270" s="94">
        <f>IF((AC270&lt;&gt;"")*(O270&lt;&gt;""),AC270-O270,"")</f>
        <v/>
      </c>
      <c r="AR270" s="94">
        <f>IF((AD270&lt;&gt;"")*(P270&lt;&gt;""),AD270-P270,"")</f>
        <v/>
      </c>
      <c r="AS270" s="94">
        <f>IF((AE270&lt;&gt;"")*(Q270&lt;&gt;""),AE270-Q270,"")</f>
        <v/>
      </c>
      <c r="AT270" s="94">
        <f>IF((AF270&lt;&gt;"")*(R270&lt;&gt;""),AF270-R270,"")</f>
        <v/>
      </c>
      <c r="AU270" s="94">
        <f>IF((AG270&lt;&gt;"")*(S270&lt;&gt;""),AG270-S270,"")</f>
        <v/>
      </c>
      <c r="AV270" s="99">
        <f>IF((AH270&lt;&gt;"")*(T270&lt;&gt;""),AH270-T270,"")</f>
        <v/>
      </c>
      <c r="AW270" s="99">
        <f>IF((AI270&lt;&gt;"")*(U270&lt;&gt;""),AI270-U270,"")</f>
        <v/>
      </c>
      <c r="AX270" s="99">
        <f>IF((AJ270&lt;&gt;"")*(V270&lt;&gt;""),AJ270-V270,"")</f>
        <v/>
      </c>
      <c r="AY270" s="99">
        <f>IF((AK270&lt;&gt;"")*(W270&lt;&gt;""),AK270-W270,"")</f>
        <v/>
      </c>
      <c r="AZ270" s="102">
        <f>IF((AL270&lt;&gt;"")*(X270&lt;&gt;""),AL270-X270,"")</f>
        <v/>
      </c>
      <c r="BA270" s="50">
        <f>IFERROR(__xludf.dummyfunction("AI(""Actúa como un tutor académico y dirígete personalmente al estudiante "" &amp; I270 &amp; "" "" &amp; J270 &amp; "" "" &amp; G270 &amp; "" "" &amp; H270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AM270 &amp; ""'. Diferencias por área: Matemáticas ("" &amp; AQ270 &amp; ""), Ciencias Natura"&amp;"les ("" &amp; AR270 &amp; ""), Sociales ("" &amp; AS270 &amp; ""), Lectura Crítica ("" &amp; AT270 &amp; "") e Inglés ("" &amp; AU270 &amp; ""). Variación en posición: grupo ("" &amp; AN270 &amp; ""), grado ("" &amp; AO270 &amp; "") y media ("" &amp; AP270 &amp; ""). Puntajes Primer Simulacro: Global "" &amp; K270 &amp; "", Mat "" &amp; "&amp;"O4 &amp; "", Cien "" &amp; P270 &amp; "", Soc "" &amp; Q270 &amp; "", Lec "" &amp; R270 &amp; "", Ing "" &amp; S270 &amp; "". Puntajes Segundo Simulacro: Global "" &amp; Y270 &amp; "", Mat "" &amp; AC270 &amp; "", Cien "" &amp; AD270 &amp; "", Soc "" &amp; AE270 &amp; "", Lec "" &amp; AF270 &amp; "", Ing "" &amp; AG270 &amp; "". Escribe un mensaje motivador"&amp;" y breve (máximo 4 líneas)."")
"),"=AI(""Actúa como un tutor académico y dirígete personalmente al estudiante "" &amp; I270 &amp; "" "" &amp; J270 &amp; "" "" &amp; G270 &amp; "" "" &amp; H270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AM270 &amp; ""'. Diferencias por área: Matemáticas ("" &amp; AQ270 &amp; ""), Ciencias Natur"&amp;"ales ("" &amp; AR270 &amp; ""), Sociales ("" &amp; AS270 &amp; ""), Lectura Crítica ("" &amp; AT270 &amp; "") e Inglés ("" &amp; AU270 &amp; ""). Variación en posición: grupo ("" &amp; AN270 &amp; ""), grado ("" &amp; AO270 &amp; "") y media ("" &amp; AP270 &amp; ""). Puntajes Primer Simulacro: Global "" &amp; K270 &amp; "", Mat "" &amp;"&amp;" O270 &amp; "", Cien "" &amp; P270 &amp; "", Soc "" &amp; Q270 &amp; "", Lec "" &amp; R270 &amp; "", Ing "" &amp; S270 &amp; "". Puntajes Segundo Simulacro: Global "" &amp; Y270 &amp; "", Mat "" &amp; AC270 &amp; "", Cien "" &amp; AD270 &amp; "", Soc "" &amp; AE270 &amp; "", Lec "" &amp; AF270 &amp; "", Ing "" &amp; AG270 &amp; "". Escribe un mensaje motivado"&amp;"r y breve (máximo 4 líneas)."")
")</f>
        <v/>
      </c>
    </row>
    <row r="271" ht="15.75" customHeight="1" s="42">
      <c r="A271" s="93" t="n"/>
      <c r="B271" s="94" t="inlineStr">
        <is>
          <t>Bachillerato</t>
        </is>
      </c>
      <c r="C271" s="94" t="n">
        <v>703</v>
      </c>
      <c r="D271" s="94" t="n"/>
      <c r="E271" s="95" t="n"/>
      <c r="F271" s="96">
        <f>TRIM(G271&amp;" "&amp;H271&amp;" "&amp;I271&amp;" "&amp;J271)</f>
        <v/>
      </c>
      <c r="G271" s="94" t="inlineStr">
        <is>
          <t>Florez</t>
        </is>
      </c>
      <c r="H271" s="94" t="inlineStr">
        <is>
          <t>Cano</t>
        </is>
      </c>
      <c r="I271" s="94" t="inlineStr">
        <is>
          <t>Miguel</t>
        </is>
      </c>
      <c r="J271" s="97" t="inlineStr">
        <is>
          <t>Angel</t>
        </is>
      </c>
      <c r="K271" s="98">
        <f>IF(SUM(O271:S271)=0, "", ROUND(((O271*3+P271*3+Q271*3+R271*3+S271*1)/13)*5,0))</f>
        <v/>
      </c>
      <c r="L271" s="99">
        <f>IF(OR($C271="",K271=""),"",COUNTIFS($C$4:$C$1500,$C271,K$4:K$1500,"&gt;"&amp;K271)+1)</f>
        <v/>
      </c>
      <c r="M271" s="99">
        <f>IF(OR($C271="",K271=""),"",IF(AND($C271&gt;=1001,$C271&lt;=1005),COUNTIFS($C$4:$C$1500,"&gt;=1001",$C$4:$C$1500,"&lt;=1005",K$4:K$1500,"&gt;"&amp;K271)+1,IF(AND($C271&gt;=1101,$C271&lt;=1105),COUNTIFS($C$4:$C$1500,"&gt;=1101",$C$4:$C$1500,"&lt;=1105",K$4:K$1500,"&gt;"&amp;K271)+1,IF(AND($C271&gt;=901,$C271&lt;=905),COUNTIFS($C$4:$C$1500,"&gt;=901",$C$4:$C$1500,"&lt;=905",K$4:K$1500,"&gt;"&amp;K271)+1,IF(AND($C271&gt;=801,$C271&lt;=805),COUNTIFS($C$4:$C$1500,"&gt;=801",$C$4:$C$1500,"&lt;=805",K$4:K$1500,"&gt;"&amp;K271)+1,IF(AND($C271&gt;=701,$C271&lt;=705),COUNTIFS($C$4:$C$1500,"&gt;=701",$C$4:$C$1500,"&lt;=705",K$4:K$1500,"&gt;"&amp;K271)+1,IF(AND($C271&gt;=601,$C271&lt;=606),COUNTIFS($C$4:$C$1500,"&gt;=601",$C$4:$C$1500,"&lt;=606",K$4:K$1500,"&gt;"&amp;K271)+1,"")))))))</f>
        <v/>
      </c>
      <c r="N271" s="99">
        <f>IF(OR($C271="",K271=""),"",IF(OR(AND($C271&gt;=1001,$C271&lt;=1005),AND($C271&gt;=1101,$C271&lt;=1105)),COUNTIFS($C$4:$C$1500,"&gt;=1001",$C$4:$C$1500,"&lt;=1005",K$4:K$1500,"&gt;"&amp;K271)+COUNTIFS($C$4:$C$1500,"&gt;=1101",$C$4:$C$1500,"&lt;=1105",K$4:K$1500,"&gt;"&amp;K271)+1,""))</f>
        <v/>
      </c>
      <c r="O271" s="94" t="n">
        <v>34.88</v>
      </c>
      <c r="P271" s="94" t="n">
        <v>48.04</v>
      </c>
      <c r="Q271" s="94" t="n">
        <v>30.67</v>
      </c>
      <c r="R271" s="94" t="n">
        <v>37.5</v>
      </c>
      <c r="S271" s="94" t="n">
        <v>20</v>
      </c>
      <c r="T271" s="99">
        <f>IF(AND(O271&gt;0,O271&lt;36),1,IF(AND(O271&gt;=36,O271&lt;51),2,IF(AND(O271&gt;=51,O271&lt;71),3,IF(AND(O271&gt;=71,O271&lt;=100),4,))))</f>
        <v/>
      </c>
      <c r="U271" s="99">
        <f>IF(AND(P271&gt;0,P271&lt;41),1,IF(AND(P271&gt;=41,P271&lt;56),2,IF(AND(P271&gt;=56,P271&lt;71),3,IF(AND(P271&gt;=71,P271&lt;=100),4,))))</f>
        <v/>
      </c>
      <c r="V271" s="99">
        <f>IF(AND(Q271&gt;0,Q271&lt;41),1,IF(AND(Q271&gt;=41,Q271&lt;56),2,IF(AND(Q271&gt;=56,Q271&lt;71),3,IF(AND(Q271&gt;=71,Q271&lt;=100),4,))))</f>
        <v/>
      </c>
      <c r="W271" s="99">
        <f>IF(AND(R271&gt;0,R271&lt;36),1,IF(AND(R271&gt;=36,R271&lt;51),2,IF(AND(R271&gt;=51,R271&lt;66),3,IF(AND(R271&gt;=66,R271&lt;=100),4,))))</f>
        <v/>
      </c>
      <c r="X271" s="100">
        <f>IF(AND(S271&gt;0,S271&lt;37),1,IF(AND(S271&gt;=37,S271&lt;58),2,IF(AND(S271&gt;=58,S271&lt;71),3,IF(AND(S271&gt;=71,S271&lt;=100),4,))))</f>
        <v/>
      </c>
      <c r="Y271" s="101">
        <f>IF(SUM(AC271:AG271)=0, "", ROUND(((AC271*3+AD271*3+AE271*3+AF271*3+AG271*1)/13)*5,0))</f>
        <v/>
      </c>
      <c r="Z271" s="99">
        <f>IF(OR($C271="",Y271=""),"",COUNTIFS($C$4:$C$1500,$C271,Y$4:Y$1500,"&gt;"&amp;Y271)+1)</f>
        <v/>
      </c>
      <c r="AA271" s="99">
        <f>IF(OR($C271="",Y271=""),"",IF(AND($C271&gt;=1001,$C271&lt;=1005),COUNTIFS($C$4:$C$1500,"&gt;=1001",$C$4:$C$1500,"&lt;=1005",Y$4:Y$1500,"&gt;"&amp;Y271)+1,IF(AND($C271&gt;=1101,$C271&lt;=1105),COUNTIFS($C$4:$C$1500,"&gt;=1101",$C$4:$C$1500,"&lt;=1105",Y$4:Y$1500,"&gt;"&amp;Y271)+1,IF(AND($C271&gt;=901,$C271&lt;=905),COUNTIFS($C$4:$C$1500,"&gt;=901",$C$4:$C$1500,"&lt;=905",Y$4:Y$1500,"&gt;"&amp;Y271)+1,IF(AND($C271&gt;=801,$C271&lt;=805),COUNTIFS($C$4:$C$1500,"&gt;=801",$C$4:$C$1500,"&lt;=805",Y$4:Y$1500,"&gt;"&amp;Y271)+1,IF(AND($C271&gt;=701,$C271&lt;=705),COUNTIFS($C$4:$C$1500,"&gt;=701",$C$4:$C$1500,"&lt;=705",Y$4:Y$1500,"&gt;"&amp;Y271)+1,IF(AND($C271&gt;=601,$C271&lt;=606),COUNTIFS($C$4:$C$1500,"&gt;=601",$C$4:$C$1500,"&lt;=606",Y$4:Y$1500,"&gt;"&amp;Y271)+1,"")))))))</f>
        <v/>
      </c>
      <c r="AB271" s="99">
        <f>IF(OR($C271="",Y271=""),"",IF(OR(AND($C271&gt;=1001,$C271&lt;=1005),AND($C271&gt;=1101,$C271&lt;=1105)),COUNTIFS($C$4:$C$1500,"&gt;=1001",$C$4:$C$1500,"&lt;=1005",Y$4:Y$1500,"&gt;"&amp;Y271)+COUNTIFS($C$4:$C$1500,"&gt;=1101",$C$4:$C$1500,"&lt;=1105",Y$4:Y$1500,"&gt;"&amp;Y271)+1,""))</f>
        <v/>
      </c>
      <c r="AC271" s="94" t="n">
        <v>64</v>
      </c>
      <c r="AD271" s="94" t="n">
        <v>31.55</v>
      </c>
      <c r="AE271" s="94" t="n">
        <v>68.25</v>
      </c>
      <c r="AF271" s="94" t="n">
        <v>40</v>
      </c>
      <c r="AG271" s="94" t="n">
        <v>9.58</v>
      </c>
      <c r="AH271" s="99">
        <f>IF(AND(AC271&gt;0,AC271&lt;36),1,IF(AND(AC271&gt;=36,AC271&lt;51),2,IF(AND(AC271&gt;=51,AC271&lt;71),3,IF(AND(AC271&gt;=71,AC271&lt;=100),4,))))</f>
        <v/>
      </c>
      <c r="AI271" s="99">
        <f>IF(AND(AD271&gt;0,AD271&lt;41),1,IF(AND(AD271&gt;=41,AD271&lt;56),2,IF(AND(AD271&gt;=56,AD271&lt;71),3,IF(AND(AD271&gt;=71,AD271&lt;=100),4,))))</f>
        <v/>
      </c>
      <c r="AJ271" s="99">
        <f>IF(AND(AE271&gt;0,AE271&lt;41),1,IF(AND(AE271&gt;=41,AE271&lt;56),2,IF(AND(AE271&gt;=56,AE271&lt;71),3,IF(AND(AE271&gt;=71,AE271&lt;=100),4,))))</f>
        <v/>
      </c>
      <c r="AK271" s="99">
        <f>IF(AND(AF271&gt;0,AF271&lt;36),1,IF(AND(AF271&gt;=36,AF271&lt;51),2,IF(AND(AF271&gt;=51,AF271&lt;66),3,IF(AND(AF271&gt;=66,AF271&lt;=100),4,))))</f>
        <v/>
      </c>
      <c r="AL271" s="100">
        <f>IF(AND(AG271&gt;0,AG271&lt;37),1,IF(AND(AG271&gt;=37,AG271&lt;58),2,IF(AND(AG271&gt;=58,AG271&lt;71),3,IF(AND(AG271&gt;=71,AG271&lt;=100),4,))))</f>
        <v/>
      </c>
      <c r="AM271" s="101">
        <f>IF((Y271&lt;&gt;"")*(K271&lt;&gt;""),Y271-K271,"")</f>
        <v/>
      </c>
      <c r="AN271" s="99">
        <f>IF((Z271&lt;&gt;"")*(L271&lt;&gt;""),Z271-L271,"")</f>
        <v/>
      </c>
      <c r="AO271" s="99">
        <f>IF((AA271&lt;&gt;"")*(M271&lt;&gt;""),AA271-M271,"")</f>
        <v/>
      </c>
      <c r="AP271" s="99">
        <f>IF((AB271&lt;&gt;"")*(N271&lt;&gt;""),AB271-N271,"")</f>
        <v/>
      </c>
      <c r="AQ271" s="94">
        <f>IF((AC271&lt;&gt;"")*(O271&lt;&gt;""),AC271-O271,"")</f>
        <v/>
      </c>
      <c r="AR271" s="94">
        <f>IF((AD271&lt;&gt;"")*(P271&lt;&gt;""),AD271-P271,"")</f>
        <v/>
      </c>
      <c r="AS271" s="94">
        <f>IF((AE271&lt;&gt;"")*(Q271&lt;&gt;""),AE271-Q271,"")</f>
        <v/>
      </c>
      <c r="AT271" s="94">
        <f>IF((AF271&lt;&gt;"")*(R271&lt;&gt;""),AF271-R271,"")</f>
        <v/>
      </c>
      <c r="AU271" s="94">
        <f>IF((AG271&lt;&gt;"")*(S271&lt;&gt;""),AG271-S271,"")</f>
        <v/>
      </c>
      <c r="AV271" s="99">
        <f>IF((AH271&lt;&gt;"")*(T271&lt;&gt;""),AH271-T271,"")</f>
        <v/>
      </c>
      <c r="AW271" s="99">
        <f>IF((AI271&lt;&gt;"")*(U271&lt;&gt;""),AI271-U271,"")</f>
        <v/>
      </c>
      <c r="AX271" s="99">
        <f>IF((AJ271&lt;&gt;"")*(V271&lt;&gt;""),AJ271-V271,"")</f>
        <v/>
      </c>
      <c r="AY271" s="99">
        <f>IF((AK271&lt;&gt;"")*(W271&lt;&gt;""),AK271-W271,"")</f>
        <v/>
      </c>
      <c r="AZ271" s="102">
        <f>IF((AL271&lt;&gt;"")*(X271&lt;&gt;""),AL271-X271,"")</f>
        <v/>
      </c>
      <c r="BA271" s="50">
        <f>IFERROR(__xludf.dummyfunction("AI(""Actúa como un tutor académico y dirígete personalmente al estudiante "" &amp; I271 &amp; "" "" &amp; J271 &amp; "" "" &amp; G271 &amp; "" "" &amp; H271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AM271 &amp; ""'. Diferencias por área: Matemáticas ("" &amp; AQ271 &amp; ""), Ciencias Natura"&amp;"les ("" &amp; AR271 &amp; ""), Sociales ("" &amp; AS271 &amp; ""), Lectura Crítica ("" &amp; AT271 &amp; "") e Inglés ("" &amp; AU271 &amp; ""). Variación en posición: grupo ("" &amp; AN271 &amp; ""), grado ("" &amp; AO271 &amp; "") y media ("" &amp; AP271 &amp; ""). Puntajes Primer Simulacro: Global "" &amp; K271 &amp; "", Mat "" &amp; "&amp;"O4 &amp; "", Cien "" &amp; P271 &amp; "", Soc "" &amp; Q271 &amp; "", Lec "" &amp; R271 &amp; "", Ing "" &amp; S271 &amp; "". Puntajes Segundo Simulacro: Global "" &amp; Y271 &amp; "", Mat "" &amp; AC271 &amp; "", Cien "" &amp; AD271 &amp; "", Soc "" &amp; AE271 &amp; "", Lec "" &amp; AF271 &amp; "", Ing "" &amp; AG271 &amp; "". Escribe un mensaje motivador"&amp;" y breve (máximo 4 líneas)."")
"),"=AI(""Actúa como un tutor académico y dirígete personalmente al estudiante "" &amp; I271 &amp; "" "" &amp; J271 &amp; "" "" &amp; G271 &amp; "" "" &amp; H271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AM271 &amp; ""'. Diferencias por área: Matemáticas ("" &amp; AQ271 &amp; ""), Ciencias Natur"&amp;"ales ("" &amp; AR271 &amp; ""), Sociales ("" &amp; AS271 &amp; ""), Lectura Crítica ("" &amp; AT271 &amp; "") e Inglés ("" &amp; AU271 &amp; ""). Variación en posición: grupo ("" &amp; AN271 &amp; ""), grado ("" &amp; AO271 &amp; "") y media ("" &amp; AP271 &amp; ""). Puntajes Primer Simulacro: Global "" &amp; K271 &amp; "", Mat "" &amp;"&amp;" O271 &amp; "", Cien "" &amp; P271 &amp; "", Soc "" &amp; Q271 &amp; "", Lec "" &amp; R271 &amp; "", Ing "" &amp; S271 &amp; "". Puntajes Segundo Simulacro: Global "" &amp; Y271 &amp; "", Mat "" &amp; AC271 &amp; "", Cien "" &amp; AD271 &amp; "", Soc "" &amp; AE271 &amp; "", Lec "" &amp; AF271 &amp; "", Ing "" &amp; AG271 &amp; "". Escribe un mensaje motivado"&amp;"r y breve (máximo 4 líneas)."")
")</f>
        <v/>
      </c>
    </row>
    <row r="272" ht="15.75" customHeight="1" s="42">
      <c r="A272" s="93" t="n"/>
      <c r="B272" s="94" t="inlineStr">
        <is>
          <t>Bachillerato</t>
        </is>
      </c>
      <c r="C272" s="94" t="n">
        <v>703</v>
      </c>
      <c r="D272" s="94" t="n"/>
      <c r="E272" s="95" t="n"/>
      <c r="F272" s="96">
        <f>TRIM(G272&amp;" "&amp;H272&amp;" "&amp;I272&amp;" "&amp;J272)</f>
        <v/>
      </c>
      <c r="G272" s="94" t="inlineStr">
        <is>
          <t>Gallo</t>
        </is>
      </c>
      <c r="H272" s="94" t="inlineStr">
        <is>
          <t>Tuberquía</t>
        </is>
      </c>
      <c r="I272" s="94" t="inlineStr">
        <is>
          <t>Luciana</t>
        </is>
      </c>
      <c r="J272" s="97" t="n"/>
      <c r="K272" s="98">
        <f>IF(SUM(O272:S272)=0, "", ROUND(((O272*3+P272*3+Q272*3+R272*3+S272*1)/13)*5,0))</f>
        <v/>
      </c>
      <c r="L272" s="99">
        <f>IF(OR($C272="",K272=""),"",COUNTIFS($C$4:$C$1500,$C272,K$4:K$1500,"&gt;"&amp;K272)+1)</f>
        <v/>
      </c>
      <c r="M272" s="99">
        <f>IF(OR($C272="",K272=""),"",IF(AND($C272&gt;=1001,$C272&lt;=1005),COUNTIFS($C$4:$C$1500,"&gt;=1001",$C$4:$C$1500,"&lt;=1005",K$4:K$1500,"&gt;"&amp;K272)+1,IF(AND($C272&gt;=1101,$C272&lt;=1105),COUNTIFS($C$4:$C$1500,"&gt;=1101",$C$4:$C$1500,"&lt;=1105",K$4:K$1500,"&gt;"&amp;K272)+1,IF(AND($C272&gt;=901,$C272&lt;=905),COUNTIFS($C$4:$C$1500,"&gt;=901",$C$4:$C$1500,"&lt;=905",K$4:K$1500,"&gt;"&amp;K272)+1,IF(AND($C272&gt;=801,$C272&lt;=805),COUNTIFS($C$4:$C$1500,"&gt;=801",$C$4:$C$1500,"&lt;=805",K$4:K$1500,"&gt;"&amp;K272)+1,IF(AND($C272&gt;=701,$C272&lt;=705),COUNTIFS($C$4:$C$1500,"&gt;=701",$C$4:$C$1500,"&lt;=705",K$4:K$1500,"&gt;"&amp;K272)+1,IF(AND($C272&gt;=601,$C272&lt;=606),COUNTIFS($C$4:$C$1500,"&gt;=601",$C$4:$C$1500,"&lt;=606",K$4:K$1500,"&gt;"&amp;K272)+1,"")))))))</f>
        <v/>
      </c>
      <c r="N272" s="99">
        <f>IF(OR($C272="",K272=""),"",IF(OR(AND($C272&gt;=1001,$C272&lt;=1005),AND($C272&gt;=1101,$C272&lt;=1105)),COUNTIFS($C$4:$C$1500,"&gt;=1001",$C$4:$C$1500,"&lt;=1005",K$4:K$1500,"&gt;"&amp;K272)+COUNTIFS($C$4:$C$1500,"&gt;=1101",$C$4:$C$1500,"&lt;=1105",K$4:K$1500,"&gt;"&amp;K272)+1,""))</f>
        <v/>
      </c>
      <c r="O272" s="94" t="n">
        <v>57.75</v>
      </c>
      <c r="P272" s="94" t="n">
        <v>18.96</v>
      </c>
      <c r="Q272" s="94" t="n">
        <v>34.05</v>
      </c>
      <c r="R272" s="94" t="n">
        <v>54.17</v>
      </c>
      <c r="S272" s="94" t="n">
        <v>25</v>
      </c>
      <c r="T272" s="99">
        <f>IF(AND(O272&gt;0,O272&lt;36),1,IF(AND(O272&gt;=36,O272&lt;51),2,IF(AND(O272&gt;=51,O272&lt;71),3,IF(AND(O272&gt;=71,O272&lt;=100),4,))))</f>
        <v/>
      </c>
      <c r="U272" s="99">
        <f>IF(AND(P272&gt;0,P272&lt;41),1,IF(AND(P272&gt;=41,P272&lt;56),2,IF(AND(P272&gt;=56,P272&lt;71),3,IF(AND(P272&gt;=71,P272&lt;=100),4,))))</f>
        <v/>
      </c>
      <c r="V272" s="99">
        <f>IF(AND(Q272&gt;0,Q272&lt;41),1,IF(AND(Q272&gt;=41,Q272&lt;56),2,IF(AND(Q272&gt;=56,Q272&lt;71),3,IF(AND(Q272&gt;=71,Q272&lt;=100),4,))))</f>
        <v/>
      </c>
      <c r="W272" s="99">
        <f>IF(AND(R272&gt;0,R272&lt;36),1,IF(AND(R272&gt;=36,R272&lt;51),2,IF(AND(R272&gt;=51,R272&lt;66),3,IF(AND(R272&gt;=66,R272&lt;=100),4,))))</f>
        <v/>
      </c>
      <c r="X272" s="100">
        <f>IF(AND(S272&gt;0,S272&lt;37),1,IF(AND(S272&gt;=37,S272&lt;58),2,IF(AND(S272&gt;=58,S272&lt;71),3,IF(AND(S272&gt;=71,S272&lt;=100),4,))))</f>
        <v/>
      </c>
      <c r="Y272" s="101">
        <f>IF(SUM(AC272:AG272)=0, "", ROUND(((AC272*3+AD272*3+AE272*3+AF272*3+AG272*1)/13)*5,0))</f>
        <v/>
      </c>
      <c r="Z272" s="99">
        <f>IF(OR($C272="",Y272=""),"",COUNTIFS($C$4:$C$1500,$C272,Y$4:Y$1500,"&gt;"&amp;Y272)+1)</f>
        <v/>
      </c>
      <c r="AA272" s="99">
        <f>IF(OR($C272="",Y272=""),"",IF(AND($C272&gt;=1001,$C272&lt;=1005),COUNTIFS($C$4:$C$1500,"&gt;=1001",$C$4:$C$1500,"&lt;=1005",Y$4:Y$1500,"&gt;"&amp;Y272)+1,IF(AND($C272&gt;=1101,$C272&lt;=1105),COUNTIFS($C$4:$C$1500,"&gt;=1101",$C$4:$C$1500,"&lt;=1105",Y$4:Y$1500,"&gt;"&amp;Y272)+1,IF(AND($C272&gt;=901,$C272&lt;=905),COUNTIFS($C$4:$C$1500,"&gt;=901",$C$4:$C$1500,"&lt;=905",Y$4:Y$1500,"&gt;"&amp;Y272)+1,IF(AND($C272&gt;=801,$C272&lt;=805),COUNTIFS($C$4:$C$1500,"&gt;=801",$C$4:$C$1500,"&lt;=805",Y$4:Y$1500,"&gt;"&amp;Y272)+1,IF(AND($C272&gt;=701,$C272&lt;=705),COUNTIFS($C$4:$C$1500,"&gt;=701",$C$4:$C$1500,"&lt;=705",Y$4:Y$1500,"&gt;"&amp;Y272)+1,IF(AND($C272&gt;=601,$C272&lt;=606),COUNTIFS($C$4:$C$1500,"&gt;=601",$C$4:$C$1500,"&lt;=606",Y$4:Y$1500,"&gt;"&amp;Y272)+1,"")))))))</f>
        <v/>
      </c>
      <c r="AB272" s="99">
        <f>IF(OR($C272="",Y272=""),"",IF(OR(AND($C272&gt;=1001,$C272&lt;=1005),AND($C272&gt;=1101,$C272&lt;=1105)),COUNTIFS($C$4:$C$1500,"&gt;=1001",$C$4:$C$1500,"&lt;=1005",Y$4:Y$1500,"&gt;"&amp;Y272)+COUNTIFS($C$4:$C$1500,"&gt;=1101",$C$4:$C$1500,"&lt;=1105",Y$4:Y$1500,"&gt;"&amp;Y272)+1,""))</f>
        <v/>
      </c>
      <c r="AC272" s="94" t="n">
        <v>64</v>
      </c>
      <c r="AD272" s="94" t="n">
        <v>38.1</v>
      </c>
      <c r="AE272" s="94" t="n">
        <v>74.25</v>
      </c>
      <c r="AF272" s="94" t="n">
        <v>40</v>
      </c>
      <c r="AG272" s="94" t="n">
        <v>19.17</v>
      </c>
      <c r="AH272" s="99">
        <f>IF(AND(AC272&gt;0,AC272&lt;36),1,IF(AND(AC272&gt;=36,AC272&lt;51),2,IF(AND(AC272&gt;=51,AC272&lt;71),3,IF(AND(AC272&gt;=71,AC272&lt;=100),4,))))</f>
        <v/>
      </c>
      <c r="AI272" s="99">
        <f>IF(AND(AD272&gt;0,AD272&lt;41),1,IF(AND(AD272&gt;=41,AD272&lt;56),2,IF(AND(AD272&gt;=56,AD272&lt;71),3,IF(AND(AD272&gt;=71,AD272&lt;=100),4,))))</f>
        <v/>
      </c>
      <c r="AJ272" s="99">
        <f>IF(AND(AE272&gt;0,AE272&lt;41),1,IF(AND(AE272&gt;=41,AE272&lt;56),2,IF(AND(AE272&gt;=56,AE272&lt;71),3,IF(AND(AE272&gt;=71,AE272&lt;=100),4,))))</f>
        <v/>
      </c>
      <c r="AK272" s="99">
        <f>IF(AND(AF272&gt;0,AF272&lt;36),1,IF(AND(AF272&gt;=36,AF272&lt;51),2,IF(AND(AF272&gt;=51,AF272&lt;66),3,IF(AND(AF272&gt;=66,AF272&lt;=100),4,))))</f>
        <v/>
      </c>
      <c r="AL272" s="100">
        <f>IF(AND(AG272&gt;0,AG272&lt;37),1,IF(AND(AG272&gt;=37,AG272&lt;58),2,IF(AND(AG272&gt;=58,AG272&lt;71),3,IF(AND(AG272&gt;=71,AG272&lt;=100),4,))))</f>
        <v/>
      </c>
      <c r="AM272" s="101">
        <f>IF((Y272&lt;&gt;"")*(K272&lt;&gt;""),Y272-K272,"")</f>
        <v/>
      </c>
      <c r="AN272" s="99">
        <f>IF((Z272&lt;&gt;"")*(L272&lt;&gt;""),Z272-L272,"")</f>
        <v/>
      </c>
      <c r="AO272" s="99">
        <f>IF((AA272&lt;&gt;"")*(M272&lt;&gt;""),AA272-M272,"")</f>
        <v/>
      </c>
      <c r="AP272" s="99">
        <f>IF((AB272&lt;&gt;"")*(N272&lt;&gt;""),AB272-N272,"")</f>
        <v/>
      </c>
      <c r="AQ272" s="94">
        <f>IF((AC272&lt;&gt;"")*(O272&lt;&gt;""),AC272-O272,"")</f>
        <v/>
      </c>
      <c r="AR272" s="94">
        <f>IF((AD272&lt;&gt;"")*(P272&lt;&gt;""),AD272-P272,"")</f>
        <v/>
      </c>
      <c r="AS272" s="94">
        <f>IF((AE272&lt;&gt;"")*(Q272&lt;&gt;""),AE272-Q272,"")</f>
        <v/>
      </c>
      <c r="AT272" s="94">
        <f>IF((AF272&lt;&gt;"")*(R272&lt;&gt;""),AF272-R272,"")</f>
        <v/>
      </c>
      <c r="AU272" s="94">
        <f>IF((AG272&lt;&gt;"")*(S272&lt;&gt;""),AG272-S272,"")</f>
        <v/>
      </c>
      <c r="AV272" s="99">
        <f>IF((AH272&lt;&gt;"")*(T272&lt;&gt;""),AH272-T272,"")</f>
        <v/>
      </c>
      <c r="AW272" s="99">
        <f>IF((AI272&lt;&gt;"")*(U272&lt;&gt;""),AI272-U272,"")</f>
        <v/>
      </c>
      <c r="AX272" s="99">
        <f>IF((AJ272&lt;&gt;"")*(V272&lt;&gt;""),AJ272-V272,"")</f>
        <v/>
      </c>
      <c r="AY272" s="99">
        <f>IF((AK272&lt;&gt;"")*(W272&lt;&gt;""),AK272-W272,"")</f>
        <v/>
      </c>
      <c r="AZ272" s="102">
        <f>IF((AL272&lt;&gt;"")*(X272&lt;&gt;""),AL272-X272,"")</f>
        <v/>
      </c>
      <c r="BA272" s="50">
        <f>IFERROR(__xludf.dummyfunction("AI(""Actúa como un tutor académico y dirígete personalmente al estudiante "" &amp; I272 &amp; "" "" &amp; J272 &amp; "" "" &amp; G272 &amp; "" "" &amp; H272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AM272 &amp; ""'. Diferencias por área: Matemáticas ("" &amp; AQ272 &amp; ""), Ciencias Natura"&amp;"les ("" &amp; AR272 &amp; ""), Sociales ("" &amp; AS272 &amp; ""), Lectura Crítica ("" &amp; AT272 &amp; "") e Inglés ("" &amp; AU272 &amp; ""). Variación en posición: grupo ("" &amp; AN272 &amp; ""), grado ("" &amp; AO272 &amp; "") y media ("" &amp; AP272 &amp; ""). Puntajes Primer Simulacro: Global "" &amp; K272 &amp; "", Mat "" &amp; "&amp;"O4 &amp; "", Cien "" &amp; P272 &amp; "", Soc "" &amp; Q272 &amp; "", Lec "" &amp; R272 &amp; "", Ing "" &amp; S272 &amp; "". Puntajes Segundo Simulacro: Global "" &amp; Y272 &amp; "", Mat "" &amp; AC272 &amp; "", Cien "" &amp; AD272 &amp; "", Soc "" &amp; AE272 &amp; "", Lec "" &amp; AF272 &amp; "", Ing "" &amp; AG272 &amp; "". Escribe un mensaje motivador"&amp;" y breve (máximo 4 líneas)."")
"),"=AI(""Actúa como un tutor académico y dirígete personalmente al estudiante "" &amp; I272 &amp; "" "" &amp; J272 &amp; "" "" &amp; G272 &amp; "" "" &amp; H272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AM272 &amp; ""'. Diferencias por área: Matemáticas ("" &amp; AQ272 &amp; ""), Ciencias Natur"&amp;"ales ("" &amp; AR272 &amp; ""), Sociales ("" &amp; AS272 &amp; ""), Lectura Crítica ("" &amp; AT272 &amp; "") e Inglés ("" &amp; AU272 &amp; ""). Variación en posición: grupo ("" &amp; AN272 &amp; ""), grado ("" &amp; AO272 &amp; "") y media ("" &amp; AP272 &amp; ""). Puntajes Primer Simulacro: Global "" &amp; K272 &amp; "", Mat "" &amp;"&amp;" O272 &amp; "", Cien "" &amp; P272 &amp; "", Soc "" &amp; Q272 &amp; "", Lec "" &amp; R272 &amp; "", Ing "" &amp; S272 &amp; "". Puntajes Segundo Simulacro: Global "" &amp; Y272 &amp; "", Mat "" &amp; AC272 &amp; "", Cien "" &amp; AD272 &amp; "", Soc "" &amp; AE272 &amp; "", Lec "" &amp; AF272 &amp; "", Ing "" &amp; AG272 &amp; "". Escribe un mensaje motivado"&amp;"r y breve (máximo 4 líneas)."")
")</f>
        <v/>
      </c>
    </row>
    <row r="273" ht="15.75" customHeight="1" s="42">
      <c r="A273" s="93" t="n"/>
      <c r="B273" s="94" t="inlineStr">
        <is>
          <t>Bachillerato</t>
        </is>
      </c>
      <c r="C273" s="94" t="n">
        <v>703</v>
      </c>
      <c r="D273" s="94" t="n"/>
      <c r="E273" s="95" t="n"/>
      <c r="F273" s="96">
        <f>TRIM(G273&amp;" "&amp;H273&amp;" "&amp;I273&amp;" "&amp;J273)</f>
        <v/>
      </c>
      <c r="G273" s="94" t="inlineStr">
        <is>
          <t>García</t>
        </is>
      </c>
      <c r="H273" s="94" t="inlineStr">
        <is>
          <t>Holguín</t>
        </is>
      </c>
      <c r="I273" s="94" t="inlineStr">
        <is>
          <t>Dylan</t>
        </is>
      </c>
      <c r="J273" s="97" t="n"/>
      <c r="K273" s="98">
        <f>IF(SUM(O273:S273)=0, "", ROUND(((O273*3+P273*3+Q273*3+R273*3+S273*1)/13)*5,0))</f>
        <v/>
      </c>
      <c r="L273" s="99">
        <f>IF(OR($C273="",K273=""),"",COUNTIFS($C$4:$C$1500,$C273,K$4:K$1500,"&gt;"&amp;K273)+1)</f>
        <v/>
      </c>
      <c r="M273" s="99">
        <f>IF(OR($C273="",K273=""),"",IF(AND($C273&gt;=1001,$C273&lt;=1005),COUNTIFS($C$4:$C$1500,"&gt;=1001",$C$4:$C$1500,"&lt;=1005",K$4:K$1500,"&gt;"&amp;K273)+1,IF(AND($C273&gt;=1101,$C273&lt;=1105),COUNTIFS($C$4:$C$1500,"&gt;=1101",$C$4:$C$1500,"&lt;=1105",K$4:K$1500,"&gt;"&amp;K273)+1,IF(AND($C273&gt;=901,$C273&lt;=905),COUNTIFS($C$4:$C$1500,"&gt;=901",$C$4:$C$1500,"&lt;=905",K$4:K$1500,"&gt;"&amp;K273)+1,IF(AND($C273&gt;=801,$C273&lt;=805),COUNTIFS($C$4:$C$1500,"&gt;=801",$C$4:$C$1500,"&lt;=805",K$4:K$1500,"&gt;"&amp;K273)+1,IF(AND($C273&gt;=701,$C273&lt;=705),COUNTIFS($C$4:$C$1500,"&gt;=701",$C$4:$C$1500,"&lt;=705",K$4:K$1500,"&gt;"&amp;K273)+1,IF(AND($C273&gt;=601,$C273&lt;=606),COUNTIFS($C$4:$C$1500,"&gt;=601",$C$4:$C$1500,"&lt;=606",K$4:K$1500,"&gt;"&amp;K273)+1,"")))))))</f>
        <v/>
      </c>
      <c r="N273" s="99">
        <f>IF(OR($C273="",K273=""),"",IF(OR(AND($C273&gt;=1001,$C273&lt;=1005),AND($C273&gt;=1101,$C273&lt;=1105)),COUNTIFS($C$4:$C$1500,"&gt;=1001",$C$4:$C$1500,"&lt;=1005",K$4:K$1500,"&gt;"&amp;K273)+COUNTIFS($C$4:$C$1500,"&gt;=1101",$C$4:$C$1500,"&lt;=1105",K$4:K$1500,"&gt;"&amp;K273)+1,""))</f>
        <v/>
      </c>
      <c r="O273" s="94" t="n">
        <v>37.88</v>
      </c>
      <c r="P273" s="94" t="n">
        <v>54.21</v>
      </c>
      <c r="Q273" s="94" t="n">
        <v>39.01</v>
      </c>
      <c r="R273" s="94" t="n">
        <v>54.17</v>
      </c>
      <c r="S273" s="94" t="n">
        <v>20</v>
      </c>
      <c r="T273" s="99">
        <f>IF(AND(O273&gt;0,O273&lt;36),1,IF(AND(O273&gt;=36,O273&lt;51),2,IF(AND(O273&gt;=51,O273&lt;71),3,IF(AND(O273&gt;=71,O273&lt;=100),4,))))</f>
        <v/>
      </c>
      <c r="U273" s="99">
        <f>IF(AND(P273&gt;0,P273&lt;41),1,IF(AND(P273&gt;=41,P273&lt;56),2,IF(AND(P273&gt;=56,P273&lt;71),3,IF(AND(P273&gt;=71,P273&lt;=100),4,))))</f>
        <v/>
      </c>
      <c r="V273" s="99">
        <f>IF(AND(Q273&gt;0,Q273&lt;41),1,IF(AND(Q273&gt;=41,Q273&lt;56),2,IF(AND(Q273&gt;=56,Q273&lt;71),3,IF(AND(Q273&gt;=71,Q273&lt;=100),4,))))</f>
        <v/>
      </c>
      <c r="W273" s="99">
        <f>IF(AND(R273&gt;0,R273&lt;36),1,IF(AND(R273&gt;=36,R273&lt;51),2,IF(AND(R273&gt;=51,R273&lt;66),3,IF(AND(R273&gt;=66,R273&lt;=100),4,))))</f>
        <v/>
      </c>
      <c r="X273" s="100">
        <f>IF(AND(S273&gt;0,S273&lt;37),1,IF(AND(S273&gt;=37,S273&lt;58),2,IF(AND(S273&gt;=58,S273&lt;71),3,IF(AND(S273&gt;=71,S273&lt;=100),4,))))</f>
        <v/>
      </c>
      <c r="Y273" s="101">
        <f>IF(SUM(AC273:AG273)=0, "", ROUND(((AC273*3+AD273*3+AE273*3+AF273*3+AG273*1)/13)*5,0))</f>
        <v/>
      </c>
      <c r="Z273" s="99">
        <f>IF(OR($C273="",Y273=""),"",COUNTIFS($C$4:$C$1500,$C273,Y$4:Y$1500,"&gt;"&amp;Y273)+1)</f>
        <v/>
      </c>
      <c r="AA273" s="99">
        <f>IF(OR($C273="",Y273=""),"",IF(AND($C273&gt;=1001,$C273&lt;=1005),COUNTIFS($C$4:$C$1500,"&gt;=1001",$C$4:$C$1500,"&lt;=1005",Y$4:Y$1500,"&gt;"&amp;Y273)+1,IF(AND($C273&gt;=1101,$C273&lt;=1105),COUNTIFS($C$4:$C$1500,"&gt;=1101",$C$4:$C$1500,"&lt;=1105",Y$4:Y$1500,"&gt;"&amp;Y273)+1,IF(AND($C273&gt;=901,$C273&lt;=905),COUNTIFS($C$4:$C$1500,"&gt;=901",$C$4:$C$1500,"&lt;=905",Y$4:Y$1500,"&gt;"&amp;Y273)+1,IF(AND($C273&gt;=801,$C273&lt;=805),COUNTIFS($C$4:$C$1500,"&gt;=801",$C$4:$C$1500,"&lt;=805",Y$4:Y$1500,"&gt;"&amp;Y273)+1,IF(AND($C273&gt;=701,$C273&lt;=705),COUNTIFS($C$4:$C$1500,"&gt;=701",$C$4:$C$1500,"&lt;=705",Y$4:Y$1500,"&gt;"&amp;Y273)+1,IF(AND($C273&gt;=601,$C273&lt;=606),COUNTIFS($C$4:$C$1500,"&gt;=601",$C$4:$C$1500,"&lt;=606",Y$4:Y$1500,"&gt;"&amp;Y273)+1,"")))))))</f>
        <v/>
      </c>
      <c r="AB273" s="99">
        <f>IF(OR($C273="",Y273=""),"",IF(OR(AND($C273&gt;=1001,$C273&lt;=1005),AND($C273&gt;=1101,$C273&lt;=1105)),COUNTIFS($C$4:$C$1500,"&gt;=1001",$C$4:$C$1500,"&lt;=1005",Y$4:Y$1500,"&gt;"&amp;Y273)+COUNTIFS($C$4:$C$1500,"&gt;=1101",$C$4:$C$1500,"&lt;=1105",Y$4:Y$1500,"&gt;"&amp;Y273)+1,""))</f>
        <v/>
      </c>
      <c r="AC273" s="94" t="n">
        <v>70.5</v>
      </c>
      <c r="AD273" s="94" t="n">
        <v>56.85</v>
      </c>
      <c r="AE273" s="94" t="n">
        <v>36.5</v>
      </c>
      <c r="AF273" s="94" t="n">
        <v>50</v>
      </c>
      <c r="AG273" s="94" t="n">
        <v>33.54</v>
      </c>
      <c r="AH273" s="99">
        <f>IF(AND(AC273&gt;0,AC273&lt;36),1,IF(AND(AC273&gt;=36,AC273&lt;51),2,IF(AND(AC273&gt;=51,AC273&lt;71),3,IF(AND(AC273&gt;=71,AC273&lt;=100),4,))))</f>
        <v/>
      </c>
      <c r="AI273" s="99">
        <f>IF(AND(AD273&gt;0,AD273&lt;41),1,IF(AND(AD273&gt;=41,AD273&lt;56),2,IF(AND(AD273&gt;=56,AD273&lt;71),3,IF(AND(AD273&gt;=71,AD273&lt;=100),4,))))</f>
        <v/>
      </c>
      <c r="AJ273" s="99">
        <f>IF(AND(AE273&gt;0,AE273&lt;41),1,IF(AND(AE273&gt;=41,AE273&lt;56),2,IF(AND(AE273&gt;=56,AE273&lt;71),3,IF(AND(AE273&gt;=71,AE273&lt;=100),4,))))</f>
        <v/>
      </c>
      <c r="AK273" s="99">
        <f>IF(AND(AF273&gt;0,AF273&lt;36),1,IF(AND(AF273&gt;=36,AF273&lt;51),2,IF(AND(AF273&gt;=51,AF273&lt;66),3,IF(AND(AF273&gt;=66,AF273&lt;=100),4,))))</f>
        <v/>
      </c>
      <c r="AL273" s="100">
        <f>IF(AND(AG273&gt;0,AG273&lt;37),1,IF(AND(AG273&gt;=37,AG273&lt;58),2,IF(AND(AG273&gt;=58,AG273&lt;71),3,IF(AND(AG273&gt;=71,AG273&lt;=100),4,))))</f>
        <v/>
      </c>
      <c r="AM273" s="101">
        <f>IF((Y273&lt;&gt;"")*(K273&lt;&gt;""),Y273-K273,"")</f>
        <v/>
      </c>
      <c r="AN273" s="99">
        <f>IF((Z273&lt;&gt;"")*(L273&lt;&gt;""),Z273-L273,"")</f>
        <v/>
      </c>
      <c r="AO273" s="99">
        <f>IF((AA273&lt;&gt;"")*(M273&lt;&gt;""),AA273-M273,"")</f>
        <v/>
      </c>
      <c r="AP273" s="99">
        <f>IF((AB273&lt;&gt;"")*(N273&lt;&gt;""),AB273-N273,"")</f>
        <v/>
      </c>
      <c r="AQ273" s="94">
        <f>IF((AC273&lt;&gt;"")*(O273&lt;&gt;""),AC273-O273,"")</f>
        <v/>
      </c>
      <c r="AR273" s="94">
        <f>IF((AD273&lt;&gt;"")*(P273&lt;&gt;""),AD273-P273,"")</f>
        <v/>
      </c>
      <c r="AS273" s="94">
        <f>IF((AE273&lt;&gt;"")*(Q273&lt;&gt;""),AE273-Q273,"")</f>
        <v/>
      </c>
      <c r="AT273" s="94">
        <f>IF((AF273&lt;&gt;"")*(R273&lt;&gt;""),AF273-R273,"")</f>
        <v/>
      </c>
      <c r="AU273" s="94">
        <f>IF((AG273&lt;&gt;"")*(S273&lt;&gt;""),AG273-S273,"")</f>
        <v/>
      </c>
      <c r="AV273" s="99">
        <f>IF((AH273&lt;&gt;"")*(T273&lt;&gt;""),AH273-T273,"")</f>
        <v/>
      </c>
      <c r="AW273" s="99">
        <f>IF((AI273&lt;&gt;"")*(U273&lt;&gt;""),AI273-U273,"")</f>
        <v/>
      </c>
      <c r="AX273" s="99">
        <f>IF((AJ273&lt;&gt;"")*(V273&lt;&gt;""),AJ273-V273,"")</f>
        <v/>
      </c>
      <c r="AY273" s="99">
        <f>IF((AK273&lt;&gt;"")*(W273&lt;&gt;""),AK273-W273,"")</f>
        <v/>
      </c>
      <c r="AZ273" s="102">
        <f>IF((AL273&lt;&gt;"")*(X273&lt;&gt;""),AL273-X273,"")</f>
        <v/>
      </c>
      <c r="BA273" s="50">
        <f>IFERROR(__xludf.dummyfunction("AI(""Actúa como un tutor académico y dirígete personalmente al estudiante "" &amp; I273 &amp; "" "" &amp; J273 &amp; "" "" &amp; G273 &amp; "" "" &amp; H273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AM273 &amp; ""'. Diferencias por área: Matemáticas ("" &amp; AQ273 &amp; ""), Ciencias Natura"&amp;"les ("" &amp; AR273 &amp; ""), Sociales ("" &amp; AS273 &amp; ""), Lectura Crítica ("" &amp; AT273 &amp; "") e Inglés ("" &amp; AU273 &amp; ""). Variación en posición: grupo ("" &amp; AN273 &amp; ""), grado ("" &amp; AO273 &amp; "") y media ("" &amp; AP273 &amp; ""). Puntajes Primer Simulacro: Global "" &amp; K273 &amp; "", Mat "" &amp; "&amp;"O4 &amp; "", Cien "" &amp; P273 &amp; "", Soc "" &amp; Q273 &amp; "", Lec "" &amp; R273 &amp; "", Ing "" &amp; S273 &amp; "". Puntajes Segundo Simulacro: Global "" &amp; Y273 &amp; "", Mat "" &amp; AC273 &amp; "", Cien "" &amp; AD273 &amp; "", Soc "" &amp; AE273 &amp; "", Lec "" &amp; AF273 &amp; "", Ing "" &amp; AG273 &amp; "". Escribe un mensaje motivador"&amp;" y breve (máximo 4 líneas)."")
"),"=AI(""Actúa como un tutor académico y dirígete personalmente al estudiante "" &amp; I273 &amp; "" "" &amp; J273 &amp; "" "" &amp; G273 &amp; "" "" &amp; H273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AM273 &amp; ""'. Diferencias por área: Matemáticas ("" &amp; AQ273 &amp; ""), Ciencias Natur"&amp;"ales ("" &amp; AR273 &amp; ""), Sociales ("" &amp; AS273 &amp; ""), Lectura Crítica ("" &amp; AT273 &amp; "") e Inglés ("" &amp; AU273 &amp; ""). Variación en posición: grupo ("" &amp; AN273 &amp; ""), grado ("" &amp; AO273 &amp; "") y media ("" &amp; AP273 &amp; ""). Puntajes Primer Simulacro: Global "" &amp; K273 &amp; "", Mat "" &amp;"&amp;" O273 &amp; "", Cien "" &amp; P273 &amp; "", Soc "" &amp; Q273 &amp; "", Lec "" &amp; R273 &amp; "", Ing "" &amp; S273 &amp; "". Puntajes Segundo Simulacro: Global "" &amp; Y273 &amp; "", Mat "" &amp; AC273 &amp; "", Cien "" &amp; AD273 &amp; "", Soc "" &amp; AE273 &amp; "", Lec "" &amp; AF273 &amp; "", Ing "" &amp; AG273 &amp; "". Escribe un mensaje motivado"&amp;"r y breve (máximo 4 líneas)."")
")</f>
        <v/>
      </c>
    </row>
    <row r="274" ht="15.75" customHeight="1" s="42">
      <c r="A274" s="93" t="n"/>
      <c r="B274" s="94" t="inlineStr">
        <is>
          <t>Bachillerato</t>
        </is>
      </c>
      <c r="C274" s="94" t="n">
        <v>703</v>
      </c>
      <c r="D274" s="94" t="n"/>
      <c r="E274" s="95" t="n"/>
      <c r="F274" s="96">
        <f>TRIM(G274&amp;" "&amp;H274&amp;" "&amp;I274&amp;" "&amp;J274)</f>
        <v/>
      </c>
      <c r="G274" s="94" t="inlineStr">
        <is>
          <t>Gonzalez</t>
        </is>
      </c>
      <c r="H274" s="94" t="inlineStr">
        <is>
          <t>Pulgarin</t>
        </is>
      </c>
      <c r="I274" s="94" t="inlineStr">
        <is>
          <t>Deiby</t>
        </is>
      </c>
      <c r="J274" s="97" t="n"/>
      <c r="K274" s="98">
        <f>IF(SUM(O274:S274)=0, "", ROUND(((O274*3+P274*3+Q274*3+R274*3+S274*1)/13)*5,0))</f>
        <v/>
      </c>
      <c r="L274" s="99">
        <f>IF(OR($C274="",K274=""),"",COUNTIFS($C$4:$C$1500,$C274,K$4:K$1500,"&gt;"&amp;K274)+1)</f>
        <v/>
      </c>
      <c r="M274" s="99">
        <f>IF(OR($C274="",K274=""),"",IF(AND($C274&gt;=1001,$C274&lt;=1005),COUNTIFS($C$4:$C$1500,"&gt;=1001",$C$4:$C$1500,"&lt;=1005",K$4:K$1500,"&gt;"&amp;K274)+1,IF(AND($C274&gt;=1101,$C274&lt;=1105),COUNTIFS($C$4:$C$1500,"&gt;=1101",$C$4:$C$1500,"&lt;=1105",K$4:K$1500,"&gt;"&amp;K274)+1,IF(AND($C274&gt;=901,$C274&lt;=905),COUNTIFS($C$4:$C$1500,"&gt;=901",$C$4:$C$1500,"&lt;=905",K$4:K$1500,"&gt;"&amp;K274)+1,IF(AND($C274&gt;=801,$C274&lt;=805),COUNTIFS($C$4:$C$1500,"&gt;=801",$C$4:$C$1500,"&lt;=805",K$4:K$1500,"&gt;"&amp;K274)+1,IF(AND($C274&gt;=701,$C274&lt;=705),COUNTIFS($C$4:$C$1500,"&gt;=701",$C$4:$C$1500,"&lt;=705",K$4:K$1500,"&gt;"&amp;K274)+1,IF(AND($C274&gt;=601,$C274&lt;=606),COUNTIFS($C$4:$C$1500,"&gt;=601",$C$4:$C$1500,"&lt;=606",K$4:K$1500,"&gt;"&amp;K274)+1,"")))))))</f>
        <v/>
      </c>
      <c r="N274" s="99">
        <f>IF(OR($C274="",K274=""),"",IF(OR(AND($C274&gt;=1001,$C274&lt;=1005),AND($C274&gt;=1101,$C274&lt;=1105)),COUNTIFS($C$4:$C$1500,"&gt;=1001",$C$4:$C$1500,"&lt;=1005",K$4:K$1500,"&gt;"&amp;K274)+COUNTIFS($C$4:$C$1500,"&gt;=1101",$C$4:$C$1500,"&lt;=1105",K$4:K$1500,"&gt;"&amp;K274)+1,""))</f>
        <v/>
      </c>
      <c r="O274" s="94" t="n">
        <v>39.75</v>
      </c>
      <c r="P274" s="94" t="n">
        <v>62</v>
      </c>
      <c r="Q274" s="94" t="n">
        <v>20.53</v>
      </c>
      <c r="R274" s="94" t="n">
        <v>25</v>
      </c>
      <c r="S274" s="94" t="n">
        <v>55</v>
      </c>
      <c r="T274" s="99">
        <f>IF(AND(O274&gt;0,O274&lt;36),1,IF(AND(O274&gt;=36,O274&lt;51),2,IF(AND(O274&gt;=51,O274&lt;71),3,IF(AND(O274&gt;=71,O274&lt;=100),4,))))</f>
        <v/>
      </c>
      <c r="U274" s="99">
        <f>IF(AND(P274&gt;0,P274&lt;41),1,IF(AND(P274&gt;=41,P274&lt;56),2,IF(AND(P274&gt;=56,P274&lt;71),3,IF(AND(P274&gt;=71,P274&lt;=100),4,))))</f>
        <v/>
      </c>
      <c r="V274" s="99">
        <f>IF(AND(Q274&gt;0,Q274&lt;41),1,IF(AND(Q274&gt;=41,Q274&lt;56),2,IF(AND(Q274&gt;=56,Q274&lt;71),3,IF(AND(Q274&gt;=71,Q274&lt;=100),4,))))</f>
        <v/>
      </c>
      <c r="W274" s="99">
        <f>IF(AND(R274&gt;0,R274&lt;36),1,IF(AND(R274&gt;=36,R274&lt;51),2,IF(AND(R274&gt;=51,R274&lt;66),3,IF(AND(R274&gt;=66,R274&lt;=100),4,))))</f>
        <v/>
      </c>
      <c r="X274" s="100">
        <f>IF(AND(S274&gt;0,S274&lt;37),1,IF(AND(S274&gt;=37,S274&lt;58),2,IF(AND(S274&gt;=58,S274&lt;71),3,IF(AND(S274&gt;=71,S274&lt;=100),4,))))</f>
        <v/>
      </c>
      <c r="Y274" s="101">
        <f>IF(SUM(AC274:AG274)=0, "", ROUND(((AC274*3+AD274*3+AE274*3+AF274*3+AG274*1)/13)*5,0))</f>
        <v/>
      </c>
      <c r="Z274" s="99">
        <f>IF(OR($C274="",Y274=""),"",COUNTIFS($C$4:$C$1500,$C274,Y$4:Y$1500,"&gt;"&amp;Y274)+1)</f>
        <v/>
      </c>
      <c r="AA274" s="99">
        <f>IF(OR($C274="",Y274=""),"",IF(AND($C274&gt;=1001,$C274&lt;=1005),COUNTIFS($C$4:$C$1500,"&gt;=1001",$C$4:$C$1500,"&lt;=1005",Y$4:Y$1500,"&gt;"&amp;Y274)+1,IF(AND($C274&gt;=1101,$C274&lt;=1105),COUNTIFS($C$4:$C$1500,"&gt;=1101",$C$4:$C$1500,"&lt;=1105",Y$4:Y$1500,"&gt;"&amp;Y274)+1,IF(AND($C274&gt;=901,$C274&lt;=905),COUNTIFS($C$4:$C$1500,"&gt;=901",$C$4:$C$1500,"&lt;=905",Y$4:Y$1500,"&gt;"&amp;Y274)+1,IF(AND($C274&gt;=801,$C274&lt;=805),COUNTIFS($C$4:$C$1500,"&gt;=801",$C$4:$C$1500,"&lt;=805",Y$4:Y$1500,"&gt;"&amp;Y274)+1,IF(AND($C274&gt;=701,$C274&lt;=705),COUNTIFS($C$4:$C$1500,"&gt;=701",$C$4:$C$1500,"&lt;=705",Y$4:Y$1500,"&gt;"&amp;Y274)+1,IF(AND($C274&gt;=601,$C274&lt;=606),COUNTIFS($C$4:$C$1500,"&gt;=601",$C$4:$C$1500,"&lt;=606",Y$4:Y$1500,"&gt;"&amp;Y274)+1,"")))))))</f>
        <v/>
      </c>
      <c r="AB274" s="99">
        <f>IF(OR($C274="",Y274=""),"",IF(OR(AND($C274&gt;=1001,$C274&lt;=1005),AND($C274&gt;=1101,$C274&lt;=1105)),COUNTIFS($C$4:$C$1500,"&gt;=1001",$C$4:$C$1500,"&lt;=1005",Y$4:Y$1500,"&gt;"&amp;Y274)+COUNTIFS($C$4:$C$1500,"&gt;=1101",$C$4:$C$1500,"&lt;=1105",Y$4:Y$1500,"&gt;"&amp;Y274)+1,""))</f>
        <v/>
      </c>
      <c r="AC274" s="94" t="n">
        <v>43.75</v>
      </c>
      <c r="AD274" s="94" t="n">
        <v>96.43000000000001</v>
      </c>
      <c r="AE274" s="94" t="n">
        <v>62.25</v>
      </c>
      <c r="AF274" s="94" t="n">
        <v>20</v>
      </c>
      <c r="AG274" s="94" t="n">
        <v>67.08</v>
      </c>
      <c r="AH274" s="99">
        <f>IF(AND(AC274&gt;0,AC274&lt;36),1,IF(AND(AC274&gt;=36,AC274&lt;51),2,IF(AND(AC274&gt;=51,AC274&lt;71),3,IF(AND(AC274&gt;=71,AC274&lt;=100),4,))))</f>
        <v/>
      </c>
      <c r="AI274" s="99">
        <f>IF(AND(AD274&gt;0,AD274&lt;41),1,IF(AND(AD274&gt;=41,AD274&lt;56),2,IF(AND(AD274&gt;=56,AD274&lt;71),3,IF(AND(AD274&gt;=71,AD274&lt;=100),4,))))</f>
        <v/>
      </c>
      <c r="AJ274" s="99">
        <f>IF(AND(AE274&gt;0,AE274&lt;41),1,IF(AND(AE274&gt;=41,AE274&lt;56),2,IF(AND(AE274&gt;=56,AE274&lt;71),3,IF(AND(AE274&gt;=71,AE274&lt;=100),4,))))</f>
        <v/>
      </c>
      <c r="AK274" s="99">
        <f>IF(AND(AF274&gt;0,AF274&lt;36),1,IF(AND(AF274&gt;=36,AF274&lt;51),2,IF(AND(AF274&gt;=51,AF274&lt;66),3,IF(AND(AF274&gt;=66,AF274&lt;=100),4,))))</f>
        <v/>
      </c>
      <c r="AL274" s="100">
        <f>IF(AND(AG274&gt;0,AG274&lt;37),1,IF(AND(AG274&gt;=37,AG274&lt;58),2,IF(AND(AG274&gt;=58,AG274&lt;71),3,IF(AND(AG274&gt;=71,AG274&lt;=100),4,))))</f>
        <v/>
      </c>
      <c r="AM274" s="101">
        <f>IF((Y274&lt;&gt;"")*(K274&lt;&gt;""),Y274-K274,"")</f>
        <v/>
      </c>
      <c r="AN274" s="99">
        <f>IF((Z274&lt;&gt;"")*(L274&lt;&gt;""),Z274-L274,"")</f>
        <v/>
      </c>
      <c r="AO274" s="99">
        <f>IF((AA274&lt;&gt;"")*(M274&lt;&gt;""),AA274-M274,"")</f>
        <v/>
      </c>
      <c r="AP274" s="99">
        <f>IF((AB274&lt;&gt;"")*(N274&lt;&gt;""),AB274-N274,"")</f>
        <v/>
      </c>
      <c r="AQ274" s="94">
        <f>IF((AC274&lt;&gt;"")*(O274&lt;&gt;""),AC274-O274,"")</f>
        <v/>
      </c>
      <c r="AR274" s="94">
        <f>IF((AD274&lt;&gt;"")*(P274&lt;&gt;""),AD274-P274,"")</f>
        <v/>
      </c>
      <c r="AS274" s="94">
        <f>IF((AE274&lt;&gt;"")*(Q274&lt;&gt;""),AE274-Q274,"")</f>
        <v/>
      </c>
      <c r="AT274" s="94">
        <f>IF((AF274&lt;&gt;"")*(R274&lt;&gt;""),AF274-R274,"")</f>
        <v/>
      </c>
      <c r="AU274" s="94">
        <f>IF((AG274&lt;&gt;"")*(S274&lt;&gt;""),AG274-S274,"")</f>
        <v/>
      </c>
      <c r="AV274" s="99">
        <f>IF((AH274&lt;&gt;"")*(T274&lt;&gt;""),AH274-T274,"")</f>
        <v/>
      </c>
      <c r="AW274" s="99">
        <f>IF((AI274&lt;&gt;"")*(U274&lt;&gt;""),AI274-U274,"")</f>
        <v/>
      </c>
      <c r="AX274" s="99">
        <f>IF((AJ274&lt;&gt;"")*(V274&lt;&gt;""),AJ274-V274,"")</f>
        <v/>
      </c>
      <c r="AY274" s="99">
        <f>IF((AK274&lt;&gt;"")*(W274&lt;&gt;""),AK274-W274,"")</f>
        <v/>
      </c>
      <c r="AZ274" s="102">
        <f>IF((AL274&lt;&gt;"")*(X274&lt;&gt;""),AL274-X274,"")</f>
        <v/>
      </c>
      <c r="BA274" s="50">
        <f>IFERROR(__xludf.dummyfunction("AI(""Actúa como un tutor académico y dirígete personalmente al estudiante "" &amp; I274 &amp; "" "" &amp; J274 &amp; "" "" &amp; G274 &amp; "" "" &amp; H274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AM274 &amp; ""'. Diferencias por área: Matemáticas ("" &amp; AQ274 &amp; ""), Ciencias Natura"&amp;"les ("" &amp; AR274 &amp; ""), Sociales ("" &amp; AS274 &amp; ""), Lectura Crítica ("" &amp; AT274 &amp; "") e Inglés ("" &amp; AU274 &amp; ""). Variación en posición: grupo ("" &amp; AN274 &amp; ""), grado ("" &amp; AO274 &amp; "") y media ("" &amp; AP274 &amp; ""). Puntajes Primer Simulacro: Global "" &amp; K274 &amp; "", Mat "" &amp; "&amp;"O4 &amp; "", Cien "" &amp; P274 &amp; "", Soc "" &amp; Q274 &amp; "", Lec "" &amp; R274 &amp; "", Ing "" &amp; S274 &amp; "". Puntajes Segundo Simulacro: Global "" &amp; Y274 &amp; "", Mat "" &amp; AC274 &amp; "", Cien "" &amp; AD274 &amp; "", Soc "" &amp; AE274 &amp; "", Lec "" &amp; AF274 &amp; "", Ing "" &amp; AG274 &amp; "". Escribe un mensaje motivador"&amp;" y breve (máximo 4 líneas)."")
"),"=AI(""Actúa como un tutor académico y dirígete personalmente al estudiante "" &amp; I274 &amp; "" "" &amp; J274 &amp; "" "" &amp; G274 &amp; "" "" &amp; H274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AM274 &amp; ""'. Diferencias por área: Matemáticas ("" &amp; AQ274 &amp; ""), Ciencias Natur"&amp;"ales ("" &amp; AR274 &amp; ""), Sociales ("" &amp; AS274 &amp; ""), Lectura Crítica ("" &amp; AT274 &amp; "") e Inglés ("" &amp; AU274 &amp; ""). Variación en posición: grupo ("" &amp; AN274 &amp; ""), grado ("" &amp; AO274 &amp; "") y media ("" &amp; AP274 &amp; ""). Puntajes Primer Simulacro: Global "" &amp; K274 &amp; "", Mat "" &amp;"&amp;" O274 &amp; "", Cien "" &amp; P274 &amp; "", Soc "" &amp; Q274 &amp; "", Lec "" &amp; R274 &amp; "", Ing "" &amp; S274 &amp; "". Puntajes Segundo Simulacro: Global "" &amp; Y274 &amp; "", Mat "" &amp; AC274 &amp; "", Cien "" &amp; AD274 &amp; "", Soc "" &amp; AE274 &amp; "", Lec "" &amp; AF274 &amp; "", Ing "" &amp; AG274 &amp; "". Escribe un mensaje motivado"&amp;"r y breve (máximo 4 líneas)."")
")</f>
        <v/>
      </c>
    </row>
    <row r="275" ht="15.75" customHeight="1" s="42">
      <c r="A275" s="93" t="n"/>
      <c r="B275" s="94" t="inlineStr">
        <is>
          <t>Bachillerato</t>
        </is>
      </c>
      <c r="C275" s="94" t="n">
        <v>703</v>
      </c>
      <c r="D275" s="94" t="n"/>
      <c r="E275" s="95" t="n"/>
      <c r="F275" s="96">
        <f>TRIM(G275&amp;" "&amp;H275&amp;" "&amp;I275&amp;" "&amp;J275)</f>
        <v/>
      </c>
      <c r="G275" s="94" t="inlineStr">
        <is>
          <t>González</t>
        </is>
      </c>
      <c r="H275" s="94" t="inlineStr">
        <is>
          <t>Benítez</t>
        </is>
      </c>
      <c r="I275" s="94" t="inlineStr">
        <is>
          <t>Juan</t>
        </is>
      </c>
      <c r="J275" s="97" t="inlineStr">
        <is>
          <t>José</t>
        </is>
      </c>
      <c r="K275" s="98">
        <f>IF(SUM(O275:S275)=0, "", ROUND(((O275*3+P275*3+Q275*3+R275*3+S275*1)/13)*5,0))</f>
        <v/>
      </c>
      <c r="L275" s="99">
        <f>IF(OR($C275="",K275=""),"",COUNTIFS($C$4:$C$1500,$C275,K$4:K$1500,"&gt;"&amp;K275)+1)</f>
        <v/>
      </c>
      <c r="M275" s="99">
        <f>IF(OR($C275="",K275=""),"",IF(AND($C275&gt;=1001,$C275&lt;=1005),COUNTIFS($C$4:$C$1500,"&gt;=1001",$C$4:$C$1500,"&lt;=1005",K$4:K$1500,"&gt;"&amp;K275)+1,IF(AND($C275&gt;=1101,$C275&lt;=1105),COUNTIFS($C$4:$C$1500,"&gt;=1101",$C$4:$C$1500,"&lt;=1105",K$4:K$1500,"&gt;"&amp;K275)+1,IF(AND($C275&gt;=901,$C275&lt;=905),COUNTIFS($C$4:$C$1500,"&gt;=901",$C$4:$C$1500,"&lt;=905",K$4:K$1500,"&gt;"&amp;K275)+1,IF(AND($C275&gt;=801,$C275&lt;=805),COUNTIFS($C$4:$C$1500,"&gt;=801",$C$4:$C$1500,"&lt;=805",K$4:K$1500,"&gt;"&amp;K275)+1,IF(AND($C275&gt;=701,$C275&lt;=705),COUNTIFS($C$4:$C$1500,"&gt;=701",$C$4:$C$1500,"&lt;=705",K$4:K$1500,"&gt;"&amp;K275)+1,IF(AND($C275&gt;=601,$C275&lt;=606),COUNTIFS($C$4:$C$1500,"&gt;=601",$C$4:$C$1500,"&lt;=606",K$4:K$1500,"&gt;"&amp;K275)+1,"")))))))</f>
        <v/>
      </c>
      <c r="N275" s="99">
        <f>IF(OR($C275="",K275=""),"",IF(OR(AND($C275&gt;=1001,$C275&lt;=1005),AND($C275&gt;=1101,$C275&lt;=1105)),COUNTIFS($C$4:$C$1500,"&gt;=1001",$C$4:$C$1500,"&lt;=1005",K$4:K$1500,"&gt;"&amp;K275)+COUNTIFS($C$4:$C$1500,"&gt;=1101",$C$4:$C$1500,"&lt;=1105",K$4:K$1500,"&gt;"&amp;K275)+1,""))</f>
        <v/>
      </c>
      <c r="O275" s="94" t="n">
        <v>54.75</v>
      </c>
      <c r="P275" s="94" t="n">
        <v>71.13</v>
      </c>
      <c r="Q275" s="94" t="n">
        <v>49.16</v>
      </c>
      <c r="R275" s="94" t="n">
        <v>50</v>
      </c>
      <c r="S275" s="94" t="n">
        <v>40</v>
      </c>
      <c r="T275" s="99">
        <f>IF(AND(O275&gt;0,O275&lt;36),1,IF(AND(O275&gt;=36,O275&lt;51),2,IF(AND(O275&gt;=51,O275&lt;71),3,IF(AND(O275&gt;=71,O275&lt;=100),4,))))</f>
        <v/>
      </c>
      <c r="U275" s="99">
        <f>IF(AND(P275&gt;0,P275&lt;41),1,IF(AND(P275&gt;=41,P275&lt;56),2,IF(AND(P275&gt;=56,P275&lt;71),3,IF(AND(P275&gt;=71,P275&lt;=100),4,))))</f>
        <v/>
      </c>
      <c r="V275" s="99">
        <f>IF(AND(Q275&gt;0,Q275&lt;41),1,IF(AND(Q275&gt;=41,Q275&lt;56),2,IF(AND(Q275&gt;=56,Q275&lt;71),3,IF(AND(Q275&gt;=71,Q275&lt;=100),4,))))</f>
        <v/>
      </c>
      <c r="W275" s="99">
        <f>IF(AND(R275&gt;0,R275&lt;36),1,IF(AND(R275&gt;=36,R275&lt;51),2,IF(AND(R275&gt;=51,R275&lt;66),3,IF(AND(R275&gt;=66,R275&lt;=100),4,))))</f>
        <v/>
      </c>
      <c r="X275" s="100">
        <f>IF(AND(S275&gt;0,S275&lt;37),1,IF(AND(S275&gt;=37,S275&lt;58),2,IF(AND(S275&gt;=58,S275&lt;71),3,IF(AND(S275&gt;=71,S275&lt;=100),4,))))</f>
        <v/>
      </c>
      <c r="Y275" s="101">
        <f>IF(SUM(AC275:AG275)=0, "", ROUND(((AC275*3+AD275*3+AE275*3+AF275*3+AG275*1)/13)*5,0))</f>
        <v/>
      </c>
      <c r="Z275" s="99">
        <f>IF(OR($C275="",Y275=""),"",COUNTIFS($C$4:$C$1500,$C275,Y$4:Y$1500,"&gt;"&amp;Y275)+1)</f>
        <v/>
      </c>
      <c r="AA275" s="99">
        <f>IF(OR($C275="",Y275=""),"",IF(AND($C275&gt;=1001,$C275&lt;=1005),COUNTIFS($C$4:$C$1500,"&gt;=1001",$C$4:$C$1500,"&lt;=1005",Y$4:Y$1500,"&gt;"&amp;Y275)+1,IF(AND($C275&gt;=1101,$C275&lt;=1105),COUNTIFS($C$4:$C$1500,"&gt;=1101",$C$4:$C$1500,"&lt;=1105",Y$4:Y$1500,"&gt;"&amp;Y275)+1,IF(AND($C275&gt;=901,$C275&lt;=905),COUNTIFS($C$4:$C$1500,"&gt;=901",$C$4:$C$1500,"&lt;=905",Y$4:Y$1500,"&gt;"&amp;Y275)+1,IF(AND($C275&gt;=801,$C275&lt;=805),COUNTIFS($C$4:$C$1500,"&gt;=801",$C$4:$C$1500,"&lt;=805",Y$4:Y$1500,"&gt;"&amp;Y275)+1,IF(AND($C275&gt;=701,$C275&lt;=705),COUNTIFS($C$4:$C$1500,"&gt;=701",$C$4:$C$1500,"&lt;=705",Y$4:Y$1500,"&gt;"&amp;Y275)+1,IF(AND($C275&gt;=601,$C275&lt;=606),COUNTIFS($C$4:$C$1500,"&gt;=601",$C$4:$C$1500,"&lt;=606",Y$4:Y$1500,"&gt;"&amp;Y275)+1,"")))))))</f>
        <v/>
      </c>
      <c r="AB275" s="99">
        <f>IF(OR($C275="",Y275=""),"",IF(OR(AND($C275&gt;=1001,$C275&lt;=1005),AND($C275&gt;=1101,$C275&lt;=1105)),COUNTIFS($C$4:$C$1500,"&gt;=1001",$C$4:$C$1500,"&lt;=1005",Y$4:Y$1500,"&gt;"&amp;Y275)+COUNTIFS($C$4:$C$1500,"&gt;=1101",$C$4:$C$1500,"&lt;=1105",Y$4:Y$1500,"&gt;"&amp;Y275)+1,""))</f>
        <v/>
      </c>
      <c r="AC275" s="94" t="n">
        <v>41</v>
      </c>
      <c r="AD275" s="94" t="n">
        <v>41</v>
      </c>
      <c r="AE275" s="94" t="n">
        <v>44</v>
      </c>
      <c r="AF275" s="94" t="n">
        <v>30</v>
      </c>
      <c r="AG275" s="94" t="n">
        <v>53</v>
      </c>
      <c r="AH275" s="99">
        <f>IF(AND(AC275&gt;0,AC275&lt;36),1,IF(AND(AC275&gt;=36,AC275&lt;51),2,IF(AND(AC275&gt;=51,AC275&lt;71),3,IF(AND(AC275&gt;=71,AC275&lt;=100),4,))))</f>
        <v/>
      </c>
      <c r="AI275" s="99">
        <f>IF(AND(AD275&gt;0,AD275&lt;41),1,IF(AND(AD275&gt;=41,AD275&lt;56),2,IF(AND(AD275&gt;=56,AD275&lt;71),3,IF(AND(AD275&gt;=71,AD275&lt;=100),4,))))</f>
        <v/>
      </c>
      <c r="AJ275" s="99">
        <f>IF(AND(AE275&gt;0,AE275&lt;41),1,IF(AND(AE275&gt;=41,AE275&lt;56),2,IF(AND(AE275&gt;=56,AE275&lt;71),3,IF(AND(AE275&gt;=71,AE275&lt;=100),4,))))</f>
        <v/>
      </c>
      <c r="AK275" s="99">
        <f>IF(AND(AF275&gt;0,AF275&lt;36),1,IF(AND(AF275&gt;=36,AF275&lt;51),2,IF(AND(AF275&gt;=51,AF275&lt;66),3,IF(AND(AF275&gt;=66,AF275&lt;=100),4,))))</f>
        <v/>
      </c>
      <c r="AL275" s="100">
        <f>IF(AND(AG275&gt;0,AG275&lt;37),1,IF(AND(AG275&gt;=37,AG275&lt;58),2,IF(AND(AG275&gt;=58,AG275&lt;71),3,IF(AND(AG275&gt;=71,AG275&lt;=100),4,))))</f>
        <v/>
      </c>
      <c r="AM275" s="101">
        <f>IF((Y275&lt;&gt;"")*(K275&lt;&gt;""),Y275-K275,"")</f>
        <v/>
      </c>
      <c r="AN275" s="99">
        <f>IF((Z275&lt;&gt;"")*(L275&lt;&gt;""),Z275-L275,"")</f>
        <v/>
      </c>
      <c r="AO275" s="99">
        <f>IF((AA275&lt;&gt;"")*(M275&lt;&gt;""),AA275-M275,"")</f>
        <v/>
      </c>
      <c r="AP275" s="99">
        <f>IF((AB275&lt;&gt;"")*(N275&lt;&gt;""),AB275-N275,"")</f>
        <v/>
      </c>
      <c r="AQ275" s="94">
        <f>IF((AC275&lt;&gt;"")*(O275&lt;&gt;""),AC275-O275,"")</f>
        <v/>
      </c>
      <c r="AR275" s="94">
        <f>IF((AD275&lt;&gt;"")*(P275&lt;&gt;""),AD275-P275,"")</f>
        <v/>
      </c>
      <c r="AS275" s="94">
        <f>IF((AE275&lt;&gt;"")*(Q275&lt;&gt;""),AE275-Q275,"")</f>
        <v/>
      </c>
      <c r="AT275" s="94">
        <f>IF((AF275&lt;&gt;"")*(R275&lt;&gt;""),AF275-R275,"")</f>
        <v/>
      </c>
      <c r="AU275" s="94">
        <f>IF((AG275&lt;&gt;"")*(S275&lt;&gt;""),AG275-S275,"")</f>
        <v/>
      </c>
      <c r="AV275" s="99">
        <f>IF((AH275&lt;&gt;"")*(T275&lt;&gt;""),AH275-T275,"")</f>
        <v/>
      </c>
      <c r="AW275" s="99">
        <f>IF((AI275&lt;&gt;"")*(U275&lt;&gt;""),AI275-U275,"")</f>
        <v/>
      </c>
      <c r="AX275" s="99">
        <f>IF((AJ275&lt;&gt;"")*(V275&lt;&gt;""),AJ275-V275,"")</f>
        <v/>
      </c>
      <c r="AY275" s="99">
        <f>IF((AK275&lt;&gt;"")*(W275&lt;&gt;""),AK275-W275,"")</f>
        <v/>
      </c>
      <c r="AZ275" s="102">
        <f>IF((AL275&lt;&gt;"")*(X275&lt;&gt;""),AL275-X275,"")</f>
        <v/>
      </c>
      <c r="BA275" s="50">
        <f>IFERROR(__xludf.dummyfunction("AI(""Actúa como un tutor académico y dirígete personalmente al estudiante "" &amp; I275 &amp; "" "" &amp; J275 &amp; "" "" &amp; G275 &amp; "" "" &amp; H275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AM275 &amp; ""'. Diferencias por área: Matemáticas ("" &amp; AQ275 &amp; ""), Ciencias Natura"&amp;"les ("" &amp; AR275 &amp; ""), Sociales ("" &amp; AS275 &amp; ""), Lectura Crítica ("" &amp; AT275 &amp; "") e Inglés ("" &amp; AU275 &amp; ""). Variación en posición: grupo ("" &amp; AN275 &amp; ""), grado ("" &amp; AO275 &amp; "") y media ("" &amp; AP275 &amp; ""). Puntajes Primer Simulacro: Global "" &amp; K275 &amp; "", Mat "" &amp; "&amp;"O4 &amp; "", Cien "" &amp; P275 &amp; "", Soc "" &amp; Q275 &amp; "", Lec "" &amp; R275 &amp; "", Ing "" &amp; S275 &amp; "". Puntajes Segundo Simulacro: Global "" &amp; Y275 &amp; "", Mat "" &amp; AC275 &amp; "", Cien "" &amp; AD275 &amp; "", Soc "" &amp; AE275 &amp; "", Lec "" &amp; AF275 &amp; "", Ing "" &amp; AG275 &amp; "". Escribe un mensaje motivador"&amp;" y breve (máximo 4 líneas)."")
"),"=AI(""Actúa como un tutor académico y dirígete personalmente al estudiante "" &amp; I275 &amp; "" "" &amp; J275 &amp; "" "" &amp; G275 &amp; "" "" &amp; H275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AM275 &amp; ""'. Diferencias por área: Matemáticas ("" &amp; AQ275 &amp; ""), Ciencias Natur"&amp;"ales ("" &amp; AR275 &amp; ""), Sociales ("" &amp; AS275 &amp; ""), Lectura Crítica ("" &amp; AT275 &amp; "") e Inglés ("" &amp; AU275 &amp; ""). Variación en posición: grupo ("" &amp; AN275 &amp; ""), grado ("" &amp; AO275 &amp; "") y media ("" &amp; AP275 &amp; ""). Puntajes Primer Simulacro: Global "" &amp; K275 &amp; "", Mat "" &amp;"&amp;" O275 &amp; "", Cien "" &amp; P275 &amp; "", Soc "" &amp; Q275 &amp; "", Lec "" &amp; R275 &amp; "", Ing "" &amp; S275 &amp; "". Puntajes Segundo Simulacro: Global "" &amp; Y275 &amp; "", Mat "" &amp; AC275 &amp; "", Cien "" &amp; AD275 &amp; "", Soc "" &amp; AE275 &amp; "", Lec "" &amp; AF275 &amp; "", Ing "" &amp; AG275 &amp; "". Escribe un mensaje motivado"&amp;"r y breve (máximo 4 líneas)."")
")</f>
        <v/>
      </c>
    </row>
    <row r="276" ht="15.75" customHeight="1" s="42">
      <c r="A276" s="93" t="n"/>
      <c r="B276" s="94" t="inlineStr">
        <is>
          <t>Bachillerato</t>
        </is>
      </c>
      <c r="C276" s="94" t="n">
        <v>703</v>
      </c>
      <c r="D276" s="94" t="n"/>
      <c r="E276" s="95" t="n"/>
      <c r="F276" s="96">
        <f>TRIM(G276&amp;" "&amp;H276&amp;" "&amp;I276&amp;" "&amp;J276)</f>
        <v/>
      </c>
      <c r="G276" s="94" t="inlineStr">
        <is>
          <t>González</t>
        </is>
      </c>
      <c r="H276" s="94" t="inlineStr">
        <is>
          <t>Zapata</t>
        </is>
      </c>
      <c r="I276" s="94" t="inlineStr">
        <is>
          <t>Carlos</t>
        </is>
      </c>
      <c r="J276" s="97" t="inlineStr">
        <is>
          <t>Andrés</t>
        </is>
      </c>
      <c r="K276" s="98">
        <f>IF(SUM(O276:S276)=0, "", ROUND(((O276*3+P276*3+Q276*3+R276*3+S276*1)/13)*5,0))</f>
        <v/>
      </c>
      <c r="L276" s="99">
        <f>IF(OR($C276="",K276=""),"",COUNTIFS($C$4:$C$1500,$C276,K$4:K$1500,"&gt;"&amp;K276)+1)</f>
        <v/>
      </c>
      <c r="M276" s="99">
        <f>IF(OR($C276="",K276=""),"",IF(AND($C276&gt;=1001,$C276&lt;=1005),COUNTIFS($C$4:$C$1500,"&gt;=1001",$C$4:$C$1500,"&lt;=1005",K$4:K$1500,"&gt;"&amp;K276)+1,IF(AND($C276&gt;=1101,$C276&lt;=1105),COUNTIFS($C$4:$C$1500,"&gt;=1101",$C$4:$C$1500,"&lt;=1105",K$4:K$1500,"&gt;"&amp;K276)+1,IF(AND($C276&gt;=901,$C276&lt;=905),COUNTIFS($C$4:$C$1500,"&gt;=901",$C$4:$C$1500,"&lt;=905",K$4:K$1500,"&gt;"&amp;K276)+1,IF(AND($C276&gt;=801,$C276&lt;=805),COUNTIFS($C$4:$C$1500,"&gt;=801",$C$4:$C$1500,"&lt;=805",K$4:K$1500,"&gt;"&amp;K276)+1,IF(AND($C276&gt;=701,$C276&lt;=705),COUNTIFS($C$4:$C$1500,"&gt;=701",$C$4:$C$1500,"&lt;=705",K$4:K$1500,"&gt;"&amp;K276)+1,IF(AND($C276&gt;=601,$C276&lt;=606),COUNTIFS($C$4:$C$1500,"&gt;=601",$C$4:$C$1500,"&lt;=606",K$4:K$1500,"&gt;"&amp;K276)+1,"")))))))</f>
        <v/>
      </c>
      <c r="N276" s="99">
        <f>IF(OR($C276="",K276=""),"",IF(OR(AND($C276&gt;=1001,$C276&lt;=1005),AND($C276&gt;=1101,$C276&lt;=1105)),COUNTIFS($C$4:$C$1500,"&gt;=1001",$C$4:$C$1500,"&lt;=1005",K$4:K$1500,"&gt;"&amp;K276)+COUNTIFS($C$4:$C$1500,"&gt;=1101",$C$4:$C$1500,"&lt;=1105",K$4:K$1500,"&gt;"&amp;K276)+1,""))</f>
        <v/>
      </c>
      <c r="O276" s="94" t="n">
        <v>40.88</v>
      </c>
      <c r="P276" s="94" t="n">
        <v>62</v>
      </c>
      <c r="Q276" s="94" t="n">
        <v>52.77</v>
      </c>
      <c r="R276" s="94" t="n">
        <v>54.17</v>
      </c>
      <c r="S276" s="94" t="n">
        <v>55</v>
      </c>
      <c r="T276" s="99">
        <f>IF(AND(O276&gt;0,O276&lt;36),1,IF(AND(O276&gt;=36,O276&lt;51),2,IF(AND(O276&gt;=51,O276&lt;71),3,IF(AND(O276&gt;=71,O276&lt;=100),4,))))</f>
        <v/>
      </c>
      <c r="U276" s="99">
        <f>IF(AND(P276&gt;0,P276&lt;41),1,IF(AND(P276&gt;=41,P276&lt;56),2,IF(AND(P276&gt;=56,P276&lt;71),3,IF(AND(P276&gt;=71,P276&lt;=100),4,))))</f>
        <v/>
      </c>
      <c r="V276" s="99">
        <f>IF(AND(Q276&gt;0,Q276&lt;41),1,IF(AND(Q276&gt;=41,Q276&lt;56),2,IF(AND(Q276&gt;=56,Q276&lt;71),3,IF(AND(Q276&gt;=71,Q276&lt;=100),4,))))</f>
        <v/>
      </c>
      <c r="W276" s="99">
        <f>IF(AND(R276&gt;0,R276&lt;36),1,IF(AND(R276&gt;=36,R276&lt;51),2,IF(AND(R276&gt;=51,R276&lt;66),3,IF(AND(R276&gt;=66,R276&lt;=100),4,))))</f>
        <v/>
      </c>
      <c r="X276" s="100">
        <f>IF(AND(S276&gt;0,S276&lt;37),1,IF(AND(S276&gt;=37,S276&lt;58),2,IF(AND(S276&gt;=58,S276&lt;71),3,IF(AND(S276&gt;=71,S276&lt;=100),4,))))</f>
        <v/>
      </c>
      <c r="Y276" s="101">
        <f>IF(SUM(AC276:AG276)=0, "", ROUND(((AC276*3+AD276*3+AE276*3+AF276*3+AG276*1)/13)*5,0))</f>
        <v/>
      </c>
      <c r="Z276" s="99">
        <f>IF(OR($C276="",Y276=""),"",COUNTIFS($C$4:$C$1500,$C276,Y$4:Y$1500,"&gt;"&amp;Y276)+1)</f>
        <v/>
      </c>
      <c r="AA276" s="99">
        <f>IF(OR($C276="",Y276=""),"",IF(AND($C276&gt;=1001,$C276&lt;=1005),COUNTIFS($C$4:$C$1500,"&gt;=1001",$C$4:$C$1500,"&lt;=1005",Y$4:Y$1500,"&gt;"&amp;Y276)+1,IF(AND($C276&gt;=1101,$C276&lt;=1105),COUNTIFS($C$4:$C$1500,"&gt;=1101",$C$4:$C$1500,"&lt;=1105",Y$4:Y$1500,"&gt;"&amp;Y276)+1,IF(AND($C276&gt;=901,$C276&lt;=905),COUNTIFS($C$4:$C$1500,"&gt;=901",$C$4:$C$1500,"&lt;=905",Y$4:Y$1500,"&gt;"&amp;Y276)+1,IF(AND($C276&gt;=801,$C276&lt;=805),COUNTIFS($C$4:$C$1500,"&gt;=801",$C$4:$C$1500,"&lt;=805",Y$4:Y$1500,"&gt;"&amp;Y276)+1,IF(AND($C276&gt;=701,$C276&lt;=705),COUNTIFS($C$4:$C$1500,"&gt;=701",$C$4:$C$1500,"&lt;=705",Y$4:Y$1500,"&gt;"&amp;Y276)+1,IF(AND($C276&gt;=601,$C276&lt;=606),COUNTIFS($C$4:$C$1500,"&gt;=601",$C$4:$C$1500,"&lt;=606",Y$4:Y$1500,"&gt;"&amp;Y276)+1,"")))))))</f>
        <v/>
      </c>
      <c r="AB276" s="99">
        <f>IF(OR($C276="",Y276=""),"",IF(OR(AND($C276&gt;=1001,$C276&lt;=1005),AND($C276&gt;=1101,$C276&lt;=1105)),COUNTIFS($C$4:$C$1500,"&gt;=1001",$C$4:$C$1500,"&lt;=1005",Y$4:Y$1500,"&gt;"&amp;Y276)+COUNTIFS($C$4:$C$1500,"&gt;=1101",$C$4:$C$1500,"&lt;=1105",Y$4:Y$1500,"&gt;"&amp;Y276)+1,""))</f>
        <v/>
      </c>
      <c r="AC276" s="94" t="n">
        <v>60</v>
      </c>
      <c r="AD276" s="94" t="n">
        <v>92.86</v>
      </c>
      <c r="AE276" s="94" t="n">
        <v>46.75</v>
      </c>
      <c r="AF276" s="94" t="n">
        <v>80</v>
      </c>
      <c r="AG276" s="94" t="n">
        <v>81.45999999999999</v>
      </c>
      <c r="AH276" s="99">
        <f>IF(AND(AC276&gt;0,AC276&lt;36),1,IF(AND(AC276&gt;=36,AC276&lt;51),2,IF(AND(AC276&gt;=51,AC276&lt;71),3,IF(AND(AC276&gt;=71,AC276&lt;=100),4,))))</f>
        <v/>
      </c>
      <c r="AI276" s="99">
        <f>IF(AND(AD276&gt;0,AD276&lt;41),1,IF(AND(AD276&gt;=41,AD276&lt;56),2,IF(AND(AD276&gt;=56,AD276&lt;71),3,IF(AND(AD276&gt;=71,AD276&lt;=100),4,))))</f>
        <v/>
      </c>
      <c r="AJ276" s="99">
        <f>IF(AND(AE276&gt;0,AE276&lt;41),1,IF(AND(AE276&gt;=41,AE276&lt;56),2,IF(AND(AE276&gt;=56,AE276&lt;71),3,IF(AND(AE276&gt;=71,AE276&lt;=100),4,))))</f>
        <v/>
      </c>
      <c r="AK276" s="99">
        <f>IF(AND(AF276&gt;0,AF276&lt;36),1,IF(AND(AF276&gt;=36,AF276&lt;51),2,IF(AND(AF276&gt;=51,AF276&lt;66),3,IF(AND(AF276&gt;=66,AF276&lt;=100),4,))))</f>
        <v/>
      </c>
      <c r="AL276" s="100">
        <f>IF(AND(AG276&gt;0,AG276&lt;37),1,IF(AND(AG276&gt;=37,AG276&lt;58),2,IF(AND(AG276&gt;=58,AG276&lt;71),3,IF(AND(AG276&gt;=71,AG276&lt;=100),4,))))</f>
        <v/>
      </c>
      <c r="AM276" s="101">
        <f>IF((Y276&lt;&gt;"")*(K276&lt;&gt;""),Y276-K276,"")</f>
        <v/>
      </c>
      <c r="AN276" s="99">
        <f>IF((Z276&lt;&gt;"")*(L276&lt;&gt;""),Z276-L276,"")</f>
        <v/>
      </c>
      <c r="AO276" s="99">
        <f>IF((AA276&lt;&gt;"")*(M276&lt;&gt;""),AA276-M276,"")</f>
        <v/>
      </c>
      <c r="AP276" s="99">
        <f>IF((AB276&lt;&gt;"")*(N276&lt;&gt;""),AB276-N276,"")</f>
        <v/>
      </c>
      <c r="AQ276" s="94">
        <f>IF((AC276&lt;&gt;"")*(O276&lt;&gt;""),AC276-O276,"")</f>
        <v/>
      </c>
      <c r="AR276" s="94">
        <f>IF((AD276&lt;&gt;"")*(P276&lt;&gt;""),AD276-P276,"")</f>
        <v/>
      </c>
      <c r="AS276" s="94">
        <f>IF((AE276&lt;&gt;"")*(Q276&lt;&gt;""),AE276-Q276,"")</f>
        <v/>
      </c>
      <c r="AT276" s="94">
        <f>IF((AF276&lt;&gt;"")*(R276&lt;&gt;""),AF276-R276,"")</f>
        <v/>
      </c>
      <c r="AU276" s="94">
        <f>IF((AG276&lt;&gt;"")*(S276&lt;&gt;""),AG276-S276,"")</f>
        <v/>
      </c>
      <c r="AV276" s="99">
        <f>IF((AH276&lt;&gt;"")*(T276&lt;&gt;""),AH276-T276,"")</f>
        <v/>
      </c>
      <c r="AW276" s="99">
        <f>IF((AI276&lt;&gt;"")*(U276&lt;&gt;""),AI276-U276,"")</f>
        <v/>
      </c>
      <c r="AX276" s="99">
        <f>IF((AJ276&lt;&gt;"")*(V276&lt;&gt;""),AJ276-V276,"")</f>
        <v/>
      </c>
      <c r="AY276" s="99">
        <f>IF((AK276&lt;&gt;"")*(W276&lt;&gt;""),AK276-W276,"")</f>
        <v/>
      </c>
      <c r="AZ276" s="102">
        <f>IF((AL276&lt;&gt;"")*(X276&lt;&gt;""),AL276-X276,"")</f>
        <v/>
      </c>
      <c r="BA276" s="50">
        <f>IFERROR(__xludf.dummyfunction("AI(""Actúa como un tutor académico y dirígete personalmente al estudiante "" &amp; I276 &amp; "" "" &amp; J276 &amp; "" "" &amp; G276 &amp; "" "" &amp; H276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AM276 &amp; ""'. Diferencias por área: Matemáticas ("" &amp; AQ276 &amp; ""), Ciencias Natura"&amp;"les ("" &amp; AR276 &amp; ""), Sociales ("" &amp; AS276 &amp; ""), Lectura Crítica ("" &amp; AT276 &amp; "") e Inglés ("" &amp; AU276 &amp; ""). Variación en posición: grupo ("" &amp; AN276 &amp; ""), grado ("" &amp; AO276 &amp; "") y media ("" &amp; AP276 &amp; ""). Puntajes Primer Simulacro: Global "" &amp; K276 &amp; "", Mat "" &amp; "&amp;"O4 &amp; "", Cien "" &amp; P276 &amp; "", Soc "" &amp; Q276 &amp; "", Lec "" &amp; R276 &amp; "", Ing "" &amp; S276 &amp; "". Puntajes Segundo Simulacro: Global "" &amp; Y276 &amp; "", Mat "" &amp; AC276 &amp; "", Cien "" &amp; AD276 &amp; "", Soc "" &amp; AE276 &amp; "", Lec "" &amp; AF276 &amp; "", Ing "" &amp; AG276 &amp; "". Escribe un mensaje motivador"&amp;" y breve (máximo 4 líneas)."")
"),"=AI(""Actúa como un tutor académico y dirígete personalmente al estudiante "" &amp; I276 &amp; "" "" &amp; J276 &amp; "" "" &amp; G276 &amp; "" "" &amp; H276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AM276 &amp; ""'. Diferencias por área: Matemáticas ("" &amp; AQ276 &amp; ""), Ciencias Natur"&amp;"ales ("" &amp; AR276 &amp; ""), Sociales ("" &amp; AS276 &amp; ""), Lectura Crítica ("" &amp; AT276 &amp; "") e Inglés ("" &amp; AU276 &amp; ""). Variación en posición: grupo ("" &amp; AN276 &amp; ""), grado ("" &amp; AO276 &amp; "") y media ("" &amp; AP276 &amp; ""). Puntajes Primer Simulacro: Global "" &amp; K276 &amp; "", Mat "" &amp;"&amp;" O276 &amp; "", Cien "" &amp; P276 &amp; "", Soc "" &amp; Q276 &amp; "", Lec "" &amp; R276 &amp; "", Ing "" &amp; S276 &amp; "". Puntajes Segundo Simulacro: Global "" &amp; Y276 &amp; "", Mat "" &amp; AC276 &amp; "", Cien "" &amp; AD276 &amp; "", Soc "" &amp; AE276 &amp; "", Lec "" &amp; AF276 &amp; "", Ing "" &amp; AG276 &amp; "". Escribe un mensaje motivado"&amp;"r y breve (máximo 4 líneas)."")
")</f>
        <v/>
      </c>
    </row>
    <row r="277" ht="15.75" customHeight="1" s="42">
      <c r="A277" s="93" t="n"/>
      <c r="B277" s="94" t="inlineStr">
        <is>
          <t>Bachillerato</t>
        </is>
      </c>
      <c r="C277" s="94" t="n">
        <v>703</v>
      </c>
      <c r="D277" s="94" t="n"/>
      <c r="E277" s="95" t="n"/>
      <c r="F277" s="96">
        <f>TRIM(G277&amp;" "&amp;H277&amp;" "&amp;I277&amp;" "&amp;J277)</f>
        <v/>
      </c>
      <c r="G277" s="94" t="inlineStr">
        <is>
          <t>Gómez</t>
        </is>
      </c>
      <c r="H277" s="94" t="inlineStr">
        <is>
          <t>Higuita</t>
        </is>
      </c>
      <c r="I277" s="94" t="inlineStr">
        <is>
          <t>Jerónimo</t>
        </is>
      </c>
      <c r="J277" s="97" t="n"/>
      <c r="K277" s="98">
        <f>IF(SUM(O277:S277)=0, "", ROUND(((O277*3+P277*3+Q277*3+R277*3+S277*1)/13)*5,0))</f>
        <v/>
      </c>
      <c r="L277" s="99">
        <f>IF(OR($C277="",K277=""),"",COUNTIFS($C$4:$C$1500,$C277,K$4:K$1500,"&gt;"&amp;K277)+1)</f>
        <v/>
      </c>
      <c r="M277" s="99">
        <f>IF(OR($C277="",K277=""),"",IF(AND($C277&gt;=1001,$C277&lt;=1005),COUNTIFS($C$4:$C$1500,"&gt;=1001",$C$4:$C$1500,"&lt;=1005",K$4:K$1500,"&gt;"&amp;K277)+1,IF(AND($C277&gt;=1101,$C277&lt;=1105),COUNTIFS($C$4:$C$1500,"&gt;=1101",$C$4:$C$1500,"&lt;=1105",K$4:K$1500,"&gt;"&amp;K277)+1,IF(AND($C277&gt;=901,$C277&lt;=905),COUNTIFS($C$4:$C$1500,"&gt;=901",$C$4:$C$1500,"&lt;=905",K$4:K$1500,"&gt;"&amp;K277)+1,IF(AND($C277&gt;=801,$C277&lt;=805),COUNTIFS($C$4:$C$1500,"&gt;=801",$C$4:$C$1500,"&lt;=805",K$4:K$1500,"&gt;"&amp;K277)+1,IF(AND($C277&gt;=701,$C277&lt;=705),COUNTIFS($C$4:$C$1500,"&gt;=701",$C$4:$C$1500,"&lt;=705",K$4:K$1500,"&gt;"&amp;K277)+1,IF(AND($C277&gt;=601,$C277&lt;=606),COUNTIFS($C$4:$C$1500,"&gt;=601",$C$4:$C$1500,"&lt;=606",K$4:K$1500,"&gt;"&amp;K277)+1,"")))))))</f>
        <v/>
      </c>
      <c r="N277" s="99">
        <f>IF(OR($C277="",K277=""),"",IF(OR(AND($C277&gt;=1001,$C277&lt;=1005),AND($C277&gt;=1101,$C277&lt;=1105)),COUNTIFS($C$4:$C$1500,"&gt;=1001",$C$4:$C$1500,"&lt;=1005",K$4:K$1500,"&gt;"&amp;K277)+COUNTIFS($C$4:$C$1500,"&gt;=1101",$C$4:$C$1500,"&lt;=1105",K$4:K$1500,"&gt;"&amp;K277)+1,""))</f>
        <v/>
      </c>
      <c r="O277" s="94" t="n">
        <v>40.88</v>
      </c>
      <c r="P277" s="94" t="n">
        <v>59.13</v>
      </c>
      <c r="Q277" s="94" t="n">
        <v>74.87</v>
      </c>
      <c r="R277" s="94" t="n">
        <v>62.5</v>
      </c>
      <c r="S277" s="94" t="n">
        <v>55</v>
      </c>
      <c r="T277" s="99">
        <f>IF(AND(O277&gt;0,O277&lt;36),1,IF(AND(O277&gt;=36,O277&lt;51),2,IF(AND(O277&gt;=51,O277&lt;71),3,IF(AND(O277&gt;=71,O277&lt;=100),4,))))</f>
        <v/>
      </c>
      <c r="U277" s="99">
        <f>IF(AND(P277&gt;0,P277&lt;41),1,IF(AND(P277&gt;=41,P277&lt;56),2,IF(AND(P277&gt;=56,P277&lt;71),3,IF(AND(P277&gt;=71,P277&lt;=100),4,))))</f>
        <v/>
      </c>
      <c r="V277" s="99">
        <f>IF(AND(Q277&gt;0,Q277&lt;41),1,IF(AND(Q277&gt;=41,Q277&lt;56),2,IF(AND(Q277&gt;=56,Q277&lt;71),3,IF(AND(Q277&gt;=71,Q277&lt;=100),4,))))</f>
        <v/>
      </c>
      <c r="W277" s="99">
        <f>IF(AND(R277&gt;0,R277&lt;36),1,IF(AND(R277&gt;=36,R277&lt;51),2,IF(AND(R277&gt;=51,R277&lt;66),3,IF(AND(R277&gt;=66,R277&lt;=100),4,))))</f>
        <v/>
      </c>
      <c r="X277" s="100">
        <f>IF(AND(S277&gt;0,S277&lt;37),1,IF(AND(S277&gt;=37,S277&lt;58),2,IF(AND(S277&gt;=58,S277&lt;71),3,IF(AND(S277&gt;=71,S277&lt;=100),4,))))</f>
        <v/>
      </c>
      <c r="Y277" s="101">
        <f>IF(SUM(AC277:AG277)=0, "", ROUND(((AC277*3+AD277*3+AE277*3+AF277*3+AG277*1)/13)*5,0))</f>
        <v/>
      </c>
      <c r="Z277" s="99">
        <f>IF(OR($C277="",Y277=""),"",COUNTIFS($C$4:$C$1500,$C277,Y$4:Y$1500,"&gt;"&amp;Y277)+1)</f>
        <v/>
      </c>
      <c r="AA277" s="99">
        <f>IF(OR($C277="",Y277=""),"",IF(AND($C277&gt;=1001,$C277&lt;=1005),COUNTIFS($C$4:$C$1500,"&gt;=1001",$C$4:$C$1500,"&lt;=1005",Y$4:Y$1500,"&gt;"&amp;Y277)+1,IF(AND($C277&gt;=1101,$C277&lt;=1105),COUNTIFS($C$4:$C$1500,"&gt;=1101",$C$4:$C$1500,"&lt;=1105",Y$4:Y$1500,"&gt;"&amp;Y277)+1,IF(AND($C277&gt;=901,$C277&lt;=905),COUNTIFS($C$4:$C$1500,"&gt;=901",$C$4:$C$1500,"&lt;=905",Y$4:Y$1500,"&gt;"&amp;Y277)+1,IF(AND($C277&gt;=801,$C277&lt;=805),COUNTIFS($C$4:$C$1500,"&gt;=801",$C$4:$C$1500,"&lt;=805",Y$4:Y$1500,"&gt;"&amp;Y277)+1,IF(AND($C277&gt;=701,$C277&lt;=705),COUNTIFS($C$4:$C$1500,"&gt;=701",$C$4:$C$1500,"&lt;=705",Y$4:Y$1500,"&gt;"&amp;Y277)+1,IF(AND($C277&gt;=601,$C277&lt;=606),COUNTIFS($C$4:$C$1500,"&gt;=601",$C$4:$C$1500,"&lt;=606",Y$4:Y$1500,"&gt;"&amp;Y277)+1,"")))))))</f>
        <v/>
      </c>
      <c r="AB277" s="99">
        <f>IF(OR($C277="",Y277=""),"",IF(OR(AND($C277&gt;=1001,$C277&lt;=1005),AND($C277&gt;=1101,$C277&lt;=1105)),COUNTIFS($C$4:$C$1500,"&gt;=1001",$C$4:$C$1500,"&lt;=1005",Y$4:Y$1500,"&gt;"&amp;Y277)+COUNTIFS($C$4:$C$1500,"&gt;=1101",$C$4:$C$1500,"&lt;=1105",Y$4:Y$1500,"&gt;"&amp;Y277)+1,""))</f>
        <v/>
      </c>
      <c r="AC277" s="94" t="n">
        <v>64</v>
      </c>
      <c r="AD277" s="94" t="n">
        <v>69.64</v>
      </c>
      <c r="AE277" s="94" t="n">
        <v>77.25</v>
      </c>
      <c r="AF277" s="94" t="n">
        <v>85</v>
      </c>
      <c r="AG277" s="94" t="n">
        <v>62.29</v>
      </c>
      <c r="AH277" s="99">
        <f>IF(AND(AC277&gt;0,AC277&lt;36),1,IF(AND(AC277&gt;=36,AC277&lt;51),2,IF(AND(AC277&gt;=51,AC277&lt;71),3,IF(AND(AC277&gt;=71,AC277&lt;=100),4,))))</f>
        <v/>
      </c>
      <c r="AI277" s="99">
        <f>IF(AND(AD277&gt;0,AD277&lt;41),1,IF(AND(AD277&gt;=41,AD277&lt;56),2,IF(AND(AD277&gt;=56,AD277&lt;71),3,IF(AND(AD277&gt;=71,AD277&lt;=100),4,))))</f>
        <v/>
      </c>
      <c r="AJ277" s="99">
        <f>IF(AND(AE277&gt;0,AE277&lt;41),1,IF(AND(AE277&gt;=41,AE277&lt;56),2,IF(AND(AE277&gt;=56,AE277&lt;71),3,IF(AND(AE277&gt;=71,AE277&lt;=100),4,))))</f>
        <v/>
      </c>
      <c r="AK277" s="99">
        <f>IF(AND(AF277&gt;0,AF277&lt;36),1,IF(AND(AF277&gt;=36,AF277&lt;51),2,IF(AND(AF277&gt;=51,AF277&lt;66),3,IF(AND(AF277&gt;=66,AF277&lt;=100),4,))))</f>
        <v/>
      </c>
      <c r="AL277" s="100">
        <f>IF(AND(AG277&gt;0,AG277&lt;37),1,IF(AND(AG277&gt;=37,AG277&lt;58),2,IF(AND(AG277&gt;=58,AG277&lt;71),3,IF(AND(AG277&gt;=71,AG277&lt;=100),4,))))</f>
        <v/>
      </c>
      <c r="AM277" s="101">
        <f>IF((Y277&lt;&gt;"")*(K277&lt;&gt;""),Y277-K277,"")</f>
        <v/>
      </c>
      <c r="AN277" s="99">
        <f>IF((Z277&lt;&gt;"")*(L277&lt;&gt;""),Z277-L277,"")</f>
        <v/>
      </c>
      <c r="AO277" s="99">
        <f>IF((AA277&lt;&gt;"")*(M277&lt;&gt;""),AA277-M277,"")</f>
        <v/>
      </c>
      <c r="AP277" s="99">
        <f>IF((AB277&lt;&gt;"")*(N277&lt;&gt;""),AB277-N277,"")</f>
        <v/>
      </c>
      <c r="AQ277" s="94">
        <f>IF((AC277&lt;&gt;"")*(O277&lt;&gt;""),AC277-O277,"")</f>
        <v/>
      </c>
      <c r="AR277" s="94">
        <f>IF((AD277&lt;&gt;"")*(P277&lt;&gt;""),AD277-P277,"")</f>
        <v/>
      </c>
      <c r="AS277" s="94">
        <f>IF((AE277&lt;&gt;"")*(Q277&lt;&gt;""),AE277-Q277,"")</f>
        <v/>
      </c>
      <c r="AT277" s="94">
        <f>IF((AF277&lt;&gt;"")*(R277&lt;&gt;""),AF277-R277,"")</f>
        <v/>
      </c>
      <c r="AU277" s="94">
        <f>IF((AG277&lt;&gt;"")*(S277&lt;&gt;""),AG277-S277,"")</f>
        <v/>
      </c>
      <c r="AV277" s="99">
        <f>IF((AH277&lt;&gt;"")*(T277&lt;&gt;""),AH277-T277,"")</f>
        <v/>
      </c>
      <c r="AW277" s="99">
        <f>IF((AI277&lt;&gt;"")*(U277&lt;&gt;""),AI277-U277,"")</f>
        <v/>
      </c>
      <c r="AX277" s="99">
        <f>IF((AJ277&lt;&gt;"")*(V277&lt;&gt;""),AJ277-V277,"")</f>
        <v/>
      </c>
      <c r="AY277" s="99">
        <f>IF((AK277&lt;&gt;"")*(W277&lt;&gt;""),AK277-W277,"")</f>
        <v/>
      </c>
      <c r="AZ277" s="102">
        <f>IF((AL277&lt;&gt;"")*(X277&lt;&gt;""),AL277-X277,"")</f>
        <v/>
      </c>
      <c r="BA277" s="50">
        <f>IFERROR(__xludf.dummyfunction("AI(""Actúa como un tutor académico y dirígete personalmente al estudiante "" &amp; I277 &amp; "" "" &amp; J277 &amp; "" "" &amp; G277 &amp; "" "" &amp; H277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AM277 &amp; ""'. Diferencias por área: Matemáticas ("" &amp; AQ277 &amp; ""), Ciencias Natura"&amp;"les ("" &amp; AR277 &amp; ""), Sociales ("" &amp; AS277 &amp; ""), Lectura Crítica ("" &amp; AT277 &amp; "") e Inglés ("" &amp; AU277 &amp; ""). Variación en posición: grupo ("" &amp; AN277 &amp; ""), grado ("" &amp; AO277 &amp; "") y media ("" &amp; AP277 &amp; ""). Puntajes Primer Simulacro: Global "" &amp; K277 &amp; "", Mat "" &amp; "&amp;"O4 &amp; "", Cien "" &amp; P277 &amp; "", Soc "" &amp; Q277 &amp; "", Lec "" &amp; R277 &amp; "", Ing "" &amp; S277 &amp; "". Puntajes Segundo Simulacro: Global "" &amp; Y277 &amp; "", Mat "" &amp; AC277 &amp; "", Cien "" &amp; AD277 &amp; "", Soc "" &amp; AE277 &amp; "", Lec "" &amp; AF277 &amp; "", Ing "" &amp; AG277 &amp; "". Escribe un mensaje motivador"&amp;" y breve (máximo 4 líneas)."")
"),"=AI(""Actúa como un tutor académico y dirígete personalmente al estudiante "" &amp; I277 &amp; "" "" &amp; J277 &amp; "" "" &amp; G277 &amp; "" "" &amp; H277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AM277 &amp; ""'. Diferencias por área: Matemáticas ("" &amp; AQ277 &amp; ""), Ciencias Natur"&amp;"ales ("" &amp; AR277 &amp; ""), Sociales ("" &amp; AS277 &amp; ""), Lectura Crítica ("" &amp; AT277 &amp; "") e Inglés ("" &amp; AU277 &amp; ""). Variación en posición: grupo ("" &amp; AN277 &amp; ""), grado ("" &amp; AO277 &amp; "") y media ("" &amp; AP277 &amp; ""). Puntajes Primer Simulacro: Global "" &amp; K277 &amp; "", Mat "" &amp;"&amp;" O277 &amp; "", Cien "" &amp; P277 &amp; "", Soc "" &amp; Q277 &amp; "", Lec "" &amp; R277 &amp; "", Ing "" &amp; S277 &amp; "". Puntajes Segundo Simulacro: Global "" &amp; Y277 &amp; "", Mat "" &amp; AC277 &amp; "", Cien "" &amp; AD277 &amp; "", Soc "" &amp; AE277 &amp; "", Lec "" &amp; AF277 &amp; "", Ing "" &amp; AG277 &amp; "". Escribe un mensaje motivado"&amp;"r y breve (máximo 4 líneas)."")
")</f>
        <v/>
      </c>
    </row>
    <row r="278" ht="15.75" customHeight="1" s="42">
      <c r="A278" s="93" t="n"/>
      <c r="B278" s="94" t="inlineStr">
        <is>
          <t>Bachillerato</t>
        </is>
      </c>
      <c r="C278" s="94" t="n">
        <v>703</v>
      </c>
      <c r="D278" s="94" t="n"/>
      <c r="E278" s="95" t="n"/>
      <c r="F278" s="96">
        <f>TRIM(G278&amp;" "&amp;H278&amp;" "&amp;I278&amp;" "&amp;J278)</f>
        <v/>
      </c>
      <c r="G278" s="94" t="inlineStr">
        <is>
          <t>Hernández</t>
        </is>
      </c>
      <c r="H278" s="94" t="inlineStr">
        <is>
          <t>Roman</t>
        </is>
      </c>
      <c r="I278" s="94" t="inlineStr">
        <is>
          <t>Miguel</t>
        </is>
      </c>
      <c r="J278" s="97" t="inlineStr">
        <is>
          <t>Angel</t>
        </is>
      </c>
      <c r="K278" s="98">
        <f>IF(SUM(O278:S278)=0, "", ROUND(((O278*3+P278*3+Q278*3+R278*3+S278*1)/13)*5,0))</f>
        <v/>
      </c>
      <c r="L278" s="99">
        <f>IF(OR($C278="",K278=""),"",COUNTIFS($C$4:$C$1500,$C278,K$4:K$1500,"&gt;"&amp;K278)+1)</f>
        <v/>
      </c>
      <c r="M278" s="99">
        <f>IF(OR($C278="",K278=""),"",IF(AND($C278&gt;=1001,$C278&lt;=1005),COUNTIFS($C$4:$C$1500,"&gt;=1001",$C$4:$C$1500,"&lt;=1005",K$4:K$1500,"&gt;"&amp;K278)+1,IF(AND($C278&gt;=1101,$C278&lt;=1105),COUNTIFS($C$4:$C$1500,"&gt;=1101",$C$4:$C$1500,"&lt;=1105",K$4:K$1500,"&gt;"&amp;K278)+1,IF(AND($C278&gt;=901,$C278&lt;=905),COUNTIFS($C$4:$C$1500,"&gt;=901",$C$4:$C$1500,"&lt;=905",K$4:K$1500,"&gt;"&amp;K278)+1,IF(AND($C278&gt;=801,$C278&lt;=805),COUNTIFS($C$4:$C$1500,"&gt;=801",$C$4:$C$1500,"&lt;=805",K$4:K$1500,"&gt;"&amp;K278)+1,IF(AND($C278&gt;=701,$C278&lt;=705),COUNTIFS($C$4:$C$1500,"&gt;=701",$C$4:$C$1500,"&lt;=705",K$4:K$1500,"&gt;"&amp;K278)+1,IF(AND($C278&gt;=601,$C278&lt;=606),COUNTIFS($C$4:$C$1500,"&gt;=601",$C$4:$C$1500,"&lt;=606",K$4:K$1500,"&gt;"&amp;K278)+1,"")))))))</f>
        <v/>
      </c>
      <c r="N278" s="99">
        <f>IF(OR($C278="",K278=""),"",IF(OR(AND($C278&gt;=1001,$C278&lt;=1005),AND($C278&gt;=1101,$C278&lt;=1105)),COUNTIFS($C$4:$C$1500,"&gt;=1001",$C$4:$C$1500,"&lt;=1005",K$4:K$1500,"&gt;"&amp;K278)+COUNTIFS($C$4:$C$1500,"&gt;=1101",$C$4:$C$1500,"&lt;=1105",K$4:K$1500,"&gt;"&amp;K278)+1,""))</f>
        <v/>
      </c>
      <c r="O278" s="94" t="n">
        <v>57.75</v>
      </c>
      <c r="P278" s="94" t="n">
        <v>51.33</v>
      </c>
      <c r="Q278" s="94" t="n">
        <v>47.58</v>
      </c>
      <c r="R278" s="94" t="n">
        <v>79.17</v>
      </c>
      <c r="S278" s="94" t="n">
        <v>40</v>
      </c>
      <c r="T278" s="99">
        <f>IF(AND(O278&gt;0,O278&lt;36),1,IF(AND(O278&gt;=36,O278&lt;51),2,IF(AND(O278&gt;=51,O278&lt;71),3,IF(AND(O278&gt;=71,O278&lt;=100),4,))))</f>
        <v/>
      </c>
      <c r="U278" s="99">
        <f>IF(AND(P278&gt;0,P278&lt;41),1,IF(AND(P278&gt;=41,P278&lt;56),2,IF(AND(P278&gt;=56,P278&lt;71),3,IF(AND(P278&gt;=71,P278&lt;=100),4,))))</f>
        <v/>
      </c>
      <c r="V278" s="99">
        <f>IF(AND(Q278&gt;0,Q278&lt;41),1,IF(AND(Q278&gt;=41,Q278&lt;56),2,IF(AND(Q278&gt;=56,Q278&lt;71),3,IF(AND(Q278&gt;=71,Q278&lt;=100),4,))))</f>
        <v/>
      </c>
      <c r="W278" s="99">
        <f>IF(AND(R278&gt;0,R278&lt;36),1,IF(AND(R278&gt;=36,R278&lt;51),2,IF(AND(R278&gt;=51,R278&lt;66),3,IF(AND(R278&gt;=66,R278&lt;=100),4,))))</f>
        <v/>
      </c>
      <c r="X278" s="100">
        <f>IF(AND(S278&gt;0,S278&lt;37),1,IF(AND(S278&gt;=37,S278&lt;58),2,IF(AND(S278&gt;=58,S278&lt;71),3,IF(AND(S278&gt;=71,S278&lt;=100),4,))))</f>
        <v/>
      </c>
      <c r="Y278" s="101">
        <f>IF(SUM(AC278:AG278)=0, "", ROUND(((AC278*3+AD278*3+AE278*3+AF278*3+AG278*1)/13)*5,0))</f>
        <v/>
      </c>
      <c r="Z278" s="99">
        <f>IF(OR($C278="",Y278=""),"",COUNTIFS($C$4:$C$1500,$C278,Y$4:Y$1500,"&gt;"&amp;Y278)+1)</f>
        <v/>
      </c>
      <c r="AA278" s="99">
        <f>IF(OR($C278="",Y278=""),"",IF(AND($C278&gt;=1001,$C278&lt;=1005),COUNTIFS($C$4:$C$1500,"&gt;=1001",$C$4:$C$1500,"&lt;=1005",Y$4:Y$1500,"&gt;"&amp;Y278)+1,IF(AND($C278&gt;=1101,$C278&lt;=1105),COUNTIFS($C$4:$C$1500,"&gt;=1101",$C$4:$C$1500,"&lt;=1105",Y$4:Y$1500,"&gt;"&amp;Y278)+1,IF(AND($C278&gt;=901,$C278&lt;=905),COUNTIFS($C$4:$C$1500,"&gt;=901",$C$4:$C$1500,"&lt;=905",Y$4:Y$1500,"&gt;"&amp;Y278)+1,IF(AND($C278&gt;=801,$C278&lt;=805),COUNTIFS($C$4:$C$1500,"&gt;=801",$C$4:$C$1500,"&lt;=805",Y$4:Y$1500,"&gt;"&amp;Y278)+1,IF(AND($C278&gt;=701,$C278&lt;=705),COUNTIFS($C$4:$C$1500,"&gt;=701",$C$4:$C$1500,"&lt;=705",Y$4:Y$1500,"&gt;"&amp;Y278)+1,IF(AND($C278&gt;=601,$C278&lt;=606),COUNTIFS($C$4:$C$1500,"&gt;=601",$C$4:$C$1500,"&lt;=606",Y$4:Y$1500,"&gt;"&amp;Y278)+1,"")))))))</f>
        <v/>
      </c>
      <c r="AB278" s="99">
        <f>IF(OR($C278="",Y278=""),"",IF(OR(AND($C278&gt;=1001,$C278&lt;=1005),AND($C278&gt;=1101,$C278&lt;=1105)),COUNTIFS($C$4:$C$1500,"&gt;=1001",$C$4:$C$1500,"&lt;=1005",Y$4:Y$1500,"&gt;"&amp;Y278)+COUNTIFS($C$4:$C$1500,"&gt;=1101",$C$4:$C$1500,"&lt;=1105",Y$4:Y$1500,"&gt;"&amp;Y278)+1,""))</f>
        <v/>
      </c>
      <c r="AC278" s="94" t="n">
        <v>73.75</v>
      </c>
      <c r="AD278" s="94" t="n">
        <v>57.44</v>
      </c>
      <c r="AE278" s="94" t="n">
        <v>69.5</v>
      </c>
      <c r="AF278" s="94" t="n">
        <v>70</v>
      </c>
      <c r="AG278" s="94" t="n">
        <v>47.92</v>
      </c>
      <c r="AH278" s="99">
        <f>IF(AND(AC278&gt;0,AC278&lt;36),1,IF(AND(AC278&gt;=36,AC278&lt;51),2,IF(AND(AC278&gt;=51,AC278&lt;71),3,IF(AND(AC278&gt;=71,AC278&lt;=100),4,))))</f>
        <v/>
      </c>
      <c r="AI278" s="99">
        <f>IF(AND(AD278&gt;0,AD278&lt;41),1,IF(AND(AD278&gt;=41,AD278&lt;56),2,IF(AND(AD278&gt;=56,AD278&lt;71),3,IF(AND(AD278&gt;=71,AD278&lt;=100),4,))))</f>
        <v/>
      </c>
      <c r="AJ278" s="99">
        <f>IF(AND(AE278&gt;0,AE278&lt;41),1,IF(AND(AE278&gt;=41,AE278&lt;56),2,IF(AND(AE278&gt;=56,AE278&lt;71),3,IF(AND(AE278&gt;=71,AE278&lt;=100),4,))))</f>
        <v/>
      </c>
      <c r="AK278" s="99">
        <f>IF(AND(AF278&gt;0,AF278&lt;36),1,IF(AND(AF278&gt;=36,AF278&lt;51),2,IF(AND(AF278&gt;=51,AF278&lt;66),3,IF(AND(AF278&gt;=66,AF278&lt;=100),4,))))</f>
        <v/>
      </c>
      <c r="AL278" s="100">
        <f>IF(AND(AG278&gt;0,AG278&lt;37),1,IF(AND(AG278&gt;=37,AG278&lt;58),2,IF(AND(AG278&gt;=58,AG278&lt;71),3,IF(AND(AG278&gt;=71,AG278&lt;=100),4,))))</f>
        <v/>
      </c>
      <c r="AM278" s="101">
        <f>IF((Y278&lt;&gt;"")*(K278&lt;&gt;""),Y278-K278,"")</f>
        <v/>
      </c>
      <c r="AN278" s="99">
        <f>IF((Z278&lt;&gt;"")*(L278&lt;&gt;""),Z278-L278,"")</f>
        <v/>
      </c>
      <c r="AO278" s="99">
        <f>IF((AA278&lt;&gt;"")*(M278&lt;&gt;""),AA278-M278,"")</f>
        <v/>
      </c>
      <c r="AP278" s="99">
        <f>IF((AB278&lt;&gt;"")*(N278&lt;&gt;""),AB278-N278,"")</f>
        <v/>
      </c>
      <c r="AQ278" s="94">
        <f>IF((AC278&lt;&gt;"")*(O278&lt;&gt;""),AC278-O278,"")</f>
        <v/>
      </c>
      <c r="AR278" s="94">
        <f>IF((AD278&lt;&gt;"")*(P278&lt;&gt;""),AD278-P278,"")</f>
        <v/>
      </c>
      <c r="AS278" s="94">
        <f>IF((AE278&lt;&gt;"")*(Q278&lt;&gt;""),AE278-Q278,"")</f>
        <v/>
      </c>
      <c r="AT278" s="94">
        <f>IF((AF278&lt;&gt;"")*(R278&lt;&gt;""),AF278-R278,"")</f>
        <v/>
      </c>
      <c r="AU278" s="94">
        <f>IF((AG278&lt;&gt;"")*(S278&lt;&gt;""),AG278-S278,"")</f>
        <v/>
      </c>
      <c r="AV278" s="99">
        <f>IF((AH278&lt;&gt;"")*(T278&lt;&gt;""),AH278-T278,"")</f>
        <v/>
      </c>
      <c r="AW278" s="99">
        <f>IF((AI278&lt;&gt;"")*(U278&lt;&gt;""),AI278-U278,"")</f>
        <v/>
      </c>
      <c r="AX278" s="99">
        <f>IF((AJ278&lt;&gt;"")*(V278&lt;&gt;""),AJ278-V278,"")</f>
        <v/>
      </c>
      <c r="AY278" s="99">
        <f>IF((AK278&lt;&gt;"")*(W278&lt;&gt;""),AK278-W278,"")</f>
        <v/>
      </c>
      <c r="AZ278" s="102">
        <f>IF((AL278&lt;&gt;"")*(X278&lt;&gt;""),AL278-X278,"")</f>
        <v/>
      </c>
      <c r="BA278" s="50">
        <f>IFERROR(__xludf.dummyfunction("AI(""Actúa como un tutor académico y dirígete personalmente al estudiante "" &amp; I278 &amp; "" "" &amp; J278 &amp; "" "" &amp; G278 &amp; "" "" &amp; H278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AM278 &amp; ""'. Diferencias por área: Matemáticas ("" &amp; AQ278 &amp; ""), Ciencias Natura"&amp;"les ("" &amp; AR278 &amp; ""), Sociales ("" &amp; AS278 &amp; ""), Lectura Crítica ("" &amp; AT278 &amp; "") e Inglés ("" &amp; AU278 &amp; ""). Variación en posición: grupo ("" &amp; AN278 &amp; ""), grado ("" &amp; AO278 &amp; "") y media ("" &amp; AP278 &amp; ""). Puntajes Primer Simulacro: Global "" &amp; K278 &amp; "", Mat "" &amp; "&amp;"O4 &amp; "", Cien "" &amp; P278 &amp; "", Soc "" &amp; Q278 &amp; "", Lec "" &amp; R278 &amp; "", Ing "" &amp; S278 &amp; "". Puntajes Segundo Simulacro: Global "" &amp; Y278 &amp; "", Mat "" &amp; AC278 &amp; "", Cien "" &amp; AD278 &amp; "", Soc "" &amp; AE278 &amp; "", Lec "" &amp; AF278 &amp; "", Ing "" &amp; AG278 &amp; "". Escribe un mensaje motivador"&amp;" y breve (máximo 4 líneas)."")
"),"=AI(""Actúa como un tutor académico y dirígete personalmente al estudiante "" &amp; I278 &amp; "" "" &amp; J278 &amp; "" "" &amp; G278 &amp; "" "" &amp; H278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AM278 &amp; ""'. Diferencias por área: Matemáticas ("" &amp; AQ278 &amp; ""), Ciencias Natur"&amp;"ales ("" &amp; AR278 &amp; ""), Sociales ("" &amp; AS278 &amp; ""), Lectura Crítica ("" &amp; AT278 &amp; "") e Inglés ("" &amp; AU278 &amp; ""). Variación en posición: grupo ("" &amp; AN278 &amp; ""), grado ("" &amp; AO278 &amp; "") y media ("" &amp; AP278 &amp; ""). Puntajes Primer Simulacro: Global "" &amp; K278 &amp; "", Mat "" &amp;"&amp;" O278 &amp; "", Cien "" &amp; P278 &amp; "", Soc "" &amp; Q278 &amp; "", Lec "" &amp; R278 &amp; "", Ing "" &amp; S278 &amp; "". Puntajes Segundo Simulacro: Global "" &amp; Y278 &amp; "", Mat "" &amp; AC278 &amp; "", Cien "" &amp; AD278 &amp; "", Soc "" &amp; AE278 &amp; "", Lec "" &amp; AF278 &amp; "", Ing "" &amp; AG278 &amp; "". Escribe un mensaje motivado"&amp;"r y breve (máximo 4 líneas)."")
")</f>
        <v/>
      </c>
    </row>
    <row r="279" ht="15.75" customHeight="1" s="42">
      <c r="A279" s="93" t="n"/>
      <c r="B279" s="94" t="inlineStr">
        <is>
          <t>Bachillerato</t>
        </is>
      </c>
      <c r="C279" s="94" t="n">
        <v>703</v>
      </c>
      <c r="D279" s="94" t="n"/>
      <c r="E279" s="95" t="n"/>
      <c r="F279" s="96">
        <f>TRIM(G279&amp;" "&amp;H279&amp;" "&amp;I279&amp;" "&amp;J279)</f>
        <v/>
      </c>
      <c r="G279" s="94" t="inlineStr">
        <is>
          <t>Lastra</t>
        </is>
      </c>
      <c r="H279" s="94" t="inlineStr">
        <is>
          <t>Villa</t>
        </is>
      </c>
      <c r="I279" s="94" t="inlineStr">
        <is>
          <t>Juan</t>
        </is>
      </c>
      <c r="J279" s="97" t="inlineStr">
        <is>
          <t>José</t>
        </is>
      </c>
      <c r="K279" s="98">
        <f>IF(SUM(O279:S279)=0, "", ROUND(((O279*3+P279*3+Q279*3+R279*3+S279*1)/13)*5,0))</f>
        <v/>
      </c>
      <c r="L279" s="99">
        <f>IF(OR($C279="",K279=""),"",COUNTIFS($C$4:$C$1500,$C279,K$4:K$1500,"&gt;"&amp;K279)+1)</f>
        <v/>
      </c>
      <c r="M279" s="99">
        <f>IF(OR($C279="",K279=""),"",IF(AND($C279&gt;=1001,$C279&lt;=1005),COUNTIFS($C$4:$C$1500,"&gt;=1001",$C$4:$C$1500,"&lt;=1005",K$4:K$1500,"&gt;"&amp;K279)+1,IF(AND($C279&gt;=1101,$C279&lt;=1105),COUNTIFS($C$4:$C$1500,"&gt;=1101",$C$4:$C$1500,"&lt;=1105",K$4:K$1500,"&gt;"&amp;K279)+1,IF(AND($C279&gt;=901,$C279&lt;=905),COUNTIFS($C$4:$C$1500,"&gt;=901",$C$4:$C$1500,"&lt;=905",K$4:K$1500,"&gt;"&amp;K279)+1,IF(AND($C279&gt;=801,$C279&lt;=805),COUNTIFS($C$4:$C$1500,"&gt;=801",$C$4:$C$1500,"&lt;=805",K$4:K$1500,"&gt;"&amp;K279)+1,IF(AND($C279&gt;=701,$C279&lt;=705),COUNTIFS($C$4:$C$1500,"&gt;=701",$C$4:$C$1500,"&lt;=705",K$4:K$1500,"&gt;"&amp;K279)+1,IF(AND($C279&gt;=601,$C279&lt;=606),COUNTIFS($C$4:$C$1500,"&gt;=601",$C$4:$C$1500,"&lt;=606",K$4:K$1500,"&gt;"&amp;K279)+1,"")))))))</f>
        <v/>
      </c>
      <c r="N279" s="99">
        <f>IF(OR($C279="",K279=""),"",IF(OR(AND($C279&gt;=1001,$C279&lt;=1005),AND($C279&gt;=1101,$C279&lt;=1105)),COUNTIFS($C$4:$C$1500,"&gt;=1001",$C$4:$C$1500,"&lt;=1005",K$4:K$1500,"&gt;"&amp;K279)+COUNTIFS($C$4:$C$1500,"&gt;=1101",$C$4:$C$1500,"&lt;=1105",K$4:K$1500,"&gt;"&amp;K279)+1,""))</f>
        <v/>
      </c>
      <c r="O279" s="94" t="n">
        <v>37.88</v>
      </c>
      <c r="P279" s="94" t="n">
        <v>26.79</v>
      </c>
      <c r="Q279" s="94" t="n">
        <v>22.1</v>
      </c>
      <c r="R279" s="94" t="n">
        <v>62.5</v>
      </c>
      <c r="S279" s="94" t="n">
        <v>25</v>
      </c>
      <c r="T279" s="99">
        <f>IF(AND(O279&gt;0,O279&lt;36),1,IF(AND(O279&gt;=36,O279&lt;51),2,IF(AND(O279&gt;=51,O279&lt;71),3,IF(AND(O279&gt;=71,O279&lt;=100),4,))))</f>
        <v/>
      </c>
      <c r="U279" s="99">
        <f>IF(AND(P279&gt;0,P279&lt;41),1,IF(AND(P279&gt;=41,P279&lt;56),2,IF(AND(P279&gt;=56,P279&lt;71),3,IF(AND(P279&gt;=71,P279&lt;=100),4,))))</f>
        <v/>
      </c>
      <c r="V279" s="99">
        <f>IF(AND(Q279&gt;0,Q279&lt;41),1,IF(AND(Q279&gt;=41,Q279&lt;56),2,IF(AND(Q279&gt;=56,Q279&lt;71),3,IF(AND(Q279&gt;=71,Q279&lt;=100),4,))))</f>
        <v/>
      </c>
      <c r="W279" s="99">
        <f>IF(AND(R279&gt;0,R279&lt;36),1,IF(AND(R279&gt;=36,R279&lt;51),2,IF(AND(R279&gt;=51,R279&lt;66),3,IF(AND(R279&gt;=66,R279&lt;=100),4,))))</f>
        <v/>
      </c>
      <c r="X279" s="100">
        <f>IF(AND(S279&gt;0,S279&lt;37),1,IF(AND(S279&gt;=37,S279&lt;58),2,IF(AND(S279&gt;=58,S279&lt;71),3,IF(AND(S279&gt;=71,S279&lt;=100),4,))))</f>
        <v/>
      </c>
      <c r="Y279" s="101">
        <f>IF(SUM(AC279:AG279)=0, "", ROUND(((AC279*3+AD279*3+AE279*3+AF279*3+AG279*1)/13)*5,0))</f>
        <v/>
      </c>
      <c r="Z279" s="99">
        <f>IF(OR($C279="",Y279=""),"",COUNTIFS($C$4:$C$1500,$C279,Y$4:Y$1500,"&gt;"&amp;Y279)+1)</f>
        <v/>
      </c>
      <c r="AA279" s="99">
        <f>IF(OR($C279="",Y279=""),"",IF(AND($C279&gt;=1001,$C279&lt;=1005),COUNTIFS($C$4:$C$1500,"&gt;=1001",$C$4:$C$1500,"&lt;=1005",Y$4:Y$1500,"&gt;"&amp;Y279)+1,IF(AND($C279&gt;=1101,$C279&lt;=1105),COUNTIFS($C$4:$C$1500,"&gt;=1101",$C$4:$C$1500,"&lt;=1105",Y$4:Y$1500,"&gt;"&amp;Y279)+1,IF(AND($C279&gt;=901,$C279&lt;=905),COUNTIFS($C$4:$C$1500,"&gt;=901",$C$4:$C$1500,"&lt;=905",Y$4:Y$1500,"&gt;"&amp;Y279)+1,IF(AND($C279&gt;=801,$C279&lt;=805),COUNTIFS($C$4:$C$1500,"&gt;=801",$C$4:$C$1500,"&lt;=805",Y$4:Y$1500,"&gt;"&amp;Y279)+1,IF(AND($C279&gt;=701,$C279&lt;=705),COUNTIFS($C$4:$C$1500,"&gt;=701",$C$4:$C$1500,"&lt;=705",Y$4:Y$1500,"&gt;"&amp;Y279)+1,IF(AND($C279&gt;=601,$C279&lt;=606),COUNTIFS($C$4:$C$1500,"&gt;=601",$C$4:$C$1500,"&lt;=606",Y$4:Y$1500,"&gt;"&amp;Y279)+1,"")))))))</f>
        <v/>
      </c>
      <c r="AB279" s="99">
        <f>IF(OR($C279="",Y279=""),"",IF(OR(AND($C279&gt;=1001,$C279&lt;=1005),AND($C279&gt;=1101,$C279&lt;=1105)),COUNTIFS($C$4:$C$1500,"&gt;=1001",$C$4:$C$1500,"&lt;=1005",Y$4:Y$1500,"&gt;"&amp;Y279)+COUNTIFS($C$4:$C$1500,"&gt;=1101",$C$4:$C$1500,"&lt;=1105",Y$4:Y$1500,"&gt;"&amp;Y279)+1,""))</f>
        <v/>
      </c>
      <c r="AC279" s="94" t="n">
        <v>47</v>
      </c>
      <c r="AD279" s="94" t="n">
        <v>46.43</v>
      </c>
      <c r="AE279" s="94" t="n">
        <v>48.5</v>
      </c>
      <c r="AF279" s="94" t="n">
        <v>55</v>
      </c>
      <c r="AG279" s="94" t="n">
        <v>23.96</v>
      </c>
      <c r="AH279" s="99">
        <f>IF(AND(AC279&gt;0,AC279&lt;36),1,IF(AND(AC279&gt;=36,AC279&lt;51),2,IF(AND(AC279&gt;=51,AC279&lt;71),3,IF(AND(AC279&gt;=71,AC279&lt;=100),4,))))</f>
        <v/>
      </c>
      <c r="AI279" s="99">
        <f>IF(AND(AD279&gt;0,AD279&lt;41),1,IF(AND(AD279&gt;=41,AD279&lt;56),2,IF(AND(AD279&gt;=56,AD279&lt;71),3,IF(AND(AD279&gt;=71,AD279&lt;=100),4,))))</f>
        <v/>
      </c>
      <c r="AJ279" s="99">
        <f>IF(AND(AE279&gt;0,AE279&lt;41),1,IF(AND(AE279&gt;=41,AE279&lt;56),2,IF(AND(AE279&gt;=56,AE279&lt;71),3,IF(AND(AE279&gt;=71,AE279&lt;=100),4,))))</f>
        <v/>
      </c>
      <c r="AK279" s="99">
        <f>IF(AND(AF279&gt;0,AF279&lt;36),1,IF(AND(AF279&gt;=36,AF279&lt;51),2,IF(AND(AF279&gt;=51,AF279&lt;66),3,IF(AND(AF279&gt;=66,AF279&lt;=100),4,))))</f>
        <v/>
      </c>
      <c r="AL279" s="100">
        <f>IF(AND(AG279&gt;0,AG279&lt;37),1,IF(AND(AG279&gt;=37,AG279&lt;58),2,IF(AND(AG279&gt;=58,AG279&lt;71),3,IF(AND(AG279&gt;=71,AG279&lt;=100),4,))))</f>
        <v/>
      </c>
      <c r="AM279" s="101">
        <f>IF((Y279&lt;&gt;"")*(K279&lt;&gt;""),Y279-K279,"")</f>
        <v/>
      </c>
      <c r="AN279" s="99">
        <f>IF((Z279&lt;&gt;"")*(L279&lt;&gt;""),Z279-L279,"")</f>
        <v/>
      </c>
      <c r="AO279" s="99">
        <f>IF((AA279&lt;&gt;"")*(M279&lt;&gt;""),AA279-M279,"")</f>
        <v/>
      </c>
      <c r="AP279" s="99">
        <f>IF((AB279&lt;&gt;"")*(N279&lt;&gt;""),AB279-N279,"")</f>
        <v/>
      </c>
      <c r="AQ279" s="94">
        <f>IF((AC279&lt;&gt;"")*(O279&lt;&gt;""),AC279-O279,"")</f>
        <v/>
      </c>
      <c r="AR279" s="94">
        <f>IF((AD279&lt;&gt;"")*(P279&lt;&gt;""),AD279-P279,"")</f>
        <v/>
      </c>
      <c r="AS279" s="94">
        <f>IF((AE279&lt;&gt;"")*(Q279&lt;&gt;""),AE279-Q279,"")</f>
        <v/>
      </c>
      <c r="AT279" s="94">
        <f>IF((AF279&lt;&gt;"")*(R279&lt;&gt;""),AF279-R279,"")</f>
        <v/>
      </c>
      <c r="AU279" s="94">
        <f>IF((AG279&lt;&gt;"")*(S279&lt;&gt;""),AG279-S279,"")</f>
        <v/>
      </c>
      <c r="AV279" s="99">
        <f>IF((AH279&lt;&gt;"")*(T279&lt;&gt;""),AH279-T279,"")</f>
        <v/>
      </c>
      <c r="AW279" s="99">
        <f>IF((AI279&lt;&gt;"")*(U279&lt;&gt;""),AI279-U279,"")</f>
        <v/>
      </c>
      <c r="AX279" s="99">
        <f>IF((AJ279&lt;&gt;"")*(V279&lt;&gt;""),AJ279-V279,"")</f>
        <v/>
      </c>
      <c r="AY279" s="99">
        <f>IF((AK279&lt;&gt;"")*(W279&lt;&gt;""),AK279-W279,"")</f>
        <v/>
      </c>
      <c r="AZ279" s="102">
        <f>IF((AL279&lt;&gt;"")*(X279&lt;&gt;""),AL279-X279,"")</f>
        <v/>
      </c>
      <c r="BA279" s="50">
        <f>IFERROR(__xludf.dummyfunction("AI(""Actúa como un tutor académico y dirígete personalmente al estudiante "" &amp; I279 &amp; "" "" &amp; J279 &amp; "" "" &amp; G279 &amp; "" "" &amp; H279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AM279 &amp; ""'. Diferencias por área: Matemáticas ("" &amp; AQ279 &amp; ""), Ciencias Natura"&amp;"les ("" &amp; AR279 &amp; ""), Sociales ("" &amp; AS279 &amp; ""), Lectura Crítica ("" &amp; AT279 &amp; "") e Inglés ("" &amp; AU279 &amp; ""). Variación en posición: grupo ("" &amp; AN279 &amp; ""), grado ("" &amp; AO279 &amp; "") y media ("" &amp; AP279 &amp; ""). Puntajes Primer Simulacro: Global "" &amp; K279 &amp; "", Mat "" &amp; "&amp;"O4 &amp; "", Cien "" &amp; P279 &amp; "", Soc "" &amp; Q279 &amp; "", Lec "" &amp; R279 &amp; "", Ing "" &amp; S279 &amp; "". Puntajes Segundo Simulacro: Global "" &amp; Y279 &amp; "", Mat "" &amp; AC279 &amp; "", Cien "" &amp; AD279 &amp; "", Soc "" &amp; AE279 &amp; "", Lec "" &amp; AF279 &amp; "", Ing "" &amp; AG279 &amp; "". Escribe un mensaje motivador"&amp;" y breve (máximo 4 líneas)."")
"),"=AI(""Actúa como un tutor académico y dirígete personalmente al estudiante "" &amp; I279 &amp; "" "" &amp; J279 &amp; "" "" &amp; G279 &amp; "" "" &amp; H279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AM279 &amp; ""'. Diferencias por área: Matemáticas ("" &amp; AQ279 &amp; ""), Ciencias Natur"&amp;"ales ("" &amp; AR279 &amp; ""), Sociales ("" &amp; AS279 &amp; ""), Lectura Crítica ("" &amp; AT279 &amp; "") e Inglés ("" &amp; AU279 &amp; ""). Variación en posición: grupo ("" &amp; AN279 &amp; ""), grado ("" &amp; AO279 &amp; "") y media ("" &amp; AP279 &amp; ""). Puntajes Primer Simulacro: Global "" &amp; K279 &amp; "", Mat "" &amp;"&amp;" O279 &amp; "", Cien "" &amp; P279 &amp; "", Soc "" &amp; Q279 &amp; "", Lec "" &amp; R279 &amp; "", Ing "" &amp; S279 &amp; "". Puntajes Segundo Simulacro: Global "" &amp; Y279 &amp; "", Mat "" &amp; AC279 &amp; "", Cien "" &amp; AD279 &amp; "", Soc "" &amp; AE279 &amp; "", Lec "" &amp; AF279 &amp; "", Ing "" &amp; AG279 &amp; "". Escribe un mensaje motivado"&amp;"r y breve (máximo 4 líneas)."")
")</f>
        <v/>
      </c>
    </row>
    <row r="280" ht="15.75" customHeight="1" s="42">
      <c r="A280" s="93" t="n"/>
      <c r="B280" s="94" t="inlineStr">
        <is>
          <t>Bachillerato</t>
        </is>
      </c>
      <c r="C280" s="94" t="n">
        <v>703</v>
      </c>
      <c r="D280" s="94" t="n"/>
      <c r="E280" s="95" t="n"/>
      <c r="F280" s="96">
        <f>TRIM(G280&amp;" "&amp;H280&amp;" "&amp;I280&amp;" "&amp;J280)</f>
        <v/>
      </c>
      <c r="G280" s="94" t="inlineStr">
        <is>
          <t>López</t>
        </is>
      </c>
      <c r="H280" s="94" t="inlineStr">
        <is>
          <t>Ruiz</t>
        </is>
      </c>
      <c r="I280" s="94" t="inlineStr">
        <is>
          <t>Eduarliz</t>
        </is>
      </c>
      <c r="J280" s="97" t="n"/>
      <c r="K280" s="98">
        <f>IF(SUM(O280:S280)=0, "", ROUND(((O280*3+P280*3+Q280*3+R280*3+S280*1)/13)*5,0))</f>
        <v/>
      </c>
      <c r="L280" s="99">
        <f>IF(OR($C280="",K280=""),"",COUNTIFS($C$4:$C$1500,$C280,K$4:K$1500,"&gt;"&amp;K280)+1)</f>
        <v/>
      </c>
      <c r="M280" s="99">
        <f>IF(OR($C280="",K280=""),"",IF(AND($C280&gt;=1001,$C280&lt;=1005),COUNTIFS($C$4:$C$1500,"&gt;=1001",$C$4:$C$1500,"&lt;=1005",K$4:K$1500,"&gt;"&amp;K280)+1,IF(AND($C280&gt;=1101,$C280&lt;=1105),COUNTIFS($C$4:$C$1500,"&gt;=1101",$C$4:$C$1500,"&lt;=1105",K$4:K$1500,"&gt;"&amp;K280)+1,IF(AND($C280&gt;=901,$C280&lt;=905),COUNTIFS($C$4:$C$1500,"&gt;=901",$C$4:$C$1500,"&lt;=905",K$4:K$1500,"&gt;"&amp;K280)+1,IF(AND($C280&gt;=801,$C280&lt;=805),COUNTIFS($C$4:$C$1500,"&gt;=801",$C$4:$C$1500,"&lt;=805",K$4:K$1500,"&gt;"&amp;K280)+1,IF(AND($C280&gt;=701,$C280&lt;=705),COUNTIFS($C$4:$C$1500,"&gt;=701",$C$4:$C$1500,"&lt;=705",K$4:K$1500,"&gt;"&amp;K280)+1,IF(AND($C280&gt;=601,$C280&lt;=606),COUNTIFS($C$4:$C$1500,"&gt;=601",$C$4:$C$1500,"&lt;=606",K$4:K$1500,"&gt;"&amp;K280)+1,"")))))))</f>
        <v/>
      </c>
      <c r="N280" s="99">
        <f>IF(OR($C280="",K280=""),"",IF(OR(AND($C280&gt;=1001,$C280&lt;=1005),AND($C280&gt;=1101,$C280&lt;=1105)),COUNTIFS($C$4:$C$1500,"&gt;=1001",$C$4:$C$1500,"&lt;=1005",K$4:K$1500,"&gt;"&amp;K280)+COUNTIFS($C$4:$C$1500,"&gt;=1101",$C$4:$C$1500,"&lt;=1105",K$4:K$1500,"&gt;"&amp;K280)+1,""))</f>
        <v/>
      </c>
      <c r="O280" s="94" t="n">
        <v>40.88</v>
      </c>
      <c r="P280" s="94" t="n">
        <v>45.75</v>
      </c>
      <c r="Q280" s="94" t="n">
        <v>34.05</v>
      </c>
      <c r="R280" s="94" t="n">
        <v>62.5</v>
      </c>
      <c r="S280" s="94" t="n">
        <v>40</v>
      </c>
      <c r="T280" s="99">
        <f>IF(AND(O280&gt;0,O280&lt;36),1,IF(AND(O280&gt;=36,O280&lt;51),2,IF(AND(O280&gt;=51,O280&lt;71),3,IF(AND(O280&gt;=71,O280&lt;=100),4,))))</f>
        <v/>
      </c>
      <c r="U280" s="99">
        <f>IF(AND(P280&gt;0,P280&lt;41),1,IF(AND(P280&gt;=41,P280&lt;56),2,IF(AND(P280&gt;=56,P280&lt;71),3,IF(AND(P280&gt;=71,P280&lt;=100),4,))))</f>
        <v/>
      </c>
      <c r="V280" s="99">
        <f>IF(AND(Q280&gt;0,Q280&lt;41),1,IF(AND(Q280&gt;=41,Q280&lt;56),2,IF(AND(Q280&gt;=56,Q280&lt;71),3,IF(AND(Q280&gt;=71,Q280&lt;=100),4,))))</f>
        <v/>
      </c>
      <c r="W280" s="99">
        <f>IF(AND(R280&gt;0,R280&lt;36),1,IF(AND(R280&gt;=36,R280&lt;51),2,IF(AND(R280&gt;=51,R280&lt;66),3,IF(AND(R280&gt;=66,R280&lt;=100),4,))))</f>
        <v/>
      </c>
      <c r="X280" s="100">
        <f>IF(AND(S280&gt;0,S280&lt;37),1,IF(AND(S280&gt;=37,S280&lt;58),2,IF(AND(S280&gt;=58,S280&lt;71),3,IF(AND(S280&gt;=71,S280&lt;=100),4,))))</f>
        <v/>
      </c>
      <c r="Y280" s="101">
        <f>IF(SUM(AC280:AG280)=0, "", ROUND(((AC280*3+AD280*3+AE280*3+AF280*3+AG280*1)/13)*5,0))</f>
        <v/>
      </c>
      <c r="Z280" s="99">
        <f>IF(OR($C280="",Y280=""),"",COUNTIFS($C$4:$C$1500,$C280,Y$4:Y$1500,"&gt;"&amp;Y280)+1)</f>
        <v/>
      </c>
      <c r="AA280" s="99">
        <f>IF(OR($C280="",Y280=""),"",IF(AND($C280&gt;=1001,$C280&lt;=1005),COUNTIFS($C$4:$C$1500,"&gt;=1001",$C$4:$C$1500,"&lt;=1005",Y$4:Y$1500,"&gt;"&amp;Y280)+1,IF(AND($C280&gt;=1101,$C280&lt;=1105),COUNTIFS($C$4:$C$1500,"&gt;=1101",$C$4:$C$1500,"&lt;=1105",Y$4:Y$1500,"&gt;"&amp;Y280)+1,IF(AND($C280&gt;=901,$C280&lt;=905),COUNTIFS($C$4:$C$1500,"&gt;=901",$C$4:$C$1500,"&lt;=905",Y$4:Y$1500,"&gt;"&amp;Y280)+1,IF(AND($C280&gt;=801,$C280&lt;=805),COUNTIFS($C$4:$C$1500,"&gt;=801",$C$4:$C$1500,"&lt;=805",Y$4:Y$1500,"&gt;"&amp;Y280)+1,IF(AND($C280&gt;=701,$C280&lt;=705),COUNTIFS($C$4:$C$1500,"&gt;=701",$C$4:$C$1500,"&lt;=705",Y$4:Y$1500,"&gt;"&amp;Y280)+1,IF(AND($C280&gt;=601,$C280&lt;=606),COUNTIFS($C$4:$C$1500,"&gt;=601",$C$4:$C$1500,"&lt;=606",Y$4:Y$1500,"&gt;"&amp;Y280)+1,"")))))))</f>
        <v/>
      </c>
      <c r="AB280" s="99">
        <f>IF(OR($C280="",Y280=""),"",IF(OR(AND($C280&gt;=1001,$C280&lt;=1005),AND($C280&gt;=1101,$C280&lt;=1105)),COUNTIFS($C$4:$C$1500,"&gt;=1001",$C$4:$C$1500,"&lt;=1005",Y$4:Y$1500,"&gt;"&amp;Y280)+COUNTIFS($C$4:$C$1500,"&gt;=1101",$C$4:$C$1500,"&lt;=1105",Y$4:Y$1500,"&gt;"&amp;Y280)+1,""))</f>
        <v/>
      </c>
      <c r="AC280" s="94" t="n"/>
      <c r="AD280" s="94" t="n"/>
      <c r="AE280" s="94" t="n"/>
      <c r="AF280" s="94" t="n"/>
      <c r="AG280" s="94" t="n"/>
      <c r="AH280" s="99">
        <f>IF(AND(AC280&gt;0,AC280&lt;36),1,IF(AND(AC280&gt;=36,AC280&lt;51),2,IF(AND(AC280&gt;=51,AC280&lt;71),3,IF(AND(AC280&gt;=71,AC280&lt;=100),4,))))</f>
        <v/>
      </c>
      <c r="AI280" s="99">
        <f>IF(AND(AD280&gt;0,AD280&lt;41),1,IF(AND(AD280&gt;=41,AD280&lt;56),2,IF(AND(AD280&gt;=56,AD280&lt;71),3,IF(AND(AD280&gt;=71,AD280&lt;=100),4,))))</f>
        <v/>
      </c>
      <c r="AJ280" s="99">
        <f>IF(AND(AE280&gt;0,AE280&lt;41),1,IF(AND(AE280&gt;=41,AE280&lt;56),2,IF(AND(AE280&gt;=56,AE280&lt;71),3,IF(AND(AE280&gt;=71,AE280&lt;=100),4,))))</f>
        <v/>
      </c>
      <c r="AK280" s="99">
        <f>IF(AND(AF280&gt;0,AF280&lt;36),1,IF(AND(AF280&gt;=36,AF280&lt;51),2,IF(AND(AF280&gt;=51,AF280&lt;66),3,IF(AND(AF280&gt;=66,AF280&lt;=100),4,))))</f>
        <v/>
      </c>
      <c r="AL280" s="100">
        <f>IF(AND(AG280&gt;0,AG280&lt;37),1,IF(AND(AG280&gt;=37,AG280&lt;58),2,IF(AND(AG280&gt;=58,AG280&lt;71),3,IF(AND(AG280&gt;=71,AG280&lt;=100),4,))))</f>
        <v/>
      </c>
      <c r="AM280" s="101">
        <f>IF((Y280&lt;&gt;"")*(K280&lt;&gt;""),Y280-K280,"")</f>
        <v/>
      </c>
      <c r="AN280" s="99">
        <f>IF((Z280&lt;&gt;"")*(L280&lt;&gt;""),Z280-L280,"")</f>
        <v/>
      </c>
      <c r="AO280" s="99">
        <f>IF((AA280&lt;&gt;"")*(M280&lt;&gt;""),AA280-M280,"")</f>
        <v/>
      </c>
      <c r="AP280" s="99">
        <f>IF((AB280&lt;&gt;"")*(N280&lt;&gt;""),AB280-N280,"")</f>
        <v/>
      </c>
      <c r="AQ280" s="94">
        <f>IF((AC280&lt;&gt;"")*(O280&lt;&gt;""),AC280-O280,"")</f>
        <v/>
      </c>
      <c r="AR280" s="94">
        <f>IF((AD280&lt;&gt;"")*(P280&lt;&gt;""),AD280-P280,"")</f>
        <v/>
      </c>
      <c r="AS280" s="94">
        <f>IF((AE280&lt;&gt;"")*(Q280&lt;&gt;""),AE280-Q280,"")</f>
        <v/>
      </c>
      <c r="AT280" s="94">
        <f>IF((AF280&lt;&gt;"")*(R280&lt;&gt;""),AF280-R280,"")</f>
        <v/>
      </c>
      <c r="AU280" s="94">
        <f>IF((AG280&lt;&gt;"")*(S280&lt;&gt;""),AG280-S280,"")</f>
        <v/>
      </c>
      <c r="AV280" s="99">
        <f>IF((AH280&lt;&gt;"")*(T280&lt;&gt;""),AH280-T280,"")</f>
        <v/>
      </c>
      <c r="AW280" s="99">
        <f>IF((AI280&lt;&gt;"")*(U280&lt;&gt;""),AI280-U280,"")</f>
        <v/>
      </c>
      <c r="AX280" s="99">
        <f>IF((AJ280&lt;&gt;"")*(V280&lt;&gt;""),AJ280-V280,"")</f>
        <v/>
      </c>
      <c r="AY280" s="99">
        <f>IF((AK280&lt;&gt;"")*(W280&lt;&gt;""),AK280-W280,"")</f>
        <v/>
      </c>
      <c r="AZ280" s="102">
        <f>IF((AL280&lt;&gt;"")*(X280&lt;&gt;""),AL280-X280,"")</f>
        <v/>
      </c>
      <c r="BA280" s="50">
        <f>IFERROR(__xludf.dummyfunction("AI(""Actúa como un tutor académico y dirígete personalmente al estudiante "" &amp; I280 &amp; "" "" &amp; J280 &amp; "" "" &amp; G280 &amp; "" "" &amp; H280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AM280 &amp; ""'. Diferencias por área: Matemáticas ("" &amp; AQ280 &amp; ""), Ciencias Natura"&amp;"les ("" &amp; AR280 &amp; ""), Sociales ("" &amp; AS280 &amp; ""), Lectura Crítica ("" &amp; AT280 &amp; "") e Inglés ("" &amp; AU280 &amp; ""). Variación en posición: grupo ("" &amp; AN280 &amp; ""), grado ("" &amp; AO280 &amp; "") y media ("" &amp; AP280 &amp; ""). Puntajes Primer Simulacro: Global "" &amp; K280 &amp; "", Mat "" &amp; "&amp;"O4 &amp; "", Cien "" &amp; P280 &amp; "", Soc "" &amp; Q280 &amp; "", Lec "" &amp; R280 &amp; "", Ing "" &amp; S280 &amp; "". Puntajes Segundo Simulacro: Global "" &amp; Y280 &amp; "", Mat "" &amp; AC280 &amp; "", Cien "" &amp; AD280 &amp; "", Soc "" &amp; AE280 &amp; "", Lec "" &amp; AF280 &amp; "", Ing "" &amp; AG280 &amp; "". Escribe un mensaje motivador"&amp;" y breve (máximo 4 líneas)."")
"),"=AI(""Actúa como un tutor académico y dirígete personalmente al estudiante "" &amp; I280 &amp; "" "" &amp; J280 &amp; "" "" &amp; G280 &amp; "" "" &amp; H280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AM280 &amp; ""'. Diferencias por área: Matemáticas ("" &amp; AQ280 &amp; ""), Ciencias Natur"&amp;"ales ("" &amp; AR280 &amp; ""), Sociales ("" &amp; AS280 &amp; ""), Lectura Crítica ("" &amp; AT280 &amp; "") e Inglés ("" &amp; AU280 &amp; ""). Variación en posición: grupo ("" &amp; AN280 &amp; ""), grado ("" &amp; AO280 &amp; "") y media ("" &amp; AP280 &amp; ""). Puntajes Primer Simulacro: Global "" &amp; K280 &amp; "", Mat "" &amp;"&amp;" O280 &amp; "", Cien "" &amp; P280 &amp; "", Soc "" &amp; Q280 &amp; "", Lec "" &amp; R280 &amp; "", Ing "" &amp; S280 &amp; "". Puntajes Segundo Simulacro: Global "" &amp; Y280 &amp; "", Mat "" &amp; AC280 &amp; "", Cien "" &amp; AD280 &amp; "", Soc "" &amp; AE280 &amp; "", Lec "" &amp; AF280 &amp; "", Ing "" &amp; AG280 &amp; "". Escribe un mensaje motivado"&amp;"r y breve (máximo 4 líneas)."")
")</f>
        <v/>
      </c>
      <c r="BM280" s="41" t="inlineStr">
        <is>
          <t>Sí</t>
        </is>
      </c>
    </row>
    <row r="281" ht="15.75" customHeight="1" s="42">
      <c r="A281" s="93" t="n"/>
      <c r="B281" s="94" t="inlineStr">
        <is>
          <t>Bachillerato</t>
        </is>
      </c>
      <c r="C281" s="94" t="n">
        <v>703</v>
      </c>
      <c r="D281" s="94" t="n"/>
      <c r="E281" s="95" t="n"/>
      <c r="F281" s="96">
        <f>TRIM(G281&amp;" "&amp;H281&amp;" "&amp;I281&amp;" "&amp;J281)</f>
        <v/>
      </c>
      <c r="G281" s="94" t="inlineStr">
        <is>
          <t>Manco</t>
        </is>
      </c>
      <c r="H281" s="94" t="inlineStr">
        <is>
          <t>Rodríguez</t>
        </is>
      </c>
      <c r="I281" s="94" t="inlineStr">
        <is>
          <t>Evelyn</t>
        </is>
      </c>
      <c r="J281" s="97" t="n"/>
      <c r="K281" s="98">
        <f>IF(SUM(O281:S281)=0, "", ROUND(((O281*3+P281*3+Q281*3+R281*3+S281*1)/13)*5,0))</f>
        <v/>
      </c>
      <c r="L281" s="99">
        <f>IF(OR($C281="",K281=""),"",COUNTIFS($C$4:$C$1500,$C281,K$4:K$1500,"&gt;"&amp;K281)+1)</f>
        <v/>
      </c>
      <c r="M281" s="99">
        <f>IF(OR($C281="",K281=""),"",IF(AND($C281&gt;=1001,$C281&lt;=1005),COUNTIFS($C$4:$C$1500,"&gt;=1001",$C$4:$C$1500,"&lt;=1005",K$4:K$1500,"&gt;"&amp;K281)+1,IF(AND($C281&gt;=1101,$C281&lt;=1105),COUNTIFS($C$4:$C$1500,"&gt;=1101",$C$4:$C$1500,"&lt;=1105",K$4:K$1500,"&gt;"&amp;K281)+1,IF(AND($C281&gt;=901,$C281&lt;=905),COUNTIFS($C$4:$C$1500,"&gt;=901",$C$4:$C$1500,"&lt;=905",K$4:K$1500,"&gt;"&amp;K281)+1,IF(AND($C281&gt;=801,$C281&lt;=805),COUNTIFS($C$4:$C$1500,"&gt;=801",$C$4:$C$1500,"&lt;=805",K$4:K$1500,"&gt;"&amp;K281)+1,IF(AND($C281&gt;=701,$C281&lt;=705),COUNTIFS($C$4:$C$1500,"&gt;=701",$C$4:$C$1500,"&lt;=705",K$4:K$1500,"&gt;"&amp;K281)+1,IF(AND($C281&gt;=601,$C281&lt;=606),COUNTIFS($C$4:$C$1500,"&gt;=601",$C$4:$C$1500,"&lt;=606",K$4:K$1500,"&gt;"&amp;K281)+1,"")))))))</f>
        <v/>
      </c>
      <c r="N281" s="99">
        <f>IF(OR($C281="",K281=""),"",IF(OR(AND($C281&gt;=1001,$C281&lt;=1005),AND($C281&gt;=1101,$C281&lt;=1105)),COUNTIFS($C$4:$C$1500,"&gt;=1001",$C$4:$C$1500,"&lt;=1005",K$4:K$1500,"&gt;"&amp;K281)+COUNTIFS($C$4:$C$1500,"&gt;=1101",$C$4:$C$1500,"&lt;=1105",K$4:K$1500,"&gt;"&amp;K281)+1,""))</f>
        <v/>
      </c>
      <c r="O281" s="94" t="n">
        <v>37.88</v>
      </c>
      <c r="P281" s="94" t="n">
        <v>20.79</v>
      </c>
      <c r="Q281" s="94" t="n">
        <v>49.39</v>
      </c>
      <c r="R281" s="94" t="n">
        <v>41.67</v>
      </c>
      <c r="S281" s="94" t="n">
        <v>30</v>
      </c>
      <c r="T281" s="99">
        <f>IF(AND(O281&gt;0,O281&lt;36),1,IF(AND(O281&gt;=36,O281&lt;51),2,IF(AND(O281&gt;=51,O281&lt;71),3,IF(AND(O281&gt;=71,O281&lt;=100),4,))))</f>
        <v/>
      </c>
      <c r="U281" s="99">
        <f>IF(AND(P281&gt;0,P281&lt;41),1,IF(AND(P281&gt;=41,P281&lt;56),2,IF(AND(P281&gt;=56,P281&lt;71),3,IF(AND(P281&gt;=71,P281&lt;=100),4,))))</f>
        <v/>
      </c>
      <c r="V281" s="99">
        <f>IF(AND(Q281&gt;0,Q281&lt;41),1,IF(AND(Q281&gt;=41,Q281&lt;56),2,IF(AND(Q281&gt;=56,Q281&lt;71),3,IF(AND(Q281&gt;=71,Q281&lt;=100),4,))))</f>
        <v/>
      </c>
      <c r="W281" s="99">
        <f>IF(AND(R281&gt;0,R281&lt;36),1,IF(AND(R281&gt;=36,R281&lt;51),2,IF(AND(R281&gt;=51,R281&lt;66),3,IF(AND(R281&gt;=66,R281&lt;=100),4,))))</f>
        <v/>
      </c>
      <c r="X281" s="100">
        <f>IF(AND(S281&gt;0,S281&lt;37),1,IF(AND(S281&gt;=37,S281&lt;58),2,IF(AND(S281&gt;=58,S281&lt;71),3,IF(AND(S281&gt;=71,S281&lt;=100),4,))))</f>
        <v/>
      </c>
      <c r="Y281" s="101">
        <f>IF(SUM(AC281:AG281)=0, "", ROUND(((AC281*3+AD281*3+AE281*3+AF281*3+AG281*1)/13)*5,0))</f>
        <v/>
      </c>
      <c r="Z281" s="99">
        <f>IF(OR($C281="",Y281=""),"",COUNTIFS($C$4:$C$1500,$C281,Y$4:Y$1500,"&gt;"&amp;Y281)+1)</f>
        <v/>
      </c>
      <c r="AA281" s="99">
        <f>IF(OR($C281="",Y281=""),"",IF(AND($C281&gt;=1001,$C281&lt;=1005),COUNTIFS($C$4:$C$1500,"&gt;=1001",$C$4:$C$1500,"&lt;=1005",Y$4:Y$1500,"&gt;"&amp;Y281)+1,IF(AND($C281&gt;=1101,$C281&lt;=1105),COUNTIFS($C$4:$C$1500,"&gt;=1101",$C$4:$C$1500,"&lt;=1105",Y$4:Y$1500,"&gt;"&amp;Y281)+1,IF(AND($C281&gt;=901,$C281&lt;=905),COUNTIFS($C$4:$C$1500,"&gt;=901",$C$4:$C$1500,"&lt;=905",Y$4:Y$1500,"&gt;"&amp;Y281)+1,IF(AND($C281&gt;=801,$C281&lt;=805),COUNTIFS($C$4:$C$1500,"&gt;=801",$C$4:$C$1500,"&lt;=805",Y$4:Y$1500,"&gt;"&amp;Y281)+1,IF(AND($C281&gt;=701,$C281&lt;=705),COUNTIFS($C$4:$C$1500,"&gt;=701",$C$4:$C$1500,"&lt;=705",Y$4:Y$1500,"&gt;"&amp;Y281)+1,IF(AND($C281&gt;=601,$C281&lt;=606),COUNTIFS($C$4:$C$1500,"&gt;=601",$C$4:$C$1500,"&lt;=606",Y$4:Y$1500,"&gt;"&amp;Y281)+1,"")))))))</f>
        <v/>
      </c>
      <c r="AB281" s="99">
        <f>IF(OR($C281="",Y281=""),"",IF(OR(AND($C281&gt;=1001,$C281&lt;=1005),AND($C281&gt;=1101,$C281&lt;=1105)),COUNTIFS($C$4:$C$1500,"&gt;=1001",$C$4:$C$1500,"&lt;=1005",Y$4:Y$1500,"&gt;"&amp;Y281)+COUNTIFS($C$4:$C$1500,"&gt;=1101",$C$4:$C$1500,"&lt;=1105",Y$4:Y$1500,"&gt;"&amp;Y281)+1,""))</f>
        <v/>
      </c>
      <c r="AC281" s="94" t="n">
        <v>37.25</v>
      </c>
      <c r="AD281" s="94" t="n">
        <v>31.55</v>
      </c>
      <c r="AE281" s="94" t="n">
        <v>22.75</v>
      </c>
      <c r="AF281" s="94" t="n">
        <v>25</v>
      </c>
      <c r="AG281" s="94" t="n">
        <v>23.96</v>
      </c>
      <c r="AH281" s="99">
        <f>IF(AND(AC281&gt;0,AC281&lt;36),1,IF(AND(AC281&gt;=36,AC281&lt;51),2,IF(AND(AC281&gt;=51,AC281&lt;71),3,IF(AND(AC281&gt;=71,AC281&lt;=100),4,))))</f>
        <v/>
      </c>
      <c r="AI281" s="99">
        <f>IF(AND(AD281&gt;0,AD281&lt;41),1,IF(AND(AD281&gt;=41,AD281&lt;56),2,IF(AND(AD281&gt;=56,AD281&lt;71),3,IF(AND(AD281&gt;=71,AD281&lt;=100),4,))))</f>
        <v/>
      </c>
      <c r="AJ281" s="99">
        <f>IF(AND(AE281&gt;0,AE281&lt;41),1,IF(AND(AE281&gt;=41,AE281&lt;56),2,IF(AND(AE281&gt;=56,AE281&lt;71),3,IF(AND(AE281&gt;=71,AE281&lt;=100),4,))))</f>
        <v/>
      </c>
      <c r="AK281" s="99">
        <f>IF(AND(AF281&gt;0,AF281&lt;36),1,IF(AND(AF281&gt;=36,AF281&lt;51),2,IF(AND(AF281&gt;=51,AF281&lt;66),3,IF(AND(AF281&gt;=66,AF281&lt;=100),4,))))</f>
        <v/>
      </c>
      <c r="AL281" s="100">
        <f>IF(AND(AG281&gt;0,AG281&lt;37),1,IF(AND(AG281&gt;=37,AG281&lt;58),2,IF(AND(AG281&gt;=58,AG281&lt;71),3,IF(AND(AG281&gt;=71,AG281&lt;=100),4,))))</f>
        <v/>
      </c>
      <c r="AM281" s="101">
        <f>IF((Y281&lt;&gt;"")*(K281&lt;&gt;""),Y281-K281,"")</f>
        <v/>
      </c>
      <c r="AN281" s="99">
        <f>IF((Z281&lt;&gt;"")*(L281&lt;&gt;""),Z281-L281,"")</f>
        <v/>
      </c>
      <c r="AO281" s="99">
        <f>IF((AA281&lt;&gt;"")*(M281&lt;&gt;""),AA281-M281,"")</f>
        <v/>
      </c>
      <c r="AP281" s="99">
        <f>IF((AB281&lt;&gt;"")*(N281&lt;&gt;""),AB281-N281,"")</f>
        <v/>
      </c>
      <c r="AQ281" s="94">
        <f>IF((AC281&lt;&gt;"")*(O281&lt;&gt;""),AC281-O281,"")</f>
        <v/>
      </c>
      <c r="AR281" s="94">
        <f>IF((AD281&lt;&gt;"")*(P281&lt;&gt;""),AD281-P281,"")</f>
        <v/>
      </c>
      <c r="AS281" s="94">
        <f>IF((AE281&lt;&gt;"")*(Q281&lt;&gt;""),AE281-Q281,"")</f>
        <v/>
      </c>
      <c r="AT281" s="94">
        <f>IF((AF281&lt;&gt;"")*(R281&lt;&gt;""),AF281-R281,"")</f>
        <v/>
      </c>
      <c r="AU281" s="94">
        <f>IF((AG281&lt;&gt;"")*(S281&lt;&gt;""),AG281-S281,"")</f>
        <v/>
      </c>
      <c r="AV281" s="99">
        <f>IF((AH281&lt;&gt;"")*(T281&lt;&gt;""),AH281-T281,"")</f>
        <v/>
      </c>
      <c r="AW281" s="99">
        <f>IF((AI281&lt;&gt;"")*(U281&lt;&gt;""),AI281-U281,"")</f>
        <v/>
      </c>
      <c r="AX281" s="99">
        <f>IF((AJ281&lt;&gt;"")*(V281&lt;&gt;""),AJ281-V281,"")</f>
        <v/>
      </c>
      <c r="AY281" s="99">
        <f>IF((AK281&lt;&gt;"")*(W281&lt;&gt;""),AK281-W281,"")</f>
        <v/>
      </c>
      <c r="AZ281" s="102">
        <f>IF((AL281&lt;&gt;"")*(X281&lt;&gt;""),AL281-X281,"")</f>
        <v/>
      </c>
      <c r="BA281" s="50">
        <f>IFERROR(__xludf.dummyfunction("AI(""Actúa como un tutor académico y dirígete personalmente al estudiante "" &amp; I281 &amp; "" "" &amp; J281 &amp; "" "" &amp; G281 &amp; "" "" &amp; H281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AM281 &amp; ""'. Diferencias por área: Matemáticas ("" &amp; AQ281 &amp; ""), Ciencias Natura"&amp;"les ("" &amp; AR281 &amp; ""), Sociales ("" &amp; AS281 &amp; ""), Lectura Crítica ("" &amp; AT281 &amp; "") e Inglés ("" &amp; AU281 &amp; ""). Variación en posición: grupo ("" &amp; AN281 &amp; ""), grado ("" &amp; AO281 &amp; "") y media ("" &amp; AP281 &amp; ""). Puntajes Primer Simulacro: Global "" &amp; K281 &amp; "", Mat "" &amp; "&amp;"O4 &amp; "", Cien "" &amp; P281 &amp; "", Soc "" &amp; Q281 &amp; "", Lec "" &amp; R281 &amp; "", Ing "" &amp; S281 &amp; "". Puntajes Segundo Simulacro: Global "" &amp; Y281 &amp; "", Mat "" &amp; AC281 &amp; "", Cien "" &amp; AD281 &amp; "", Soc "" &amp; AE281 &amp; "", Lec "" &amp; AF281 &amp; "", Ing "" &amp; AG281 &amp; "". Escribe un mensaje motivador"&amp;" y breve (máximo 4 líneas)."")
"),"=AI(""Actúa como un tutor académico y dirígete personalmente al estudiante "" &amp; I281 &amp; "" "" &amp; J281 &amp; "" "" &amp; G281 &amp; "" "" &amp; H281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AM281 &amp; ""'. Diferencias por área: Matemáticas ("" &amp; AQ281 &amp; ""), Ciencias Natur"&amp;"ales ("" &amp; AR281 &amp; ""), Sociales ("" &amp; AS281 &amp; ""), Lectura Crítica ("" &amp; AT281 &amp; "") e Inglés ("" &amp; AU281 &amp; ""). Variación en posición: grupo ("" &amp; AN281 &amp; ""), grado ("" &amp; AO281 &amp; "") y media ("" &amp; AP281 &amp; ""). Puntajes Primer Simulacro: Global "" &amp; K281 &amp; "", Mat "" &amp;"&amp;" O281 &amp; "", Cien "" &amp; P281 &amp; "", Soc "" &amp; Q281 &amp; "", Lec "" &amp; R281 &amp; "", Ing "" &amp; S281 &amp; "". Puntajes Segundo Simulacro: Global "" &amp; Y281 &amp; "", Mat "" &amp; AC281 &amp; "", Cien "" &amp; AD281 &amp; "", Soc "" &amp; AE281 &amp; "", Lec "" &amp; AF281 &amp; "", Ing "" &amp; AG281 &amp; "". Escribe un mensaje motivado"&amp;"r y breve (máximo 4 líneas)."")
")</f>
        <v/>
      </c>
    </row>
    <row r="282" ht="15.75" customHeight="1" s="42">
      <c r="A282" s="93" t="n"/>
      <c r="B282" s="94" t="inlineStr">
        <is>
          <t>Bachillerato</t>
        </is>
      </c>
      <c r="C282" s="94" t="n">
        <v>703</v>
      </c>
      <c r="D282" s="94" t="n"/>
      <c r="E282" s="95" t="n"/>
      <c r="F282" s="96">
        <f>TRIM(G282&amp;" "&amp;H282&amp;" "&amp;I282&amp;" "&amp;J282)</f>
        <v/>
      </c>
      <c r="G282" s="94" t="inlineStr">
        <is>
          <t>Mejía</t>
        </is>
      </c>
      <c r="H282" s="94" t="inlineStr">
        <is>
          <t>Grisales</t>
        </is>
      </c>
      <c r="I282" s="94" t="inlineStr">
        <is>
          <t>Gerónimo</t>
        </is>
      </c>
      <c r="J282" s="97" t="n"/>
      <c r="K282" s="98">
        <f>IF(SUM(O282:S282)=0, "", ROUND(((O282*3+P282*3+Q282*3+R282*3+S282*1)/13)*5,0))</f>
        <v/>
      </c>
      <c r="L282" s="99">
        <f>IF(OR($C282="",K282=""),"",COUNTIFS($C$4:$C$1500,$C282,K$4:K$1500,"&gt;"&amp;K282)+1)</f>
        <v/>
      </c>
      <c r="M282" s="99">
        <f>IF(OR($C282="",K282=""),"",IF(AND($C282&gt;=1001,$C282&lt;=1005),COUNTIFS($C$4:$C$1500,"&gt;=1001",$C$4:$C$1500,"&lt;=1005",K$4:K$1500,"&gt;"&amp;K282)+1,IF(AND($C282&gt;=1101,$C282&lt;=1105),COUNTIFS($C$4:$C$1500,"&gt;=1101",$C$4:$C$1500,"&lt;=1105",K$4:K$1500,"&gt;"&amp;K282)+1,IF(AND($C282&gt;=901,$C282&lt;=905),COUNTIFS($C$4:$C$1500,"&gt;=901",$C$4:$C$1500,"&lt;=905",K$4:K$1500,"&gt;"&amp;K282)+1,IF(AND($C282&gt;=801,$C282&lt;=805),COUNTIFS($C$4:$C$1500,"&gt;=801",$C$4:$C$1500,"&lt;=805",K$4:K$1500,"&gt;"&amp;K282)+1,IF(AND($C282&gt;=701,$C282&lt;=705),COUNTIFS($C$4:$C$1500,"&gt;=701",$C$4:$C$1500,"&lt;=705",K$4:K$1500,"&gt;"&amp;K282)+1,IF(AND($C282&gt;=601,$C282&lt;=606),COUNTIFS($C$4:$C$1500,"&gt;=601",$C$4:$C$1500,"&lt;=606",K$4:K$1500,"&gt;"&amp;K282)+1,"")))))))</f>
        <v/>
      </c>
      <c r="N282" s="99">
        <f>IF(OR($C282="",K282=""),"",IF(OR(AND($C282&gt;=1001,$C282&lt;=1005),AND($C282&gt;=1101,$C282&lt;=1105)),COUNTIFS($C$4:$C$1500,"&gt;=1001",$C$4:$C$1500,"&lt;=1005",K$4:K$1500,"&gt;"&amp;K282)+COUNTIFS($C$4:$C$1500,"&gt;=1101",$C$4:$C$1500,"&lt;=1105",K$4:K$1500,"&gt;"&amp;K282)+1,""))</f>
        <v/>
      </c>
      <c r="O282" s="94" t="n">
        <v>40.88</v>
      </c>
      <c r="P282" s="94" t="n">
        <v>56.75</v>
      </c>
      <c r="Q282" s="94" t="n">
        <v>49.39</v>
      </c>
      <c r="R282" s="94" t="n">
        <v>70.83</v>
      </c>
      <c r="S282" s="94" t="n">
        <v>50</v>
      </c>
      <c r="T282" s="99">
        <f>IF(AND(O282&gt;0,O282&lt;36),1,IF(AND(O282&gt;=36,O282&lt;51),2,IF(AND(O282&gt;=51,O282&lt;71),3,IF(AND(O282&gt;=71,O282&lt;=100),4,))))</f>
        <v/>
      </c>
      <c r="U282" s="99">
        <f>IF(AND(P282&gt;0,P282&lt;41),1,IF(AND(P282&gt;=41,P282&lt;56),2,IF(AND(P282&gt;=56,P282&lt;71),3,IF(AND(P282&gt;=71,P282&lt;=100),4,))))</f>
        <v/>
      </c>
      <c r="V282" s="99">
        <f>IF(AND(Q282&gt;0,Q282&lt;41),1,IF(AND(Q282&gt;=41,Q282&lt;56),2,IF(AND(Q282&gt;=56,Q282&lt;71),3,IF(AND(Q282&gt;=71,Q282&lt;=100),4,))))</f>
        <v/>
      </c>
      <c r="W282" s="99">
        <f>IF(AND(R282&gt;0,R282&lt;36),1,IF(AND(R282&gt;=36,R282&lt;51),2,IF(AND(R282&gt;=51,R282&lt;66),3,IF(AND(R282&gt;=66,R282&lt;=100),4,))))</f>
        <v/>
      </c>
      <c r="X282" s="100">
        <f>IF(AND(S282&gt;0,S282&lt;37),1,IF(AND(S282&gt;=37,S282&lt;58),2,IF(AND(S282&gt;=58,S282&lt;71),3,IF(AND(S282&gt;=71,S282&lt;=100),4,))))</f>
        <v/>
      </c>
      <c r="Y282" s="101">
        <f>IF(SUM(AC282:AG282)=0, "", ROUND(((AC282*3+AD282*3+AE282*3+AF282*3+AG282*1)/13)*5,0))</f>
        <v/>
      </c>
      <c r="Z282" s="99">
        <f>IF(OR($C282="",Y282=""),"",COUNTIFS($C$4:$C$1500,$C282,Y$4:Y$1500,"&gt;"&amp;Y282)+1)</f>
        <v/>
      </c>
      <c r="AA282" s="99">
        <f>IF(OR($C282="",Y282=""),"",IF(AND($C282&gt;=1001,$C282&lt;=1005),COUNTIFS($C$4:$C$1500,"&gt;=1001",$C$4:$C$1500,"&lt;=1005",Y$4:Y$1500,"&gt;"&amp;Y282)+1,IF(AND($C282&gt;=1101,$C282&lt;=1105),COUNTIFS($C$4:$C$1500,"&gt;=1101",$C$4:$C$1500,"&lt;=1105",Y$4:Y$1500,"&gt;"&amp;Y282)+1,IF(AND($C282&gt;=901,$C282&lt;=905),COUNTIFS($C$4:$C$1500,"&gt;=901",$C$4:$C$1500,"&lt;=905",Y$4:Y$1500,"&gt;"&amp;Y282)+1,IF(AND($C282&gt;=801,$C282&lt;=805),COUNTIFS($C$4:$C$1500,"&gt;=801",$C$4:$C$1500,"&lt;=805",Y$4:Y$1500,"&gt;"&amp;Y282)+1,IF(AND($C282&gt;=701,$C282&lt;=705),COUNTIFS($C$4:$C$1500,"&gt;=701",$C$4:$C$1500,"&lt;=705",Y$4:Y$1500,"&gt;"&amp;Y282)+1,IF(AND($C282&gt;=601,$C282&lt;=606),COUNTIFS($C$4:$C$1500,"&gt;=601",$C$4:$C$1500,"&lt;=606",Y$4:Y$1500,"&gt;"&amp;Y282)+1,"")))))))</f>
        <v/>
      </c>
      <c r="AB282" s="99">
        <f>IF(OR($C282="",Y282=""),"",IF(OR(AND($C282&gt;=1001,$C282&lt;=1005),AND($C282&gt;=1101,$C282&lt;=1105)),COUNTIFS($C$4:$C$1500,"&gt;=1001",$C$4:$C$1500,"&lt;=1005",Y$4:Y$1500,"&gt;"&amp;Y282)+COUNTIFS($C$4:$C$1500,"&gt;=1101",$C$4:$C$1500,"&lt;=1105",Y$4:Y$1500,"&gt;"&amp;Y282)+1,""))</f>
        <v/>
      </c>
      <c r="AC282" s="94" t="n"/>
      <c r="AD282" s="94" t="n"/>
      <c r="AE282" s="94" t="n"/>
      <c r="AF282" s="94" t="n"/>
      <c r="AG282" s="94" t="n"/>
      <c r="AH282" s="99">
        <f>IF(AND(AC282&gt;0,AC282&lt;36),1,IF(AND(AC282&gt;=36,AC282&lt;51),2,IF(AND(AC282&gt;=51,AC282&lt;71),3,IF(AND(AC282&gt;=71,AC282&lt;=100),4,))))</f>
        <v/>
      </c>
      <c r="AI282" s="99">
        <f>IF(AND(AD282&gt;0,AD282&lt;41),1,IF(AND(AD282&gt;=41,AD282&lt;56),2,IF(AND(AD282&gt;=56,AD282&lt;71),3,IF(AND(AD282&gt;=71,AD282&lt;=100),4,))))</f>
        <v/>
      </c>
      <c r="AJ282" s="99">
        <f>IF(AND(AE282&gt;0,AE282&lt;41),1,IF(AND(AE282&gt;=41,AE282&lt;56),2,IF(AND(AE282&gt;=56,AE282&lt;71),3,IF(AND(AE282&gt;=71,AE282&lt;=100),4,))))</f>
        <v/>
      </c>
      <c r="AK282" s="99">
        <f>IF(AND(AF282&gt;0,AF282&lt;36),1,IF(AND(AF282&gt;=36,AF282&lt;51),2,IF(AND(AF282&gt;=51,AF282&lt;66),3,IF(AND(AF282&gt;=66,AF282&lt;=100),4,))))</f>
        <v/>
      </c>
      <c r="AL282" s="100">
        <f>IF(AND(AG282&gt;0,AG282&lt;37),1,IF(AND(AG282&gt;=37,AG282&lt;58),2,IF(AND(AG282&gt;=58,AG282&lt;71),3,IF(AND(AG282&gt;=71,AG282&lt;=100),4,))))</f>
        <v/>
      </c>
      <c r="AM282" s="101">
        <f>IF((Y282&lt;&gt;"")*(K282&lt;&gt;""),Y282-K282,"")</f>
        <v/>
      </c>
      <c r="AN282" s="99">
        <f>IF((Z282&lt;&gt;"")*(L282&lt;&gt;""),Z282-L282,"")</f>
        <v/>
      </c>
      <c r="AO282" s="99">
        <f>IF((AA282&lt;&gt;"")*(M282&lt;&gt;""),AA282-M282,"")</f>
        <v/>
      </c>
      <c r="AP282" s="99">
        <f>IF((AB282&lt;&gt;"")*(N282&lt;&gt;""),AB282-N282,"")</f>
        <v/>
      </c>
      <c r="AQ282" s="94">
        <f>IF((AC282&lt;&gt;"")*(O282&lt;&gt;""),AC282-O282,"")</f>
        <v/>
      </c>
      <c r="AR282" s="94">
        <f>IF((AD282&lt;&gt;"")*(P282&lt;&gt;""),AD282-P282,"")</f>
        <v/>
      </c>
      <c r="AS282" s="94">
        <f>IF((AE282&lt;&gt;"")*(Q282&lt;&gt;""),AE282-Q282,"")</f>
        <v/>
      </c>
      <c r="AT282" s="94">
        <f>IF((AF282&lt;&gt;"")*(R282&lt;&gt;""),AF282-R282,"")</f>
        <v/>
      </c>
      <c r="AU282" s="94">
        <f>IF((AG282&lt;&gt;"")*(S282&lt;&gt;""),AG282-S282,"")</f>
        <v/>
      </c>
      <c r="AV282" s="99">
        <f>IF((AH282&lt;&gt;"")*(T282&lt;&gt;""),AH282-T282,"")</f>
        <v/>
      </c>
      <c r="AW282" s="99">
        <f>IF((AI282&lt;&gt;"")*(U282&lt;&gt;""),AI282-U282,"")</f>
        <v/>
      </c>
      <c r="AX282" s="99">
        <f>IF((AJ282&lt;&gt;"")*(V282&lt;&gt;""),AJ282-V282,"")</f>
        <v/>
      </c>
      <c r="AY282" s="99">
        <f>IF((AK282&lt;&gt;"")*(W282&lt;&gt;""),AK282-W282,"")</f>
        <v/>
      </c>
      <c r="AZ282" s="102">
        <f>IF((AL282&lt;&gt;"")*(X282&lt;&gt;""),AL282-X282,"")</f>
        <v/>
      </c>
      <c r="BA282" s="50">
        <f>IFERROR(__xludf.dummyfunction("AI(""Actúa como un tutor académico y dirígete personalmente al estudiante "" &amp; I282 &amp; "" "" &amp; J282 &amp; "" "" &amp; G282 &amp; "" "" &amp; H282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AM282 &amp; ""'. Diferencias por área: Matemáticas ("" &amp; AQ282 &amp; ""), Ciencias Natura"&amp;"les ("" &amp; AR282 &amp; ""), Sociales ("" &amp; AS282 &amp; ""), Lectura Crítica ("" &amp; AT282 &amp; "") e Inglés ("" &amp; AU282 &amp; ""). Variación en posición: grupo ("" &amp; AN282 &amp; ""), grado ("" &amp; AO282 &amp; "") y media ("" &amp; AP282 &amp; ""). Puntajes Primer Simulacro: Global "" &amp; K282 &amp; "", Mat "" &amp; "&amp;"O4 &amp; "", Cien "" &amp; P282 &amp; "", Soc "" &amp; Q282 &amp; "", Lec "" &amp; R282 &amp; "", Ing "" &amp; S282 &amp; "". Puntajes Segundo Simulacro: Global "" &amp; Y282 &amp; "", Mat "" &amp; AC282 &amp; "", Cien "" &amp; AD282 &amp; "", Soc "" &amp; AE282 &amp; "", Lec "" &amp; AF282 &amp; "", Ing "" &amp; AG282 &amp; "". Escribe un mensaje motivador"&amp;" y breve (máximo 4 líneas)."")
"),"=AI(""Actúa como un tutor académico y dirígete personalmente al estudiante "" &amp; I282 &amp; "" "" &amp; J282 &amp; "" "" &amp; G282 &amp; "" "" &amp; H282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AM282 &amp; ""'. Diferencias por área: Matemáticas ("" &amp; AQ282 &amp; ""), Ciencias Natur"&amp;"ales ("" &amp; AR282 &amp; ""), Sociales ("" &amp; AS282 &amp; ""), Lectura Crítica ("" &amp; AT282 &amp; "") e Inglés ("" &amp; AU282 &amp; ""). Variación en posición: grupo ("" &amp; AN282 &amp; ""), grado ("" &amp; AO282 &amp; "") y media ("" &amp; AP282 &amp; ""). Puntajes Primer Simulacro: Global "" &amp; K282 &amp; "", Mat "" &amp;"&amp;" O282 &amp; "", Cien "" &amp; P282 &amp; "", Soc "" &amp; Q282 &amp; "", Lec "" &amp; R282 &amp; "", Ing "" &amp; S282 &amp; "". Puntajes Segundo Simulacro: Global "" &amp; Y282 &amp; "", Mat "" &amp; AC282 &amp; "", Cien "" &amp; AD282 &amp; "", Soc "" &amp; AE282 &amp; "", Lec "" &amp; AF282 &amp; "", Ing "" &amp; AG282 &amp; "". Escribe un mensaje motivado"&amp;"r y breve (máximo 4 líneas)."")
")</f>
        <v/>
      </c>
    </row>
    <row r="283" ht="15.75" customHeight="1" s="42">
      <c r="A283" s="93" t="n"/>
      <c r="B283" s="94" t="inlineStr">
        <is>
          <t>Bachillerato</t>
        </is>
      </c>
      <c r="C283" s="94" t="n">
        <v>703</v>
      </c>
      <c r="D283" s="94" t="n"/>
      <c r="E283" s="95" t="n"/>
      <c r="F283" s="96">
        <f>TRIM(G283&amp;" "&amp;H283&amp;" "&amp;I283&amp;" "&amp;J283)</f>
        <v/>
      </c>
      <c r="G283" s="94" t="inlineStr">
        <is>
          <t>Mena</t>
        </is>
      </c>
      <c r="H283" s="94" t="inlineStr">
        <is>
          <t>Rivas</t>
        </is>
      </c>
      <c r="I283" s="94" t="inlineStr">
        <is>
          <t>Jeiser</t>
        </is>
      </c>
      <c r="J283" s="97" t="inlineStr">
        <is>
          <t>Andres</t>
        </is>
      </c>
      <c r="K283" s="98">
        <f>IF(SUM(O283:S283)=0, "", ROUND(((O283*3+P283*3+Q283*3+R283*3+S283*1)/13)*5,0))</f>
        <v/>
      </c>
      <c r="L283" s="99">
        <f>IF(OR($C283="",K283=""),"",COUNTIFS($C$4:$C$1500,$C283,K$4:K$1500,"&gt;"&amp;K283)+1)</f>
        <v/>
      </c>
      <c r="M283" s="99">
        <f>IF(OR($C283="",K283=""),"",IF(AND($C283&gt;=1001,$C283&lt;=1005),COUNTIFS($C$4:$C$1500,"&gt;=1001",$C$4:$C$1500,"&lt;=1005",K$4:K$1500,"&gt;"&amp;K283)+1,IF(AND($C283&gt;=1101,$C283&lt;=1105),COUNTIFS($C$4:$C$1500,"&gt;=1101",$C$4:$C$1500,"&lt;=1105",K$4:K$1500,"&gt;"&amp;K283)+1,IF(AND($C283&gt;=901,$C283&lt;=905),COUNTIFS($C$4:$C$1500,"&gt;=901",$C$4:$C$1500,"&lt;=905",K$4:K$1500,"&gt;"&amp;K283)+1,IF(AND($C283&gt;=801,$C283&lt;=805),COUNTIFS($C$4:$C$1500,"&gt;=801",$C$4:$C$1500,"&lt;=805",K$4:K$1500,"&gt;"&amp;K283)+1,IF(AND($C283&gt;=701,$C283&lt;=705),COUNTIFS($C$4:$C$1500,"&gt;=701",$C$4:$C$1500,"&lt;=705",K$4:K$1500,"&gt;"&amp;K283)+1,IF(AND($C283&gt;=601,$C283&lt;=606),COUNTIFS($C$4:$C$1500,"&gt;=601",$C$4:$C$1500,"&lt;=606",K$4:K$1500,"&gt;"&amp;K283)+1,"")))))))</f>
        <v/>
      </c>
      <c r="N283" s="99">
        <f>IF(OR($C283="",K283=""),"",IF(OR(AND($C283&gt;=1001,$C283&lt;=1005),AND($C283&gt;=1101,$C283&lt;=1105)),COUNTIFS($C$4:$C$1500,"&gt;=1001",$C$4:$C$1500,"&lt;=1005",K$4:K$1500,"&gt;"&amp;K283)+COUNTIFS($C$4:$C$1500,"&gt;=1101",$C$4:$C$1500,"&lt;=1105",K$4:K$1500,"&gt;"&amp;K283)+1,""))</f>
        <v/>
      </c>
      <c r="O283" s="94" t="n">
        <v>63.75</v>
      </c>
      <c r="P283" s="94" t="n">
        <v>54.21</v>
      </c>
      <c r="Q283" s="94" t="n">
        <v>51.2</v>
      </c>
      <c r="R283" s="94" t="n">
        <v>54.17</v>
      </c>
      <c r="S283" s="94" t="n">
        <v>75</v>
      </c>
      <c r="T283" s="99">
        <f>IF(AND(O283&gt;0,O283&lt;36),1,IF(AND(O283&gt;=36,O283&lt;51),2,IF(AND(O283&gt;=51,O283&lt;71),3,IF(AND(O283&gt;=71,O283&lt;=100),4,))))</f>
        <v/>
      </c>
      <c r="U283" s="99">
        <f>IF(AND(P283&gt;0,P283&lt;41),1,IF(AND(P283&gt;=41,P283&lt;56),2,IF(AND(P283&gt;=56,P283&lt;71),3,IF(AND(P283&gt;=71,P283&lt;=100),4,))))</f>
        <v/>
      </c>
      <c r="V283" s="99">
        <f>IF(AND(Q283&gt;0,Q283&lt;41),1,IF(AND(Q283&gt;=41,Q283&lt;56),2,IF(AND(Q283&gt;=56,Q283&lt;71),3,IF(AND(Q283&gt;=71,Q283&lt;=100),4,))))</f>
        <v/>
      </c>
      <c r="W283" s="99">
        <f>IF(AND(R283&gt;0,R283&lt;36),1,IF(AND(R283&gt;=36,R283&lt;51),2,IF(AND(R283&gt;=51,R283&lt;66),3,IF(AND(R283&gt;=66,R283&lt;=100),4,))))</f>
        <v/>
      </c>
      <c r="X283" s="100">
        <f>IF(AND(S283&gt;0,S283&lt;37),1,IF(AND(S283&gt;=37,S283&lt;58),2,IF(AND(S283&gt;=58,S283&lt;71),3,IF(AND(S283&gt;=71,S283&lt;=100),4,))))</f>
        <v/>
      </c>
      <c r="Y283" s="101">
        <f>IF(SUM(AC283:AG283)=0, "", ROUND(((AC283*3+AD283*3+AE283*3+AF283*3+AG283*1)/13)*5,0))</f>
        <v/>
      </c>
      <c r="Z283" s="99">
        <f>IF(OR($C283="",Y283=""),"",COUNTIFS($C$4:$C$1500,$C283,Y$4:Y$1500,"&gt;"&amp;Y283)+1)</f>
        <v/>
      </c>
      <c r="AA283" s="99">
        <f>IF(OR($C283="",Y283=""),"",IF(AND($C283&gt;=1001,$C283&lt;=1005),COUNTIFS($C$4:$C$1500,"&gt;=1001",$C$4:$C$1500,"&lt;=1005",Y$4:Y$1500,"&gt;"&amp;Y283)+1,IF(AND($C283&gt;=1101,$C283&lt;=1105),COUNTIFS($C$4:$C$1500,"&gt;=1101",$C$4:$C$1500,"&lt;=1105",Y$4:Y$1500,"&gt;"&amp;Y283)+1,IF(AND($C283&gt;=901,$C283&lt;=905),COUNTIFS($C$4:$C$1500,"&gt;=901",$C$4:$C$1500,"&lt;=905",Y$4:Y$1500,"&gt;"&amp;Y283)+1,IF(AND($C283&gt;=801,$C283&lt;=805),COUNTIFS($C$4:$C$1500,"&gt;=801",$C$4:$C$1500,"&lt;=805",Y$4:Y$1500,"&gt;"&amp;Y283)+1,IF(AND($C283&gt;=701,$C283&lt;=705),COUNTIFS($C$4:$C$1500,"&gt;=701",$C$4:$C$1500,"&lt;=705",Y$4:Y$1500,"&gt;"&amp;Y283)+1,IF(AND($C283&gt;=601,$C283&lt;=606),COUNTIFS($C$4:$C$1500,"&gt;=601",$C$4:$C$1500,"&lt;=606",Y$4:Y$1500,"&gt;"&amp;Y283)+1,"")))))))</f>
        <v/>
      </c>
      <c r="AB283" s="99">
        <f>IF(OR($C283="",Y283=""),"",IF(OR(AND($C283&gt;=1001,$C283&lt;=1005),AND($C283&gt;=1101,$C283&lt;=1105)),COUNTIFS($C$4:$C$1500,"&gt;=1001",$C$4:$C$1500,"&lt;=1005",Y$4:Y$1500,"&gt;"&amp;Y283)+COUNTIFS($C$4:$C$1500,"&gt;=1101",$C$4:$C$1500,"&lt;=1105",Y$4:Y$1500,"&gt;"&amp;Y283)+1,""))</f>
        <v/>
      </c>
      <c r="AC283" s="94" t="n">
        <v>43.75</v>
      </c>
      <c r="AD283" s="94" t="n">
        <v>65.48</v>
      </c>
      <c r="AE283" s="94" t="n">
        <v>65.25</v>
      </c>
      <c r="AF283" s="94" t="n">
        <v>70</v>
      </c>
      <c r="AG283" s="94" t="n">
        <v>71.88</v>
      </c>
      <c r="AH283" s="99">
        <f>IF(AND(AC283&gt;0,AC283&lt;36),1,IF(AND(AC283&gt;=36,AC283&lt;51),2,IF(AND(AC283&gt;=51,AC283&lt;71),3,IF(AND(AC283&gt;=71,AC283&lt;=100),4,))))</f>
        <v/>
      </c>
      <c r="AI283" s="99">
        <f>IF(AND(AD283&gt;0,AD283&lt;41),1,IF(AND(AD283&gt;=41,AD283&lt;56),2,IF(AND(AD283&gt;=56,AD283&lt;71),3,IF(AND(AD283&gt;=71,AD283&lt;=100),4,))))</f>
        <v/>
      </c>
      <c r="AJ283" s="99">
        <f>IF(AND(AE283&gt;0,AE283&lt;41),1,IF(AND(AE283&gt;=41,AE283&lt;56),2,IF(AND(AE283&gt;=56,AE283&lt;71),3,IF(AND(AE283&gt;=71,AE283&lt;=100),4,))))</f>
        <v/>
      </c>
      <c r="AK283" s="99">
        <f>IF(AND(AF283&gt;0,AF283&lt;36),1,IF(AND(AF283&gt;=36,AF283&lt;51),2,IF(AND(AF283&gt;=51,AF283&lt;66),3,IF(AND(AF283&gt;=66,AF283&lt;=100),4,))))</f>
        <v/>
      </c>
      <c r="AL283" s="100">
        <f>IF(AND(AG283&gt;0,AG283&lt;37),1,IF(AND(AG283&gt;=37,AG283&lt;58),2,IF(AND(AG283&gt;=58,AG283&lt;71),3,IF(AND(AG283&gt;=71,AG283&lt;=100),4,))))</f>
        <v/>
      </c>
      <c r="AM283" s="101">
        <f>IF((Y283&lt;&gt;"")*(K283&lt;&gt;""),Y283-K283,"")</f>
        <v/>
      </c>
      <c r="AN283" s="99">
        <f>IF((Z283&lt;&gt;"")*(L283&lt;&gt;""),Z283-L283,"")</f>
        <v/>
      </c>
      <c r="AO283" s="99">
        <f>IF((AA283&lt;&gt;"")*(M283&lt;&gt;""),AA283-M283,"")</f>
        <v/>
      </c>
      <c r="AP283" s="99">
        <f>IF((AB283&lt;&gt;"")*(N283&lt;&gt;""),AB283-N283,"")</f>
        <v/>
      </c>
      <c r="AQ283" s="94">
        <f>IF((AC283&lt;&gt;"")*(O283&lt;&gt;""),AC283-O283,"")</f>
        <v/>
      </c>
      <c r="AR283" s="94">
        <f>IF((AD283&lt;&gt;"")*(P283&lt;&gt;""),AD283-P283,"")</f>
        <v/>
      </c>
      <c r="AS283" s="94">
        <f>IF((AE283&lt;&gt;"")*(Q283&lt;&gt;""),AE283-Q283,"")</f>
        <v/>
      </c>
      <c r="AT283" s="94">
        <f>IF((AF283&lt;&gt;"")*(R283&lt;&gt;""),AF283-R283,"")</f>
        <v/>
      </c>
      <c r="AU283" s="94">
        <f>IF((AG283&lt;&gt;"")*(S283&lt;&gt;""),AG283-S283,"")</f>
        <v/>
      </c>
      <c r="AV283" s="99">
        <f>IF((AH283&lt;&gt;"")*(T283&lt;&gt;""),AH283-T283,"")</f>
        <v/>
      </c>
      <c r="AW283" s="99">
        <f>IF((AI283&lt;&gt;"")*(U283&lt;&gt;""),AI283-U283,"")</f>
        <v/>
      </c>
      <c r="AX283" s="99">
        <f>IF((AJ283&lt;&gt;"")*(V283&lt;&gt;""),AJ283-V283,"")</f>
        <v/>
      </c>
      <c r="AY283" s="99">
        <f>IF((AK283&lt;&gt;"")*(W283&lt;&gt;""),AK283-W283,"")</f>
        <v/>
      </c>
      <c r="AZ283" s="102">
        <f>IF((AL283&lt;&gt;"")*(X283&lt;&gt;""),AL283-X283,"")</f>
        <v/>
      </c>
      <c r="BA283" s="50">
        <f>IFERROR(__xludf.dummyfunction("AI(""Actúa como un tutor académico y dirígete personalmente al estudiante "" &amp; I283 &amp; "" "" &amp; J283 &amp; "" "" &amp; G283 &amp; "" "" &amp; H283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AM283 &amp; ""'. Diferencias por área: Matemáticas ("" &amp; AQ283 &amp; ""), Ciencias Natura"&amp;"les ("" &amp; AR283 &amp; ""), Sociales ("" &amp; AS283 &amp; ""), Lectura Crítica ("" &amp; AT283 &amp; "") e Inglés ("" &amp; AU283 &amp; ""). Variación en posición: grupo ("" &amp; AN283 &amp; ""), grado ("" &amp; AO283 &amp; "") y media ("" &amp; AP283 &amp; ""). Puntajes Primer Simulacro: Global "" &amp; K283 &amp; "", Mat "" &amp; "&amp;"O4 &amp; "", Cien "" &amp; P283 &amp; "", Soc "" &amp; Q283 &amp; "", Lec "" &amp; R283 &amp; "", Ing "" &amp; S283 &amp; "". Puntajes Segundo Simulacro: Global "" &amp; Y283 &amp; "", Mat "" &amp; AC283 &amp; "", Cien "" &amp; AD283 &amp; "", Soc "" &amp; AE283 &amp; "", Lec "" &amp; AF283 &amp; "", Ing "" &amp; AG283 &amp; "". Escribe un mensaje motivador"&amp;" y breve (máximo 4 líneas)."")
"),"=AI(""Actúa como un tutor académico y dirígete personalmente al estudiante "" &amp; I283 &amp; "" "" &amp; J283 &amp; "" "" &amp; G283 &amp; "" "" &amp; H283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AM283 &amp; ""'. Diferencias por área: Matemáticas ("" &amp; AQ283 &amp; ""), Ciencias Natur"&amp;"ales ("" &amp; AR283 &amp; ""), Sociales ("" &amp; AS283 &amp; ""), Lectura Crítica ("" &amp; AT283 &amp; "") e Inglés ("" &amp; AU283 &amp; ""). Variación en posición: grupo ("" &amp; AN283 &amp; ""), grado ("" &amp; AO283 &amp; "") y media ("" &amp; AP283 &amp; ""). Puntajes Primer Simulacro: Global "" &amp; K283 &amp; "", Mat "" &amp;"&amp;" O283 &amp; "", Cien "" &amp; P283 &amp; "", Soc "" &amp; Q283 &amp; "", Lec "" &amp; R283 &amp; "", Ing "" &amp; S283 &amp; "". Puntajes Segundo Simulacro: Global "" &amp; Y283 &amp; "", Mat "" &amp; AC283 &amp; "", Cien "" &amp; AD283 &amp; "", Soc "" &amp; AE283 &amp; "", Lec "" &amp; AF283 &amp; "", Ing "" &amp; AG283 &amp; "". Escribe un mensaje motivado"&amp;"r y breve (máximo 4 líneas)."")
")</f>
        <v/>
      </c>
    </row>
    <row r="284" ht="15.75" customHeight="1" s="42">
      <c r="A284" s="93" t="n"/>
      <c r="B284" s="94" t="inlineStr">
        <is>
          <t>Bachillerato</t>
        </is>
      </c>
      <c r="C284" s="94" t="n">
        <v>703</v>
      </c>
      <c r="D284" s="94" t="n"/>
      <c r="E284" s="95" t="n"/>
      <c r="F284" s="96">
        <f>TRIM(G284&amp;" "&amp;H284&amp;" "&amp;I284&amp;" "&amp;J284)</f>
        <v/>
      </c>
      <c r="G284" s="94" t="inlineStr">
        <is>
          <t>Mesa</t>
        </is>
      </c>
      <c r="H284" s="94" t="inlineStr">
        <is>
          <t>Martinez</t>
        </is>
      </c>
      <c r="I284" s="94" t="inlineStr">
        <is>
          <t>Neitan</t>
        </is>
      </c>
      <c r="J284" s="97" t="inlineStr">
        <is>
          <t>Guiseppe</t>
        </is>
      </c>
      <c r="K284" s="98">
        <f>IF(SUM(O284:S284)=0, "", ROUND(((O284*3+P284*3+Q284*3+R284*3+S284*1)/13)*5,0))</f>
        <v/>
      </c>
      <c r="L284" s="99">
        <f>IF(OR($C284="",K284=""),"",COUNTIFS($C$4:$C$1500,$C284,K$4:K$1500,"&gt;"&amp;K284)+1)</f>
        <v/>
      </c>
      <c r="M284" s="99">
        <f>IF(OR($C284="",K284=""),"",IF(AND($C284&gt;=1001,$C284&lt;=1005),COUNTIFS($C$4:$C$1500,"&gt;=1001",$C$4:$C$1500,"&lt;=1005",K$4:K$1500,"&gt;"&amp;K284)+1,IF(AND($C284&gt;=1101,$C284&lt;=1105),COUNTIFS($C$4:$C$1500,"&gt;=1101",$C$4:$C$1500,"&lt;=1105",K$4:K$1500,"&gt;"&amp;K284)+1,IF(AND($C284&gt;=901,$C284&lt;=905),COUNTIFS($C$4:$C$1500,"&gt;=901",$C$4:$C$1500,"&lt;=905",K$4:K$1500,"&gt;"&amp;K284)+1,IF(AND($C284&gt;=801,$C284&lt;=805),COUNTIFS($C$4:$C$1500,"&gt;=801",$C$4:$C$1500,"&lt;=805",K$4:K$1500,"&gt;"&amp;K284)+1,IF(AND($C284&gt;=701,$C284&lt;=705),COUNTIFS($C$4:$C$1500,"&gt;=701",$C$4:$C$1500,"&lt;=705",K$4:K$1500,"&gt;"&amp;K284)+1,IF(AND($C284&gt;=601,$C284&lt;=606),COUNTIFS($C$4:$C$1500,"&gt;=601",$C$4:$C$1500,"&lt;=606",K$4:K$1500,"&gt;"&amp;K284)+1,"")))))))</f>
        <v/>
      </c>
      <c r="N284" s="99">
        <f>IF(OR($C284="",K284=""),"",IF(OR(AND($C284&gt;=1001,$C284&lt;=1005),AND($C284&gt;=1101,$C284&lt;=1105)),COUNTIFS($C$4:$C$1500,"&gt;=1001",$C$4:$C$1500,"&lt;=1005",K$4:K$1500,"&gt;"&amp;K284)+COUNTIFS($C$4:$C$1500,"&gt;=1101",$C$4:$C$1500,"&lt;=1105",K$4:K$1500,"&gt;"&amp;K284)+1,""))</f>
        <v/>
      </c>
      <c r="O284" s="94" t="n">
        <v>27</v>
      </c>
      <c r="P284" s="94" t="n">
        <v>33.92</v>
      </c>
      <c r="Q284" s="94" t="n">
        <v>34.05</v>
      </c>
      <c r="R284" s="94" t="n">
        <v>37.5</v>
      </c>
      <c r="S284" s="94" t="n">
        <v>50</v>
      </c>
      <c r="T284" s="99">
        <f>IF(AND(O284&gt;0,O284&lt;36),1,IF(AND(O284&gt;=36,O284&lt;51),2,IF(AND(O284&gt;=51,O284&lt;71),3,IF(AND(O284&gt;=71,O284&lt;=100),4,))))</f>
        <v/>
      </c>
      <c r="U284" s="99">
        <f>IF(AND(P284&gt;0,P284&lt;41),1,IF(AND(P284&gt;=41,P284&lt;56),2,IF(AND(P284&gt;=56,P284&lt;71),3,IF(AND(P284&gt;=71,P284&lt;=100),4,))))</f>
        <v/>
      </c>
      <c r="V284" s="99">
        <f>IF(AND(Q284&gt;0,Q284&lt;41),1,IF(AND(Q284&gt;=41,Q284&lt;56),2,IF(AND(Q284&gt;=56,Q284&lt;71),3,IF(AND(Q284&gt;=71,Q284&lt;=100),4,))))</f>
        <v/>
      </c>
      <c r="W284" s="99">
        <f>IF(AND(R284&gt;0,R284&lt;36),1,IF(AND(R284&gt;=36,R284&lt;51),2,IF(AND(R284&gt;=51,R284&lt;66),3,IF(AND(R284&gt;=66,R284&lt;=100),4,))))</f>
        <v/>
      </c>
      <c r="X284" s="100">
        <f>IF(AND(S284&gt;0,S284&lt;37),1,IF(AND(S284&gt;=37,S284&lt;58),2,IF(AND(S284&gt;=58,S284&lt;71),3,IF(AND(S284&gt;=71,S284&lt;=100),4,))))</f>
        <v/>
      </c>
      <c r="Y284" s="101">
        <f>IF(SUM(AC284:AG284)=0, "", ROUND(((AC284*3+AD284*3+AE284*3+AF284*3+AG284*1)/13)*5,0))</f>
        <v/>
      </c>
      <c r="Z284" s="99">
        <f>IF(OR($C284="",Y284=""),"",COUNTIFS($C$4:$C$1500,$C284,Y$4:Y$1500,"&gt;"&amp;Y284)+1)</f>
        <v/>
      </c>
      <c r="AA284" s="99">
        <f>IF(OR($C284="",Y284=""),"",IF(AND($C284&gt;=1001,$C284&lt;=1005),COUNTIFS($C$4:$C$1500,"&gt;=1001",$C$4:$C$1500,"&lt;=1005",Y$4:Y$1500,"&gt;"&amp;Y284)+1,IF(AND($C284&gt;=1101,$C284&lt;=1105),COUNTIFS($C$4:$C$1500,"&gt;=1101",$C$4:$C$1500,"&lt;=1105",Y$4:Y$1500,"&gt;"&amp;Y284)+1,IF(AND($C284&gt;=901,$C284&lt;=905),COUNTIFS($C$4:$C$1500,"&gt;=901",$C$4:$C$1500,"&lt;=905",Y$4:Y$1500,"&gt;"&amp;Y284)+1,IF(AND($C284&gt;=801,$C284&lt;=805),COUNTIFS($C$4:$C$1500,"&gt;=801",$C$4:$C$1500,"&lt;=805",Y$4:Y$1500,"&gt;"&amp;Y284)+1,IF(AND($C284&gt;=701,$C284&lt;=705),COUNTIFS($C$4:$C$1500,"&gt;=701",$C$4:$C$1500,"&lt;=705",Y$4:Y$1500,"&gt;"&amp;Y284)+1,IF(AND($C284&gt;=601,$C284&lt;=606),COUNTIFS($C$4:$C$1500,"&gt;=601",$C$4:$C$1500,"&lt;=606",Y$4:Y$1500,"&gt;"&amp;Y284)+1,"")))))))</f>
        <v/>
      </c>
      <c r="AB284" s="99">
        <f>IF(OR($C284="",Y284=""),"",IF(OR(AND($C284&gt;=1001,$C284&lt;=1005),AND($C284&gt;=1101,$C284&lt;=1105)),COUNTIFS($C$4:$C$1500,"&gt;=1001",$C$4:$C$1500,"&lt;=1005",Y$4:Y$1500,"&gt;"&amp;Y284)+COUNTIFS($C$4:$C$1500,"&gt;=1101",$C$4:$C$1500,"&lt;=1105",Y$4:Y$1500,"&gt;"&amp;Y284)+1,""))</f>
        <v/>
      </c>
      <c r="AC284" s="94" t="n">
        <v>53.5</v>
      </c>
      <c r="AD284" s="94" t="n">
        <v>47.02</v>
      </c>
      <c r="AE284" s="94" t="n">
        <v>45.5</v>
      </c>
      <c r="AF284" s="94" t="n">
        <v>20</v>
      </c>
      <c r="AG284" s="94" t="n">
        <v>43.13</v>
      </c>
      <c r="AH284" s="99">
        <f>IF(AND(AC284&gt;0,AC284&lt;36),1,IF(AND(AC284&gt;=36,AC284&lt;51),2,IF(AND(AC284&gt;=51,AC284&lt;71),3,IF(AND(AC284&gt;=71,AC284&lt;=100),4,))))</f>
        <v/>
      </c>
      <c r="AI284" s="99">
        <f>IF(AND(AD284&gt;0,AD284&lt;41),1,IF(AND(AD284&gt;=41,AD284&lt;56),2,IF(AND(AD284&gt;=56,AD284&lt;71),3,IF(AND(AD284&gt;=71,AD284&lt;=100),4,))))</f>
        <v/>
      </c>
      <c r="AJ284" s="99">
        <f>IF(AND(AE284&gt;0,AE284&lt;41),1,IF(AND(AE284&gt;=41,AE284&lt;56),2,IF(AND(AE284&gt;=56,AE284&lt;71),3,IF(AND(AE284&gt;=71,AE284&lt;=100),4,))))</f>
        <v/>
      </c>
      <c r="AK284" s="99">
        <f>IF(AND(AF284&gt;0,AF284&lt;36),1,IF(AND(AF284&gt;=36,AF284&lt;51),2,IF(AND(AF284&gt;=51,AF284&lt;66),3,IF(AND(AF284&gt;=66,AF284&lt;=100),4,))))</f>
        <v/>
      </c>
      <c r="AL284" s="100">
        <f>IF(AND(AG284&gt;0,AG284&lt;37),1,IF(AND(AG284&gt;=37,AG284&lt;58),2,IF(AND(AG284&gt;=58,AG284&lt;71),3,IF(AND(AG284&gt;=71,AG284&lt;=100),4,))))</f>
        <v/>
      </c>
      <c r="AM284" s="101">
        <f>IF((Y284&lt;&gt;"")*(K284&lt;&gt;""),Y284-K284,"")</f>
        <v/>
      </c>
      <c r="AN284" s="99">
        <f>IF((Z284&lt;&gt;"")*(L284&lt;&gt;""),Z284-L284,"")</f>
        <v/>
      </c>
      <c r="AO284" s="99">
        <f>IF((AA284&lt;&gt;"")*(M284&lt;&gt;""),AA284-M284,"")</f>
        <v/>
      </c>
      <c r="AP284" s="99">
        <f>IF((AB284&lt;&gt;"")*(N284&lt;&gt;""),AB284-N284,"")</f>
        <v/>
      </c>
      <c r="AQ284" s="94">
        <f>IF((AC284&lt;&gt;"")*(O284&lt;&gt;""),AC284-O284,"")</f>
        <v/>
      </c>
      <c r="AR284" s="94">
        <f>IF((AD284&lt;&gt;"")*(P284&lt;&gt;""),AD284-P284,"")</f>
        <v/>
      </c>
      <c r="AS284" s="94">
        <f>IF((AE284&lt;&gt;"")*(Q284&lt;&gt;""),AE284-Q284,"")</f>
        <v/>
      </c>
      <c r="AT284" s="94">
        <f>IF((AF284&lt;&gt;"")*(R284&lt;&gt;""),AF284-R284,"")</f>
        <v/>
      </c>
      <c r="AU284" s="94">
        <f>IF((AG284&lt;&gt;"")*(S284&lt;&gt;""),AG284-S284,"")</f>
        <v/>
      </c>
      <c r="AV284" s="99">
        <f>IF((AH284&lt;&gt;"")*(T284&lt;&gt;""),AH284-T284,"")</f>
        <v/>
      </c>
      <c r="AW284" s="99">
        <f>IF((AI284&lt;&gt;"")*(U284&lt;&gt;""),AI284-U284,"")</f>
        <v/>
      </c>
      <c r="AX284" s="99">
        <f>IF((AJ284&lt;&gt;"")*(V284&lt;&gt;""),AJ284-V284,"")</f>
        <v/>
      </c>
      <c r="AY284" s="99">
        <f>IF((AK284&lt;&gt;"")*(W284&lt;&gt;""),AK284-W284,"")</f>
        <v/>
      </c>
      <c r="AZ284" s="102">
        <f>IF((AL284&lt;&gt;"")*(X284&lt;&gt;""),AL284-X284,"")</f>
        <v/>
      </c>
      <c r="BA284" s="50">
        <f>IFERROR(__xludf.dummyfunction("AI(""Actúa como un tutor académico y dirígete personalmente al estudiante "" &amp; I284 &amp; "" "" &amp; J284 &amp; "" "" &amp; G284 &amp; "" "" &amp; H284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AM284 &amp; ""'. Diferencias por área: Matemáticas ("" &amp; AQ284 &amp; ""), Ciencias Natura"&amp;"les ("" &amp; AR284 &amp; ""), Sociales ("" &amp; AS284 &amp; ""), Lectura Crítica ("" &amp; AT284 &amp; "") e Inglés ("" &amp; AU284 &amp; ""). Variación en posición: grupo ("" &amp; AN284 &amp; ""), grado ("" &amp; AO284 &amp; "") y media ("" &amp; AP284 &amp; ""). Puntajes Primer Simulacro: Global "" &amp; K284 &amp; "", Mat "" &amp; "&amp;"O4 &amp; "", Cien "" &amp; P284 &amp; "", Soc "" &amp; Q284 &amp; "", Lec "" &amp; R284 &amp; "", Ing "" &amp; S284 &amp; "". Puntajes Segundo Simulacro: Global "" &amp; Y284 &amp; "", Mat "" &amp; AC284 &amp; "", Cien "" &amp; AD284 &amp; "", Soc "" &amp; AE284 &amp; "", Lec "" &amp; AF284 &amp; "", Ing "" &amp; AG284 &amp; "". Escribe un mensaje motivador"&amp;" y breve (máximo 4 líneas)."")
"),"=AI(""Actúa como un tutor académico y dirígete personalmente al estudiante "" &amp; I284 &amp; "" "" &amp; J284 &amp; "" "" &amp; G284 &amp; "" "" &amp; H284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AM284 &amp; ""'. Diferencias por área: Matemáticas ("" &amp; AQ284 &amp; ""), Ciencias Natur"&amp;"ales ("" &amp; AR284 &amp; ""), Sociales ("" &amp; AS284 &amp; ""), Lectura Crítica ("" &amp; AT284 &amp; "") e Inglés ("" &amp; AU284 &amp; ""). Variación en posición: grupo ("" &amp; AN284 &amp; ""), grado ("" &amp; AO284 &amp; "") y media ("" &amp; AP284 &amp; ""). Puntajes Primer Simulacro: Global "" &amp; K284 &amp; "", Mat "" &amp;"&amp;" O284 &amp; "", Cien "" &amp; P284 &amp; "", Soc "" &amp; Q284 &amp; "", Lec "" &amp; R284 &amp; "", Ing "" &amp; S284 &amp; "". Puntajes Segundo Simulacro: Global "" &amp; Y284 &amp; "", Mat "" &amp; AC284 &amp; "", Cien "" &amp; AD284 &amp; "", Soc "" &amp; AE284 &amp; "", Lec "" &amp; AF284 &amp; "", Ing "" &amp; AG284 &amp; "". Escribe un mensaje motivado"&amp;"r y breve (máximo 4 líneas)."")
")</f>
        <v/>
      </c>
    </row>
    <row r="285" ht="15.75" customHeight="1" s="42">
      <c r="A285" s="93" t="n"/>
      <c r="B285" s="94" t="inlineStr">
        <is>
          <t>Bachillerato</t>
        </is>
      </c>
      <c r="C285" s="94" t="n">
        <v>701</v>
      </c>
      <c r="D285" s="94" t="n"/>
      <c r="E285" s="95" t="n"/>
      <c r="F285" s="96">
        <f>TRIM(G285&amp;" "&amp;H285&amp;" "&amp;I285&amp;" "&amp;J285)</f>
        <v/>
      </c>
      <c r="G285" s="94" t="inlineStr">
        <is>
          <t>Morales</t>
        </is>
      </c>
      <c r="H285" s="94" t="inlineStr">
        <is>
          <t>Berrio</t>
        </is>
      </c>
      <c r="I285" s="94" t="inlineStr">
        <is>
          <t>Juliana</t>
        </is>
      </c>
      <c r="J285" s="97" t="n"/>
      <c r="K285" s="98">
        <f>IF(SUM(O285:S285)=0, "", ROUND(((O285*3+P285*3+Q285*3+R285*3+S285*1)/13)*5,0))</f>
        <v/>
      </c>
      <c r="L285" s="99">
        <f>IF(OR($C285="",K285=""),"",COUNTIFS($C$4:$C$1500,$C285,K$4:K$1500,"&gt;"&amp;K285)+1)</f>
        <v/>
      </c>
      <c r="M285" s="99">
        <f>IF(OR($C285="",K285=""),"",IF(AND($C285&gt;=1001,$C285&lt;=1005),COUNTIFS($C$4:$C$1500,"&gt;=1001",$C$4:$C$1500,"&lt;=1005",K$4:K$1500,"&gt;"&amp;K285)+1,IF(AND($C285&gt;=1101,$C285&lt;=1105),COUNTIFS($C$4:$C$1500,"&gt;=1101",$C$4:$C$1500,"&lt;=1105",K$4:K$1500,"&gt;"&amp;K285)+1,IF(AND($C285&gt;=901,$C285&lt;=905),COUNTIFS($C$4:$C$1500,"&gt;=901",$C$4:$C$1500,"&lt;=905",K$4:K$1500,"&gt;"&amp;K285)+1,IF(AND($C285&gt;=801,$C285&lt;=805),COUNTIFS($C$4:$C$1500,"&gt;=801",$C$4:$C$1500,"&lt;=805",K$4:K$1500,"&gt;"&amp;K285)+1,IF(AND($C285&gt;=701,$C285&lt;=705),COUNTIFS($C$4:$C$1500,"&gt;=701",$C$4:$C$1500,"&lt;=705",K$4:K$1500,"&gt;"&amp;K285)+1,IF(AND($C285&gt;=601,$C285&lt;=606),COUNTIFS($C$4:$C$1500,"&gt;=601",$C$4:$C$1500,"&lt;=606",K$4:K$1500,"&gt;"&amp;K285)+1,"")))))))</f>
        <v/>
      </c>
      <c r="N285" s="99">
        <f>IF(OR($C285="",K285=""),"",IF(OR(AND($C285&gt;=1001,$C285&lt;=1005),AND($C285&gt;=1101,$C285&lt;=1105)),COUNTIFS($C$4:$C$1500,"&gt;=1001",$C$4:$C$1500,"&lt;=1005",K$4:K$1500,"&gt;"&amp;K285)+COUNTIFS($C$4:$C$1500,"&gt;=1101",$C$4:$C$1500,"&lt;=1105",K$4:K$1500,"&gt;"&amp;K285)+1,""))</f>
        <v/>
      </c>
      <c r="O285" s="94" t="n">
        <v>24</v>
      </c>
      <c r="P285" s="94" t="n">
        <v>37.04</v>
      </c>
      <c r="Q285" s="94" t="n">
        <v>25.48</v>
      </c>
      <c r="R285" s="94" t="n">
        <v>50</v>
      </c>
      <c r="S285" s="94" t="n">
        <v>30</v>
      </c>
      <c r="T285" s="99">
        <f>IF(AND(O285&gt;0,O285&lt;36),1,IF(AND(O285&gt;=36,O285&lt;51),2,IF(AND(O285&gt;=51,O285&lt;71),3,IF(AND(O285&gt;=71,O285&lt;=100),4,))))</f>
        <v/>
      </c>
      <c r="U285" s="99">
        <f>IF(AND(P285&gt;0,P285&lt;41),1,IF(AND(P285&gt;=41,P285&lt;56),2,IF(AND(P285&gt;=56,P285&lt;71),3,IF(AND(P285&gt;=71,P285&lt;=100),4,))))</f>
        <v/>
      </c>
      <c r="V285" s="99">
        <f>IF(AND(Q285&gt;0,Q285&lt;41),1,IF(AND(Q285&gt;=41,Q285&lt;56),2,IF(AND(Q285&gt;=56,Q285&lt;71),3,IF(AND(Q285&gt;=71,Q285&lt;=100),4,))))</f>
        <v/>
      </c>
      <c r="W285" s="99">
        <f>IF(AND(R285&gt;0,R285&lt;36),1,IF(AND(R285&gt;=36,R285&lt;51),2,IF(AND(R285&gt;=51,R285&lt;66),3,IF(AND(R285&gt;=66,R285&lt;=100),4,))))</f>
        <v/>
      </c>
      <c r="X285" s="100">
        <f>IF(AND(S285&gt;0,S285&lt;37),1,IF(AND(S285&gt;=37,S285&lt;58),2,IF(AND(S285&gt;=58,S285&lt;71),3,IF(AND(S285&gt;=71,S285&lt;=100),4,))))</f>
        <v/>
      </c>
      <c r="Y285" s="101">
        <f>IF(SUM(AC285:AG285)=0, "", ROUND(((AC285*3+AD285*3+AE285*3+AF285*3+AG285*1)/13)*5,0))</f>
        <v/>
      </c>
      <c r="Z285" s="99">
        <f>IF(OR($C285="",Y285=""),"",COUNTIFS($C$4:$C$1500,$C285,Y$4:Y$1500,"&gt;"&amp;Y285)+1)</f>
        <v/>
      </c>
      <c r="AA285" s="99">
        <f>IF(OR($C285="",Y285=""),"",IF(AND($C285&gt;=1001,$C285&lt;=1005),COUNTIFS($C$4:$C$1500,"&gt;=1001",$C$4:$C$1500,"&lt;=1005",Y$4:Y$1500,"&gt;"&amp;Y285)+1,IF(AND($C285&gt;=1101,$C285&lt;=1105),COUNTIFS($C$4:$C$1500,"&gt;=1101",$C$4:$C$1500,"&lt;=1105",Y$4:Y$1500,"&gt;"&amp;Y285)+1,IF(AND($C285&gt;=901,$C285&lt;=905),COUNTIFS($C$4:$C$1500,"&gt;=901",$C$4:$C$1500,"&lt;=905",Y$4:Y$1500,"&gt;"&amp;Y285)+1,IF(AND($C285&gt;=801,$C285&lt;=805),COUNTIFS($C$4:$C$1500,"&gt;=801",$C$4:$C$1500,"&lt;=805",Y$4:Y$1500,"&gt;"&amp;Y285)+1,IF(AND($C285&gt;=701,$C285&lt;=705),COUNTIFS($C$4:$C$1500,"&gt;=701",$C$4:$C$1500,"&lt;=705",Y$4:Y$1500,"&gt;"&amp;Y285)+1,IF(AND($C285&gt;=601,$C285&lt;=606),COUNTIFS($C$4:$C$1500,"&gt;=601",$C$4:$C$1500,"&lt;=606",Y$4:Y$1500,"&gt;"&amp;Y285)+1,"")))))))</f>
        <v/>
      </c>
      <c r="AB285" s="99">
        <f>IF(OR($C285="",Y285=""),"",IF(OR(AND($C285&gt;=1001,$C285&lt;=1005),AND($C285&gt;=1101,$C285&lt;=1105)),COUNTIFS($C$4:$C$1500,"&gt;=1001",$C$4:$C$1500,"&lt;=1005",Y$4:Y$1500,"&gt;"&amp;Y285)+COUNTIFS($C$4:$C$1500,"&gt;=1101",$C$4:$C$1500,"&lt;=1105",Y$4:Y$1500,"&gt;"&amp;Y285)+1,""))</f>
        <v/>
      </c>
      <c r="AC285" s="94" t="n">
        <v>48</v>
      </c>
      <c r="AD285" s="94" t="n">
        <v>38</v>
      </c>
      <c r="AE285" s="94" t="n">
        <v>45</v>
      </c>
      <c r="AF285" s="94" t="n">
        <v>55</v>
      </c>
      <c r="AG285" s="94" t="n">
        <v>60</v>
      </c>
      <c r="AH285" s="99">
        <f>IF(AND(AC285&gt;0,AC285&lt;36),1,IF(AND(AC285&gt;=36,AC285&lt;51),2,IF(AND(AC285&gt;=51,AC285&lt;71),3,IF(AND(AC285&gt;=71,AC285&lt;=100),4,))))</f>
        <v/>
      </c>
      <c r="AI285" s="99">
        <f>IF(AND(AD285&gt;0,AD285&lt;41),1,IF(AND(AD285&gt;=41,AD285&lt;56),2,IF(AND(AD285&gt;=56,AD285&lt;71),3,IF(AND(AD285&gt;=71,AD285&lt;=100),4,))))</f>
        <v/>
      </c>
      <c r="AJ285" s="99">
        <f>IF(AND(AE285&gt;0,AE285&lt;41),1,IF(AND(AE285&gt;=41,AE285&lt;56),2,IF(AND(AE285&gt;=56,AE285&lt;71),3,IF(AND(AE285&gt;=71,AE285&lt;=100),4,))))</f>
        <v/>
      </c>
      <c r="AK285" s="99">
        <f>IF(AND(AF285&gt;0,AF285&lt;36),1,IF(AND(AF285&gt;=36,AF285&lt;51),2,IF(AND(AF285&gt;=51,AF285&lt;66),3,IF(AND(AF285&gt;=66,AF285&lt;=100),4,))))</f>
        <v/>
      </c>
      <c r="AL285" s="100">
        <f>IF(AND(AG285&gt;0,AG285&lt;37),1,IF(AND(AG285&gt;=37,AG285&lt;58),2,IF(AND(AG285&gt;=58,AG285&lt;71),3,IF(AND(AG285&gt;=71,AG285&lt;=100),4,))))</f>
        <v/>
      </c>
      <c r="AM285" s="101">
        <f>IF((Y285&lt;&gt;"")*(K285&lt;&gt;""),Y285-K285,"")</f>
        <v/>
      </c>
      <c r="AN285" s="99">
        <f>IF((Z285&lt;&gt;"")*(L285&lt;&gt;""),Z285-L285,"")</f>
        <v/>
      </c>
      <c r="AO285" s="99">
        <f>IF((AA285&lt;&gt;"")*(M285&lt;&gt;""),AA285-M285,"")</f>
        <v/>
      </c>
      <c r="AP285" s="99">
        <f>IF((AB285&lt;&gt;"")*(N285&lt;&gt;""),AB285-N285,"")</f>
        <v/>
      </c>
      <c r="AQ285" s="94">
        <f>IF((AC285&lt;&gt;"")*(O285&lt;&gt;""),AC285-O285,"")</f>
        <v/>
      </c>
      <c r="AR285" s="94">
        <f>IF((AD285&lt;&gt;"")*(P285&lt;&gt;""),AD285-P285,"")</f>
        <v/>
      </c>
      <c r="AS285" s="94">
        <f>IF((AE285&lt;&gt;"")*(Q285&lt;&gt;""),AE285-Q285,"")</f>
        <v/>
      </c>
      <c r="AT285" s="94">
        <f>IF((AF285&lt;&gt;"")*(R285&lt;&gt;""),AF285-R285,"")</f>
        <v/>
      </c>
      <c r="AU285" s="94">
        <f>IF((AG285&lt;&gt;"")*(S285&lt;&gt;""),AG285-S285,"")</f>
        <v/>
      </c>
      <c r="AV285" s="99">
        <f>IF((AH285&lt;&gt;"")*(T285&lt;&gt;""),AH285-T285,"")</f>
        <v/>
      </c>
      <c r="AW285" s="99">
        <f>IF((AI285&lt;&gt;"")*(U285&lt;&gt;""),AI285-U285,"")</f>
        <v/>
      </c>
      <c r="AX285" s="99">
        <f>IF((AJ285&lt;&gt;"")*(V285&lt;&gt;""),AJ285-V285,"")</f>
        <v/>
      </c>
      <c r="AY285" s="99">
        <f>IF((AK285&lt;&gt;"")*(W285&lt;&gt;""),AK285-W285,"")</f>
        <v/>
      </c>
      <c r="AZ285" s="102">
        <f>IF((AL285&lt;&gt;"")*(X285&lt;&gt;""),AL285-X285,"")</f>
        <v/>
      </c>
      <c r="BA285" s="50">
        <f>IFERROR(__xludf.dummyfunction("AI(""Actúa como un tutor académico y dirígete personalmente al estudiante "" &amp; I285 &amp; "" "" &amp; J285 &amp; "" "" &amp; G285 &amp; "" "" &amp; H285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AM285 &amp; ""'. Diferencias por área: Matemáticas ("" &amp; AQ285 &amp; ""), Ciencias Natura"&amp;"les ("" &amp; AR285 &amp; ""), Sociales ("" &amp; AS285 &amp; ""), Lectura Crítica ("" &amp; AT285 &amp; "") e Inglés ("" &amp; AU285 &amp; ""). Variación en posición: grupo ("" &amp; AN285 &amp; ""), grado ("" &amp; AO285 &amp; "") y media ("" &amp; AP285 &amp; ""). Puntajes Primer Simulacro: Global "" &amp; K285 &amp; "", Mat "" &amp; "&amp;"O4 &amp; "", Cien "" &amp; P285 &amp; "", Soc "" &amp; Q285 &amp; "", Lec "" &amp; R285 &amp; "", Ing "" &amp; S285 &amp; "". Puntajes Segundo Simulacro: Global "" &amp; Y285 &amp; "", Mat "" &amp; AC285 &amp; "", Cien "" &amp; AD285 &amp; "", Soc "" &amp; AE285 &amp; "", Lec "" &amp; AF285 &amp; "", Ing "" &amp; AG285 &amp; "". Escribe un mensaje motivador"&amp;" y breve (máximo 4 líneas)."")
"),"=AI(""Actúa como un tutor académico y dirígete personalmente al estudiante "" &amp; I285 &amp; "" "" &amp; J285 &amp; "" "" &amp; G285 &amp; "" "" &amp; H285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AM285 &amp; ""'. Diferencias por área: Matemáticas ("" &amp; AQ285 &amp; ""), Ciencias Natur"&amp;"ales ("" &amp; AR285 &amp; ""), Sociales ("" &amp; AS285 &amp; ""), Lectura Crítica ("" &amp; AT285 &amp; "") e Inglés ("" &amp; AU285 &amp; ""). Variación en posición: grupo ("" &amp; AN285 &amp; ""), grado ("" &amp; AO285 &amp; "") y media ("" &amp; AP285 &amp; ""). Puntajes Primer Simulacro: Global "" &amp; K285 &amp; "", Mat "" &amp;"&amp;" O285 &amp; "", Cien "" &amp; P285 &amp; "", Soc "" &amp; Q285 &amp; "", Lec "" &amp; R285 &amp; "", Ing "" &amp; S285 &amp; "". Puntajes Segundo Simulacro: Global "" &amp; Y285 &amp; "", Mat "" &amp; AC285 &amp; "", Cien "" &amp; AD285 &amp; "", Soc "" &amp; AE285 &amp; "", Lec "" &amp; AF285 &amp; "", Ing "" &amp; AG285 &amp; "". Escribe un mensaje motivado"&amp;"r y breve (máximo 4 líneas)."")
")</f>
        <v/>
      </c>
    </row>
    <row r="286" ht="15.75" customHeight="1" s="42">
      <c r="A286" s="93" t="n"/>
      <c r="B286" s="94" t="inlineStr">
        <is>
          <t>Bachillerato</t>
        </is>
      </c>
      <c r="C286" s="94" t="n">
        <v>703</v>
      </c>
      <c r="D286" s="94" t="n"/>
      <c r="E286" s="95" t="n"/>
      <c r="F286" s="96">
        <f>TRIM(G286&amp;" "&amp;H286&amp;" "&amp;I286&amp;" "&amp;J286)</f>
        <v/>
      </c>
      <c r="G286" s="94" t="inlineStr">
        <is>
          <t>Novoa</t>
        </is>
      </c>
      <c r="H286" s="94" t="inlineStr">
        <is>
          <t>Moreno</t>
        </is>
      </c>
      <c r="I286" s="94" t="inlineStr">
        <is>
          <t>Mariana</t>
        </is>
      </c>
      <c r="J286" s="97" t="inlineStr">
        <is>
          <t>Isabel</t>
        </is>
      </c>
      <c r="K286" s="98">
        <f>IF(SUM(O286:S286)=0, "", ROUND(((O286*3+P286*3+Q286*3+R286*3+S286*1)/13)*5,0))</f>
        <v/>
      </c>
      <c r="L286" s="99">
        <f>IF(OR($C286="",K286=""),"",COUNTIFS($C$4:$C$1500,$C286,K$4:K$1500,"&gt;"&amp;K286)+1)</f>
        <v/>
      </c>
      <c r="M286" s="99">
        <f>IF(OR($C286="",K286=""),"",IF(AND($C286&gt;=1001,$C286&lt;=1005),COUNTIFS($C$4:$C$1500,"&gt;=1001",$C$4:$C$1500,"&lt;=1005",K$4:K$1500,"&gt;"&amp;K286)+1,IF(AND($C286&gt;=1101,$C286&lt;=1105),COUNTIFS($C$4:$C$1500,"&gt;=1101",$C$4:$C$1500,"&lt;=1105",K$4:K$1500,"&gt;"&amp;K286)+1,IF(AND($C286&gt;=901,$C286&lt;=905),COUNTIFS($C$4:$C$1500,"&gt;=901",$C$4:$C$1500,"&lt;=905",K$4:K$1500,"&gt;"&amp;K286)+1,IF(AND($C286&gt;=801,$C286&lt;=805),COUNTIFS($C$4:$C$1500,"&gt;=801",$C$4:$C$1500,"&lt;=805",K$4:K$1500,"&gt;"&amp;K286)+1,IF(AND($C286&gt;=701,$C286&lt;=705),COUNTIFS($C$4:$C$1500,"&gt;=701",$C$4:$C$1500,"&lt;=705",K$4:K$1500,"&gt;"&amp;K286)+1,IF(AND($C286&gt;=601,$C286&lt;=606),COUNTIFS($C$4:$C$1500,"&gt;=601",$C$4:$C$1500,"&lt;=606",K$4:K$1500,"&gt;"&amp;K286)+1,"")))))))</f>
        <v/>
      </c>
      <c r="N286" s="99">
        <f>IF(OR($C286="",K286=""),"",IF(OR(AND($C286&gt;=1001,$C286&lt;=1005),AND($C286&gt;=1101,$C286&lt;=1105)),COUNTIFS($C$4:$C$1500,"&gt;=1001",$C$4:$C$1500,"&lt;=1005",K$4:K$1500,"&gt;"&amp;K286)+COUNTIFS($C$4:$C$1500,"&gt;=1101",$C$4:$C$1500,"&lt;=1105",K$4:K$1500,"&gt;"&amp;K286)+1,""))</f>
        <v/>
      </c>
      <c r="O286" s="94" t="n">
        <v>37.88</v>
      </c>
      <c r="P286" s="94" t="n">
        <v>22.5</v>
      </c>
      <c r="Q286" s="94" t="n">
        <v>15.34</v>
      </c>
      <c r="R286" s="94" t="n">
        <v>25</v>
      </c>
      <c r="S286" s="94" t="n">
        <v>20</v>
      </c>
      <c r="T286" s="99">
        <f>IF(AND(O286&gt;0,O286&lt;36),1,IF(AND(O286&gt;=36,O286&lt;51),2,IF(AND(O286&gt;=51,O286&lt;71),3,IF(AND(O286&gt;=71,O286&lt;=100),4,))))</f>
        <v/>
      </c>
      <c r="U286" s="99">
        <f>IF(AND(P286&gt;0,P286&lt;41),1,IF(AND(P286&gt;=41,P286&lt;56),2,IF(AND(P286&gt;=56,P286&lt;71),3,IF(AND(P286&gt;=71,P286&lt;=100),4,))))</f>
        <v/>
      </c>
      <c r="V286" s="99">
        <f>IF(AND(Q286&gt;0,Q286&lt;41),1,IF(AND(Q286&gt;=41,Q286&lt;56),2,IF(AND(Q286&gt;=56,Q286&lt;71),3,IF(AND(Q286&gt;=71,Q286&lt;=100),4,))))</f>
        <v/>
      </c>
      <c r="W286" s="99">
        <f>IF(AND(R286&gt;0,R286&lt;36),1,IF(AND(R286&gt;=36,R286&lt;51),2,IF(AND(R286&gt;=51,R286&lt;66),3,IF(AND(R286&gt;=66,R286&lt;=100),4,))))</f>
        <v/>
      </c>
      <c r="X286" s="100">
        <f>IF(AND(S286&gt;0,S286&lt;37),1,IF(AND(S286&gt;=37,S286&lt;58),2,IF(AND(S286&gt;=58,S286&lt;71),3,IF(AND(S286&gt;=71,S286&lt;=100),4,))))</f>
        <v/>
      </c>
      <c r="Y286" s="101">
        <f>IF(SUM(AC286:AG286)=0, "", ROUND(((AC286*3+AD286*3+AE286*3+AF286*3+AG286*1)/13)*5,0))</f>
        <v/>
      </c>
      <c r="Z286" s="99">
        <f>IF(OR($C286="",Y286=""),"",COUNTIFS($C$4:$C$1500,$C286,Y$4:Y$1500,"&gt;"&amp;Y286)+1)</f>
        <v/>
      </c>
      <c r="AA286" s="99">
        <f>IF(OR($C286="",Y286=""),"",IF(AND($C286&gt;=1001,$C286&lt;=1005),COUNTIFS($C$4:$C$1500,"&gt;=1001",$C$4:$C$1500,"&lt;=1005",Y$4:Y$1500,"&gt;"&amp;Y286)+1,IF(AND($C286&gt;=1101,$C286&lt;=1105),COUNTIFS($C$4:$C$1500,"&gt;=1101",$C$4:$C$1500,"&lt;=1105",Y$4:Y$1500,"&gt;"&amp;Y286)+1,IF(AND($C286&gt;=901,$C286&lt;=905),COUNTIFS($C$4:$C$1500,"&gt;=901",$C$4:$C$1500,"&lt;=905",Y$4:Y$1500,"&gt;"&amp;Y286)+1,IF(AND($C286&gt;=801,$C286&lt;=805),COUNTIFS($C$4:$C$1500,"&gt;=801",$C$4:$C$1500,"&lt;=805",Y$4:Y$1500,"&gt;"&amp;Y286)+1,IF(AND($C286&gt;=701,$C286&lt;=705),COUNTIFS($C$4:$C$1500,"&gt;=701",$C$4:$C$1500,"&lt;=705",Y$4:Y$1500,"&gt;"&amp;Y286)+1,IF(AND($C286&gt;=601,$C286&lt;=606),COUNTIFS($C$4:$C$1500,"&gt;=601",$C$4:$C$1500,"&lt;=606",Y$4:Y$1500,"&gt;"&amp;Y286)+1,"")))))))</f>
        <v/>
      </c>
      <c r="AB286" s="99">
        <f>IF(OR($C286="",Y286=""),"",IF(OR(AND($C286&gt;=1001,$C286&lt;=1005),AND($C286&gt;=1101,$C286&lt;=1105)),COUNTIFS($C$4:$C$1500,"&gt;=1001",$C$4:$C$1500,"&lt;=1005",Y$4:Y$1500,"&gt;"&amp;Y286)+COUNTIFS($C$4:$C$1500,"&gt;=1101",$C$4:$C$1500,"&lt;=1105",Y$4:Y$1500,"&gt;"&amp;Y286)+1,""))</f>
        <v/>
      </c>
      <c r="AC286" s="94" t="n">
        <v>51</v>
      </c>
      <c r="AD286" s="94" t="n">
        <v>92.86</v>
      </c>
      <c r="AE286" s="94" t="n">
        <v>40.75</v>
      </c>
      <c r="AF286" s="94" t="n">
        <v>30</v>
      </c>
      <c r="AG286" s="94" t="n">
        <v>38.33</v>
      </c>
      <c r="AH286" s="99">
        <f>IF(AND(AC286&gt;0,AC286&lt;36),1,IF(AND(AC286&gt;=36,AC286&lt;51),2,IF(AND(AC286&gt;=51,AC286&lt;71),3,IF(AND(AC286&gt;=71,AC286&lt;=100),4,))))</f>
        <v/>
      </c>
      <c r="AI286" s="99">
        <f>IF(AND(AD286&gt;0,AD286&lt;41),1,IF(AND(AD286&gt;=41,AD286&lt;56),2,IF(AND(AD286&gt;=56,AD286&lt;71),3,IF(AND(AD286&gt;=71,AD286&lt;=100),4,))))</f>
        <v/>
      </c>
      <c r="AJ286" s="99">
        <f>IF(AND(AE286&gt;0,AE286&lt;41),1,IF(AND(AE286&gt;=41,AE286&lt;56),2,IF(AND(AE286&gt;=56,AE286&lt;71),3,IF(AND(AE286&gt;=71,AE286&lt;=100),4,))))</f>
        <v/>
      </c>
      <c r="AK286" s="99">
        <f>IF(AND(AF286&gt;0,AF286&lt;36),1,IF(AND(AF286&gt;=36,AF286&lt;51),2,IF(AND(AF286&gt;=51,AF286&lt;66),3,IF(AND(AF286&gt;=66,AF286&lt;=100),4,))))</f>
        <v/>
      </c>
      <c r="AL286" s="100">
        <f>IF(AND(AG286&gt;0,AG286&lt;37),1,IF(AND(AG286&gt;=37,AG286&lt;58),2,IF(AND(AG286&gt;=58,AG286&lt;71),3,IF(AND(AG286&gt;=71,AG286&lt;=100),4,))))</f>
        <v/>
      </c>
      <c r="AM286" s="101">
        <f>IF((Y286&lt;&gt;"")*(K286&lt;&gt;""),Y286-K286,"")</f>
        <v/>
      </c>
      <c r="AN286" s="99">
        <f>IF((Z286&lt;&gt;"")*(L286&lt;&gt;""),Z286-L286,"")</f>
        <v/>
      </c>
      <c r="AO286" s="99">
        <f>IF((AA286&lt;&gt;"")*(M286&lt;&gt;""),AA286-M286,"")</f>
        <v/>
      </c>
      <c r="AP286" s="99">
        <f>IF((AB286&lt;&gt;"")*(N286&lt;&gt;""),AB286-N286,"")</f>
        <v/>
      </c>
      <c r="AQ286" s="94">
        <f>IF((AC286&lt;&gt;"")*(O286&lt;&gt;""),AC286-O286,"")</f>
        <v/>
      </c>
      <c r="AR286" s="94">
        <f>IF((AD286&lt;&gt;"")*(P286&lt;&gt;""),AD286-P286,"")</f>
        <v/>
      </c>
      <c r="AS286" s="94">
        <f>IF((AE286&lt;&gt;"")*(Q286&lt;&gt;""),AE286-Q286,"")</f>
        <v/>
      </c>
      <c r="AT286" s="94">
        <f>IF((AF286&lt;&gt;"")*(R286&lt;&gt;""),AF286-R286,"")</f>
        <v/>
      </c>
      <c r="AU286" s="94">
        <f>IF((AG286&lt;&gt;"")*(S286&lt;&gt;""),AG286-S286,"")</f>
        <v/>
      </c>
      <c r="AV286" s="99">
        <f>IF((AH286&lt;&gt;"")*(T286&lt;&gt;""),AH286-T286,"")</f>
        <v/>
      </c>
      <c r="AW286" s="99">
        <f>IF((AI286&lt;&gt;"")*(U286&lt;&gt;""),AI286-U286,"")</f>
        <v/>
      </c>
      <c r="AX286" s="99">
        <f>IF((AJ286&lt;&gt;"")*(V286&lt;&gt;""),AJ286-V286,"")</f>
        <v/>
      </c>
      <c r="AY286" s="99">
        <f>IF((AK286&lt;&gt;"")*(W286&lt;&gt;""),AK286-W286,"")</f>
        <v/>
      </c>
      <c r="AZ286" s="102">
        <f>IF((AL286&lt;&gt;"")*(X286&lt;&gt;""),AL286-X286,"")</f>
        <v/>
      </c>
      <c r="BA286" s="50">
        <f>IFERROR(__xludf.dummyfunction("AI(""Actúa como un tutor académico y dirígete personalmente al estudiante "" &amp; I286 &amp; "" "" &amp; J286 &amp; "" "" &amp; G286 &amp; "" "" &amp; H286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AM286 &amp; ""'. Diferencias por área: Matemáticas ("" &amp; AQ286 &amp; ""), Ciencias Natura"&amp;"les ("" &amp; AR286 &amp; ""), Sociales ("" &amp; AS286 &amp; ""), Lectura Crítica ("" &amp; AT286 &amp; "") e Inglés ("" &amp; AU286 &amp; ""). Variación en posición: grupo ("" &amp; AN286 &amp; ""), grado ("" &amp; AO286 &amp; "") y media ("" &amp; AP286 &amp; ""). Puntajes Primer Simulacro: Global "" &amp; K286 &amp; "", Mat "" &amp; "&amp;"O4 &amp; "", Cien "" &amp; P286 &amp; "", Soc "" &amp; Q286 &amp; "", Lec "" &amp; R286 &amp; "", Ing "" &amp; S286 &amp; "". Puntajes Segundo Simulacro: Global "" &amp; Y286 &amp; "", Mat "" &amp; AC286 &amp; "", Cien "" &amp; AD286 &amp; "", Soc "" &amp; AE286 &amp; "", Lec "" &amp; AF286 &amp; "", Ing "" &amp; AG286 &amp; "". Escribe un mensaje motivador"&amp;" y breve (máximo 4 líneas)."")
"),"=AI(""Actúa como un tutor académico y dirígete personalmente al estudiante "" &amp; I286 &amp; "" "" &amp; J286 &amp; "" "" &amp; G286 &amp; "" "" &amp; H286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AM286 &amp; ""'. Diferencias por área: Matemáticas ("" &amp; AQ286 &amp; ""), Ciencias Natur"&amp;"ales ("" &amp; AR286 &amp; ""), Sociales ("" &amp; AS286 &amp; ""), Lectura Crítica ("" &amp; AT286 &amp; "") e Inglés ("" &amp; AU286 &amp; ""). Variación en posición: grupo ("" &amp; AN286 &amp; ""), grado ("" &amp; AO286 &amp; "") y media ("" &amp; AP286 &amp; ""). Puntajes Primer Simulacro: Global "" &amp; K286 &amp; "", Mat "" &amp;"&amp;" O286 &amp; "", Cien "" &amp; P286 &amp; "", Soc "" &amp; Q286 &amp; "", Lec "" &amp; R286 &amp; "", Ing "" &amp; S286 &amp; "". Puntajes Segundo Simulacro: Global "" &amp; Y286 &amp; "", Mat "" &amp; AC286 &amp; "", Cien "" &amp; AD286 &amp; "", Soc "" &amp; AE286 &amp; "", Lec "" &amp; AF286 &amp; "", Ing "" &amp; AG286 &amp; "". Escribe un mensaje motivado"&amp;"r y breve (máximo 4 líneas)."")
")</f>
        <v/>
      </c>
    </row>
    <row r="287" ht="15.75" customHeight="1" s="42">
      <c r="A287" s="93" t="n"/>
      <c r="B287" s="94" t="inlineStr">
        <is>
          <t>Bachillerato</t>
        </is>
      </c>
      <c r="C287" s="94" t="n">
        <v>703</v>
      </c>
      <c r="D287" s="94" t="n"/>
      <c r="E287" s="95" t="n"/>
      <c r="F287" s="96">
        <f>TRIM(G287&amp;" "&amp;H287&amp;" "&amp;I287&amp;" "&amp;J287)</f>
        <v/>
      </c>
      <c r="G287" s="94" t="inlineStr">
        <is>
          <t>Ocampo</t>
        </is>
      </c>
      <c r="H287" s="94" t="inlineStr">
        <is>
          <t>Flórez</t>
        </is>
      </c>
      <c r="I287" s="94" t="inlineStr">
        <is>
          <t>Andrea</t>
        </is>
      </c>
      <c r="J287" s="97" t="n"/>
      <c r="K287" s="98">
        <f>IF(SUM(O287:S287)=0, "", ROUND(((O287*3+P287*3+Q287*3+R287*3+S287*1)/13)*5,0))</f>
        <v/>
      </c>
      <c r="L287" s="99">
        <f>IF(OR($C287="",K287=""),"",COUNTIFS($C$4:$C$1500,$C287,K$4:K$1500,"&gt;"&amp;K287)+1)</f>
        <v/>
      </c>
      <c r="M287" s="99">
        <f>IF(OR($C287="",K287=""),"",IF(AND($C287&gt;=1001,$C287&lt;=1005),COUNTIFS($C$4:$C$1500,"&gt;=1001",$C$4:$C$1500,"&lt;=1005",K$4:K$1500,"&gt;"&amp;K287)+1,IF(AND($C287&gt;=1101,$C287&lt;=1105),COUNTIFS($C$4:$C$1500,"&gt;=1101",$C$4:$C$1500,"&lt;=1105",K$4:K$1500,"&gt;"&amp;K287)+1,IF(AND($C287&gt;=901,$C287&lt;=905),COUNTIFS($C$4:$C$1500,"&gt;=901",$C$4:$C$1500,"&lt;=905",K$4:K$1500,"&gt;"&amp;K287)+1,IF(AND($C287&gt;=801,$C287&lt;=805),COUNTIFS($C$4:$C$1500,"&gt;=801",$C$4:$C$1500,"&lt;=805",K$4:K$1500,"&gt;"&amp;K287)+1,IF(AND($C287&gt;=701,$C287&lt;=705),COUNTIFS($C$4:$C$1500,"&gt;=701",$C$4:$C$1500,"&lt;=705",K$4:K$1500,"&gt;"&amp;K287)+1,IF(AND($C287&gt;=601,$C287&lt;=606),COUNTIFS($C$4:$C$1500,"&gt;=601",$C$4:$C$1500,"&lt;=606",K$4:K$1500,"&gt;"&amp;K287)+1,"")))))))</f>
        <v/>
      </c>
      <c r="N287" s="99">
        <f>IF(OR($C287="",K287=""),"",IF(OR(AND($C287&gt;=1001,$C287&lt;=1005),AND($C287&gt;=1101,$C287&lt;=1105)),COUNTIFS($C$4:$C$1500,"&gt;=1001",$C$4:$C$1500,"&lt;=1005",K$4:K$1500,"&gt;"&amp;K287)+COUNTIFS($C$4:$C$1500,"&gt;=1101",$C$4:$C$1500,"&lt;=1105",K$4:K$1500,"&gt;"&amp;K287)+1,""))</f>
        <v/>
      </c>
      <c r="O287" s="94" t="n">
        <v>31.88</v>
      </c>
      <c r="P287" s="94" t="n">
        <v>41.54</v>
      </c>
      <c r="Q287" s="94" t="n">
        <v>39.24</v>
      </c>
      <c r="R287" s="94" t="n">
        <v>37.5</v>
      </c>
      <c r="S287" s="94" t="n">
        <v>35</v>
      </c>
      <c r="T287" s="99">
        <f>IF(AND(O287&gt;0,O287&lt;36),1,IF(AND(O287&gt;=36,O287&lt;51),2,IF(AND(O287&gt;=51,O287&lt;71),3,IF(AND(O287&gt;=71,O287&lt;=100),4,))))</f>
        <v/>
      </c>
      <c r="U287" s="99">
        <f>IF(AND(P287&gt;0,P287&lt;41),1,IF(AND(P287&gt;=41,P287&lt;56),2,IF(AND(P287&gt;=56,P287&lt;71),3,IF(AND(P287&gt;=71,P287&lt;=100),4,))))</f>
        <v/>
      </c>
      <c r="V287" s="99">
        <f>IF(AND(Q287&gt;0,Q287&lt;41),1,IF(AND(Q287&gt;=41,Q287&lt;56),2,IF(AND(Q287&gt;=56,Q287&lt;71),3,IF(AND(Q287&gt;=71,Q287&lt;=100),4,))))</f>
        <v/>
      </c>
      <c r="W287" s="99">
        <f>IF(AND(R287&gt;0,R287&lt;36),1,IF(AND(R287&gt;=36,R287&lt;51),2,IF(AND(R287&gt;=51,R287&lt;66),3,IF(AND(R287&gt;=66,R287&lt;=100),4,))))</f>
        <v/>
      </c>
      <c r="X287" s="100">
        <f>IF(AND(S287&gt;0,S287&lt;37),1,IF(AND(S287&gt;=37,S287&lt;58),2,IF(AND(S287&gt;=58,S287&lt;71),3,IF(AND(S287&gt;=71,S287&lt;=100),4,))))</f>
        <v/>
      </c>
      <c r="Y287" s="101">
        <f>IF(SUM(AC287:AG287)=0, "", ROUND(((AC287*3+AD287*3+AE287*3+AF287*3+AG287*1)/13)*5,0))</f>
        <v/>
      </c>
      <c r="Z287" s="99">
        <f>IF(OR($C287="",Y287=""),"",COUNTIFS($C$4:$C$1500,$C287,Y$4:Y$1500,"&gt;"&amp;Y287)+1)</f>
        <v/>
      </c>
      <c r="AA287" s="99">
        <f>IF(OR($C287="",Y287=""),"",IF(AND($C287&gt;=1001,$C287&lt;=1005),COUNTIFS($C$4:$C$1500,"&gt;=1001",$C$4:$C$1500,"&lt;=1005",Y$4:Y$1500,"&gt;"&amp;Y287)+1,IF(AND($C287&gt;=1101,$C287&lt;=1105),COUNTIFS($C$4:$C$1500,"&gt;=1101",$C$4:$C$1500,"&lt;=1105",Y$4:Y$1500,"&gt;"&amp;Y287)+1,IF(AND($C287&gt;=901,$C287&lt;=905),COUNTIFS($C$4:$C$1500,"&gt;=901",$C$4:$C$1500,"&lt;=905",Y$4:Y$1500,"&gt;"&amp;Y287)+1,IF(AND($C287&gt;=801,$C287&lt;=805),COUNTIFS($C$4:$C$1500,"&gt;=801",$C$4:$C$1500,"&lt;=805",Y$4:Y$1500,"&gt;"&amp;Y287)+1,IF(AND($C287&gt;=701,$C287&lt;=705),COUNTIFS($C$4:$C$1500,"&gt;=701",$C$4:$C$1500,"&lt;=705",Y$4:Y$1500,"&gt;"&amp;Y287)+1,IF(AND($C287&gt;=601,$C287&lt;=606),COUNTIFS($C$4:$C$1500,"&gt;=601",$C$4:$C$1500,"&lt;=606",Y$4:Y$1500,"&gt;"&amp;Y287)+1,"")))))))</f>
        <v/>
      </c>
      <c r="AB287" s="99">
        <f>IF(OR($C287="",Y287=""),"",IF(OR(AND($C287&gt;=1001,$C287&lt;=1005),AND($C287&gt;=1101,$C287&lt;=1105)),COUNTIFS($C$4:$C$1500,"&gt;=1001",$C$4:$C$1500,"&lt;=1005",Y$4:Y$1500,"&gt;"&amp;Y287)+COUNTIFS($C$4:$C$1500,"&gt;=1101",$C$4:$C$1500,"&lt;=1105",Y$4:Y$1500,"&gt;"&amp;Y287)+1,""))</f>
        <v/>
      </c>
      <c r="AC287" s="94" t="n">
        <v>40.5</v>
      </c>
      <c r="AD287" s="94" t="n">
        <v>34.52</v>
      </c>
      <c r="AE287" s="94" t="n">
        <v>28.75</v>
      </c>
      <c r="AF287" s="94" t="n">
        <v>60</v>
      </c>
      <c r="AG287" s="94" t="n">
        <v>38.33</v>
      </c>
      <c r="AH287" s="99">
        <f>IF(AND(AC287&gt;0,AC287&lt;36),1,IF(AND(AC287&gt;=36,AC287&lt;51),2,IF(AND(AC287&gt;=51,AC287&lt;71),3,IF(AND(AC287&gt;=71,AC287&lt;=100),4,))))</f>
        <v/>
      </c>
      <c r="AI287" s="99">
        <f>IF(AND(AD287&gt;0,AD287&lt;41),1,IF(AND(AD287&gt;=41,AD287&lt;56),2,IF(AND(AD287&gt;=56,AD287&lt;71),3,IF(AND(AD287&gt;=71,AD287&lt;=100),4,))))</f>
        <v/>
      </c>
      <c r="AJ287" s="99">
        <f>IF(AND(AE287&gt;0,AE287&lt;41),1,IF(AND(AE287&gt;=41,AE287&lt;56),2,IF(AND(AE287&gt;=56,AE287&lt;71),3,IF(AND(AE287&gt;=71,AE287&lt;=100),4,))))</f>
        <v/>
      </c>
      <c r="AK287" s="99">
        <f>IF(AND(AF287&gt;0,AF287&lt;36),1,IF(AND(AF287&gt;=36,AF287&lt;51),2,IF(AND(AF287&gt;=51,AF287&lt;66),3,IF(AND(AF287&gt;=66,AF287&lt;=100),4,))))</f>
        <v/>
      </c>
      <c r="AL287" s="100">
        <f>IF(AND(AG287&gt;0,AG287&lt;37),1,IF(AND(AG287&gt;=37,AG287&lt;58),2,IF(AND(AG287&gt;=58,AG287&lt;71),3,IF(AND(AG287&gt;=71,AG287&lt;=100),4,))))</f>
        <v/>
      </c>
      <c r="AM287" s="101">
        <f>IF((Y287&lt;&gt;"")*(K287&lt;&gt;""),Y287-K287,"")</f>
        <v/>
      </c>
      <c r="AN287" s="99">
        <f>IF((Z287&lt;&gt;"")*(L287&lt;&gt;""),Z287-L287,"")</f>
        <v/>
      </c>
      <c r="AO287" s="99">
        <f>IF((AA287&lt;&gt;"")*(M287&lt;&gt;""),AA287-M287,"")</f>
        <v/>
      </c>
      <c r="AP287" s="99">
        <f>IF((AB287&lt;&gt;"")*(N287&lt;&gt;""),AB287-N287,"")</f>
        <v/>
      </c>
      <c r="AQ287" s="94">
        <f>IF((AC287&lt;&gt;"")*(O287&lt;&gt;""),AC287-O287,"")</f>
        <v/>
      </c>
      <c r="AR287" s="94">
        <f>IF((AD287&lt;&gt;"")*(P287&lt;&gt;""),AD287-P287,"")</f>
        <v/>
      </c>
      <c r="AS287" s="94">
        <f>IF((AE287&lt;&gt;"")*(Q287&lt;&gt;""),AE287-Q287,"")</f>
        <v/>
      </c>
      <c r="AT287" s="94">
        <f>IF((AF287&lt;&gt;"")*(R287&lt;&gt;""),AF287-R287,"")</f>
        <v/>
      </c>
      <c r="AU287" s="94">
        <f>IF((AG287&lt;&gt;"")*(S287&lt;&gt;""),AG287-S287,"")</f>
        <v/>
      </c>
      <c r="AV287" s="99">
        <f>IF((AH287&lt;&gt;"")*(T287&lt;&gt;""),AH287-T287,"")</f>
        <v/>
      </c>
      <c r="AW287" s="99">
        <f>IF((AI287&lt;&gt;"")*(U287&lt;&gt;""),AI287-U287,"")</f>
        <v/>
      </c>
      <c r="AX287" s="99">
        <f>IF((AJ287&lt;&gt;"")*(V287&lt;&gt;""),AJ287-V287,"")</f>
        <v/>
      </c>
      <c r="AY287" s="99">
        <f>IF((AK287&lt;&gt;"")*(W287&lt;&gt;""),AK287-W287,"")</f>
        <v/>
      </c>
      <c r="AZ287" s="102">
        <f>IF((AL287&lt;&gt;"")*(X287&lt;&gt;""),AL287-X287,"")</f>
        <v/>
      </c>
      <c r="BA287" s="50">
        <f>IFERROR(__xludf.dummyfunction("AI(""Actúa como un tutor académico y dirígete personalmente al estudiante "" &amp; I287 &amp; "" "" &amp; J287 &amp; "" "" &amp; G287 &amp; "" "" &amp; H287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AM287 &amp; ""'. Diferencias por área: Matemáticas ("" &amp; AQ287 &amp; ""), Ciencias Natura"&amp;"les ("" &amp; AR287 &amp; ""), Sociales ("" &amp; AS287 &amp; ""), Lectura Crítica ("" &amp; AT287 &amp; "") e Inglés ("" &amp; AU287 &amp; ""). Variación en posición: grupo ("" &amp; AN287 &amp; ""), grado ("" &amp; AO287 &amp; "") y media ("" &amp; AP287 &amp; ""). Puntajes Primer Simulacro: Global "" &amp; K287 &amp; "", Mat "" &amp; "&amp;"O4 &amp; "", Cien "" &amp; P287 &amp; "", Soc "" &amp; Q287 &amp; "", Lec "" &amp; R287 &amp; "", Ing "" &amp; S287 &amp; "". Puntajes Segundo Simulacro: Global "" &amp; Y287 &amp; "", Mat "" &amp; AC287 &amp; "", Cien "" &amp; AD287 &amp; "", Soc "" &amp; AE287 &amp; "", Lec "" &amp; AF287 &amp; "", Ing "" &amp; AG287 &amp; "". Escribe un mensaje motivador"&amp;" y breve (máximo 4 líneas)."")
"),"=AI(""Actúa como un tutor académico y dirígete personalmente al estudiante "" &amp; I287 &amp; "" "" &amp; J287 &amp; "" "" &amp; G287 &amp; "" "" &amp; H287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AM287 &amp; ""'. Diferencias por área: Matemáticas ("" &amp; AQ287 &amp; ""), Ciencias Natur"&amp;"ales ("" &amp; AR287 &amp; ""), Sociales ("" &amp; AS287 &amp; ""), Lectura Crítica ("" &amp; AT287 &amp; "") e Inglés ("" &amp; AU287 &amp; ""). Variación en posición: grupo ("" &amp; AN287 &amp; ""), grado ("" &amp; AO287 &amp; "") y media ("" &amp; AP287 &amp; ""). Puntajes Primer Simulacro: Global "" &amp; K287 &amp; "", Mat "" &amp;"&amp;" O287 &amp; "", Cien "" &amp; P287 &amp; "", Soc "" &amp; Q287 &amp; "", Lec "" &amp; R287 &amp; "", Ing "" &amp; S287 &amp; "". Puntajes Segundo Simulacro: Global "" &amp; Y287 &amp; "", Mat "" &amp; AC287 &amp; "", Cien "" &amp; AD287 &amp; "", Soc "" &amp; AE287 &amp; "", Lec "" &amp; AF287 &amp; "", Ing "" &amp; AG287 &amp; "". Escribe un mensaje motivado"&amp;"r y breve (máximo 4 líneas)."")
")</f>
        <v/>
      </c>
    </row>
    <row r="288" ht="15.75" customHeight="1" s="42">
      <c r="A288" s="93" t="n"/>
      <c r="B288" s="94" t="inlineStr">
        <is>
          <t>Bachillerato</t>
        </is>
      </c>
      <c r="C288" s="94" t="n">
        <v>703</v>
      </c>
      <c r="D288" s="94" t="n"/>
      <c r="E288" s="95" t="n"/>
      <c r="F288" s="96">
        <f>TRIM(G288&amp;" "&amp;H288&amp;" "&amp;I288&amp;" "&amp;J288)</f>
        <v/>
      </c>
      <c r="G288" s="94" t="inlineStr">
        <is>
          <t>Ortega</t>
        </is>
      </c>
      <c r="H288" s="94" t="inlineStr">
        <is>
          <t>Roldan</t>
        </is>
      </c>
      <c r="I288" s="94" t="inlineStr">
        <is>
          <t>Samuel</t>
        </is>
      </c>
      <c r="J288" s="97" t="n"/>
      <c r="K288" s="98">
        <f>IF(SUM(O288:S288)=0, "", ROUND(((O288*3+P288*3+Q288*3+R288*3+S288*1)/13)*5,0))</f>
        <v/>
      </c>
      <c r="L288" s="99">
        <f>IF(OR($C288="",K288=""),"",COUNTIFS($C$4:$C$1500,$C288,K$4:K$1500,"&gt;"&amp;K288)+1)</f>
        <v/>
      </c>
      <c r="M288" s="99">
        <f>IF(OR($C288="",K288=""),"",IF(AND($C288&gt;=1001,$C288&lt;=1005),COUNTIFS($C$4:$C$1500,"&gt;=1001",$C$4:$C$1500,"&lt;=1005",K$4:K$1500,"&gt;"&amp;K288)+1,IF(AND($C288&gt;=1101,$C288&lt;=1105),COUNTIFS($C$4:$C$1500,"&gt;=1101",$C$4:$C$1500,"&lt;=1105",K$4:K$1500,"&gt;"&amp;K288)+1,IF(AND($C288&gt;=901,$C288&lt;=905),COUNTIFS($C$4:$C$1500,"&gt;=901",$C$4:$C$1500,"&lt;=905",K$4:K$1500,"&gt;"&amp;K288)+1,IF(AND($C288&gt;=801,$C288&lt;=805),COUNTIFS($C$4:$C$1500,"&gt;=801",$C$4:$C$1500,"&lt;=805",K$4:K$1500,"&gt;"&amp;K288)+1,IF(AND($C288&gt;=701,$C288&lt;=705),COUNTIFS($C$4:$C$1500,"&gt;=701",$C$4:$C$1500,"&lt;=705",K$4:K$1500,"&gt;"&amp;K288)+1,IF(AND($C288&gt;=601,$C288&lt;=606),COUNTIFS($C$4:$C$1500,"&gt;=601",$C$4:$C$1500,"&lt;=606",K$4:K$1500,"&gt;"&amp;K288)+1,"")))))))</f>
        <v/>
      </c>
      <c r="N288" s="99">
        <f>IF(OR($C288="",K288=""),"",IF(OR(AND($C288&gt;=1001,$C288&lt;=1005),AND($C288&gt;=1101,$C288&lt;=1105)),COUNTIFS($C$4:$C$1500,"&gt;=1001",$C$4:$C$1500,"&lt;=1005",K$4:K$1500,"&gt;"&amp;K288)+COUNTIFS($C$4:$C$1500,"&gt;=1101",$C$4:$C$1500,"&lt;=1105",K$4:K$1500,"&gt;"&amp;K288)+1,""))</f>
        <v/>
      </c>
      <c r="O288" s="94" t="n">
        <v>40.88</v>
      </c>
      <c r="P288" s="94" t="n">
        <v>54.29</v>
      </c>
      <c r="Q288" s="94" t="n">
        <v>57.96</v>
      </c>
      <c r="R288" s="94" t="n">
        <v>54.17</v>
      </c>
      <c r="S288" s="94" t="n">
        <v>55</v>
      </c>
      <c r="T288" s="99">
        <f>IF(AND(O288&gt;0,O288&lt;36),1,IF(AND(O288&gt;=36,O288&lt;51),2,IF(AND(O288&gt;=51,O288&lt;71),3,IF(AND(O288&gt;=71,O288&lt;=100),4,))))</f>
        <v/>
      </c>
      <c r="U288" s="99">
        <f>IF(AND(P288&gt;0,P288&lt;41),1,IF(AND(P288&gt;=41,P288&lt;56),2,IF(AND(P288&gt;=56,P288&lt;71),3,IF(AND(P288&gt;=71,P288&lt;=100),4,))))</f>
        <v/>
      </c>
      <c r="V288" s="99">
        <f>IF(AND(Q288&gt;0,Q288&lt;41),1,IF(AND(Q288&gt;=41,Q288&lt;56),2,IF(AND(Q288&gt;=56,Q288&lt;71),3,IF(AND(Q288&gt;=71,Q288&lt;=100),4,))))</f>
        <v/>
      </c>
      <c r="W288" s="99">
        <f>IF(AND(R288&gt;0,R288&lt;36),1,IF(AND(R288&gt;=36,R288&lt;51),2,IF(AND(R288&gt;=51,R288&lt;66),3,IF(AND(R288&gt;=66,R288&lt;=100),4,))))</f>
        <v/>
      </c>
      <c r="X288" s="100">
        <f>IF(AND(S288&gt;0,S288&lt;37),1,IF(AND(S288&gt;=37,S288&lt;58),2,IF(AND(S288&gt;=58,S288&lt;71),3,IF(AND(S288&gt;=71,S288&lt;=100),4,))))</f>
        <v/>
      </c>
      <c r="Y288" s="101">
        <f>IF(SUM(AC288:AG288)=0, "", ROUND(((AC288*3+AD288*3+AE288*3+AF288*3+AG288*1)/13)*5,0))</f>
        <v/>
      </c>
      <c r="Z288" s="99">
        <f>IF(OR($C288="",Y288=""),"",COUNTIFS($C$4:$C$1500,$C288,Y$4:Y$1500,"&gt;"&amp;Y288)+1)</f>
        <v/>
      </c>
      <c r="AA288" s="99">
        <f>IF(OR($C288="",Y288=""),"",IF(AND($C288&gt;=1001,$C288&lt;=1005),COUNTIFS($C$4:$C$1500,"&gt;=1001",$C$4:$C$1500,"&lt;=1005",Y$4:Y$1500,"&gt;"&amp;Y288)+1,IF(AND($C288&gt;=1101,$C288&lt;=1105),COUNTIFS($C$4:$C$1500,"&gt;=1101",$C$4:$C$1500,"&lt;=1105",Y$4:Y$1500,"&gt;"&amp;Y288)+1,IF(AND($C288&gt;=901,$C288&lt;=905),COUNTIFS($C$4:$C$1500,"&gt;=901",$C$4:$C$1500,"&lt;=905",Y$4:Y$1500,"&gt;"&amp;Y288)+1,IF(AND($C288&gt;=801,$C288&lt;=805),COUNTIFS($C$4:$C$1500,"&gt;=801",$C$4:$C$1500,"&lt;=805",Y$4:Y$1500,"&gt;"&amp;Y288)+1,IF(AND($C288&gt;=701,$C288&lt;=705),COUNTIFS($C$4:$C$1500,"&gt;=701",$C$4:$C$1500,"&lt;=705",Y$4:Y$1500,"&gt;"&amp;Y288)+1,IF(AND($C288&gt;=601,$C288&lt;=606),COUNTIFS($C$4:$C$1500,"&gt;=601",$C$4:$C$1500,"&lt;=606",Y$4:Y$1500,"&gt;"&amp;Y288)+1,"")))))))</f>
        <v/>
      </c>
      <c r="AB288" s="99">
        <f>IF(OR($C288="",Y288=""),"",IF(OR(AND($C288&gt;=1001,$C288&lt;=1005),AND($C288&gt;=1101,$C288&lt;=1105)),COUNTIFS($C$4:$C$1500,"&gt;=1001",$C$4:$C$1500,"&lt;=1005",Y$4:Y$1500,"&gt;"&amp;Y288)+COUNTIFS($C$4:$C$1500,"&gt;=1101",$C$4:$C$1500,"&lt;=1105",Y$4:Y$1500,"&gt;"&amp;Y288)+1,""))</f>
        <v/>
      </c>
      <c r="AC288" s="94" t="n"/>
      <c r="AD288" s="94" t="n"/>
      <c r="AE288" s="94" t="n"/>
      <c r="AF288" s="94" t="n"/>
      <c r="AG288" s="94" t="n"/>
      <c r="AH288" s="99">
        <f>IF(AND(AC288&gt;0,AC288&lt;36),1,IF(AND(AC288&gt;=36,AC288&lt;51),2,IF(AND(AC288&gt;=51,AC288&lt;71),3,IF(AND(AC288&gt;=71,AC288&lt;=100),4,))))</f>
        <v/>
      </c>
      <c r="AI288" s="99">
        <f>IF(AND(AD288&gt;0,AD288&lt;41),1,IF(AND(AD288&gt;=41,AD288&lt;56),2,IF(AND(AD288&gt;=56,AD288&lt;71),3,IF(AND(AD288&gt;=71,AD288&lt;=100),4,))))</f>
        <v/>
      </c>
      <c r="AJ288" s="99">
        <f>IF(AND(AE288&gt;0,AE288&lt;41),1,IF(AND(AE288&gt;=41,AE288&lt;56),2,IF(AND(AE288&gt;=56,AE288&lt;71),3,IF(AND(AE288&gt;=71,AE288&lt;=100),4,))))</f>
        <v/>
      </c>
      <c r="AK288" s="99">
        <f>IF(AND(AF288&gt;0,AF288&lt;36),1,IF(AND(AF288&gt;=36,AF288&lt;51),2,IF(AND(AF288&gt;=51,AF288&lt;66),3,IF(AND(AF288&gt;=66,AF288&lt;=100),4,))))</f>
        <v/>
      </c>
      <c r="AL288" s="100">
        <f>IF(AND(AG288&gt;0,AG288&lt;37),1,IF(AND(AG288&gt;=37,AG288&lt;58),2,IF(AND(AG288&gt;=58,AG288&lt;71),3,IF(AND(AG288&gt;=71,AG288&lt;=100),4,))))</f>
        <v/>
      </c>
      <c r="AM288" s="101">
        <f>IF((Y288&lt;&gt;"")*(K288&lt;&gt;""),Y288-K288,"")</f>
        <v/>
      </c>
      <c r="AN288" s="99">
        <f>IF((Z288&lt;&gt;"")*(L288&lt;&gt;""),Z288-L288,"")</f>
        <v/>
      </c>
      <c r="AO288" s="99">
        <f>IF((AA288&lt;&gt;"")*(M288&lt;&gt;""),AA288-M288,"")</f>
        <v/>
      </c>
      <c r="AP288" s="99">
        <f>IF((AB288&lt;&gt;"")*(N288&lt;&gt;""),AB288-N288,"")</f>
        <v/>
      </c>
      <c r="AQ288" s="94">
        <f>IF((AC288&lt;&gt;"")*(O288&lt;&gt;""),AC288-O288,"")</f>
        <v/>
      </c>
      <c r="AR288" s="94">
        <f>IF((AD288&lt;&gt;"")*(P288&lt;&gt;""),AD288-P288,"")</f>
        <v/>
      </c>
      <c r="AS288" s="94">
        <f>IF((AE288&lt;&gt;"")*(Q288&lt;&gt;""),AE288-Q288,"")</f>
        <v/>
      </c>
      <c r="AT288" s="94">
        <f>IF((AF288&lt;&gt;"")*(R288&lt;&gt;""),AF288-R288,"")</f>
        <v/>
      </c>
      <c r="AU288" s="94">
        <f>IF((AG288&lt;&gt;"")*(S288&lt;&gt;""),AG288-S288,"")</f>
        <v/>
      </c>
      <c r="AV288" s="99">
        <f>IF((AH288&lt;&gt;"")*(T288&lt;&gt;""),AH288-T288,"")</f>
        <v/>
      </c>
      <c r="AW288" s="99">
        <f>IF((AI288&lt;&gt;"")*(U288&lt;&gt;""),AI288-U288,"")</f>
        <v/>
      </c>
      <c r="AX288" s="99">
        <f>IF((AJ288&lt;&gt;"")*(V288&lt;&gt;""),AJ288-V288,"")</f>
        <v/>
      </c>
      <c r="AY288" s="99">
        <f>IF((AK288&lt;&gt;"")*(W288&lt;&gt;""),AK288-W288,"")</f>
        <v/>
      </c>
      <c r="AZ288" s="102">
        <f>IF((AL288&lt;&gt;"")*(X288&lt;&gt;""),AL288-X288,"")</f>
        <v/>
      </c>
      <c r="BA288" s="50">
        <f>IFERROR(__xludf.dummyfunction("AI(""Actúa como un tutor académico y dirígete personalmente al estudiante "" &amp; I288 &amp; "" "" &amp; J288 &amp; "" "" &amp; G288 &amp; "" "" &amp; H288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AM288 &amp; ""'. Diferencias por área: Matemáticas ("" &amp; AQ288 &amp; ""), Ciencias Natura"&amp;"les ("" &amp; AR288 &amp; ""), Sociales ("" &amp; AS288 &amp; ""), Lectura Crítica ("" &amp; AT288 &amp; "") e Inglés ("" &amp; AU288 &amp; ""). Variación en posición: grupo ("" &amp; AN288 &amp; ""), grado ("" &amp; AO288 &amp; "") y media ("" &amp; AP288 &amp; ""). Puntajes Primer Simulacro: Global "" &amp; K288 &amp; "", Mat "" &amp; "&amp;"O4 &amp; "", Cien "" &amp; P288 &amp; "", Soc "" &amp; Q288 &amp; "", Lec "" &amp; R288 &amp; "", Ing "" &amp; S288 &amp; "". Puntajes Segundo Simulacro: Global "" &amp; Y288 &amp; "", Mat "" &amp; AC288 &amp; "", Cien "" &amp; AD288 &amp; "", Soc "" &amp; AE288 &amp; "", Lec "" &amp; AF288 &amp; "", Ing "" &amp; AG288 &amp; "". Escribe un mensaje motivador"&amp;" y breve (máximo 4 líneas)."")
"),"=AI(""Actúa como un tutor académico y dirígete personalmente al estudiante "" &amp; I288 &amp; "" "" &amp; J288 &amp; "" "" &amp; G288 &amp; "" "" &amp; H288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AM288 &amp; ""'. Diferencias por área: Matemáticas ("" &amp; AQ288 &amp; ""), Ciencias Natur"&amp;"ales ("" &amp; AR288 &amp; ""), Sociales ("" &amp; AS288 &amp; ""), Lectura Crítica ("" &amp; AT288 &amp; "") e Inglés ("" &amp; AU288 &amp; ""). Variación en posición: grupo ("" &amp; AN288 &amp; ""), grado ("" &amp; AO288 &amp; "") y media ("" &amp; AP288 &amp; ""). Puntajes Primer Simulacro: Global "" &amp; K288 &amp; "", Mat "" &amp;"&amp;" O288 &amp; "", Cien "" &amp; P288 &amp; "", Soc "" &amp; Q288 &amp; "", Lec "" &amp; R288 &amp; "", Ing "" &amp; S288 &amp; "". Puntajes Segundo Simulacro: Global "" &amp; Y288 &amp; "", Mat "" &amp; AC288 &amp; "", Cien "" &amp; AD288 &amp; "", Soc "" &amp; AE288 &amp; "", Lec "" &amp; AF288 &amp; "", Ing "" &amp; AG288 &amp; "". Escribe un mensaje motivado"&amp;"r y breve (máximo 4 líneas)."")
")</f>
        <v/>
      </c>
    </row>
    <row r="289" ht="15.75" customHeight="1" s="42">
      <c r="A289" s="93" t="n"/>
      <c r="B289" s="94" t="inlineStr">
        <is>
          <t>Bachillerato</t>
        </is>
      </c>
      <c r="C289" s="94" t="n">
        <v>703</v>
      </c>
      <c r="D289" s="94" t="n"/>
      <c r="E289" s="95" t="n"/>
      <c r="F289" s="96">
        <f>TRIM(G289&amp;" "&amp;H289&amp;" "&amp;I289&amp;" "&amp;J289)</f>
        <v/>
      </c>
      <c r="G289" s="94" t="inlineStr">
        <is>
          <t>Perez</t>
        </is>
      </c>
      <c r="H289" s="94" t="inlineStr">
        <is>
          <t>Gutierrez</t>
        </is>
      </c>
      <c r="I289" s="94" t="inlineStr">
        <is>
          <t>Jeronimo</t>
        </is>
      </c>
      <c r="J289" s="97" t="n"/>
      <c r="K289" s="98">
        <f>IF(SUM(O289:S289)=0, "", ROUND(((O289*3+P289*3+Q289*3+R289*3+S289*1)/13)*5,0))</f>
        <v/>
      </c>
      <c r="L289" s="99">
        <f>IF(OR($C289="",K289=""),"",COUNTIFS($C$4:$C$1500,$C289,K$4:K$1500,"&gt;"&amp;K289)+1)</f>
        <v/>
      </c>
      <c r="M289" s="99">
        <f>IF(OR($C289="",K289=""),"",IF(AND($C289&gt;=1001,$C289&lt;=1005),COUNTIFS($C$4:$C$1500,"&gt;=1001",$C$4:$C$1500,"&lt;=1005",K$4:K$1500,"&gt;"&amp;K289)+1,IF(AND($C289&gt;=1101,$C289&lt;=1105),COUNTIFS($C$4:$C$1500,"&gt;=1101",$C$4:$C$1500,"&lt;=1105",K$4:K$1500,"&gt;"&amp;K289)+1,IF(AND($C289&gt;=901,$C289&lt;=905),COUNTIFS($C$4:$C$1500,"&gt;=901",$C$4:$C$1500,"&lt;=905",K$4:K$1500,"&gt;"&amp;K289)+1,IF(AND($C289&gt;=801,$C289&lt;=805),COUNTIFS($C$4:$C$1500,"&gt;=801",$C$4:$C$1500,"&lt;=805",K$4:K$1500,"&gt;"&amp;K289)+1,IF(AND($C289&gt;=701,$C289&lt;=705),COUNTIFS($C$4:$C$1500,"&gt;=701",$C$4:$C$1500,"&lt;=705",K$4:K$1500,"&gt;"&amp;K289)+1,IF(AND($C289&gt;=601,$C289&lt;=606),COUNTIFS($C$4:$C$1500,"&gt;=601",$C$4:$C$1500,"&lt;=606",K$4:K$1500,"&gt;"&amp;K289)+1,"")))))))</f>
        <v/>
      </c>
      <c r="N289" s="99">
        <f>IF(OR($C289="",K289=""),"",IF(OR(AND($C289&gt;=1001,$C289&lt;=1005),AND($C289&gt;=1101,$C289&lt;=1105)),COUNTIFS($C$4:$C$1500,"&gt;=1001",$C$4:$C$1500,"&lt;=1005",K$4:K$1500,"&gt;"&amp;K289)+COUNTIFS($C$4:$C$1500,"&gt;=1101",$C$4:$C$1500,"&lt;=1105",K$4:K$1500,"&gt;"&amp;K289)+1,""))</f>
        <v/>
      </c>
      <c r="O289" s="94" t="n">
        <v>28.88</v>
      </c>
      <c r="P289" s="94" t="n">
        <v>45.33</v>
      </c>
      <c r="Q289" s="94" t="n">
        <v>39.01</v>
      </c>
      <c r="R289" s="94" t="n">
        <v>66.67</v>
      </c>
      <c r="S289" s="94" t="n">
        <v>45</v>
      </c>
      <c r="T289" s="99">
        <f>IF(AND(O289&gt;0,O289&lt;36),1,IF(AND(O289&gt;=36,O289&lt;51),2,IF(AND(O289&gt;=51,O289&lt;71),3,IF(AND(O289&gt;=71,O289&lt;=100),4,))))</f>
        <v/>
      </c>
      <c r="U289" s="99">
        <f>IF(AND(P289&gt;0,P289&lt;41),1,IF(AND(P289&gt;=41,P289&lt;56),2,IF(AND(P289&gt;=56,P289&lt;71),3,IF(AND(P289&gt;=71,P289&lt;=100),4,))))</f>
        <v/>
      </c>
      <c r="V289" s="99">
        <f>IF(AND(Q289&gt;0,Q289&lt;41),1,IF(AND(Q289&gt;=41,Q289&lt;56),2,IF(AND(Q289&gt;=56,Q289&lt;71),3,IF(AND(Q289&gt;=71,Q289&lt;=100),4,))))</f>
        <v/>
      </c>
      <c r="W289" s="99">
        <f>IF(AND(R289&gt;0,R289&lt;36),1,IF(AND(R289&gt;=36,R289&lt;51),2,IF(AND(R289&gt;=51,R289&lt;66),3,IF(AND(R289&gt;=66,R289&lt;=100),4,))))</f>
        <v/>
      </c>
      <c r="X289" s="100">
        <f>IF(AND(S289&gt;0,S289&lt;37),1,IF(AND(S289&gt;=37,S289&lt;58),2,IF(AND(S289&gt;=58,S289&lt;71),3,IF(AND(S289&gt;=71,S289&lt;=100),4,))))</f>
        <v/>
      </c>
      <c r="Y289" s="101">
        <f>IF(SUM(AC289:AG289)=0, "", ROUND(((AC289*3+AD289*3+AE289*3+AF289*3+AG289*1)/13)*5,0))</f>
        <v/>
      </c>
      <c r="Z289" s="99">
        <f>IF(OR($C289="",Y289=""),"",COUNTIFS($C$4:$C$1500,$C289,Y$4:Y$1500,"&gt;"&amp;Y289)+1)</f>
        <v/>
      </c>
      <c r="AA289" s="99">
        <f>IF(OR($C289="",Y289=""),"",IF(AND($C289&gt;=1001,$C289&lt;=1005),COUNTIFS($C$4:$C$1500,"&gt;=1001",$C$4:$C$1500,"&lt;=1005",Y$4:Y$1500,"&gt;"&amp;Y289)+1,IF(AND($C289&gt;=1101,$C289&lt;=1105),COUNTIFS($C$4:$C$1500,"&gt;=1101",$C$4:$C$1500,"&lt;=1105",Y$4:Y$1500,"&gt;"&amp;Y289)+1,IF(AND($C289&gt;=901,$C289&lt;=905),COUNTIFS($C$4:$C$1500,"&gt;=901",$C$4:$C$1500,"&lt;=905",Y$4:Y$1500,"&gt;"&amp;Y289)+1,IF(AND($C289&gt;=801,$C289&lt;=805),COUNTIFS($C$4:$C$1500,"&gt;=801",$C$4:$C$1500,"&lt;=805",Y$4:Y$1500,"&gt;"&amp;Y289)+1,IF(AND($C289&gt;=701,$C289&lt;=705),COUNTIFS($C$4:$C$1500,"&gt;=701",$C$4:$C$1500,"&lt;=705",Y$4:Y$1500,"&gt;"&amp;Y289)+1,IF(AND($C289&gt;=601,$C289&lt;=606),COUNTIFS($C$4:$C$1500,"&gt;=601",$C$4:$C$1500,"&lt;=606",Y$4:Y$1500,"&gt;"&amp;Y289)+1,"")))))))</f>
        <v/>
      </c>
      <c r="AB289" s="99">
        <f>IF(OR($C289="",Y289=""),"",IF(OR(AND($C289&gt;=1001,$C289&lt;=1005),AND($C289&gt;=1101,$C289&lt;=1105)),COUNTIFS($C$4:$C$1500,"&gt;=1001",$C$4:$C$1500,"&lt;=1005",Y$4:Y$1500,"&gt;"&amp;Y289)+COUNTIFS($C$4:$C$1500,"&gt;=1101",$C$4:$C$1500,"&lt;=1105",Y$4:Y$1500,"&gt;"&amp;Y289)+1,""))</f>
        <v/>
      </c>
      <c r="AC289" s="94" t="n">
        <v>51</v>
      </c>
      <c r="AD289" s="94" t="n">
        <v>63.39</v>
      </c>
      <c r="AE289" s="94" t="n">
        <v>54.5</v>
      </c>
      <c r="AF289" s="94" t="n">
        <v>60</v>
      </c>
      <c r="AG289" s="94" t="n">
        <v>76.67</v>
      </c>
      <c r="AH289" s="99">
        <f>IF(AND(AC289&gt;0,AC289&lt;36),1,IF(AND(AC289&gt;=36,AC289&lt;51),2,IF(AND(AC289&gt;=51,AC289&lt;71),3,IF(AND(AC289&gt;=71,AC289&lt;=100),4,))))</f>
        <v/>
      </c>
      <c r="AI289" s="99">
        <f>IF(AND(AD289&gt;0,AD289&lt;41),1,IF(AND(AD289&gt;=41,AD289&lt;56),2,IF(AND(AD289&gt;=56,AD289&lt;71),3,IF(AND(AD289&gt;=71,AD289&lt;=100),4,))))</f>
        <v/>
      </c>
      <c r="AJ289" s="99">
        <f>IF(AND(AE289&gt;0,AE289&lt;41),1,IF(AND(AE289&gt;=41,AE289&lt;56),2,IF(AND(AE289&gt;=56,AE289&lt;71),3,IF(AND(AE289&gt;=71,AE289&lt;=100),4,))))</f>
        <v/>
      </c>
      <c r="AK289" s="99">
        <f>IF(AND(AF289&gt;0,AF289&lt;36),1,IF(AND(AF289&gt;=36,AF289&lt;51),2,IF(AND(AF289&gt;=51,AF289&lt;66),3,IF(AND(AF289&gt;=66,AF289&lt;=100),4,))))</f>
        <v/>
      </c>
      <c r="AL289" s="100">
        <f>IF(AND(AG289&gt;0,AG289&lt;37),1,IF(AND(AG289&gt;=37,AG289&lt;58),2,IF(AND(AG289&gt;=58,AG289&lt;71),3,IF(AND(AG289&gt;=71,AG289&lt;=100),4,))))</f>
        <v/>
      </c>
      <c r="AM289" s="101">
        <f>IF((Y289&lt;&gt;"")*(K289&lt;&gt;""),Y289-K289,"")</f>
        <v/>
      </c>
      <c r="AN289" s="99">
        <f>IF((Z289&lt;&gt;"")*(L289&lt;&gt;""),Z289-L289,"")</f>
        <v/>
      </c>
      <c r="AO289" s="99">
        <f>IF((AA289&lt;&gt;"")*(M289&lt;&gt;""),AA289-M289,"")</f>
        <v/>
      </c>
      <c r="AP289" s="99">
        <f>IF((AB289&lt;&gt;"")*(N289&lt;&gt;""),AB289-N289,"")</f>
        <v/>
      </c>
      <c r="AQ289" s="94">
        <f>IF((AC289&lt;&gt;"")*(O289&lt;&gt;""),AC289-O289,"")</f>
        <v/>
      </c>
      <c r="AR289" s="94">
        <f>IF((AD289&lt;&gt;"")*(P289&lt;&gt;""),AD289-P289,"")</f>
        <v/>
      </c>
      <c r="AS289" s="94">
        <f>IF((AE289&lt;&gt;"")*(Q289&lt;&gt;""),AE289-Q289,"")</f>
        <v/>
      </c>
      <c r="AT289" s="94">
        <f>IF((AF289&lt;&gt;"")*(R289&lt;&gt;""),AF289-R289,"")</f>
        <v/>
      </c>
      <c r="AU289" s="94">
        <f>IF((AG289&lt;&gt;"")*(S289&lt;&gt;""),AG289-S289,"")</f>
        <v/>
      </c>
      <c r="AV289" s="99">
        <f>IF((AH289&lt;&gt;"")*(T289&lt;&gt;""),AH289-T289,"")</f>
        <v/>
      </c>
      <c r="AW289" s="99">
        <f>IF((AI289&lt;&gt;"")*(U289&lt;&gt;""),AI289-U289,"")</f>
        <v/>
      </c>
      <c r="AX289" s="99">
        <f>IF((AJ289&lt;&gt;"")*(V289&lt;&gt;""),AJ289-V289,"")</f>
        <v/>
      </c>
      <c r="AY289" s="99">
        <f>IF((AK289&lt;&gt;"")*(W289&lt;&gt;""),AK289-W289,"")</f>
        <v/>
      </c>
      <c r="AZ289" s="102">
        <f>IF((AL289&lt;&gt;"")*(X289&lt;&gt;""),AL289-X289,"")</f>
        <v/>
      </c>
      <c r="BA289" s="50">
        <f>IFERROR(__xludf.dummyfunction("AI(""Actúa como un tutor académico y dirígete personalmente al estudiante "" &amp; I289 &amp; "" "" &amp; J289 &amp; "" "" &amp; G289 &amp; "" "" &amp; H289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AM289 &amp; ""'. Diferencias por área: Matemáticas ("" &amp; AQ289 &amp; ""), Ciencias Natura"&amp;"les ("" &amp; AR289 &amp; ""), Sociales ("" &amp; AS289 &amp; ""), Lectura Crítica ("" &amp; AT289 &amp; "") e Inglés ("" &amp; AU289 &amp; ""). Variación en posición: grupo ("" &amp; AN289 &amp; ""), grado ("" &amp; AO289 &amp; "") y media ("" &amp; AP289 &amp; ""). Puntajes Primer Simulacro: Global "" &amp; K289 &amp; "", Mat "" &amp; "&amp;"O4 &amp; "", Cien "" &amp; P289 &amp; "", Soc "" &amp; Q289 &amp; "", Lec "" &amp; R289 &amp; "", Ing "" &amp; S289 &amp; "". Puntajes Segundo Simulacro: Global "" &amp; Y289 &amp; "", Mat "" &amp; AC289 &amp; "", Cien "" &amp; AD289 &amp; "", Soc "" &amp; AE289 &amp; "", Lec "" &amp; AF289 &amp; "", Ing "" &amp; AG289 &amp; "". Escribe un mensaje motivador"&amp;" y breve (máximo 4 líneas)."")
"),"=AI(""Actúa como un tutor académico y dirígete personalmente al estudiante "" &amp; I289 &amp; "" "" &amp; J289 &amp; "" "" &amp; G289 &amp; "" "" &amp; H289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AM289 &amp; ""'. Diferencias por área: Matemáticas ("" &amp; AQ289 &amp; ""), Ciencias Natur"&amp;"ales ("" &amp; AR289 &amp; ""), Sociales ("" &amp; AS289 &amp; ""), Lectura Crítica ("" &amp; AT289 &amp; "") e Inglés ("" &amp; AU289 &amp; ""). Variación en posición: grupo ("" &amp; AN289 &amp; ""), grado ("" &amp; AO289 &amp; "") y media ("" &amp; AP289 &amp; ""). Puntajes Primer Simulacro: Global "" &amp; K289 &amp; "", Mat "" &amp;"&amp;" O289 &amp; "", Cien "" &amp; P289 &amp; "", Soc "" &amp; Q289 &amp; "", Lec "" &amp; R289 &amp; "", Ing "" &amp; S289 &amp; "". Puntajes Segundo Simulacro: Global "" &amp; Y289 &amp; "", Mat "" &amp; AC289 &amp; "", Cien "" &amp; AD289 &amp; "", Soc "" &amp; AE289 &amp; "", Lec "" &amp; AF289 &amp; "", Ing "" &amp; AG289 &amp; "". Escribe un mensaje motivado"&amp;"r y breve (máximo 4 líneas)."")
")</f>
        <v/>
      </c>
    </row>
    <row r="290" ht="15.75" customHeight="1" s="42">
      <c r="A290" s="93" t="n"/>
      <c r="B290" s="94" t="inlineStr">
        <is>
          <t>Bachillerato</t>
        </is>
      </c>
      <c r="C290" s="94" t="n">
        <v>703</v>
      </c>
      <c r="D290" s="94" t="n"/>
      <c r="E290" s="95" t="n"/>
      <c r="F290" s="96">
        <f>TRIM(G290&amp;" "&amp;H290&amp;" "&amp;I290&amp;" "&amp;J290)</f>
        <v/>
      </c>
      <c r="G290" s="94" t="inlineStr">
        <is>
          <t>Pineda</t>
        </is>
      </c>
      <c r="H290" s="94" t="inlineStr">
        <is>
          <t>Ortiz</t>
        </is>
      </c>
      <c r="I290" s="94" t="inlineStr">
        <is>
          <t>Edwin</t>
        </is>
      </c>
      <c r="J290" s="97" t="inlineStr">
        <is>
          <t>Andreys</t>
        </is>
      </c>
      <c r="K290" s="98">
        <f>IF(SUM(O290:S290)=0, "", ROUND(((O290*3+P290*3+Q290*3+R290*3+S290*1)/13)*5,0))</f>
        <v/>
      </c>
      <c r="L290" s="99">
        <f>IF(OR($C290="",K290=""),"",COUNTIFS($C$4:$C$1500,$C290,K$4:K$1500,"&gt;"&amp;K290)+1)</f>
        <v/>
      </c>
      <c r="M290" s="99">
        <f>IF(OR($C290="",K290=""),"",IF(AND($C290&gt;=1001,$C290&lt;=1005),COUNTIFS($C$4:$C$1500,"&gt;=1001",$C$4:$C$1500,"&lt;=1005",K$4:K$1500,"&gt;"&amp;K290)+1,IF(AND($C290&gt;=1101,$C290&lt;=1105),COUNTIFS($C$4:$C$1500,"&gt;=1101",$C$4:$C$1500,"&lt;=1105",K$4:K$1500,"&gt;"&amp;K290)+1,IF(AND($C290&gt;=901,$C290&lt;=905),COUNTIFS($C$4:$C$1500,"&gt;=901",$C$4:$C$1500,"&lt;=905",K$4:K$1500,"&gt;"&amp;K290)+1,IF(AND($C290&gt;=801,$C290&lt;=805),COUNTIFS($C$4:$C$1500,"&gt;=801",$C$4:$C$1500,"&lt;=805",K$4:K$1500,"&gt;"&amp;K290)+1,IF(AND($C290&gt;=701,$C290&lt;=705),COUNTIFS($C$4:$C$1500,"&gt;=701",$C$4:$C$1500,"&lt;=705",K$4:K$1500,"&gt;"&amp;K290)+1,IF(AND($C290&gt;=601,$C290&lt;=606),COUNTIFS($C$4:$C$1500,"&gt;=601",$C$4:$C$1500,"&lt;=606",K$4:K$1500,"&gt;"&amp;K290)+1,"")))))))</f>
        <v/>
      </c>
      <c r="N290" s="99">
        <f>IF(OR($C290="",K290=""),"",IF(OR(AND($C290&gt;=1001,$C290&lt;=1005),AND($C290&gt;=1101,$C290&lt;=1105)),COUNTIFS($C$4:$C$1500,"&gt;=1001",$C$4:$C$1500,"&lt;=1005",K$4:K$1500,"&gt;"&amp;K290)+COUNTIFS($C$4:$C$1500,"&gt;=1101",$C$4:$C$1500,"&lt;=1105",K$4:K$1500,"&gt;"&amp;K290)+1,""))</f>
        <v/>
      </c>
      <c r="O290" s="94" t="n">
        <v>49.88</v>
      </c>
      <c r="P290" s="94" t="n">
        <v>46.63</v>
      </c>
      <c r="Q290" s="94" t="n">
        <v>54.58</v>
      </c>
      <c r="R290" s="94" t="n">
        <v>58.33</v>
      </c>
      <c r="S290" s="94" t="n">
        <v>50</v>
      </c>
      <c r="T290" s="99">
        <f>IF(AND(O290&gt;0,O290&lt;36),1,IF(AND(O290&gt;=36,O290&lt;51),2,IF(AND(O290&gt;=51,O290&lt;71),3,IF(AND(O290&gt;=71,O290&lt;=100),4,))))</f>
        <v/>
      </c>
      <c r="U290" s="99">
        <f>IF(AND(P290&gt;0,P290&lt;41),1,IF(AND(P290&gt;=41,P290&lt;56),2,IF(AND(P290&gt;=56,P290&lt;71),3,IF(AND(P290&gt;=71,P290&lt;=100),4,))))</f>
        <v/>
      </c>
      <c r="V290" s="99">
        <f>IF(AND(Q290&gt;0,Q290&lt;41),1,IF(AND(Q290&gt;=41,Q290&lt;56),2,IF(AND(Q290&gt;=56,Q290&lt;71),3,IF(AND(Q290&gt;=71,Q290&lt;=100),4,))))</f>
        <v/>
      </c>
      <c r="W290" s="99">
        <f>IF(AND(R290&gt;0,R290&lt;36),1,IF(AND(R290&gt;=36,R290&lt;51),2,IF(AND(R290&gt;=51,R290&lt;66),3,IF(AND(R290&gt;=66,R290&lt;=100),4,))))</f>
        <v/>
      </c>
      <c r="X290" s="100">
        <f>IF(AND(S290&gt;0,S290&lt;37),1,IF(AND(S290&gt;=37,S290&lt;58),2,IF(AND(S290&gt;=58,S290&lt;71),3,IF(AND(S290&gt;=71,S290&lt;=100),4,))))</f>
        <v/>
      </c>
      <c r="Y290" s="101">
        <f>IF(SUM(AC290:AG290)=0, "", ROUND(((AC290*3+AD290*3+AE290*3+AF290*3+AG290*1)/13)*5,0))</f>
        <v/>
      </c>
      <c r="Z290" s="99">
        <f>IF(OR($C290="",Y290=""),"",COUNTIFS($C$4:$C$1500,$C290,Y$4:Y$1500,"&gt;"&amp;Y290)+1)</f>
        <v/>
      </c>
      <c r="AA290" s="99">
        <f>IF(OR($C290="",Y290=""),"",IF(AND($C290&gt;=1001,$C290&lt;=1005),COUNTIFS($C$4:$C$1500,"&gt;=1001",$C$4:$C$1500,"&lt;=1005",Y$4:Y$1500,"&gt;"&amp;Y290)+1,IF(AND($C290&gt;=1101,$C290&lt;=1105),COUNTIFS($C$4:$C$1500,"&gt;=1101",$C$4:$C$1500,"&lt;=1105",Y$4:Y$1500,"&gt;"&amp;Y290)+1,IF(AND($C290&gt;=901,$C290&lt;=905),COUNTIFS($C$4:$C$1500,"&gt;=901",$C$4:$C$1500,"&lt;=905",Y$4:Y$1500,"&gt;"&amp;Y290)+1,IF(AND($C290&gt;=801,$C290&lt;=805),COUNTIFS($C$4:$C$1500,"&gt;=801",$C$4:$C$1500,"&lt;=805",Y$4:Y$1500,"&gt;"&amp;Y290)+1,IF(AND($C290&gt;=701,$C290&lt;=705),COUNTIFS($C$4:$C$1500,"&gt;=701",$C$4:$C$1500,"&lt;=705",Y$4:Y$1500,"&gt;"&amp;Y290)+1,IF(AND($C290&gt;=601,$C290&lt;=606),COUNTIFS($C$4:$C$1500,"&gt;=601",$C$4:$C$1500,"&lt;=606",Y$4:Y$1500,"&gt;"&amp;Y290)+1,"")))))))</f>
        <v/>
      </c>
      <c r="AB290" s="99">
        <f>IF(OR($C290="",Y290=""),"",IF(OR(AND($C290&gt;=1001,$C290&lt;=1005),AND($C290&gt;=1101,$C290&lt;=1105)),COUNTIFS($C$4:$C$1500,"&gt;=1001",$C$4:$C$1500,"&lt;=1005",Y$4:Y$1500,"&gt;"&amp;Y290)+COUNTIFS($C$4:$C$1500,"&gt;=1101",$C$4:$C$1500,"&lt;=1105",Y$4:Y$1500,"&gt;"&amp;Y290)+1,""))</f>
        <v/>
      </c>
      <c r="AC290" s="94" t="n">
        <v>64</v>
      </c>
      <c r="AD290" s="94" t="n">
        <v>37.8</v>
      </c>
      <c r="AE290" s="94" t="n">
        <v>34.75</v>
      </c>
      <c r="AF290" s="94" t="n">
        <v>50</v>
      </c>
      <c r="AG290" s="94" t="n">
        <v>67.08</v>
      </c>
      <c r="AH290" s="99">
        <f>IF(AND(AC290&gt;0,AC290&lt;36),1,IF(AND(AC290&gt;=36,AC290&lt;51),2,IF(AND(AC290&gt;=51,AC290&lt;71),3,IF(AND(AC290&gt;=71,AC290&lt;=100),4,))))</f>
        <v/>
      </c>
      <c r="AI290" s="99">
        <f>IF(AND(AD290&gt;0,AD290&lt;41),1,IF(AND(AD290&gt;=41,AD290&lt;56),2,IF(AND(AD290&gt;=56,AD290&lt;71),3,IF(AND(AD290&gt;=71,AD290&lt;=100),4,))))</f>
        <v/>
      </c>
      <c r="AJ290" s="99">
        <f>IF(AND(AE290&gt;0,AE290&lt;41),1,IF(AND(AE290&gt;=41,AE290&lt;56),2,IF(AND(AE290&gt;=56,AE290&lt;71),3,IF(AND(AE290&gt;=71,AE290&lt;=100),4,))))</f>
        <v/>
      </c>
      <c r="AK290" s="99">
        <f>IF(AND(AF290&gt;0,AF290&lt;36),1,IF(AND(AF290&gt;=36,AF290&lt;51),2,IF(AND(AF290&gt;=51,AF290&lt;66),3,IF(AND(AF290&gt;=66,AF290&lt;=100),4,))))</f>
        <v/>
      </c>
      <c r="AL290" s="100">
        <f>IF(AND(AG290&gt;0,AG290&lt;37),1,IF(AND(AG290&gt;=37,AG290&lt;58),2,IF(AND(AG290&gt;=58,AG290&lt;71),3,IF(AND(AG290&gt;=71,AG290&lt;=100),4,))))</f>
        <v/>
      </c>
      <c r="AM290" s="101">
        <f>IF((Y290&lt;&gt;"")*(K290&lt;&gt;""),Y290-K290,"")</f>
        <v/>
      </c>
      <c r="AN290" s="99">
        <f>IF((Z290&lt;&gt;"")*(L290&lt;&gt;""),Z290-L290,"")</f>
        <v/>
      </c>
      <c r="AO290" s="99">
        <f>IF((AA290&lt;&gt;"")*(M290&lt;&gt;""),AA290-M290,"")</f>
        <v/>
      </c>
      <c r="AP290" s="99">
        <f>IF((AB290&lt;&gt;"")*(N290&lt;&gt;""),AB290-N290,"")</f>
        <v/>
      </c>
      <c r="AQ290" s="94">
        <f>IF((AC290&lt;&gt;"")*(O290&lt;&gt;""),AC290-O290,"")</f>
        <v/>
      </c>
      <c r="AR290" s="94">
        <f>IF((AD290&lt;&gt;"")*(P290&lt;&gt;""),AD290-P290,"")</f>
        <v/>
      </c>
      <c r="AS290" s="94">
        <f>IF((AE290&lt;&gt;"")*(Q290&lt;&gt;""),AE290-Q290,"")</f>
        <v/>
      </c>
      <c r="AT290" s="94">
        <f>IF((AF290&lt;&gt;"")*(R290&lt;&gt;""),AF290-R290,"")</f>
        <v/>
      </c>
      <c r="AU290" s="94">
        <f>IF((AG290&lt;&gt;"")*(S290&lt;&gt;""),AG290-S290,"")</f>
        <v/>
      </c>
      <c r="AV290" s="99">
        <f>IF((AH290&lt;&gt;"")*(T290&lt;&gt;""),AH290-T290,"")</f>
        <v/>
      </c>
      <c r="AW290" s="99">
        <f>IF((AI290&lt;&gt;"")*(U290&lt;&gt;""),AI290-U290,"")</f>
        <v/>
      </c>
      <c r="AX290" s="99">
        <f>IF((AJ290&lt;&gt;"")*(V290&lt;&gt;""),AJ290-V290,"")</f>
        <v/>
      </c>
      <c r="AY290" s="99">
        <f>IF((AK290&lt;&gt;"")*(W290&lt;&gt;""),AK290-W290,"")</f>
        <v/>
      </c>
      <c r="AZ290" s="102">
        <f>IF((AL290&lt;&gt;"")*(X290&lt;&gt;""),AL290-X290,"")</f>
        <v/>
      </c>
      <c r="BA290" s="50">
        <f>IFERROR(__xludf.dummyfunction("AI(""Actúa como un tutor académico y dirígete personalmente al estudiante "" &amp; I290 &amp; "" "" &amp; J290 &amp; "" "" &amp; G290 &amp; "" "" &amp; H290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AM290 &amp; ""'. Diferencias por área: Matemáticas ("" &amp; AQ290 &amp; ""), Ciencias Natura"&amp;"les ("" &amp; AR290 &amp; ""), Sociales ("" &amp; AS290 &amp; ""), Lectura Crítica ("" &amp; AT290 &amp; "") e Inglés ("" &amp; AU290 &amp; ""). Variación en posición: grupo ("" &amp; AN290 &amp; ""), grado ("" &amp; AO290 &amp; "") y media ("" &amp; AP290 &amp; ""). Puntajes Primer Simulacro: Global "" &amp; K290 &amp; "", Mat "" &amp; "&amp;"O4 &amp; "", Cien "" &amp; P290 &amp; "", Soc "" &amp; Q290 &amp; "", Lec "" &amp; R290 &amp; "", Ing "" &amp; S290 &amp; "". Puntajes Segundo Simulacro: Global "" &amp; Y290 &amp; "", Mat "" &amp; AC290 &amp; "", Cien "" &amp; AD290 &amp; "", Soc "" &amp; AE290 &amp; "", Lec "" &amp; AF290 &amp; "", Ing "" &amp; AG290 &amp; "". Escribe un mensaje motivador"&amp;" y breve (máximo 4 líneas)."")
"),"=AI(""Actúa como un tutor académico y dirígete personalmente al estudiante "" &amp; I290 &amp; "" "" &amp; J290 &amp; "" "" &amp; G290 &amp; "" "" &amp; H290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AM290 &amp; ""'. Diferencias por área: Matemáticas ("" &amp; AQ290 &amp; ""), Ciencias Natur"&amp;"ales ("" &amp; AR290 &amp; ""), Sociales ("" &amp; AS290 &amp; ""), Lectura Crítica ("" &amp; AT290 &amp; "") e Inglés ("" &amp; AU290 &amp; ""). Variación en posición: grupo ("" &amp; AN290 &amp; ""), grado ("" &amp; AO290 &amp; "") y media ("" &amp; AP290 &amp; ""). Puntajes Primer Simulacro: Global "" &amp; K290 &amp; "", Mat "" &amp;"&amp;" O290 &amp; "", Cien "" &amp; P290 &amp; "", Soc "" &amp; Q290 &amp; "", Lec "" &amp; R290 &amp; "", Ing "" &amp; S290 &amp; "". Puntajes Segundo Simulacro: Global "" &amp; Y290 &amp; "", Mat "" &amp; AC290 &amp; "", Cien "" &amp; AD290 &amp; "", Soc "" &amp; AE290 &amp; "", Lec "" &amp; AF290 &amp; "", Ing "" &amp; AG290 &amp; "". Escribe un mensaje motivado"&amp;"r y breve (máximo 4 líneas)."")
")</f>
        <v/>
      </c>
    </row>
    <row r="291" ht="15.75" customHeight="1" s="42">
      <c r="A291" s="93" t="n"/>
      <c r="B291" s="94" t="inlineStr">
        <is>
          <t>Bachillerato</t>
        </is>
      </c>
      <c r="C291" s="94" t="n">
        <v>703</v>
      </c>
      <c r="D291" s="94" t="n"/>
      <c r="E291" s="95" t="n"/>
      <c r="F291" s="96">
        <f>TRIM(G291&amp;" "&amp;H291&amp;" "&amp;I291&amp;" "&amp;J291)</f>
        <v/>
      </c>
      <c r="G291" s="94" t="inlineStr">
        <is>
          <t>Ramirez</t>
        </is>
      </c>
      <c r="H291" s="94" t="inlineStr">
        <is>
          <t>Agurre</t>
        </is>
      </c>
      <c r="I291" s="94" t="inlineStr">
        <is>
          <t>Luciana</t>
        </is>
      </c>
      <c r="J291" s="97" t="n"/>
      <c r="K291" s="98">
        <f>IF(SUM(O291:S291)=0, "", ROUND(((O291*3+P291*3+Q291*3+R291*3+S291*1)/13)*5,0))</f>
        <v/>
      </c>
      <c r="L291" s="99">
        <f>IF(OR($C291="",K291=""),"",COUNTIFS($C$4:$C$1500,$C291,K$4:K$1500,"&gt;"&amp;K291)+1)</f>
        <v/>
      </c>
      <c r="M291" s="99">
        <f>IF(OR($C291="",K291=""),"",IF(AND($C291&gt;=1001,$C291&lt;=1005),COUNTIFS($C$4:$C$1500,"&gt;=1001",$C$4:$C$1500,"&lt;=1005",K$4:K$1500,"&gt;"&amp;K291)+1,IF(AND($C291&gt;=1101,$C291&lt;=1105),COUNTIFS($C$4:$C$1500,"&gt;=1101",$C$4:$C$1500,"&lt;=1105",K$4:K$1500,"&gt;"&amp;K291)+1,IF(AND($C291&gt;=901,$C291&lt;=905),COUNTIFS($C$4:$C$1500,"&gt;=901",$C$4:$C$1500,"&lt;=905",K$4:K$1500,"&gt;"&amp;K291)+1,IF(AND($C291&gt;=801,$C291&lt;=805),COUNTIFS($C$4:$C$1500,"&gt;=801",$C$4:$C$1500,"&lt;=805",K$4:K$1500,"&gt;"&amp;K291)+1,IF(AND($C291&gt;=701,$C291&lt;=705),COUNTIFS($C$4:$C$1500,"&gt;=701",$C$4:$C$1500,"&lt;=705",K$4:K$1500,"&gt;"&amp;K291)+1,IF(AND($C291&gt;=601,$C291&lt;=606),COUNTIFS($C$4:$C$1500,"&gt;=601",$C$4:$C$1500,"&lt;=606",K$4:K$1500,"&gt;"&amp;K291)+1,"")))))))</f>
        <v/>
      </c>
      <c r="N291" s="99">
        <f>IF(OR($C291="",K291=""),"",IF(OR(AND($C291&gt;=1001,$C291&lt;=1005),AND($C291&gt;=1101,$C291&lt;=1105)),COUNTIFS($C$4:$C$1500,"&gt;=1001",$C$4:$C$1500,"&lt;=1005",K$4:K$1500,"&gt;"&amp;K291)+COUNTIFS($C$4:$C$1500,"&gt;=1101",$C$4:$C$1500,"&lt;=1105",K$4:K$1500,"&gt;"&amp;K291)+1,""))</f>
        <v/>
      </c>
      <c r="O291" s="94" t="n">
        <v>59</v>
      </c>
      <c r="P291" s="94" t="n">
        <v>56</v>
      </c>
      <c r="Q291" s="94" t="n">
        <v>45</v>
      </c>
      <c r="R291" s="94" t="n">
        <v>65</v>
      </c>
      <c r="S291" s="94" t="n">
        <v>69</v>
      </c>
      <c r="T291" s="99">
        <f>IF(AND(O291&gt;0,O291&lt;36),1,IF(AND(O291&gt;=36,O291&lt;51),2,IF(AND(O291&gt;=51,O291&lt;71),3,IF(AND(O291&gt;=71,O291&lt;=100),4,))))</f>
        <v/>
      </c>
      <c r="U291" s="99">
        <f>IF(AND(P291&gt;0,P291&lt;41),1,IF(AND(P291&gt;=41,P291&lt;56),2,IF(AND(P291&gt;=56,P291&lt;71),3,IF(AND(P291&gt;=71,P291&lt;=100),4,))))</f>
        <v/>
      </c>
      <c r="V291" s="99">
        <f>IF(AND(Q291&gt;0,Q291&lt;41),1,IF(AND(Q291&gt;=41,Q291&lt;56),2,IF(AND(Q291&gt;=56,Q291&lt;71),3,IF(AND(Q291&gt;=71,Q291&lt;=100),4,))))</f>
        <v/>
      </c>
      <c r="W291" s="99">
        <f>IF(AND(R291&gt;0,R291&lt;36),1,IF(AND(R291&gt;=36,R291&lt;51),2,IF(AND(R291&gt;=51,R291&lt;66),3,IF(AND(R291&gt;=66,R291&lt;=100),4,))))</f>
        <v/>
      </c>
      <c r="X291" s="100">
        <f>IF(AND(S291&gt;0,S291&lt;37),1,IF(AND(S291&gt;=37,S291&lt;58),2,IF(AND(S291&gt;=58,S291&lt;71),3,IF(AND(S291&gt;=71,S291&lt;=100),4,))))</f>
        <v/>
      </c>
      <c r="Y291" s="101">
        <f>IF(SUM(AC291:AG291)=0, "", ROUND(((AC291*3+AD291*3+AE291*3+AF291*3+AG291*1)/13)*5,0))</f>
        <v/>
      </c>
      <c r="Z291" s="99">
        <f>IF(OR($C291="",Y291=""),"",COUNTIFS($C$4:$C$1500,$C291,Y$4:Y$1500,"&gt;"&amp;Y291)+1)</f>
        <v/>
      </c>
      <c r="AA291" s="99">
        <f>IF(OR($C291="",Y291=""),"",IF(AND($C291&gt;=1001,$C291&lt;=1005),COUNTIFS($C$4:$C$1500,"&gt;=1001",$C$4:$C$1500,"&lt;=1005",Y$4:Y$1500,"&gt;"&amp;Y291)+1,IF(AND($C291&gt;=1101,$C291&lt;=1105),COUNTIFS($C$4:$C$1500,"&gt;=1101",$C$4:$C$1500,"&lt;=1105",Y$4:Y$1500,"&gt;"&amp;Y291)+1,IF(AND($C291&gt;=901,$C291&lt;=905),COUNTIFS($C$4:$C$1500,"&gt;=901",$C$4:$C$1500,"&lt;=905",Y$4:Y$1500,"&gt;"&amp;Y291)+1,IF(AND($C291&gt;=801,$C291&lt;=805),COUNTIFS($C$4:$C$1500,"&gt;=801",$C$4:$C$1500,"&lt;=805",Y$4:Y$1500,"&gt;"&amp;Y291)+1,IF(AND($C291&gt;=701,$C291&lt;=705),COUNTIFS($C$4:$C$1500,"&gt;=701",$C$4:$C$1500,"&lt;=705",Y$4:Y$1500,"&gt;"&amp;Y291)+1,IF(AND($C291&gt;=601,$C291&lt;=606),COUNTIFS($C$4:$C$1500,"&gt;=601",$C$4:$C$1500,"&lt;=606",Y$4:Y$1500,"&gt;"&amp;Y291)+1,"")))))))</f>
        <v/>
      </c>
      <c r="AB291" s="99">
        <f>IF(OR($C291="",Y291=""),"",IF(OR(AND($C291&gt;=1001,$C291&lt;=1005),AND($C291&gt;=1101,$C291&lt;=1105)),COUNTIFS($C$4:$C$1500,"&gt;=1001",$C$4:$C$1500,"&lt;=1005",Y$4:Y$1500,"&gt;"&amp;Y291)+COUNTIFS($C$4:$C$1500,"&gt;=1101",$C$4:$C$1500,"&lt;=1105",Y$4:Y$1500,"&gt;"&amp;Y291)+1,""))</f>
        <v/>
      </c>
      <c r="AC291" s="94" t="n">
        <v>39.75</v>
      </c>
      <c r="AD291" s="94" t="n">
        <v>52.68</v>
      </c>
      <c r="AE291" s="94" t="n">
        <v>51.5</v>
      </c>
      <c r="AF291" s="94" t="n">
        <v>35</v>
      </c>
      <c r="AG291" s="94" t="n">
        <v>33.54</v>
      </c>
      <c r="AH291" s="99">
        <f>IF(AND(AC291&gt;0,AC291&lt;36),1,IF(AND(AC291&gt;=36,AC291&lt;51),2,IF(AND(AC291&gt;=51,AC291&lt;71),3,IF(AND(AC291&gt;=71,AC291&lt;=100),4,))))</f>
        <v/>
      </c>
      <c r="AI291" s="99">
        <f>IF(AND(AD291&gt;0,AD291&lt;41),1,IF(AND(AD291&gt;=41,AD291&lt;56),2,IF(AND(AD291&gt;=56,AD291&lt;71),3,IF(AND(AD291&gt;=71,AD291&lt;=100),4,))))</f>
        <v/>
      </c>
      <c r="AJ291" s="99">
        <f>IF(AND(AE291&gt;0,AE291&lt;41),1,IF(AND(AE291&gt;=41,AE291&lt;56),2,IF(AND(AE291&gt;=56,AE291&lt;71),3,IF(AND(AE291&gt;=71,AE291&lt;=100),4,))))</f>
        <v/>
      </c>
      <c r="AK291" s="99">
        <f>IF(AND(AF291&gt;0,AF291&lt;36),1,IF(AND(AF291&gt;=36,AF291&lt;51),2,IF(AND(AF291&gt;=51,AF291&lt;66),3,IF(AND(AF291&gt;=66,AF291&lt;=100),4,))))</f>
        <v/>
      </c>
      <c r="AL291" s="100">
        <f>IF(AND(AG291&gt;0,AG291&lt;37),1,IF(AND(AG291&gt;=37,AG291&lt;58),2,IF(AND(AG291&gt;=58,AG291&lt;71),3,IF(AND(AG291&gt;=71,AG291&lt;=100),4,))))</f>
        <v/>
      </c>
      <c r="AM291" s="101">
        <f>IF((Y291&lt;&gt;"")*(K291&lt;&gt;""),Y291-K291,"")</f>
        <v/>
      </c>
      <c r="AN291" s="99">
        <f>IF((Z291&lt;&gt;"")*(L291&lt;&gt;""),Z291-L291,"")</f>
        <v/>
      </c>
      <c r="AO291" s="99">
        <f>IF((AA291&lt;&gt;"")*(M291&lt;&gt;""),AA291-M291,"")</f>
        <v/>
      </c>
      <c r="AP291" s="99">
        <f>IF((AB291&lt;&gt;"")*(N291&lt;&gt;""),AB291-N291,"")</f>
        <v/>
      </c>
      <c r="AQ291" s="94">
        <f>IF((AC291&lt;&gt;"")*(O291&lt;&gt;""),AC291-O291,"")</f>
        <v/>
      </c>
      <c r="AR291" s="94">
        <f>IF((AD291&lt;&gt;"")*(P291&lt;&gt;""),AD291-P291,"")</f>
        <v/>
      </c>
      <c r="AS291" s="94">
        <f>IF((AE291&lt;&gt;"")*(Q291&lt;&gt;""),AE291-Q291,"")</f>
        <v/>
      </c>
      <c r="AT291" s="94">
        <f>IF((AF291&lt;&gt;"")*(R291&lt;&gt;""),AF291-R291,"")</f>
        <v/>
      </c>
      <c r="AU291" s="94">
        <f>IF((AG291&lt;&gt;"")*(S291&lt;&gt;""),AG291-S291,"")</f>
        <v/>
      </c>
      <c r="AV291" s="99">
        <f>IF((AH291&lt;&gt;"")*(T291&lt;&gt;""),AH291-T291,"")</f>
        <v/>
      </c>
      <c r="AW291" s="99">
        <f>IF((AI291&lt;&gt;"")*(U291&lt;&gt;""),AI291-U291,"")</f>
        <v/>
      </c>
      <c r="AX291" s="99">
        <f>IF((AJ291&lt;&gt;"")*(V291&lt;&gt;""),AJ291-V291,"")</f>
        <v/>
      </c>
      <c r="AY291" s="99">
        <f>IF((AK291&lt;&gt;"")*(W291&lt;&gt;""),AK291-W291,"")</f>
        <v/>
      </c>
      <c r="AZ291" s="102">
        <f>IF((AL291&lt;&gt;"")*(X291&lt;&gt;""),AL291-X291,"")</f>
        <v/>
      </c>
      <c r="BA291" s="50">
        <f>IFERROR(__xludf.dummyfunction("AI(""Actúa como un tutor académico y dirígete personalmente al estudiante "" &amp; I291 &amp; "" "" &amp; J291 &amp; "" "" &amp; G291 &amp; "" "" &amp; H291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AM291 &amp; ""'. Diferencias por área: Matemáticas ("" &amp; AQ291 &amp; ""), Ciencias Natura"&amp;"les ("" &amp; AR291 &amp; ""), Sociales ("" &amp; AS291 &amp; ""), Lectura Crítica ("" &amp; AT291 &amp; "") e Inglés ("" &amp; AU291 &amp; ""). Variación en posición: grupo ("" &amp; AN291 &amp; ""), grado ("" &amp; AO291 &amp; "") y media ("" &amp; AP291 &amp; ""). Puntajes Primer Simulacro: Global "" &amp; K291 &amp; "", Mat "" &amp; "&amp;"O4 &amp; "", Cien "" &amp; P291 &amp; "", Soc "" &amp; Q291 &amp; "", Lec "" &amp; R291 &amp; "", Ing "" &amp; S291 &amp; "". Puntajes Segundo Simulacro: Global "" &amp; Y291 &amp; "", Mat "" &amp; AC291 &amp; "", Cien "" &amp; AD291 &amp; "", Soc "" &amp; AE291 &amp; "", Lec "" &amp; AF291 &amp; "", Ing "" &amp; AG291 &amp; "". Escribe un mensaje motivador"&amp;" y breve (máximo 4 líneas)."")
"),"=AI(""Actúa como un tutor académico y dirígete personalmente al estudiante "" &amp; I291 &amp; "" "" &amp; J291 &amp; "" "" &amp; G291 &amp; "" "" &amp; H291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AM291 &amp; ""'. Diferencias por área: Matemáticas ("" &amp; AQ291 &amp; ""), Ciencias Natur"&amp;"ales ("" &amp; AR291 &amp; ""), Sociales ("" &amp; AS291 &amp; ""), Lectura Crítica ("" &amp; AT291 &amp; "") e Inglés ("" &amp; AU291 &amp; ""). Variación en posición: grupo ("" &amp; AN291 &amp; ""), grado ("" &amp; AO291 &amp; "") y media ("" &amp; AP291 &amp; ""). Puntajes Primer Simulacro: Global "" &amp; K291 &amp; "", Mat "" &amp;"&amp;" O291 &amp; "", Cien "" &amp; P291 &amp; "", Soc "" &amp; Q291 &amp; "", Lec "" &amp; R291 &amp; "", Ing "" &amp; S291 &amp; "". Puntajes Segundo Simulacro: Global "" &amp; Y291 &amp; "", Mat "" &amp; AC291 &amp; "", Cien "" &amp; AD291 &amp; "", Soc "" &amp; AE291 &amp; "", Lec "" &amp; AF291 &amp; "", Ing "" &amp; AG291 &amp; "". Escribe un mensaje motivado"&amp;"r y breve (máximo 4 líneas)."")
")</f>
        <v/>
      </c>
    </row>
    <row r="292" ht="15.75" customHeight="1" s="42">
      <c r="A292" s="93" t="n"/>
      <c r="B292" s="94" t="inlineStr">
        <is>
          <t>Bachillerato</t>
        </is>
      </c>
      <c r="C292" s="94" t="n">
        <v>703</v>
      </c>
      <c r="D292" s="94" t="n"/>
      <c r="E292" s="95" t="n"/>
      <c r="F292" s="96">
        <f>TRIM(G292&amp;" "&amp;H292&amp;" "&amp;I292&amp;" "&amp;J292)</f>
        <v/>
      </c>
      <c r="G292" s="94" t="inlineStr">
        <is>
          <t>Sepúlveda</t>
        </is>
      </c>
      <c r="H292" s="94" t="inlineStr">
        <is>
          <t>Lezcano</t>
        </is>
      </c>
      <c r="I292" s="94" t="inlineStr">
        <is>
          <t>Dulce</t>
        </is>
      </c>
      <c r="J292" s="97" t="inlineStr">
        <is>
          <t>María</t>
        </is>
      </c>
      <c r="K292" s="98">
        <f>IF(SUM(O292:S292)=0, "", ROUND(((O292*3+P292*3+Q292*3+R292*3+S292*1)/13)*5,0))</f>
        <v/>
      </c>
      <c r="L292" s="99">
        <f>IF(OR($C292="",K292=""),"",COUNTIFS($C$4:$C$1500,$C292,K$4:K$1500,"&gt;"&amp;K292)+1)</f>
        <v/>
      </c>
      <c r="M292" s="99">
        <f>IF(OR($C292="",K292=""),"",IF(AND($C292&gt;=1001,$C292&lt;=1005),COUNTIFS($C$4:$C$1500,"&gt;=1001",$C$4:$C$1500,"&lt;=1005",K$4:K$1500,"&gt;"&amp;K292)+1,IF(AND($C292&gt;=1101,$C292&lt;=1105),COUNTIFS($C$4:$C$1500,"&gt;=1101",$C$4:$C$1500,"&lt;=1105",K$4:K$1500,"&gt;"&amp;K292)+1,IF(AND($C292&gt;=901,$C292&lt;=905),COUNTIFS($C$4:$C$1500,"&gt;=901",$C$4:$C$1500,"&lt;=905",K$4:K$1500,"&gt;"&amp;K292)+1,IF(AND($C292&gt;=801,$C292&lt;=805),COUNTIFS($C$4:$C$1500,"&gt;=801",$C$4:$C$1500,"&lt;=805",K$4:K$1500,"&gt;"&amp;K292)+1,IF(AND($C292&gt;=701,$C292&lt;=705),COUNTIFS($C$4:$C$1500,"&gt;=701",$C$4:$C$1500,"&lt;=705",K$4:K$1500,"&gt;"&amp;K292)+1,IF(AND($C292&gt;=601,$C292&lt;=606),COUNTIFS($C$4:$C$1500,"&gt;=601",$C$4:$C$1500,"&lt;=606",K$4:K$1500,"&gt;"&amp;K292)+1,"")))))))</f>
        <v/>
      </c>
      <c r="N292" s="99">
        <f>IF(OR($C292="",K292=""),"",IF(OR(AND($C292&gt;=1001,$C292&lt;=1005),AND($C292&gt;=1101,$C292&lt;=1105)),COUNTIFS($C$4:$C$1500,"&gt;=1001",$C$4:$C$1500,"&lt;=1005",K$4:K$1500,"&gt;"&amp;K292)+COUNTIFS($C$4:$C$1500,"&gt;=1101",$C$4:$C$1500,"&lt;=1105",K$4:K$1500,"&gt;"&amp;K292)+1,""))</f>
        <v/>
      </c>
      <c r="O292" s="94" t="n">
        <v>83</v>
      </c>
      <c r="P292" s="94" t="n">
        <v>49.33</v>
      </c>
      <c r="Q292" s="94" t="n">
        <v>57.96</v>
      </c>
      <c r="R292" s="94" t="n">
        <v>58.33</v>
      </c>
      <c r="S292" s="94" t="n">
        <v>60</v>
      </c>
      <c r="T292" s="99">
        <f>IF(AND(O292&gt;0,O292&lt;36),1,IF(AND(O292&gt;=36,O292&lt;51),2,IF(AND(O292&gt;=51,O292&lt;71),3,IF(AND(O292&gt;=71,O292&lt;=100),4,))))</f>
        <v/>
      </c>
      <c r="U292" s="99">
        <f>IF(AND(P292&gt;0,P292&lt;41),1,IF(AND(P292&gt;=41,P292&lt;56),2,IF(AND(P292&gt;=56,P292&lt;71),3,IF(AND(P292&gt;=71,P292&lt;=100),4,))))</f>
        <v/>
      </c>
      <c r="V292" s="99">
        <f>IF(AND(Q292&gt;0,Q292&lt;41),1,IF(AND(Q292&gt;=41,Q292&lt;56),2,IF(AND(Q292&gt;=56,Q292&lt;71),3,IF(AND(Q292&gt;=71,Q292&lt;=100),4,))))</f>
        <v/>
      </c>
      <c r="W292" s="99">
        <f>IF(AND(R292&gt;0,R292&lt;36),1,IF(AND(R292&gt;=36,R292&lt;51),2,IF(AND(R292&gt;=51,R292&lt;66),3,IF(AND(R292&gt;=66,R292&lt;=100),4,))))</f>
        <v/>
      </c>
      <c r="X292" s="100">
        <f>IF(AND(S292&gt;0,S292&lt;37),1,IF(AND(S292&gt;=37,S292&lt;58),2,IF(AND(S292&gt;=58,S292&lt;71),3,IF(AND(S292&gt;=71,S292&lt;=100),4,))))</f>
        <v/>
      </c>
      <c r="Y292" s="101">
        <f>IF(SUM(AC292:AG292)=0, "", ROUND(((AC292*3+AD292*3+AE292*3+AF292*3+AG292*1)/13)*5,0))</f>
        <v/>
      </c>
      <c r="Z292" s="99">
        <f>IF(OR($C292="",Y292=""),"",COUNTIFS($C$4:$C$1500,$C292,Y$4:Y$1500,"&gt;"&amp;Y292)+1)</f>
        <v/>
      </c>
      <c r="AA292" s="99">
        <f>IF(OR($C292="",Y292=""),"",IF(AND($C292&gt;=1001,$C292&lt;=1005),COUNTIFS($C$4:$C$1500,"&gt;=1001",$C$4:$C$1500,"&lt;=1005",Y$4:Y$1500,"&gt;"&amp;Y292)+1,IF(AND($C292&gt;=1101,$C292&lt;=1105),COUNTIFS($C$4:$C$1500,"&gt;=1101",$C$4:$C$1500,"&lt;=1105",Y$4:Y$1500,"&gt;"&amp;Y292)+1,IF(AND($C292&gt;=901,$C292&lt;=905),COUNTIFS($C$4:$C$1500,"&gt;=901",$C$4:$C$1500,"&lt;=905",Y$4:Y$1500,"&gt;"&amp;Y292)+1,IF(AND($C292&gt;=801,$C292&lt;=805),COUNTIFS($C$4:$C$1500,"&gt;=801",$C$4:$C$1500,"&lt;=805",Y$4:Y$1500,"&gt;"&amp;Y292)+1,IF(AND($C292&gt;=701,$C292&lt;=705),COUNTIFS($C$4:$C$1500,"&gt;=701",$C$4:$C$1500,"&lt;=705",Y$4:Y$1500,"&gt;"&amp;Y292)+1,IF(AND($C292&gt;=601,$C292&lt;=606),COUNTIFS($C$4:$C$1500,"&gt;=601",$C$4:$C$1500,"&lt;=606",Y$4:Y$1500,"&gt;"&amp;Y292)+1,"")))))))</f>
        <v/>
      </c>
      <c r="AB292" s="99">
        <f>IF(OR($C292="",Y292=""),"",IF(OR(AND($C292&gt;=1001,$C292&lt;=1005),AND($C292&gt;=1101,$C292&lt;=1105)),COUNTIFS($C$4:$C$1500,"&gt;=1001",$C$4:$C$1500,"&lt;=1005",Y$4:Y$1500,"&gt;"&amp;Y292)+COUNTIFS($C$4:$C$1500,"&gt;=1101",$C$4:$C$1500,"&lt;=1105",Y$4:Y$1500,"&gt;"&amp;Y292)+1,""))</f>
        <v/>
      </c>
      <c r="AC292" s="94" t="n">
        <v>60</v>
      </c>
      <c r="AD292" s="94" t="n">
        <v>63.99</v>
      </c>
      <c r="AE292" s="94" t="n">
        <v>57.5</v>
      </c>
      <c r="AF292" s="94" t="n">
        <v>55</v>
      </c>
      <c r="AG292" s="94" t="n">
        <v>71.88</v>
      </c>
      <c r="AH292" s="99">
        <f>IF(AND(AC292&gt;0,AC292&lt;36),1,IF(AND(AC292&gt;=36,AC292&lt;51),2,IF(AND(AC292&gt;=51,AC292&lt;71),3,IF(AND(AC292&gt;=71,AC292&lt;=100),4,))))</f>
        <v/>
      </c>
      <c r="AI292" s="99">
        <f>IF(AND(AD292&gt;0,AD292&lt;41),1,IF(AND(AD292&gt;=41,AD292&lt;56),2,IF(AND(AD292&gt;=56,AD292&lt;71),3,IF(AND(AD292&gt;=71,AD292&lt;=100),4,))))</f>
        <v/>
      </c>
      <c r="AJ292" s="99">
        <f>IF(AND(AE292&gt;0,AE292&lt;41),1,IF(AND(AE292&gt;=41,AE292&lt;56),2,IF(AND(AE292&gt;=56,AE292&lt;71),3,IF(AND(AE292&gt;=71,AE292&lt;=100),4,))))</f>
        <v/>
      </c>
      <c r="AK292" s="99">
        <f>IF(AND(AF292&gt;0,AF292&lt;36),1,IF(AND(AF292&gt;=36,AF292&lt;51),2,IF(AND(AF292&gt;=51,AF292&lt;66),3,IF(AND(AF292&gt;=66,AF292&lt;=100),4,))))</f>
        <v/>
      </c>
      <c r="AL292" s="100">
        <f>IF(AND(AG292&gt;0,AG292&lt;37),1,IF(AND(AG292&gt;=37,AG292&lt;58),2,IF(AND(AG292&gt;=58,AG292&lt;71),3,IF(AND(AG292&gt;=71,AG292&lt;=100),4,))))</f>
        <v/>
      </c>
      <c r="AM292" s="101">
        <f>IF((Y292&lt;&gt;"")*(K292&lt;&gt;""),Y292-K292,"")</f>
        <v/>
      </c>
      <c r="AN292" s="99">
        <f>IF((Z292&lt;&gt;"")*(L292&lt;&gt;""),Z292-L292,"")</f>
        <v/>
      </c>
      <c r="AO292" s="99">
        <f>IF((AA292&lt;&gt;"")*(M292&lt;&gt;""),AA292-M292,"")</f>
        <v/>
      </c>
      <c r="AP292" s="99">
        <f>IF((AB292&lt;&gt;"")*(N292&lt;&gt;""),AB292-N292,"")</f>
        <v/>
      </c>
      <c r="AQ292" s="94">
        <f>IF((AC292&lt;&gt;"")*(O292&lt;&gt;""),AC292-O292,"")</f>
        <v/>
      </c>
      <c r="AR292" s="94">
        <f>IF((AD292&lt;&gt;"")*(P292&lt;&gt;""),AD292-P292,"")</f>
        <v/>
      </c>
      <c r="AS292" s="94">
        <f>IF((AE292&lt;&gt;"")*(Q292&lt;&gt;""),AE292-Q292,"")</f>
        <v/>
      </c>
      <c r="AT292" s="94">
        <f>IF((AF292&lt;&gt;"")*(R292&lt;&gt;""),AF292-R292,"")</f>
        <v/>
      </c>
      <c r="AU292" s="94">
        <f>IF((AG292&lt;&gt;"")*(S292&lt;&gt;""),AG292-S292,"")</f>
        <v/>
      </c>
      <c r="AV292" s="99">
        <f>IF((AH292&lt;&gt;"")*(T292&lt;&gt;""),AH292-T292,"")</f>
        <v/>
      </c>
      <c r="AW292" s="99">
        <f>IF((AI292&lt;&gt;"")*(U292&lt;&gt;""),AI292-U292,"")</f>
        <v/>
      </c>
      <c r="AX292" s="99">
        <f>IF((AJ292&lt;&gt;"")*(V292&lt;&gt;""),AJ292-V292,"")</f>
        <v/>
      </c>
      <c r="AY292" s="99">
        <f>IF((AK292&lt;&gt;"")*(W292&lt;&gt;""),AK292-W292,"")</f>
        <v/>
      </c>
      <c r="AZ292" s="102">
        <f>IF((AL292&lt;&gt;"")*(X292&lt;&gt;""),AL292-X292,"")</f>
        <v/>
      </c>
      <c r="BA292" s="50">
        <f>IFERROR(__xludf.dummyfunction("AI(""Actúa como un tutor académico y dirígete personalmente al estudiante "" &amp; I292 &amp; "" "" &amp; J292 &amp; "" "" &amp; G292 &amp; "" "" &amp; H292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AM292 &amp; ""'. Diferencias por área: Matemáticas ("" &amp; AQ292 &amp; ""), Ciencias Natura"&amp;"les ("" &amp; AR292 &amp; ""), Sociales ("" &amp; AS292 &amp; ""), Lectura Crítica ("" &amp; AT292 &amp; "") e Inglés ("" &amp; AU292 &amp; ""). Variación en posición: grupo ("" &amp; AN292 &amp; ""), grado ("" &amp; AO292 &amp; "") y media ("" &amp; AP292 &amp; ""). Puntajes Primer Simulacro: Global "" &amp; K292 &amp; "", Mat "" &amp; "&amp;"O4 &amp; "", Cien "" &amp; P292 &amp; "", Soc "" &amp; Q292 &amp; "", Lec "" &amp; R292 &amp; "", Ing "" &amp; S292 &amp; "". Puntajes Segundo Simulacro: Global "" &amp; Y292 &amp; "", Mat "" &amp; AC292 &amp; "", Cien "" &amp; AD292 &amp; "", Soc "" &amp; AE292 &amp; "", Lec "" &amp; AF292 &amp; "", Ing "" &amp; AG292 &amp; "". Escribe un mensaje motivador"&amp;" y breve (máximo 4 líneas)."")
"),"=AI(""Actúa como un tutor académico y dirígete personalmente al estudiante "" &amp; I292 &amp; "" "" &amp; J292 &amp; "" "" &amp; G292 &amp; "" "" &amp; H292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AM292 &amp; ""'. Diferencias por área: Matemáticas ("" &amp; AQ292 &amp; ""), Ciencias Natur"&amp;"ales ("" &amp; AR292 &amp; ""), Sociales ("" &amp; AS292 &amp; ""), Lectura Crítica ("" &amp; AT292 &amp; "") e Inglés ("" &amp; AU292 &amp; ""). Variación en posición: grupo ("" &amp; AN292 &amp; ""), grado ("" &amp; AO292 &amp; "") y media ("" &amp; AP292 &amp; ""). Puntajes Primer Simulacro: Global "" &amp; K292 &amp; "", Mat "" &amp;"&amp;" O292 &amp; "", Cien "" &amp; P292 &amp; "", Soc "" &amp; Q292 &amp; "", Lec "" &amp; R292 &amp; "", Ing "" &amp; S292 &amp; "". Puntajes Segundo Simulacro: Global "" &amp; Y292 &amp; "", Mat "" &amp; AC292 &amp; "", Cien "" &amp; AD292 &amp; "", Soc "" &amp; AE292 &amp; "", Lec "" &amp; AF292 &amp; "", Ing "" &amp; AG292 &amp; "". Escribe un mensaje motivado"&amp;"r y breve (máximo 4 líneas)."")
")</f>
        <v/>
      </c>
    </row>
    <row r="293" ht="15.75" customHeight="1" s="42">
      <c r="A293" s="93" t="n"/>
      <c r="B293" s="94" t="inlineStr">
        <is>
          <t>Bachillerato</t>
        </is>
      </c>
      <c r="C293" s="94" t="n">
        <v>703</v>
      </c>
      <c r="D293" s="94" t="n"/>
      <c r="E293" s="95" t="n"/>
      <c r="F293" s="96">
        <f>TRIM(G293&amp;" "&amp;H293&amp;" "&amp;I293&amp;" "&amp;J293)</f>
        <v/>
      </c>
      <c r="G293" s="94" t="inlineStr">
        <is>
          <t>Silva</t>
        </is>
      </c>
      <c r="H293" s="94" t="inlineStr">
        <is>
          <t>Úsuga</t>
        </is>
      </c>
      <c r="I293" s="94" t="inlineStr">
        <is>
          <t>Diego</t>
        </is>
      </c>
      <c r="J293" s="97" t="inlineStr">
        <is>
          <t>Alejandro</t>
        </is>
      </c>
      <c r="K293" s="98">
        <f>IF(SUM(O293:S293)=0, "", ROUND(((O293*3+P293*3+Q293*3+R293*3+S293*1)/13)*5,0))</f>
        <v/>
      </c>
      <c r="L293" s="99">
        <f>IF(OR($C293="",K293=""),"",COUNTIFS($C$4:$C$1500,$C293,K$4:K$1500,"&gt;"&amp;K293)+1)</f>
        <v/>
      </c>
      <c r="M293" s="99">
        <f>IF(OR($C293="",K293=""),"",IF(AND($C293&gt;=1001,$C293&lt;=1005),COUNTIFS($C$4:$C$1500,"&gt;=1001",$C$4:$C$1500,"&lt;=1005",K$4:K$1500,"&gt;"&amp;K293)+1,IF(AND($C293&gt;=1101,$C293&lt;=1105),COUNTIFS($C$4:$C$1500,"&gt;=1101",$C$4:$C$1500,"&lt;=1105",K$4:K$1500,"&gt;"&amp;K293)+1,IF(AND($C293&gt;=901,$C293&lt;=905),COUNTIFS($C$4:$C$1500,"&gt;=901",$C$4:$C$1500,"&lt;=905",K$4:K$1500,"&gt;"&amp;K293)+1,IF(AND($C293&gt;=801,$C293&lt;=805),COUNTIFS($C$4:$C$1500,"&gt;=801",$C$4:$C$1500,"&lt;=805",K$4:K$1500,"&gt;"&amp;K293)+1,IF(AND($C293&gt;=701,$C293&lt;=705),COUNTIFS($C$4:$C$1500,"&gt;=701",$C$4:$C$1500,"&lt;=705",K$4:K$1500,"&gt;"&amp;K293)+1,IF(AND($C293&gt;=601,$C293&lt;=606),COUNTIFS($C$4:$C$1500,"&gt;=601",$C$4:$C$1500,"&lt;=606",K$4:K$1500,"&gt;"&amp;K293)+1,"")))))))</f>
        <v/>
      </c>
      <c r="N293" s="99">
        <f>IF(OR($C293="",K293=""),"",IF(OR(AND($C293&gt;=1001,$C293&lt;=1005),AND($C293&gt;=1101,$C293&lt;=1105)),COUNTIFS($C$4:$C$1500,"&gt;=1001",$C$4:$C$1500,"&lt;=1005",K$4:K$1500,"&gt;"&amp;K293)+COUNTIFS($C$4:$C$1500,"&gt;=1101",$C$4:$C$1500,"&lt;=1105",K$4:K$1500,"&gt;"&amp;K293)+1,""))</f>
        <v/>
      </c>
      <c r="O293" s="94" t="n">
        <v>63.75</v>
      </c>
      <c r="P293" s="94" t="n">
        <v>47.04</v>
      </c>
      <c r="Q293" s="94" t="n">
        <v>63.15</v>
      </c>
      <c r="R293" s="94" t="n">
        <v>62.5</v>
      </c>
      <c r="S293" s="94" t="n">
        <v>60</v>
      </c>
      <c r="T293" s="99">
        <f>IF(AND(O293&gt;0,O293&lt;36),1,IF(AND(O293&gt;=36,O293&lt;51),2,IF(AND(O293&gt;=51,O293&lt;71),3,IF(AND(O293&gt;=71,O293&lt;=100),4,))))</f>
        <v/>
      </c>
      <c r="U293" s="99">
        <f>IF(AND(P293&gt;0,P293&lt;41),1,IF(AND(P293&gt;=41,P293&lt;56),2,IF(AND(P293&gt;=56,P293&lt;71),3,IF(AND(P293&gt;=71,P293&lt;=100),4,))))</f>
        <v/>
      </c>
      <c r="V293" s="99">
        <f>IF(AND(Q293&gt;0,Q293&lt;41),1,IF(AND(Q293&gt;=41,Q293&lt;56),2,IF(AND(Q293&gt;=56,Q293&lt;71),3,IF(AND(Q293&gt;=71,Q293&lt;=100),4,))))</f>
        <v/>
      </c>
      <c r="W293" s="99">
        <f>IF(AND(R293&gt;0,R293&lt;36),1,IF(AND(R293&gt;=36,R293&lt;51),2,IF(AND(R293&gt;=51,R293&lt;66),3,IF(AND(R293&gt;=66,R293&lt;=100),4,))))</f>
        <v/>
      </c>
      <c r="X293" s="100">
        <f>IF(AND(S293&gt;0,S293&lt;37),1,IF(AND(S293&gt;=37,S293&lt;58),2,IF(AND(S293&gt;=58,S293&lt;71),3,IF(AND(S293&gt;=71,S293&lt;=100),4,))))</f>
        <v/>
      </c>
      <c r="Y293" s="101">
        <f>IF(SUM(AC293:AG293)=0, "", ROUND(((AC293*3+AD293*3+AE293*3+AF293*3+AG293*1)/13)*5,0))</f>
        <v/>
      </c>
      <c r="Z293" s="99">
        <f>IF(OR($C293="",Y293=""),"",COUNTIFS($C$4:$C$1500,$C293,Y$4:Y$1500,"&gt;"&amp;Y293)+1)</f>
        <v/>
      </c>
      <c r="AA293" s="99">
        <f>IF(OR($C293="",Y293=""),"",IF(AND($C293&gt;=1001,$C293&lt;=1005),COUNTIFS($C$4:$C$1500,"&gt;=1001",$C$4:$C$1500,"&lt;=1005",Y$4:Y$1500,"&gt;"&amp;Y293)+1,IF(AND($C293&gt;=1101,$C293&lt;=1105),COUNTIFS($C$4:$C$1500,"&gt;=1101",$C$4:$C$1500,"&lt;=1105",Y$4:Y$1500,"&gt;"&amp;Y293)+1,IF(AND($C293&gt;=901,$C293&lt;=905),COUNTIFS($C$4:$C$1500,"&gt;=901",$C$4:$C$1500,"&lt;=905",Y$4:Y$1500,"&gt;"&amp;Y293)+1,IF(AND($C293&gt;=801,$C293&lt;=805),COUNTIFS($C$4:$C$1500,"&gt;=801",$C$4:$C$1500,"&lt;=805",Y$4:Y$1500,"&gt;"&amp;Y293)+1,IF(AND($C293&gt;=701,$C293&lt;=705),COUNTIFS($C$4:$C$1500,"&gt;=701",$C$4:$C$1500,"&lt;=705",Y$4:Y$1500,"&gt;"&amp;Y293)+1,IF(AND($C293&gt;=601,$C293&lt;=606),COUNTIFS($C$4:$C$1500,"&gt;=601",$C$4:$C$1500,"&lt;=606",Y$4:Y$1500,"&gt;"&amp;Y293)+1,"")))))))</f>
        <v/>
      </c>
      <c r="AB293" s="99">
        <f>IF(OR($C293="",Y293=""),"",IF(OR(AND($C293&gt;=1001,$C293&lt;=1005),AND($C293&gt;=1101,$C293&lt;=1105)),COUNTIFS($C$4:$C$1500,"&gt;=1001",$C$4:$C$1500,"&lt;=1005",Y$4:Y$1500,"&gt;"&amp;Y293)+COUNTIFS($C$4:$C$1500,"&gt;=1101",$C$4:$C$1500,"&lt;=1105",Y$4:Y$1500,"&gt;"&amp;Y293)+1,""))</f>
        <v/>
      </c>
      <c r="AC293" s="94" t="n">
        <v>56.75</v>
      </c>
      <c r="AD293" s="94" t="n">
        <v>63.99</v>
      </c>
      <c r="AE293" s="94" t="n">
        <v>77.25</v>
      </c>
      <c r="AF293" s="94" t="n">
        <v>70</v>
      </c>
      <c r="AG293" s="94" t="n">
        <v>71.88</v>
      </c>
      <c r="AH293" s="99">
        <f>IF(AND(AC293&gt;0,AC293&lt;36),1,IF(AND(AC293&gt;=36,AC293&lt;51),2,IF(AND(AC293&gt;=51,AC293&lt;71),3,IF(AND(AC293&gt;=71,AC293&lt;=100),4,))))</f>
        <v/>
      </c>
      <c r="AI293" s="99">
        <f>IF(AND(AD293&gt;0,AD293&lt;41),1,IF(AND(AD293&gt;=41,AD293&lt;56),2,IF(AND(AD293&gt;=56,AD293&lt;71),3,IF(AND(AD293&gt;=71,AD293&lt;=100),4,))))</f>
        <v/>
      </c>
      <c r="AJ293" s="99">
        <f>IF(AND(AE293&gt;0,AE293&lt;41),1,IF(AND(AE293&gt;=41,AE293&lt;56),2,IF(AND(AE293&gt;=56,AE293&lt;71),3,IF(AND(AE293&gt;=71,AE293&lt;=100),4,))))</f>
        <v/>
      </c>
      <c r="AK293" s="99">
        <f>IF(AND(AF293&gt;0,AF293&lt;36),1,IF(AND(AF293&gt;=36,AF293&lt;51),2,IF(AND(AF293&gt;=51,AF293&lt;66),3,IF(AND(AF293&gt;=66,AF293&lt;=100),4,))))</f>
        <v/>
      </c>
      <c r="AL293" s="100">
        <f>IF(AND(AG293&gt;0,AG293&lt;37),1,IF(AND(AG293&gt;=37,AG293&lt;58),2,IF(AND(AG293&gt;=58,AG293&lt;71),3,IF(AND(AG293&gt;=71,AG293&lt;=100),4,))))</f>
        <v/>
      </c>
      <c r="AM293" s="101">
        <f>IF((Y293&lt;&gt;"")*(K293&lt;&gt;""),Y293-K293,"")</f>
        <v/>
      </c>
      <c r="AN293" s="99">
        <f>IF((Z293&lt;&gt;"")*(L293&lt;&gt;""),Z293-L293,"")</f>
        <v/>
      </c>
      <c r="AO293" s="99">
        <f>IF((AA293&lt;&gt;"")*(M293&lt;&gt;""),AA293-M293,"")</f>
        <v/>
      </c>
      <c r="AP293" s="99">
        <f>IF((AB293&lt;&gt;"")*(N293&lt;&gt;""),AB293-N293,"")</f>
        <v/>
      </c>
      <c r="AQ293" s="94">
        <f>IF((AC293&lt;&gt;"")*(O293&lt;&gt;""),AC293-O293,"")</f>
        <v/>
      </c>
      <c r="AR293" s="94">
        <f>IF((AD293&lt;&gt;"")*(P293&lt;&gt;""),AD293-P293,"")</f>
        <v/>
      </c>
      <c r="AS293" s="94">
        <f>IF((AE293&lt;&gt;"")*(Q293&lt;&gt;""),AE293-Q293,"")</f>
        <v/>
      </c>
      <c r="AT293" s="94">
        <f>IF((AF293&lt;&gt;"")*(R293&lt;&gt;""),AF293-R293,"")</f>
        <v/>
      </c>
      <c r="AU293" s="94">
        <f>IF((AG293&lt;&gt;"")*(S293&lt;&gt;""),AG293-S293,"")</f>
        <v/>
      </c>
      <c r="AV293" s="99">
        <f>IF((AH293&lt;&gt;"")*(T293&lt;&gt;""),AH293-T293,"")</f>
        <v/>
      </c>
      <c r="AW293" s="99">
        <f>IF((AI293&lt;&gt;"")*(U293&lt;&gt;""),AI293-U293,"")</f>
        <v/>
      </c>
      <c r="AX293" s="99">
        <f>IF((AJ293&lt;&gt;"")*(V293&lt;&gt;""),AJ293-V293,"")</f>
        <v/>
      </c>
      <c r="AY293" s="99">
        <f>IF((AK293&lt;&gt;"")*(W293&lt;&gt;""),AK293-W293,"")</f>
        <v/>
      </c>
      <c r="AZ293" s="102">
        <f>IF((AL293&lt;&gt;"")*(X293&lt;&gt;""),AL293-X293,"")</f>
        <v/>
      </c>
      <c r="BA293" s="50">
        <f>IFERROR(__xludf.dummyfunction("AI(""Actúa como un tutor académico y dirígete personalmente al estudiante "" &amp; I293 &amp; "" "" &amp; J293 &amp; "" "" &amp; G293 &amp; "" "" &amp; H293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AM293 &amp; ""'. Diferencias por área: Matemáticas ("" &amp; AQ293 &amp; ""), Ciencias Natura"&amp;"les ("" &amp; AR293 &amp; ""), Sociales ("" &amp; AS293 &amp; ""), Lectura Crítica ("" &amp; AT293 &amp; "") e Inglés ("" &amp; AU293 &amp; ""). Variación en posición: grupo ("" &amp; AN293 &amp; ""), grado ("" &amp; AO293 &amp; "") y media ("" &amp; AP293 &amp; ""). Puntajes Primer Simulacro: Global "" &amp; K293 &amp; "", Mat "" &amp; "&amp;"O4 &amp; "", Cien "" &amp; P293 &amp; "", Soc "" &amp; Q293 &amp; "", Lec "" &amp; R293 &amp; "", Ing "" &amp; S293 &amp; "". Puntajes Segundo Simulacro: Global "" &amp; Y293 &amp; "", Mat "" &amp; AC293 &amp; "", Cien "" &amp; AD293 &amp; "", Soc "" &amp; AE293 &amp; "", Lec "" &amp; AF293 &amp; "", Ing "" &amp; AG293 &amp; "". Escribe un mensaje motivador"&amp;" y breve (máximo 4 líneas)."")
"),"=AI(""Actúa como un tutor académico y dirígete personalmente al estudiante "" &amp; I293 &amp; "" "" &amp; J293 &amp; "" "" &amp; G293 &amp; "" "" &amp; H293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AM293 &amp; ""'. Diferencias por área: Matemáticas ("" &amp; AQ293 &amp; ""), Ciencias Natur"&amp;"ales ("" &amp; AR293 &amp; ""), Sociales ("" &amp; AS293 &amp; ""), Lectura Crítica ("" &amp; AT293 &amp; "") e Inglés ("" &amp; AU293 &amp; ""). Variación en posición: grupo ("" &amp; AN293 &amp; ""), grado ("" &amp; AO293 &amp; "") y media ("" &amp; AP293 &amp; ""). Puntajes Primer Simulacro: Global "" &amp; K293 &amp; "", Mat "" &amp;"&amp;" O293 &amp; "", Cien "" &amp; P293 &amp; "", Soc "" &amp; Q293 &amp; "", Lec "" &amp; R293 &amp; "", Ing "" &amp; S293 &amp; "". Puntajes Segundo Simulacro: Global "" &amp; Y293 &amp; "", Mat "" &amp; AC293 &amp; "", Cien "" &amp; AD293 &amp; "", Soc "" &amp; AE293 &amp; "", Lec "" &amp; AF293 &amp; "", Ing "" &amp; AG293 &amp; "". Escribe un mensaje motivado"&amp;"r y breve (máximo 4 líneas)."")
")</f>
        <v/>
      </c>
    </row>
    <row r="294" ht="15.75" customHeight="1" s="42">
      <c r="A294" s="93" t="n"/>
      <c r="B294" s="94" t="inlineStr">
        <is>
          <t>Bachillerato</t>
        </is>
      </c>
      <c r="C294" s="94" t="n">
        <v>703</v>
      </c>
      <c r="D294" s="94" t="n"/>
      <c r="E294" s="95" t="n"/>
      <c r="F294" s="96">
        <f>TRIM(G294&amp;" "&amp;H294&amp;" "&amp;I294&amp;" "&amp;J294)</f>
        <v/>
      </c>
      <c r="G294" s="94" t="inlineStr">
        <is>
          <t>Tangarife</t>
        </is>
      </c>
      <c r="H294" s="94" t="inlineStr">
        <is>
          <t>Acevedo</t>
        </is>
      </c>
      <c r="I294" s="94" t="inlineStr">
        <is>
          <t>Tomas</t>
        </is>
      </c>
      <c r="J294" s="97" t="n"/>
      <c r="K294" s="98">
        <f>IF(SUM(O294:S294)=0, "", ROUND(((O294*3+P294*3+Q294*3+R294*3+S294*1)/13)*5,0))</f>
        <v/>
      </c>
      <c r="L294" s="99">
        <f>IF(OR($C294="",K294=""),"",COUNTIFS($C$4:$C$1500,$C294,K$4:K$1500,"&gt;"&amp;K294)+1)</f>
        <v/>
      </c>
      <c r="M294" s="99">
        <f>IF(OR($C294="",K294=""),"",IF(AND($C294&gt;=1001,$C294&lt;=1005),COUNTIFS($C$4:$C$1500,"&gt;=1001",$C$4:$C$1500,"&lt;=1005",K$4:K$1500,"&gt;"&amp;K294)+1,IF(AND($C294&gt;=1101,$C294&lt;=1105),COUNTIFS($C$4:$C$1500,"&gt;=1101",$C$4:$C$1500,"&lt;=1105",K$4:K$1500,"&gt;"&amp;K294)+1,IF(AND($C294&gt;=901,$C294&lt;=905),COUNTIFS($C$4:$C$1500,"&gt;=901",$C$4:$C$1500,"&lt;=905",K$4:K$1500,"&gt;"&amp;K294)+1,IF(AND($C294&gt;=801,$C294&lt;=805),COUNTIFS($C$4:$C$1500,"&gt;=801",$C$4:$C$1500,"&lt;=805",K$4:K$1500,"&gt;"&amp;K294)+1,IF(AND($C294&gt;=701,$C294&lt;=705),COUNTIFS($C$4:$C$1500,"&gt;=701",$C$4:$C$1500,"&lt;=705",K$4:K$1500,"&gt;"&amp;K294)+1,IF(AND($C294&gt;=601,$C294&lt;=606),COUNTIFS($C$4:$C$1500,"&gt;=601",$C$4:$C$1500,"&lt;=606",K$4:K$1500,"&gt;"&amp;K294)+1,"")))))))</f>
        <v/>
      </c>
      <c r="N294" s="99">
        <f>IF(OR($C294="",K294=""),"",IF(OR(AND($C294&gt;=1001,$C294&lt;=1005),AND($C294&gt;=1101,$C294&lt;=1105)),COUNTIFS($C$4:$C$1500,"&gt;=1001",$C$4:$C$1500,"&lt;=1005",K$4:K$1500,"&gt;"&amp;K294)+COUNTIFS($C$4:$C$1500,"&gt;=1101",$C$4:$C$1500,"&lt;=1105",K$4:K$1500,"&gt;"&amp;K294)+1,""))</f>
        <v/>
      </c>
      <c r="O294" s="94" t="n">
        <v>34.88</v>
      </c>
      <c r="P294" s="94" t="n">
        <v>52</v>
      </c>
      <c r="Q294" s="94" t="n">
        <v>47.58</v>
      </c>
      <c r="R294" s="94" t="n">
        <v>70.83</v>
      </c>
      <c r="S294" s="94" t="n">
        <v>45</v>
      </c>
      <c r="T294" s="99">
        <f>IF(AND(O294&gt;0,O294&lt;36),1,IF(AND(O294&gt;=36,O294&lt;51),2,IF(AND(O294&gt;=51,O294&lt;71),3,IF(AND(O294&gt;=71,O294&lt;=100),4,))))</f>
        <v/>
      </c>
      <c r="U294" s="99">
        <f>IF(AND(P294&gt;0,P294&lt;41),1,IF(AND(P294&gt;=41,P294&lt;56),2,IF(AND(P294&gt;=56,P294&lt;71),3,IF(AND(P294&gt;=71,P294&lt;=100),4,))))</f>
        <v/>
      </c>
      <c r="V294" s="99">
        <f>IF(AND(Q294&gt;0,Q294&lt;41),1,IF(AND(Q294&gt;=41,Q294&lt;56),2,IF(AND(Q294&gt;=56,Q294&lt;71),3,IF(AND(Q294&gt;=71,Q294&lt;=100),4,))))</f>
        <v/>
      </c>
      <c r="W294" s="99">
        <f>IF(AND(R294&gt;0,R294&lt;36),1,IF(AND(R294&gt;=36,R294&lt;51),2,IF(AND(R294&gt;=51,R294&lt;66),3,IF(AND(R294&gt;=66,R294&lt;=100),4,))))</f>
        <v/>
      </c>
      <c r="X294" s="100">
        <f>IF(AND(S294&gt;0,S294&lt;37),1,IF(AND(S294&gt;=37,S294&lt;58),2,IF(AND(S294&gt;=58,S294&lt;71),3,IF(AND(S294&gt;=71,S294&lt;=100),4,))))</f>
        <v/>
      </c>
      <c r="Y294" s="101">
        <f>IF(SUM(AC294:AG294)=0, "", ROUND(((AC294*3+AD294*3+AE294*3+AF294*3+AG294*1)/13)*5,0))</f>
        <v/>
      </c>
      <c r="Z294" s="99">
        <f>IF(OR($C294="",Y294=""),"",COUNTIFS($C$4:$C$1500,$C294,Y$4:Y$1500,"&gt;"&amp;Y294)+1)</f>
        <v/>
      </c>
      <c r="AA294" s="99">
        <f>IF(OR($C294="",Y294=""),"",IF(AND($C294&gt;=1001,$C294&lt;=1005),COUNTIFS($C$4:$C$1500,"&gt;=1001",$C$4:$C$1500,"&lt;=1005",Y$4:Y$1500,"&gt;"&amp;Y294)+1,IF(AND($C294&gt;=1101,$C294&lt;=1105),COUNTIFS($C$4:$C$1500,"&gt;=1101",$C$4:$C$1500,"&lt;=1105",Y$4:Y$1500,"&gt;"&amp;Y294)+1,IF(AND($C294&gt;=901,$C294&lt;=905),COUNTIFS($C$4:$C$1500,"&gt;=901",$C$4:$C$1500,"&lt;=905",Y$4:Y$1500,"&gt;"&amp;Y294)+1,IF(AND($C294&gt;=801,$C294&lt;=805),COUNTIFS($C$4:$C$1500,"&gt;=801",$C$4:$C$1500,"&lt;=805",Y$4:Y$1500,"&gt;"&amp;Y294)+1,IF(AND($C294&gt;=701,$C294&lt;=705),COUNTIFS($C$4:$C$1500,"&gt;=701",$C$4:$C$1500,"&lt;=705",Y$4:Y$1500,"&gt;"&amp;Y294)+1,IF(AND($C294&gt;=601,$C294&lt;=606),COUNTIFS($C$4:$C$1500,"&gt;=601",$C$4:$C$1500,"&lt;=606",Y$4:Y$1500,"&gt;"&amp;Y294)+1,"")))))))</f>
        <v/>
      </c>
      <c r="AB294" s="99">
        <f>IF(OR($C294="",Y294=""),"",IF(OR(AND($C294&gt;=1001,$C294&lt;=1005),AND($C294&gt;=1101,$C294&lt;=1105)),COUNTIFS($C$4:$C$1500,"&gt;=1001",$C$4:$C$1500,"&lt;=1005",Y$4:Y$1500,"&gt;"&amp;Y294)+COUNTIFS($C$4:$C$1500,"&gt;=1101",$C$4:$C$1500,"&lt;=1105",Y$4:Y$1500,"&gt;"&amp;Y294)+1,""))</f>
        <v/>
      </c>
      <c r="AC294" s="94" t="n">
        <v>40.5</v>
      </c>
      <c r="AD294" s="94" t="n">
        <v>49.11</v>
      </c>
      <c r="AE294" s="94" t="n">
        <v>57.5</v>
      </c>
      <c r="AF294" s="94" t="n">
        <v>50</v>
      </c>
      <c r="AG294" s="94" t="n">
        <v>57.5</v>
      </c>
      <c r="AH294" s="99">
        <f>IF(AND(AC294&gt;0,AC294&lt;36),1,IF(AND(AC294&gt;=36,AC294&lt;51),2,IF(AND(AC294&gt;=51,AC294&lt;71),3,IF(AND(AC294&gt;=71,AC294&lt;=100),4,))))</f>
        <v/>
      </c>
      <c r="AI294" s="99">
        <f>IF(AND(AD294&gt;0,AD294&lt;41),1,IF(AND(AD294&gt;=41,AD294&lt;56),2,IF(AND(AD294&gt;=56,AD294&lt;71),3,IF(AND(AD294&gt;=71,AD294&lt;=100),4,))))</f>
        <v/>
      </c>
      <c r="AJ294" s="99">
        <f>IF(AND(AE294&gt;0,AE294&lt;41),1,IF(AND(AE294&gt;=41,AE294&lt;56),2,IF(AND(AE294&gt;=56,AE294&lt;71),3,IF(AND(AE294&gt;=71,AE294&lt;=100),4,))))</f>
        <v/>
      </c>
      <c r="AK294" s="99">
        <f>IF(AND(AF294&gt;0,AF294&lt;36),1,IF(AND(AF294&gt;=36,AF294&lt;51),2,IF(AND(AF294&gt;=51,AF294&lt;66),3,IF(AND(AF294&gt;=66,AF294&lt;=100),4,))))</f>
        <v/>
      </c>
      <c r="AL294" s="100">
        <f>IF(AND(AG294&gt;0,AG294&lt;37),1,IF(AND(AG294&gt;=37,AG294&lt;58),2,IF(AND(AG294&gt;=58,AG294&lt;71),3,IF(AND(AG294&gt;=71,AG294&lt;=100),4,))))</f>
        <v/>
      </c>
      <c r="AM294" s="101">
        <f>IF((Y294&lt;&gt;"")*(K294&lt;&gt;""),Y294-K294,"")</f>
        <v/>
      </c>
      <c r="AN294" s="99">
        <f>IF((Z294&lt;&gt;"")*(L294&lt;&gt;""),Z294-L294,"")</f>
        <v/>
      </c>
      <c r="AO294" s="99">
        <f>IF((AA294&lt;&gt;"")*(M294&lt;&gt;""),AA294-M294,"")</f>
        <v/>
      </c>
      <c r="AP294" s="99">
        <f>IF((AB294&lt;&gt;"")*(N294&lt;&gt;""),AB294-N294,"")</f>
        <v/>
      </c>
      <c r="AQ294" s="94">
        <f>IF((AC294&lt;&gt;"")*(O294&lt;&gt;""),AC294-O294,"")</f>
        <v/>
      </c>
      <c r="AR294" s="94">
        <f>IF((AD294&lt;&gt;"")*(P294&lt;&gt;""),AD294-P294,"")</f>
        <v/>
      </c>
      <c r="AS294" s="94">
        <f>IF((AE294&lt;&gt;"")*(Q294&lt;&gt;""),AE294-Q294,"")</f>
        <v/>
      </c>
      <c r="AT294" s="94">
        <f>IF((AF294&lt;&gt;"")*(R294&lt;&gt;""),AF294-R294,"")</f>
        <v/>
      </c>
      <c r="AU294" s="94">
        <f>IF((AG294&lt;&gt;"")*(S294&lt;&gt;""),AG294-S294,"")</f>
        <v/>
      </c>
      <c r="AV294" s="99">
        <f>IF((AH294&lt;&gt;"")*(T294&lt;&gt;""),AH294-T294,"")</f>
        <v/>
      </c>
      <c r="AW294" s="99">
        <f>IF((AI294&lt;&gt;"")*(U294&lt;&gt;""),AI294-U294,"")</f>
        <v/>
      </c>
      <c r="AX294" s="99">
        <f>IF((AJ294&lt;&gt;"")*(V294&lt;&gt;""),AJ294-V294,"")</f>
        <v/>
      </c>
      <c r="AY294" s="99">
        <f>IF((AK294&lt;&gt;"")*(W294&lt;&gt;""),AK294-W294,"")</f>
        <v/>
      </c>
      <c r="AZ294" s="102">
        <f>IF((AL294&lt;&gt;"")*(X294&lt;&gt;""),AL294-X294,"")</f>
        <v/>
      </c>
      <c r="BA294" s="50">
        <f>IFERROR(__xludf.dummyfunction("AI(""Actúa como un tutor académico y dirígete personalmente al estudiante "" &amp; I294 &amp; "" "" &amp; J294 &amp; "" "" &amp; G294 &amp; "" "" &amp; H294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AM294 &amp; ""'. Diferencias por área: Matemáticas ("" &amp; AQ294 &amp; ""), Ciencias Natura"&amp;"les ("" &amp; AR294 &amp; ""), Sociales ("" &amp; AS294 &amp; ""), Lectura Crítica ("" &amp; AT294 &amp; "") e Inglés ("" &amp; AU294 &amp; ""). Variación en posición: grupo ("" &amp; AN294 &amp; ""), grado ("" &amp; AO294 &amp; "") y media ("" &amp; AP294 &amp; ""). Puntajes Primer Simulacro: Global "" &amp; K294 &amp; "", Mat "" &amp; "&amp;"O4 &amp; "", Cien "" &amp; P294 &amp; "", Soc "" &amp; Q294 &amp; "", Lec "" &amp; R294 &amp; "", Ing "" &amp; S294 &amp; "". Puntajes Segundo Simulacro: Global "" &amp; Y294 &amp; "", Mat "" &amp; AC294 &amp; "", Cien "" &amp; AD294 &amp; "", Soc "" &amp; AE294 &amp; "", Lec "" &amp; AF294 &amp; "", Ing "" &amp; AG294 &amp; "". Escribe un mensaje motivador"&amp;" y breve (máximo 4 líneas)."")
"),"=AI(""Actúa como un tutor académico y dirígete personalmente al estudiante "" &amp; I294 &amp; "" "" &amp; J294 &amp; "" "" &amp; G294 &amp; "" "" &amp; H294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AM294 &amp; ""'. Diferencias por área: Matemáticas ("" &amp; AQ294 &amp; ""), Ciencias Natur"&amp;"ales ("" &amp; AR294 &amp; ""), Sociales ("" &amp; AS294 &amp; ""), Lectura Crítica ("" &amp; AT294 &amp; "") e Inglés ("" &amp; AU294 &amp; ""). Variación en posición: grupo ("" &amp; AN294 &amp; ""), grado ("" &amp; AO294 &amp; "") y media ("" &amp; AP294 &amp; ""). Puntajes Primer Simulacro: Global "" &amp; K294 &amp; "", Mat "" &amp;"&amp;" O294 &amp; "", Cien "" &amp; P294 &amp; "", Soc "" &amp; Q294 &amp; "", Lec "" &amp; R294 &amp; "", Ing "" &amp; S294 &amp; "". Puntajes Segundo Simulacro: Global "" &amp; Y294 &amp; "", Mat "" &amp; AC294 &amp; "", Cien "" &amp; AD294 &amp; "", Soc "" &amp; AE294 &amp; "", Lec "" &amp; AF294 &amp; "", Ing "" &amp; AG294 &amp; "". Escribe un mensaje motivado"&amp;"r y breve (máximo 4 líneas)."")
")</f>
        <v/>
      </c>
    </row>
    <row r="295" ht="15.75" customHeight="1" s="42">
      <c r="A295" s="93" t="n"/>
      <c r="B295" s="94" t="inlineStr">
        <is>
          <t>Bachillerato</t>
        </is>
      </c>
      <c r="C295" s="94" t="n">
        <v>703</v>
      </c>
      <c r="D295" s="94" t="n"/>
      <c r="E295" s="95" t="n"/>
      <c r="F295" s="96">
        <f>TRIM(G295&amp;" "&amp;H295&amp;" "&amp;I295&amp;" "&amp;J295)</f>
        <v/>
      </c>
      <c r="G295" s="94" t="inlineStr">
        <is>
          <t>Tilano</t>
        </is>
      </c>
      <c r="H295" s="94" t="inlineStr">
        <is>
          <t>Gutiérrez</t>
        </is>
      </c>
      <c r="I295" s="94" t="inlineStr">
        <is>
          <t>Salome</t>
        </is>
      </c>
      <c r="J295" s="97" t="n"/>
      <c r="K295" s="98">
        <f>IF(SUM(O295:S295)=0, "", ROUND(((O295*3+P295*3+Q295*3+R295*3+S295*1)/13)*5,0))</f>
        <v/>
      </c>
      <c r="L295" s="99">
        <f>IF(OR($C295="",K295=""),"",COUNTIFS($C$4:$C$1500,$C295,K$4:K$1500,"&gt;"&amp;K295)+1)</f>
        <v/>
      </c>
      <c r="M295" s="99">
        <f>IF(OR($C295="",K295=""),"",IF(AND($C295&gt;=1001,$C295&lt;=1005),COUNTIFS($C$4:$C$1500,"&gt;=1001",$C$4:$C$1500,"&lt;=1005",K$4:K$1500,"&gt;"&amp;K295)+1,IF(AND($C295&gt;=1101,$C295&lt;=1105),COUNTIFS($C$4:$C$1500,"&gt;=1101",$C$4:$C$1500,"&lt;=1105",K$4:K$1500,"&gt;"&amp;K295)+1,IF(AND($C295&gt;=901,$C295&lt;=905),COUNTIFS($C$4:$C$1500,"&gt;=901",$C$4:$C$1500,"&lt;=905",K$4:K$1500,"&gt;"&amp;K295)+1,IF(AND($C295&gt;=801,$C295&lt;=805),COUNTIFS($C$4:$C$1500,"&gt;=801",$C$4:$C$1500,"&lt;=805",K$4:K$1500,"&gt;"&amp;K295)+1,IF(AND($C295&gt;=701,$C295&lt;=705),COUNTIFS($C$4:$C$1500,"&gt;=701",$C$4:$C$1500,"&lt;=705",K$4:K$1500,"&gt;"&amp;K295)+1,IF(AND($C295&gt;=601,$C295&lt;=606),COUNTIFS($C$4:$C$1500,"&gt;=601",$C$4:$C$1500,"&lt;=606",K$4:K$1500,"&gt;"&amp;K295)+1,"")))))))</f>
        <v/>
      </c>
      <c r="N295" s="99">
        <f>IF(OR($C295="",K295=""),"",IF(OR(AND($C295&gt;=1001,$C295&lt;=1005),AND($C295&gt;=1101,$C295&lt;=1105)),COUNTIFS($C$4:$C$1500,"&gt;=1001",$C$4:$C$1500,"&lt;=1005",K$4:K$1500,"&gt;"&amp;K295)+COUNTIFS($C$4:$C$1500,"&gt;=1101",$C$4:$C$1500,"&lt;=1105",K$4:K$1500,"&gt;"&amp;K295)+1,""))</f>
        <v/>
      </c>
      <c r="O295" s="94" t="n">
        <v>57.75</v>
      </c>
      <c r="P295" s="94" t="n">
        <v>45.58</v>
      </c>
      <c r="Q295" s="94" t="n">
        <v>63.15</v>
      </c>
      <c r="R295" s="94" t="n">
        <v>58.33</v>
      </c>
      <c r="S295" s="94" t="n">
        <v>55</v>
      </c>
      <c r="T295" s="99">
        <f>IF(AND(O295&gt;0,O295&lt;36),1,IF(AND(O295&gt;=36,O295&lt;51),2,IF(AND(O295&gt;=51,O295&lt;71),3,IF(AND(O295&gt;=71,O295&lt;=100),4,))))</f>
        <v/>
      </c>
      <c r="U295" s="99">
        <f>IF(AND(P295&gt;0,P295&lt;41),1,IF(AND(P295&gt;=41,P295&lt;56),2,IF(AND(P295&gt;=56,P295&lt;71),3,IF(AND(P295&gt;=71,P295&lt;=100),4,))))</f>
        <v/>
      </c>
      <c r="V295" s="99">
        <f>IF(AND(Q295&gt;0,Q295&lt;41),1,IF(AND(Q295&gt;=41,Q295&lt;56),2,IF(AND(Q295&gt;=56,Q295&lt;71),3,IF(AND(Q295&gt;=71,Q295&lt;=100),4,))))</f>
        <v/>
      </c>
      <c r="W295" s="99">
        <f>IF(AND(R295&gt;0,R295&lt;36),1,IF(AND(R295&gt;=36,R295&lt;51),2,IF(AND(R295&gt;=51,R295&lt;66),3,IF(AND(R295&gt;=66,R295&lt;=100),4,))))</f>
        <v/>
      </c>
      <c r="X295" s="100">
        <f>IF(AND(S295&gt;0,S295&lt;37),1,IF(AND(S295&gt;=37,S295&lt;58),2,IF(AND(S295&gt;=58,S295&lt;71),3,IF(AND(S295&gt;=71,S295&lt;=100),4,))))</f>
        <v/>
      </c>
      <c r="Y295" s="101">
        <f>IF(SUM(AC295:AG295)=0, "", ROUND(((AC295*3+AD295*3+AE295*3+AF295*3+AG295*1)/13)*5,0))</f>
        <v/>
      </c>
      <c r="Z295" s="99">
        <f>IF(OR($C295="",Y295=""),"",COUNTIFS($C$4:$C$1500,$C295,Y$4:Y$1500,"&gt;"&amp;Y295)+1)</f>
        <v/>
      </c>
      <c r="AA295" s="99">
        <f>IF(OR($C295="",Y295=""),"",IF(AND($C295&gt;=1001,$C295&lt;=1005),COUNTIFS($C$4:$C$1500,"&gt;=1001",$C$4:$C$1500,"&lt;=1005",Y$4:Y$1500,"&gt;"&amp;Y295)+1,IF(AND($C295&gt;=1101,$C295&lt;=1105),COUNTIFS($C$4:$C$1500,"&gt;=1101",$C$4:$C$1500,"&lt;=1105",Y$4:Y$1500,"&gt;"&amp;Y295)+1,IF(AND($C295&gt;=901,$C295&lt;=905),COUNTIFS($C$4:$C$1500,"&gt;=901",$C$4:$C$1500,"&lt;=905",Y$4:Y$1500,"&gt;"&amp;Y295)+1,IF(AND($C295&gt;=801,$C295&lt;=805),COUNTIFS($C$4:$C$1500,"&gt;=801",$C$4:$C$1500,"&lt;=805",Y$4:Y$1500,"&gt;"&amp;Y295)+1,IF(AND($C295&gt;=701,$C295&lt;=705),COUNTIFS($C$4:$C$1500,"&gt;=701",$C$4:$C$1500,"&lt;=705",Y$4:Y$1500,"&gt;"&amp;Y295)+1,IF(AND($C295&gt;=601,$C295&lt;=606),COUNTIFS($C$4:$C$1500,"&gt;=601",$C$4:$C$1500,"&lt;=606",Y$4:Y$1500,"&gt;"&amp;Y295)+1,"")))))))</f>
        <v/>
      </c>
      <c r="AB295" s="99">
        <f>IF(OR($C295="",Y295=""),"",IF(OR(AND($C295&gt;=1001,$C295&lt;=1005),AND($C295&gt;=1101,$C295&lt;=1105)),COUNTIFS($C$4:$C$1500,"&gt;=1001",$C$4:$C$1500,"&lt;=1005",Y$4:Y$1500,"&gt;"&amp;Y295)+COUNTIFS($C$4:$C$1500,"&gt;=1101",$C$4:$C$1500,"&lt;=1105",Y$4:Y$1500,"&gt;"&amp;Y295)+1,""))</f>
        <v/>
      </c>
      <c r="AC295" s="94" t="n">
        <v>56.75</v>
      </c>
      <c r="AD295" s="94" t="n">
        <v>54.17</v>
      </c>
      <c r="AE295" s="94" t="n">
        <v>54.5</v>
      </c>
      <c r="AF295" s="94" t="n">
        <v>70</v>
      </c>
      <c r="AG295" s="94" t="n">
        <v>71.88</v>
      </c>
      <c r="AH295" s="99">
        <f>IF(AND(AC295&gt;0,AC295&lt;36),1,IF(AND(AC295&gt;=36,AC295&lt;51),2,IF(AND(AC295&gt;=51,AC295&lt;71),3,IF(AND(AC295&gt;=71,AC295&lt;=100),4,))))</f>
        <v/>
      </c>
      <c r="AI295" s="99">
        <f>IF(AND(AD295&gt;0,AD295&lt;41),1,IF(AND(AD295&gt;=41,AD295&lt;56),2,IF(AND(AD295&gt;=56,AD295&lt;71),3,IF(AND(AD295&gt;=71,AD295&lt;=100),4,))))</f>
        <v/>
      </c>
      <c r="AJ295" s="99">
        <f>IF(AND(AE295&gt;0,AE295&lt;41),1,IF(AND(AE295&gt;=41,AE295&lt;56),2,IF(AND(AE295&gt;=56,AE295&lt;71),3,IF(AND(AE295&gt;=71,AE295&lt;=100),4,))))</f>
        <v/>
      </c>
      <c r="AK295" s="99">
        <f>IF(AND(AF295&gt;0,AF295&lt;36),1,IF(AND(AF295&gt;=36,AF295&lt;51),2,IF(AND(AF295&gt;=51,AF295&lt;66),3,IF(AND(AF295&gt;=66,AF295&lt;=100),4,))))</f>
        <v/>
      </c>
      <c r="AL295" s="100">
        <f>IF(AND(AG295&gt;0,AG295&lt;37),1,IF(AND(AG295&gt;=37,AG295&lt;58),2,IF(AND(AG295&gt;=58,AG295&lt;71),3,IF(AND(AG295&gt;=71,AG295&lt;=100),4,))))</f>
        <v/>
      </c>
      <c r="AM295" s="101">
        <f>IF((Y295&lt;&gt;"")*(K295&lt;&gt;""),Y295-K295,"")</f>
        <v/>
      </c>
      <c r="AN295" s="99">
        <f>IF((Z295&lt;&gt;"")*(L295&lt;&gt;""),Z295-L295,"")</f>
        <v/>
      </c>
      <c r="AO295" s="99">
        <f>IF((AA295&lt;&gt;"")*(M295&lt;&gt;""),AA295-M295,"")</f>
        <v/>
      </c>
      <c r="AP295" s="99">
        <f>IF((AB295&lt;&gt;"")*(N295&lt;&gt;""),AB295-N295,"")</f>
        <v/>
      </c>
      <c r="AQ295" s="94">
        <f>IF((AC295&lt;&gt;"")*(O295&lt;&gt;""),AC295-O295,"")</f>
        <v/>
      </c>
      <c r="AR295" s="94">
        <f>IF((AD295&lt;&gt;"")*(P295&lt;&gt;""),AD295-P295,"")</f>
        <v/>
      </c>
      <c r="AS295" s="94">
        <f>IF((AE295&lt;&gt;"")*(Q295&lt;&gt;""),AE295-Q295,"")</f>
        <v/>
      </c>
      <c r="AT295" s="94">
        <f>IF((AF295&lt;&gt;"")*(R295&lt;&gt;""),AF295-R295,"")</f>
        <v/>
      </c>
      <c r="AU295" s="94">
        <f>IF((AG295&lt;&gt;"")*(S295&lt;&gt;""),AG295-S295,"")</f>
        <v/>
      </c>
      <c r="AV295" s="99">
        <f>IF((AH295&lt;&gt;"")*(T295&lt;&gt;""),AH295-T295,"")</f>
        <v/>
      </c>
      <c r="AW295" s="99">
        <f>IF((AI295&lt;&gt;"")*(U295&lt;&gt;""),AI295-U295,"")</f>
        <v/>
      </c>
      <c r="AX295" s="99">
        <f>IF((AJ295&lt;&gt;"")*(V295&lt;&gt;""),AJ295-V295,"")</f>
        <v/>
      </c>
      <c r="AY295" s="99">
        <f>IF((AK295&lt;&gt;"")*(W295&lt;&gt;""),AK295-W295,"")</f>
        <v/>
      </c>
      <c r="AZ295" s="102">
        <f>IF((AL295&lt;&gt;"")*(X295&lt;&gt;""),AL295-X295,"")</f>
        <v/>
      </c>
      <c r="BA295" s="50">
        <f>IFERROR(__xludf.dummyfunction("AI(""Actúa como un tutor académico y dirígete personalmente al estudiante "" &amp; I295 &amp; "" "" &amp; J295 &amp; "" "" &amp; G295 &amp; "" "" &amp; H295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AM295 &amp; ""'. Diferencias por área: Matemáticas ("" &amp; AQ295 &amp; ""), Ciencias Natura"&amp;"les ("" &amp; AR295 &amp; ""), Sociales ("" &amp; AS295 &amp; ""), Lectura Crítica ("" &amp; AT295 &amp; "") e Inglés ("" &amp; AU295 &amp; ""). Variación en posición: grupo ("" &amp; AN295 &amp; ""), grado ("" &amp; AO295 &amp; "") y media ("" &amp; AP295 &amp; ""). Puntajes Primer Simulacro: Global "" &amp; K295 &amp; "", Mat "" &amp; "&amp;"O4 &amp; "", Cien "" &amp; P295 &amp; "", Soc "" &amp; Q295 &amp; "", Lec "" &amp; R295 &amp; "", Ing "" &amp; S295 &amp; "". Puntajes Segundo Simulacro: Global "" &amp; Y295 &amp; "", Mat "" &amp; AC295 &amp; "", Cien "" &amp; AD295 &amp; "", Soc "" &amp; AE295 &amp; "", Lec "" &amp; AF295 &amp; "", Ing "" &amp; AG295 &amp; "". Escribe un mensaje motivador"&amp;" y breve (máximo 4 líneas)."")
"),"=AI(""Actúa como un tutor académico y dirígete personalmente al estudiante "" &amp; I295 &amp; "" "" &amp; J295 &amp; "" "" &amp; G295 &amp; "" "" &amp; H295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AM295 &amp; ""'. Diferencias por área: Matemáticas ("" &amp; AQ295 &amp; ""), Ciencias Natur"&amp;"ales ("" &amp; AR295 &amp; ""), Sociales ("" &amp; AS295 &amp; ""), Lectura Crítica ("" &amp; AT295 &amp; "") e Inglés ("" &amp; AU295 &amp; ""). Variación en posición: grupo ("" &amp; AN295 &amp; ""), grado ("" &amp; AO295 &amp; "") y media ("" &amp; AP295 &amp; ""). Puntajes Primer Simulacro: Global "" &amp; K295 &amp; "", Mat "" &amp;"&amp;" O295 &amp; "", Cien "" &amp; P295 &amp; "", Soc "" &amp; Q295 &amp; "", Lec "" &amp; R295 &amp; "", Ing "" &amp; S295 &amp; "". Puntajes Segundo Simulacro: Global "" &amp; Y295 &amp; "", Mat "" &amp; AC295 &amp; "", Cien "" &amp; AD295 &amp; "", Soc "" &amp; AE295 &amp; "", Lec "" &amp; AF295 &amp; "", Ing "" &amp; AG295 &amp; "". Escribe un mensaje motivado"&amp;"r y breve (máximo 4 líneas)."")
")</f>
        <v/>
      </c>
    </row>
    <row r="296" ht="15.75" customHeight="1" s="42">
      <c r="A296" s="93" t="n"/>
      <c r="B296" s="94" t="inlineStr">
        <is>
          <t>Bachillerato</t>
        </is>
      </c>
      <c r="C296" s="94" t="n">
        <v>703</v>
      </c>
      <c r="D296" s="94" t="n"/>
      <c r="E296" s="95" t="n"/>
      <c r="F296" s="96">
        <f>TRIM(G296&amp;" "&amp;H296&amp;" "&amp;I296&amp;" "&amp;J296)</f>
        <v/>
      </c>
      <c r="G296" s="94" t="inlineStr">
        <is>
          <t>Valencia</t>
        </is>
      </c>
      <c r="H296" s="94" t="inlineStr">
        <is>
          <t>Vásquez</t>
        </is>
      </c>
      <c r="I296" s="94" t="inlineStr">
        <is>
          <t>Ángelo</t>
        </is>
      </c>
      <c r="J296" s="97" t="inlineStr">
        <is>
          <t>Stiven</t>
        </is>
      </c>
      <c r="K296" s="98">
        <f>IF(SUM(O296:S296)=0, "", ROUND(((O296*3+P296*3+Q296*3+R296*3+S296*1)/13)*5,0))</f>
        <v/>
      </c>
      <c r="L296" s="99">
        <f>IF(OR($C296="",K296=""),"",COUNTIFS($C$4:$C$1500,$C296,K$4:K$1500,"&gt;"&amp;K296)+1)</f>
        <v/>
      </c>
      <c r="M296" s="99">
        <f>IF(OR($C296="",K296=""),"",IF(AND($C296&gt;=1001,$C296&lt;=1005),COUNTIFS($C$4:$C$1500,"&gt;=1001",$C$4:$C$1500,"&lt;=1005",K$4:K$1500,"&gt;"&amp;K296)+1,IF(AND($C296&gt;=1101,$C296&lt;=1105),COUNTIFS($C$4:$C$1500,"&gt;=1101",$C$4:$C$1500,"&lt;=1105",K$4:K$1500,"&gt;"&amp;K296)+1,IF(AND($C296&gt;=901,$C296&lt;=905),COUNTIFS($C$4:$C$1500,"&gt;=901",$C$4:$C$1500,"&lt;=905",K$4:K$1500,"&gt;"&amp;K296)+1,IF(AND($C296&gt;=801,$C296&lt;=805),COUNTIFS($C$4:$C$1500,"&gt;=801",$C$4:$C$1500,"&lt;=805",K$4:K$1500,"&gt;"&amp;K296)+1,IF(AND($C296&gt;=701,$C296&lt;=705),COUNTIFS($C$4:$C$1500,"&gt;=701",$C$4:$C$1500,"&lt;=705",K$4:K$1500,"&gt;"&amp;K296)+1,IF(AND($C296&gt;=601,$C296&lt;=606),COUNTIFS($C$4:$C$1500,"&gt;=601",$C$4:$C$1500,"&lt;=606",K$4:K$1500,"&gt;"&amp;K296)+1,"")))))))</f>
        <v/>
      </c>
      <c r="N296" s="99">
        <f>IF(OR($C296="",K296=""),"",IF(OR(AND($C296&gt;=1001,$C296&lt;=1005),AND($C296&gt;=1101,$C296&lt;=1105)),COUNTIFS($C$4:$C$1500,"&gt;=1001",$C$4:$C$1500,"&lt;=1005",K$4:K$1500,"&gt;"&amp;K296)+COUNTIFS($C$4:$C$1500,"&gt;=1101",$C$4:$C$1500,"&lt;=1105",K$4:K$1500,"&gt;"&amp;K296)+1,""))</f>
        <v/>
      </c>
      <c r="O296" s="94" t="n">
        <v>57.75</v>
      </c>
      <c r="P296" s="94" t="n">
        <v>65.70999999999999</v>
      </c>
      <c r="Q296" s="94" t="n">
        <v>70.29000000000001</v>
      </c>
      <c r="R296" s="94" t="n">
        <v>75</v>
      </c>
      <c r="S296" s="94" t="n">
        <v>40</v>
      </c>
      <c r="T296" s="99">
        <f>IF(AND(O296&gt;0,O296&lt;36),1,IF(AND(O296&gt;=36,O296&lt;51),2,IF(AND(O296&gt;=51,O296&lt;71),3,IF(AND(O296&gt;=71,O296&lt;=100),4,))))</f>
        <v/>
      </c>
      <c r="U296" s="99">
        <f>IF(AND(P296&gt;0,P296&lt;41),1,IF(AND(P296&gt;=41,P296&lt;56),2,IF(AND(P296&gt;=56,P296&lt;71),3,IF(AND(P296&gt;=71,P296&lt;=100),4,))))</f>
        <v/>
      </c>
      <c r="V296" s="99">
        <f>IF(AND(Q296&gt;0,Q296&lt;41),1,IF(AND(Q296&gt;=41,Q296&lt;56),2,IF(AND(Q296&gt;=56,Q296&lt;71),3,IF(AND(Q296&gt;=71,Q296&lt;=100),4,))))</f>
        <v/>
      </c>
      <c r="W296" s="99">
        <f>IF(AND(R296&gt;0,R296&lt;36),1,IF(AND(R296&gt;=36,R296&lt;51),2,IF(AND(R296&gt;=51,R296&lt;66),3,IF(AND(R296&gt;=66,R296&lt;=100),4,))))</f>
        <v/>
      </c>
      <c r="X296" s="100">
        <f>IF(AND(S296&gt;0,S296&lt;37),1,IF(AND(S296&gt;=37,S296&lt;58),2,IF(AND(S296&gt;=58,S296&lt;71),3,IF(AND(S296&gt;=71,S296&lt;=100),4,))))</f>
        <v/>
      </c>
      <c r="Y296" s="101">
        <f>IF(SUM(AC296:AG296)=0, "", ROUND(((AC296*3+AD296*3+AE296*3+AF296*3+AG296*1)/13)*5,0))</f>
        <v/>
      </c>
      <c r="Z296" s="99">
        <f>IF(OR($C296="",Y296=""),"",COUNTIFS($C$4:$C$1500,$C296,Y$4:Y$1500,"&gt;"&amp;Y296)+1)</f>
        <v/>
      </c>
      <c r="AA296" s="99">
        <f>IF(OR($C296="",Y296=""),"",IF(AND($C296&gt;=1001,$C296&lt;=1005),COUNTIFS($C$4:$C$1500,"&gt;=1001",$C$4:$C$1500,"&lt;=1005",Y$4:Y$1500,"&gt;"&amp;Y296)+1,IF(AND($C296&gt;=1101,$C296&lt;=1105),COUNTIFS($C$4:$C$1500,"&gt;=1101",$C$4:$C$1500,"&lt;=1105",Y$4:Y$1500,"&gt;"&amp;Y296)+1,IF(AND($C296&gt;=901,$C296&lt;=905),COUNTIFS($C$4:$C$1500,"&gt;=901",$C$4:$C$1500,"&lt;=905",Y$4:Y$1500,"&gt;"&amp;Y296)+1,IF(AND($C296&gt;=801,$C296&lt;=805),COUNTIFS($C$4:$C$1500,"&gt;=801",$C$4:$C$1500,"&lt;=805",Y$4:Y$1500,"&gt;"&amp;Y296)+1,IF(AND($C296&gt;=701,$C296&lt;=705),COUNTIFS($C$4:$C$1500,"&gt;=701",$C$4:$C$1500,"&lt;=705",Y$4:Y$1500,"&gt;"&amp;Y296)+1,IF(AND($C296&gt;=601,$C296&lt;=606),COUNTIFS($C$4:$C$1500,"&gt;=601",$C$4:$C$1500,"&lt;=606",Y$4:Y$1500,"&gt;"&amp;Y296)+1,"")))))))</f>
        <v/>
      </c>
      <c r="AB296" s="99">
        <f>IF(OR($C296="",Y296=""),"",IF(OR(AND($C296&gt;=1001,$C296&lt;=1005),AND($C296&gt;=1101,$C296&lt;=1105)),COUNTIFS($C$4:$C$1500,"&gt;=1001",$C$4:$C$1500,"&lt;=1005",Y$4:Y$1500,"&gt;"&amp;Y296)+COUNTIFS($C$4:$C$1500,"&gt;=1101",$C$4:$C$1500,"&lt;=1105",Y$4:Y$1500,"&gt;"&amp;Y296)+1,""))</f>
        <v/>
      </c>
      <c r="AC296" s="94" t="n">
        <v>67.25</v>
      </c>
      <c r="AD296" s="94" t="n">
        <v>63.99</v>
      </c>
      <c r="AE296" s="94" t="n">
        <v>51.5</v>
      </c>
      <c r="AF296" s="94" t="n">
        <v>65</v>
      </c>
      <c r="AG296" s="94" t="n">
        <v>38.33</v>
      </c>
      <c r="AH296" s="99">
        <f>IF(AND(AC296&gt;0,AC296&lt;36),1,IF(AND(AC296&gt;=36,AC296&lt;51),2,IF(AND(AC296&gt;=51,AC296&lt;71),3,IF(AND(AC296&gt;=71,AC296&lt;=100),4,))))</f>
        <v/>
      </c>
      <c r="AI296" s="99">
        <f>IF(AND(AD296&gt;0,AD296&lt;41),1,IF(AND(AD296&gt;=41,AD296&lt;56),2,IF(AND(AD296&gt;=56,AD296&lt;71),3,IF(AND(AD296&gt;=71,AD296&lt;=100),4,))))</f>
        <v/>
      </c>
      <c r="AJ296" s="99">
        <f>IF(AND(AE296&gt;0,AE296&lt;41),1,IF(AND(AE296&gt;=41,AE296&lt;56),2,IF(AND(AE296&gt;=56,AE296&lt;71),3,IF(AND(AE296&gt;=71,AE296&lt;=100),4,))))</f>
        <v/>
      </c>
      <c r="AK296" s="99">
        <f>IF(AND(AF296&gt;0,AF296&lt;36),1,IF(AND(AF296&gt;=36,AF296&lt;51),2,IF(AND(AF296&gt;=51,AF296&lt;66),3,IF(AND(AF296&gt;=66,AF296&lt;=100),4,))))</f>
        <v/>
      </c>
      <c r="AL296" s="100">
        <f>IF(AND(AG296&gt;0,AG296&lt;37),1,IF(AND(AG296&gt;=37,AG296&lt;58),2,IF(AND(AG296&gt;=58,AG296&lt;71),3,IF(AND(AG296&gt;=71,AG296&lt;=100),4,))))</f>
        <v/>
      </c>
      <c r="AM296" s="101">
        <f>IF((Y296&lt;&gt;"")*(K296&lt;&gt;""),Y296-K296,"")</f>
        <v/>
      </c>
      <c r="AN296" s="99">
        <f>IF((Z296&lt;&gt;"")*(L296&lt;&gt;""),Z296-L296,"")</f>
        <v/>
      </c>
      <c r="AO296" s="99">
        <f>IF((AA296&lt;&gt;"")*(M296&lt;&gt;""),AA296-M296,"")</f>
        <v/>
      </c>
      <c r="AP296" s="99">
        <f>IF((AB296&lt;&gt;"")*(N296&lt;&gt;""),AB296-N296,"")</f>
        <v/>
      </c>
      <c r="AQ296" s="94">
        <f>IF((AC296&lt;&gt;"")*(O296&lt;&gt;""),AC296-O296,"")</f>
        <v/>
      </c>
      <c r="AR296" s="94">
        <f>IF((AD296&lt;&gt;"")*(P296&lt;&gt;""),AD296-P296,"")</f>
        <v/>
      </c>
      <c r="AS296" s="94">
        <f>IF((AE296&lt;&gt;"")*(Q296&lt;&gt;""),AE296-Q296,"")</f>
        <v/>
      </c>
      <c r="AT296" s="94">
        <f>IF((AF296&lt;&gt;"")*(R296&lt;&gt;""),AF296-R296,"")</f>
        <v/>
      </c>
      <c r="AU296" s="94">
        <f>IF((AG296&lt;&gt;"")*(S296&lt;&gt;""),AG296-S296,"")</f>
        <v/>
      </c>
      <c r="AV296" s="99">
        <f>IF((AH296&lt;&gt;"")*(T296&lt;&gt;""),AH296-T296,"")</f>
        <v/>
      </c>
      <c r="AW296" s="99">
        <f>IF((AI296&lt;&gt;"")*(U296&lt;&gt;""),AI296-U296,"")</f>
        <v/>
      </c>
      <c r="AX296" s="99">
        <f>IF((AJ296&lt;&gt;"")*(V296&lt;&gt;""),AJ296-V296,"")</f>
        <v/>
      </c>
      <c r="AY296" s="99">
        <f>IF((AK296&lt;&gt;"")*(W296&lt;&gt;""),AK296-W296,"")</f>
        <v/>
      </c>
      <c r="AZ296" s="102">
        <f>IF((AL296&lt;&gt;"")*(X296&lt;&gt;""),AL296-X296,"")</f>
        <v/>
      </c>
      <c r="BA296" s="50">
        <f>IFERROR(__xludf.dummyfunction("AI(""Actúa como un tutor académico y dirígete personalmente al estudiante "" &amp; I296 &amp; "" "" &amp; J296 &amp; "" "" &amp; G296 &amp; "" "" &amp; H296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AM296 &amp; ""'. Diferencias por área: Matemáticas ("" &amp; AQ296 &amp; ""), Ciencias Natura"&amp;"les ("" &amp; AR296 &amp; ""), Sociales ("" &amp; AS296 &amp; ""), Lectura Crítica ("" &amp; AT296 &amp; "") e Inglés ("" &amp; AU296 &amp; ""). Variación en posición: grupo ("" &amp; AN296 &amp; ""), grado ("" &amp; AO296 &amp; "") y media ("" &amp; AP296 &amp; ""). Puntajes Primer Simulacro: Global "" &amp; K296 &amp; "", Mat "" &amp; "&amp;"O4 &amp; "", Cien "" &amp; P296 &amp; "", Soc "" &amp; Q296 &amp; "", Lec "" &amp; R296 &amp; "", Ing "" &amp; S296 &amp; "". Puntajes Segundo Simulacro: Global "" &amp; Y296 &amp; "", Mat "" &amp; AC296 &amp; "", Cien "" &amp; AD296 &amp; "", Soc "" &amp; AE296 &amp; "", Lec "" &amp; AF296 &amp; "", Ing "" &amp; AG296 &amp; "". Escribe un mensaje motivador"&amp;" y breve (máximo 4 líneas)."")
"),"=AI(""Actúa como un tutor académico y dirígete personalmente al estudiante "" &amp; I296 &amp; "" "" &amp; J296 &amp; "" "" &amp; G296 &amp; "" "" &amp; H296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AM296 &amp; ""'. Diferencias por área: Matemáticas ("" &amp; AQ296 &amp; ""), Ciencias Natur"&amp;"ales ("" &amp; AR296 &amp; ""), Sociales ("" &amp; AS296 &amp; ""), Lectura Crítica ("" &amp; AT296 &amp; "") e Inglés ("" &amp; AU296 &amp; ""). Variación en posición: grupo ("" &amp; AN296 &amp; ""), grado ("" &amp; AO296 &amp; "") y media ("" &amp; AP296 &amp; ""). Puntajes Primer Simulacro: Global "" &amp; K296 &amp; "", Mat "" &amp;"&amp;" O296 &amp; "", Cien "" &amp; P296 &amp; "", Soc "" &amp; Q296 &amp; "", Lec "" &amp; R296 &amp; "", Ing "" &amp; S296 &amp; "". Puntajes Segundo Simulacro: Global "" &amp; Y296 &amp; "", Mat "" &amp; AC296 &amp; "", Cien "" &amp; AD296 &amp; "", Soc "" &amp; AE296 &amp; "", Lec "" &amp; AF296 &amp; "", Ing "" &amp; AG296 &amp; "". Escribe un mensaje motivado"&amp;"r y breve (máximo 4 líneas)."")
")</f>
        <v/>
      </c>
    </row>
    <row r="297" ht="15.75" customHeight="1" s="42">
      <c r="A297" s="93" t="n"/>
      <c r="B297" s="94" t="inlineStr">
        <is>
          <t>Bachillerato</t>
        </is>
      </c>
      <c r="C297" s="94" t="n">
        <v>703</v>
      </c>
      <c r="D297" s="94" t="n"/>
      <c r="E297" s="95" t="n"/>
      <c r="F297" s="96">
        <f>TRIM(G297&amp;" "&amp;H297&amp;" "&amp;I297&amp;" "&amp;J297)</f>
        <v/>
      </c>
      <c r="G297" s="94" t="inlineStr">
        <is>
          <t>Zapata</t>
        </is>
      </c>
      <c r="H297" s="94" t="inlineStr">
        <is>
          <t>Zapata</t>
        </is>
      </c>
      <c r="I297" s="94" t="inlineStr">
        <is>
          <t>Maria</t>
        </is>
      </c>
      <c r="J297" s="97" t="inlineStr">
        <is>
          <t>Angelica</t>
        </is>
      </c>
      <c r="K297" s="98">
        <f>IF(SUM(O297:S297)=0, "", ROUND(((O297*3+P297*3+Q297*3+R297*3+S297*1)/13)*5,0))</f>
        <v/>
      </c>
      <c r="L297" s="99">
        <f>IF(OR($C297="",K297=""),"",COUNTIFS($C$4:$C$1500,$C297,K$4:K$1500,"&gt;"&amp;K297)+1)</f>
        <v/>
      </c>
      <c r="M297" s="99">
        <f>IF(OR($C297="",K297=""),"",IF(AND($C297&gt;=1001,$C297&lt;=1005),COUNTIFS($C$4:$C$1500,"&gt;=1001",$C$4:$C$1500,"&lt;=1005",K$4:K$1500,"&gt;"&amp;K297)+1,IF(AND($C297&gt;=1101,$C297&lt;=1105),COUNTIFS($C$4:$C$1500,"&gt;=1101",$C$4:$C$1500,"&lt;=1105",K$4:K$1500,"&gt;"&amp;K297)+1,IF(AND($C297&gt;=901,$C297&lt;=905),COUNTIFS($C$4:$C$1500,"&gt;=901",$C$4:$C$1500,"&lt;=905",K$4:K$1500,"&gt;"&amp;K297)+1,IF(AND($C297&gt;=801,$C297&lt;=805),COUNTIFS($C$4:$C$1500,"&gt;=801",$C$4:$C$1500,"&lt;=805",K$4:K$1500,"&gt;"&amp;K297)+1,IF(AND($C297&gt;=701,$C297&lt;=705),COUNTIFS($C$4:$C$1500,"&gt;=701",$C$4:$C$1500,"&lt;=705",K$4:K$1500,"&gt;"&amp;K297)+1,IF(AND($C297&gt;=601,$C297&lt;=606),COUNTIFS($C$4:$C$1500,"&gt;=601",$C$4:$C$1500,"&lt;=606",K$4:K$1500,"&gt;"&amp;K297)+1,"")))))))</f>
        <v/>
      </c>
      <c r="N297" s="99">
        <f>IF(OR($C297="",K297=""),"",IF(OR(AND($C297&gt;=1001,$C297&lt;=1005),AND($C297&gt;=1101,$C297&lt;=1105)),COUNTIFS($C$4:$C$1500,"&gt;=1001",$C$4:$C$1500,"&lt;=1005",K$4:K$1500,"&gt;"&amp;K297)+COUNTIFS($C$4:$C$1500,"&gt;=1101",$C$4:$C$1500,"&lt;=1105",K$4:K$1500,"&gt;"&amp;K297)+1,""))</f>
        <v/>
      </c>
      <c r="O297" s="94" t="n">
        <v>31.88</v>
      </c>
      <c r="P297" s="94" t="n">
        <v>31.79</v>
      </c>
      <c r="Q297" s="94" t="n">
        <v>47.58</v>
      </c>
      <c r="R297" s="94" t="n">
        <v>41.67</v>
      </c>
      <c r="S297" s="94" t="n">
        <v>25</v>
      </c>
      <c r="T297" s="99">
        <f>IF(AND(O297&gt;0,O297&lt;36),1,IF(AND(O297&gt;=36,O297&lt;51),2,IF(AND(O297&gt;=51,O297&lt;71),3,IF(AND(O297&gt;=71,O297&lt;=100),4,))))</f>
        <v/>
      </c>
      <c r="U297" s="99">
        <f>IF(AND(P297&gt;0,P297&lt;41),1,IF(AND(P297&gt;=41,P297&lt;56),2,IF(AND(P297&gt;=56,P297&lt;71),3,IF(AND(P297&gt;=71,P297&lt;=100),4,))))</f>
        <v/>
      </c>
      <c r="V297" s="99">
        <f>IF(AND(Q297&gt;0,Q297&lt;41),1,IF(AND(Q297&gt;=41,Q297&lt;56),2,IF(AND(Q297&gt;=56,Q297&lt;71),3,IF(AND(Q297&gt;=71,Q297&lt;=100),4,))))</f>
        <v/>
      </c>
      <c r="W297" s="99">
        <f>IF(AND(R297&gt;0,R297&lt;36),1,IF(AND(R297&gt;=36,R297&lt;51),2,IF(AND(R297&gt;=51,R297&lt;66),3,IF(AND(R297&gt;=66,R297&lt;=100),4,))))</f>
        <v/>
      </c>
      <c r="X297" s="100">
        <f>IF(AND(S297&gt;0,S297&lt;37),1,IF(AND(S297&gt;=37,S297&lt;58),2,IF(AND(S297&gt;=58,S297&lt;71),3,IF(AND(S297&gt;=71,S297&lt;=100),4,))))</f>
        <v/>
      </c>
      <c r="Y297" s="101">
        <f>IF(SUM(AC297:AG297)=0, "", ROUND(((AC297*3+AD297*3+AE297*3+AF297*3+AG297*1)/13)*5,0))</f>
        <v/>
      </c>
      <c r="Z297" s="99">
        <f>IF(OR($C297="",Y297=""),"",COUNTIFS($C$4:$C$1500,$C297,Y$4:Y$1500,"&gt;"&amp;Y297)+1)</f>
        <v/>
      </c>
      <c r="AA297" s="99">
        <f>IF(OR($C297="",Y297=""),"",IF(AND($C297&gt;=1001,$C297&lt;=1005),COUNTIFS($C$4:$C$1500,"&gt;=1001",$C$4:$C$1500,"&lt;=1005",Y$4:Y$1500,"&gt;"&amp;Y297)+1,IF(AND($C297&gt;=1101,$C297&lt;=1105),COUNTIFS($C$4:$C$1500,"&gt;=1101",$C$4:$C$1500,"&lt;=1105",Y$4:Y$1500,"&gt;"&amp;Y297)+1,IF(AND($C297&gt;=901,$C297&lt;=905),COUNTIFS($C$4:$C$1500,"&gt;=901",$C$4:$C$1500,"&lt;=905",Y$4:Y$1500,"&gt;"&amp;Y297)+1,IF(AND($C297&gt;=801,$C297&lt;=805),COUNTIFS($C$4:$C$1500,"&gt;=801",$C$4:$C$1500,"&lt;=805",Y$4:Y$1500,"&gt;"&amp;Y297)+1,IF(AND($C297&gt;=701,$C297&lt;=705),COUNTIFS($C$4:$C$1500,"&gt;=701",$C$4:$C$1500,"&lt;=705",Y$4:Y$1500,"&gt;"&amp;Y297)+1,IF(AND($C297&gt;=601,$C297&lt;=606),COUNTIFS($C$4:$C$1500,"&gt;=601",$C$4:$C$1500,"&lt;=606",Y$4:Y$1500,"&gt;"&amp;Y297)+1,"")))))))</f>
        <v/>
      </c>
      <c r="AB297" s="99">
        <f>IF(OR($C297="",Y297=""),"",IF(OR(AND($C297&gt;=1001,$C297&lt;=1005),AND($C297&gt;=1101,$C297&lt;=1105)),COUNTIFS($C$4:$C$1500,"&gt;=1001",$C$4:$C$1500,"&lt;=1005",Y$4:Y$1500,"&gt;"&amp;Y297)+COUNTIFS($C$4:$C$1500,"&gt;=1101",$C$4:$C$1500,"&lt;=1105",Y$4:Y$1500,"&gt;"&amp;Y297)+1,""))</f>
        <v/>
      </c>
      <c r="AC297" s="94" t="n">
        <v>37.25</v>
      </c>
      <c r="AD297" s="94" t="n">
        <v>85.70999999999999</v>
      </c>
      <c r="AE297" s="94" t="n">
        <v>31.75</v>
      </c>
      <c r="AF297" s="94" t="n">
        <v>55</v>
      </c>
      <c r="AG297" s="94" t="n">
        <v>52.71</v>
      </c>
      <c r="AH297" s="99">
        <f>IF(AND(AC297&gt;0,AC297&lt;36),1,IF(AND(AC297&gt;=36,AC297&lt;51),2,IF(AND(AC297&gt;=51,AC297&lt;71),3,IF(AND(AC297&gt;=71,AC297&lt;=100),4,))))</f>
        <v/>
      </c>
      <c r="AI297" s="99">
        <f>IF(AND(AD297&gt;0,AD297&lt;41),1,IF(AND(AD297&gt;=41,AD297&lt;56),2,IF(AND(AD297&gt;=56,AD297&lt;71),3,IF(AND(AD297&gt;=71,AD297&lt;=100),4,))))</f>
        <v/>
      </c>
      <c r="AJ297" s="99">
        <f>IF(AND(AE297&gt;0,AE297&lt;41),1,IF(AND(AE297&gt;=41,AE297&lt;56),2,IF(AND(AE297&gt;=56,AE297&lt;71),3,IF(AND(AE297&gt;=71,AE297&lt;=100),4,))))</f>
        <v/>
      </c>
      <c r="AK297" s="99">
        <f>IF(AND(AF297&gt;0,AF297&lt;36),1,IF(AND(AF297&gt;=36,AF297&lt;51),2,IF(AND(AF297&gt;=51,AF297&lt;66),3,IF(AND(AF297&gt;=66,AF297&lt;=100),4,))))</f>
        <v/>
      </c>
      <c r="AL297" s="100">
        <f>IF(AND(AG297&gt;0,AG297&lt;37),1,IF(AND(AG297&gt;=37,AG297&lt;58),2,IF(AND(AG297&gt;=58,AG297&lt;71),3,IF(AND(AG297&gt;=71,AG297&lt;=100),4,))))</f>
        <v/>
      </c>
      <c r="AM297" s="101">
        <f>IF((Y297&lt;&gt;"")*(K297&lt;&gt;""),Y297-K297,"")</f>
        <v/>
      </c>
      <c r="AN297" s="99">
        <f>IF((Z297&lt;&gt;"")*(L297&lt;&gt;""),Z297-L297,"")</f>
        <v/>
      </c>
      <c r="AO297" s="99">
        <f>IF((AA297&lt;&gt;"")*(M297&lt;&gt;""),AA297-M297,"")</f>
        <v/>
      </c>
      <c r="AP297" s="99">
        <f>IF((AB297&lt;&gt;"")*(N297&lt;&gt;""),AB297-N297,"")</f>
        <v/>
      </c>
      <c r="AQ297" s="94">
        <f>IF((AC297&lt;&gt;"")*(O297&lt;&gt;""),AC297-O297,"")</f>
        <v/>
      </c>
      <c r="AR297" s="94">
        <f>IF((AD297&lt;&gt;"")*(P297&lt;&gt;""),AD297-P297,"")</f>
        <v/>
      </c>
      <c r="AS297" s="94">
        <f>IF((AE297&lt;&gt;"")*(Q297&lt;&gt;""),AE297-Q297,"")</f>
        <v/>
      </c>
      <c r="AT297" s="94">
        <f>IF((AF297&lt;&gt;"")*(R297&lt;&gt;""),AF297-R297,"")</f>
        <v/>
      </c>
      <c r="AU297" s="94">
        <f>IF((AG297&lt;&gt;"")*(S297&lt;&gt;""),AG297-S297,"")</f>
        <v/>
      </c>
      <c r="AV297" s="99">
        <f>IF((AH297&lt;&gt;"")*(T297&lt;&gt;""),AH297-T297,"")</f>
        <v/>
      </c>
      <c r="AW297" s="99">
        <f>IF((AI297&lt;&gt;"")*(U297&lt;&gt;""),AI297-U297,"")</f>
        <v/>
      </c>
      <c r="AX297" s="99">
        <f>IF((AJ297&lt;&gt;"")*(V297&lt;&gt;""),AJ297-V297,"")</f>
        <v/>
      </c>
      <c r="AY297" s="99">
        <f>IF((AK297&lt;&gt;"")*(W297&lt;&gt;""),AK297-W297,"")</f>
        <v/>
      </c>
      <c r="AZ297" s="102">
        <f>IF((AL297&lt;&gt;"")*(X297&lt;&gt;""),AL297-X297,"")</f>
        <v/>
      </c>
      <c r="BA297" s="50">
        <f>IFERROR(__xludf.dummyfunction("AI(""Actúa como un tutor académico y dirígete personalmente al estudiante "" &amp; I297 &amp; "" "" &amp; J297 &amp; "" "" &amp; G297 &amp; "" "" &amp; H297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AM297 &amp; ""'. Diferencias por área: Matemáticas ("" &amp; AQ297 &amp; ""), Ciencias Natura"&amp;"les ("" &amp; AR297 &amp; ""), Sociales ("" &amp; AS297 &amp; ""), Lectura Crítica ("" &amp; AT297 &amp; "") e Inglés ("" &amp; AU297 &amp; ""). Variación en posición: grupo ("" &amp; AN297 &amp; ""), grado ("" &amp; AO297 &amp; "") y media ("" &amp; AP297 &amp; ""). Puntajes Primer Simulacro: Global "" &amp; K297 &amp; "", Mat "" &amp; "&amp;"O4 &amp; "", Cien "" &amp; P297 &amp; "", Soc "" &amp; Q297 &amp; "", Lec "" &amp; R297 &amp; "", Ing "" &amp; S297 &amp; "". Puntajes Segundo Simulacro: Global "" &amp; Y297 &amp; "", Mat "" &amp; AC297 &amp; "", Cien "" &amp; AD297 &amp; "", Soc "" &amp; AE297 &amp; "", Lec "" &amp; AF297 &amp; "", Ing "" &amp; AG297 &amp; "". Escribe un mensaje motivador"&amp;" y breve (máximo 4 líneas)."")
"),"=AI(""Actúa como un tutor académico y dirígete personalmente al estudiante "" &amp; I297 &amp; "" "" &amp; J297 &amp; "" "" &amp; G297 &amp; "" "" &amp; H297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AM297 &amp; ""'. Diferencias por área: Matemáticas ("" &amp; AQ297 &amp; ""), Ciencias Natur"&amp;"ales ("" &amp; AR297 &amp; ""), Sociales ("" &amp; AS297 &amp; ""), Lectura Crítica ("" &amp; AT297 &amp; "") e Inglés ("" &amp; AU297 &amp; ""). Variación en posición: grupo ("" &amp; AN297 &amp; ""), grado ("" &amp; AO297 &amp; "") y media ("" &amp; AP297 &amp; ""). Puntajes Primer Simulacro: Global "" &amp; K297 &amp; "", Mat "" &amp;"&amp;" O297 &amp; "", Cien "" &amp; P297 &amp; "", Soc "" &amp; Q297 &amp; "", Lec "" &amp; R297 &amp; "", Ing "" &amp; S297 &amp; "". Puntajes Segundo Simulacro: Global "" &amp; Y297 &amp; "", Mat "" &amp; AC297 &amp; "", Cien "" &amp; AD297 &amp; "", Soc "" &amp; AE297 &amp; "", Lec "" &amp; AF297 &amp; "", Ing "" &amp; AG297 &amp; "". Escribe un mensaje motivado"&amp;"r y breve (máximo 4 líneas)."")
")</f>
        <v/>
      </c>
    </row>
    <row r="298" ht="15.75" customHeight="1" s="42">
      <c r="A298" s="93" t="n"/>
      <c r="B298" s="94" t="inlineStr">
        <is>
          <t>Bachillerato</t>
        </is>
      </c>
      <c r="C298" s="94" t="n">
        <v>704</v>
      </c>
      <c r="D298" s="94" t="n"/>
      <c r="E298" s="95" t="n"/>
      <c r="F298" s="96">
        <f>TRIM(G298&amp;" "&amp;H298&amp;" "&amp;I298&amp;" "&amp;J298)</f>
        <v/>
      </c>
      <c r="G298" s="94" t="inlineStr">
        <is>
          <t>Agudelo</t>
        </is>
      </c>
      <c r="H298" s="94" t="inlineStr">
        <is>
          <t>Ortega</t>
        </is>
      </c>
      <c r="I298" s="94" t="inlineStr">
        <is>
          <t>Samanta</t>
        </is>
      </c>
      <c r="J298" s="97" t="n"/>
      <c r="K298" s="98">
        <f>IF(SUM(O298:S298)=0, "", ROUND(((O298*3+P298*3+Q298*3+R298*3+S298*1)/13)*5,0))</f>
        <v/>
      </c>
      <c r="L298" s="99">
        <f>IF(OR($C298="",K298=""),"",COUNTIFS($C$4:$C$1500,$C298,K$4:K$1500,"&gt;"&amp;K298)+1)</f>
        <v/>
      </c>
      <c r="M298" s="99">
        <f>IF(OR($C298="",K298=""),"",IF(AND($C298&gt;=1001,$C298&lt;=1005),COUNTIFS($C$4:$C$1500,"&gt;=1001",$C$4:$C$1500,"&lt;=1005",K$4:K$1500,"&gt;"&amp;K298)+1,IF(AND($C298&gt;=1101,$C298&lt;=1105),COUNTIFS($C$4:$C$1500,"&gt;=1101",$C$4:$C$1500,"&lt;=1105",K$4:K$1500,"&gt;"&amp;K298)+1,IF(AND($C298&gt;=901,$C298&lt;=905),COUNTIFS($C$4:$C$1500,"&gt;=901",$C$4:$C$1500,"&lt;=905",K$4:K$1500,"&gt;"&amp;K298)+1,IF(AND($C298&gt;=801,$C298&lt;=805),COUNTIFS($C$4:$C$1500,"&gt;=801",$C$4:$C$1500,"&lt;=805",K$4:K$1500,"&gt;"&amp;K298)+1,IF(AND($C298&gt;=701,$C298&lt;=705),COUNTIFS($C$4:$C$1500,"&gt;=701",$C$4:$C$1500,"&lt;=705",K$4:K$1500,"&gt;"&amp;K298)+1,IF(AND($C298&gt;=601,$C298&lt;=606),COUNTIFS($C$4:$C$1500,"&gt;=601",$C$4:$C$1500,"&lt;=606",K$4:K$1500,"&gt;"&amp;K298)+1,"")))))))</f>
        <v/>
      </c>
      <c r="N298" s="99">
        <f>IF(OR($C298="",K298=""),"",IF(OR(AND($C298&gt;=1001,$C298&lt;=1005),AND($C298&gt;=1101,$C298&lt;=1105)),COUNTIFS($C$4:$C$1500,"&gt;=1001",$C$4:$C$1500,"&lt;=1005",K$4:K$1500,"&gt;"&amp;K298)+COUNTIFS($C$4:$C$1500,"&gt;=1101",$C$4:$C$1500,"&lt;=1105",K$4:K$1500,"&gt;"&amp;K298)+1,""))</f>
        <v/>
      </c>
      <c r="O298" s="94" t="n">
        <v>70.25</v>
      </c>
      <c r="P298" s="94" t="n">
        <v>66.88</v>
      </c>
      <c r="Q298" s="94" t="n">
        <v>65.13</v>
      </c>
      <c r="R298" s="94" t="n">
        <v>66.67</v>
      </c>
      <c r="S298" s="94" t="n">
        <v>50</v>
      </c>
      <c r="T298" s="99">
        <f>IF(AND(O298&gt;0,O298&lt;36),1,IF(AND(O298&gt;=36,O298&lt;51),2,IF(AND(O298&gt;=51,O298&lt;71),3,IF(AND(O298&gt;=71,O298&lt;=100),4,))))</f>
        <v/>
      </c>
      <c r="U298" s="99">
        <f>IF(AND(P298&gt;0,P298&lt;41),1,IF(AND(P298&gt;=41,P298&lt;56),2,IF(AND(P298&gt;=56,P298&lt;71),3,IF(AND(P298&gt;=71,P298&lt;=100),4,))))</f>
        <v/>
      </c>
      <c r="V298" s="99">
        <f>IF(AND(Q298&gt;0,Q298&lt;41),1,IF(AND(Q298&gt;=41,Q298&lt;56),2,IF(AND(Q298&gt;=56,Q298&lt;71),3,IF(AND(Q298&gt;=71,Q298&lt;=100),4,))))</f>
        <v/>
      </c>
      <c r="W298" s="99">
        <f>IF(AND(R298&gt;0,R298&lt;36),1,IF(AND(R298&gt;=36,R298&lt;51),2,IF(AND(R298&gt;=51,R298&lt;66),3,IF(AND(R298&gt;=66,R298&lt;=100),4,))))</f>
        <v/>
      </c>
      <c r="X298" s="100">
        <f>IF(AND(S298&gt;0,S298&lt;37),1,IF(AND(S298&gt;=37,S298&lt;58),2,IF(AND(S298&gt;=58,S298&lt;71),3,IF(AND(S298&gt;=71,S298&lt;=100),4,))))</f>
        <v/>
      </c>
      <c r="Y298" s="101">
        <f>IF(SUM(AC298:AG298)=0, "", ROUND(((AC298*3+AD298*3+AE298*3+AF298*3+AG298*1)/13)*5,0))</f>
        <v/>
      </c>
      <c r="Z298" s="99">
        <f>IF(OR($C298="",Y298=""),"",COUNTIFS($C$4:$C$1500,$C298,Y$4:Y$1500,"&gt;"&amp;Y298)+1)</f>
        <v/>
      </c>
      <c r="AA298" s="99">
        <f>IF(OR($C298="",Y298=""),"",IF(AND($C298&gt;=1001,$C298&lt;=1005),COUNTIFS($C$4:$C$1500,"&gt;=1001",$C$4:$C$1500,"&lt;=1005",Y$4:Y$1500,"&gt;"&amp;Y298)+1,IF(AND($C298&gt;=1101,$C298&lt;=1105),COUNTIFS($C$4:$C$1500,"&gt;=1101",$C$4:$C$1500,"&lt;=1105",Y$4:Y$1500,"&gt;"&amp;Y298)+1,IF(AND($C298&gt;=901,$C298&lt;=905),COUNTIFS($C$4:$C$1500,"&gt;=901",$C$4:$C$1500,"&lt;=905",Y$4:Y$1500,"&gt;"&amp;Y298)+1,IF(AND($C298&gt;=801,$C298&lt;=805),COUNTIFS($C$4:$C$1500,"&gt;=801",$C$4:$C$1500,"&lt;=805",Y$4:Y$1500,"&gt;"&amp;Y298)+1,IF(AND($C298&gt;=701,$C298&lt;=705),COUNTIFS($C$4:$C$1500,"&gt;=701",$C$4:$C$1500,"&lt;=705",Y$4:Y$1500,"&gt;"&amp;Y298)+1,IF(AND($C298&gt;=601,$C298&lt;=606),COUNTIFS($C$4:$C$1500,"&gt;=601",$C$4:$C$1500,"&lt;=606",Y$4:Y$1500,"&gt;"&amp;Y298)+1,"")))))))</f>
        <v/>
      </c>
      <c r="AB298" s="99">
        <f>IF(OR($C298="",Y298=""),"",IF(OR(AND($C298&gt;=1001,$C298&lt;=1005),AND($C298&gt;=1101,$C298&lt;=1105)),COUNTIFS($C$4:$C$1500,"&gt;=1001",$C$4:$C$1500,"&lt;=1005",Y$4:Y$1500,"&gt;"&amp;Y298)+COUNTIFS($C$4:$C$1500,"&gt;=1101",$C$4:$C$1500,"&lt;=1105",Y$4:Y$1500,"&gt;"&amp;Y298)+1,""))</f>
        <v/>
      </c>
      <c r="AC298" s="94" t="n">
        <v>84.5</v>
      </c>
      <c r="AD298" s="94" t="n">
        <v>62.89</v>
      </c>
      <c r="AE298" s="94" t="n">
        <v>73.88</v>
      </c>
      <c r="AF298" s="94" t="n">
        <v>59.58</v>
      </c>
      <c r="AG298" s="94" t="n">
        <v>59.58</v>
      </c>
      <c r="AH298" s="99">
        <f>IF(AND(AC298&gt;0,AC298&lt;36),1,IF(AND(AC298&gt;=36,AC298&lt;51),2,IF(AND(AC298&gt;=51,AC298&lt;71),3,IF(AND(AC298&gt;=71,AC298&lt;=100),4,))))</f>
        <v/>
      </c>
      <c r="AI298" s="99">
        <f>IF(AND(AD298&gt;0,AD298&lt;41),1,IF(AND(AD298&gt;=41,AD298&lt;56),2,IF(AND(AD298&gt;=56,AD298&lt;71),3,IF(AND(AD298&gt;=71,AD298&lt;=100),4,))))</f>
        <v/>
      </c>
      <c r="AJ298" s="99">
        <f>IF(AND(AE298&gt;0,AE298&lt;41),1,IF(AND(AE298&gt;=41,AE298&lt;56),2,IF(AND(AE298&gt;=56,AE298&lt;71),3,IF(AND(AE298&gt;=71,AE298&lt;=100),4,))))</f>
        <v/>
      </c>
      <c r="AK298" s="99">
        <f>IF(AND(AF298&gt;0,AF298&lt;36),1,IF(AND(AF298&gt;=36,AF298&lt;51),2,IF(AND(AF298&gt;=51,AF298&lt;66),3,IF(AND(AF298&gt;=66,AF298&lt;=100),4,))))</f>
        <v/>
      </c>
      <c r="AL298" s="100">
        <f>IF(AND(AG298&gt;0,AG298&lt;37),1,IF(AND(AG298&gt;=37,AG298&lt;58),2,IF(AND(AG298&gt;=58,AG298&lt;71),3,IF(AND(AG298&gt;=71,AG298&lt;=100),4,))))</f>
        <v/>
      </c>
      <c r="AM298" s="101">
        <f>IF((Y298&lt;&gt;"")*(K298&lt;&gt;""),Y298-K298,"")</f>
        <v/>
      </c>
      <c r="AN298" s="99">
        <f>IF((Z298&lt;&gt;"")*(L298&lt;&gt;""),Z298-L298,"")</f>
        <v/>
      </c>
      <c r="AO298" s="99">
        <f>IF((AA298&lt;&gt;"")*(M298&lt;&gt;""),AA298-M298,"")</f>
        <v/>
      </c>
      <c r="AP298" s="99">
        <f>IF((AB298&lt;&gt;"")*(N298&lt;&gt;""),AB298-N298,"")</f>
        <v/>
      </c>
      <c r="AQ298" s="94">
        <f>IF((AC298&lt;&gt;"")*(O298&lt;&gt;""),AC298-O298,"")</f>
        <v/>
      </c>
      <c r="AR298" s="94">
        <f>IF((AD298&lt;&gt;"")*(P298&lt;&gt;""),AD298-P298,"")</f>
        <v/>
      </c>
      <c r="AS298" s="94">
        <f>IF((AE298&lt;&gt;"")*(Q298&lt;&gt;""),AE298-Q298,"")</f>
        <v/>
      </c>
      <c r="AT298" s="94">
        <f>IF((AF298&lt;&gt;"")*(R298&lt;&gt;""),AF298-R298,"")</f>
        <v/>
      </c>
      <c r="AU298" s="94">
        <f>IF((AG298&lt;&gt;"")*(S298&lt;&gt;""),AG298-S298,"")</f>
        <v/>
      </c>
      <c r="AV298" s="99">
        <f>IF((AH298&lt;&gt;"")*(T298&lt;&gt;""),AH298-T298,"")</f>
        <v/>
      </c>
      <c r="AW298" s="99">
        <f>IF((AI298&lt;&gt;"")*(U298&lt;&gt;""),AI298-U298,"")</f>
        <v/>
      </c>
      <c r="AX298" s="99">
        <f>IF((AJ298&lt;&gt;"")*(V298&lt;&gt;""),AJ298-V298,"")</f>
        <v/>
      </c>
      <c r="AY298" s="99">
        <f>IF((AK298&lt;&gt;"")*(W298&lt;&gt;""),AK298-W298,"")</f>
        <v/>
      </c>
      <c r="AZ298" s="102">
        <f>IF((AL298&lt;&gt;"")*(X298&lt;&gt;""),AL298-X298,"")</f>
        <v/>
      </c>
      <c r="BA298" s="50">
        <f>IFERROR(__xludf.dummyfunction("AI(""Actúa como un tutor académico y dirígete personalmente al estudiante "" &amp; I298 &amp; "" "" &amp; J298 &amp; "" "" &amp; G298 &amp; "" "" &amp; H298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AM298 &amp; ""'. Diferencias por área: Matemáticas ("" &amp; AQ298 &amp; ""), Ciencias Natura"&amp;"les ("" &amp; AR298 &amp; ""), Sociales ("" &amp; AS298 &amp; ""), Lectura Crítica ("" &amp; AT298 &amp; "") e Inglés ("" &amp; AU298 &amp; ""). Variación en posición: grupo ("" &amp; AN298 &amp; ""), grado ("" &amp; AO298 &amp; "") y media ("" &amp; AP298 &amp; ""). Puntajes Primer Simulacro: Global "" &amp; K298 &amp; "", Mat "" &amp; "&amp;"O4 &amp; "", Cien "" &amp; P298 &amp; "", Soc "" &amp; Q298 &amp; "", Lec "" &amp; R298 &amp; "", Ing "" &amp; S298 &amp; "". Puntajes Segundo Simulacro: Global "" &amp; Y298 &amp; "", Mat "" &amp; AC298 &amp; "", Cien "" &amp; AD298 &amp; "", Soc "" &amp; AE298 &amp; "", Lec "" &amp; AF298 &amp; "", Ing "" &amp; AG298 &amp; "". Escribe un mensaje motivador"&amp;" y breve (máximo 4 líneas)."")
"),"=AI(""Actúa como un tutor académico y dirígete personalmente al estudiante "" &amp; I298 &amp; "" "" &amp; J298 &amp; "" "" &amp; G298 &amp; "" "" &amp; H298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AM298 &amp; ""'. Diferencias por área: Matemáticas ("" &amp; AQ298 &amp; ""), Ciencias Natur"&amp;"ales ("" &amp; AR298 &amp; ""), Sociales ("" &amp; AS298 &amp; ""), Lectura Crítica ("" &amp; AT298 &amp; "") e Inglés ("" &amp; AU298 &amp; ""). Variación en posición: grupo ("" &amp; AN298 &amp; ""), grado ("" &amp; AO298 &amp; "") y media ("" &amp; AP298 &amp; ""). Puntajes Primer Simulacro: Global "" &amp; K298 &amp; "", Mat "" &amp;"&amp;" O298 &amp; "", Cien "" &amp; P298 &amp; "", Soc "" &amp; Q298 &amp; "", Lec "" &amp; R298 &amp; "", Ing "" &amp; S298 &amp; "". Puntajes Segundo Simulacro: Global "" &amp; Y298 &amp; "", Mat "" &amp; AC298 &amp; "", Cien "" &amp; AD298 &amp; "", Soc "" &amp; AE298 &amp; "", Lec "" &amp; AF298 &amp; "", Ing "" &amp; AG298 &amp; "". Escribe un mensaje motivado"&amp;"r y breve (máximo 4 líneas)."")
")</f>
        <v/>
      </c>
    </row>
    <row r="299" ht="15.75" customHeight="1" s="42">
      <c r="A299" s="93" t="n"/>
      <c r="B299" s="94" t="inlineStr">
        <is>
          <t>Bachillerato</t>
        </is>
      </c>
      <c r="C299" s="94" t="n">
        <v>704</v>
      </c>
      <c r="D299" s="94" t="n"/>
      <c r="E299" s="95" t="n"/>
      <c r="F299" s="96">
        <f>TRIM(G299&amp;" "&amp;H299&amp;" "&amp;I299&amp;" "&amp;J299)</f>
        <v/>
      </c>
      <c r="G299" s="94" t="inlineStr">
        <is>
          <t>Aguinaga</t>
        </is>
      </c>
      <c r="H299" s="94" t="inlineStr">
        <is>
          <t>Aristizábal</t>
        </is>
      </c>
      <c r="I299" s="94" t="inlineStr">
        <is>
          <t>Jerónimo</t>
        </is>
      </c>
      <c r="J299" s="97" t="n"/>
      <c r="K299" s="98">
        <f>IF(SUM(O299:S299)=0, "", ROUND(((O299*3+P299*3+Q299*3+R299*3+S299*1)/13)*5,0))</f>
        <v/>
      </c>
      <c r="L299" s="99">
        <f>IF(OR($C299="",K299=""),"",COUNTIFS($C$4:$C$1500,$C299,K$4:K$1500,"&gt;"&amp;K299)+1)</f>
        <v/>
      </c>
      <c r="M299" s="99">
        <f>IF(OR($C299="",K299=""),"",IF(AND($C299&gt;=1001,$C299&lt;=1005),COUNTIFS($C$4:$C$1500,"&gt;=1001",$C$4:$C$1500,"&lt;=1005",K$4:K$1500,"&gt;"&amp;K299)+1,IF(AND($C299&gt;=1101,$C299&lt;=1105),COUNTIFS($C$4:$C$1500,"&gt;=1101",$C$4:$C$1500,"&lt;=1105",K$4:K$1500,"&gt;"&amp;K299)+1,IF(AND($C299&gt;=901,$C299&lt;=905),COUNTIFS($C$4:$C$1500,"&gt;=901",$C$4:$C$1500,"&lt;=905",K$4:K$1500,"&gt;"&amp;K299)+1,IF(AND($C299&gt;=801,$C299&lt;=805),COUNTIFS($C$4:$C$1500,"&gt;=801",$C$4:$C$1500,"&lt;=805",K$4:K$1500,"&gt;"&amp;K299)+1,IF(AND($C299&gt;=701,$C299&lt;=705),COUNTIFS($C$4:$C$1500,"&gt;=701",$C$4:$C$1500,"&lt;=705",K$4:K$1500,"&gt;"&amp;K299)+1,IF(AND($C299&gt;=601,$C299&lt;=606),COUNTIFS($C$4:$C$1500,"&gt;=601",$C$4:$C$1500,"&lt;=606",K$4:K$1500,"&gt;"&amp;K299)+1,"")))))))</f>
        <v/>
      </c>
      <c r="N299" s="99">
        <f>IF(OR($C299="",K299=""),"",IF(OR(AND($C299&gt;=1001,$C299&lt;=1005),AND($C299&gt;=1101,$C299&lt;=1105)),COUNTIFS($C$4:$C$1500,"&gt;=1001",$C$4:$C$1500,"&lt;=1005",K$4:K$1500,"&gt;"&amp;K299)+COUNTIFS($C$4:$C$1500,"&gt;=1101",$C$4:$C$1500,"&lt;=1105",K$4:K$1500,"&gt;"&amp;K299)+1,""))</f>
        <v/>
      </c>
      <c r="O299" s="94" t="n">
        <v>46</v>
      </c>
      <c r="P299" s="94" t="n">
        <v>63.75</v>
      </c>
      <c r="Q299" s="94" t="n">
        <v>52.1</v>
      </c>
      <c r="R299" s="94" t="n">
        <v>66.67</v>
      </c>
      <c r="S299" s="94" t="n">
        <v>60</v>
      </c>
      <c r="T299" s="99">
        <f>IF(AND(O299&gt;0,O299&lt;36),1,IF(AND(O299&gt;=36,O299&lt;51),2,IF(AND(O299&gt;=51,O299&lt;71),3,IF(AND(O299&gt;=71,O299&lt;=100),4,))))</f>
        <v/>
      </c>
      <c r="U299" s="99">
        <f>IF(AND(P299&gt;0,P299&lt;41),1,IF(AND(P299&gt;=41,P299&lt;56),2,IF(AND(P299&gt;=56,P299&lt;71),3,IF(AND(P299&gt;=71,P299&lt;=100),4,))))</f>
        <v/>
      </c>
      <c r="V299" s="99">
        <f>IF(AND(Q299&gt;0,Q299&lt;41),1,IF(AND(Q299&gt;=41,Q299&lt;56),2,IF(AND(Q299&gt;=56,Q299&lt;71),3,IF(AND(Q299&gt;=71,Q299&lt;=100),4,))))</f>
        <v/>
      </c>
      <c r="W299" s="99">
        <f>IF(AND(R299&gt;0,R299&lt;36),1,IF(AND(R299&gt;=36,R299&lt;51),2,IF(AND(R299&gt;=51,R299&lt;66),3,IF(AND(R299&gt;=66,R299&lt;=100),4,))))</f>
        <v/>
      </c>
      <c r="X299" s="100">
        <f>IF(AND(S299&gt;0,S299&lt;37),1,IF(AND(S299&gt;=37,S299&lt;58),2,IF(AND(S299&gt;=58,S299&lt;71),3,IF(AND(S299&gt;=71,S299&lt;=100),4,))))</f>
        <v/>
      </c>
      <c r="Y299" s="101">
        <f>IF(SUM(AC299:AG299)=0, "", ROUND(((AC299*3+AD299*3+AE299*3+AF299*3+AG299*1)/13)*5,0))</f>
        <v/>
      </c>
      <c r="Z299" s="99">
        <f>IF(OR($C299="",Y299=""),"",COUNTIFS($C$4:$C$1500,$C299,Y$4:Y$1500,"&gt;"&amp;Y299)+1)</f>
        <v/>
      </c>
      <c r="AA299" s="99">
        <f>IF(OR($C299="",Y299=""),"",IF(AND($C299&gt;=1001,$C299&lt;=1005),COUNTIFS($C$4:$C$1500,"&gt;=1001",$C$4:$C$1500,"&lt;=1005",Y$4:Y$1500,"&gt;"&amp;Y299)+1,IF(AND($C299&gt;=1101,$C299&lt;=1105),COUNTIFS($C$4:$C$1500,"&gt;=1101",$C$4:$C$1500,"&lt;=1105",Y$4:Y$1500,"&gt;"&amp;Y299)+1,IF(AND($C299&gt;=901,$C299&lt;=905),COUNTIFS($C$4:$C$1500,"&gt;=901",$C$4:$C$1500,"&lt;=905",Y$4:Y$1500,"&gt;"&amp;Y299)+1,IF(AND($C299&gt;=801,$C299&lt;=805),COUNTIFS($C$4:$C$1500,"&gt;=801",$C$4:$C$1500,"&lt;=805",Y$4:Y$1500,"&gt;"&amp;Y299)+1,IF(AND($C299&gt;=701,$C299&lt;=705),COUNTIFS($C$4:$C$1500,"&gt;=701",$C$4:$C$1500,"&lt;=705",Y$4:Y$1500,"&gt;"&amp;Y299)+1,IF(AND($C299&gt;=601,$C299&lt;=606),COUNTIFS($C$4:$C$1500,"&gt;=601",$C$4:$C$1500,"&lt;=606",Y$4:Y$1500,"&gt;"&amp;Y299)+1,"")))))))</f>
        <v/>
      </c>
      <c r="AB299" s="99">
        <f>IF(OR($C299="",Y299=""),"",IF(OR(AND($C299&gt;=1001,$C299&lt;=1005),AND($C299&gt;=1101,$C299&lt;=1105)),COUNTIFS($C$4:$C$1500,"&gt;=1001",$C$4:$C$1500,"&lt;=1005",Y$4:Y$1500,"&gt;"&amp;Y299)+COUNTIFS($C$4:$C$1500,"&gt;=1101",$C$4:$C$1500,"&lt;=1105",Y$4:Y$1500,"&gt;"&amp;Y299)+1,""))</f>
        <v/>
      </c>
      <c r="AC299" s="94" t="n">
        <v>37.75</v>
      </c>
      <c r="AD299" s="94" t="n">
        <v>51.74</v>
      </c>
      <c r="AE299" s="94" t="n">
        <v>49.25</v>
      </c>
      <c r="AF299" s="94" t="n">
        <v>50.42</v>
      </c>
      <c r="AG299" s="94" t="n">
        <v>68.75</v>
      </c>
      <c r="AH299" s="99">
        <f>IF(AND(AC299&gt;0,AC299&lt;36),1,IF(AND(AC299&gt;=36,AC299&lt;51),2,IF(AND(AC299&gt;=51,AC299&lt;71),3,IF(AND(AC299&gt;=71,AC299&lt;=100),4,))))</f>
        <v/>
      </c>
      <c r="AI299" s="99">
        <f>IF(AND(AD299&gt;0,AD299&lt;41),1,IF(AND(AD299&gt;=41,AD299&lt;56),2,IF(AND(AD299&gt;=56,AD299&lt;71),3,IF(AND(AD299&gt;=71,AD299&lt;=100),4,))))</f>
        <v/>
      </c>
      <c r="AJ299" s="99">
        <f>IF(AND(AE299&gt;0,AE299&lt;41),1,IF(AND(AE299&gt;=41,AE299&lt;56),2,IF(AND(AE299&gt;=56,AE299&lt;71),3,IF(AND(AE299&gt;=71,AE299&lt;=100),4,))))</f>
        <v/>
      </c>
      <c r="AK299" s="99">
        <f>IF(AND(AF299&gt;0,AF299&lt;36),1,IF(AND(AF299&gt;=36,AF299&lt;51),2,IF(AND(AF299&gt;=51,AF299&lt;66),3,IF(AND(AF299&gt;=66,AF299&lt;=100),4,))))</f>
        <v/>
      </c>
      <c r="AL299" s="100">
        <f>IF(AND(AG299&gt;0,AG299&lt;37),1,IF(AND(AG299&gt;=37,AG299&lt;58),2,IF(AND(AG299&gt;=58,AG299&lt;71),3,IF(AND(AG299&gt;=71,AG299&lt;=100),4,))))</f>
        <v/>
      </c>
      <c r="AM299" s="101">
        <f>IF((Y299&lt;&gt;"")*(K299&lt;&gt;""),Y299-K299,"")</f>
        <v/>
      </c>
      <c r="AN299" s="99">
        <f>IF((Z299&lt;&gt;"")*(L299&lt;&gt;""),Z299-L299,"")</f>
        <v/>
      </c>
      <c r="AO299" s="99">
        <f>IF((AA299&lt;&gt;"")*(M299&lt;&gt;""),AA299-M299,"")</f>
        <v/>
      </c>
      <c r="AP299" s="99">
        <f>IF((AB299&lt;&gt;"")*(N299&lt;&gt;""),AB299-N299,"")</f>
        <v/>
      </c>
      <c r="AQ299" s="94">
        <f>IF((AC299&lt;&gt;"")*(O299&lt;&gt;""),AC299-O299,"")</f>
        <v/>
      </c>
      <c r="AR299" s="94">
        <f>IF((AD299&lt;&gt;"")*(P299&lt;&gt;""),AD299-P299,"")</f>
        <v/>
      </c>
      <c r="AS299" s="94">
        <f>IF((AE299&lt;&gt;"")*(Q299&lt;&gt;""),AE299-Q299,"")</f>
        <v/>
      </c>
      <c r="AT299" s="94">
        <f>IF((AF299&lt;&gt;"")*(R299&lt;&gt;""),AF299-R299,"")</f>
        <v/>
      </c>
      <c r="AU299" s="94">
        <f>IF((AG299&lt;&gt;"")*(S299&lt;&gt;""),AG299-S299,"")</f>
        <v/>
      </c>
      <c r="AV299" s="99">
        <f>IF((AH299&lt;&gt;"")*(T299&lt;&gt;""),AH299-T299,"")</f>
        <v/>
      </c>
      <c r="AW299" s="99">
        <f>IF((AI299&lt;&gt;"")*(U299&lt;&gt;""),AI299-U299,"")</f>
        <v/>
      </c>
      <c r="AX299" s="99">
        <f>IF((AJ299&lt;&gt;"")*(V299&lt;&gt;""),AJ299-V299,"")</f>
        <v/>
      </c>
      <c r="AY299" s="99">
        <f>IF((AK299&lt;&gt;"")*(W299&lt;&gt;""),AK299-W299,"")</f>
        <v/>
      </c>
      <c r="AZ299" s="102">
        <f>IF((AL299&lt;&gt;"")*(X299&lt;&gt;""),AL299-X299,"")</f>
        <v/>
      </c>
      <c r="BA299" s="50">
        <f>IFERROR(__xludf.dummyfunction("AI(""Actúa como un tutor académico y dirígete personalmente al estudiante "" &amp; I299 &amp; "" "" &amp; J299 &amp; "" "" &amp; G299 &amp; "" "" &amp; H299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AM299 &amp; ""'. Diferencias por área: Matemáticas ("" &amp; AQ299 &amp; ""), Ciencias Natura"&amp;"les ("" &amp; AR299 &amp; ""), Sociales ("" &amp; AS299 &amp; ""), Lectura Crítica ("" &amp; AT299 &amp; "") e Inglés ("" &amp; AU299 &amp; ""). Variación en posición: grupo ("" &amp; AN299 &amp; ""), grado ("" &amp; AO299 &amp; "") y media ("" &amp; AP299 &amp; ""). Puntajes Primer Simulacro: Global "" &amp; K299 &amp; "", Mat "" &amp; "&amp;"O4 &amp; "", Cien "" &amp; P299 &amp; "", Soc "" &amp; Q299 &amp; "", Lec "" &amp; R299 &amp; "", Ing "" &amp; S299 &amp; "". Puntajes Segundo Simulacro: Global "" &amp; Y299 &amp; "", Mat "" &amp; AC299 &amp; "", Cien "" &amp; AD299 &amp; "", Soc "" &amp; AE299 &amp; "", Lec "" &amp; AF299 &amp; "", Ing "" &amp; AG299 &amp; "". Escribe un mensaje motivador"&amp;" y breve (máximo 4 líneas)."")
"),"=AI(""Actúa como un tutor académico y dirígete personalmente al estudiante "" &amp; I299 &amp; "" "" &amp; J299 &amp; "" "" &amp; G299 &amp; "" "" &amp; H299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AM299 &amp; ""'. Diferencias por área: Matemáticas ("" &amp; AQ299 &amp; ""), Ciencias Natur"&amp;"ales ("" &amp; AR299 &amp; ""), Sociales ("" &amp; AS299 &amp; ""), Lectura Crítica ("" &amp; AT299 &amp; "") e Inglés ("" &amp; AU299 &amp; ""). Variación en posición: grupo ("" &amp; AN299 &amp; ""), grado ("" &amp; AO299 &amp; "") y media ("" &amp; AP299 &amp; ""). Puntajes Primer Simulacro: Global "" &amp; K299 &amp; "", Mat "" &amp;"&amp;" O299 &amp; "", Cien "" &amp; P299 &amp; "", Soc "" &amp; Q299 &amp; "", Lec "" &amp; R299 &amp; "", Ing "" &amp; S299 &amp; "". Puntajes Segundo Simulacro: Global "" &amp; Y299 &amp; "", Mat "" &amp; AC299 &amp; "", Cien "" &amp; AD299 &amp; "", Soc "" &amp; AE299 &amp; "", Lec "" &amp; AF299 &amp; "", Ing "" &amp; AG299 &amp; "". Escribe un mensaje motivado"&amp;"r y breve (máximo 4 líneas)."")
")</f>
        <v/>
      </c>
    </row>
    <row r="300" ht="15.75" customHeight="1" s="42">
      <c r="A300" s="93" t="n"/>
      <c r="B300" s="94" t="inlineStr">
        <is>
          <t>Bachillerato</t>
        </is>
      </c>
      <c r="C300" s="94" t="n">
        <v>704</v>
      </c>
      <c r="D300" s="94" t="n"/>
      <c r="E300" s="95" t="n"/>
      <c r="F300" s="96">
        <f>TRIM(G300&amp;" "&amp;H300&amp;" "&amp;I300&amp;" "&amp;J300)</f>
        <v/>
      </c>
      <c r="G300" s="94" t="inlineStr">
        <is>
          <t>Arroyave</t>
        </is>
      </c>
      <c r="H300" s="94" t="inlineStr">
        <is>
          <t>Úsuga</t>
        </is>
      </c>
      <c r="I300" s="94" t="inlineStr">
        <is>
          <t>Mariantonia</t>
        </is>
      </c>
      <c r="J300" s="97" t="n"/>
      <c r="K300" s="98">
        <f>IF(SUM(O300:S300)=0, "", ROUND(((O300*3+P300*3+Q300*3+R300*3+S300*1)/13)*5,0))</f>
        <v/>
      </c>
      <c r="L300" s="99">
        <f>IF(OR($C300="",K300=""),"",COUNTIFS($C$4:$C$1500,$C300,K$4:K$1500,"&gt;"&amp;K300)+1)</f>
        <v/>
      </c>
      <c r="M300" s="99">
        <f>IF(OR($C300="",K300=""),"",IF(AND($C300&gt;=1001,$C300&lt;=1005),COUNTIFS($C$4:$C$1500,"&gt;=1001",$C$4:$C$1500,"&lt;=1005",K$4:K$1500,"&gt;"&amp;K300)+1,IF(AND($C300&gt;=1101,$C300&lt;=1105),COUNTIFS($C$4:$C$1500,"&gt;=1101",$C$4:$C$1500,"&lt;=1105",K$4:K$1500,"&gt;"&amp;K300)+1,IF(AND($C300&gt;=901,$C300&lt;=905),COUNTIFS($C$4:$C$1500,"&gt;=901",$C$4:$C$1500,"&lt;=905",K$4:K$1500,"&gt;"&amp;K300)+1,IF(AND($C300&gt;=801,$C300&lt;=805),COUNTIFS($C$4:$C$1500,"&gt;=801",$C$4:$C$1500,"&lt;=805",K$4:K$1500,"&gt;"&amp;K300)+1,IF(AND($C300&gt;=701,$C300&lt;=705),COUNTIFS($C$4:$C$1500,"&gt;=701",$C$4:$C$1500,"&lt;=705",K$4:K$1500,"&gt;"&amp;K300)+1,IF(AND($C300&gt;=601,$C300&lt;=606),COUNTIFS($C$4:$C$1500,"&gt;=601",$C$4:$C$1500,"&lt;=606",K$4:K$1500,"&gt;"&amp;K300)+1,"")))))))</f>
        <v/>
      </c>
      <c r="N300" s="99">
        <f>IF(OR($C300="",K300=""),"",IF(OR(AND($C300&gt;=1001,$C300&lt;=1005),AND($C300&gt;=1101,$C300&lt;=1105)),COUNTIFS($C$4:$C$1500,"&gt;=1001",$C$4:$C$1500,"&lt;=1005",K$4:K$1500,"&gt;"&amp;K300)+COUNTIFS($C$4:$C$1500,"&gt;=1101",$C$4:$C$1500,"&lt;=1105",K$4:K$1500,"&gt;"&amp;K300)+1,""))</f>
        <v/>
      </c>
      <c r="O300" s="94" t="n">
        <v>35.88</v>
      </c>
      <c r="P300" s="94" t="n">
        <v>55.21</v>
      </c>
      <c r="Q300" s="94" t="n">
        <v>52.1</v>
      </c>
      <c r="R300" s="94" t="n">
        <v>54.17</v>
      </c>
      <c r="S300" s="94" t="n">
        <v>65</v>
      </c>
      <c r="T300" s="99">
        <f>IF(AND(O300&gt;0,O300&lt;36),1,IF(AND(O300&gt;=36,O300&lt;51),2,IF(AND(O300&gt;=51,O300&lt;71),3,IF(AND(O300&gt;=71,O300&lt;=100),4,))))</f>
        <v/>
      </c>
      <c r="U300" s="99">
        <f>IF(AND(P300&gt;0,P300&lt;41),1,IF(AND(P300&gt;=41,P300&lt;56),2,IF(AND(P300&gt;=56,P300&lt;71),3,IF(AND(P300&gt;=71,P300&lt;=100),4,))))</f>
        <v/>
      </c>
      <c r="V300" s="99">
        <f>IF(AND(Q300&gt;0,Q300&lt;41),1,IF(AND(Q300&gt;=41,Q300&lt;56),2,IF(AND(Q300&gt;=56,Q300&lt;71),3,IF(AND(Q300&gt;=71,Q300&lt;=100),4,))))</f>
        <v/>
      </c>
      <c r="W300" s="99">
        <f>IF(AND(R300&gt;0,R300&lt;36),1,IF(AND(R300&gt;=36,R300&lt;51),2,IF(AND(R300&gt;=51,R300&lt;66),3,IF(AND(R300&gt;=66,R300&lt;=100),4,))))</f>
        <v/>
      </c>
      <c r="X300" s="100">
        <f>IF(AND(S300&gt;0,S300&lt;37),1,IF(AND(S300&gt;=37,S300&lt;58),2,IF(AND(S300&gt;=58,S300&lt;71),3,IF(AND(S300&gt;=71,S300&lt;=100),4,))))</f>
        <v/>
      </c>
      <c r="Y300" s="101">
        <f>IF(SUM(AC300:AG300)=0, "", ROUND(((AC300*3+AD300*3+AE300*3+AF300*3+AG300*1)/13)*5,0))</f>
        <v/>
      </c>
      <c r="Z300" s="99">
        <f>IF(OR($C300="",Y300=""),"",COUNTIFS($C$4:$C$1500,$C300,Y$4:Y$1500,"&gt;"&amp;Y300)+1)</f>
        <v/>
      </c>
      <c r="AA300" s="99">
        <f>IF(OR($C300="",Y300=""),"",IF(AND($C300&gt;=1001,$C300&lt;=1005),COUNTIFS($C$4:$C$1500,"&gt;=1001",$C$4:$C$1500,"&lt;=1005",Y$4:Y$1500,"&gt;"&amp;Y300)+1,IF(AND($C300&gt;=1101,$C300&lt;=1105),COUNTIFS($C$4:$C$1500,"&gt;=1101",$C$4:$C$1500,"&lt;=1105",Y$4:Y$1500,"&gt;"&amp;Y300)+1,IF(AND($C300&gt;=901,$C300&lt;=905),COUNTIFS($C$4:$C$1500,"&gt;=901",$C$4:$C$1500,"&lt;=905",Y$4:Y$1500,"&gt;"&amp;Y300)+1,IF(AND($C300&gt;=801,$C300&lt;=805),COUNTIFS($C$4:$C$1500,"&gt;=801",$C$4:$C$1500,"&lt;=805",Y$4:Y$1500,"&gt;"&amp;Y300)+1,IF(AND($C300&gt;=701,$C300&lt;=705),COUNTIFS($C$4:$C$1500,"&gt;=701",$C$4:$C$1500,"&lt;=705",Y$4:Y$1500,"&gt;"&amp;Y300)+1,IF(AND($C300&gt;=601,$C300&lt;=606),COUNTIFS($C$4:$C$1500,"&gt;=601",$C$4:$C$1500,"&lt;=606",Y$4:Y$1500,"&gt;"&amp;Y300)+1,"")))))))</f>
        <v/>
      </c>
      <c r="AB300" s="99">
        <f>IF(OR($C300="",Y300=""),"",IF(OR(AND($C300&gt;=1001,$C300&lt;=1005),AND($C300&gt;=1101,$C300&lt;=1105)),COUNTIFS($C$4:$C$1500,"&gt;=1001",$C$4:$C$1500,"&lt;=1005",Y$4:Y$1500,"&gt;"&amp;Y300)+COUNTIFS($C$4:$C$1500,"&gt;=1101",$C$4:$C$1500,"&lt;=1105",Y$4:Y$1500,"&gt;"&amp;Y300)+1,""))</f>
        <v/>
      </c>
      <c r="AC300" s="94" t="n">
        <v>59.5</v>
      </c>
      <c r="AD300" s="94" t="n">
        <v>55.68</v>
      </c>
      <c r="AE300" s="94" t="n">
        <v>75.88</v>
      </c>
      <c r="AF300" s="94" t="n">
        <v>36.67</v>
      </c>
      <c r="AG300" s="94" t="n">
        <v>73.33</v>
      </c>
      <c r="AH300" s="99">
        <f>IF(AND(AC300&gt;0,AC300&lt;36),1,IF(AND(AC300&gt;=36,AC300&lt;51),2,IF(AND(AC300&gt;=51,AC300&lt;71),3,IF(AND(AC300&gt;=71,AC300&lt;=100),4,))))</f>
        <v/>
      </c>
      <c r="AI300" s="99">
        <f>IF(AND(AD300&gt;0,AD300&lt;41),1,IF(AND(AD300&gt;=41,AD300&lt;56),2,IF(AND(AD300&gt;=56,AD300&lt;71),3,IF(AND(AD300&gt;=71,AD300&lt;=100),4,))))</f>
        <v/>
      </c>
      <c r="AJ300" s="99">
        <f>IF(AND(AE300&gt;0,AE300&lt;41),1,IF(AND(AE300&gt;=41,AE300&lt;56),2,IF(AND(AE300&gt;=56,AE300&lt;71),3,IF(AND(AE300&gt;=71,AE300&lt;=100),4,))))</f>
        <v/>
      </c>
      <c r="AK300" s="99">
        <f>IF(AND(AF300&gt;0,AF300&lt;36),1,IF(AND(AF300&gt;=36,AF300&lt;51),2,IF(AND(AF300&gt;=51,AF300&lt;66),3,IF(AND(AF300&gt;=66,AF300&lt;=100),4,))))</f>
        <v/>
      </c>
      <c r="AL300" s="100">
        <f>IF(AND(AG300&gt;0,AG300&lt;37),1,IF(AND(AG300&gt;=37,AG300&lt;58),2,IF(AND(AG300&gt;=58,AG300&lt;71),3,IF(AND(AG300&gt;=71,AG300&lt;=100),4,))))</f>
        <v/>
      </c>
      <c r="AM300" s="101">
        <f>IF((Y300&lt;&gt;"")*(K300&lt;&gt;""),Y300-K300,"")</f>
        <v/>
      </c>
      <c r="AN300" s="99">
        <f>IF((Z300&lt;&gt;"")*(L300&lt;&gt;""),Z300-L300,"")</f>
        <v/>
      </c>
      <c r="AO300" s="99">
        <f>IF((AA300&lt;&gt;"")*(M300&lt;&gt;""),AA300-M300,"")</f>
        <v/>
      </c>
      <c r="AP300" s="99">
        <f>IF((AB300&lt;&gt;"")*(N300&lt;&gt;""),AB300-N300,"")</f>
        <v/>
      </c>
      <c r="AQ300" s="94">
        <f>IF((AC300&lt;&gt;"")*(O300&lt;&gt;""),AC300-O300,"")</f>
        <v/>
      </c>
      <c r="AR300" s="94">
        <f>IF((AD300&lt;&gt;"")*(P300&lt;&gt;""),AD300-P300,"")</f>
        <v/>
      </c>
      <c r="AS300" s="94">
        <f>IF((AE300&lt;&gt;"")*(Q300&lt;&gt;""),AE300-Q300,"")</f>
        <v/>
      </c>
      <c r="AT300" s="94">
        <f>IF((AF300&lt;&gt;"")*(R300&lt;&gt;""),AF300-R300,"")</f>
        <v/>
      </c>
      <c r="AU300" s="94">
        <f>IF((AG300&lt;&gt;"")*(S300&lt;&gt;""),AG300-S300,"")</f>
        <v/>
      </c>
      <c r="AV300" s="99">
        <f>IF((AH300&lt;&gt;"")*(T300&lt;&gt;""),AH300-T300,"")</f>
        <v/>
      </c>
      <c r="AW300" s="99">
        <f>IF((AI300&lt;&gt;"")*(U300&lt;&gt;""),AI300-U300,"")</f>
        <v/>
      </c>
      <c r="AX300" s="99">
        <f>IF((AJ300&lt;&gt;"")*(V300&lt;&gt;""),AJ300-V300,"")</f>
        <v/>
      </c>
      <c r="AY300" s="99">
        <f>IF((AK300&lt;&gt;"")*(W300&lt;&gt;""),AK300-W300,"")</f>
        <v/>
      </c>
      <c r="AZ300" s="102">
        <f>IF((AL300&lt;&gt;"")*(X300&lt;&gt;""),AL300-X300,"")</f>
        <v/>
      </c>
      <c r="BA300" s="50">
        <f>IFERROR(__xludf.dummyfunction("AI(""Actúa como un tutor académico y dirígete personalmente al estudiante "" &amp; I300 &amp; "" "" &amp; J300 &amp; "" "" &amp; G300 &amp; "" "" &amp; H300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AM300 &amp; ""'. Diferencias por área: Matemáticas ("" &amp; AQ300 &amp; ""), Ciencias Natura"&amp;"les ("" &amp; AR300 &amp; ""), Sociales ("" &amp; AS300 &amp; ""), Lectura Crítica ("" &amp; AT300 &amp; "") e Inglés ("" &amp; AU300 &amp; ""). Variación en posición: grupo ("" &amp; AN300 &amp; ""), grado ("" &amp; AO300 &amp; "") y media ("" &amp; AP300 &amp; ""). Puntajes Primer Simulacro: Global "" &amp; K300 &amp; "", Mat "" &amp; "&amp;"O4 &amp; "", Cien "" &amp; P300 &amp; "", Soc "" &amp; Q300 &amp; "", Lec "" &amp; R300 &amp; "", Ing "" &amp; S300 &amp; "". Puntajes Segundo Simulacro: Global "" &amp; Y300 &amp; "", Mat "" &amp; AC300 &amp; "", Cien "" &amp; AD300 &amp; "", Soc "" &amp; AE300 &amp; "", Lec "" &amp; AF300 &amp; "", Ing "" &amp; AG300 &amp; "". Escribe un mensaje motivador"&amp;" y breve (máximo 4 líneas)."")
"),"=AI(""Actúa como un tutor académico y dirígete personalmente al estudiante "" &amp; I300 &amp; "" "" &amp; J300 &amp; "" "" &amp; G300 &amp; "" "" &amp; H300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AM300 &amp; ""'. Diferencias por área: Matemáticas ("" &amp; AQ300 &amp; ""), Ciencias Natur"&amp;"ales ("" &amp; AR300 &amp; ""), Sociales ("" &amp; AS300 &amp; ""), Lectura Crítica ("" &amp; AT300 &amp; "") e Inglés ("" &amp; AU300 &amp; ""). Variación en posición: grupo ("" &amp; AN300 &amp; ""), grado ("" &amp; AO300 &amp; "") y media ("" &amp; AP300 &amp; ""). Puntajes Primer Simulacro: Global "" &amp; K300 &amp; "", Mat "" &amp;"&amp;" O300 &amp; "", Cien "" &amp; P300 &amp; "", Soc "" &amp; Q300 &amp; "", Lec "" &amp; R300 &amp; "", Ing "" &amp; S300 &amp; "". Puntajes Segundo Simulacro: Global "" &amp; Y300 &amp; "", Mat "" &amp; AC300 &amp; "", Cien "" &amp; AD300 &amp; "", Soc "" &amp; AE300 &amp; "", Lec "" &amp; AF300 &amp; "", Ing "" &amp; AG300 &amp; "". Escribe un mensaje motivado"&amp;"r y breve (máximo 4 líneas)."")
")</f>
        <v/>
      </c>
    </row>
    <row r="301" ht="15.75" customHeight="1" s="42">
      <c r="A301" s="93" t="n"/>
      <c r="B301" s="94" t="inlineStr">
        <is>
          <t>Bachillerato</t>
        </is>
      </c>
      <c r="C301" s="94" t="n">
        <v>704</v>
      </c>
      <c r="D301" s="94" t="n"/>
      <c r="E301" s="95" t="n"/>
      <c r="F301" s="96">
        <f>TRIM(G301&amp;" "&amp;H301&amp;" "&amp;I301&amp;" "&amp;J301)</f>
        <v/>
      </c>
      <c r="G301" s="94" t="inlineStr">
        <is>
          <t>Cano</t>
        </is>
      </c>
      <c r="H301" s="94" t="inlineStr">
        <is>
          <t>Vélez</t>
        </is>
      </c>
      <c r="I301" s="94" t="inlineStr">
        <is>
          <t>Mariángel</t>
        </is>
      </c>
      <c r="J301" s="97" t="n"/>
      <c r="K301" s="98">
        <f>IF(SUM(O301:S301)=0, "", ROUND(((O301*3+P301*3+Q301*3+R301*3+S301*1)/13)*5,0))</f>
        <v/>
      </c>
      <c r="L301" s="99">
        <f>IF(OR($C301="",K301=""),"",COUNTIFS($C$4:$C$1500,$C301,K$4:K$1500,"&gt;"&amp;K301)+1)</f>
        <v/>
      </c>
      <c r="M301" s="99">
        <f>IF(OR($C301="",K301=""),"",IF(AND($C301&gt;=1001,$C301&lt;=1005),COUNTIFS($C$4:$C$1500,"&gt;=1001",$C$4:$C$1500,"&lt;=1005",K$4:K$1500,"&gt;"&amp;K301)+1,IF(AND($C301&gt;=1101,$C301&lt;=1105),COUNTIFS($C$4:$C$1500,"&gt;=1101",$C$4:$C$1500,"&lt;=1105",K$4:K$1500,"&gt;"&amp;K301)+1,IF(AND($C301&gt;=901,$C301&lt;=905),COUNTIFS($C$4:$C$1500,"&gt;=901",$C$4:$C$1500,"&lt;=905",K$4:K$1500,"&gt;"&amp;K301)+1,IF(AND($C301&gt;=801,$C301&lt;=805),COUNTIFS($C$4:$C$1500,"&gt;=801",$C$4:$C$1500,"&lt;=805",K$4:K$1500,"&gt;"&amp;K301)+1,IF(AND($C301&gt;=701,$C301&lt;=705),COUNTIFS($C$4:$C$1500,"&gt;=701",$C$4:$C$1500,"&lt;=705",K$4:K$1500,"&gt;"&amp;K301)+1,IF(AND($C301&gt;=601,$C301&lt;=606),COUNTIFS($C$4:$C$1500,"&gt;=601",$C$4:$C$1500,"&lt;=606",K$4:K$1500,"&gt;"&amp;K301)+1,"")))))))</f>
        <v/>
      </c>
      <c r="N301" s="99">
        <f>IF(OR($C301="",K301=""),"",IF(OR(AND($C301&gt;=1001,$C301&lt;=1005),AND($C301&gt;=1101,$C301&lt;=1105)),COUNTIFS($C$4:$C$1500,"&gt;=1001",$C$4:$C$1500,"&lt;=1005",K$4:K$1500,"&gt;"&amp;K301)+COUNTIFS($C$4:$C$1500,"&gt;=1101",$C$4:$C$1500,"&lt;=1105",K$4:K$1500,"&gt;"&amp;K301)+1,""))</f>
        <v/>
      </c>
      <c r="O301" s="94" t="n">
        <v>13.5</v>
      </c>
      <c r="P301" s="94" t="n">
        <v>34.83</v>
      </c>
      <c r="Q301" s="94" t="n">
        <v>15.97</v>
      </c>
      <c r="R301" s="94" t="n">
        <v>45.83</v>
      </c>
      <c r="S301" s="94" t="n">
        <v>45</v>
      </c>
      <c r="T301" s="99">
        <f>IF(AND(O301&gt;0,O301&lt;36),1,IF(AND(O301&gt;=36,O301&lt;51),2,IF(AND(O301&gt;=51,O301&lt;71),3,IF(AND(O301&gt;=71,O301&lt;=100),4,))))</f>
        <v/>
      </c>
      <c r="U301" s="99">
        <f>IF(AND(P301&gt;0,P301&lt;41),1,IF(AND(P301&gt;=41,P301&lt;56),2,IF(AND(P301&gt;=56,P301&lt;71),3,IF(AND(P301&gt;=71,P301&lt;=100),4,))))</f>
        <v/>
      </c>
      <c r="V301" s="99">
        <f>IF(AND(Q301&gt;0,Q301&lt;41),1,IF(AND(Q301&gt;=41,Q301&lt;56),2,IF(AND(Q301&gt;=56,Q301&lt;71),3,IF(AND(Q301&gt;=71,Q301&lt;=100),4,))))</f>
        <v/>
      </c>
      <c r="W301" s="99">
        <f>IF(AND(R301&gt;0,R301&lt;36),1,IF(AND(R301&gt;=36,R301&lt;51),2,IF(AND(R301&gt;=51,R301&lt;66),3,IF(AND(R301&gt;=66,R301&lt;=100),4,))))</f>
        <v/>
      </c>
      <c r="X301" s="100">
        <f>IF(AND(S301&gt;0,S301&lt;37),1,IF(AND(S301&gt;=37,S301&lt;58),2,IF(AND(S301&gt;=58,S301&lt;71),3,IF(AND(S301&gt;=71,S301&lt;=100),4,))))</f>
        <v/>
      </c>
      <c r="Y301" s="101">
        <f>IF(SUM(AC301:AG301)=0, "", ROUND(((AC301*3+AD301*3+AE301*3+AF301*3+AG301*1)/13)*5,0))</f>
        <v/>
      </c>
      <c r="Z301" s="99">
        <f>IF(OR($C301="",Y301=""),"",COUNTIFS($C$4:$C$1500,$C301,Y$4:Y$1500,"&gt;"&amp;Y301)+1)</f>
        <v/>
      </c>
      <c r="AA301" s="99">
        <f>IF(OR($C301="",Y301=""),"",IF(AND($C301&gt;=1001,$C301&lt;=1005),COUNTIFS($C$4:$C$1500,"&gt;=1001",$C$4:$C$1500,"&lt;=1005",Y$4:Y$1500,"&gt;"&amp;Y301)+1,IF(AND($C301&gt;=1101,$C301&lt;=1105),COUNTIFS($C$4:$C$1500,"&gt;=1101",$C$4:$C$1500,"&lt;=1105",Y$4:Y$1500,"&gt;"&amp;Y301)+1,IF(AND($C301&gt;=901,$C301&lt;=905),COUNTIFS($C$4:$C$1500,"&gt;=901",$C$4:$C$1500,"&lt;=905",Y$4:Y$1500,"&gt;"&amp;Y301)+1,IF(AND($C301&gt;=801,$C301&lt;=805),COUNTIFS($C$4:$C$1500,"&gt;=801",$C$4:$C$1500,"&lt;=805",Y$4:Y$1500,"&gt;"&amp;Y301)+1,IF(AND($C301&gt;=701,$C301&lt;=705),COUNTIFS($C$4:$C$1500,"&gt;=701",$C$4:$C$1500,"&lt;=705",Y$4:Y$1500,"&gt;"&amp;Y301)+1,IF(AND($C301&gt;=601,$C301&lt;=606),COUNTIFS($C$4:$C$1500,"&gt;=601",$C$4:$C$1500,"&lt;=606",Y$4:Y$1500,"&gt;"&amp;Y301)+1,"")))))))</f>
        <v/>
      </c>
      <c r="AB301" s="99">
        <f>IF(OR($C301="",Y301=""),"",IF(OR(AND($C301&gt;=1001,$C301&lt;=1005),AND($C301&gt;=1101,$C301&lt;=1105)),COUNTIFS($C$4:$C$1500,"&gt;=1001",$C$4:$C$1500,"&lt;=1005",Y$4:Y$1500,"&gt;"&amp;Y301)+COUNTIFS($C$4:$C$1500,"&gt;=1101",$C$4:$C$1500,"&lt;=1105",Y$4:Y$1500,"&gt;"&amp;Y301)+1,""))</f>
        <v/>
      </c>
      <c r="AC301" s="94" t="n">
        <v>64.38</v>
      </c>
      <c r="AD301" s="94" t="n">
        <v>57.65</v>
      </c>
      <c r="AE301" s="94" t="n">
        <v>27.5</v>
      </c>
      <c r="AF301" s="94" t="n">
        <v>59.58</v>
      </c>
      <c r="AG301" s="94" t="n">
        <v>55</v>
      </c>
      <c r="AH301" s="99">
        <f>IF(AND(AC301&gt;0,AC301&lt;36),1,IF(AND(AC301&gt;=36,AC301&lt;51),2,IF(AND(AC301&gt;=51,AC301&lt;71),3,IF(AND(AC301&gt;=71,AC301&lt;=100),4,))))</f>
        <v/>
      </c>
      <c r="AI301" s="99">
        <f>IF(AND(AD301&gt;0,AD301&lt;41),1,IF(AND(AD301&gt;=41,AD301&lt;56),2,IF(AND(AD301&gt;=56,AD301&lt;71),3,IF(AND(AD301&gt;=71,AD301&lt;=100),4,))))</f>
        <v/>
      </c>
      <c r="AJ301" s="99">
        <f>IF(AND(AE301&gt;0,AE301&lt;41),1,IF(AND(AE301&gt;=41,AE301&lt;56),2,IF(AND(AE301&gt;=56,AE301&lt;71),3,IF(AND(AE301&gt;=71,AE301&lt;=100),4,))))</f>
        <v/>
      </c>
      <c r="AK301" s="99">
        <f>IF(AND(AF301&gt;0,AF301&lt;36),1,IF(AND(AF301&gt;=36,AF301&lt;51),2,IF(AND(AF301&gt;=51,AF301&lt;66),3,IF(AND(AF301&gt;=66,AF301&lt;=100),4,))))</f>
        <v/>
      </c>
      <c r="AL301" s="100">
        <f>IF(AND(AG301&gt;0,AG301&lt;37),1,IF(AND(AG301&gt;=37,AG301&lt;58),2,IF(AND(AG301&gt;=58,AG301&lt;71),3,IF(AND(AG301&gt;=71,AG301&lt;=100),4,))))</f>
        <v/>
      </c>
      <c r="AM301" s="101">
        <f>IF((Y301&lt;&gt;"")*(K301&lt;&gt;""),Y301-K301,"")</f>
        <v/>
      </c>
      <c r="AN301" s="99">
        <f>IF((Z301&lt;&gt;"")*(L301&lt;&gt;""),Z301-L301,"")</f>
        <v/>
      </c>
      <c r="AO301" s="99">
        <f>IF((AA301&lt;&gt;"")*(M301&lt;&gt;""),AA301-M301,"")</f>
        <v/>
      </c>
      <c r="AP301" s="99">
        <f>IF((AB301&lt;&gt;"")*(N301&lt;&gt;""),AB301-N301,"")</f>
        <v/>
      </c>
      <c r="AQ301" s="94">
        <f>IF((AC301&lt;&gt;"")*(O301&lt;&gt;""),AC301-O301,"")</f>
        <v/>
      </c>
      <c r="AR301" s="94">
        <f>IF((AD301&lt;&gt;"")*(P301&lt;&gt;""),AD301-P301,"")</f>
        <v/>
      </c>
      <c r="AS301" s="94">
        <f>IF((AE301&lt;&gt;"")*(Q301&lt;&gt;""),AE301-Q301,"")</f>
        <v/>
      </c>
      <c r="AT301" s="94">
        <f>IF((AF301&lt;&gt;"")*(R301&lt;&gt;""),AF301-R301,"")</f>
        <v/>
      </c>
      <c r="AU301" s="94">
        <f>IF((AG301&lt;&gt;"")*(S301&lt;&gt;""),AG301-S301,"")</f>
        <v/>
      </c>
      <c r="AV301" s="99">
        <f>IF((AH301&lt;&gt;"")*(T301&lt;&gt;""),AH301-T301,"")</f>
        <v/>
      </c>
      <c r="AW301" s="99">
        <f>IF((AI301&lt;&gt;"")*(U301&lt;&gt;""),AI301-U301,"")</f>
        <v/>
      </c>
      <c r="AX301" s="99">
        <f>IF((AJ301&lt;&gt;"")*(V301&lt;&gt;""),AJ301-V301,"")</f>
        <v/>
      </c>
      <c r="AY301" s="99">
        <f>IF((AK301&lt;&gt;"")*(W301&lt;&gt;""),AK301-W301,"")</f>
        <v/>
      </c>
      <c r="AZ301" s="102">
        <f>IF((AL301&lt;&gt;"")*(X301&lt;&gt;""),AL301-X301,"")</f>
        <v/>
      </c>
      <c r="BA301" s="50">
        <f>IFERROR(__xludf.dummyfunction("AI(""Actúa como un tutor académico y dirígete personalmente al estudiante "" &amp; I301 &amp; "" "" &amp; J301 &amp; "" "" &amp; G301 &amp; "" "" &amp; H301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AM301 &amp; ""'. Diferencias por área: Matemáticas ("" &amp; AQ301 &amp; ""), Ciencias Natura"&amp;"les ("" &amp; AR301 &amp; ""), Sociales ("" &amp; AS301 &amp; ""), Lectura Crítica ("" &amp; AT301 &amp; "") e Inglés ("" &amp; AU301 &amp; ""). Variación en posición: grupo ("" &amp; AN301 &amp; ""), grado ("" &amp; AO301 &amp; "") y media ("" &amp; AP301 &amp; ""). Puntajes Primer Simulacro: Global "" &amp; K301 &amp; "", Mat "" &amp; "&amp;"O4 &amp; "", Cien "" &amp; P301 &amp; "", Soc "" &amp; Q301 &amp; "", Lec "" &amp; R301 &amp; "", Ing "" &amp; S301 &amp; "". Puntajes Segundo Simulacro: Global "" &amp; Y301 &amp; "", Mat "" &amp; AC301 &amp; "", Cien "" &amp; AD301 &amp; "", Soc "" &amp; AE301 &amp; "", Lec "" &amp; AF301 &amp; "", Ing "" &amp; AG301 &amp; "". Escribe un mensaje motivador"&amp;" y breve (máximo 4 líneas)."")
"),"=AI(""Actúa como un tutor académico y dirígete personalmente al estudiante "" &amp; I301 &amp; "" "" &amp; J301 &amp; "" "" &amp; G301 &amp; "" "" &amp; H301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AM301 &amp; ""'. Diferencias por área: Matemáticas ("" &amp; AQ301 &amp; ""), Ciencias Natur"&amp;"ales ("" &amp; AR301 &amp; ""), Sociales ("" &amp; AS301 &amp; ""), Lectura Crítica ("" &amp; AT301 &amp; "") e Inglés ("" &amp; AU301 &amp; ""). Variación en posición: grupo ("" &amp; AN301 &amp; ""), grado ("" &amp; AO301 &amp; "") y media ("" &amp; AP301 &amp; ""). Puntajes Primer Simulacro: Global "" &amp; K301 &amp; "", Mat "" &amp;"&amp;" O301 &amp; "", Cien "" &amp; P301 &amp; "", Soc "" &amp; Q301 &amp; "", Lec "" &amp; R301 &amp; "", Ing "" &amp; S301 &amp; "". Puntajes Segundo Simulacro: Global "" &amp; Y301 &amp; "", Mat "" &amp; AC301 &amp; "", Cien "" &amp; AD301 &amp; "", Soc "" &amp; AE301 &amp; "", Lec "" &amp; AF301 &amp; "", Ing "" &amp; AG301 &amp; "". Escribe un mensaje motivado"&amp;"r y breve (máximo 4 líneas)."")
")</f>
        <v/>
      </c>
    </row>
    <row r="302" ht="15.75" customHeight="1" s="42">
      <c r="A302" s="93" t="n"/>
      <c r="B302" s="94" t="inlineStr">
        <is>
          <t>Bachillerato</t>
        </is>
      </c>
      <c r="C302" s="94" t="n">
        <v>704</v>
      </c>
      <c r="D302" s="94" t="n"/>
      <c r="E302" s="95" t="n"/>
      <c r="F302" s="96">
        <f>TRIM(G302&amp;" "&amp;H302&amp;" "&amp;I302&amp;" "&amp;J302)</f>
        <v/>
      </c>
      <c r="G302" s="94" t="inlineStr">
        <is>
          <t>Cardenas</t>
        </is>
      </c>
      <c r="H302" s="94" t="inlineStr">
        <is>
          <t>Acevedo</t>
        </is>
      </c>
      <c r="I302" s="94" t="inlineStr">
        <is>
          <t>Jhon</t>
        </is>
      </c>
      <c r="J302" s="97" t="inlineStr">
        <is>
          <t>Mario</t>
        </is>
      </c>
      <c r="K302" s="98">
        <f>IF(SUM(O302:S302)=0, "", ROUND(((O302*3+P302*3+Q302*3+R302*3+S302*1)/13)*5,0))</f>
        <v/>
      </c>
      <c r="L302" s="99">
        <f>IF(OR($C302="",K302=""),"",COUNTIFS($C$4:$C$1500,$C302,K$4:K$1500,"&gt;"&amp;K302)+1)</f>
        <v/>
      </c>
      <c r="M302" s="99">
        <f>IF(OR($C302="",K302=""),"",IF(AND($C302&gt;=1001,$C302&lt;=1005),COUNTIFS($C$4:$C$1500,"&gt;=1001",$C$4:$C$1500,"&lt;=1005",K$4:K$1500,"&gt;"&amp;K302)+1,IF(AND($C302&gt;=1101,$C302&lt;=1105),COUNTIFS($C$4:$C$1500,"&gt;=1101",$C$4:$C$1500,"&lt;=1105",K$4:K$1500,"&gt;"&amp;K302)+1,IF(AND($C302&gt;=901,$C302&lt;=905),COUNTIFS($C$4:$C$1500,"&gt;=901",$C$4:$C$1500,"&lt;=905",K$4:K$1500,"&gt;"&amp;K302)+1,IF(AND($C302&gt;=801,$C302&lt;=805),COUNTIFS($C$4:$C$1500,"&gt;=801",$C$4:$C$1500,"&lt;=805",K$4:K$1500,"&gt;"&amp;K302)+1,IF(AND($C302&gt;=701,$C302&lt;=705),COUNTIFS($C$4:$C$1500,"&gt;=701",$C$4:$C$1500,"&lt;=705",K$4:K$1500,"&gt;"&amp;K302)+1,IF(AND($C302&gt;=601,$C302&lt;=606),COUNTIFS($C$4:$C$1500,"&gt;=601",$C$4:$C$1500,"&lt;=606",K$4:K$1500,"&gt;"&amp;K302)+1,"")))))))</f>
        <v/>
      </c>
      <c r="N302" s="99">
        <f>IF(OR($C302="",K302=""),"",IF(OR(AND($C302&gt;=1001,$C302&lt;=1005),AND($C302&gt;=1101,$C302&lt;=1105)),COUNTIFS($C$4:$C$1500,"&gt;=1001",$C$4:$C$1500,"&lt;=1005",K$4:K$1500,"&gt;"&amp;K302)+COUNTIFS($C$4:$C$1500,"&gt;=1101",$C$4:$C$1500,"&lt;=1105",K$4:K$1500,"&gt;"&amp;K302)+1,""))</f>
        <v/>
      </c>
      <c r="O302" s="94" t="n">
        <v>29.13</v>
      </c>
      <c r="P302" s="94" t="n">
        <v>22.83</v>
      </c>
      <c r="Q302" s="94" t="n">
        <v>24.79</v>
      </c>
      <c r="R302" s="94" t="n">
        <v>62.5</v>
      </c>
      <c r="S302" s="94" t="n">
        <v>55</v>
      </c>
      <c r="T302" s="99">
        <f>IF(AND(O302&gt;0,O302&lt;36),1,IF(AND(O302&gt;=36,O302&lt;51),2,IF(AND(O302&gt;=51,O302&lt;71),3,IF(AND(O302&gt;=71,O302&lt;=100),4,))))</f>
        <v/>
      </c>
      <c r="U302" s="99">
        <f>IF(AND(P302&gt;0,P302&lt;41),1,IF(AND(P302&gt;=41,P302&lt;56),2,IF(AND(P302&gt;=56,P302&lt;71),3,IF(AND(P302&gt;=71,P302&lt;=100),4,))))</f>
        <v/>
      </c>
      <c r="V302" s="99">
        <f>IF(AND(Q302&gt;0,Q302&lt;41),1,IF(AND(Q302&gt;=41,Q302&lt;56),2,IF(AND(Q302&gt;=56,Q302&lt;71),3,IF(AND(Q302&gt;=71,Q302&lt;=100),4,))))</f>
        <v/>
      </c>
      <c r="W302" s="99">
        <f>IF(AND(R302&gt;0,R302&lt;36),1,IF(AND(R302&gt;=36,R302&lt;51),2,IF(AND(R302&gt;=51,R302&lt;66),3,IF(AND(R302&gt;=66,R302&lt;=100),4,))))</f>
        <v/>
      </c>
      <c r="X302" s="100">
        <f>IF(AND(S302&gt;0,S302&lt;37),1,IF(AND(S302&gt;=37,S302&lt;58),2,IF(AND(S302&gt;=58,S302&lt;71),3,IF(AND(S302&gt;=71,S302&lt;=100),4,))))</f>
        <v/>
      </c>
      <c r="Y302" s="101">
        <f>IF(SUM(AC302:AG302)=0, "", ROUND(((AC302*3+AD302*3+AE302*3+AF302*3+AG302*1)/13)*5,0))</f>
        <v/>
      </c>
      <c r="Z302" s="99">
        <f>IF(OR($C302="",Y302=""),"",COUNTIFS($C$4:$C$1500,$C302,Y$4:Y$1500,"&gt;"&amp;Y302)+1)</f>
        <v/>
      </c>
      <c r="AA302" s="99">
        <f>IF(OR($C302="",Y302=""),"",IF(AND($C302&gt;=1001,$C302&lt;=1005),COUNTIFS($C$4:$C$1500,"&gt;=1001",$C$4:$C$1500,"&lt;=1005",Y$4:Y$1500,"&gt;"&amp;Y302)+1,IF(AND($C302&gt;=1101,$C302&lt;=1105),COUNTIFS($C$4:$C$1500,"&gt;=1101",$C$4:$C$1500,"&lt;=1105",Y$4:Y$1500,"&gt;"&amp;Y302)+1,IF(AND($C302&gt;=901,$C302&lt;=905),COUNTIFS($C$4:$C$1500,"&gt;=901",$C$4:$C$1500,"&lt;=905",Y$4:Y$1500,"&gt;"&amp;Y302)+1,IF(AND($C302&gt;=801,$C302&lt;=805),COUNTIFS($C$4:$C$1500,"&gt;=801",$C$4:$C$1500,"&lt;=805",Y$4:Y$1500,"&gt;"&amp;Y302)+1,IF(AND($C302&gt;=701,$C302&lt;=705),COUNTIFS($C$4:$C$1500,"&gt;=701",$C$4:$C$1500,"&lt;=705",Y$4:Y$1500,"&gt;"&amp;Y302)+1,IF(AND($C302&gt;=601,$C302&lt;=606),COUNTIFS($C$4:$C$1500,"&gt;=601",$C$4:$C$1500,"&lt;=606",Y$4:Y$1500,"&gt;"&amp;Y302)+1,"")))))))</f>
        <v/>
      </c>
      <c r="AB302" s="99">
        <f>IF(OR($C302="",Y302=""),"",IF(OR(AND($C302&gt;=1001,$C302&lt;=1005),AND($C302&gt;=1101,$C302&lt;=1105)),COUNTIFS($C$4:$C$1500,"&gt;=1001",$C$4:$C$1500,"&lt;=1005",Y$4:Y$1500,"&gt;"&amp;Y302)+COUNTIFS($C$4:$C$1500,"&gt;=1101",$C$4:$C$1500,"&lt;=1105",Y$4:Y$1500,"&gt;"&amp;Y302)+1,""))</f>
        <v/>
      </c>
      <c r="AC302" s="94" t="n">
        <v>33.25</v>
      </c>
      <c r="AD302" s="94" t="n">
        <v>26.86</v>
      </c>
      <c r="AE302" s="94" t="n">
        <v>40.63</v>
      </c>
      <c r="AF302" s="94" t="n">
        <v>45.83</v>
      </c>
      <c r="AG302" s="94" t="n">
        <v>50.42</v>
      </c>
      <c r="AH302" s="99">
        <f>IF(AND(AC302&gt;0,AC302&lt;36),1,IF(AND(AC302&gt;=36,AC302&lt;51),2,IF(AND(AC302&gt;=51,AC302&lt;71),3,IF(AND(AC302&gt;=71,AC302&lt;=100),4,))))</f>
        <v/>
      </c>
      <c r="AI302" s="99">
        <f>IF(AND(AD302&gt;0,AD302&lt;41),1,IF(AND(AD302&gt;=41,AD302&lt;56),2,IF(AND(AD302&gt;=56,AD302&lt;71),3,IF(AND(AD302&gt;=71,AD302&lt;=100),4,))))</f>
        <v/>
      </c>
      <c r="AJ302" s="99">
        <f>IF(AND(AE302&gt;0,AE302&lt;41),1,IF(AND(AE302&gt;=41,AE302&lt;56),2,IF(AND(AE302&gt;=56,AE302&lt;71),3,IF(AND(AE302&gt;=71,AE302&lt;=100),4,))))</f>
        <v/>
      </c>
      <c r="AK302" s="99">
        <f>IF(AND(AF302&gt;0,AF302&lt;36),1,IF(AND(AF302&gt;=36,AF302&lt;51),2,IF(AND(AF302&gt;=51,AF302&lt;66),3,IF(AND(AF302&gt;=66,AF302&lt;=100),4,))))</f>
        <v/>
      </c>
      <c r="AL302" s="100">
        <f>IF(AND(AG302&gt;0,AG302&lt;37),1,IF(AND(AG302&gt;=37,AG302&lt;58),2,IF(AND(AG302&gt;=58,AG302&lt;71),3,IF(AND(AG302&gt;=71,AG302&lt;=100),4,))))</f>
        <v/>
      </c>
      <c r="AM302" s="101">
        <f>IF((Y302&lt;&gt;"")*(K302&lt;&gt;""),Y302-K302,"")</f>
        <v/>
      </c>
      <c r="AN302" s="99">
        <f>IF((Z302&lt;&gt;"")*(L302&lt;&gt;""),Z302-L302,"")</f>
        <v/>
      </c>
      <c r="AO302" s="99">
        <f>IF((AA302&lt;&gt;"")*(M302&lt;&gt;""),AA302-M302,"")</f>
        <v/>
      </c>
      <c r="AP302" s="99">
        <f>IF((AB302&lt;&gt;"")*(N302&lt;&gt;""),AB302-N302,"")</f>
        <v/>
      </c>
      <c r="AQ302" s="94">
        <f>IF((AC302&lt;&gt;"")*(O302&lt;&gt;""),AC302-O302,"")</f>
        <v/>
      </c>
      <c r="AR302" s="94">
        <f>IF((AD302&lt;&gt;"")*(P302&lt;&gt;""),AD302-P302,"")</f>
        <v/>
      </c>
      <c r="AS302" s="94">
        <f>IF((AE302&lt;&gt;"")*(Q302&lt;&gt;""),AE302-Q302,"")</f>
        <v/>
      </c>
      <c r="AT302" s="94">
        <f>IF((AF302&lt;&gt;"")*(R302&lt;&gt;""),AF302-R302,"")</f>
        <v/>
      </c>
      <c r="AU302" s="94">
        <f>IF((AG302&lt;&gt;"")*(S302&lt;&gt;""),AG302-S302,"")</f>
        <v/>
      </c>
      <c r="AV302" s="99">
        <f>IF((AH302&lt;&gt;"")*(T302&lt;&gt;""),AH302-T302,"")</f>
        <v/>
      </c>
      <c r="AW302" s="99">
        <f>IF((AI302&lt;&gt;"")*(U302&lt;&gt;""),AI302-U302,"")</f>
        <v/>
      </c>
      <c r="AX302" s="99">
        <f>IF((AJ302&lt;&gt;"")*(V302&lt;&gt;""),AJ302-V302,"")</f>
        <v/>
      </c>
      <c r="AY302" s="99">
        <f>IF((AK302&lt;&gt;"")*(W302&lt;&gt;""),AK302-W302,"")</f>
        <v/>
      </c>
      <c r="AZ302" s="102">
        <f>IF((AL302&lt;&gt;"")*(X302&lt;&gt;""),AL302-X302,"")</f>
        <v/>
      </c>
      <c r="BA302" s="50">
        <f>IFERROR(__xludf.dummyfunction("AI(""Actúa como un tutor académico y dirígete personalmente al estudiante "" &amp; I302 &amp; "" "" &amp; J302 &amp; "" "" &amp; G302 &amp; "" "" &amp; H302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AM302 &amp; ""'. Diferencias por área: Matemáticas ("" &amp; AQ302 &amp; ""), Ciencias Natura"&amp;"les ("" &amp; AR302 &amp; ""), Sociales ("" &amp; AS302 &amp; ""), Lectura Crítica ("" &amp; AT302 &amp; "") e Inglés ("" &amp; AU302 &amp; ""). Variación en posición: grupo ("" &amp; AN302 &amp; ""), grado ("" &amp; AO302 &amp; "") y media ("" &amp; AP302 &amp; ""). Puntajes Primer Simulacro: Global "" &amp; K302 &amp; "", Mat "" &amp; "&amp;"O4 &amp; "", Cien "" &amp; P302 &amp; "", Soc "" &amp; Q302 &amp; "", Lec "" &amp; R302 &amp; "", Ing "" &amp; S302 &amp; "". Puntajes Segundo Simulacro: Global "" &amp; Y302 &amp; "", Mat "" &amp; AC302 &amp; "", Cien "" &amp; AD302 &amp; "", Soc "" &amp; AE302 &amp; "", Lec "" &amp; AF302 &amp; "", Ing "" &amp; AG302 &amp; "". Escribe un mensaje motivador"&amp;" y breve (máximo 4 líneas)."")
"),"=AI(""Actúa como un tutor académico y dirígete personalmente al estudiante "" &amp; I302 &amp; "" "" &amp; J302 &amp; "" "" &amp; G302 &amp; "" "" &amp; H302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AM302 &amp; ""'. Diferencias por área: Matemáticas ("" &amp; AQ302 &amp; ""), Ciencias Natur"&amp;"ales ("" &amp; AR302 &amp; ""), Sociales ("" &amp; AS302 &amp; ""), Lectura Crítica ("" &amp; AT302 &amp; "") e Inglés ("" &amp; AU302 &amp; ""). Variación en posición: grupo ("" &amp; AN302 &amp; ""), grado ("" &amp; AO302 &amp; "") y media ("" &amp; AP302 &amp; ""). Puntajes Primer Simulacro: Global "" &amp; K302 &amp; "", Mat "" &amp;"&amp;" O302 &amp; "", Cien "" &amp; P302 &amp; "", Soc "" &amp; Q302 &amp; "", Lec "" &amp; R302 &amp; "", Ing "" &amp; S302 &amp; "". Puntajes Segundo Simulacro: Global "" &amp; Y302 &amp; "", Mat "" &amp; AC302 &amp; "", Cien "" &amp; AD302 &amp; "", Soc "" &amp; AE302 &amp; "", Lec "" &amp; AF302 &amp; "", Ing "" &amp; AG302 &amp; "". Escribe un mensaje motivado"&amp;"r y breve (máximo 4 líneas)."")
")</f>
        <v/>
      </c>
    </row>
    <row r="303" ht="15.75" customHeight="1" s="42">
      <c r="A303" s="93" t="n"/>
      <c r="B303" s="94" t="inlineStr">
        <is>
          <t>Bachillerato</t>
        </is>
      </c>
      <c r="C303" s="94" t="n">
        <v>704</v>
      </c>
      <c r="D303" s="94" t="n"/>
      <c r="E303" s="95" t="n"/>
      <c r="F303" s="96">
        <f>TRIM(G303&amp;" "&amp;H303&amp;" "&amp;I303&amp;" "&amp;J303)</f>
        <v/>
      </c>
      <c r="G303" s="94" t="inlineStr">
        <is>
          <t>Carvajal</t>
        </is>
      </c>
      <c r="H303" s="94" t="inlineStr">
        <is>
          <t>Puerta</t>
        </is>
      </c>
      <c r="I303" s="94" t="inlineStr">
        <is>
          <t>Johan</t>
        </is>
      </c>
      <c r="J303" s="97" t="inlineStr">
        <is>
          <t>Alexis</t>
        </is>
      </c>
      <c r="K303" s="98">
        <f>IF(SUM(O303:S303)=0, "", ROUND(((O303*3+P303*3+Q303*3+R303*3+S303*1)/13)*5,0))</f>
        <v/>
      </c>
      <c r="L303" s="99">
        <f>IF(OR($C303="",K303=""),"",COUNTIFS($C$4:$C$1500,$C303,K$4:K$1500,"&gt;"&amp;K303)+1)</f>
        <v/>
      </c>
      <c r="M303" s="99">
        <f>IF(OR($C303="",K303=""),"",IF(AND($C303&gt;=1001,$C303&lt;=1005),COUNTIFS($C$4:$C$1500,"&gt;=1001",$C$4:$C$1500,"&lt;=1005",K$4:K$1500,"&gt;"&amp;K303)+1,IF(AND($C303&gt;=1101,$C303&lt;=1105),COUNTIFS($C$4:$C$1500,"&gt;=1101",$C$4:$C$1500,"&lt;=1105",K$4:K$1500,"&gt;"&amp;K303)+1,IF(AND($C303&gt;=901,$C303&lt;=905),COUNTIFS($C$4:$C$1500,"&gt;=901",$C$4:$C$1500,"&lt;=905",K$4:K$1500,"&gt;"&amp;K303)+1,IF(AND($C303&gt;=801,$C303&lt;=805),COUNTIFS($C$4:$C$1500,"&gt;=801",$C$4:$C$1500,"&lt;=805",K$4:K$1500,"&gt;"&amp;K303)+1,IF(AND($C303&gt;=701,$C303&lt;=705),COUNTIFS($C$4:$C$1500,"&gt;=701",$C$4:$C$1500,"&lt;=705",K$4:K$1500,"&gt;"&amp;K303)+1,IF(AND($C303&gt;=601,$C303&lt;=606),COUNTIFS($C$4:$C$1500,"&gt;=601",$C$4:$C$1500,"&lt;=606",K$4:K$1500,"&gt;"&amp;K303)+1,"")))))))</f>
        <v/>
      </c>
      <c r="N303" s="99">
        <f>IF(OR($C303="",K303=""),"",IF(OR(AND($C303&gt;=1001,$C303&lt;=1005),AND($C303&gt;=1101,$C303&lt;=1105)),COUNTIFS($C$4:$C$1500,"&gt;=1001",$C$4:$C$1500,"&lt;=1005",K$4:K$1500,"&gt;"&amp;K303)+COUNTIFS($C$4:$C$1500,"&gt;=1101",$C$4:$C$1500,"&lt;=1105",K$4:K$1500,"&gt;"&amp;K303)+1,""))</f>
        <v/>
      </c>
      <c r="O303" s="94" t="n">
        <v>48.13</v>
      </c>
      <c r="P303" s="94" t="n">
        <v>38.63</v>
      </c>
      <c r="Q303" s="94" t="n">
        <v>23.53</v>
      </c>
      <c r="R303" s="94" t="n">
        <v>41.67</v>
      </c>
      <c r="S303" s="94" t="n">
        <v>15</v>
      </c>
      <c r="T303" s="99">
        <f>IF(AND(O303&gt;0,O303&lt;36),1,IF(AND(O303&gt;=36,O303&lt;51),2,IF(AND(O303&gt;=51,O303&lt;71),3,IF(AND(O303&gt;=71,O303&lt;=100),4,))))</f>
        <v/>
      </c>
      <c r="U303" s="99">
        <f>IF(AND(P303&gt;0,P303&lt;41),1,IF(AND(P303&gt;=41,P303&lt;56),2,IF(AND(P303&gt;=56,P303&lt;71),3,IF(AND(P303&gt;=71,P303&lt;=100),4,))))</f>
        <v/>
      </c>
      <c r="V303" s="99">
        <f>IF(AND(Q303&gt;0,Q303&lt;41),1,IF(AND(Q303&gt;=41,Q303&lt;56),2,IF(AND(Q303&gt;=56,Q303&lt;71),3,IF(AND(Q303&gt;=71,Q303&lt;=100),4,))))</f>
        <v/>
      </c>
      <c r="W303" s="99">
        <f>IF(AND(R303&gt;0,R303&lt;36),1,IF(AND(R303&gt;=36,R303&lt;51),2,IF(AND(R303&gt;=51,R303&lt;66),3,IF(AND(R303&gt;=66,R303&lt;=100),4,))))</f>
        <v/>
      </c>
      <c r="X303" s="100">
        <f>IF(AND(S303&gt;0,S303&lt;37),1,IF(AND(S303&gt;=37,S303&lt;58),2,IF(AND(S303&gt;=58,S303&lt;71),3,IF(AND(S303&gt;=71,S303&lt;=100),4,))))</f>
        <v/>
      </c>
      <c r="Y303" s="101">
        <f>IF(SUM(AC303:AG303)=0, "", ROUND(((AC303*3+AD303*3+AE303*3+AF303*3+AG303*1)/13)*5,0))</f>
        <v/>
      </c>
      <c r="Z303" s="99">
        <f>IF(OR($C303="",Y303=""),"",COUNTIFS($C$4:$C$1500,$C303,Y$4:Y$1500,"&gt;"&amp;Y303)+1)</f>
        <v/>
      </c>
      <c r="AA303" s="99">
        <f>IF(OR($C303="",Y303=""),"",IF(AND($C303&gt;=1001,$C303&lt;=1005),COUNTIFS($C$4:$C$1500,"&gt;=1001",$C$4:$C$1500,"&lt;=1005",Y$4:Y$1500,"&gt;"&amp;Y303)+1,IF(AND($C303&gt;=1101,$C303&lt;=1105),COUNTIFS($C$4:$C$1500,"&gt;=1101",$C$4:$C$1500,"&lt;=1105",Y$4:Y$1500,"&gt;"&amp;Y303)+1,IF(AND($C303&gt;=901,$C303&lt;=905),COUNTIFS($C$4:$C$1500,"&gt;=901",$C$4:$C$1500,"&lt;=905",Y$4:Y$1500,"&gt;"&amp;Y303)+1,IF(AND($C303&gt;=801,$C303&lt;=805),COUNTIFS($C$4:$C$1500,"&gt;=801",$C$4:$C$1500,"&lt;=805",Y$4:Y$1500,"&gt;"&amp;Y303)+1,IF(AND($C303&gt;=701,$C303&lt;=705),COUNTIFS($C$4:$C$1500,"&gt;=701",$C$4:$C$1500,"&lt;=705",Y$4:Y$1500,"&gt;"&amp;Y303)+1,IF(AND($C303&gt;=601,$C303&lt;=606),COUNTIFS($C$4:$C$1500,"&gt;=601",$C$4:$C$1500,"&lt;=606",Y$4:Y$1500,"&gt;"&amp;Y303)+1,"")))))))</f>
        <v/>
      </c>
      <c r="AB303" s="99">
        <f>IF(OR($C303="",Y303=""),"",IF(OR(AND($C303&gt;=1001,$C303&lt;=1005),AND($C303&gt;=1101,$C303&lt;=1105)),COUNTIFS($C$4:$C$1500,"&gt;=1001",$C$4:$C$1500,"&lt;=1005",Y$4:Y$1500,"&gt;"&amp;Y303)+COUNTIFS($C$4:$C$1500,"&gt;=1101",$C$4:$C$1500,"&lt;=1105",Y$4:Y$1500,"&gt;"&amp;Y303)+1,""))</f>
        <v/>
      </c>
      <c r="AC303" s="94" t="n"/>
      <c r="AD303" s="94" t="n"/>
      <c r="AE303" s="94" t="n"/>
      <c r="AF303" s="94" t="n"/>
      <c r="AG303" s="94" t="n"/>
      <c r="AH303" s="99">
        <f>IF(AND(AC303&gt;0,AC303&lt;36),1,IF(AND(AC303&gt;=36,AC303&lt;51),2,IF(AND(AC303&gt;=51,AC303&lt;71),3,IF(AND(AC303&gt;=71,AC303&lt;=100),4,))))</f>
        <v/>
      </c>
      <c r="AI303" s="99">
        <f>IF(AND(AD303&gt;0,AD303&lt;41),1,IF(AND(AD303&gt;=41,AD303&lt;56),2,IF(AND(AD303&gt;=56,AD303&lt;71),3,IF(AND(AD303&gt;=71,AD303&lt;=100),4,))))</f>
        <v/>
      </c>
      <c r="AJ303" s="99">
        <f>IF(AND(AE303&gt;0,AE303&lt;41),1,IF(AND(AE303&gt;=41,AE303&lt;56),2,IF(AND(AE303&gt;=56,AE303&lt;71),3,IF(AND(AE303&gt;=71,AE303&lt;=100),4,))))</f>
        <v/>
      </c>
      <c r="AK303" s="99">
        <f>IF(AND(AF303&gt;0,AF303&lt;36),1,IF(AND(AF303&gt;=36,AF303&lt;51),2,IF(AND(AF303&gt;=51,AF303&lt;66),3,IF(AND(AF303&gt;=66,AF303&lt;=100),4,))))</f>
        <v/>
      </c>
      <c r="AL303" s="100">
        <f>IF(AND(AG303&gt;0,AG303&lt;37),1,IF(AND(AG303&gt;=37,AG303&lt;58),2,IF(AND(AG303&gt;=58,AG303&lt;71),3,IF(AND(AG303&gt;=71,AG303&lt;=100),4,))))</f>
        <v/>
      </c>
      <c r="AM303" s="101">
        <f>IF((Y303&lt;&gt;"")*(K303&lt;&gt;""),Y303-K303,"")</f>
        <v/>
      </c>
      <c r="AN303" s="99">
        <f>IF((Z303&lt;&gt;"")*(L303&lt;&gt;""),Z303-L303,"")</f>
        <v/>
      </c>
      <c r="AO303" s="99">
        <f>IF((AA303&lt;&gt;"")*(M303&lt;&gt;""),AA303-M303,"")</f>
        <v/>
      </c>
      <c r="AP303" s="99">
        <f>IF((AB303&lt;&gt;"")*(N303&lt;&gt;""),AB303-N303,"")</f>
        <v/>
      </c>
      <c r="AQ303" s="94">
        <f>IF((AC303&lt;&gt;"")*(O303&lt;&gt;""),AC303-O303,"")</f>
        <v/>
      </c>
      <c r="AR303" s="94">
        <f>IF((AD303&lt;&gt;"")*(P303&lt;&gt;""),AD303-P303,"")</f>
        <v/>
      </c>
      <c r="AS303" s="94">
        <f>IF((AE303&lt;&gt;"")*(Q303&lt;&gt;""),AE303-Q303,"")</f>
        <v/>
      </c>
      <c r="AT303" s="94">
        <f>IF((AF303&lt;&gt;"")*(R303&lt;&gt;""),AF303-R303,"")</f>
        <v/>
      </c>
      <c r="AU303" s="94">
        <f>IF((AG303&lt;&gt;"")*(S303&lt;&gt;""),AG303-S303,"")</f>
        <v/>
      </c>
      <c r="AV303" s="99">
        <f>IF((AH303&lt;&gt;"")*(T303&lt;&gt;""),AH303-T303,"")</f>
        <v/>
      </c>
      <c r="AW303" s="99">
        <f>IF((AI303&lt;&gt;"")*(U303&lt;&gt;""),AI303-U303,"")</f>
        <v/>
      </c>
      <c r="AX303" s="99">
        <f>IF((AJ303&lt;&gt;"")*(V303&lt;&gt;""),AJ303-V303,"")</f>
        <v/>
      </c>
      <c r="AY303" s="99">
        <f>IF((AK303&lt;&gt;"")*(W303&lt;&gt;""),AK303-W303,"")</f>
        <v/>
      </c>
      <c r="AZ303" s="102">
        <f>IF((AL303&lt;&gt;"")*(X303&lt;&gt;""),AL303-X303,"")</f>
        <v/>
      </c>
      <c r="BA303" s="50">
        <f>IFERROR(__xludf.dummyfunction("AI(""Actúa como un tutor académico y dirígete personalmente al estudiante "" &amp; I303 &amp; "" "" &amp; J303 &amp; "" "" &amp; G303 &amp; "" "" &amp; H303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AM303 &amp; ""'. Diferencias por área: Matemáticas ("" &amp; AQ303 &amp; ""), Ciencias Natura"&amp;"les ("" &amp; AR303 &amp; ""), Sociales ("" &amp; AS303 &amp; ""), Lectura Crítica ("" &amp; AT303 &amp; "") e Inglés ("" &amp; AU303 &amp; ""). Variación en posición: grupo ("" &amp; AN303 &amp; ""), grado ("" &amp; AO303 &amp; "") y media ("" &amp; AP303 &amp; ""). Puntajes Primer Simulacro: Global "" &amp; K303 &amp; "", Mat "" &amp; "&amp;"O4 &amp; "", Cien "" &amp; P303 &amp; "", Soc "" &amp; Q303 &amp; "", Lec "" &amp; R303 &amp; "", Ing "" &amp; S303 &amp; "". Puntajes Segundo Simulacro: Global "" &amp; Y303 &amp; "", Mat "" &amp; AC303 &amp; "", Cien "" &amp; AD303 &amp; "", Soc "" &amp; AE303 &amp; "", Lec "" &amp; AF303 &amp; "", Ing "" &amp; AG303 &amp; "". Escribe un mensaje motivador"&amp;" y breve (máximo 4 líneas)."")
"),"=AI(""Actúa como un tutor académico y dirígete personalmente al estudiante "" &amp; I303 &amp; "" "" &amp; J303 &amp; "" "" &amp; G303 &amp; "" "" &amp; H303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AM303 &amp; ""'. Diferencias por área: Matemáticas ("" &amp; AQ303 &amp; ""), Ciencias Natur"&amp;"ales ("" &amp; AR303 &amp; ""), Sociales ("" &amp; AS303 &amp; ""), Lectura Crítica ("" &amp; AT303 &amp; "") e Inglés ("" &amp; AU303 &amp; ""). Variación en posición: grupo ("" &amp; AN303 &amp; ""), grado ("" &amp; AO303 &amp; "") y media ("" &amp; AP303 &amp; ""). Puntajes Primer Simulacro: Global "" &amp; K303 &amp; "", Mat "" &amp;"&amp;" O303 &amp; "", Cien "" &amp; P303 &amp; "", Soc "" &amp; Q303 &amp; "", Lec "" &amp; R303 &amp; "", Ing "" &amp; S303 &amp; "". Puntajes Segundo Simulacro: Global "" &amp; Y303 &amp; "", Mat "" &amp; AC303 &amp; "", Cien "" &amp; AD303 &amp; "", Soc "" &amp; AE303 &amp; "", Lec "" &amp; AF303 &amp; "", Ing "" &amp; AG303 &amp; "". Escribe un mensaje motivado"&amp;"r y breve (máximo 4 líneas)."")
")</f>
        <v/>
      </c>
    </row>
    <row r="304" ht="15.75" customHeight="1" s="42">
      <c r="A304" s="93" t="n"/>
      <c r="B304" s="94" t="inlineStr">
        <is>
          <t>Bachillerato</t>
        </is>
      </c>
      <c r="C304" s="94" t="n">
        <v>704</v>
      </c>
      <c r="D304" s="94" t="n"/>
      <c r="E304" s="95" t="n"/>
      <c r="F304" s="96">
        <f>TRIM(G304&amp;" "&amp;H304&amp;" "&amp;I304&amp;" "&amp;J304)</f>
        <v/>
      </c>
      <c r="G304" s="94" t="inlineStr">
        <is>
          <t>Carvajal</t>
        </is>
      </c>
      <c r="H304" s="94" t="inlineStr">
        <is>
          <t>Puerta</t>
        </is>
      </c>
      <c r="I304" s="94" t="inlineStr">
        <is>
          <t>Nataly</t>
        </is>
      </c>
      <c r="J304" s="97" t="inlineStr">
        <is>
          <t>Juliana</t>
        </is>
      </c>
      <c r="K304" s="98">
        <f>IF(SUM(O304:S304)=0, "", ROUND(((O304*3+P304*3+Q304*3+R304*3+S304*1)/13)*5,0))</f>
        <v/>
      </c>
      <c r="L304" s="99">
        <f>IF(OR($C304="",K304=""),"",COUNTIFS($C$4:$C$1500,$C304,K$4:K$1500,"&gt;"&amp;K304)+1)</f>
        <v/>
      </c>
      <c r="M304" s="99">
        <f>IF(OR($C304="",K304=""),"",IF(AND($C304&gt;=1001,$C304&lt;=1005),COUNTIFS($C$4:$C$1500,"&gt;=1001",$C$4:$C$1500,"&lt;=1005",K$4:K$1500,"&gt;"&amp;K304)+1,IF(AND($C304&gt;=1101,$C304&lt;=1105),COUNTIFS($C$4:$C$1500,"&gt;=1101",$C$4:$C$1500,"&lt;=1105",K$4:K$1500,"&gt;"&amp;K304)+1,IF(AND($C304&gt;=901,$C304&lt;=905),COUNTIFS($C$4:$C$1500,"&gt;=901",$C$4:$C$1500,"&lt;=905",K$4:K$1500,"&gt;"&amp;K304)+1,IF(AND($C304&gt;=801,$C304&lt;=805),COUNTIFS($C$4:$C$1500,"&gt;=801",$C$4:$C$1500,"&lt;=805",K$4:K$1500,"&gt;"&amp;K304)+1,IF(AND($C304&gt;=701,$C304&lt;=705),COUNTIFS($C$4:$C$1500,"&gt;=701",$C$4:$C$1500,"&lt;=705",K$4:K$1500,"&gt;"&amp;K304)+1,IF(AND($C304&gt;=601,$C304&lt;=606),COUNTIFS($C$4:$C$1500,"&gt;=601",$C$4:$C$1500,"&lt;=606",K$4:K$1500,"&gt;"&amp;K304)+1,"")))))))</f>
        <v/>
      </c>
      <c r="N304" s="99">
        <f>IF(OR($C304="",K304=""),"",IF(OR(AND($C304&gt;=1001,$C304&lt;=1005),AND($C304&gt;=1101,$C304&lt;=1105)),COUNTIFS($C$4:$C$1500,"&gt;=1001",$C$4:$C$1500,"&lt;=1005",K$4:K$1500,"&gt;"&amp;K304)+COUNTIFS($C$4:$C$1500,"&gt;=1101",$C$4:$C$1500,"&lt;=1105",K$4:K$1500,"&gt;"&amp;K304)+1,""))</f>
        <v/>
      </c>
      <c r="O304" s="94" t="n">
        <v>29.13</v>
      </c>
      <c r="P304" s="94" t="n">
        <v>69.17</v>
      </c>
      <c r="Q304" s="94" t="n">
        <v>52.1</v>
      </c>
      <c r="R304" s="94" t="n">
        <v>41.67</v>
      </c>
      <c r="S304" s="94" t="n">
        <v>40</v>
      </c>
      <c r="T304" s="99">
        <f>IF(AND(O304&gt;0,O304&lt;36),1,IF(AND(O304&gt;=36,O304&lt;51),2,IF(AND(O304&gt;=51,O304&lt;71),3,IF(AND(O304&gt;=71,O304&lt;=100),4,))))</f>
        <v/>
      </c>
      <c r="U304" s="99">
        <f>IF(AND(P304&gt;0,P304&lt;41),1,IF(AND(P304&gt;=41,P304&lt;56),2,IF(AND(P304&gt;=56,P304&lt;71),3,IF(AND(P304&gt;=71,P304&lt;=100),4,))))</f>
        <v/>
      </c>
      <c r="V304" s="99">
        <f>IF(AND(Q304&gt;0,Q304&lt;41),1,IF(AND(Q304&gt;=41,Q304&lt;56),2,IF(AND(Q304&gt;=56,Q304&lt;71),3,IF(AND(Q304&gt;=71,Q304&lt;=100),4,))))</f>
        <v/>
      </c>
      <c r="W304" s="99">
        <f>IF(AND(R304&gt;0,R304&lt;36),1,IF(AND(R304&gt;=36,R304&lt;51),2,IF(AND(R304&gt;=51,R304&lt;66),3,IF(AND(R304&gt;=66,R304&lt;=100),4,))))</f>
        <v/>
      </c>
      <c r="X304" s="100">
        <f>IF(AND(S304&gt;0,S304&lt;37),1,IF(AND(S304&gt;=37,S304&lt;58),2,IF(AND(S304&gt;=58,S304&lt;71),3,IF(AND(S304&gt;=71,S304&lt;=100),4,))))</f>
        <v/>
      </c>
      <c r="Y304" s="101">
        <f>IF(SUM(AC304:AG304)=0, "", ROUND(((AC304*3+AD304*3+AE304*3+AF304*3+AG304*1)/13)*5,0))</f>
        <v/>
      </c>
      <c r="Z304" s="99">
        <f>IF(OR($C304="",Y304=""),"",COUNTIFS($C$4:$C$1500,$C304,Y$4:Y$1500,"&gt;"&amp;Y304)+1)</f>
        <v/>
      </c>
      <c r="AA304" s="99">
        <f>IF(OR($C304="",Y304=""),"",IF(AND($C304&gt;=1001,$C304&lt;=1005),COUNTIFS($C$4:$C$1500,"&gt;=1001",$C$4:$C$1500,"&lt;=1005",Y$4:Y$1500,"&gt;"&amp;Y304)+1,IF(AND($C304&gt;=1101,$C304&lt;=1105),COUNTIFS($C$4:$C$1500,"&gt;=1101",$C$4:$C$1500,"&lt;=1105",Y$4:Y$1500,"&gt;"&amp;Y304)+1,IF(AND($C304&gt;=901,$C304&lt;=905),COUNTIFS($C$4:$C$1500,"&gt;=901",$C$4:$C$1500,"&lt;=905",Y$4:Y$1500,"&gt;"&amp;Y304)+1,IF(AND($C304&gt;=801,$C304&lt;=805),COUNTIFS($C$4:$C$1500,"&gt;=801",$C$4:$C$1500,"&lt;=805",Y$4:Y$1500,"&gt;"&amp;Y304)+1,IF(AND($C304&gt;=701,$C304&lt;=705),COUNTIFS($C$4:$C$1500,"&gt;=701",$C$4:$C$1500,"&lt;=705",Y$4:Y$1500,"&gt;"&amp;Y304)+1,IF(AND($C304&gt;=601,$C304&lt;=606),COUNTIFS($C$4:$C$1500,"&gt;=601",$C$4:$C$1500,"&lt;=606",Y$4:Y$1500,"&gt;"&amp;Y304)+1,"")))))))</f>
        <v/>
      </c>
      <c r="AB304" s="99">
        <f>IF(OR($C304="",Y304=""),"",IF(OR(AND($C304&gt;=1001,$C304&lt;=1005),AND($C304&gt;=1101,$C304&lt;=1105)),COUNTIFS($C$4:$C$1500,"&gt;=1001",$C$4:$C$1500,"&lt;=1005",Y$4:Y$1500,"&gt;"&amp;Y304)+COUNTIFS($C$4:$C$1500,"&gt;=1101",$C$4:$C$1500,"&lt;=1105",Y$4:Y$1500,"&gt;"&amp;Y304)+1,""))</f>
        <v/>
      </c>
      <c r="AC304" s="94" t="n">
        <v>52.13</v>
      </c>
      <c r="AD304" s="94" t="n">
        <v>63.54</v>
      </c>
      <c r="AE304" s="94" t="n">
        <v>71</v>
      </c>
      <c r="AF304" s="94" t="n">
        <v>59.58</v>
      </c>
      <c r="AG304" s="94" t="n">
        <v>68.75</v>
      </c>
      <c r="AH304" s="99">
        <f>IF(AND(AC304&gt;0,AC304&lt;36),1,IF(AND(AC304&gt;=36,AC304&lt;51),2,IF(AND(AC304&gt;=51,AC304&lt;71),3,IF(AND(AC304&gt;=71,AC304&lt;=100),4,))))</f>
        <v/>
      </c>
      <c r="AI304" s="99">
        <f>IF(AND(AD304&gt;0,AD304&lt;41),1,IF(AND(AD304&gt;=41,AD304&lt;56),2,IF(AND(AD304&gt;=56,AD304&lt;71),3,IF(AND(AD304&gt;=71,AD304&lt;=100),4,))))</f>
        <v/>
      </c>
      <c r="AJ304" s="99">
        <f>IF(AND(AE304&gt;0,AE304&lt;41),1,IF(AND(AE304&gt;=41,AE304&lt;56),2,IF(AND(AE304&gt;=56,AE304&lt;71),3,IF(AND(AE304&gt;=71,AE304&lt;=100),4,))))</f>
        <v/>
      </c>
      <c r="AK304" s="99">
        <f>IF(AND(AF304&gt;0,AF304&lt;36),1,IF(AND(AF304&gt;=36,AF304&lt;51),2,IF(AND(AF304&gt;=51,AF304&lt;66),3,IF(AND(AF304&gt;=66,AF304&lt;=100),4,))))</f>
        <v/>
      </c>
      <c r="AL304" s="100">
        <f>IF(AND(AG304&gt;0,AG304&lt;37),1,IF(AND(AG304&gt;=37,AG304&lt;58),2,IF(AND(AG304&gt;=58,AG304&lt;71),3,IF(AND(AG304&gt;=71,AG304&lt;=100),4,))))</f>
        <v/>
      </c>
      <c r="AM304" s="101">
        <f>IF((Y304&lt;&gt;"")*(K304&lt;&gt;""),Y304-K304,"")</f>
        <v/>
      </c>
      <c r="AN304" s="99">
        <f>IF((Z304&lt;&gt;"")*(L304&lt;&gt;""),Z304-L304,"")</f>
        <v/>
      </c>
      <c r="AO304" s="99">
        <f>IF((AA304&lt;&gt;"")*(M304&lt;&gt;""),AA304-M304,"")</f>
        <v/>
      </c>
      <c r="AP304" s="99">
        <f>IF((AB304&lt;&gt;"")*(N304&lt;&gt;""),AB304-N304,"")</f>
        <v/>
      </c>
      <c r="AQ304" s="94">
        <f>IF((AC304&lt;&gt;"")*(O304&lt;&gt;""),AC304-O304,"")</f>
        <v/>
      </c>
      <c r="AR304" s="94">
        <f>IF((AD304&lt;&gt;"")*(P304&lt;&gt;""),AD304-P304,"")</f>
        <v/>
      </c>
      <c r="AS304" s="94">
        <f>IF((AE304&lt;&gt;"")*(Q304&lt;&gt;""),AE304-Q304,"")</f>
        <v/>
      </c>
      <c r="AT304" s="94">
        <f>IF((AF304&lt;&gt;"")*(R304&lt;&gt;""),AF304-R304,"")</f>
        <v/>
      </c>
      <c r="AU304" s="94">
        <f>IF((AG304&lt;&gt;"")*(S304&lt;&gt;""),AG304-S304,"")</f>
        <v/>
      </c>
      <c r="AV304" s="99">
        <f>IF((AH304&lt;&gt;"")*(T304&lt;&gt;""),AH304-T304,"")</f>
        <v/>
      </c>
      <c r="AW304" s="99">
        <f>IF((AI304&lt;&gt;"")*(U304&lt;&gt;""),AI304-U304,"")</f>
        <v/>
      </c>
      <c r="AX304" s="99">
        <f>IF((AJ304&lt;&gt;"")*(V304&lt;&gt;""),AJ304-V304,"")</f>
        <v/>
      </c>
      <c r="AY304" s="99">
        <f>IF((AK304&lt;&gt;"")*(W304&lt;&gt;""),AK304-W304,"")</f>
        <v/>
      </c>
      <c r="AZ304" s="102">
        <f>IF((AL304&lt;&gt;"")*(X304&lt;&gt;""),AL304-X304,"")</f>
        <v/>
      </c>
      <c r="BA304" s="50">
        <f>IFERROR(__xludf.dummyfunction("AI(""Actúa como un tutor académico y dirígete personalmente al estudiante "" &amp; I304 &amp; "" "" &amp; J304 &amp; "" "" &amp; G304 &amp; "" "" &amp; H304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AM304 &amp; ""'. Diferencias por área: Matemáticas ("" &amp; AQ304 &amp; ""), Ciencias Natura"&amp;"les ("" &amp; AR304 &amp; ""), Sociales ("" &amp; AS304 &amp; ""), Lectura Crítica ("" &amp; AT304 &amp; "") e Inglés ("" &amp; AU304 &amp; ""). Variación en posición: grupo ("" &amp; AN304 &amp; ""), grado ("" &amp; AO304 &amp; "") y media ("" &amp; AP304 &amp; ""). Puntajes Primer Simulacro: Global "" &amp; K304 &amp; "", Mat "" &amp; "&amp;"O4 &amp; "", Cien "" &amp; P304 &amp; "", Soc "" &amp; Q304 &amp; "", Lec "" &amp; R304 &amp; "", Ing "" &amp; S304 &amp; "". Puntajes Segundo Simulacro: Global "" &amp; Y304 &amp; "", Mat "" &amp; AC304 &amp; "", Cien "" &amp; AD304 &amp; "", Soc "" &amp; AE304 &amp; "", Lec "" &amp; AF304 &amp; "", Ing "" &amp; AG304 &amp; "". Escribe un mensaje motivador"&amp;" y breve (máximo 4 líneas)."")
"),"=AI(""Actúa como un tutor académico y dirígete personalmente al estudiante "" &amp; I304 &amp; "" "" &amp; J304 &amp; "" "" &amp; G304 &amp; "" "" &amp; H304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AM304 &amp; ""'. Diferencias por área: Matemáticas ("" &amp; AQ304 &amp; ""), Ciencias Natur"&amp;"ales ("" &amp; AR304 &amp; ""), Sociales ("" &amp; AS304 &amp; ""), Lectura Crítica ("" &amp; AT304 &amp; "") e Inglés ("" &amp; AU304 &amp; ""). Variación en posición: grupo ("" &amp; AN304 &amp; ""), grado ("" &amp; AO304 &amp; "") y media ("" &amp; AP304 &amp; ""). Puntajes Primer Simulacro: Global "" &amp; K304 &amp; "", Mat "" &amp;"&amp;" O304 &amp; "", Cien "" &amp; P304 &amp; "", Soc "" &amp; Q304 &amp; "", Lec "" &amp; R304 &amp; "", Ing "" &amp; S304 &amp; "". Puntajes Segundo Simulacro: Global "" &amp; Y304 &amp; "", Mat "" &amp; AC304 &amp; "", Cien "" &amp; AD304 &amp; "", Soc "" &amp; AE304 &amp; "", Lec "" &amp; AF304 &amp; "", Ing "" &amp; AG304 &amp; "". Escribe un mensaje motivado"&amp;"r y breve (máximo 4 líneas)."")
")</f>
        <v/>
      </c>
    </row>
    <row r="305" ht="15.75" customHeight="1" s="42">
      <c r="A305" s="93" t="n"/>
      <c r="B305" s="94" t="inlineStr">
        <is>
          <t>Bachillerato</t>
        </is>
      </c>
      <c r="C305" s="94" t="n">
        <v>704</v>
      </c>
      <c r="D305" s="94" t="n"/>
      <c r="E305" s="95" t="n"/>
      <c r="F305" s="96">
        <f>TRIM(G305&amp;" "&amp;H305&amp;" "&amp;I305&amp;" "&amp;J305)</f>
        <v/>
      </c>
      <c r="G305" s="94" t="inlineStr">
        <is>
          <t>Chica</t>
        </is>
      </c>
      <c r="H305" s="94" t="inlineStr">
        <is>
          <t>Zea</t>
        </is>
      </c>
      <c r="I305" s="94" t="inlineStr">
        <is>
          <t>Ana</t>
        </is>
      </c>
      <c r="J305" s="97" t="inlineStr">
        <is>
          <t>Sofía</t>
        </is>
      </c>
      <c r="K305" s="98">
        <f>IF(SUM(O305:S305)=0, "", ROUND(((O305*3+P305*3+Q305*3+R305*3+S305*1)/13)*5,0))</f>
        <v/>
      </c>
      <c r="L305" s="99">
        <f>IF(OR($C305="",K305=""),"",COUNTIFS($C$4:$C$1500,$C305,K$4:K$1500,"&gt;"&amp;K305)+1)</f>
        <v/>
      </c>
      <c r="M305" s="99">
        <f>IF(OR($C305="",K305=""),"",IF(AND($C305&gt;=1001,$C305&lt;=1005),COUNTIFS($C$4:$C$1500,"&gt;=1001",$C$4:$C$1500,"&lt;=1005",K$4:K$1500,"&gt;"&amp;K305)+1,IF(AND($C305&gt;=1101,$C305&lt;=1105),COUNTIFS($C$4:$C$1500,"&gt;=1101",$C$4:$C$1500,"&lt;=1105",K$4:K$1500,"&gt;"&amp;K305)+1,IF(AND($C305&gt;=901,$C305&lt;=905),COUNTIFS($C$4:$C$1500,"&gt;=901",$C$4:$C$1500,"&lt;=905",K$4:K$1500,"&gt;"&amp;K305)+1,IF(AND($C305&gt;=801,$C305&lt;=805),COUNTIFS($C$4:$C$1500,"&gt;=801",$C$4:$C$1500,"&lt;=805",K$4:K$1500,"&gt;"&amp;K305)+1,IF(AND($C305&gt;=701,$C305&lt;=705),COUNTIFS($C$4:$C$1500,"&gt;=701",$C$4:$C$1500,"&lt;=705",K$4:K$1500,"&gt;"&amp;K305)+1,IF(AND($C305&gt;=601,$C305&lt;=606),COUNTIFS($C$4:$C$1500,"&gt;=601",$C$4:$C$1500,"&lt;=606",K$4:K$1500,"&gt;"&amp;K305)+1,"")))))))</f>
        <v/>
      </c>
      <c r="N305" s="99">
        <f>IF(OR($C305="",K305=""),"",IF(OR(AND($C305&gt;=1001,$C305&lt;=1005),AND($C305&gt;=1101,$C305&lt;=1105)),COUNTIFS($C$4:$C$1500,"&gt;=1001",$C$4:$C$1500,"&lt;=1005",K$4:K$1500,"&gt;"&amp;K305)+COUNTIFS($C$4:$C$1500,"&gt;=1101",$C$4:$C$1500,"&lt;=1105",K$4:K$1500,"&gt;"&amp;K305)+1,""))</f>
        <v/>
      </c>
      <c r="O305" s="94" t="n">
        <v>25.75</v>
      </c>
      <c r="P305" s="94" t="n">
        <v>43.04</v>
      </c>
      <c r="Q305" s="94" t="n">
        <v>26.05</v>
      </c>
      <c r="R305" s="94" t="n">
        <v>50</v>
      </c>
      <c r="S305" s="94" t="n">
        <v>10</v>
      </c>
      <c r="T305" s="99">
        <f>IF(AND(O305&gt;0,O305&lt;36),1,IF(AND(O305&gt;=36,O305&lt;51),2,IF(AND(O305&gt;=51,O305&lt;71),3,IF(AND(O305&gt;=71,O305&lt;=100),4,))))</f>
        <v/>
      </c>
      <c r="U305" s="99">
        <f>IF(AND(P305&gt;0,P305&lt;41),1,IF(AND(P305&gt;=41,P305&lt;56),2,IF(AND(P305&gt;=56,P305&lt;71),3,IF(AND(P305&gt;=71,P305&lt;=100),4,))))</f>
        <v/>
      </c>
      <c r="V305" s="99">
        <f>IF(AND(Q305&gt;0,Q305&lt;41),1,IF(AND(Q305&gt;=41,Q305&lt;56),2,IF(AND(Q305&gt;=56,Q305&lt;71),3,IF(AND(Q305&gt;=71,Q305&lt;=100),4,))))</f>
        <v/>
      </c>
      <c r="W305" s="99">
        <f>IF(AND(R305&gt;0,R305&lt;36),1,IF(AND(R305&gt;=36,R305&lt;51),2,IF(AND(R305&gt;=51,R305&lt;66),3,IF(AND(R305&gt;=66,R305&lt;=100),4,))))</f>
        <v/>
      </c>
      <c r="X305" s="100">
        <f>IF(AND(S305&gt;0,S305&lt;37),1,IF(AND(S305&gt;=37,S305&lt;58),2,IF(AND(S305&gt;=58,S305&lt;71),3,IF(AND(S305&gt;=71,S305&lt;=100),4,))))</f>
        <v/>
      </c>
      <c r="Y305" s="101">
        <f>IF(SUM(AC305:AG305)=0, "", ROUND(((AC305*3+AD305*3+AE305*3+AF305*3+AG305*1)/13)*5,0))</f>
        <v/>
      </c>
      <c r="Z305" s="99">
        <f>IF(OR($C305="",Y305=""),"",COUNTIFS($C$4:$C$1500,$C305,Y$4:Y$1500,"&gt;"&amp;Y305)+1)</f>
        <v/>
      </c>
      <c r="AA305" s="99">
        <f>IF(OR($C305="",Y305=""),"",IF(AND($C305&gt;=1001,$C305&lt;=1005),COUNTIFS($C$4:$C$1500,"&gt;=1001",$C$4:$C$1500,"&lt;=1005",Y$4:Y$1500,"&gt;"&amp;Y305)+1,IF(AND($C305&gt;=1101,$C305&lt;=1105),COUNTIFS($C$4:$C$1500,"&gt;=1101",$C$4:$C$1500,"&lt;=1105",Y$4:Y$1500,"&gt;"&amp;Y305)+1,IF(AND($C305&gt;=901,$C305&lt;=905),COUNTIFS($C$4:$C$1500,"&gt;=901",$C$4:$C$1500,"&lt;=905",Y$4:Y$1500,"&gt;"&amp;Y305)+1,IF(AND($C305&gt;=801,$C305&lt;=805),COUNTIFS($C$4:$C$1500,"&gt;=801",$C$4:$C$1500,"&lt;=805",Y$4:Y$1500,"&gt;"&amp;Y305)+1,IF(AND($C305&gt;=701,$C305&lt;=705),COUNTIFS($C$4:$C$1500,"&gt;=701",$C$4:$C$1500,"&lt;=705",Y$4:Y$1500,"&gt;"&amp;Y305)+1,IF(AND($C305&gt;=601,$C305&lt;=606),COUNTIFS($C$4:$C$1500,"&gt;=601",$C$4:$C$1500,"&lt;=606",Y$4:Y$1500,"&gt;"&amp;Y305)+1,"")))))))</f>
        <v/>
      </c>
      <c r="AB305" s="99">
        <f>IF(OR($C305="",Y305=""),"",IF(OR(AND($C305&gt;=1001,$C305&lt;=1005),AND($C305&gt;=1101,$C305&lt;=1105)),COUNTIFS($C$4:$C$1500,"&gt;=1001",$C$4:$C$1500,"&lt;=1005",Y$4:Y$1500,"&gt;"&amp;Y305)+COUNTIFS($C$4:$C$1500,"&gt;=1101",$C$4:$C$1500,"&lt;=1105",Y$4:Y$1500,"&gt;"&amp;Y305)+1,""))</f>
        <v/>
      </c>
      <c r="AC305" s="94" t="n">
        <v>68.13</v>
      </c>
      <c r="AD305" s="94" t="n">
        <v>36.03</v>
      </c>
      <c r="AE305" s="94" t="n">
        <v>55</v>
      </c>
      <c r="AF305" s="94" t="n">
        <v>55</v>
      </c>
      <c r="AG305" s="94" t="n">
        <v>55</v>
      </c>
      <c r="AH305" s="99">
        <f>IF(AND(AC305&gt;0,AC305&lt;36),1,IF(AND(AC305&gt;=36,AC305&lt;51),2,IF(AND(AC305&gt;=51,AC305&lt;71),3,IF(AND(AC305&gt;=71,AC305&lt;=100),4,))))</f>
        <v/>
      </c>
      <c r="AI305" s="99">
        <f>IF(AND(AD305&gt;0,AD305&lt;41),1,IF(AND(AD305&gt;=41,AD305&lt;56),2,IF(AND(AD305&gt;=56,AD305&lt;71),3,IF(AND(AD305&gt;=71,AD305&lt;=100),4,))))</f>
        <v/>
      </c>
      <c r="AJ305" s="99">
        <f>IF(AND(AE305&gt;0,AE305&lt;41),1,IF(AND(AE305&gt;=41,AE305&lt;56),2,IF(AND(AE305&gt;=56,AE305&lt;71),3,IF(AND(AE305&gt;=71,AE305&lt;=100),4,))))</f>
        <v/>
      </c>
      <c r="AK305" s="99">
        <f>IF(AND(AF305&gt;0,AF305&lt;36),1,IF(AND(AF305&gt;=36,AF305&lt;51),2,IF(AND(AF305&gt;=51,AF305&lt;66),3,IF(AND(AF305&gt;=66,AF305&lt;=100),4,))))</f>
        <v/>
      </c>
      <c r="AL305" s="100">
        <f>IF(AND(AG305&gt;0,AG305&lt;37),1,IF(AND(AG305&gt;=37,AG305&lt;58),2,IF(AND(AG305&gt;=58,AG305&lt;71),3,IF(AND(AG305&gt;=71,AG305&lt;=100),4,))))</f>
        <v/>
      </c>
      <c r="AM305" s="101">
        <f>IF((Y305&lt;&gt;"")*(K305&lt;&gt;""),Y305-K305,"")</f>
        <v/>
      </c>
      <c r="AN305" s="99">
        <f>IF((Z305&lt;&gt;"")*(L305&lt;&gt;""),Z305-L305,"")</f>
        <v/>
      </c>
      <c r="AO305" s="99">
        <f>IF((AA305&lt;&gt;"")*(M305&lt;&gt;""),AA305-M305,"")</f>
        <v/>
      </c>
      <c r="AP305" s="99">
        <f>IF((AB305&lt;&gt;"")*(N305&lt;&gt;""),AB305-N305,"")</f>
        <v/>
      </c>
      <c r="AQ305" s="94">
        <f>IF((AC305&lt;&gt;"")*(O305&lt;&gt;""),AC305-O305,"")</f>
        <v/>
      </c>
      <c r="AR305" s="94">
        <f>IF((AD305&lt;&gt;"")*(P305&lt;&gt;""),AD305-P305,"")</f>
        <v/>
      </c>
      <c r="AS305" s="94">
        <f>IF((AE305&lt;&gt;"")*(Q305&lt;&gt;""),AE305-Q305,"")</f>
        <v/>
      </c>
      <c r="AT305" s="94">
        <f>IF((AF305&lt;&gt;"")*(R305&lt;&gt;""),AF305-R305,"")</f>
        <v/>
      </c>
      <c r="AU305" s="94">
        <f>IF((AG305&lt;&gt;"")*(S305&lt;&gt;""),AG305-S305,"")</f>
        <v/>
      </c>
      <c r="AV305" s="99">
        <f>IF((AH305&lt;&gt;"")*(T305&lt;&gt;""),AH305-T305,"")</f>
        <v/>
      </c>
      <c r="AW305" s="99">
        <f>IF((AI305&lt;&gt;"")*(U305&lt;&gt;""),AI305-U305,"")</f>
        <v/>
      </c>
      <c r="AX305" s="99">
        <f>IF((AJ305&lt;&gt;"")*(V305&lt;&gt;""),AJ305-V305,"")</f>
        <v/>
      </c>
      <c r="AY305" s="99">
        <f>IF((AK305&lt;&gt;"")*(W305&lt;&gt;""),AK305-W305,"")</f>
        <v/>
      </c>
      <c r="AZ305" s="102">
        <f>IF((AL305&lt;&gt;"")*(X305&lt;&gt;""),AL305-X305,"")</f>
        <v/>
      </c>
      <c r="BA305" s="50">
        <f>IFERROR(__xludf.dummyfunction("AI(""Actúa como un tutor académico y dirígete personalmente al estudiante "" &amp; I305 &amp; "" "" &amp; J305 &amp; "" "" &amp; G305 &amp; "" "" &amp; H305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AM305 &amp; ""'. Diferencias por área: Matemáticas ("" &amp; AQ305 &amp; ""), Ciencias Natura"&amp;"les ("" &amp; AR305 &amp; ""), Sociales ("" &amp; AS305 &amp; ""), Lectura Crítica ("" &amp; AT305 &amp; "") e Inglés ("" &amp; AU305 &amp; ""). Variación en posición: grupo ("" &amp; AN305 &amp; ""), grado ("" &amp; AO305 &amp; "") y media ("" &amp; AP305 &amp; ""). Puntajes Primer Simulacro: Global "" &amp; K305 &amp; "", Mat "" &amp; "&amp;"O4 &amp; "", Cien "" &amp; P305 &amp; "", Soc "" &amp; Q305 &amp; "", Lec "" &amp; R305 &amp; "", Ing "" &amp; S305 &amp; "". Puntajes Segundo Simulacro: Global "" &amp; Y305 &amp; "", Mat "" &amp; AC305 &amp; "", Cien "" &amp; AD305 &amp; "", Soc "" &amp; AE305 &amp; "", Lec "" &amp; AF305 &amp; "", Ing "" &amp; AG305 &amp; "". Escribe un mensaje motivador"&amp;" y breve (máximo 4 líneas)."")
"),"=AI(""Actúa como un tutor académico y dirígete personalmente al estudiante "" &amp; I305 &amp; "" "" &amp; J305 &amp; "" "" &amp; G305 &amp; "" "" &amp; H305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AM305 &amp; ""'. Diferencias por área: Matemáticas ("" &amp; AQ305 &amp; ""), Ciencias Natur"&amp;"ales ("" &amp; AR305 &amp; ""), Sociales ("" &amp; AS305 &amp; ""), Lectura Crítica ("" &amp; AT305 &amp; "") e Inglés ("" &amp; AU305 &amp; ""). Variación en posición: grupo ("" &amp; AN305 &amp; ""), grado ("" &amp; AO305 &amp; "") y media ("" &amp; AP305 &amp; ""). Puntajes Primer Simulacro: Global "" &amp; K305 &amp; "", Mat "" &amp;"&amp;" O305 &amp; "", Cien "" &amp; P305 &amp; "", Soc "" &amp; Q305 &amp; "", Lec "" &amp; R305 &amp; "", Ing "" &amp; S305 &amp; "". Puntajes Segundo Simulacro: Global "" &amp; Y305 &amp; "", Mat "" &amp; AC305 &amp; "", Cien "" &amp; AD305 &amp; "", Soc "" &amp; AE305 &amp; "", Lec "" &amp; AF305 &amp; "", Ing "" &amp; AG305 &amp; "". Escribe un mensaje motivado"&amp;"r y breve (máximo 4 líneas)."")
")</f>
        <v/>
      </c>
    </row>
    <row r="306" ht="15.75" customHeight="1" s="42">
      <c r="A306" s="93" t="n"/>
      <c r="B306" s="94" t="inlineStr">
        <is>
          <t>Bachillerato</t>
        </is>
      </c>
      <c r="C306" s="94" t="n">
        <v>704</v>
      </c>
      <c r="D306" s="94" t="n"/>
      <c r="E306" s="95" t="n"/>
      <c r="F306" s="96">
        <f>TRIM(G306&amp;" "&amp;H306&amp;" "&amp;I306&amp;" "&amp;J306)</f>
        <v/>
      </c>
      <c r="G306" s="94" t="inlineStr">
        <is>
          <t>Florez</t>
        </is>
      </c>
      <c r="H306" s="94" t="inlineStr">
        <is>
          <t>Borja</t>
        </is>
      </c>
      <c r="I306" s="94" t="inlineStr">
        <is>
          <t>Matias</t>
        </is>
      </c>
      <c r="J306" s="97" t="n"/>
      <c r="K306" s="98">
        <f>IF(SUM(O306:S306)=0, "", ROUND(((O306*3+P306*3+Q306*3+R306*3+S306*1)/13)*5,0))</f>
        <v/>
      </c>
      <c r="L306" s="99">
        <f>IF(OR($C306="",K306=""),"",COUNTIFS($C$4:$C$1500,$C306,K$4:K$1500,"&gt;"&amp;K306)+1)</f>
        <v/>
      </c>
      <c r="M306" s="99">
        <f>IF(OR($C306="",K306=""),"",IF(AND($C306&gt;=1001,$C306&lt;=1005),COUNTIFS($C$4:$C$1500,"&gt;=1001",$C$4:$C$1500,"&lt;=1005",K$4:K$1500,"&gt;"&amp;K306)+1,IF(AND($C306&gt;=1101,$C306&lt;=1105),COUNTIFS($C$4:$C$1500,"&gt;=1101",$C$4:$C$1500,"&lt;=1105",K$4:K$1500,"&gt;"&amp;K306)+1,IF(AND($C306&gt;=901,$C306&lt;=905),COUNTIFS($C$4:$C$1500,"&gt;=901",$C$4:$C$1500,"&lt;=905",K$4:K$1500,"&gt;"&amp;K306)+1,IF(AND($C306&gt;=801,$C306&lt;=805),COUNTIFS($C$4:$C$1500,"&gt;=801",$C$4:$C$1500,"&lt;=805",K$4:K$1500,"&gt;"&amp;K306)+1,IF(AND($C306&gt;=701,$C306&lt;=705),COUNTIFS($C$4:$C$1500,"&gt;=701",$C$4:$C$1500,"&lt;=705",K$4:K$1500,"&gt;"&amp;K306)+1,IF(AND($C306&gt;=601,$C306&lt;=606),COUNTIFS($C$4:$C$1500,"&gt;=601",$C$4:$C$1500,"&lt;=606",K$4:K$1500,"&gt;"&amp;K306)+1,"")))))))</f>
        <v/>
      </c>
      <c r="N306" s="99">
        <f>IF(OR($C306="",K306=""),"",IF(OR(AND($C306&gt;=1001,$C306&lt;=1005),AND($C306&gt;=1101,$C306&lt;=1105)),COUNTIFS($C$4:$C$1500,"&gt;=1001",$C$4:$C$1500,"&lt;=1005",K$4:K$1500,"&gt;"&amp;K306)+COUNTIFS($C$4:$C$1500,"&gt;=1101",$C$4:$C$1500,"&lt;=1105",K$4:K$1500,"&gt;"&amp;K306)+1,""))</f>
        <v/>
      </c>
      <c r="O306" s="94" t="n">
        <v>73.88</v>
      </c>
      <c r="P306" s="94" t="n">
        <v>66.70999999999999</v>
      </c>
      <c r="Q306" s="94" t="n">
        <v>52.1</v>
      </c>
      <c r="R306" s="94" t="n">
        <v>70.83</v>
      </c>
      <c r="S306" s="94" t="n">
        <v>60</v>
      </c>
      <c r="T306" s="99">
        <f>IF(AND(O306&gt;0,O306&lt;36),1,IF(AND(O306&gt;=36,O306&lt;51),2,IF(AND(O306&gt;=51,O306&lt;71),3,IF(AND(O306&gt;=71,O306&lt;=100),4,))))</f>
        <v/>
      </c>
      <c r="U306" s="99">
        <f>IF(AND(P306&gt;0,P306&lt;41),1,IF(AND(P306&gt;=41,P306&lt;56),2,IF(AND(P306&gt;=56,P306&lt;71),3,IF(AND(P306&gt;=71,P306&lt;=100),4,))))</f>
        <v/>
      </c>
      <c r="V306" s="99">
        <f>IF(AND(Q306&gt;0,Q306&lt;41),1,IF(AND(Q306&gt;=41,Q306&lt;56),2,IF(AND(Q306&gt;=56,Q306&lt;71),3,IF(AND(Q306&gt;=71,Q306&lt;=100),4,))))</f>
        <v/>
      </c>
      <c r="W306" s="99">
        <f>IF(AND(R306&gt;0,R306&lt;36),1,IF(AND(R306&gt;=36,R306&lt;51),2,IF(AND(R306&gt;=51,R306&lt;66),3,IF(AND(R306&gt;=66,R306&lt;=100),4,))))</f>
        <v/>
      </c>
      <c r="X306" s="100">
        <f>IF(AND(S306&gt;0,S306&lt;37),1,IF(AND(S306&gt;=37,S306&lt;58),2,IF(AND(S306&gt;=58,S306&lt;71),3,IF(AND(S306&gt;=71,S306&lt;=100),4,))))</f>
        <v/>
      </c>
      <c r="Y306" s="101">
        <f>IF(SUM(AC306:AG306)=0, "", ROUND(((AC306*3+AD306*3+AE306*3+AF306*3+AG306*1)/13)*5,0))</f>
        <v/>
      </c>
      <c r="Z306" s="99">
        <f>IF(OR($C306="",Y306=""),"",COUNTIFS($C$4:$C$1500,$C306,Y$4:Y$1500,"&gt;"&amp;Y306)+1)</f>
        <v/>
      </c>
      <c r="AA306" s="99">
        <f>IF(OR($C306="",Y306=""),"",IF(AND($C306&gt;=1001,$C306&lt;=1005),COUNTIFS($C$4:$C$1500,"&gt;=1001",$C$4:$C$1500,"&lt;=1005",Y$4:Y$1500,"&gt;"&amp;Y306)+1,IF(AND($C306&gt;=1101,$C306&lt;=1105),COUNTIFS($C$4:$C$1500,"&gt;=1101",$C$4:$C$1500,"&lt;=1105",Y$4:Y$1500,"&gt;"&amp;Y306)+1,IF(AND($C306&gt;=901,$C306&lt;=905),COUNTIFS($C$4:$C$1500,"&gt;=901",$C$4:$C$1500,"&lt;=905",Y$4:Y$1500,"&gt;"&amp;Y306)+1,IF(AND($C306&gt;=801,$C306&lt;=805),COUNTIFS($C$4:$C$1500,"&gt;=801",$C$4:$C$1500,"&lt;=805",Y$4:Y$1500,"&gt;"&amp;Y306)+1,IF(AND($C306&gt;=701,$C306&lt;=705),COUNTIFS($C$4:$C$1500,"&gt;=701",$C$4:$C$1500,"&lt;=705",Y$4:Y$1500,"&gt;"&amp;Y306)+1,IF(AND($C306&gt;=601,$C306&lt;=606),COUNTIFS($C$4:$C$1500,"&gt;=601",$C$4:$C$1500,"&lt;=606",Y$4:Y$1500,"&gt;"&amp;Y306)+1,"")))))))</f>
        <v/>
      </c>
      <c r="AB306" s="99">
        <f>IF(OR($C306="",Y306=""),"",IF(OR(AND($C306&gt;=1001,$C306&lt;=1005),AND($C306&gt;=1101,$C306&lt;=1105)),COUNTIFS($C$4:$C$1500,"&gt;=1001",$C$4:$C$1500,"&lt;=1005",Y$4:Y$1500,"&gt;"&amp;Y306)+COUNTIFS($C$4:$C$1500,"&gt;=1101",$C$4:$C$1500,"&lt;=1105",Y$4:Y$1500,"&gt;"&amp;Y306)+1,""))</f>
        <v/>
      </c>
      <c r="AC306" s="94" t="n">
        <v>71</v>
      </c>
      <c r="AD306" s="94" t="n">
        <v>71.48999999999999</v>
      </c>
      <c r="AE306" s="94" t="n">
        <v>93.13</v>
      </c>
      <c r="AF306" s="94" t="n">
        <v>50.42</v>
      </c>
      <c r="AG306" s="94" t="n">
        <v>64.17</v>
      </c>
      <c r="AH306" s="99">
        <f>IF(AND(AC306&gt;0,AC306&lt;36),1,IF(AND(AC306&gt;=36,AC306&lt;51),2,IF(AND(AC306&gt;=51,AC306&lt;71),3,IF(AND(AC306&gt;=71,AC306&lt;=100),4,))))</f>
        <v/>
      </c>
      <c r="AI306" s="99">
        <f>IF(AND(AD306&gt;0,AD306&lt;41),1,IF(AND(AD306&gt;=41,AD306&lt;56),2,IF(AND(AD306&gt;=56,AD306&lt;71),3,IF(AND(AD306&gt;=71,AD306&lt;=100),4,))))</f>
        <v/>
      </c>
      <c r="AJ306" s="99">
        <f>IF(AND(AE306&gt;0,AE306&lt;41),1,IF(AND(AE306&gt;=41,AE306&lt;56),2,IF(AND(AE306&gt;=56,AE306&lt;71),3,IF(AND(AE306&gt;=71,AE306&lt;=100),4,))))</f>
        <v/>
      </c>
      <c r="AK306" s="99">
        <f>IF(AND(AF306&gt;0,AF306&lt;36),1,IF(AND(AF306&gt;=36,AF306&lt;51),2,IF(AND(AF306&gt;=51,AF306&lt;66),3,IF(AND(AF306&gt;=66,AF306&lt;=100),4,))))</f>
        <v/>
      </c>
      <c r="AL306" s="100">
        <f>IF(AND(AG306&gt;0,AG306&lt;37),1,IF(AND(AG306&gt;=37,AG306&lt;58),2,IF(AND(AG306&gt;=58,AG306&lt;71),3,IF(AND(AG306&gt;=71,AG306&lt;=100),4,))))</f>
        <v/>
      </c>
      <c r="AM306" s="101">
        <f>IF((Y306&lt;&gt;"")*(K306&lt;&gt;""),Y306-K306,"")</f>
        <v/>
      </c>
      <c r="AN306" s="99">
        <f>IF((Z306&lt;&gt;"")*(L306&lt;&gt;""),Z306-L306,"")</f>
        <v/>
      </c>
      <c r="AO306" s="99">
        <f>IF((AA306&lt;&gt;"")*(M306&lt;&gt;""),AA306-M306,"")</f>
        <v/>
      </c>
      <c r="AP306" s="99">
        <f>IF((AB306&lt;&gt;"")*(N306&lt;&gt;""),AB306-N306,"")</f>
        <v/>
      </c>
      <c r="AQ306" s="94">
        <f>IF((AC306&lt;&gt;"")*(O306&lt;&gt;""),AC306-O306,"")</f>
        <v/>
      </c>
      <c r="AR306" s="94">
        <f>IF((AD306&lt;&gt;"")*(P306&lt;&gt;""),AD306-P306,"")</f>
        <v/>
      </c>
      <c r="AS306" s="94">
        <f>IF((AE306&lt;&gt;"")*(Q306&lt;&gt;""),AE306-Q306,"")</f>
        <v/>
      </c>
      <c r="AT306" s="94">
        <f>IF((AF306&lt;&gt;"")*(R306&lt;&gt;""),AF306-R306,"")</f>
        <v/>
      </c>
      <c r="AU306" s="94">
        <f>IF((AG306&lt;&gt;"")*(S306&lt;&gt;""),AG306-S306,"")</f>
        <v/>
      </c>
      <c r="AV306" s="99">
        <f>IF((AH306&lt;&gt;"")*(T306&lt;&gt;""),AH306-T306,"")</f>
        <v/>
      </c>
      <c r="AW306" s="99">
        <f>IF((AI306&lt;&gt;"")*(U306&lt;&gt;""),AI306-U306,"")</f>
        <v/>
      </c>
      <c r="AX306" s="99">
        <f>IF((AJ306&lt;&gt;"")*(V306&lt;&gt;""),AJ306-V306,"")</f>
        <v/>
      </c>
      <c r="AY306" s="99">
        <f>IF((AK306&lt;&gt;"")*(W306&lt;&gt;""),AK306-W306,"")</f>
        <v/>
      </c>
      <c r="AZ306" s="102">
        <f>IF((AL306&lt;&gt;"")*(X306&lt;&gt;""),AL306-X306,"")</f>
        <v/>
      </c>
      <c r="BA306" s="50">
        <f>IFERROR(__xludf.dummyfunction("AI(""Actúa como un tutor académico y dirígete personalmente al estudiante "" &amp; I306 &amp; "" "" &amp; J306 &amp; "" "" &amp; G306 &amp; "" "" &amp; H306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AM306 &amp; ""'. Diferencias por área: Matemáticas ("" &amp; AQ306 &amp; ""), Ciencias Natura"&amp;"les ("" &amp; AR306 &amp; ""), Sociales ("" &amp; AS306 &amp; ""), Lectura Crítica ("" &amp; AT306 &amp; "") e Inglés ("" &amp; AU306 &amp; ""). Variación en posición: grupo ("" &amp; AN306 &amp; ""), grado ("" &amp; AO306 &amp; "") y media ("" &amp; AP306 &amp; ""). Puntajes Primer Simulacro: Global "" &amp; K306 &amp; "", Mat "" &amp; "&amp;"O4 &amp; "", Cien "" &amp; P306 &amp; "", Soc "" &amp; Q306 &amp; "", Lec "" &amp; R306 &amp; "", Ing "" &amp; S306 &amp; "". Puntajes Segundo Simulacro: Global "" &amp; Y306 &amp; "", Mat "" &amp; AC306 &amp; "", Cien "" &amp; AD306 &amp; "", Soc "" &amp; AE306 &amp; "", Lec "" &amp; AF306 &amp; "", Ing "" &amp; AG306 &amp; "". Escribe un mensaje motivador"&amp;" y breve (máximo 4 líneas)."")
"),"=AI(""Actúa como un tutor académico y dirígete personalmente al estudiante "" &amp; I306 &amp; "" "" &amp; J306 &amp; "" "" &amp; G306 &amp; "" "" &amp; H306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AM306 &amp; ""'. Diferencias por área: Matemáticas ("" &amp; AQ306 &amp; ""), Ciencias Natur"&amp;"ales ("" &amp; AR306 &amp; ""), Sociales ("" &amp; AS306 &amp; ""), Lectura Crítica ("" &amp; AT306 &amp; "") e Inglés ("" &amp; AU306 &amp; ""). Variación en posición: grupo ("" &amp; AN306 &amp; ""), grado ("" &amp; AO306 &amp; "") y media ("" &amp; AP306 &amp; ""). Puntajes Primer Simulacro: Global "" &amp; K306 &amp; "", Mat "" &amp;"&amp;" O306 &amp; "", Cien "" &amp; P306 &amp; "", Soc "" &amp; Q306 &amp; "", Lec "" &amp; R306 &amp; "", Ing "" &amp; S306 &amp; "". Puntajes Segundo Simulacro: Global "" &amp; Y306 &amp; "", Mat "" &amp; AC306 &amp; "", Cien "" &amp; AD306 &amp; "", Soc "" &amp; AE306 &amp; "", Lec "" &amp; AF306 &amp; "", Ing "" &amp; AG306 &amp; "". Escribe un mensaje motivado"&amp;"r y breve (máximo 4 líneas)."")
")</f>
        <v/>
      </c>
    </row>
    <row r="307" ht="15.75" customHeight="1" s="42">
      <c r="A307" s="93" t="n"/>
      <c r="B307" s="94" t="inlineStr">
        <is>
          <t>Bachillerato</t>
        </is>
      </c>
      <c r="C307" s="94" t="n">
        <v>704</v>
      </c>
      <c r="D307" s="94" t="n"/>
      <c r="E307" s="95" t="n"/>
      <c r="F307" s="96">
        <f>TRIM(G307&amp;" "&amp;H307&amp;" "&amp;I307&amp;" "&amp;J307)</f>
        <v/>
      </c>
      <c r="G307" s="94" t="inlineStr">
        <is>
          <t>Franco</t>
        </is>
      </c>
      <c r="H307" s="94" t="inlineStr">
        <is>
          <t>Mejia</t>
        </is>
      </c>
      <c r="I307" s="94" t="inlineStr">
        <is>
          <t>Violeta</t>
        </is>
      </c>
      <c r="J307" s="97" t="n"/>
      <c r="K307" s="98">
        <f>IF(SUM(O307:S307)=0, "", ROUND(((O307*3+P307*3+Q307*3+R307*3+S307*1)/13)*5,0))</f>
        <v/>
      </c>
      <c r="L307" s="99">
        <f>IF(OR($C307="",K307=""),"",COUNTIFS($C$4:$C$1500,$C307,K$4:K$1500,"&gt;"&amp;K307)+1)</f>
        <v/>
      </c>
      <c r="M307" s="99">
        <f>IF(OR($C307="",K307=""),"",IF(AND($C307&gt;=1001,$C307&lt;=1005),COUNTIFS($C$4:$C$1500,"&gt;=1001",$C$4:$C$1500,"&lt;=1005",K$4:K$1500,"&gt;"&amp;K307)+1,IF(AND($C307&gt;=1101,$C307&lt;=1105),COUNTIFS($C$4:$C$1500,"&gt;=1101",$C$4:$C$1500,"&lt;=1105",K$4:K$1500,"&gt;"&amp;K307)+1,IF(AND($C307&gt;=901,$C307&lt;=905),COUNTIFS($C$4:$C$1500,"&gt;=901",$C$4:$C$1500,"&lt;=905",K$4:K$1500,"&gt;"&amp;K307)+1,IF(AND($C307&gt;=801,$C307&lt;=805),COUNTIFS($C$4:$C$1500,"&gt;=801",$C$4:$C$1500,"&lt;=805",K$4:K$1500,"&gt;"&amp;K307)+1,IF(AND($C307&gt;=701,$C307&lt;=705),COUNTIFS($C$4:$C$1500,"&gt;=701",$C$4:$C$1500,"&lt;=705",K$4:K$1500,"&gt;"&amp;K307)+1,IF(AND($C307&gt;=601,$C307&lt;=606),COUNTIFS($C$4:$C$1500,"&gt;=601",$C$4:$C$1500,"&lt;=606",K$4:K$1500,"&gt;"&amp;K307)+1,"")))))))</f>
        <v/>
      </c>
      <c r="N307" s="99">
        <f>IF(OR($C307="",K307=""),"",IF(OR(AND($C307&gt;=1001,$C307&lt;=1005),AND($C307&gt;=1101,$C307&lt;=1105)),COUNTIFS($C$4:$C$1500,"&gt;=1001",$C$4:$C$1500,"&lt;=1005",K$4:K$1500,"&gt;"&amp;K307)+COUNTIFS($C$4:$C$1500,"&gt;=1101",$C$4:$C$1500,"&lt;=1105",K$4:K$1500,"&gt;"&amp;K307)+1,""))</f>
        <v/>
      </c>
      <c r="O307" s="94" t="n">
        <v>29.13</v>
      </c>
      <c r="P307" s="94" t="n">
        <v>42.88</v>
      </c>
      <c r="Q307" s="94" t="n">
        <v>44.96</v>
      </c>
      <c r="R307" s="94" t="n">
        <v>62.5</v>
      </c>
      <c r="S307" s="94" t="n">
        <v>40</v>
      </c>
      <c r="T307" s="99">
        <f>IF(AND(O307&gt;0,O307&lt;36),1,IF(AND(O307&gt;=36,O307&lt;51),2,IF(AND(O307&gt;=51,O307&lt;71),3,IF(AND(O307&gt;=71,O307&lt;=100),4,))))</f>
        <v/>
      </c>
      <c r="U307" s="99">
        <f>IF(AND(P307&gt;0,P307&lt;41),1,IF(AND(P307&gt;=41,P307&lt;56),2,IF(AND(P307&gt;=56,P307&lt;71),3,IF(AND(P307&gt;=71,P307&lt;=100),4,))))</f>
        <v/>
      </c>
      <c r="V307" s="99">
        <f>IF(AND(Q307&gt;0,Q307&lt;41),1,IF(AND(Q307&gt;=41,Q307&lt;56),2,IF(AND(Q307&gt;=56,Q307&lt;71),3,IF(AND(Q307&gt;=71,Q307&lt;=100),4,))))</f>
        <v/>
      </c>
      <c r="W307" s="99">
        <f>IF(AND(R307&gt;0,R307&lt;36),1,IF(AND(R307&gt;=36,R307&lt;51),2,IF(AND(R307&gt;=51,R307&lt;66),3,IF(AND(R307&gt;=66,R307&lt;=100),4,))))</f>
        <v/>
      </c>
      <c r="X307" s="100">
        <f>IF(AND(S307&gt;0,S307&lt;37),1,IF(AND(S307&gt;=37,S307&lt;58),2,IF(AND(S307&gt;=58,S307&lt;71),3,IF(AND(S307&gt;=71,S307&lt;=100),4,))))</f>
        <v/>
      </c>
      <c r="Y307" s="101">
        <f>IF(SUM(AC307:AG307)=0, "", ROUND(((AC307*3+AD307*3+AE307*3+AF307*3+AG307*1)/13)*5,0))</f>
        <v/>
      </c>
      <c r="Z307" s="99">
        <f>IF(OR($C307="",Y307=""),"",COUNTIFS($C$4:$C$1500,$C307,Y$4:Y$1500,"&gt;"&amp;Y307)+1)</f>
        <v/>
      </c>
      <c r="AA307" s="99">
        <f>IF(OR($C307="",Y307=""),"",IF(AND($C307&gt;=1001,$C307&lt;=1005),COUNTIFS($C$4:$C$1500,"&gt;=1001",$C$4:$C$1500,"&lt;=1005",Y$4:Y$1500,"&gt;"&amp;Y307)+1,IF(AND($C307&gt;=1101,$C307&lt;=1105),COUNTIFS($C$4:$C$1500,"&gt;=1101",$C$4:$C$1500,"&lt;=1105",Y$4:Y$1500,"&gt;"&amp;Y307)+1,IF(AND($C307&gt;=901,$C307&lt;=905),COUNTIFS($C$4:$C$1500,"&gt;=901",$C$4:$C$1500,"&lt;=905",Y$4:Y$1500,"&gt;"&amp;Y307)+1,IF(AND($C307&gt;=801,$C307&lt;=805),COUNTIFS($C$4:$C$1500,"&gt;=801",$C$4:$C$1500,"&lt;=805",Y$4:Y$1500,"&gt;"&amp;Y307)+1,IF(AND($C307&gt;=701,$C307&lt;=705),COUNTIFS($C$4:$C$1500,"&gt;=701",$C$4:$C$1500,"&lt;=705",Y$4:Y$1500,"&gt;"&amp;Y307)+1,IF(AND($C307&gt;=601,$C307&lt;=606),COUNTIFS($C$4:$C$1500,"&gt;=601",$C$4:$C$1500,"&lt;=606",Y$4:Y$1500,"&gt;"&amp;Y307)+1,"")))))))</f>
        <v/>
      </c>
      <c r="AB307" s="99">
        <f>IF(OR($C307="",Y307=""),"",IF(OR(AND($C307&gt;=1001,$C307&lt;=1005),AND($C307&gt;=1101,$C307&lt;=1105)),COUNTIFS($C$4:$C$1500,"&gt;=1001",$C$4:$C$1500,"&lt;=1005",Y$4:Y$1500,"&gt;"&amp;Y307)+COUNTIFS($C$4:$C$1500,"&gt;=1101",$C$4:$C$1500,"&lt;=1105",Y$4:Y$1500,"&gt;"&amp;Y307)+1,""))</f>
        <v/>
      </c>
      <c r="AC307" s="94" t="n">
        <v>65.25</v>
      </c>
      <c r="AD307" s="94" t="n">
        <v>58.96</v>
      </c>
      <c r="AE307" s="94" t="n">
        <v>56.63</v>
      </c>
      <c r="AF307" s="94" t="n">
        <v>64.17</v>
      </c>
      <c r="AG307" s="94" t="n">
        <v>64.17</v>
      </c>
      <c r="AH307" s="99">
        <f>IF(AND(AC307&gt;0,AC307&lt;36),1,IF(AND(AC307&gt;=36,AC307&lt;51),2,IF(AND(AC307&gt;=51,AC307&lt;71),3,IF(AND(AC307&gt;=71,AC307&lt;=100),4,))))</f>
        <v/>
      </c>
      <c r="AI307" s="99">
        <f>IF(AND(AD307&gt;0,AD307&lt;41),1,IF(AND(AD307&gt;=41,AD307&lt;56),2,IF(AND(AD307&gt;=56,AD307&lt;71),3,IF(AND(AD307&gt;=71,AD307&lt;=100),4,))))</f>
        <v/>
      </c>
      <c r="AJ307" s="99">
        <f>IF(AND(AE307&gt;0,AE307&lt;41),1,IF(AND(AE307&gt;=41,AE307&lt;56),2,IF(AND(AE307&gt;=56,AE307&lt;71),3,IF(AND(AE307&gt;=71,AE307&lt;=100),4,))))</f>
        <v/>
      </c>
      <c r="AK307" s="99">
        <f>IF(AND(AF307&gt;0,AF307&lt;36),1,IF(AND(AF307&gt;=36,AF307&lt;51),2,IF(AND(AF307&gt;=51,AF307&lt;66),3,IF(AND(AF307&gt;=66,AF307&lt;=100),4,))))</f>
        <v/>
      </c>
      <c r="AL307" s="100">
        <f>IF(AND(AG307&gt;0,AG307&lt;37),1,IF(AND(AG307&gt;=37,AG307&lt;58),2,IF(AND(AG307&gt;=58,AG307&lt;71),3,IF(AND(AG307&gt;=71,AG307&lt;=100),4,))))</f>
        <v/>
      </c>
      <c r="AM307" s="101">
        <f>IF((Y307&lt;&gt;"")*(K307&lt;&gt;""),Y307-K307,"")</f>
        <v/>
      </c>
      <c r="AN307" s="99">
        <f>IF((Z307&lt;&gt;"")*(L307&lt;&gt;""),Z307-L307,"")</f>
        <v/>
      </c>
      <c r="AO307" s="99">
        <f>IF((AA307&lt;&gt;"")*(M307&lt;&gt;""),AA307-M307,"")</f>
        <v/>
      </c>
      <c r="AP307" s="99">
        <f>IF((AB307&lt;&gt;"")*(N307&lt;&gt;""),AB307-N307,"")</f>
        <v/>
      </c>
      <c r="AQ307" s="94">
        <f>IF((AC307&lt;&gt;"")*(O307&lt;&gt;""),AC307-O307,"")</f>
        <v/>
      </c>
      <c r="AR307" s="94">
        <f>IF((AD307&lt;&gt;"")*(P307&lt;&gt;""),AD307-P307,"")</f>
        <v/>
      </c>
      <c r="AS307" s="94">
        <f>IF((AE307&lt;&gt;"")*(Q307&lt;&gt;""),AE307-Q307,"")</f>
        <v/>
      </c>
      <c r="AT307" s="94">
        <f>IF((AF307&lt;&gt;"")*(R307&lt;&gt;""),AF307-R307,"")</f>
        <v/>
      </c>
      <c r="AU307" s="94">
        <f>IF((AG307&lt;&gt;"")*(S307&lt;&gt;""),AG307-S307,"")</f>
        <v/>
      </c>
      <c r="AV307" s="99">
        <f>IF((AH307&lt;&gt;"")*(T307&lt;&gt;""),AH307-T307,"")</f>
        <v/>
      </c>
      <c r="AW307" s="99">
        <f>IF((AI307&lt;&gt;"")*(U307&lt;&gt;""),AI307-U307,"")</f>
        <v/>
      </c>
      <c r="AX307" s="99">
        <f>IF((AJ307&lt;&gt;"")*(V307&lt;&gt;""),AJ307-V307,"")</f>
        <v/>
      </c>
      <c r="AY307" s="99">
        <f>IF((AK307&lt;&gt;"")*(W307&lt;&gt;""),AK307-W307,"")</f>
        <v/>
      </c>
      <c r="AZ307" s="102">
        <f>IF((AL307&lt;&gt;"")*(X307&lt;&gt;""),AL307-X307,"")</f>
        <v/>
      </c>
      <c r="BA307" s="50">
        <f>IFERROR(__xludf.dummyfunction("AI(""Actúa como un tutor académico y dirígete personalmente al estudiante "" &amp; I307 &amp; "" "" &amp; J307 &amp; "" "" &amp; G307 &amp; "" "" &amp; H307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AM307 &amp; ""'. Diferencias por área: Matemáticas ("" &amp; AQ307 &amp; ""), Ciencias Natura"&amp;"les ("" &amp; AR307 &amp; ""), Sociales ("" &amp; AS307 &amp; ""), Lectura Crítica ("" &amp; AT307 &amp; "") e Inglés ("" &amp; AU307 &amp; ""). Variación en posición: grupo ("" &amp; AN307 &amp; ""), grado ("" &amp; AO307 &amp; "") y media ("" &amp; AP307 &amp; ""). Puntajes Primer Simulacro: Global "" &amp; K307 &amp; "", Mat "" &amp; "&amp;"O4 &amp; "", Cien "" &amp; P307 &amp; "", Soc "" &amp; Q307 &amp; "", Lec "" &amp; R307 &amp; "", Ing "" &amp; S307 &amp; "". Puntajes Segundo Simulacro: Global "" &amp; Y307 &amp; "", Mat "" &amp; AC307 &amp; "", Cien "" &amp; AD307 &amp; "", Soc "" &amp; AE307 &amp; "", Lec "" &amp; AF307 &amp; "", Ing "" &amp; AG307 &amp; "". Escribe un mensaje motivador"&amp;" y breve (máximo 4 líneas)."")
"),"=AI(""Actúa como un tutor académico y dirígete personalmente al estudiante "" &amp; I307 &amp; "" "" &amp; J307 &amp; "" "" &amp; G307 &amp; "" "" &amp; H307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AM307 &amp; ""'. Diferencias por área: Matemáticas ("" &amp; AQ307 &amp; ""), Ciencias Natur"&amp;"ales ("" &amp; AR307 &amp; ""), Sociales ("" &amp; AS307 &amp; ""), Lectura Crítica ("" &amp; AT307 &amp; "") e Inglés ("" &amp; AU307 &amp; ""). Variación en posición: grupo ("" &amp; AN307 &amp; ""), grado ("" &amp; AO307 &amp; "") y media ("" &amp; AP307 &amp; ""). Puntajes Primer Simulacro: Global "" &amp; K307 &amp; "", Mat "" &amp;"&amp;" O307 &amp; "", Cien "" &amp; P307 &amp; "", Soc "" &amp; Q307 &amp; "", Lec "" &amp; R307 &amp; "", Ing "" &amp; S307 &amp; "". Puntajes Segundo Simulacro: Global "" &amp; Y307 &amp; "", Mat "" &amp; AC307 &amp; "", Cien "" &amp; AD307 &amp; "", Soc "" &amp; AE307 &amp; "", Lec "" &amp; AF307 &amp; "", Ing "" &amp; AG307 &amp; "". Escribe un mensaje motivado"&amp;"r y breve (máximo 4 líneas)."")
")</f>
        <v/>
      </c>
    </row>
    <row r="308" ht="15.75" customHeight="1" s="42">
      <c r="A308" s="93" t="n"/>
      <c r="B308" s="94" t="inlineStr">
        <is>
          <t>Bachillerato</t>
        </is>
      </c>
      <c r="C308" s="94" t="n">
        <v>704</v>
      </c>
      <c r="D308" s="94" t="n"/>
      <c r="E308" s="95" t="n"/>
      <c r="F308" s="96">
        <f>TRIM(G308&amp;" "&amp;H308&amp;" "&amp;I308&amp;" "&amp;J308)</f>
        <v/>
      </c>
      <c r="G308" s="94" t="inlineStr">
        <is>
          <t>Guzman</t>
        </is>
      </c>
      <c r="H308" s="94" t="inlineStr">
        <is>
          <t>Cortez</t>
        </is>
      </c>
      <c r="I308" s="94" t="inlineStr">
        <is>
          <t>Sofia</t>
        </is>
      </c>
      <c r="J308" s="97" t="n"/>
      <c r="K308" s="98">
        <f>IF(SUM(O308:S308)=0, "", ROUND(((O308*3+P308*3+Q308*3+R308*3+S308*1)/13)*5,0))</f>
        <v/>
      </c>
      <c r="L308" s="99">
        <f>IF(OR($C308="",K308=""),"",COUNTIFS($C$4:$C$1500,$C308,K$4:K$1500,"&gt;"&amp;K308)+1)</f>
        <v/>
      </c>
      <c r="M308" s="99">
        <f>IF(OR($C308="",K308=""),"",IF(AND($C308&gt;=1001,$C308&lt;=1005),COUNTIFS($C$4:$C$1500,"&gt;=1001",$C$4:$C$1500,"&lt;=1005",K$4:K$1500,"&gt;"&amp;K308)+1,IF(AND($C308&gt;=1101,$C308&lt;=1105),COUNTIFS($C$4:$C$1500,"&gt;=1101",$C$4:$C$1500,"&lt;=1105",K$4:K$1500,"&gt;"&amp;K308)+1,IF(AND($C308&gt;=901,$C308&lt;=905),COUNTIFS($C$4:$C$1500,"&gt;=901",$C$4:$C$1500,"&lt;=905",K$4:K$1500,"&gt;"&amp;K308)+1,IF(AND($C308&gt;=801,$C308&lt;=805),COUNTIFS($C$4:$C$1500,"&gt;=801",$C$4:$C$1500,"&lt;=805",K$4:K$1500,"&gt;"&amp;K308)+1,IF(AND($C308&gt;=701,$C308&lt;=705),COUNTIFS($C$4:$C$1500,"&gt;=701",$C$4:$C$1500,"&lt;=705",K$4:K$1500,"&gt;"&amp;K308)+1,IF(AND($C308&gt;=601,$C308&lt;=606),COUNTIFS($C$4:$C$1500,"&gt;=601",$C$4:$C$1500,"&lt;=606",K$4:K$1500,"&gt;"&amp;K308)+1,"")))))))</f>
        <v/>
      </c>
      <c r="N308" s="99">
        <f>IF(OR($C308="",K308=""),"",IF(OR(AND($C308&gt;=1001,$C308&lt;=1005),AND($C308&gt;=1101,$C308&lt;=1105)),COUNTIFS($C$4:$C$1500,"&gt;=1001",$C$4:$C$1500,"&lt;=1005",K$4:K$1500,"&gt;"&amp;K308)+COUNTIFS($C$4:$C$1500,"&gt;=1101",$C$4:$C$1500,"&lt;=1105",K$4:K$1500,"&gt;"&amp;K308)+1,""))</f>
        <v/>
      </c>
      <c r="O308" s="94" t="n">
        <v>20.25</v>
      </c>
      <c r="P308" s="94" t="n">
        <v>78.38</v>
      </c>
      <c r="Q308" s="94" t="n">
        <v>88.23999999999999</v>
      </c>
      <c r="R308" s="94" t="n">
        <v>70.83</v>
      </c>
      <c r="S308" s="94" t="n">
        <v>60</v>
      </c>
      <c r="T308" s="99">
        <f>IF(AND(O308&gt;0,O308&lt;36),1,IF(AND(O308&gt;=36,O308&lt;51),2,IF(AND(O308&gt;=51,O308&lt;71),3,IF(AND(O308&gt;=71,O308&lt;=100),4,))))</f>
        <v/>
      </c>
      <c r="U308" s="99">
        <f>IF(AND(P308&gt;0,P308&lt;41),1,IF(AND(P308&gt;=41,P308&lt;56),2,IF(AND(P308&gt;=56,P308&lt;71),3,IF(AND(P308&gt;=71,P308&lt;=100),4,))))</f>
        <v/>
      </c>
      <c r="V308" s="99">
        <f>IF(AND(Q308&gt;0,Q308&lt;41),1,IF(AND(Q308&gt;=41,Q308&lt;56),2,IF(AND(Q308&gt;=56,Q308&lt;71),3,IF(AND(Q308&gt;=71,Q308&lt;=100),4,))))</f>
        <v/>
      </c>
      <c r="W308" s="99">
        <f>IF(AND(R308&gt;0,R308&lt;36),1,IF(AND(R308&gt;=36,R308&lt;51),2,IF(AND(R308&gt;=51,R308&lt;66),3,IF(AND(R308&gt;=66,R308&lt;=100),4,))))</f>
        <v/>
      </c>
      <c r="X308" s="100">
        <f>IF(AND(S308&gt;0,S308&lt;37),1,IF(AND(S308&gt;=37,S308&lt;58),2,IF(AND(S308&gt;=58,S308&lt;71),3,IF(AND(S308&gt;=71,S308&lt;=100),4,))))</f>
        <v/>
      </c>
      <c r="Y308" s="101">
        <f>IF(SUM(AC308:AG308)=0, "", ROUND(((AC308*3+AD308*3+AE308*3+AF308*3+AG308*1)/13)*5,0))</f>
        <v/>
      </c>
      <c r="Z308" s="99">
        <f>IF(OR($C308="",Y308=""),"",COUNTIFS($C$4:$C$1500,$C308,Y$4:Y$1500,"&gt;"&amp;Y308)+1)</f>
        <v/>
      </c>
      <c r="AA308" s="99">
        <f>IF(OR($C308="",Y308=""),"",IF(AND($C308&gt;=1001,$C308&lt;=1005),COUNTIFS($C$4:$C$1500,"&gt;=1001",$C$4:$C$1500,"&lt;=1005",Y$4:Y$1500,"&gt;"&amp;Y308)+1,IF(AND($C308&gt;=1101,$C308&lt;=1105),COUNTIFS($C$4:$C$1500,"&gt;=1101",$C$4:$C$1500,"&lt;=1105",Y$4:Y$1500,"&gt;"&amp;Y308)+1,IF(AND($C308&gt;=901,$C308&lt;=905),COUNTIFS($C$4:$C$1500,"&gt;=901",$C$4:$C$1500,"&lt;=905",Y$4:Y$1500,"&gt;"&amp;Y308)+1,IF(AND($C308&gt;=801,$C308&lt;=805),COUNTIFS($C$4:$C$1500,"&gt;=801",$C$4:$C$1500,"&lt;=805",Y$4:Y$1500,"&gt;"&amp;Y308)+1,IF(AND($C308&gt;=701,$C308&lt;=705),COUNTIFS($C$4:$C$1500,"&gt;=701",$C$4:$C$1500,"&lt;=705",Y$4:Y$1500,"&gt;"&amp;Y308)+1,IF(AND($C308&gt;=601,$C308&lt;=606),COUNTIFS($C$4:$C$1500,"&gt;=601",$C$4:$C$1500,"&lt;=606",Y$4:Y$1500,"&gt;"&amp;Y308)+1,"")))))))</f>
        <v/>
      </c>
      <c r="AB308" s="99">
        <f>IF(OR($C308="",Y308=""),"",IF(OR(AND($C308&gt;=1001,$C308&lt;=1005),AND($C308&gt;=1101,$C308&lt;=1105)),COUNTIFS($C$4:$C$1500,"&gt;=1001",$C$4:$C$1500,"&lt;=1005",Y$4:Y$1500,"&gt;"&amp;Y308)+COUNTIFS($C$4:$C$1500,"&gt;=1101",$C$4:$C$1500,"&lt;=1105",Y$4:Y$1500,"&gt;"&amp;Y308)+1,""))</f>
        <v/>
      </c>
      <c r="AC308" s="94" t="n">
        <v>57.88</v>
      </c>
      <c r="AD308" s="94" t="n">
        <v>77.95999999999999</v>
      </c>
      <c r="AE308" s="94" t="n">
        <v>66.5</v>
      </c>
      <c r="AF308" s="94" t="n">
        <v>73.33</v>
      </c>
      <c r="AG308" s="94" t="n">
        <v>82.5</v>
      </c>
      <c r="AH308" s="99">
        <f>IF(AND(AC308&gt;0,AC308&lt;36),1,IF(AND(AC308&gt;=36,AC308&lt;51),2,IF(AND(AC308&gt;=51,AC308&lt;71),3,IF(AND(AC308&gt;=71,AC308&lt;=100),4,))))</f>
        <v/>
      </c>
      <c r="AI308" s="99">
        <f>IF(AND(AD308&gt;0,AD308&lt;41),1,IF(AND(AD308&gt;=41,AD308&lt;56),2,IF(AND(AD308&gt;=56,AD308&lt;71),3,IF(AND(AD308&gt;=71,AD308&lt;=100),4,))))</f>
        <v/>
      </c>
      <c r="AJ308" s="99">
        <f>IF(AND(AE308&gt;0,AE308&lt;41),1,IF(AND(AE308&gt;=41,AE308&lt;56),2,IF(AND(AE308&gt;=56,AE308&lt;71),3,IF(AND(AE308&gt;=71,AE308&lt;=100),4,))))</f>
        <v/>
      </c>
      <c r="AK308" s="99">
        <f>IF(AND(AF308&gt;0,AF308&lt;36),1,IF(AND(AF308&gt;=36,AF308&lt;51),2,IF(AND(AF308&gt;=51,AF308&lt;66),3,IF(AND(AF308&gt;=66,AF308&lt;=100),4,))))</f>
        <v/>
      </c>
      <c r="AL308" s="100">
        <f>IF(AND(AG308&gt;0,AG308&lt;37),1,IF(AND(AG308&gt;=37,AG308&lt;58),2,IF(AND(AG308&gt;=58,AG308&lt;71),3,IF(AND(AG308&gt;=71,AG308&lt;=100),4,))))</f>
        <v/>
      </c>
      <c r="AM308" s="101">
        <f>IF((Y308&lt;&gt;"")*(K308&lt;&gt;""),Y308-K308,"")</f>
        <v/>
      </c>
      <c r="AN308" s="99">
        <f>IF((Z308&lt;&gt;"")*(L308&lt;&gt;""),Z308-L308,"")</f>
        <v/>
      </c>
      <c r="AO308" s="99">
        <f>IF((AA308&lt;&gt;"")*(M308&lt;&gt;""),AA308-M308,"")</f>
        <v/>
      </c>
      <c r="AP308" s="99">
        <f>IF((AB308&lt;&gt;"")*(N308&lt;&gt;""),AB308-N308,"")</f>
        <v/>
      </c>
      <c r="AQ308" s="94">
        <f>IF((AC308&lt;&gt;"")*(O308&lt;&gt;""),AC308-O308,"")</f>
        <v/>
      </c>
      <c r="AR308" s="94">
        <f>IF((AD308&lt;&gt;"")*(P308&lt;&gt;""),AD308-P308,"")</f>
        <v/>
      </c>
      <c r="AS308" s="94">
        <f>IF((AE308&lt;&gt;"")*(Q308&lt;&gt;""),AE308-Q308,"")</f>
        <v/>
      </c>
      <c r="AT308" s="94">
        <f>IF((AF308&lt;&gt;"")*(R308&lt;&gt;""),AF308-R308,"")</f>
        <v/>
      </c>
      <c r="AU308" s="94">
        <f>IF((AG308&lt;&gt;"")*(S308&lt;&gt;""),AG308-S308,"")</f>
        <v/>
      </c>
      <c r="AV308" s="99">
        <f>IF((AH308&lt;&gt;"")*(T308&lt;&gt;""),AH308-T308,"")</f>
        <v/>
      </c>
      <c r="AW308" s="99">
        <f>IF((AI308&lt;&gt;"")*(U308&lt;&gt;""),AI308-U308,"")</f>
        <v/>
      </c>
      <c r="AX308" s="99">
        <f>IF((AJ308&lt;&gt;"")*(V308&lt;&gt;""),AJ308-V308,"")</f>
        <v/>
      </c>
      <c r="AY308" s="99">
        <f>IF((AK308&lt;&gt;"")*(W308&lt;&gt;""),AK308-W308,"")</f>
        <v/>
      </c>
      <c r="AZ308" s="102">
        <f>IF((AL308&lt;&gt;"")*(X308&lt;&gt;""),AL308-X308,"")</f>
        <v/>
      </c>
      <c r="BA308" s="50">
        <f>IFERROR(__xludf.dummyfunction("AI(""Actúa como un tutor académico y dirígete personalmente al estudiante "" &amp; I308 &amp; "" "" &amp; J308 &amp; "" "" &amp; G308 &amp; "" "" &amp; H308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AM308 &amp; ""'. Diferencias por área: Matemáticas ("" &amp; AQ308 &amp; ""), Ciencias Natura"&amp;"les ("" &amp; AR308 &amp; ""), Sociales ("" &amp; AS308 &amp; ""), Lectura Crítica ("" &amp; AT308 &amp; "") e Inglés ("" &amp; AU308 &amp; ""). Variación en posición: grupo ("" &amp; AN308 &amp; ""), grado ("" &amp; AO308 &amp; "") y media ("" &amp; AP308 &amp; ""). Puntajes Primer Simulacro: Global "" &amp; K308 &amp; "", Mat "" &amp; "&amp;"O4 &amp; "", Cien "" &amp; P308 &amp; "", Soc "" &amp; Q308 &amp; "", Lec "" &amp; R308 &amp; "", Ing "" &amp; S308 &amp; "". Puntajes Segundo Simulacro: Global "" &amp; Y308 &amp; "", Mat "" &amp; AC308 &amp; "", Cien "" &amp; AD308 &amp; "", Soc "" &amp; AE308 &amp; "", Lec "" &amp; AF308 &amp; "", Ing "" &amp; AG308 &amp; "". Escribe un mensaje motivador"&amp;" y breve (máximo 4 líneas)."")
"),"=AI(""Actúa como un tutor académico y dirígete personalmente al estudiante "" &amp; I308 &amp; "" "" &amp; J308 &amp; "" "" &amp; G308 &amp; "" "" &amp; H308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AM308 &amp; ""'. Diferencias por área: Matemáticas ("" &amp; AQ308 &amp; ""), Ciencias Natur"&amp;"ales ("" &amp; AR308 &amp; ""), Sociales ("" &amp; AS308 &amp; ""), Lectura Crítica ("" &amp; AT308 &amp; "") e Inglés ("" &amp; AU308 &amp; ""). Variación en posición: grupo ("" &amp; AN308 &amp; ""), grado ("" &amp; AO308 &amp; "") y media ("" &amp; AP308 &amp; ""). Puntajes Primer Simulacro: Global "" &amp; K308 &amp; "", Mat "" &amp;"&amp;" O308 &amp; "", Cien "" &amp; P308 &amp; "", Soc "" &amp; Q308 &amp; "", Lec "" &amp; R308 &amp; "", Ing "" &amp; S308 &amp; "". Puntajes Segundo Simulacro: Global "" &amp; Y308 &amp; "", Mat "" &amp; AC308 &amp; "", Cien "" &amp; AD308 &amp; "", Soc "" &amp; AE308 &amp; "", Lec "" &amp; AF308 &amp; "", Ing "" &amp; AG308 &amp; "". Escribe un mensaje motivado"&amp;"r y breve (máximo 4 líneas)."")
")</f>
        <v/>
      </c>
    </row>
    <row r="309" ht="15.75" customHeight="1" s="42">
      <c r="A309" s="93" t="n"/>
      <c r="B309" s="94" t="inlineStr">
        <is>
          <t>Bachillerato</t>
        </is>
      </c>
      <c r="C309" s="94" t="n">
        <v>704</v>
      </c>
      <c r="D309" s="94" t="n"/>
      <c r="E309" s="95" t="n"/>
      <c r="F309" s="96">
        <f>TRIM(G309&amp;" "&amp;H309&amp;" "&amp;I309&amp;" "&amp;J309)</f>
        <v/>
      </c>
      <c r="G309" s="94" t="inlineStr">
        <is>
          <t>Hernandez</t>
        </is>
      </c>
      <c r="H309" s="94" t="inlineStr">
        <is>
          <t>Tilano</t>
        </is>
      </c>
      <c r="I309" s="94" t="inlineStr">
        <is>
          <t>Miguel</t>
        </is>
      </c>
      <c r="J309" s="97" t="inlineStr">
        <is>
          <t>Angel</t>
        </is>
      </c>
      <c r="K309" s="98">
        <f>IF(SUM(O309:S309)=0, "", ROUND(((O309*3+P309*3+Q309*3+R309*3+S309*1)/13)*5,0))</f>
        <v/>
      </c>
      <c r="L309" s="99">
        <f>IF(OR($C309="",K309=""),"",COUNTIFS($C$4:$C$1500,$C309,K$4:K$1500,"&gt;"&amp;K309)+1)</f>
        <v/>
      </c>
      <c r="M309" s="99">
        <f>IF(OR($C309="",K309=""),"",IF(AND($C309&gt;=1001,$C309&lt;=1005),COUNTIFS($C$4:$C$1500,"&gt;=1001",$C$4:$C$1500,"&lt;=1005",K$4:K$1500,"&gt;"&amp;K309)+1,IF(AND($C309&gt;=1101,$C309&lt;=1105),COUNTIFS($C$4:$C$1500,"&gt;=1101",$C$4:$C$1500,"&lt;=1105",K$4:K$1500,"&gt;"&amp;K309)+1,IF(AND($C309&gt;=901,$C309&lt;=905),COUNTIFS($C$4:$C$1500,"&gt;=901",$C$4:$C$1500,"&lt;=905",K$4:K$1500,"&gt;"&amp;K309)+1,IF(AND($C309&gt;=801,$C309&lt;=805),COUNTIFS($C$4:$C$1500,"&gt;=801",$C$4:$C$1500,"&lt;=805",K$4:K$1500,"&gt;"&amp;K309)+1,IF(AND($C309&gt;=701,$C309&lt;=705),COUNTIFS($C$4:$C$1500,"&gt;=701",$C$4:$C$1500,"&lt;=705",K$4:K$1500,"&gt;"&amp;K309)+1,IF(AND($C309&gt;=601,$C309&lt;=606),COUNTIFS($C$4:$C$1500,"&gt;=601",$C$4:$C$1500,"&lt;=606",K$4:K$1500,"&gt;"&amp;K309)+1,"")))))))</f>
        <v/>
      </c>
      <c r="N309" s="99">
        <f>IF(OR($C309="",K309=""),"",IF(OR(AND($C309&gt;=1001,$C309&lt;=1005),AND($C309&gt;=1101,$C309&lt;=1105)),COUNTIFS($C$4:$C$1500,"&gt;=1001",$C$4:$C$1500,"&lt;=1005",K$4:K$1500,"&gt;"&amp;K309)+COUNTIFS($C$4:$C$1500,"&gt;=1101",$C$4:$C$1500,"&lt;=1105",K$4:K$1500,"&gt;"&amp;K309)+1,""))</f>
        <v/>
      </c>
      <c r="O309" s="94" t="n">
        <v>13.5</v>
      </c>
      <c r="P309" s="94" t="n">
        <v>8.539999999999999</v>
      </c>
      <c r="Q309" s="94" t="n">
        <v>18.91</v>
      </c>
      <c r="R309" s="94" t="n">
        <v>25</v>
      </c>
      <c r="S309" s="94" t="n">
        <v>15</v>
      </c>
      <c r="T309" s="99">
        <f>IF(AND(O309&gt;0,O309&lt;36),1,IF(AND(O309&gt;=36,O309&lt;51),2,IF(AND(O309&gt;=51,O309&lt;71),3,IF(AND(O309&gt;=71,O309&lt;=100),4,))))</f>
        <v/>
      </c>
      <c r="U309" s="99">
        <f>IF(AND(P309&gt;0,P309&lt;41),1,IF(AND(P309&gt;=41,P309&lt;56),2,IF(AND(P309&gt;=56,P309&lt;71),3,IF(AND(P309&gt;=71,P309&lt;=100),4,))))</f>
        <v/>
      </c>
      <c r="V309" s="99">
        <f>IF(AND(Q309&gt;0,Q309&lt;41),1,IF(AND(Q309&gt;=41,Q309&lt;56),2,IF(AND(Q309&gt;=56,Q309&lt;71),3,IF(AND(Q309&gt;=71,Q309&lt;=100),4,))))</f>
        <v/>
      </c>
      <c r="W309" s="99">
        <f>IF(AND(R309&gt;0,R309&lt;36),1,IF(AND(R309&gt;=36,R309&lt;51),2,IF(AND(R309&gt;=51,R309&lt;66),3,IF(AND(R309&gt;=66,R309&lt;=100),4,))))</f>
        <v/>
      </c>
      <c r="X309" s="100">
        <f>IF(AND(S309&gt;0,S309&lt;37),1,IF(AND(S309&gt;=37,S309&lt;58),2,IF(AND(S309&gt;=58,S309&lt;71),3,IF(AND(S309&gt;=71,S309&lt;=100),4,))))</f>
        <v/>
      </c>
      <c r="Y309" s="101">
        <f>IF(SUM(AC309:AG309)=0, "", ROUND(((AC309*3+AD309*3+AE309*3+AF309*3+AG309*1)/13)*5,0))</f>
        <v/>
      </c>
      <c r="Z309" s="99">
        <f>IF(OR($C309="",Y309=""),"",COUNTIFS($C$4:$C$1500,$C309,Y$4:Y$1500,"&gt;"&amp;Y309)+1)</f>
        <v/>
      </c>
      <c r="AA309" s="99">
        <f>IF(OR($C309="",Y309=""),"",IF(AND($C309&gt;=1001,$C309&lt;=1005),COUNTIFS($C$4:$C$1500,"&gt;=1001",$C$4:$C$1500,"&lt;=1005",Y$4:Y$1500,"&gt;"&amp;Y309)+1,IF(AND($C309&gt;=1101,$C309&lt;=1105),COUNTIFS($C$4:$C$1500,"&gt;=1101",$C$4:$C$1500,"&lt;=1105",Y$4:Y$1500,"&gt;"&amp;Y309)+1,IF(AND($C309&gt;=901,$C309&lt;=905),COUNTIFS($C$4:$C$1500,"&gt;=901",$C$4:$C$1500,"&lt;=905",Y$4:Y$1500,"&gt;"&amp;Y309)+1,IF(AND($C309&gt;=801,$C309&lt;=805),COUNTIFS($C$4:$C$1500,"&gt;=801",$C$4:$C$1500,"&lt;=805",Y$4:Y$1500,"&gt;"&amp;Y309)+1,IF(AND($C309&gt;=701,$C309&lt;=705),COUNTIFS($C$4:$C$1500,"&gt;=701",$C$4:$C$1500,"&lt;=705",Y$4:Y$1500,"&gt;"&amp;Y309)+1,IF(AND($C309&gt;=601,$C309&lt;=606),COUNTIFS($C$4:$C$1500,"&gt;=601",$C$4:$C$1500,"&lt;=606",Y$4:Y$1500,"&gt;"&amp;Y309)+1,"")))))))</f>
        <v/>
      </c>
      <c r="AB309" s="99">
        <f>IF(OR($C309="",Y309=""),"",IF(OR(AND($C309&gt;=1001,$C309&lt;=1005),AND($C309&gt;=1101,$C309&lt;=1105)),COUNTIFS($C$4:$C$1500,"&gt;=1001",$C$4:$C$1500,"&lt;=1005",Y$4:Y$1500,"&gt;"&amp;Y309)+COUNTIFS($C$4:$C$1500,"&gt;=1101",$C$4:$C$1500,"&lt;=1105",Y$4:Y$1500,"&gt;"&amp;Y309)+1,""))</f>
        <v/>
      </c>
      <c r="AC309" s="94" t="n">
        <v>64.38</v>
      </c>
      <c r="AD309" s="94" t="n">
        <v>35.37</v>
      </c>
      <c r="AE309" s="94" t="n">
        <v>34.88</v>
      </c>
      <c r="AF309" s="94" t="n">
        <v>32.08</v>
      </c>
      <c r="AG309" s="94" t="n">
        <v>45.83</v>
      </c>
      <c r="AH309" s="99">
        <f>IF(AND(AC309&gt;0,AC309&lt;36),1,IF(AND(AC309&gt;=36,AC309&lt;51),2,IF(AND(AC309&gt;=51,AC309&lt;71),3,IF(AND(AC309&gt;=71,AC309&lt;=100),4,))))</f>
        <v/>
      </c>
      <c r="AI309" s="99">
        <f>IF(AND(AD309&gt;0,AD309&lt;41),1,IF(AND(AD309&gt;=41,AD309&lt;56),2,IF(AND(AD309&gt;=56,AD309&lt;71),3,IF(AND(AD309&gt;=71,AD309&lt;=100),4,))))</f>
        <v/>
      </c>
      <c r="AJ309" s="99">
        <f>IF(AND(AE309&gt;0,AE309&lt;41),1,IF(AND(AE309&gt;=41,AE309&lt;56),2,IF(AND(AE309&gt;=56,AE309&lt;71),3,IF(AND(AE309&gt;=71,AE309&lt;=100),4,))))</f>
        <v/>
      </c>
      <c r="AK309" s="99">
        <f>IF(AND(AF309&gt;0,AF309&lt;36),1,IF(AND(AF309&gt;=36,AF309&lt;51),2,IF(AND(AF309&gt;=51,AF309&lt;66),3,IF(AND(AF309&gt;=66,AF309&lt;=100),4,))))</f>
        <v/>
      </c>
      <c r="AL309" s="100">
        <f>IF(AND(AG309&gt;0,AG309&lt;37),1,IF(AND(AG309&gt;=37,AG309&lt;58),2,IF(AND(AG309&gt;=58,AG309&lt;71),3,IF(AND(AG309&gt;=71,AG309&lt;=100),4,))))</f>
        <v/>
      </c>
      <c r="AM309" s="101">
        <f>IF((Y309&lt;&gt;"")*(K309&lt;&gt;""),Y309-K309,"")</f>
        <v/>
      </c>
      <c r="AN309" s="99">
        <f>IF((Z309&lt;&gt;"")*(L309&lt;&gt;""),Z309-L309,"")</f>
        <v/>
      </c>
      <c r="AO309" s="99">
        <f>IF((AA309&lt;&gt;"")*(M309&lt;&gt;""),AA309-M309,"")</f>
        <v/>
      </c>
      <c r="AP309" s="99">
        <f>IF((AB309&lt;&gt;"")*(N309&lt;&gt;""),AB309-N309,"")</f>
        <v/>
      </c>
      <c r="AQ309" s="94">
        <f>IF((AC309&lt;&gt;"")*(O309&lt;&gt;""),AC309-O309,"")</f>
        <v/>
      </c>
      <c r="AR309" s="94">
        <f>IF((AD309&lt;&gt;"")*(P309&lt;&gt;""),AD309-P309,"")</f>
        <v/>
      </c>
      <c r="AS309" s="94">
        <f>IF((AE309&lt;&gt;"")*(Q309&lt;&gt;""),AE309-Q309,"")</f>
        <v/>
      </c>
      <c r="AT309" s="94">
        <f>IF((AF309&lt;&gt;"")*(R309&lt;&gt;""),AF309-R309,"")</f>
        <v/>
      </c>
      <c r="AU309" s="94">
        <f>IF((AG309&lt;&gt;"")*(S309&lt;&gt;""),AG309-S309,"")</f>
        <v/>
      </c>
      <c r="AV309" s="99">
        <f>IF((AH309&lt;&gt;"")*(T309&lt;&gt;""),AH309-T309,"")</f>
        <v/>
      </c>
      <c r="AW309" s="99">
        <f>IF((AI309&lt;&gt;"")*(U309&lt;&gt;""),AI309-U309,"")</f>
        <v/>
      </c>
      <c r="AX309" s="99">
        <f>IF((AJ309&lt;&gt;"")*(V309&lt;&gt;""),AJ309-V309,"")</f>
        <v/>
      </c>
      <c r="AY309" s="99">
        <f>IF((AK309&lt;&gt;"")*(W309&lt;&gt;""),AK309-W309,"")</f>
        <v/>
      </c>
      <c r="AZ309" s="102">
        <f>IF((AL309&lt;&gt;"")*(X309&lt;&gt;""),AL309-X309,"")</f>
        <v/>
      </c>
      <c r="BA309" s="50">
        <f>IFERROR(__xludf.dummyfunction("AI(""Actúa como un tutor académico y dirígete personalmente al estudiante "" &amp; I309 &amp; "" "" &amp; J309 &amp; "" "" &amp; G309 &amp; "" "" &amp; H309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AM309 &amp; ""'. Diferencias por área: Matemáticas ("" &amp; AQ309 &amp; ""), Ciencias Natura"&amp;"les ("" &amp; AR309 &amp; ""), Sociales ("" &amp; AS309 &amp; ""), Lectura Crítica ("" &amp; AT309 &amp; "") e Inglés ("" &amp; AU309 &amp; ""). Variación en posición: grupo ("" &amp; AN309 &amp; ""), grado ("" &amp; AO309 &amp; "") y media ("" &amp; AP309 &amp; ""). Puntajes Primer Simulacro: Global "" &amp; K309 &amp; "", Mat "" &amp; "&amp;"O4 &amp; "", Cien "" &amp; P309 &amp; "", Soc "" &amp; Q309 &amp; "", Lec "" &amp; R309 &amp; "", Ing "" &amp; S309 &amp; "". Puntajes Segundo Simulacro: Global "" &amp; Y309 &amp; "", Mat "" &amp; AC309 &amp; "", Cien "" &amp; AD309 &amp; "", Soc "" &amp; AE309 &amp; "", Lec "" &amp; AF309 &amp; "", Ing "" &amp; AG309 &amp; "". Escribe un mensaje motivador"&amp;" y breve (máximo 4 líneas)."")
"),"=AI(""Actúa como un tutor académico y dirígete personalmente al estudiante "" &amp; I309 &amp; "" "" &amp; J309 &amp; "" "" &amp; G309 &amp; "" "" &amp; H309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AM309 &amp; ""'. Diferencias por área: Matemáticas ("" &amp; AQ309 &amp; ""), Ciencias Natur"&amp;"ales ("" &amp; AR309 &amp; ""), Sociales ("" &amp; AS309 &amp; ""), Lectura Crítica ("" &amp; AT309 &amp; "") e Inglés ("" &amp; AU309 &amp; ""). Variación en posición: grupo ("" &amp; AN309 &amp; ""), grado ("" &amp; AO309 &amp; "") y media ("" &amp; AP309 &amp; ""). Puntajes Primer Simulacro: Global "" &amp; K309 &amp; "", Mat "" &amp;"&amp;" O309 &amp; "", Cien "" &amp; P309 &amp; "", Soc "" &amp; Q309 &amp; "", Lec "" &amp; R309 &amp; "", Ing "" &amp; S309 &amp; "". Puntajes Segundo Simulacro: Global "" &amp; Y309 &amp; "", Mat "" &amp; AC309 &amp; "", Cien "" &amp; AD309 &amp; "", Soc "" &amp; AE309 &amp; "", Lec "" &amp; AF309 &amp; "", Ing "" &amp; AG309 &amp; "". Escribe un mensaje motivado"&amp;"r y breve (máximo 4 líneas)."")
")</f>
        <v/>
      </c>
    </row>
    <row r="310" ht="15.75" customHeight="1" s="42">
      <c r="A310" s="93" t="n"/>
      <c r="B310" s="94" t="inlineStr">
        <is>
          <t>Bachillerato</t>
        </is>
      </c>
      <c r="C310" s="94" t="n">
        <v>704</v>
      </c>
      <c r="D310" s="94" t="n"/>
      <c r="E310" s="95" t="n"/>
      <c r="F310" s="96">
        <f>TRIM(G310&amp;" "&amp;H310&amp;" "&amp;I310&amp;" "&amp;J310)</f>
        <v/>
      </c>
      <c r="G310" s="94" t="inlineStr">
        <is>
          <t>Hernández</t>
        </is>
      </c>
      <c r="H310" s="94" t="inlineStr">
        <is>
          <t>Rodríguez</t>
        </is>
      </c>
      <c r="I310" s="94" t="inlineStr">
        <is>
          <t>Mayrobis</t>
        </is>
      </c>
      <c r="J310" s="97" t="n"/>
      <c r="K310" s="98">
        <f>IF(SUM(O310:S310)=0, "", ROUND(((O310*3+P310*3+Q310*3+R310*3+S310*1)/13)*5,0))</f>
        <v/>
      </c>
      <c r="L310" s="99">
        <f>IF(OR($C310="",K310=""),"",COUNTIFS($C$4:$C$1500,$C310,K$4:K$1500,"&gt;"&amp;K310)+1)</f>
        <v/>
      </c>
      <c r="M310" s="99">
        <f>IF(OR($C310="",K310=""),"",IF(AND($C310&gt;=1001,$C310&lt;=1005),COUNTIFS($C$4:$C$1500,"&gt;=1001",$C$4:$C$1500,"&lt;=1005",K$4:K$1500,"&gt;"&amp;K310)+1,IF(AND($C310&gt;=1101,$C310&lt;=1105),COUNTIFS($C$4:$C$1500,"&gt;=1101",$C$4:$C$1500,"&lt;=1105",K$4:K$1500,"&gt;"&amp;K310)+1,IF(AND($C310&gt;=901,$C310&lt;=905),COUNTIFS($C$4:$C$1500,"&gt;=901",$C$4:$C$1500,"&lt;=905",K$4:K$1500,"&gt;"&amp;K310)+1,IF(AND($C310&gt;=801,$C310&lt;=805),COUNTIFS($C$4:$C$1500,"&gt;=801",$C$4:$C$1500,"&lt;=805",K$4:K$1500,"&gt;"&amp;K310)+1,IF(AND($C310&gt;=701,$C310&lt;=705),COUNTIFS($C$4:$C$1500,"&gt;=701",$C$4:$C$1500,"&lt;=705",K$4:K$1500,"&gt;"&amp;K310)+1,IF(AND($C310&gt;=601,$C310&lt;=606),COUNTIFS($C$4:$C$1500,"&gt;=601",$C$4:$C$1500,"&lt;=606",K$4:K$1500,"&gt;"&amp;K310)+1,"")))))))</f>
        <v/>
      </c>
      <c r="N310" s="99">
        <f>IF(OR($C310="",K310=""),"",IF(OR(AND($C310&gt;=1001,$C310&lt;=1005),AND($C310&gt;=1101,$C310&lt;=1105)),COUNTIFS($C$4:$C$1500,"&gt;=1001",$C$4:$C$1500,"&lt;=1005",K$4:K$1500,"&gt;"&amp;K310)+COUNTIFS($C$4:$C$1500,"&gt;=1101",$C$4:$C$1500,"&lt;=1105",K$4:K$1500,"&gt;"&amp;K310)+1,""))</f>
        <v/>
      </c>
      <c r="O310" s="94" t="n">
        <v>51.5</v>
      </c>
      <c r="P310" s="94" t="n">
        <v>35.5</v>
      </c>
      <c r="Q310" s="94" t="n">
        <v>60.92</v>
      </c>
      <c r="R310" s="94" t="n">
        <v>54.17</v>
      </c>
      <c r="S310" s="94" t="n">
        <v>40</v>
      </c>
      <c r="T310" s="99">
        <f>IF(AND(O310&gt;0,O310&lt;36),1,IF(AND(O310&gt;=36,O310&lt;51),2,IF(AND(O310&gt;=51,O310&lt;71),3,IF(AND(O310&gt;=71,O310&lt;=100),4,))))</f>
        <v/>
      </c>
      <c r="U310" s="99">
        <f>IF(AND(P310&gt;0,P310&lt;41),1,IF(AND(P310&gt;=41,P310&lt;56),2,IF(AND(P310&gt;=56,P310&lt;71),3,IF(AND(P310&gt;=71,P310&lt;=100),4,))))</f>
        <v/>
      </c>
      <c r="V310" s="99">
        <f>IF(AND(Q310&gt;0,Q310&lt;41),1,IF(AND(Q310&gt;=41,Q310&lt;56),2,IF(AND(Q310&gt;=56,Q310&lt;71),3,IF(AND(Q310&gt;=71,Q310&lt;=100),4,))))</f>
        <v/>
      </c>
      <c r="W310" s="99">
        <f>IF(AND(R310&gt;0,R310&lt;36),1,IF(AND(R310&gt;=36,R310&lt;51),2,IF(AND(R310&gt;=51,R310&lt;66),3,IF(AND(R310&gt;=66,R310&lt;=100),4,))))</f>
        <v/>
      </c>
      <c r="X310" s="100">
        <f>IF(AND(S310&gt;0,S310&lt;37),1,IF(AND(S310&gt;=37,S310&lt;58),2,IF(AND(S310&gt;=58,S310&lt;71),3,IF(AND(S310&gt;=71,S310&lt;=100),4,))))</f>
        <v/>
      </c>
      <c r="Y310" s="101">
        <f>IF(SUM(AC310:AG310)=0, "", ROUND(((AC310*3+AD310*3+AE310*3+AF310*3+AG310*1)/13)*5,0))</f>
        <v/>
      </c>
      <c r="Z310" s="99">
        <f>IF(OR($C310="",Y310=""),"",COUNTIFS($C$4:$C$1500,$C310,Y$4:Y$1500,"&gt;"&amp;Y310)+1)</f>
        <v/>
      </c>
      <c r="AA310" s="99">
        <f>IF(OR($C310="",Y310=""),"",IF(AND($C310&gt;=1001,$C310&lt;=1005),COUNTIFS($C$4:$C$1500,"&gt;=1001",$C$4:$C$1500,"&lt;=1005",Y$4:Y$1500,"&gt;"&amp;Y310)+1,IF(AND($C310&gt;=1101,$C310&lt;=1105),COUNTIFS($C$4:$C$1500,"&gt;=1101",$C$4:$C$1500,"&lt;=1105",Y$4:Y$1500,"&gt;"&amp;Y310)+1,IF(AND($C310&gt;=901,$C310&lt;=905),COUNTIFS($C$4:$C$1500,"&gt;=901",$C$4:$C$1500,"&lt;=905",Y$4:Y$1500,"&gt;"&amp;Y310)+1,IF(AND($C310&gt;=801,$C310&lt;=805),COUNTIFS($C$4:$C$1500,"&gt;=801",$C$4:$C$1500,"&lt;=805",Y$4:Y$1500,"&gt;"&amp;Y310)+1,IF(AND($C310&gt;=701,$C310&lt;=705),COUNTIFS($C$4:$C$1500,"&gt;=701",$C$4:$C$1500,"&lt;=705",Y$4:Y$1500,"&gt;"&amp;Y310)+1,IF(AND($C310&gt;=601,$C310&lt;=606),COUNTIFS($C$4:$C$1500,"&gt;=601",$C$4:$C$1500,"&lt;=606",Y$4:Y$1500,"&gt;"&amp;Y310)+1,"")))))))</f>
        <v/>
      </c>
      <c r="AB310" s="99">
        <f>IF(OR($C310="",Y310=""),"",IF(OR(AND($C310&gt;=1001,$C310&lt;=1005),AND($C310&gt;=1101,$C310&lt;=1105)),COUNTIFS($C$4:$C$1500,"&gt;=1001",$C$4:$C$1500,"&lt;=1005",Y$4:Y$1500,"&gt;"&amp;Y310)+COUNTIFS($C$4:$C$1500,"&gt;=1101",$C$4:$C$1500,"&lt;=1105",Y$4:Y$1500,"&gt;"&amp;Y310)+1,""))</f>
        <v/>
      </c>
      <c r="AC310" s="94" t="n">
        <v>55</v>
      </c>
      <c r="AD310" s="94" t="n">
        <v>67.47</v>
      </c>
      <c r="AE310" s="94" t="n">
        <v>76.75</v>
      </c>
      <c r="AF310" s="94" t="n">
        <v>73.33</v>
      </c>
      <c r="AG310" s="94" t="n">
        <v>82.5</v>
      </c>
      <c r="AH310" s="99">
        <f>IF(AND(AC310&gt;0,AC310&lt;36),1,IF(AND(AC310&gt;=36,AC310&lt;51),2,IF(AND(AC310&gt;=51,AC310&lt;71),3,IF(AND(AC310&gt;=71,AC310&lt;=100),4,))))</f>
        <v/>
      </c>
      <c r="AI310" s="99">
        <f>IF(AND(AD310&gt;0,AD310&lt;41),1,IF(AND(AD310&gt;=41,AD310&lt;56),2,IF(AND(AD310&gt;=56,AD310&lt;71),3,IF(AND(AD310&gt;=71,AD310&lt;=100),4,))))</f>
        <v/>
      </c>
      <c r="AJ310" s="99">
        <f>IF(AND(AE310&gt;0,AE310&lt;41),1,IF(AND(AE310&gt;=41,AE310&lt;56),2,IF(AND(AE310&gt;=56,AE310&lt;71),3,IF(AND(AE310&gt;=71,AE310&lt;=100),4,))))</f>
        <v/>
      </c>
      <c r="AK310" s="99">
        <f>IF(AND(AF310&gt;0,AF310&lt;36),1,IF(AND(AF310&gt;=36,AF310&lt;51),2,IF(AND(AF310&gt;=51,AF310&lt;66),3,IF(AND(AF310&gt;=66,AF310&lt;=100),4,))))</f>
        <v/>
      </c>
      <c r="AL310" s="100">
        <f>IF(AND(AG310&gt;0,AG310&lt;37),1,IF(AND(AG310&gt;=37,AG310&lt;58),2,IF(AND(AG310&gt;=58,AG310&lt;71),3,IF(AND(AG310&gt;=71,AG310&lt;=100),4,))))</f>
        <v/>
      </c>
      <c r="AM310" s="101">
        <f>IF((Y310&lt;&gt;"")*(K310&lt;&gt;""),Y310-K310,"")</f>
        <v/>
      </c>
      <c r="AN310" s="99">
        <f>IF((Z310&lt;&gt;"")*(L310&lt;&gt;""),Z310-L310,"")</f>
        <v/>
      </c>
      <c r="AO310" s="99">
        <f>IF((AA310&lt;&gt;"")*(M310&lt;&gt;""),AA310-M310,"")</f>
        <v/>
      </c>
      <c r="AP310" s="99">
        <f>IF((AB310&lt;&gt;"")*(N310&lt;&gt;""),AB310-N310,"")</f>
        <v/>
      </c>
      <c r="AQ310" s="94">
        <f>IF((AC310&lt;&gt;"")*(O310&lt;&gt;""),AC310-O310,"")</f>
        <v/>
      </c>
      <c r="AR310" s="94">
        <f>IF((AD310&lt;&gt;"")*(P310&lt;&gt;""),AD310-P310,"")</f>
        <v/>
      </c>
      <c r="AS310" s="94">
        <f>IF((AE310&lt;&gt;"")*(Q310&lt;&gt;""),AE310-Q310,"")</f>
        <v/>
      </c>
      <c r="AT310" s="94">
        <f>IF((AF310&lt;&gt;"")*(R310&lt;&gt;""),AF310-R310,"")</f>
        <v/>
      </c>
      <c r="AU310" s="94">
        <f>IF((AG310&lt;&gt;"")*(S310&lt;&gt;""),AG310-S310,"")</f>
        <v/>
      </c>
      <c r="AV310" s="99">
        <f>IF((AH310&lt;&gt;"")*(T310&lt;&gt;""),AH310-T310,"")</f>
        <v/>
      </c>
      <c r="AW310" s="99">
        <f>IF((AI310&lt;&gt;"")*(U310&lt;&gt;""),AI310-U310,"")</f>
        <v/>
      </c>
      <c r="AX310" s="99">
        <f>IF((AJ310&lt;&gt;"")*(V310&lt;&gt;""),AJ310-V310,"")</f>
        <v/>
      </c>
      <c r="AY310" s="99">
        <f>IF((AK310&lt;&gt;"")*(W310&lt;&gt;""),AK310-W310,"")</f>
        <v/>
      </c>
      <c r="AZ310" s="102">
        <f>IF((AL310&lt;&gt;"")*(X310&lt;&gt;""),AL310-X310,"")</f>
        <v/>
      </c>
      <c r="BA310" s="50">
        <f>IFERROR(__xludf.dummyfunction("AI(""Actúa como un tutor académico y dirígete personalmente al estudiante "" &amp; I310 &amp; "" "" &amp; J310 &amp; "" "" &amp; G310 &amp; "" "" &amp; H310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AM310 &amp; ""'. Diferencias por área: Matemáticas ("" &amp; AQ310 &amp; ""), Ciencias Natura"&amp;"les ("" &amp; AR310 &amp; ""), Sociales ("" &amp; AS310 &amp; ""), Lectura Crítica ("" &amp; AT310 &amp; "") e Inglés ("" &amp; AU310 &amp; ""). Variación en posición: grupo ("" &amp; AN310 &amp; ""), grado ("" &amp; AO310 &amp; "") y media ("" &amp; AP310 &amp; ""). Puntajes Primer Simulacro: Global "" &amp; K310 &amp; "", Mat "" &amp; "&amp;"O4 &amp; "", Cien "" &amp; P310 &amp; "", Soc "" &amp; Q310 &amp; "", Lec "" &amp; R310 &amp; "", Ing "" &amp; S310 &amp; "". Puntajes Segundo Simulacro: Global "" &amp; Y310 &amp; "", Mat "" &amp; AC310 &amp; "", Cien "" &amp; AD310 &amp; "", Soc "" &amp; AE310 &amp; "", Lec "" &amp; AF310 &amp; "", Ing "" &amp; AG310 &amp; "". Escribe un mensaje motivador"&amp;" y breve (máximo 4 líneas)."")
"),"=AI(""Actúa como un tutor académico y dirígete personalmente al estudiante "" &amp; I310 &amp; "" "" &amp; J310 &amp; "" "" &amp; G310 &amp; "" "" &amp; H310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AM310 &amp; ""'. Diferencias por área: Matemáticas ("" &amp; AQ310 &amp; ""), Ciencias Natur"&amp;"ales ("" &amp; AR310 &amp; ""), Sociales ("" &amp; AS310 &amp; ""), Lectura Crítica ("" &amp; AT310 &amp; "") e Inglés ("" &amp; AU310 &amp; ""). Variación en posición: grupo ("" &amp; AN310 &amp; ""), grado ("" &amp; AO310 &amp; "") y media ("" &amp; AP310 &amp; ""). Puntajes Primer Simulacro: Global "" &amp; K310 &amp; "", Mat "" &amp;"&amp;" O310 &amp; "", Cien "" &amp; P310 &amp; "", Soc "" &amp; Q310 &amp; "", Lec "" &amp; R310 &amp; "", Ing "" &amp; S310 &amp; "". Puntajes Segundo Simulacro: Global "" &amp; Y310 &amp; "", Mat "" &amp; AC310 &amp; "", Cien "" &amp; AD310 &amp; "", Soc "" &amp; AE310 &amp; "", Lec "" &amp; AF310 &amp; "", Ing "" &amp; AG310 &amp; "". Escribe un mensaje motivado"&amp;"r y breve (máximo 4 líneas)."")
")</f>
        <v/>
      </c>
    </row>
    <row r="311" ht="15.75" customHeight="1" s="42">
      <c r="A311" s="93" t="n"/>
      <c r="B311" s="94" t="inlineStr">
        <is>
          <t>Bachillerato</t>
        </is>
      </c>
      <c r="C311" s="94" t="n">
        <v>704</v>
      </c>
      <c r="D311" s="94" t="n"/>
      <c r="E311" s="95" t="n"/>
      <c r="F311" s="96">
        <f>TRIM(G311&amp;" "&amp;H311&amp;" "&amp;I311&amp;" "&amp;J311)</f>
        <v/>
      </c>
      <c r="G311" s="94" t="inlineStr">
        <is>
          <t>Higuita</t>
        </is>
      </c>
      <c r="H311" s="94" t="inlineStr">
        <is>
          <t>Rivera</t>
        </is>
      </c>
      <c r="I311" s="94" t="inlineStr">
        <is>
          <t>Kesly</t>
        </is>
      </c>
      <c r="J311" s="97" t="inlineStr">
        <is>
          <t>Atalina</t>
        </is>
      </c>
      <c r="K311" s="98">
        <f>IF(SUM(O311:S311)=0, "", ROUND(((O311*3+P311*3+Q311*3+R311*3+S311*1)/13)*5,0))</f>
        <v/>
      </c>
      <c r="L311" s="99">
        <f>IF(OR($C311="",K311=""),"",COUNTIFS($C$4:$C$1500,$C311,K$4:K$1500,"&gt;"&amp;K311)+1)</f>
        <v/>
      </c>
      <c r="M311" s="99">
        <f>IF(OR($C311="",K311=""),"",IF(AND($C311&gt;=1001,$C311&lt;=1005),COUNTIFS($C$4:$C$1500,"&gt;=1001",$C$4:$C$1500,"&lt;=1005",K$4:K$1500,"&gt;"&amp;K311)+1,IF(AND($C311&gt;=1101,$C311&lt;=1105),COUNTIFS($C$4:$C$1500,"&gt;=1101",$C$4:$C$1500,"&lt;=1105",K$4:K$1500,"&gt;"&amp;K311)+1,IF(AND($C311&gt;=901,$C311&lt;=905),COUNTIFS($C$4:$C$1500,"&gt;=901",$C$4:$C$1500,"&lt;=905",K$4:K$1500,"&gt;"&amp;K311)+1,IF(AND($C311&gt;=801,$C311&lt;=805),COUNTIFS($C$4:$C$1500,"&gt;=801",$C$4:$C$1500,"&lt;=805",K$4:K$1500,"&gt;"&amp;K311)+1,IF(AND($C311&gt;=701,$C311&lt;=705),COUNTIFS($C$4:$C$1500,"&gt;=701",$C$4:$C$1500,"&lt;=705",K$4:K$1500,"&gt;"&amp;K311)+1,IF(AND($C311&gt;=601,$C311&lt;=606),COUNTIFS($C$4:$C$1500,"&gt;=601",$C$4:$C$1500,"&lt;=606",K$4:K$1500,"&gt;"&amp;K311)+1,"")))))))</f>
        <v/>
      </c>
      <c r="N311" s="99">
        <f>IF(OR($C311="",K311=""),"",IF(OR(AND($C311&gt;=1001,$C311&lt;=1005),AND($C311&gt;=1101,$C311&lt;=1105)),COUNTIFS($C$4:$C$1500,"&gt;=1001",$C$4:$C$1500,"&lt;=1005",K$4:K$1500,"&gt;"&amp;K311)+COUNTIFS($C$4:$C$1500,"&gt;=1101",$C$4:$C$1500,"&lt;=1105",K$4:K$1500,"&gt;"&amp;K311)+1,""))</f>
        <v/>
      </c>
      <c r="O311" s="94" t="n">
        <v>27</v>
      </c>
      <c r="P311" s="94" t="n">
        <v>49.29</v>
      </c>
      <c r="Q311" s="94" t="n">
        <v>43.28</v>
      </c>
      <c r="R311" s="94" t="n">
        <v>50</v>
      </c>
      <c r="S311" s="94" t="n">
        <v>25</v>
      </c>
      <c r="T311" s="99">
        <f>IF(AND(O311&gt;0,O311&lt;36),1,IF(AND(O311&gt;=36,O311&lt;51),2,IF(AND(O311&gt;=51,O311&lt;71),3,IF(AND(O311&gt;=71,O311&lt;=100),4,))))</f>
        <v/>
      </c>
      <c r="U311" s="99">
        <f>IF(AND(P311&gt;0,P311&lt;41),1,IF(AND(P311&gt;=41,P311&lt;56),2,IF(AND(P311&gt;=56,P311&lt;71),3,IF(AND(P311&gt;=71,P311&lt;=100),4,))))</f>
        <v/>
      </c>
      <c r="V311" s="99">
        <f>IF(AND(Q311&gt;0,Q311&lt;41),1,IF(AND(Q311&gt;=41,Q311&lt;56),2,IF(AND(Q311&gt;=56,Q311&lt;71),3,IF(AND(Q311&gt;=71,Q311&lt;=100),4,))))</f>
        <v/>
      </c>
      <c r="W311" s="99">
        <f>IF(AND(R311&gt;0,R311&lt;36),1,IF(AND(R311&gt;=36,R311&lt;51),2,IF(AND(R311&gt;=51,R311&lt;66),3,IF(AND(R311&gt;=66,R311&lt;=100),4,))))</f>
        <v/>
      </c>
      <c r="X311" s="100">
        <f>IF(AND(S311&gt;0,S311&lt;37),1,IF(AND(S311&gt;=37,S311&lt;58),2,IF(AND(S311&gt;=58,S311&lt;71),3,IF(AND(S311&gt;=71,S311&lt;=100),4,))))</f>
        <v/>
      </c>
      <c r="Y311" s="101">
        <f>IF(SUM(AC311:AG311)=0, "", ROUND(((AC311*3+AD311*3+AE311*3+AF311*3+AG311*1)/13)*5,0))</f>
        <v/>
      </c>
      <c r="Z311" s="99">
        <f>IF(OR($C311="",Y311=""),"",COUNTIFS($C$4:$C$1500,$C311,Y$4:Y$1500,"&gt;"&amp;Y311)+1)</f>
        <v/>
      </c>
      <c r="AA311" s="99">
        <f>IF(OR($C311="",Y311=""),"",IF(AND($C311&gt;=1001,$C311&lt;=1005),COUNTIFS($C$4:$C$1500,"&gt;=1001",$C$4:$C$1500,"&lt;=1005",Y$4:Y$1500,"&gt;"&amp;Y311)+1,IF(AND($C311&gt;=1101,$C311&lt;=1105),COUNTIFS($C$4:$C$1500,"&gt;=1101",$C$4:$C$1500,"&lt;=1105",Y$4:Y$1500,"&gt;"&amp;Y311)+1,IF(AND($C311&gt;=901,$C311&lt;=905),COUNTIFS($C$4:$C$1500,"&gt;=901",$C$4:$C$1500,"&lt;=905",Y$4:Y$1500,"&gt;"&amp;Y311)+1,IF(AND($C311&gt;=801,$C311&lt;=805),COUNTIFS($C$4:$C$1500,"&gt;=801",$C$4:$C$1500,"&lt;=805",Y$4:Y$1500,"&gt;"&amp;Y311)+1,IF(AND($C311&gt;=701,$C311&lt;=705),COUNTIFS($C$4:$C$1500,"&gt;=701",$C$4:$C$1500,"&lt;=705",Y$4:Y$1500,"&gt;"&amp;Y311)+1,IF(AND($C311&gt;=601,$C311&lt;=606),COUNTIFS($C$4:$C$1500,"&gt;=601",$C$4:$C$1500,"&lt;=606",Y$4:Y$1500,"&gt;"&amp;Y311)+1,"")))))))</f>
        <v/>
      </c>
      <c r="AB311" s="99">
        <f>IF(OR($C311="",Y311=""),"",IF(OR(AND($C311&gt;=1001,$C311&lt;=1005),AND($C311&gt;=1101,$C311&lt;=1105)),COUNTIFS($C$4:$C$1500,"&gt;=1001",$C$4:$C$1500,"&lt;=1005",Y$4:Y$1500,"&gt;"&amp;Y311)+COUNTIFS($C$4:$C$1500,"&gt;=1101",$C$4:$C$1500,"&lt;=1105",Y$4:Y$1500,"&gt;"&amp;Y311)+1,""))</f>
        <v/>
      </c>
      <c r="AC311" s="94" t="n">
        <v>67.25</v>
      </c>
      <c r="AD311" s="94" t="n">
        <v>46.52</v>
      </c>
      <c r="AE311" s="94" t="n">
        <v>68.13</v>
      </c>
      <c r="AF311" s="94" t="n">
        <v>32.08</v>
      </c>
      <c r="AG311" s="94" t="n">
        <v>50.42</v>
      </c>
      <c r="AH311" s="99">
        <f>IF(AND(AC311&gt;0,AC311&lt;36),1,IF(AND(AC311&gt;=36,AC311&lt;51),2,IF(AND(AC311&gt;=51,AC311&lt;71),3,IF(AND(AC311&gt;=71,AC311&lt;=100),4,))))</f>
        <v/>
      </c>
      <c r="AI311" s="99">
        <f>IF(AND(AD311&gt;0,AD311&lt;41),1,IF(AND(AD311&gt;=41,AD311&lt;56),2,IF(AND(AD311&gt;=56,AD311&lt;71),3,IF(AND(AD311&gt;=71,AD311&lt;=100),4,))))</f>
        <v/>
      </c>
      <c r="AJ311" s="99">
        <f>IF(AND(AE311&gt;0,AE311&lt;41),1,IF(AND(AE311&gt;=41,AE311&lt;56),2,IF(AND(AE311&gt;=56,AE311&lt;71),3,IF(AND(AE311&gt;=71,AE311&lt;=100),4,))))</f>
        <v/>
      </c>
      <c r="AK311" s="99">
        <f>IF(AND(AF311&gt;0,AF311&lt;36),1,IF(AND(AF311&gt;=36,AF311&lt;51),2,IF(AND(AF311&gt;=51,AF311&lt;66),3,IF(AND(AF311&gt;=66,AF311&lt;=100),4,))))</f>
        <v/>
      </c>
      <c r="AL311" s="100">
        <f>IF(AND(AG311&gt;0,AG311&lt;37),1,IF(AND(AG311&gt;=37,AG311&lt;58),2,IF(AND(AG311&gt;=58,AG311&lt;71),3,IF(AND(AG311&gt;=71,AG311&lt;=100),4,))))</f>
        <v/>
      </c>
      <c r="AM311" s="101">
        <f>IF((Y311&lt;&gt;"")*(K311&lt;&gt;""),Y311-K311,"")</f>
        <v/>
      </c>
      <c r="AN311" s="99">
        <f>IF((Z311&lt;&gt;"")*(L311&lt;&gt;""),Z311-L311,"")</f>
        <v/>
      </c>
      <c r="AO311" s="99">
        <f>IF((AA311&lt;&gt;"")*(M311&lt;&gt;""),AA311-M311,"")</f>
        <v/>
      </c>
      <c r="AP311" s="99">
        <f>IF((AB311&lt;&gt;"")*(N311&lt;&gt;""),AB311-N311,"")</f>
        <v/>
      </c>
      <c r="AQ311" s="94">
        <f>IF((AC311&lt;&gt;"")*(O311&lt;&gt;""),AC311-O311,"")</f>
        <v/>
      </c>
      <c r="AR311" s="94">
        <f>IF((AD311&lt;&gt;"")*(P311&lt;&gt;""),AD311-P311,"")</f>
        <v/>
      </c>
      <c r="AS311" s="94">
        <f>IF((AE311&lt;&gt;"")*(Q311&lt;&gt;""),AE311-Q311,"")</f>
        <v/>
      </c>
      <c r="AT311" s="94">
        <f>IF((AF311&lt;&gt;"")*(R311&lt;&gt;""),AF311-R311,"")</f>
        <v/>
      </c>
      <c r="AU311" s="94">
        <f>IF((AG311&lt;&gt;"")*(S311&lt;&gt;""),AG311-S311,"")</f>
        <v/>
      </c>
      <c r="AV311" s="99">
        <f>IF((AH311&lt;&gt;"")*(T311&lt;&gt;""),AH311-T311,"")</f>
        <v/>
      </c>
      <c r="AW311" s="99">
        <f>IF((AI311&lt;&gt;"")*(U311&lt;&gt;""),AI311-U311,"")</f>
        <v/>
      </c>
      <c r="AX311" s="99">
        <f>IF((AJ311&lt;&gt;"")*(V311&lt;&gt;""),AJ311-V311,"")</f>
        <v/>
      </c>
      <c r="AY311" s="99">
        <f>IF((AK311&lt;&gt;"")*(W311&lt;&gt;""),AK311-W311,"")</f>
        <v/>
      </c>
      <c r="AZ311" s="102">
        <f>IF((AL311&lt;&gt;"")*(X311&lt;&gt;""),AL311-X311,"")</f>
        <v/>
      </c>
      <c r="BA311" s="50">
        <f>IFERROR(__xludf.dummyfunction("AI(""Actúa como un tutor académico y dirígete personalmente al estudiante "" &amp; I311 &amp; "" "" &amp; J311 &amp; "" "" &amp; G311 &amp; "" "" &amp; H311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AM311 &amp; ""'. Diferencias por área: Matemáticas ("" &amp; AQ311 &amp; ""), Ciencias Natura"&amp;"les ("" &amp; AR311 &amp; ""), Sociales ("" &amp; AS311 &amp; ""), Lectura Crítica ("" &amp; AT311 &amp; "") e Inglés ("" &amp; AU311 &amp; ""). Variación en posición: grupo ("" &amp; AN311 &amp; ""), grado ("" &amp; AO311 &amp; "") y media ("" &amp; AP311 &amp; ""). Puntajes Primer Simulacro: Global "" &amp; K311 &amp; "", Mat "" &amp; "&amp;"O4 &amp; "", Cien "" &amp; P311 &amp; "", Soc "" &amp; Q311 &amp; "", Lec "" &amp; R311 &amp; "", Ing "" &amp; S311 &amp; "". Puntajes Segundo Simulacro: Global "" &amp; Y311 &amp; "", Mat "" &amp; AC311 &amp; "", Cien "" &amp; AD311 &amp; "", Soc "" &amp; AE311 &amp; "", Lec "" &amp; AF311 &amp; "", Ing "" &amp; AG311 &amp; "". Escribe un mensaje motivador"&amp;" y breve (máximo 4 líneas)."")
"),"=AI(""Actúa como un tutor académico y dirígete personalmente al estudiante "" &amp; I311 &amp; "" "" &amp; J311 &amp; "" "" &amp; G311 &amp; "" "" &amp; H311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AM311 &amp; ""'. Diferencias por área: Matemáticas ("" &amp; AQ311 &amp; ""), Ciencias Natur"&amp;"ales ("" &amp; AR311 &amp; ""), Sociales ("" &amp; AS311 &amp; ""), Lectura Crítica ("" &amp; AT311 &amp; "") e Inglés ("" &amp; AU311 &amp; ""). Variación en posición: grupo ("" &amp; AN311 &amp; ""), grado ("" &amp; AO311 &amp; "") y media ("" &amp; AP311 &amp; ""). Puntajes Primer Simulacro: Global "" &amp; K311 &amp; "", Mat "" &amp;"&amp;" O311 &amp; "", Cien "" &amp; P311 &amp; "", Soc "" &amp; Q311 &amp; "", Lec "" &amp; R311 &amp; "", Ing "" &amp; S311 &amp; "". Puntajes Segundo Simulacro: Global "" &amp; Y311 &amp; "", Mat "" &amp; AC311 &amp; "", Cien "" &amp; AD311 &amp; "", Soc "" &amp; AE311 &amp; "", Lec "" &amp; AF311 &amp; "", Ing "" &amp; AG311 &amp; "". Escribe un mensaje motivado"&amp;"r y breve (máximo 4 líneas)."")
")</f>
        <v/>
      </c>
    </row>
    <row r="312" ht="15.75" customHeight="1" s="42">
      <c r="A312" s="93" t="n"/>
      <c r="B312" s="94" t="inlineStr">
        <is>
          <t>Bachillerato</t>
        </is>
      </c>
      <c r="C312" s="94" t="n">
        <v>704</v>
      </c>
      <c r="D312" s="94" t="n"/>
      <c r="E312" s="95" t="n"/>
      <c r="F312" s="96">
        <f>TRIM(G312&amp;" "&amp;H312&amp;" "&amp;I312&amp;" "&amp;J312)</f>
        <v/>
      </c>
      <c r="G312" s="94" t="inlineStr">
        <is>
          <t>Lopez</t>
        </is>
      </c>
      <c r="H312" s="94" t="inlineStr">
        <is>
          <t>Montoya</t>
        </is>
      </c>
      <c r="I312" s="94" t="inlineStr">
        <is>
          <t>Salome</t>
        </is>
      </c>
      <c r="J312" s="97" t="n"/>
      <c r="K312" s="98">
        <f>IF(SUM(O312:S312)=0, "", ROUND(((O312*3+P312*3+Q312*3+R312*3+S312*1)/13)*5,0))</f>
        <v/>
      </c>
      <c r="L312" s="99">
        <f>IF(OR($C312="",K312=""),"",COUNTIFS($C$4:$C$1500,$C312,K$4:K$1500,"&gt;"&amp;K312)+1)</f>
        <v/>
      </c>
      <c r="M312" s="99">
        <f>IF(OR($C312="",K312=""),"",IF(AND($C312&gt;=1001,$C312&lt;=1005),COUNTIFS($C$4:$C$1500,"&gt;=1001",$C$4:$C$1500,"&lt;=1005",K$4:K$1500,"&gt;"&amp;K312)+1,IF(AND($C312&gt;=1101,$C312&lt;=1105),COUNTIFS($C$4:$C$1500,"&gt;=1101",$C$4:$C$1500,"&lt;=1105",K$4:K$1500,"&gt;"&amp;K312)+1,IF(AND($C312&gt;=901,$C312&lt;=905),COUNTIFS($C$4:$C$1500,"&gt;=901",$C$4:$C$1500,"&lt;=905",K$4:K$1500,"&gt;"&amp;K312)+1,IF(AND($C312&gt;=801,$C312&lt;=805),COUNTIFS($C$4:$C$1500,"&gt;=801",$C$4:$C$1500,"&lt;=805",K$4:K$1500,"&gt;"&amp;K312)+1,IF(AND($C312&gt;=701,$C312&lt;=705),COUNTIFS($C$4:$C$1500,"&gt;=701",$C$4:$C$1500,"&lt;=705",K$4:K$1500,"&gt;"&amp;K312)+1,IF(AND($C312&gt;=601,$C312&lt;=606),COUNTIFS($C$4:$C$1500,"&gt;=601",$C$4:$C$1500,"&lt;=606",K$4:K$1500,"&gt;"&amp;K312)+1,"")))))))</f>
        <v/>
      </c>
      <c r="N312" s="99">
        <f>IF(OR($C312="",K312=""),"",IF(OR(AND($C312&gt;=1001,$C312&lt;=1005),AND($C312&gt;=1101,$C312&lt;=1105)),COUNTIFS($C$4:$C$1500,"&gt;=1001",$C$4:$C$1500,"&lt;=1005",K$4:K$1500,"&gt;"&amp;K312)+COUNTIFS($C$4:$C$1500,"&gt;=1101",$C$4:$C$1500,"&lt;=1105",K$4:K$1500,"&gt;"&amp;K312)+1,""))</f>
        <v/>
      </c>
      <c r="O312" s="94" t="n">
        <v>54</v>
      </c>
      <c r="P312" s="94" t="n">
        <v>53</v>
      </c>
      <c r="Q312" s="94" t="n">
        <v>52</v>
      </c>
      <c r="R312" s="94" t="n">
        <v>63</v>
      </c>
      <c r="S312" s="94" t="n">
        <v>63</v>
      </c>
      <c r="T312" s="99">
        <f>IF(AND(O312&gt;0,O312&lt;36),1,IF(AND(O312&gt;=36,O312&lt;51),2,IF(AND(O312&gt;=51,O312&lt;71),3,IF(AND(O312&gt;=71,O312&lt;=100),4,))))</f>
        <v/>
      </c>
      <c r="U312" s="99">
        <f>IF(AND(P312&gt;0,P312&lt;41),1,IF(AND(P312&gt;=41,P312&lt;56),2,IF(AND(P312&gt;=56,P312&lt;71),3,IF(AND(P312&gt;=71,P312&lt;=100),4,))))</f>
        <v/>
      </c>
      <c r="V312" s="99">
        <f>IF(AND(Q312&gt;0,Q312&lt;41),1,IF(AND(Q312&gt;=41,Q312&lt;56),2,IF(AND(Q312&gt;=56,Q312&lt;71),3,IF(AND(Q312&gt;=71,Q312&lt;=100),4,))))</f>
        <v/>
      </c>
      <c r="W312" s="99">
        <f>IF(AND(R312&gt;0,R312&lt;36),1,IF(AND(R312&gt;=36,R312&lt;51),2,IF(AND(R312&gt;=51,R312&lt;66),3,IF(AND(R312&gt;=66,R312&lt;=100),4,))))</f>
        <v/>
      </c>
      <c r="X312" s="100">
        <f>IF(AND(S312&gt;0,S312&lt;37),1,IF(AND(S312&gt;=37,S312&lt;58),2,IF(AND(S312&gt;=58,S312&lt;71),3,IF(AND(S312&gt;=71,S312&lt;=100),4,))))</f>
        <v/>
      </c>
      <c r="Y312" s="101">
        <f>IF(SUM(AC312:AG312)=0, "", ROUND(((AC312*3+AD312*3+AE312*3+AF312*3+AG312*1)/13)*5,0))</f>
        <v/>
      </c>
      <c r="Z312" s="99">
        <f>IF(OR($C312="",Y312=""),"",COUNTIFS($C$4:$C$1500,$C312,Y$4:Y$1500,"&gt;"&amp;Y312)+1)</f>
        <v/>
      </c>
      <c r="AA312" s="99">
        <f>IF(OR($C312="",Y312=""),"",IF(AND($C312&gt;=1001,$C312&lt;=1005),COUNTIFS($C$4:$C$1500,"&gt;=1001",$C$4:$C$1500,"&lt;=1005",Y$4:Y$1500,"&gt;"&amp;Y312)+1,IF(AND($C312&gt;=1101,$C312&lt;=1105),COUNTIFS($C$4:$C$1500,"&gt;=1101",$C$4:$C$1500,"&lt;=1105",Y$4:Y$1500,"&gt;"&amp;Y312)+1,IF(AND($C312&gt;=901,$C312&lt;=905),COUNTIFS($C$4:$C$1500,"&gt;=901",$C$4:$C$1500,"&lt;=905",Y$4:Y$1500,"&gt;"&amp;Y312)+1,IF(AND($C312&gt;=801,$C312&lt;=805),COUNTIFS($C$4:$C$1500,"&gt;=801",$C$4:$C$1500,"&lt;=805",Y$4:Y$1500,"&gt;"&amp;Y312)+1,IF(AND($C312&gt;=701,$C312&lt;=705),COUNTIFS($C$4:$C$1500,"&gt;=701",$C$4:$C$1500,"&lt;=705",Y$4:Y$1500,"&gt;"&amp;Y312)+1,IF(AND($C312&gt;=601,$C312&lt;=606),COUNTIFS($C$4:$C$1500,"&gt;=601",$C$4:$C$1500,"&lt;=606",Y$4:Y$1500,"&gt;"&amp;Y312)+1,"")))))))</f>
        <v/>
      </c>
      <c r="AB312" s="99">
        <f>IF(OR($C312="",Y312=""),"",IF(OR(AND($C312&gt;=1001,$C312&lt;=1005),AND($C312&gt;=1101,$C312&lt;=1105)),COUNTIFS($C$4:$C$1500,"&gt;=1001",$C$4:$C$1500,"&lt;=1005",Y$4:Y$1500,"&gt;"&amp;Y312)+COUNTIFS($C$4:$C$1500,"&gt;=1101",$C$4:$C$1500,"&lt;=1105",Y$4:Y$1500,"&gt;"&amp;Y312)+1,""))</f>
        <v/>
      </c>
      <c r="AC312" s="94" t="n">
        <v>43.5</v>
      </c>
      <c r="AD312" s="94" t="n">
        <v>45.86</v>
      </c>
      <c r="AE312" s="94" t="n">
        <v>40.63</v>
      </c>
      <c r="AF312" s="94" t="n">
        <v>55</v>
      </c>
      <c r="AG312" s="94" t="n">
        <v>32.08</v>
      </c>
      <c r="AH312" s="99">
        <f>IF(AND(AC312&gt;0,AC312&lt;36),1,IF(AND(AC312&gt;=36,AC312&lt;51),2,IF(AND(AC312&gt;=51,AC312&lt;71),3,IF(AND(AC312&gt;=71,AC312&lt;=100),4,))))</f>
        <v/>
      </c>
      <c r="AI312" s="99">
        <f>IF(AND(AD312&gt;0,AD312&lt;41),1,IF(AND(AD312&gt;=41,AD312&lt;56),2,IF(AND(AD312&gt;=56,AD312&lt;71),3,IF(AND(AD312&gt;=71,AD312&lt;=100),4,))))</f>
        <v/>
      </c>
      <c r="AJ312" s="99">
        <f>IF(AND(AE312&gt;0,AE312&lt;41),1,IF(AND(AE312&gt;=41,AE312&lt;56),2,IF(AND(AE312&gt;=56,AE312&lt;71),3,IF(AND(AE312&gt;=71,AE312&lt;=100),4,))))</f>
        <v/>
      </c>
      <c r="AK312" s="99">
        <f>IF(AND(AF312&gt;0,AF312&lt;36),1,IF(AND(AF312&gt;=36,AF312&lt;51),2,IF(AND(AF312&gt;=51,AF312&lt;66),3,IF(AND(AF312&gt;=66,AF312&lt;=100),4,))))</f>
        <v/>
      </c>
      <c r="AL312" s="100">
        <f>IF(AND(AG312&gt;0,AG312&lt;37),1,IF(AND(AG312&gt;=37,AG312&lt;58),2,IF(AND(AG312&gt;=58,AG312&lt;71),3,IF(AND(AG312&gt;=71,AG312&lt;=100),4,))))</f>
        <v/>
      </c>
      <c r="AM312" s="101">
        <f>IF((Y312&lt;&gt;"")*(K312&lt;&gt;""),Y312-K312,"")</f>
        <v/>
      </c>
      <c r="AN312" s="99">
        <f>IF((Z312&lt;&gt;"")*(L312&lt;&gt;""),Z312-L312,"")</f>
        <v/>
      </c>
      <c r="AO312" s="99">
        <f>IF((AA312&lt;&gt;"")*(M312&lt;&gt;""),AA312-M312,"")</f>
        <v/>
      </c>
      <c r="AP312" s="99">
        <f>IF((AB312&lt;&gt;"")*(N312&lt;&gt;""),AB312-N312,"")</f>
        <v/>
      </c>
      <c r="AQ312" s="94">
        <f>IF((AC312&lt;&gt;"")*(O312&lt;&gt;""),AC312-O312,"")</f>
        <v/>
      </c>
      <c r="AR312" s="94">
        <f>IF((AD312&lt;&gt;"")*(P312&lt;&gt;""),AD312-P312,"")</f>
        <v/>
      </c>
      <c r="AS312" s="94">
        <f>IF((AE312&lt;&gt;"")*(Q312&lt;&gt;""),AE312-Q312,"")</f>
        <v/>
      </c>
      <c r="AT312" s="94">
        <f>IF((AF312&lt;&gt;"")*(R312&lt;&gt;""),AF312-R312,"")</f>
        <v/>
      </c>
      <c r="AU312" s="94">
        <f>IF((AG312&lt;&gt;"")*(S312&lt;&gt;""),AG312-S312,"")</f>
        <v/>
      </c>
      <c r="AV312" s="99">
        <f>IF((AH312&lt;&gt;"")*(T312&lt;&gt;""),AH312-T312,"")</f>
        <v/>
      </c>
      <c r="AW312" s="99">
        <f>IF((AI312&lt;&gt;"")*(U312&lt;&gt;""),AI312-U312,"")</f>
        <v/>
      </c>
      <c r="AX312" s="99">
        <f>IF((AJ312&lt;&gt;"")*(V312&lt;&gt;""),AJ312-V312,"")</f>
        <v/>
      </c>
      <c r="AY312" s="99">
        <f>IF((AK312&lt;&gt;"")*(W312&lt;&gt;""),AK312-W312,"")</f>
        <v/>
      </c>
      <c r="AZ312" s="102">
        <f>IF((AL312&lt;&gt;"")*(X312&lt;&gt;""),AL312-X312,"")</f>
        <v/>
      </c>
      <c r="BA312" s="50">
        <f>IFERROR(__xludf.dummyfunction("AI(""Actúa como un tutor académico y dirígete personalmente al estudiante "" &amp; I312 &amp; "" "" &amp; J312 &amp; "" "" &amp; G312 &amp; "" "" &amp; H312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AM312 &amp; ""'. Diferencias por área: Matemáticas ("" &amp; AQ312 &amp; ""), Ciencias Natura"&amp;"les ("" &amp; AR312 &amp; ""), Sociales ("" &amp; AS312 &amp; ""), Lectura Crítica ("" &amp; AT312 &amp; "") e Inglés ("" &amp; AU312 &amp; ""). Variación en posición: grupo ("" &amp; AN312 &amp; ""), grado ("" &amp; AO312 &amp; "") y media ("" &amp; AP312 &amp; ""). Puntajes Primer Simulacro: Global "" &amp; K312 &amp; "", Mat "" &amp; "&amp;"O4 &amp; "", Cien "" &amp; P312 &amp; "", Soc "" &amp; Q312 &amp; "", Lec "" &amp; R312 &amp; "", Ing "" &amp; S312 &amp; "". Puntajes Segundo Simulacro: Global "" &amp; Y312 &amp; "", Mat "" &amp; AC312 &amp; "", Cien "" &amp; AD312 &amp; "", Soc "" &amp; AE312 &amp; "", Lec "" &amp; AF312 &amp; "", Ing "" &amp; AG312 &amp; "". Escribe un mensaje motivador"&amp;" y breve (máximo 4 líneas)."")
"),"=AI(""Actúa como un tutor académico y dirígete personalmente al estudiante "" &amp; I312 &amp; "" "" &amp; J312 &amp; "" "" &amp; G312 &amp; "" "" &amp; H312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AM312 &amp; ""'. Diferencias por área: Matemáticas ("" &amp; AQ312 &amp; ""), Ciencias Natur"&amp;"ales ("" &amp; AR312 &amp; ""), Sociales ("" &amp; AS312 &amp; ""), Lectura Crítica ("" &amp; AT312 &amp; "") e Inglés ("" &amp; AU312 &amp; ""). Variación en posición: grupo ("" &amp; AN312 &amp; ""), grado ("" &amp; AO312 &amp; "") y media ("" &amp; AP312 &amp; ""). Puntajes Primer Simulacro: Global "" &amp; K312 &amp; "", Mat "" &amp;"&amp;" O312 &amp; "", Cien "" &amp; P312 &amp; "", Soc "" &amp; Q312 &amp; "", Lec "" &amp; R312 &amp; "", Ing "" &amp; S312 &amp; "". Puntajes Segundo Simulacro: Global "" &amp; Y312 &amp; "", Mat "" &amp; AC312 &amp; "", Cien "" &amp; AD312 &amp; "", Soc "" &amp; AE312 &amp; "", Lec "" &amp; AF312 &amp; "", Ing "" &amp; AG312 &amp; "". Escribe un mensaje motivado"&amp;"r y breve (máximo 4 líneas)."")
")</f>
        <v/>
      </c>
    </row>
    <row r="313" ht="15.75" customHeight="1" s="42">
      <c r="A313" s="93" t="n"/>
      <c r="B313" s="94" t="inlineStr">
        <is>
          <t>Bachillerato</t>
        </is>
      </c>
      <c r="C313" s="94" t="n">
        <v>704</v>
      </c>
      <c r="D313" s="94" t="n"/>
      <c r="E313" s="95" t="n"/>
      <c r="F313" s="96">
        <f>TRIM(G313&amp;" "&amp;H313&amp;" "&amp;I313&amp;" "&amp;J313)</f>
        <v/>
      </c>
      <c r="G313" s="94" t="inlineStr">
        <is>
          <t>Leon</t>
        </is>
      </c>
      <c r="H313" s="94" t="inlineStr">
        <is>
          <t>Silva</t>
        </is>
      </c>
      <c r="I313" s="94" t="inlineStr">
        <is>
          <t>Miguel</t>
        </is>
      </c>
      <c r="J313" s="97" t="inlineStr">
        <is>
          <t>Angel</t>
        </is>
      </c>
      <c r="K313" s="98">
        <f>IF(SUM(O313:S313)=0, "", ROUND(((O313*3+P313*3+Q313*3+R313*3+S313*1)/13)*5,0))</f>
        <v/>
      </c>
      <c r="L313" s="99">
        <f>IF(OR($C313="",K313=""),"",COUNTIFS($C$4:$C$1500,$C313,K$4:K$1500,"&gt;"&amp;K313)+1)</f>
        <v/>
      </c>
      <c r="M313" s="99">
        <f>IF(OR($C313="",K313=""),"",IF(AND($C313&gt;=1001,$C313&lt;=1005),COUNTIFS($C$4:$C$1500,"&gt;=1001",$C$4:$C$1500,"&lt;=1005",K$4:K$1500,"&gt;"&amp;K313)+1,IF(AND($C313&gt;=1101,$C313&lt;=1105),COUNTIFS($C$4:$C$1500,"&gt;=1101",$C$4:$C$1500,"&lt;=1105",K$4:K$1500,"&gt;"&amp;K313)+1,IF(AND($C313&gt;=901,$C313&lt;=905),COUNTIFS($C$4:$C$1500,"&gt;=901",$C$4:$C$1500,"&lt;=905",K$4:K$1500,"&gt;"&amp;K313)+1,IF(AND($C313&gt;=801,$C313&lt;=805),COUNTIFS($C$4:$C$1500,"&gt;=801",$C$4:$C$1500,"&lt;=805",K$4:K$1500,"&gt;"&amp;K313)+1,IF(AND($C313&gt;=701,$C313&lt;=705),COUNTIFS($C$4:$C$1500,"&gt;=701",$C$4:$C$1500,"&lt;=705",K$4:K$1500,"&gt;"&amp;K313)+1,IF(AND($C313&gt;=601,$C313&lt;=606),COUNTIFS($C$4:$C$1500,"&gt;=601",$C$4:$C$1500,"&lt;=606",K$4:K$1500,"&gt;"&amp;K313)+1,"")))))))</f>
        <v/>
      </c>
      <c r="N313" s="99">
        <f>IF(OR($C313="",K313=""),"",IF(OR(AND($C313&gt;=1001,$C313&lt;=1005),AND($C313&gt;=1101,$C313&lt;=1105)),COUNTIFS($C$4:$C$1500,"&gt;=1001",$C$4:$C$1500,"&lt;=1005",K$4:K$1500,"&gt;"&amp;K313)+COUNTIFS($C$4:$C$1500,"&gt;=1101",$C$4:$C$1500,"&lt;=1105",K$4:K$1500,"&gt;"&amp;K313)+1,""))</f>
        <v/>
      </c>
      <c r="O313" s="94" t="n">
        <v>39.25</v>
      </c>
      <c r="P313" s="94" t="n">
        <v>55.21</v>
      </c>
      <c r="Q313" s="94" t="n">
        <v>24.79</v>
      </c>
      <c r="R313" s="94" t="n">
        <v>41.67</v>
      </c>
      <c r="S313" s="94" t="n">
        <v>50</v>
      </c>
      <c r="T313" s="99">
        <f>IF(AND(O313&gt;0,O313&lt;36),1,IF(AND(O313&gt;=36,O313&lt;51),2,IF(AND(O313&gt;=51,O313&lt;71),3,IF(AND(O313&gt;=71,O313&lt;=100),4,))))</f>
        <v/>
      </c>
      <c r="U313" s="99">
        <f>IF(AND(P313&gt;0,P313&lt;41),1,IF(AND(P313&gt;=41,P313&lt;56),2,IF(AND(P313&gt;=56,P313&lt;71),3,IF(AND(P313&gt;=71,P313&lt;=100),4,))))</f>
        <v/>
      </c>
      <c r="V313" s="99">
        <f>IF(AND(Q313&gt;0,Q313&lt;41),1,IF(AND(Q313&gt;=41,Q313&lt;56),2,IF(AND(Q313&gt;=56,Q313&lt;71),3,IF(AND(Q313&gt;=71,Q313&lt;=100),4,))))</f>
        <v/>
      </c>
      <c r="W313" s="99">
        <f>IF(AND(R313&gt;0,R313&lt;36),1,IF(AND(R313&gt;=36,R313&lt;51),2,IF(AND(R313&gt;=51,R313&lt;66),3,IF(AND(R313&gt;=66,R313&lt;=100),4,))))</f>
        <v/>
      </c>
      <c r="X313" s="100">
        <f>IF(AND(S313&gt;0,S313&lt;37),1,IF(AND(S313&gt;=37,S313&lt;58),2,IF(AND(S313&gt;=58,S313&lt;71),3,IF(AND(S313&gt;=71,S313&lt;=100),4,))))</f>
        <v/>
      </c>
      <c r="Y313" s="101">
        <f>IF(SUM(AC313:AG313)=0, "", ROUND(((AC313*3+AD313*3+AE313*3+AF313*3+AG313*1)/13)*5,0))</f>
        <v/>
      </c>
      <c r="Z313" s="99">
        <f>IF(OR($C313="",Y313=""),"",COUNTIFS($C$4:$C$1500,$C313,Y$4:Y$1500,"&gt;"&amp;Y313)+1)</f>
        <v/>
      </c>
      <c r="AA313" s="99">
        <f>IF(OR($C313="",Y313=""),"",IF(AND($C313&gt;=1001,$C313&lt;=1005),COUNTIFS($C$4:$C$1500,"&gt;=1001",$C$4:$C$1500,"&lt;=1005",Y$4:Y$1500,"&gt;"&amp;Y313)+1,IF(AND($C313&gt;=1101,$C313&lt;=1105),COUNTIFS($C$4:$C$1500,"&gt;=1101",$C$4:$C$1500,"&lt;=1105",Y$4:Y$1500,"&gt;"&amp;Y313)+1,IF(AND($C313&gt;=901,$C313&lt;=905),COUNTIFS($C$4:$C$1500,"&gt;=901",$C$4:$C$1500,"&lt;=905",Y$4:Y$1500,"&gt;"&amp;Y313)+1,IF(AND($C313&gt;=801,$C313&lt;=805),COUNTIFS($C$4:$C$1500,"&gt;=801",$C$4:$C$1500,"&lt;=805",Y$4:Y$1500,"&gt;"&amp;Y313)+1,IF(AND($C313&gt;=701,$C313&lt;=705),COUNTIFS($C$4:$C$1500,"&gt;=701",$C$4:$C$1500,"&lt;=705",Y$4:Y$1500,"&gt;"&amp;Y313)+1,IF(AND($C313&gt;=601,$C313&lt;=606),COUNTIFS($C$4:$C$1500,"&gt;=601",$C$4:$C$1500,"&lt;=606",Y$4:Y$1500,"&gt;"&amp;Y313)+1,"")))))))</f>
        <v/>
      </c>
      <c r="AB313" s="99">
        <f>IF(OR($C313="",Y313=""),"",IF(OR(AND($C313&gt;=1001,$C313&lt;=1005),AND($C313&gt;=1101,$C313&lt;=1105)),COUNTIFS($C$4:$C$1500,"&gt;=1001",$C$4:$C$1500,"&lt;=1005",Y$4:Y$1500,"&gt;"&amp;Y313)+COUNTIFS($C$4:$C$1500,"&gt;=1101",$C$4:$C$1500,"&lt;=1105",Y$4:Y$1500,"&gt;"&amp;Y313)+1,""))</f>
        <v/>
      </c>
      <c r="AC313" s="94" t="n">
        <v>46.38</v>
      </c>
      <c r="AD313" s="94" t="n">
        <v>39.96</v>
      </c>
      <c r="AE313" s="94" t="n">
        <v>62.38</v>
      </c>
      <c r="AF313" s="94" t="n">
        <v>50.42</v>
      </c>
      <c r="AG313" s="94" t="n">
        <v>68.75</v>
      </c>
      <c r="AH313" s="99">
        <f>IF(AND(AC313&gt;0,AC313&lt;36),1,IF(AND(AC313&gt;=36,AC313&lt;51),2,IF(AND(AC313&gt;=51,AC313&lt;71),3,IF(AND(AC313&gt;=71,AC313&lt;=100),4,))))</f>
        <v/>
      </c>
      <c r="AI313" s="99">
        <f>IF(AND(AD313&gt;0,AD313&lt;41),1,IF(AND(AD313&gt;=41,AD313&lt;56),2,IF(AND(AD313&gt;=56,AD313&lt;71),3,IF(AND(AD313&gt;=71,AD313&lt;=100),4,))))</f>
        <v/>
      </c>
      <c r="AJ313" s="99">
        <f>IF(AND(AE313&gt;0,AE313&lt;41),1,IF(AND(AE313&gt;=41,AE313&lt;56),2,IF(AND(AE313&gt;=56,AE313&lt;71),3,IF(AND(AE313&gt;=71,AE313&lt;=100),4,))))</f>
        <v/>
      </c>
      <c r="AK313" s="99">
        <f>IF(AND(AF313&gt;0,AF313&lt;36),1,IF(AND(AF313&gt;=36,AF313&lt;51),2,IF(AND(AF313&gt;=51,AF313&lt;66),3,IF(AND(AF313&gt;=66,AF313&lt;=100),4,))))</f>
        <v/>
      </c>
      <c r="AL313" s="100">
        <f>IF(AND(AG313&gt;0,AG313&lt;37),1,IF(AND(AG313&gt;=37,AG313&lt;58),2,IF(AND(AG313&gt;=58,AG313&lt;71),3,IF(AND(AG313&gt;=71,AG313&lt;=100),4,))))</f>
        <v/>
      </c>
      <c r="AM313" s="101">
        <f>IF((Y313&lt;&gt;"")*(K313&lt;&gt;""),Y313-K313,"")</f>
        <v/>
      </c>
      <c r="AN313" s="99">
        <f>IF((Z313&lt;&gt;"")*(L313&lt;&gt;""),Z313-L313,"")</f>
        <v/>
      </c>
      <c r="AO313" s="99">
        <f>IF((AA313&lt;&gt;"")*(M313&lt;&gt;""),AA313-M313,"")</f>
        <v/>
      </c>
      <c r="AP313" s="99">
        <f>IF((AB313&lt;&gt;"")*(N313&lt;&gt;""),AB313-N313,"")</f>
        <v/>
      </c>
      <c r="AQ313" s="94">
        <f>IF((AC313&lt;&gt;"")*(O313&lt;&gt;""),AC313-O313,"")</f>
        <v/>
      </c>
      <c r="AR313" s="94">
        <f>IF((AD313&lt;&gt;"")*(P313&lt;&gt;""),AD313-P313,"")</f>
        <v/>
      </c>
      <c r="AS313" s="94">
        <f>IF((AE313&lt;&gt;"")*(Q313&lt;&gt;""),AE313-Q313,"")</f>
        <v/>
      </c>
      <c r="AT313" s="94">
        <f>IF((AF313&lt;&gt;"")*(R313&lt;&gt;""),AF313-R313,"")</f>
        <v/>
      </c>
      <c r="AU313" s="94">
        <f>IF((AG313&lt;&gt;"")*(S313&lt;&gt;""),AG313-S313,"")</f>
        <v/>
      </c>
      <c r="AV313" s="99">
        <f>IF((AH313&lt;&gt;"")*(T313&lt;&gt;""),AH313-T313,"")</f>
        <v/>
      </c>
      <c r="AW313" s="99">
        <f>IF((AI313&lt;&gt;"")*(U313&lt;&gt;""),AI313-U313,"")</f>
        <v/>
      </c>
      <c r="AX313" s="99">
        <f>IF((AJ313&lt;&gt;"")*(V313&lt;&gt;""),AJ313-V313,"")</f>
        <v/>
      </c>
      <c r="AY313" s="99">
        <f>IF((AK313&lt;&gt;"")*(W313&lt;&gt;""),AK313-W313,"")</f>
        <v/>
      </c>
      <c r="AZ313" s="102">
        <f>IF((AL313&lt;&gt;"")*(X313&lt;&gt;""),AL313-X313,"")</f>
        <v/>
      </c>
      <c r="BA313" s="50">
        <f>IFERROR(__xludf.dummyfunction("AI(""Actúa como un tutor académico y dirígete personalmente al estudiante "" &amp; I313 &amp; "" "" &amp; J313 &amp; "" "" &amp; G313 &amp; "" "" &amp; H313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AM313 &amp; ""'. Diferencias por área: Matemáticas ("" &amp; AQ313 &amp; ""), Ciencias Natura"&amp;"les ("" &amp; AR313 &amp; ""), Sociales ("" &amp; AS313 &amp; ""), Lectura Crítica ("" &amp; AT313 &amp; "") e Inglés ("" &amp; AU313 &amp; ""). Variación en posición: grupo ("" &amp; AN313 &amp; ""), grado ("" &amp; AO313 &amp; "") y media ("" &amp; AP313 &amp; ""). Puntajes Primer Simulacro: Global "" &amp; K313 &amp; "", Mat "" &amp; "&amp;"O4 &amp; "", Cien "" &amp; P313 &amp; "", Soc "" &amp; Q313 &amp; "", Lec "" &amp; R313 &amp; "", Ing "" &amp; S313 &amp; "". Puntajes Segundo Simulacro: Global "" &amp; Y313 &amp; "", Mat "" &amp; AC313 &amp; "", Cien "" &amp; AD313 &amp; "", Soc "" &amp; AE313 &amp; "", Lec "" &amp; AF313 &amp; "", Ing "" &amp; AG313 &amp; "". Escribe un mensaje motivador"&amp;" y breve (máximo 4 líneas)."")
"),"=AI(""Actúa como un tutor académico y dirígete personalmente al estudiante "" &amp; I313 &amp; "" "" &amp; J313 &amp; "" "" &amp; G313 &amp; "" "" &amp; H313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AM313 &amp; ""'. Diferencias por área: Matemáticas ("" &amp; AQ313 &amp; ""), Ciencias Natur"&amp;"ales ("" &amp; AR313 &amp; ""), Sociales ("" &amp; AS313 &amp; ""), Lectura Crítica ("" &amp; AT313 &amp; "") e Inglés ("" &amp; AU313 &amp; ""). Variación en posición: grupo ("" &amp; AN313 &amp; ""), grado ("" &amp; AO313 &amp; "") y media ("" &amp; AP313 &amp; ""). Puntajes Primer Simulacro: Global "" &amp; K313 &amp; "", Mat "" &amp;"&amp;" O313 &amp; "", Cien "" &amp; P313 &amp; "", Soc "" &amp; Q313 &amp; "", Lec "" &amp; R313 &amp; "", Ing "" &amp; S313 &amp; "". Puntajes Segundo Simulacro: Global "" &amp; Y313 &amp; "", Mat "" &amp; AC313 &amp; "", Cien "" &amp; AD313 &amp; "", Soc "" &amp; AE313 &amp; "", Lec "" &amp; AF313 &amp; "", Ing "" &amp; AG313 &amp; "". Escribe un mensaje motivado"&amp;"r y breve (máximo 4 líneas)."")
")</f>
        <v/>
      </c>
    </row>
    <row r="314" ht="15.75" customHeight="1" s="42">
      <c r="A314" s="93" t="n"/>
      <c r="B314" s="94" t="inlineStr">
        <is>
          <t>Bachillerato</t>
        </is>
      </c>
      <c r="C314" s="94" t="n">
        <v>704</v>
      </c>
      <c r="D314" s="94" t="n"/>
      <c r="E314" s="95" t="n"/>
      <c r="F314" s="96">
        <f>TRIM(G314&amp;" "&amp;H314&amp;" "&amp;I314&amp;" "&amp;J314)</f>
        <v/>
      </c>
      <c r="G314" s="94" t="inlineStr">
        <is>
          <t>Lezano</t>
        </is>
      </c>
      <c r="H314" s="94" t="inlineStr">
        <is>
          <t>David</t>
        </is>
      </c>
      <c r="I314" s="94" t="inlineStr">
        <is>
          <t>Juan</t>
        </is>
      </c>
      <c r="J314" s="97" t="inlineStr">
        <is>
          <t>Diego</t>
        </is>
      </c>
      <c r="K314" s="98">
        <f>IF(SUM(O314:S314)=0, "", ROUND(((O314*3+P314*3+Q314*3+R314*3+S314*1)/13)*5,0))</f>
        <v/>
      </c>
      <c r="L314" s="99">
        <f>IF(OR($C314="",K314=""),"",COUNTIFS($C$4:$C$1500,$C314,K$4:K$1500,"&gt;"&amp;K314)+1)</f>
        <v/>
      </c>
      <c r="M314" s="99">
        <f>IF(OR($C314="",K314=""),"",IF(AND($C314&gt;=1001,$C314&lt;=1005),COUNTIFS($C$4:$C$1500,"&gt;=1001",$C$4:$C$1500,"&lt;=1005",K$4:K$1500,"&gt;"&amp;K314)+1,IF(AND($C314&gt;=1101,$C314&lt;=1105),COUNTIFS($C$4:$C$1500,"&gt;=1101",$C$4:$C$1500,"&lt;=1105",K$4:K$1500,"&gt;"&amp;K314)+1,IF(AND($C314&gt;=901,$C314&lt;=905),COUNTIFS($C$4:$C$1500,"&gt;=901",$C$4:$C$1500,"&lt;=905",K$4:K$1500,"&gt;"&amp;K314)+1,IF(AND($C314&gt;=801,$C314&lt;=805),COUNTIFS($C$4:$C$1500,"&gt;=801",$C$4:$C$1500,"&lt;=805",K$4:K$1500,"&gt;"&amp;K314)+1,IF(AND($C314&gt;=701,$C314&lt;=705),COUNTIFS($C$4:$C$1500,"&gt;=701",$C$4:$C$1500,"&lt;=705",K$4:K$1500,"&gt;"&amp;K314)+1,IF(AND($C314&gt;=601,$C314&lt;=606),COUNTIFS($C$4:$C$1500,"&gt;=601",$C$4:$C$1500,"&lt;=606",K$4:K$1500,"&gt;"&amp;K314)+1,"")))))))</f>
        <v/>
      </c>
      <c r="N314" s="99">
        <f>IF(OR($C314="",K314=""),"",IF(OR(AND($C314&gt;=1001,$C314&lt;=1005),AND($C314&gt;=1101,$C314&lt;=1105)),COUNTIFS($C$4:$C$1500,"&gt;=1001",$C$4:$C$1500,"&lt;=1005",K$4:K$1500,"&gt;"&amp;K314)+COUNTIFS($C$4:$C$1500,"&gt;=1101",$C$4:$C$1500,"&lt;=1105",K$4:K$1500,"&gt;"&amp;K314)+1,""))</f>
        <v/>
      </c>
      <c r="O314" s="94" t="n">
        <v>41.38</v>
      </c>
      <c r="P314" s="94" t="n">
        <v>43.71</v>
      </c>
      <c r="Q314" s="94" t="n">
        <v>52.1</v>
      </c>
      <c r="R314" s="94" t="n">
        <v>62.5</v>
      </c>
      <c r="S314" s="94" t="n">
        <v>30</v>
      </c>
      <c r="T314" s="99">
        <f>IF(AND(O314&gt;0,O314&lt;36),1,IF(AND(O314&gt;=36,O314&lt;51),2,IF(AND(O314&gt;=51,O314&lt;71),3,IF(AND(O314&gt;=71,O314&lt;=100),4,))))</f>
        <v/>
      </c>
      <c r="U314" s="99">
        <f>IF(AND(P314&gt;0,P314&lt;41),1,IF(AND(P314&gt;=41,P314&lt;56),2,IF(AND(P314&gt;=56,P314&lt;71),3,IF(AND(P314&gt;=71,P314&lt;=100),4,))))</f>
        <v/>
      </c>
      <c r="V314" s="99">
        <f>IF(AND(Q314&gt;0,Q314&lt;41),1,IF(AND(Q314&gt;=41,Q314&lt;56),2,IF(AND(Q314&gt;=56,Q314&lt;71),3,IF(AND(Q314&gt;=71,Q314&lt;=100),4,))))</f>
        <v/>
      </c>
      <c r="W314" s="99">
        <f>IF(AND(R314&gt;0,R314&lt;36),1,IF(AND(R314&gt;=36,R314&lt;51),2,IF(AND(R314&gt;=51,R314&lt;66),3,IF(AND(R314&gt;=66,R314&lt;=100),4,))))</f>
        <v/>
      </c>
      <c r="X314" s="100">
        <f>IF(AND(S314&gt;0,S314&lt;37),1,IF(AND(S314&gt;=37,S314&lt;58),2,IF(AND(S314&gt;=58,S314&lt;71),3,IF(AND(S314&gt;=71,S314&lt;=100),4,))))</f>
        <v/>
      </c>
      <c r="Y314" s="101">
        <f>IF(SUM(AC314:AG314)=0, "", ROUND(((AC314*3+AD314*3+AE314*3+AF314*3+AG314*1)/13)*5,0))</f>
        <v/>
      </c>
      <c r="Z314" s="99">
        <f>IF(OR($C314="",Y314=""),"",COUNTIFS($C$4:$C$1500,$C314,Y$4:Y$1500,"&gt;"&amp;Y314)+1)</f>
        <v/>
      </c>
      <c r="AA314" s="99">
        <f>IF(OR($C314="",Y314=""),"",IF(AND($C314&gt;=1001,$C314&lt;=1005),COUNTIFS($C$4:$C$1500,"&gt;=1001",$C$4:$C$1500,"&lt;=1005",Y$4:Y$1500,"&gt;"&amp;Y314)+1,IF(AND($C314&gt;=1101,$C314&lt;=1105),COUNTIFS($C$4:$C$1500,"&gt;=1101",$C$4:$C$1500,"&lt;=1105",Y$4:Y$1500,"&gt;"&amp;Y314)+1,IF(AND($C314&gt;=901,$C314&lt;=905),COUNTIFS($C$4:$C$1500,"&gt;=901",$C$4:$C$1500,"&lt;=905",Y$4:Y$1500,"&gt;"&amp;Y314)+1,IF(AND($C314&gt;=801,$C314&lt;=805),COUNTIFS($C$4:$C$1500,"&gt;=801",$C$4:$C$1500,"&lt;=805",Y$4:Y$1500,"&gt;"&amp;Y314)+1,IF(AND($C314&gt;=701,$C314&lt;=705),COUNTIFS($C$4:$C$1500,"&gt;=701",$C$4:$C$1500,"&lt;=705",Y$4:Y$1500,"&gt;"&amp;Y314)+1,IF(AND($C314&gt;=601,$C314&lt;=606),COUNTIFS($C$4:$C$1500,"&gt;=601",$C$4:$C$1500,"&lt;=606",Y$4:Y$1500,"&gt;"&amp;Y314)+1,"")))))))</f>
        <v/>
      </c>
      <c r="AB314" s="99">
        <f>IF(OR($C314="",Y314=""),"",IF(OR(AND($C314&gt;=1001,$C314&lt;=1005),AND($C314&gt;=1101,$C314&lt;=1105)),COUNTIFS($C$4:$C$1500,"&gt;=1001",$C$4:$C$1500,"&lt;=1005",Y$4:Y$1500,"&gt;"&amp;Y314)+COUNTIFS($C$4:$C$1500,"&gt;=1101",$C$4:$C$1500,"&lt;=1105",Y$4:Y$1500,"&gt;"&amp;Y314)+1,""))</f>
        <v/>
      </c>
      <c r="AC314" s="94" t="n">
        <v>56.63</v>
      </c>
      <c r="AD314" s="94" t="n">
        <v>36.03</v>
      </c>
      <c r="AE314" s="94" t="n">
        <v>49.25</v>
      </c>
      <c r="AF314" s="94" t="n">
        <v>45.83</v>
      </c>
      <c r="AG314" s="94" t="n">
        <v>55</v>
      </c>
      <c r="AH314" s="99">
        <f>IF(AND(AC314&gt;0,AC314&lt;36),1,IF(AND(AC314&gt;=36,AC314&lt;51),2,IF(AND(AC314&gt;=51,AC314&lt;71),3,IF(AND(AC314&gt;=71,AC314&lt;=100),4,))))</f>
        <v/>
      </c>
      <c r="AI314" s="99">
        <f>IF(AND(AD314&gt;0,AD314&lt;41),1,IF(AND(AD314&gt;=41,AD314&lt;56),2,IF(AND(AD314&gt;=56,AD314&lt;71),3,IF(AND(AD314&gt;=71,AD314&lt;=100),4,))))</f>
        <v/>
      </c>
      <c r="AJ314" s="99">
        <f>IF(AND(AE314&gt;0,AE314&lt;41),1,IF(AND(AE314&gt;=41,AE314&lt;56),2,IF(AND(AE314&gt;=56,AE314&lt;71),3,IF(AND(AE314&gt;=71,AE314&lt;=100),4,))))</f>
        <v/>
      </c>
      <c r="AK314" s="99">
        <f>IF(AND(AF314&gt;0,AF314&lt;36),1,IF(AND(AF314&gt;=36,AF314&lt;51),2,IF(AND(AF314&gt;=51,AF314&lt;66),3,IF(AND(AF314&gt;=66,AF314&lt;=100),4,))))</f>
        <v/>
      </c>
      <c r="AL314" s="100">
        <f>IF(AND(AG314&gt;0,AG314&lt;37),1,IF(AND(AG314&gt;=37,AG314&lt;58),2,IF(AND(AG314&gt;=58,AG314&lt;71),3,IF(AND(AG314&gt;=71,AG314&lt;=100),4,))))</f>
        <v/>
      </c>
      <c r="AM314" s="101">
        <f>IF((Y314&lt;&gt;"")*(K314&lt;&gt;""),Y314-K314,"")</f>
        <v/>
      </c>
      <c r="AN314" s="99">
        <f>IF((Z314&lt;&gt;"")*(L314&lt;&gt;""),Z314-L314,"")</f>
        <v/>
      </c>
      <c r="AO314" s="99">
        <f>IF((AA314&lt;&gt;"")*(M314&lt;&gt;""),AA314-M314,"")</f>
        <v/>
      </c>
      <c r="AP314" s="99">
        <f>IF((AB314&lt;&gt;"")*(N314&lt;&gt;""),AB314-N314,"")</f>
        <v/>
      </c>
      <c r="AQ314" s="94">
        <f>IF((AC314&lt;&gt;"")*(O314&lt;&gt;""),AC314-O314,"")</f>
        <v/>
      </c>
      <c r="AR314" s="94">
        <f>IF((AD314&lt;&gt;"")*(P314&lt;&gt;""),AD314-P314,"")</f>
        <v/>
      </c>
      <c r="AS314" s="94">
        <f>IF((AE314&lt;&gt;"")*(Q314&lt;&gt;""),AE314-Q314,"")</f>
        <v/>
      </c>
      <c r="AT314" s="94">
        <f>IF((AF314&lt;&gt;"")*(R314&lt;&gt;""),AF314-R314,"")</f>
        <v/>
      </c>
      <c r="AU314" s="94">
        <f>IF((AG314&lt;&gt;"")*(S314&lt;&gt;""),AG314-S314,"")</f>
        <v/>
      </c>
      <c r="AV314" s="99">
        <f>IF((AH314&lt;&gt;"")*(T314&lt;&gt;""),AH314-T314,"")</f>
        <v/>
      </c>
      <c r="AW314" s="99">
        <f>IF((AI314&lt;&gt;"")*(U314&lt;&gt;""),AI314-U314,"")</f>
        <v/>
      </c>
      <c r="AX314" s="99">
        <f>IF((AJ314&lt;&gt;"")*(V314&lt;&gt;""),AJ314-V314,"")</f>
        <v/>
      </c>
      <c r="AY314" s="99">
        <f>IF((AK314&lt;&gt;"")*(W314&lt;&gt;""),AK314-W314,"")</f>
        <v/>
      </c>
      <c r="AZ314" s="102">
        <f>IF((AL314&lt;&gt;"")*(X314&lt;&gt;""),AL314-X314,"")</f>
        <v/>
      </c>
      <c r="BA314" s="50">
        <f>IFERROR(__xludf.dummyfunction("AI(""Actúa como un tutor académico y dirígete personalmente al estudiante "" &amp; I314 &amp; "" "" &amp; J314 &amp; "" "" &amp; G314 &amp; "" "" &amp; H314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AM314 &amp; ""'. Diferencias por área: Matemáticas ("" &amp; AQ314 &amp; ""), Ciencias Natura"&amp;"les ("" &amp; AR314 &amp; ""), Sociales ("" &amp; AS314 &amp; ""), Lectura Crítica ("" &amp; AT314 &amp; "") e Inglés ("" &amp; AU314 &amp; ""). Variación en posición: grupo ("" &amp; AN314 &amp; ""), grado ("" &amp; AO314 &amp; "") y media ("" &amp; AP314 &amp; ""). Puntajes Primer Simulacro: Global "" &amp; K314 &amp; "", Mat "" &amp; "&amp;"O4 &amp; "", Cien "" &amp; P314 &amp; "", Soc "" &amp; Q314 &amp; "", Lec "" &amp; R314 &amp; "", Ing "" &amp; S314 &amp; "". Puntajes Segundo Simulacro: Global "" &amp; Y314 &amp; "", Mat "" &amp; AC314 &amp; "", Cien "" &amp; AD314 &amp; "", Soc "" &amp; AE314 &amp; "", Lec "" &amp; AF314 &amp; "", Ing "" &amp; AG314 &amp; "". Escribe un mensaje motivador"&amp;" y breve (máximo 4 líneas)."")
"),"=AI(""Actúa como un tutor académico y dirígete personalmente al estudiante "" &amp; I314 &amp; "" "" &amp; J314 &amp; "" "" &amp; G314 &amp; "" "" &amp; H314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AM314 &amp; ""'. Diferencias por área: Matemáticas ("" &amp; AQ314 &amp; ""), Ciencias Natur"&amp;"ales ("" &amp; AR314 &amp; ""), Sociales ("" &amp; AS314 &amp; ""), Lectura Crítica ("" &amp; AT314 &amp; "") e Inglés ("" &amp; AU314 &amp; ""). Variación en posición: grupo ("" &amp; AN314 &amp; ""), grado ("" &amp; AO314 &amp; "") y media ("" &amp; AP314 &amp; ""). Puntajes Primer Simulacro: Global "" &amp; K314 &amp; "", Mat "" &amp;"&amp;" O314 &amp; "", Cien "" &amp; P314 &amp; "", Soc "" &amp; Q314 &amp; "", Lec "" &amp; R314 &amp; "", Ing "" &amp; S314 &amp; "". Puntajes Segundo Simulacro: Global "" &amp; Y314 &amp; "", Mat "" &amp; AC314 &amp; "", Cien "" &amp; AD314 &amp; "", Soc "" &amp; AE314 &amp; "", Lec "" &amp; AF314 &amp; "", Ing "" &amp; AG314 &amp; "". Escribe un mensaje motivado"&amp;"r y breve (máximo 4 líneas)."")
")</f>
        <v/>
      </c>
    </row>
    <row r="315" ht="15.75" customHeight="1" s="42">
      <c r="A315" s="93" t="n"/>
      <c r="B315" s="94" t="inlineStr">
        <is>
          <t>Bachillerato</t>
        </is>
      </c>
      <c r="C315" s="94" t="n">
        <v>704</v>
      </c>
      <c r="D315" s="94" t="n"/>
      <c r="E315" s="95" t="n"/>
      <c r="F315" s="96">
        <f>TRIM(G315&amp;" "&amp;H315&amp;" "&amp;I315&amp;" "&amp;J315)</f>
        <v/>
      </c>
      <c r="G315" s="94" t="inlineStr">
        <is>
          <t>Maya</t>
        </is>
      </c>
      <c r="H315" s="94" t="inlineStr">
        <is>
          <t>Vargas</t>
        </is>
      </c>
      <c r="I315" s="94" t="inlineStr">
        <is>
          <t>Juan</t>
        </is>
      </c>
      <c r="J315" s="97" t="inlineStr">
        <is>
          <t>Andres</t>
        </is>
      </c>
      <c r="K315" s="98">
        <f>IF(SUM(O315:S315)=0, "", ROUND(((O315*3+P315*3+Q315*3+R315*3+S315*1)/13)*5,0))</f>
        <v/>
      </c>
      <c r="L315" s="99">
        <f>IF(OR($C315="",K315=""),"",COUNTIFS($C$4:$C$1500,$C315,K$4:K$1500,"&gt;"&amp;K315)+1)</f>
        <v/>
      </c>
      <c r="M315" s="99">
        <f>IF(OR($C315="",K315=""),"",IF(AND($C315&gt;=1001,$C315&lt;=1005),COUNTIFS($C$4:$C$1500,"&gt;=1001",$C$4:$C$1500,"&lt;=1005",K$4:K$1500,"&gt;"&amp;K315)+1,IF(AND($C315&gt;=1101,$C315&lt;=1105),COUNTIFS($C$4:$C$1500,"&gt;=1101",$C$4:$C$1500,"&lt;=1105",K$4:K$1500,"&gt;"&amp;K315)+1,IF(AND($C315&gt;=901,$C315&lt;=905),COUNTIFS($C$4:$C$1500,"&gt;=901",$C$4:$C$1500,"&lt;=905",K$4:K$1500,"&gt;"&amp;K315)+1,IF(AND($C315&gt;=801,$C315&lt;=805),COUNTIFS($C$4:$C$1500,"&gt;=801",$C$4:$C$1500,"&lt;=805",K$4:K$1500,"&gt;"&amp;K315)+1,IF(AND($C315&gt;=701,$C315&lt;=705),COUNTIFS($C$4:$C$1500,"&gt;=701",$C$4:$C$1500,"&lt;=705",K$4:K$1500,"&gt;"&amp;K315)+1,IF(AND($C315&gt;=601,$C315&lt;=606),COUNTIFS($C$4:$C$1500,"&gt;=601",$C$4:$C$1500,"&lt;=606",K$4:K$1500,"&gt;"&amp;K315)+1,"")))))))</f>
        <v/>
      </c>
      <c r="N315" s="99">
        <f>IF(OR($C315="",K315=""),"",IF(OR(AND($C315&gt;=1001,$C315&lt;=1005),AND($C315&gt;=1101,$C315&lt;=1105)),COUNTIFS($C$4:$C$1500,"&gt;=1001",$C$4:$C$1500,"&lt;=1005",K$4:K$1500,"&gt;"&amp;K315)+COUNTIFS($C$4:$C$1500,"&gt;=1101",$C$4:$C$1500,"&lt;=1105",K$4:K$1500,"&gt;"&amp;K315)+1,""))</f>
        <v/>
      </c>
      <c r="O315" s="94" t="n">
        <v>51.5</v>
      </c>
      <c r="P315" s="94" t="n">
        <v>78.04000000000001</v>
      </c>
      <c r="Q315" s="94" t="n">
        <v>60.92</v>
      </c>
      <c r="R315" s="94" t="n">
        <v>66.67</v>
      </c>
      <c r="S315" s="94" t="n">
        <v>70</v>
      </c>
      <c r="T315" s="99">
        <f>IF(AND(O315&gt;0,O315&lt;36),1,IF(AND(O315&gt;=36,O315&lt;51),2,IF(AND(O315&gt;=51,O315&lt;71),3,IF(AND(O315&gt;=71,O315&lt;=100),4,))))</f>
        <v/>
      </c>
      <c r="U315" s="99">
        <f>IF(AND(P315&gt;0,P315&lt;41),1,IF(AND(P315&gt;=41,P315&lt;56),2,IF(AND(P315&gt;=56,P315&lt;71),3,IF(AND(P315&gt;=71,P315&lt;=100),4,))))</f>
        <v/>
      </c>
      <c r="V315" s="99">
        <f>IF(AND(Q315&gt;0,Q315&lt;41),1,IF(AND(Q315&gt;=41,Q315&lt;56),2,IF(AND(Q315&gt;=56,Q315&lt;71),3,IF(AND(Q315&gt;=71,Q315&lt;=100),4,))))</f>
        <v/>
      </c>
      <c r="W315" s="99">
        <f>IF(AND(R315&gt;0,R315&lt;36),1,IF(AND(R315&gt;=36,R315&lt;51),2,IF(AND(R315&gt;=51,R315&lt;66),3,IF(AND(R315&gt;=66,R315&lt;=100),4,))))</f>
        <v/>
      </c>
      <c r="X315" s="100">
        <f>IF(AND(S315&gt;0,S315&lt;37),1,IF(AND(S315&gt;=37,S315&lt;58),2,IF(AND(S315&gt;=58,S315&lt;71),3,IF(AND(S315&gt;=71,S315&lt;=100),4,))))</f>
        <v/>
      </c>
      <c r="Y315" s="101">
        <f>IF(SUM(AC315:AG315)=0, "", ROUND(((AC315*3+AD315*3+AE315*3+AF315*3+AG315*1)/13)*5,0))</f>
        <v/>
      </c>
      <c r="Z315" s="99">
        <f>IF(OR($C315="",Y315=""),"",COUNTIFS($C$4:$C$1500,$C315,Y$4:Y$1500,"&gt;"&amp;Y315)+1)</f>
        <v/>
      </c>
      <c r="AA315" s="99">
        <f>IF(OR($C315="",Y315=""),"",IF(AND($C315&gt;=1001,$C315&lt;=1005),COUNTIFS($C$4:$C$1500,"&gt;=1001",$C$4:$C$1500,"&lt;=1005",Y$4:Y$1500,"&gt;"&amp;Y315)+1,IF(AND($C315&gt;=1101,$C315&lt;=1105),COUNTIFS($C$4:$C$1500,"&gt;=1101",$C$4:$C$1500,"&lt;=1105",Y$4:Y$1500,"&gt;"&amp;Y315)+1,IF(AND($C315&gt;=901,$C315&lt;=905),COUNTIFS($C$4:$C$1500,"&gt;=901",$C$4:$C$1500,"&lt;=905",Y$4:Y$1500,"&gt;"&amp;Y315)+1,IF(AND($C315&gt;=801,$C315&lt;=805),COUNTIFS($C$4:$C$1500,"&gt;=801",$C$4:$C$1500,"&lt;=805",Y$4:Y$1500,"&gt;"&amp;Y315)+1,IF(AND($C315&gt;=701,$C315&lt;=705),COUNTIFS($C$4:$C$1500,"&gt;=701",$C$4:$C$1500,"&lt;=705",Y$4:Y$1500,"&gt;"&amp;Y315)+1,IF(AND($C315&gt;=601,$C315&lt;=606),COUNTIFS($C$4:$C$1500,"&gt;=601",$C$4:$C$1500,"&lt;=606",Y$4:Y$1500,"&gt;"&amp;Y315)+1,"")))))))</f>
        <v/>
      </c>
      <c r="AB315" s="99">
        <f>IF(OR($C315="",Y315=""),"",IF(OR(AND($C315&gt;=1001,$C315&lt;=1005),AND($C315&gt;=1101,$C315&lt;=1105)),COUNTIFS($C$4:$C$1500,"&gt;=1001",$C$4:$C$1500,"&lt;=1005",Y$4:Y$1500,"&gt;"&amp;Y315)+COUNTIFS($C$4:$C$1500,"&gt;=1101",$C$4:$C$1500,"&lt;=1105",Y$4:Y$1500,"&gt;"&amp;Y315)+1,""))</f>
        <v/>
      </c>
      <c r="AC315" s="94" t="n">
        <v>73.88</v>
      </c>
      <c r="AD315" s="94" t="n">
        <v>62.98</v>
      </c>
      <c r="AE315" s="94" t="n">
        <v>57.88</v>
      </c>
      <c r="AF315" s="94" t="n">
        <v>73.33</v>
      </c>
      <c r="AG315" s="94" t="n">
        <v>41.25</v>
      </c>
      <c r="AH315" s="99">
        <f>IF(AND(AC315&gt;0,AC315&lt;36),1,IF(AND(AC315&gt;=36,AC315&lt;51),2,IF(AND(AC315&gt;=51,AC315&lt;71),3,IF(AND(AC315&gt;=71,AC315&lt;=100),4,))))</f>
        <v/>
      </c>
      <c r="AI315" s="99">
        <f>IF(AND(AD315&gt;0,AD315&lt;41),1,IF(AND(AD315&gt;=41,AD315&lt;56),2,IF(AND(AD315&gt;=56,AD315&lt;71),3,IF(AND(AD315&gt;=71,AD315&lt;=100),4,))))</f>
        <v/>
      </c>
      <c r="AJ315" s="99">
        <f>IF(AND(AE315&gt;0,AE315&lt;41),1,IF(AND(AE315&gt;=41,AE315&lt;56),2,IF(AND(AE315&gt;=56,AE315&lt;71),3,IF(AND(AE315&gt;=71,AE315&lt;=100),4,))))</f>
        <v/>
      </c>
      <c r="AK315" s="99">
        <f>IF(AND(AF315&gt;0,AF315&lt;36),1,IF(AND(AF315&gt;=36,AF315&lt;51),2,IF(AND(AF315&gt;=51,AF315&lt;66),3,IF(AND(AF315&gt;=66,AF315&lt;=100),4,))))</f>
        <v/>
      </c>
      <c r="AL315" s="100">
        <f>IF(AND(AG315&gt;0,AG315&lt;37),1,IF(AND(AG315&gt;=37,AG315&lt;58),2,IF(AND(AG315&gt;=58,AG315&lt;71),3,IF(AND(AG315&gt;=71,AG315&lt;=100),4,))))</f>
        <v/>
      </c>
      <c r="AM315" s="101">
        <f>IF((Y315&lt;&gt;"")*(K315&lt;&gt;""),Y315-K315,"")</f>
        <v/>
      </c>
      <c r="AN315" s="99">
        <f>IF((Z315&lt;&gt;"")*(L315&lt;&gt;""),Z315-L315,"")</f>
        <v/>
      </c>
      <c r="AO315" s="99">
        <f>IF((AA315&lt;&gt;"")*(M315&lt;&gt;""),AA315-M315,"")</f>
        <v/>
      </c>
      <c r="AP315" s="99">
        <f>IF((AB315&lt;&gt;"")*(N315&lt;&gt;""),AB315-N315,"")</f>
        <v/>
      </c>
      <c r="AQ315" s="94">
        <f>IF((AC315&lt;&gt;"")*(O315&lt;&gt;""),AC315-O315,"")</f>
        <v/>
      </c>
      <c r="AR315" s="94">
        <f>IF((AD315&lt;&gt;"")*(P315&lt;&gt;""),AD315-P315,"")</f>
        <v/>
      </c>
      <c r="AS315" s="94">
        <f>IF((AE315&lt;&gt;"")*(Q315&lt;&gt;""),AE315-Q315,"")</f>
        <v/>
      </c>
      <c r="AT315" s="94">
        <f>IF((AF315&lt;&gt;"")*(R315&lt;&gt;""),AF315-R315,"")</f>
        <v/>
      </c>
      <c r="AU315" s="94">
        <f>IF((AG315&lt;&gt;"")*(S315&lt;&gt;""),AG315-S315,"")</f>
        <v/>
      </c>
      <c r="AV315" s="99">
        <f>IF((AH315&lt;&gt;"")*(T315&lt;&gt;""),AH315-T315,"")</f>
        <v/>
      </c>
      <c r="AW315" s="99">
        <f>IF((AI315&lt;&gt;"")*(U315&lt;&gt;""),AI315-U315,"")</f>
        <v/>
      </c>
      <c r="AX315" s="99">
        <f>IF((AJ315&lt;&gt;"")*(V315&lt;&gt;""),AJ315-V315,"")</f>
        <v/>
      </c>
      <c r="AY315" s="99">
        <f>IF((AK315&lt;&gt;"")*(W315&lt;&gt;""),AK315-W315,"")</f>
        <v/>
      </c>
      <c r="AZ315" s="102">
        <f>IF((AL315&lt;&gt;"")*(X315&lt;&gt;""),AL315-X315,"")</f>
        <v/>
      </c>
      <c r="BA315" s="50">
        <f>IFERROR(__xludf.dummyfunction("AI(""Actúa como un tutor académico y dirígete personalmente al estudiante "" &amp; I315 &amp; "" "" &amp; J315 &amp; "" "" &amp; G315 &amp; "" "" &amp; H315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AM315 &amp; ""'. Diferencias por área: Matemáticas ("" &amp; AQ315 &amp; ""), Ciencias Natura"&amp;"les ("" &amp; AR315 &amp; ""), Sociales ("" &amp; AS315 &amp; ""), Lectura Crítica ("" &amp; AT315 &amp; "") e Inglés ("" &amp; AU315 &amp; ""). Variación en posición: grupo ("" &amp; AN315 &amp; ""), grado ("" &amp; AO315 &amp; "") y media ("" &amp; AP315 &amp; ""). Puntajes Primer Simulacro: Global "" &amp; K315 &amp; "", Mat "" &amp; "&amp;"O4 &amp; "", Cien "" &amp; P315 &amp; "", Soc "" &amp; Q315 &amp; "", Lec "" &amp; R315 &amp; "", Ing "" &amp; S315 &amp; "". Puntajes Segundo Simulacro: Global "" &amp; Y315 &amp; "", Mat "" &amp; AC315 &amp; "", Cien "" &amp; AD315 &amp; "", Soc "" &amp; AE315 &amp; "", Lec "" &amp; AF315 &amp; "", Ing "" &amp; AG315 &amp; "". Escribe un mensaje motivador"&amp;" y breve (máximo 4 líneas)."")
"),"=AI(""Actúa como un tutor académico y dirígete personalmente al estudiante "" &amp; I315 &amp; "" "" &amp; J315 &amp; "" "" &amp; G315 &amp; "" "" &amp; H315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AM315 &amp; ""'. Diferencias por área: Matemáticas ("" &amp; AQ315 &amp; ""), Ciencias Natur"&amp;"ales ("" &amp; AR315 &amp; ""), Sociales ("" &amp; AS315 &amp; ""), Lectura Crítica ("" &amp; AT315 &amp; "") e Inglés ("" &amp; AU315 &amp; ""). Variación en posición: grupo ("" &amp; AN315 &amp; ""), grado ("" &amp; AO315 &amp; "") y media ("" &amp; AP315 &amp; ""). Puntajes Primer Simulacro: Global "" &amp; K315 &amp; "", Mat "" &amp;"&amp;" O315 &amp; "", Cien "" &amp; P315 &amp; "", Soc "" &amp; Q315 &amp; "", Lec "" &amp; R315 &amp; "", Ing "" &amp; S315 &amp; "". Puntajes Segundo Simulacro: Global "" &amp; Y315 &amp; "", Mat "" &amp; AC315 &amp; "", Cien "" &amp; AD315 &amp; "", Soc "" &amp; AE315 &amp; "", Lec "" &amp; AF315 &amp; "", Ing "" &amp; AG315 &amp; "". Escribe un mensaje motivado"&amp;"r y breve (máximo 4 líneas)."")
")</f>
        <v/>
      </c>
    </row>
    <row r="316" ht="15.75" customHeight="1" s="42">
      <c r="A316" s="93" t="n"/>
      <c r="B316" s="94" t="inlineStr">
        <is>
          <t>Bachillerato</t>
        </is>
      </c>
      <c r="C316" s="94" t="n">
        <v>704</v>
      </c>
      <c r="D316" s="94" t="n"/>
      <c r="E316" s="95" t="n"/>
      <c r="F316" s="96">
        <f>TRIM(G316&amp;" "&amp;H316&amp;" "&amp;I316&amp;" "&amp;J316)</f>
        <v/>
      </c>
      <c r="G316" s="94" t="inlineStr">
        <is>
          <t>Morales</t>
        </is>
      </c>
      <c r="H316" s="94" t="inlineStr">
        <is>
          <t>Torres</t>
        </is>
      </c>
      <c r="I316" s="94" t="inlineStr">
        <is>
          <t>Karlyveth</t>
        </is>
      </c>
      <c r="J316" s="97" t="n"/>
      <c r="K316" s="98">
        <f>IF(SUM(O316:S316)=0, "", ROUND(((O316*3+P316*3+Q316*3+R316*3+S316*1)/13)*5,0))</f>
        <v/>
      </c>
      <c r="L316" s="99">
        <f>IF(OR($C316="",K316=""),"",COUNTIFS($C$4:$C$1500,$C316,K$4:K$1500,"&gt;"&amp;K316)+1)</f>
        <v/>
      </c>
      <c r="M316" s="99">
        <f>IF(OR($C316="",K316=""),"",IF(AND($C316&gt;=1001,$C316&lt;=1005),COUNTIFS($C$4:$C$1500,"&gt;=1001",$C$4:$C$1500,"&lt;=1005",K$4:K$1500,"&gt;"&amp;K316)+1,IF(AND($C316&gt;=1101,$C316&lt;=1105),COUNTIFS($C$4:$C$1500,"&gt;=1101",$C$4:$C$1500,"&lt;=1105",K$4:K$1500,"&gt;"&amp;K316)+1,IF(AND($C316&gt;=901,$C316&lt;=905),COUNTIFS($C$4:$C$1500,"&gt;=901",$C$4:$C$1500,"&lt;=905",K$4:K$1500,"&gt;"&amp;K316)+1,IF(AND($C316&gt;=801,$C316&lt;=805),COUNTIFS($C$4:$C$1500,"&gt;=801",$C$4:$C$1500,"&lt;=805",K$4:K$1500,"&gt;"&amp;K316)+1,IF(AND($C316&gt;=701,$C316&lt;=705),COUNTIFS($C$4:$C$1500,"&gt;=701",$C$4:$C$1500,"&lt;=705",K$4:K$1500,"&gt;"&amp;K316)+1,IF(AND($C316&gt;=601,$C316&lt;=606),COUNTIFS($C$4:$C$1500,"&gt;=601",$C$4:$C$1500,"&lt;=606",K$4:K$1500,"&gt;"&amp;K316)+1,"")))))))</f>
        <v/>
      </c>
      <c r="N316" s="99">
        <f>IF(OR($C316="",K316=""),"",IF(OR(AND($C316&gt;=1001,$C316&lt;=1005),AND($C316&gt;=1101,$C316&lt;=1105)),COUNTIFS($C$4:$C$1500,"&gt;=1001",$C$4:$C$1500,"&lt;=1005",K$4:K$1500,"&gt;"&amp;K316)+COUNTIFS($C$4:$C$1500,"&gt;=1101",$C$4:$C$1500,"&lt;=1105",K$4:K$1500,"&gt;"&amp;K316)+1,""))</f>
        <v/>
      </c>
      <c r="O316" s="94" t="n">
        <v>46</v>
      </c>
      <c r="P316" s="94" t="n">
        <v>66.70999999999999</v>
      </c>
      <c r="Q316" s="94" t="n">
        <v>76.89</v>
      </c>
      <c r="R316" s="94" t="n">
        <v>79.17</v>
      </c>
      <c r="S316" s="94" t="n">
        <v>45</v>
      </c>
      <c r="T316" s="99">
        <f>IF(AND(O316&gt;0,O316&lt;36),1,IF(AND(O316&gt;=36,O316&lt;51),2,IF(AND(O316&gt;=51,O316&lt;71),3,IF(AND(O316&gt;=71,O316&lt;=100),4,))))</f>
        <v/>
      </c>
      <c r="U316" s="99">
        <f>IF(AND(P316&gt;0,P316&lt;41),1,IF(AND(P316&gt;=41,P316&lt;56),2,IF(AND(P316&gt;=56,P316&lt;71),3,IF(AND(P316&gt;=71,P316&lt;=100),4,))))</f>
        <v/>
      </c>
      <c r="V316" s="99">
        <f>IF(AND(Q316&gt;0,Q316&lt;41),1,IF(AND(Q316&gt;=41,Q316&lt;56),2,IF(AND(Q316&gt;=56,Q316&lt;71),3,IF(AND(Q316&gt;=71,Q316&lt;=100),4,))))</f>
        <v/>
      </c>
      <c r="W316" s="99">
        <f>IF(AND(R316&gt;0,R316&lt;36),1,IF(AND(R316&gt;=36,R316&lt;51),2,IF(AND(R316&gt;=51,R316&lt;66),3,IF(AND(R316&gt;=66,R316&lt;=100),4,))))</f>
        <v/>
      </c>
      <c r="X316" s="100">
        <f>IF(AND(S316&gt;0,S316&lt;37),1,IF(AND(S316&gt;=37,S316&lt;58),2,IF(AND(S316&gt;=58,S316&lt;71),3,IF(AND(S316&gt;=71,S316&lt;=100),4,))))</f>
        <v/>
      </c>
      <c r="Y316" s="101">
        <f>IF(SUM(AC316:AG316)=0, "", ROUND(((AC316*3+AD316*3+AE316*3+AF316*3+AG316*1)/13)*5,0))</f>
        <v/>
      </c>
      <c r="Z316" s="99">
        <f>IF(OR($C316="",Y316=""),"",COUNTIFS($C$4:$C$1500,$C316,Y$4:Y$1500,"&gt;"&amp;Y316)+1)</f>
        <v/>
      </c>
      <c r="AA316" s="99">
        <f>IF(OR($C316="",Y316=""),"",IF(AND($C316&gt;=1001,$C316&lt;=1005),COUNTIFS($C$4:$C$1500,"&gt;=1001",$C$4:$C$1500,"&lt;=1005",Y$4:Y$1500,"&gt;"&amp;Y316)+1,IF(AND($C316&gt;=1101,$C316&lt;=1105),COUNTIFS($C$4:$C$1500,"&gt;=1101",$C$4:$C$1500,"&lt;=1105",Y$4:Y$1500,"&gt;"&amp;Y316)+1,IF(AND($C316&gt;=901,$C316&lt;=905),COUNTIFS($C$4:$C$1500,"&gt;=901",$C$4:$C$1500,"&lt;=905",Y$4:Y$1500,"&gt;"&amp;Y316)+1,IF(AND($C316&gt;=801,$C316&lt;=805),COUNTIFS($C$4:$C$1500,"&gt;=801",$C$4:$C$1500,"&lt;=805",Y$4:Y$1500,"&gt;"&amp;Y316)+1,IF(AND($C316&gt;=701,$C316&lt;=705),COUNTIFS($C$4:$C$1500,"&gt;=701",$C$4:$C$1500,"&lt;=705",Y$4:Y$1500,"&gt;"&amp;Y316)+1,IF(AND($C316&gt;=601,$C316&lt;=606),COUNTIFS($C$4:$C$1500,"&gt;=601",$C$4:$C$1500,"&lt;=606",Y$4:Y$1500,"&gt;"&amp;Y316)+1,"")))))))</f>
        <v/>
      </c>
      <c r="AB316" s="99">
        <f>IF(OR($C316="",Y316=""),"",IF(OR(AND($C316&gt;=1001,$C316&lt;=1005),AND($C316&gt;=1101,$C316&lt;=1105)),COUNTIFS($C$4:$C$1500,"&gt;=1001",$C$4:$C$1500,"&lt;=1005",Y$4:Y$1500,"&gt;"&amp;Y316)+COUNTIFS($C$4:$C$1500,"&gt;=1101",$C$4:$C$1500,"&lt;=1105",Y$4:Y$1500,"&gt;"&amp;Y316)+1,""))</f>
        <v/>
      </c>
      <c r="AC316" s="94" t="n"/>
      <c r="AD316" s="94" t="n"/>
      <c r="AE316" s="94" t="n"/>
      <c r="AF316" s="94" t="n"/>
      <c r="AG316" s="94" t="n"/>
      <c r="AH316" s="99">
        <f>IF(AND(AC316&gt;0,AC316&lt;36),1,IF(AND(AC316&gt;=36,AC316&lt;51),2,IF(AND(AC316&gt;=51,AC316&lt;71),3,IF(AND(AC316&gt;=71,AC316&lt;=100),4,))))</f>
        <v/>
      </c>
      <c r="AI316" s="99">
        <f>IF(AND(AD316&gt;0,AD316&lt;41),1,IF(AND(AD316&gt;=41,AD316&lt;56),2,IF(AND(AD316&gt;=56,AD316&lt;71),3,IF(AND(AD316&gt;=71,AD316&lt;=100),4,))))</f>
        <v/>
      </c>
      <c r="AJ316" s="99">
        <f>IF(AND(AE316&gt;0,AE316&lt;41),1,IF(AND(AE316&gt;=41,AE316&lt;56),2,IF(AND(AE316&gt;=56,AE316&lt;71),3,IF(AND(AE316&gt;=71,AE316&lt;=100),4,))))</f>
        <v/>
      </c>
      <c r="AK316" s="99">
        <f>IF(AND(AF316&gt;0,AF316&lt;36),1,IF(AND(AF316&gt;=36,AF316&lt;51),2,IF(AND(AF316&gt;=51,AF316&lt;66),3,IF(AND(AF316&gt;=66,AF316&lt;=100),4,))))</f>
        <v/>
      </c>
      <c r="AL316" s="100">
        <f>IF(AND(AG316&gt;0,AG316&lt;37),1,IF(AND(AG316&gt;=37,AG316&lt;58),2,IF(AND(AG316&gt;=58,AG316&lt;71),3,IF(AND(AG316&gt;=71,AG316&lt;=100),4,))))</f>
        <v/>
      </c>
      <c r="AM316" s="101">
        <f>IF((Y316&lt;&gt;"")*(K316&lt;&gt;""),Y316-K316,"")</f>
        <v/>
      </c>
      <c r="AN316" s="99">
        <f>IF((Z316&lt;&gt;"")*(L316&lt;&gt;""),Z316-L316,"")</f>
        <v/>
      </c>
      <c r="AO316" s="99">
        <f>IF((AA316&lt;&gt;"")*(M316&lt;&gt;""),AA316-M316,"")</f>
        <v/>
      </c>
      <c r="AP316" s="99">
        <f>IF((AB316&lt;&gt;"")*(N316&lt;&gt;""),AB316-N316,"")</f>
        <v/>
      </c>
      <c r="AQ316" s="94">
        <f>IF((AC316&lt;&gt;"")*(O316&lt;&gt;""),AC316-O316,"")</f>
        <v/>
      </c>
      <c r="AR316" s="94">
        <f>IF((AD316&lt;&gt;"")*(P316&lt;&gt;""),AD316-P316,"")</f>
        <v/>
      </c>
      <c r="AS316" s="94">
        <f>IF((AE316&lt;&gt;"")*(Q316&lt;&gt;""),AE316-Q316,"")</f>
        <v/>
      </c>
      <c r="AT316" s="94">
        <f>IF((AF316&lt;&gt;"")*(R316&lt;&gt;""),AF316-R316,"")</f>
        <v/>
      </c>
      <c r="AU316" s="94">
        <f>IF((AG316&lt;&gt;"")*(S316&lt;&gt;""),AG316-S316,"")</f>
        <v/>
      </c>
      <c r="AV316" s="99">
        <f>IF((AH316&lt;&gt;"")*(T316&lt;&gt;""),AH316-T316,"")</f>
        <v/>
      </c>
      <c r="AW316" s="99">
        <f>IF((AI316&lt;&gt;"")*(U316&lt;&gt;""),AI316-U316,"")</f>
        <v/>
      </c>
      <c r="AX316" s="99">
        <f>IF((AJ316&lt;&gt;"")*(V316&lt;&gt;""),AJ316-V316,"")</f>
        <v/>
      </c>
      <c r="AY316" s="99">
        <f>IF((AK316&lt;&gt;"")*(W316&lt;&gt;""),AK316-W316,"")</f>
        <v/>
      </c>
      <c r="AZ316" s="102">
        <f>IF((AL316&lt;&gt;"")*(X316&lt;&gt;""),AL316-X316,"")</f>
        <v/>
      </c>
      <c r="BA316" s="50">
        <f>IFERROR(__xludf.dummyfunction("AI(""Actúa como un tutor académico y dirígete personalmente al estudiante "" &amp; I316 &amp; "" "" &amp; J316 &amp; "" "" &amp; G316 &amp; "" "" &amp; H316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AM316 &amp; ""'. Diferencias por área: Matemáticas ("" &amp; AQ316 &amp; ""), Ciencias Natura"&amp;"les ("" &amp; AR316 &amp; ""), Sociales ("" &amp; AS316 &amp; ""), Lectura Crítica ("" &amp; AT316 &amp; "") e Inglés ("" &amp; AU316 &amp; ""). Variación en posición: grupo ("" &amp; AN316 &amp; ""), grado ("" &amp; AO316 &amp; "") y media ("" &amp; AP316 &amp; ""). Puntajes Primer Simulacro: Global "" &amp; K316 &amp; "", Mat "" &amp; "&amp;"O4 &amp; "", Cien "" &amp; P316 &amp; "", Soc "" &amp; Q316 &amp; "", Lec "" &amp; R316 &amp; "", Ing "" &amp; S316 &amp; "". Puntajes Segundo Simulacro: Global "" &amp; Y316 &amp; "", Mat "" &amp; AC316 &amp; "", Cien "" &amp; AD316 &amp; "", Soc "" &amp; AE316 &amp; "", Lec "" &amp; AF316 &amp; "", Ing "" &amp; AG316 &amp; "". Escribe un mensaje motivador"&amp;" y breve (máximo 4 líneas)."")
"),"=AI(""Actúa como un tutor académico y dirígete personalmente al estudiante "" &amp; I316 &amp; "" "" &amp; J316 &amp; "" "" &amp; G316 &amp; "" "" &amp; H316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AM316 &amp; ""'. Diferencias por área: Matemáticas ("" &amp; AQ316 &amp; ""), Ciencias Natur"&amp;"ales ("" &amp; AR316 &amp; ""), Sociales ("" &amp; AS316 &amp; ""), Lectura Crítica ("" &amp; AT316 &amp; "") e Inglés ("" &amp; AU316 &amp; ""). Variación en posición: grupo ("" &amp; AN316 &amp; ""), grado ("" &amp; AO316 &amp; "") y media ("" &amp; AP316 &amp; ""). Puntajes Primer Simulacro: Global "" &amp; K316 &amp; "", Mat "" &amp;"&amp;" O316 &amp; "", Cien "" &amp; P316 &amp; "", Soc "" &amp; Q316 &amp; "", Lec "" &amp; R316 &amp; "", Ing "" &amp; S316 &amp; "". Puntajes Segundo Simulacro: Global "" &amp; Y316 &amp; "", Mat "" &amp; AC316 &amp; "", Cien "" &amp; AD316 &amp; "", Soc "" &amp; AE316 &amp; "", Lec "" &amp; AF316 &amp; "", Ing "" &amp; AG316 &amp; "". Escribe un mensaje motivado"&amp;"r y breve (máximo 4 líneas)."")
")</f>
        <v/>
      </c>
    </row>
    <row r="317" ht="15.75" customHeight="1" s="42">
      <c r="A317" s="93" t="n"/>
      <c r="B317" s="94" t="inlineStr">
        <is>
          <t>Bachillerato</t>
        </is>
      </c>
      <c r="C317" s="94" t="n">
        <v>704</v>
      </c>
      <c r="D317" s="94" t="n"/>
      <c r="E317" s="95" t="n"/>
      <c r="F317" s="96">
        <f>TRIM(G317&amp;" "&amp;H317&amp;" "&amp;I317&amp;" "&amp;J317)</f>
        <v/>
      </c>
      <c r="G317" s="94" t="inlineStr">
        <is>
          <t>Moreno</t>
        </is>
      </c>
      <c r="H317" s="94" t="inlineStr">
        <is>
          <t>Guzmán</t>
        </is>
      </c>
      <c r="I317" s="94" t="inlineStr">
        <is>
          <t>Kevin</t>
        </is>
      </c>
      <c r="J317" s="97" t="n"/>
      <c r="K317" s="98">
        <f>IF(SUM(O317:S317)=0, "", ROUND(((O317*3+P317*3+Q317*3+R317*3+S317*1)/13)*5,0))</f>
        <v/>
      </c>
      <c r="L317" s="99">
        <f>IF(OR($C317="",K317=""),"",COUNTIFS($C$4:$C$1500,$C317,K$4:K$1500,"&gt;"&amp;K317)+1)</f>
        <v/>
      </c>
      <c r="M317" s="99">
        <f>IF(OR($C317="",K317=""),"",IF(AND($C317&gt;=1001,$C317&lt;=1005),COUNTIFS($C$4:$C$1500,"&gt;=1001",$C$4:$C$1500,"&lt;=1005",K$4:K$1500,"&gt;"&amp;K317)+1,IF(AND($C317&gt;=1101,$C317&lt;=1105),COUNTIFS($C$4:$C$1500,"&gt;=1101",$C$4:$C$1500,"&lt;=1105",K$4:K$1500,"&gt;"&amp;K317)+1,IF(AND($C317&gt;=901,$C317&lt;=905),COUNTIFS($C$4:$C$1500,"&gt;=901",$C$4:$C$1500,"&lt;=905",K$4:K$1500,"&gt;"&amp;K317)+1,IF(AND($C317&gt;=801,$C317&lt;=805),COUNTIFS($C$4:$C$1500,"&gt;=801",$C$4:$C$1500,"&lt;=805",K$4:K$1500,"&gt;"&amp;K317)+1,IF(AND($C317&gt;=701,$C317&lt;=705),COUNTIFS($C$4:$C$1500,"&gt;=701",$C$4:$C$1500,"&lt;=705",K$4:K$1500,"&gt;"&amp;K317)+1,IF(AND($C317&gt;=601,$C317&lt;=606),COUNTIFS($C$4:$C$1500,"&gt;=601",$C$4:$C$1500,"&lt;=606",K$4:K$1500,"&gt;"&amp;K317)+1,"")))))))</f>
        <v/>
      </c>
      <c r="N317" s="99">
        <f>IF(OR($C317="",K317=""),"",IF(OR(AND($C317&gt;=1001,$C317&lt;=1005),AND($C317&gt;=1101,$C317&lt;=1105)),COUNTIFS($C$4:$C$1500,"&gt;=1001",$C$4:$C$1500,"&lt;=1005",K$4:K$1500,"&gt;"&amp;K317)+COUNTIFS($C$4:$C$1500,"&gt;=1101",$C$4:$C$1500,"&lt;=1105",K$4:K$1500,"&gt;"&amp;K317)+1,""))</f>
        <v/>
      </c>
      <c r="O317" s="94" t="n">
        <v>35.88</v>
      </c>
      <c r="P317" s="94" t="n">
        <v>41.42</v>
      </c>
      <c r="Q317" s="94" t="n">
        <v>47.9</v>
      </c>
      <c r="R317" s="94" t="n">
        <v>62.5</v>
      </c>
      <c r="S317" s="94" t="n">
        <v>50</v>
      </c>
      <c r="T317" s="99">
        <f>IF(AND(O317&gt;0,O317&lt;36),1,IF(AND(O317&gt;=36,O317&lt;51),2,IF(AND(O317&gt;=51,O317&lt;71),3,IF(AND(O317&gt;=71,O317&lt;=100),4,))))</f>
        <v/>
      </c>
      <c r="U317" s="99">
        <f>IF(AND(P317&gt;0,P317&lt;41),1,IF(AND(P317&gt;=41,P317&lt;56),2,IF(AND(P317&gt;=56,P317&lt;71),3,IF(AND(P317&gt;=71,P317&lt;=100),4,))))</f>
        <v/>
      </c>
      <c r="V317" s="99">
        <f>IF(AND(Q317&gt;0,Q317&lt;41),1,IF(AND(Q317&gt;=41,Q317&lt;56),2,IF(AND(Q317&gt;=56,Q317&lt;71),3,IF(AND(Q317&gt;=71,Q317&lt;=100),4,))))</f>
        <v/>
      </c>
      <c r="W317" s="99">
        <f>IF(AND(R317&gt;0,R317&lt;36),1,IF(AND(R317&gt;=36,R317&lt;51),2,IF(AND(R317&gt;=51,R317&lt;66),3,IF(AND(R317&gt;=66,R317&lt;=100),4,))))</f>
        <v/>
      </c>
      <c r="X317" s="100">
        <f>IF(AND(S317&gt;0,S317&lt;37),1,IF(AND(S317&gt;=37,S317&lt;58),2,IF(AND(S317&gt;=58,S317&lt;71),3,IF(AND(S317&gt;=71,S317&lt;=100),4,))))</f>
        <v/>
      </c>
      <c r="Y317" s="101">
        <f>IF(SUM(AC317:AG317)=0, "", ROUND(((AC317*3+AD317*3+AE317*3+AF317*3+AG317*1)/13)*5,0))</f>
        <v/>
      </c>
      <c r="Z317" s="99">
        <f>IF(OR($C317="",Y317=""),"",COUNTIFS($C$4:$C$1500,$C317,Y$4:Y$1500,"&gt;"&amp;Y317)+1)</f>
        <v/>
      </c>
      <c r="AA317" s="99">
        <f>IF(OR($C317="",Y317=""),"",IF(AND($C317&gt;=1001,$C317&lt;=1005),COUNTIFS($C$4:$C$1500,"&gt;=1001",$C$4:$C$1500,"&lt;=1005",Y$4:Y$1500,"&gt;"&amp;Y317)+1,IF(AND($C317&gt;=1101,$C317&lt;=1105),COUNTIFS($C$4:$C$1500,"&gt;=1101",$C$4:$C$1500,"&lt;=1105",Y$4:Y$1500,"&gt;"&amp;Y317)+1,IF(AND($C317&gt;=901,$C317&lt;=905),COUNTIFS($C$4:$C$1500,"&gt;=901",$C$4:$C$1500,"&lt;=905",Y$4:Y$1500,"&gt;"&amp;Y317)+1,IF(AND($C317&gt;=801,$C317&lt;=805),COUNTIFS($C$4:$C$1500,"&gt;=801",$C$4:$C$1500,"&lt;=805",Y$4:Y$1500,"&gt;"&amp;Y317)+1,IF(AND($C317&gt;=701,$C317&lt;=705),COUNTIFS($C$4:$C$1500,"&gt;=701",$C$4:$C$1500,"&lt;=705",Y$4:Y$1500,"&gt;"&amp;Y317)+1,IF(AND($C317&gt;=601,$C317&lt;=606),COUNTIFS($C$4:$C$1500,"&gt;=601",$C$4:$C$1500,"&lt;=606",Y$4:Y$1500,"&gt;"&amp;Y317)+1,"")))))))</f>
        <v/>
      </c>
      <c r="AB317" s="99">
        <f>IF(OR($C317="",Y317=""),"",IF(OR(AND($C317&gt;=1001,$C317&lt;=1005),AND($C317&gt;=1101,$C317&lt;=1105)),COUNTIFS($C$4:$C$1500,"&gt;=1001",$C$4:$C$1500,"&lt;=1005",Y$4:Y$1500,"&gt;"&amp;Y317)+COUNTIFS($C$4:$C$1500,"&gt;=1101",$C$4:$C$1500,"&lt;=1105",Y$4:Y$1500,"&gt;"&amp;Y317)+1,""))</f>
        <v/>
      </c>
      <c r="AC317" s="94" t="n">
        <v>65.25</v>
      </c>
      <c r="AD317" s="94" t="n">
        <v>53.72</v>
      </c>
      <c r="AE317" s="94" t="n">
        <v>36.13</v>
      </c>
      <c r="AF317" s="94" t="n">
        <v>64.17</v>
      </c>
      <c r="AG317" s="94" t="n">
        <v>59.58</v>
      </c>
      <c r="AH317" s="99">
        <f>IF(AND(AC317&gt;0,AC317&lt;36),1,IF(AND(AC317&gt;=36,AC317&lt;51),2,IF(AND(AC317&gt;=51,AC317&lt;71),3,IF(AND(AC317&gt;=71,AC317&lt;=100),4,))))</f>
        <v/>
      </c>
      <c r="AI317" s="99">
        <f>IF(AND(AD317&gt;0,AD317&lt;41),1,IF(AND(AD317&gt;=41,AD317&lt;56),2,IF(AND(AD317&gt;=56,AD317&lt;71),3,IF(AND(AD317&gt;=71,AD317&lt;=100),4,))))</f>
        <v/>
      </c>
      <c r="AJ317" s="99">
        <f>IF(AND(AE317&gt;0,AE317&lt;41),1,IF(AND(AE317&gt;=41,AE317&lt;56),2,IF(AND(AE317&gt;=56,AE317&lt;71),3,IF(AND(AE317&gt;=71,AE317&lt;=100),4,))))</f>
        <v/>
      </c>
      <c r="AK317" s="99">
        <f>IF(AND(AF317&gt;0,AF317&lt;36),1,IF(AND(AF317&gt;=36,AF317&lt;51),2,IF(AND(AF317&gt;=51,AF317&lt;66),3,IF(AND(AF317&gt;=66,AF317&lt;=100),4,))))</f>
        <v/>
      </c>
      <c r="AL317" s="100">
        <f>IF(AND(AG317&gt;0,AG317&lt;37),1,IF(AND(AG317&gt;=37,AG317&lt;58),2,IF(AND(AG317&gt;=58,AG317&lt;71),3,IF(AND(AG317&gt;=71,AG317&lt;=100),4,))))</f>
        <v/>
      </c>
      <c r="AM317" s="101">
        <f>IF((Y317&lt;&gt;"")*(K317&lt;&gt;""),Y317-K317,"")</f>
        <v/>
      </c>
      <c r="AN317" s="99">
        <f>IF((Z317&lt;&gt;"")*(L317&lt;&gt;""),Z317-L317,"")</f>
        <v/>
      </c>
      <c r="AO317" s="99">
        <f>IF((AA317&lt;&gt;"")*(M317&lt;&gt;""),AA317-M317,"")</f>
        <v/>
      </c>
      <c r="AP317" s="99">
        <f>IF((AB317&lt;&gt;"")*(N317&lt;&gt;""),AB317-N317,"")</f>
        <v/>
      </c>
      <c r="AQ317" s="94">
        <f>IF((AC317&lt;&gt;"")*(O317&lt;&gt;""),AC317-O317,"")</f>
        <v/>
      </c>
      <c r="AR317" s="94">
        <f>IF((AD317&lt;&gt;"")*(P317&lt;&gt;""),AD317-P317,"")</f>
        <v/>
      </c>
      <c r="AS317" s="94">
        <f>IF((AE317&lt;&gt;"")*(Q317&lt;&gt;""),AE317-Q317,"")</f>
        <v/>
      </c>
      <c r="AT317" s="94">
        <f>IF((AF317&lt;&gt;"")*(R317&lt;&gt;""),AF317-R317,"")</f>
        <v/>
      </c>
      <c r="AU317" s="94">
        <f>IF((AG317&lt;&gt;"")*(S317&lt;&gt;""),AG317-S317,"")</f>
        <v/>
      </c>
      <c r="AV317" s="99">
        <f>IF((AH317&lt;&gt;"")*(T317&lt;&gt;""),AH317-T317,"")</f>
        <v/>
      </c>
      <c r="AW317" s="99">
        <f>IF((AI317&lt;&gt;"")*(U317&lt;&gt;""),AI317-U317,"")</f>
        <v/>
      </c>
      <c r="AX317" s="99">
        <f>IF((AJ317&lt;&gt;"")*(V317&lt;&gt;""),AJ317-V317,"")</f>
        <v/>
      </c>
      <c r="AY317" s="99">
        <f>IF((AK317&lt;&gt;"")*(W317&lt;&gt;""),AK317-W317,"")</f>
        <v/>
      </c>
      <c r="AZ317" s="102">
        <f>IF((AL317&lt;&gt;"")*(X317&lt;&gt;""),AL317-X317,"")</f>
        <v/>
      </c>
      <c r="BA317" s="50">
        <f>IFERROR(__xludf.dummyfunction("AI(""Actúa como un tutor académico y dirígete personalmente al estudiante "" &amp; I317 &amp; "" "" &amp; J317 &amp; "" "" &amp; G317 &amp; "" "" &amp; H317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AM317 &amp; ""'. Diferencias por área: Matemáticas ("" &amp; AQ317 &amp; ""), Ciencias Natura"&amp;"les ("" &amp; AR317 &amp; ""), Sociales ("" &amp; AS317 &amp; ""), Lectura Crítica ("" &amp; AT317 &amp; "") e Inglés ("" &amp; AU317 &amp; ""). Variación en posición: grupo ("" &amp; AN317 &amp; ""), grado ("" &amp; AO317 &amp; "") y media ("" &amp; AP317 &amp; ""). Puntajes Primer Simulacro: Global "" &amp; K317 &amp; "", Mat "" &amp; "&amp;"O4 &amp; "", Cien "" &amp; P317 &amp; "", Soc "" &amp; Q317 &amp; "", Lec "" &amp; R317 &amp; "", Ing "" &amp; S317 &amp; "". Puntajes Segundo Simulacro: Global "" &amp; Y317 &amp; "", Mat "" &amp; AC317 &amp; "", Cien "" &amp; AD317 &amp; "", Soc "" &amp; AE317 &amp; "", Lec "" &amp; AF317 &amp; "", Ing "" &amp; AG317 &amp; "". Escribe un mensaje motivador"&amp;" y breve (máximo 4 líneas)."")
"),"=AI(""Actúa como un tutor académico y dirígete personalmente al estudiante "" &amp; I317 &amp; "" "" &amp; J317 &amp; "" "" &amp; G317 &amp; "" "" &amp; H317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AM317 &amp; ""'. Diferencias por área: Matemáticas ("" &amp; AQ317 &amp; ""), Ciencias Natur"&amp;"ales ("" &amp; AR317 &amp; ""), Sociales ("" &amp; AS317 &amp; ""), Lectura Crítica ("" &amp; AT317 &amp; "") e Inglés ("" &amp; AU317 &amp; ""). Variación en posición: grupo ("" &amp; AN317 &amp; ""), grado ("" &amp; AO317 &amp; "") y media ("" &amp; AP317 &amp; ""). Puntajes Primer Simulacro: Global "" &amp; K317 &amp; "", Mat "" &amp;"&amp;" O317 &amp; "", Cien "" &amp; P317 &amp; "", Soc "" &amp; Q317 &amp; "", Lec "" &amp; R317 &amp; "", Ing "" &amp; S317 &amp; "". Puntajes Segundo Simulacro: Global "" &amp; Y317 &amp; "", Mat "" &amp; AC317 &amp; "", Cien "" &amp; AD317 &amp; "", Soc "" &amp; AE317 &amp; "", Lec "" &amp; AF317 &amp; "", Ing "" &amp; AG317 &amp; "". Escribe un mensaje motivado"&amp;"r y breve (máximo 4 líneas)."")
")</f>
        <v/>
      </c>
    </row>
    <row r="318" ht="15.75" customHeight="1" s="42">
      <c r="A318" s="93" t="n"/>
      <c r="B318" s="94" t="inlineStr">
        <is>
          <t>Bachillerato</t>
        </is>
      </c>
      <c r="C318" s="94" t="n">
        <v>704</v>
      </c>
      <c r="D318" s="94" t="n"/>
      <c r="E318" s="95" t="n"/>
      <c r="F318" s="96">
        <f>TRIM(G318&amp;" "&amp;H318&amp;" "&amp;I318&amp;" "&amp;J318)</f>
        <v/>
      </c>
      <c r="G318" s="94" t="inlineStr">
        <is>
          <t>Ospina</t>
        </is>
      </c>
      <c r="H318" s="94" t="inlineStr">
        <is>
          <t>Garces</t>
        </is>
      </c>
      <c r="I318" s="94" t="inlineStr">
        <is>
          <t>Simon</t>
        </is>
      </c>
      <c r="J318" s="97" t="n"/>
      <c r="K318" s="98">
        <f>IF(SUM(O318:S318)=0, "", ROUND(((O318*3+P318*3+Q318*3+R318*3+S318*1)/13)*5,0))</f>
        <v/>
      </c>
      <c r="L318" s="99">
        <f>IF(OR($C318="",K318=""),"",COUNTIFS($C$4:$C$1500,$C318,K$4:K$1500,"&gt;"&amp;K318)+1)</f>
        <v/>
      </c>
      <c r="M318" s="99">
        <f>IF(OR($C318="",K318=""),"",IF(AND($C318&gt;=1001,$C318&lt;=1005),COUNTIFS($C$4:$C$1500,"&gt;=1001",$C$4:$C$1500,"&lt;=1005",K$4:K$1500,"&gt;"&amp;K318)+1,IF(AND($C318&gt;=1101,$C318&lt;=1105),COUNTIFS($C$4:$C$1500,"&gt;=1101",$C$4:$C$1500,"&lt;=1105",K$4:K$1500,"&gt;"&amp;K318)+1,IF(AND($C318&gt;=901,$C318&lt;=905),COUNTIFS($C$4:$C$1500,"&gt;=901",$C$4:$C$1500,"&lt;=905",K$4:K$1500,"&gt;"&amp;K318)+1,IF(AND($C318&gt;=801,$C318&lt;=805),COUNTIFS($C$4:$C$1500,"&gt;=801",$C$4:$C$1500,"&lt;=805",K$4:K$1500,"&gt;"&amp;K318)+1,IF(AND($C318&gt;=701,$C318&lt;=705),COUNTIFS($C$4:$C$1500,"&gt;=701",$C$4:$C$1500,"&lt;=705",K$4:K$1500,"&gt;"&amp;K318)+1,IF(AND($C318&gt;=601,$C318&lt;=606),COUNTIFS($C$4:$C$1500,"&gt;=601",$C$4:$C$1500,"&lt;=606",K$4:K$1500,"&gt;"&amp;K318)+1,"")))))))</f>
        <v/>
      </c>
      <c r="N318" s="99">
        <f>IF(OR($C318="",K318=""),"",IF(OR(AND($C318&gt;=1001,$C318&lt;=1005),AND($C318&gt;=1101,$C318&lt;=1105)),COUNTIFS($C$4:$C$1500,"&gt;=1001",$C$4:$C$1500,"&lt;=1005",K$4:K$1500,"&gt;"&amp;K318)+COUNTIFS($C$4:$C$1500,"&gt;=1101",$C$4:$C$1500,"&lt;=1105",K$4:K$1500,"&gt;"&amp;K318)+1,""))</f>
        <v/>
      </c>
      <c r="O318" s="94" t="n">
        <v>23.63</v>
      </c>
      <c r="P318" s="94" t="n">
        <v>63.58</v>
      </c>
      <c r="Q318" s="94" t="n">
        <v>47.9</v>
      </c>
      <c r="R318" s="94" t="n">
        <v>70.83</v>
      </c>
      <c r="S318" s="94" t="n">
        <v>60</v>
      </c>
      <c r="T318" s="99">
        <f>IF(AND(O318&gt;0,O318&lt;36),1,IF(AND(O318&gt;=36,O318&lt;51),2,IF(AND(O318&gt;=51,O318&lt;71),3,IF(AND(O318&gt;=71,O318&lt;=100),4,))))</f>
        <v/>
      </c>
      <c r="U318" s="99">
        <f>IF(AND(P318&gt;0,P318&lt;41),1,IF(AND(P318&gt;=41,P318&lt;56),2,IF(AND(P318&gt;=56,P318&lt;71),3,IF(AND(P318&gt;=71,P318&lt;=100),4,))))</f>
        <v/>
      </c>
      <c r="V318" s="99">
        <f>IF(AND(Q318&gt;0,Q318&lt;41),1,IF(AND(Q318&gt;=41,Q318&lt;56),2,IF(AND(Q318&gt;=56,Q318&lt;71),3,IF(AND(Q318&gt;=71,Q318&lt;=100),4,))))</f>
        <v/>
      </c>
      <c r="W318" s="99">
        <f>IF(AND(R318&gt;0,R318&lt;36),1,IF(AND(R318&gt;=36,R318&lt;51),2,IF(AND(R318&gt;=51,R318&lt;66),3,IF(AND(R318&gt;=66,R318&lt;=100),4,))))</f>
        <v/>
      </c>
      <c r="X318" s="100">
        <f>IF(AND(S318&gt;0,S318&lt;37),1,IF(AND(S318&gt;=37,S318&lt;58),2,IF(AND(S318&gt;=58,S318&lt;71),3,IF(AND(S318&gt;=71,S318&lt;=100),4,))))</f>
        <v/>
      </c>
      <c r="Y318" s="101">
        <f>IF(SUM(AC318:AG318)=0, "", ROUND(((AC318*3+AD318*3+AE318*3+AF318*3+AG318*1)/13)*5,0))</f>
        <v/>
      </c>
      <c r="Z318" s="99">
        <f>IF(OR($C318="",Y318=""),"",COUNTIFS($C$4:$C$1500,$C318,Y$4:Y$1500,"&gt;"&amp;Y318)+1)</f>
        <v/>
      </c>
      <c r="AA318" s="99">
        <f>IF(OR($C318="",Y318=""),"",IF(AND($C318&gt;=1001,$C318&lt;=1005),COUNTIFS($C$4:$C$1500,"&gt;=1001",$C$4:$C$1500,"&lt;=1005",Y$4:Y$1500,"&gt;"&amp;Y318)+1,IF(AND($C318&gt;=1101,$C318&lt;=1105),COUNTIFS($C$4:$C$1500,"&gt;=1101",$C$4:$C$1500,"&lt;=1105",Y$4:Y$1500,"&gt;"&amp;Y318)+1,IF(AND($C318&gt;=901,$C318&lt;=905),COUNTIFS($C$4:$C$1500,"&gt;=901",$C$4:$C$1500,"&lt;=905",Y$4:Y$1500,"&gt;"&amp;Y318)+1,IF(AND($C318&gt;=801,$C318&lt;=805),COUNTIFS($C$4:$C$1500,"&gt;=801",$C$4:$C$1500,"&lt;=805",Y$4:Y$1500,"&gt;"&amp;Y318)+1,IF(AND($C318&gt;=701,$C318&lt;=705),COUNTIFS($C$4:$C$1500,"&gt;=701",$C$4:$C$1500,"&lt;=705",Y$4:Y$1500,"&gt;"&amp;Y318)+1,IF(AND($C318&gt;=601,$C318&lt;=606),COUNTIFS($C$4:$C$1500,"&gt;=601",$C$4:$C$1500,"&lt;=606",Y$4:Y$1500,"&gt;"&amp;Y318)+1,"")))))))</f>
        <v/>
      </c>
      <c r="AB318" s="99">
        <f>IF(OR($C318="",Y318=""),"",IF(OR(AND($C318&gt;=1001,$C318&lt;=1005),AND($C318&gt;=1101,$C318&lt;=1105)),COUNTIFS($C$4:$C$1500,"&gt;=1001",$C$4:$C$1500,"&lt;=1005",Y$4:Y$1500,"&gt;"&amp;Y318)+COUNTIFS($C$4:$C$1500,"&gt;=1101",$C$4:$C$1500,"&lt;=1105",Y$4:Y$1500,"&gt;"&amp;Y318)+1,""))</f>
        <v/>
      </c>
      <c r="AC318" s="94" t="n">
        <v>73</v>
      </c>
      <c r="AD318" s="94" t="n">
        <v>67.47</v>
      </c>
      <c r="AE318" s="94" t="n">
        <v>49.25</v>
      </c>
      <c r="AF318" s="94" t="n">
        <v>77.92</v>
      </c>
      <c r="AG318" s="94" t="n">
        <v>73.33</v>
      </c>
      <c r="AH318" s="99">
        <f>IF(AND(AC318&gt;0,AC318&lt;36),1,IF(AND(AC318&gt;=36,AC318&lt;51),2,IF(AND(AC318&gt;=51,AC318&lt;71),3,IF(AND(AC318&gt;=71,AC318&lt;=100),4,))))</f>
        <v/>
      </c>
      <c r="AI318" s="99">
        <f>IF(AND(AD318&gt;0,AD318&lt;41),1,IF(AND(AD318&gt;=41,AD318&lt;56),2,IF(AND(AD318&gt;=56,AD318&lt;71),3,IF(AND(AD318&gt;=71,AD318&lt;=100),4,))))</f>
        <v/>
      </c>
      <c r="AJ318" s="99">
        <f>IF(AND(AE318&gt;0,AE318&lt;41),1,IF(AND(AE318&gt;=41,AE318&lt;56),2,IF(AND(AE318&gt;=56,AE318&lt;71),3,IF(AND(AE318&gt;=71,AE318&lt;=100),4,))))</f>
        <v/>
      </c>
      <c r="AK318" s="99">
        <f>IF(AND(AF318&gt;0,AF318&lt;36),1,IF(AND(AF318&gt;=36,AF318&lt;51),2,IF(AND(AF318&gt;=51,AF318&lt;66),3,IF(AND(AF318&gt;=66,AF318&lt;=100),4,))))</f>
        <v/>
      </c>
      <c r="AL318" s="100">
        <f>IF(AND(AG318&gt;0,AG318&lt;37),1,IF(AND(AG318&gt;=37,AG318&lt;58),2,IF(AND(AG318&gt;=58,AG318&lt;71),3,IF(AND(AG318&gt;=71,AG318&lt;=100),4,))))</f>
        <v/>
      </c>
      <c r="AM318" s="101">
        <f>IF((Y318&lt;&gt;"")*(K318&lt;&gt;""),Y318-K318,"")</f>
        <v/>
      </c>
      <c r="AN318" s="99">
        <f>IF((Z318&lt;&gt;"")*(L318&lt;&gt;""),Z318-L318,"")</f>
        <v/>
      </c>
      <c r="AO318" s="99">
        <f>IF((AA318&lt;&gt;"")*(M318&lt;&gt;""),AA318-M318,"")</f>
        <v/>
      </c>
      <c r="AP318" s="99">
        <f>IF((AB318&lt;&gt;"")*(N318&lt;&gt;""),AB318-N318,"")</f>
        <v/>
      </c>
      <c r="AQ318" s="94">
        <f>IF((AC318&lt;&gt;"")*(O318&lt;&gt;""),AC318-O318,"")</f>
        <v/>
      </c>
      <c r="AR318" s="94">
        <f>IF((AD318&lt;&gt;"")*(P318&lt;&gt;""),AD318-P318,"")</f>
        <v/>
      </c>
      <c r="AS318" s="94">
        <f>IF((AE318&lt;&gt;"")*(Q318&lt;&gt;""),AE318-Q318,"")</f>
        <v/>
      </c>
      <c r="AT318" s="94">
        <f>IF((AF318&lt;&gt;"")*(R318&lt;&gt;""),AF318-R318,"")</f>
        <v/>
      </c>
      <c r="AU318" s="94">
        <f>IF((AG318&lt;&gt;"")*(S318&lt;&gt;""),AG318-S318,"")</f>
        <v/>
      </c>
      <c r="AV318" s="99">
        <f>IF((AH318&lt;&gt;"")*(T318&lt;&gt;""),AH318-T318,"")</f>
        <v/>
      </c>
      <c r="AW318" s="99">
        <f>IF((AI318&lt;&gt;"")*(U318&lt;&gt;""),AI318-U318,"")</f>
        <v/>
      </c>
      <c r="AX318" s="99">
        <f>IF((AJ318&lt;&gt;"")*(V318&lt;&gt;""),AJ318-V318,"")</f>
        <v/>
      </c>
      <c r="AY318" s="99">
        <f>IF((AK318&lt;&gt;"")*(W318&lt;&gt;""),AK318-W318,"")</f>
        <v/>
      </c>
      <c r="AZ318" s="102">
        <f>IF((AL318&lt;&gt;"")*(X318&lt;&gt;""),AL318-X318,"")</f>
        <v/>
      </c>
      <c r="BA318" s="50">
        <f>IFERROR(__xludf.dummyfunction("AI(""Actúa como un tutor académico y dirígete personalmente al estudiante "" &amp; I318 &amp; "" "" &amp; J318 &amp; "" "" &amp; G318 &amp; "" "" &amp; H318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AM318 &amp; ""'. Diferencias por área: Matemáticas ("" &amp; AQ318 &amp; ""), Ciencias Natura"&amp;"les ("" &amp; AR318 &amp; ""), Sociales ("" &amp; AS318 &amp; ""), Lectura Crítica ("" &amp; AT318 &amp; "") e Inglés ("" &amp; AU318 &amp; ""). Variación en posición: grupo ("" &amp; AN318 &amp; ""), grado ("" &amp; AO318 &amp; "") y media ("" &amp; AP318 &amp; ""). Puntajes Primer Simulacro: Global "" &amp; K318 &amp; "", Mat "" &amp; "&amp;"O4 &amp; "", Cien "" &amp; P318 &amp; "", Soc "" &amp; Q318 &amp; "", Lec "" &amp; R318 &amp; "", Ing "" &amp; S318 &amp; "". Puntajes Segundo Simulacro: Global "" &amp; Y318 &amp; "", Mat "" &amp; AC318 &amp; "", Cien "" &amp; AD318 &amp; "", Soc "" &amp; AE318 &amp; "", Lec "" &amp; AF318 &amp; "", Ing "" &amp; AG318 &amp; "". Escribe un mensaje motivador"&amp;" y breve (máximo 4 líneas)."")
"),"=AI(""Actúa como un tutor académico y dirígete personalmente al estudiante "" &amp; I318 &amp; "" "" &amp; J318 &amp; "" "" &amp; G318 &amp; "" "" &amp; H318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AM318 &amp; ""'. Diferencias por área: Matemáticas ("" &amp; AQ318 &amp; ""), Ciencias Natur"&amp;"ales ("" &amp; AR318 &amp; ""), Sociales ("" &amp; AS318 &amp; ""), Lectura Crítica ("" &amp; AT318 &amp; "") e Inglés ("" &amp; AU318 &amp; ""). Variación en posición: grupo ("" &amp; AN318 &amp; ""), grado ("" &amp; AO318 &amp; "") y media ("" &amp; AP318 &amp; ""). Puntajes Primer Simulacro: Global "" &amp; K318 &amp; "", Mat "" &amp;"&amp;" O318 &amp; "", Cien "" &amp; P318 &amp; "", Soc "" &amp; Q318 &amp; "", Lec "" &amp; R318 &amp; "", Ing "" &amp; S318 &amp; "". Puntajes Segundo Simulacro: Global "" &amp; Y318 &amp; "", Mat "" &amp; AC318 &amp; "", Cien "" &amp; AD318 &amp; "", Soc "" &amp; AE318 &amp; "", Lec "" &amp; AF318 &amp; "", Ing "" &amp; AG318 &amp; "". Escribe un mensaje motivado"&amp;"r y breve (máximo 4 líneas)."")
")</f>
        <v/>
      </c>
    </row>
    <row r="319" ht="15.75" customHeight="1" s="42">
      <c r="A319" s="93" t="n"/>
      <c r="B319" s="94" t="inlineStr">
        <is>
          <t>Bachillerato</t>
        </is>
      </c>
      <c r="C319" s="94" t="n">
        <v>704</v>
      </c>
      <c r="D319" s="94" t="n"/>
      <c r="E319" s="95" t="n"/>
      <c r="F319" s="96">
        <f>TRIM(G319&amp;" "&amp;H319&amp;" "&amp;I319&amp;" "&amp;J319)</f>
        <v/>
      </c>
      <c r="G319" s="94" t="inlineStr">
        <is>
          <t>Padilla</t>
        </is>
      </c>
      <c r="H319" s="94" t="inlineStr">
        <is>
          <t>Solorzano</t>
        </is>
      </c>
      <c r="I319" s="94" t="inlineStr">
        <is>
          <t>Andres</t>
        </is>
      </c>
      <c r="J319" s="97" t="inlineStr">
        <is>
          <t>Stiven</t>
        </is>
      </c>
      <c r="K319" s="98">
        <f>IF(SUM(O319:S319)=0, "", ROUND(((O319*3+P319*3+Q319*3+R319*3+S319*1)/13)*5,0))</f>
        <v/>
      </c>
      <c r="L319" s="99">
        <f>IF(OR($C319="",K319=""),"",COUNTIFS($C$4:$C$1500,$C319,K$4:K$1500,"&gt;"&amp;K319)+1)</f>
        <v/>
      </c>
      <c r="M319" s="99">
        <f>IF(OR($C319="",K319=""),"",IF(AND($C319&gt;=1001,$C319&lt;=1005),COUNTIFS($C$4:$C$1500,"&gt;=1001",$C$4:$C$1500,"&lt;=1005",K$4:K$1500,"&gt;"&amp;K319)+1,IF(AND($C319&gt;=1101,$C319&lt;=1105),COUNTIFS($C$4:$C$1500,"&gt;=1101",$C$4:$C$1500,"&lt;=1105",K$4:K$1500,"&gt;"&amp;K319)+1,IF(AND($C319&gt;=901,$C319&lt;=905),COUNTIFS($C$4:$C$1500,"&gt;=901",$C$4:$C$1500,"&lt;=905",K$4:K$1500,"&gt;"&amp;K319)+1,IF(AND($C319&gt;=801,$C319&lt;=805),COUNTIFS($C$4:$C$1500,"&gt;=801",$C$4:$C$1500,"&lt;=805",K$4:K$1500,"&gt;"&amp;K319)+1,IF(AND($C319&gt;=701,$C319&lt;=705),COUNTIFS($C$4:$C$1500,"&gt;=701",$C$4:$C$1500,"&lt;=705",K$4:K$1500,"&gt;"&amp;K319)+1,IF(AND($C319&gt;=601,$C319&lt;=606),COUNTIFS($C$4:$C$1500,"&gt;=601",$C$4:$C$1500,"&lt;=606",K$4:K$1500,"&gt;"&amp;K319)+1,"")))))))</f>
        <v/>
      </c>
      <c r="N319" s="99">
        <f>IF(OR($C319="",K319=""),"",IF(OR(AND($C319&gt;=1001,$C319&lt;=1005),AND($C319&gt;=1101,$C319&lt;=1105)),COUNTIFS($C$4:$C$1500,"&gt;=1001",$C$4:$C$1500,"&lt;=1005",K$4:K$1500,"&gt;"&amp;K319)+COUNTIFS($C$4:$C$1500,"&gt;=1101",$C$4:$C$1500,"&lt;=1105",K$4:K$1500,"&gt;"&amp;K319)+1,""))</f>
        <v/>
      </c>
      <c r="O319" s="94" t="n">
        <v>63.75</v>
      </c>
      <c r="P319" s="94" t="n">
        <v>28.92</v>
      </c>
      <c r="Q319" s="94" t="n">
        <v>43.28</v>
      </c>
      <c r="R319" s="94" t="n">
        <v>45.83</v>
      </c>
      <c r="S319" s="94" t="n">
        <v>35</v>
      </c>
      <c r="T319" s="99">
        <f>IF(AND(O319&gt;0,O319&lt;36),1,IF(AND(O319&gt;=36,O319&lt;51),2,IF(AND(O319&gt;=51,O319&lt;71),3,IF(AND(O319&gt;=71,O319&lt;=100),4,))))</f>
        <v/>
      </c>
      <c r="U319" s="99">
        <f>IF(AND(P319&gt;0,P319&lt;41),1,IF(AND(P319&gt;=41,P319&lt;56),2,IF(AND(P319&gt;=56,P319&lt;71),3,IF(AND(P319&gt;=71,P319&lt;=100),4,))))</f>
        <v/>
      </c>
      <c r="V319" s="99">
        <f>IF(AND(Q319&gt;0,Q319&lt;41),1,IF(AND(Q319&gt;=41,Q319&lt;56),2,IF(AND(Q319&gt;=56,Q319&lt;71),3,IF(AND(Q319&gt;=71,Q319&lt;=100),4,))))</f>
        <v/>
      </c>
      <c r="W319" s="99">
        <f>IF(AND(R319&gt;0,R319&lt;36),1,IF(AND(R319&gt;=36,R319&lt;51),2,IF(AND(R319&gt;=51,R319&lt;66),3,IF(AND(R319&gt;=66,R319&lt;=100),4,))))</f>
        <v/>
      </c>
      <c r="X319" s="100">
        <f>IF(AND(S319&gt;0,S319&lt;37),1,IF(AND(S319&gt;=37,S319&lt;58),2,IF(AND(S319&gt;=58,S319&lt;71),3,IF(AND(S319&gt;=71,S319&lt;=100),4,))))</f>
        <v/>
      </c>
      <c r="Y319" s="101">
        <f>IF(SUM(AC319:AG319)=0, "", ROUND(((AC319*3+AD319*3+AE319*3+AF319*3+AG319*1)/13)*5,0))</f>
        <v/>
      </c>
      <c r="Z319" s="99">
        <f>IF(OR($C319="",Y319=""),"",COUNTIFS($C$4:$C$1500,$C319,Y$4:Y$1500,"&gt;"&amp;Y319)+1)</f>
        <v/>
      </c>
      <c r="AA319" s="99">
        <f>IF(OR($C319="",Y319=""),"",IF(AND($C319&gt;=1001,$C319&lt;=1005),COUNTIFS($C$4:$C$1500,"&gt;=1001",$C$4:$C$1500,"&lt;=1005",Y$4:Y$1500,"&gt;"&amp;Y319)+1,IF(AND($C319&gt;=1101,$C319&lt;=1105),COUNTIFS($C$4:$C$1500,"&gt;=1101",$C$4:$C$1500,"&lt;=1105",Y$4:Y$1500,"&gt;"&amp;Y319)+1,IF(AND($C319&gt;=901,$C319&lt;=905),COUNTIFS($C$4:$C$1500,"&gt;=901",$C$4:$C$1500,"&lt;=905",Y$4:Y$1500,"&gt;"&amp;Y319)+1,IF(AND($C319&gt;=801,$C319&lt;=805),COUNTIFS($C$4:$C$1500,"&gt;=801",$C$4:$C$1500,"&lt;=805",Y$4:Y$1500,"&gt;"&amp;Y319)+1,IF(AND($C319&gt;=701,$C319&lt;=705),COUNTIFS($C$4:$C$1500,"&gt;=701",$C$4:$C$1500,"&lt;=705",Y$4:Y$1500,"&gt;"&amp;Y319)+1,IF(AND($C319&gt;=601,$C319&lt;=606),COUNTIFS($C$4:$C$1500,"&gt;=601",$C$4:$C$1500,"&lt;=606",Y$4:Y$1500,"&gt;"&amp;Y319)+1,"")))))))</f>
        <v/>
      </c>
      <c r="AB319" s="99">
        <f>IF(OR($C319="",Y319=""),"",IF(OR(AND($C319&gt;=1001,$C319&lt;=1005),AND($C319&gt;=1101,$C319&lt;=1105)),COUNTIFS($C$4:$C$1500,"&gt;=1001",$C$4:$C$1500,"&lt;=1005",Y$4:Y$1500,"&gt;"&amp;Y319)+COUNTIFS($C$4:$C$1500,"&gt;=1101",$C$4:$C$1500,"&lt;=1105",Y$4:Y$1500,"&gt;"&amp;Y319)+1,""))</f>
        <v/>
      </c>
      <c r="AC319" s="94" t="n"/>
      <c r="AD319" s="94" t="n"/>
      <c r="AE319" s="94" t="n"/>
      <c r="AF319" s="94" t="n"/>
      <c r="AG319" s="94" t="n"/>
      <c r="AH319" s="99">
        <f>IF(AND(AC319&gt;0,AC319&lt;36),1,IF(AND(AC319&gt;=36,AC319&lt;51),2,IF(AND(AC319&gt;=51,AC319&lt;71),3,IF(AND(AC319&gt;=71,AC319&lt;=100),4,))))</f>
        <v/>
      </c>
      <c r="AI319" s="99">
        <f>IF(AND(AD319&gt;0,AD319&lt;41),1,IF(AND(AD319&gt;=41,AD319&lt;56),2,IF(AND(AD319&gt;=56,AD319&lt;71),3,IF(AND(AD319&gt;=71,AD319&lt;=100),4,))))</f>
        <v/>
      </c>
      <c r="AJ319" s="99">
        <f>IF(AND(AE319&gt;0,AE319&lt;41),1,IF(AND(AE319&gt;=41,AE319&lt;56),2,IF(AND(AE319&gt;=56,AE319&lt;71),3,IF(AND(AE319&gt;=71,AE319&lt;=100),4,))))</f>
        <v/>
      </c>
      <c r="AK319" s="99">
        <f>IF(AND(AF319&gt;0,AF319&lt;36),1,IF(AND(AF319&gt;=36,AF319&lt;51),2,IF(AND(AF319&gt;=51,AF319&lt;66),3,IF(AND(AF319&gt;=66,AF319&lt;=100),4,))))</f>
        <v/>
      </c>
      <c r="AL319" s="100">
        <f>IF(AND(AG319&gt;0,AG319&lt;37),1,IF(AND(AG319&gt;=37,AG319&lt;58),2,IF(AND(AG319&gt;=58,AG319&lt;71),3,IF(AND(AG319&gt;=71,AG319&lt;=100),4,))))</f>
        <v/>
      </c>
      <c r="AM319" s="101">
        <f>IF((Y319&lt;&gt;"")*(K319&lt;&gt;""),Y319-K319,"")</f>
        <v/>
      </c>
      <c r="AN319" s="99">
        <f>IF((Z319&lt;&gt;"")*(L319&lt;&gt;""),Z319-L319,"")</f>
        <v/>
      </c>
      <c r="AO319" s="99">
        <f>IF((AA319&lt;&gt;"")*(M319&lt;&gt;""),AA319-M319,"")</f>
        <v/>
      </c>
      <c r="AP319" s="99">
        <f>IF((AB319&lt;&gt;"")*(N319&lt;&gt;""),AB319-N319,"")</f>
        <v/>
      </c>
      <c r="AQ319" s="94">
        <f>IF((AC319&lt;&gt;"")*(O319&lt;&gt;""),AC319-O319,"")</f>
        <v/>
      </c>
      <c r="AR319" s="94">
        <f>IF((AD319&lt;&gt;"")*(P319&lt;&gt;""),AD319-P319,"")</f>
        <v/>
      </c>
      <c r="AS319" s="94">
        <f>IF((AE319&lt;&gt;"")*(Q319&lt;&gt;""),AE319-Q319,"")</f>
        <v/>
      </c>
      <c r="AT319" s="94">
        <f>IF((AF319&lt;&gt;"")*(R319&lt;&gt;""),AF319-R319,"")</f>
        <v/>
      </c>
      <c r="AU319" s="94">
        <f>IF((AG319&lt;&gt;"")*(S319&lt;&gt;""),AG319-S319,"")</f>
        <v/>
      </c>
      <c r="AV319" s="99">
        <f>IF((AH319&lt;&gt;"")*(T319&lt;&gt;""),AH319-T319,"")</f>
        <v/>
      </c>
      <c r="AW319" s="99">
        <f>IF((AI319&lt;&gt;"")*(U319&lt;&gt;""),AI319-U319,"")</f>
        <v/>
      </c>
      <c r="AX319" s="99">
        <f>IF((AJ319&lt;&gt;"")*(V319&lt;&gt;""),AJ319-V319,"")</f>
        <v/>
      </c>
      <c r="AY319" s="99">
        <f>IF((AK319&lt;&gt;"")*(W319&lt;&gt;""),AK319-W319,"")</f>
        <v/>
      </c>
      <c r="AZ319" s="102">
        <f>IF((AL319&lt;&gt;"")*(X319&lt;&gt;""),AL319-X319,"")</f>
        <v/>
      </c>
      <c r="BA319" s="50">
        <f>IFERROR(__xludf.dummyfunction("AI(""Actúa como un tutor académico y dirígete personalmente al estudiante "" &amp; I319 &amp; "" "" &amp; J319 &amp; "" "" &amp; G319 &amp; "" "" &amp; H319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AM319 &amp; ""'. Diferencias por área: Matemáticas ("" &amp; AQ319 &amp; ""), Ciencias Natura"&amp;"les ("" &amp; AR319 &amp; ""), Sociales ("" &amp; AS319 &amp; ""), Lectura Crítica ("" &amp; AT319 &amp; "") e Inglés ("" &amp; AU319 &amp; ""). Variación en posición: grupo ("" &amp; AN319 &amp; ""), grado ("" &amp; AO319 &amp; "") y media ("" &amp; AP319 &amp; ""). Puntajes Primer Simulacro: Global "" &amp; K319 &amp; "", Mat "" &amp; "&amp;"O4 &amp; "", Cien "" &amp; P319 &amp; "", Soc "" &amp; Q319 &amp; "", Lec "" &amp; R319 &amp; "", Ing "" &amp; S319 &amp; "". Puntajes Segundo Simulacro: Global "" &amp; Y319 &amp; "", Mat "" &amp; AC319 &amp; "", Cien "" &amp; AD319 &amp; "", Soc "" &amp; AE319 &amp; "", Lec "" &amp; AF319 &amp; "", Ing "" &amp; AG319 &amp; "". Escribe un mensaje motivador"&amp;" y breve (máximo 4 líneas)."")
"),"=AI(""Actúa como un tutor académico y dirígete personalmente al estudiante "" &amp; I319 &amp; "" "" &amp; J319 &amp; "" "" &amp; G319 &amp; "" "" &amp; H319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AM319 &amp; ""'. Diferencias por área: Matemáticas ("" &amp; AQ319 &amp; ""), Ciencias Natur"&amp;"ales ("" &amp; AR319 &amp; ""), Sociales ("" &amp; AS319 &amp; ""), Lectura Crítica ("" &amp; AT319 &amp; "") e Inglés ("" &amp; AU319 &amp; ""). Variación en posición: grupo ("" &amp; AN319 &amp; ""), grado ("" &amp; AO319 &amp; "") y media ("" &amp; AP319 &amp; ""). Puntajes Primer Simulacro: Global "" &amp; K319 &amp; "", Mat "" &amp;"&amp;" O319 &amp; "", Cien "" &amp; P319 &amp; "", Soc "" &amp; Q319 &amp; "", Lec "" &amp; R319 &amp; "", Ing "" &amp; S319 &amp; "". Puntajes Segundo Simulacro: Global "" &amp; Y319 &amp; "", Mat "" &amp; AC319 &amp; "", Cien "" &amp; AD319 &amp; "", Soc "" &amp; AE319 &amp; "", Lec "" &amp; AF319 &amp; "", Ing "" &amp; AG319 &amp; "". Escribe un mensaje motivado"&amp;"r y breve (máximo 4 líneas)."")
")</f>
        <v/>
      </c>
    </row>
    <row r="320" ht="15.75" customHeight="1" s="42">
      <c r="A320" s="93" t="n"/>
      <c r="B320" s="94" t="inlineStr">
        <is>
          <t>Bachillerato</t>
        </is>
      </c>
      <c r="C320" s="94" t="n">
        <v>704</v>
      </c>
      <c r="D320" s="94" t="n"/>
      <c r="E320" s="95" t="n"/>
      <c r="F320" s="96">
        <f>TRIM(G320&amp;" "&amp;H320&amp;" "&amp;I320&amp;" "&amp;J320)</f>
        <v/>
      </c>
      <c r="G320" s="94" t="inlineStr">
        <is>
          <t>Palacio</t>
        </is>
      </c>
      <c r="H320" s="94" t="inlineStr">
        <is>
          <t>Tirado</t>
        </is>
      </c>
      <c r="I320" s="94" t="inlineStr">
        <is>
          <t>Evelin</t>
        </is>
      </c>
      <c r="J320" s="97" t="n"/>
      <c r="K320" s="98">
        <f>IF(SUM(O320:S320)=0, "", ROUND(((O320*3+P320*3+Q320*3+R320*3+S320*1)/13)*5,0))</f>
        <v/>
      </c>
      <c r="L320" s="99">
        <f>IF(OR($C320="",K320=""),"",COUNTIFS($C$4:$C$1500,$C320,K$4:K$1500,"&gt;"&amp;K320)+1)</f>
        <v/>
      </c>
      <c r="M320" s="99">
        <f>IF(OR($C320="",K320=""),"",IF(AND($C320&gt;=1001,$C320&lt;=1005),COUNTIFS($C$4:$C$1500,"&gt;=1001",$C$4:$C$1500,"&lt;=1005",K$4:K$1500,"&gt;"&amp;K320)+1,IF(AND($C320&gt;=1101,$C320&lt;=1105),COUNTIFS($C$4:$C$1500,"&gt;=1101",$C$4:$C$1500,"&lt;=1105",K$4:K$1500,"&gt;"&amp;K320)+1,IF(AND($C320&gt;=901,$C320&lt;=905),COUNTIFS($C$4:$C$1500,"&gt;=901",$C$4:$C$1500,"&lt;=905",K$4:K$1500,"&gt;"&amp;K320)+1,IF(AND($C320&gt;=801,$C320&lt;=805),COUNTIFS($C$4:$C$1500,"&gt;=801",$C$4:$C$1500,"&lt;=805",K$4:K$1500,"&gt;"&amp;K320)+1,IF(AND($C320&gt;=701,$C320&lt;=705),COUNTIFS($C$4:$C$1500,"&gt;=701",$C$4:$C$1500,"&lt;=705",K$4:K$1500,"&gt;"&amp;K320)+1,IF(AND($C320&gt;=601,$C320&lt;=606),COUNTIFS($C$4:$C$1500,"&gt;=601",$C$4:$C$1500,"&lt;=606",K$4:K$1500,"&gt;"&amp;K320)+1,"")))))))</f>
        <v/>
      </c>
      <c r="N320" s="99">
        <f>IF(OR($C320="",K320=""),"",IF(OR(AND($C320&gt;=1001,$C320&lt;=1005),AND($C320&gt;=1101,$C320&lt;=1105)),COUNTIFS($C$4:$C$1500,"&gt;=1001",$C$4:$C$1500,"&lt;=1005",K$4:K$1500,"&gt;"&amp;K320)+COUNTIFS($C$4:$C$1500,"&gt;=1101",$C$4:$C$1500,"&lt;=1105",K$4:K$1500,"&gt;"&amp;K320)+1,""))</f>
        <v/>
      </c>
      <c r="O320" s="94" t="n">
        <v>39.25</v>
      </c>
      <c r="P320" s="94" t="n">
        <v>17.42</v>
      </c>
      <c r="Q320" s="94" t="n">
        <v>26.05</v>
      </c>
      <c r="R320" s="94" t="n">
        <v>20.83</v>
      </c>
      <c r="S320" s="94" t="n">
        <v>30</v>
      </c>
      <c r="T320" s="99">
        <f>IF(AND(O320&gt;0,O320&lt;36),1,IF(AND(O320&gt;=36,O320&lt;51),2,IF(AND(O320&gt;=51,O320&lt;71),3,IF(AND(O320&gt;=71,O320&lt;=100),4,))))</f>
        <v/>
      </c>
      <c r="U320" s="99">
        <f>IF(AND(P320&gt;0,P320&lt;41),1,IF(AND(P320&gt;=41,P320&lt;56),2,IF(AND(P320&gt;=56,P320&lt;71),3,IF(AND(P320&gt;=71,P320&lt;=100),4,))))</f>
        <v/>
      </c>
      <c r="V320" s="99">
        <f>IF(AND(Q320&gt;0,Q320&lt;41),1,IF(AND(Q320&gt;=41,Q320&lt;56),2,IF(AND(Q320&gt;=56,Q320&lt;71),3,IF(AND(Q320&gt;=71,Q320&lt;=100),4,))))</f>
        <v/>
      </c>
      <c r="W320" s="99">
        <f>IF(AND(R320&gt;0,R320&lt;36),1,IF(AND(R320&gt;=36,R320&lt;51),2,IF(AND(R320&gt;=51,R320&lt;66),3,IF(AND(R320&gt;=66,R320&lt;=100),4,))))</f>
        <v/>
      </c>
      <c r="X320" s="100">
        <f>IF(AND(S320&gt;0,S320&lt;37),1,IF(AND(S320&gt;=37,S320&lt;58),2,IF(AND(S320&gt;=58,S320&lt;71),3,IF(AND(S320&gt;=71,S320&lt;=100),4,))))</f>
        <v/>
      </c>
      <c r="Y320" s="101">
        <f>IF(SUM(AC320:AG320)=0, "", ROUND(((AC320*3+AD320*3+AE320*3+AF320*3+AG320*1)/13)*5,0))</f>
        <v/>
      </c>
      <c r="Z320" s="99">
        <f>IF(OR($C320="",Y320=""),"",COUNTIFS($C$4:$C$1500,$C320,Y$4:Y$1500,"&gt;"&amp;Y320)+1)</f>
        <v/>
      </c>
      <c r="AA320" s="99">
        <f>IF(OR($C320="",Y320=""),"",IF(AND($C320&gt;=1001,$C320&lt;=1005),COUNTIFS($C$4:$C$1500,"&gt;=1001",$C$4:$C$1500,"&lt;=1005",Y$4:Y$1500,"&gt;"&amp;Y320)+1,IF(AND($C320&gt;=1101,$C320&lt;=1105),COUNTIFS($C$4:$C$1500,"&gt;=1101",$C$4:$C$1500,"&lt;=1105",Y$4:Y$1500,"&gt;"&amp;Y320)+1,IF(AND($C320&gt;=901,$C320&lt;=905),COUNTIFS($C$4:$C$1500,"&gt;=901",$C$4:$C$1500,"&lt;=905",Y$4:Y$1500,"&gt;"&amp;Y320)+1,IF(AND($C320&gt;=801,$C320&lt;=805),COUNTIFS($C$4:$C$1500,"&gt;=801",$C$4:$C$1500,"&lt;=805",Y$4:Y$1500,"&gt;"&amp;Y320)+1,IF(AND($C320&gt;=701,$C320&lt;=705),COUNTIFS($C$4:$C$1500,"&gt;=701",$C$4:$C$1500,"&lt;=705",Y$4:Y$1500,"&gt;"&amp;Y320)+1,IF(AND($C320&gt;=601,$C320&lt;=606),COUNTIFS($C$4:$C$1500,"&gt;=601",$C$4:$C$1500,"&lt;=606",Y$4:Y$1500,"&gt;"&amp;Y320)+1,"")))))))</f>
        <v/>
      </c>
      <c r="AB320" s="99">
        <f>IF(OR($C320="",Y320=""),"",IF(OR(AND($C320&gt;=1001,$C320&lt;=1005),AND($C320&gt;=1101,$C320&lt;=1105)),COUNTIFS($C$4:$C$1500,"&gt;=1001",$C$4:$C$1500,"&lt;=1005",Y$4:Y$1500,"&gt;"&amp;Y320)+COUNTIFS($C$4:$C$1500,"&gt;=1101",$C$4:$C$1500,"&lt;=1105",Y$4:Y$1500,"&gt;"&amp;Y320)+1,""))</f>
        <v/>
      </c>
      <c r="AC320" s="94" t="n">
        <v>56.63</v>
      </c>
      <c r="AD320" s="94" t="n">
        <v>41.93</v>
      </c>
      <c r="AE320" s="94" t="n">
        <v>30.38</v>
      </c>
      <c r="AF320" s="94" t="n">
        <v>36.67</v>
      </c>
      <c r="AG320" s="94" t="n">
        <v>9.17</v>
      </c>
      <c r="AH320" s="99">
        <f>IF(AND(AC320&gt;0,AC320&lt;36),1,IF(AND(AC320&gt;=36,AC320&lt;51),2,IF(AND(AC320&gt;=51,AC320&lt;71),3,IF(AND(AC320&gt;=71,AC320&lt;=100),4,))))</f>
        <v/>
      </c>
      <c r="AI320" s="99">
        <f>IF(AND(AD320&gt;0,AD320&lt;41),1,IF(AND(AD320&gt;=41,AD320&lt;56),2,IF(AND(AD320&gt;=56,AD320&lt;71),3,IF(AND(AD320&gt;=71,AD320&lt;=100),4,))))</f>
        <v/>
      </c>
      <c r="AJ320" s="99">
        <f>IF(AND(AE320&gt;0,AE320&lt;41),1,IF(AND(AE320&gt;=41,AE320&lt;56),2,IF(AND(AE320&gt;=56,AE320&lt;71),3,IF(AND(AE320&gt;=71,AE320&lt;=100),4,))))</f>
        <v/>
      </c>
      <c r="AK320" s="99">
        <f>IF(AND(AF320&gt;0,AF320&lt;36),1,IF(AND(AF320&gt;=36,AF320&lt;51),2,IF(AND(AF320&gt;=51,AF320&lt;66),3,IF(AND(AF320&gt;=66,AF320&lt;=100),4,))))</f>
        <v/>
      </c>
      <c r="AL320" s="100">
        <f>IF(AND(AG320&gt;0,AG320&lt;37),1,IF(AND(AG320&gt;=37,AG320&lt;58),2,IF(AND(AG320&gt;=58,AG320&lt;71),3,IF(AND(AG320&gt;=71,AG320&lt;=100),4,))))</f>
        <v/>
      </c>
      <c r="AM320" s="101">
        <f>IF((Y320&lt;&gt;"")*(K320&lt;&gt;""),Y320-K320,"")</f>
        <v/>
      </c>
      <c r="AN320" s="99">
        <f>IF((Z320&lt;&gt;"")*(L320&lt;&gt;""),Z320-L320,"")</f>
        <v/>
      </c>
      <c r="AO320" s="99">
        <f>IF((AA320&lt;&gt;"")*(M320&lt;&gt;""),AA320-M320,"")</f>
        <v/>
      </c>
      <c r="AP320" s="99">
        <f>IF((AB320&lt;&gt;"")*(N320&lt;&gt;""),AB320-N320,"")</f>
        <v/>
      </c>
      <c r="AQ320" s="94">
        <f>IF((AC320&lt;&gt;"")*(O320&lt;&gt;""),AC320-O320,"")</f>
        <v/>
      </c>
      <c r="AR320" s="94">
        <f>IF((AD320&lt;&gt;"")*(P320&lt;&gt;""),AD320-P320,"")</f>
        <v/>
      </c>
      <c r="AS320" s="94">
        <f>IF((AE320&lt;&gt;"")*(Q320&lt;&gt;""),AE320-Q320,"")</f>
        <v/>
      </c>
      <c r="AT320" s="94">
        <f>IF((AF320&lt;&gt;"")*(R320&lt;&gt;""),AF320-R320,"")</f>
        <v/>
      </c>
      <c r="AU320" s="94">
        <f>IF((AG320&lt;&gt;"")*(S320&lt;&gt;""),AG320-S320,"")</f>
        <v/>
      </c>
      <c r="AV320" s="99">
        <f>IF((AH320&lt;&gt;"")*(T320&lt;&gt;""),AH320-T320,"")</f>
        <v/>
      </c>
      <c r="AW320" s="99">
        <f>IF((AI320&lt;&gt;"")*(U320&lt;&gt;""),AI320-U320,"")</f>
        <v/>
      </c>
      <c r="AX320" s="99">
        <f>IF((AJ320&lt;&gt;"")*(V320&lt;&gt;""),AJ320-V320,"")</f>
        <v/>
      </c>
      <c r="AY320" s="99">
        <f>IF((AK320&lt;&gt;"")*(W320&lt;&gt;""),AK320-W320,"")</f>
        <v/>
      </c>
      <c r="AZ320" s="102">
        <f>IF((AL320&lt;&gt;"")*(X320&lt;&gt;""),AL320-X320,"")</f>
        <v/>
      </c>
      <c r="BA320" s="50">
        <f>IFERROR(__xludf.dummyfunction("AI(""Actúa como un tutor académico y dirígete personalmente al estudiante "" &amp; I320 &amp; "" "" &amp; J320 &amp; "" "" &amp; G320 &amp; "" "" &amp; H320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AM320 &amp; ""'. Diferencias por área: Matemáticas ("" &amp; AQ320 &amp; ""), Ciencias Natura"&amp;"les ("" &amp; AR320 &amp; ""), Sociales ("" &amp; AS320 &amp; ""), Lectura Crítica ("" &amp; AT320 &amp; "") e Inglés ("" &amp; AU320 &amp; ""). Variación en posición: grupo ("" &amp; AN320 &amp; ""), grado ("" &amp; AO320 &amp; "") y media ("" &amp; AP320 &amp; ""). Puntajes Primer Simulacro: Global "" &amp; K320 &amp; "", Mat "" &amp; "&amp;"O4 &amp; "", Cien "" &amp; P320 &amp; "", Soc "" &amp; Q320 &amp; "", Lec "" &amp; R320 &amp; "", Ing "" &amp; S320 &amp; "". Puntajes Segundo Simulacro: Global "" &amp; Y320 &amp; "", Mat "" &amp; AC320 &amp; "", Cien "" &amp; AD320 &amp; "", Soc "" &amp; AE320 &amp; "", Lec "" &amp; AF320 &amp; "", Ing "" &amp; AG320 &amp; "". Escribe un mensaje motivador"&amp;" y breve (máximo 4 líneas)."")
"),"=AI(""Actúa como un tutor académico y dirígete personalmente al estudiante "" &amp; I320 &amp; "" "" &amp; J320 &amp; "" "" &amp; G320 &amp; "" "" &amp; H320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AM320 &amp; ""'. Diferencias por área: Matemáticas ("" &amp; AQ320 &amp; ""), Ciencias Natur"&amp;"ales ("" &amp; AR320 &amp; ""), Sociales ("" &amp; AS320 &amp; ""), Lectura Crítica ("" &amp; AT320 &amp; "") e Inglés ("" &amp; AU320 &amp; ""). Variación en posición: grupo ("" &amp; AN320 &amp; ""), grado ("" &amp; AO320 &amp; "") y media ("" &amp; AP320 &amp; ""). Puntajes Primer Simulacro: Global "" &amp; K320 &amp; "", Mat "" &amp;"&amp;" O320 &amp; "", Cien "" &amp; P320 &amp; "", Soc "" &amp; Q320 &amp; "", Lec "" &amp; R320 &amp; "", Ing "" &amp; S320 &amp; "". Puntajes Segundo Simulacro: Global "" &amp; Y320 &amp; "", Mat "" &amp; AC320 &amp; "", Cien "" &amp; AD320 &amp; "", Soc "" &amp; AE320 &amp; "", Lec "" &amp; AF320 &amp; "", Ing "" &amp; AG320 &amp; "". Escribe un mensaje motivado"&amp;"r y breve (máximo 4 líneas)."")
")</f>
        <v/>
      </c>
    </row>
    <row r="321" ht="15.75" customHeight="1" s="42">
      <c r="A321" s="93" t="n"/>
      <c r="B321" s="94" t="inlineStr">
        <is>
          <t>Bachillerato</t>
        </is>
      </c>
      <c r="C321" s="94" t="n">
        <v>704</v>
      </c>
      <c r="D321" s="94" t="n"/>
      <c r="E321" s="95" t="n"/>
      <c r="F321" s="96">
        <f>TRIM(G321&amp;" "&amp;H321&amp;" "&amp;I321&amp;" "&amp;J321)</f>
        <v/>
      </c>
      <c r="G321" s="94" t="inlineStr">
        <is>
          <t>Paternina</t>
        </is>
      </c>
      <c r="H321" s="94" t="inlineStr">
        <is>
          <t>Ruiz</t>
        </is>
      </c>
      <c r="I321" s="94" t="inlineStr">
        <is>
          <t>Manuel</t>
        </is>
      </c>
      <c r="J321" s="97" t="inlineStr">
        <is>
          <t>Alejandro</t>
        </is>
      </c>
      <c r="K321" s="98">
        <f>IF(SUM(O321:S321)=0, "", ROUND(((O321*3+P321*3+Q321*3+R321*3+S321*1)/13)*5,0))</f>
        <v/>
      </c>
      <c r="L321" s="99">
        <f>IF(OR($C321="",K321=""),"",COUNTIFS($C$4:$C$1500,$C321,K$4:K$1500,"&gt;"&amp;K321)+1)</f>
        <v/>
      </c>
      <c r="M321" s="99">
        <f>IF(OR($C321="",K321=""),"",IF(AND($C321&gt;=1001,$C321&lt;=1005),COUNTIFS($C$4:$C$1500,"&gt;=1001",$C$4:$C$1500,"&lt;=1005",K$4:K$1500,"&gt;"&amp;K321)+1,IF(AND($C321&gt;=1101,$C321&lt;=1105),COUNTIFS($C$4:$C$1500,"&gt;=1101",$C$4:$C$1500,"&lt;=1105",K$4:K$1500,"&gt;"&amp;K321)+1,IF(AND($C321&gt;=901,$C321&lt;=905),COUNTIFS($C$4:$C$1500,"&gt;=901",$C$4:$C$1500,"&lt;=905",K$4:K$1500,"&gt;"&amp;K321)+1,IF(AND($C321&gt;=801,$C321&lt;=805),COUNTIFS($C$4:$C$1500,"&gt;=801",$C$4:$C$1500,"&lt;=805",K$4:K$1500,"&gt;"&amp;K321)+1,IF(AND($C321&gt;=701,$C321&lt;=705),COUNTIFS($C$4:$C$1500,"&gt;=701",$C$4:$C$1500,"&lt;=705",K$4:K$1500,"&gt;"&amp;K321)+1,IF(AND($C321&gt;=601,$C321&lt;=606),COUNTIFS($C$4:$C$1500,"&gt;=601",$C$4:$C$1500,"&lt;=606",K$4:K$1500,"&gt;"&amp;K321)+1,"")))))))</f>
        <v/>
      </c>
      <c r="N321" s="99">
        <f>IF(OR($C321="",K321=""),"",IF(OR(AND($C321&gt;=1001,$C321&lt;=1005),AND($C321&gt;=1101,$C321&lt;=1105)),COUNTIFS($C$4:$C$1500,"&gt;=1001",$C$4:$C$1500,"&lt;=1005",K$4:K$1500,"&gt;"&amp;K321)+COUNTIFS($C$4:$C$1500,"&gt;=1101",$C$4:$C$1500,"&lt;=1105",K$4:K$1500,"&gt;"&amp;K321)+1,""))</f>
        <v/>
      </c>
      <c r="O321" s="94" t="n">
        <v>73.88</v>
      </c>
      <c r="P321" s="94" t="n">
        <v>55.71</v>
      </c>
      <c r="Q321" s="94" t="n">
        <v>53.78</v>
      </c>
      <c r="R321" s="94" t="n">
        <v>62.5</v>
      </c>
      <c r="S321" s="94" t="n">
        <v>65</v>
      </c>
      <c r="T321" s="99">
        <f>IF(AND(O321&gt;0,O321&lt;36),1,IF(AND(O321&gt;=36,O321&lt;51),2,IF(AND(O321&gt;=51,O321&lt;71),3,IF(AND(O321&gt;=71,O321&lt;=100),4,))))</f>
        <v/>
      </c>
      <c r="U321" s="99">
        <f>IF(AND(P321&gt;0,P321&lt;41),1,IF(AND(P321&gt;=41,P321&lt;56),2,IF(AND(P321&gt;=56,P321&lt;71),3,IF(AND(P321&gt;=71,P321&lt;=100),4,))))</f>
        <v/>
      </c>
      <c r="V321" s="99">
        <f>IF(AND(Q321&gt;0,Q321&lt;41),1,IF(AND(Q321&gt;=41,Q321&lt;56),2,IF(AND(Q321&gt;=56,Q321&lt;71),3,IF(AND(Q321&gt;=71,Q321&lt;=100),4,))))</f>
        <v/>
      </c>
      <c r="W321" s="99">
        <f>IF(AND(R321&gt;0,R321&lt;36),1,IF(AND(R321&gt;=36,R321&lt;51),2,IF(AND(R321&gt;=51,R321&lt;66),3,IF(AND(R321&gt;=66,R321&lt;=100),4,))))</f>
        <v/>
      </c>
      <c r="X321" s="100">
        <f>IF(AND(S321&gt;0,S321&lt;37),1,IF(AND(S321&gt;=37,S321&lt;58),2,IF(AND(S321&gt;=58,S321&lt;71),3,IF(AND(S321&gt;=71,S321&lt;=100),4,))))</f>
        <v/>
      </c>
      <c r="Y321" s="101">
        <f>IF(SUM(AC321:AG321)=0, "", ROUND(((AC321*3+AD321*3+AE321*3+AF321*3+AG321*1)/13)*5,0))</f>
        <v/>
      </c>
      <c r="Z321" s="99">
        <f>IF(OR($C321="",Y321=""),"",COUNTIFS($C$4:$C$1500,$C321,Y$4:Y$1500,"&gt;"&amp;Y321)+1)</f>
        <v/>
      </c>
      <c r="AA321" s="99">
        <f>IF(OR($C321="",Y321=""),"",IF(AND($C321&gt;=1001,$C321&lt;=1005),COUNTIFS($C$4:$C$1500,"&gt;=1001",$C$4:$C$1500,"&lt;=1005",Y$4:Y$1500,"&gt;"&amp;Y321)+1,IF(AND($C321&gt;=1101,$C321&lt;=1105),COUNTIFS($C$4:$C$1500,"&gt;=1101",$C$4:$C$1500,"&lt;=1105",Y$4:Y$1500,"&gt;"&amp;Y321)+1,IF(AND($C321&gt;=901,$C321&lt;=905),COUNTIFS($C$4:$C$1500,"&gt;=901",$C$4:$C$1500,"&lt;=905",Y$4:Y$1500,"&gt;"&amp;Y321)+1,IF(AND($C321&gt;=801,$C321&lt;=805),COUNTIFS($C$4:$C$1500,"&gt;=801",$C$4:$C$1500,"&lt;=805",Y$4:Y$1500,"&gt;"&amp;Y321)+1,IF(AND($C321&gt;=701,$C321&lt;=705),COUNTIFS($C$4:$C$1500,"&gt;=701",$C$4:$C$1500,"&lt;=705",Y$4:Y$1500,"&gt;"&amp;Y321)+1,IF(AND($C321&gt;=601,$C321&lt;=606),COUNTIFS($C$4:$C$1500,"&gt;=601",$C$4:$C$1500,"&lt;=606",Y$4:Y$1500,"&gt;"&amp;Y321)+1,"")))))))</f>
        <v/>
      </c>
      <c r="AB321" s="99">
        <f>IF(OR($C321="",Y321=""),"",IF(OR(AND($C321&gt;=1001,$C321&lt;=1005),AND($C321&gt;=1101,$C321&lt;=1105)),COUNTIFS($C$4:$C$1500,"&gt;=1001",$C$4:$C$1500,"&lt;=1005",Y$4:Y$1500,"&gt;"&amp;Y321)+COUNTIFS($C$4:$C$1500,"&gt;=1101",$C$4:$C$1500,"&lt;=1105",Y$4:Y$1500,"&gt;"&amp;Y321)+1,""))</f>
        <v/>
      </c>
      <c r="AC321" s="94" t="n">
        <v>68.13</v>
      </c>
      <c r="AD321" s="94" t="n">
        <v>83.27</v>
      </c>
      <c r="AE321" s="94" t="n">
        <v>69.38</v>
      </c>
      <c r="AF321" s="94" t="n">
        <v>41.25</v>
      </c>
      <c r="AG321" s="94" t="n">
        <v>73.33</v>
      </c>
      <c r="AH321" s="99">
        <f>IF(AND(AC321&gt;0,AC321&lt;36),1,IF(AND(AC321&gt;=36,AC321&lt;51),2,IF(AND(AC321&gt;=51,AC321&lt;71),3,IF(AND(AC321&gt;=71,AC321&lt;=100),4,))))</f>
        <v/>
      </c>
      <c r="AI321" s="99">
        <f>IF(AND(AD321&gt;0,AD321&lt;41),1,IF(AND(AD321&gt;=41,AD321&lt;56),2,IF(AND(AD321&gt;=56,AD321&lt;71),3,IF(AND(AD321&gt;=71,AD321&lt;=100),4,))))</f>
        <v/>
      </c>
      <c r="AJ321" s="99">
        <f>IF(AND(AE321&gt;0,AE321&lt;41),1,IF(AND(AE321&gt;=41,AE321&lt;56),2,IF(AND(AE321&gt;=56,AE321&lt;71),3,IF(AND(AE321&gt;=71,AE321&lt;=100),4,))))</f>
        <v/>
      </c>
      <c r="AK321" s="99">
        <f>IF(AND(AF321&gt;0,AF321&lt;36),1,IF(AND(AF321&gt;=36,AF321&lt;51),2,IF(AND(AF321&gt;=51,AF321&lt;66),3,IF(AND(AF321&gt;=66,AF321&lt;=100),4,))))</f>
        <v/>
      </c>
      <c r="AL321" s="100">
        <f>IF(AND(AG321&gt;0,AG321&lt;37),1,IF(AND(AG321&gt;=37,AG321&lt;58),2,IF(AND(AG321&gt;=58,AG321&lt;71),3,IF(AND(AG321&gt;=71,AG321&lt;=100),4,))))</f>
        <v/>
      </c>
      <c r="AM321" s="101">
        <f>IF((Y321&lt;&gt;"")*(K321&lt;&gt;""),Y321-K321,"")</f>
        <v/>
      </c>
      <c r="AN321" s="99">
        <f>IF((Z321&lt;&gt;"")*(L321&lt;&gt;""),Z321-L321,"")</f>
        <v/>
      </c>
      <c r="AO321" s="99">
        <f>IF((AA321&lt;&gt;"")*(M321&lt;&gt;""),AA321-M321,"")</f>
        <v/>
      </c>
      <c r="AP321" s="99">
        <f>IF((AB321&lt;&gt;"")*(N321&lt;&gt;""),AB321-N321,"")</f>
        <v/>
      </c>
      <c r="AQ321" s="94">
        <f>IF((AC321&lt;&gt;"")*(O321&lt;&gt;""),AC321-O321,"")</f>
        <v/>
      </c>
      <c r="AR321" s="94">
        <f>IF((AD321&lt;&gt;"")*(P321&lt;&gt;""),AD321-P321,"")</f>
        <v/>
      </c>
      <c r="AS321" s="94">
        <f>IF((AE321&lt;&gt;"")*(Q321&lt;&gt;""),AE321-Q321,"")</f>
        <v/>
      </c>
      <c r="AT321" s="94">
        <f>IF((AF321&lt;&gt;"")*(R321&lt;&gt;""),AF321-R321,"")</f>
        <v/>
      </c>
      <c r="AU321" s="94">
        <f>IF((AG321&lt;&gt;"")*(S321&lt;&gt;""),AG321-S321,"")</f>
        <v/>
      </c>
      <c r="AV321" s="99">
        <f>IF((AH321&lt;&gt;"")*(T321&lt;&gt;""),AH321-T321,"")</f>
        <v/>
      </c>
      <c r="AW321" s="99">
        <f>IF((AI321&lt;&gt;"")*(U321&lt;&gt;""),AI321-U321,"")</f>
        <v/>
      </c>
      <c r="AX321" s="99">
        <f>IF((AJ321&lt;&gt;"")*(V321&lt;&gt;""),AJ321-V321,"")</f>
        <v/>
      </c>
      <c r="AY321" s="99">
        <f>IF((AK321&lt;&gt;"")*(W321&lt;&gt;""),AK321-W321,"")</f>
        <v/>
      </c>
      <c r="AZ321" s="102">
        <f>IF((AL321&lt;&gt;"")*(X321&lt;&gt;""),AL321-X321,"")</f>
        <v/>
      </c>
      <c r="BA321" s="50">
        <f>IFERROR(__xludf.dummyfunction("AI(""Actúa como un tutor académico y dirígete personalmente al estudiante "" &amp; I321 &amp; "" "" &amp; J321 &amp; "" "" &amp; G321 &amp; "" "" &amp; H321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AM321 &amp; ""'. Diferencias por área: Matemáticas ("" &amp; AQ321 &amp; ""), Ciencias Natura"&amp;"les ("" &amp; AR321 &amp; ""), Sociales ("" &amp; AS321 &amp; ""), Lectura Crítica ("" &amp; AT321 &amp; "") e Inglés ("" &amp; AU321 &amp; ""). Variación en posición: grupo ("" &amp; AN321 &amp; ""), grado ("" &amp; AO321 &amp; "") y media ("" &amp; AP321 &amp; ""). Puntajes Primer Simulacro: Global "" &amp; K321 &amp; "", Mat "" &amp; "&amp;"O4 &amp; "", Cien "" &amp; P321 &amp; "", Soc "" &amp; Q321 &amp; "", Lec "" &amp; R321 &amp; "", Ing "" &amp; S321 &amp; "". Puntajes Segundo Simulacro: Global "" &amp; Y321 &amp; "", Mat "" &amp; AC321 &amp; "", Cien "" &amp; AD321 &amp; "", Soc "" &amp; AE321 &amp; "", Lec "" &amp; AF321 &amp; "", Ing "" &amp; AG321 &amp; "". Escribe un mensaje motivador"&amp;" y breve (máximo 4 líneas)."")
"),"=AI(""Actúa como un tutor académico y dirígete personalmente al estudiante "" &amp; I321 &amp; "" "" &amp; J321 &amp; "" "" &amp; G321 &amp; "" "" &amp; H321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AM321 &amp; ""'. Diferencias por área: Matemáticas ("" &amp; AQ321 &amp; ""), Ciencias Natur"&amp;"ales ("" &amp; AR321 &amp; ""), Sociales ("" &amp; AS321 &amp; ""), Lectura Crítica ("" &amp; AT321 &amp; "") e Inglés ("" &amp; AU321 &amp; ""). Variación en posición: grupo ("" &amp; AN321 &amp; ""), grado ("" &amp; AO321 &amp; "") y media ("" &amp; AP321 &amp; ""). Puntajes Primer Simulacro: Global "" &amp; K321 &amp; "", Mat "" &amp;"&amp;" O321 &amp; "", Cien "" &amp; P321 &amp; "", Soc "" &amp; Q321 &amp; "", Lec "" &amp; R321 &amp; "", Ing "" &amp; S321 &amp; "". Puntajes Segundo Simulacro: Global "" &amp; Y321 &amp; "", Mat "" &amp; AC321 &amp; "", Cien "" &amp; AD321 &amp; "", Soc "" &amp; AE321 &amp; "", Lec "" &amp; AF321 &amp; "", Ing "" &amp; AG321 &amp; "". Escribe un mensaje motivado"&amp;"r y breve (máximo 4 líneas)."")
")</f>
        <v/>
      </c>
    </row>
    <row r="322" ht="15.75" customHeight="1" s="42">
      <c r="A322" s="93" t="n"/>
      <c r="B322" s="94" t="inlineStr">
        <is>
          <t>Bachillerato</t>
        </is>
      </c>
      <c r="C322" s="94" t="n">
        <v>704</v>
      </c>
      <c r="D322" s="94" t="n"/>
      <c r="E322" s="95" t="n"/>
      <c r="F322" s="96">
        <f>TRIM(G322&amp;" "&amp;H322&amp;" "&amp;I322&amp;" "&amp;J322)</f>
        <v/>
      </c>
      <c r="G322" s="94" t="inlineStr">
        <is>
          <t>Perez</t>
        </is>
      </c>
      <c r="H322" s="94" t="inlineStr">
        <is>
          <t>Benitez</t>
        </is>
      </c>
      <c r="I322" s="94" t="inlineStr">
        <is>
          <t>Kinverli</t>
        </is>
      </c>
      <c r="J322" s="97" t="inlineStr">
        <is>
          <t>Mariana</t>
        </is>
      </c>
      <c r="K322" s="98">
        <f>IF(SUM(O322:S322)=0, "", ROUND(((O322*3+P322*3+Q322*3+R322*3+S322*1)/13)*5,0))</f>
        <v/>
      </c>
      <c r="L322" s="99">
        <f>IF(OR($C322="",K322=""),"",COUNTIFS($C$4:$C$1500,$C322,K$4:K$1500,"&gt;"&amp;K322)+1)</f>
        <v/>
      </c>
      <c r="M322" s="99">
        <f>IF(OR($C322="",K322=""),"",IF(AND($C322&gt;=1001,$C322&lt;=1005),COUNTIFS($C$4:$C$1500,"&gt;=1001",$C$4:$C$1500,"&lt;=1005",K$4:K$1500,"&gt;"&amp;K322)+1,IF(AND($C322&gt;=1101,$C322&lt;=1105),COUNTIFS($C$4:$C$1500,"&gt;=1101",$C$4:$C$1500,"&lt;=1105",K$4:K$1500,"&gt;"&amp;K322)+1,IF(AND($C322&gt;=901,$C322&lt;=905),COUNTIFS($C$4:$C$1500,"&gt;=901",$C$4:$C$1500,"&lt;=905",K$4:K$1500,"&gt;"&amp;K322)+1,IF(AND($C322&gt;=801,$C322&lt;=805),COUNTIFS($C$4:$C$1500,"&gt;=801",$C$4:$C$1500,"&lt;=805",K$4:K$1500,"&gt;"&amp;K322)+1,IF(AND($C322&gt;=701,$C322&lt;=705),COUNTIFS($C$4:$C$1500,"&gt;=701",$C$4:$C$1500,"&lt;=705",K$4:K$1500,"&gt;"&amp;K322)+1,IF(AND($C322&gt;=601,$C322&lt;=606),COUNTIFS($C$4:$C$1500,"&gt;=601",$C$4:$C$1500,"&lt;=606",K$4:K$1500,"&gt;"&amp;K322)+1,"")))))))</f>
        <v/>
      </c>
      <c r="N322" s="99">
        <f>IF(OR($C322="",K322=""),"",IF(OR(AND($C322&gt;=1001,$C322&lt;=1005),AND($C322&gt;=1101,$C322&lt;=1105)),COUNTIFS($C$4:$C$1500,"&gt;=1001",$C$4:$C$1500,"&lt;=1005",K$4:K$1500,"&gt;"&amp;K322)+COUNTIFS($C$4:$C$1500,"&gt;=1101",$C$4:$C$1500,"&lt;=1105",K$4:K$1500,"&gt;"&amp;K322)+1,""))</f>
        <v/>
      </c>
      <c r="O322" s="94" t="n">
        <v>61.63</v>
      </c>
      <c r="P322" s="94" t="n">
        <v>58.33</v>
      </c>
      <c r="Q322" s="94" t="n">
        <v>49.58</v>
      </c>
      <c r="R322" s="94" t="n">
        <v>79.17</v>
      </c>
      <c r="S322" s="94" t="n">
        <v>25</v>
      </c>
      <c r="T322" s="99">
        <f>IF(AND(O322&gt;0,O322&lt;36),1,IF(AND(O322&gt;=36,O322&lt;51),2,IF(AND(O322&gt;=51,O322&lt;71),3,IF(AND(O322&gt;=71,O322&lt;=100),4,))))</f>
        <v/>
      </c>
      <c r="U322" s="99">
        <f>IF(AND(P322&gt;0,P322&lt;41),1,IF(AND(P322&gt;=41,P322&lt;56),2,IF(AND(P322&gt;=56,P322&lt;71),3,IF(AND(P322&gt;=71,P322&lt;=100),4,))))</f>
        <v/>
      </c>
      <c r="V322" s="99">
        <f>IF(AND(Q322&gt;0,Q322&lt;41),1,IF(AND(Q322&gt;=41,Q322&lt;56),2,IF(AND(Q322&gt;=56,Q322&lt;71),3,IF(AND(Q322&gt;=71,Q322&lt;=100),4,))))</f>
        <v/>
      </c>
      <c r="W322" s="99">
        <f>IF(AND(R322&gt;0,R322&lt;36),1,IF(AND(R322&gt;=36,R322&lt;51),2,IF(AND(R322&gt;=51,R322&lt;66),3,IF(AND(R322&gt;=66,R322&lt;=100),4,))))</f>
        <v/>
      </c>
      <c r="X322" s="100">
        <f>IF(AND(S322&gt;0,S322&lt;37),1,IF(AND(S322&gt;=37,S322&lt;58),2,IF(AND(S322&gt;=58,S322&lt;71),3,IF(AND(S322&gt;=71,S322&lt;=100),4,))))</f>
        <v/>
      </c>
      <c r="Y322" s="101">
        <f>IF(SUM(AC322:AG322)=0, "", ROUND(((AC322*3+AD322*3+AE322*3+AF322*3+AG322*1)/13)*5,0))</f>
        <v/>
      </c>
      <c r="Z322" s="99">
        <f>IF(OR($C322="",Y322=""),"",COUNTIFS($C$4:$C$1500,$C322,Y$4:Y$1500,"&gt;"&amp;Y322)+1)</f>
        <v/>
      </c>
      <c r="AA322" s="99">
        <f>IF(OR($C322="",Y322=""),"",IF(AND($C322&gt;=1001,$C322&lt;=1005),COUNTIFS($C$4:$C$1500,"&gt;=1001",$C$4:$C$1500,"&lt;=1005",Y$4:Y$1500,"&gt;"&amp;Y322)+1,IF(AND($C322&gt;=1101,$C322&lt;=1105),COUNTIFS($C$4:$C$1500,"&gt;=1101",$C$4:$C$1500,"&lt;=1105",Y$4:Y$1500,"&gt;"&amp;Y322)+1,IF(AND($C322&gt;=901,$C322&lt;=905),COUNTIFS($C$4:$C$1500,"&gt;=901",$C$4:$C$1500,"&lt;=905",Y$4:Y$1500,"&gt;"&amp;Y322)+1,IF(AND($C322&gt;=801,$C322&lt;=805),COUNTIFS($C$4:$C$1500,"&gt;=801",$C$4:$C$1500,"&lt;=805",Y$4:Y$1500,"&gt;"&amp;Y322)+1,IF(AND($C322&gt;=701,$C322&lt;=705),COUNTIFS($C$4:$C$1500,"&gt;=701",$C$4:$C$1500,"&lt;=705",Y$4:Y$1500,"&gt;"&amp;Y322)+1,IF(AND($C322&gt;=601,$C322&lt;=606),COUNTIFS($C$4:$C$1500,"&gt;=601",$C$4:$C$1500,"&lt;=606",Y$4:Y$1500,"&gt;"&amp;Y322)+1,"")))))))</f>
        <v/>
      </c>
      <c r="AB322" s="99">
        <f>IF(OR($C322="",Y322=""),"",IF(OR(AND($C322&gt;=1001,$C322&lt;=1005),AND($C322&gt;=1101,$C322&lt;=1105)),COUNTIFS($C$4:$C$1500,"&gt;=1001",$C$4:$C$1500,"&lt;=1005",Y$4:Y$1500,"&gt;"&amp;Y322)+COUNTIFS($C$4:$C$1500,"&gt;=1101",$C$4:$C$1500,"&lt;=1105",Y$4:Y$1500,"&gt;"&amp;Y322)+1,""))</f>
        <v/>
      </c>
      <c r="AC322" s="94" t="n">
        <v>60.75</v>
      </c>
      <c r="AD322" s="94" t="n">
        <v>63.54</v>
      </c>
      <c r="AE322" s="94" t="n">
        <v>84.5</v>
      </c>
      <c r="AF322" s="94" t="n">
        <v>82.5</v>
      </c>
      <c r="AG322" s="94" t="n">
        <v>73.33</v>
      </c>
      <c r="AH322" s="99">
        <f>IF(AND(AC322&gt;0,AC322&lt;36),1,IF(AND(AC322&gt;=36,AC322&lt;51),2,IF(AND(AC322&gt;=51,AC322&lt;71),3,IF(AND(AC322&gt;=71,AC322&lt;=100),4,))))</f>
        <v/>
      </c>
      <c r="AI322" s="99">
        <f>IF(AND(AD322&gt;0,AD322&lt;41),1,IF(AND(AD322&gt;=41,AD322&lt;56),2,IF(AND(AD322&gt;=56,AD322&lt;71),3,IF(AND(AD322&gt;=71,AD322&lt;=100),4,))))</f>
        <v/>
      </c>
      <c r="AJ322" s="99">
        <f>IF(AND(AE322&gt;0,AE322&lt;41),1,IF(AND(AE322&gt;=41,AE322&lt;56),2,IF(AND(AE322&gt;=56,AE322&lt;71),3,IF(AND(AE322&gt;=71,AE322&lt;=100),4,))))</f>
        <v/>
      </c>
      <c r="AK322" s="99">
        <f>IF(AND(AF322&gt;0,AF322&lt;36),1,IF(AND(AF322&gt;=36,AF322&lt;51),2,IF(AND(AF322&gt;=51,AF322&lt;66),3,IF(AND(AF322&gt;=66,AF322&lt;=100),4,))))</f>
        <v/>
      </c>
      <c r="AL322" s="100">
        <f>IF(AND(AG322&gt;0,AG322&lt;37),1,IF(AND(AG322&gt;=37,AG322&lt;58),2,IF(AND(AG322&gt;=58,AG322&lt;71),3,IF(AND(AG322&gt;=71,AG322&lt;=100),4,))))</f>
        <v/>
      </c>
      <c r="AM322" s="101">
        <f>IF((Y322&lt;&gt;"")*(K322&lt;&gt;""),Y322-K322,"")</f>
        <v/>
      </c>
      <c r="AN322" s="99">
        <f>IF((Z322&lt;&gt;"")*(L322&lt;&gt;""),Z322-L322,"")</f>
        <v/>
      </c>
      <c r="AO322" s="99">
        <f>IF((AA322&lt;&gt;"")*(M322&lt;&gt;""),AA322-M322,"")</f>
        <v/>
      </c>
      <c r="AP322" s="99">
        <f>IF((AB322&lt;&gt;"")*(N322&lt;&gt;""),AB322-N322,"")</f>
        <v/>
      </c>
      <c r="AQ322" s="94">
        <f>IF((AC322&lt;&gt;"")*(O322&lt;&gt;""),AC322-O322,"")</f>
        <v/>
      </c>
      <c r="AR322" s="94">
        <f>IF((AD322&lt;&gt;"")*(P322&lt;&gt;""),AD322-P322,"")</f>
        <v/>
      </c>
      <c r="AS322" s="94">
        <f>IF((AE322&lt;&gt;"")*(Q322&lt;&gt;""),AE322-Q322,"")</f>
        <v/>
      </c>
      <c r="AT322" s="94">
        <f>IF((AF322&lt;&gt;"")*(R322&lt;&gt;""),AF322-R322,"")</f>
        <v/>
      </c>
      <c r="AU322" s="94">
        <f>IF((AG322&lt;&gt;"")*(S322&lt;&gt;""),AG322-S322,"")</f>
        <v/>
      </c>
      <c r="AV322" s="99">
        <f>IF((AH322&lt;&gt;"")*(T322&lt;&gt;""),AH322-T322,"")</f>
        <v/>
      </c>
      <c r="AW322" s="99">
        <f>IF((AI322&lt;&gt;"")*(U322&lt;&gt;""),AI322-U322,"")</f>
        <v/>
      </c>
      <c r="AX322" s="99">
        <f>IF((AJ322&lt;&gt;"")*(V322&lt;&gt;""),AJ322-V322,"")</f>
        <v/>
      </c>
      <c r="AY322" s="99">
        <f>IF((AK322&lt;&gt;"")*(W322&lt;&gt;""),AK322-W322,"")</f>
        <v/>
      </c>
      <c r="AZ322" s="102">
        <f>IF((AL322&lt;&gt;"")*(X322&lt;&gt;""),AL322-X322,"")</f>
        <v/>
      </c>
      <c r="BA322" s="50">
        <f>IFERROR(__xludf.dummyfunction("AI(""Actúa como un tutor académico y dirígete personalmente al estudiante "" &amp; I322 &amp; "" "" &amp; J322 &amp; "" "" &amp; G322 &amp; "" "" &amp; H322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AM322 &amp; ""'. Diferencias por área: Matemáticas ("" &amp; AQ322 &amp; ""), Ciencias Natura"&amp;"les ("" &amp; AR322 &amp; ""), Sociales ("" &amp; AS322 &amp; ""), Lectura Crítica ("" &amp; AT322 &amp; "") e Inglés ("" &amp; AU322 &amp; ""). Variación en posición: grupo ("" &amp; AN322 &amp; ""), grado ("" &amp; AO322 &amp; "") y media ("" &amp; AP322 &amp; ""). Puntajes Primer Simulacro: Global "" &amp; K322 &amp; "", Mat "" &amp; "&amp;"O4 &amp; "", Cien "" &amp; P322 &amp; "", Soc "" &amp; Q322 &amp; "", Lec "" &amp; R322 &amp; "", Ing "" &amp; S322 &amp; "". Puntajes Segundo Simulacro: Global "" &amp; Y322 &amp; "", Mat "" &amp; AC322 &amp; "", Cien "" &amp; AD322 &amp; "", Soc "" &amp; AE322 &amp; "", Lec "" &amp; AF322 &amp; "", Ing "" &amp; AG322 &amp; "". Escribe un mensaje motivador"&amp;" y breve (máximo 4 líneas)."")
"),"=AI(""Actúa como un tutor académico y dirígete personalmente al estudiante "" &amp; I322 &amp; "" "" &amp; J322 &amp; "" "" &amp; G322 &amp; "" "" &amp; H322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AM322 &amp; ""'. Diferencias por área: Matemáticas ("" &amp; AQ322 &amp; ""), Ciencias Natur"&amp;"ales ("" &amp; AR322 &amp; ""), Sociales ("" &amp; AS322 &amp; ""), Lectura Crítica ("" &amp; AT322 &amp; "") e Inglés ("" &amp; AU322 &amp; ""). Variación en posición: grupo ("" &amp; AN322 &amp; ""), grado ("" &amp; AO322 &amp; "") y media ("" &amp; AP322 &amp; ""). Puntajes Primer Simulacro: Global "" &amp; K322 &amp; "", Mat "" &amp;"&amp;" O322 &amp; "", Cien "" &amp; P322 &amp; "", Soc "" &amp; Q322 &amp; "", Lec "" &amp; R322 &amp; "", Ing "" &amp; S322 &amp; "". Puntajes Segundo Simulacro: Global "" &amp; Y322 &amp; "", Mat "" &amp; AC322 &amp; "", Cien "" &amp; AD322 &amp; "", Soc "" &amp; AE322 &amp; "", Lec "" &amp; AF322 &amp; "", Ing "" &amp; AG322 &amp; "". Escribe un mensaje motivado"&amp;"r y breve (máximo 4 líneas)."")
")</f>
        <v/>
      </c>
    </row>
    <row r="323" ht="15.75" customHeight="1" s="42">
      <c r="A323" s="93" t="n"/>
      <c r="B323" s="94" t="inlineStr">
        <is>
          <t>Bachillerato</t>
        </is>
      </c>
      <c r="C323" s="94" t="n">
        <v>704</v>
      </c>
      <c r="D323" s="94" t="n"/>
      <c r="E323" s="95" t="n"/>
      <c r="F323" s="96">
        <f>TRIM(G323&amp;" "&amp;H323&amp;" "&amp;I323&amp;" "&amp;J323)</f>
        <v/>
      </c>
      <c r="G323" s="94" t="inlineStr">
        <is>
          <t>Pino</t>
        </is>
      </c>
      <c r="H323" s="94" t="inlineStr">
        <is>
          <t>Tilano</t>
        </is>
      </c>
      <c r="I323" s="94" t="inlineStr">
        <is>
          <t>Maicol</t>
        </is>
      </c>
      <c r="J323" s="97" t="inlineStr">
        <is>
          <t>Estiven</t>
        </is>
      </c>
      <c r="K323" s="98">
        <f>IF(SUM(O323:S323)=0, "", ROUND(((O323*3+P323*3+Q323*3+R323*3+S323*1)/13)*5,0))</f>
        <v/>
      </c>
      <c r="L323" s="99">
        <f>IF(OR($C323="",K323=""),"",COUNTIFS($C$4:$C$1500,$C323,K$4:K$1500,"&gt;"&amp;K323)+1)</f>
        <v/>
      </c>
      <c r="M323" s="99">
        <f>IF(OR($C323="",K323=""),"",IF(AND($C323&gt;=1001,$C323&lt;=1005),COUNTIFS($C$4:$C$1500,"&gt;=1001",$C$4:$C$1500,"&lt;=1005",K$4:K$1500,"&gt;"&amp;K323)+1,IF(AND($C323&gt;=1101,$C323&lt;=1105),COUNTIFS($C$4:$C$1500,"&gt;=1101",$C$4:$C$1500,"&lt;=1105",K$4:K$1500,"&gt;"&amp;K323)+1,IF(AND($C323&gt;=901,$C323&lt;=905),COUNTIFS($C$4:$C$1500,"&gt;=901",$C$4:$C$1500,"&lt;=905",K$4:K$1500,"&gt;"&amp;K323)+1,IF(AND($C323&gt;=801,$C323&lt;=805),COUNTIFS($C$4:$C$1500,"&gt;=801",$C$4:$C$1500,"&lt;=805",K$4:K$1500,"&gt;"&amp;K323)+1,IF(AND($C323&gt;=701,$C323&lt;=705),COUNTIFS($C$4:$C$1500,"&gt;=701",$C$4:$C$1500,"&lt;=705",K$4:K$1500,"&gt;"&amp;K323)+1,IF(AND($C323&gt;=601,$C323&lt;=606),COUNTIFS($C$4:$C$1500,"&gt;=601",$C$4:$C$1500,"&lt;=606",K$4:K$1500,"&gt;"&amp;K323)+1,"")))))))</f>
        <v/>
      </c>
      <c r="N323" s="99">
        <f>IF(OR($C323="",K323=""),"",IF(OR(AND($C323&gt;=1001,$C323&lt;=1005),AND($C323&gt;=1101,$C323&lt;=1105)),COUNTIFS($C$4:$C$1500,"&gt;=1001",$C$4:$C$1500,"&lt;=1005",K$4:K$1500,"&gt;"&amp;K323)+COUNTIFS($C$4:$C$1500,"&gt;=1101",$C$4:$C$1500,"&lt;=1105",K$4:K$1500,"&gt;"&amp;K323)+1,""))</f>
        <v/>
      </c>
      <c r="O323" s="94" t="n">
        <v>39.25</v>
      </c>
      <c r="P323" s="94" t="n">
        <v>23.5</v>
      </c>
      <c r="Q323" s="94" t="n">
        <v>5.88</v>
      </c>
      <c r="R323" s="94" t="n">
        <v>54.17</v>
      </c>
      <c r="S323" s="94" t="n">
        <v>35</v>
      </c>
      <c r="T323" s="99">
        <f>IF(AND(O323&gt;0,O323&lt;36),1,IF(AND(O323&gt;=36,O323&lt;51),2,IF(AND(O323&gt;=51,O323&lt;71),3,IF(AND(O323&gt;=71,O323&lt;=100),4,))))</f>
        <v/>
      </c>
      <c r="U323" s="99">
        <f>IF(AND(P323&gt;0,P323&lt;41),1,IF(AND(P323&gt;=41,P323&lt;56),2,IF(AND(P323&gt;=56,P323&lt;71),3,IF(AND(P323&gt;=71,P323&lt;=100),4,))))</f>
        <v/>
      </c>
      <c r="V323" s="99">
        <f>IF(AND(Q323&gt;0,Q323&lt;41),1,IF(AND(Q323&gt;=41,Q323&lt;56),2,IF(AND(Q323&gt;=56,Q323&lt;71),3,IF(AND(Q323&gt;=71,Q323&lt;=100),4,))))</f>
        <v/>
      </c>
      <c r="W323" s="99">
        <f>IF(AND(R323&gt;0,R323&lt;36),1,IF(AND(R323&gt;=36,R323&lt;51),2,IF(AND(R323&gt;=51,R323&lt;66),3,IF(AND(R323&gt;=66,R323&lt;=100),4,))))</f>
        <v/>
      </c>
      <c r="X323" s="100">
        <f>IF(AND(S323&gt;0,S323&lt;37),1,IF(AND(S323&gt;=37,S323&lt;58),2,IF(AND(S323&gt;=58,S323&lt;71),3,IF(AND(S323&gt;=71,S323&lt;=100),4,))))</f>
        <v/>
      </c>
      <c r="Y323" s="101">
        <f>IF(SUM(AC323:AG323)=0, "", ROUND(((AC323*3+AD323*3+AE323*3+AF323*3+AG323*1)/13)*5,0))</f>
        <v/>
      </c>
      <c r="Z323" s="99">
        <f>IF(OR($C323="",Y323=""),"",COUNTIFS($C$4:$C$1500,$C323,Y$4:Y$1500,"&gt;"&amp;Y323)+1)</f>
        <v/>
      </c>
      <c r="AA323" s="99">
        <f>IF(OR($C323="",Y323=""),"",IF(AND($C323&gt;=1001,$C323&lt;=1005),COUNTIFS($C$4:$C$1500,"&gt;=1001",$C$4:$C$1500,"&lt;=1005",Y$4:Y$1500,"&gt;"&amp;Y323)+1,IF(AND($C323&gt;=1101,$C323&lt;=1105),COUNTIFS($C$4:$C$1500,"&gt;=1101",$C$4:$C$1500,"&lt;=1105",Y$4:Y$1500,"&gt;"&amp;Y323)+1,IF(AND($C323&gt;=901,$C323&lt;=905),COUNTIFS($C$4:$C$1500,"&gt;=901",$C$4:$C$1500,"&lt;=905",Y$4:Y$1500,"&gt;"&amp;Y323)+1,IF(AND($C323&gt;=801,$C323&lt;=805),COUNTIFS($C$4:$C$1500,"&gt;=801",$C$4:$C$1500,"&lt;=805",Y$4:Y$1500,"&gt;"&amp;Y323)+1,IF(AND($C323&gt;=701,$C323&lt;=705),COUNTIFS($C$4:$C$1500,"&gt;=701",$C$4:$C$1500,"&lt;=705",Y$4:Y$1500,"&gt;"&amp;Y323)+1,IF(AND($C323&gt;=601,$C323&lt;=606),COUNTIFS($C$4:$C$1500,"&gt;=601",$C$4:$C$1500,"&lt;=606",Y$4:Y$1500,"&gt;"&amp;Y323)+1,"")))))))</f>
        <v/>
      </c>
      <c r="AB323" s="99">
        <f>IF(OR($C323="",Y323=""),"",IF(OR(AND($C323&gt;=1001,$C323&lt;=1005),AND($C323&gt;=1101,$C323&lt;=1105)),COUNTIFS($C$4:$C$1500,"&gt;=1001",$C$4:$C$1500,"&lt;=1005",Y$4:Y$1500,"&gt;"&amp;Y323)+COUNTIFS($C$4:$C$1500,"&gt;=1101",$C$4:$C$1500,"&lt;=1105",Y$4:Y$1500,"&gt;"&amp;Y323)+1,""))</f>
        <v/>
      </c>
      <c r="AC323" s="94" t="n">
        <v>62.38</v>
      </c>
      <c r="AD323" s="94" t="n">
        <v>42.59</v>
      </c>
      <c r="AE323" s="94" t="n">
        <v>48</v>
      </c>
      <c r="AF323" s="94" t="n">
        <v>50.42</v>
      </c>
      <c r="AG323" s="94" t="n">
        <v>22.92</v>
      </c>
      <c r="AH323" s="99">
        <f>IF(AND(AC323&gt;0,AC323&lt;36),1,IF(AND(AC323&gt;=36,AC323&lt;51),2,IF(AND(AC323&gt;=51,AC323&lt;71),3,IF(AND(AC323&gt;=71,AC323&lt;=100),4,))))</f>
        <v/>
      </c>
      <c r="AI323" s="99">
        <f>IF(AND(AD323&gt;0,AD323&lt;41),1,IF(AND(AD323&gt;=41,AD323&lt;56),2,IF(AND(AD323&gt;=56,AD323&lt;71),3,IF(AND(AD323&gt;=71,AD323&lt;=100),4,))))</f>
        <v/>
      </c>
      <c r="AJ323" s="99">
        <f>IF(AND(AE323&gt;0,AE323&lt;41),1,IF(AND(AE323&gt;=41,AE323&lt;56),2,IF(AND(AE323&gt;=56,AE323&lt;71),3,IF(AND(AE323&gt;=71,AE323&lt;=100),4,))))</f>
        <v/>
      </c>
      <c r="AK323" s="99">
        <f>IF(AND(AF323&gt;0,AF323&lt;36),1,IF(AND(AF323&gt;=36,AF323&lt;51),2,IF(AND(AF323&gt;=51,AF323&lt;66),3,IF(AND(AF323&gt;=66,AF323&lt;=100),4,))))</f>
        <v/>
      </c>
      <c r="AL323" s="100">
        <f>IF(AND(AG323&gt;0,AG323&lt;37),1,IF(AND(AG323&gt;=37,AG323&lt;58),2,IF(AND(AG323&gt;=58,AG323&lt;71),3,IF(AND(AG323&gt;=71,AG323&lt;=100),4,))))</f>
        <v/>
      </c>
      <c r="AM323" s="101">
        <f>IF((Y323&lt;&gt;"")*(K323&lt;&gt;""),Y323-K323,"")</f>
        <v/>
      </c>
      <c r="AN323" s="99">
        <f>IF((Z323&lt;&gt;"")*(L323&lt;&gt;""),Z323-L323,"")</f>
        <v/>
      </c>
      <c r="AO323" s="99">
        <f>IF((AA323&lt;&gt;"")*(M323&lt;&gt;""),AA323-M323,"")</f>
        <v/>
      </c>
      <c r="AP323" s="99">
        <f>IF((AB323&lt;&gt;"")*(N323&lt;&gt;""),AB323-N323,"")</f>
        <v/>
      </c>
      <c r="AQ323" s="94">
        <f>IF((AC323&lt;&gt;"")*(O323&lt;&gt;""),AC323-O323,"")</f>
        <v/>
      </c>
      <c r="AR323" s="94">
        <f>IF((AD323&lt;&gt;"")*(P323&lt;&gt;""),AD323-P323,"")</f>
        <v/>
      </c>
      <c r="AS323" s="94">
        <f>IF((AE323&lt;&gt;"")*(Q323&lt;&gt;""),AE323-Q323,"")</f>
        <v/>
      </c>
      <c r="AT323" s="94">
        <f>IF((AF323&lt;&gt;"")*(R323&lt;&gt;""),AF323-R323,"")</f>
        <v/>
      </c>
      <c r="AU323" s="94">
        <f>IF((AG323&lt;&gt;"")*(S323&lt;&gt;""),AG323-S323,"")</f>
        <v/>
      </c>
      <c r="AV323" s="99">
        <f>IF((AH323&lt;&gt;"")*(T323&lt;&gt;""),AH323-T323,"")</f>
        <v/>
      </c>
      <c r="AW323" s="99">
        <f>IF((AI323&lt;&gt;"")*(U323&lt;&gt;""),AI323-U323,"")</f>
        <v/>
      </c>
      <c r="AX323" s="99">
        <f>IF((AJ323&lt;&gt;"")*(V323&lt;&gt;""),AJ323-V323,"")</f>
        <v/>
      </c>
      <c r="AY323" s="99">
        <f>IF((AK323&lt;&gt;"")*(W323&lt;&gt;""),AK323-W323,"")</f>
        <v/>
      </c>
      <c r="AZ323" s="102">
        <f>IF((AL323&lt;&gt;"")*(X323&lt;&gt;""),AL323-X323,"")</f>
        <v/>
      </c>
      <c r="BA323" s="50">
        <f>IFERROR(__xludf.dummyfunction("AI(""Actúa como un tutor académico y dirígete personalmente al estudiante "" &amp; I323 &amp; "" "" &amp; J323 &amp; "" "" &amp; G323 &amp; "" "" &amp; H323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AM323 &amp; ""'. Diferencias por área: Matemáticas ("" &amp; AQ323 &amp; ""), Ciencias Natura"&amp;"les ("" &amp; AR323 &amp; ""), Sociales ("" &amp; AS323 &amp; ""), Lectura Crítica ("" &amp; AT323 &amp; "") e Inglés ("" &amp; AU323 &amp; ""). Variación en posición: grupo ("" &amp; AN323 &amp; ""), grado ("" &amp; AO323 &amp; "") y media ("" &amp; AP323 &amp; ""). Puntajes Primer Simulacro: Global "" &amp; K323 &amp; "", Mat "" &amp; "&amp;"O4 &amp; "", Cien "" &amp; P323 &amp; "", Soc "" &amp; Q323 &amp; "", Lec "" &amp; R323 &amp; "", Ing "" &amp; S323 &amp; "". Puntajes Segundo Simulacro: Global "" &amp; Y323 &amp; "", Mat "" &amp; AC323 &amp; "", Cien "" &amp; AD323 &amp; "", Soc "" &amp; AE323 &amp; "", Lec "" &amp; AF323 &amp; "", Ing "" &amp; AG323 &amp; "". Escribe un mensaje motivador"&amp;" y breve (máximo 4 líneas)."")
"),"=AI(""Actúa como un tutor académico y dirígete personalmente al estudiante "" &amp; I323 &amp; "" "" &amp; J323 &amp; "" "" &amp; G323 &amp; "" "" &amp; H323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AM323 &amp; ""'. Diferencias por área: Matemáticas ("" &amp; AQ323 &amp; ""), Ciencias Natur"&amp;"ales ("" &amp; AR323 &amp; ""), Sociales ("" &amp; AS323 &amp; ""), Lectura Crítica ("" &amp; AT323 &amp; "") e Inglés ("" &amp; AU323 &amp; ""). Variación en posición: grupo ("" &amp; AN323 &amp; ""), grado ("" &amp; AO323 &amp; "") y media ("" &amp; AP323 &amp; ""). Puntajes Primer Simulacro: Global "" &amp; K323 &amp; "", Mat "" &amp;"&amp;" O323 &amp; "", Cien "" &amp; P323 &amp; "", Soc "" &amp; Q323 &amp; "", Lec "" &amp; R323 &amp; "", Ing "" &amp; S323 &amp; "". Puntajes Segundo Simulacro: Global "" &amp; Y323 &amp; "", Mat "" &amp; AC323 &amp; "", Cien "" &amp; AD323 &amp; "", Soc "" &amp; AE323 &amp; "", Lec "" &amp; AF323 &amp; "", Ing "" &amp; AG323 &amp; "". Escribe un mensaje motivado"&amp;"r y breve (máximo 4 líneas)."")
")</f>
        <v/>
      </c>
    </row>
    <row r="324" ht="15.75" customHeight="1" s="42">
      <c r="A324" s="93" t="n"/>
      <c r="B324" s="94" t="inlineStr">
        <is>
          <t>Bachillerato</t>
        </is>
      </c>
      <c r="C324" s="94" t="n">
        <v>704</v>
      </c>
      <c r="D324" s="94" t="n"/>
      <c r="E324" s="95" t="n"/>
      <c r="F324" s="96">
        <f>TRIM(G324&amp;" "&amp;H324&amp;" "&amp;I324&amp;" "&amp;J324)</f>
        <v/>
      </c>
      <c r="G324" s="94" t="inlineStr">
        <is>
          <t>Quiroz</t>
        </is>
      </c>
      <c r="H324" s="94" t="inlineStr">
        <is>
          <t>Valderrama</t>
        </is>
      </c>
      <c r="I324" s="94" t="inlineStr">
        <is>
          <t>Maria</t>
        </is>
      </c>
      <c r="J324" s="97" t="inlineStr">
        <is>
          <t>Jose</t>
        </is>
      </c>
      <c r="K324" s="98">
        <f>IF(SUM(O324:S324)=0, "", ROUND(((O324*3+P324*3+Q324*3+R324*3+S324*1)/13)*5,0))</f>
        <v/>
      </c>
      <c r="L324" s="99">
        <f>IF(OR($C324="",K324=""),"",COUNTIFS($C$4:$C$1500,$C324,K$4:K$1500,"&gt;"&amp;K324)+1)</f>
        <v/>
      </c>
      <c r="M324" s="99">
        <f>IF(OR($C324="",K324=""),"",IF(AND($C324&gt;=1001,$C324&lt;=1005),COUNTIFS($C$4:$C$1500,"&gt;=1001",$C$4:$C$1500,"&lt;=1005",K$4:K$1500,"&gt;"&amp;K324)+1,IF(AND($C324&gt;=1101,$C324&lt;=1105),COUNTIFS($C$4:$C$1500,"&gt;=1101",$C$4:$C$1500,"&lt;=1105",K$4:K$1500,"&gt;"&amp;K324)+1,IF(AND($C324&gt;=901,$C324&lt;=905),COUNTIFS($C$4:$C$1500,"&gt;=901",$C$4:$C$1500,"&lt;=905",K$4:K$1500,"&gt;"&amp;K324)+1,IF(AND($C324&gt;=801,$C324&lt;=805),COUNTIFS($C$4:$C$1500,"&gt;=801",$C$4:$C$1500,"&lt;=805",K$4:K$1500,"&gt;"&amp;K324)+1,IF(AND($C324&gt;=701,$C324&lt;=705),COUNTIFS($C$4:$C$1500,"&gt;=701",$C$4:$C$1500,"&lt;=705",K$4:K$1500,"&gt;"&amp;K324)+1,IF(AND($C324&gt;=601,$C324&lt;=606),COUNTIFS($C$4:$C$1500,"&gt;=601",$C$4:$C$1500,"&lt;=606",K$4:K$1500,"&gt;"&amp;K324)+1,"")))))))</f>
        <v/>
      </c>
      <c r="N324" s="99">
        <f>IF(OR($C324="",K324=""),"",IF(OR(AND($C324&gt;=1001,$C324&lt;=1005),AND($C324&gt;=1101,$C324&lt;=1105)),COUNTIFS($C$4:$C$1500,"&gt;=1001",$C$4:$C$1500,"&lt;=1005",K$4:K$1500,"&gt;"&amp;K324)+COUNTIFS($C$4:$C$1500,"&gt;=1101",$C$4:$C$1500,"&lt;=1105",K$4:K$1500,"&gt;"&amp;K324)+1,""))</f>
        <v/>
      </c>
      <c r="O324" s="94" t="n">
        <v>90.5</v>
      </c>
      <c r="P324" s="94" t="n">
        <v>66.88</v>
      </c>
      <c r="Q324" s="94" t="n">
        <v>91.18000000000001</v>
      </c>
      <c r="R324" s="94" t="n">
        <v>62.5</v>
      </c>
      <c r="S324" s="94" t="n">
        <v>50</v>
      </c>
      <c r="T324" s="99">
        <f>IF(AND(O324&gt;0,O324&lt;36),1,IF(AND(O324&gt;=36,O324&lt;51),2,IF(AND(O324&gt;=51,O324&lt;71),3,IF(AND(O324&gt;=71,O324&lt;=100),4,))))</f>
        <v/>
      </c>
      <c r="U324" s="99">
        <f>IF(AND(P324&gt;0,P324&lt;41),1,IF(AND(P324&gt;=41,P324&lt;56),2,IF(AND(P324&gt;=56,P324&lt;71),3,IF(AND(P324&gt;=71,P324&lt;=100),4,))))</f>
        <v/>
      </c>
      <c r="V324" s="99">
        <f>IF(AND(Q324&gt;0,Q324&lt;41),1,IF(AND(Q324&gt;=41,Q324&lt;56),2,IF(AND(Q324&gt;=56,Q324&lt;71),3,IF(AND(Q324&gt;=71,Q324&lt;=100),4,))))</f>
        <v/>
      </c>
      <c r="W324" s="99">
        <f>IF(AND(R324&gt;0,R324&lt;36),1,IF(AND(R324&gt;=36,R324&lt;51),2,IF(AND(R324&gt;=51,R324&lt;66),3,IF(AND(R324&gt;=66,R324&lt;=100),4,))))</f>
        <v/>
      </c>
      <c r="X324" s="100">
        <f>IF(AND(S324&gt;0,S324&lt;37),1,IF(AND(S324&gt;=37,S324&lt;58),2,IF(AND(S324&gt;=58,S324&lt;71),3,IF(AND(S324&gt;=71,S324&lt;=100),4,))))</f>
        <v/>
      </c>
      <c r="Y324" s="101">
        <f>IF(SUM(AC324:AG324)=0, "", ROUND(((AC324*3+AD324*3+AE324*3+AF324*3+AG324*1)/13)*5,0))</f>
        <v/>
      </c>
      <c r="Z324" s="99">
        <f>IF(OR($C324="",Y324=""),"",COUNTIFS($C$4:$C$1500,$C324,Y$4:Y$1500,"&gt;"&amp;Y324)+1)</f>
        <v/>
      </c>
      <c r="AA324" s="99">
        <f>IF(OR($C324="",Y324=""),"",IF(AND($C324&gt;=1001,$C324&lt;=1005),COUNTIFS($C$4:$C$1500,"&gt;=1001",$C$4:$C$1500,"&lt;=1005",Y$4:Y$1500,"&gt;"&amp;Y324)+1,IF(AND($C324&gt;=1101,$C324&lt;=1105),COUNTIFS($C$4:$C$1500,"&gt;=1101",$C$4:$C$1500,"&lt;=1105",Y$4:Y$1500,"&gt;"&amp;Y324)+1,IF(AND($C324&gt;=901,$C324&lt;=905),COUNTIFS($C$4:$C$1500,"&gt;=901",$C$4:$C$1500,"&lt;=905",Y$4:Y$1500,"&gt;"&amp;Y324)+1,IF(AND($C324&gt;=801,$C324&lt;=805),COUNTIFS($C$4:$C$1500,"&gt;=801",$C$4:$C$1500,"&lt;=805",Y$4:Y$1500,"&gt;"&amp;Y324)+1,IF(AND($C324&gt;=701,$C324&lt;=705),COUNTIFS($C$4:$C$1500,"&gt;=701",$C$4:$C$1500,"&lt;=705",Y$4:Y$1500,"&gt;"&amp;Y324)+1,IF(AND($C324&gt;=601,$C324&lt;=606),COUNTIFS($C$4:$C$1500,"&gt;=601",$C$4:$C$1500,"&lt;=606",Y$4:Y$1500,"&gt;"&amp;Y324)+1,"")))))))</f>
        <v/>
      </c>
      <c r="AB324" s="99">
        <f>IF(OR($C324="",Y324=""),"",IF(OR(AND($C324&gt;=1001,$C324&lt;=1005),AND($C324&gt;=1101,$C324&lt;=1105)),COUNTIFS($C$4:$C$1500,"&gt;=1001",$C$4:$C$1500,"&lt;=1005",Y$4:Y$1500,"&gt;"&amp;Y324)+COUNTIFS($C$4:$C$1500,"&gt;=1101",$C$4:$C$1500,"&lt;=1105",Y$4:Y$1500,"&gt;"&amp;Y324)+1,""))</f>
        <v/>
      </c>
      <c r="AC324" s="94" t="n">
        <v>73.88</v>
      </c>
      <c r="AD324" s="94" t="n">
        <v>62.25</v>
      </c>
      <c r="AE324" s="94" t="n">
        <v>87.38</v>
      </c>
      <c r="AF324" s="94" t="n">
        <v>82.5</v>
      </c>
      <c r="AG324" s="94" t="n">
        <v>55</v>
      </c>
      <c r="AH324" s="99">
        <f>IF(AND(AC324&gt;0,AC324&lt;36),1,IF(AND(AC324&gt;=36,AC324&lt;51),2,IF(AND(AC324&gt;=51,AC324&lt;71),3,IF(AND(AC324&gt;=71,AC324&lt;=100),4,))))</f>
        <v/>
      </c>
      <c r="AI324" s="99">
        <f>IF(AND(AD324&gt;0,AD324&lt;41),1,IF(AND(AD324&gt;=41,AD324&lt;56),2,IF(AND(AD324&gt;=56,AD324&lt;71),3,IF(AND(AD324&gt;=71,AD324&lt;=100),4,))))</f>
        <v/>
      </c>
      <c r="AJ324" s="99">
        <f>IF(AND(AE324&gt;0,AE324&lt;41),1,IF(AND(AE324&gt;=41,AE324&lt;56),2,IF(AND(AE324&gt;=56,AE324&lt;71),3,IF(AND(AE324&gt;=71,AE324&lt;=100),4,))))</f>
        <v/>
      </c>
      <c r="AK324" s="99">
        <f>IF(AND(AF324&gt;0,AF324&lt;36),1,IF(AND(AF324&gt;=36,AF324&lt;51),2,IF(AND(AF324&gt;=51,AF324&lt;66),3,IF(AND(AF324&gt;=66,AF324&lt;=100),4,))))</f>
        <v/>
      </c>
      <c r="AL324" s="100">
        <f>IF(AND(AG324&gt;0,AG324&lt;37),1,IF(AND(AG324&gt;=37,AG324&lt;58),2,IF(AND(AG324&gt;=58,AG324&lt;71),3,IF(AND(AG324&gt;=71,AG324&lt;=100),4,))))</f>
        <v/>
      </c>
      <c r="AM324" s="101">
        <f>IF((Y324&lt;&gt;"")*(K324&lt;&gt;""),Y324-K324,"")</f>
        <v/>
      </c>
      <c r="AN324" s="99">
        <f>IF((Z324&lt;&gt;"")*(L324&lt;&gt;""),Z324-L324,"")</f>
        <v/>
      </c>
      <c r="AO324" s="99">
        <f>IF((AA324&lt;&gt;"")*(M324&lt;&gt;""),AA324-M324,"")</f>
        <v/>
      </c>
      <c r="AP324" s="99">
        <f>IF((AB324&lt;&gt;"")*(N324&lt;&gt;""),AB324-N324,"")</f>
        <v/>
      </c>
      <c r="AQ324" s="94">
        <f>IF((AC324&lt;&gt;"")*(O324&lt;&gt;""),AC324-O324,"")</f>
        <v/>
      </c>
      <c r="AR324" s="94">
        <f>IF((AD324&lt;&gt;"")*(P324&lt;&gt;""),AD324-P324,"")</f>
        <v/>
      </c>
      <c r="AS324" s="94">
        <f>IF((AE324&lt;&gt;"")*(Q324&lt;&gt;""),AE324-Q324,"")</f>
        <v/>
      </c>
      <c r="AT324" s="94">
        <f>IF((AF324&lt;&gt;"")*(R324&lt;&gt;""),AF324-R324,"")</f>
        <v/>
      </c>
      <c r="AU324" s="94">
        <f>IF((AG324&lt;&gt;"")*(S324&lt;&gt;""),AG324-S324,"")</f>
        <v/>
      </c>
      <c r="AV324" s="99">
        <f>IF((AH324&lt;&gt;"")*(T324&lt;&gt;""),AH324-T324,"")</f>
        <v/>
      </c>
      <c r="AW324" s="99">
        <f>IF((AI324&lt;&gt;"")*(U324&lt;&gt;""),AI324-U324,"")</f>
        <v/>
      </c>
      <c r="AX324" s="99">
        <f>IF((AJ324&lt;&gt;"")*(V324&lt;&gt;""),AJ324-V324,"")</f>
        <v/>
      </c>
      <c r="AY324" s="99">
        <f>IF((AK324&lt;&gt;"")*(W324&lt;&gt;""),AK324-W324,"")</f>
        <v/>
      </c>
      <c r="AZ324" s="102">
        <f>IF((AL324&lt;&gt;"")*(X324&lt;&gt;""),AL324-X324,"")</f>
        <v/>
      </c>
      <c r="BA324" s="50">
        <f>IFERROR(__xludf.dummyfunction("AI(""Actúa como un tutor académico y dirígete personalmente al estudiante "" &amp; I324 &amp; "" "" &amp; J324 &amp; "" "" &amp; G324 &amp; "" "" &amp; H324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AM324 &amp; ""'. Diferencias por área: Matemáticas ("" &amp; AQ324 &amp; ""), Ciencias Natura"&amp;"les ("" &amp; AR324 &amp; ""), Sociales ("" &amp; AS324 &amp; ""), Lectura Crítica ("" &amp; AT324 &amp; "") e Inglés ("" &amp; AU324 &amp; ""). Variación en posición: grupo ("" &amp; AN324 &amp; ""), grado ("" &amp; AO324 &amp; "") y media ("" &amp; AP324 &amp; ""). Puntajes Primer Simulacro: Global "" &amp; K324 &amp; "", Mat "" &amp; "&amp;"O4 &amp; "", Cien "" &amp; P324 &amp; "", Soc "" &amp; Q324 &amp; "", Lec "" &amp; R324 &amp; "", Ing "" &amp; S324 &amp; "". Puntajes Segundo Simulacro: Global "" &amp; Y324 &amp; "", Mat "" &amp; AC324 &amp; "", Cien "" &amp; AD324 &amp; "", Soc "" &amp; AE324 &amp; "", Lec "" &amp; AF324 &amp; "", Ing "" &amp; AG324 &amp; "". Escribe un mensaje motivador"&amp;" y breve (máximo 4 líneas)."")
"),"=AI(""Actúa como un tutor académico y dirígete personalmente al estudiante "" &amp; I324 &amp; "" "" &amp; J324 &amp; "" "" &amp; G324 &amp; "" "" &amp; H324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AM324 &amp; ""'. Diferencias por área: Matemáticas ("" &amp; AQ324 &amp; ""), Ciencias Natur"&amp;"ales ("" &amp; AR324 &amp; ""), Sociales ("" &amp; AS324 &amp; ""), Lectura Crítica ("" &amp; AT324 &amp; "") e Inglés ("" &amp; AU324 &amp; ""). Variación en posición: grupo ("" &amp; AN324 &amp; ""), grado ("" &amp; AO324 &amp; "") y media ("" &amp; AP324 &amp; ""). Puntajes Primer Simulacro: Global "" &amp; K324 &amp; "", Mat "" &amp;"&amp;" O324 &amp; "", Cien "" &amp; P324 &amp; "", Soc "" &amp; Q324 &amp; "", Lec "" &amp; R324 &amp; "", Ing "" &amp; S324 &amp; "". Puntajes Segundo Simulacro: Global "" &amp; Y324 &amp; "", Mat "" &amp; AC324 &amp; "", Cien "" &amp; AD324 &amp; "", Soc "" &amp; AE324 &amp; "", Lec "" &amp; AF324 &amp; "", Ing "" &amp; AG324 &amp; "". Escribe un mensaje motivado"&amp;"r y breve (máximo 4 líneas)."")
")</f>
        <v/>
      </c>
    </row>
    <row r="325" ht="15.75" customHeight="1" s="42">
      <c r="A325" s="93" t="n"/>
      <c r="B325" s="94" t="inlineStr">
        <is>
          <t>Bachillerato</t>
        </is>
      </c>
      <c r="C325" s="94" t="n">
        <v>704</v>
      </c>
      <c r="D325" s="94" t="n"/>
      <c r="E325" s="95" t="n"/>
      <c r="F325" s="96">
        <f>TRIM(G325&amp;" "&amp;H325&amp;" "&amp;I325&amp;" "&amp;J325)</f>
        <v/>
      </c>
      <c r="G325" s="94" t="inlineStr">
        <is>
          <t>Samantha</t>
        </is>
      </c>
      <c r="H325" s="94" t="inlineStr">
        <is>
          <t>Garcia</t>
        </is>
      </c>
      <c r="I325" s="94" t="inlineStr">
        <is>
          <t>Gutierrez</t>
        </is>
      </c>
      <c r="J325" s="97" t="n"/>
      <c r="K325" s="98">
        <f>IF(SUM(O325:S325)=0, "", ROUND(((O325*3+P325*3+Q325*3+R325*3+S325*1)/13)*5,0))</f>
        <v/>
      </c>
      <c r="L325" s="99">
        <f>IF(OR($C325="",K325=""),"",COUNTIFS($C$4:$C$1500,$C325,K$4:K$1500,"&gt;"&amp;K325)+1)</f>
        <v/>
      </c>
      <c r="M325" s="99">
        <f>IF(OR($C325="",K325=""),"",IF(AND($C325&gt;=1001,$C325&lt;=1005),COUNTIFS($C$4:$C$1500,"&gt;=1001",$C$4:$C$1500,"&lt;=1005",K$4:K$1500,"&gt;"&amp;K325)+1,IF(AND($C325&gt;=1101,$C325&lt;=1105),COUNTIFS($C$4:$C$1500,"&gt;=1101",$C$4:$C$1500,"&lt;=1105",K$4:K$1500,"&gt;"&amp;K325)+1,IF(AND($C325&gt;=901,$C325&lt;=905),COUNTIFS($C$4:$C$1500,"&gt;=901",$C$4:$C$1500,"&lt;=905",K$4:K$1500,"&gt;"&amp;K325)+1,IF(AND($C325&gt;=801,$C325&lt;=805),COUNTIFS($C$4:$C$1500,"&gt;=801",$C$4:$C$1500,"&lt;=805",K$4:K$1500,"&gt;"&amp;K325)+1,IF(AND($C325&gt;=701,$C325&lt;=705),COUNTIFS($C$4:$C$1500,"&gt;=701",$C$4:$C$1500,"&lt;=705",K$4:K$1500,"&gt;"&amp;K325)+1,IF(AND($C325&gt;=601,$C325&lt;=606),COUNTIFS($C$4:$C$1500,"&gt;=601",$C$4:$C$1500,"&lt;=606",K$4:K$1500,"&gt;"&amp;K325)+1,"")))))))</f>
        <v/>
      </c>
      <c r="N325" s="99">
        <f>IF(OR($C325="",K325=""),"",IF(OR(AND($C325&gt;=1001,$C325&lt;=1005),AND($C325&gt;=1101,$C325&lt;=1105)),COUNTIFS($C$4:$C$1500,"&gt;=1001",$C$4:$C$1500,"&lt;=1005",K$4:K$1500,"&gt;"&amp;K325)+COUNTIFS($C$4:$C$1500,"&gt;=1101",$C$4:$C$1500,"&lt;=1105",K$4:K$1500,"&gt;"&amp;K325)+1,""))</f>
        <v/>
      </c>
      <c r="O325" s="94" t="n">
        <v>77.25</v>
      </c>
      <c r="P325" s="94" t="n">
        <v>49.13</v>
      </c>
      <c r="Q325" s="94" t="n">
        <v>68.06999999999999</v>
      </c>
      <c r="R325" s="94" t="n">
        <v>79.17</v>
      </c>
      <c r="S325" s="94" t="n">
        <v>20</v>
      </c>
      <c r="T325" s="99">
        <f>IF(AND(O325&gt;0,O325&lt;36),1,IF(AND(O325&gt;=36,O325&lt;51),2,IF(AND(O325&gt;=51,O325&lt;71),3,IF(AND(O325&gt;=71,O325&lt;=100),4,))))</f>
        <v/>
      </c>
      <c r="U325" s="99">
        <f>IF(AND(P325&gt;0,P325&lt;41),1,IF(AND(P325&gt;=41,P325&lt;56),2,IF(AND(P325&gt;=56,P325&lt;71),3,IF(AND(P325&gt;=71,P325&lt;=100),4,))))</f>
        <v/>
      </c>
      <c r="V325" s="99">
        <f>IF(AND(Q325&gt;0,Q325&lt;41),1,IF(AND(Q325&gt;=41,Q325&lt;56),2,IF(AND(Q325&gt;=56,Q325&lt;71),3,IF(AND(Q325&gt;=71,Q325&lt;=100),4,))))</f>
        <v/>
      </c>
      <c r="W325" s="99">
        <f>IF(AND(R325&gt;0,R325&lt;36),1,IF(AND(R325&gt;=36,R325&lt;51),2,IF(AND(R325&gt;=51,R325&lt;66),3,IF(AND(R325&gt;=66,R325&lt;=100),4,))))</f>
        <v/>
      </c>
      <c r="X325" s="100">
        <f>IF(AND(S325&gt;0,S325&lt;37),1,IF(AND(S325&gt;=37,S325&lt;58),2,IF(AND(S325&gt;=58,S325&lt;71),3,IF(AND(S325&gt;=71,S325&lt;=100),4,))))</f>
        <v/>
      </c>
      <c r="Y325" s="101">
        <f>IF(SUM(AC325:AG325)=0, "", ROUND(((AC325*3+AD325*3+AE325*3+AF325*3+AG325*1)/13)*5,0))</f>
        <v/>
      </c>
      <c r="Z325" s="99">
        <f>IF(OR($C325="",Y325=""),"",COUNTIFS($C$4:$C$1500,$C325,Y$4:Y$1500,"&gt;"&amp;Y325)+1)</f>
        <v/>
      </c>
      <c r="AA325" s="99">
        <f>IF(OR($C325="",Y325=""),"",IF(AND($C325&gt;=1001,$C325&lt;=1005),COUNTIFS($C$4:$C$1500,"&gt;=1001",$C$4:$C$1500,"&lt;=1005",Y$4:Y$1500,"&gt;"&amp;Y325)+1,IF(AND($C325&gt;=1101,$C325&lt;=1105),COUNTIFS($C$4:$C$1500,"&gt;=1101",$C$4:$C$1500,"&lt;=1105",Y$4:Y$1500,"&gt;"&amp;Y325)+1,IF(AND($C325&gt;=901,$C325&lt;=905),COUNTIFS($C$4:$C$1500,"&gt;=901",$C$4:$C$1500,"&lt;=905",Y$4:Y$1500,"&gt;"&amp;Y325)+1,IF(AND($C325&gt;=801,$C325&lt;=805),COUNTIFS($C$4:$C$1500,"&gt;=801",$C$4:$C$1500,"&lt;=805",Y$4:Y$1500,"&gt;"&amp;Y325)+1,IF(AND($C325&gt;=701,$C325&lt;=705),COUNTIFS($C$4:$C$1500,"&gt;=701",$C$4:$C$1500,"&lt;=705",Y$4:Y$1500,"&gt;"&amp;Y325)+1,IF(AND($C325&gt;=601,$C325&lt;=606),COUNTIFS($C$4:$C$1500,"&gt;=601",$C$4:$C$1500,"&lt;=606",Y$4:Y$1500,"&gt;"&amp;Y325)+1,"")))))))</f>
        <v/>
      </c>
      <c r="AB325" s="99">
        <f>IF(OR($C325="",Y325=""),"",IF(OR(AND($C325&gt;=1001,$C325&lt;=1005),AND($C325&gt;=1101,$C325&lt;=1105)),COUNTIFS($C$4:$C$1500,"&gt;=1001",$C$4:$C$1500,"&lt;=1005",Y$4:Y$1500,"&gt;"&amp;Y325)+COUNTIFS($C$4:$C$1500,"&gt;=1101",$C$4:$C$1500,"&lt;=1105",Y$4:Y$1500,"&gt;"&amp;Y325)+1,""))</f>
        <v/>
      </c>
      <c r="AC325" s="94" t="n">
        <v>68.13</v>
      </c>
      <c r="AD325" s="94" t="n">
        <v>46.52</v>
      </c>
      <c r="AE325" s="94" t="n">
        <v>55</v>
      </c>
      <c r="AF325" s="94" t="n">
        <v>50.42</v>
      </c>
      <c r="AG325" s="94" t="n">
        <v>64.17</v>
      </c>
      <c r="AH325" s="99">
        <f>IF(AND(AC325&gt;0,AC325&lt;36),1,IF(AND(AC325&gt;=36,AC325&lt;51),2,IF(AND(AC325&gt;=51,AC325&lt;71),3,IF(AND(AC325&gt;=71,AC325&lt;=100),4,))))</f>
        <v/>
      </c>
      <c r="AI325" s="99">
        <f>IF(AND(AD325&gt;0,AD325&lt;41),1,IF(AND(AD325&gt;=41,AD325&lt;56),2,IF(AND(AD325&gt;=56,AD325&lt;71),3,IF(AND(AD325&gt;=71,AD325&lt;=100),4,))))</f>
        <v/>
      </c>
      <c r="AJ325" s="99">
        <f>IF(AND(AE325&gt;0,AE325&lt;41),1,IF(AND(AE325&gt;=41,AE325&lt;56),2,IF(AND(AE325&gt;=56,AE325&lt;71),3,IF(AND(AE325&gt;=71,AE325&lt;=100),4,))))</f>
        <v/>
      </c>
      <c r="AK325" s="99">
        <f>IF(AND(AF325&gt;0,AF325&lt;36),1,IF(AND(AF325&gt;=36,AF325&lt;51),2,IF(AND(AF325&gt;=51,AF325&lt;66),3,IF(AND(AF325&gt;=66,AF325&lt;=100),4,))))</f>
        <v/>
      </c>
      <c r="AL325" s="100">
        <f>IF(AND(AG325&gt;0,AG325&lt;37),1,IF(AND(AG325&gt;=37,AG325&lt;58),2,IF(AND(AG325&gt;=58,AG325&lt;71),3,IF(AND(AG325&gt;=71,AG325&lt;=100),4,))))</f>
        <v/>
      </c>
      <c r="AM325" s="101">
        <f>IF((Y325&lt;&gt;"")*(K325&lt;&gt;""),Y325-K325,"")</f>
        <v/>
      </c>
      <c r="AN325" s="99">
        <f>IF((Z325&lt;&gt;"")*(L325&lt;&gt;""),Z325-L325,"")</f>
        <v/>
      </c>
      <c r="AO325" s="99">
        <f>IF((AA325&lt;&gt;"")*(M325&lt;&gt;""),AA325-M325,"")</f>
        <v/>
      </c>
      <c r="AP325" s="99">
        <f>IF((AB325&lt;&gt;"")*(N325&lt;&gt;""),AB325-N325,"")</f>
        <v/>
      </c>
      <c r="AQ325" s="94">
        <f>IF((AC325&lt;&gt;"")*(O325&lt;&gt;""),AC325-O325,"")</f>
        <v/>
      </c>
      <c r="AR325" s="94">
        <f>IF((AD325&lt;&gt;"")*(P325&lt;&gt;""),AD325-P325,"")</f>
        <v/>
      </c>
      <c r="AS325" s="94">
        <f>IF((AE325&lt;&gt;"")*(Q325&lt;&gt;""),AE325-Q325,"")</f>
        <v/>
      </c>
      <c r="AT325" s="94">
        <f>IF((AF325&lt;&gt;"")*(R325&lt;&gt;""),AF325-R325,"")</f>
        <v/>
      </c>
      <c r="AU325" s="94">
        <f>IF((AG325&lt;&gt;"")*(S325&lt;&gt;""),AG325-S325,"")</f>
        <v/>
      </c>
      <c r="AV325" s="99">
        <f>IF((AH325&lt;&gt;"")*(T325&lt;&gt;""),AH325-T325,"")</f>
        <v/>
      </c>
      <c r="AW325" s="99">
        <f>IF((AI325&lt;&gt;"")*(U325&lt;&gt;""),AI325-U325,"")</f>
        <v/>
      </c>
      <c r="AX325" s="99">
        <f>IF((AJ325&lt;&gt;"")*(V325&lt;&gt;""),AJ325-V325,"")</f>
        <v/>
      </c>
      <c r="AY325" s="99">
        <f>IF((AK325&lt;&gt;"")*(W325&lt;&gt;""),AK325-W325,"")</f>
        <v/>
      </c>
      <c r="AZ325" s="102">
        <f>IF((AL325&lt;&gt;"")*(X325&lt;&gt;""),AL325-X325,"")</f>
        <v/>
      </c>
      <c r="BA325" s="50">
        <f>IFERROR(__xludf.dummyfunction("AI(""Actúa como un tutor académico y dirígete personalmente al estudiante "" &amp; I325 &amp; "" "" &amp; J325 &amp; "" "" &amp; G325 &amp; "" "" &amp; H325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AM325 &amp; ""'. Diferencias por área: Matemáticas ("" &amp; AQ325 &amp; ""), Ciencias Natura"&amp;"les ("" &amp; AR325 &amp; ""), Sociales ("" &amp; AS325 &amp; ""), Lectura Crítica ("" &amp; AT325 &amp; "") e Inglés ("" &amp; AU325 &amp; ""). Variación en posición: grupo ("" &amp; AN325 &amp; ""), grado ("" &amp; AO325 &amp; "") y media ("" &amp; AP325 &amp; ""). Puntajes Primer Simulacro: Global "" &amp; K325 &amp; "", Mat "" &amp; "&amp;"O4 &amp; "", Cien "" &amp; P325 &amp; "", Soc "" &amp; Q325 &amp; "", Lec "" &amp; R325 &amp; "", Ing "" &amp; S325 &amp; "". Puntajes Segundo Simulacro: Global "" &amp; Y325 &amp; "", Mat "" &amp; AC325 &amp; "", Cien "" &amp; AD325 &amp; "", Soc "" &amp; AE325 &amp; "", Lec "" &amp; AF325 &amp; "", Ing "" &amp; AG325 &amp; "". Escribe un mensaje motivador"&amp;" y breve (máximo 4 líneas)."")
"),"=AI(""Actúa como un tutor académico y dirígete personalmente al estudiante "" &amp; I325 &amp; "" "" &amp; J325 &amp; "" "" &amp; G325 &amp; "" "" &amp; H325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AM325 &amp; ""'. Diferencias por área: Matemáticas ("" &amp; AQ325 &amp; ""), Ciencias Natur"&amp;"ales ("" &amp; AR325 &amp; ""), Sociales ("" &amp; AS325 &amp; ""), Lectura Crítica ("" &amp; AT325 &amp; "") e Inglés ("" &amp; AU325 &amp; ""). Variación en posición: grupo ("" &amp; AN325 &amp; ""), grado ("" &amp; AO325 &amp; "") y media ("" &amp; AP325 &amp; ""). Puntajes Primer Simulacro: Global "" &amp; K325 &amp; "", Mat "" &amp;"&amp;" O325 &amp; "", Cien "" &amp; P325 &amp; "", Soc "" &amp; Q325 &amp; "", Lec "" &amp; R325 &amp; "", Ing "" &amp; S325 &amp; "". Puntajes Segundo Simulacro: Global "" &amp; Y325 &amp; "", Mat "" &amp; AC325 &amp; "", Cien "" &amp; AD325 &amp; "", Soc "" &amp; AE325 &amp; "", Lec "" &amp; AF325 &amp; "", Ing "" &amp; AG325 &amp; "". Escribe un mensaje motivado"&amp;"r y breve (máximo 4 líneas)."")
")</f>
        <v/>
      </c>
    </row>
    <row r="326" ht="15.75" customHeight="1" s="42">
      <c r="A326" s="93" t="n"/>
      <c r="B326" s="94" t="inlineStr">
        <is>
          <t>Bachillerato</t>
        </is>
      </c>
      <c r="C326" s="94" t="n">
        <v>704</v>
      </c>
      <c r="D326" s="94" t="n"/>
      <c r="E326" s="95" t="n"/>
      <c r="F326" s="96">
        <f>TRIM(G326&amp;" "&amp;H326&amp;" "&amp;I326&amp;" "&amp;J326)</f>
        <v/>
      </c>
      <c r="G326" s="94" t="inlineStr">
        <is>
          <t>Suarez</t>
        </is>
      </c>
      <c r="H326" s="94" t="inlineStr">
        <is>
          <t>Rivera</t>
        </is>
      </c>
      <c r="I326" s="94" t="inlineStr">
        <is>
          <t>Salome</t>
        </is>
      </c>
      <c r="J326" s="97" t="n"/>
      <c r="K326" s="98">
        <f>IF(SUM(O326:S326)=0, "", ROUND(((O326*3+P326*3+Q326*3+R326*3+S326*1)/13)*5,0))</f>
        <v/>
      </c>
      <c r="L326" s="99">
        <f>IF(OR($C326="",K326=""),"",COUNTIFS($C$4:$C$1500,$C326,K$4:K$1500,"&gt;"&amp;K326)+1)</f>
        <v/>
      </c>
      <c r="M326" s="99">
        <f>IF(OR($C326="",K326=""),"",IF(AND($C326&gt;=1001,$C326&lt;=1005),COUNTIFS($C$4:$C$1500,"&gt;=1001",$C$4:$C$1500,"&lt;=1005",K$4:K$1500,"&gt;"&amp;K326)+1,IF(AND($C326&gt;=1101,$C326&lt;=1105),COUNTIFS($C$4:$C$1500,"&gt;=1101",$C$4:$C$1500,"&lt;=1105",K$4:K$1500,"&gt;"&amp;K326)+1,IF(AND($C326&gt;=901,$C326&lt;=905),COUNTIFS($C$4:$C$1500,"&gt;=901",$C$4:$C$1500,"&lt;=905",K$4:K$1500,"&gt;"&amp;K326)+1,IF(AND($C326&gt;=801,$C326&lt;=805),COUNTIFS($C$4:$C$1500,"&gt;=801",$C$4:$C$1500,"&lt;=805",K$4:K$1500,"&gt;"&amp;K326)+1,IF(AND($C326&gt;=701,$C326&lt;=705),COUNTIFS($C$4:$C$1500,"&gt;=701",$C$4:$C$1500,"&lt;=705",K$4:K$1500,"&gt;"&amp;K326)+1,IF(AND($C326&gt;=601,$C326&lt;=606),COUNTIFS($C$4:$C$1500,"&gt;=601",$C$4:$C$1500,"&lt;=606",K$4:K$1500,"&gt;"&amp;K326)+1,"")))))))</f>
        <v/>
      </c>
      <c r="N326" s="99">
        <f>IF(OR($C326="",K326=""),"",IF(OR(AND($C326&gt;=1001,$C326&lt;=1005),AND($C326&gt;=1101,$C326&lt;=1105)),COUNTIFS($C$4:$C$1500,"&gt;=1001",$C$4:$C$1500,"&lt;=1005",K$4:K$1500,"&gt;"&amp;K326)+COUNTIFS($C$4:$C$1500,"&gt;=1101",$C$4:$C$1500,"&lt;=1105",K$4:K$1500,"&gt;"&amp;K326)+1,""))</f>
        <v/>
      </c>
      <c r="O326" s="94" t="n">
        <v>38</v>
      </c>
      <c r="P326" s="94" t="n">
        <v>37.46</v>
      </c>
      <c r="Q326" s="94" t="n">
        <v>34.87</v>
      </c>
      <c r="R326" s="94" t="n">
        <v>50</v>
      </c>
      <c r="S326" s="94" t="n">
        <v>30</v>
      </c>
      <c r="T326" s="99">
        <f>IF(AND(O326&gt;0,O326&lt;36),1,IF(AND(O326&gt;=36,O326&lt;51),2,IF(AND(O326&gt;=51,O326&lt;71),3,IF(AND(O326&gt;=71,O326&lt;=100),4,))))</f>
        <v/>
      </c>
      <c r="U326" s="99">
        <f>IF(AND(P326&gt;0,P326&lt;41),1,IF(AND(P326&gt;=41,P326&lt;56),2,IF(AND(P326&gt;=56,P326&lt;71),3,IF(AND(P326&gt;=71,P326&lt;=100),4,))))</f>
        <v/>
      </c>
      <c r="V326" s="99">
        <f>IF(AND(Q326&gt;0,Q326&lt;41),1,IF(AND(Q326&gt;=41,Q326&lt;56),2,IF(AND(Q326&gt;=56,Q326&lt;71),3,IF(AND(Q326&gt;=71,Q326&lt;=100),4,))))</f>
        <v/>
      </c>
      <c r="W326" s="99">
        <f>IF(AND(R326&gt;0,R326&lt;36),1,IF(AND(R326&gt;=36,R326&lt;51),2,IF(AND(R326&gt;=51,R326&lt;66),3,IF(AND(R326&gt;=66,R326&lt;=100),4,))))</f>
        <v/>
      </c>
      <c r="X326" s="100">
        <f>IF(AND(S326&gt;0,S326&lt;37),1,IF(AND(S326&gt;=37,S326&lt;58),2,IF(AND(S326&gt;=58,S326&lt;71),3,IF(AND(S326&gt;=71,S326&lt;=100),4,))))</f>
        <v/>
      </c>
      <c r="Y326" s="101">
        <f>IF(SUM(AC326:AG326)=0, "", ROUND(((AC326*3+AD326*3+AE326*3+AF326*3+AG326*1)/13)*5,0))</f>
        <v/>
      </c>
      <c r="Z326" s="99">
        <f>IF(OR($C326="",Y326=""),"",COUNTIFS($C$4:$C$1500,$C326,Y$4:Y$1500,"&gt;"&amp;Y326)+1)</f>
        <v/>
      </c>
      <c r="AA326" s="99">
        <f>IF(OR($C326="",Y326=""),"",IF(AND($C326&gt;=1001,$C326&lt;=1005),COUNTIFS($C$4:$C$1500,"&gt;=1001",$C$4:$C$1500,"&lt;=1005",Y$4:Y$1500,"&gt;"&amp;Y326)+1,IF(AND($C326&gt;=1101,$C326&lt;=1105),COUNTIFS($C$4:$C$1500,"&gt;=1101",$C$4:$C$1500,"&lt;=1105",Y$4:Y$1500,"&gt;"&amp;Y326)+1,IF(AND($C326&gt;=901,$C326&lt;=905),COUNTIFS($C$4:$C$1500,"&gt;=901",$C$4:$C$1500,"&lt;=905",Y$4:Y$1500,"&gt;"&amp;Y326)+1,IF(AND($C326&gt;=801,$C326&lt;=805),COUNTIFS($C$4:$C$1500,"&gt;=801",$C$4:$C$1500,"&lt;=805",Y$4:Y$1500,"&gt;"&amp;Y326)+1,IF(AND($C326&gt;=701,$C326&lt;=705),COUNTIFS($C$4:$C$1500,"&gt;=701",$C$4:$C$1500,"&lt;=705",Y$4:Y$1500,"&gt;"&amp;Y326)+1,IF(AND($C326&gt;=601,$C326&lt;=606),COUNTIFS($C$4:$C$1500,"&gt;=601",$C$4:$C$1500,"&lt;=606",Y$4:Y$1500,"&gt;"&amp;Y326)+1,"")))))))</f>
        <v/>
      </c>
      <c r="AB326" s="99">
        <f>IF(OR($C326="",Y326=""),"",IF(OR(AND($C326&gt;=1001,$C326&lt;=1005),AND($C326&gt;=1101,$C326&lt;=1105)),COUNTIFS($C$4:$C$1500,"&gt;=1001",$C$4:$C$1500,"&lt;=1005",Y$4:Y$1500,"&gt;"&amp;Y326)+COUNTIFS($C$4:$C$1500,"&gt;=1101",$C$4:$C$1500,"&lt;=1105",Y$4:Y$1500,"&gt;"&amp;Y326)+1,""))</f>
        <v/>
      </c>
      <c r="AC326" s="94" t="n">
        <v>49.25</v>
      </c>
      <c r="AD326" s="94" t="n">
        <v>44.54</v>
      </c>
      <c r="AE326" s="94" t="n">
        <v>57.88</v>
      </c>
      <c r="AF326" s="94" t="n">
        <v>55</v>
      </c>
      <c r="AG326" s="94" t="n">
        <v>45.83</v>
      </c>
      <c r="AH326" s="99">
        <f>IF(AND(AC326&gt;0,AC326&lt;36),1,IF(AND(AC326&gt;=36,AC326&lt;51),2,IF(AND(AC326&gt;=51,AC326&lt;71),3,IF(AND(AC326&gt;=71,AC326&lt;=100),4,))))</f>
        <v/>
      </c>
      <c r="AI326" s="99">
        <f>IF(AND(AD326&gt;0,AD326&lt;41),1,IF(AND(AD326&gt;=41,AD326&lt;56),2,IF(AND(AD326&gt;=56,AD326&lt;71),3,IF(AND(AD326&gt;=71,AD326&lt;=100),4,))))</f>
        <v/>
      </c>
      <c r="AJ326" s="99">
        <f>IF(AND(AE326&gt;0,AE326&lt;41),1,IF(AND(AE326&gt;=41,AE326&lt;56),2,IF(AND(AE326&gt;=56,AE326&lt;71),3,IF(AND(AE326&gt;=71,AE326&lt;=100),4,))))</f>
        <v/>
      </c>
      <c r="AK326" s="99">
        <f>IF(AND(AF326&gt;0,AF326&lt;36),1,IF(AND(AF326&gt;=36,AF326&lt;51),2,IF(AND(AF326&gt;=51,AF326&lt;66),3,IF(AND(AF326&gt;=66,AF326&lt;=100),4,))))</f>
        <v/>
      </c>
      <c r="AL326" s="100">
        <f>IF(AND(AG326&gt;0,AG326&lt;37),1,IF(AND(AG326&gt;=37,AG326&lt;58),2,IF(AND(AG326&gt;=58,AG326&lt;71),3,IF(AND(AG326&gt;=71,AG326&lt;=100),4,))))</f>
        <v/>
      </c>
      <c r="AM326" s="101">
        <f>IF((Y326&lt;&gt;"")*(K326&lt;&gt;""),Y326-K326,"")</f>
        <v/>
      </c>
      <c r="AN326" s="99">
        <f>IF((Z326&lt;&gt;"")*(L326&lt;&gt;""),Z326-L326,"")</f>
        <v/>
      </c>
      <c r="AO326" s="99">
        <f>IF((AA326&lt;&gt;"")*(M326&lt;&gt;""),AA326-M326,"")</f>
        <v/>
      </c>
      <c r="AP326" s="99">
        <f>IF((AB326&lt;&gt;"")*(N326&lt;&gt;""),AB326-N326,"")</f>
        <v/>
      </c>
      <c r="AQ326" s="94">
        <f>IF((AC326&lt;&gt;"")*(O326&lt;&gt;""),AC326-O326,"")</f>
        <v/>
      </c>
      <c r="AR326" s="94">
        <f>IF((AD326&lt;&gt;"")*(P326&lt;&gt;""),AD326-P326,"")</f>
        <v/>
      </c>
      <c r="AS326" s="94">
        <f>IF((AE326&lt;&gt;"")*(Q326&lt;&gt;""),AE326-Q326,"")</f>
        <v/>
      </c>
      <c r="AT326" s="94">
        <f>IF((AF326&lt;&gt;"")*(R326&lt;&gt;""),AF326-R326,"")</f>
        <v/>
      </c>
      <c r="AU326" s="94">
        <f>IF((AG326&lt;&gt;"")*(S326&lt;&gt;""),AG326-S326,"")</f>
        <v/>
      </c>
      <c r="AV326" s="99">
        <f>IF((AH326&lt;&gt;"")*(T326&lt;&gt;""),AH326-T326,"")</f>
        <v/>
      </c>
      <c r="AW326" s="99">
        <f>IF((AI326&lt;&gt;"")*(U326&lt;&gt;""),AI326-U326,"")</f>
        <v/>
      </c>
      <c r="AX326" s="99">
        <f>IF((AJ326&lt;&gt;"")*(V326&lt;&gt;""),AJ326-V326,"")</f>
        <v/>
      </c>
      <c r="AY326" s="99">
        <f>IF((AK326&lt;&gt;"")*(W326&lt;&gt;""),AK326-W326,"")</f>
        <v/>
      </c>
      <c r="AZ326" s="102">
        <f>IF((AL326&lt;&gt;"")*(X326&lt;&gt;""),AL326-X326,"")</f>
        <v/>
      </c>
      <c r="BA326" s="50">
        <f>IFERROR(__xludf.dummyfunction("AI(""Actúa como un tutor académico y dirígete personalmente al estudiante "" &amp; I326 &amp; "" "" &amp; J326 &amp; "" "" &amp; G326 &amp; "" "" &amp; H326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AM326 &amp; ""'. Diferencias por área: Matemáticas ("" &amp; AQ326 &amp; ""), Ciencias Natura"&amp;"les ("" &amp; AR326 &amp; ""), Sociales ("" &amp; AS326 &amp; ""), Lectura Crítica ("" &amp; AT326 &amp; "") e Inglés ("" &amp; AU326 &amp; ""). Variación en posición: grupo ("" &amp; AN326 &amp; ""), grado ("" &amp; AO326 &amp; "") y media ("" &amp; AP326 &amp; ""). Puntajes Primer Simulacro: Global "" &amp; K326 &amp; "", Mat "" &amp; "&amp;"O4 &amp; "", Cien "" &amp; P326 &amp; "", Soc "" &amp; Q326 &amp; "", Lec "" &amp; R326 &amp; "", Ing "" &amp; S326 &amp; "". Puntajes Segundo Simulacro: Global "" &amp; Y326 &amp; "", Mat "" &amp; AC326 &amp; "", Cien "" &amp; AD326 &amp; "", Soc "" &amp; AE326 &amp; "", Lec "" &amp; AF326 &amp; "", Ing "" &amp; AG326 &amp; "". Escribe un mensaje motivador"&amp;" y breve (máximo 4 líneas)."")
"),"=AI(""Actúa como un tutor académico y dirígete personalmente al estudiante "" &amp; I326 &amp; "" "" &amp; J326 &amp; "" "" &amp; G326 &amp; "" "" &amp; H326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AM326 &amp; ""'. Diferencias por área: Matemáticas ("" &amp; AQ326 &amp; ""), Ciencias Natur"&amp;"ales ("" &amp; AR326 &amp; ""), Sociales ("" &amp; AS326 &amp; ""), Lectura Crítica ("" &amp; AT326 &amp; "") e Inglés ("" &amp; AU326 &amp; ""). Variación en posición: grupo ("" &amp; AN326 &amp; ""), grado ("" &amp; AO326 &amp; "") y media ("" &amp; AP326 &amp; ""). Puntajes Primer Simulacro: Global "" &amp; K326 &amp; "", Mat "" &amp;"&amp;" O326 &amp; "", Cien "" &amp; P326 &amp; "", Soc "" &amp; Q326 &amp; "", Lec "" &amp; R326 &amp; "", Ing "" &amp; S326 &amp; "". Puntajes Segundo Simulacro: Global "" &amp; Y326 &amp; "", Mat "" &amp; AC326 &amp; "", Cien "" &amp; AD326 &amp; "", Soc "" &amp; AE326 &amp; "", Lec "" &amp; AF326 &amp; "", Ing "" &amp; AG326 &amp; "". Escribe un mensaje motivado"&amp;"r y breve (máximo 4 líneas)."")
")</f>
        <v/>
      </c>
    </row>
    <row r="327" ht="15.75" customHeight="1" s="42">
      <c r="A327" s="93" t="n"/>
      <c r="B327" s="94" t="inlineStr">
        <is>
          <t>Bachillerato</t>
        </is>
      </c>
      <c r="C327" s="94" t="n">
        <v>704</v>
      </c>
      <c r="D327" s="94" t="n"/>
      <c r="E327" s="95" t="n"/>
      <c r="F327" s="96">
        <f>TRIM(G327&amp;" "&amp;H327&amp;" "&amp;I327&amp;" "&amp;J327)</f>
        <v/>
      </c>
      <c r="G327" s="94" t="inlineStr">
        <is>
          <t>Tamayo</t>
        </is>
      </c>
      <c r="H327" s="94" t="inlineStr">
        <is>
          <t>Gomez</t>
        </is>
      </c>
      <c r="I327" s="94" t="inlineStr">
        <is>
          <t>Emanuel</t>
        </is>
      </c>
      <c r="J327" s="97" t="n"/>
      <c r="K327" s="98">
        <f>IF(SUM(O327:S327)=0, "", ROUND(((O327*3+P327*3+Q327*3+R327*3+S327*1)/13)*5,0))</f>
        <v/>
      </c>
      <c r="L327" s="99">
        <f>IF(OR($C327="",K327=""),"",COUNTIFS($C$4:$C$1500,$C327,K$4:K$1500,"&gt;"&amp;K327)+1)</f>
        <v/>
      </c>
      <c r="M327" s="99">
        <f>IF(OR($C327="",K327=""),"",IF(AND($C327&gt;=1001,$C327&lt;=1005),COUNTIFS($C$4:$C$1500,"&gt;=1001",$C$4:$C$1500,"&lt;=1005",K$4:K$1500,"&gt;"&amp;K327)+1,IF(AND($C327&gt;=1101,$C327&lt;=1105),COUNTIFS($C$4:$C$1500,"&gt;=1101",$C$4:$C$1500,"&lt;=1105",K$4:K$1500,"&gt;"&amp;K327)+1,IF(AND($C327&gt;=901,$C327&lt;=905),COUNTIFS($C$4:$C$1500,"&gt;=901",$C$4:$C$1500,"&lt;=905",K$4:K$1500,"&gt;"&amp;K327)+1,IF(AND($C327&gt;=801,$C327&lt;=805),COUNTIFS($C$4:$C$1500,"&gt;=801",$C$4:$C$1500,"&lt;=805",K$4:K$1500,"&gt;"&amp;K327)+1,IF(AND($C327&gt;=701,$C327&lt;=705),COUNTIFS($C$4:$C$1500,"&gt;=701",$C$4:$C$1500,"&lt;=705",K$4:K$1500,"&gt;"&amp;K327)+1,IF(AND($C327&gt;=601,$C327&lt;=606),COUNTIFS($C$4:$C$1500,"&gt;=601",$C$4:$C$1500,"&lt;=606",K$4:K$1500,"&gt;"&amp;K327)+1,"")))))))</f>
        <v/>
      </c>
      <c r="N327" s="99">
        <f>IF(OR($C327="",K327=""),"",IF(OR(AND($C327&gt;=1001,$C327&lt;=1005),AND($C327&gt;=1101,$C327&lt;=1105)),COUNTIFS($C$4:$C$1500,"&gt;=1001",$C$4:$C$1500,"&lt;=1005",K$4:K$1500,"&gt;"&amp;K327)+COUNTIFS($C$4:$C$1500,"&gt;=1101",$C$4:$C$1500,"&lt;=1105",K$4:K$1500,"&gt;"&amp;K327)+1,""))</f>
        <v/>
      </c>
      <c r="O327" s="94" t="n">
        <v>29.13</v>
      </c>
      <c r="P327" s="94" t="n">
        <v>17.42</v>
      </c>
      <c r="Q327" s="94" t="n">
        <v>36.13</v>
      </c>
      <c r="R327" s="94" t="n">
        <v>29.17</v>
      </c>
      <c r="S327" s="94" t="n">
        <v>40</v>
      </c>
      <c r="T327" s="99">
        <f>IF(AND(O327&gt;0,O327&lt;36),1,IF(AND(O327&gt;=36,O327&lt;51),2,IF(AND(O327&gt;=51,O327&lt;71),3,IF(AND(O327&gt;=71,O327&lt;=100),4,))))</f>
        <v/>
      </c>
      <c r="U327" s="99">
        <f>IF(AND(P327&gt;0,P327&lt;41),1,IF(AND(P327&gt;=41,P327&lt;56),2,IF(AND(P327&gt;=56,P327&lt;71),3,IF(AND(P327&gt;=71,P327&lt;=100),4,))))</f>
        <v/>
      </c>
      <c r="V327" s="99">
        <f>IF(AND(Q327&gt;0,Q327&lt;41),1,IF(AND(Q327&gt;=41,Q327&lt;56),2,IF(AND(Q327&gt;=56,Q327&lt;71),3,IF(AND(Q327&gt;=71,Q327&lt;=100),4,))))</f>
        <v/>
      </c>
      <c r="W327" s="99">
        <f>IF(AND(R327&gt;0,R327&lt;36),1,IF(AND(R327&gt;=36,R327&lt;51),2,IF(AND(R327&gt;=51,R327&lt;66),3,IF(AND(R327&gt;=66,R327&lt;=100),4,))))</f>
        <v/>
      </c>
      <c r="X327" s="100">
        <f>IF(AND(S327&gt;0,S327&lt;37),1,IF(AND(S327&gt;=37,S327&lt;58),2,IF(AND(S327&gt;=58,S327&lt;71),3,IF(AND(S327&gt;=71,S327&lt;=100),4,))))</f>
        <v/>
      </c>
      <c r="Y327" s="101">
        <f>IF(SUM(AC327:AG327)=0, "", ROUND(((AC327*3+AD327*3+AE327*3+AF327*3+AG327*1)/13)*5,0))</f>
        <v/>
      </c>
      <c r="Z327" s="99">
        <f>IF(OR($C327="",Y327=""),"",COUNTIFS($C$4:$C$1500,$C327,Y$4:Y$1500,"&gt;"&amp;Y327)+1)</f>
        <v/>
      </c>
      <c r="AA327" s="99">
        <f>IF(OR($C327="",Y327=""),"",IF(AND($C327&gt;=1001,$C327&lt;=1005),COUNTIFS($C$4:$C$1500,"&gt;=1001",$C$4:$C$1500,"&lt;=1005",Y$4:Y$1500,"&gt;"&amp;Y327)+1,IF(AND($C327&gt;=1101,$C327&lt;=1105),COUNTIFS($C$4:$C$1500,"&gt;=1101",$C$4:$C$1500,"&lt;=1105",Y$4:Y$1500,"&gt;"&amp;Y327)+1,IF(AND($C327&gt;=901,$C327&lt;=905),COUNTIFS($C$4:$C$1500,"&gt;=901",$C$4:$C$1500,"&lt;=905",Y$4:Y$1500,"&gt;"&amp;Y327)+1,IF(AND($C327&gt;=801,$C327&lt;=805),COUNTIFS($C$4:$C$1500,"&gt;=801",$C$4:$C$1500,"&lt;=805",Y$4:Y$1500,"&gt;"&amp;Y327)+1,IF(AND($C327&gt;=701,$C327&lt;=705),COUNTIFS($C$4:$C$1500,"&gt;=701",$C$4:$C$1500,"&lt;=705",Y$4:Y$1500,"&gt;"&amp;Y327)+1,IF(AND($C327&gt;=601,$C327&lt;=606),COUNTIFS($C$4:$C$1500,"&gt;=601",$C$4:$C$1500,"&lt;=606",Y$4:Y$1500,"&gt;"&amp;Y327)+1,"")))))))</f>
        <v/>
      </c>
      <c r="AB327" s="99">
        <f>IF(OR($C327="",Y327=""),"",IF(OR(AND($C327&gt;=1001,$C327&lt;=1005),AND($C327&gt;=1101,$C327&lt;=1105)),COUNTIFS($C$4:$C$1500,"&gt;=1001",$C$4:$C$1500,"&lt;=1005",Y$4:Y$1500,"&gt;"&amp;Y327)+COUNTIFS($C$4:$C$1500,"&gt;=1101",$C$4:$C$1500,"&lt;=1105",Y$4:Y$1500,"&gt;"&amp;Y327)+1,""))</f>
        <v/>
      </c>
      <c r="AC327" s="94" t="n"/>
      <c r="AD327" s="94" t="n"/>
      <c r="AE327" s="94" t="n"/>
      <c r="AF327" s="94" t="n"/>
      <c r="AG327" s="94" t="n"/>
      <c r="AH327" s="99">
        <f>IF(AND(AC327&gt;0,AC327&lt;36),1,IF(AND(AC327&gt;=36,AC327&lt;51),2,IF(AND(AC327&gt;=51,AC327&lt;71),3,IF(AND(AC327&gt;=71,AC327&lt;=100),4,))))</f>
        <v/>
      </c>
      <c r="AI327" s="99">
        <f>IF(AND(AD327&gt;0,AD327&lt;41),1,IF(AND(AD327&gt;=41,AD327&lt;56),2,IF(AND(AD327&gt;=56,AD327&lt;71),3,IF(AND(AD327&gt;=71,AD327&lt;=100),4,))))</f>
        <v/>
      </c>
      <c r="AJ327" s="99">
        <f>IF(AND(AE327&gt;0,AE327&lt;41),1,IF(AND(AE327&gt;=41,AE327&lt;56),2,IF(AND(AE327&gt;=56,AE327&lt;71),3,IF(AND(AE327&gt;=71,AE327&lt;=100),4,))))</f>
        <v/>
      </c>
      <c r="AK327" s="99">
        <f>IF(AND(AF327&gt;0,AF327&lt;36),1,IF(AND(AF327&gt;=36,AF327&lt;51),2,IF(AND(AF327&gt;=51,AF327&lt;66),3,IF(AND(AF327&gt;=66,AF327&lt;=100),4,))))</f>
        <v/>
      </c>
      <c r="AL327" s="100">
        <f>IF(AND(AG327&gt;0,AG327&lt;37),1,IF(AND(AG327&gt;=37,AG327&lt;58),2,IF(AND(AG327&gt;=58,AG327&lt;71),3,IF(AND(AG327&gt;=71,AG327&lt;=100),4,))))</f>
        <v/>
      </c>
      <c r="AM327" s="101">
        <f>IF((Y327&lt;&gt;"")*(K327&lt;&gt;""),Y327-K327,"")</f>
        <v/>
      </c>
      <c r="AN327" s="99">
        <f>IF((Z327&lt;&gt;"")*(L327&lt;&gt;""),Z327-L327,"")</f>
        <v/>
      </c>
      <c r="AO327" s="99">
        <f>IF((AA327&lt;&gt;"")*(M327&lt;&gt;""),AA327-M327,"")</f>
        <v/>
      </c>
      <c r="AP327" s="99">
        <f>IF((AB327&lt;&gt;"")*(N327&lt;&gt;""),AB327-N327,"")</f>
        <v/>
      </c>
      <c r="AQ327" s="94">
        <f>IF((AC327&lt;&gt;"")*(O327&lt;&gt;""),AC327-O327,"")</f>
        <v/>
      </c>
      <c r="AR327" s="94">
        <f>IF((AD327&lt;&gt;"")*(P327&lt;&gt;""),AD327-P327,"")</f>
        <v/>
      </c>
      <c r="AS327" s="94">
        <f>IF((AE327&lt;&gt;"")*(Q327&lt;&gt;""),AE327-Q327,"")</f>
        <v/>
      </c>
      <c r="AT327" s="94">
        <f>IF((AF327&lt;&gt;"")*(R327&lt;&gt;""),AF327-R327,"")</f>
        <v/>
      </c>
      <c r="AU327" s="94">
        <f>IF((AG327&lt;&gt;"")*(S327&lt;&gt;""),AG327-S327,"")</f>
        <v/>
      </c>
      <c r="AV327" s="99">
        <f>IF((AH327&lt;&gt;"")*(T327&lt;&gt;""),AH327-T327,"")</f>
        <v/>
      </c>
      <c r="AW327" s="99">
        <f>IF((AI327&lt;&gt;"")*(U327&lt;&gt;""),AI327-U327,"")</f>
        <v/>
      </c>
      <c r="AX327" s="99">
        <f>IF((AJ327&lt;&gt;"")*(V327&lt;&gt;""),AJ327-V327,"")</f>
        <v/>
      </c>
      <c r="AY327" s="99">
        <f>IF((AK327&lt;&gt;"")*(W327&lt;&gt;""),AK327-W327,"")</f>
        <v/>
      </c>
      <c r="AZ327" s="102">
        <f>IF((AL327&lt;&gt;"")*(X327&lt;&gt;""),AL327-X327,"")</f>
        <v/>
      </c>
      <c r="BA327" s="50">
        <f>IFERROR(__xludf.dummyfunction("AI(""Actúa como un tutor académico y dirígete personalmente al estudiante "" &amp; I327 &amp; "" "" &amp; J327 &amp; "" "" &amp; G327 &amp; "" "" &amp; H327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AM327 &amp; ""'. Diferencias por área: Matemáticas ("" &amp; AQ327 &amp; ""), Ciencias Natura"&amp;"les ("" &amp; AR327 &amp; ""), Sociales ("" &amp; AS327 &amp; ""), Lectura Crítica ("" &amp; AT327 &amp; "") e Inglés ("" &amp; AU327 &amp; ""). Variación en posición: grupo ("" &amp; AN327 &amp; ""), grado ("" &amp; AO327 &amp; "") y media ("" &amp; AP327 &amp; ""). Puntajes Primer Simulacro: Global "" &amp; K327 &amp; "", Mat "" &amp; "&amp;"O4 &amp; "", Cien "" &amp; P327 &amp; "", Soc "" &amp; Q327 &amp; "", Lec "" &amp; R327 &amp; "", Ing "" &amp; S327 &amp; "". Puntajes Segundo Simulacro: Global "" &amp; Y327 &amp; "", Mat "" &amp; AC327 &amp; "", Cien "" &amp; AD327 &amp; "", Soc "" &amp; AE327 &amp; "", Lec "" &amp; AF327 &amp; "", Ing "" &amp; AG327 &amp; "". Escribe un mensaje motivador"&amp;" y breve (máximo 4 líneas)."")
"),"=AI(""Actúa como un tutor académico y dirígete personalmente al estudiante "" &amp; I327 &amp; "" "" &amp; J327 &amp; "" "" &amp; G327 &amp; "" "" &amp; H327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AM327 &amp; ""'. Diferencias por área: Matemáticas ("" &amp; AQ327 &amp; ""), Ciencias Natur"&amp;"ales ("" &amp; AR327 &amp; ""), Sociales ("" &amp; AS327 &amp; ""), Lectura Crítica ("" &amp; AT327 &amp; "") e Inglés ("" &amp; AU327 &amp; ""). Variación en posición: grupo ("" &amp; AN327 &amp; ""), grado ("" &amp; AO327 &amp; "") y media ("" &amp; AP327 &amp; ""). Puntajes Primer Simulacro: Global "" &amp; K327 &amp; "", Mat "" &amp;"&amp;" O327 &amp; "", Cien "" &amp; P327 &amp; "", Soc "" &amp; Q327 &amp; "", Lec "" &amp; R327 &amp; "", Ing "" &amp; S327 &amp; "". Puntajes Segundo Simulacro: Global "" &amp; Y327 &amp; "", Mat "" &amp; AC327 &amp; "", Cien "" &amp; AD327 &amp; "", Soc "" &amp; AE327 &amp; "", Lec "" &amp; AF327 &amp; "", Ing "" &amp; AG327 &amp; "". Escribe un mensaje motivado"&amp;"r y breve (máximo 4 líneas)."")
")</f>
        <v/>
      </c>
    </row>
    <row r="328" ht="15.75" customHeight="1" s="42">
      <c r="A328" s="93" t="n"/>
      <c r="B328" s="94" t="inlineStr">
        <is>
          <t>Bachillerato</t>
        </is>
      </c>
      <c r="C328" s="94" t="n">
        <v>704</v>
      </c>
      <c r="D328" s="94" t="n"/>
      <c r="E328" s="95" t="n"/>
      <c r="F328" s="96">
        <f>TRIM(G328&amp;" "&amp;H328&amp;" "&amp;I328&amp;" "&amp;J328)</f>
        <v/>
      </c>
      <c r="G328" s="94" t="inlineStr">
        <is>
          <t>Usme</t>
        </is>
      </c>
      <c r="H328" s="94" t="inlineStr">
        <is>
          <t>Durango</t>
        </is>
      </c>
      <c r="I328" s="94" t="inlineStr">
        <is>
          <t>Arolina</t>
        </is>
      </c>
      <c r="J328" s="97" t="n"/>
      <c r="K328" s="98">
        <f>IF(SUM(O328:S328)=0, "", ROUND(((O328*3+P328*3+Q328*3+R328*3+S328*1)/13)*5,0))</f>
        <v/>
      </c>
      <c r="L328" s="99">
        <f>IF(OR($C328="",K328=""),"",COUNTIFS($C$4:$C$1500,$C328,K$4:K$1500,"&gt;"&amp;K328)+1)</f>
        <v/>
      </c>
      <c r="M328" s="99">
        <f>IF(OR($C328="",K328=""),"",IF(AND($C328&gt;=1001,$C328&lt;=1005),COUNTIFS($C$4:$C$1500,"&gt;=1001",$C$4:$C$1500,"&lt;=1005",K$4:K$1500,"&gt;"&amp;K328)+1,IF(AND($C328&gt;=1101,$C328&lt;=1105),COUNTIFS($C$4:$C$1500,"&gt;=1101",$C$4:$C$1500,"&lt;=1105",K$4:K$1500,"&gt;"&amp;K328)+1,IF(AND($C328&gt;=901,$C328&lt;=905),COUNTIFS($C$4:$C$1500,"&gt;=901",$C$4:$C$1500,"&lt;=905",K$4:K$1500,"&gt;"&amp;K328)+1,IF(AND($C328&gt;=801,$C328&lt;=805),COUNTIFS($C$4:$C$1500,"&gt;=801",$C$4:$C$1500,"&lt;=805",K$4:K$1500,"&gt;"&amp;K328)+1,IF(AND($C328&gt;=701,$C328&lt;=705),COUNTIFS($C$4:$C$1500,"&gt;=701",$C$4:$C$1500,"&lt;=705",K$4:K$1500,"&gt;"&amp;K328)+1,IF(AND($C328&gt;=601,$C328&lt;=606),COUNTIFS($C$4:$C$1500,"&gt;=601",$C$4:$C$1500,"&lt;=606",K$4:K$1500,"&gt;"&amp;K328)+1,"")))))))</f>
        <v/>
      </c>
      <c r="N328" s="99">
        <f>IF(OR($C328="",K328=""),"",IF(OR(AND($C328&gt;=1001,$C328&lt;=1005),AND($C328&gt;=1101,$C328&lt;=1105)),COUNTIFS($C$4:$C$1500,"&gt;=1001",$C$4:$C$1500,"&lt;=1005",K$4:K$1500,"&gt;"&amp;K328)+COUNTIFS($C$4:$C$1500,"&gt;=1101",$C$4:$C$1500,"&lt;=1105",K$4:K$1500,"&gt;"&amp;K328)+1,""))</f>
        <v/>
      </c>
      <c r="O328" s="94" t="n">
        <v>29.13</v>
      </c>
      <c r="P328" s="94" t="n">
        <v>23.17</v>
      </c>
      <c r="Q328" s="94" t="n">
        <v>40.34</v>
      </c>
      <c r="R328" s="94" t="n">
        <v>45.83</v>
      </c>
      <c r="S328" s="94" t="n">
        <v>25</v>
      </c>
      <c r="T328" s="99">
        <f>IF(AND(O328&gt;0,O328&lt;36),1,IF(AND(O328&gt;=36,O328&lt;51),2,IF(AND(O328&gt;=51,O328&lt;71),3,IF(AND(O328&gt;=71,O328&lt;=100),4,))))</f>
        <v/>
      </c>
      <c r="U328" s="99">
        <f>IF(AND(P328&gt;0,P328&lt;41),1,IF(AND(P328&gt;=41,P328&lt;56),2,IF(AND(P328&gt;=56,P328&lt;71),3,IF(AND(P328&gt;=71,P328&lt;=100),4,))))</f>
        <v/>
      </c>
      <c r="V328" s="99">
        <f>IF(AND(Q328&gt;0,Q328&lt;41),1,IF(AND(Q328&gt;=41,Q328&lt;56),2,IF(AND(Q328&gt;=56,Q328&lt;71),3,IF(AND(Q328&gt;=71,Q328&lt;=100),4,))))</f>
        <v/>
      </c>
      <c r="W328" s="99">
        <f>IF(AND(R328&gt;0,R328&lt;36),1,IF(AND(R328&gt;=36,R328&lt;51),2,IF(AND(R328&gt;=51,R328&lt;66),3,IF(AND(R328&gt;=66,R328&lt;=100),4,))))</f>
        <v/>
      </c>
      <c r="X328" s="100">
        <f>IF(AND(S328&gt;0,S328&lt;37),1,IF(AND(S328&gt;=37,S328&lt;58),2,IF(AND(S328&gt;=58,S328&lt;71),3,IF(AND(S328&gt;=71,S328&lt;=100),4,))))</f>
        <v/>
      </c>
      <c r="Y328" s="101">
        <f>IF(SUM(AC328:AG328)=0, "", ROUND(((AC328*3+AD328*3+AE328*3+AF328*3+AG328*1)/13)*5,0))</f>
        <v/>
      </c>
      <c r="Z328" s="99">
        <f>IF(OR($C328="",Y328=""),"",COUNTIFS($C$4:$C$1500,$C328,Y$4:Y$1500,"&gt;"&amp;Y328)+1)</f>
        <v/>
      </c>
      <c r="AA328" s="99">
        <f>IF(OR($C328="",Y328=""),"",IF(AND($C328&gt;=1001,$C328&lt;=1005),COUNTIFS($C$4:$C$1500,"&gt;=1001",$C$4:$C$1500,"&lt;=1005",Y$4:Y$1500,"&gt;"&amp;Y328)+1,IF(AND($C328&gt;=1101,$C328&lt;=1105),COUNTIFS($C$4:$C$1500,"&gt;=1101",$C$4:$C$1500,"&lt;=1105",Y$4:Y$1500,"&gt;"&amp;Y328)+1,IF(AND($C328&gt;=901,$C328&lt;=905),COUNTIFS($C$4:$C$1500,"&gt;=901",$C$4:$C$1500,"&lt;=905",Y$4:Y$1500,"&gt;"&amp;Y328)+1,IF(AND($C328&gt;=801,$C328&lt;=805),COUNTIFS($C$4:$C$1500,"&gt;=801",$C$4:$C$1500,"&lt;=805",Y$4:Y$1500,"&gt;"&amp;Y328)+1,IF(AND($C328&gt;=701,$C328&lt;=705),COUNTIFS($C$4:$C$1500,"&gt;=701",$C$4:$C$1500,"&lt;=705",Y$4:Y$1500,"&gt;"&amp;Y328)+1,IF(AND($C328&gt;=601,$C328&lt;=606),COUNTIFS($C$4:$C$1500,"&gt;=601",$C$4:$C$1500,"&lt;=606",Y$4:Y$1500,"&gt;"&amp;Y328)+1,"")))))))</f>
        <v/>
      </c>
      <c r="AB328" s="99">
        <f>IF(OR($C328="",Y328=""),"",IF(OR(AND($C328&gt;=1001,$C328&lt;=1005),AND($C328&gt;=1101,$C328&lt;=1105)),COUNTIFS($C$4:$C$1500,"&gt;=1001",$C$4:$C$1500,"&lt;=1005",Y$4:Y$1500,"&gt;"&amp;Y328)+COUNTIFS($C$4:$C$1500,"&gt;=1101",$C$4:$C$1500,"&lt;=1105",Y$4:Y$1500,"&gt;"&amp;Y328)+1,""))</f>
        <v/>
      </c>
      <c r="AC328" s="94" t="n">
        <v>50.88</v>
      </c>
      <c r="AD328" s="94" t="n">
        <v>47.81</v>
      </c>
      <c r="AE328" s="94" t="n">
        <v>36.13</v>
      </c>
      <c r="AF328" s="94" t="n">
        <v>36.67</v>
      </c>
      <c r="AG328" s="94" t="n">
        <v>41.25</v>
      </c>
      <c r="AH328" s="99">
        <f>IF(AND(AC328&gt;0,AC328&lt;36),1,IF(AND(AC328&gt;=36,AC328&lt;51),2,IF(AND(AC328&gt;=51,AC328&lt;71),3,IF(AND(AC328&gt;=71,AC328&lt;=100),4,))))</f>
        <v/>
      </c>
      <c r="AI328" s="99">
        <f>IF(AND(AD328&gt;0,AD328&lt;41),1,IF(AND(AD328&gt;=41,AD328&lt;56),2,IF(AND(AD328&gt;=56,AD328&lt;71),3,IF(AND(AD328&gt;=71,AD328&lt;=100),4,))))</f>
        <v/>
      </c>
      <c r="AJ328" s="99">
        <f>IF(AND(AE328&gt;0,AE328&lt;41),1,IF(AND(AE328&gt;=41,AE328&lt;56),2,IF(AND(AE328&gt;=56,AE328&lt;71),3,IF(AND(AE328&gt;=71,AE328&lt;=100),4,))))</f>
        <v/>
      </c>
      <c r="AK328" s="99">
        <f>IF(AND(AF328&gt;0,AF328&lt;36),1,IF(AND(AF328&gt;=36,AF328&lt;51),2,IF(AND(AF328&gt;=51,AF328&lt;66),3,IF(AND(AF328&gt;=66,AF328&lt;=100),4,))))</f>
        <v/>
      </c>
      <c r="AL328" s="100">
        <f>IF(AND(AG328&gt;0,AG328&lt;37),1,IF(AND(AG328&gt;=37,AG328&lt;58),2,IF(AND(AG328&gt;=58,AG328&lt;71),3,IF(AND(AG328&gt;=71,AG328&lt;=100),4,))))</f>
        <v/>
      </c>
      <c r="AM328" s="101">
        <f>IF((Y328&lt;&gt;"")*(K328&lt;&gt;""),Y328-K328,"")</f>
        <v/>
      </c>
      <c r="AN328" s="99">
        <f>IF((Z328&lt;&gt;"")*(L328&lt;&gt;""),Z328-L328,"")</f>
        <v/>
      </c>
      <c r="AO328" s="99">
        <f>IF((AA328&lt;&gt;"")*(M328&lt;&gt;""),AA328-M328,"")</f>
        <v/>
      </c>
      <c r="AP328" s="99">
        <f>IF((AB328&lt;&gt;"")*(N328&lt;&gt;""),AB328-N328,"")</f>
        <v/>
      </c>
      <c r="AQ328" s="94">
        <f>IF((AC328&lt;&gt;"")*(O328&lt;&gt;""),AC328-O328,"")</f>
        <v/>
      </c>
      <c r="AR328" s="94">
        <f>IF((AD328&lt;&gt;"")*(P328&lt;&gt;""),AD328-P328,"")</f>
        <v/>
      </c>
      <c r="AS328" s="94">
        <f>IF((AE328&lt;&gt;"")*(Q328&lt;&gt;""),AE328-Q328,"")</f>
        <v/>
      </c>
      <c r="AT328" s="94">
        <f>IF((AF328&lt;&gt;"")*(R328&lt;&gt;""),AF328-R328,"")</f>
        <v/>
      </c>
      <c r="AU328" s="94">
        <f>IF((AG328&lt;&gt;"")*(S328&lt;&gt;""),AG328-S328,"")</f>
        <v/>
      </c>
      <c r="AV328" s="99">
        <f>IF((AH328&lt;&gt;"")*(T328&lt;&gt;""),AH328-T328,"")</f>
        <v/>
      </c>
      <c r="AW328" s="99">
        <f>IF((AI328&lt;&gt;"")*(U328&lt;&gt;""),AI328-U328,"")</f>
        <v/>
      </c>
      <c r="AX328" s="99">
        <f>IF((AJ328&lt;&gt;"")*(V328&lt;&gt;""),AJ328-V328,"")</f>
        <v/>
      </c>
      <c r="AY328" s="99">
        <f>IF((AK328&lt;&gt;"")*(W328&lt;&gt;""),AK328-W328,"")</f>
        <v/>
      </c>
      <c r="AZ328" s="102">
        <f>IF((AL328&lt;&gt;"")*(X328&lt;&gt;""),AL328-X328,"")</f>
        <v/>
      </c>
      <c r="BA328" s="50">
        <f>IFERROR(__xludf.dummyfunction("AI(""Actúa como un tutor académico y dirígete personalmente al estudiante "" &amp; I328 &amp; "" "" &amp; J328 &amp; "" "" &amp; G328 &amp; "" "" &amp; H328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AM328 &amp; ""'. Diferencias por área: Matemáticas ("" &amp; AQ328 &amp; ""), Ciencias Natura"&amp;"les ("" &amp; AR328 &amp; ""), Sociales ("" &amp; AS328 &amp; ""), Lectura Crítica ("" &amp; AT328 &amp; "") e Inglés ("" &amp; AU328 &amp; ""). Variación en posición: grupo ("" &amp; AN328 &amp; ""), grado ("" &amp; AO328 &amp; "") y media ("" &amp; AP328 &amp; ""). Puntajes Primer Simulacro: Global "" &amp; K328 &amp; "", Mat "" &amp; "&amp;"O4 &amp; "", Cien "" &amp; P328 &amp; "", Soc "" &amp; Q328 &amp; "", Lec "" &amp; R328 &amp; "", Ing "" &amp; S328 &amp; "". Puntajes Segundo Simulacro: Global "" &amp; Y328 &amp; "", Mat "" &amp; AC328 &amp; "", Cien "" &amp; AD328 &amp; "", Soc "" &amp; AE328 &amp; "", Lec "" &amp; AF328 &amp; "", Ing "" &amp; AG328 &amp; "". Escribe un mensaje motivador"&amp;" y breve (máximo 4 líneas)."")
"),"=AI(""Actúa como un tutor académico y dirígete personalmente al estudiante "" &amp; I328 &amp; "" "" &amp; J328 &amp; "" "" &amp; G328 &amp; "" "" &amp; H328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AM328 &amp; ""'. Diferencias por área: Matemáticas ("" &amp; AQ328 &amp; ""), Ciencias Natur"&amp;"ales ("" &amp; AR328 &amp; ""), Sociales ("" &amp; AS328 &amp; ""), Lectura Crítica ("" &amp; AT328 &amp; "") e Inglés ("" &amp; AU328 &amp; ""). Variación en posición: grupo ("" &amp; AN328 &amp; ""), grado ("" &amp; AO328 &amp; "") y media ("" &amp; AP328 &amp; ""). Puntajes Primer Simulacro: Global "" &amp; K328 &amp; "", Mat "" &amp;"&amp;" O328 &amp; "", Cien "" &amp; P328 &amp; "", Soc "" &amp; Q328 &amp; "", Lec "" &amp; R328 &amp; "", Ing "" &amp; S328 &amp; "". Puntajes Segundo Simulacro: Global "" &amp; Y328 &amp; "", Mat "" &amp; AC328 &amp; "", Cien "" &amp; AD328 &amp; "", Soc "" &amp; AE328 &amp; "", Lec "" &amp; AF328 &amp; "", Ing "" &amp; AG328 &amp; "". Escribe un mensaje motivado"&amp;"r y breve (máximo 4 líneas)."")
")</f>
        <v/>
      </c>
    </row>
    <row r="329" ht="15.75" customHeight="1" s="42">
      <c r="A329" s="93" t="n"/>
      <c r="B329" s="94" t="inlineStr">
        <is>
          <t>Bachillerato</t>
        </is>
      </c>
      <c r="C329" s="94" t="n">
        <v>704</v>
      </c>
      <c r="D329" s="94" t="n"/>
      <c r="E329" s="95" t="n"/>
      <c r="F329" s="96">
        <f>TRIM(G329&amp;" "&amp;H329&amp;" "&amp;I329&amp;" "&amp;J329)</f>
        <v/>
      </c>
      <c r="G329" s="94" t="inlineStr">
        <is>
          <t>Usuga</t>
        </is>
      </c>
      <c r="H329" s="94" t="inlineStr">
        <is>
          <t>Artegena</t>
        </is>
      </c>
      <c r="I329" s="94" t="inlineStr">
        <is>
          <t>John</t>
        </is>
      </c>
      <c r="J329" s="97" t="inlineStr">
        <is>
          <t>Alexis</t>
        </is>
      </c>
      <c r="K329" s="98">
        <f>IF(SUM(O329:S329)=0, "", ROUND(((O329*3+P329*3+Q329*3+R329*3+S329*1)/13)*5,0))</f>
        <v/>
      </c>
      <c r="L329" s="99">
        <f>IF(OR($C329="",K329=""),"",COUNTIFS($C$4:$C$1500,$C329,K$4:K$1500,"&gt;"&amp;K329)+1)</f>
        <v/>
      </c>
      <c r="M329" s="99">
        <f>IF(OR($C329="",K329=""),"",IF(AND($C329&gt;=1001,$C329&lt;=1005),COUNTIFS($C$4:$C$1500,"&gt;=1001",$C$4:$C$1500,"&lt;=1005",K$4:K$1500,"&gt;"&amp;K329)+1,IF(AND($C329&gt;=1101,$C329&lt;=1105),COUNTIFS($C$4:$C$1500,"&gt;=1101",$C$4:$C$1500,"&lt;=1105",K$4:K$1500,"&gt;"&amp;K329)+1,IF(AND($C329&gt;=901,$C329&lt;=905),COUNTIFS($C$4:$C$1500,"&gt;=901",$C$4:$C$1500,"&lt;=905",K$4:K$1500,"&gt;"&amp;K329)+1,IF(AND($C329&gt;=801,$C329&lt;=805),COUNTIFS($C$4:$C$1500,"&gt;=801",$C$4:$C$1500,"&lt;=805",K$4:K$1500,"&gt;"&amp;K329)+1,IF(AND($C329&gt;=701,$C329&lt;=705),COUNTIFS($C$4:$C$1500,"&gt;=701",$C$4:$C$1500,"&lt;=705",K$4:K$1500,"&gt;"&amp;K329)+1,IF(AND($C329&gt;=601,$C329&lt;=606),COUNTIFS($C$4:$C$1500,"&gt;=601",$C$4:$C$1500,"&lt;=606",K$4:K$1500,"&gt;"&amp;K329)+1,"")))))))</f>
        <v/>
      </c>
      <c r="N329" s="99">
        <f>IF(OR($C329="",K329=""),"",IF(OR(AND($C329&gt;=1001,$C329&lt;=1005),AND($C329&gt;=1101,$C329&lt;=1105)),COUNTIFS($C$4:$C$1500,"&gt;=1001",$C$4:$C$1500,"&lt;=1005",K$4:K$1500,"&gt;"&amp;K329)+COUNTIFS($C$4:$C$1500,"&gt;=1101",$C$4:$C$1500,"&lt;=1105",K$4:K$1500,"&gt;"&amp;K329)+1,""))</f>
        <v/>
      </c>
      <c r="O329" s="94" t="n">
        <v>54.88</v>
      </c>
      <c r="P329" s="94" t="n">
        <v>46.83</v>
      </c>
      <c r="Q329" s="94" t="n">
        <v>47.48</v>
      </c>
      <c r="R329" s="94" t="n">
        <v>58.33</v>
      </c>
      <c r="S329" s="94" t="n">
        <v>55</v>
      </c>
      <c r="T329" s="99">
        <f>IF(AND(O329&gt;0,O329&lt;36),1,IF(AND(O329&gt;=36,O329&lt;51),2,IF(AND(O329&gt;=51,O329&lt;71),3,IF(AND(O329&gt;=71,O329&lt;=100),4,))))</f>
        <v/>
      </c>
      <c r="U329" s="99">
        <f>IF(AND(P329&gt;0,P329&lt;41),1,IF(AND(P329&gt;=41,P329&lt;56),2,IF(AND(P329&gt;=56,P329&lt;71),3,IF(AND(P329&gt;=71,P329&lt;=100),4,))))</f>
        <v/>
      </c>
      <c r="V329" s="99">
        <f>IF(AND(Q329&gt;0,Q329&lt;41),1,IF(AND(Q329&gt;=41,Q329&lt;56),2,IF(AND(Q329&gt;=56,Q329&lt;71),3,IF(AND(Q329&gt;=71,Q329&lt;=100),4,))))</f>
        <v/>
      </c>
      <c r="W329" s="99">
        <f>IF(AND(R329&gt;0,R329&lt;36),1,IF(AND(R329&gt;=36,R329&lt;51),2,IF(AND(R329&gt;=51,R329&lt;66),3,IF(AND(R329&gt;=66,R329&lt;=100),4,))))</f>
        <v/>
      </c>
      <c r="X329" s="100">
        <f>IF(AND(S329&gt;0,S329&lt;37),1,IF(AND(S329&gt;=37,S329&lt;58),2,IF(AND(S329&gt;=58,S329&lt;71),3,IF(AND(S329&gt;=71,S329&lt;=100),4,))))</f>
        <v/>
      </c>
      <c r="Y329" s="101">
        <f>IF(SUM(AC329:AG329)=0, "", ROUND(((AC329*3+AD329*3+AE329*3+AF329*3+AG329*1)/13)*5,0))</f>
        <v/>
      </c>
      <c r="Z329" s="99">
        <f>IF(OR($C329="",Y329=""),"",COUNTIFS($C$4:$C$1500,$C329,Y$4:Y$1500,"&gt;"&amp;Y329)+1)</f>
        <v/>
      </c>
      <c r="AA329" s="99">
        <f>IF(OR($C329="",Y329=""),"",IF(AND($C329&gt;=1001,$C329&lt;=1005),COUNTIFS($C$4:$C$1500,"&gt;=1001",$C$4:$C$1500,"&lt;=1005",Y$4:Y$1500,"&gt;"&amp;Y329)+1,IF(AND($C329&gt;=1101,$C329&lt;=1105),COUNTIFS($C$4:$C$1500,"&gt;=1101",$C$4:$C$1500,"&lt;=1105",Y$4:Y$1500,"&gt;"&amp;Y329)+1,IF(AND($C329&gt;=901,$C329&lt;=905),COUNTIFS($C$4:$C$1500,"&gt;=901",$C$4:$C$1500,"&lt;=905",Y$4:Y$1500,"&gt;"&amp;Y329)+1,IF(AND($C329&gt;=801,$C329&lt;=805),COUNTIFS($C$4:$C$1500,"&gt;=801",$C$4:$C$1500,"&lt;=805",Y$4:Y$1500,"&gt;"&amp;Y329)+1,IF(AND($C329&gt;=701,$C329&lt;=705),COUNTIFS($C$4:$C$1500,"&gt;=701",$C$4:$C$1500,"&lt;=705",Y$4:Y$1500,"&gt;"&amp;Y329)+1,IF(AND($C329&gt;=601,$C329&lt;=606),COUNTIFS($C$4:$C$1500,"&gt;=601",$C$4:$C$1500,"&lt;=606",Y$4:Y$1500,"&gt;"&amp;Y329)+1,"")))))))</f>
        <v/>
      </c>
      <c r="AB329" s="99">
        <f>IF(OR($C329="",Y329=""),"",IF(OR(AND($C329&gt;=1001,$C329&lt;=1005),AND($C329&gt;=1101,$C329&lt;=1105)),COUNTIFS($C$4:$C$1500,"&gt;=1001",$C$4:$C$1500,"&lt;=1005",Y$4:Y$1500,"&gt;"&amp;Y329)+COUNTIFS($C$4:$C$1500,"&gt;=1101",$C$4:$C$1500,"&lt;=1105",Y$4:Y$1500,"&gt;"&amp;Y329)+1,""))</f>
        <v/>
      </c>
      <c r="AC329" s="94" t="n">
        <v>93.13</v>
      </c>
      <c r="AD329" s="94" t="n">
        <v>46.52</v>
      </c>
      <c r="AE329" s="94" t="n">
        <v>62.38</v>
      </c>
      <c r="AF329" s="94" t="n">
        <v>36.67</v>
      </c>
      <c r="AG329" s="94" t="n">
        <v>50.42</v>
      </c>
      <c r="AH329" s="99">
        <f>IF(AND(AC329&gt;0,AC329&lt;36),1,IF(AND(AC329&gt;=36,AC329&lt;51),2,IF(AND(AC329&gt;=51,AC329&lt;71),3,IF(AND(AC329&gt;=71,AC329&lt;=100),4,))))</f>
        <v/>
      </c>
      <c r="AI329" s="99">
        <f>IF(AND(AD329&gt;0,AD329&lt;41),1,IF(AND(AD329&gt;=41,AD329&lt;56),2,IF(AND(AD329&gt;=56,AD329&lt;71),3,IF(AND(AD329&gt;=71,AD329&lt;=100),4,))))</f>
        <v/>
      </c>
      <c r="AJ329" s="99">
        <f>IF(AND(AE329&gt;0,AE329&lt;41),1,IF(AND(AE329&gt;=41,AE329&lt;56),2,IF(AND(AE329&gt;=56,AE329&lt;71),3,IF(AND(AE329&gt;=71,AE329&lt;=100),4,))))</f>
        <v/>
      </c>
      <c r="AK329" s="99">
        <f>IF(AND(AF329&gt;0,AF329&lt;36),1,IF(AND(AF329&gt;=36,AF329&lt;51),2,IF(AND(AF329&gt;=51,AF329&lt;66),3,IF(AND(AF329&gt;=66,AF329&lt;=100),4,))))</f>
        <v/>
      </c>
      <c r="AL329" s="100">
        <f>IF(AND(AG329&gt;0,AG329&lt;37),1,IF(AND(AG329&gt;=37,AG329&lt;58),2,IF(AND(AG329&gt;=58,AG329&lt;71),3,IF(AND(AG329&gt;=71,AG329&lt;=100),4,))))</f>
        <v/>
      </c>
      <c r="AM329" s="101">
        <f>IF((Y329&lt;&gt;"")*(K329&lt;&gt;""),Y329-K329,"")</f>
        <v/>
      </c>
      <c r="AN329" s="99">
        <f>IF((Z329&lt;&gt;"")*(L329&lt;&gt;""),Z329-L329,"")</f>
        <v/>
      </c>
      <c r="AO329" s="99">
        <f>IF((AA329&lt;&gt;"")*(M329&lt;&gt;""),AA329-M329,"")</f>
        <v/>
      </c>
      <c r="AP329" s="99">
        <f>IF((AB329&lt;&gt;"")*(N329&lt;&gt;""),AB329-N329,"")</f>
        <v/>
      </c>
      <c r="AQ329" s="94">
        <f>IF((AC329&lt;&gt;"")*(O329&lt;&gt;""),AC329-O329,"")</f>
        <v/>
      </c>
      <c r="AR329" s="94">
        <f>IF((AD329&lt;&gt;"")*(P329&lt;&gt;""),AD329-P329,"")</f>
        <v/>
      </c>
      <c r="AS329" s="94">
        <f>IF((AE329&lt;&gt;"")*(Q329&lt;&gt;""),AE329-Q329,"")</f>
        <v/>
      </c>
      <c r="AT329" s="94">
        <f>IF((AF329&lt;&gt;"")*(R329&lt;&gt;""),AF329-R329,"")</f>
        <v/>
      </c>
      <c r="AU329" s="94">
        <f>IF((AG329&lt;&gt;"")*(S329&lt;&gt;""),AG329-S329,"")</f>
        <v/>
      </c>
      <c r="AV329" s="99">
        <f>IF((AH329&lt;&gt;"")*(T329&lt;&gt;""),AH329-T329,"")</f>
        <v/>
      </c>
      <c r="AW329" s="99">
        <f>IF((AI329&lt;&gt;"")*(U329&lt;&gt;""),AI329-U329,"")</f>
        <v/>
      </c>
      <c r="AX329" s="99">
        <f>IF((AJ329&lt;&gt;"")*(V329&lt;&gt;""),AJ329-V329,"")</f>
        <v/>
      </c>
      <c r="AY329" s="99">
        <f>IF((AK329&lt;&gt;"")*(W329&lt;&gt;""),AK329-W329,"")</f>
        <v/>
      </c>
      <c r="AZ329" s="102">
        <f>IF((AL329&lt;&gt;"")*(X329&lt;&gt;""),AL329-X329,"")</f>
        <v/>
      </c>
      <c r="BA329" s="50">
        <f>IFERROR(__xludf.dummyfunction("AI(""Actúa como un tutor académico y dirígete personalmente al estudiante "" &amp; I329 &amp; "" "" &amp; J329 &amp; "" "" &amp; G329 &amp; "" "" &amp; H329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AM329 &amp; ""'. Diferencias por área: Matemáticas ("" &amp; AQ329 &amp; ""), Ciencias Natura"&amp;"les ("" &amp; AR329 &amp; ""), Sociales ("" &amp; AS329 &amp; ""), Lectura Crítica ("" &amp; AT329 &amp; "") e Inglés ("" &amp; AU329 &amp; ""). Variación en posición: grupo ("" &amp; AN329 &amp; ""), grado ("" &amp; AO329 &amp; "") y media ("" &amp; AP329 &amp; ""). Puntajes Primer Simulacro: Global "" &amp; K329 &amp; "", Mat "" &amp; "&amp;"O4 &amp; "", Cien "" &amp; P329 &amp; "", Soc "" &amp; Q329 &amp; "", Lec "" &amp; R329 &amp; "", Ing "" &amp; S329 &amp; "". Puntajes Segundo Simulacro: Global "" &amp; Y329 &amp; "", Mat "" &amp; AC329 &amp; "", Cien "" &amp; AD329 &amp; "", Soc "" &amp; AE329 &amp; "", Lec "" &amp; AF329 &amp; "", Ing "" &amp; AG329 &amp; "". Escribe un mensaje motivador"&amp;" y breve (máximo 4 líneas)."")
"),"=AI(""Actúa como un tutor académico y dirígete personalmente al estudiante "" &amp; I329 &amp; "" "" &amp; J329 &amp; "" "" &amp; G329 &amp; "" "" &amp; H329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AM329 &amp; ""'. Diferencias por área: Matemáticas ("" &amp; AQ329 &amp; ""), Ciencias Natur"&amp;"ales ("" &amp; AR329 &amp; ""), Sociales ("" &amp; AS329 &amp; ""), Lectura Crítica ("" &amp; AT329 &amp; "") e Inglés ("" &amp; AU329 &amp; ""). Variación en posición: grupo ("" &amp; AN329 &amp; ""), grado ("" &amp; AO329 &amp; "") y media ("" &amp; AP329 &amp; ""). Puntajes Primer Simulacro: Global "" &amp; K329 &amp; "", Mat "" &amp;"&amp;" O329 &amp; "", Cien "" &amp; P329 &amp; "", Soc "" &amp; Q329 &amp; "", Lec "" &amp; R329 &amp; "", Ing "" &amp; S329 &amp; "". Puntajes Segundo Simulacro: Global "" &amp; Y329 &amp; "", Mat "" &amp; AC329 &amp; "", Cien "" &amp; AD329 &amp; "", Soc "" &amp; AE329 &amp; "", Lec "" &amp; AF329 &amp; "", Ing "" &amp; AG329 &amp; "". Escribe un mensaje motivado"&amp;"r y breve (máximo 4 líneas)."")
")</f>
        <v/>
      </c>
    </row>
    <row r="330" ht="15.75" customHeight="1" s="42">
      <c r="A330" s="93" t="n"/>
      <c r="B330" s="94" t="inlineStr">
        <is>
          <t>Bachillerato</t>
        </is>
      </c>
      <c r="C330" s="94" t="n">
        <v>704</v>
      </c>
      <c r="D330" s="94" t="n"/>
      <c r="E330" s="95" t="n"/>
      <c r="F330" s="96">
        <f>TRIM(G330&amp;" "&amp;H330&amp;" "&amp;I330&amp;" "&amp;J330)</f>
        <v/>
      </c>
      <c r="G330" s="94" t="inlineStr">
        <is>
          <t>Vargas</t>
        </is>
      </c>
      <c r="H330" s="94" t="inlineStr">
        <is>
          <t>Garcia</t>
        </is>
      </c>
      <c r="I330" s="94" t="inlineStr">
        <is>
          <t>Nicolas</t>
        </is>
      </c>
      <c r="J330" s="97" t="n"/>
      <c r="K330" s="98">
        <f>IF(SUM(O330:S330)=0, "", ROUND(((O330*3+P330*3+Q330*3+R330*3+S330*1)/13)*5,0))</f>
        <v/>
      </c>
      <c r="L330" s="99">
        <f>IF(OR($C330="",K330=""),"",COUNTIFS($C$4:$C$1500,$C330,K$4:K$1500,"&gt;"&amp;K330)+1)</f>
        <v/>
      </c>
      <c r="M330" s="99">
        <f>IF(OR($C330="",K330=""),"",IF(AND($C330&gt;=1001,$C330&lt;=1005),COUNTIFS($C$4:$C$1500,"&gt;=1001",$C$4:$C$1500,"&lt;=1005",K$4:K$1500,"&gt;"&amp;K330)+1,IF(AND($C330&gt;=1101,$C330&lt;=1105),COUNTIFS($C$4:$C$1500,"&gt;=1101",$C$4:$C$1500,"&lt;=1105",K$4:K$1500,"&gt;"&amp;K330)+1,IF(AND($C330&gt;=901,$C330&lt;=905),COUNTIFS($C$4:$C$1500,"&gt;=901",$C$4:$C$1500,"&lt;=905",K$4:K$1500,"&gt;"&amp;K330)+1,IF(AND($C330&gt;=801,$C330&lt;=805),COUNTIFS($C$4:$C$1500,"&gt;=801",$C$4:$C$1500,"&lt;=805",K$4:K$1500,"&gt;"&amp;K330)+1,IF(AND($C330&gt;=701,$C330&lt;=705),COUNTIFS($C$4:$C$1500,"&gt;=701",$C$4:$C$1500,"&lt;=705",K$4:K$1500,"&gt;"&amp;K330)+1,IF(AND($C330&gt;=601,$C330&lt;=606),COUNTIFS($C$4:$C$1500,"&gt;=601",$C$4:$C$1500,"&lt;=606",K$4:K$1500,"&gt;"&amp;K330)+1,"")))))))</f>
        <v/>
      </c>
      <c r="N330" s="99">
        <f>IF(OR($C330="",K330=""),"",IF(OR(AND($C330&gt;=1001,$C330&lt;=1005),AND($C330&gt;=1101,$C330&lt;=1105)),COUNTIFS($C$4:$C$1500,"&gt;=1001",$C$4:$C$1500,"&lt;=1005",K$4:K$1500,"&gt;"&amp;K330)+COUNTIFS($C$4:$C$1500,"&gt;=1101",$C$4:$C$1500,"&lt;=1105",K$4:K$1500,"&gt;"&amp;K330)+1,""))</f>
        <v/>
      </c>
      <c r="O330" s="94" t="n">
        <v>35.88</v>
      </c>
      <c r="P330" s="94" t="n">
        <v>37.63</v>
      </c>
      <c r="Q330" s="94" t="n">
        <v>59.24</v>
      </c>
      <c r="R330" s="94" t="n">
        <v>54.17</v>
      </c>
      <c r="S330" s="94" t="n">
        <v>40</v>
      </c>
      <c r="T330" s="99">
        <f>IF(AND(O330&gt;0,O330&lt;36),1,IF(AND(O330&gt;=36,O330&lt;51),2,IF(AND(O330&gt;=51,O330&lt;71),3,IF(AND(O330&gt;=71,O330&lt;=100),4,))))</f>
        <v/>
      </c>
      <c r="U330" s="99">
        <f>IF(AND(P330&gt;0,P330&lt;41),1,IF(AND(P330&gt;=41,P330&lt;56),2,IF(AND(P330&gt;=56,P330&lt;71),3,IF(AND(P330&gt;=71,P330&lt;=100),4,))))</f>
        <v/>
      </c>
      <c r="V330" s="99">
        <f>IF(AND(Q330&gt;0,Q330&lt;41),1,IF(AND(Q330&gt;=41,Q330&lt;56),2,IF(AND(Q330&gt;=56,Q330&lt;71),3,IF(AND(Q330&gt;=71,Q330&lt;=100),4,))))</f>
        <v/>
      </c>
      <c r="W330" s="99">
        <f>IF(AND(R330&gt;0,R330&lt;36),1,IF(AND(R330&gt;=36,R330&lt;51),2,IF(AND(R330&gt;=51,R330&lt;66),3,IF(AND(R330&gt;=66,R330&lt;=100),4,))))</f>
        <v/>
      </c>
      <c r="X330" s="100">
        <f>IF(AND(S330&gt;0,S330&lt;37),1,IF(AND(S330&gt;=37,S330&lt;58),2,IF(AND(S330&gt;=58,S330&lt;71),3,IF(AND(S330&gt;=71,S330&lt;=100),4,))))</f>
        <v/>
      </c>
      <c r="Y330" s="101">
        <f>IF(SUM(AC330:AG330)=0, "", ROUND(((AC330*3+AD330*3+AE330*3+AF330*3+AG330*1)/13)*5,0))</f>
        <v/>
      </c>
      <c r="Z330" s="99">
        <f>IF(OR($C330="",Y330=""),"",COUNTIFS($C$4:$C$1500,$C330,Y$4:Y$1500,"&gt;"&amp;Y330)+1)</f>
        <v/>
      </c>
      <c r="AA330" s="99">
        <f>IF(OR($C330="",Y330=""),"",IF(AND($C330&gt;=1001,$C330&lt;=1005),COUNTIFS($C$4:$C$1500,"&gt;=1001",$C$4:$C$1500,"&lt;=1005",Y$4:Y$1500,"&gt;"&amp;Y330)+1,IF(AND($C330&gt;=1101,$C330&lt;=1105),COUNTIFS($C$4:$C$1500,"&gt;=1101",$C$4:$C$1500,"&lt;=1105",Y$4:Y$1500,"&gt;"&amp;Y330)+1,IF(AND($C330&gt;=901,$C330&lt;=905),COUNTIFS($C$4:$C$1500,"&gt;=901",$C$4:$C$1500,"&lt;=905",Y$4:Y$1500,"&gt;"&amp;Y330)+1,IF(AND($C330&gt;=801,$C330&lt;=805),COUNTIFS($C$4:$C$1500,"&gt;=801",$C$4:$C$1500,"&lt;=805",Y$4:Y$1500,"&gt;"&amp;Y330)+1,IF(AND($C330&gt;=701,$C330&lt;=705),COUNTIFS($C$4:$C$1500,"&gt;=701",$C$4:$C$1500,"&lt;=705",Y$4:Y$1500,"&gt;"&amp;Y330)+1,IF(AND($C330&gt;=601,$C330&lt;=606),COUNTIFS($C$4:$C$1500,"&gt;=601",$C$4:$C$1500,"&lt;=606",Y$4:Y$1500,"&gt;"&amp;Y330)+1,"")))))))</f>
        <v/>
      </c>
      <c r="AB330" s="99">
        <f>IF(OR($C330="",Y330=""),"",IF(OR(AND($C330&gt;=1001,$C330&lt;=1005),AND($C330&gt;=1101,$C330&lt;=1105)),COUNTIFS($C$4:$C$1500,"&gt;=1001",$C$4:$C$1500,"&lt;=1005",Y$4:Y$1500,"&gt;"&amp;Y330)+COUNTIFS($C$4:$C$1500,"&gt;=1101",$C$4:$C$1500,"&lt;=1105",Y$4:Y$1500,"&gt;"&amp;Y330)+1,""))</f>
        <v/>
      </c>
      <c r="AC330" s="94" t="n">
        <v>65.25</v>
      </c>
      <c r="AD330" s="94" t="n">
        <v>47.16</v>
      </c>
      <c r="AE330" s="94" t="n">
        <v>21.75</v>
      </c>
      <c r="AF330" s="94" t="n">
        <v>59.58</v>
      </c>
      <c r="AG330" s="94" t="n">
        <v>59.58</v>
      </c>
      <c r="AH330" s="99">
        <f>IF(AND(AC330&gt;0,AC330&lt;36),1,IF(AND(AC330&gt;=36,AC330&lt;51),2,IF(AND(AC330&gt;=51,AC330&lt;71),3,IF(AND(AC330&gt;=71,AC330&lt;=100),4,))))</f>
        <v/>
      </c>
      <c r="AI330" s="99">
        <f>IF(AND(AD330&gt;0,AD330&lt;41),1,IF(AND(AD330&gt;=41,AD330&lt;56),2,IF(AND(AD330&gt;=56,AD330&lt;71),3,IF(AND(AD330&gt;=71,AD330&lt;=100),4,))))</f>
        <v/>
      </c>
      <c r="AJ330" s="99">
        <f>IF(AND(AE330&gt;0,AE330&lt;41),1,IF(AND(AE330&gt;=41,AE330&lt;56),2,IF(AND(AE330&gt;=56,AE330&lt;71),3,IF(AND(AE330&gt;=71,AE330&lt;=100),4,))))</f>
        <v/>
      </c>
      <c r="AK330" s="99">
        <f>IF(AND(AF330&gt;0,AF330&lt;36),1,IF(AND(AF330&gt;=36,AF330&lt;51),2,IF(AND(AF330&gt;=51,AF330&lt;66),3,IF(AND(AF330&gt;=66,AF330&lt;=100),4,))))</f>
        <v/>
      </c>
      <c r="AL330" s="100">
        <f>IF(AND(AG330&gt;0,AG330&lt;37),1,IF(AND(AG330&gt;=37,AG330&lt;58),2,IF(AND(AG330&gt;=58,AG330&lt;71),3,IF(AND(AG330&gt;=71,AG330&lt;=100),4,))))</f>
        <v/>
      </c>
      <c r="AM330" s="101">
        <f>IF((Y330&lt;&gt;"")*(K330&lt;&gt;""),Y330-K330,"")</f>
        <v/>
      </c>
      <c r="AN330" s="99">
        <f>IF((Z330&lt;&gt;"")*(L330&lt;&gt;""),Z330-L330,"")</f>
        <v/>
      </c>
      <c r="AO330" s="99">
        <f>IF((AA330&lt;&gt;"")*(M330&lt;&gt;""),AA330-M330,"")</f>
        <v/>
      </c>
      <c r="AP330" s="99">
        <f>IF((AB330&lt;&gt;"")*(N330&lt;&gt;""),AB330-N330,"")</f>
        <v/>
      </c>
      <c r="AQ330" s="94">
        <f>IF((AC330&lt;&gt;"")*(O330&lt;&gt;""),AC330-O330,"")</f>
        <v/>
      </c>
      <c r="AR330" s="94">
        <f>IF((AD330&lt;&gt;"")*(P330&lt;&gt;""),AD330-P330,"")</f>
        <v/>
      </c>
      <c r="AS330" s="94">
        <f>IF((AE330&lt;&gt;"")*(Q330&lt;&gt;""),AE330-Q330,"")</f>
        <v/>
      </c>
      <c r="AT330" s="94">
        <f>IF((AF330&lt;&gt;"")*(R330&lt;&gt;""),AF330-R330,"")</f>
        <v/>
      </c>
      <c r="AU330" s="94">
        <f>IF((AG330&lt;&gt;"")*(S330&lt;&gt;""),AG330-S330,"")</f>
        <v/>
      </c>
      <c r="AV330" s="99">
        <f>IF((AH330&lt;&gt;"")*(T330&lt;&gt;""),AH330-T330,"")</f>
        <v/>
      </c>
      <c r="AW330" s="99">
        <f>IF((AI330&lt;&gt;"")*(U330&lt;&gt;""),AI330-U330,"")</f>
        <v/>
      </c>
      <c r="AX330" s="99">
        <f>IF((AJ330&lt;&gt;"")*(V330&lt;&gt;""),AJ330-V330,"")</f>
        <v/>
      </c>
      <c r="AY330" s="99">
        <f>IF((AK330&lt;&gt;"")*(W330&lt;&gt;""),AK330-W330,"")</f>
        <v/>
      </c>
      <c r="AZ330" s="102">
        <f>IF((AL330&lt;&gt;"")*(X330&lt;&gt;""),AL330-X330,"")</f>
        <v/>
      </c>
      <c r="BA330" s="50">
        <f>IFERROR(__xludf.dummyfunction("AI(""Actúa como un tutor académico y dirígete personalmente al estudiante "" &amp; I330 &amp; "" "" &amp; J330 &amp; "" "" &amp; G330 &amp; "" "" &amp; H330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AM330 &amp; ""'. Diferencias por área: Matemáticas ("" &amp; AQ330 &amp; ""), Ciencias Natura"&amp;"les ("" &amp; AR330 &amp; ""), Sociales ("" &amp; AS330 &amp; ""), Lectura Crítica ("" &amp; AT330 &amp; "") e Inglés ("" &amp; AU330 &amp; ""). Variación en posición: grupo ("" &amp; AN330 &amp; ""), grado ("" &amp; AO330 &amp; "") y media ("" &amp; AP330 &amp; ""). Puntajes Primer Simulacro: Global "" &amp; K330 &amp; "", Mat "" &amp; "&amp;"O4 &amp; "", Cien "" &amp; P330 &amp; "", Soc "" &amp; Q330 &amp; "", Lec "" &amp; R330 &amp; "", Ing "" &amp; S330 &amp; "". Puntajes Segundo Simulacro: Global "" &amp; Y330 &amp; "", Mat "" &amp; AC330 &amp; "", Cien "" &amp; AD330 &amp; "", Soc "" &amp; AE330 &amp; "", Lec "" &amp; AF330 &amp; "", Ing "" &amp; AG330 &amp; "". Escribe un mensaje motivador"&amp;" y breve (máximo 4 líneas)."")
"),"=AI(""Actúa como un tutor académico y dirígete personalmente al estudiante "" &amp; I330 &amp; "" "" &amp; J330 &amp; "" "" &amp; G330 &amp; "" "" &amp; H330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AM330 &amp; ""'. Diferencias por área: Matemáticas ("" &amp; AQ330 &amp; ""), Ciencias Natur"&amp;"ales ("" &amp; AR330 &amp; ""), Sociales ("" &amp; AS330 &amp; ""), Lectura Crítica ("" &amp; AT330 &amp; "") e Inglés ("" &amp; AU330 &amp; ""). Variación en posición: grupo ("" &amp; AN330 &amp; ""), grado ("" &amp; AO330 &amp; "") y media ("" &amp; AP330 &amp; ""). Puntajes Primer Simulacro: Global "" &amp; K330 &amp; "", Mat "" &amp;"&amp;" O330 &amp; "", Cien "" &amp; P330 &amp; "", Soc "" &amp; Q330 &amp; "", Lec "" &amp; R330 &amp; "", Ing "" &amp; S330 &amp; "". Puntajes Segundo Simulacro: Global "" &amp; Y330 &amp; "", Mat "" &amp; AC330 &amp; "", Cien "" &amp; AD330 &amp; "", Soc "" &amp; AE330 &amp; "", Lec "" &amp; AF330 &amp; "", Ing "" &amp; AG330 &amp; "". Escribe un mensaje motivado"&amp;"r y breve (máximo 4 líneas)."")
")</f>
        <v/>
      </c>
    </row>
    <row r="331" ht="15.75" customHeight="1" s="42">
      <c r="A331" s="93" t="n"/>
      <c r="B331" s="94" t="inlineStr">
        <is>
          <t>Bachillerato</t>
        </is>
      </c>
      <c r="C331" s="94" t="n">
        <v>704</v>
      </c>
      <c r="D331" s="94" t="n"/>
      <c r="E331" s="95" t="n"/>
      <c r="F331" s="96">
        <f>TRIM(G331&amp;" "&amp;H331&amp;" "&amp;I331&amp;" "&amp;J331)</f>
        <v/>
      </c>
      <c r="G331" s="94" t="inlineStr">
        <is>
          <t>Velez</t>
        </is>
      </c>
      <c r="H331" s="94" t="inlineStr">
        <is>
          <t>Tamayo</t>
        </is>
      </c>
      <c r="I331" s="94" t="inlineStr">
        <is>
          <t>Anthony</t>
        </is>
      </c>
      <c r="J331" s="97" t="n"/>
      <c r="K331" s="98">
        <f>IF(SUM(O331:S331)=0, "", ROUND(((O331*3+P331*3+Q331*3+R331*3+S331*1)/13)*5,0))</f>
        <v/>
      </c>
      <c r="L331" s="99">
        <f>IF(OR($C331="",K331=""),"",COUNTIFS($C$4:$C$1500,$C331,K$4:K$1500,"&gt;"&amp;K331)+1)</f>
        <v/>
      </c>
      <c r="M331" s="99">
        <f>IF(OR($C331="",K331=""),"",IF(AND($C331&gt;=1001,$C331&lt;=1005),COUNTIFS($C$4:$C$1500,"&gt;=1001",$C$4:$C$1500,"&lt;=1005",K$4:K$1500,"&gt;"&amp;K331)+1,IF(AND($C331&gt;=1101,$C331&lt;=1105),COUNTIFS($C$4:$C$1500,"&gt;=1101",$C$4:$C$1500,"&lt;=1105",K$4:K$1500,"&gt;"&amp;K331)+1,IF(AND($C331&gt;=901,$C331&lt;=905),COUNTIFS($C$4:$C$1500,"&gt;=901",$C$4:$C$1500,"&lt;=905",K$4:K$1500,"&gt;"&amp;K331)+1,IF(AND($C331&gt;=801,$C331&lt;=805),COUNTIFS($C$4:$C$1500,"&gt;=801",$C$4:$C$1500,"&lt;=805",K$4:K$1500,"&gt;"&amp;K331)+1,IF(AND($C331&gt;=701,$C331&lt;=705),COUNTIFS($C$4:$C$1500,"&gt;=701",$C$4:$C$1500,"&lt;=705",K$4:K$1500,"&gt;"&amp;K331)+1,IF(AND($C331&gt;=601,$C331&lt;=606),COUNTIFS($C$4:$C$1500,"&gt;=601",$C$4:$C$1500,"&lt;=606",K$4:K$1500,"&gt;"&amp;K331)+1,"")))))))</f>
        <v/>
      </c>
      <c r="N331" s="99">
        <f>IF(OR($C331="",K331=""),"",IF(OR(AND($C331&gt;=1001,$C331&lt;=1005),AND($C331&gt;=1101,$C331&lt;=1105)),COUNTIFS($C$4:$C$1500,"&gt;=1001",$C$4:$C$1500,"&lt;=1005",K$4:K$1500,"&gt;"&amp;K331)+COUNTIFS($C$4:$C$1500,"&gt;=1101",$C$4:$C$1500,"&lt;=1105",K$4:K$1500,"&gt;"&amp;K331)+1,""))</f>
        <v/>
      </c>
      <c r="O331" s="94" t="n">
        <v>39.25</v>
      </c>
      <c r="P331" s="94" t="n">
        <v>44.04</v>
      </c>
      <c r="Q331" s="94" t="n">
        <v>52.1</v>
      </c>
      <c r="R331" s="94" t="n">
        <v>50</v>
      </c>
      <c r="S331" s="94" t="n">
        <v>40</v>
      </c>
      <c r="T331" s="99">
        <f>IF(AND(O331&gt;0,O331&lt;36),1,IF(AND(O331&gt;=36,O331&lt;51),2,IF(AND(O331&gt;=51,O331&lt;71),3,IF(AND(O331&gt;=71,O331&lt;=100),4,))))</f>
        <v/>
      </c>
      <c r="U331" s="99">
        <f>IF(AND(P331&gt;0,P331&lt;41),1,IF(AND(P331&gt;=41,P331&lt;56),2,IF(AND(P331&gt;=56,P331&lt;71),3,IF(AND(P331&gt;=71,P331&lt;=100),4,))))</f>
        <v/>
      </c>
      <c r="V331" s="99">
        <f>IF(AND(Q331&gt;0,Q331&lt;41),1,IF(AND(Q331&gt;=41,Q331&lt;56),2,IF(AND(Q331&gt;=56,Q331&lt;71),3,IF(AND(Q331&gt;=71,Q331&lt;=100),4,))))</f>
        <v/>
      </c>
      <c r="W331" s="99">
        <f>IF(AND(R331&gt;0,R331&lt;36),1,IF(AND(R331&gt;=36,R331&lt;51),2,IF(AND(R331&gt;=51,R331&lt;66),3,IF(AND(R331&gt;=66,R331&lt;=100),4,))))</f>
        <v/>
      </c>
      <c r="X331" s="100">
        <f>IF(AND(S331&gt;0,S331&lt;37),1,IF(AND(S331&gt;=37,S331&lt;58),2,IF(AND(S331&gt;=58,S331&lt;71),3,IF(AND(S331&gt;=71,S331&lt;=100),4,))))</f>
        <v/>
      </c>
      <c r="Y331" s="101">
        <f>IF(SUM(AC331:AG331)=0, "", ROUND(((AC331*3+AD331*3+AE331*3+AF331*3+AG331*1)/13)*5,0))</f>
        <v/>
      </c>
      <c r="Z331" s="99">
        <f>IF(OR($C331="",Y331=""),"",COUNTIFS($C$4:$C$1500,$C331,Y$4:Y$1500,"&gt;"&amp;Y331)+1)</f>
        <v/>
      </c>
      <c r="AA331" s="99">
        <f>IF(OR($C331="",Y331=""),"",IF(AND($C331&gt;=1001,$C331&lt;=1005),COUNTIFS($C$4:$C$1500,"&gt;=1001",$C$4:$C$1500,"&lt;=1005",Y$4:Y$1500,"&gt;"&amp;Y331)+1,IF(AND($C331&gt;=1101,$C331&lt;=1105),COUNTIFS($C$4:$C$1500,"&gt;=1101",$C$4:$C$1500,"&lt;=1105",Y$4:Y$1500,"&gt;"&amp;Y331)+1,IF(AND($C331&gt;=901,$C331&lt;=905),COUNTIFS($C$4:$C$1500,"&gt;=901",$C$4:$C$1500,"&lt;=905",Y$4:Y$1500,"&gt;"&amp;Y331)+1,IF(AND($C331&gt;=801,$C331&lt;=805),COUNTIFS($C$4:$C$1500,"&gt;=801",$C$4:$C$1500,"&lt;=805",Y$4:Y$1500,"&gt;"&amp;Y331)+1,IF(AND($C331&gt;=701,$C331&lt;=705),COUNTIFS($C$4:$C$1500,"&gt;=701",$C$4:$C$1500,"&lt;=705",Y$4:Y$1500,"&gt;"&amp;Y331)+1,IF(AND($C331&gt;=601,$C331&lt;=606),COUNTIFS($C$4:$C$1500,"&gt;=601",$C$4:$C$1500,"&lt;=606",Y$4:Y$1500,"&gt;"&amp;Y331)+1,"")))))))</f>
        <v/>
      </c>
      <c r="AB331" s="99">
        <f>IF(OR($C331="",Y331=""),"",IF(OR(AND($C331&gt;=1001,$C331&lt;=1005),AND($C331&gt;=1101,$C331&lt;=1105)),COUNTIFS($C$4:$C$1500,"&gt;=1001",$C$4:$C$1500,"&lt;=1005",Y$4:Y$1500,"&gt;"&amp;Y331)+COUNTIFS($C$4:$C$1500,"&gt;=1101",$C$4:$C$1500,"&lt;=1105",Y$4:Y$1500,"&gt;"&amp;Y331)+1,""))</f>
        <v/>
      </c>
      <c r="AC331" s="94" t="n">
        <v>63.63</v>
      </c>
      <c r="AD331" s="94" t="n">
        <v>52.43</v>
      </c>
      <c r="AE331" s="94" t="n">
        <v>43.5</v>
      </c>
      <c r="AF331" s="94" t="n">
        <v>59.58</v>
      </c>
      <c r="AG331" s="94" t="n">
        <v>64.17</v>
      </c>
      <c r="AH331" s="99">
        <f>IF(AND(AC331&gt;0,AC331&lt;36),1,IF(AND(AC331&gt;=36,AC331&lt;51),2,IF(AND(AC331&gt;=51,AC331&lt;71),3,IF(AND(AC331&gt;=71,AC331&lt;=100),4,))))</f>
        <v/>
      </c>
      <c r="AI331" s="99">
        <f>IF(AND(AD331&gt;0,AD331&lt;41),1,IF(AND(AD331&gt;=41,AD331&lt;56),2,IF(AND(AD331&gt;=56,AD331&lt;71),3,IF(AND(AD331&gt;=71,AD331&lt;=100),4,))))</f>
        <v/>
      </c>
      <c r="AJ331" s="99">
        <f>IF(AND(AE331&gt;0,AE331&lt;41),1,IF(AND(AE331&gt;=41,AE331&lt;56),2,IF(AND(AE331&gt;=56,AE331&lt;71),3,IF(AND(AE331&gt;=71,AE331&lt;=100),4,))))</f>
        <v/>
      </c>
      <c r="AK331" s="99">
        <f>IF(AND(AF331&gt;0,AF331&lt;36),1,IF(AND(AF331&gt;=36,AF331&lt;51),2,IF(AND(AF331&gt;=51,AF331&lt;66),3,IF(AND(AF331&gt;=66,AF331&lt;=100),4,))))</f>
        <v/>
      </c>
      <c r="AL331" s="100">
        <f>IF(AND(AG331&gt;0,AG331&lt;37),1,IF(AND(AG331&gt;=37,AG331&lt;58),2,IF(AND(AG331&gt;=58,AG331&lt;71),3,IF(AND(AG331&gt;=71,AG331&lt;=100),4,))))</f>
        <v/>
      </c>
      <c r="AM331" s="101">
        <f>IF((Y331&lt;&gt;"")*(K331&lt;&gt;""),Y331-K331,"")</f>
        <v/>
      </c>
      <c r="AN331" s="99">
        <f>IF((Z331&lt;&gt;"")*(L331&lt;&gt;""),Z331-L331,"")</f>
        <v/>
      </c>
      <c r="AO331" s="99">
        <f>IF((AA331&lt;&gt;"")*(M331&lt;&gt;""),AA331-M331,"")</f>
        <v/>
      </c>
      <c r="AP331" s="99">
        <f>IF((AB331&lt;&gt;"")*(N331&lt;&gt;""),AB331-N331,"")</f>
        <v/>
      </c>
      <c r="AQ331" s="94">
        <f>IF((AC331&lt;&gt;"")*(O331&lt;&gt;""),AC331-O331,"")</f>
        <v/>
      </c>
      <c r="AR331" s="94">
        <f>IF((AD331&lt;&gt;"")*(P331&lt;&gt;""),AD331-P331,"")</f>
        <v/>
      </c>
      <c r="AS331" s="94">
        <f>IF((AE331&lt;&gt;"")*(Q331&lt;&gt;""),AE331-Q331,"")</f>
        <v/>
      </c>
      <c r="AT331" s="94">
        <f>IF((AF331&lt;&gt;"")*(R331&lt;&gt;""),AF331-R331,"")</f>
        <v/>
      </c>
      <c r="AU331" s="94">
        <f>IF((AG331&lt;&gt;"")*(S331&lt;&gt;""),AG331-S331,"")</f>
        <v/>
      </c>
      <c r="AV331" s="99">
        <f>IF((AH331&lt;&gt;"")*(T331&lt;&gt;""),AH331-T331,"")</f>
        <v/>
      </c>
      <c r="AW331" s="99">
        <f>IF((AI331&lt;&gt;"")*(U331&lt;&gt;""),AI331-U331,"")</f>
        <v/>
      </c>
      <c r="AX331" s="99">
        <f>IF((AJ331&lt;&gt;"")*(V331&lt;&gt;""),AJ331-V331,"")</f>
        <v/>
      </c>
      <c r="AY331" s="99">
        <f>IF((AK331&lt;&gt;"")*(W331&lt;&gt;""),AK331-W331,"")</f>
        <v/>
      </c>
      <c r="AZ331" s="102">
        <f>IF((AL331&lt;&gt;"")*(X331&lt;&gt;""),AL331-X331,"")</f>
        <v/>
      </c>
      <c r="BA331" s="50">
        <f>IFERROR(__xludf.dummyfunction("AI(""Actúa como un tutor académico y dirígete personalmente al estudiante "" &amp; I331 &amp; "" "" &amp; J331 &amp; "" "" &amp; G331 &amp; "" "" &amp; H331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AM331 &amp; ""'. Diferencias por área: Matemáticas ("" &amp; AQ331 &amp; ""), Ciencias Natura"&amp;"les ("" &amp; AR331 &amp; ""), Sociales ("" &amp; AS331 &amp; ""), Lectura Crítica ("" &amp; AT331 &amp; "") e Inglés ("" &amp; AU331 &amp; ""). Variación en posición: grupo ("" &amp; AN331 &amp; ""), grado ("" &amp; AO331 &amp; "") y media ("" &amp; AP331 &amp; ""). Puntajes Primer Simulacro: Global "" &amp; K331 &amp; "", Mat "" &amp; "&amp;"O4 &amp; "", Cien "" &amp; P331 &amp; "", Soc "" &amp; Q331 &amp; "", Lec "" &amp; R331 &amp; "", Ing "" &amp; S331 &amp; "". Puntajes Segundo Simulacro: Global "" &amp; Y331 &amp; "", Mat "" &amp; AC331 &amp; "", Cien "" &amp; AD331 &amp; "", Soc "" &amp; AE331 &amp; "", Lec "" &amp; AF331 &amp; "", Ing "" &amp; AG331 &amp; "". Escribe un mensaje motivador"&amp;" y breve (máximo 4 líneas)."")
"),"=AI(""Actúa como un tutor académico y dirígete personalmente al estudiante "" &amp; I331 &amp; "" "" &amp; J331 &amp; "" "" &amp; G331 &amp; "" "" &amp; H331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AM331 &amp; ""'. Diferencias por área: Matemáticas ("" &amp; AQ331 &amp; ""), Ciencias Natur"&amp;"ales ("" &amp; AR331 &amp; ""), Sociales ("" &amp; AS331 &amp; ""), Lectura Crítica ("" &amp; AT331 &amp; "") e Inglés ("" &amp; AU331 &amp; ""). Variación en posición: grupo ("" &amp; AN331 &amp; ""), grado ("" &amp; AO331 &amp; "") y media ("" &amp; AP331 &amp; ""). Puntajes Primer Simulacro: Global "" &amp; K331 &amp; "", Mat "" &amp;"&amp;" O331 &amp; "", Cien "" &amp; P331 &amp; "", Soc "" &amp; Q331 &amp; "", Lec "" &amp; R331 &amp; "", Ing "" &amp; S331 &amp; "". Puntajes Segundo Simulacro: Global "" &amp; Y331 &amp; "", Mat "" &amp; AC331 &amp; "", Cien "" &amp; AD331 &amp; "", Soc "" &amp; AE331 &amp; "", Lec "" &amp; AF331 &amp; "", Ing "" &amp; AG331 &amp; "". Escribe un mensaje motivado"&amp;"r y breve (máximo 4 líneas)."")
")</f>
        <v/>
      </c>
    </row>
    <row r="332" ht="15.75" customHeight="1" s="42">
      <c r="A332" s="93" t="n"/>
      <c r="B332" s="94" t="inlineStr">
        <is>
          <t>Bachillerato</t>
        </is>
      </c>
      <c r="C332" s="94" t="n">
        <v>704</v>
      </c>
      <c r="D332" s="94" t="n"/>
      <c r="E332" s="95" t="n"/>
      <c r="F332" s="96">
        <f>TRIM(G332&amp;" "&amp;H332&amp;" "&amp;I332&amp;" "&amp;J332)</f>
        <v/>
      </c>
      <c r="G332" s="94" t="inlineStr">
        <is>
          <t>Villa</t>
        </is>
      </c>
      <c r="H332" s="94" t="inlineStr">
        <is>
          <t>Agudelo</t>
        </is>
      </c>
      <c r="I332" s="94" t="inlineStr">
        <is>
          <t>Jose</t>
        </is>
      </c>
      <c r="J332" s="97" t="inlineStr">
        <is>
          <t>Matias</t>
        </is>
      </c>
      <c r="K332" s="98">
        <f>IF(SUM(O332:S332)=0, "", ROUND(((O332*3+P332*3+Q332*3+R332*3+S332*1)/13)*5,0))</f>
        <v/>
      </c>
      <c r="L332" s="99">
        <f>IF(OR($C332="",K332=""),"",COUNTIFS($C$4:$C$1500,$C332,K$4:K$1500,"&gt;"&amp;K332)+1)</f>
        <v/>
      </c>
      <c r="M332" s="99">
        <f>IF(OR($C332="",K332=""),"",IF(AND($C332&gt;=1001,$C332&lt;=1005),COUNTIFS($C$4:$C$1500,"&gt;=1001",$C$4:$C$1500,"&lt;=1005",K$4:K$1500,"&gt;"&amp;K332)+1,IF(AND($C332&gt;=1101,$C332&lt;=1105),COUNTIFS($C$4:$C$1500,"&gt;=1101",$C$4:$C$1500,"&lt;=1105",K$4:K$1500,"&gt;"&amp;K332)+1,IF(AND($C332&gt;=901,$C332&lt;=905),COUNTIFS($C$4:$C$1500,"&gt;=901",$C$4:$C$1500,"&lt;=905",K$4:K$1500,"&gt;"&amp;K332)+1,IF(AND($C332&gt;=801,$C332&lt;=805),COUNTIFS($C$4:$C$1500,"&gt;=801",$C$4:$C$1500,"&lt;=805",K$4:K$1500,"&gt;"&amp;K332)+1,IF(AND($C332&gt;=701,$C332&lt;=705),COUNTIFS($C$4:$C$1500,"&gt;=701",$C$4:$C$1500,"&lt;=705",K$4:K$1500,"&gt;"&amp;K332)+1,IF(AND($C332&gt;=601,$C332&lt;=606),COUNTIFS($C$4:$C$1500,"&gt;=601",$C$4:$C$1500,"&lt;=606",K$4:K$1500,"&gt;"&amp;K332)+1,"")))))))</f>
        <v/>
      </c>
      <c r="N332" s="99">
        <f>IF(OR($C332="",K332=""),"",IF(OR(AND($C332&gt;=1001,$C332&lt;=1005),AND($C332&gt;=1101,$C332&lt;=1105)),COUNTIFS($C$4:$C$1500,"&gt;=1001",$C$4:$C$1500,"&lt;=1005",K$4:K$1500,"&gt;"&amp;K332)+COUNTIFS($C$4:$C$1500,"&gt;=1101",$C$4:$C$1500,"&lt;=1105",K$4:K$1500,"&gt;"&amp;K332)+1,""))</f>
        <v/>
      </c>
      <c r="O332" s="94" t="n">
        <v>37.13</v>
      </c>
      <c r="P332" s="94" t="n">
        <v>54.38</v>
      </c>
      <c r="Q332" s="94" t="n">
        <v>42.02</v>
      </c>
      <c r="R332" s="94" t="n">
        <v>66.67</v>
      </c>
      <c r="S332" s="94" t="n">
        <v>70</v>
      </c>
      <c r="T332" s="99">
        <f>IF(AND(O332&gt;0,O332&lt;36),1,IF(AND(O332&gt;=36,O332&lt;51),2,IF(AND(O332&gt;=51,O332&lt;71),3,IF(AND(O332&gt;=71,O332&lt;=100),4,))))</f>
        <v/>
      </c>
      <c r="U332" s="99">
        <f>IF(AND(P332&gt;0,P332&lt;41),1,IF(AND(P332&gt;=41,P332&lt;56),2,IF(AND(P332&gt;=56,P332&lt;71),3,IF(AND(P332&gt;=71,P332&lt;=100),4,))))</f>
        <v/>
      </c>
      <c r="V332" s="99">
        <f>IF(AND(Q332&gt;0,Q332&lt;41),1,IF(AND(Q332&gt;=41,Q332&lt;56),2,IF(AND(Q332&gt;=56,Q332&lt;71),3,IF(AND(Q332&gt;=71,Q332&lt;=100),4,))))</f>
        <v/>
      </c>
      <c r="W332" s="99">
        <f>IF(AND(R332&gt;0,R332&lt;36),1,IF(AND(R332&gt;=36,R332&lt;51),2,IF(AND(R332&gt;=51,R332&lt;66),3,IF(AND(R332&gt;=66,R332&lt;=100),4,))))</f>
        <v/>
      </c>
      <c r="X332" s="100">
        <f>IF(AND(S332&gt;0,S332&lt;37),1,IF(AND(S332&gt;=37,S332&lt;58),2,IF(AND(S332&gt;=58,S332&lt;71),3,IF(AND(S332&gt;=71,S332&lt;=100),4,))))</f>
        <v/>
      </c>
      <c r="Y332" s="101">
        <f>IF(SUM(AC332:AG332)=0, "", ROUND(((AC332*3+AD332*3+AE332*3+AF332*3+AG332*1)/13)*5,0))</f>
        <v/>
      </c>
      <c r="Z332" s="99">
        <f>IF(OR($C332="",Y332=""),"",COUNTIFS($C$4:$C$1500,$C332,Y$4:Y$1500,"&gt;"&amp;Y332)+1)</f>
        <v/>
      </c>
      <c r="AA332" s="99">
        <f>IF(OR($C332="",Y332=""),"",IF(AND($C332&gt;=1001,$C332&lt;=1005),COUNTIFS($C$4:$C$1500,"&gt;=1001",$C$4:$C$1500,"&lt;=1005",Y$4:Y$1500,"&gt;"&amp;Y332)+1,IF(AND($C332&gt;=1101,$C332&lt;=1105),COUNTIFS($C$4:$C$1500,"&gt;=1101",$C$4:$C$1500,"&lt;=1105",Y$4:Y$1500,"&gt;"&amp;Y332)+1,IF(AND($C332&gt;=901,$C332&lt;=905),COUNTIFS($C$4:$C$1500,"&gt;=901",$C$4:$C$1500,"&lt;=905",Y$4:Y$1500,"&gt;"&amp;Y332)+1,IF(AND($C332&gt;=801,$C332&lt;=805),COUNTIFS($C$4:$C$1500,"&gt;=801",$C$4:$C$1500,"&lt;=805",Y$4:Y$1500,"&gt;"&amp;Y332)+1,IF(AND($C332&gt;=701,$C332&lt;=705),COUNTIFS($C$4:$C$1500,"&gt;=701",$C$4:$C$1500,"&lt;=705",Y$4:Y$1500,"&gt;"&amp;Y332)+1,IF(AND($C332&gt;=601,$C332&lt;=606),COUNTIFS($C$4:$C$1500,"&gt;=601",$C$4:$C$1500,"&lt;=606",Y$4:Y$1500,"&gt;"&amp;Y332)+1,"")))))))</f>
        <v/>
      </c>
      <c r="AB332" s="99">
        <f>IF(OR($C332="",Y332=""),"",IF(OR(AND($C332&gt;=1001,$C332&lt;=1005),AND($C332&gt;=1101,$C332&lt;=1105)),COUNTIFS($C$4:$C$1500,"&gt;=1001",$C$4:$C$1500,"&lt;=1005",Y$4:Y$1500,"&gt;"&amp;Y332)+COUNTIFS($C$4:$C$1500,"&gt;=1101",$C$4:$C$1500,"&lt;=1105",Y$4:Y$1500,"&gt;"&amp;Y332)+1,""))</f>
        <v/>
      </c>
      <c r="AC332" s="94" t="n">
        <v>53.75</v>
      </c>
      <c r="AD332" s="94" t="n">
        <v>69.45</v>
      </c>
      <c r="AE332" s="94" t="n">
        <v>53.75</v>
      </c>
      <c r="AF332" s="94" t="n">
        <v>55</v>
      </c>
      <c r="AG332" s="94" t="n">
        <v>45.83</v>
      </c>
      <c r="AH332" s="99">
        <f>IF(AND(AC332&gt;0,AC332&lt;36),1,IF(AND(AC332&gt;=36,AC332&lt;51),2,IF(AND(AC332&gt;=51,AC332&lt;71),3,IF(AND(AC332&gt;=71,AC332&lt;=100),4,))))</f>
        <v/>
      </c>
      <c r="AI332" s="99">
        <f>IF(AND(AD332&gt;0,AD332&lt;41),1,IF(AND(AD332&gt;=41,AD332&lt;56),2,IF(AND(AD332&gt;=56,AD332&lt;71),3,IF(AND(AD332&gt;=71,AD332&lt;=100),4,))))</f>
        <v/>
      </c>
      <c r="AJ332" s="99">
        <f>IF(AND(AE332&gt;0,AE332&lt;41),1,IF(AND(AE332&gt;=41,AE332&lt;56),2,IF(AND(AE332&gt;=56,AE332&lt;71),3,IF(AND(AE332&gt;=71,AE332&lt;=100),4,))))</f>
        <v/>
      </c>
      <c r="AK332" s="99">
        <f>IF(AND(AF332&gt;0,AF332&lt;36),1,IF(AND(AF332&gt;=36,AF332&lt;51),2,IF(AND(AF332&gt;=51,AF332&lt;66),3,IF(AND(AF332&gt;=66,AF332&lt;=100),4,))))</f>
        <v/>
      </c>
      <c r="AL332" s="100">
        <f>IF(AND(AG332&gt;0,AG332&lt;37),1,IF(AND(AG332&gt;=37,AG332&lt;58),2,IF(AND(AG332&gt;=58,AG332&lt;71),3,IF(AND(AG332&gt;=71,AG332&lt;=100),4,))))</f>
        <v/>
      </c>
      <c r="AM332" s="101">
        <f>IF((Y332&lt;&gt;"")*(K332&lt;&gt;""),Y332-K332,"")</f>
        <v/>
      </c>
      <c r="AN332" s="99">
        <f>IF((Z332&lt;&gt;"")*(L332&lt;&gt;""),Z332-L332,"")</f>
        <v/>
      </c>
      <c r="AO332" s="99">
        <f>IF((AA332&lt;&gt;"")*(M332&lt;&gt;""),AA332-M332,"")</f>
        <v/>
      </c>
      <c r="AP332" s="99">
        <f>IF((AB332&lt;&gt;"")*(N332&lt;&gt;""),AB332-N332,"")</f>
        <v/>
      </c>
      <c r="AQ332" s="94">
        <f>IF((AC332&lt;&gt;"")*(O332&lt;&gt;""),AC332-O332,"")</f>
        <v/>
      </c>
      <c r="AR332" s="94">
        <f>IF((AD332&lt;&gt;"")*(P332&lt;&gt;""),AD332-P332,"")</f>
        <v/>
      </c>
      <c r="AS332" s="94">
        <f>IF((AE332&lt;&gt;"")*(Q332&lt;&gt;""),AE332-Q332,"")</f>
        <v/>
      </c>
      <c r="AT332" s="94">
        <f>IF((AF332&lt;&gt;"")*(R332&lt;&gt;""),AF332-R332,"")</f>
        <v/>
      </c>
      <c r="AU332" s="94">
        <f>IF((AG332&lt;&gt;"")*(S332&lt;&gt;""),AG332-S332,"")</f>
        <v/>
      </c>
      <c r="AV332" s="99">
        <f>IF((AH332&lt;&gt;"")*(T332&lt;&gt;""),AH332-T332,"")</f>
        <v/>
      </c>
      <c r="AW332" s="99">
        <f>IF((AI332&lt;&gt;"")*(U332&lt;&gt;""),AI332-U332,"")</f>
        <v/>
      </c>
      <c r="AX332" s="99">
        <f>IF((AJ332&lt;&gt;"")*(V332&lt;&gt;""),AJ332-V332,"")</f>
        <v/>
      </c>
      <c r="AY332" s="99">
        <f>IF((AK332&lt;&gt;"")*(W332&lt;&gt;""),AK332-W332,"")</f>
        <v/>
      </c>
      <c r="AZ332" s="102">
        <f>IF((AL332&lt;&gt;"")*(X332&lt;&gt;""),AL332-X332,"")</f>
        <v/>
      </c>
      <c r="BA332" s="50">
        <f>IFERROR(__xludf.dummyfunction("AI(""Actúa como un tutor académico y dirígete personalmente al estudiante "" &amp; I332 &amp; "" "" &amp; J332 &amp; "" "" &amp; G332 &amp; "" "" &amp; H332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AM332 &amp; ""'. Diferencias por área: Matemáticas ("" &amp; AQ332 &amp; ""), Ciencias Natura"&amp;"les ("" &amp; AR332 &amp; ""), Sociales ("" &amp; AS332 &amp; ""), Lectura Crítica ("" &amp; AT332 &amp; "") e Inglés ("" &amp; AU332 &amp; ""). Variación en posición: grupo ("" &amp; AN332 &amp; ""), grado ("" &amp; AO332 &amp; "") y media ("" &amp; AP332 &amp; ""). Puntajes Primer Simulacro: Global "" &amp; K332 &amp; "", Mat "" &amp; "&amp;"O4 &amp; "", Cien "" &amp; P332 &amp; "", Soc "" &amp; Q332 &amp; "", Lec "" &amp; R332 &amp; "", Ing "" &amp; S332 &amp; "". Puntajes Segundo Simulacro: Global "" &amp; Y332 &amp; "", Mat "" &amp; AC332 &amp; "", Cien "" &amp; AD332 &amp; "", Soc "" &amp; AE332 &amp; "", Lec "" &amp; AF332 &amp; "", Ing "" &amp; AG332 &amp; "". Escribe un mensaje motivador"&amp;" y breve (máximo 4 líneas)."")
"),"=AI(""Actúa como un tutor académico y dirígete personalmente al estudiante "" &amp; I332 &amp; "" "" &amp; J332 &amp; "" "" &amp; G332 &amp; "" "" &amp; H332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AM332 &amp; ""'. Diferencias por área: Matemáticas ("" &amp; AQ332 &amp; ""), Ciencias Natur"&amp;"ales ("" &amp; AR332 &amp; ""), Sociales ("" &amp; AS332 &amp; ""), Lectura Crítica ("" &amp; AT332 &amp; "") e Inglés ("" &amp; AU332 &amp; ""). Variación en posición: grupo ("" &amp; AN332 &amp; ""), grado ("" &amp; AO332 &amp; "") y media ("" &amp; AP332 &amp; ""). Puntajes Primer Simulacro: Global "" &amp; K332 &amp; "", Mat "" &amp;"&amp;" O332 &amp; "", Cien "" &amp; P332 &amp; "", Soc "" &amp; Q332 &amp; "", Lec "" &amp; R332 &amp; "", Ing "" &amp; S332 &amp; "". Puntajes Segundo Simulacro: Global "" &amp; Y332 &amp; "", Mat "" &amp; AC332 &amp; "", Cien "" &amp; AD332 &amp; "", Soc "" &amp; AE332 &amp; "", Lec "" &amp; AF332 &amp; "", Ing "" &amp; AG332 &amp; "". Escribe un mensaje motivado"&amp;"r y breve (máximo 4 líneas)."")
")</f>
        <v/>
      </c>
    </row>
    <row r="333" ht="15.75" customHeight="1" s="42">
      <c r="A333" s="93" t="n"/>
      <c r="B333" s="94" t="inlineStr">
        <is>
          <t>Bachillerato</t>
        </is>
      </c>
      <c r="C333" s="94" t="n">
        <v>704</v>
      </c>
      <c r="D333" s="94" t="n"/>
      <c r="E333" s="95" t="n"/>
      <c r="F333" s="96">
        <f>TRIM(G333&amp;" "&amp;H333&amp;" "&amp;I333&amp;" "&amp;J333)</f>
        <v/>
      </c>
      <c r="G333" s="94" t="inlineStr">
        <is>
          <t>Villa</t>
        </is>
      </c>
      <c r="H333" s="94" t="inlineStr">
        <is>
          <t>Benitez</t>
        </is>
      </c>
      <c r="I333" s="94" t="inlineStr">
        <is>
          <t>Andres</t>
        </is>
      </c>
      <c r="J333" s="97" t="n"/>
      <c r="K333" s="98">
        <f>IF(SUM(O333:S333)=0, "", ROUND(((O333*3+P333*3+Q333*3+R333*3+S333*1)/13)*5,0))</f>
        <v/>
      </c>
      <c r="L333" s="99">
        <f>IF(OR($C333="",K333=""),"",COUNTIFS($C$4:$C$1500,$C333,K$4:K$1500,"&gt;"&amp;K333)+1)</f>
        <v/>
      </c>
      <c r="M333" s="99">
        <f>IF(OR($C333="",K333=""),"",IF(AND($C333&gt;=1001,$C333&lt;=1005),COUNTIFS($C$4:$C$1500,"&gt;=1001",$C$4:$C$1500,"&lt;=1005",K$4:K$1500,"&gt;"&amp;K333)+1,IF(AND($C333&gt;=1101,$C333&lt;=1105),COUNTIFS($C$4:$C$1500,"&gt;=1101",$C$4:$C$1500,"&lt;=1105",K$4:K$1500,"&gt;"&amp;K333)+1,IF(AND($C333&gt;=901,$C333&lt;=905),COUNTIFS($C$4:$C$1500,"&gt;=901",$C$4:$C$1500,"&lt;=905",K$4:K$1500,"&gt;"&amp;K333)+1,IF(AND($C333&gt;=801,$C333&lt;=805),COUNTIFS($C$4:$C$1500,"&gt;=801",$C$4:$C$1500,"&lt;=805",K$4:K$1500,"&gt;"&amp;K333)+1,IF(AND($C333&gt;=701,$C333&lt;=705),COUNTIFS($C$4:$C$1500,"&gt;=701",$C$4:$C$1500,"&lt;=705",K$4:K$1500,"&gt;"&amp;K333)+1,IF(AND($C333&gt;=601,$C333&lt;=606),COUNTIFS($C$4:$C$1500,"&gt;=601",$C$4:$C$1500,"&lt;=606",K$4:K$1500,"&gt;"&amp;K333)+1,"")))))))</f>
        <v/>
      </c>
      <c r="N333" s="99">
        <f>IF(OR($C333="",K333=""),"",IF(OR(AND($C333&gt;=1001,$C333&lt;=1005),AND($C333&gt;=1101,$C333&lt;=1105)),COUNTIFS($C$4:$C$1500,"&gt;=1001",$C$4:$C$1500,"&lt;=1005",K$4:K$1500,"&gt;"&amp;K333)+COUNTIFS($C$4:$C$1500,"&gt;=1101",$C$4:$C$1500,"&lt;=1105",K$4:K$1500,"&gt;"&amp;K333)+1,""))</f>
        <v/>
      </c>
      <c r="O333" s="94" t="n">
        <v>23.63</v>
      </c>
      <c r="P333" s="94" t="n">
        <v>37.79</v>
      </c>
      <c r="Q333" s="94" t="n">
        <v>39.08</v>
      </c>
      <c r="R333" s="94" t="n">
        <v>50</v>
      </c>
      <c r="S333" s="94" t="n">
        <v>35</v>
      </c>
      <c r="T333" s="99">
        <f>IF(AND(O333&gt;0,O333&lt;36),1,IF(AND(O333&gt;=36,O333&lt;51),2,IF(AND(O333&gt;=51,O333&lt;71),3,IF(AND(O333&gt;=71,O333&lt;=100),4,))))</f>
        <v/>
      </c>
      <c r="U333" s="99">
        <f>IF(AND(P333&gt;0,P333&lt;41),1,IF(AND(P333&gt;=41,P333&lt;56),2,IF(AND(P333&gt;=56,P333&lt;71),3,IF(AND(P333&gt;=71,P333&lt;=100),4,))))</f>
        <v/>
      </c>
      <c r="V333" s="99">
        <f>IF(AND(Q333&gt;0,Q333&lt;41),1,IF(AND(Q333&gt;=41,Q333&lt;56),2,IF(AND(Q333&gt;=56,Q333&lt;71),3,IF(AND(Q333&gt;=71,Q333&lt;=100),4,))))</f>
        <v/>
      </c>
      <c r="W333" s="99">
        <f>IF(AND(R333&gt;0,R333&lt;36),1,IF(AND(R333&gt;=36,R333&lt;51),2,IF(AND(R333&gt;=51,R333&lt;66),3,IF(AND(R333&gt;=66,R333&lt;=100),4,))))</f>
        <v/>
      </c>
      <c r="X333" s="100">
        <f>IF(AND(S333&gt;0,S333&lt;37),1,IF(AND(S333&gt;=37,S333&lt;58),2,IF(AND(S333&gt;=58,S333&lt;71),3,IF(AND(S333&gt;=71,S333&lt;=100),4,))))</f>
        <v/>
      </c>
      <c r="Y333" s="101">
        <f>IF(SUM(AC333:AG333)=0, "", ROUND(((AC333*3+AD333*3+AE333*3+AF333*3+AG333*1)/13)*5,0))</f>
        <v/>
      </c>
      <c r="Z333" s="99">
        <f>IF(OR($C333="",Y333=""),"",COUNTIFS($C$4:$C$1500,$C333,Y$4:Y$1500,"&gt;"&amp;Y333)+1)</f>
        <v/>
      </c>
      <c r="AA333" s="99">
        <f>IF(OR($C333="",Y333=""),"",IF(AND($C333&gt;=1001,$C333&lt;=1005),COUNTIFS($C$4:$C$1500,"&gt;=1001",$C$4:$C$1500,"&lt;=1005",Y$4:Y$1500,"&gt;"&amp;Y333)+1,IF(AND($C333&gt;=1101,$C333&lt;=1105),COUNTIFS($C$4:$C$1500,"&gt;=1101",$C$4:$C$1500,"&lt;=1105",Y$4:Y$1500,"&gt;"&amp;Y333)+1,IF(AND($C333&gt;=901,$C333&lt;=905),COUNTIFS($C$4:$C$1500,"&gt;=901",$C$4:$C$1500,"&lt;=905",Y$4:Y$1500,"&gt;"&amp;Y333)+1,IF(AND($C333&gt;=801,$C333&lt;=805),COUNTIFS($C$4:$C$1500,"&gt;=801",$C$4:$C$1500,"&lt;=805",Y$4:Y$1500,"&gt;"&amp;Y333)+1,IF(AND($C333&gt;=701,$C333&lt;=705),COUNTIFS($C$4:$C$1500,"&gt;=701",$C$4:$C$1500,"&lt;=705",Y$4:Y$1500,"&gt;"&amp;Y333)+1,IF(AND($C333&gt;=601,$C333&lt;=606),COUNTIFS($C$4:$C$1500,"&gt;=601",$C$4:$C$1500,"&lt;=606",Y$4:Y$1500,"&gt;"&amp;Y333)+1,"")))))))</f>
        <v/>
      </c>
      <c r="AB333" s="99">
        <f>IF(OR($C333="",Y333=""),"",IF(OR(AND($C333&gt;=1001,$C333&lt;=1005),AND($C333&gt;=1101,$C333&lt;=1105)),COUNTIFS($C$4:$C$1500,"&gt;=1001",$C$4:$C$1500,"&lt;=1005",Y$4:Y$1500,"&gt;"&amp;Y333)+COUNTIFS($C$4:$C$1500,"&gt;=1101",$C$4:$C$1500,"&lt;=1105",Y$4:Y$1500,"&gt;"&amp;Y333)+1,""))</f>
        <v/>
      </c>
      <c r="AC333" s="94" t="n">
        <v>53.75</v>
      </c>
      <c r="AD333" s="94" t="n">
        <v>64.87</v>
      </c>
      <c r="AE333" s="94" t="n">
        <v>56.63</v>
      </c>
      <c r="AF333" s="94" t="n">
        <v>55</v>
      </c>
      <c r="AG333" s="94" t="n">
        <v>50.42</v>
      </c>
      <c r="AH333" s="99">
        <f>IF(AND(AC333&gt;0,AC333&lt;36),1,IF(AND(AC333&gt;=36,AC333&lt;51),2,IF(AND(AC333&gt;=51,AC333&lt;71),3,IF(AND(AC333&gt;=71,AC333&lt;=100),4,))))</f>
        <v/>
      </c>
      <c r="AI333" s="99">
        <f>IF(AND(AD333&gt;0,AD333&lt;41),1,IF(AND(AD333&gt;=41,AD333&lt;56),2,IF(AND(AD333&gt;=56,AD333&lt;71),3,IF(AND(AD333&gt;=71,AD333&lt;=100),4,))))</f>
        <v/>
      </c>
      <c r="AJ333" s="99">
        <f>IF(AND(AE333&gt;0,AE333&lt;41),1,IF(AND(AE333&gt;=41,AE333&lt;56),2,IF(AND(AE333&gt;=56,AE333&lt;71),3,IF(AND(AE333&gt;=71,AE333&lt;=100),4,))))</f>
        <v/>
      </c>
      <c r="AK333" s="99">
        <f>IF(AND(AF333&gt;0,AF333&lt;36),1,IF(AND(AF333&gt;=36,AF333&lt;51),2,IF(AND(AF333&gt;=51,AF333&lt;66),3,IF(AND(AF333&gt;=66,AF333&lt;=100),4,))))</f>
        <v/>
      </c>
      <c r="AL333" s="100">
        <f>IF(AND(AG333&gt;0,AG333&lt;37),1,IF(AND(AG333&gt;=37,AG333&lt;58),2,IF(AND(AG333&gt;=58,AG333&lt;71),3,IF(AND(AG333&gt;=71,AG333&lt;=100),4,))))</f>
        <v/>
      </c>
      <c r="AM333" s="101">
        <f>IF((Y333&lt;&gt;"")*(K333&lt;&gt;""),Y333-K333,"")</f>
        <v/>
      </c>
      <c r="AN333" s="99">
        <f>IF((Z333&lt;&gt;"")*(L333&lt;&gt;""),Z333-L333,"")</f>
        <v/>
      </c>
      <c r="AO333" s="99">
        <f>IF((AA333&lt;&gt;"")*(M333&lt;&gt;""),AA333-M333,"")</f>
        <v/>
      </c>
      <c r="AP333" s="99">
        <f>IF((AB333&lt;&gt;"")*(N333&lt;&gt;""),AB333-N333,"")</f>
        <v/>
      </c>
      <c r="AQ333" s="94">
        <f>IF((AC333&lt;&gt;"")*(O333&lt;&gt;""),AC333-O333,"")</f>
        <v/>
      </c>
      <c r="AR333" s="94">
        <f>IF((AD333&lt;&gt;"")*(P333&lt;&gt;""),AD333-P333,"")</f>
        <v/>
      </c>
      <c r="AS333" s="94">
        <f>IF((AE333&lt;&gt;"")*(Q333&lt;&gt;""),AE333-Q333,"")</f>
        <v/>
      </c>
      <c r="AT333" s="94">
        <f>IF((AF333&lt;&gt;"")*(R333&lt;&gt;""),AF333-R333,"")</f>
        <v/>
      </c>
      <c r="AU333" s="94">
        <f>IF((AG333&lt;&gt;"")*(S333&lt;&gt;""),AG333-S333,"")</f>
        <v/>
      </c>
      <c r="AV333" s="99">
        <f>IF((AH333&lt;&gt;"")*(T333&lt;&gt;""),AH333-T333,"")</f>
        <v/>
      </c>
      <c r="AW333" s="99">
        <f>IF((AI333&lt;&gt;"")*(U333&lt;&gt;""),AI333-U333,"")</f>
        <v/>
      </c>
      <c r="AX333" s="99">
        <f>IF((AJ333&lt;&gt;"")*(V333&lt;&gt;""),AJ333-V333,"")</f>
        <v/>
      </c>
      <c r="AY333" s="99">
        <f>IF((AK333&lt;&gt;"")*(W333&lt;&gt;""),AK333-W333,"")</f>
        <v/>
      </c>
      <c r="AZ333" s="102">
        <f>IF((AL333&lt;&gt;"")*(X333&lt;&gt;""),AL333-X333,"")</f>
        <v/>
      </c>
      <c r="BA333" s="50">
        <f>IFERROR(__xludf.dummyfunction("AI(""Actúa como un tutor académico y dirígete personalmente al estudiante "" &amp; I333 &amp; "" "" &amp; J333 &amp; "" "" &amp; G333 &amp; "" "" &amp; H333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AM333 &amp; ""'. Diferencias por área: Matemáticas ("" &amp; AQ333 &amp; ""), Ciencias Natura"&amp;"les ("" &amp; AR333 &amp; ""), Sociales ("" &amp; AS333 &amp; ""), Lectura Crítica ("" &amp; AT333 &amp; "") e Inglés ("" &amp; AU333 &amp; ""). Variación en posición: grupo ("" &amp; AN333 &amp; ""), grado ("" &amp; AO333 &amp; "") y media ("" &amp; AP333 &amp; ""). Puntajes Primer Simulacro: Global "" &amp; K333 &amp; "", Mat "" &amp; "&amp;"O4 &amp; "", Cien "" &amp; P333 &amp; "", Soc "" &amp; Q333 &amp; "", Lec "" &amp; R333 &amp; "", Ing "" &amp; S333 &amp; "". Puntajes Segundo Simulacro: Global "" &amp; Y333 &amp; "", Mat "" &amp; AC333 &amp; "", Cien "" &amp; AD333 &amp; "", Soc "" &amp; AE333 &amp; "", Lec "" &amp; AF333 &amp; "", Ing "" &amp; AG333 &amp; "". Escribe un mensaje motivador"&amp;" y breve (máximo 4 líneas)."")
"),"=AI(""Actúa como un tutor académico y dirígete personalmente al estudiante "" &amp; I333 &amp; "" "" &amp; J333 &amp; "" "" &amp; G333 &amp; "" "" &amp; H333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AM333 &amp; ""'. Diferencias por área: Matemáticas ("" &amp; AQ333 &amp; ""), Ciencias Natur"&amp;"ales ("" &amp; AR333 &amp; ""), Sociales ("" &amp; AS333 &amp; ""), Lectura Crítica ("" &amp; AT333 &amp; "") e Inglés ("" &amp; AU333 &amp; ""). Variación en posición: grupo ("" &amp; AN333 &amp; ""), grado ("" &amp; AO333 &amp; "") y media ("" &amp; AP333 &amp; ""). Puntajes Primer Simulacro: Global "" &amp; K333 &amp; "", Mat "" &amp;"&amp;" O333 &amp; "", Cien "" &amp; P333 &amp; "", Soc "" &amp; Q333 &amp; "", Lec "" &amp; R333 &amp; "", Ing "" &amp; S333 &amp; "". Puntajes Segundo Simulacro: Global "" &amp; Y333 &amp; "", Mat "" &amp; AC333 &amp; "", Cien "" &amp; AD333 &amp; "", Soc "" &amp; AE333 &amp; "", Lec "" &amp; AF333 &amp; "", Ing "" &amp; AG333 &amp; "". Escribe un mensaje motivado"&amp;"r y breve (máximo 4 líneas)."")
")</f>
        <v/>
      </c>
    </row>
    <row r="334" ht="15.75" customHeight="1" s="42">
      <c r="A334" s="93" t="n"/>
      <c r="B334" s="94" t="inlineStr">
        <is>
          <t>Bachillerato</t>
        </is>
      </c>
      <c r="C334" s="94" t="n">
        <v>704</v>
      </c>
      <c r="D334" s="94" t="n"/>
      <c r="E334" s="95" t="n"/>
      <c r="F334" s="96">
        <f>TRIM(G334&amp;" "&amp;H334&amp;" "&amp;I334&amp;" "&amp;J334)</f>
        <v/>
      </c>
      <c r="G334" s="94" t="inlineStr">
        <is>
          <t>Álvarez</t>
        </is>
      </c>
      <c r="H334" s="94" t="inlineStr">
        <is>
          <t>Durango</t>
        </is>
      </c>
      <c r="I334" s="94" t="inlineStr">
        <is>
          <t>Luciana</t>
        </is>
      </c>
      <c r="J334" s="97" t="n"/>
      <c r="K334" s="98">
        <f>IF(SUM(O334:S334)=0, "", ROUND(((O334*3+P334*3+Q334*3+R334*3+S334*1)/13)*5,0))</f>
        <v/>
      </c>
      <c r="L334" s="99">
        <f>IF(OR($C334="",K334=""),"",COUNTIFS($C$4:$C$1500,$C334,K$4:K$1500,"&gt;"&amp;K334)+1)</f>
        <v/>
      </c>
      <c r="M334" s="99">
        <f>IF(OR($C334="",K334=""),"",IF(AND($C334&gt;=1001,$C334&lt;=1005),COUNTIFS($C$4:$C$1500,"&gt;=1001",$C$4:$C$1500,"&lt;=1005",K$4:K$1500,"&gt;"&amp;K334)+1,IF(AND($C334&gt;=1101,$C334&lt;=1105),COUNTIFS($C$4:$C$1500,"&gt;=1101",$C$4:$C$1500,"&lt;=1105",K$4:K$1500,"&gt;"&amp;K334)+1,IF(AND($C334&gt;=901,$C334&lt;=905),COUNTIFS($C$4:$C$1500,"&gt;=901",$C$4:$C$1500,"&lt;=905",K$4:K$1500,"&gt;"&amp;K334)+1,IF(AND($C334&gt;=801,$C334&lt;=805),COUNTIFS($C$4:$C$1500,"&gt;=801",$C$4:$C$1500,"&lt;=805",K$4:K$1500,"&gt;"&amp;K334)+1,IF(AND($C334&gt;=701,$C334&lt;=705),COUNTIFS($C$4:$C$1500,"&gt;=701",$C$4:$C$1500,"&lt;=705",K$4:K$1500,"&gt;"&amp;K334)+1,IF(AND($C334&gt;=601,$C334&lt;=606),COUNTIFS($C$4:$C$1500,"&gt;=601",$C$4:$C$1500,"&lt;=606",K$4:K$1500,"&gt;"&amp;K334)+1,"")))))))</f>
        <v/>
      </c>
      <c r="N334" s="99">
        <f>IF(OR($C334="",K334=""),"",IF(OR(AND($C334&gt;=1001,$C334&lt;=1005),AND($C334&gt;=1101,$C334&lt;=1105)),COUNTIFS($C$4:$C$1500,"&gt;=1001",$C$4:$C$1500,"&lt;=1005",K$4:K$1500,"&gt;"&amp;K334)+COUNTIFS($C$4:$C$1500,"&gt;=1101",$C$4:$C$1500,"&lt;=1105",K$4:K$1500,"&gt;"&amp;K334)+1,""))</f>
        <v/>
      </c>
      <c r="O334" s="94" t="n">
        <v>68.38</v>
      </c>
      <c r="P334" s="94" t="n">
        <v>60.46</v>
      </c>
      <c r="Q334" s="94" t="n">
        <v>60.92</v>
      </c>
      <c r="R334" s="94" t="n">
        <v>41.67</v>
      </c>
      <c r="S334" s="94" t="n">
        <v>45</v>
      </c>
      <c r="T334" s="99">
        <f>IF(AND(O334&gt;0,O334&lt;36),1,IF(AND(O334&gt;=36,O334&lt;51),2,IF(AND(O334&gt;=51,O334&lt;71),3,IF(AND(O334&gt;=71,O334&lt;=100),4,))))</f>
        <v/>
      </c>
      <c r="U334" s="99">
        <f>IF(AND(P334&gt;0,P334&lt;41),1,IF(AND(P334&gt;=41,P334&lt;56),2,IF(AND(P334&gt;=56,P334&lt;71),3,IF(AND(P334&gt;=71,P334&lt;=100),4,))))</f>
        <v/>
      </c>
      <c r="V334" s="99">
        <f>IF(AND(Q334&gt;0,Q334&lt;41),1,IF(AND(Q334&gt;=41,Q334&lt;56),2,IF(AND(Q334&gt;=56,Q334&lt;71),3,IF(AND(Q334&gt;=71,Q334&lt;=100),4,))))</f>
        <v/>
      </c>
      <c r="W334" s="99">
        <f>IF(AND(R334&gt;0,R334&lt;36),1,IF(AND(R334&gt;=36,R334&lt;51),2,IF(AND(R334&gt;=51,R334&lt;66),3,IF(AND(R334&gt;=66,R334&lt;=100),4,))))</f>
        <v/>
      </c>
      <c r="X334" s="100">
        <f>IF(AND(S334&gt;0,S334&lt;37),1,IF(AND(S334&gt;=37,S334&lt;58),2,IF(AND(S334&gt;=58,S334&lt;71),3,IF(AND(S334&gt;=71,S334&lt;=100),4,))))</f>
        <v/>
      </c>
      <c r="Y334" s="101">
        <f>IF(SUM(AC334:AG334)=0, "", ROUND(((AC334*3+AD334*3+AE334*3+AF334*3+AG334*1)/13)*5,0))</f>
        <v/>
      </c>
      <c r="Z334" s="99">
        <f>IF(OR($C334="",Y334=""),"",COUNTIFS($C$4:$C$1500,$C334,Y$4:Y$1500,"&gt;"&amp;Y334)+1)</f>
        <v/>
      </c>
      <c r="AA334" s="99">
        <f>IF(OR($C334="",Y334=""),"",IF(AND($C334&gt;=1001,$C334&lt;=1005),COUNTIFS($C$4:$C$1500,"&gt;=1001",$C$4:$C$1500,"&lt;=1005",Y$4:Y$1500,"&gt;"&amp;Y334)+1,IF(AND($C334&gt;=1101,$C334&lt;=1105),COUNTIFS($C$4:$C$1500,"&gt;=1101",$C$4:$C$1500,"&lt;=1105",Y$4:Y$1500,"&gt;"&amp;Y334)+1,IF(AND($C334&gt;=901,$C334&lt;=905),COUNTIFS($C$4:$C$1500,"&gt;=901",$C$4:$C$1500,"&lt;=905",Y$4:Y$1500,"&gt;"&amp;Y334)+1,IF(AND($C334&gt;=801,$C334&lt;=805),COUNTIFS($C$4:$C$1500,"&gt;=801",$C$4:$C$1500,"&lt;=805",Y$4:Y$1500,"&gt;"&amp;Y334)+1,IF(AND($C334&gt;=701,$C334&lt;=705),COUNTIFS($C$4:$C$1500,"&gt;=701",$C$4:$C$1500,"&lt;=705",Y$4:Y$1500,"&gt;"&amp;Y334)+1,IF(AND($C334&gt;=601,$C334&lt;=606),COUNTIFS($C$4:$C$1500,"&gt;=601",$C$4:$C$1500,"&lt;=606",Y$4:Y$1500,"&gt;"&amp;Y334)+1,"")))))))</f>
        <v/>
      </c>
      <c r="AB334" s="99">
        <f>IF(OR($C334="",Y334=""),"",IF(OR(AND($C334&gt;=1001,$C334&lt;=1005),AND($C334&gt;=1101,$C334&lt;=1105)),COUNTIFS($C$4:$C$1500,"&gt;=1001",$C$4:$C$1500,"&lt;=1005",Y$4:Y$1500,"&gt;"&amp;Y334)+COUNTIFS($C$4:$C$1500,"&gt;=1101",$C$4:$C$1500,"&lt;=1105",Y$4:Y$1500,"&gt;"&amp;Y334)+1,""))</f>
        <v/>
      </c>
      <c r="AC334" s="94" t="n">
        <v>73.88</v>
      </c>
      <c r="AD334" s="94" t="n">
        <v>47.16</v>
      </c>
      <c r="AE334" s="94" t="n">
        <v>76.75</v>
      </c>
      <c r="AF334" s="94" t="n">
        <v>50.42</v>
      </c>
      <c r="AG334" s="94" t="n">
        <v>64.17</v>
      </c>
      <c r="AH334" s="99">
        <f>IF(AND(AC334&gt;0,AC334&lt;36),1,IF(AND(AC334&gt;=36,AC334&lt;51),2,IF(AND(AC334&gt;=51,AC334&lt;71),3,IF(AND(AC334&gt;=71,AC334&lt;=100),4,))))</f>
        <v/>
      </c>
      <c r="AI334" s="99">
        <f>IF(AND(AD334&gt;0,AD334&lt;41),1,IF(AND(AD334&gt;=41,AD334&lt;56),2,IF(AND(AD334&gt;=56,AD334&lt;71),3,IF(AND(AD334&gt;=71,AD334&lt;=100),4,))))</f>
        <v/>
      </c>
      <c r="AJ334" s="99">
        <f>IF(AND(AE334&gt;0,AE334&lt;41),1,IF(AND(AE334&gt;=41,AE334&lt;56),2,IF(AND(AE334&gt;=56,AE334&lt;71),3,IF(AND(AE334&gt;=71,AE334&lt;=100),4,))))</f>
        <v/>
      </c>
      <c r="AK334" s="99">
        <f>IF(AND(AF334&gt;0,AF334&lt;36),1,IF(AND(AF334&gt;=36,AF334&lt;51),2,IF(AND(AF334&gt;=51,AF334&lt;66),3,IF(AND(AF334&gt;=66,AF334&lt;=100),4,))))</f>
        <v/>
      </c>
      <c r="AL334" s="100">
        <f>IF(AND(AG334&gt;0,AG334&lt;37),1,IF(AND(AG334&gt;=37,AG334&lt;58),2,IF(AND(AG334&gt;=58,AG334&lt;71),3,IF(AND(AG334&gt;=71,AG334&lt;=100),4,))))</f>
        <v/>
      </c>
      <c r="AM334" s="101">
        <f>IF((Y334&lt;&gt;"")*(K334&lt;&gt;""),Y334-K334,"")</f>
        <v/>
      </c>
      <c r="AN334" s="99">
        <f>IF((Z334&lt;&gt;"")*(L334&lt;&gt;""),Z334-L334,"")</f>
        <v/>
      </c>
      <c r="AO334" s="99">
        <f>IF((AA334&lt;&gt;"")*(M334&lt;&gt;""),AA334-M334,"")</f>
        <v/>
      </c>
      <c r="AP334" s="99">
        <f>IF((AB334&lt;&gt;"")*(N334&lt;&gt;""),AB334-N334,"")</f>
        <v/>
      </c>
      <c r="AQ334" s="94">
        <f>IF((AC334&lt;&gt;"")*(O334&lt;&gt;""),AC334-O334,"")</f>
        <v/>
      </c>
      <c r="AR334" s="94">
        <f>IF((AD334&lt;&gt;"")*(P334&lt;&gt;""),AD334-P334,"")</f>
        <v/>
      </c>
      <c r="AS334" s="94">
        <f>IF((AE334&lt;&gt;"")*(Q334&lt;&gt;""),AE334-Q334,"")</f>
        <v/>
      </c>
      <c r="AT334" s="94">
        <f>IF((AF334&lt;&gt;"")*(R334&lt;&gt;""),AF334-R334,"")</f>
        <v/>
      </c>
      <c r="AU334" s="94">
        <f>IF((AG334&lt;&gt;"")*(S334&lt;&gt;""),AG334-S334,"")</f>
        <v/>
      </c>
      <c r="AV334" s="99">
        <f>IF((AH334&lt;&gt;"")*(T334&lt;&gt;""),AH334-T334,"")</f>
        <v/>
      </c>
      <c r="AW334" s="99">
        <f>IF((AI334&lt;&gt;"")*(U334&lt;&gt;""),AI334-U334,"")</f>
        <v/>
      </c>
      <c r="AX334" s="99">
        <f>IF((AJ334&lt;&gt;"")*(V334&lt;&gt;""),AJ334-V334,"")</f>
        <v/>
      </c>
      <c r="AY334" s="99">
        <f>IF((AK334&lt;&gt;"")*(W334&lt;&gt;""),AK334-W334,"")</f>
        <v/>
      </c>
      <c r="AZ334" s="102">
        <f>IF((AL334&lt;&gt;"")*(X334&lt;&gt;""),AL334-X334,"")</f>
        <v/>
      </c>
      <c r="BA334" s="50">
        <f>IFERROR(__xludf.dummyfunction("AI(""Actúa como un tutor académico y dirígete personalmente al estudiante "" &amp; I334 &amp; "" "" &amp; J334 &amp; "" "" &amp; G334 &amp; "" "" &amp; H334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AM334 &amp; ""'. Diferencias por área: Matemáticas ("" &amp; AQ334 &amp; ""), Ciencias Natura"&amp;"les ("" &amp; AR334 &amp; ""), Sociales ("" &amp; AS334 &amp; ""), Lectura Crítica ("" &amp; AT334 &amp; "") e Inglés ("" &amp; AU334 &amp; ""). Variación en posición: grupo ("" &amp; AN334 &amp; ""), grado ("" &amp; AO334 &amp; "") y media ("" &amp; AP334 &amp; ""). Puntajes Primer Simulacro: Global "" &amp; K334 &amp; "", Mat "" &amp; "&amp;"O4 &amp; "", Cien "" &amp; P334 &amp; "", Soc "" &amp; Q334 &amp; "", Lec "" &amp; R334 &amp; "", Ing "" &amp; S334 &amp; "". Puntajes Segundo Simulacro: Global "" &amp; Y334 &amp; "", Mat "" &amp; AC334 &amp; "", Cien "" &amp; AD334 &amp; "", Soc "" &amp; AE334 &amp; "", Lec "" &amp; AF334 &amp; "", Ing "" &amp; AG334 &amp; "". Escribe un mensaje motivador"&amp;" y breve (máximo 4 líneas)."")
"),"=AI(""Actúa como un tutor académico y dirígete personalmente al estudiante "" &amp; I334 &amp; "" "" &amp; J334 &amp; "" "" &amp; G334 &amp; "" "" &amp; H334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AM334 &amp; ""'. Diferencias por área: Matemáticas ("" &amp; AQ334 &amp; ""), Ciencias Natur"&amp;"ales ("" &amp; AR334 &amp; ""), Sociales ("" &amp; AS334 &amp; ""), Lectura Crítica ("" &amp; AT334 &amp; "") e Inglés ("" &amp; AU334 &amp; ""). Variación en posición: grupo ("" &amp; AN334 &amp; ""), grado ("" &amp; AO334 &amp; "") y media ("" &amp; AP334 &amp; ""). Puntajes Primer Simulacro: Global "" &amp; K334 &amp; "", Mat "" &amp;"&amp;" O334 &amp; "", Cien "" &amp; P334 &amp; "", Soc "" &amp; Q334 &amp; "", Lec "" &amp; R334 &amp; "", Ing "" &amp; S334 &amp; "". Puntajes Segundo Simulacro: Global "" &amp; Y334 &amp; "", Mat "" &amp; AC334 &amp; "", Cien "" &amp; AD334 &amp; "", Soc "" &amp; AE334 &amp; "", Lec "" &amp; AF334 &amp; "", Ing "" &amp; AG334 &amp; "". Escribe un mensaje motivado"&amp;"r y breve (máximo 4 líneas)."")
")</f>
        <v/>
      </c>
    </row>
    <row r="335" ht="15.75" customHeight="1" s="42">
      <c r="A335" s="93" t="n"/>
      <c r="B335" s="94" t="inlineStr">
        <is>
          <t>Bachillerato</t>
        </is>
      </c>
      <c r="C335" s="94" t="n">
        <v>705</v>
      </c>
      <c r="D335" s="94" t="n"/>
      <c r="E335" s="95" t="n"/>
      <c r="F335" s="96">
        <f>TRIM(G335&amp;" "&amp;H335&amp;" "&amp;I335&amp;" "&amp;J335)</f>
        <v/>
      </c>
      <c r="G335" s="94" t="inlineStr">
        <is>
          <t>Acevedo</t>
        </is>
      </c>
      <c r="H335" s="94" t="inlineStr">
        <is>
          <t>Tilano</t>
        </is>
      </c>
      <c r="I335" s="94" t="inlineStr">
        <is>
          <t>Mateo</t>
        </is>
      </c>
      <c r="J335" s="97" t="n"/>
      <c r="K335" s="98">
        <f>IF(SUM(O335:S335)=0, "", ROUND(((O335*3+P335*3+Q335*3+R335*3+S335*1)/13)*5,0))</f>
        <v/>
      </c>
      <c r="L335" s="99">
        <f>IF(OR($C335="",K335=""),"",COUNTIFS($C$4:$C$1500,$C335,K$4:K$1500,"&gt;"&amp;K335)+1)</f>
        <v/>
      </c>
      <c r="M335" s="99">
        <f>IF(OR($C335="",K335=""),"",IF(AND($C335&gt;=1001,$C335&lt;=1005),COUNTIFS($C$4:$C$1500,"&gt;=1001",$C$4:$C$1500,"&lt;=1005",K$4:K$1500,"&gt;"&amp;K335)+1,IF(AND($C335&gt;=1101,$C335&lt;=1105),COUNTIFS($C$4:$C$1500,"&gt;=1101",$C$4:$C$1500,"&lt;=1105",K$4:K$1500,"&gt;"&amp;K335)+1,IF(AND($C335&gt;=901,$C335&lt;=905),COUNTIFS($C$4:$C$1500,"&gt;=901",$C$4:$C$1500,"&lt;=905",K$4:K$1500,"&gt;"&amp;K335)+1,IF(AND($C335&gt;=801,$C335&lt;=805),COUNTIFS($C$4:$C$1500,"&gt;=801",$C$4:$C$1500,"&lt;=805",K$4:K$1500,"&gt;"&amp;K335)+1,IF(AND($C335&gt;=701,$C335&lt;=705),COUNTIFS($C$4:$C$1500,"&gt;=701",$C$4:$C$1500,"&lt;=705",K$4:K$1500,"&gt;"&amp;K335)+1,IF(AND($C335&gt;=601,$C335&lt;=606),COUNTIFS($C$4:$C$1500,"&gt;=601",$C$4:$C$1500,"&lt;=606",K$4:K$1500,"&gt;"&amp;K335)+1,"")))))))</f>
        <v/>
      </c>
      <c r="N335" s="99">
        <f>IF(OR($C335="",K335=""),"",IF(OR(AND($C335&gt;=1001,$C335&lt;=1005),AND($C335&gt;=1101,$C335&lt;=1105)),COUNTIFS($C$4:$C$1500,"&gt;=1001",$C$4:$C$1500,"&lt;=1005",K$4:K$1500,"&gt;"&amp;K335)+COUNTIFS($C$4:$C$1500,"&gt;=1101",$C$4:$C$1500,"&lt;=1105",K$4:K$1500,"&gt;"&amp;K335)+1,""))</f>
        <v/>
      </c>
      <c r="O335" s="94" t="n">
        <v>68.25</v>
      </c>
      <c r="P335" s="94" t="n">
        <v>32.08</v>
      </c>
      <c r="Q335" s="94" t="n">
        <v>51.22</v>
      </c>
      <c r="R335" s="94" t="n">
        <v>58.33</v>
      </c>
      <c r="S335" s="94" t="n">
        <v>60</v>
      </c>
      <c r="T335" s="99">
        <f>IF(AND(O335&gt;0,O335&lt;36),1,IF(AND(O335&gt;=36,O335&lt;51),2,IF(AND(O335&gt;=51,O335&lt;71),3,IF(AND(O335&gt;=71,O335&lt;=100),4,))))</f>
        <v/>
      </c>
      <c r="U335" s="99">
        <f>IF(AND(P335&gt;0,P335&lt;41),1,IF(AND(P335&gt;=41,P335&lt;56),2,IF(AND(P335&gt;=56,P335&lt;71),3,IF(AND(P335&gt;=71,P335&lt;=100),4,))))</f>
        <v/>
      </c>
      <c r="V335" s="99">
        <f>IF(AND(Q335&gt;0,Q335&lt;41),1,IF(AND(Q335&gt;=41,Q335&lt;56),2,IF(AND(Q335&gt;=56,Q335&lt;71),3,IF(AND(Q335&gt;=71,Q335&lt;=100),4,))))</f>
        <v/>
      </c>
      <c r="W335" s="99">
        <f>IF(AND(R335&gt;0,R335&lt;36),1,IF(AND(R335&gt;=36,R335&lt;51),2,IF(AND(R335&gt;=51,R335&lt;66),3,IF(AND(R335&gt;=66,R335&lt;=100),4,))))</f>
        <v/>
      </c>
      <c r="X335" s="100">
        <f>IF(AND(S335&gt;0,S335&lt;37),1,IF(AND(S335&gt;=37,S335&lt;58),2,IF(AND(S335&gt;=58,S335&lt;71),3,IF(AND(S335&gt;=71,S335&lt;=100),4,))))</f>
        <v/>
      </c>
      <c r="Y335" s="101">
        <f>IF(SUM(AC335:AG335)=0, "", ROUND(((AC335*3+AD335*3+AE335*3+AF335*3+AG335*1)/13)*5,0))</f>
        <v/>
      </c>
      <c r="Z335" s="99">
        <f>IF(OR($C335="",Y335=""),"",COUNTIFS($C$4:$C$1500,$C335,Y$4:Y$1500,"&gt;"&amp;Y335)+1)</f>
        <v/>
      </c>
      <c r="AA335" s="99">
        <f>IF(OR($C335="",Y335=""),"",IF(AND($C335&gt;=1001,$C335&lt;=1005),COUNTIFS($C$4:$C$1500,"&gt;=1001",$C$4:$C$1500,"&lt;=1005",Y$4:Y$1500,"&gt;"&amp;Y335)+1,IF(AND($C335&gt;=1101,$C335&lt;=1105),COUNTIFS($C$4:$C$1500,"&gt;=1101",$C$4:$C$1500,"&lt;=1105",Y$4:Y$1500,"&gt;"&amp;Y335)+1,IF(AND($C335&gt;=901,$C335&lt;=905),COUNTIFS($C$4:$C$1500,"&gt;=901",$C$4:$C$1500,"&lt;=905",Y$4:Y$1500,"&gt;"&amp;Y335)+1,IF(AND($C335&gt;=801,$C335&lt;=805),COUNTIFS($C$4:$C$1500,"&gt;=801",$C$4:$C$1500,"&lt;=805",Y$4:Y$1500,"&gt;"&amp;Y335)+1,IF(AND($C335&gt;=701,$C335&lt;=705),COUNTIFS($C$4:$C$1500,"&gt;=701",$C$4:$C$1500,"&lt;=705",Y$4:Y$1500,"&gt;"&amp;Y335)+1,IF(AND($C335&gt;=601,$C335&lt;=606),COUNTIFS($C$4:$C$1500,"&gt;=601",$C$4:$C$1500,"&lt;=606",Y$4:Y$1500,"&gt;"&amp;Y335)+1,"")))))))</f>
        <v/>
      </c>
      <c r="AB335" s="99">
        <f>IF(OR($C335="",Y335=""),"",IF(OR(AND($C335&gt;=1001,$C335&lt;=1005),AND($C335&gt;=1101,$C335&lt;=1105)),COUNTIFS($C$4:$C$1500,"&gt;=1001",$C$4:$C$1500,"&lt;=1005",Y$4:Y$1500,"&gt;"&amp;Y335)+COUNTIFS($C$4:$C$1500,"&gt;=1101",$C$4:$C$1500,"&lt;=1105",Y$4:Y$1500,"&gt;"&amp;Y335)+1,""))</f>
        <v/>
      </c>
      <c r="AC335" s="94" t="n">
        <v>56.75</v>
      </c>
      <c r="AD335" s="94" t="n">
        <v>65</v>
      </c>
      <c r="AE335" s="94" t="n">
        <v>46.75</v>
      </c>
      <c r="AF335" s="94" t="n">
        <v>55</v>
      </c>
      <c r="AG335" s="94" t="n">
        <v>61.25</v>
      </c>
      <c r="AH335" s="99">
        <f>IF(AND(AC335&gt;0,AC335&lt;36),1,IF(AND(AC335&gt;=36,AC335&lt;51),2,IF(AND(AC335&gt;=51,AC335&lt;71),3,IF(AND(AC335&gt;=71,AC335&lt;=100),4,))))</f>
        <v/>
      </c>
      <c r="AI335" s="99">
        <f>IF(AND(AD335&gt;0,AD335&lt;41),1,IF(AND(AD335&gt;=41,AD335&lt;56),2,IF(AND(AD335&gt;=56,AD335&lt;71),3,IF(AND(AD335&gt;=71,AD335&lt;=100),4,))))</f>
        <v/>
      </c>
      <c r="AJ335" s="99">
        <f>IF(AND(AE335&gt;0,AE335&lt;41),1,IF(AND(AE335&gt;=41,AE335&lt;56),2,IF(AND(AE335&gt;=56,AE335&lt;71),3,IF(AND(AE335&gt;=71,AE335&lt;=100),4,))))</f>
        <v/>
      </c>
      <c r="AK335" s="99">
        <f>IF(AND(AF335&gt;0,AF335&lt;36),1,IF(AND(AF335&gt;=36,AF335&lt;51),2,IF(AND(AF335&gt;=51,AF335&lt;66),3,IF(AND(AF335&gt;=66,AF335&lt;=100),4,))))</f>
        <v/>
      </c>
      <c r="AL335" s="100">
        <f>IF(AND(AG335&gt;0,AG335&lt;37),1,IF(AND(AG335&gt;=37,AG335&lt;58),2,IF(AND(AG335&gt;=58,AG335&lt;71),3,IF(AND(AG335&gt;=71,AG335&lt;=100),4,))))</f>
        <v/>
      </c>
      <c r="AM335" s="101">
        <f>IF((Y335&lt;&gt;"")*(K335&lt;&gt;""),Y335-K335,"")</f>
        <v/>
      </c>
      <c r="AN335" s="99">
        <f>IF((Z335&lt;&gt;"")*(L335&lt;&gt;""),Z335-L335,"")</f>
        <v/>
      </c>
      <c r="AO335" s="99">
        <f>IF((AA335&lt;&gt;"")*(M335&lt;&gt;""),AA335-M335,"")</f>
        <v/>
      </c>
      <c r="AP335" s="99">
        <f>IF((AB335&lt;&gt;"")*(N335&lt;&gt;""),AB335-N335,"")</f>
        <v/>
      </c>
      <c r="AQ335" s="94">
        <f>IF((AC335&lt;&gt;"")*(O335&lt;&gt;""),AC335-O335,"")</f>
        <v/>
      </c>
      <c r="AR335" s="94">
        <f>IF((AD335&lt;&gt;"")*(P335&lt;&gt;""),AD335-P335,"")</f>
        <v/>
      </c>
      <c r="AS335" s="94">
        <f>IF((AE335&lt;&gt;"")*(Q335&lt;&gt;""),AE335-Q335,"")</f>
        <v/>
      </c>
      <c r="AT335" s="94">
        <f>IF((AF335&lt;&gt;"")*(R335&lt;&gt;""),AF335-R335,"")</f>
        <v/>
      </c>
      <c r="AU335" s="94">
        <f>IF((AG335&lt;&gt;"")*(S335&lt;&gt;""),AG335-S335,"")</f>
        <v/>
      </c>
      <c r="AV335" s="99">
        <f>IF((AH335&lt;&gt;"")*(T335&lt;&gt;""),AH335-T335,"")</f>
        <v/>
      </c>
      <c r="AW335" s="99">
        <f>IF((AI335&lt;&gt;"")*(U335&lt;&gt;""),AI335-U335,"")</f>
        <v/>
      </c>
      <c r="AX335" s="99">
        <f>IF((AJ335&lt;&gt;"")*(V335&lt;&gt;""),AJ335-V335,"")</f>
        <v/>
      </c>
      <c r="AY335" s="99">
        <f>IF((AK335&lt;&gt;"")*(W335&lt;&gt;""),AK335-W335,"")</f>
        <v/>
      </c>
      <c r="AZ335" s="102">
        <f>IF((AL335&lt;&gt;"")*(X335&lt;&gt;""),AL335-X335,"")</f>
        <v/>
      </c>
      <c r="BA335" s="50">
        <f>IFERROR(__xludf.dummyfunction("AI(""Actúa como un tutor académico y dirígete personalmente al estudiante "" &amp; I335 &amp; "" "" &amp; J335 &amp; "" "" &amp; G335 &amp; "" "" &amp; H335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AM335 &amp; ""'. Diferencias por área: Matemáticas ("" &amp; AQ335 &amp; ""), Ciencias Natura"&amp;"les ("" &amp; AR335 &amp; ""), Sociales ("" &amp; AS335 &amp; ""), Lectura Crítica ("" &amp; AT335 &amp; "") e Inglés ("" &amp; AU335 &amp; ""). Variación en posición: grupo ("" &amp; AN335 &amp; ""), grado ("" &amp; AO335 &amp; "") y media ("" &amp; AP335 &amp; ""). Puntajes Primer Simulacro: Global "" &amp; K335 &amp; "", Mat "" &amp; "&amp;"O4 &amp; "", Cien "" &amp; P335 &amp; "", Soc "" &amp; Q335 &amp; "", Lec "" &amp; R335 &amp; "", Ing "" &amp; S335 &amp; "". Puntajes Segundo Simulacro: Global "" &amp; Y335 &amp; "", Mat "" &amp; AC335 &amp; "", Cien "" &amp; AD335 &amp; "", Soc "" &amp; AE335 &amp; "", Lec "" &amp; AF335 &amp; "", Ing "" &amp; AG335 &amp; "". Escribe un mensaje motivador"&amp;" y breve (máximo 4 líneas)."")
"),"=AI(""Actúa como un tutor académico y dirígete personalmente al estudiante "" &amp; I335 &amp; "" "" &amp; J335 &amp; "" "" &amp; G335 &amp; "" "" &amp; H335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AM335 &amp; ""'. Diferencias por área: Matemáticas ("" &amp; AQ335 &amp; ""), Ciencias Natur"&amp;"ales ("" &amp; AR335 &amp; ""), Sociales ("" &amp; AS335 &amp; ""), Lectura Crítica ("" &amp; AT335 &amp; "") e Inglés ("" &amp; AU335 &amp; ""). Variación en posición: grupo ("" &amp; AN335 &amp; ""), grado ("" &amp; AO335 &amp; "") y media ("" &amp; AP335 &amp; ""). Puntajes Primer Simulacro: Global "" &amp; K335 &amp; "", Mat "" &amp;"&amp;" O335 &amp; "", Cien "" &amp; P335 &amp; "", Soc "" &amp; Q335 &amp; "", Lec "" &amp; R335 &amp; "", Ing "" &amp; S335 &amp; "". Puntajes Segundo Simulacro: Global "" &amp; Y335 &amp; "", Mat "" &amp; AC335 &amp; "", Cien "" &amp; AD335 &amp; "", Soc "" &amp; AE335 &amp; "", Lec "" &amp; AF335 &amp; "", Ing "" &amp; AG335 &amp; "". Escribe un mensaje motivado"&amp;"r y breve (máximo 4 líneas)."")
")</f>
        <v/>
      </c>
    </row>
    <row r="336" ht="15.75" customHeight="1" s="42">
      <c r="A336" s="93" t="n"/>
      <c r="B336" s="94" t="inlineStr">
        <is>
          <t>Bachillerato</t>
        </is>
      </c>
      <c r="C336" s="94" t="n">
        <v>705</v>
      </c>
      <c r="D336" s="94" t="n"/>
      <c r="E336" s="95" t="n"/>
      <c r="F336" s="96">
        <f>TRIM(G336&amp;" "&amp;H336&amp;" "&amp;I336&amp;" "&amp;J336)</f>
        <v/>
      </c>
      <c r="G336" s="94" t="inlineStr">
        <is>
          <t>Correa</t>
        </is>
      </c>
      <c r="H336" s="94" t="inlineStr">
        <is>
          <t>Garcés</t>
        </is>
      </c>
      <c r="I336" s="94" t="inlineStr">
        <is>
          <t>Mariapaz</t>
        </is>
      </c>
      <c r="J336" s="97" t="n"/>
      <c r="K336" s="98">
        <f>IF(SUM(O336:S336)=0, "", ROUND(((O336*3+P336*3+Q336*3+R336*3+S336*1)/13)*5,0))</f>
        <v/>
      </c>
      <c r="L336" s="99">
        <f>IF(OR($C336="",K336=""),"",COUNTIFS($C$4:$C$1500,$C336,K$4:K$1500,"&gt;"&amp;K336)+1)</f>
        <v/>
      </c>
      <c r="M336" s="99">
        <f>IF(OR($C336="",K336=""),"",IF(AND($C336&gt;=1001,$C336&lt;=1005),COUNTIFS($C$4:$C$1500,"&gt;=1001",$C$4:$C$1500,"&lt;=1005",K$4:K$1500,"&gt;"&amp;K336)+1,IF(AND($C336&gt;=1101,$C336&lt;=1105),COUNTIFS($C$4:$C$1500,"&gt;=1101",$C$4:$C$1500,"&lt;=1105",K$4:K$1500,"&gt;"&amp;K336)+1,IF(AND($C336&gt;=901,$C336&lt;=905),COUNTIFS($C$4:$C$1500,"&gt;=901",$C$4:$C$1500,"&lt;=905",K$4:K$1500,"&gt;"&amp;K336)+1,IF(AND($C336&gt;=801,$C336&lt;=805),COUNTIFS($C$4:$C$1500,"&gt;=801",$C$4:$C$1500,"&lt;=805",K$4:K$1500,"&gt;"&amp;K336)+1,IF(AND($C336&gt;=701,$C336&lt;=705),COUNTIFS($C$4:$C$1500,"&gt;=701",$C$4:$C$1500,"&lt;=705",K$4:K$1500,"&gt;"&amp;K336)+1,IF(AND($C336&gt;=601,$C336&lt;=606),COUNTIFS($C$4:$C$1500,"&gt;=601",$C$4:$C$1500,"&lt;=606",K$4:K$1500,"&gt;"&amp;K336)+1,"")))))))</f>
        <v/>
      </c>
      <c r="N336" s="99">
        <f>IF(OR($C336="",K336=""),"",IF(OR(AND($C336&gt;=1001,$C336&lt;=1005),AND($C336&gt;=1101,$C336&lt;=1105)),COUNTIFS($C$4:$C$1500,"&gt;=1001",$C$4:$C$1500,"&lt;=1005",K$4:K$1500,"&gt;"&amp;K336)+COUNTIFS($C$4:$C$1500,"&gt;=1101",$C$4:$C$1500,"&lt;=1105",K$4:K$1500,"&gt;"&amp;K336)+1,""))</f>
        <v/>
      </c>
      <c r="O336" s="94" t="n">
        <v>54.5</v>
      </c>
      <c r="P336" s="94" t="n">
        <v>28.79</v>
      </c>
      <c r="Q336" s="94" t="n">
        <v>58.36</v>
      </c>
      <c r="R336" s="94" t="n">
        <v>54.17</v>
      </c>
      <c r="S336" s="94" t="n">
        <v>40</v>
      </c>
      <c r="T336" s="99">
        <f>IF(AND(O336&gt;0,O336&lt;36),1,IF(AND(O336&gt;=36,O336&lt;51),2,IF(AND(O336&gt;=51,O336&lt;71),3,IF(AND(O336&gt;=71,O336&lt;=100),4,))))</f>
        <v/>
      </c>
      <c r="U336" s="99">
        <f>IF(AND(P336&gt;0,P336&lt;41),1,IF(AND(P336&gt;=41,P336&lt;56),2,IF(AND(P336&gt;=56,P336&lt;71),3,IF(AND(P336&gt;=71,P336&lt;=100),4,))))</f>
        <v/>
      </c>
      <c r="V336" s="99">
        <f>IF(AND(Q336&gt;0,Q336&lt;41),1,IF(AND(Q336&gt;=41,Q336&lt;56),2,IF(AND(Q336&gt;=56,Q336&lt;71),3,IF(AND(Q336&gt;=71,Q336&lt;=100),4,))))</f>
        <v/>
      </c>
      <c r="W336" s="99">
        <f>IF(AND(R336&gt;0,R336&lt;36),1,IF(AND(R336&gt;=36,R336&lt;51),2,IF(AND(R336&gt;=51,R336&lt;66),3,IF(AND(R336&gt;=66,R336&lt;=100),4,))))</f>
        <v/>
      </c>
      <c r="X336" s="100">
        <f>IF(AND(S336&gt;0,S336&lt;37),1,IF(AND(S336&gt;=37,S336&lt;58),2,IF(AND(S336&gt;=58,S336&lt;71),3,IF(AND(S336&gt;=71,S336&lt;=100),4,))))</f>
        <v/>
      </c>
      <c r="Y336" s="101">
        <f>IF(SUM(AC336:AG336)=0, "", ROUND(((AC336*3+AD336*3+AE336*3+AF336*3+AG336*1)/13)*5,0))</f>
        <v/>
      </c>
      <c r="Z336" s="99">
        <f>IF(OR($C336="",Y336=""),"",COUNTIFS($C$4:$C$1500,$C336,Y$4:Y$1500,"&gt;"&amp;Y336)+1)</f>
        <v/>
      </c>
      <c r="AA336" s="99">
        <f>IF(OR($C336="",Y336=""),"",IF(AND($C336&gt;=1001,$C336&lt;=1005),COUNTIFS($C$4:$C$1500,"&gt;=1001",$C$4:$C$1500,"&lt;=1005",Y$4:Y$1500,"&gt;"&amp;Y336)+1,IF(AND($C336&gt;=1101,$C336&lt;=1105),COUNTIFS($C$4:$C$1500,"&gt;=1101",$C$4:$C$1500,"&lt;=1105",Y$4:Y$1500,"&gt;"&amp;Y336)+1,IF(AND($C336&gt;=901,$C336&lt;=905),COUNTIFS($C$4:$C$1500,"&gt;=901",$C$4:$C$1500,"&lt;=905",Y$4:Y$1500,"&gt;"&amp;Y336)+1,IF(AND($C336&gt;=801,$C336&lt;=805),COUNTIFS($C$4:$C$1500,"&gt;=801",$C$4:$C$1500,"&lt;=805",Y$4:Y$1500,"&gt;"&amp;Y336)+1,IF(AND($C336&gt;=701,$C336&lt;=705),COUNTIFS($C$4:$C$1500,"&gt;=701",$C$4:$C$1500,"&lt;=705",Y$4:Y$1500,"&gt;"&amp;Y336)+1,IF(AND($C336&gt;=601,$C336&lt;=606),COUNTIFS($C$4:$C$1500,"&gt;=601",$C$4:$C$1500,"&lt;=606",Y$4:Y$1500,"&gt;"&amp;Y336)+1,"")))))))</f>
        <v/>
      </c>
      <c r="AB336" s="99">
        <f>IF(OR($C336="",Y336=""),"",IF(OR(AND($C336&gt;=1001,$C336&lt;=1005),AND($C336&gt;=1101,$C336&lt;=1105)),COUNTIFS($C$4:$C$1500,"&gt;=1001",$C$4:$C$1500,"&lt;=1005",Y$4:Y$1500,"&gt;"&amp;Y336)+COUNTIFS($C$4:$C$1500,"&gt;=1101",$C$4:$C$1500,"&lt;=1105",Y$4:Y$1500,"&gt;"&amp;Y336)+1,""))</f>
        <v/>
      </c>
      <c r="AC336" s="94" t="n">
        <v>56.75</v>
      </c>
      <c r="AD336" s="94" t="n">
        <v>37.14</v>
      </c>
      <c r="AE336" s="94" t="n">
        <v>30.25</v>
      </c>
      <c r="AF336" s="94" t="n">
        <v>40</v>
      </c>
      <c r="AG336" s="94" t="n">
        <v>52.5</v>
      </c>
      <c r="AH336" s="99">
        <f>IF(AND(AC336&gt;0,AC336&lt;36),1,IF(AND(AC336&gt;=36,AC336&lt;51),2,IF(AND(AC336&gt;=51,AC336&lt;71),3,IF(AND(AC336&gt;=71,AC336&lt;=100),4,))))</f>
        <v/>
      </c>
      <c r="AI336" s="99">
        <f>IF(AND(AD336&gt;0,AD336&lt;41),1,IF(AND(AD336&gt;=41,AD336&lt;56),2,IF(AND(AD336&gt;=56,AD336&lt;71),3,IF(AND(AD336&gt;=71,AD336&lt;=100),4,))))</f>
        <v/>
      </c>
      <c r="AJ336" s="99">
        <f>IF(AND(AE336&gt;0,AE336&lt;41),1,IF(AND(AE336&gt;=41,AE336&lt;56),2,IF(AND(AE336&gt;=56,AE336&lt;71),3,IF(AND(AE336&gt;=71,AE336&lt;=100),4,))))</f>
        <v/>
      </c>
      <c r="AK336" s="99">
        <f>IF(AND(AF336&gt;0,AF336&lt;36),1,IF(AND(AF336&gt;=36,AF336&lt;51),2,IF(AND(AF336&gt;=51,AF336&lt;66),3,IF(AND(AF336&gt;=66,AF336&lt;=100),4,))))</f>
        <v/>
      </c>
      <c r="AL336" s="100">
        <f>IF(AND(AG336&gt;0,AG336&lt;37),1,IF(AND(AG336&gt;=37,AG336&lt;58),2,IF(AND(AG336&gt;=58,AG336&lt;71),3,IF(AND(AG336&gt;=71,AG336&lt;=100),4,))))</f>
        <v/>
      </c>
      <c r="AM336" s="101">
        <f>IF((Y336&lt;&gt;"")*(K336&lt;&gt;""),Y336-K336,"")</f>
        <v/>
      </c>
      <c r="AN336" s="99">
        <f>IF((Z336&lt;&gt;"")*(L336&lt;&gt;""),Z336-L336,"")</f>
        <v/>
      </c>
      <c r="AO336" s="99">
        <f>IF((AA336&lt;&gt;"")*(M336&lt;&gt;""),AA336-M336,"")</f>
        <v/>
      </c>
      <c r="AP336" s="99">
        <f>IF((AB336&lt;&gt;"")*(N336&lt;&gt;""),AB336-N336,"")</f>
        <v/>
      </c>
      <c r="AQ336" s="94">
        <f>IF((AC336&lt;&gt;"")*(O336&lt;&gt;""),AC336-O336,"")</f>
        <v/>
      </c>
      <c r="AR336" s="94">
        <f>IF((AD336&lt;&gt;"")*(P336&lt;&gt;""),AD336-P336,"")</f>
        <v/>
      </c>
      <c r="AS336" s="94">
        <f>IF((AE336&lt;&gt;"")*(Q336&lt;&gt;""),AE336-Q336,"")</f>
        <v/>
      </c>
      <c r="AT336" s="94">
        <f>IF((AF336&lt;&gt;"")*(R336&lt;&gt;""),AF336-R336,"")</f>
        <v/>
      </c>
      <c r="AU336" s="94">
        <f>IF((AG336&lt;&gt;"")*(S336&lt;&gt;""),AG336-S336,"")</f>
        <v/>
      </c>
      <c r="AV336" s="99">
        <f>IF((AH336&lt;&gt;"")*(T336&lt;&gt;""),AH336-T336,"")</f>
        <v/>
      </c>
      <c r="AW336" s="99">
        <f>IF((AI336&lt;&gt;"")*(U336&lt;&gt;""),AI336-U336,"")</f>
        <v/>
      </c>
      <c r="AX336" s="99">
        <f>IF((AJ336&lt;&gt;"")*(V336&lt;&gt;""),AJ336-V336,"")</f>
        <v/>
      </c>
      <c r="AY336" s="99">
        <f>IF((AK336&lt;&gt;"")*(W336&lt;&gt;""),AK336-W336,"")</f>
        <v/>
      </c>
      <c r="AZ336" s="102">
        <f>IF((AL336&lt;&gt;"")*(X336&lt;&gt;""),AL336-X336,"")</f>
        <v/>
      </c>
      <c r="BA336" s="50">
        <f>IFERROR(__xludf.dummyfunction("AI(""Actúa como un tutor académico y dirígete personalmente al estudiante "" &amp; I336 &amp; "" "" &amp; J336 &amp; "" "" &amp; G336 &amp; "" "" &amp; H336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AM336 &amp; ""'. Diferencias por área: Matemáticas ("" &amp; AQ336 &amp; ""), Ciencias Natura"&amp;"les ("" &amp; AR336 &amp; ""), Sociales ("" &amp; AS336 &amp; ""), Lectura Crítica ("" &amp; AT336 &amp; "") e Inglés ("" &amp; AU336 &amp; ""). Variación en posición: grupo ("" &amp; AN336 &amp; ""), grado ("" &amp; AO336 &amp; "") y media ("" &amp; AP336 &amp; ""). Puntajes Primer Simulacro: Global "" &amp; K336 &amp; "", Mat "" &amp; "&amp;"O4 &amp; "", Cien "" &amp; P336 &amp; "", Soc "" &amp; Q336 &amp; "", Lec "" &amp; R336 &amp; "", Ing "" &amp; S336 &amp; "". Puntajes Segundo Simulacro: Global "" &amp; Y336 &amp; "", Mat "" &amp; AC336 &amp; "", Cien "" &amp; AD336 &amp; "", Soc "" &amp; AE336 &amp; "", Lec "" &amp; AF336 &amp; "", Ing "" &amp; AG336 &amp; "". Escribe un mensaje motivador"&amp;" y breve (máximo 4 líneas)."")
"),"=AI(""Actúa como un tutor académico y dirígete personalmente al estudiante "" &amp; I336 &amp; "" "" &amp; J336 &amp; "" "" &amp; G336 &amp; "" "" &amp; H336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AM336 &amp; ""'. Diferencias por área: Matemáticas ("" &amp; AQ336 &amp; ""), Ciencias Natur"&amp;"ales ("" &amp; AR336 &amp; ""), Sociales ("" &amp; AS336 &amp; ""), Lectura Crítica ("" &amp; AT336 &amp; "") e Inglés ("" &amp; AU336 &amp; ""). Variación en posición: grupo ("" &amp; AN336 &amp; ""), grado ("" &amp; AO336 &amp; "") y media ("" &amp; AP336 &amp; ""). Puntajes Primer Simulacro: Global "" &amp; K336 &amp; "", Mat "" &amp;"&amp;" O336 &amp; "", Cien "" &amp; P336 &amp; "", Soc "" &amp; Q336 &amp; "", Lec "" &amp; R336 &amp; "", Ing "" &amp; S336 &amp; "". Puntajes Segundo Simulacro: Global "" &amp; Y336 &amp; "", Mat "" &amp; AC336 &amp; "", Cien "" &amp; AD336 &amp; "", Soc "" &amp; AE336 &amp; "", Lec "" &amp; AF336 &amp; "", Ing "" &amp; AG336 &amp; "". Escribe un mensaje motivado"&amp;"r y breve (máximo 4 líneas)."")
")</f>
        <v/>
      </c>
    </row>
    <row r="337" ht="15.75" customHeight="1" s="42">
      <c r="A337" s="93" t="n"/>
      <c r="B337" s="94" t="inlineStr">
        <is>
          <t>Bachillerato</t>
        </is>
      </c>
      <c r="C337" s="94" t="n">
        <v>705</v>
      </c>
      <c r="D337" s="94" t="n"/>
      <c r="E337" s="95" t="n"/>
      <c r="F337" s="96">
        <f>TRIM(G337&amp;" "&amp;H337&amp;" "&amp;I337&amp;" "&amp;J337)</f>
        <v/>
      </c>
      <c r="G337" s="94" t="inlineStr">
        <is>
          <t>Durango</t>
        </is>
      </c>
      <c r="H337" s="94" t="inlineStr">
        <is>
          <t>Ríos</t>
        </is>
      </c>
      <c r="I337" s="94" t="inlineStr">
        <is>
          <t>Angie</t>
        </is>
      </c>
      <c r="J337" s="97" t="inlineStr">
        <is>
          <t>Sofía</t>
        </is>
      </c>
      <c r="K337" s="98">
        <f>IF(SUM(O337:S337)=0, "", ROUND(((O337*3+P337*3+Q337*3+R337*3+S337*1)/13)*5,0))</f>
        <v/>
      </c>
      <c r="L337" s="99">
        <f>IF(OR($C337="",K337=""),"",COUNTIFS($C$4:$C$1500,$C337,K$4:K$1500,"&gt;"&amp;K337)+1)</f>
        <v/>
      </c>
      <c r="M337" s="99">
        <f>IF(OR($C337="",K337=""),"",IF(AND($C337&gt;=1001,$C337&lt;=1005),COUNTIFS($C$4:$C$1500,"&gt;=1001",$C$4:$C$1500,"&lt;=1005",K$4:K$1500,"&gt;"&amp;K337)+1,IF(AND($C337&gt;=1101,$C337&lt;=1105),COUNTIFS($C$4:$C$1500,"&gt;=1101",$C$4:$C$1500,"&lt;=1105",K$4:K$1500,"&gt;"&amp;K337)+1,IF(AND($C337&gt;=901,$C337&lt;=905),COUNTIFS($C$4:$C$1500,"&gt;=901",$C$4:$C$1500,"&lt;=905",K$4:K$1500,"&gt;"&amp;K337)+1,IF(AND($C337&gt;=801,$C337&lt;=805),COUNTIFS($C$4:$C$1500,"&gt;=801",$C$4:$C$1500,"&lt;=805",K$4:K$1500,"&gt;"&amp;K337)+1,IF(AND($C337&gt;=701,$C337&lt;=705),COUNTIFS($C$4:$C$1500,"&gt;=701",$C$4:$C$1500,"&lt;=705",K$4:K$1500,"&gt;"&amp;K337)+1,IF(AND($C337&gt;=601,$C337&lt;=606),COUNTIFS($C$4:$C$1500,"&gt;=601",$C$4:$C$1500,"&lt;=606",K$4:K$1500,"&gt;"&amp;K337)+1,"")))))))</f>
        <v/>
      </c>
      <c r="N337" s="99">
        <f>IF(OR($C337="",K337=""),"",IF(OR(AND($C337&gt;=1001,$C337&lt;=1005),AND($C337&gt;=1101,$C337&lt;=1105)),COUNTIFS($C$4:$C$1500,"&gt;=1001",$C$4:$C$1500,"&lt;=1005",K$4:K$1500,"&gt;"&amp;K337)+COUNTIFS($C$4:$C$1500,"&gt;=1101",$C$4:$C$1500,"&lt;=1105",K$4:K$1500,"&gt;"&amp;K337)+1,""))</f>
        <v/>
      </c>
      <c r="O337" s="94" t="n">
        <v>30.63</v>
      </c>
      <c r="P337" s="94" t="n">
        <v>48</v>
      </c>
      <c r="Q337" s="94" t="n">
        <v>47.31</v>
      </c>
      <c r="R337" s="94" t="n">
        <v>58.33</v>
      </c>
      <c r="S337" s="94" t="n">
        <v>30</v>
      </c>
      <c r="T337" s="99">
        <f>IF(AND(O337&gt;0,O337&lt;36),1,IF(AND(O337&gt;=36,O337&lt;51),2,IF(AND(O337&gt;=51,O337&lt;71),3,IF(AND(O337&gt;=71,O337&lt;=100),4,))))</f>
        <v/>
      </c>
      <c r="U337" s="99">
        <f>IF(AND(P337&gt;0,P337&lt;41),1,IF(AND(P337&gt;=41,P337&lt;56),2,IF(AND(P337&gt;=56,P337&lt;71),3,IF(AND(P337&gt;=71,P337&lt;=100),4,))))</f>
        <v/>
      </c>
      <c r="V337" s="99">
        <f>IF(AND(Q337&gt;0,Q337&lt;41),1,IF(AND(Q337&gt;=41,Q337&lt;56),2,IF(AND(Q337&gt;=56,Q337&lt;71),3,IF(AND(Q337&gt;=71,Q337&lt;=100),4,))))</f>
        <v/>
      </c>
      <c r="W337" s="99">
        <f>IF(AND(R337&gt;0,R337&lt;36),1,IF(AND(R337&gt;=36,R337&lt;51),2,IF(AND(R337&gt;=51,R337&lt;66),3,IF(AND(R337&gt;=66,R337&lt;=100),4,))))</f>
        <v/>
      </c>
      <c r="X337" s="100">
        <f>IF(AND(S337&gt;0,S337&lt;37),1,IF(AND(S337&gt;=37,S337&lt;58),2,IF(AND(S337&gt;=58,S337&lt;71),3,IF(AND(S337&gt;=71,S337&lt;=100),4,))))</f>
        <v/>
      </c>
      <c r="Y337" s="101">
        <f>IF(SUM(AC337:AG337)=0, "", ROUND(((AC337*3+AD337*3+AE337*3+AF337*3+AG337*1)/13)*5,0))</f>
        <v/>
      </c>
      <c r="Z337" s="99">
        <f>IF(OR($C337="",Y337=""),"",COUNTIFS($C$4:$C$1500,$C337,Y$4:Y$1500,"&gt;"&amp;Y337)+1)</f>
        <v/>
      </c>
      <c r="AA337" s="99">
        <f>IF(OR($C337="",Y337=""),"",IF(AND($C337&gt;=1001,$C337&lt;=1005),COUNTIFS($C$4:$C$1500,"&gt;=1001",$C$4:$C$1500,"&lt;=1005",Y$4:Y$1500,"&gt;"&amp;Y337)+1,IF(AND($C337&gt;=1101,$C337&lt;=1105),COUNTIFS($C$4:$C$1500,"&gt;=1101",$C$4:$C$1500,"&lt;=1105",Y$4:Y$1500,"&gt;"&amp;Y337)+1,IF(AND($C337&gt;=901,$C337&lt;=905),COUNTIFS($C$4:$C$1500,"&gt;=901",$C$4:$C$1500,"&lt;=905",Y$4:Y$1500,"&gt;"&amp;Y337)+1,IF(AND($C337&gt;=801,$C337&lt;=805),COUNTIFS($C$4:$C$1500,"&gt;=801",$C$4:$C$1500,"&lt;=805",Y$4:Y$1500,"&gt;"&amp;Y337)+1,IF(AND($C337&gt;=701,$C337&lt;=705),COUNTIFS($C$4:$C$1500,"&gt;=701",$C$4:$C$1500,"&lt;=705",Y$4:Y$1500,"&gt;"&amp;Y337)+1,IF(AND($C337&gt;=601,$C337&lt;=606),COUNTIFS($C$4:$C$1500,"&gt;=601",$C$4:$C$1500,"&lt;=606",Y$4:Y$1500,"&gt;"&amp;Y337)+1,"")))))))</f>
        <v/>
      </c>
      <c r="AB337" s="99">
        <f>IF(OR($C337="",Y337=""),"",IF(OR(AND($C337&gt;=1001,$C337&lt;=1005),AND($C337&gt;=1101,$C337&lt;=1105)),COUNTIFS($C$4:$C$1500,"&gt;=1001",$C$4:$C$1500,"&lt;=1005",Y$4:Y$1500,"&gt;"&amp;Y337)+COUNTIFS($C$4:$C$1500,"&gt;=1101",$C$4:$C$1500,"&lt;=1105",Y$4:Y$1500,"&gt;"&amp;Y337)+1,""))</f>
        <v/>
      </c>
      <c r="AC337" s="94" t="n">
        <v>56.75</v>
      </c>
      <c r="AD337" s="94" t="n">
        <v>37.14</v>
      </c>
      <c r="AE337" s="94" t="n">
        <v>30.25</v>
      </c>
      <c r="AF337" s="94" t="n">
        <v>45</v>
      </c>
      <c r="AG337" s="94" t="n">
        <v>61.25</v>
      </c>
      <c r="AH337" s="99">
        <f>IF(AND(AC337&gt;0,AC337&lt;36),1,IF(AND(AC337&gt;=36,AC337&lt;51),2,IF(AND(AC337&gt;=51,AC337&lt;71),3,IF(AND(AC337&gt;=71,AC337&lt;=100),4,))))</f>
        <v/>
      </c>
      <c r="AI337" s="99">
        <f>IF(AND(AD337&gt;0,AD337&lt;41),1,IF(AND(AD337&gt;=41,AD337&lt;56),2,IF(AND(AD337&gt;=56,AD337&lt;71),3,IF(AND(AD337&gt;=71,AD337&lt;=100),4,))))</f>
        <v/>
      </c>
      <c r="AJ337" s="99">
        <f>IF(AND(AE337&gt;0,AE337&lt;41),1,IF(AND(AE337&gt;=41,AE337&lt;56),2,IF(AND(AE337&gt;=56,AE337&lt;71),3,IF(AND(AE337&gt;=71,AE337&lt;=100),4,))))</f>
        <v/>
      </c>
      <c r="AK337" s="99">
        <f>IF(AND(AF337&gt;0,AF337&lt;36),1,IF(AND(AF337&gt;=36,AF337&lt;51),2,IF(AND(AF337&gt;=51,AF337&lt;66),3,IF(AND(AF337&gt;=66,AF337&lt;=100),4,))))</f>
        <v/>
      </c>
      <c r="AL337" s="100">
        <f>IF(AND(AG337&gt;0,AG337&lt;37),1,IF(AND(AG337&gt;=37,AG337&lt;58),2,IF(AND(AG337&gt;=58,AG337&lt;71),3,IF(AND(AG337&gt;=71,AG337&lt;=100),4,))))</f>
        <v/>
      </c>
      <c r="AM337" s="101">
        <f>IF((Y337&lt;&gt;"")*(K337&lt;&gt;""),Y337-K337,"")</f>
        <v/>
      </c>
      <c r="AN337" s="99">
        <f>IF((Z337&lt;&gt;"")*(L337&lt;&gt;""),Z337-L337,"")</f>
        <v/>
      </c>
      <c r="AO337" s="99">
        <f>IF((AA337&lt;&gt;"")*(M337&lt;&gt;""),AA337-M337,"")</f>
        <v/>
      </c>
      <c r="AP337" s="99">
        <f>IF((AB337&lt;&gt;"")*(N337&lt;&gt;""),AB337-N337,"")</f>
        <v/>
      </c>
      <c r="AQ337" s="94">
        <f>IF((AC337&lt;&gt;"")*(O337&lt;&gt;""),AC337-O337,"")</f>
        <v/>
      </c>
      <c r="AR337" s="94">
        <f>IF((AD337&lt;&gt;"")*(P337&lt;&gt;""),AD337-P337,"")</f>
        <v/>
      </c>
      <c r="AS337" s="94">
        <f>IF((AE337&lt;&gt;"")*(Q337&lt;&gt;""),AE337-Q337,"")</f>
        <v/>
      </c>
      <c r="AT337" s="94">
        <f>IF((AF337&lt;&gt;"")*(R337&lt;&gt;""),AF337-R337,"")</f>
        <v/>
      </c>
      <c r="AU337" s="94">
        <f>IF((AG337&lt;&gt;"")*(S337&lt;&gt;""),AG337-S337,"")</f>
        <v/>
      </c>
      <c r="AV337" s="99">
        <f>IF((AH337&lt;&gt;"")*(T337&lt;&gt;""),AH337-T337,"")</f>
        <v/>
      </c>
      <c r="AW337" s="99">
        <f>IF((AI337&lt;&gt;"")*(U337&lt;&gt;""),AI337-U337,"")</f>
        <v/>
      </c>
      <c r="AX337" s="99">
        <f>IF((AJ337&lt;&gt;"")*(V337&lt;&gt;""),AJ337-V337,"")</f>
        <v/>
      </c>
      <c r="AY337" s="99">
        <f>IF((AK337&lt;&gt;"")*(W337&lt;&gt;""),AK337-W337,"")</f>
        <v/>
      </c>
      <c r="AZ337" s="102">
        <f>IF((AL337&lt;&gt;"")*(X337&lt;&gt;""),AL337-X337,"")</f>
        <v/>
      </c>
      <c r="BA337" s="50">
        <f>IFERROR(__xludf.dummyfunction("AI(""Actúa como un tutor académico y dirígete personalmente al estudiante "" &amp; I337 &amp; "" "" &amp; J337 &amp; "" "" &amp; G337 &amp; "" "" &amp; H337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AM337 &amp; ""'. Diferencias por área: Matemáticas ("" &amp; AQ337 &amp; ""), Ciencias Natura"&amp;"les ("" &amp; AR337 &amp; ""), Sociales ("" &amp; AS337 &amp; ""), Lectura Crítica ("" &amp; AT337 &amp; "") e Inglés ("" &amp; AU337 &amp; ""). Variación en posición: grupo ("" &amp; AN337 &amp; ""), grado ("" &amp; AO337 &amp; "") y media ("" &amp; AP337 &amp; ""). Puntajes Primer Simulacro: Global "" &amp; K337 &amp; "", Mat "" &amp; "&amp;"O4 &amp; "", Cien "" &amp; P337 &amp; "", Soc "" &amp; Q337 &amp; "", Lec "" &amp; R337 &amp; "", Ing "" &amp; S337 &amp; "". Puntajes Segundo Simulacro: Global "" &amp; Y337 &amp; "", Mat "" &amp; AC337 &amp; "", Cien "" &amp; AD337 &amp; "", Soc "" &amp; AE337 &amp; "", Lec "" &amp; AF337 &amp; "", Ing "" &amp; AG337 &amp; "". Escribe un mensaje motivador"&amp;" y breve (máximo 4 líneas)."")
"),"=AI(""Actúa como un tutor académico y dirígete personalmente al estudiante "" &amp; I337 &amp; "" "" &amp; J337 &amp; "" "" &amp; G337 &amp; "" "" &amp; H337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AM337 &amp; ""'. Diferencias por área: Matemáticas ("" &amp; AQ337 &amp; ""), Ciencias Natur"&amp;"ales ("" &amp; AR337 &amp; ""), Sociales ("" &amp; AS337 &amp; ""), Lectura Crítica ("" &amp; AT337 &amp; "") e Inglés ("" &amp; AU337 &amp; ""). Variación en posición: grupo ("" &amp; AN337 &amp; ""), grado ("" &amp; AO337 &amp; "") y media ("" &amp; AP337 &amp; ""). Puntajes Primer Simulacro: Global "" &amp; K337 &amp; "", Mat "" &amp;"&amp;" O337 &amp; "", Cien "" &amp; P337 &amp; "", Soc "" &amp; Q337 &amp; "", Lec "" &amp; R337 &amp; "", Ing "" &amp; S337 &amp; "". Puntajes Segundo Simulacro: Global "" &amp; Y337 &amp; "", Mat "" &amp; AC337 &amp; "", Cien "" &amp; AD337 &amp; "", Soc "" &amp; AE337 &amp; "", Lec "" &amp; AF337 &amp; "", Ing "" &amp; AG337 &amp; "". Escribe un mensaje motivado"&amp;"r y breve (máximo 4 líneas)."")
")</f>
        <v/>
      </c>
    </row>
    <row r="338" ht="15.75" customHeight="1" s="42">
      <c r="A338" s="93" t="n"/>
      <c r="B338" s="94" t="inlineStr">
        <is>
          <t>Bachillerato</t>
        </is>
      </c>
      <c r="C338" s="94" t="n">
        <v>705</v>
      </c>
      <c r="D338" s="94" t="n"/>
      <c r="E338" s="95" t="n"/>
      <c r="F338" s="96">
        <f>TRIM(G338&amp;" "&amp;H338&amp;" "&amp;I338&amp;" "&amp;J338)</f>
        <v/>
      </c>
      <c r="G338" s="94" t="inlineStr">
        <is>
          <t>Echavarria</t>
        </is>
      </c>
      <c r="H338" s="94" t="inlineStr">
        <is>
          <t>Rua</t>
        </is>
      </c>
      <c r="I338" s="94" t="inlineStr">
        <is>
          <t>Matias</t>
        </is>
      </c>
      <c r="J338" s="97" t="n"/>
      <c r="K338" s="98">
        <f>IF(SUM(O338:S338)=0, "", ROUND(((O338*3+P338*3+Q338*3+R338*3+S338*1)/13)*5,0))</f>
        <v/>
      </c>
      <c r="L338" s="99">
        <f>IF(OR($C338="",K338=""),"",COUNTIFS($C$4:$C$1500,$C338,K$4:K$1500,"&gt;"&amp;K338)+1)</f>
        <v/>
      </c>
      <c r="M338" s="99">
        <f>IF(OR($C338="",K338=""),"",IF(AND($C338&gt;=1001,$C338&lt;=1005),COUNTIFS($C$4:$C$1500,"&gt;=1001",$C$4:$C$1500,"&lt;=1005",K$4:K$1500,"&gt;"&amp;K338)+1,IF(AND($C338&gt;=1101,$C338&lt;=1105),COUNTIFS($C$4:$C$1500,"&gt;=1101",$C$4:$C$1500,"&lt;=1105",K$4:K$1500,"&gt;"&amp;K338)+1,IF(AND($C338&gt;=901,$C338&lt;=905),COUNTIFS($C$4:$C$1500,"&gt;=901",$C$4:$C$1500,"&lt;=905",K$4:K$1500,"&gt;"&amp;K338)+1,IF(AND($C338&gt;=801,$C338&lt;=805),COUNTIFS($C$4:$C$1500,"&gt;=801",$C$4:$C$1500,"&lt;=805",K$4:K$1500,"&gt;"&amp;K338)+1,IF(AND($C338&gt;=701,$C338&lt;=705),COUNTIFS($C$4:$C$1500,"&gt;=701",$C$4:$C$1500,"&lt;=705",K$4:K$1500,"&gt;"&amp;K338)+1,IF(AND($C338&gt;=601,$C338&lt;=606),COUNTIFS($C$4:$C$1500,"&gt;=601",$C$4:$C$1500,"&lt;=606",K$4:K$1500,"&gt;"&amp;K338)+1,"")))))))</f>
        <v/>
      </c>
      <c r="N338" s="99">
        <f>IF(OR($C338="",K338=""),"",IF(OR(AND($C338&gt;=1001,$C338&lt;=1005),AND($C338&gt;=1101,$C338&lt;=1105)),COUNTIFS($C$4:$C$1500,"&gt;=1001",$C$4:$C$1500,"&lt;=1005",K$4:K$1500,"&gt;"&amp;K338)+COUNTIFS($C$4:$C$1500,"&gt;=1101",$C$4:$C$1500,"&lt;=1105",K$4:K$1500,"&gt;"&amp;K338)+1,""))</f>
        <v/>
      </c>
      <c r="O338" s="94" t="n">
        <v>13.5</v>
      </c>
      <c r="P338" s="94" t="n">
        <v>38.83</v>
      </c>
      <c r="Q338" s="94" t="n">
        <v>38.28</v>
      </c>
      <c r="R338" s="94" t="n">
        <v>45.83</v>
      </c>
      <c r="S338" s="94" t="n">
        <v>35</v>
      </c>
      <c r="T338" s="99">
        <f>IF(AND(O338&gt;0,O338&lt;36),1,IF(AND(O338&gt;=36,O338&lt;51),2,IF(AND(O338&gt;=51,O338&lt;71),3,IF(AND(O338&gt;=71,O338&lt;=100),4,))))</f>
        <v/>
      </c>
      <c r="U338" s="99">
        <f>IF(AND(P338&gt;0,P338&lt;41),1,IF(AND(P338&gt;=41,P338&lt;56),2,IF(AND(P338&gt;=56,P338&lt;71),3,IF(AND(P338&gt;=71,P338&lt;=100),4,))))</f>
        <v/>
      </c>
      <c r="V338" s="99">
        <f>IF(AND(Q338&gt;0,Q338&lt;41),1,IF(AND(Q338&gt;=41,Q338&lt;56),2,IF(AND(Q338&gt;=56,Q338&lt;71),3,IF(AND(Q338&gt;=71,Q338&lt;=100),4,))))</f>
        <v/>
      </c>
      <c r="W338" s="99">
        <f>IF(AND(R338&gt;0,R338&lt;36),1,IF(AND(R338&gt;=36,R338&lt;51),2,IF(AND(R338&gt;=51,R338&lt;66),3,IF(AND(R338&gt;=66,R338&lt;=100),4,))))</f>
        <v/>
      </c>
      <c r="X338" s="100">
        <f>IF(AND(S338&gt;0,S338&lt;37),1,IF(AND(S338&gt;=37,S338&lt;58),2,IF(AND(S338&gt;=58,S338&lt;71),3,IF(AND(S338&gt;=71,S338&lt;=100),4,))))</f>
        <v/>
      </c>
      <c r="Y338" s="101">
        <f>IF(SUM(AC338:AG338)=0, "", ROUND(((AC338*3+AD338*3+AE338*3+AF338*3+AG338*1)/13)*5,0))</f>
        <v/>
      </c>
      <c r="Z338" s="99">
        <f>IF(OR($C338="",Y338=""),"",COUNTIFS($C$4:$C$1500,$C338,Y$4:Y$1500,"&gt;"&amp;Y338)+1)</f>
        <v/>
      </c>
      <c r="AA338" s="99">
        <f>IF(OR($C338="",Y338=""),"",IF(AND($C338&gt;=1001,$C338&lt;=1005),COUNTIFS($C$4:$C$1500,"&gt;=1001",$C$4:$C$1500,"&lt;=1005",Y$4:Y$1500,"&gt;"&amp;Y338)+1,IF(AND($C338&gt;=1101,$C338&lt;=1105),COUNTIFS($C$4:$C$1500,"&gt;=1101",$C$4:$C$1500,"&lt;=1105",Y$4:Y$1500,"&gt;"&amp;Y338)+1,IF(AND($C338&gt;=901,$C338&lt;=905),COUNTIFS($C$4:$C$1500,"&gt;=901",$C$4:$C$1500,"&lt;=905",Y$4:Y$1500,"&gt;"&amp;Y338)+1,IF(AND($C338&gt;=801,$C338&lt;=805),COUNTIFS($C$4:$C$1500,"&gt;=801",$C$4:$C$1500,"&lt;=805",Y$4:Y$1500,"&gt;"&amp;Y338)+1,IF(AND($C338&gt;=701,$C338&lt;=705),COUNTIFS($C$4:$C$1500,"&gt;=701",$C$4:$C$1500,"&lt;=705",Y$4:Y$1500,"&gt;"&amp;Y338)+1,IF(AND($C338&gt;=601,$C338&lt;=606),COUNTIFS($C$4:$C$1500,"&gt;=601",$C$4:$C$1500,"&lt;=606",Y$4:Y$1500,"&gt;"&amp;Y338)+1,"")))))))</f>
        <v/>
      </c>
      <c r="AB338" s="99">
        <f>IF(OR($C338="",Y338=""),"",IF(OR(AND($C338&gt;=1001,$C338&lt;=1005),AND($C338&gt;=1101,$C338&lt;=1105)),COUNTIFS($C$4:$C$1500,"&gt;=1001",$C$4:$C$1500,"&lt;=1005",Y$4:Y$1500,"&gt;"&amp;Y338)+COUNTIFS($C$4:$C$1500,"&gt;=1101",$C$4:$C$1500,"&lt;=1105",Y$4:Y$1500,"&gt;"&amp;Y338)+1,""))</f>
        <v/>
      </c>
      <c r="AC338" s="94" t="n"/>
      <c r="AD338" s="94" t="n"/>
      <c r="AE338" s="94" t="n"/>
      <c r="AF338" s="94" t="n"/>
      <c r="AG338" s="94" t="n"/>
      <c r="AH338" s="99">
        <f>IF(AND(AC338&gt;0,AC338&lt;36),1,IF(AND(AC338&gt;=36,AC338&lt;51),2,IF(AND(AC338&gt;=51,AC338&lt;71),3,IF(AND(AC338&gt;=71,AC338&lt;=100),4,))))</f>
        <v/>
      </c>
      <c r="AI338" s="99">
        <f>IF(AND(AD338&gt;0,AD338&lt;41),1,IF(AND(AD338&gt;=41,AD338&lt;56),2,IF(AND(AD338&gt;=56,AD338&lt;71),3,IF(AND(AD338&gt;=71,AD338&lt;=100),4,))))</f>
        <v/>
      </c>
      <c r="AJ338" s="99">
        <f>IF(AND(AE338&gt;0,AE338&lt;41),1,IF(AND(AE338&gt;=41,AE338&lt;56),2,IF(AND(AE338&gt;=56,AE338&lt;71),3,IF(AND(AE338&gt;=71,AE338&lt;=100),4,))))</f>
        <v/>
      </c>
      <c r="AK338" s="99">
        <f>IF(AND(AF338&gt;0,AF338&lt;36),1,IF(AND(AF338&gt;=36,AF338&lt;51),2,IF(AND(AF338&gt;=51,AF338&lt;66),3,IF(AND(AF338&gt;=66,AF338&lt;=100),4,))))</f>
        <v/>
      </c>
      <c r="AL338" s="100">
        <f>IF(AND(AG338&gt;0,AG338&lt;37),1,IF(AND(AG338&gt;=37,AG338&lt;58),2,IF(AND(AG338&gt;=58,AG338&lt;71),3,IF(AND(AG338&gt;=71,AG338&lt;=100),4,))))</f>
        <v/>
      </c>
      <c r="AM338" s="101">
        <f>IF((Y338&lt;&gt;"")*(K338&lt;&gt;""),Y338-K338,"")</f>
        <v/>
      </c>
      <c r="AN338" s="99">
        <f>IF((Z338&lt;&gt;"")*(L338&lt;&gt;""),Z338-L338,"")</f>
        <v/>
      </c>
      <c r="AO338" s="99">
        <f>IF((AA338&lt;&gt;"")*(M338&lt;&gt;""),AA338-M338,"")</f>
        <v/>
      </c>
      <c r="AP338" s="99">
        <f>IF((AB338&lt;&gt;"")*(N338&lt;&gt;""),AB338-N338,"")</f>
        <v/>
      </c>
      <c r="AQ338" s="94">
        <f>IF((AC338&lt;&gt;"")*(O338&lt;&gt;""),AC338-O338,"")</f>
        <v/>
      </c>
      <c r="AR338" s="94">
        <f>IF((AD338&lt;&gt;"")*(P338&lt;&gt;""),AD338-P338,"")</f>
        <v/>
      </c>
      <c r="AS338" s="94">
        <f>IF((AE338&lt;&gt;"")*(Q338&lt;&gt;""),AE338-Q338,"")</f>
        <v/>
      </c>
      <c r="AT338" s="94">
        <f>IF((AF338&lt;&gt;"")*(R338&lt;&gt;""),AF338-R338,"")</f>
        <v/>
      </c>
      <c r="AU338" s="94">
        <f>IF((AG338&lt;&gt;"")*(S338&lt;&gt;""),AG338-S338,"")</f>
        <v/>
      </c>
      <c r="AV338" s="99">
        <f>IF((AH338&lt;&gt;"")*(T338&lt;&gt;""),AH338-T338,"")</f>
        <v/>
      </c>
      <c r="AW338" s="99">
        <f>IF((AI338&lt;&gt;"")*(U338&lt;&gt;""),AI338-U338,"")</f>
        <v/>
      </c>
      <c r="AX338" s="99">
        <f>IF((AJ338&lt;&gt;"")*(V338&lt;&gt;""),AJ338-V338,"")</f>
        <v/>
      </c>
      <c r="AY338" s="99">
        <f>IF((AK338&lt;&gt;"")*(W338&lt;&gt;""),AK338-W338,"")</f>
        <v/>
      </c>
      <c r="AZ338" s="102">
        <f>IF((AL338&lt;&gt;"")*(X338&lt;&gt;""),AL338-X338,"")</f>
        <v/>
      </c>
      <c r="BA338" s="50">
        <f>IFERROR(__xludf.dummyfunction("AI(""Actúa como un tutor académico y dirígete personalmente al estudiante "" &amp; I338 &amp; "" "" &amp; J338 &amp; "" "" &amp; G338 &amp; "" "" &amp; H338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AM338 &amp; ""'. Diferencias por área: Matemáticas ("" &amp; AQ338 &amp; ""), Ciencias Natura"&amp;"les ("" &amp; AR338 &amp; ""), Sociales ("" &amp; AS338 &amp; ""), Lectura Crítica ("" &amp; AT338 &amp; "") e Inglés ("" &amp; AU338 &amp; ""). Variación en posición: grupo ("" &amp; AN338 &amp; ""), grado ("" &amp; AO338 &amp; "") y media ("" &amp; AP338 &amp; ""). Puntajes Primer Simulacro: Global "" &amp; K338 &amp; "", Mat "" &amp; "&amp;"O4 &amp; "", Cien "" &amp; P338 &amp; "", Soc "" &amp; Q338 &amp; "", Lec "" &amp; R338 &amp; "", Ing "" &amp; S338 &amp; "". Puntajes Segundo Simulacro: Global "" &amp; Y338 &amp; "", Mat "" &amp; AC338 &amp; "", Cien "" &amp; AD338 &amp; "", Soc "" &amp; AE338 &amp; "", Lec "" &amp; AF338 &amp; "", Ing "" &amp; AG338 &amp; "". Escribe un mensaje motivador"&amp;" y breve (máximo 4 líneas)."")
"),"=AI(""Actúa como un tutor académico y dirígete personalmente al estudiante "" &amp; I338 &amp; "" "" &amp; J338 &amp; "" "" &amp; G338 &amp; "" "" &amp; H338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AM338 &amp; ""'. Diferencias por área: Matemáticas ("" &amp; AQ338 &amp; ""), Ciencias Natur"&amp;"ales ("" &amp; AR338 &amp; ""), Sociales ("" &amp; AS338 &amp; ""), Lectura Crítica ("" &amp; AT338 &amp; "") e Inglés ("" &amp; AU338 &amp; ""). Variación en posición: grupo ("" &amp; AN338 &amp; ""), grado ("" &amp; AO338 &amp; "") y media ("" &amp; AP338 &amp; ""). Puntajes Primer Simulacro: Global "" &amp; K338 &amp; "", Mat "" &amp;"&amp;" O338 &amp; "", Cien "" &amp; P338 &amp; "", Soc "" &amp; Q338 &amp; "", Lec "" &amp; R338 &amp; "", Ing "" &amp; S338 &amp; "". Puntajes Segundo Simulacro: Global "" &amp; Y338 &amp; "", Mat "" &amp; AC338 &amp; "", Cien "" &amp; AD338 &amp; "", Soc "" &amp; AE338 &amp; "", Lec "" &amp; AF338 &amp; "", Ing "" &amp; AG338 &amp; "". Escribe un mensaje motivado"&amp;"r y breve (máximo 4 líneas)."")
")</f>
        <v/>
      </c>
    </row>
    <row r="339" ht="15.75" customHeight="1" s="42">
      <c r="A339" s="93" t="n"/>
      <c r="B339" s="94" t="inlineStr">
        <is>
          <t>Bachillerato</t>
        </is>
      </c>
      <c r="C339" s="94" t="n">
        <v>705</v>
      </c>
      <c r="D339" s="94" t="n"/>
      <c r="E339" s="95" t="n"/>
      <c r="F339" s="96">
        <f>TRIM(G339&amp;" "&amp;H339&amp;" "&amp;I339&amp;" "&amp;J339)</f>
        <v/>
      </c>
      <c r="G339" s="94" t="inlineStr">
        <is>
          <t>Gallo</t>
        </is>
      </c>
      <c r="H339" s="94" t="inlineStr">
        <is>
          <t>Santana</t>
        </is>
      </c>
      <c r="I339" s="94" t="inlineStr">
        <is>
          <t>María</t>
        </is>
      </c>
      <c r="J339" s="97" t="inlineStr">
        <is>
          <t>Valentina</t>
        </is>
      </c>
      <c r="K339" s="98">
        <f>IF(SUM(O339:S339)=0, "", ROUND(((O339*3+P339*3+Q339*3+R339*3+S339*1)/13)*5,0))</f>
        <v/>
      </c>
      <c r="L339" s="99">
        <f>IF(OR($C339="",K339=""),"",COUNTIFS($C$4:$C$1500,$C339,K$4:K$1500,"&gt;"&amp;K339)+1)</f>
        <v/>
      </c>
      <c r="M339" s="99">
        <f>IF(OR($C339="",K339=""),"",IF(AND($C339&gt;=1001,$C339&lt;=1005),COUNTIFS($C$4:$C$1500,"&gt;=1001",$C$4:$C$1500,"&lt;=1005",K$4:K$1500,"&gt;"&amp;K339)+1,IF(AND($C339&gt;=1101,$C339&lt;=1105),COUNTIFS($C$4:$C$1500,"&gt;=1101",$C$4:$C$1500,"&lt;=1105",K$4:K$1500,"&gt;"&amp;K339)+1,IF(AND($C339&gt;=901,$C339&lt;=905),COUNTIFS($C$4:$C$1500,"&gt;=901",$C$4:$C$1500,"&lt;=905",K$4:K$1500,"&gt;"&amp;K339)+1,IF(AND($C339&gt;=801,$C339&lt;=805),COUNTIFS($C$4:$C$1500,"&gt;=801",$C$4:$C$1500,"&lt;=805",K$4:K$1500,"&gt;"&amp;K339)+1,IF(AND($C339&gt;=701,$C339&lt;=705),COUNTIFS($C$4:$C$1500,"&gt;=701",$C$4:$C$1500,"&lt;=705",K$4:K$1500,"&gt;"&amp;K339)+1,IF(AND($C339&gt;=601,$C339&lt;=606),COUNTIFS($C$4:$C$1500,"&gt;=601",$C$4:$C$1500,"&lt;=606",K$4:K$1500,"&gt;"&amp;K339)+1,"")))))))</f>
        <v/>
      </c>
      <c r="N339" s="99">
        <f>IF(OR($C339="",K339=""),"",IF(OR(AND($C339&gt;=1001,$C339&lt;=1005),AND($C339&gt;=1101,$C339&lt;=1105)),COUNTIFS($C$4:$C$1500,"&gt;=1001",$C$4:$C$1500,"&lt;=1005",K$4:K$1500,"&gt;"&amp;K339)+COUNTIFS($C$4:$C$1500,"&gt;=1101",$C$4:$C$1500,"&lt;=1105",K$4:K$1500,"&gt;"&amp;K339)+1,""))</f>
        <v/>
      </c>
      <c r="O339" s="94" t="n">
        <v>34</v>
      </c>
      <c r="P339" s="94" t="n">
        <v>51.54</v>
      </c>
      <c r="Q339" s="94" t="n">
        <v>44.08</v>
      </c>
      <c r="R339" s="94" t="n">
        <v>66.67</v>
      </c>
      <c r="S339" s="94" t="n">
        <v>40</v>
      </c>
      <c r="T339" s="99">
        <f>IF(AND(O339&gt;0,O339&lt;36),1,IF(AND(O339&gt;=36,O339&lt;51),2,IF(AND(O339&gt;=51,O339&lt;71),3,IF(AND(O339&gt;=71,O339&lt;=100),4,))))</f>
        <v/>
      </c>
      <c r="U339" s="99">
        <f>IF(AND(P339&gt;0,P339&lt;41),1,IF(AND(P339&gt;=41,P339&lt;56),2,IF(AND(P339&gt;=56,P339&lt;71),3,IF(AND(P339&gt;=71,P339&lt;=100),4,))))</f>
        <v/>
      </c>
      <c r="V339" s="99">
        <f>IF(AND(Q339&gt;0,Q339&lt;41),1,IF(AND(Q339&gt;=41,Q339&lt;56),2,IF(AND(Q339&gt;=56,Q339&lt;71),3,IF(AND(Q339&gt;=71,Q339&lt;=100),4,))))</f>
        <v/>
      </c>
      <c r="W339" s="99">
        <f>IF(AND(R339&gt;0,R339&lt;36),1,IF(AND(R339&gt;=36,R339&lt;51),2,IF(AND(R339&gt;=51,R339&lt;66),3,IF(AND(R339&gt;=66,R339&lt;=100),4,))))</f>
        <v/>
      </c>
      <c r="X339" s="100">
        <f>IF(AND(S339&gt;0,S339&lt;37),1,IF(AND(S339&gt;=37,S339&lt;58),2,IF(AND(S339&gt;=58,S339&lt;71),3,IF(AND(S339&gt;=71,S339&lt;=100),4,))))</f>
        <v/>
      </c>
      <c r="Y339" s="101">
        <f>IF(SUM(AC339:AG339)=0, "", ROUND(((AC339*3+AD339*3+AE339*3+AF339*3+AG339*1)/13)*5,0))</f>
        <v/>
      </c>
      <c r="Z339" s="99">
        <f>IF(OR($C339="",Y339=""),"",COUNTIFS($C$4:$C$1500,$C339,Y$4:Y$1500,"&gt;"&amp;Y339)+1)</f>
        <v/>
      </c>
      <c r="AA339" s="99">
        <f>IF(OR($C339="",Y339=""),"",IF(AND($C339&gt;=1001,$C339&lt;=1005),COUNTIFS($C$4:$C$1500,"&gt;=1001",$C$4:$C$1500,"&lt;=1005",Y$4:Y$1500,"&gt;"&amp;Y339)+1,IF(AND($C339&gt;=1101,$C339&lt;=1105),COUNTIFS($C$4:$C$1500,"&gt;=1101",$C$4:$C$1500,"&lt;=1105",Y$4:Y$1500,"&gt;"&amp;Y339)+1,IF(AND($C339&gt;=901,$C339&lt;=905),COUNTIFS($C$4:$C$1500,"&gt;=901",$C$4:$C$1500,"&lt;=905",Y$4:Y$1500,"&gt;"&amp;Y339)+1,IF(AND($C339&gt;=801,$C339&lt;=805),COUNTIFS($C$4:$C$1500,"&gt;=801",$C$4:$C$1500,"&lt;=805",Y$4:Y$1500,"&gt;"&amp;Y339)+1,IF(AND($C339&gt;=701,$C339&lt;=705),COUNTIFS($C$4:$C$1500,"&gt;=701",$C$4:$C$1500,"&lt;=705",Y$4:Y$1500,"&gt;"&amp;Y339)+1,IF(AND($C339&gt;=601,$C339&lt;=606),COUNTIFS($C$4:$C$1500,"&gt;=601",$C$4:$C$1500,"&lt;=606",Y$4:Y$1500,"&gt;"&amp;Y339)+1,"")))))))</f>
        <v/>
      </c>
      <c r="AB339" s="99">
        <f>IF(OR($C339="",Y339=""),"",IF(OR(AND($C339&gt;=1001,$C339&lt;=1005),AND($C339&gt;=1101,$C339&lt;=1105)),COUNTIFS($C$4:$C$1500,"&gt;=1001",$C$4:$C$1500,"&lt;=1005",Y$4:Y$1500,"&gt;"&amp;Y339)+COUNTIFS($C$4:$C$1500,"&gt;=1101",$C$4:$C$1500,"&lt;=1105",Y$4:Y$1500,"&gt;"&amp;Y339)+1,""))</f>
        <v/>
      </c>
      <c r="AC339" s="94" t="n">
        <v>47</v>
      </c>
      <c r="AD339" s="94" t="n">
        <v>37.14</v>
      </c>
      <c r="AE339" s="94" t="n">
        <v>52.25</v>
      </c>
      <c r="AF339" s="94" t="n">
        <v>70</v>
      </c>
      <c r="AG339" s="94" t="n">
        <v>52.5</v>
      </c>
      <c r="AH339" s="99">
        <f>IF(AND(AC339&gt;0,AC339&lt;36),1,IF(AND(AC339&gt;=36,AC339&lt;51),2,IF(AND(AC339&gt;=51,AC339&lt;71),3,IF(AND(AC339&gt;=71,AC339&lt;=100),4,))))</f>
        <v/>
      </c>
      <c r="AI339" s="99">
        <f>IF(AND(AD339&gt;0,AD339&lt;41),1,IF(AND(AD339&gt;=41,AD339&lt;56),2,IF(AND(AD339&gt;=56,AD339&lt;71),3,IF(AND(AD339&gt;=71,AD339&lt;=100),4,))))</f>
        <v/>
      </c>
      <c r="AJ339" s="99">
        <f>IF(AND(AE339&gt;0,AE339&lt;41),1,IF(AND(AE339&gt;=41,AE339&lt;56),2,IF(AND(AE339&gt;=56,AE339&lt;71),3,IF(AND(AE339&gt;=71,AE339&lt;=100),4,))))</f>
        <v/>
      </c>
      <c r="AK339" s="99">
        <f>IF(AND(AF339&gt;0,AF339&lt;36),1,IF(AND(AF339&gt;=36,AF339&lt;51),2,IF(AND(AF339&gt;=51,AF339&lt;66),3,IF(AND(AF339&gt;=66,AF339&lt;=100),4,))))</f>
        <v/>
      </c>
      <c r="AL339" s="100">
        <f>IF(AND(AG339&gt;0,AG339&lt;37),1,IF(AND(AG339&gt;=37,AG339&lt;58),2,IF(AND(AG339&gt;=58,AG339&lt;71),3,IF(AND(AG339&gt;=71,AG339&lt;=100),4,))))</f>
        <v/>
      </c>
      <c r="AM339" s="101">
        <f>IF((Y339&lt;&gt;"")*(K339&lt;&gt;""),Y339-K339,"")</f>
        <v/>
      </c>
      <c r="AN339" s="99">
        <f>IF((Z339&lt;&gt;"")*(L339&lt;&gt;""),Z339-L339,"")</f>
        <v/>
      </c>
      <c r="AO339" s="99">
        <f>IF((AA339&lt;&gt;"")*(M339&lt;&gt;""),AA339-M339,"")</f>
        <v/>
      </c>
      <c r="AP339" s="99">
        <f>IF((AB339&lt;&gt;"")*(N339&lt;&gt;""),AB339-N339,"")</f>
        <v/>
      </c>
      <c r="AQ339" s="94">
        <f>IF((AC339&lt;&gt;"")*(O339&lt;&gt;""),AC339-O339,"")</f>
        <v/>
      </c>
      <c r="AR339" s="94">
        <f>IF((AD339&lt;&gt;"")*(P339&lt;&gt;""),AD339-P339,"")</f>
        <v/>
      </c>
      <c r="AS339" s="94">
        <f>IF((AE339&lt;&gt;"")*(Q339&lt;&gt;""),AE339-Q339,"")</f>
        <v/>
      </c>
      <c r="AT339" s="94">
        <f>IF((AF339&lt;&gt;"")*(R339&lt;&gt;""),AF339-R339,"")</f>
        <v/>
      </c>
      <c r="AU339" s="94">
        <f>IF((AG339&lt;&gt;"")*(S339&lt;&gt;""),AG339-S339,"")</f>
        <v/>
      </c>
      <c r="AV339" s="99">
        <f>IF((AH339&lt;&gt;"")*(T339&lt;&gt;""),AH339-T339,"")</f>
        <v/>
      </c>
      <c r="AW339" s="99">
        <f>IF((AI339&lt;&gt;"")*(U339&lt;&gt;""),AI339-U339,"")</f>
        <v/>
      </c>
      <c r="AX339" s="99">
        <f>IF((AJ339&lt;&gt;"")*(V339&lt;&gt;""),AJ339-V339,"")</f>
        <v/>
      </c>
      <c r="AY339" s="99">
        <f>IF((AK339&lt;&gt;"")*(W339&lt;&gt;""),AK339-W339,"")</f>
        <v/>
      </c>
      <c r="AZ339" s="102">
        <f>IF((AL339&lt;&gt;"")*(X339&lt;&gt;""),AL339-X339,"")</f>
        <v/>
      </c>
      <c r="BA339" s="50">
        <f>IFERROR(__xludf.dummyfunction("AI(""Actúa como un tutor académico y dirígete personalmente al estudiante "" &amp; I339 &amp; "" "" &amp; J339 &amp; "" "" &amp; G339 &amp; "" "" &amp; H339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AM339 &amp; ""'. Diferencias por área: Matemáticas ("" &amp; AQ339 &amp; ""), Ciencias Natura"&amp;"les ("" &amp; AR339 &amp; ""), Sociales ("" &amp; AS339 &amp; ""), Lectura Crítica ("" &amp; AT339 &amp; "") e Inglés ("" &amp; AU339 &amp; ""). Variación en posición: grupo ("" &amp; AN339 &amp; ""), grado ("" &amp; AO339 &amp; "") y media ("" &amp; AP339 &amp; ""). Puntajes Primer Simulacro: Global "" &amp; K339 &amp; "", Mat "" &amp; "&amp;"O4 &amp; "", Cien "" &amp; P339 &amp; "", Soc "" &amp; Q339 &amp; "", Lec "" &amp; R339 &amp; "", Ing "" &amp; S339 &amp; "". Puntajes Segundo Simulacro: Global "" &amp; Y339 &amp; "", Mat "" &amp; AC339 &amp; "", Cien "" &amp; AD339 &amp; "", Soc "" &amp; AE339 &amp; "", Lec "" &amp; AF339 &amp; "", Ing "" &amp; AG339 &amp; "". Escribe un mensaje motivador"&amp;" y breve (máximo 4 líneas)."")
"),"=AI(""Actúa como un tutor académico y dirígete personalmente al estudiante "" &amp; I339 &amp; "" "" &amp; J339 &amp; "" "" &amp; G339 &amp; "" "" &amp; H339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AM339 &amp; ""'. Diferencias por área: Matemáticas ("" &amp; AQ339 &amp; ""), Ciencias Natur"&amp;"ales ("" &amp; AR339 &amp; ""), Sociales ("" &amp; AS339 &amp; ""), Lectura Crítica ("" &amp; AT339 &amp; "") e Inglés ("" &amp; AU339 &amp; ""). Variación en posición: grupo ("" &amp; AN339 &amp; ""), grado ("" &amp; AO339 &amp; "") y media ("" &amp; AP339 &amp; ""). Puntajes Primer Simulacro: Global "" &amp; K339 &amp; "", Mat "" &amp;"&amp;" O339 &amp; "", Cien "" &amp; P339 &amp; "", Soc "" &amp; Q339 &amp; "", Lec "" &amp; R339 &amp; "", Ing "" &amp; S339 &amp; "". Puntajes Segundo Simulacro: Global "" &amp; Y339 &amp; "", Mat "" &amp; AC339 &amp; "", Cien "" &amp; AD339 &amp; "", Soc "" &amp; AE339 &amp; "", Lec "" &amp; AF339 &amp; "", Ing "" &amp; AG339 &amp; "". Escribe un mensaje motivado"&amp;"r y breve (máximo 4 líneas)."")
")</f>
        <v/>
      </c>
    </row>
    <row r="340" ht="15.75" customHeight="1" s="42">
      <c r="A340" s="93" t="n"/>
      <c r="B340" s="94" t="inlineStr">
        <is>
          <t>Bachillerato</t>
        </is>
      </c>
      <c r="C340" s="94" t="n">
        <v>705</v>
      </c>
      <c r="D340" s="94" t="n"/>
      <c r="E340" s="95" t="n"/>
      <c r="F340" s="96">
        <f>TRIM(G340&amp;" "&amp;H340&amp;" "&amp;I340&amp;" "&amp;J340)</f>
        <v/>
      </c>
      <c r="G340" s="94" t="inlineStr">
        <is>
          <t>Gil</t>
        </is>
      </c>
      <c r="H340" s="94" t="inlineStr">
        <is>
          <t>Bedoya</t>
        </is>
      </c>
      <c r="I340" s="94" t="inlineStr">
        <is>
          <t>Salome</t>
        </is>
      </c>
      <c r="J340" s="97" t="n"/>
      <c r="K340" s="98">
        <f>IF(SUM(O340:S340)=0, "", ROUND(((O340*3+P340*3+Q340*3+R340*3+S340*1)/13)*5,0))</f>
        <v/>
      </c>
      <c r="L340" s="99">
        <f>IF(OR($C340="",K340=""),"",COUNTIFS($C$4:$C$1500,$C340,K$4:K$1500,"&gt;"&amp;K340)+1)</f>
        <v/>
      </c>
      <c r="M340" s="99">
        <f>IF(OR($C340="",K340=""),"",IF(AND($C340&gt;=1001,$C340&lt;=1005),COUNTIFS($C$4:$C$1500,"&gt;=1001",$C$4:$C$1500,"&lt;=1005",K$4:K$1500,"&gt;"&amp;K340)+1,IF(AND($C340&gt;=1101,$C340&lt;=1105),COUNTIFS($C$4:$C$1500,"&gt;=1101",$C$4:$C$1500,"&lt;=1105",K$4:K$1500,"&gt;"&amp;K340)+1,IF(AND($C340&gt;=901,$C340&lt;=905),COUNTIFS($C$4:$C$1500,"&gt;=901",$C$4:$C$1500,"&lt;=905",K$4:K$1500,"&gt;"&amp;K340)+1,IF(AND($C340&gt;=801,$C340&lt;=805),COUNTIFS($C$4:$C$1500,"&gt;=801",$C$4:$C$1500,"&lt;=805",K$4:K$1500,"&gt;"&amp;K340)+1,IF(AND($C340&gt;=701,$C340&lt;=705),COUNTIFS($C$4:$C$1500,"&gt;=701",$C$4:$C$1500,"&lt;=705",K$4:K$1500,"&gt;"&amp;K340)+1,IF(AND($C340&gt;=601,$C340&lt;=606),COUNTIFS($C$4:$C$1500,"&gt;=601",$C$4:$C$1500,"&lt;=606",K$4:K$1500,"&gt;"&amp;K340)+1,"")))))))</f>
        <v/>
      </c>
      <c r="N340" s="99">
        <f>IF(OR($C340="",K340=""),"",IF(OR(AND($C340&gt;=1001,$C340&lt;=1005),AND($C340&gt;=1101,$C340&lt;=1105)),COUNTIFS($C$4:$C$1500,"&gt;=1001",$C$4:$C$1500,"&lt;=1005",K$4:K$1500,"&gt;"&amp;K340)+COUNTIFS($C$4:$C$1500,"&gt;=1101",$C$4:$C$1500,"&lt;=1105",K$4:K$1500,"&gt;"&amp;K340)+1,""))</f>
        <v/>
      </c>
      <c r="O340" s="94" t="n">
        <v>37.38</v>
      </c>
      <c r="P340" s="94" t="n">
        <v>36.88</v>
      </c>
      <c r="Q340" s="94" t="n">
        <v>23.32</v>
      </c>
      <c r="R340" s="94" t="n">
        <v>50</v>
      </c>
      <c r="S340" s="94" t="n">
        <v>70</v>
      </c>
      <c r="T340" s="99">
        <f>IF(AND(O340&gt;0,O340&lt;36),1,IF(AND(O340&gt;=36,O340&lt;51),2,IF(AND(O340&gt;=51,O340&lt;71),3,IF(AND(O340&gt;=71,O340&lt;=100),4,))))</f>
        <v/>
      </c>
      <c r="U340" s="99">
        <f>IF(AND(P340&gt;0,P340&lt;41),1,IF(AND(P340&gt;=41,P340&lt;56),2,IF(AND(P340&gt;=56,P340&lt;71),3,IF(AND(P340&gt;=71,P340&lt;=100),4,))))</f>
        <v/>
      </c>
      <c r="V340" s="99">
        <f>IF(AND(Q340&gt;0,Q340&lt;41),1,IF(AND(Q340&gt;=41,Q340&lt;56),2,IF(AND(Q340&gt;=56,Q340&lt;71),3,IF(AND(Q340&gt;=71,Q340&lt;=100),4,))))</f>
        <v/>
      </c>
      <c r="W340" s="99">
        <f>IF(AND(R340&gt;0,R340&lt;36),1,IF(AND(R340&gt;=36,R340&lt;51),2,IF(AND(R340&gt;=51,R340&lt;66),3,IF(AND(R340&gt;=66,R340&lt;=100),4,))))</f>
        <v/>
      </c>
      <c r="X340" s="100">
        <f>IF(AND(S340&gt;0,S340&lt;37),1,IF(AND(S340&gt;=37,S340&lt;58),2,IF(AND(S340&gt;=58,S340&lt;71),3,IF(AND(S340&gt;=71,S340&lt;=100),4,))))</f>
        <v/>
      </c>
      <c r="Y340" s="101">
        <f>IF(SUM(AC340:AG340)=0, "", ROUND(((AC340*3+AD340*3+AE340*3+AF340*3+AG340*1)/13)*5,0))</f>
        <v/>
      </c>
      <c r="Z340" s="99">
        <f>IF(OR($C340="",Y340=""),"",COUNTIFS($C$4:$C$1500,$C340,Y$4:Y$1500,"&gt;"&amp;Y340)+1)</f>
        <v/>
      </c>
      <c r="AA340" s="99">
        <f>IF(OR($C340="",Y340=""),"",IF(AND($C340&gt;=1001,$C340&lt;=1005),COUNTIFS($C$4:$C$1500,"&gt;=1001",$C$4:$C$1500,"&lt;=1005",Y$4:Y$1500,"&gt;"&amp;Y340)+1,IF(AND($C340&gt;=1101,$C340&lt;=1105),COUNTIFS($C$4:$C$1500,"&gt;=1101",$C$4:$C$1500,"&lt;=1105",Y$4:Y$1500,"&gt;"&amp;Y340)+1,IF(AND($C340&gt;=901,$C340&lt;=905),COUNTIFS($C$4:$C$1500,"&gt;=901",$C$4:$C$1500,"&lt;=905",Y$4:Y$1500,"&gt;"&amp;Y340)+1,IF(AND($C340&gt;=801,$C340&lt;=805),COUNTIFS($C$4:$C$1500,"&gt;=801",$C$4:$C$1500,"&lt;=805",Y$4:Y$1500,"&gt;"&amp;Y340)+1,IF(AND($C340&gt;=701,$C340&lt;=705),COUNTIFS($C$4:$C$1500,"&gt;=701",$C$4:$C$1500,"&lt;=705",Y$4:Y$1500,"&gt;"&amp;Y340)+1,IF(AND($C340&gt;=601,$C340&lt;=606),COUNTIFS($C$4:$C$1500,"&gt;=601",$C$4:$C$1500,"&lt;=606",Y$4:Y$1500,"&gt;"&amp;Y340)+1,"")))))))</f>
        <v/>
      </c>
      <c r="AB340" s="99">
        <f>IF(OR($C340="",Y340=""),"",IF(OR(AND($C340&gt;=1001,$C340&lt;=1005),AND($C340&gt;=1101,$C340&lt;=1105)),COUNTIFS($C$4:$C$1500,"&gt;=1001",$C$4:$C$1500,"&lt;=1005",Y$4:Y$1500,"&gt;"&amp;Y340)+COUNTIFS($C$4:$C$1500,"&gt;=1101",$C$4:$C$1500,"&lt;=1105",Y$4:Y$1500,"&gt;"&amp;Y340)+1,""))</f>
        <v/>
      </c>
      <c r="AC340" s="94" t="n">
        <v>41.5</v>
      </c>
      <c r="AD340" s="94" t="n">
        <v>43.93</v>
      </c>
      <c r="AE340" s="94" t="n">
        <v>41.25</v>
      </c>
      <c r="AF340" s="94" t="n">
        <v>60</v>
      </c>
      <c r="AG340" s="94" t="n">
        <v>35</v>
      </c>
      <c r="AH340" s="99">
        <f>IF(AND(AC340&gt;0,AC340&lt;36),1,IF(AND(AC340&gt;=36,AC340&lt;51),2,IF(AND(AC340&gt;=51,AC340&lt;71),3,IF(AND(AC340&gt;=71,AC340&lt;=100),4,))))</f>
        <v/>
      </c>
      <c r="AI340" s="99">
        <f>IF(AND(AD340&gt;0,AD340&lt;41),1,IF(AND(AD340&gt;=41,AD340&lt;56),2,IF(AND(AD340&gt;=56,AD340&lt;71),3,IF(AND(AD340&gt;=71,AD340&lt;=100),4,))))</f>
        <v/>
      </c>
      <c r="AJ340" s="99">
        <f>IF(AND(AE340&gt;0,AE340&lt;41),1,IF(AND(AE340&gt;=41,AE340&lt;56),2,IF(AND(AE340&gt;=56,AE340&lt;71),3,IF(AND(AE340&gt;=71,AE340&lt;=100),4,))))</f>
        <v/>
      </c>
      <c r="AK340" s="99">
        <f>IF(AND(AF340&gt;0,AF340&lt;36),1,IF(AND(AF340&gt;=36,AF340&lt;51),2,IF(AND(AF340&gt;=51,AF340&lt;66),3,IF(AND(AF340&gt;=66,AF340&lt;=100),4,))))</f>
        <v/>
      </c>
      <c r="AL340" s="100">
        <f>IF(AND(AG340&gt;0,AG340&lt;37),1,IF(AND(AG340&gt;=37,AG340&lt;58),2,IF(AND(AG340&gt;=58,AG340&lt;71),3,IF(AND(AG340&gt;=71,AG340&lt;=100),4,))))</f>
        <v/>
      </c>
      <c r="AM340" s="101">
        <f>IF((Y340&lt;&gt;"")*(K340&lt;&gt;""),Y340-K340,"")</f>
        <v/>
      </c>
      <c r="AN340" s="99">
        <f>IF((Z340&lt;&gt;"")*(L340&lt;&gt;""),Z340-L340,"")</f>
        <v/>
      </c>
      <c r="AO340" s="99">
        <f>IF((AA340&lt;&gt;"")*(M340&lt;&gt;""),AA340-M340,"")</f>
        <v/>
      </c>
      <c r="AP340" s="99">
        <f>IF((AB340&lt;&gt;"")*(N340&lt;&gt;""),AB340-N340,"")</f>
        <v/>
      </c>
      <c r="AQ340" s="94">
        <f>IF((AC340&lt;&gt;"")*(O340&lt;&gt;""),AC340-O340,"")</f>
        <v/>
      </c>
      <c r="AR340" s="94">
        <f>IF((AD340&lt;&gt;"")*(P340&lt;&gt;""),AD340-P340,"")</f>
        <v/>
      </c>
      <c r="AS340" s="94">
        <f>IF((AE340&lt;&gt;"")*(Q340&lt;&gt;""),AE340-Q340,"")</f>
        <v/>
      </c>
      <c r="AT340" s="94">
        <f>IF((AF340&lt;&gt;"")*(R340&lt;&gt;""),AF340-R340,"")</f>
        <v/>
      </c>
      <c r="AU340" s="94">
        <f>IF((AG340&lt;&gt;"")*(S340&lt;&gt;""),AG340-S340,"")</f>
        <v/>
      </c>
      <c r="AV340" s="99">
        <f>IF((AH340&lt;&gt;"")*(T340&lt;&gt;""),AH340-T340,"")</f>
        <v/>
      </c>
      <c r="AW340" s="99">
        <f>IF((AI340&lt;&gt;"")*(U340&lt;&gt;""),AI340-U340,"")</f>
        <v/>
      </c>
      <c r="AX340" s="99">
        <f>IF((AJ340&lt;&gt;"")*(V340&lt;&gt;""),AJ340-V340,"")</f>
        <v/>
      </c>
      <c r="AY340" s="99">
        <f>IF((AK340&lt;&gt;"")*(W340&lt;&gt;""),AK340-W340,"")</f>
        <v/>
      </c>
      <c r="AZ340" s="102">
        <f>IF((AL340&lt;&gt;"")*(X340&lt;&gt;""),AL340-X340,"")</f>
        <v/>
      </c>
      <c r="BA340" s="50">
        <f>IFERROR(__xludf.dummyfunction("AI(""Actúa como un tutor académico y dirígete personalmente al estudiante "" &amp; I340 &amp; "" "" &amp; J340 &amp; "" "" &amp; G340 &amp; "" "" &amp; H340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AM340 &amp; ""'. Diferencias por área: Matemáticas ("" &amp; AQ340 &amp; ""), Ciencias Natura"&amp;"les ("" &amp; AR340 &amp; ""), Sociales ("" &amp; AS340 &amp; ""), Lectura Crítica ("" &amp; AT340 &amp; "") e Inglés ("" &amp; AU340 &amp; ""). Variación en posición: grupo ("" &amp; AN340 &amp; ""), grado ("" &amp; AO340 &amp; "") y media ("" &amp; AP340 &amp; ""). Puntajes Primer Simulacro: Global "" &amp; K340 &amp; "", Mat "" &amp; "&amp;"O4 &amp; "", Cien "" &amp; P340 &amp; "", Soc "" &amp; Q340 &amp; "", Lec "" &amp; R340 &amp; "", Ing "" &amp; S340 &amp; "". Puntajes Segundo Simulacro: Global "" &amp; Y340 &amp; "", Mat "" &amp; AC340 &amp; "", Cien "" &amp; AD340 &amp; "", Soc "" &amp; AE340 &amp; "", Lec "" &amp; AF340 &amp; "", Ing "" &amp; AG340 &amp; "". Escribe un mensaje motivador"&amp;" y breve (máximo 4 líneas)."")
"),"=AI(""Actúa como un tutor académico y dirígete personalmente al estudiante "" &amp; I340 &amp; "" "" &amp; J340 &amp; "" "" &amp; G340 &amp; "" "" &amp; H340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AM340 &amp; ""'. Diferencias por área: Matemáticas ("" &amp; AQ340 &amp; ""), Ciencias Natur"&amp;"ales ("" &amp; AR340 &amp; ""), Sociales ("" &amp; AS340 &amp; ""), Lectura Crítica ("" &amp; AT340 &amp; "") e Inglés ("" &amp; AU340 &amp; ""). Variación en posición: grupo ("" &amp; AN340 &amp; ""), grado ("" &amp; AO340 &amp; "") y media ("" &amp; AP340 &amp; ""). Puntajes Primer Simulacro: Global "" &amp; K340 &amp; "", Mat "" &amp;"&amp;" O340 &amp; "", Cien "" &amp; P340 &amp; "", Soc "" &amp; Q340 &amp; "", Lec "" &amp; R340 &amp; "", Ing "" &amp; S340 &amp; "". Puntajes Segundo Simulacro: Global "" &amp; Y340 &amp; "", Mat "" &amp; AC340 &amp; "", Cien "" &amp; AD340 &amp; "", Soc "" &amp; AE340 &amp; "", Lec "" &amp; AF340 &amp; "", Ing "" &amp; AG340 &amp; "". Escribe un mensaje motivado"&amp;"r y breve (máximo 4 líneas)."")
")</f>
        <v/>
      </c>
    </row>
    <row r="341" ht="15.75" customHeight="1" s="42">
      <c r="A341" s="93" t="n"/>
      <c r="B341" s="94" t="inlineStr">
        <is>
          <t>Bachillerato</t>
        </is>
      </c>
      <c r="C341" s="94" t="n">
        <v>705</v>
      </c>
      <c r="D341" s="94" t="n"/>
      <c r="E341" s="95" t="n"/>
      <c r="F341" s="96">
        <f>TRIM(G341&amp;" "&amp;H341&amp;" "&amp;I341&amp;" "&amp;J341)</f>
        <v/>
      </c>
      <c r="G341" s="94" t="inlineStr">
        <is>
          <t>Guzman</t>
        </is>
      </c>
      <c r="H341" s="94" t="inlineStr">
        <is>
          <t>Banquet</t>
        </is>
      </c>
      <c r="I341" s="94" t="inlineStr">
        <is>
          <t>Isabella</t>
        </is>
      </c>
      <c r="J341" s="97" t="n"/>
      <c r="K341" s="98">
        <f>IF(SUM(O341:S341)=0, "", ROUND(((O341*3+P341*3+Q341*3+R341*3+S341*1)/13)*5,0))</f>
        <v/>
      </c>
      <c r="L341" s="99">
        <f>IF(OR($C341="",K341=""),"",COUNTIFS($C$4:$C$1500,$C341,K$4:K$1500,"&gt;"&amp;K341)+1)</f>
        <v/>
      </c>
      <c r="M341" s="99">
        <f>IF(OR($C341="",K341=""),"",IF(AND($C341&gt;=1001,$C341&lt;=1005),COUNTIFS($C$4:$C$1500,"&gt;=1001",$C$4:$C$1500,"&lt;=1005",K$4:K$1500,"&gt;"&amp;K341)+1,IF(AND($C341&gt;=1101,$C341&lt;=1105),COUNTIFS($C$4:$C$1500,"&gt;=1101",$C$4:$C$1500,"&lt;=1105",K$4:K$1500,"&gt;"&amp;K341)+1,IF(AND($C341&gt;=901,$C341&lt;=905),COUNTIFS($C$4:$C$1500,"&gt;=901",$C$4:$C$1500,"&lt;=905",K$4:K$1500,"&gt;"&amp;K341)+1,IF(AND($C341&gt;=801,$C341&lt;=805),COUNTIFS($C$4:$C$1500,"&gt;=801",$C$4:$C$1500,"&lt;=805",K$4:K$1500,"&gt;"&amp;K341)+1,IF(AND($C341&gt;=701,$C341&lt;=705),COUNTIFS($C$4:$C$1500,"&gt;=701",$C$4:$C$1500,"&lt;=705",K$4:K$1500,"&gt;"&amp;K341)+1,IF(AND($C341&gt;=601,$C341&lt;=606),COUNTIFS($C$4:$C$1500,"&gt;=601",$C$4:$C$1500,"&lt;=606",K$4:K$1500,"&gt;"&amp;K341)+1,"")))))))</f>
        <v/>
      </c>
      <c r="N341" s="99">
        <f>IF(OR($C341="",K341=""),"",IF(OR(AND($C341&gt;=1001,$C341&lt;=1005),AND($C341&gt;=1101,$C341&lt;=1105)),COUNTIFS($C$4:$C$1500,"&gt;=1001",$C$4:$C$1500,"&lt;=1005",K$4:K$1500,"&gt;"&amp;K341)+COUNTIFS($C$4:$C$1500,"&gt;=1101",$C$4:$C$1500,"&lt;=1105",K$4:K$1500,"&gt;"&amp;K341)+1,""))</f>
        <v/>
      </c>
      <c r="O341" s="94" t="n">
        <v>47.75</v>
      </c>
      <c r="P341" s="94" t="n">
        <v>46.54</v>
      </c>
      <c r="Q341" s="94" t="n">
        <v>67.39</v>
      </c>
      <c r="R341" s="94" t="n">
        <v>66.67</v>
      </c>
      <c r="S341" s="94" t="n">
        <v>40</v>
      </c>
      <c r="T341" s="99">
        <f>IF(AND(O341&gt;0,O341&lt;36),1,IF(AND(O341&gt;=36,O341&lt;51),2,IF(AND(O341&gt;=51,O341&lt;71),3,IF(AND(O341&gt;=71,O341&lt;=100),4,))))</f>
        <v/>
      </c>
      <c r="U341" s="99">
        <f>IF(AND(P341&gt;0,P341&lt;41),1,IF(AND(P341&gt;=41,P341&lt;56),2,IF(AND(P341&gt;=56,P341&lt;71),3,IF(AND(P341&gt;=71,P341&lt;=100),4,))))</f>
        <v/>
      </c>
      <c r="V341" s="99">
        <f>IF(AND(Q341&gt;0,Q341&lt;41),1,IF(AND(Q341&gt;=41,Q341&lt;56),2,IF(AND(Q341&gt;=56,Q341&lt;71),3,IF(AND(Q341&gt;=71,Q341&lt;=100),4,))))</f>
        <v/>
      </c>
      <c r="W341" s="99">
        <f>IF(AND(R341&gt;0,R341&lt;36),1,IF(AND(R341&gt;=36,R341&lt;51),2,IF(AND(R341&gt;=51,R341&lt;66),3,IF(AND(R341&gt;=66,R341&lt;=100),4,))))</f>
        <v/>
      </c>
      <c r="X341" s="100">
        <f>IF(AND(S341&gt;0,S341&lt;37),1,IF(AND(S341&gt;=37,S341&lt;58),2,IF(AND(S341&gt;=58,S341&lt;71),3,IF(AND(S341&gt;=71,S341&lt;=100),4,))))</f>
        <v/>
      </c>
      <c r="Y341" s="101">
        <f>IF(SUM(AC341:AG341)=0, "", ROUND(((AC341*3+AD341*3+AE341*3+AF341*3+AG341*1)/13)*5,0))</f>
        <v/>
      </c>
      <c r="Z341" s="99">
        <f>IF(OR($C341="",Y341=""),"",COUNTIFS($C$4:$C$1500,$C341,Y$4:Y$1500,"&gt;"&amp;Y341)+1)</f>
        <v/>
      </c>
      <c r="AA341" s="99">
        <f>IF(OR($C341="",Y341=""),"",IF(AND($C341&gt;=1001,$C341&lt;=1005),COUNTIFS($C$4:$C$1500,"&gt;=1001",$C$4:$C$1500,"&lt;=1005",Y$4:Y$1500,"&gt;"&amp;Y341)+1,IF(AND($C341&gt;=1101,$C341&lt;=1105),COUNTIFS($C$4:$C$1500,"&gt;=1101",$C$4:$C$1500,"&lt;=1105",Y$4:Y$1500,"&gt;"&amp;Y341)+1,IF(AND($C341&gt;=901,$C341&lt;=905),COUNTIFS($C$4:$C$1500,"&gt;=901",$C$4:$C$1500,"&lt;=905",Y$4:Y$1500,"&gt;"&amp;Y341)+1,IF(AND($C341&gt;=801,$C341&lt;=805),COUNTIFS($C$4:$C$1500,"&gt;=801",$C$4:$C$1500,"&lt;=805",Y$4:Y$1500,"&gt;"&amp;Y341)+1,IF(AND($C341&gt;=701,$C341&lt;=705),COUNTIFS($C$4:$C$1500,"&gt;=701",$C$4:$C$1500,"&lt;=705",Y$4:Y$1500,"&gt;"&amp;Y341)+1,IF(AND($C341&gt;=601,$C341&lt;=606),COUNTIFS($C$4:$C$1500,"&gt;=601",$C$4:$C$1500,"&lt;=606",Y$4:Y$1500,"&gt;"&amp;Y341)+1,"")))))))</f>
        <v/>
      </c>
      <c r="AB341" s="99">
        <f>IF(OR($C341="",Y341=""),"",IF(OR(AND($C341&gt;=1001,$C341&lt;=1005),AND($C341&gt;=1101,$C341&lt;=1105)),COUNTIFS($C$4:$C$1500,"&gt;=1001",$C$4:$C$1500,"&lt;=1005",Y$4:Y$1500,"&gt;"&amp;Y341)+COUNTIFS($C$4:$C$1500,"&gt;=1101",$C$4:$C$1500,"&lt;=1105",Y$4:Y$1500,"&gt;"&amp;Y341)+1,""))</f>
        <v/>
      </c>
      <c r="AC341" s="94" t="n">
        <v>43</v>
      </c>
      <c r="AD341" s="94" t="n">
        <v>48.93</v>
      </c>
      <c r="AE341" s="94" t="n">
        <v>49.5</v>
      </c>
      <c r="AF341" s="94" t="n">
        <v>45</v>
      </c>
      <c r="AG341" s="94" t="n">
        <v>52.5</v>
      </c>
      <c r="AH341" s="99">
        <f>IF(AND(AC341&gt;0,AC341&lt;36),1,IF(AND(AC341&gt;=36,AC341&lt;51),2,IF(AND(AC341&gt;=51,AC341&lt;71),3,IF(AND(AC341&gt;=71,AC341&lt;=100),4,))))</f>
        <v/>
      </c>
      <c r="AI341" s="99">
        <f>IF(AND(AD341&gt;0,AD341&lt;41),1,IF(AND(AD341&gt;=41,AD341&lt;56),2,IF(AND(AD341&gt;=56,AD341&lt;71),3,IF(AND(AD341&gt;=71,AD341&lt;=100),4,))))</f>
        <v/>
      </c>
      <c r="AJ341" s="99">
        <f>IF(AND(AE341&gt;0,AE341&lt;41),1,IF(AND(AE341&gt;=41,AE341&lt;56),2,IF(AND(AE341&gt;=56,AE341&lt;71),3,IF(AND(AE341&gt;=71,AE341&lt;=100),4,))))</f>
        <v/>
      </c>
      <c r="AK341" s="99">
        <f>IF(AND(AF341&gt;0,AF341&lt;36),1,IF(AND(AF341&gt;=36,AF341&lt;51),2,IF(AND(AF341&gt;=51,AF341&lt;66),3,IF(AND(AF341&gt;=66,AF341&lt;=100),4,))))</f>
        <v/>
      </c>
      <c r="AL341" s="100">
        <f>IF(AND(AG341&gt;0,AG341&lt;37),1,IF(AND(AG341&gt;=37,AG341&lt;58),2,IF(AND(AG341&gt;=58,AG341&lt;71),3,IF(AND(AG341&gt;=71,AG341&lt;=100),4,))))</f>
        <v/>
      </c>
      <c r="AM341" s="101">
        <f>IF((Y341&lt;&gt;"")*(K341&lt;&gt;""),Y341-K341,"")</f>
        <v/>
      </c>
      <c r="AN341" s="99">
        <f>IF((Z341&lt;&gt;"")*(L341&lt;&gt;""),Z341-L341,"")</f>
        <v/>
      </c>
      <c r="AO341" s="99">
        <f>IF((AA341&lt;&gt;"")*(M341&lt;&gt;""),AA341-M341,"")</f>
        <v/>
      </c>
      <c r="AP341" s="99">
        <f>IF((AB341&lt;&gt;"")*(N341&lt;&gt;""),AB341-N341,"")</f>
        <v/>
      </c>
      <c r="AQ341" s="94">
        <f>IF((AC341&lt;&gt;"")*(O341&lt;&gt;""),AC341-O341,"")</f>
        <v/>
      </c>
      <c r="AR341" s="94">
        <f>IF((AD341&lt;&gt;"")*(P341&lt;&gt;""),AD341-P341,"")</f>
        <v/>
      </c>
      <c r="AS341" s="94">
        <f>IF((AE341&lt;&gt;"")*(Q341&lt;&gt;""),AE341-Q341,"")</f>
        <v/>
      </c>
      <c r="AT341" s="94">
        <f>IF((AF341&lt;&gt;"")*(R341&lt;&gt;""),AF341-R341,"")</f>
        <v/>
      </c>
      <c r="AU341" s="94">
        <f>IF((AG341&lt;&gt;"")*(S341&lt;&gt;""),AG341-S341,"")</f>
        <v/>
      </c>
      <c r="AV341" s="99">
        <f>IF((AH341&lt;&gt;"")*(T341&lt;&gt;""),AH341-T341,"")</f>
        <v/>
      </c>
      <c r="AW341" s="99">
        <f>IF((AI341&lt;&gt;"")*(U341&lt;&gt;""),AI341-U341,"")</f>
        <v/>
      </c>
      <c r="AX341" s="99">
        <f>IF((AJ341&lt;&gt;"")*(V341&lt;&gt;""),AJ341-V341,"")</f>
        <v/>
      </c>
      <c r="AY341" s="99">
        <f>IF((AK341&lt;&gt;"")*(W341&lt;&gt;""),AK341-W341,"")</f>
        <v/>
      </c>
      <c r="AZ341" s="102">
        <f>IF((AL341&lt;&gt;"")*(X341&lt;&gt;""),AL341-X341,"")</f>
        <v/>
      </c>
      <c r="BA341" s="50">
        <f>IFERROR(__xludf.dummyfunction("AI(""Actúa como un tutor académico y dirígete personalmente al estudiante "" &amp; I341 &amp; "" "" &amp; J341 &amp; "" "" &amp; G341 &amp; "" "" &amp; H341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AM341 &amp; ""'. Diferencias por área: Matemáticas ("" &amp; AQ341 &amp; ""), Ciencias Natura"&amp;"les ("" &amp; AR341 &amp; ""), Sociales ("" &amp; AS341 &amp; ""), Lectura Crítica ("" &amp; AT341 &amp; "") e Inglés ("" &amp; AU341 &amp; ""). Variación en posición: grupo ("" &amp; AN341 &amp; ""), grado ("" &amp; AO341 &amp; "") y media ("" &amp; AP341 &amp; ""). Puntajes Primer Simulacro: Global "" &amp; K341 &amp; "", Mat "" &amp; "&amp;"O4 &amp; "", Cien "" &amp; P341 &amp; "", Soc "" &amp; Q341 &amp; "", Lec "" &amp; R341 &amp; "", Ing "" &amp; S341 &amp; "". Puntajes Segundo Simulacro: Global "" &amp; Y341 &amp; "", Mat "" &amp; AC341 &amp; "", Cien "" &amp; AD341 &amp; "", Soc "" &amp; AE341 &amp; "", Lec "" &amp; AF341 &amp; "", Ing "" &amp; AG341 &amp; "". Escribe un mensaje motivador"&amp;" y breve (máximo 4 líneas)."")
"),"=AI(""Actúa como un tutor académico y dirígete personalmente al estudiante "" &amp; I341 &amp; "" "" &amp; J341 &amp; "" "" &amp; G341 &amp; "" "" &amp; H341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AM341 &amp; ""'. Diferencias por área: Matemáticas ("" &amp; AQ341 &amp; ""), Ciencias Natur"&amp;"ales ("" &amp; AR341 &amp; ""), Sociales ("" &amp; AS341 &amp; ""), Lectura Crítica ("" &amp; AT341 &amp; "") e Inglés ("" &amp; AU341 &amp; ""). Variación en posición: grupo ("" &amp; AN341 &amp; ""), grado ("" &amp; AO341 &amp; "") y media ("" &amp; AP341 &amp; ""). Puntajes Primer Simulacro: Global "" &amp; K341 &amp; "", Mat "" &amp;"&amp;" O341 &amp; "", Cien "" &amp; P341 &amp; "", Soc "" &amp; Q341 &amp; "", Lec "" &amp; R341 &amp; "", Ing "" &amp; S341 &amp; "". Puntajes Segundo Simulacro: Global "" &amp; Y341 &amp; "", Mat "" &amp; AC341 &amp; "", Cien "" &amp; AD341 &amp; "", Soc "" &amp; AE341 &amp; "", Lec "" &amp; AF341 &amp; "", Ing "" &amp; AG341 &amp; "". Escribe un mensaje motivado"&amp;"r y breve (máximo 4 líneas)."")
")</f>
        <v/>
      </c>
    </row>
    <row r="342" ht="15.75" customHeight="1" s="42">
      <c r="A342" s="93" t="n"/>
      <c r="B342" s="94" t="inlineStr">
        <is>
          <t>Bachillerato</t>
        </is>
      </c>
      <c r="C342" s="94" t="n">
        <v>705</v>
      </c>
      <c r="D342" s="94" t="n"/>
      <c r="E342" s="95" t="n"/>
      <c r="F342" s="96">
        <f>TRIM(G342&amp;" "&amp;H342&amp;" "&amp;I342&amp;" "&amp;J342)</f>
        <v/>
      </c>
      <c r="G342" s="94" t="inlineStr">
        <is>
          <t>Herrera</t>
        </is>
      </c>
      <c r="H342" s="94" t="inlineStr">
        <is>
          <t>Carvajal</t>
        </is>
      </c>
      <c r="I342" s="94" t="inlineStr">
        <is>
          <t>Miguel</t>
        </is>
      </c>
      <c r="J342" s="97" t="inlineStr">
        <is>
          <t>Ángel</t>
        </is>
      </c>
      <c r="K342" s="98">
        <f>IF(SUM(O342:S342)=0, "", ROUND(((O342*3+P342*3+Q342*3+R342*3+S342*1)/13)*5,0))</f>
        <v/>
      </c>
      <c r="L342" s="99">
        <f>IF(OR($C342="",K342=""),"",COUNTIFS($C$4:$C$1500,$C342,K$4:K$1500,"&gt;"&amp;K342)+1)</f>
        <v/>
      </c>
      <c r="M342" s="99">
        <f>IF(OR($C342="",K342=""),"",IF(AND($C342&gt;=1001,$C342&lt;=1005),COUNTIFS($C$4:$C$1500,"&gt;=1001",$C$4:$C$1500,"&lt;=1005",K$4:K$1500,"&gt;"&amp;K342)+1,IF(AND($C342&gt;=1101,$C342&lt;=1105),COUNTIFS($C$4:$C$1500,"&gt;=1101",$C$4:$C$1500,"&lt;=1105",K$4:K$1500,"&gt;"&amp;K342)+1,IF(AND($C342&gt;=901,$C342&lt;=905),COUNTIFS($C$4:$C$1500,"&gt;=901",$C$4:$C$1500,"&lt;=905",K$4:K$1500,"&gt;"&amp;K342)+1,IF(AND($C342&gt;=801,$C342&lt;=805),COUNTIFS($C$4:$C$1500,"&gt;=801",$C$4:$C$1500,"&lt;=805",K$4:K$1500,"&gt;"&amp;K342)+1,IF(AND($C342&gt;=701,$C342&lt;=705),COUNTIFS($C$4:$C$1500,"&gt;=701",$C$4:$C$1500,"&lt;=705",K$4:K$1500,"&gt;"&amp;K342)+1,IF(AND($C342&gt;=601,$C342&lt;=606),COUNTIFS($C$4:$C$1500,"&gt;=601",$C$4:$C$1500,"&lt;=606",K$4:K$1500,"&gt;"&amp;K342)+1,"")))))))</f>
        <v/>
      </c>
      <c r="N342" s="99">
        <f>IF(OR($C342="",K342=""),"",IF(OR(AND($C342&gt;=1001,$C342&lt;=1005),AND($C342&gt;=1101,$C342&lt;=1105)),COUNTIFS($C$4:$C$1500,"&gt;=1001",$C$4:$C$1500,"&lt;=1005",K$4:K$1500,"&gt;"&amp;K342)+COUNTIFS($C$4:$C$1500,"&gt;=1101",$C$4:$C$1500,"&lt;=1105",K$4:K$1500,"&gt;"&amp;K342)+1,""))</f>
        <v/>
      </c>
      <c r="O342" s="94" t="n">
        <v>61.5</v>
      </c>
      <c r="P342" s="94" t="n">
        <v>43.04</v>
      </c>
      <c r="Q342" s="94" t="n">
        <v>46.64</v>
      </c>
      <c r="R342" s="94" t="n">
        <v>50</v>
      </c>
      <c r="S342" s="94" t="n">
        <v>35</v>
      </c>
      <c r="T342" s="99">
        <f>IF(AND(O342&gt;0,O342&lt;36),1,IF(AND(O342&gt;=36,O342&lt;51),2,IF(AND(O342&gt;=51,O342&lt;71),3,IF(AND(O342&gt;=71,O342&lt;=100),4,))))</f>
        <v/>
      </c>
      <c r="U342" s="99">
        <f>IF(AND(P342&gt;0,P342&lt;41),1,IF(AND(P342&gt;=41,P342&lt;56),2,IF(AND(P342&gt;=56,P342&lt;71),3,IF(AND(P342&gt;=71,P342&lt;=100),4,))))</f>
        <v/>
      </c>
      <c r="V342" s="99">
        <f>IF(AND(Q342&gt;0,Q342&lt;41),1,IF(AND(Q342&gt;=41,Q342&lt;56),2,IF(AND(Q342&gt;=56,Q342&lt;71),3,IF(AND(Q342&gt;=71,Q342&lt;=100),4,))))</f>
        <v/>
      </c>
      <c r="W342" s="99">
        <f>IF(AND(R342&gt;0,R342&lt;36),1,IF(AND(R342&gt;=36,R342&lt;51),2,IF(AND(R342&gt;=51,R342&lt;66),3,IF(AND(R342&gt;=66,R342&lt;=100),4,))))</f>
        <v/>
      </c>
      <c r="X342" s="100">
        <f>IF(AND(S342&gt;0,S342&lt;37),1,IF(AND(S342&gt;=37,S342&lt;58),2,IF(AND(S342&gt;=58,S342&lt;71),3,IF(AND(S342&gt;=71,S342&lt;=100),4,))))</f>
        <v/>
      </c>
      <c r="Y342" s="101">
        <f>IF(SUM(AC342:AG342)=0, "", ROUND(((AC342*3+AD342*3+AE342*3+AF342*3+AG342*1)/13)*5,0))</f>
        <v/>
      </c>
      <c r="Z342" s="99">
        <f>IF(OR($C342="",Y342=""),"",COUNTIFS($C$4:$C$1500,$C342,Y$4:Y$1500,"&gt;"&amp;Y342)+1)</f>
        <v/>
      </c>
      <c r="AA342" s="99">
        <f>IF(OR($C342="",Y342=""),"",IF(AND($C342&gt;=1001,$C342&lt;=1005),COUNTIFS($C$4:$C$1500,"&gt;=1001",$C$4:$C$1500,"&lt;=1005",Y$4:Y$1500,"&gt;"&amp;Y342)+1,IF(AND($C342&gt;=1101,$C342&lt;=1105),COUNTIFS($C$4:$C$1500,"&gt;=1101",$C$4:$C$1500,"&lt;=1105",Y$4:Y$1500,"&gt;"&amp;Y342)+1,IF(AND($C342&gt;=901,$C342&lt;=905),COUNTIFS($C$4:$C$1500,"&gt;=901",$C$4:$C$1500,"&lt;=905",Y$4:Y$1500,"&gt;"&amp;Y342)+1,IF(AND($C342&gt;=801,$C342&lt;=805),COUNTIFS($C$4:$C$1500,"&gt;=801",$C$4:$C$1500,"&lt;=805",Y$4:Y$1500,"&gt;"&amp;Y342)+1,IF(AND($C342&gt;=701,$C342&lt;=705),COUNTIFS($C$4:$C$1500,"&gt;=701",$C$4:$C$1500,"&lt;=705",Y$4:Y$1500,"&gt;"&amp;Y342)+1,IF(AND($C342&gt;=601,$C342&lt;=606),COUNTIFS($C$4:$C$1500,"&gt;=601",$C$4:$C$1500,"&lt;=606",Y$4:Y$1500,"&gt;"&amp;Y342)+1,"")))))))</f>
        <v/>
      </c>
      <c r="AB342" s="99">
        <f>IF(OR($C342="",Y342=""),"",IF(OR(AND($C342&gt;=1001,$C342&lt;=1005),AND($C342&gt;=1101,$C342&lt;=1105)),COUNTIFS($C$4:$C$1500,"&gt;=1001",$C$4:$C$1500,"&lt;=1005",Y$4:Y$1500,"&gt;"&amp;Y342)+COUNTIFS($C$4:$C$1500,"&gt;=1101",$C$4:$C$1500,"&lt;=1105",Y$4:Y$1500,"&gt;"&amp;Y342)+1,""))</f>
        <v/>
      </c>
      <c r="AC342" s="94" t="n">
        <v>59.5</v>
      </c>
      <c r="AD342" s="94" t="n">
        <v>53.21</v>
      </c>
      <c r="AE342" s="94" t="n">
        <v>46.75</v>
      </c>
      <c r="AF342" s="94" t="n">
        <v>50</v>
      </c>
      <c r="AG342" s="94" t="n">
        <v>43.75</v>
      </c>
      <c r="AH342" s="99">
        <f>IF(AND(AC342&gt;0,AC342&lt;36),1,IF(AND(AC342&gt;=36,AC342&lt;51),2,IF(AND(AC342&gt;=51,AC342&lt;71),3,IF(AND(AC342&gt;=71,AC342&lt;=100),4,))))</f>
        <v/>
      </c>
      <c r="AI342" s="99">
        <f>IF(AND(AD342&gt;0,AD342&lt;41),1,IF(AND(AD342&gt;=41,AD342&lt;56),2,IF(AND(AD342&gt;=56,AD342&lt;71),3,IF(AND(AD342&gt;=71,AD342&lt;=100),4,))))</f>
        <v/>
      </c>
      <c r="AJ342" s="99">
        <f>IF(AND(AE342&gt;0,AE342&lt;41),1,IF(AND(AE342&gt;=41,AE342&lt;56),2,IF(AND(AE342&gt;=56,AE342&lt;71),3,IF(AND(AE342&gt;=71,AE342&lt;=100),4,))))</f>
        <v/>
      </c>
      <c r="AK342" s="99">
        <f>IF(AND(AF342&gt;0,AF342&lt;36),1,IF(AND(AF342&gt;=36,AF342&lt;51),2,IF(AND(AF342&gt;=51,AF342&lt;66),3,IF(AND(AF342&gt;=66,AF342&lt;=100),4,))))</f>
        <v/>
      </c>
      <c r="AL342" s="100">
        <f>IF(AND(AG342&gt;0,AG342&lt;37),1,IF(AND(AG342&gt;=37,AG342&lt;58),2,IF(AND(AG342&gt;=58,AG342&lt;71),3,IF(AND(AG342&gt;=71,AG342&lt;=100),4,))))</f>
        <v/>
      </c>
      <c r="AM342" s="101">
        <f>IF((Y342&lt;&gt;"")*(K342&lt;&gt;""),Y342-K342,"")</f>
        <v/>
      </c>
      <c r="AN342" s="99">
        <f>IF((Z342&lt;&gt;"")*(L342&lt;&gt;""),Z342-L342,"")</f>
        <v/>
      </c>
      <c r="AO342" s="99">
        <f>IF((AA342&lt;&gt;"")*(M342&lt;&gt;""),AA342-M342,"")</f>
        <v/>
      </c>
      <c r="AP342" s="99">
        <f>IF((AB342&lt;&gt;"")*(N342&lt;&gt;""),AB342-N342,"")</f>
        <v/>
      </c>
      <c r="AQ342" s="94">
        <f>IF((AC342&lt;&gt;"")*(O342&lt;&gt;""),AC342-O342,"")</f>
        <v/>
      </c>
      <c r="AR342" s="94">
        <f>IF((AD342&lt;&gt;"")*(P342&lt;&gt;""),AD342-P342,"")</f>
        <v/>
      </c>
      <c r="AS342" s="94">
        <f>IF((AE342&lt;&gt;"")*(Q342&lt;&gt;""),AE342-Q342,"")</f>
        <v/>
      </c>
      <c r="AT342" s="94">
        <f>IF((AF342&lt;&gt;"")*(R342&lt;&gt;""),AF342-R342,"")</f>
        <v/>
      </c>
      <c r="AU342" s="94">
        <f>IF((AG342&lt;&gt;"")*(S342&lt;&gt;""),AG342-S342,"")</f>
        <v/>
      </c>
      <c r="AV342" s="99">
        <f>IF((AH342&lt;&gt;"")*(T342&lt;&gt;""),AH342-T342,"")</f>
        <v/>
      </c>
      <c r="AW342" s="99">
        <f>IF((AI342&lt;&gt;"")*(U342&lt;&gt;""),AI342-U342,"")</f>
        <v/>
      </c>
      <c r="AX342" s="99">
        <f>IF((AJ342&lt;&gt;"")*(V342&lt;&gt;""),AJ342-V342,"")</f>
        <v/>
      </c>
      <c r="AY342" s="99">
        <f>IF((AK342&lt;&gt;"")*(W342&lt;&gt;""),AK342-W342,"")</f>
        <v/>
      </c>
      <c r="AZ342" s="102">
        <f>IF((AL342&lt;&gt;"")*(X342&lt;&gt;""),AL342-X342,"")</f>
        <v/>
      </c>
      <c r="BA342" s="50">
        <f>IFERROR(__xludf.dummyfunction("AI(""Actúa como un tutor académico y dirígete personalmente al estudiante "" &amp; I342 &amp; "" "" &amp; J342 &amp; "" "" &amp; G342 &amp; "" "" &amp; H342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AM342 &amp; ""'. Diferencias por área: Matemáticas ("" &amp; AQ342 &amp; ""), Ciencias Natura"&amp;"les ("" &amp; AR342 &amp; ""), Sociales ("" &amp; AS342 &amp; ""), Lectura Crítica ("" &amp; AT342 &amp; "") e Inglés ("" &amp; AU342 &amp; ""). Variación en posición: grupo ("" &amp; AN342 &amp; ""), grado ("" &amp; AO342 &amp; "") y media ("" &amp; AP342 &amp; ""). Puntajes Primer Simulacro: Global "" &amp; K342 &amp; "", Mat "" &amp; "&amp;"O4 &amp; "", Cien "" &amp; P342 &amp; "", Soc "" &amp; Q342 &amp; "", Lec "" &amp; R342 &amp; "", Ing "" &amp; S342 &amp; "". Puntajes Segundo Simulacro: Global "" &amp; Y342 &amp; "", Mat "" &amp; AC342 &amp; "", Cien "" &amp; AD342 &amp; "", Soc "" &amp; AE342 &amp; "", Lec "" &amp; AF342 &amp; "", Ing "" &amp; AG342 &amp; "". Escribe un mensaje motivador"&amp;" y breve (máximo 4 líneas)."")
"),"=AI(""Actúa como un tutor académico y dirígete personalmente al estudiante "" &amp; I342 &amp; "" "" &amp; J342 &amp; "" "" &amp; G342 &amp; "" "" &amp; H342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AM342 &amp; ""'. Diferencias por área: Matemáticas ("" &amp; AQ342 &amp; ""), Ciencias Natur"&amp;"ales ("" &amp; AR342 &amp; ""), Sociales ("" &amp; AS342 &amp; ""), Lectura Crítica ("" &amp; AT342 &amp; "") e Inglés ("" &amp; AU342 &amp; ""). Variación en posición: grupo ("" &amp; AN342 &amp; ""), grado ("" &amp; AO342 &amp; "") y media ("" &amp; AP342 &amp; ""). Puntajes Primer Simulacro: Global "" &amp; K342 &amp; "", Mat "" &amp;"&amp;" O342 &amp; "", Cien "" &amp; P342 &amp; "", Soc "" &amp; Q342 &amp; "", Lec "" &amp; R342 &amp; "", Ing "" &amp; S342 &amp; "". Puntajes Segundo Simulacro: Global "" &amp; Y342 &amp; "", Mat "" &amp; AC342 &amp; "", Cien "" &amp; AD342 &amp; "", Soc "" &amp; AE342 &amp; "", Lec "" &amp; AF342 &amp; "", Ing "" &amp; AG342 &amp; "". Escribe un mensaje motivado"&amp;"r y breve (máximo 4 líneas)."")
")</f>
        <v/>
      </c>
    </row>
    <row r="343" ht="15.75" customHeight="1" s="42">
      <c r="A343" s="93" t="n"/>
      <c r="B343" s="94" t="inlineStr">
        <is>
          <t>Bachillerato</t>
        </is>
      </c>
      <c r="C343" s="94" t="n">
        <v>705</v>
      </c>
      <c r="D343" s="94" t="n"/>
      <c r="E343" s="95" t="n"/>
      <c r="F343" s="96">
        <f>TRIM(G343&amp;" "&amp;H343&amp;" "&amp;I343&amp;" "&amp;J343)</f>
        <v/>
      </c>
      <c r="G343" s="94" t="inlineStr">
        <is>
          <t>Holguín</t>
        </is>
      </c>
      <c r="H343" s="94" t="inlineStr">
        <is>
          <t>Ortiz</t>
        </is>
      </c>
      <c r="I343" s="94" t="inlineStr">
        <is>
          <t>Mathias</t>
        </is>
      </c>
      <c r="J343" s="97" t="n"/>
      <c r="K343" s="98">
        <f>IF(SUM(O343:S343)=0, "", ROUND(((O343*3+P343*3+Q343*3+R343*3+S343*1)/13)*5,0))</f>
        <v/>
      </c>
      <c r="L343" s="99">
        <f>IF(OR($C343="",K343=""),"",COUNTIFS($C$4:$C$1500,$C343,K$4:K$1500,"&gt;"&amp;K343)+1)</f>
        <v/>
      </c>
      <c r="M343" s="99">
        <f>IF(OR($C343="",K343=""),"",IF(AND($C343&gt;=1001,$C343&lt;=1005),COUNTIFS($C$4:$C$1500,"&gt;=1001",$C$4:$C$1500,"&lt;=1005",K$4:K$1500,"&gt;"&amp;K343)+1,IF(AND($C343&gt;=1101,$C343&lt;=1105),COUNTIFS($C$4:$C$1500,"&gt;=1101",$C$4:$C$1500,"&lt;=1105",K$4:K$1500,"&gt;"&amp;K343)+1,IF(AND($C343&gt;=901,$C343&lt;=905),COUNTIFS($C$4:$C$1500,"&gt;=901",$C$4:$C$1500,"&lt;=905",K$4:K$1500,"&gt;"&amp;K343)+1,IF(AND($C343&gt;=801,$C343&lt;=805),COUNTIFS($C$4:$C$1500,"&gt;=801",$C$4:$C$1500,"&lt;=805",K$4:K$1500,"&gt;"&amp;K343)+1,IF(AND($C343&gt;=701,$C343&lt;=705),COUNTIFS($C$4:$C$1500,"&gt;=701",$C$4:$C$1500,"&lt;=705",K$4:K$1500,"&gt;"&amp;K343)+1,IF(AND($C343&gt;=601,$C343&lt;=606),COUNTIFS($C$4:$C$1500,"&gt;=601",$C$4:$C$1500,"&lt;=606",K$4:K$1500,"&gt;"&amp;K343)+1,"")))))))</f>
        <v/>
      </c>
      <c r="N343" s="99">
        <f>IF(OR($C343="",K343=""),"",IF(OR(AND($C343&gt;=1001,$C343&lt;=1005),AND($C343&gt;=1101,$C343&lt;=1105)),COUNTIFS($C$4:$C$1500,"&gt;=1001",$C$4:$C$1500,"&lt;=1005",K$4:K$1500,"&gt;"&amp;K343)+COUNTIFS($C$4:$C$1500,"&gt;=1101",$C$4:$C$1500,"&lt;=1105",K$4:K$1500,"&gt;"&amp;K343)+1,""))</f>
        <v/>
      </c>
      <c r="O343" s="94" t="n">
        <v>58.13</v>
      </c>
      <c r="P343" s="94" t="n">
        <v>56.58</v>
      </c>
      <c r="Q343" s="94" t="n">
        <v>50.55</v>
      </c>
      <c r="R343" s="94" t="n">
        <v>66.67</v>
      </c>
      <c r="S343" s="94" t="n">
        <v>45</v>
      </c>
      <c r="T343" s="99">
        <f>IF(AND(O343&gt;0,O343&lt;36),1,IF(AND(O343&gt;=36,O343&lt;51),2,IF(AND(O343&gt;=51,O343&lt;71),3,IF(AND(O343&gt;=71,O343&lt;=100),4,))))</f>
        <v/>
      </c>
      <c r="U343" s="99">
        <f>IF(AND(P343&gt;0,P343&lt;41),1,IF(AND(P343&gt;=41,P343&lt;56),2,IF(AND(P343&gt;=56,P343&lt;71),3,IF(AND(P343&gt;=71,P343&lt;=100),4,))))</f>
        <v/>
      </c>
      <c r="V343" s="99">
        <f>IF(AND(Q343&gt;0,Q343&lt;41),1,IF(AND(Q343&gt;=41,Q343&lt;56),2,IF(AND(Q343&gt;=56,Q343&lt;71),3,IF(AND(Q343&gt;=71,Q343&lt;=100),4,))))</f>
        <v/>
      </c>
      <c r="W343" s="99">
        <f>IF(AND(R343&gt;0,R343&lt;36),1,IF(AND(R343&gt;=36,R343&lt;51),2,IF(AND(R343&gt;=51,R343&lt;66),3,IF(AND(R343&gt;=66,R343&lt;=100),4,))))</f>
        <v/>
      </c>
      <c r="X343" s="100">
        <f>IF(AND(S343&gt;0,S343&lt;37),1,IF(AND(S343&gt;=37,S343&lt;58),2,IF(AND(S343&gt;=58,S343&lt;71),3,IF(AND(S343&gt;=71,S343&lt;=100),4,))))</f>
        <v/>
      </c>
      <c r="Y343" s="101">
        <f>IF(SUM(AC343:AG343)=0, "", ROUND(((AC343*3+AD343*3+AE343*3+AF343*3+AG343*1)/13)*5,0))</f>
        <v/>
      </c>
      <c r="Z343" s="99">
        <f>IF(OR($C343="",Y343=""),"",COUNTIFS($C$4:$C$1500,$C343,Y$4:Y$1500,"&gt;"&amp;Y343)+1)</f>
        <v/>
      </c>
      <c r="AA343" s="99">
        <f>IF(OR($C343="",Y343=""),"",IF(AND($C343&gt;=1001,$C343&lt;=1005),COUNTIFS($C$4:$C$1500,"&gt;=1001",$C$4:$C$1500,"&lt;=1005",Y$4:Y$1500,"&gt;"&amp;Y343)+1,IF(AND($C343&gt;=1101,$C343&lt;=1105),COUNTIFS($C$4:$C$1500,"&gt;=1101",$C$4:$C$1500,"&lt;=1105",Y$4:Y$1500,"&gt;"&amp;Y343)+1,IF(AND($C343&gt;=901,$C343&lt;=905),COUNTIFS($C$4:$C$1500,"&gt;=901",$C$4:$C$1500,"&lt;=905",Y$4:Y$1500,"&gt;"&amp;Y343)+1,IF(AND($C343&gt;=801,$C343&lt;=805),COUNTIFS($C$4:$C$1500,"&gt;=801",$C$4:$C$1500,"&lt;=805",Y$4:Y$1500,"&gt;"&amp;Y343)+1,IF(AND($C343&gt;=701,$C343&lt;=705),COUNTIFS($C$4:$C$1500,"&gt;=701",$C$4:$C$1500,"&lt;=705",Y$4:Y$1500,"&gt;"&amp;Y343)+1,IF(AND($C343&gt;=601,$C343&lt;=606),COUNTIFS($C$4:$C$1500,"&gt;=601",$C$4:$C$1500,"&lt;=606",Y$4:Y$1500,"&gt;"&amp;Y343)+1,"")))))))</f>
        <v/>
      </c>
      <c r="AB343" s="99">
        <f>IF(OR($C343="",Y343=""),"",IF(OR(AND($C343&gt;=1001,$C343&lt;=1005),AND($C343&gt;=1101,$C343&lt;=1105)),COUNTIFS($C$4:$C$1500,"&gt;=1001",$C$4:$C$1500,"&lt;=1005",Y$4:Y$1500,"&gt;"&amp;Y343)+COUNTIFS($C$4:$C$1500,"&gt;=1101",$C$4:$C$1500,"&lt;=1105",Y$4:Y$1500,"&gt;"&amp;Y343)+1,""))</f>
        <v/>
      </c>
      <c r="AC343" s="94" t="n">
        <v>36</v>
      </c>
      <c r="AD343" s="94" t="n">
        <v>52.5</v>
      </c>
      <c r="AE343" s="94" t="n">
        <v>55</v>
      </c>
      <c r="AF343" s="94" t="n">
        <v>70</v>
      </c>
      <c r="AG343" s="94" t="n">
        <v>56.88</v>
      </c>
      <c r="AH343" s="99">
        <f>IF(AND(AC343&gt;0,AC343&lt;36),1,IF(AND(AC343&gt;=36,AC343&lt;51),2,IF(AND(AC343&gt;=51,AC343&lt;71),3,IF(AND(AC343&gt;=71,AC343&lt;=100),4,))))</f>
        <v/>
      </c>
      <c r="AI343" s="99">
        <f>IF(AND(AD343&gt;0,AD343&lt;41),1,IF(AND(AD343&gt;=41,AD343&lt;56),2,IF(AND(AD343&gt;=56,AD343&lt;71),3,IF(AND(AD343&gt;=71,AD343&lt;=100),4,))))</f>
        <v/>
      </c>
      <c r="AJ343" s="99">
        <f>IF(AND(AE343&gt;0,AE343&lt;41),1,IF(AND(AE343&gt;=41,AE343&lt;56),2,IF(AND(AE343&gt;=56,AE343&lt;71),3,IF(AND(AE343&gt;=71,AE343&lt;=100),4,))))</f>
        <v/>
      </c>
      <c r="AK343" s="99">
        <f>IF(AND(AF343&gt;0,AF343&lt;36),1,IF(AND(AF343&gt;=36,AF343&lt;51),2,IF(AND(AF343&gt;=51,AF343&lt;66),3,IF(AND(AF343&gt;=66,AF343&lt;=100),4,))))</f>
        <v/>
      </c>
      <c r="AL343" s="100">
        <f>IF(AND(AG343&gt;0,AG343&lt;37),1,IF(AND(AG343&gt;=37,AG343&lt;58),2,IF(AND(AG343&gt;=58,AG343&lt;71),3,IF(AND(AG343&gt;=71,AG343&lt;=100),4,))))</f>
        <v/>
      </c>
      <c r="AM343" s="101">
        <f>IF((Y343&lt;&gt;"")*(K343&lt;&gt;""),Y343-K343,"")</f>
        <v/>
      </c>
      <c r="AN343" s="99">
        <f>IF((Z343&lt;&gt;"")*(L343&lt;&gt;""),Z343-L343,"")</f>
        <v/>
      </c>
      <c r="AO343" s="99">
        <f>IF((AA343&lt;&gt;"")*(M343&lt;&gt;""),AA343-M343,"")</f>
        <v/>
      </c>
      <c r="AP343" s="99">
        <f>IF((AB343&lt;&gt;"")*(N343&lt;&gt;""),AB343-N343,"")</f>
        <v/>
      </c>
      <c r="AQ343" s="94">
        <f>IF((AC343&lt;&gt;"")*(O343&lt;&gt;""),AC343-O343,"")</f>
        <v/>
      </c>
      <c r="AR343" s="94">
        <f>IF((AD343&lt;&gt;"")*(P343&lt;&gt;""),AD343-P343,"")</f>
        <v/>
      </c>
      <c r="AS343" s="94">
        <f>IF((AE343&lt;&gt;"")*(Q343&lt;&gt;""),AE343-Q343,"")</f>
        <v/>
      </c>
      <c r="AT343" s="94">
        <f>IF((AF343&lt;&gt;"")*(R343&lt;&gt;""),AF343-R343,"")</f>
        <v/>
      </c>
      <c r="AU343" s="94">
        <f>IF((AG343&lt;&gt;"")*(S343&lt;&gt;""),AG343-S343,"")</f>
        <v/>
      </c>
      <c r="AV343" s="99">
        <f>IF((AH343&lt;&gt;"")*(T343&lt;&gt;""),AH343-T343,"")</f>
        <v/>
      </c>
      <c r="AW343" s="99">
        <f>IF((AI343&lt;&gt;"")*(U343&lt;&gt;""),AI343-U343,"")</f>
        <v/>
      </c>
      <c r="AX343" s="99">
        <f>IF((AJ343&lt;&gt;"")*(V343&lt;&gt;""),AJ343-V343,"")</f>
        <v/>
      </c>
      <c r="AY343" s="99">
        <f>IF((AK343&lt;&gt;"")*(W343&lt;&gt;""),AK343-W343,"")</f>
        <v/>
      </c>
      <c r="AZ343" s="102">
        <f>IF((AL343&lt;&gt;"")*(X343&lt;&gt;""),AL343-X343,"")</f>
        <v/>
      </c>
      <c r="BA343" s="50">
        <f>IFERROR(__xludf.dummyfunction("AI(""Actúa como un tutor académico y dirígete personalmente al estudiante "" &amp; I343 &amp; "" "" &amp; J343 &amp; "" "" &amp; G343 &amp; "" "" &amp; H343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AM343 &amp; ""'. Diferencias por área: Matemáticas ("" &amp; AQ343 &amp; ""), Ciencias Natura"&amp;"les ("" &amp; AR343 &amp; ""), Sociales ("" &amp; AS343 &amp; ""), Lectura Crítica ("" &amp; AT343 &amp; "") e Inglés ("" &amp; AU343 &amp; ""). Variación en posición: grupo ("" &amp; AN343 &amp; ""), grado ("" &amp; AO343 &amp; "") y media ("" &amp; AP343 &amp; ""). Puntajes Primer Simulacro: Global "" &amp; K343 &amp; "", Mat "" &amp; "&amp;"O4 &amp; "", Cien "" &amp; P343 &amp; "", Soc "" &amp; Q343 &amp; "", Lec "" &amp; R343 &amp; "", Ing "" &amp; S343 &amp; "". Puntajes Segundo Simulacro: Global "" &amp; Y343 &amp; "", Mat "" &amp; AC343 &amp; "", Cien "" &amp; AD343 &amp; "", Soc "" &amp; AE343 &amp; "", Lec "" &amp; AF343 &amp; "", Ing "" &amp; AG343 &amp; "". Escribe un mensaje motivador"&amp;" y breve (máximo 4 líneas)."")
"),"=AI(""Actúa como un tutor académico y dirígete personalmente al estudiante "" &amp; I343 &amp; "" "" &amp; J343 &amp; "" "" &amp; G343 &amp; "" "" &amp; H343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AM343 &amp; ""'. Diferencias por área: Matemáticas ("" &amp; AQ343 &amp; ""), Ciencias Natur"&amp;"ales ("" &amp; AR343 &amp; ""), Sociales ("" &amp; AS343 &amp; ""), Lectura Crítica ("" &amp; AT343 &amp; "") e Inglés ("" &amp; AU343 &amp; ""). Variación en posición: grupo ("" &amp; AN343 &amp; ""), grado ("" &amp; AO343 &amp; "") y media ("" &amp; AP343 &amp; ""). Puntajes Primer Simulacro: Global "" &amp; K343 &amp; "", Mat "" &amp;"&amp;" O343 &amp; "", Cien "" &amp; P343 &amp; "", Soc "" &amp; Q343 &amp; "", Lec "" &amp; R343 &amp; "", Ing "" &amp; S343 &amp; "". Puntajes Segundo Simulacro: Global "" &amp; Y343 &amp; "", Mat "" &amp; AC343 &amp; "", Cien "" &amp; AD343 &amp; "", Soc "" &amp; AE343 &amp; "", Lec "" &amp; AF343 &amp; "", Ing "" &amp; AG343 &amp; "". Escribe un mensaje motivado"&amp;"r y breve (máximo 4 líneas)."")
")</f>
        <v/>
      </c>
    </row>
    <row r="344" ht="15.75" customHeight="1" s="42">
      <c r="A344" s="93" t="n"/>
      <c r="B344" s="94" t="inlineStr">
        <is>
          <t>Bachillerato</t>
        </is>
      </c>
      <c r="C344" s="94" t="n">
        <v>705</v>
      </c>
      <c r="D344" s="94" t="n"/>
      <c r="E344" s="95" t="n"/>
      <c r="F344" s="96">
        <f>TRIM(G344&amp;" "&amp;H344&amp;" "&amp;I344&amp;" "&amp;J344)</f>
        <v/>
      </c>
      <c r="G344" s="94" t="inlineStr">
        <is>
          <t>Londoño</t>
        </is>
      </c>
      <c r="H344" s="94" t="inlineStr">
        <is>
          <t>Holguín</t>
        </is>
      </c>
      <c r="I344" s="94" t="inlineStr">
        <is>
          <t>Samuel</t>
        </is>
      </c>
      <c r="J344" s="97" t="n"/>
      <c r="K344" s="98">
        <f>IF(SUM(O344:S344)=0, "", ROUND(((O344*3+P344*3+Q344*3+R344*3+S344*1)/13)*5,0))</f>
        <v/>
      </c>
      <c r="L344" s="99">
        <f>IF(OR($C344="",K344=""),"",COUNTIFS($C$4:$C$1500,$C344,K$4:K$1500,"&gt;"&amp;K344)+1)</f>
        <v/>
      </c>
      <c r="M344" s="99">
        <f>IF(OR($C344="",K344=""),"",IF(AND($C344&gt;=1001,$C344&lt;=1005),COUNTIFS($C$4:$C$1500,"&gt;=1001",$C$4:$C$1500,"&lt;=1005",K$4:K$1500,"&gt;"&amp;K344)+1,IF(AND($C344&gt;=1101,$C344&lt;=1105),COUNTIFS($C$4:$C$1500,"&gt;=1101",$C$4:$C$1500,"&lt;=1105",K$4:K$1500,"&gt;"&amp;K344)+1,IF(AND($C344&gt;=901,$C344&lt;=905),COUNTIFS($C$4:$C$1500,"&gt;=901",$C$4:$C$1500,"&lt;=905",K$4:K$1500,"&gt;"&amp;K344)+1,IF(AND($C344&gt;=801,$C344&lt;=805),COUNTIFS($C$4:$C$1500,"&gt;=801",$C$4:$C$1500,"&lt;=805",K$4:K$1500,"&gt;"&amp;K344)+1,IF(AND($C344&gt;=701,$C344&lt;=705),COUNTIFS($C$4:$C$1500,"&gt;=701",$C$4:$C$1500,"&lt;=705",K$4:K$1500,"&gt;"&amp;K344)+1,IF(AND($C344&gt;=601,$C344&lt;=606),COUNTIFS($C$4:$C$1500,"&gt;=601",$C$4:$C$1500,"&lt;=606",K$4:K$1500,"&gt;"&amp;K344)+1,"")))))))</f>
        <v/>
      </c>
      <c r="N344" s="99">
        <f>IF(OR($C344="",K344=""),"",IF(OR(AND($C344&gt;=1001,$C344&lt;=1005),AND($C344&gt;=1101,$C344&lt;=1105)),COUNTIFS($C$4:$C$1500,"&gt;=1001",$C$4:$C$1500,"&lt;=1005",K$4:K$1500,"&gt;"&amp;K344)+COUNTIFS($C$4:$C$1500,"&gt;=1101",$C$4:$C$1500,"&lt;=1105",K$4:K$1500,"&gt;"&amp;K344)+1,""))</f>
        <v/>
      </c>
      <c r="O344" s="94" t="n">
        <v>47.75</v>
      </c>
      <c r="P344" s="94" t="n">
        <v>38.79</v>
      </c>
      <c r="Q344" s="94" t="n">
        <v>41.51</v>
      </c>
      <c r="R344" s="94" t="n">
        <v>37.5</v>
      </c>
      <c r="S344" s="94" t="n">
        <v>40</v>
      </c>
      <c r="T344" s="99">
        <f>IF(AND(O344&gt;0,O344&lt;36),1,IF(AND(O344&gt;=36,O344&lt;51),2,IF(AND(O344&gt;=51,O344&lt;71),3,IF(AND(O344&gt;=71,O344&lt;=100),4,))))</f>
        <v/>
      </c>
      <c r="U344" s="99">
        <f>IF(AND(P344&gt;0,P344&lt;41),1,IF(AND(P344&gt;=41,P344&lt;56),2,IF(AND(P344&gt;=56,P344&lt;71),3,IF(AND(P344&gt;=71,P344&lt;=100),4,))))</f>
        <v/>
      </c>
      <c r="V344" s="99">
        <f>IF(AND(Q344&gt;0,Q344&lt;41),1,IF(AND(Q344&gt;=41,Q344&lt;56),2,IF(AND(Q344&gt;=56,Q344&lt;71),3,IF(AND(Q344&gt;=71,Q344&lt;=100),4,))))</f>
        <v/>
      </c>
      <c r="W344" s="99">
        <f>IF(AND(R344&gt;0,R344&lt;36),1,IF(AND(R344&gt;=36,R344&lt;51),2,IF(AND(R344&gt;=51,R344&lt;66),3,IF(AND(R344&gt;=66,R344&lt;=100),4,))))</f>
        <v/>
      </c>
      <c r="X344" s="100">
        <f>IF(AND(S344&gt;0,S344&lt;37),1,IF(AND(S344&gt;=37,S344&lt;58),2,IF(AND(S344&gt;=58,S344&lt;71),3,IF(AND(S344&gt;=71,S344&lt;=100),4,))))</f>
        <v/>
      </c>
      <c r="Y344" s="101">
        <f>IF(SUM(AC344:AG344)=0, "", ROUND(((AC344*3+AD344*3+AE344*3+AF344*3+AG344*1)/13)*5,0))</f>
        <v/>
      </c>
      <c r="Z344" s="99">
        <f>IF(OR($C344="",Y344=""),"",COUNTIFS($C$4:$C$1500,$C344,Y$4:Y$1500,"&gt;"&amp;Y344)+1)</f>
        <v/>
      </c>
      <c r="AA344" s="99">
        <f>IF(OR($C344="",Y344=""),"",IF(AND($C344&gt;=1001,$C344&lt;=1005),COUNTIFS($C$4:$C$1500,"&gt;=1001",$C$4:$C$1500,"&lt;=1005",Y$4:Y$1500,"&gt;"&amp;Y344)+1,IF(AND($C344&gt;=1101,$C344&lt;=1105),COUNTIFS($C$4:$C$1500,"&gt;=1101",$C$4:$C$1500,"&lt;=1105",Y$4:Y$1500,"&gt;"&amp;Y344)+1,IF(AND($C344&gt;=901,$C344&lt;=905),COUNTIFS($C$4:$C$1500,"&gt;=901",$C$4:$C$1500,"&lt;=905",Y$4:Y$1500,"&gt;"&amp;Y344)+1,IF(AND($C344&gt;=801,$C344&lt;=805),COUNTIFS($C$4:$C$1500,"&gt;=801",$C$4:$C$1500,"&lt;=805",Y$4:Y$1500,"&gt;"&amp;Y344)+1,IF(AND($C344&gt;=701,$C344&lt;=705),COUNTIFS($C$4:$C$1500,"&gt;=701",$C$4:$C$1500,"&lt;=705",Y$4:Y$1500,"&gt;"&amp;Y344)+1,IF(AND($C344&gt;=601,$C344&lt;=606),COUNTIFS($C$4:$C$1500,"&gt;=601",$C$4:$C$1500,"&lt;=606",Y$4:Y$1500,"&gt;"&amp;Y344)+1,"")))))))</f>
        <v/>
      </c>
      <c r="AB344" s="99">
        <f>IF(OR($C344="",Y344=""),"",IF(OR(AND($C344&gt;=1001,$C344&lt;=1005),AND($C344&gt;=1101,$C344&lt;=1105)),COUNTIFS($C$4:$C$1500,"&gt;=1001",$C$4:$C$1500,"&lt;=1005",Y$4:Y$1500,"&gt;"&amp;Y344)+COUNTIFS($C$4:$C$1500,"&gt;=1101",$C$4:$C$1500,"&lt;=1105",Y$4:Y$1500,"&gt;"&amp;Y344)+1,""))</f>
        <v/>
      </c>
      <c r="AC344" s="94" t="n">
        <v>56.75</v>
      </c>
      <c r="AD344" s="94" t="n">
        <v>70.36</v>
      </c>
      <c r="AE344" s="94" t="n">
        <v>68.75</v>
      </c>
      <c r="AF344" s="94" t="n">
        <v>60</v>
      </c>
      <c r="AG344" s="94" t="n">
        <v>48.13</v>
      </c>
      <c r="AH344" s="99">
        <f>IF(AND(AC344&gt;0,AC344&lt;36),1,IF(AND(AC344&gt;=36,AC344&lt;51),2,IF(AND(AC344&gt;=51,AC344&lt;71),3,IF(AND(AC344&gt;=71,AC344&lt;=100),4,))))</f>
        <v/>
      </c>
      <c r="AI344" s="99">
        <f>IF(AND(AD344&gt;0,AD344&lt;41),1,IF(AND(AD344&gt;=41,AD344&lt;56),2,IF(AND(AD344&gt;=56,AD344&lt;71),3,IF(AND(AD344&gt;=71,AD344&lt;=100),4,))))</f>
        <v/>
      </c>
      <c r="AJ344" s="99">
        <f>IF(AND(AE344&gt;0,AE344&lt;41),1,IF(AND(AE344&gt;=41,AE344&lt;56),2,IF(AND(AE344&gt;=56,AE344&lt;71),3,IF(AND(AE344&gt;=71,AE344&lt;=100),4,))))</f>
        <v/>
      </c>
      <c r="AK344" s="99">
        <f>IF(AND(AF344&gt;0,AF344&lt;36),1,IF(AND(AF344&gt;=36,AF344&lt;51),2,IF(AND(AF344&gt;=51,AF344&lt;66),3,IF(AND(AF344&gt;=66,AF344&lt;=100),4,))))</f>
        <v/>
      </c>
      <c r="AL344" s="100">
        <f>IF(AND(AG344&gt;0,AG344&lt;37),1,IF(AND(AG344&gt;=37,AG344&lt;58),2,IF(AND(AG344&gt;=58,AG344&lt;71),3,IF(AND(AG344&gt;=71,AG344&lt;=100),4,))))</f>
        <v/>
      </c>
      <c r="AM344" s="101">
        <f>IF((Y344&lt;&gt;"")*(K344&lt;&gt;""),Y344-K344,"")</f>
        <v/>
      </c>
      <c r="AN344" s="99">
        <f>IF((Z344&lt;&gt;"")*(L344&lt;&gt;""),Z344-L344,"")</f>
        <v/>
      </c>
      <c r="AO344" s="99">
        <f>IF((AA344&lt;&gt;"")*(M344&lt;&gt;""),AA344-M344,"")</f>
        <v/>
      </c>
      <c r="AP344" s="99">
        <f>IF((AB344&lt;&gt;"")*(N344&lt;&gt;""),AB344-N344,"")</f>
        <v/>
      </c>
      <c r="AQ344" s="94">
        <f>IF((AC344&lt;&gt;"")*(O344&lt;&gt;""),AC344-O344,"")</f>
        <v/>
      </c>
      <c r="AR344" s="94">
        <f>IF((AD344&lt;&gt;"")*(P344&lt;&gt;""),AD344-P344,"")</f>
        <v/>
      </c>
      <c r="AS344" s="94">
        <f>IF((AE344&lt;&gt;"")*(Q344&lt;&gt;""),AE344-Q344,"")</f>
        <v/>
      </c>
      <c r="AT344" s="94">
        <f>IF((AF344&lt;&gt;"")*(R344&lt;&gt;""),AF344-R344,"")</f>
        <v/>
      </c>
      <c r="AU344" s="94">
        <f>IF((AG344&lt;&gt;"")*(S344&lt;&gt;""),AG344-S344,"")</f>
        <v/>
      </c>
      <c r="AV344" s="99">
        <f>IF((AH344&lt;&gt;"")*(T344&lt;&gt;""),AH344-T344,"")</f>
        <v/>
      </c>
      <c r="AW344" s="99">
        <f>IF((AI344&lt;&gt;"")*(U344&lt;&gt;""),AI344-U344,"")</f>
        <v/>
      </c>
      <c r="AX344" s="99">
        <f>IF((AJ344&lt;&gt;"")*(V344&lt;&gt;""),AJ344-V344,"")</f>
        <v/>
      </c>
      <c r="AY344" s="99">
        <f>IF((AK344&lt;&gt;"")*(W344&lt;&gt;""),AK344-W344,"")</f>
        <v/>
      </c>
      <c r="AZ344" s="102">
        <f>IF((AL344&lt;&gt;"")*(X344&lt;&gt;""),AL344-X344,"")</f>
        <v/>
      </c>
      <c r="BA344" s="50">
        <f>IFERROR(__xludf.dummyfunction("AI(""Actúa como un tutor académico y dirígete personalmente al estudiante "" &amp; I344 &amp; "" "" &amp; J344 &amp; "" "" &amp; G344 &amp; "" "" &amp; H344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AM344 &amp; ""'. Diferencias por área: Matemáticas ("" &amp; AQ344 &amp; ""), Ciencias Natura"&amp;"les ("" &amp; AR344 &amp; ""), Sociales ("" &amp; AS344 &amp; ""), Lectura Crítica ("" &amp; AT344 &amp; "") e Inglés ("" &amp; AU344 &amp; ""). Variación en posición: grupo ("" &amp; AN344 &amp; ""), grado ("" &amp; AO344 &amp; "") y media ("" &amp; AP344 &amp; ""). Puntajes Primer Simulacro: Global "" &amp; K344 &amp; "", Mat "" &amp; "&amp;"O4 &amp; "", Cien "" &amp; P344 &amp; "", Soc "" &amp; Q344 &amp; "", Lec "" &amp; R344 &amp; "", Ing "" &amp; S344 &amp; "". Puntajes Segundo Simulacro: Global "" &amp; Y344 &amp; "", Mat "" &amp; AC344 &amp; "", Cien "" &amp; AD344 &amp; "", Soc "" &amp; AE344 &amp; "", Lec "" &amp; AF344 &amp; "", Ing "" &amp; AG344 &amp; "". Escribe un mensaje motivador"&amp;" y breve (máximo 4 líneas)."")
"),"=AI(""Actúa como un tutor académico y dirígete personalmente al estudiante "" &amp; I344 &amp; "" "" &amp; J344 &amp; "" "" &amp; G344 &amp; "" "" &amp; H344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AM344 &amp; ""'. Diferencias por área: Matemáticas ("" &amp; AQ344 &amp; ""), Ciencias Natur"&amp;"ales ("" &amp; AR344 &amp; ""), Sociales ("" &amp; AS344 &amp; ""), Lectura Crítica ("" &amp; AT344 &amp; "") e Inglés ("" &amp; AU344 &amp; ""). Variación en posición: grupo ("" &amp; AN344 &amp; ""), grado ("" &amp; AO344 &amp; "") y media ("" &amp; AP344 &amp; ""). Puntajes Primer Simulacro: Global "" &amp; K344 &amp; "", Mat "" &amp;"&amp;" O344 &amp; "", Cien "" &amp; P344 &amp; "", Soc "" &amp; Q344 &amp; "", Lec "" &amp; R344 &amp; "", Ing "" &amp; S344 &amp; "". Puntajes Segundo Simulacro: Global "" &amp; Y344 &amp; "", Mat "" &amp; AC344 &amp; "", Cien "" &amp; AD344 &amp; "", Soc "" &amp; AE344 &amp; "", Lec "" &amp; AF344 &amp; "", Ing "" &amp; AG344 &amp; "". Escribe un mensaje motivado"&amp;"r y breve (máximo 4 líneas)."")
")</f>
        <v/>
      </c>
    </row>
    <row r="345" ht="15.75" customHeight="1" s="42">
      <c r="A345" s="93" t="n"/>
      <c r="B345" s="94" t="inlineStr">
        <is>
          <t>Bachillerato</t>
        </is>
      </c>
      <c r="C345" s="94" t="n">
        <v>705</v>
      </c>
      <c r="D345" s="94" t="n"/>
      <c r="E345" s="95" t="n"/>
      <c r="F345" s="96">
        <f>TRIM(G345&amp;" "&amp;H345&amp;" "&amp;I345&amp;" "&amp;J345)</f>
        <v/>
      </c>
      <c r="G345" s="94" t="inlineStr">
        <is>
          <t>Marcano</t>
        </is>
      </c>
      <c r="H345" s="94" t="inlineStr">
        <is>
          <t>Carvajal</t>
        </is>
      </c>
      <c r="I345" s="94" t="inlineStr">
        <is>
          <t>Gabriel</t>
        </is>
      </c>
      <c r="J345" s="97" t="inlineStr">
        <is>
          <t>Santiago</t>
        </is>
      </c>
      <c r="K345" s="98">
        <f>IF(SUM(O345:S345)=0, "", ROUND(((O345*3+P345*3+Q345*3+R345*3+S345*1)/13)*5,0))</f>
        <v/>
      </c>
      <c r="L345" s="99">
        <f>IF(OR($C345="",K345=""),"",COUNTIFS($C$4:$C$1500,$C345,K$4:K$1500,"&gt;"&amp;K345)+1)</f>
        <v/>
      </c>
      <c r="M345" s="99">
        <f>IF(OR($C345="",K345=""),"",IF(AND($C345&gt;=1001,$C345&lt;=1005),COUNTIFS($C$4:$C$1500,"&gt;=1001",$C$4:$C$1500,"&lt;=1005",K$4:K$1500,"&gt;"&amp;K345)+1,IF(AND($C345&gt;=1101,$C345&lt;=1105),COUNTIFS($C$4:$C$1500,"&gt;=1101",$C$4:$C$1500,"&lt;=1105",K$4:K$1500,"&gt;"&amp;K345)+1,IF(AND($C345&gt;=901,$C345&lt;=905),COUNTIFS($C$4:$C$1500,"&gt;=901",$C$4:$C$1500,"&lt;=905",K$4:K$1500,"&gt;"&amp;K345)+1,IF(AND($C345&gt;=801,$C345&lt;=805),COUNTIFS($C$4:$C$1500,"&gt;=801",$C$4:$C$1500,"&lt;=805",K$4:K$1500,"&gt;"&amp;K345)+1,IF(AND($C345&gt;=701,$C345&lt;=705),COUNTIFS($C$4:$C$1500,"&gt;=701",$C$4:$C$1500,"&lt;=705",K$4:K$1500,"&gt;"&amp;K345)+1,IF(AND($C345&gt;=601,$C345&lt;=606),COUNTIFS($C$4:$C$1500,"&gt;=601",$C$4:$C$1500,"&lt;=606",K$4:K$1500,"&gt;"&amp;K345)+1,"")))))))</f>
        <v/>
      </c>
      <c r="N345" s="99">
        <f>IF(OR($C345="",K345=""),"",IF(OR(AND($C345&gt;=1001,$C345&lt;=1005),AND($C345&gt;=1101,$C345&lt;=1105)),COUNTIFS($C$4:$C$1500,"&gt;=1001",$C$4:$C$1500,"&lt;=1005",K$4:K$1500,"&gt;"&amp;K345)+COUNTIFS($C$4:$C$1500,"&gt;=1101",$C$4:$C$1500,"&lt;=1105",K$4:K$1500,"&gt;"&amp;K345)+1,""))</f>
        <v/>
      </c>
      <c r="O345" s="94" t="n">
        <v>47.5</v>
      </c>
      <c r="P345" s="94" t="n">
        <v>51.75</v>
      </c>
      <c r="Q345" s="94" t="n">
        <v>54.45</v>
      </c>
      <c r="R345" s="94" t="n">
        <v>62.5</v>
      </c>
      <c r="S345" s="94" t="n">
        <v>50</v>
      </c>
      <c r="T345" s="99">
        <f>IF(AND(O345&gt;0,O345&lt;36),1,IF(AND(O345&gt;=36,O345&lt;51),2,IF(AND(O345&gt;=51,O345&lt;71),3,IF(AND(O345&gt;=71,O345&lt;=100),4,))))</f>
        <v/>
      </c>
      <c r="U345" s="99">
        <f>IF(AND(P345&gt;0,P345&lt;41),1,IF(AND(P345&gt;=41,P345&lt;56),2,IF(AND(P345&gt;=56,P345&lt;71),3,IF(AND(P345&gt;=71,P345&lt;=100),4,))))</f>
        <v/>
      </c>
      <c r="V345" s="99">
        <f>IF(AND(Q345&gt;0,Q345&lt;41),1,IF(AND(Q345&gt;=41,Q345&lt;56),2,IF(AND(Q345&gt;=56,Q345&lt;71),3,IF(AND(Q345&gt;=71,Q345&lt;=100),4,))))</f>
        <v/>
      </c>
      <c r="W345" s="99">
        <f>IF(AND(R345&gt;0,R345&lt;36),1,IF(AND(R345&gt;=36,R345&lt;51),2,IF(AND(R345&gt;=51,R345&lt;66),3,IF(AND(R345&gt;=66,R345&lt;=100),4,))))</f>
        <v/>
      </c>
      <c r="X345" s="100">
        <f>IF(AND(S345&gt;0,S345&lt;37),1,IF(AND(S345&gt;=37,S345&lt;58),2,IF(AND(S345&gt;=58,S345&lt;71),3,IF(AND(S345&gt;=71,S345&lt;=100),4,))))</f>
        <v/>
      </c>
      <c r="Y345" s="101">
        <f>IF(SUM(AC345:AG345)=0, "", ROUND(((AC345*3+AD345*3+AE345*3+AF345*3+AG345*1)/13)*5,0))</f>
        <v/>
      </c>
      <c r="Z345" s="99">
        <f>IF(OR($C345="",Y345=""),"",COUNTIFS($C$4:$C$1500,$C345,Y$4:Y$1500,"&gt;"&amp;Y345)+1)</f>
        <v/>
      </c>
      <c r="AA345" s="99">
        <f>IF(OR($C345="",Y345=""),"",IF(AND($C345&gt;=1001,$C345&lt;=1005),COUNTIFS($C$4:$C$1500,"&gt;=1001",$C$4:$C$1500,"&lt;=1005",Y$4:Y$1500,"&gt;"&amp;Y345)+1,IF(AND($C345&gt;=1101,$C345&lt;=1105),COUNTIFS($C$4:$C$1500,"&gt;=1101",$C$4:$C$1500,"&lt;=1105",Y$4:Y$1500,"&gt;"&amp;Y345)+1,IF(AND($C345&gt;=901,$C345&lt;=905),COUNTIFS($C$4:$C$1500,"&gt;=901",$C$4:$C$1500,"&lt;=905",Y$4:Y$1500,"&gt;"&amp;Y345)+1,IF(AND($C345&gt;=801,$C345&lt;=805),COUNTIFS($C$4:$C$1500,"&gt;=801",$C$4:$C$1500,"&lt;=805",Y$4:Y$1500,"&gt;"&amp;Y345)+1,IF(AND($C345&gt;=701,$C345&lt;=705),COUNTIFS($C$4:$C$1500,"&gt;=701",$C$4:$C$1500,"&lt;=705",Y$4:Y$1500,"&gt;"&amp;Y345)+1,IF(AND($C345&gt;=601,$C345&lt;=606),COUNTIFS($C$4:$C$1500,"&gt;=601",$C$4:$C$1500,"&lt;=606",Y$4:Y$1500,"&gt;"&amp;Y345)+1,"")))))))</f>
        <v/>
      </c>
      <c r="AB345" s="99">
        <f>IF(OR($C345="",Y345=""),"",IF(OR(AND($C345&gt;=1001,$C345&lt;=1005),AND($C345&gt;=1101,$C345&lt;=1105)),COUNTIFS($C$4:$C$1500,"&gt;=1001",$C$4:$C$1500,"&lt;=1005",Y$4:Y$1500,"&gt;"&amp;Y345)+COUNTIFS($C$4:$C$1500,"&gt;=1101",$C$4:$C$1500,"&lt;=1105",Y$4:Y$1500,"&gt;"&amp;Y345)+1,""))</f>
        <v/>
      </c>
      <c r="AC345" s="94" t="n">
        <v>36</v>
      </c>
      <c r="AD345" s="94" t="n">
        <v>62.5</v>
      </c>
      <c r="AE345" s="94" t="n">
        <v>74.25</v>
      </c>
      <c r="AF345" s="94" t="n">
        <v>55</v>
      </c>
      <c r="AG345" s="94" t="n">
        <v>52.5</v>
      </c>
      <c r="AH345" s="99">
        <f>IF(AND(AC345&gt;0,AC345&lt;36),1,IF(AND(AC345&gt;=36,AC345&lt;51),2,IF(AND(AC345&gt;=51,AC345&lt;71),3,IF(AND(AC345&gt;=71,AC345&lt;=100),4,))))</f>
        <v/>
      </c>
      <c r="AI345" s="99">
        <f>IF(AND(AD345&gt;0,AD345&lt;41),1,IF(AND(AD345&gt;=41,AD345&lt;56),2,IF(AND(AD345&gt;=56,AD345&lt;71),3,IF(AND(AD345&gt;=71,AD345&lt;=100),4,))))</f>
        <v/>
      </c>
      <c r="AJ345" s="99">
        <f>IF(AND(AE345&gt;0,AE345&lt;41),1,IF(AND(AE345&gt;=41,AE345&lt;56),2,IF(AND(AE345&gt;=56,AE345&lt;71),3,IF(AND(AE345&gt;=71,AE345&lt;=100),4,))))</f>
        <v/>
      </c>
      <c r="AK345" s="99">
        <f>IF(AND(AF345&gt;0,AF345&lt;36),1,IF(AND(AF345&gt;=36,AF345&lt;51),2,IF(AND(AF345&gt;=51,AF345&lt;66),3,IF(AND(AF345&gt;=66,AF345&lt;=100),4,))))</f>
        <v/>
      </c>
      <c r="AL345" s="100">
        <f>IF(AND(AG345&gt;0,AG345&lt;37),1,IF(AND(AG345&gt;=37,AG345&lt;58),2,IF(AND(AG345&gt;=58,AG345&lt;71),3,IF(AND(AG345&gt;=71,AG345&lt;=100),4,))))</f>
        <v/>
      </c>
      <c r="AM345" s="101">
        <f>IF((Y345&lt;&gt;"")*(K345&lt;&gt;""),Y345-K345,"")</f>
        <v/>
      </c>
      <c r="AN345" s="99">
        <f>IF((Z345&lt;&gt;"")*(L345&lt;&gt;""),Z345-L345,"")</f>
        <v/>
      </c>
      <c r="AO345" s="99">
        <f>IF((AA345&lt;&gt;"")*(M345&lt;&gt;""),AA345-M345,"")</f>
        <v/>
      </c>
      <c r="AP345" s="99">
        <f>IF((AB345&lt;&gt;"")*(N345&lt;&gt;""),AB345-N345,"")</f>
        <v/>
      </c>
      <c r="AQ345" s="94">
        <f>IF((AC345&lt;&gt;"")*(O345&lt;&gt;""),AC345-O345,"")</f>
        <v/>
      </c>
      <c r="AR345" s="94">
        <f>IF((AD345&lt;&gt;"")*(P345&lt;&gt;""),AD345-P345,"")</f>
        <v/>
      </c>
      <c r="AS345" s="94">
        <f>IF((AE345&lt;&gt;"")*(Q345&lt;&gt;""),AE345-Q345,"")</f>
        <v/>
      </c>
      <c r="AT345" s="94">
        <f>IF((AF345&lt;&gt;"")*(R345&lt;&gt;""),AF345-R345,"")</f>
        <v/>
      </c>
      <c r="AU345" s="94">
        <f>IF((AG345&lt;&gt;"")*(S345&lt;&gt;""),AG345-S345,"")</f>
        <v/>
      </c>
      <c r="AV345" s="99">
        <f>IF((AH345&lt;&gt;"")*(T345&lt;&gt;""),AH345-T345,"")</f>
        <v/>
      </c>
      <c r="AW345" s="99">
        <f>IF((AI345&lt;&gt;"")*(U345&lt;&gt;""),AI345-U345,"")</f>
        <v/>
      </c>
      <c r="AX345" s="99">
        <f>IF((AJ345&lt;&gt;"")*(V345&lt;&gt;""),AJ345-V345,"")</f>
        <v/>
      </c>
      <c r="AY345" s="99">
        <f>IF((AK345&lt;&gt;"")*(W345&lt;&gt;""),AK345-W345,"")</f>
        <v/>
      </c>
      <c r="AZ345" s="102">
        <f>IF((AL345&lt;&gt;"")*(X345&lt;&gt;""),AL345-X345,"")</f>
        <v/>
      </c>
      <c r="BA345" s="50">
        <f>IFERROR(__xludf.dummyfunction("AI(""Actúa como un tutor académico y dirígete personalmente al estudiante "" &amp; I345 &amp; "" "" &amp; J345 &amp; "" "" &amp; G345 &amp; "" "" &amp; H345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AM345 &amp; ""'. Diferencias por área: Matemáticas ("" &amp; AQ345 &amp; ""), Ciencias Natura"&amp;"les ("" &amp; AR345 &amp; ""), Sociales ("" &amp; AS345 &amp; ""), Lectura Crítica ("" &amp; AT345 &amp; "") e Inglés ("" &amp; AU345 &amp; ""). Variación en posición: grupo ("" &amp; AN345 &amp; ""), grado ("" &amp; AO345 &amp; "") y media ("" &amp; AP345 &amp; ""). Puntajes Primer Simulacro: Global "" &amp; K345 &amp; "", Mat "" &amp; "&amp;"O4 &amp; "", Cien "" &amp; P345 &amp; "", Soc "" &amp; Q345 &amp; "", Lec "" &amp; R345 &amp; "", Ing "" &amp; S345 &amp; "". Puntajes Segundo Simulacro: Global "" &amp; Y345 &amp; "", Mat "" &amp; AC345 &amp; "", Cien "" &amp; AD345 &amp; "", Soc "" &amp; AE345 &amp; "", Lec "" &amp; AF345 &amp; "", Ing "" &amp; AG345 &amp; "". Escribe un mensaje motivador"&amp;" y breve (máximo 4 líneas)."")
"),"=AI(""Actúa como un tutor académico y dirígete personalmente al estudiante "" &amp; I345 &amp; "" "" &amp; J345 &amp; "" "" &amp; G345 &amp; "" "" &amp; H345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AM345 &amp; ""'. Diferencias por área: Matemáticas ("" &amp; AQ345 &amp; ""), Ciencias Natur"&amp;"ales ("" &amp; AR345 &amp; ""), Sociales ("" &amp; AS345 &amp; ""), Lectura Crítica ("" &amp; AT345 &amp; "") e Inglés ("" &amp; AU345 &amp; ""). Variación en posición: grupo ("" &amp; AN345 &amp; ""), grado ("" &amp; AO345 &amp; "") y media ("" &amp; AP345 &amp; ""). Puntajes Primer Simulacro: Global "" &amp; K345 &amp; "", Mat "" &amp;"&amp;" O345 &amp; "", Cien "" &amp; P345 &amp; "", Soc "" &amp; Q345 &amp; "", Lec "" &amp; R345 &amp; "", Ing "" &amp; S345 &amp; "". Puntajes Segundo Simulacro: Global "" &amp; Y345 &amp; "", Mat "" &amp; AC345 &amp; "", Cien "" &amp; AD345 &amp; "", Soc "" &amp; AE345 &amp; "", Lec "" &amp; AF345 &amp; "", Ing "" &amp; AG345 &amp; "". Escribe un mensaje motivado"&amp;"r y breve (máximo 4 líneas)."")
")</f>
        <v/>
      </c>
    </row>
    <row r="346" ht="15.75" customHeight="1" s="42">
      <c r="A346" s="93" t="n"/>
      <c r="B346" s="94" t="inlineStr">
        <is>
          <t>Bachillerato</t>
        </is>
      </c>
      <c r="C346" s="94" t="n">
        <v>705</v>
      </c>
      <c r="D346" s="94" t="n"/>
      <c r="E346" s="95" t="n"/>
      <c r="F346" s="96">
        <f>TRIM(G346&amp;" "&amp;H346&amp;" "&amp;I346&amp;" "&amp;J346)</f>
        <v/>
      </c>
      <c r="G346" s="94" t="inlineStr">
        <is>
          <t>Mercado</t>
        </is>
      </c>
      <c r="H346" s="94" t="inlineStr">
        <is>
          <t>Gonzalez</t>
        </is>
      </c>
      <c r="I346" s="94" t="inlineStr">
        <is>
          <t>Valery</t>
        </is>
      </c>
      <c r="J346" s="97" t="inlineStr">
        <is>
          <t>Sofía</t>
        </is>
      </c>
      <c r="K346" s="98">
        <f>IF(SUM(O346:S346)=0, "", ROUND(((O346*3+P346*3+Q346*3+R346*3+S346*1)/13)*5,0))</f>
        <v/>
      </c>
      <c r="L346" s="99">
        <f>IF(OR($C346="",K346=""),"",COUNTIFS($C$4:$C$1500,$C346,K$4:K$1500,"&gt;"&amp;K346)+1)</f>
        <v/>
      </c>
      <c r="M346" s="99">
        <f>IF(OR($C346="",K346=""),"",IF(AND($C346&gt;=1001,$C346&lt;=1005),COUNTIFS($C$4:$C$1500,"&gt;=1001",$C$4:$C$1500,"&lt;=1005",K$4:K$1500,"&gt;"&amp;K346)+1,IF(AND($C346&gt;=1101,$C346&lt;=1105),COUNTIFS($C$4:$C$1500,"&gt;=1101",$C$4:$C$1500,"&lt;=1105",K$4:K$1500,"&gt;"&amp;K346)+1,IF(AND($C346&gt;=901,$C346&lt;=905),COUNTIFS($C$4:$C$1500,"&gt;=901",$C$4:$C$1500,"&lt;=905",K$4:K$1500,"&gt;"&amp;K346)+1,IF(AND($C346&gt;=801,$C346&lt;=805),COUNTIFS($C$4:$C$1500,"&gt;=801",$C$4:$C$1500,"&lt;=805",K$4:K$1500,"&gt;"&amp;K346)+1,IF(AND($C346&gt;=701,$C346&lt;=705),COUNTIFS($C$4:$C$1500,"&gt;=701",$C$4:$C$1500,"&lt;=705",K$4:K$1500,"&gt;"&amp;K346)+1,IF(AND($C346&gt;=601,$C346&lt;=606),COUNTIFS($C$4:$C$1500,"&gt;=601",$C$4:$C$1500,"&lt;=606",K$4:K$1500,"&gt;"&amp;K346)+1,"")))))))</f>
        <v/>
      </c>
      <c r="N346" s="99">
        <f>IF(OR($C346="",K346=""),"",IF(OR(AND($C346&gt;=1001,$C346&lt;=1005),AND($C346&gt;=1101,$C346&lt;=1105)),COUNTIFS($C$4:$C$1500,"&gt;=1001",$C$4:$C$1500,"&lt;=1005",K$4:K$1500,"&gt;"&amp;K346)+COUNTIFS($C$4:$C$1500,"&gt;=1101",$C$4:$C$1500,"&lt;=1105",K$4:K$1500,"&gt;"&amp;K346)+1,""))</f>
        <v/>
      </c>
      <c r="O346" s="94" t="n">
        <v>47.5</v>
      </c>
      <c r="P346" s="94" t="n">
        <v>51.75</v>
      </c>
      <c r="Q346" s="94" t="n">
        <v>51.22</v>
      </c>
      <c r="R346" s="94" t="n">
        <v>70.83</v>
      </c>
      <c r="S346" s="94" t="n">
        <v>55</v>
      </c>
      <c r="T346" s="99">
        <f>IF(AND(O346&gt;0,O346&lt;36),1,IF(AND(O346&gt;=36,O346&lt;51),2,IF(AND(O346&gt;=51,O346&lt;71),3,IF(AND(O346&gt;=71,O346&lt;=100),4,))))</f>
        <v/>
      </c>
      <c r="U346" s="99">
        <f>IF(AND(P346&gt;0,P346&lt;41),1,IF(AND(P346&gt;=41,P346&lt;56),2,IF(AND(P346&gt;=56,P346&lt;71),3,IF(AND(P346&gt;=71,P346&lt;=100),4,))))</f>
        <v/>
      </c>
      <c r="V346" s="99">
        <f>IF(AND(Q346&gt;0,Q346&lt;41),1,IF(AND(Q346&gt;=41,Q346&lt;56),2,IF(AND(Q346&gt;=56,Q346&lt;71),3,IF(AND(Q346&gt;=71,Q346&lt;=100),4,))))</f>
        <v/>
      </c>
      <c r="W346" s="99">
        <f>IF(AND(R346&gt;0,R346&lt;36),1,IF(AND(R346&gt;=36,R346&lt;51),2,IF(AND(R346&gt;=51,R346&lt;66),3,IF(AND(R346&gt;=66,R346&lt;=100),4,))))</f>
        <v/>
      </c>
      <c r="X346" s="100">
        <f>IF(AND(S346&gt;0,S346&lt;37),1,IF(AND(S346&gt;=37,S346&lt;58),2,IF(AND(S346&gt;=58,S346&lt;71),3,IF(AND(S346&gt;=71,S346&lt;=100),4,))))</f>
        <v/>
      </c>
      <c r="Y346" s="101">
        <f>IF(SUM(AC346:AG346)=0, "", ROUND(((AC346*3+AD346*3+AE346*3+AF346*3+AG346*1)/13)*5,0))</f>
        <v/>
      </c>
      <c r="Z346" s="99">
        <f>IF(OR($C346="",Y346=""),"",COUNTIFS($C$4:$C$1500,$C346,Y$4:Y$1500,"&gt;"&amp;Y346)+1)</f>
        <v/>
      </c>
      <c r="AA346" s="99">
        <f>IF(OR($C346="",Y346=""),"",IF(AND($C346&gt;=1001,$C346&lt;=1005),COUNTIFS($C$4:$C$1500,"&gt;=1001",$C$4:$C$1500,"&lt;=1005",Y$4:Y$1500,"&gt;"&amp;Y346)+1,IF(AND($C346&gt;=1101,$C346&lt;=1105),COUNTIFS($C$4:$C$1500,"&gt;=1101",$C$4:$C$1500,"&lt;=1105",Y$4:Y$1500,"&gt;"&amp;Y346)+1,IF(AND($C346&gt;=901,$C346&lt;=905),COUNTIFS($C$4:$C$1500,"&gt;=901",$C$4:$C$1500,"&lt;=905",Y$4:Y$1500,"&gt;"&amp;Y346)+1,IF(AND($C346&gt;=801,$C346&lt;=805),COUNTIFS($C$4:$C$1500,"&gt;=801",$C$4:$C$1500,"&lt;=805",Y$4:Y$1500,"&gt;"&amp;Y346)+1,IF(AND($C346&gt;=701,$C346&lt;=705),COUNTIFS($C$4:$C$1500,"&gt;=701",$C$4:$C$1500,"&lt;=705",Y$4:Y$1500,"&gt;"&amp;Y346)+1,IF(AND($C346&gt;=601,$C346&lt;=606),COUNTIFS($C$4:$C$1500,"&gt;=601",$C$4:$C$1500,"&lt;=606",Y$4:Y$1500,"&gt;"&amp;Y346)+1,"")))))))</f>
        <v/>
      </c>
      <c r="AB346" s="99">
        <f>IF(OR($C346="",Y346=""),"",IF(OR(AND($C346&gt;=1001,$C346&lt;=1005),AND($C346&gt;=1101,$C346&lt;=1105)),COUNTIFS($C$4:$C$1500,"&gt;=1001",$C$4:$C$1500,"&lt;=1005",Y$4:Y$1500,"&gt;"&amp;Y346)+COUNTIFS($C$4:$C$1500,"&gt;=1101",$C$4:$C$1500,"&lt;=1105",Y$4:Y$1500,"&gt;"&amp;Y346)+1,""))</f>
        <v/>
      </c>
      <c r="AC346" s="94" t="n"/>
      <c r="AD346" s="94" t="n"/>
      <c r="AE346" s="94" t="n"/>
      <c r="AF346" s="94" t="n"/>
      <c r="AG346" s="94" t="n"/>
      <c r="AH346" s="99">
        <f>IF(AND(AC346&gt;0,AC346&lt;36),1,IF(AND(AC346&gt;=36,AC346&lt;51),2,IF(AND(AC346&gt;=51,AC346&lt;71),3,IF(AND(AC346&gt;=71,AC346&lt;=100),4,))))</f>
        <v/>
      </c>
      <c r="AI346" s="99">
        <f>IF(AND(AD346&gt;0,AD346&lt;41),1,IF(AND(AD346&gt;=41,AD346&lt;56),2,IF(AND(AD346&gt;=56,AD346&lt;71),3,IF(AND(AD346&gt;=71,AD346&lt;=100),4,))))</f>
        <v/>
      </c>
      <c r="AJ346" s="99">
        <f>IF(AND(AE346&gt;0,AE346&lt;41),1,IF(AND(AE346&gt;=41,AE346&lt;56),2,IF(AND(AE346&gt;=56,AE346&lt;71),3,IF(AND(AE346&gt;=71,AE346&lt;=100),4,))))</f>
        <v/>
      </c>
      <c r="AK346" s="99">
        <f>IF(AND(AF346&gt;0,AF346&lt;36),1,IF(AND(AF346&gt;=36,AF346&lt;51),2,IF(AND(AF346&gt;=51,AF346&lt;66),3,IF(AND(AF346&gt;=66,AF346&lt;=100),4,))))</f>
        <v/>
      </c>
      <c r="AL346" s="100">
        <f>IF(AND(AG346&gt;0,AG346&lt;37),1,IF(AND(AG346&gt;=37,AG346&lt;58),2,IF(AND(AG346&gt;=58,AG346&lt;71),3,IF(AND(AG346&gt;=71,AG346&lt;=100),4,))))</f>
        <v/>
      </c>
      <c r="AM346" s="101">
        <f>IF((Y346&lt;&gt;"")*(K346&lt;&gt;""),Y346-K346,"")</f>
        <v/>
      </c>
      <c r="AN346" s="99">
        <f>IF((Z346&lt;&gt;"")*(L346&lt;&gt;""),Z346-L346,"")</f>
        <v/>
      </c>
      <c r="AO346" s="99">
        <f>IF((AA346&lt;&gt;"")*(M346&lt;&gt;""),AA346-M346,"")</f>
        <v/>
      </c>
      <c r="AP346" s="99">
        <f>IF((AB346&lt;&gt;"")*(N346&lt;&gt;""),AB346-N346,"")</f>
        <v/>
      </c>
      <c r="AQ346" s="94">
        <f>IF((AC346&lt;&gt;"")*(O346&lt;&gt;""),AC346-O346,"")</f>
        <v/>
      </c>
      <c r="AR346" s="94">
        <f>IF((AD346&lt;&gt;"")*(P346&lt;&gt;""),AD346-P346,"")</f>
        <v/>
      </c>
      <c r="AS346" s="94">
        <f>IF((AE346&lt;&gt;"")*(Q346&lt;&gt;""),AE346-Q346,"")</f>
        <v/>
      </c>
      <c r="AT346" s="94">
        <f>IF((AF346&lt;&gt;"")*(R346&lt;&gt;""),AF346-R346,"")</f>
        <v/>
      </c>
      <c r="AU346" s="94">
        <f>IF((AG346&lt;&gt;"")*(S346&lt;&gt;""),AG346-S346,"")</f>
        <v/>
      </c>
      <c r="AV346" s="99">
        <f>IF((AH346&lt;&gt;"")*(T346&lt;&gt;""),AH346-T346,"")</f>
        <v/>
      </c>
      <c r="AW346" s="99">
        <f>IF((AI346&lt;&gt;"")*(U346&lt;&gt;""),AI346-U346,"")</f>
        <v/>
      </c>
      <c r="AX346" s="99">
        <f>IF((AJ346&lt;&gt;"")*(V346&lt;&gt;""),AJ346-V346,"")</f>
        <v/>
      </c>
      <c r="AY346" s="99">
        <f>IF((AK346&lt;&gt;"")*(W346&lt;&gt;""),AK346-W346,"")</f>
        <v/>
      </c>
      <c r="AZ346" s="102">
        <f>IF((AL346&lt;&gt;"")*(X346&lt;&gt;""),AL346-X346,"")</f>
        <v/>
      </c>
      <c r="BA346" s="50">
        <f>IFERROR(__xludf.dummyfunction("AI(""Actúa como un tutor académico y dirígete personalmente al estudiante "" &amp; I346 &amp; "" "" &amp; J346 &amp; "" "" &amp; G346 &amp; "" "" &amp; H346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AM346 &amp; ""'. Diferencias por área: Matemáticas ("" &amp; AQ346 &amp; ""), Ciencias Natura"&amp;"les ("" &amp; AR346 &amp; ""), Sociales ("" &amp; AS346 &amp; ""), Lectura Crítica ("" &amp; AT346 &amp; "") e Inglés ("" &amp; AU346 &amp; ""). Variación en posición: grupo ("" &amp; AN346 &amp; ""), grado ("" &amp; AO346 &amp; "") y media ("" &amp; AP346 &amp; ""). Puntajes Primer Simulacro: Global "" &amp; K346 &amp; "", Mat "" &amp; "&amp;"O4 &amp; "", Cien "" &amp; P346 &amp; "", Soc "" &amp; Q346 &amp; "", Lec "" &amp; R346 &amp; "", Ing "" &amp; S346 &amp; "". Puntajes Segundo Simulacro: Global "" &amp; Y346 &amp; "", Mat "" &amp; AC346 &amp; "", Cien "" &amp; AD346 &amp; "", Soc "" &amp; AE346 &amp; "", Lec "" &amp; AF346 &amp; "", Ing "" &amp; AG346 &amp; "". Escribe un mensaje motivador"&amp;" y breve (máximo 4 líneas)."")
"),"=AI(""Actúa como un tutor académico y dirígete personalmente al estudiante "" &amp; I346 &amp; "" "" &amp; J346 &amp; "" "" &amp; G346 &amp; "" "" &amp; H346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AM346 &amp; ""'. Diferencias por área: Matemáticas ("" &amp; AQ346 &amp; ""), Ciencias Natur"&amp;"ales ("" &amp; AR346 &amp; ""), Sociales ("" &amp; AS346 &amp; ""), Lectura Crítica ("" &amp; AT346 &amp; "") e Inglés ("" &amp; AU346 &amp; ""). Variación en posición: grupo ("" &amp; AN346 &amp; ""), grado ("" &amp; AO346 &amp; "") y media ("" &amp; AP346 &amp; ""). Puntajes Primer Simulacro: Global "" &amp; K346 &amp; "", Mat "" &amp;"&amp;" O346 &amp; "", Cien "" &amp; P346 &amp; "", Soc "" &amp; Q346 &amp; "", Lec "" &amp; R346 &amp; "", Ing "" &amp; S346 &amp; "". Puntajes Segundo Simulacro: Global "" &amp; Y346 &amp; "", Mat "" &amp; AC346 &amp; "", Cien "" &amp; AD346 &amp; "", Soc "" &amp; AE346 &amp; "", Lec "" &amp; AF346 &amp; "", Ing "" &amp; AG346 &amp; "". Escribe un mensaje motivado"&amp;"r y breve (máximo 4 líneas)."")
")</f>
        <v/>
      </c>
    </row>
    <row r="347" ht="15.75" customHeight="1" s="42">
      <c r="A347" s="93" t="n"/>
      <c r="B347" s="94" t="inlineStr">
        <is>
          <t>Bachillerato</t>
        </is>
      </c>
      <c r="C347" s="94" t="n">
        <v>705</v>
      </c>
      <c r="D347" s="94" t="n"/>
      <c r="E347" s="95" t="n"/>
      <c r="F347" s="96">
        <f>TRIM(G347&amp;" "&amp;H347&amp;" "&amp;I347&amp;" "&amp;J347)</f>
        <v/>
      </c>
      <c r="G347" s="94" t="inlineStr">
        <is>
          <t>Montoya</t>
        </is>
      </c>
      <c r="H347" s="94" t="inlineStr">
        <is>
          <t>Castañeda</t>
        </is>
      </c>
      <c r="I347" s="94" t="inlineStr">
        <is>
          <t>Isabella</t>
        </is>
      </c>
      <c r="J347" s="97" t="n"/>
      <c r="K347" s="98">
        <f>IF(SUM(O347:S347)=0, "", ROUND(((O347*3+P347*3+Q347*3+R347*3+S347*1)/13)*5,0))</f>
        <v/>
      </c>
      <c r="L347" s="99">
        <f>IF(OR($C347="",K347=""),"",COUNTIFS($C$4:$C$1500,$C347,K$4:K$1500,"&gt;"&amp;K347)+1)</f>
        <v/>
      </c>
      <c r="M347" s="99">
        <f>IF(OR($C347="",K347=""),"",IF(AND($C347&gt;=1001,$C347&lt;=1005),COUNTIFS($C$4:$C$1500,"&gt;=1001",$C$4:$C$1500,"&lt;=1005",K$4:K$1500,"&gt;"&amp;K347)+1,IF(AND($C347&gt;=1101,$C347&lt;=1105),COUNTIFS($C$4:$C$1500,"&gt;=1101",$C$4:$C$1500,"&lt;=1105",K$4:K$1500,"&gt;"&amp;K347)+1,IF(AND($C347&gt;=901,$C347&lt;=905),COUNTIFS($C$4:$C$1500,"&gt;=901",$C$4:$C$1500,"&lt;=905",K$4:K$1500,"&gt;"&amp;K347)+1,IF(AND($C347&gt;=801,$C347&lt;=805),COUNTIFS($C$4:$C$1500,"&gt;=801",$C$4:$C$1500,"&lt;=805",K$4:K$1500,"&gt;"&amp;K347)+1,IF(AND($C347&gt;=701,$C347&lt;=705),COUNTIFS($C$4:$C$1500,"&gt;=701",$C$4:$C$1500,"&lt;=705",K$4:K$1500,"&gt;"&amp;K347)+1,IF(AND($C347&gt;=601,$C347&lt;=606),COUNTIFS($C$4:$C$1500,"&gt;=601",$C$4:$C$1500,"&lt;=606",K$4:K$1500,"&gt;"&amp;K347)+1,"")))))))</f>
        <v/>
      </c>
      <c r="N347" s="99">
        <f>IF(OR($C347="",K347=""),"",IF(OR(AND($C347&gt;=1001,$C347&lt;=1005),AND($C347&gt;=1101,$C347&lt;=1105)),COUNTIFS($C$4:$C$1500,"&gt;=1001",$C$4:$C$1500,"&lt;=1005",K$4:K$1500,"&gt;"&amp;K347)+COUNTIFS($C$4:$C$1500,"&gt;=1101",$C$4:$C$1500,"&lt;=1105",K$4:K$1500,"&gt;"&amp;K347)+1,""))</f>
        <v/>
      </c>
      <c r="O347" s="94" t="n">
        <v>34</v>
      </c>
      <c r="P347" s="94" t="n">
        <v>32.58</v>
      </c>
      <c r="Q347" s="94" t="n">
        <v>23.32</v>
      </c>
      <c r="R347" s="94" t="n">
        <v>16.67</v>
      </c>
      <c r="S347" s="94" t="n">
        <v>55</v>
      </c>
      <c r="T347" s="99">
        <f>IF(AND(O347&gt;0,O347&lt;36),1,IF(AND(O347&gt;=36,O347&lt;51),2,IF(AND(O347&gt;=51,O347&lt;71),3,IF(AND(O347&gt;=71,O347&lt;=100),4,))))</f>
        <v/>
      </c>
      <c r="U347" s="99">
        <f>IF(AND(P347&gt;0,P347&lt;41),1,IF(AND(P347&gt;=41,P347&lt;56),2,IF(AND(P347&gt;=56,P347&lt;71),3,IF(AND(P347&gt;=71,P347&lt;=100),4,))))</f>
        <v/>
      </c>
      <c r="V347" s="99">
        <f>IF(AND(Q347&gt;0,Q347&lt;41),1,IF(AND(Q347&gt;=41,Q347&lt;56),2,IF(AND(Q347&gt;=56,Q347&lt;71),3,IF(AND(Q347&gt;=71,Q347&lt;=100),4,))))</f>
        <v/>
      </c>
      <c r="W347" s="99">
        <f>IF(AND(R347&gt;0,R347&lt;36),1,IF(AND(R347&gt;=36,R347&lt;51),2,IF(AND(R347&gt;=51,R347&lt;66),3,IF(AND(R347&gt;=66,R347&lt;=100),4,))))</f>
        <v/>
      </c>
      <c r="X347" s="100">
        <f>IF(AND(S347&gt;0,S347&lt;37),1,IF(AND(S347&gt;=37,S347&lt;58),2,IF(AND(S347&gt;=58,S347&lt;71),3,IF(AND(S347&gt;=71,S347&lt;=100),4,))))</f>
        <v/>
      </c>
      <c r="Y347" s="101">
        <f>IF(SUM(AC347:AG347)=0, "", ROUND(((AC347*3+AD347*3+AE347*3+AF347*3+AG347*1)/13)*5,0))</f>
        <v/>
      </c>
      <c r="Z347" s="99">
        <f>IF(OR($C347="",Y347=""),"",COUNTIFS($C$4:$C$1500,$C347,Y$4:Y$1500,"&gt;"&amp;Y347)+1)</f>
        <v/>
      </c>
      <c r="AA347" s="99">
        <f>IF(OR($C347="",Y347=""),"",IF(AND($C347&gt;=1001,$C347&lt;=1005),COUNTIFS($C$4:$C$1500,"&gt;=1001",$C$4:$C$1500,"&lt;=1005",Y$4:Y$1500,"&gt;"&amp;Y347)+1,IF(AND($C347&gt;=1101,$C347&lt;=1105),COUNTIFS($C$4:$C$1500,"&gt;=1101",$C$4:$C$1500,"&lt;=1105",Y$4:Y$1500,"&gt;"&amp;Y347)+1,IF(AND($C347&gt;=901,$C347&lt;=905),COUNTIFS($C$4:$C$1500,"&gt;=901",$C$4:$C$1500,"&lt;=905",Y$4:Y$1500,"&gt;"&amp;Y347)+1,IF(AND($C347&gt;=801,$C347&lt;=805),COUNTIFS($C$4:$C$1500,"&gt;=801",$C$4:$C$1500,"&lt;=805",Y$4:Y$1500,"&gt;"&amp;Y347)+1,IF(AND($C347&gt;=701,$C347&lt;=705),COUNTIFS($C$4:$C$1500,"&gt;=701",$C$4:$C$1500,"&lt;=705",Y$4:Y$1500,"&gt;"&amp;Y347)+1,IF(AND($C347&gt;=601,$C347&lt;=606),COUNTIFS($C$4:$C$1500,"&gt;=601",$C$4:$C$1500,"&lt;=606",Y$4:Y$1500,"&gt;"&amp;Y347)+1,"")))))))</f>
        <v/>
      </c>
      <c r="AB347" s="99">
        <f>IF(OR($C347="",Y347=""),"",IF(OR(AND($C347&gt;=1001,$C347&lt;=1005),AND($C347&gt;=1101,$C347&lt;=1105)),COUNTIFS($C$4:$C$1500,"&gt;=1001",$C$4:$C$1500,"&lt;=1005",Y$4:Y$1500,"&gt;"&amp;Y347)+COUNTIFS($C$4:$C$1500,"&gt;=1101",$C$4:$C$1500,"&lt;=1105",Y$4:Y$1500,"&gt;"&amp;Y347)+1,""))</f>
        <v/>
      </c>
      <c r="AC347" s="94" t="n">
        <v>62.25</v>
      </c>
      <c r="AD347" s="94" t="n">
        <v>29.64</v>
      </c>
      <c r="AE347" s="94" t="n">
        <v>49.5</v>
      </c>
      <c r="AF347" s="94" t="n">
        <v>50</v>
      </c>
      <c r="AG347" s="94" t="n">
        <v>43.75</v>
      </c>
      <c r="AH347" s="99">
        <f>IF(AND(AC347&gt;0,AC347&lt;36),1,IF(AND(AC347&gt;=36,AC347&lt;51),2,IF(AND(AC347&gt;=51,AC347&lt;71),3,IF(AND(AC347&gt;=71,AC347&lt;=100),4,))))</f>
        <v/>
      </c>
      <c r="AI347" s="99">
        <f>IF(AND(AD347&gt;0,AD347&lt;41),1,IF(AND(AD347&gt;=41,AD347&lt;56),2,IF(AND(AD347&gt;=56,AD347&lt;71),3,IF(AND(AD347&gt;=71,AD347&lt;=100),4,))))</f>
        <v/>
      </c>
      <c r="AJ347" s="99">
        <f>IF(AND(AE347&gt;0,AE347&lt;41),1,IF(AND(AE347&gt;=41,AE347&lt;56),2,IF(AND(AE347&gt;=56,AE347&lt;71),3,IF(AND(AE347&gt;=71,AE347&lt;=100),4,))))</f>
        <v/>
      </c>
      <c r="AK347" s="99">
        <f>IF(AND(AF347&gt;0,AF347&lt;36),1,IF(AND(AF347&gt;=36,AF347&lt;51),2,IF(AND(AF347&gt;=51,AF347&lt;66),3,IF(AND(AF347&gt;=66,AF347&lt;=100),4,))))</f>
        <v/>
      </c>
      <c r="AL347" s="100">
        <f>IF(AND(AG347&gt;0,AG347&lt;37),1,IF(AND(AG347&gt;=37,AG347&lt;58),2,IF(AND(AG347&gt;=58,AG347&lt;71),3,IF(AND(AG347&gt;=71,AG347&lt;=100),4,))))</f>
        <v/>
      </c>
      <c r="AM347" s="101">
        <f>IF((Y347&lt;&gt;"")*(K347&lt;&gt;""),Y347-K347,"")</f>
        <v/>
      </c>
      <c r="AN347" s="99">
        <f>IF((Z347&lt;&gt;"")*(L347&lt;&gt;""),Z347-L347,"")</f>
        <v/>
      </c>
      <c r="AO347" s="99">
        <f>IF((AA347&lt;&gt;"")*(M347&lt;&gt;""),AA347-M347,"")</f>
        <v/>
      </c>
      <c r="AP347" s="99">
        <f>IF((AB347&lt;&gt;"")*(N347&lt;&gt;""),AB347-N347,"")</f>
        <v/>
      </c>
      <c r="AQ347" s="94">
        <f>IF((AC347&lt;&gt;"")*(O347&lt;&gt;""),AC347-O347,"")</f>
        <v/>
      </c>
      <c r="AR347" s="94">
        <f>IF((AD347&lt;&gt;"")*(P347&lt;&gt;""),AD347-P347,"")</f>
        <v/>
      </c>
      <c r="AS347" s="94">
        <f>IF((AE347&lt;&gt;"")*(Q347&lt;&gt;""),AE347-Q347,"")</f>
        <v/>
      </c>
      <c r="AT347" s="94">
        <f>IF((AF347&lt;&gt;"")*(R347&lt;&gt;""),AF347-R347,"")</f>
        <v/>
      </c>
      <c r="AU347" s="94">
        <f>IF((AG347&lt;&gt;"")*(S347&lt;&gt;""),AG347-S347,"")</f>
        <v/>
      </c>
      <c r="AV347" s="99">
        <f>IF((AH347&lt;&gt;"")*(T347&lt;&gt;""),AH347-T347,"")</f>
        <v/>
      </c>
      <c r="AW347" s="99">
        <f>IF((AI347&lt;&gt;"")*(U347&lt;&gt;""),AI347-U347,"")</f>
        <v/>
      </c>
      <c r="AX347" s="99">
        <f>IF((AJ347&lt;&gt;"")*(V347&lt;&gt;""),AJ347-V347,"")</f>
        <v/>
      </c>
      <c r="AY347" s="99">
        <f>IF((AK347&lt;&gt;"")*(W347&lt;&gt;""),AK347-W347,"")</f>
        <v/>
      </c>
      <c r="AZ347" s="102">
        <f>IF((AL347&lt;&gt;"")*(X347&lt;&gt;""),AL347-X347,"")</f>
        <v/>
      </c>
      <c r="BA347" s="50">
        <f>IFERROR(__xludf.dummyfunction("AI(""Actúa como un tutor académico y dirígete personalmente al estudiante "" &amp; I347 &amp; "" "" &amp; J347 &amp; "" "" &amp; G347 &amp; "" "" &amp; H347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AM347 &amp; ""'. Diferencias por área: Matemáticas ("" &amp; AQ347 &amp; ""), Ciencias Natura"&amp;"les ("" &amp; AR347 &amp; ""), Sociales ("" &amp; AS347 &amp; ""), Lectura Crítica ("" &amp; AT347 &amp; "") e Inglés ("" &amp; AU347 &amp; ""). Variación en posición: grupo ("" &amp; AN347 &amp; ""), grado ("" &amp; AO347 &amp; "") y media ("" &amp; AP347 &amp; ""). Puntajes Primer Simulacro: Global "" &amp; K347 &amp; "", Mat "" &amp; "&amp;"O4 &amp; "", Cien "" &amp; P347 &amp; "", Soc "" &amp; Q347 &amp; "", Lec "" &amp; R347 &amp; "", Ing "" &amp; S347 &amp; "". Puntajes Segundo Simulacro: Global "" &amp; Y347 &amp; "", Mat "" &amp; AC347 &amp; "", Cien "" &amp; AD347 &amp; "", Soc "" &amp; AE347 &amp; "", Lec "" &amp; AF347 &amp; "", Ing "" &amp; AG347 &amp; "". Escribe un mensaje motivador"&amp;" y breve (máximo 4 líneas)."")
"),"=AI(""Actúa como un tutor académico y dirígete personalmente al estudiante "" &amp; I347 &amp; "" "" &amp; J347 &amp; "" "" &amp; G347 &amp; "" "" &amp; H347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AM347 &amp; ""'. Diferencias por área: Matemáticas ("" &amp; AQ347 &amp; ""), Ciencias Natur"&amp;"ales ("" &amp; AR347 &amp; ""), Sociales ("" &amp; AS347 &amp; ""), Lectura Crítica ("" &amp; AT347 &amp; "") e Inglés ("" &amp; AU347 &amp; ""). Variación en posición: grupo ("" &amp; AN347 &amp; ""), grado ("" &amp; AO347 &amp; "") y media ("" &amp; AP347 &amp; ""). Puntajes Primer Simulacro: Global "" &amp; K347 &amp; "", Mat "" &amp;"&amp;" O347 &amp; "", Cien "" &amp; P347 &amp; "", Soc "" &amp; Q347 &amp; "", Lec "" &amp; R347 &amp; "", Ing "" &amp; S347 &amp; "". Puntajes Segundo Simulacro: Global "" &amp; Y347 &amp; "", Mat "" &amp; AC347 &amp; "", Cien "" &amp; AD347 &amp; "", Soc "" &amp; AE347 &amp; "", Lec "" &amp; AF347 &amp; "", Ing "" &amp; AG347 &amp; "". Escribe un mensaje motivado"&amp;"r y breve (máximo 4 líneas)."")
")</f>
        <v/>
      </c>
    </row>
    <row r="348" ht="15.75" customHeight="1" s="42">
      <c r="A348" s="93" t="n"/>
      <c r="B348" s="94" t="inlineStr">
        <is>
          <t>Bachillerato</t>
        </is>
      </c>
      <c r="C348" s="94" t="n">
        <v>705</v>
      </c>
      <c r="D348" s="94" t="n"/>
      <c r="E348" s="95" t="n"/>
      <c r="F348" s="96">
        <f>TRIM(G348&amp;" "&amp;H348&amp;" "&amp;I348&amp;" "&amp;J348)</f>
        <v/>
      </c>
      <c r="G348" s="94" t="inlineStr">
        <is>
          <t>Moreno</t>
        </is>
      </c>
      <c r="H348" s="94" t="inlineStr">
        <is>
          <t>León</t>
        </is>
      </c>
      <c r="I348" s="94" t="inlineStr">
        <is>
          <t>Juan</t>
        </is>
      </c>
      <c r="J348" s="97" t="inlineStr">
        <is>
          <t>David</t>
        </is>
      </c>
      <c r="K348" s="98">
        <f>IF(SUM(O348:S348)=0, "", ROUND(((O348*3+P348*3+Q348*3+R348*3+S348*1)/13)*5,0))</f>
        <v/>
      </c>
      <c r="L348" s="99">
        <f>IF(OR($C348="",K348=""),"",COUNTIFS($C$4:$C$1500,$C348,K$4:K$1500,"&gt;"&amp;K348)+1)</f>
        <v/>
      </c>
      <c r="M348" s="99">
        <f>IF(OR($C348="",K348=""),"",IF(AND($C348&gt;=1001,$C348&lt;=1005),COUNTIFS($C$4:$C$1500,"&gt;=1001",$C$4:$C$1500,"&lt;=1005",K$4:K$1500,"&gt;"&amp;K348)+1,IF(AND($C348&gt;=1101,$C348&lt;=1105),COUNTIFS($C$4:$C$1500,"&gt;=1101",$C$4:$C$1500,"&lt;=1105",K$4:K$1500,"&gt;"&amp;K348)+1,IF(AND($C348&gt;=901,$C348&lt;=905),COUNTIFS($C$4:$C$1500,"&gt;=901",$C$4:$C$1500,"&lt;=905",K$4:K$1500,"&gt;"&amp;K348)+1,IF(AND($C348&gt;=801,$C348&lt;=805),COUNTIFS($C$4:$C$1500,"&gt;=801",$C$4:$C$1500,"&lt;=805",K$4:K$1500,"&gt;"&amp;K348)+1,IF(AND($C348&gt;=701,$C348&lt;=705),COUNTIFS($C$4:$C$1500,"&gt;=701",$C$4:$C$1500,"&lt;=705",K$4:K$1500,"&gt;"&amp;K348)+1,IF(AND($C348&gt;=601,$C348&lt;=606),COUNTIFS($C$4:$C$1500,"&gt;=601",$C$4:$C$1500,"&lt;=606",K$4:K$1500,"&gt;"&amp;K348)+1,"")))))))</f>
        <v/>
      </c>
      <c r="N348" s="99">
        <f>IF(OR($C348="",K348=""),"",IF(OR(AND($C348&gt;=1001,$C348&lt;=1005),AND($C348&gt;=1101,$C348&lt;=1105)),COUNTIFS($C$4:$C$1500,"&gt;=1001",$C$4:$C$1500,"&lt;=1005",K$4:K$1500,"&gt;"&amp;K348)+COUNTIFS($C$4:$C$1500,"&gt;=1101",$C$4:$C$1500,"&lt;=1105",K$4:K$1500,"&gt;"&amp;K348)+1,""))</f>
        <v/>
      </c>
      <c r="O348" s="94" t="n">
        <v>51.13</v>
      </c>
      <c r="P348" s="94" t="n">
        <v>51.58</v>
      </c>
      <c r="Q348" s="94" t="n">
        <v>40.84</v>
      </c>
      <c r="R348" s="94" t="n">
        <v>66.67</v>
      </c>
      <c r="S348" s="94" t="n">
        <v>35</v>
      </c>
      <c r="T348" s="99">
        <f>IF(AND(O348&gt;0,O348&lt;36),1,IF(AND(O348&gt;=36,O348&lt;51),2,IF(AND(O348&gt;=51,O348&lt;71),3,IF(AND(O348&gt;=71,O348&lt;=100),4,))))</f>
        <v/>
      </c>
      <c r="U348" s="99">
        <f>IF(AND(P348&gt;0,P348&lt;41),1,IF(AND(P348&gt;=41,P348&lt;56),2,IF(AND(P348&gt;=56,P348&lt;71),3,IF(AND(P348&gt;=71,P348&lt;=100),4,))))</f>
        <v/>
      </c>
      <c r="V348" s="99">
        <f>IF(AND(Q348&gt;0,Q348&lt;41),1,IF(AND(Q348&gt;=41,Q348&lt;56),2,IF(AND(Q348&gt;=56,Q348&lt;71),3,IF(AND(Q348&gt;=71,Q348&lt;=100),4,))))</f>
        <v/>
      </c>
      <c r="W348" s="99">
        <f>IF(AND(R348&gt;0,R348&lt;36),1,IF(AND(R348&gt;=36,R348&lt;51),2,IF(AND(R348&gt;=51,R348&lt;66),3,IF(AND(R348&gt;=66,R348&lt;=100),4,))))</f>
        <v/>
      </c>
      <c r="X348" s="100">
        <f>IF(AND(S348&gt;0,S348&lt;37),1,IF(AND(S348&gt;=37,S348&lt;58),2,IF(AND(S348&gt;=58,S348&lt;71),3,IF(AND(S348&gt;=71,S348&lt;=100),4,))))</f>
        <v/>
      </c>
      <c r="Y348" s="101">
        <f>IF(SUM(AC348:AG348)=0, "", ROUND(((AC348*3+AD348*3+AE348*3+AF348*3+AG348*1)/13)*5,0))</f>
        <v/>
      </c>
      <c r="Z348" s="99">
        <f>IF(OR($C348="",Y348=""),"",COUNTIFS($C$4:$C$1500,$C348,Y$4:Y$1500,"&gt;"&amp;Y348)+1)</f>
        <v/>
      </c>
      <c r="AA348" s="99">
        <f>IF(OR($C348="",Y348=""),"",IF(AND($C348&gt;=1001,$C348&lt;=1005),COUNTIFS($C$4:$C$1500,"&gt;=1001",$C$4:$C$1500,"&lt;=1005",Y$4:Y$1500,"&gt;"&amp;Y348)+1,IF(AND($C348&gt;=1101,$C348&lt;=1105),COUNTIFS($C$4:$C$1500,"&gt;=1101",$C$4:$C$1500,"&lt;=1105",Y$4:Y$1500,"&gt;"&amp;Y348)+1,IF(AND($C348&gt;=901,$C348&lt;=905),COUNTIFS($C$4:$C$1500,"&gt;=901",$C$4:$C$1500,"&lt;=905",Y$4:Y$1500,"&gt;"&amp;Y348)+1,IF(AND($C348&gt;=801,$C348&lt;=805),COUNTIFS($C$4:$C$1500,"&gt;=801",$C$4:$C$1500,"&lt;=805",Y$4:Y$1500,"&gt;"&amp;Y348)+1,IF(AND($C348&gt;=701,$C348&lt;=705),COUNTIFS($C$4:$C$1500,"&gt;=701",$C$4:$C$1500,"&lt;=705",Y$4:Y$1500,"&gt;"&amp;Y348)+1,IF(AND($C348&gt;=601,$C348&lt;=606),COUNTIFS($C$4:$C$1500,"&gt;=601",$C$4:$C$1500,"&lt;=606",Y$4:Y$1500,"&gt;"&amp;Y348)+1,"")))))))</f>
        <v/>
      </c>
      <c r="AB348" s="99">
        <f>IF(OR($C348="",Y348=""),"",IF(OR(AND($C348&gt;=1001,$C348&lt;=1005),AND($C348&gt;=1101,$C348&lt;=1105)),COUNTIFS($C$4:$C$1500,"&gt;=1001",$C$4:$C$1500,"&lt;=1005",Y$4:Y$1500,"&gt;"&amp;Y348)+COUNTIFS($C$4:$C$1500,"&gt;=1101",$C$4:$C$1500,"&lt;=1105",Y$4:Y$1500,"&gt;"&amp;Y348)+1,""))</f>
        <v/>
      </c>
      <c r="AC348" s="94" t="n">
        <v>45.75</v>
      </c>
      <c r="AD348" s="94" t="n">
        <v>77.86</v>
      </c>
      <c r="AE348" s="94" t="n">
        <v>30.25</v>
      </c>
      <c r="AF348" s="94" t="n">
        <v>75</v>
      </c>
      <c r="AG348" s="94" t="n">
        <v>65.63</v>
      </c>
      <c r="AH348" s="99">
        <f>IF(AND(AC348&gt;0,AC348&lt;36),1,IF(AND(AC348&gt;=36,AC348&lt;51),2,IF(AND(AC348&gt;=51,AC348&lt;71),3,IF(AND(AC348&gt;=71,AC348&lt;=100),4,))))</f>
        <v/>
      </c>
      <c r="AI348" s="99">
        <f>IF(AND(AD348&gt;0,AD348&lt;41),1,IF(AND(AD348&gt;=41,AD348&lt;56),2,IF(AND(AD348&gt;=56,AD348&lt;71),3,IF(AND(AD348&gt;=71,AD348&lt;=100),4,))))</f>
        <v/>
      </c>
      <c r="AJ348" s="99">
        <f>IF(AND(AE348&gt;0,AE348&lt;41),1,IF(AND(AE348&gt;=41,AE348&lt;56),2,IF(AND(AE348&gt;=56,AE348&lt;71),3,IF(AND(AE348&gt;=71,AE348&lt;=100),4,))))</f>
        <v/>
      </c>
      <c r="AK348" s="99">
        <f>IF(AND(AF348&gt;0,AF348&lt;36),1,IF(AND(AF348&gt;=36,AF348&lt;51),2,IF(AND(AF348&gt;=51,AF348&lt;66),3,IF(AND(AF348&gt;=66,AF348&lt;=100),4,))))</f>
        <v/>
      </c>
      <c r="AL348" s="100">
        <f>IF(AND(AG348&gt;0,AG348&lt;37),1,IF(AND(AG348&gt;=37,AG348&lt;58),2,IF(AND(AG348&gt;=58,AG348&lt;71),3,IF(AND(AG348&gt;=71,AG348&lt;=100),4,))))</f>
        <v/>
      </c>
      <c r="AM348" s="101">
        <f>IF((Y348&lt;&gt;"")*(K348&lt;&gt;""),Y348-K348,"")</f>
        <v/>
      </c>
      <c r="AN348" s="99">
        <f>IF((Z348&lt;&gt;"")*(L348&lt;&gt;""),Z348-L348,"")</f>
        <v/>
      </c>
      <c r="AO348" s="99">
        <f>IF((AA348&lt;&gt;"")*(M348&lt;&gt;""),AA348-M348,"")</f>
        <v/>
      </c>
      <c r="AP348" s="99">
        <f>IF((AB348&lt;&gt;"")*(N348&lt;&gt;""),AB348-N348,"")</f>
        <v/>
      </c>
      <c r="AQ348" s="94">
        <f>IF((AC348&lt;&gt;"")*(O348&lt;&gt;""),AC348-O348,"")</f>
        <v/>
      </c>
      <c r="AR348" s="94">
        <f>IF((AD348&lt;&gt;"")*(P348&lt;&gt;""),AD348-P348,"")</f>
        <v/>
      </c>
      <c r="AS348" s="94">
        <f>IF((AE348&lt;&gt;"")*(Q348&lt;&gt;""),AE348-Q348,"")</f>
        <v/>
      </c>
      <c r="AT348" s="94">
        <f>IF((AF348&lt;&gt;"")*(R348&lt;&gt;""),AF348-R348,"")</f>
        <v/>
      </c>
      <c r="AU348" s="94">
        <f>IF((AG348&lt;&gt;"")*(S348&lt;&gt;""),AG348-S348,"")</f>
        <v/>
      </c>
      <c r="AV348" s="99">
        <f>IF((AH348&lt;&gt;"")*(T348&lt;&gt;""),AH348-T348,"")</f>
        <v/>
      </c>
      <c r="AW348" s="99">
        <f>IF((AI348&lt;&gt;"")*(U348&lt;&gt;""),AI348-U348,"")</f>
        <v/>
      </c>
      <c r="AX348" s="99">
        <f>IF((AJ348&lt;&gt;"")*(V348&lt;&gt;""),AJ348-V348,"")</f>
        <v/>
      </c>
      <c r="AY348" s="99">
        <f>IF((AK348&lt;&gt;"")*(W348&lt;&gt;""),AK348-W348,"")</f>
        <v/>
      </c>
      <c r="AZ348" s="102">
        <f>IF((AL348&lt;&gt;"")*(X348&lt;&gt;""),AL348-X348,"")</f>
        <v/>
      </c>
      <c r="BA348" s="50">
        <f>IFERROR(__xludf.dummyfunction("AI(""Actúa como un tutor académico y dirígete personalmente al estudiante "" &amp; I348 &amp; "" "" &amp; J348 &amp; "" "" &amp; G348 &amp; "" "" &amp; H348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AM348 &amp; ""'. Diferencias por área: Matemáticas ("" &amp; AQ348 &amp; ""), Ciencias Natura"&amp;"les ("" &amp; AR348 &amp; ""), Sociales ("" &amp; AS348 &amp; ""), Lectura Crítica ("" &amp; AT348 &amp; "") e Inglés ("" &amp; AU348 &amp; ""). Variación en posición: grupo ("" &amp; AN348 &amp; ""), grado ("" &amp; AO348 &amp; "") y media ("" &amp; AP348 &amp; ""). Puntajes Primer Simulacro: Global "" &amp; K348 &amp; "", Mat "" &amp; "&amp;"O4 &amp; "", Cien "" &amp; P348 &amp; "", Soc "" &amp; Q348 &amp; "", Lec "" &amp; R348 &amp; "", Ing "" &amp; S348 &amp; "". Puntajes Segundo Simulacro: Global "" &amp; Y348 &amp; "", Mat "" &amp; AC348 &amp; "", Cien "" &amp; AD348 &amp; "", Soc "" &amp; AE348 &amp; "", Lec "" &amp; AF348 &amp; "", Ing "" &amp; AG348 &amp; "". Escribe un mensaje motivador"&amp;" y breve (máximo 4 líneas)."")
"),"=AI(""Actúa como un tutor académico y dirígete personalmente al estudiante "" &amp; I348 &amp; "" "" &amp; J348 &amp; "" "" &amp; G348 &amp; "" "" &amp; H348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AM348 &amp; ""'. Diferencias por área: Matemáticas ("" &amp; AQ348 &amp; ""), Ciencias Natur"&amp;"ales ("" &amp; AR348 &amp; ""), Sociales ("" &amp; AS348 &amp; ""), Lectura Crítica ("" &amp; AT348 &amp; "") e Inglés ("" &amp; AU348 &amp; ""). Variación en posición: grupo ("" &amp; AN348 &amp; ""), grado ("" &amp; AO348 &amp; "") y media ("" &amp; AP348 &amp; ""). Puntajes Primer Simulacro: Global "" &amp; K348 &amp; "", Mat "" &amp;"&amp;" O348 &amp; "", Cien "" &amp; P348 &amp; "", Soc "" &amp; Q348 &amp; "", Lec "" &amp; R348 &amp; "", Ing "" &amp; S348 &amp; "". Puntajes Segundo Simulacro: Global "" &amp; Y348 &amp; "", Mat "" &amp; AC348 &amp; "", Cien "" &amp; AD348 &amp; "", Soc "" &amp; AE348 &amp; "", Lec "" &amp; AF348 &amp; "", Ing "" &amp; AG348 &amp; "". Escribe un mensaje motivado"&amp;"r y breve (máximo 4 líneas)."")
")</f>
        <v/>
      </c>
    </row>
    <row r="349" ht="15.75" customHeight="1" s="42">
      <c r="A349" s="93" t="n"/>
      <c r="B349" s="94" t="inlineStr">
        <is>
          <t>Bachillerato</t>
        </is>
      </c>
      <c r="C349" s="94" t="n">
        <v>705</v>
      </c>
      <c r="D349" s="94" t="n"/>
      <c r="E349" s="95" t="n"/>
      <c r="F349" s="96">
        <f>TRIM(G349&amp;" "&amp;H349&amp;" "&amp;I349&amp;" "&amp;J349)</f>
        <v/>
      </c>
      <c r="G349" s="94" t="inlineStr">
        <is>
          <t>Ortiz</t>
        </is>
      </c>
      <c r="H349" s="94" t="inlineStr">
        <is>
          <t>Piedrahita</t>
        </is>
      </c>
      <c r="I349" s="94" t="inlineStr">
        <is>
          <t>Emanuel</t>
        </is>
      </c>
      <c r="J349" s="97" t="n"/>
      <c r="K349" s="98">
        <f>IF(SUM(O349:S349)=0, "", ROUND(((O349*3+P349*3+Q349*3+R349*3+S349*1)/13)*5,0))</f>
        <v/>
      </c>
      <c r="L349" s="99">
        <f>IF(OR($C349="",K349=""),"",COUNTIFS($C$4:$C$1500,$C349,K$4:K$1500,"&gt;"&amp;K349)+1)</f>
        <v/>
      </c>
      <c r="M349" s="99">
        <f>IF(OR($C349="",K349=""),"",IF(AND($C349&gt;=1001,$C349&lt;=1005),COUNTIFS($C$4:$C$1500,"&gt;=1001",$C$4:$C$1500,"&lt;=1005",K$4:K$1500,"&gt;"&amp;K349)+1,IF(AND($C349&gt;=1101,$C349&lt;=1105),COUNTIFS($C$4:$C$1500,"&gt;=1101",$C$4:$C$1500,"&lt;=1105",K$4:K$1500,"&gt;"&amp;K349)+1,IF(AND($C349&gt;=901,$C349&lt;=905),COUNTIFS($C$4:$C$1500,"&gt;=901",$C$4:$C$1500,"&lt;=905",K$4:K$1500,"&gt;"&amp;K349)+1,IF(AND($C349&gt;=801,$C349&lt;=805),COUNTIFS($C$4:$C$1500,"&gt;=801",$C$4:$C$1500,"&lt;=805",K$4:K$1500,"&gt;"&amp;K349)+1,IF(AND($C349&gt;=701,$C349&lt;=705),COUNTIFS($C$4:$C$1500,"&gt;=701",$C$4:$C$1500,"&lt;=705",K$4:K$1500,"&gt;"&amp;K349)+1,IF(AND($C349&gt;=601,$C349&lt;=606),COUNTIFS($C$4:$C$1500,"&gt;=601",$C$4:$C$1500,"&lt;=606",K$4:K$1500,"&gt;"&amp;K349)+1,"")))))))</f>
        <v/>
      </c>
      <c r="N349" s="99">
        <f>IF(OR($C349="",K349=""),"",IF(OR(AND($C349&gt;=1001,$C349&lt;=1005),AND($C349&gt;=1101,$C349&lt;=1105)),COUNTIFS($C$4:$C$1500,"&gt;=1001",$C$4:$C$1500,"&lt;=1005",K$4:K$1500,"&gt;"&amp;K349)+COUNTIFS($C$4:$C$1500,"&gt;=1101",$C$4:$C$1500,"&lt;=1105",K$4:K$1500,"&gt;"&amp;K349)+1,""))</f>
        <v/>
      </c>
      <c r="O349" s="94" t="n">
        <v>47.75</v>
      </c>
      <c r="P349" s="94" t="n">
        <v>33.38</v>
      </c>
      <c r="Q349" s="94" t="n">
        <v>51.22</v>
      </c>
      <c r="R349" s="94" t="n">
        <v>41.67</v>
      </c>
      <c r="S349" s="94" t="n">
        <v>35</v>
      </c>
      <c r="T349" s="99">
        <f>IF(AND(O349&gt;0,O349&lt;36),1,IF(AND(O349&gt;=36,O349&lt;51),2,IF(AND(O349&gt;=51,O349&lt;71),3,IF(AND(O349&gt;=71,O349&lt;=100),4,))))</f>
        <v/>
      </c>
      <c r="U349" s="99">
        <f>IF(AND(P349&gt;0,P349&lt;41),1,IF(AND(P349&gt;=41,P349&lt;56),2,IF(AND(P349&gt;=56,P349&lt;71),3,IF(AND(P349&gt;=71,P349&lt;=100),4,))))</f>
        <v/>
      </c>
      <c r="V349" s="99">
        <f>IF(AND(Q349&gt;0,Q349&lt;41),1,IF(AND(Q349&gt;=41,Q349&lt;56),2,IF(AND(Q349&gt;=56,Q349&lt;71),3,IF(AND(Q349&gt;=71,Q349&lt;=100),4,))))</f>
        <v/>
      </c>
      <c r="W349" s="99">
        <f>IF(AND(R349&gt;0,R349&lt;36),1,IF(AND(R349&gt;=36,R349&lt;51),2,IF(AND(R349&gt;=51,R349&lt;66),3,IF(AND(R349&gt;=66,R349&lt;=100),4,))))</f>
        <v/>
      </c>
      <c r="X349" s="100">
        <f>IF(AND(S349&gt;0,S349&lt;37),1,IF(AND(S349&gt;=37,S349&lt;58),2,IF(AND(S349&gt;=58,S349&lt;71),3,IF(AND(S349&gt;=71,S349&lt;=100),4,))))</f>
        <v/>
      </c>
      <c r="Y349" s="101">
        <f>IF(SUM(AC349:AG349)=0, "", ROUND(((AC349*3+AD349*3+AE349*3+AF349*3+AG349*1)/13)*5,0))</f>
        <v/>
      </c>
      <c r="Z349" s="99">
        <f>IF(OR($C349="",Y349=""),"",COUNTIFS($C$4:$C$1500,$C349,Y$4:Y$1500,"&gt;"&amp;Y349)+1)</f>
        <v/>
      </c>
      <c r="AA349" s="99">
        <f>IF(OR($C349="",Y349=""),"",IF(AND($C349&gt;=1001,$C349&lt;=1005),COUNTIFS($C$4:$C$1500,"&gt;=1001",$C$4:$C$1500,"&lt;=1005",Y$4:Y$1500,"&gt;"&amp;Y349)+1,IF(AND($C349&gt;=1101,$C349&lt;=1105),COUNTIFS($C$4:$C$1500,"&gt;=1101",$C$4:$C$1500,"&lt;=1105",Y$4:Y$1500,"&gt;"&amp;Y349)+1,IF(AND($C349&gt;=901,$C349&lt;=905),COUNTIFS($C$4:$C$1500,"&gt;=901",$C$4:$C$1500,"&lt;=905",Y$4:Y$1500,"&gt;"&amp;Y349)+1,IF(AND($C349&gt;=801,$C349&lt;=805),COUNTIFS($C$4:$C$1500,"&gt;=801",$C$4:$C$1500,"&lt;=805",Y$4:Y$1500,"&gt;"&amp;Y349)+1,IF(AND($C349&gt;=701,$C349&lt;=705),COUNTIFS($C$4:$C$1500,"&gt;=701",$C$4:$C$1500,"&lt;=705",Y$4:Y$1500,"&gt;"&amp;Y349)+1,IF(AND($C349&gt;=601,$C349&lt;=606),COUNTIFS($C$4:$C$1500,"&gt;=601",$C$4:$C$1500,"&lt;=606",Y$4:Y$1500,"&gt;"&amp;Y349)+1,"")))))))</f>
        <v/>
      </c>
      <c r="AB349" s="99">
        <f>IF(OR($C349="",Y349=""),"",IF(OR(AND($C349&gt;=1001,$C349&lt;=1005),AND($C349&gt;=1101,$C349&lt;=1105)),COUNTIFS($C$4:$C$1500,"&gt;=1001",$C$4:$C$1500,"&lt;=1005",Y$4:Y$1500,"&gt;"&amp;Y349)+COUNTIFS($C$4:$C$1500,"&gt;=1101",$C$4:$C$1500,"&lt;=1105",Y$4:Y$1500,"&gt;"&amp;Y349)+1,""))</f>
        <v/>
      </c>
      <c r="AC349" s="94" t="n">
        <v>56.75</v>
      </c>
      <c r="AD349" s="94" t="n">
        <v>43.93</v>
      </c>
      <c r="AE349" s="94" t="n">
        <v>33</v>
      </c>
      <c r="AF349" s="94" t="n">
        <v>60</v>
      </c>
      <c r="AG349" s="94" t="n">
        <v>43.75</v>
      </c>
      <c r="AH349" s="99">
        <f>IF(AND(AC349&gt;0,AC349&lt;36),1,IF(AND(AC349&gt;=36,AC349&lt;51),2,IF(AND(AC349&gt;=51,AC349&lt;71),3,IF(AND(AC349&gt;=71,AC349&lt;=100),4,))))</f>
        <v/>
      </c>
      <c r="AI349" s="99">
        <f>IF(AND(AD349&gt;0,AD349&lt;41),1,IF(AND(AD349&gt;=41,AD349&lt;56),2,IF(AND(AD349&gt;=56,AD349&lt;71),3,IF(AND(AD349&gt;=71,AD349&lt;=100),4,))))</f>
        <v/>
      </c>
      <c r="AJ349" s="99">
        <f>IF(AND(AE349&gt;0,AE349&lt;41),1,IF(AND(AE349&gt;=41,AE349&lt;56),2,IF(AND(AE349&gt;=56,AE349&lt;71),3,IF(AND(AE349&gt;=71,AE349&lt;=100),4,))))</f>
        <v/>
      </c>
      <c r="AK349" s="99">
        <f>IF(AND(AF349&gt;0,AF349&lt;36),1,IF(AND(AF349&gt;=36,AF349&lt;51),2,IF(AND(AF349&gt;=51,AF349&lt;66),3,IF(AND(AF349&gt;=66,AF349&lt;=100),4,))))</f>
        <v/>
      </c>
      <c r="AL349" s="100">
        <f>IF(AND(AG349&gt;0,AG349&lt;37),1,IF(AND(AG349&gt;=37,AG349&lt;58),2,IF(AND(AG349&gt;=58,AG349&lt;71),3,IF(AND(AG349&gt;=71,AG349&lt;=100),4,))))</f>
        <v/>
      </c>
      <c r="AM349" s="101">
        <f>IF((Y349&lt;&gt;"")*(K349&lt;&gt;""),Y349-K349,"")</f>
        <v/>
      </c>
      <c r="AN349" s="99">
        <f>IF((Z349&lt;&gt;"")*(L349&lt;&gt;""),Z349-L349,"")</f>
        <v/>
      </c>
      <c r="AO349" s="99">
        <f>IF((AA349&lt;&gt;"")*(M349&lt;&gt;""),AA349-M349,"")</f>
        <v/>
      </c>
      <c r="AP349" s="99">
        <f>IF((AB349&lt;&gt;"")*(N349&lt;&gt;""),AB349-N349,"")</f>
        <v/>
      </c>
      <c r="AQ349" s="94">
        <f>IF((AC349&lt;&gt;"")*(O349&lt;&gt;""),AC349-O349,"")</f>
        <v/>
      </c>
      <c r="AR349" s="94">
        <f>IF((AD349&lt;&gt;"")*(P349&lt;&gt;""),AD349-P349,"")</f>
        <v/>
      </c>
      <c r="AS349" s="94">
        <f>IF((AE349&lt;&gt;"")*(Q349&lt;&gt;""),AE349-Q349,"")</f>
        <v/>
      </c>
      <c r="AT349" s="94">
        <f>IF((AF349&lt;&gt;"")*(R349&lt;&gt;""),AF349-R349,"")</f>
        <v/>
      </c>
      <c r="AU349" s="94">
        <f>IF((AG349&lt;&gt;"")*(S349&lt;&gt;""),AG349-S349,"")</f>
        <v/>
      </c>
      <c r="AV349" s="99">
        <f>IF((AH349&lt;&gt;"")*(T349&lt;&gt;""),AH349-T349,"")</f>
        <v/>
      </c>
      <c r="AW349" s="99">
        <f>IF((AI349&lt;&gt;"")*(U349&lt;&gt;""),AI349-U349,"")</f>
        <v/>
      </c>
      <c r="AX349" s="99">
        <f>IF((AJ349&lt;&gt;"")*(V349&lt;&gt;""),AJ349-V349,"")</f>
        <v/>
      </c>
      <c r="AY349" s="99">
        <f>IF((AK349&lt;&gt;"")*(W349&lt;&gt;""),AK349-W349,"")</f>
        <v/>
      </c>
      <c r="AZ349" s="102">
        <f>IF((AL349&lt;&gt;"")*(X349&lt;&gt;""),AL349-X349,"")</f>
        <v/>
      </c>
      <c r="BA349" s="50">
        <f>IFERROR(__xludf.dummyfunction("AI(""Actúa como un tutor académico y dirígete personalmente al estudiante "" &amp; I349 &amp; "" "" &amp; J349 &amp; "" "" &amp; G349 &amp; "" "" &amp; H349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AM349 &amp; ""'. Diferencias por área: Matemáticas ("" &amp; AQ349 &amp; ""), Ciencias Natura"&amp;"les ("" &amp; AR349 &amp; ""), Sociales ("" &amp; AS349 &amp; ""), Lectura Crítica ("" &amp; AT349 &amp; "") e Inglés ("" &amp; AU349 &amp; ""). Variación en posición: grupo ("" &amp; AN349 &amp; ""), grado ("" &amp; AO349 &amp; "") y media ("" &amp; AP349 &amp; ""). Puntajes Primer Simulacro: Global "" &amp; K349 &amp; "", Mat "" &amp; "&amp;"O4 &amp; "", Cien "" &amp; P349 &amp; "", Soc "" &amp; Q349 &amp; "", Lec "" &amp; R349 &amp; "", Ing "" &amp; S349 &amp; "". Puntajes Segundo Simulacro: Global "" &amp; Y349 &amp; "", Mat "" &amp; AC349 &amp; "", Cien "" &amp; AD349 &amp; "", Soc "" &amp; AE349 &amp; "", Lec "" &amp; AF349 &amp; "", Ing "" &amp; AG349 &amp; "". Escribe un mensaje motivador"&amp;" y breve (máximo 4 líneas)."")
"),"=AI(""Actúa como un tutor académico y dirígete personalmente al estudiante "" &amp; I349 &amp; "" "" &amp; J349 &amp; "" "" &amp; G349 &amp; "" "" &amp; H349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AM349 &amp; ""'. Diferencias por área: Matemáticas ("" &amp; AQ349 &amp; ""), Ciencias Natur"&amp;"ales ("" &amp; AR349 &amp; ""), Sociales ("" &amp; AS349 &amp; ""), Lectura Crítica ("" &amp; AT349 &amp; "") e Inglés ("" &amp; AU349 &amp; ""). Variación en posición: grupo ("" &amp; AN349 &amp; ""), grado ("" &amp; AO349 &amp; "") y media ("" &amp; AP349 &amp; ""). Puntajes Primer Simulacro: Global "" &amp; K349 &amp; "", Mat "" &amp;"&amp;" O349 &amp; "", Cien "" &amp; P349 &amp; "", Soc "" &amp; Q349 &amp; "", Lec "" &amp; R349 &amp; "", Ing "" &amp; S349 &amp; "". Puntajes Segundo Simulacro: Global "" &amp; Y349 &amp; "", Mat "" &amp; AC349 &amp; "", Cien "" &amp; AD349 &amp; "", Soc "" &amp; AE349 &amp; "", Lec "" &amp; AF349 &amp; "", Ing "" &amp; AG349 &amp; "". Escribe un mensaje motivado"&amp;"r y breve (máximo 4 líneas)."")
")</f>
        <v/>
      </c>
    </row>
    <row r="350" ht="15.75" customHeight="1" s="42">
      <c r="A350" s="93" t="n"/>
      <c r="B350" s="94" t="inlineStr">
        <is>
          <t>Bachillerato</t>
        </is>
      </c>
      <c r="C350" s="94" t="n">
        <v>705</v>
      </c>
      <c r="D350" s="94" t="n"/>
      <c r="E350" s="95" t="n"/>
      <c r="F350" s="96">
        <f>TRIM(G350&amp;" "&amp;H350&amp;" "&amp;I350&amp;" "&amp;J350)</f>
        <v/>
      </c>
      <c r="G350" s="94" t="inlineStr">
        <is>
          <t>Ospino</t>
        </is>
      </c>
      <c r="H350" s="94" t="inlineStr">
        <is>
          <t>Ospino</t>
        </is>
      </c>
      <c r="I350" s="94" t="inlineStr">
        <is>
          <t>Sheyla</t>
        </is>
      </c>
      <c r="J350" s="97" t="inlineStr">
        <is>
          <t>Carolina</t>
        </is>
      </c>
      <c r="K350" s="98">
        <f>IF(SUM(O350:S350)=0, "", ROUND(((O350*3+P350*3+Q350*3+R350*3+S350*1)/13)*5,0))</f>
        <v/>
      </c>
      <c r="L350" s="99">
        <f>IF(OR($C350="",K350=""),"",COUNTIFS($C$4:$C$1500,$C350,K$4:K$1500,"&gt;"&amp;K350)+1)</f>
        <v/>
      </c>
      <c r="M350" s="99">
        <f>IF(OR($C350="",K350=""),"",IF(AND($C350&gt;=1001,$C350&lt;=1005),COUNTIFS($C$4:$C$1500,"&gt;=1001",$C$4:$C$1500,"&lt;=1005",K$4:K$1500,"&gt;"&amp;K350)+1,IF(AND($C350&gt;=1101,$C350&lt;=1105),COUNTIFS($C$4:$C$1500,"&gt;=1101",$C$4:$C$1500,"&lt;=1105",K$4:K$1500,"&gt;"&amp;K350)+1,IF(AND($C350&gt;=901,$C350&lt;=905),COUNTIFS($C$4:$C$1500,"&gt;=901",$C$4:$C$1500,"&lt;=905",K$4:K$1500,"&gt;"&amp;K350)+1,IF(AND($C350&gt;=801,$C350&lt;=805),COUNTIFS($C$4:$C$1500,"&gt;=801",$C$4:$C$1500,"&lt;=805",K$4:K$1500,"&gt;"&amp;K350)+1,IF(AND($C350&gt;=701,$C350&lt;=705),COUNTIFS($C$4:$C$1500,"&gt;=701",$C$4:$C$1500,"&lt;=705",K$4:K$1500,"&gt;"&amp;K350)+1,IF(AND($C350&gt;=601,$C350&lt;=606),COUNTIFS($C$4:$C$1500,"&gt;=601",$C$4:$C$1500,"&lt;=606",K$4:K$1500,"&gt;"&amp;K350)+1,"")))))))</f>
        <v/>
      </c>
      <c r="N350" s="99">
        <f>IF(OR($C350="",K350=""),"",IF(OR(AND($C350&gt;=1001,$C350&lt;=1005),AND($C350&gt;=1101,$C350&lt;=1105)),COUNTIFS($C$4:$C$1500,"&gt;=1001",$C$4:$C$1500,"&lt;=1005",K$4:K$1500,"&gt;"&amp;K350)+COUNTIFS($C$4:$C$1500,"&gt;=1101",$C$4:$C$1500,"&lt;=1105",K$4:K$1500,"&gt;"&amp;K350)+1,""))</f>
        <v/>
      </c>
      <c r="O350" s="94" t="n">
        <v>64.88</v>
      </c>
      <c r="P350" s="94" t="n">
        <v>24.17</v>
      </c>
      <c r="Q350" s="94" t="n">
        <v>30.46</v>
      </c>
      <c r="R350" s="94" t="n">
        <v>62.5</v>
      </c>
      <c r="S350" s="94" t="n">
        <v>35</v>
      </c>
      <c r="T350" s="99">
        <f>IF(AND(O350&gt;0,O350&lt;36),1,IF(AND(O350&gt;=36,O350&lt;51),2,IF(AND(O350&gt;=51,O350&lt;71),3,IF(AND(O350&gt;=71,O350&lt;=100),4,))))</f>
        <v/>
      </c>
      <c r="U350" s="99">
        <f>IF(AND(P350&gt;0,P350&lt;41),1,IF(AND(P350&gt;=41,P350&lt;56),2,IF(AND(P350&gt;=56,P350&lt;71),3,IF(AND(P350&gt;=71,P350&lt;=100),4,))))</f>
        <v/>
      </c>
      <c r="V350" s="99">
        <f>IF(AND(Q350&gt;0,Q350&lt;41),1,IF(AND(Q350&gt;=41,Q350&lt;56),2,IF(AND(Q350&gt;=56,Q350&lt;71),3,IF(AND(Q350&gt;=71,Q350&lt;=100),4,))))</f>
        <v/>
      </c>
      <c r="W350" s="99">
        <f>IF(AND(R350&gt;0,R350&lt;36),1,IF(AND(R350&gt;=36,R350&lt;51),2,IF(AND(R350&gt;=51,R350&lt;66),3,IF(AND(R350&gt;=66,R350&lt;=100),4,))))</f>
        <v/>
      </c>
      <c r="X350" s="100">
        <f>IF(AND(S350&gt;0,S350&lt;37),1,IF(AND(S350&gt;=37,S350&lt;58),2,IF(AND(S350&gt;=58,S350&lt;71),3,IF(AND(S350&gt;=71,S350&lt;=100),4,))))</f>
        <v/>
      </c>
      <c r="Y350" s="101">
        <f>IF(SUM(AC350:AG350)=0, "", ROUND(((AC350*3+AD350*3+AE350*3+AF350*3+AG350*1)/13)*5,0))</f>
        <v/>
      </c>
      <c r="Z350" s="99">
        <f>IF(OR($C350="",Y350=""),"",COUNTIFS($C$4:$C$1500,$C350,Y$4:Y$1500,"&gt;"&amp;Y350)+1)</f>
        <v/>
      </c>
      <c r="AA350" s="99">
        <f>IF(OR($C350="",Y350=""),"",IF(AND($C350&gt;=1001,$C350&lt;=1005),COUNTIFS($C$4:$C$1500,"&gt;=1001",$C$4:$C$1500,"&lt;=1005",Y$4:Y$1500,"&gt;"&amp;Y350)+1,IF(AND($C350&gt;=1101,$C350&lt;=1105),COUNTIFS($C$4:$C$1500,"&gt;=1101",$C$4:$C$1500,"&lt;=1105",Y$4:Y$1500,"&gt;"&amp;Y350)+1,IF(AND($C350&gt;=901,$C350&lt;=905),COUNTIFS($C$4:$C$1500,"&gt;=901",$C$4:$C$1500,"&lt;=905",Y$4:Y$1500,"&gt;"&amp;Y350)+1,IF(AND($C350&gt;=801,$C350&lt;=805),COUNTIFS($C$4:$C$1500,"&gt;=801",$C$4:$C$1500,"&lt;=805",Y$4:Y$1500,"&gt;"&amp;Y350)+1,IF(AND($C350&gt;=701,$C350&lt;=705),COUNTIFS($C$4:$C$1500,"&gt;=701",$C$4:$C$1500,"&lt;=705",Y$4:Y$1500,"&gt;"&amp;Y350)+1,IF(AND($C350&gt;=601,$C350&lt;=606),COUNTIFS($C$4:$C$1500,"&gt;=601",$C$4:$C$1500,"&lt;=606",Y$4:Y$1500,"&gt;"&amp;Y350)+1,"")))))))</f>
        <v/>
      </c>
      <c r="AB350" s="99">
        <f>IF(OR($C350="",Y350=""),"",IF(OR(AND($C350&gt;=1001,$C350&lt;=1005),AND($C350&gt;=1101,$C350&lt;=1105)),COUNTIFS($C$4:$C$1500,"&gt;=1001",$C$4:$C$1500,"&lt;=1005",Y$4:Y$1500,"&gt;"&amp;Y350)+COUNTIFS($C$4:$C$1500,"&gt;=1101",$C$4:$C$1500,"&lt;=1105",Y$4:Y$1500,"&gt;"&amp;Y350)+1,""))</f>
        <v/>
      </c>
      <c r="AC350" s="94" t="n">
        <v>69.25</v>
      </c>
      <c r="AD350" s="94" t="n">
        <v>52.5</v>
      </c>
      <c r="AE350" s="94" t="n">
        <v>66</v>
      </c>
      <c r="AF350" s="94" t="n">
        <v>55</v>
      </c>
      <c r="AG350" s="94" t="n">
        <v>65.63</v>
      </c>
      <c r="AH350" s="99">
        <f>IF(AND(AC350&gt;0,AC350&lt;36),1,IF(AND(AC350&gt;=36,AC350&lt;51),2,IF(AND(AC350&gt;=51,AC350&lt;71),3,IF(AND(AC350&gt;=71,AC350&lt;=100),4,))))</f>
        <v/>
      </c>
      <c r="AI350" s="99">
        <f>IF(AND(AD350&gt;0,AD350&lt;41),1,IF(AND(AD350&gt;=41,AD350&lt;56),2,IF(AND(AD350&gt;=56,AD350&lt;71),3,IF(AND(AD350&gt;=71,AD350&lt;=100),4,))))</f>
        <v/>
      </c>
      <c r="AJ350" s="99">
        <f>IF(AND(AE350&gt;0,AE350&lt;41),1,IF(AND(AE350&gt;=41,AE350&lt;56),2,IF(AND(AE350&gt;=56,AE350&lt;71),3,IF(AND(AE350&gt;=71,AE350&lt;=100),4,))))</f>
        <v/>
      </c>
      <c r="AK350" s="99">
        <f>IF(AND(AF350&gt;0,AF350&lt;36),1,IF(AND(AF350&gt;=36,AF350&lt;51),2,IF(AND(AF350&gt;=51,AF350&lt;66),3,IF(AND(AF350&gt;=66,AF350&lt;=100),4,))))</f>
        <v/>
      </c>
      <c r="AL350" s="100">
        <f>IF(AND(AG350&gt;0,AG350&lt;37),1,IF(AND(AG350&gt;=37,AG350&lt;58),2,IF(AND(AG350&gt;=58,AG350&lt;71),3,IF(AND(AG350&gt;=71,AG350&lt;=100),4,))))</f>
        <v/>
      </c>
      <c r="AM350" s="101">
        <f>IF((Y350&lt;&gt;"")*(K350&lt;&gt;""),Y350-K350,"")</f>
        <v/>
      </c>
      <c r="AN350" s="99">
        <f>IF((Z350&lt;&gt;"")*(L350&lt;&gt;""),Z350-L350,"")</f>
        <v/>
      </c>
      <c r="AO350" s="99">
        <f>IF((AA350&lt;&gt;"")*(M350&lt;&gt;""),AA350-M350,"")</f>
        <v/>
      </c>
      <c r="AP350" s="99">
        <f>IF((AB350&lt;&gt;"")*(N350&lt;&gt;""),AB350-N350,"")</f>
        <v/>
      </c>
      <c r="AQ350" s="94">
        <f>IF((AC350&lt;&gt;"")*(O350&lt;&gt;""),AC350-O350,"")</f>
        <v/>
      </c>
      <c r="AR350" s="94">
        <f>IF((AD350&lt;&gt;"")*(P350&lt;&gt;""),AD350-P350,"")</f>
        <v/>
      </c>
      <c r="AS350" s="94">
        <f>IF((AE350&lt;&gt;"")*(Q350&lt;&gt;""),AE350-Q350,"")</f>
        <v/>
      </c>
      <c r="AT350" s="94">
        <f>IF((AF350&lt;&gt;"")*(R350&lt;&gt;""),AF350-R350,"")</f>
        <v/>
      </c>
      <c r="AU350" s="94">
        <f>IF((AG350&lt;&gt;"")*(S350&lt;&gt;""),AG350-S350,"")</f>
        <v/>
      </c>
      <c r="AV350" s="99">
        <f>IF((AH350&lt;&gt;"")*(T350&lt;&gt;""),AH350-T350,"")</f>
        <v/>
      </c>
      <c r="AW350" s="99">
        <f>IF((AI350&lt;&gt;"")*(U350&lt;&gt;""),AI350-U350,"")</f>
        <v/>
      </c>
      <c r="AX350" s="99">
        <f>IF((AJ350&lt;&gt;"")*(V350&lt;&gt;""),AJ350-V350,"")</f>
        <v/>
      </c>
      <c r="AY350" s="99">
        <f>IF((AK350&lt;&gt;"")*(W350&lt;&gt;""),AK350-W350,"")</f>
        <v/>
      </c>
      <c r="AZ350" s="102">
        <f>IF((AL350&lt;&gt;"")*(X350&lt;&gt;""),AL350-X350,"")</f>
        <v/>
      </c>
      <c r="BA350" s="50">
        <f>IFERROR(__xludf.dummyfunction("AI(""Actúa como un tutor académico y dirígete personalmente al estudiante "" &amp; I350 &amp; "" "" &amp; J350 &amp; "" "" &amp; G350 &amp; "" "" &amp; H350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AM350 &amp; ""'. Diferencias por área: Matemáticas ("" &amp; AQ350 &amp; ""), Ciencias Natura"&amp;"les ("" &amp; AR350 &amp; ""), Sociales ("" &amp; AS350 &amp; ""), Lectura Crítica ("" &amp; AT350 &amp; "") e Inglés ("" &amp; AU350 &amp; ""). Variación en posición: grupo ("" &amp; AN350 &amp; ""), grado ("" &amp; AO350 &amp; "") y media ("" &amp; AP350 &amp; ""). Puntajes Primer Simulacro: Global "" &amp; K350 &amp; "", Mat "" &amp; "&amp;"O4 &amp; "", Cien "" &amp; P350 &amp; "", Soc "" &amp; Q350 &amp; "", Lec "" &amp; R350 &amp; "", Ing "" &amp; S350 &amp; "". Puntajes Segundo Simulacro: Global "" &amp; Y350 &amp; "", Mat "" &amp; AC350 &amp; "", Cien "" &amp; AD350 &amp; "", Soc "" &amp; AE350 &amp; "", Lec "" &amp; AF350 &amp; "", Ing "" &amp; AG350 &amp; "". Escribe un mensaje motivador"&amp;" y breve (máximo 4 líneas)."")
"),"=AI(""Actúa como un tutor académico y dirígete personalmente al estudiante "" &amp; I350 &amp; "" "" &amp; J350 &amp; "" "" &amp; G350 &amp; "" "" &amp; H350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AM350 &amp; ""'. Diferencias por área: Matemáticas ("" &amp; AQ350 &amp; ""), Ciencias Natur"&amp;"ales ("" &amp; AR350 &amp; ""), Sociales ("" &amp; AS350 &amp; ""), Lectura Crítica ("" &amp; AT350 &amp; "") e Inglés ("" &amp; AU350 &amp; ""). Variación en posición: grupo ("" &amp; AN350 &amp; ""), grado ("" &amp; AO350 &amp; "") y media ("" &amp; AP350 &amp; ""). Puntajes Primer Simulacro: Global "" &amp; K350 &amp; "", Mat "" &amp;"&amp;" O350 &amp; "", Cien "" &amp; P350 &amp; "", Soc "" &amp; Q350 &amp; "", Lec "" &amp; R350 &amp; "", Ing "" &amp; S350 &amp; "". Puntajes Segundo Simulacro: Global "" &amp; Y350 &amp; "", Mat "" &amp; AC350 &amp; "", Cien "" &amp; AD350 &amp; "", Soc "" &amp; AE350 &amp; "", Lec "" &amp; AF350 &amp; "", Ing "" &amp; AG350 &amp; "". Escribe un mensaje motivado"&amp;"r y breve (máximo 4 líneas)."")
")</f>
        <v/>
      </c>
    </row>
    <row r="351" ht="15.75" customHeight="1" s="42">
      <c r="A351" s="93" t="n"/>
      <c r="B351" s="94" t="inlineStr">
        <is>
          <t>Bachillerato</t>
        </is>
      </c>
      <c r="C351" s="94" t="n">
        <v>705</v>
      </c>
      <c r="D351" s="94" t="n"/>
      <c r="E351" s="95" t="n"/>
      <c r="F351" s="96">
        <f>TRIM(G351&amp;" "&amp;H351&amp;" "&amp;I351&amp;" "&amp;J351)</f>
        <v/>
      </c>
      <c r="G351" s="94" t="inlineStr">
        <is>
          <t>Patiño</t>
        </is>
      </c>
      <c r="H351" s="94" t="inlineStr">
        <is>
          <t>Martínez</t>
        </is>
      </c>
      <c r="I351" s="94" t="inlineStr">
        <is>
          <t>Jhon</t>
        </is>
      </c>
      <c r="J351" s="97" t="inlineStr">
        <is>
          <t>Alexander</t>
        </is>
      </c>
      <c r="K351" s="98">
        <f>IF(SUM(O351:S351)=0, "", ROUND(((O351*3+P351*3+Q351*3+R351*3+S351*1)/13)*5,0))</f>
        <v/>
      </c>
      <c r="L351" s="99">
        <f>IF(OR($C351="",K351=""),"",COUNTIFS($C$4:$C$1500,$C351,K$4:K$1500,"&gt;"&amp;K351)+1)</f>
        <v/>
      </c>
      <c r="M351" s="99">
        <f>IF(OR($C351="",K351=""),"",IF(AND($C351&gt;=1001,$C351&lt;=1005),COUNTIFS($C$4:$C$1500,"&gt;=1001",$C$4:$C$1500,"&lt;=1005",K$4:K$1500,"&gt;"&amp;K351)+1,IF(AND($C351&gt;=1101,$C351&lt;=1105),COUNTIFS($C$4:$C$1500,"&gt;=1101",$C$4:$C$1500,"&lt;=1105",K$4:K$1500,"&gt;"&amp;K351)+1,IF(AND($C351&gt;=901,$C351&lt;=905),COUNTIFS($C$4:$C$1500,"&gt;=901",$C$4:$C$1500,"&lt;=905",K$4:K$1500,"&gt;"&amp;K351)+1,IF(AND($C351&gt;=801,$C351&lt;=805),COUNTIFS($C$4:$C$1500,"&gt;=801",$C$4:$C$1500,"&lt;=805",K$4:K$1500,"&gt;"&amp;K351)+1,IF(AND($C351&gt;=701,$C351&lt;=705),COUNTIFS($C$4:$C$1500,"&gt;=701",$C$4:$C$1500,"&lt;=705",K$4:K$1500,"&gt;"&amp;K351)+1,IF(AND($C351&gt;=601,$C351&lt;=606),COUNTIFS($C$4:$C$1500,"&gt;=601",$C$4:$C$1500,"&lt;=606",K$4:K$1500,"&gt;"&amp;K351)+1,"")))))))</f>
        <v/>
      </c>
      <c r="N351" s="99">
        <f>IF(OR($C351="",K351=""),"",IF(OR(AND($C351&gt;=1001,$C351&lt;=1005),AND($C351&gt;=1101,$C351&lt;=1105)),COUNTIFS($C$4:$C$1500,"&gt;=1001",$C$4:$C$1500,"&lt;=1005",K$4:K$1500,"&gt;"&amp;K351)+COUNTIFS($C$4:$C$1500,"&gt;=1101",$C$4:$C$1500,"&lt;=1105",K$4:K$1500,"&gt;"&amp;K351)+1,""))</f>
        <v/>
      </c>
      <c r="O351" s="94" t="n">
        <v>34</v>
      </c>
      <c r="P351" s="94" t="n">
        <v>22.75</v>
      </c>
      <c r="Q351" s="94" t="n">
        <v>47.98</v>
      </c>
      <c r="R351" s="94" t="n">
        <v>37.5</v>
      </c>
      <c r="S351" s="94" t="n">
        <v>60</v>
      </c>
      <c r="T351" s="99">
        <f>IF(AND(O351&gt;0,O351&lt;36),1,IF(AND(O351&gt;=36,O351&lt;51),2,IF(AND(O351&gt;=51,O351&lt;71),3,IF(AND(O351&gt;=71,O351&lt;=100),4,))))</f>
        <v/>
      </c>
      <c r="U351" s="99">
        <f>IF(AND(P351&gt;0,P351&lt;41),1,IF(AND(P351&gt;=41,P351&lt;56),2,IF(AND(P351&gt;=56,P351&lt;71),3,IF(AND(P351&gt;=71,P351&lt;=100),4,))))</f>
        <v/>
      </c>
      <c r="V351" s="99">
        <f>IF(AND(Q351&gt;0,Q351&lt;41),1,IF(AND(Q351&gt;=41,Q351&lt;56),2,IF(AND(Q351&gt;=56,Q351&lt;71),3,IF(AND(Q351&gt;=71,Q351&lt;=100),4,))))</f>
        <v/>
      </c>
      <c r="W351" s="99">
        <f>IF(AND(R351&gt;0,R351&lt;36),1,IF(AND(R351&gt;=36,R351&lt;51),2,IF(AND(R351&gt;=51,R351&lt;66),3,IF(AND(R351&gt;=66,R351&lt;=100),4,))))</f>
        <v/>
      </c>
      <c r="X351" s="100">
        <f>IF(AND(S351&gt;0,S351&lt;37),1,IF(AND(S351&gt;=37,S351&lt;58),2,IF(AND(S351&gt;=58,S351&lt;71),3,IF(AND(S351&gt;=71,S351&lt;=100),4,))))</f>
        <v/>
      </c>
      <c r="Y351" s="101">
        <f>IF(SUM(AC351:AG351)=0, "", ROUND(((AC351*3+AD351*3+AE351*3+AF351*3+AG351*1)/13)*5,0))</f>
        <v/>
      </c>
      <c r="Z351" s="99">
        <f>IF(OR($C351="",Y351=""),"",COUNTIFS($C$4:$C$1500,$C351,Y$4:Y$1500,"&gt;"&amp;Y351)+1)</f>
        <v/>
      </c>
      <c r="AA351" s="99">
        <f>IF(OR($C351="",Y351=""),"",IF(AND($C351&gt;=1001,$C351&lt;=1005),COUNTIFS($C$4:$C$1500,"&gt;=1001",$C$4:$C$1500,"&lt;=1005",Y$4:Y$1500,"&gt;"&amp;Y351)+1,IF(AND($C351&gt;=1101,$C351&lt;=1105),COUNTIFS($C$4:$C$1500,"&gt;=1101",$C$4:$C$1500,"&lt;=1105",Y$4:Y$1500,"&gt;"&amp;Y351)+1,IF(AND($C351&gt;=901,$C351&lt;=905),COUNTIFS($C$4:$C$1500,"&gt;=901",$C$4:$C$1500,"&lt;=905",Y$4:Y$1500,"&gt;"&amp;Y351)+1,IF(AND($C351&gt;=801,$C351&lt;=805),COUNTIFS($C$4:$C$1500,"&gt;=801",$C$4:$C$1500,"&lt;=805",Y$4:Y$1500,"&gt;"&amp;Y351)+1,IF(AND($C351&gt;=701,$C351&lt;=705),COUNTIFS($C$4:$C$1500,"&gt;=701",$C$4:$C$1500,"&lt;=705",Y$4:Y$1500,"&gt;"&amp;Y351)+1,IF(AND($C351&gt;=601,$C351&lt;=606),COUNTIFS($C$4:$C$1500,"&gt;=601",$C$4:$C$1500,"&lt;=606",Y$4:Y$1500,"&gt;"&amp;Y351)+1,"")))))))</f>
        <v/>
      </c>
      <c r="AB351" s="99">
        <f>IF(OR($C351="",Y351=""),"",IF(OR(AND($C351&gt;=1001,$C351&lt;=1005),AND($C351&gt;=1101,$C351&lt;=1105)),COUNTIFS($C$4:$C$1500,"&gt;=1001",$C$4:$C$1500,"&lt;=1005",Y$4:Y$1500,"&gt;"&amp;Y351)+COUNTIFS($C$4:$C$1500,"&gt;=1101",$C$4:$C$1500,"&lt;=1105",Y$4:Y$1500,"&gt;"&amp;Y351)+1,""))</f>
        <v/>
      </c>
      <c r="AC351" s="94" t="n">
        <v>34.5</v>
      </c>
      <c r="AD351" s="94" t="n">
        <v>57.5</v>
      </c>
      <c r="AE351" s="94" t="n">
        <v>41.25</v>
      </c>
      <c r="AF351" s="94" t="n">
        <v>70</v>
      </c>
      <c r="AG351" s="94" t="n">
        <v>65.63</v>
      </c>
      <c r="AH351" s="99">
        <f>IF(AND(AC351&gt;0,AC351&lt;36),1,IF(AND(AC351&gt;=36,AC351&lt;51),2,IF(AND(AC351&gt;=51,AC351&lt;71),3,IF(AND(AC351&gt;=71,AC351&lt;=100),4,))))</f>
        <v/>
      </c>
      <c r="AI351" s="99">
        <f>IF(AND(AD351&gt;0,AD351&lt;41),1,IF(AND(AD351&gt;=41,AD351&lt;56),2,IF(AND(AD351&gt;=56,AD351&lt;71),3,IF(AND(AD351&gt;=71,AD351&lt;=100),4,))))</f>
        <v/>
      </c>
      <c r="AJ351" s="99">
        <f>IF(AND(AE351&gt;0,AE351&lt;41),1,IF(AND(AE351&gt;=41,AE351&lt;56),2,IF(AND(AE351&gt;=56,AE351&lt;71),3,IF(AND(AE351&gt;=71,AE351&lt;=100),4,))))</f>
        <v/>
      </c>
      <c r="AK351" s="99">
        <f>IF(AND(AF351&gt;0,AF351&lt;36),1,IF(AND(AF351&gt;=36,AF351&lt;51),2,IF(AND(AF351&gt;=51,AF351&lt;66),3,IF(AND(AF351&gt;=66,AF351&lt;=100),4,))))</f>
        <v/>
      </c>
      <c r="AL351" s="100">
        <f>IF(AND(AG351&gt;0,AG351&lt;37),1,IF(AND(AG351&gt;=37,AG351&lt;58),2,IF(AND(AG351&gt;=58,AG351&lt;71),3,IF(AND(AG351&gt;=71,AG351&lt;=100),4,))))</f>
        <v/>
      </c>
      <c r="AM351" s="101">
        <f>IF((Y351&lt;&gt;"")*(K351&lt;&gt;""),Y351-K351,"")</f>
        <v/>
      </c>
      <c r="AN351" s="99">
        <f>IF((Z351&lt;&gt;"")*(L351&lt;&gt;""),Z351-L351,"")</f>
        <v/>
      </c>
      <c r="AO351" s="99">
        <f>IF((AA351&lt;&gt;"")*(M351&lt;&gt;""),AA351-M351,"")</f>
        <v/>
      </c>
      <c r="AP351" s="99">
        <f>IF((AB351&lt;&gt;"")*(N351&lt;&gt;""),AB351-N351,"")</f>
        <v/>
      </c>
      <c r="AQ351" s="94">
        <f>IF((AC351&lt;&gt;"")*(O351&lt;&gt;""),AC351-O351,"")</f>
        <v/>
      </c>
      <c r="AR351" s="94">
        <f>IF((AD351&lt;&gt;"")*(P351&lt;&gt;""),AD351-P351,"")</f>
        <v/>
      </c>
      <c r="AS351" s="94">
        <f>IF((AE351&lt;&gt;"")*(Q351&lt;&gt;""),AE351-Q351,"")</f>
        <v/>
      </c>
      <c r="AT351" s="94">
        <f>IF((AF351&lt;&gt;"")*(R351&lt;&gt;""),AF351-R351,"")</f>
        <v/>
      </c>
      <c r="AU351" s="94">
        <f>IF((AG351&lt;&gt;"")*(S351&lt;&gt;""),AG351-S351,"")</f>
        <v/>
      </c>
      <c r="AV351" s="99">
        <f>IF((AH351&lt;&gt;"")*(T351&lt;&gt;""),AH351-T351,"")</f>
        <v/>
      </c>
      <c r="AW351" s="99">
        <f>IF((AI351&lt;&gt;"")*(U351&lt;&gt;""),AI351-U351,"")</f>
        <v/>
      </c>
      <c r="AX351" s="99">
        <f>IF((AJ351&lt;&gt;"")*(V351&lt;&gt;""),AJ351-V351,"")</f>
        <v/>
      </c>
      <c r="AY351" s="99">
        <f>IF((AK351&lt;&gt;"")*(W351&lt;&gt;""),AK351-W351,"")</f>
        <v/>
      </c>
      <c r="AZ351" s="102">
        <f>IF((AL351&lt;&gt;"")*(X351&lt;&gt;""),AL351-X351,"")</f>
        <v/>
      </c>
      <c r="BA351" s="50">
        <f>IFERROR(__xludf.dummyfunction("AI(""Actúa como un tutor académico y dirígete personalmente al estudiante "" &amp; I351 &amp; "" "" &amp; J351 &amp; "" "" &amp; G351 &amp; "" "" &amp; H351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AM351 &amp; ""'. Diferencias por área: Matemáticas ("" &amp; AQ351 &amp; ""), Ciencias Natura"&amp;"les ("" &amp; AR351 &amp; ""), Sociales ("" &amp; AS351 &amp; ""), Lectura Crítica ("" &amp; AT351 &amp; "") e Inglés ("" &amp; AU351 &amp; ""). Variación en posición: grupo ("" &amp; AN351 &amp; ""), grado ("" &amp; AO351 &amp; "") y media ("" &amp; AP351 &amp; ""). Puntajes Primer Simulacro: Global "" &amp; K351 &amp; "", Mat "" &amp; "&amp;"O4 &amp; "", Cien "" &amp; P351 &amp; "", Soc "" &amp; Q351 &amp; "", Lec "" &amp; R351 &amp; "", Ing "" &amp; S351 &amp; "". Puntajes Segundo Simulacro: Global "" &amp; Y351 &amp; "", Mat "" &amp; AC351 &amp; "", Cien "" &amp; AD351 &amp; "", Soc "" &amp; AE351 &amp; "", Lec "" &amp; AF351 &amp; "", Ing "" &amp; AG351 &amp; "". Escribe un mensaje motivador"&amp;" y breve (máximo 4 líneas)."")
"),"=AI(""Actúa como un tutor académico y dirígete personalmente al estudiante "" &amp; I351 &amp; "" "" &amp; J351 &amp; "" "" &amp; G351 &amp; "" "" &amp; H351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AM351 &amp; ""'. Diferencias por área: Matemáticas ("" &amp; AQ351 &amp; ""), Ciencias Natur"&amp;"ales ("" &amp; AR351 &amp; ""), Sociales ("" &amp; AS351 &amp; ""), Lectura Crítica ("" &amp; AT351 &amp; "") e Inglés ("" &amp; AU351 &amp; ""). Variación en posición: grupo ("" &amp; AN351 &amp; ""), grado ("" &amp; AO351 &amp; "") y media ("" &amp; AP351 &amp; ""). Puntajes Primer Simulacro: Global "" &amp; K351 &amp; "", Mat "" &amp;"&amp;" O351 &amp; "", Cien "" &amp; P351 &amp; "", Soc "" &amp; Q351 &amp; "", Lec "" &amp; R351 &amp; "", Ing "" &amp; S351 &amp; "". Puntajes Segundo Simulacro: Global "" &amp; Y351 &amp; "", Mat "" &amp; AC351 &amp; "", Cien "" &amp; AD351 &amp; "", Soc "" &amp; AE351 &amp; "", Lec "" &amp; AF351 &amp; "", Ing "" &amp; AG351 &amp; "". Escribe un mensaje motivado"&amp;"r y breve (máximo 4 líneas)."")
")</f>
        <v/>
      </c>
    </row>
    <row r="352" ht="15.75" customHeight="1" s="42">
      <c r="A352" s="93" t="n"/>
      <c r="B352" s="94" t="inlineStr">
        <is>
          <t>Bachillerato</t>
        </is>
      </c>
      <c r="C352" s="94" t="n">
        <v>705</v>
      </c>
      <c r="D352" s="94" t="n"/>
      <c r="E352" s="95" t="n"/>
      <c r="F352" s="96">
        <f>TRIM(G352&amp;" "&amp;H352&amp;" "&amp;I352&amp;" "&amp;J352)</f>
        <v/>
      </c>
      <c r="G352" s="94" t="inlineStr">
        <is>
          <t>Piedrahita</t>
        </is>
      </c>
      <c r="H352" s="94" t="inlineStr">
        <is>
          <t>Vásquez</t>
        </is>
      </c>
      <c r="I352" s="94" t="inlineStr">
        <is>
          <t>María</t>
        </is>
      </c>
      <c r="J352" s="97" t="inlineStr">
        <is>
          <t>Salome</t>
        </is>
      </c>
      <c r="K352" s="98">
        <f>IF(SUM(O352:S352)=0, "", ROUND(((O352*3+P352*3+Q352*3+R352*3+S352*1)/13)*5,0))</f>
        <v/>
      </c>
      <c r="L352" s="99">
        <f>IF(OR($C352="",K352=""),"",COUNTIFS($C$4:$C$1500,$C352,K$4:K$1500,"&gt;"&amp;K352)+1)</f>
        <v/>
      </c>
      <c r="M352" s="99">
        <f>IF(OR($C352="",K352=""),"",IF(AND($C352&gt;=1001,$C352&lt;=1005),COUNTIFS($C$4:$C$1500,"&gt;=1001",$C$4:$C$1500,"&lt;=1005",K$4:K$1500,"&gt;"&amp;K352)+1,IF(AND($C352&gt;=1101,$C352&lt;=1105),COUNTIFS($C$4:$C$1500,"&gt;=1101",$C$4:$C$1500,"&lt;=1105",K$4:K$1500,"&gt;"&amp;K352)+1,IF(AND($C352&gt;=901,$C352&lt;=905),COUNTIFS($C$4:$C$1500,"&gt;=901",$C$4:$C$1500,"&lt;=905",K$4:K$1500,"&gt;"&amp;K352)+1,IF(AND($C352&gt;=801,$C352&lt;=805),COUNTIFS($C$4:$C$1500,"&gt;=801",$C$4:$C$1500,"&lt;=805",K$4:K$1500,"&gt;"&amp;K352)+1,IF(AND($C352&gt;=701,$C352&lt;=705),COUNTIFS($C$4:$C$1500,"&gt;=701",$C$4:$C$1500,"&lt;=705",K$4:K$1500,"&gt;"&amp;K352)+1,IF(AND($C352&gt;=601,$C352&lt;=606),COUNTIFS($C$4:$C$1500,"&gt;=601",$C$4:$C$1500,"&lt;=606",K$4:K$1500,"&gt;"&amp;K352)+1,"")))))))</f>
        <v/>
      </c>
      <c r="N352" s="99">
        <f>IF(OR($C352="",K352=""),"",IF(OR(AND($C352&gt;=1001,$C352&lt;=1005),AND($C352&gt;=1101,$C352&lt;=1105)),COUNTIFS($C$4:$C$1500,"&gt;=1001",$C$4:$C$1500,"&lt;=1005",K$4:K$1500,"&gt;"&amp;K352)+COUNTIFS($C$4:$C$1500,"&gt;=1101",$C$4:$C$1500,"&lt;=1105",K$4:K$1500,"&gt;"&amp;K352)+1,""))</f>
        <v/>
      </c>
      <c r="O352" s="94" t="n">
        <v>51.13</v>
      </c>
      <c r="P352" s="94" t="n">
        <v>53.21</v>
      </c>
      <c r="Q352" s="94" t="n">
        <v>64.83</v>
      </c>
      <c r="R352" s="94" t="n">
        <v>66.67</v>
      </c>
      <c r="S352" s="94" t="n">
        <v>90</v>
      </c>
      <c r="T352" s="99">
        <f>IF(AND(O352&gt;0,O352&lt;36),1,IF(AND(O352&gt;=36,O352&lt;51),2,IF(AND(O352&gt;=51,O352&lt;71),3,IF(AND(O352&gt;=71,O352&lt;=100),4,))))</f>
        <v/>
      </c>
      <c r="U352" s="99">
        <f>IF(AND(P352&gt;0,P352&lt;41),1,IF(AND(P352&gt;=41,P352&lt;56),2,IF(AND(P352&gt;=56,P352&lt;71),3,IF(AND(P352&gt;=71,P352&lt;=100),4,))))</f>
        <v/>
      </c>
      <c r="V352" s="99">
        <f>IF(AND(Q352&gt;0,Q352&lt;41),1,IF(AND(Q352&gt;=41,Q352&lt;56),2,IF(AND(Q352&gt;=56,Q352&lt;71),3,IF(AND(Q352&gt;=71,Q352&lt;=100),4,))))</f>
        <v/>
      </c>
      <c r="W352" s="99">
        <f>IF(AND(R352&gt;0,R352&lt;36),1,IF(AND(R352&gt;=36,R352&lt;51),2,IF(AND(R352&gt;=51,R352&lt;66),3,IF(AND(R352&gt;=66,R352&lt;=100),4,))))</f>
        <v/>
      </c>
      <c r="X352" s="100">
        <f>IF(AND(S352&gt;0,S352&lt;37),1,IF(AND(S352&gt;=37,S352&lt;58),2,IF(AND(S352&gt;=58,S352&lt;71),3,IF(AND(S352&gt;=71,S352&lt;=100),4,))))</f>
        <v/>
      </c>
      <c r="Y352" s="101">
        <f>IF(SUM(AC352:AG352)=0, "", ROUND(((AC352*3+AD352*3+AE352*3+AF352*3+AG352*1)/13)*5,0))</f>
        <v/>
      </c>
      <c r="Z352" s="99">
        <f>IF(OR($C352="",Y352=""),"",COUNTIFS($C$4:$C$1500,$C352,Y$4:Y$1500,"&gt;"&amp;Y352)+1)</f>
        <v/>
      </c>
      <c r="AA352" s="99">
        <f>IF(OR($C352="",Y352=""),"",IF(AND($C352&gt;=1001,$C352&lt;=1005),COUNTIFS($C$4:$C$1500,"&gt;=1001",$C$4:$C$1500,"&lt;=1005",Y$4:Y$1500,"&gt;"&amp;Y352)+1,IF(AND($C352&gt;=1101,$C352&lt;=1105),COUNTIFS($C$4:$C$1500,"&gt;=1101",$C$4:$C$1500,"&lt;=1105",Y$4:Y$1500,"&gt;"&amp;Y352)+1,IF(AND($C352&gt;=901,$C352&lt;=905),COUNTIFS($C$4:$C$1500,"&gt;=901",$C$4:$C$1500,"&lt;=905",Y$4:Y$1500,"&gt;"&amp;Y352)+1,IF(AND($C352&gt;=801,$C352&lt;=805),COUNTIFS($C$4:$C$1500,"&gt;=801",$C$4:$C$1500,"&lt;=805",Y$4:Y$1500,"&gt;"&amp;Y352)+1,IF(AND($C352&gt;=701,$C352&lt;=705),COUNTIFS($C$4:$C$1500,"&gt;=701",$C$4:$C$1500,"&lt;=705",Y$4:Y$1500,"&gt;"&amp;Y352)+1,IF(AND($C352&gt;=601,$C352&lt;=606),COUNTIFS($C$4:$C$1500,"&gt;=601",$C$4:$C$1500,"&lt;=606",Y$4:Y$1500,"&gt;"&amp;Y352)+1,"")))))))</f>
        <v/>
      </c>
      <c r="AB352" s="99">
        <f>IF(OR($C352="",Y352=""),"",IF(OR(AND($C352&gt;=1001,$C352&lt;=1005),AND($C352&gt;=1101,$C352&lt;=1105)),COUNTIFS($C$4:$C$1500,"&gt;=1001",$C$4:$C$1500,"&lt;=1005",Y$4:Y$1500,"&gt;"&amp;Y352)+COUNTIFS($C$4:$C$1500,"&gt;=1101",$C$4:$C$1500,"&lt;=1105",Y$4:Y$1500,"&gt;"&amp;Y352)+1,""))</f>
        <v/>
      </c>
      <c r="AC352" s="94" t="n">
        <v>59.5</v>
      </c>
      <c r="AD352" s="94" t="n">
        <v>65</v>
      </c>
      <c r="AE352" s="94" t="n">
        <v>52.25</v>
      </c>
      <c r="AF352" s="94" t="n">
        <v>70</v>
      </c>
      <c r="AG352" s="94" t="n">
        <v>65.63</v>
      </c>
      <c r="AH352" s="99">
        <f>IF(AND(AC352&gt;0,AC352&lt;36),1,IF(AND(AC352&gt;=36,AC352&lt;51),2,IF(AND(AC352&gt;=51,AC352&lt;71),3,IF(AND(AC352&gt;=71,AC352&lt;=100),4,))))</f>
        <v/>
      </c>
      <c r="AI352" s="99">
        <f>IF(AND(AD352&gt;0,AD352&lt;41),1,IF(AND(AD352&gt;=41,AD352&lt;56),2,IF(AND(AD352&gt;=56,AD352&lt;71),3,IF(AND(AD352&gt;=71,AD352&lt;=100),4,))))</f>
        <v/>
      </c>
      <c r="AJ352" s="99">
        <f>IF(AND(AE352&gt;0,AE352&lt;41),1,IF(AND(AE352&gt;=41,AE352&lt;56),2,IF(AND(AE352&gt;=56,AE352&lt;71),3,IF(AND(AE352&gt;=71,AE352&lt;=100),4,))))</f>
        <v/>
      </c>
      <c r="AK352" s="99">
        <f>IF(AND(AF352&gt;0,AF352&lt;36),1,IF(AND(AF352&gt;=36,AF352&lt;51),2,IF(AND(AF352&gt;=51,AF352&lt;66),3,IF(AND(AF352&gt;=66,AF352&lt;=100),4,))))</f>
        <v/>
      </c>
      <c r="AL352" s="100">
        <f>IF(AND(AG352&gt;0,AG352&lt;37),1,IF(AND(AG352&gt;=37,AG352&lt;58),2,IF(AND(AG352&gt;=58,AG352&lt;71),3,IF(AND(AG352&gt;=71,AG352&lt;=100),4,))))</f>
        <v/>
      </c>
      <c r="AM352" s="101">
        <f>IF((Y352&lt;&gt;"")*(K352&lt;&gt;""),Y352-K352,"")</f>
        <v/>
      </c>
      <c r="AN352" s="99">
        <f>IF((Z352&lt;&gt;"")*(L352&lt;&gt;""),Z352-L352,"")</f>
        <v/>
      </c>
      <c r="AO352" s="99">
        <f>IF((AA352&lt;&gt;"")*(M352&lt;&gt;""),AA352-M352,"")</f>
        <v/>
      </c>
      <c r="AP352" s="99">
        <f>IF((AB352&lt;&gt;"")*(N352&lt;&gt;""),AB352-N352,"")</f>
        <v/>
      </c>
      <c r="AQ352" s="94">
        <f>IF((AC352&lt;&gt;"")*(O352&lt;&gt;""),AC352-O352,"")</f>
        <v/>
      </c>
      <c r="AR352" s="94">
        <f>IF((AD352&lt;&gt;"")*(P352&lt;&gt;""),AD352-P352,"")</f>
        <v/>
      </c>
      <c r="AS352" s="94">
        <f>IF((AE352&lt;&gt;"")*(Q352&lt;&gt;""),AE352-Q352,"")</f>
        <v/>
      </c>
      <c r="AT352" s="94">
        <f>IF((AF352&lt;&gt;"")*(R352&lt;&gt;""),AF352-R352,"")</f>
        <v/>
      </c>
      <c r="AU352" s="94">
        <f>IF((AG352&lt;&gt;"")*(S352&lt;&gt;""),AG352-S352,"")</f>
        <v/>
      </c>
      <c r="AV352" s="99">
        <f>IF((AH352&lt;&gt;"")*(T352&lt;&gt;""),AH352-T352,"")</f>
        <v/>
      </c>
      <c r="AW352" s="99">
        <f>IF((AI352&lt;&gt;"")*(U352&lt;&gt;""),AI352-U352,"")</f>
        <v/>
      </c>
      <c r="AX352" s="99">
        <f>IF((AJ352&lt;&gt;"")*(V352&lt;&gt;""),AJ352-V352,"")</f>
        <v/>
      </c>
      <c r="AY352" s="99">
        <f>IF((AK352&lt;&gt;"")*(W352&lt;&gt;""),AK352-W352,"")</f>
        <v/>
      </c>
      <c r="AZ352" s="102">
        <f>IF((AL352&lt;&gt;"")*(X352&lt;&gt;""),AL352-X352,"")</f>
        <v/>
      </c>
      <c r="BA352" s="50">
        <f>IFERROR(__xludf.dummyfunction("AI(""Actúa como un tutor académico y dirígete personalmente al estudiante "" &amp; I352 &amp; "" "" &amp; J352 &amp; "" "" &amp; G352 &amp; "" "" &amp; H352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AM352 &amp; ""'. Diferencias por área: Matemáticas ("" &amp; AQ352 &amp; ""), Ciencias Natura"&amp;"les ("" &amp; AR352 &amp; ""), Sociales ("" &amp; AS352 &amp; ""), Lectura Crítica ("" &amp; AT352 &amp; "") e Inglés ("" &amp; AU352 &amp; ""). Variación en posición: grupo ("" &amp; AN352 &amp; ""), grado ("" &amp; AO352 &amp; "") y media ("" &amp; AP352 &amp; ""). Puntajes Primer Simulacro: Global "" &amp; K352 &amp; "", Mat "" &amp; "&amp;"O4 &amp; "", Cien "" &amp; P352 &amp; "", Soc "" &amp; Q352 &amp; "", Lec "" &amp; R352 &amp; "", Ing "" &amp; S352 &amp; "". Puntajes Segundo Simulacro: Global "" &amp; Y352 &amp; "", Mat "" &amp; AC352 &amp; "", Cien "" &amp; AD352 &amp; "", Soc "" &amp; AE352 &amp; "", Lec "" &amp; AF352 &amp; "", Ing "" &amp; AG352 &amp; "". Escribe un mensaje motivador"&amp;" y breve (máximo 4 líneas)."")
"),"=AI(""Actúa como un tutor académico y dirígete personalmente al estudiante "" &amp; I352 &amp; "" "" &amp; J352 &amp; "" "" &amp; G352 &amp; "" "" &amp; H352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AM352 &amp; ""'. Diferencias por área: Matemáticas ("" &amp; AQ352 &amp; ""), Ciencias Natur"&amp;"ales ("" &amp; AR352 &amp; ""), Sociales ("" &amp; AS352 &amp; ""), Lectura Crítica ("" &amp; AT352 &amp; "") e Inglés ("" &amp; AU352 &amp; ""). Variación en posición: grupo ("" &amp; AN352 &amp; ""), grado ("" &amp; AO352 &amp; "") y media ("" &amp; AP352 &amp; ""). Puntajes Primer Simulacro: Global "" &amp; K352 &amp; "", Mat "" &amp;"&amp;" O352 &amp; "", Cien "" &amp; P352 &amp; "", Soc "" &amp; Q352 &amp; "", Lec "" &amp; R352 &amp; "", Ing "" &amp; S352 &amp; "". Puntajes Segundo Simulacro: Global "" &amp; Y352 &amp; "", Mat "" &amp; AC352 &amp; "", Cien "" &amp; AD352 &amp; "", Soc "" &amp; AE352 &amp; "", Lec "" &amp; AF352 &amp; "", Ing "" &amp; AG352 &amp; "". Escribe un mensaje motivado"&amp;"r y breve (máximo 4 líneas)."")
")</f>
        <v/>
      </c>
    </row>
    <row r="353" ht="15.75" customHeight="1" s="42">
      <c r="A353" s="93" t="n"/>
      <c r="B353" s="94" t="inlineStr">
        <is>
          <t>Bachillerato</t>
        </is>
      </c>
      <c r="C353" s="94" t="n">
        <v>705</v>
      </c>
      <c r="D353" s="94" t="n"/>
      <c r="E353" s="95" t="n"/>
      <c r="F353" s="96">
        <f>TRIM(G353&amp;" "&amp;H353&amp;" "&amp;I353&amp;" "&amp;J353)</f>
        <v/>
      </c>
      <c r="G353" s="94" t="inlineStr">
        <is>
          <t>Pineda</t>
        </is>
      </c>
      <c r="H353" s="94" t="inlineStr">
        <is>
          <t>Hernández</t>
        </is>
      </c>
      <c r="I353" s="94" t="inlineStr">
        <is>
          <t>German</t>
        </is>
      </c>
      <c r="J353" s="97" t="n"/>
      <c r="K353" s="98">
        <f>IF(SUM(O353:S353)=0, "", ROUND(((O353*3+P353*3+Q353*3+R353*3+S353*1)/13)*5,0))</f>
        <v/>
      </c>
      <c r="L353" s="99">
        <f>IF(OR($C353="",K353=""),"",COUNTIFS($C$4:$C$1500,$C353,K$4:K$1500,"&gt;"&amp;K353)+1)</f>
        <v/>
      </c>
      <c r="M353" s="99">
        <f>IF(OR($C353="",K353=""),"",IF(AND($C353&gt;=1001,$C353&lt;=1005),COUNTIFS($C$4:$C$1500,"&gt;=1001",$C$4:$C$1500,"&lt;=1005",K$4:K$1500,"&gt;"&amp;K353)+1,IF(AND($C353&gt;=1101,$C353&lt;=1105),COUNTIFS($C$4:$C$1500,"&gt;=1101",$C$4:$C$1500,"&lt;=1105",K$4:K$1500,"&gt;"&amp;K353)+1,IF(AND($C353&gt;=901,$C353&lt;=905),COUNTIFS($C$4:$C$1500,"&gt;=901",$C$4:$C$1500,"&lt;=905",K$4:K$1500,"&gt;"&amp;K353)+1,IF(AND($C353&gt;=801,$C353&lt;=805),COUNTIFS($C$4:$C$1500,"&gt;=801",$C$4:$C$1500,"&lt;=805",K$4:K$1500,"&gt;"&amp;K353)+1,IF(AND($C353&gt;=701,$C353&lt;=705),COUNTIFS($C$4:$C$1500,"&gt;=701",$C$4:$C$1500,"&lt;=705",K$4:K$1500,"&gt;"&amp;K353)+1,IF(AND($C353&gt;=601,$C353&lt;=606),COUNTIFS($C$4:$C$1500,"&gt;=601",$C$4:$C$1500,"&lt;=606",K$4:K$1500,"&gt;"&amp;K353)+1,"")))))))</f>
        <v/>
      </c>
      <c r="N353" s="99">
        <f>IF(OR($C353="",K353=""),"",IF(OR(AND($C353&gt;=1001,$C353&lt;=1005),AND($C353&gt;=1101,$C353&lt;=1105)),COUNTIFS($C$4:$C$1500,"&gt;=1001",$C$4:$C$1500,"&lt;=1005",K$4:K$1500,"&gt;"&amp;K353)+COUNTIFS($C$4:$C$1500,"&gt;=1101",$C$4:$C$1500,"&lt;=1105",K$4:K$1500,"&gt;"&amp;K353)+1,""))</f>
        <v/>
      </c>
      <c r="O353" s="94" t="n">
        <v>37.63</v>
      </c>
      <c r="P353" s="94" t="n">
        <v>32.08</v>
      </c>
      <c r="Q353" s="94" t="n">
        <v>40.84</v>
      </c>
      <c r="R353" s="94" t="n">
        <v>66.67</v>
      </c>
      <c r="S353" s="94" t="n">
        <v>50</v>
      </c>
      <c r="T353" s="99">
        <f>IF(AND(O353&gt;0,O353&lt;36),1,IF(AND(O353&gt;=36,O353&lt;51),2,IF(AND(O353&gt;=51,O353&lt;71),3,IF(AND(O353&gt;=71,O353&lt;=100),4,))))</f>
        <v/>
      </c>
      <c r="U353" s="99">
        <f>IF(AND(P353&gt;0,P353&lt;41),1,IF(AND(P353&gt;=41,P353&lt;56),2,IF(AND(P353&gt;=56,P353&lt;71),3,IF(AND(P353&gt;=71,P353&lt;=100),4,))))</f>
        <v/>
      </c>
      <c r="V353" s="99">
        <f>IF(AND(Q353&gt;0,Q353&lt;41),1,IF(AND(Q353&gt;=41,Q353&lt;56),2,IF(AND(Q353&gt;=56,Q353&lt;71),3,IF(AND(Q353&gt;=71,Q353&lt;=100),4,))))</f>
        <v/>
      </c>
      <c r="W353" s="99">
        <f>IF(AND(R353&gt;0,R353&lt;36),1,IF(AND(R353&gt;=36,R353&lt;51),2,IF(AND(R353&gt;=51,R353&lt;66),3,IF(AND(R353&gt;=66,R353&lt;=100),4,))))</f>
        <v/>
      </c>
      <c r="X353" s="100">
        <f>IF(AND(S353&gt;0,S353&lt;37),1,IF(AND(S353&gt;=37,S353&lt;58),2,IF(AND(S353&gt;=58,S353&lt;71),3,IF(AND(S353&gt;=71,S353&lt;=100),4,))))</f>
        <v/>
      </c>
      <c r="Y353" s="101">
        <f>IF(SUM(AC353:AG353)=0, "", ROUND(((AC353*3+AD353*3+AE353*3+AF353*3+AG353*1)/13)*5,0))</f>
        <v/>
      </c>
      <c r="Z353" s="99">
        <f>IF(OR($C353="",Y353=""),"",COUNTIFS($C$4:$C$1500,$C353,Y$4:Y$1500,"&gt;"&amp;Y353)+1)</f>
        <v/>
      </c>
      <c r="AA353" s="99">
        <f>IF(OR($C353="",Y353=""),"",IF(AND($C353&gt;=1001,$C353&lt;=1005),COUNTIFS($C$4:$C$1500,"&gt;=1001",$C$4:$C$1500,"&lt;=1005",Y$4:Y$1500,"&gt;"&amp;Y353)+1,IF(AND($C353&gt;=1101,$C353&lt;=1105),COUNTIFS($C$4:$C$1500,"&gt;=1101",$C$4:$C$1500,"&lt;=1105",Y$4:Y$1500,"&gt;"&amp;Y353)+1,IF(AND($C353&gt;=901,$C353&lt;=905),COUNTIFS($C$4:$C$1500,"&gt;=901",$C$4:$C$1500,"&lt;=905",Y$4:Y$1500,"&gt;"&amp;Y353)+1,IF(AND($C353&gt;=801,$C353&lt;=805),COUNTIFS($C$4:$C$1500,"&gt;=801",$C$4:$C$1500,"&lt;=805",Y$4:Y$1500,"&gt;"&amp;Y353)+1,IF(AND($C353&gt;=701,$C353&lt;=705),COUNTIFS($C$4:$C$1500,"&gt;=701",$C$4:$C$1500,"&lt;=705",Y$4:Y$1500,"&gt;"&amp;Y353)+1,IF(AND($C353&gt;=601,$C353&lt;=606),COUNTIFS($C$4:$C$1500,"&gt;=601",$C$4:$C$1500,"&lt;=606",Y$4:Y$1500,"&gt;"&amp;Y353)+1,"")))))))</f>
        <v/>
      </c>
      <c r="AB353" s="99">
        <f>IF(OR($C353="",Y353=""),"",IF(OR(AND($C353&gt;=1001,$C353&lt;=1005),AND($C353&gt;=1101,$C353&lt;=1105)),COUNTIFS($C$4:$C$1500,"&gt;=1001",$C$4:$C$1500,"&lt;=1005",Y$4:Y$1500,"&gt;"&amp;Y353)+COUNTIFS($C$4:$C$1500,"&gt;=1101",$C$4:$C$1500,"&lt;=1105",Y$4:Y$1500,"&gt;"&amp;Y353)+1,""))</f>
        <v/>
      </c>
      <c r="AC353" s="94" t="n">
        <v>44.25</v>
      </c>
      <c r="AD353" s="94" t="n">
        <v>34.64</v>
      </c>
      <c r="AE353" s="94" t="n">
        <v>60.5</v>
      </c>
      <c r="AF353" s="94" t="n">
        <v>75</v>
      </c>
      <c r="AG353" s="94" t="n">
        <v>61.25</v>
      </c>
      <c r="AH353" s="99">
        <f>IF(AND(AC353&gt;0,AC353&lt;36),1,IF(AND(AC353&gt;=36,AC353&lt;51),2,IF(AND(AC353&gt;=51,AC353&lt;71),3,IF(AND(AC353&gt;=71,AC353&lt;=100),4,))))</f>
        <v/>
      </c>
      <c r="AI353" s="99">
        <f>IF(AND(AD353&gt;0,AD353&lt;41),1,IF(AND(AD353&gt;=41,AD353&lt;56),2,IF(AND(AD353&gt;=56,AD353&lt;71),3,IF(AND(AD353&gt;=71,AD353&lt;=100),4,))))</f>
        <v/>
      </c>
      <c r="AJ353" s="99">
        <f>IF(AND(AE353&gt;0,AE353&lt;41),1,IF(AND(AE353&gt;=41,AE353&lt;56),2,IF(AND(AE353&gt;=56,AE353&lt;71),3,IF(AND(AE353&gt;=71,AE353&lt;=100),4,))))</f>
        <v/>
      </c>
      <c r="AK353" s="99">
        <f>IF(AND(AF353&gt;0,AF353&lt;36),1,IF(AND(AF353&gt;=36,AF353&lt;51),2,IF(AND(AF353&gt;=51,AF353&lt;66),3,IF(AND(AF353&gt;=66,AF353&lt;=100),4,))))</f>
        <v/>
      </c>
      <c r="AL353" s="100">
        <f>IF(AND(AG353&gt;0,AG353&lt;37),1,IF(AND(AG353&gt;=37,AG353&lt;58),2,IF(AND(AG353&gt;=58,AG353&lt;71),3,IF(AND(AG353&gt;=71,AG353&lt;=100),4,))))</f>
        <v/>
      </c>
      <c r="AM353" s="101">
        <f>IF((Y353&lt;&gt;"")*(K353&lt;&gt;""),Y353-K353,"")</f>
        <v/>
      </c>
      <c r="AN353" s="99">
        <f>IF((Z353&lt;&gt;"")*(L353&lt;&gt;""),Z353-L353,"")</f>
        <v/>
      </c>
      <c r="AO353" s="99">
        <f>IF((AA353&lt;&gt;"")*(M353&lt;&gt;""),AA353-M353,"")</f>
        <v/>
      </c>
      <c r="AP353" s="99">
        <f>IF((AB353&lt;&gt;"")*(N353&lt;&gt;""),AB353-N353,"")</f>
        <v/>
      </c>
      <c r="AQ353" s="94">
        <f>IF((AC353&lt;&gt;"")*(O353&lt;&gt;""),AC353-O353,"")</f>
        <v/>
      </c>
      <c r="AR353" s="94">
        <f>IF((AD353&lt;&gt;"")*(P353&lt;&gt;""),AD353-P353,"")</f>
        <v/>
      </c>
      <c r="AS353" s="94">
        <f>IF((AE353&lt;&gt;"")*(Q353&lt;&gt;""),AE353-Q353,"")</f>
        <v/>
      </c>
      <c r="AT353" s="94">
        <f>IF((AF353&lt;&gt;"")*(R353&lt;&gt;""),AF353-R353,"")</f>
        <v/>
      </c>
      <c r="AU353" s="94">
        <f>IF((AG353&lt;&gt;"")*(S353&lt;&gt;""),AG353-S353,"")</f>
        <v/>
      </c>
      <c r="AV353" s="99">
        <f>IF((AH353&lt;&gt;"")*(T353&lt;&gt;""),AH353-T353,"")</f>
        <v/>
      </c>
      <c r="AW353" s="99">
        <f>IF((AI353&lt;&gt;"")*(U353&lt;&gt;""),AI353-U353,"")</f>
        <v/>
      </c>
      <c r="AX353" s="99">
        <f>IF((AJ353&lt;&gt;"")*(V353&lt;&gt;""),AJ353-V353,"")</f>
        <v/>
      </c>
      <c r="AY353" s="99">
        <f>IF((AK353&lt;&gt;"")*(W353&lt;&gt;""),AK353-W353,"")</f>
        <v/>
      </c>
      <c r="AZ353" s="102">
        <f>IF((AL353&lt;&gt;"")*(X353&lt;&gt;""),AL353-X353,"")</f>
        <v/>
      </c>
      <c r="BA353" s="50">
        <f>IFERROR(__xludf.dummyfunction("AI(""Actúa como un tutor académico y dirígete personalmente al estudiante "" &amp; I353 &amp; "" "" &amp; J353 &amp; "" "" &amp; G353 &amp; "" "" &amp; H353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AM353 &amp; ""'. Diferencias por área: Matemáticas ("" &amp; AQ353 &amp; ""), Ciencias Natura"&amp;"les ("" &amp; AR353 &amp; ""), Sociales ("" &amp; AS353 &amp; ""), Lectura Crítica ("" &amp; AT353 &amp; "") e Inglés ("" &amp; AU353 &amp; ""). Variación en posición: grupo ("" &amp; AN353 &amp; ""), grado ("" &amp; AO353 &amp; "") y media ("" &amp; AP353 &amp; ""). Puntajes Primer Simulacro: Global "" &amp; K353 &amp; "", Mat "" &amp; "&amp;"O4 &amp; "", Cien "" &amp; P353 &amp; "", Soc "" &amp; Q353 &amp; "", Lec "" &amp; R353 &amp; "", Ing "" &amp; S353 &amp; "". Puntajes Segundo Simulacro: Global "" &amp; Y353 &amp; "", Mat "" &amp; AC353 &amp; "", Cien "" &amp; AD353 &amp; "", Soc "" &amp; AE353 &amp; "", Lec "" &amp; AF353 &amp; "", Ing "" &amp; AG353 &amp; "". Escribe un mensaje motivador"&amp;" y breve (máximo 4 líneas)."")
"),"=AI(""Actúa como un tutor académico y dirígete personalmente al estudiante "" &amp; I353 &amp; "" "" &amp; J353 &amp; "" "" &amp; G353 &amp; "" "" &amp; H353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AM353 &amp; ""'. Diferencias por área: Matemáticas ("" &amp; AQ353 &amp; ""), Ciencias Natur"&amp;"ales ("" &amp; AR353 &amp; ""), Sociales ("" &amp; AS353 &amp; ""), Lectura Crítica ("" &amp; AT353 &amp; "") e Inglés ("" &amp; AU353 &amp; ""). Variación en posición: grupo ("" &amp; AN353 &amp; ""), grado ("" &amp; AO353 &amp; "") y media ("" &amp; AP353 &amp; ""). Puntajes Primer Simulacro: Global "" &amp; K353 &amp; "", Mat "" &amp;"&amp;" O353 &amp; "", Cien "" &amp; P353 &amp; "", Soc "" &amp; Q353 &amp; "", Lec "" &amp; R353 &amp; "", Ing "" &amp; S353 &amp; "". Puntajes Segundo Simulacro: Global "" &amp; Y353 &amp; "", Mat "" &amp; AC353 &amp; "", Cien "" &amp; AD353 &amp; "", Soc "" &amp; AE353 &amp; "", Lec "" &amp; AF353 &amp; "", Ing "" &amp; AG353 &amp; "". Escribe un mensaje motivado"&amp;"r y breve (máximo 4 líneas)."")
")</f>
        <v/>
      </c>
    </row>
    <row r="354" ht="15.75" customHeight="1" s="42">
      <c r="A354" s="93" t="n"/>
      <c r="B354" s="94" t="inlineStr">
        <is>
          <t>Bachillerato</t>
        </is>
      </c>
      <c r="C354" s="94" t="n">
        <v>705</v>
      </c>
      <c r="D354" s="94" t="n"/>
      <c r="E354" s="95" t="n"/>
      <c r="F354" s="96">
        <f>TRIM(G354&amp;" "&amp;H354&amp;" "&amp;I354&amp;" "&amp;J354)</f>
        <v/>
      </c>
      <c r="G354" s="94" t="inlineStr">
        <is>
          <t>Portillo</t>
        </is>
      </c>
      <c r="H354" s="94" t="inlineStr">
        <is>
          <t>Hidalgo</t>
        </is>
      </c>
      <c r="I354" s="94" t="inlineStr">
        <is>
          <t>Ericson</t>
        </is>
      </c>
      <c r="J354" s="97" t="inlineStr">
        <is>
          <t>José</t>
        </is>
      </c>
      <c r="K354" s="98">
        <f>IF(SUM(O354:S354)=0, "", ROUND(((O354*3+P354*3+Q354*3+R354*3+S354*1)/13)*5,0))</f>
        <v/>
      </c>
      <c r="L354" s="99">
        <f>IF(OR($C354="",K354=""),"",COUNTIFS($C$4:$C$1500,$C354,K$4:K$1500,"&gt;"&amp;K354)+1)</f>
        <v/>
      </c>
      <c r="M354" s="99">
        <f>IF(OR($C354="",K354=""),"",IF(AND($C354&gt;=1001,$C354&lt;=1005),COUNTIFS($C$4:$C$1500,"&gt;=1001",$C$4:$C$1500,"&lt;=1005",K$4:K$1500,"&gt;"&amp;K354)+1,IF(AND($C354&gt;=1101,$C354&lt;=1105),COUNTIFS($C$4:$C$1500,"&gt;=1101",$C$4:$C$1500,"&lt;=1105",K$4:K$1500,"&gt;"&amp;K354)+1,IF(AND($C354&gt;=901,$C354&lt;=905),COUNTIFS($C$4:$C$1500,"&gt;=901",$C$4:$C$1500,"&lt;=905",K$4:K$1500,"&gt;"&amp;K354)+1,IF(AND($C354&gt;=801,$C354&lt;=805),COUNTIFS($C$4:$C$1500,"&gt;=801",$C$4:$C$1500,"&lt;=805",K$4:K$1500,"&gt;"&amp;K354)+1,IF(AND($C354&gt;=701,$C354&lt;=705),COUNTIFS($C$4:$C$1500,"&gt;=701",$C$4:$C$1500,"&lt;=705",K$4:K$1500,"&gt;"&amp;K354)+1,IF(AND($C354&gt;=601,$C354&lt;=606),COUNTIFS($C$4:$C$1500,"&gt;=601",$C$4:$C$1500,"&lt;=606",K$4:K$1500,"&gt;"&amp;K354)+1,"")))))))</f>
        <v/>
      </c>
      <c r="N354" s="99">
        <f>IF(OR($C354="",K354=""),"",IF(OR(AND($C354&gt;=1001,$C354&lt;=1005),AND($C354&gt;=1101,$C354&lt;=1105)),COUNTIFS($C$4:$C$1500,"&gt;=1001",$C$4:$C$1500,"&lt;=1005",K$4:K$1500,"&gt;"&amp;K354)+COUNTIFS($C$4:$C$1500,"&gt;=1101",$C$4:$C$1500,"&lt;=1105",K$4:K$1500,"&gt;"&amp;K354)+1,""))</f>
        <v/>
      </c>
      <c r="O354" s="94" t="n">
        <v>41</v>
      </c>
      <c r="P354" s="94" t="n">
        <v>46.67</v>
      </c>
      <c r="Q354" s="94" t="n">
        <v>47.98</v>
      </c>
      <c r="R354" s="94" t="n">
        <v>58.33</v>
      </c>
      <c r="S354" s="94" t="n">
        <v>40</v>
      </c>
      <c r="T354" s="99">
        <f>IF(AND(O354&gt;0,O354&lt;36),1,IF(AND(O354&gt;=36,O354&lt;51),2,IF(AND(O354&gt;=51,O354&lt;71),3,IF(AND(O354&gt;=71,O354&lt;=100),4,))))</f>
        <v/>
      </c>
      <c r="U354" s="99">
        <f>IF(AND(P354&gt;0,P354&lt;41),1,IF(AND(P354&gt;=41,P354&lt;56),2,IF(AND(P354&gt;=56,P354&lt;71),3,IF(AND(P354&gt;=71,P354&lt;=100),4,))))</f>
        <v/>
      </c>
      <c r="V354" s="99">
        <f>IF(AND(Q354&gt;0,Q354&lt;41),1,IF(AND(Q354&gt;=41,Q354&lt;56),2,IF(AND(Q354&gt;=56,Q354&lt;71),3,IF(AND(Q354&gt;=71,Q354&lt;=100),4,))))</f>
        <v/>
      </c>
      <c r="W354" s="99">
        <f>IF(AND(R354&gt;0,R354&lt;36),1,IF(AND(R354&gt;=36,R354&lt;51),2,IF(AND(R354&gt;=51,R354&lt;66),3,IF(AND(R354&gt;=66,R354&lt;=100),4,))))</f>
        <v/>
      </c>
      <c r="X354" s="100">
        <f>IF(AND(S354&gt;0,S354&lt;37),1,IF(AND(S354&gt;=37,S354&lt;58),2,IF(AND(S354&gt;=58,S354&lt;71),3,IF(AND(S354&gt;=71,S354&lt;=100),4,))))</f>
        <v/>
      </c>
      <c r="Y354" s="101">
        <f>IF(SUM(AC354:AG354)=0, "", ROUND(((AC354*3+AD354*3+AE354*3+AF354*3+AG354*1)/13)*5,0))</f>
        <v/>
      </c>
      <c r="Z354" s="99">
        <f>IF(OR($C354="",Y354=""),"",COUNTIFS($C$4:$C$1500,$C354,Y$4:Y$1500,"&gt;"&amp;Y354)+1)</f>
        <v/>
      </c>
      <c r="AA354" s="99">
        <f>IF(OR($C354="",Y354=""),"",IF(AND($C354&gt;=1001,$C354&lt;=1005),COUNTIFS($C$4:$C$1500,"&gt;=1001",$C$4:$C$1500,"&lt;=1005",Y$4:Y$1500,"&gt;"&amp;Y354)+1,IF(AND($C354&gt;=1101,$C354&lt;=1105),COUNTIFS($C$4:$C$1500,"&gt;=1101",$C$4:$C$1500,"&lt;=1105",Y$4:Y$1500,"&gt;"&amp;Y354)+1,IF(AND($C354&gt;=901,$C354&lt;=905),COUNTIFS($C$4:$C$1500,"&gt;=901",$C$4:$C$1500,"&lt;=905",Y$4:Y$1500,"&gt;"&amp;Y354)+1,IF(AND($C354&gt;=801,$C354&lt;=805),COUNTIFS($C$4:$C$1500,"&gt;=801",$C$4:$C$1500,"&lt;=805",Y$4:Y$1500,"&gt;"&amp;Y354)+1,IF(AND($C354&gt;=701,$C354&lt;=705),COUNTIFS($C$4:$C$1500,"&gt;=701",$C$4:$C$1500,"&lt;=705",Y$4:Y$1500,"&gt;"&amp;Y354)+1,IF(AND($C354&gt;=601,$C354&lt;=606),COUNTIFS($C$4:$C$1500,"&gt;=601",$C$4:$C$1500,"&lt;=606",Y$4:Y$1500,"&gt;"&amp;Y354)+1,"")))))))</f>
        <v/>
      </c>
      <c r="AB354" s="99">
        <f>IF(OR($C354="",Y354=""),"",IF(OR(AND($C354&gt;=1001,$C354&lt;=1005),AND($C354&gt;=1101,$C354&lt;=1105)),COUNTIFS($C$4:$C$1500,"&gt;=1001",$C$4:$C$1500,"&lt;=1005",Y$4:Y$1500,"&gt;"&amp;Y354)+COUNTIFS($C$4:$C$1500,"&gt;=1101",$C$4:$C$1500,"&lt;=1105",Y$4:Y$1500,"&gt;"&amp;Y354)+1,""))</f>
        <v/>
      </c>
      <c r="AC354" s="94" t="n"/>
      <c r="AD354" s="94" t="n"/>
      <c r="AE354" s="94" t="n"/>
      <c r="AF354" s="94" t="n"/>
      <c r="AG354" s="94" t="n"/>
      <c r="AH354" s="99">
        <f>IF(AND(AC354&gt;0,AC354&lt;36),1,IF(AND(AC354&gt;=36,AC354&lt;51),2,IF(AND(AC354&gt;=51,AC354&lt;71),3,IF(AND(AC354&gt;=71,AC354&lt;=100),4,))))</f>
        <v/>
      </c>
      <c r="AI354" s="99">
        <f>IF(AND(AD354&gt;0,AD354&lt;41),1,IF(AND(AD354&gt;=41,AD354&lt;56),2,IF(AND(AD354&gt;=56,AD354&lt;71),3,IF(AND(AD354&gt;=71,AD354&lt;=100),4,))))</f>
        <v/>
      </c>
      <c r="AJ354" s="99">
        <f>IF(AND(AE354&gt;0,AE354&lt;41),1,IF(AND(AE354&gt;=41,AE354&lt;56),2,IF(AND(AE354&gt;=56,AE354&lt;71),3,IF(AND(AE354&gt;=71,AE354&lt;=100),4,))))</f>
        <v/>
      </c>
      <c r="AK354" s="99">
        <f>IF(AND(AF354&gt;0,AF354&lt;36),1,IF(AND(AF354&gt;=36,AF354&lt;51),2,IF(AND(AF354&gt;=51,AF354&lt;66),3,IF(AND(AF354&gt;=66,AF354&lt;=100),4,))))</f>
        <v/>
      </c>
      <c r="AL354" s="100">
        <f>IF(AND(AG354&gt;0,AG354&lt;37),1,IF(AND(AG354&gt;=37,AG354&lt;58),2,IF(AND(AG354&gt;=58,AG354&lt;71),3,IF(AND(AG354&gt;=71,AG354&lt;=100),4,))))</f>
        <v/>
      </c>
      <c r="AM354" s="101">
        <f>IF((Y354&lt;&gt;"")*(K354&lt;&gt;""),Y354-K354,"")</f>
        <v/>
      </c>
      <c r="AN354" s="99">
        <f>IF((Z354&lt;&gt;"")*(L354&lt;&gt;""),Z354-L354,"")</f>
        <v/>
      </c>
      <c r="AO354" s="99">
        <f>IF((AA354&lt;&gt;"")*(M354&lt;&gt;""),AA354-M354,"")</f>
        <v/>
      </c>
      <c r="AP354" s="99">
        <f>IF((AB354&lt;&gt;"")*(N354&lt;&gt;""),AB354-N354,"")</f>
        <v/>
      </c>
      <c r="AQ354" s="94">
        <f>IF((AC354&lt;&gt;"")*(O354&lt;&gt;""),AC354-O354,"")</f>
        <v/>
      </c>
      <c r="AR354" s="94">
        <f>IF((AD354&lt;&gt;"")*(P354&lt;&gt;""),AD354-P354,"")</f>
        <v/>
      </c>
      <c r="AS354" s="94">
        <f>IF((AE354&lt;&gt;"")*(Q354&lt;&gt;""),AE354-Q354,"")</f>
        <v/>
      </c>
      <c r="AT354" s="94">
        <f>IF((AF354&lt;&gt;"")*(R354&lt;&gt;""),AF354-R354,"")</f>
        <v/>
      </c>
      <c r="AU354" s="94">
        <f>IF((AG354&lt;&gt;"")*(S354&lt;&gt;""),AG354-S354,"")</f>
        <v/>
      </c>
      <c r="AV354" s="99">
        <f>IF((AH354&lt;&gt;"")*(T354&lt;&gt;""),AH354-T354,"")</f>
        <v/>
      </c>
      <c r="AW354" s="99">
        <f>IF((AI354&lt;&gt;"")*(U354&lt;&gt;""),AI354-U354,"")</f>
        <v/>
      </c>
      <c r="AX354" s="99">
        <f>IF((AJ354&lt;&gt;"")*(V354&lt;&gt;""),AJ354-V354,"")</f>
        <v/>
      </c>
      <c r="AY354" s="99">
        <f>IF((AK354&lt;&gt;"")*(W354&lt;&gt;""),AK354-W354,"")</f>
        <v/>
      </c>
      <c r="AZ354" s="102">
        <f>IF((AL354&lt;&gt;"")*(X354&lt;&gt;""),AL354-X354,"")</f>
        <v/>
      </c>
      <c r="BA354" s="50">
        <f>IFERROR(__xludf.dummyfunction("AI(""Actúa como un tutor académico y dirígete personalmente al estudiante "" &amp; I354 &amp; "" "" &amp; J354 &amp; "" "" &amp; G354 &amp; "" "" &amp; H354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AM354 &amp; ""'. Diferencias por área: Matemáticas ("" &amp; AQ354 &amp; ""), Ciencias Natura"&amp;"les ("" &amp; AR354 &amp; ""), Sociales ("" &amp; AS354 &amp; ""), Lectura Crítica ("" &amp; AT354 &amp; "") e Inglés ("" &amp; AU354 &amp; ""). Variación en posición: grupo ("" &amp; AN354 &amp; ""), grado ("" &amp; AO354 &amp; "") y media ("" &amp; AP354 &amp; ""). Puntajes Primer Simulacro: Global "" &amp; K354 &amp; "", Mat "" &amp; "&amp;"O4 &amp; "", Cien "" &amp; P354 &amp; "", Soc "" &amp; Q354 &amp; "", Lec "" &amp; R354 &amp; "", Ing "" &amp; S354 &amp; "". Puntajes Segundo Simulacro: Global "" &amp; Y354 &amp; "", Mat "" &amp; AC354 &amp; "", Cien "" &amp; AD354 &amp; "", Soc "" &amp; AE354 &amp; "", Lec "" &amp; AF354 &amp; "", Ing "" &amp; AG354 &amp; "". Escribe un mensaje motivador"&amp;" y breve (máximo 4 líneas)."")
"),"=AI(""Actúa como un tutor académico y dirígete personalmente al estudiante "" &amp; I354 &amp; "" "" &amp; J354 &amp; "" "" &amp; G354 &amp; "" "" &amp; H354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AM354 &amp; ""'. Diferencias por área: Matemáticas ("" &amp; AQ354 &amp; ""), Ciencias Natur"&amp;"ales ("" &amp; AR354 &amp; ""), Sociales ("" &amp; AS354 &amp; ""), Lectura Crítica ("" &amp; AT354 &amp; "") e Inglés ("" &amp; AU354 &amp; ""). Variación en posición: grupo ("" &amp; AN354 &amp; ""), grado ("" &amp; AO354 &amp; "") y media ("" &amp; AP354 &amp; ""). Puntajes Primer Simulacro: Global "" &amp; K354 &amp; "", Mat "" &amp;"&amp;" O354 &amp; "", Cien "" &amp; P354 &amp; "", Soc "" &amp; Q354 &amp; "", Lec "" &amp; R354 &amp; "", Ing "" &amp; S354 &amp; "". Puntajes Segundo Simulacro: Global "" &amp; Y354 &amp; "", Mat "" &amp; AC354 &amp; "", Cien "" &amp; AD354 &amp; "", Soc "" &amp; AE354 &amp; "", Lec "" &amp; AF354 &amp; "", Ing "" &amp; AG354 &amp; "". Escribe un mensaje motivado"&amp;"r y breve (máximo 4 líneas)."")
")</f>
        <v/>
      </c>
    </row>
    <row r="355" ht="15.75" customHeight="1" s="42">
      <c r="A355" s="93" t="n"/>
      <c r="B355" s="94" t="inlineStr">
        <is>
          <t>Bachillerato</t>
        </is>
      </c>
      <c r="C355" s="94" t="n">
        <v>705</v>
      </c>
      <c r="D355" s="94" t="n"/>
      <c r="E355" s="95" t="n"/>
      <c r="F355" s="96">
        <f>TRIM(G355&amp;" "&amp;H355&amp;" "&amp;I355&amp;" "&amp;J355)</f>
        <v/>
      </c>
      <c r="G355" s="94" t="inlineStr">
        <is>
          <t>Pulgarin</t>
        </is>
      </c>
      <c r="H355" s="94" t="inlineStr">
        <is>
          <t>García</t>
        </is>
      </c>
      <c r="I355" s="94" t="inlineStr">
        <is>
          <t>Johan</t>
        </is>
      </c>
      <c r="J355" s="97" t="inlineStr">
        <is>
          <t>Stiven</t>
        </is>
      </c>
      <c r="K355" s="98">
        <f>IF(SUM(O355:S355)=0, "", ROUND(((O355*3+P355*3+Q355*3+R355*3+S355*1)/13)*5,0))</f>
        <v/>
      </c>
      <c r="L355" s="99">
        <f>IF(OR($C355="",K355=""),"",COUNTIFS($C$4:$C$1500,$C355,K$4:K$1500,"&gt;"&amp;K355)+1)</f>
        <v/>
      </c>
      <c r="M355" s="99">
        <f>IF(OR($C355="",K355=""),"",IF(AND($C355&gt;=1001,$C355&lt;=1005),COUNTIFS($C$4:$C$1500,"&gt;=1001",$C$4:$C$1500,"&lt;=1005",K$4:K$1500,"&gt;"&amp;K355)+1,IF(AND($C355&gt;=1101,$C355&lt;=1105),COUNTIFS($C$4:$C$1500,"&gt;=1101",$C$4:$C$1500,"&lt;=1105",K$4:K$1500,"&gt;"&amp;K355)+1,IF(AND($C355&gt;=901,$C355&lt;=905),COUNTIFS($C$4:$C$1500,"&gt;=901",$C$4:$C$1500,"&lt;=905",K$4:K$1500,"&gt;"&amp;K355)+1,IF(AND($C355&gt;=801,$C355&lt;=805),COUNTIFS($C$4:$C$1500,"&gt;=801",$C$4:$C$1500,"&lt;=805",K$4:K$1500,"&gt;"&amp;K355)+1,IF(AND($C355&gt;=701,$C355&lt;=705),COUNTIFS($C$4:$C$1500,"&gt;=701",$C$4:$C$1500,"&lt;=705",K$4:K$1500,"&gt;"&amp;K355)+1,IF(AND($C355&gt;=601,$C355&lt;=606),COUNTIFS($C$4:$C$1500,"&gt;=601",$C$4:$C$1500,"&lt;=606",K$4:K$1500,"&gt;"&amp;K355)+1,"")))))))</f>
        <v/>
      </c>
      <c r="N355" s="99">
        <f>IF(OR($C355="",K355=""),"",IF(OR(AND($C355&gt;=1001,$C355&lt;=1005),AND($C355&gt;=1101,$C355&lt;=1105)),COUNTIFS($C$4:$C$1500,"&gt;=1001",$C$4:$C$1500,"&lt;=1005",K$4:K$1500,"&gt;"&amp;K355)+COUNTIFS($C$4:$C$1500,"&gt;=1101",$C$4:$C$1500,"&lt;=1105",K$4:K$1500,"&gt;"&amp;K355)+1,""))</f>
        <v/>
      </c>
      <c r="O355" s="94" t="n">
        <v>37.38</v>
      </c>
      <c r="P355" s="94" t="n">
        <v>43.63</v>
      </c>
      <c r="Q355" s="94" t="n">
        <v>34.37</v>
      </c>
      <c r="R355" s="94" t="n">
        <v>41.67</v>
      </c>
      <c r="S355" s="94" t="n">
        <v>25</v>
      </c>
      <c r="T355" s="99">
        <f>IF(AND(O355&gt;0,O355&lt;36),1,IF(AND(O355&gt;=36,O355&lt;51),2,IF(AND(O355&gt;=51,O355&lt;71),3,IF(AND(O355&gt;=71,O355&lt;=100),4,))))</f>
        <v/>
      </c>
      <c r="U355" s="99">
        <f>IF(AND(P355&gt;0,P355&lt;41),1,IF(AND(P355&gt;=41,P355&lt;56),2,IF(AND(P355&gt;=56,P355&lt;71),3,IF(AND(P355&gt;=71,P355&lt;=100),4,))))</f>
        <v/>
      </c>
      <c r="V355" s="99">
        <f>IF(AND(Q355&gt;0,Q355&lt;41),1,IF(AND(Q355&gt;=41,Q355&lt;56),2,IF(AND(Q355&gt;=56,Q355&lt;71),3,IF(AND(Q355&gt;=71,Q355&lt;=100),4,))))</f>
        <v/>
      </c>
      <c r="W355" s="99">
        <f>IF(AND(R355&gt;0,R355&lt;36),1,IF(AND(R355&gt;=36,R355&lt;51),2,IF(AND(R355&gt;=51,R355&lt;66),3,IF(AND(R355&gt;=66,R355&lt;=100),4,))))</f>
        <v/>
      </c>
      <c r="X355" s="100">
        <f>IF(AND(S355&gt;0,S355&lt;37),1,IF(AND(S355&gt;=37,S355&lt;58),2,IF(AND(S355&gt;=58,S355&lt;71),3,IF(AND(S355&gt;=71,S355&lt;=100),4,))))</f>
        <v/>
      </c>
      <c r="Y355" s="101">
        <f>IF(SUM(AC355:AG355)=0, "", ROUND(((AC355*3+AD355*3+AE355*3+AF355*3+AG355*1)/13)*5,0))</f>
        <v/>
      </c>
      <c r="Z355" s="99">
        <f>IF(OR($C355="",Y355=""),"",COUNTIFS($C$4:$C$1500,$C355,Y$4:Y$1500,"&gt;"&amp;Y355)+1)</f>
        <v/>
      </c>
      <c r="AA355" s="99">
        <f>IF(OR($C355="",Y355=""),"",IF(AND($C355&gt;=1001,$C355&lt;=1005),COUNTIFS($C$4:$C$1500,"&gt;=1001",$C$4:$C$1500,"&lt;=1005",Y$4:Y$1500,"&gt;"&amp;Y355)+1,IF(AND($C355&gt;=1101,$C355&lt;=1105),COUNTIFS($C$4:$C$1500,"&gt;=1101",$C$4:$C$1500,"&lt;=1105",Y$4:Y$1500,"&gt;"&amp;Y355)+1,IF(AND($C355&gt;=901,$C355&lt;=905),COUNTIFS($C$4:$C$1500,"&gt;=901",$C$4:$C$1500,"&lt;=905",Y$4:Y$1500,"&gt;"&amp;Y355)+1,IF(AND($C355&gt;=801,$C355&lt;=805),COUNTIFS($C$4:$C$1500,"&gt;=801",$C$4:$C$1500,"&lt;=805",Y$4:Y$1500,"&gt;"&amp;Y355)+1,IF(AND($C355&gt;=701,$C355&lt;=705),COUNTIFS($C$4:$C$1500,"&gt;=701",$C$4:$C$1500,"&lt;=705",Y$4:Y$1500,"&gt;"&amp;Y355)+1,IF(AND($C355&gt;=601,$C355&lt;=606),COUNTIFS($C$4:$C$1500,"&gt;=601",$C$4:$C$1500,"&lt;=606",Y$4:Y$1500,"&gt;"&amp;Y355)+1,"")))))))</f>
        <v/>
      </c>
      <c r="AB355" s="99">
        <f>IF(OR($C355="",Y355=""),"",IF(OR(AND($C355&gt;=1001,$C355&lt;=1005),AND($C355&gt;=1101,$C355&lt;=1105)),COUNTIFS($C$4:$C$1500,"&gt;=1001",$C$4:$C$1500,"&lt;=1005",Y$4:Y$1500,"&gt;"&amp;Y355)+COUNTIFS($C$4:$C$1500,"&gt;=1101",$C$4:$C$1500,"&lt;=1105",Y$4:Y$1500,"&gt;"&amp;Y355)+1,""))</f>
        <v/>
      </c>
      <c r="AC355" s="94" t="n">
        <v>41.5</v>
      </c>
      <c r="AD355" s="94" t="n">
        <v>48.93</v>
      </c>
      <c r="AE355" s="94" t="n">
        <v>46.75</v>
      </c>
      <c r="AF355" s="94" t="n">
        <v>45</v>
      </c>
      <c r="AG355" s="94" t="n">
        <v>48.13</v>
      </c>
      <c r="AH355" s="99">
        <f>IF(AND(AC355&gt;0,AC355&lt;36),1,IF(AND(AC355&gt;=36,AC355&lt;51),2,IF(AND(AC355&gt;=51,AC355&lt;71),3,IF(AND(AC355&gt;=71,AC355&lt;=100),4,))))</f>
        <v/>
      </c>
      <c r="AI355" s="99">
        <f>IF(AND(AD355&gt;0,AD355&lt;41),1,IF(AND(AD355&gt;=41,AD355&lt;56),2,IF(AND(AD355&gt;=56,AD355&lt;71),3,IF(AND(AD355&gt;=71,AD355&lt;=100),4,))))</f>
        <v/>
      </c>
      <c r="AJ355" s="99">
        <f>IF(AND(AE355&gt;0,AE355&lt;41),1,IF(AND(AE355&gt;=41,AE355&lt;56),2,IF(AND(AE355&gt;=56,AE355&lt;71),3,IF(AND(AE355&gt;=71,AE355&lt;=100),4,))))</f>
        <v/>
      </c>
      <c r="AK355" s="99">
        <f>IF(AND(AF355&gt;0,AF355&lt;36),1,IF(AND(AF355&gt;=36,AF355&lt;51),2,IF(AND(AF355&gt;=51,AF355&lt;66),3,IF(AND(AF355&gt;=66,AF355&lt;=100),4,))))</f>
        <v/>
      </c>
      <c r="AL355" s="100">
        <f>IF(AND(AG355&gt;0,AG355&lt;37),1,IF(AND(AG355&gt;=37,AG355&lt;58),2,IF(AND(AG355&gt;=58,AG355&lt;71),3,IF(AND(AG355&gt;=71,AG355&lt;=100),4,))))</f>
        <v/>
      </c>
      <c r="AM355" s="101">
        <f>IF((Y355&lt;&gt;"")*(K355&lt;&gt;""),Y355-K355,"")</f>
        <v/>
      </c>
      <c r="AN355" s="99">
        <f>IF((Z355&lt;&gt;"")*(L355&lt;&gt;""),Z355-L355,"")</f>
        <v/>
      </c>
      <c r="AO355" s="99">
        <f>IF((AA355&lt;&gt;"")*(M355&lt;&gt;""),AA355-M355,"")</f>
        <v/>
      </c>
      <c r="AP355" s="99">
        <f>IF((AB355&lt;&gt;"")*(N355&lt;&gt;""),AB355-N355,"")</f>
        <v/>
      </c>
      <c r="AQ355" s="94">
        <f>IF((AC355&lt;&gt;"")*(O355&lt;&gt;""),AC355-O355,"")</f>
        <v/>
      </c>
      <c r="AR355" s="94">
        <f>IF((AD355&lt;&gt;"")*(P355&lt;&gt;""),AD355-P355,"")</f>
        <v/>
      </c>
      <c r="AS355" s="94">
        <f>IF((AE355&lt;&gt;"")*(Q355&lt;&gt;""),AE355-Q355,"")</f>
        <v/>
      </c>
      <c r="AT355" s="94">
        <f>IF((AF355&lt;&gt;"")*(R355&lt;&gt;""),AF355-R355,"")</f>
        <v/>
      </c>
      <c r="AU355" s="94">
        <f>IF((AG355&lt;&gt;"")*(S355&lt;&gt;""),AG355-S355,"")</f>
        <v/>
      </c>
      <c r="AV355" s="99">
        <f>IF((AH355&lt;&gt;"")*(T355&lt;&gt;""),AH355-T355,"")</f>
        <v/>
      </c>
      <c r="AW355" s="99">
        <f>IF((AI355&lt;&gt;"")*(U355&lt;&gt;""),AI355-U355,"")</f>
        <v/>
      </c>
      <c r="AX355" s="99">
        <f>IF((AJ355&lt;&gt;"")*(V355&lt;&gt;""),AJ355-V355,"")</f>
        <v/>
      </c>
      <c r="AY355" s="99">
        <f>IF((AK355&lt;&gt;"")*(W355&lt;&gt;""),AK355-W355,"")</f>
        <v/>
      </c>
      <c r="AZ355" s="102">
        <f>IF((AL355&lt;&gt;"")*(X355&lt;&gt;""),AL355-X355,"")</f>
        <v/>
      </c>
      <c r="BA355" s="50">
        <f>IFERROR(__xludf.dummyfunction("AI(""Actúa como un tutor académico y dirígete personalmente al estudiante "" &amp; I355 &amp; "" "" &amp; J355 &amp; "" "" &amp; G355 &amp; "" "" &amp; H355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AM355 &amp; ""'. Diferencias por área: Matemáticas ("" &amp; AQ355 &amp; ""), Ciencias Natura"&amp;"les ("" &amp; AR355 &amp; ""), Sociales ("" &amp; AS355 &amp; ""), Lectura Crítica ("" &amp; AT355 &amp; "") e Inglés ("" &amp; AU355 &amp; ""). Variación en posición: grupo ("" &amp; AN355 &amp; ""), grado ("" &amp; AO355 &amp; "") y media ("" &amp; AP355 &amp; ""). Puntajes Primer Simulacro: Global "" &amp; K355 &amp; "", Mat "" &amp; "&amp;"O4 &amp; "", Cien "" &amp; P355 &amp; "", Soc "" &amp; Q355 &amp; "", Lec "" &amp; R355 &amp; "", Ing "" &amp; S355 &amp; "". Puntajes Segundo Simulacro: Global "" &amp; Y355 &amp; "", Mat "" &amp; AC355 &amp; "", Cien "" &amp; AD355 &amp; "", Soc "" &amp; AE355 &amp; "", Lec "" &amp; AF355 &amp; "", Ing "" &amp; AG355 &amp; "". Escribe un mensaje motivador"&amp;" y breve (máximo 4 líneas)."")
"),"=AI(""Actúa como un tutor académico y dirígete personalmente al estudiante "" &amp; I355 &amp; "" "" &amp; J355 &amp; "" "" &amp; G355 &amp; "" "" &amp; H355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AM355 &amp; ""'. Diferencias por área: Matemáticas ("" &amp; AQ355 &amp; ""), Ciencias Natur"&amp;"ales ("" &amp; AR355 &amp; ""), Sociales ("" &amp; AS355 &amp; ""), Lectura Crítica ("" &amp; AT355 &amp; "") e Inglés ("" &amp; AU355 &amp; ""). Variación en posición: grupo ("" &amp; AN355 &amp; ""), grado ("" &amp; AO355 &amp; "") y media ("" &amp; AP355 &amp; ""). Puntajes Primer Simulacro: Global "" &amp; K355 &amp; "", Mat "" &amp;"&amp;" O355 &amp; "", Cien "" &amp; P355 &amp; "", Soc "" &amp; Q355 &amp; "", Lec "" &amp; R355 &amp; "", Ing "" &amp; S355 &amp; "". Puntajes Segundo Simulacro: Global "" &amp; Y355 &amp; "", Mat "" &amp; AC355 &amp; "", Cien "" &amp; AD355 &amp; "", Soc "" &amp; AE355 &amp; "", Lec "" &amp; AF355 &amp; "", Ing "" &amp; AG355 &amp; "". Escribe un mensaje motivado"&amp;"r y breve (máximo 4 líneas)."")
")</f>
        <v/>
      </c>
    </row>
    <row r="356" ht="15.75" customHeight="1" s="42">
      <c r="A356" s="93" t="n"/>
      <c r="B356" s="94" t="inlineStr">
        <is>
          <t>Bachillerato</t>
        </is>
      </c>
      <c r="C356" s="94" t="n">
        <v>705</v>
      </c>
      <c r="D356" s="94" t="n"/>
      <c r="E356" s="95" t="n"/>
      <c r="F356" s="96">
        <f>TRIM(G356&amp;" "&amp;H356&amp;" "&amp;I356&amp;" "&amp;J356)</f>
        <v/>
      </c>
      <c r="G356" s="94" t="inlineStr">
        <is>
          <t>Pérez</t>
        </is>
      </c>
      <c r="H356" s="94" t="inlineStr">
        <is>
          <t>Gaspar</t>
        </is>
      </c>
      <c r="I356" s="94" t="inlineStr">
        <is>
          <t>Yulieth</t>
        </is>
      </c>
      <c r="J356" s="97" t="inlineStr">
        <is>
          <t>Valentina</t>
        </is>
      </c>
      <c r="K356" s="98">
        <f>IF(SUM(O356:S356)=0, "", ROUND(((O356*3+P356*3+Q356*3+R356*3+S356*1)/13)*5,0))</f>
        <v/>
      </c>
      <c r="L356" s="99">
        <f>IF(OR($C356="",K356=""),"",COUNTIFS($C$4:$C$1500,$C356,K$4:K$1500,"&gt;"&amp;K356)+1)</f>
        <v/>
      </c>
      <c r="M356" s="99">
        <f>IF(OR($C356="",K356=""),"",IF(AND($C356&gt;=1001,$C356&lt;=1005),COUNTIFS($C$4:$C$1500,"&gt;=1001",$C$4:$C$1500,"&lt;=1005",K$4:K$1500,"&gt;"&amp;K356)+1,IF(AND($C356&gt;=1101,$C356&lt;=1105),COUNTIFS($C$4:$C$1500,"&gt;=1101",$C$4:$C$1500,"&lt;=1105",K$4:K$1500,"&gt;"&amp;K356)+1,IF(AND($C356&gt;=901,$C356&lt;=905),COUNTIFS($C$4:$C$1500,"&gt;=901",$C$4:$C$1500,"&lt;=905",K$4:K$1500,"&gt;"&amp;K356)+1,IF(AND($C356&gt;=801,$C356&lt;=805),COUNTIFS($C$4:$C$1500,"&gt;=801",$C$4:$C$1500,"&lt;=805",K$4:K$1500,"&gt;"&amp;K356)+1,IF(AND($C356&gt;=701,$C356&lt;=705),COUNTIFS($C$4:$C$1500,"&gt;=701",$C$4:$C$1500,"&lt;=705",K$4:K$1500,"&gt;"&amp;K356)+1,IF(AND($C356&gt;=601,$C356&lt;=606),COUNTIFS($C$4:$C$1500,"&gt;=601",$C$4:$C$1500,"&lt;=606",K$4:K$1500,"&gt;"&amp;K356)+1,"")))))))</f>
        <v/>
      </c>
      <c r="N356" s="99">
        <f>IF(OR($C356="",K356=""),"",IF(OR(AND($C356&gt;=1001,$C356&lt;=1005),AND($C356&gt;=1101,$C356&lt;=1105)),COUNTIFS($C$4:$C$1500,"&gt;=1001",$C$4:$C$1500,"&lt;=1005",K$4:K$1500,"&gt;"&amp;K356)+COUNTIFS($C$4:$C$1500,"&gt;=1101",$C$4:$C$1500,"&lt;=1105",K$4:K$1500,"&gt;"&amp;K356)+1,""))</f>
        <v/>
      </c>
      <c r="O356" s="94" t="n">
        <v>37.63</v>
      </c>
      <c r="P356" s="94" t="n">
        <v>59.5</v>
      </c>
      <c r="Q356" s="94" t="n">
        <v>23.32</v>
      </c>
      <c r="R356" s="94" t="n">
        <v>54.17</v>
      </c>
      <c r="S356" s="94" t="n">
        <v>30</v>
      </c>
      <c r="T356" s="99">
        <f>IF(AND(O356&gt;0,O356&lt;36),1,IF(AND(O356&gt;=36,O356&lt;51),2,IF(AND(O356&gt;=51,O356&lt;71),3,IF(AND(O356&gt;=71,O356&lt;=100),4,))))</f>
        <v/>
      </c>
      <c r="U356" s="99">
        <f>IF(AND(P356&gt;0,P356&lt;41),1,IF(AND(P356&gt;=41,P356&lt;56),2,IF(AND(P356&gt;=56,P356&lt;71),3,IF(AND(P356&gt;=71,P356&lt;=100),4,))))</f>
        <v/>
      </c>
      <c r="V356" s="99">
        <f>IF(AND(Q356&gt;0,Q356&lt;41),1,IF(AND(Q356&gt;=41,Q356&lt;56),2,IF(AND(Q356&gt;=56,Q356&lt;71),3,IF(AND(Q356&gt;=71,Q356&lt;=100),4,))))</f>
        <v/>
      </c>
      <c r="W356" s="99">
        <f>IF(AND(R356&gt;0,R356&lt;36),1,IF(AND(R356&gt;=36,R356&lt;51),2,IF(AND(R356&gt;=51,R356&lt;66),3,IF(AND(R356&gt;=66,R356&lt;=100),4,))))</f>
        <v/>
      </c>
      <c r="X356" s="100">
        <f>IF(AND(S356&gt;0,S356&lt;37),1,IF(AND(S356&gt;=37,S356&lt;58),2,IF(AND(S356&gt;=58,S356&lt;71),3,IF(AND(S356&gt;=71,S356&lt;=100),4,))))</f>
        <v/>
      </c>
      <c r="Y356" s="101">
        <f>IF(SUM(AC356:AG356)=0, "", ROUND(((AC356*3+AD356*3+AE356*3+AF356*3+AG356*1)/13)*5,0))</f>
        <v/>
      </c>
      <c r="Z356" s="99">
        <f>IF(OR($C356="",Y356=""),"",COUNTIFS($C$4:$C$1500,$C356,Y$4:Y$1500,"&gt;"&amp;Y356)+1)</f>
        <v/>
      </c>
      <c r="AA356" s="99">
        <f>IF(OR($C356="",Y356=""),"",IF(AND($C356&gt;=1001,$C356&lt;=1005),COUNTIFS($C$4:$C$1500,"&gt;=1001",$C$4:$C$1500,"&lt;=1005",Y$4:Y$1500,"&gt;"&amp;Y356)+1,IF(AND($C356&gt;=1101,$C356&lt;=1105),COUNTIFS($C$4:$C$1500,"&gt;=1101",$C$4:$C$1500,"&lt;=1105",Y$4:Y$1500,"&gt;"&amp;Y356)+1,IF(AND($C356&gt;=901,$C356&lt;=905),COUNTIFS($C$4:$C$1500,"&gt;=901",$C$4:$C$1500,"&lt;=905",Y$4:Y$1500,"&gt;"&amp;Y356)+1,IF(AND($C356&gt;=801,$C356&lt;=805),COUNTIFS($C$4:$C$1500,"&gt;=801",$C$4:$C$1500,"&lt;=805",Y$4:Y$1500,"&gt;"&amp;Y356)+1,IF(AND($C356&gt;=701,$C356&lt;=705),COUNTIFS($C$4:$C$1500,"&gt;=701",$C$4:$C$1500,"&lt;=705",Y$4:Y$1500,"&gt;"&amp;Y356)+1,IF(AND($C356&gt;=601,$C356&lt;=606),COUNTIFS($C$4:$C$1500,"&gt;=601",$C$4:$C$1500,"&lt;=606",Y$4:Y$1500,"&gt;"&amp;Y356)+1,"")))))))</f>
        <v/>
      </c>
      <c r="AB356" s="99">
        <f>IF(OR($C356="",Y356=""),"",IF(OR(AND($C356&gt;=1001,$C356&lt;=1005),AND($C356&gt;=1101,$C356&lt;=1105)),COUNTIFS($C$4:$C$1500,"&gt;=1001",$C$4:$C$1500,"&lt;=1005",Y$4:Y$1500,"&gt;"&amp;Y356)+COUNTIFS($C$4:$C$1500,"&gt;=1101",$C$4:$C$1500,"&lt;=1105",Y$4:Y$1500,"&gt;"&amp;Y356)+1,""))</f>
        <v/>
      </c>
      <c r="AC356" s="94" t="n">
        <v>48.5</v>
      </c>
      <c r="AD356" s="94" t="n">
        <v>48.93</v>
      </c>
      <c r="AE356" s="94" t="n">
        <v>46.75</v>
      </c>
      <c r="AF356" s="94" t="n">
        <v>60</v>
      </c>
      <c r="AG356" s="94" t="n">
        <v>26.25</v>
      </c>
      <c r="AH356" s="99">
        <f>IF(AND(AC356&gt;0,AC356&lt;36),1,IF(AND(AC356&gt;=36,AC356&lt;51),2,IF(AND(AC356&gt;=51,AC356&lt;71),3,IF(AND(AC356&gt;=71,AC356&lt;=100),4,))))</f>
        <v/>
      </c>
      <c r="AI356" s="99">
        <f>IF(AND(AD356&gt;0,AD356&lt;41),1,IF(AND(AD356&gt;=41,AD356&lt;56),2,IF(AND(AD356&gt;=56,AD356&lt;71),3,IF(AND(AD356&gt;=71,AD356&lt;=100),4,))))</f>
        <v/>
      </c>
      <c r="AJ356" s="99">
        <f>IF(AND(AE356&gt;0,AE356&lt;41),1,IF(AND(AE356&gt;=41,AE356&lt;56),2,IF(AND(AE356&gt;=56,AE356&lt;71),3,IF(AND(AE356&gt;=71,AE356&lt;=100),4,))))</f>
        <v/>
      </c>
      <c r="AK356" s="99">
        <f>IF(AND(AF356&gt;0,AF356&lt;36),1,IF(AND(AF356&gt;=36,AF356&lt;51),2,IF(AND(AF356&gt;=51,AF356&lt;66),3,IF(AND(AF356&gt;=66,AF356&lt;=100),4,))))</f>
        <v/>
      </c>
      <c r="AL356" s="100">
        <f>IF(AND(AG356&gt;0,AG356&lt;37),1,IF(AND(AG356&gt;=37,AG356&lt;58),2,IF(AND(AG356&gt;=58,AG356&lt;71),3,IF(AND(AG356&gt;=71,AG356&lt;=100),4,))))</f>
        <v/>
      </c>
      <c r="AM356" s="101">
        <f>IF((Y356&lt;&gt;"")*(K356&lt;&gt;""),Y356-K356,"")</f>
        <v/>
      </c>
      <c r="AN356" s="99">
        <f>IF((Z356&lt;&gt;"")*(L356&lt;&gt;""),Z356-L356,"")</f>
        <v/>
      </c>
      <c r="AO356" s="99">
        <f>IF((AA356&lt;&gt;"")*(M356&lt;&gt;""),AA356-M356,"")</f>
        <v/>
      </c>
      <c r="AP356" s="99">
        <f>IF((AB356&lt;&gt;"")*(N356&lt;&gt;""),AB356-N356,"")</f>
        <v/>
      </c>
      <c r="AQ356" s="94">
        <f>IF((AC356&lt;&gt;"")*(O356&lt;&gt;""),AC356-O356,"")</f>
        <v/>
      </c>
      <c r="AR356" s="94">
        <f>IF((AD356&lt;&gt;"")*(P356&lt;&gt;""),AD356-P356,"")</f>
        <v/>
      </c>
      <c r="AS356" s="94">
        <f>IF((AE356&lt;&gt;"")*(Q356&lt;&gt;""),AE356-Q356,"")</f>
        <v/>
      </c>
      <c r="AT356" s="94">
        <f>IF((AF356&lt;&gt;"")*(R356&lt;&gt;""),AF356-R356,"")</f>
        <v/>
      </c>
      <c r="AU356" s="94">
        <f>IF((AG356&lt;&gt;"")*(S356&lt;&gt;""),AG356-S356,"")</f>
        <v/>
      </c>
      <c r="AV356" s="99">
        <f>IF((AH356&lt;&gt;"")*(T356&lt;&gt;""),AH356-T356,"")</f>
        <v/>
      </c>
      <c r="AW356" s="99">
        <f>IF((AI356&lt;&gt;"")*(U356&lt;&gt;""),AI356-U356,"")</f>
        <v/>
      </c>
      <c r="AX356" s="99">
        <f>IF((AJ356&lt;&gt;"")*(V356&lt;&gt;""),AJ356-V356,"")</f>
        <v/>
      </c>
      <c r="AY356" s="99">
        <f>IF((AK356&lt;&gt;"")*(W356&lt;&gt;""),AK356-W356,"")</f>
        <v/>
      </c>
      <c r="AZ356" s="102">
        <f>IF((AL356&lt;&gt;"")*(X356&lt;&gt;""),AL356-X356,"")</f>
        <v/>
      </c>
      <c r="BA356" s="50">
        <f>IFERROR(__xludf.dummyfunction("AI(""Actúa como un tutor académico y dirígete personalmente al estudiante "" &amp; I356 &amp; "" "" &amp; J356 &amp; "" "" &amp; G356 &amp; "" "" &amp; H356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AM356 &amp; ""'. Diferencias por área: Matemáticas ("" &amp; AQ356 &amp; ""), Ciencias Natura"&amp;"les ("" &amp; AR356 &amp; ""), Sociales ("" &amp; AS356 &amp; ""), Lectura Crítica ("" &amp; AT356 &amp; "") e Inglés ("" &amp; AU356 &amp; ""). Variación en posición: grupo ("" &amp; AN356 &amp; ""), grado ("" &amp; AO356 &amp; "") y media ("" &amp; AP356 &amp; ""). Puntajes Primer Simulacro: Global "" &amp; K356 &amp; "", Mat "" &amp; "&amp;"O4 &amp; "", Cien "" &amp; P356 &amp; "", Soc "" &amp; Q356 &amp; "", Lec "" &amp; R356 &amp; "", Ing "" &amp; S356 &amp; "". Puntajes Segundo Simulacro: Global "" &amp; Y356 &amp; "", Mat "" &amp; AC356 &amp; "", Cien "" &amp; AD356 &amp; "", Soc "" &amp; AE356 &amp; "", Lec "" &amp; AF356 &amp; "", Ing "" &amp; AG356 &amp; "". Escribe un mensaje motivador"&amp;" y breve (máximo 4 líneas)."")
"),"=AI(""Actúa como un tutor académico y dirígete personalmente al estudiante "" &amp; I356 &amp; "" "" &amp; J356 &amp; "" "" &amp; G356 &amp; "" "" &amp; H356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AM356 &amp; ""'. Diferencias por área: Matemáticas ("" &amp; AQ356 &amp; ""), Ciencias Natur"&amp;"ales ("" &amp; AR356 &amp; ""), Sociales ("" &amp; AS356 &amp; ""), Lectura Crítica ("" &amp; AT356 &amp; "") e Inglés ("" &amp; AU356 &amp; ""). Variación en posición: grupo ("" &amp; AN356 &amp; ""), grado ("" &amp; AO356 &amp; "") y media ("" &amp; AP356 &amp; ""). Puntajes Primer Simulacro: Global "" &amp; K356 &amp; "", Mat "" &amp;"&amp;" O356 &amp; "", Cien "" &amp; P356 &amp; "", Soc "" &amp; Q356 &amp; "", Lec "" &amp; R356 &amp; "", Ing "" &amp; S356 &amp; "". Puntajes Segundo Simulacro: Global "" &amp; Y356 &amp; "", Mat "" &amp; AC356 &amp; "", Cien "" &amp; AD356 &amp; "", Soc "" &amp; AE356 &amp; "", Lec "" &amp; AF356 &amp; "", Ing "" &amp; AG356 &amp; "". Escribe un mensaje motivado"&amp;"r y breve (máximo 4 líneas)."")
")</f>
        <v/>
      </c>
    </row>
    <row r="357" ht="15.75" customHeight="1" s="42">
      <c r="A357" s="93" t="n"/>
      <c r="B357" s="94" t="inlineStr">
        <is>
          <t>Bachillerato</t>
        </is>
      </c>
      <c r="C357" s="94" t="n">
        <v>705</v>
      </c>
      <c r="D357" s="94" t="n"/>
      <c r="E357" s="95" t="n"/>
      <c r="F357" s="96">
        <f>TRIM(G357&amp;" "&amp;H357&amp;" "&amp;I357&amp;" "&amp;J357)</f>
        <v/>
      </c>
      <c r="G357" s="94" t="inlineStr">
        <is>
          <t>Pérez</t>
        </is>
      </c>
      <c r="H357" s="94" t="inlineStr">
        <is>
          <t>Zapata</t>
        </is>
      </c>
      <c r="I357" s="94" t="inlineStr">
        <is>
          <t>Matías</t>
        </is>
      </c>
      <c r="J357" s="97" t="n"/>
      <c r="K357" s="98">
        <f>IF(SUM(O357:S357)=0, "", ROUND(((O357*3+P357*3+Q357*3+R357*3+S357*1)/13)*5,0))</f>
        <v/>
      </c>
      <c r="L357" s="99">
        <f>IF(OR($C357="",K357=""),"",COUNTIFS($C$4:$C$1500,$C357,K$4:K$1500,"&gt;"&amp;K357)+1)</f>
        <v/>
      </c>
      <c r="M357" s="99">
        <f>IF(OR($C357="",K357=""),"",IF(AND($C357&gt;=1001,$C357&lt;=1005),COUNTIFS($C$4:$C$1500,"&gt;=1001",$C$4:$C$1500,"&lt;=1005",K$4:K$1500,"&gt;"&amp;K357)+1,IF(AND($C357&gt;=1101,$C357&lt;=1105),COUNTIFS($C$4:$C$1500,"&gt;=1101",$C$4:$C$1500,"&lt;=1105",K$4:K$1500,"&gt;"&amp;K357)+1,IF(AND($C357&gt;=901,$C357&lt;=905),COUNTIFS($C$4:$C$1500,"&gt;=901",$C$4:$C$1500,"&lt;=905",K$4:K$1500,"&gt;"&amp;K357)+1,IF(AND($C357&gt;=801,$C357&lt;=805),COUNTIFS($C$4:$C$1500,"&gt;=801",$C$4:$C$1500,"&lt;=805",K$4:K$1500,"&gt;"&amp;K357)+1,IF(AND($C357&gt;=701,$C357&lt;=705),COUNTIFS($C$4:$C$1500,"&gt;=701",$C$4:$C$1500,"&lt;=705",K$4:K$1500,"&gt;"&amp;K357)+1,IF(AND($C357&gt;=601,$C357&lt;=606),COUNTIFS($C$4:$C$1500,"&gt;=601",$C$4:$C$1500,"&lt;=606",K$4:K$1500,"&gt;"&amp;K357)+1,"")))))))</f>
        <v/>
      </c>
      <c r="N357" s="99">
        <f>IF(OR($C357="",K357=""),"",IF(OR(AND($C357&gt;=1001,$C357&lt;=1005),AND($C357&gt;=1101,$C357&lt;=1105)),COUNTIFS($C$4:$C$1500,"&gt;=1001",$C$4:$C$1500,"&lt;=1005",K$4:K$1500,"&gt;"&amp;K357)+COUNTIFS($C$4:$C$1500,"&gt;=1101",$C$4:$C$1500,"&lt;=1105",K$4:K$1500,"&gt;"&amp;K357)+1,""))</f>
        <v/>
      </c>
      <c r="O357" s="94" t="n">
        <v>34</v>
      </c>
      <c r="P357" s="94" t="n">
        <v>51.29</v>
      </c>
      <c r="Q357" s="94" t="n">
        <v>44.08</v>
      </c>
      <c r="R357" s="94" t="n">
        <v>50</v>
      </c>
      <c r="S357" s="94" t="n">
        <v>40</v>
      </c>
      <c r="T357" s="99">
        <f>IF(AND(O357&gt;0,O357&lt;36),1,IF(AND(O357&gt;=36,O357&lt;51),2,IF(AND(O357&gt;=51,O357&lt;71),3,IF(AND(O357&gt;=71,O357&lt;=100),4,))))</f>
        <v/>
      </c>
      <c r="U357" s="99">
        <f>IF(AND(P357&gt;0,P357&lt;41),1,IF(AND(P357&gt;=41,P357&lt;56),2,IF(AND(P357&gt;=56,P357&lt;71),3,IF(AND(P357&gt;=71,P357&lt;=100),4,))))</f>
        <v/>
      </c>
      <c r="V357" s="99">
        <f>IF(AND(Q357&gt;0,Q357&lt;41),1,IF(AND(Q357&gt;=41,Q357&lt;56),2,IF(AND(Q357&gt;=56,Q357&lt;71),3,IF(AND(Q357&gt;=71,Q357&lt;=100),4,))))</f>
        <v/>
      </c>
      <c r="W357" s="99">
        <f>IF(AND(R357&gt;0,R357&lt;36),1,IF(AND(R357&gt;=36,R357&lt;51),2,IF(AND(R357&gt;=51,R357&lt;66),3,IF(AND(R357&gt;=66,R357&lt;=100),4,))))</f>
        <v/>
      </c>
      <c r="X357" s="100">
        <f>IF(AND(S357&gt;0,S357&lt;37),1,IF(AND(S357&gt;=37,S357&lt;58),2,IF(AND(S357&gt;=58,S357&lt;71),3,IF(AND(S357&gt;=71,S357&lt;=100),4,))))</f>
        <v/>
      </c>
      <c r="Y357" s="101">
        <f>IF(SUM(AC357:AG357)=0, "", ROUND(((AC357*3+AD357*3+AE357*3+AF357*3+AG357*1)/13)*5,0))</f>
        <v/>
      </c>
      <c r="Z357" s="99">
        <f>IF(OR($C357="",Y357=""),"",COUNTIFS($C$4:$C$1500,$C357,Y$4:Y$1500,"&gt;"&amp;Y357)+1)</f>
        <v/>
      </c>
      <c r="AA357" s="99">
        <f>IF(OR($C357="",Y357=""),"",IF(AND($C357&gt;=1001,$C357&lt;=1005),COUNTIFS($C$4:$C$1500,"&gt;=1001",$C$4:$C$1500,"&lt;=1005",Y$4:Y$1500,"&gt;"&amp;Y357)+1,IF(AND($C357&gt;=1101,$C357&lt;=1105),COUNTIFS($C$4:$C$1500,"&gt;=1101",$C$4:$C$1500,"&lt;=1105",Y$4:Y$1500,"&gt;"&amp;Y357)+1,IF(AND($C357&gt;=901,$C357&lt;=905),COUNTIFS($C$4:$C$1500,"&gt;=901",$C$4:$C$1500,"&lt;=905",Y$4:Y$1500,"&gt;"&amp;Y357)+1,IF(AND($C357&gt;=801,$C357&lt;=805),COUNTIFS($C$4:$C$1500,"&gt;=801",$C$4:$C$1500,"&lt;=805",Y$4:Y$1500,"&gt;"&amp;Y357)+1,IF(AND($C357&gt;=701,$C357&lt;=705),COUNTIFS($C$4:$C$1500,"&gt;=701",$C$4:$C$1500,"&lt;=705",Y$4:Y$1500,"&gt;"&amp;Y357)+1,IF(AND($C357&gt;=601,$C357&lt;=606),COUNTIFS($C$4:$C$1500,"&gt;=601",$C$4:$C$1500,"&lt;=606",Y$4:Y$1500,"&gt;"&amp;Y357)+1,"")))))))</f>
        <v/>
      </c>
      <c r="AB357" s="99">
        <f>IF(OR($C357="",Y357=""),"",IF(OR(AND($C357&gt;=1001,$C357&lt;=1005),AND($C357&gt;=1101,$C357&lt;=1105)),COUNTIFS($C$4:$C$1500,"&gt;=1001",$C$4:$C$1500,"&lt;=1005",Y$4:Y$1500,"&gt;"&amp;Y357)+COUNTIFS($C$4:$C$1500,"&gt;=1101",$C$4:$C$1500,"&lt;=1105",Y$4:Y$1500,"&gt;"&amp;Y357)+1,""))</f>
        <v/>
      </c>
      <c r="AC357" s="94" t="n">
        <v>56.75</v>
      </c>
      <c r="AD357" s="94" t="n">
        <v>52.5</v>
      </c>
      <c r="AE357" s="94" t="n">
        <v>33</v>
      </c>
      <c r="AF357" s="94" t="n">
        <v>35</v>
      </c>
      <c r="AG357" s="94" t="n">
        <v>26.25</v>
      </c>
      <c r="AH357" s="99">
        <f>IF(AND(AC357&gt;0,AC357&lt;36),1,IF(AND(AC357&gt;=36,AC357&lt;51),2,IF(AND(AC357&gt;=51,AC357&lt;71),3,IF(AND(AC357&gt;=71,AC357&lt;=100),4,))))</f>
        <v/>
      </c>
      <c r="AI357" s="99">
        <f>IF(AND(AD357&gt;0,AD357&lt;41),1,IF(AND(AD357&gt;=41,AD357&lt;56),2,IF(AND(AD357&gt;=56,AD357&lt;71),3,IF(AND(AD357&gt;=71,AD357&lt;=100),4,))))</f>
        <v/>
      </c>
      <c r="AJ357" s="99">
        <f>IF(AND(AE357&gt;0,AE357&lt;41),1,IF(AND(AE357&gt;=41,AE357&lt;56),2,IF(AND(AE357&gt;=56,AE357&lt;71),3,IF(AND(AE357&gt;=71,AE357&lt;=100),4,))))</f>
        <v/>
      </c>
      <c r="AK357" s="99">
        <f>IF(AND(AF357&gt;0,AF357&lt;36),1,IF(AND(AF357&gt;=36,AF357&lt;51),2,IF(AND(AF357&gt;=51,AF357&lt;66),3,IF(AND(AF357&gt;=66,AF357&lt;=100),4,))))</f>
        <v/>
      </c>
      <c r="AL357" s="100">
        <f>IF(AND(AG357&gt;0,AG357&lt;37),1,IF(AND(AG357&gt;=37,AG357&lt;58),2,IF(AND(AG357&gt;=58,AG357&lt;71),3,IF(AND(AG357&gt;=71,AG357&lt;=100),4,))))</f>
        <v/>
      </c>
      <c r="AM357" s="101">
        <f>IF((Y357&lt;&gt;"")*(K357&lt;&gt;""),Y357-K357,"")</f>
        <v/>
      </c>
      <c r="AN357" s="99">
        <f>IF((Z357&lt;&gt;"")*(L357&lt;&gt;""),Z357-L357,"")</f>
        <v/>
      </c>
      <c r="AO357" s="99">
        <f>IF((AA357&lt;&gt;"")*(M357&lt;&gt;""),AA357-M357,"")</f>
        <v/>
      </c>
      <c r="AP357" s="99">
        <f>IF((AB357&lt;&gt;"")*(N357&lt;&gt;""),AB357-N357,"")</f>
        <v/>
      </c>
      <c r="AQ357" s="94">
        <f>IF((AC357&lt;&gt;"")*(O357&lt;&gt;""),AC357-O357,"")</f>
        <v/>
      </c>
      <c r="AR357" s="94">
        <f>IF((AD357&lt;&gt;"")*(P357&lt;&gt;""),AD357-P357,"")</f>
        <v/>
      </c>
      <c r="AS357" s="94">
        <f>IF((AE357&lt;&gt;"")*(Q357&lt;&gt;""),AE357-Q357,"")</f>
        <v/>
      </c>
      <c r="AT357" s="94">
        <f>IF((AF357&lt;&gt;"")*(R357&lt;&gt;""),AF357-R357,"")</f>
        <v/>
      </c>
      <c r="AU357" s="94">
        <f>IF((AG357&lt;&gt;"")*(S357&lt;&gt;""),AG357-S357,"")</f>
        <v/>
      </c>
      <c r="AV357" s="99">
        <f>IF((AH357&lt;&gt;"")*(T357&lt;&gt;""),AH357-T357,"")</f>
        <v/>
      </c>
      <c r="AW357" s="99">
        <f>IF((AI357&lt;&gt;"")*(U357&lt;&gt;""),AI357-U357,"")</f>
        <v/>
      </c>
      <c r="AX357" s="99">
        <f>IF((AJ357&lt;&gt;"")*(V357&lt;&gt;""),AJ357-V357,"")</f>
        <v/>
      </c>
      <c r="AY357" s="99">
        <f>IF((AK357&lt;&gt;"")*(W357&lt;&gt;""),AK357-W357,"")</f>
        <v/>
      </c>
      <c r="AZ357" s="102">
        <f>IF((AL357&lt;&gt;"")*(X357&lt;&gt;""),AL357-X357,"")</f>
        <v/>
      </c>
      <c r="BA357" s="50">
        <f>IFERROR(__xludf.dummyfunction("AI(""Actúa como un tutor académico y dirígete personalmente al estudiante "" &amp; I357 &amp; "" "" &amp; J357 &amp; "" "" &amp; G357 &amp; "" "" &amp; H357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AM357 &amp; ""'. Diferencias por área: Matemáticas ("" &amp; AQ357 &amp; ""), Ciencias Natura"&amp;"les ("" &amp; AR357 &amp; ""), Sociales ("" &amp; AS357 &amp; ""), Lectura Crítica ("" &amp; AT357 &amp; "") e Inglés ("" &amp; AU357 &amp; ""). Variación en posición: grupo ("" &amp; AN357 &amp; ""), grado ("" &amp; AO357 &amp; "") y media ("" &amp; AP357 &amp; ""). Puntajes Primer Simulacro: Global "" &amp; K357 &amp; "", Mat "" &amp; "&amp;"O4 &amp; "", Cien "" &amp; P357 &amp; "", Soc "" &amp; Q357 &amp; "", Lec "" &amp; R357 &amp; "", Ing "" &amp; S357 &amp; "". Puntajes Segundo Simulacro: Global "" &amp; Y357 &amp; "", Mat "" &amp; AC357 &amp; "", Cien "" &amp; AD357 &amp; "", Soc "" &amp; AE357 &amp; "", Lec "" &amp; AF357 &amp; "", Ing "" &amp; AG357 &amp; "". Escribe un mensaje motivador"&amp;" y breve (máximo 4 líneas)."")
"),"=AI(""Actúa como un tutor académico y dirígete personalmente al estudiante "" &amp; I357 &amp; "" "" &amp; J357 &amp; "" "" &amp; G357 &amp; "" "" &amp; H357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AM357 &amp; ""'. Diferencias por área: Matemáticas ("" &amp; AQ357 &amp; ""), Ciencias Natur"&amp;"ales ("" &amp; AR357 &amp; ""), Sociales ("" &amp; AS357 &amp; ""), Lectura Crítica ("" &amp; AT357 &amp; "") e Inglés ("" &amp; AU357 &amp; ""). Variación en posición: grupo ("" &amp; AN357 &amp; ""), grado ("" &amp; AO357 &amp; "") y media ("" &amp; AP357 &amp; ""). Puntajes Primer Simulacro: Global "" &amp; K357 &amp; "", Mat "" &amp;"&amp;" O357 &amp; "", Cien "" &amp; P357 &amp; "", Soc "" &amp; Q357 &amp; "", Lec "" &amp; R357 &amp; "", Ing "" &amp; S357 &amp; "". Puntajes Segundo Simulacro: Global "" &amp; Y357 &amp; "", Mat "" &amp; AC357 &amp; "", Cien "" &amp; AD357 &amp; "", Soc "" &amp; AE357 &amp; "", Lec "" &amp; AF357 &amp; "", Ing "" &amp; AG357 &amp; "". Escribe un mensaje motivado"&amp;"r y breve (máximo 4 líneas)."")
")</f>
        <v/>
      </c>
    </row>
    <row r="358" ht="15.75" customHeight="1" s="42">
      <c r="A358" s="93" t="n"/>
      <c r="B358" s="94" t="inlineStr">
        <is>
          <t>Bachillerato</t>
        </is>
      </c>
      <c r="C358" s="94" t="n">
        <v>705</v>
      </c>
      <c r="D358" s="94" t="n"/>
      <c r="E358" s="95" t="n"/>
      <c r="F358" s="96">
        <f>TRIM(G358&amp;" "&amp;H358&amp;" "&amp;I358&amp;" "&amp;J358)</f>
        <v/>
      </c>
      <c r="G358" s="94" t="inlineStr">
        <is>
          <t>Quiroz</t>
        </is>
      </c>
      <c r="H358" s="94" t="inlineStr">
        <is>
          <t>Quiroz</t>
        </is>
      </c>
      <c r="I358" s="94" t="inlineStr">
        <is>
          <t>Ana</t>
        </is>
      </c>
      <c r="J358" s="97" t="inlineStr">
        <is>
          <t>Karina</t>
        </is>
      </c>
      <c r="K358" s="98">
        <f>IF(SUM(O358:S358)=0, "", ROUND(((O358*3+P358*3+Q358*3+R358*3+S358*1)/13)*5,0))</f>
        <v/>
      </c>
      <c r="L358" s="99">
        <f>IF(OR($C358="",K358=""),"",COUNTIFS($C$4:$C$1500,$C358,K$4:K$1500,"&gt;"&amp;K358)+1)</f>
        <v/>
      </c>
      <c r="M358" s="99">
        <f>IF(OR($C358="",K358=""),"",IF(AND($C358&gt;=1001,$C358&lt;=1005),COUNTIFS($C$4:$C$1500,"&gt;=1001",$C$4:$C$1500,"&lt;=1005",K$4:K$1500,"&gt;"&amp;K358)+1,IF(AND($C358&gt;=1101,$C358&lt;=1105),COUNTIFS($C$4:$C$1500,"&gt;=1101",$C$4:$C$1500,"&lt;=1105",K$4:K$1500,"&gt;"&amp;K358)+1,IF(AND($C358&gt;=901,$C358&lt;=905),COUNTIFS($C$4:$C$1500,"&gt;=901",$C$4:$C$1500,"&lt;=905",K$4:K$1500,"&gt;"&amp;K358)+1,IF(AND($C358&gt;=801,$C358&lt;=805),COUNTIFS($C$4:$C$1500,"&gt;=801",$C$4:$C$1500,"&lt;=805",K$4:K$1500,"&gt;"&amp;K358)+1,IF(AND($C358&gt;=701,$C358&lt;=705),COUNTIFS($C$4:$C$1500,"&gt;=701",$C$4:$C$1500,"&lt;=705",K$4:K$1500,"&gt;"&amp;K358)+1,IF(AND($C358&gt;=601,$C358&lt;=606),COUNTIFS($C$4:$C$1500,"&gt;=601",$C$4:$C$1500,"&lt;=606",K$4:K$1500,"&gt;"&amp;K358)+1,"")))))))</f>
        <v/>
      </c>
      <c r="N358" s="99">
        <f>IF(OR($C358="",K358=""),"",IF(OR(AND($C358&gt;=1001,$C358&lt;=1005),AND($C358&gt;=1101,$C358&lt;=1105)),COUNTIFS($C$4:$C$1500,"&gt;=1001",$C$4:$C$1500,"&lt;=1005",K$4:K$1500,"&gt;"&amp;K358)+COUNTIFS($C$4:$C$1500,"&gt;=1101",$C$4:$C$1500,"&lt;=1105",K$4:K$1500,"&gt;"&amp;K358)+1,""))</f>
        <v/>
      </c>
      <c r="O358" s="94" t="n">
        <v>54.75</v>
      </c>
      <c r="P358" s="94" t="n">
        <v>38.38</v>
      </c>
      <c r="Q358" s="94" t="n">
        <v>43.4</v>
      </c>
      <c r="R358" s="94" t="n">
        <v>70.83</v>
      </c>
      <c r="S358" s="94" t="n">
        <v>40</v>
      </c>
      <c r="T358" s="99">
        <f>IF(AND(O358&gt;0,O358&lt;36),1,IF(AND(O358&gt;=36,O358&lt;51),2,IF(AND(O358&gt;=51,O358&lt;71),3,IF(AND(O358&gt;=71,O358&lt;=100),4,))))</f>
        <v/>
      </c>
      <c r="U358" s="99">
        <f>IF(AND(P358&gt;0,P358&lt;41),1,IF(AND(P358&gt;=41,P358&lt;56),2,IF(AND(P358&gt;=56,P358&lt;71),3,IF(AND(P358&gt;=71,P358&lt;=100),4,))))</f>
        <v/>
      </c>
      <c r="V358" s="99">
        <f>IF(AND(Q358&gt;0,Q358&lt;41),1,IF(AND(Q358&gt;=41,Q358&lt;56),2,IF(AND(Q358&gt;=56,Q358&lt;71),3,IF(AND(Q358&gt;=71,Q358&lt;=100),4,))))</f>
        <v/>
      </c>
      <c r="W358" s="99">
        <f>IF(AND(R358&gt;0,R358&lt;36),1,IF(AND(R358&gt;=36,R358&lt;51),2,IF(AND(R358&gt;=51,R358&lt;66),3,IF(AND(R358&gt;=66,R358&lt;=100),4,))))</f>
        <v/>
      </c>
      <c r="X358" s="100">
        <f>IF(AND(S358&gt;0,S358&lt;37),1,IF(AND(S358&gt;=37,S358&lt;58),2,IF(AND(S358&gt;=58,S358&lt;71),3,IF(AND(S358&gt;=71,S358&lt;=100),4,))))</f>
        <v/>
      </c>
      <c r="Y358" s="101">
        <f>IF(SUM(AC358:AG358)=0, "", ROUND(((AC358*3+AD358*3+AE358*3+AF358*3+AG358*1)/13)*5,0))</f>
        <v/>
      </c>
      <c r="Z358" s="99">
        <f>IF(OR($C358="",Y358=""),"",COUNTIFS($C$4:$C$1500,$C358,Y$4:Y$1500,"&gt;"&amp;Y358)+1)</f>
        <v/>
      </c>
      <c r="AA358" s="99">
        <f>IF(OR($C358="",Y358=""),"",IF(AND($C358&gt;=1001,$C358&lt;=1005),COUNTIFS($C$4:$C$1500,"&gt;=1001",$C$4:$C$1500,"&lt;=1005",Y$4:Y$1500,"&gt;"&amp;Y358)+1,IF(AND($C358&gt;=1101,$C358&lt;=1105),COUNTIFS($C$4:$C$1500,"&gt;=1101",$C$4:$C$1500,"&lt;=1105",Y$4:Y$1500,"&gt;"&amp;Y358)+1,IF(AND($C358&gt;=901,$C358&lt;=905),COUNTIFS($C$4:$C$1500,"&gt;=901",$C$4:$C$1500,"&lt;=905",Y$4:Y$1500,"&gt;"&amp;Y358)+1,IF(AND($C358&gt;=801,$C358&lt;=805),COUNTIFS($C$4:$C$1500,"&gt;=801",$C$4:$C$1500,"&lt;=805",Y$4:Y$1500,"&gt;"&amp;Y358)+1,IF(AND($C358&gt;=701,$C358&lt;=705),COUNTIFS($C$4:$C$1500,"&gt;=701",$C$4:$C$1500,"&lt;=705",Y$4:Y$1500,"&gt;"&amp;Y358)+1,IF(AND($C358&gt;=601,$C358&lt;=606),COUNTIFS($C$4:$C$1500,"&gt;=601",$C$4:$C$1500,"&lt;=606",Y$4:Y$1500,"&gt;"&amp;Y358)+1,"")))))))</f>
        <v/>
      </c>
      <c r="AB358" s="99">
        <f>IF(OR($C358="",Y358=""),"",IF(OR(AND($C358&gt;=1001,$C358&lt;=1005),AND($C358&gt;=1101,$C358&lt;=1105)),COUNTIFS($C$4:$C$1500,"&gt;=1001",$C$4:$C$1500,"&lt;=1005",Y$4:Y$1500,"&gt;"&amp;Y358)+COUNTIFS($C$4:$C$1500,"&gt;=1101",$C$4:$C$1500,"&lt;=1105",Y$4:Y$1500,"&gt;"&amp;Y358)+1,""))</f>
        <v/>
      </c>
      <c r="AC358" s="94" t="n">
        <v>56.75</v>
      </c>
      <c r="AD358" s="94" t="n">
        <v>46.43</v>
      </c>
      <c r="AE358" s="94" t="n">
        <v>41.25</v>
      </c>
      <c r="AF358" s="94" t="n">
        <v>45</v>
      </c>
      <c r="AG358" s="94" t="n">
        <v>26.25</v>
      </c>
      <c r="AH358" s="99">
        <f>IF(AND(AC358&gt;0,AC358&lt;36),1,IF(AND(AC358&gt;=36,AC358&lt;51),2,IF(AND(AC358&gt;=51,AC358&lt;71),3,IF(AND(AC358&gt;=71,AC358&lt;=100),4,))))</f>
        <v/>
      </c>
      <c r="AI358" s="99">
        <f>IF(AND(AD358&gt;0,AD358&lt;41),1,IF(AND(AD358&gt;=41,AD358&lt;56),2,IF(AND(AD358&gt;=56,AD358&lt;71),3,IF(AND(AD358&gt;=71,AD358&lt;=100),4,))))</f>
        <v/>
      </c>
      <c r="AJ358" s="99">
        <f>IF(AND(AE358&gt;0,AE358&lt;41),1,IF(AND(AE358&gt;=41,AE358&lt;56),2,IF(AND(AE358&gt;=56,AE358&lt;71),3,IF(AND(AE358&gt;=71,AE358&lt;=100),4,))))</f>
        <v/>
      </c>
      <c r="AK358" s="99">
        <f>IF(AND(AF358&gt;0,AF358&lt;36),1,IF(AND(AF358&gt;=36,AF358&lt;51),2,IF(AND(AF358&gt;=51,AF358&lt;66),3,IF(AND(AF358&gt;=66,AF358&lt;=100),4,))))</f>
        <v/>
      </c>
      <c r="AL358" s="100">
        <f>IF(AND(AG358&gt;0,AG358&lt;37),1,IF(AND(AG358&gt;=37,AG358&lt;58),2,IF(AND(AG358&gt;=58,AG358&lt;71),3,IF(AND(AG358&gt;=71,AG358&lt;=100),4,))))</f>
        <v/>
      </c>
      <c r="AM358" s="101">
        <f>IF((Y358&lt;&gt;"")*(K358&lt;&gt;""),Y358-K358,"")</f>
        <v/>
      </c>
      <c r="AN358" s="99">
        <f>IF((Z358&lt;&gt;"")*(L358&lt;&gt;""),Z358-L358,"")</f>
        <v/>
      </c>
      <c r="AO358" s="99">
        <f>IF((AA358&lt;&gt;"")*(M358&lt;&gt;""),AA358-M358,"")</f>
        <v/>
      </c>
      <c r="AP358" s="99">
        <f>IF((AB358&lt;&gt;"")*(N358&lt;&gt;""),AB358-N358,"")</f>
        <v/>
      </c>
      <c r="AQ358" s="94">
        <f>IF((AC358&lt;&gt;"")*(O358&lt;&gt;""),AC358-O358,"")</f>
        <v/>
      </c>
      <c r="AR358" s="94">
        <f>IF((AD358&lt;&gt;"")*(P358&lt;&gt;""),AD358-P358,"")</f>
        <v/>
      </c>
      <c r="AS358" s="94">
        <f>IF((AE358&lt;&gt;"")*(Q358&lt;&gt;""),AE358-Q358,"")</f>
        <v/>
      </c>
      <c r="AT358" s="94">
        <f>IF((AF358&lt;&gt;"")*(R358&lt;&gt;""),AF358-R358,"")</f>
        <v/>
      </c>
      <c r="AU358" s="94">
        <f>IF((AG358&lt;&gt;"")*(S358&lt;&gt;""),AG358-S358,"")</f>
        <v/>
      </c>
      <c r="AV358" s="99">
        <f>IF((AH358&lt;&gt;"")*(T358&lt;&gt;""),AH358-T358,"")</f>
        <v/>
      </c>
      <c r="AW358" s="99">
        <f>IF((AI358&lt;&gt;"")*(U358&lt;&gt;""),AI358-U358,"")</f>
        <v/>
      </c>
      <c r="AX358" s="99">
        <f>IF((AJ358&lt;&gt;"")*(V358&lt;&gt;""),AJ358-V358,"")</f>
        <v/>
      </c>
      <c r="AY358" s="99">
        <f>IF((AK358&lt;&gt;"")*(W358&lt;&gt;""),AK358-W358,"")</f>
        <v/>
      </c>
      <c r="AZ358" s="102">
        <f>IF((AL358&lt;&gt;"")*(X358&lt;&gt;""),AL358-X358,"")</f>
        <v/>
      </c>
      <c r="BA358" s="50">
        <f>IFERROR(__xludf.dummyfunction("AI(""Actúa como un tutor académico y dirígete personalmente al estudiante "" &amp; I358 &amp; "" "" &amp; J358 &amp; "" "" &amp; G358 &amp; "" "" &amp; H358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AM358 &amp; ""'. Diferencias por área: Matemáticas ("" &amp; AQ358 &amp; ""), Ciencias Natura"&amp;"les ("" &amp; AR358 &amp; ""), Sociales ("" &amp; AS358 &amp; ""), Lectura Crítica ("" &amp; AT358 &amp; "") e Inglés ("" &amp; AU358 &amp; ""). Variación en posición: grupo ("" &amp; AN358 &amp; ""), grado ("" &amp; AO358 &amp; "") y media ("" &amp; AP358 &amp; ""). Puntajes Primer Simulacro: Global "" &amp; K358 &amp; "", Mat "" &amp; "&amp;"O4 &amp; "", Cien "" &amp; P358 &amp; "", Soc "" &amp; Q358 &amp; "", Lec "" &amp; R358 &amp; "", Ing "" &amp; S358 &amp; "". Puntajes Segundo Simulacro: Global "" &amp; Y358 &amp; "", Mat "" &amp; AC358 &amp; "", Cien "" &amp; AD358 &amp; "", Soc "" &amp; AE358 &amp; "", Lec "" &amp; AF358 &amp; "", Ing "" &amp; AG358 &amp; "". Escribe un mensaje motivador"&amp;" y breve (máximo 4 líneas)."")
"),"=AI(""Actúa como un tutor académico y dirígete personalmente al estudiante "" &amp; I358 &amp; "" "" &amp; J358 &amp; "" "" &amp; G358 &amp; "" "" &amp; H358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AM358 &amp; ""'. Diferencias por área: Matemáticas ("" &amp; AQ358 &amp; ""), Ciencias Natur"&amp;"ales ("" &amp; AR358 &amp; ""), Sociales ("" &amp; AS358 &amp; ""), Lectura Crítica ("" &amp; AT358 &amp; "") e Inglés ("" &amp; AU358 &amp; ""). Variación en posición: grupo ("" &amp; AN358 &amp; ""), grado ("" &amp; AO358 &amp; "") y media ("" &amp; AP358 &amp; ""). Puntajes Primer Simulacro: Global "" &amp; K358 &amp; "", Mat "" &amp;"&amp;" O358 &amp; "", Cien "" &amp; P358 &amp; "", Soc "" &amp; Q358 &amp; "", Lec "" &amp; R358 &amp; "", Ing "" &amp; S358 &amp; "". Puntajes Segundo Simulacro: Global "" &amp; Y358 &amp; "", Mat "" &amp; AC358 &amp; "", Cien "" &amp; AD358 &amp; "", Soc "" &amp; AE358 &amp; "", Lec "" &amp; AF358 &amp; "", Ing "" &amp; AG358 &amp; "". Escribe un mensaje motivado"&amp;"r y breve (máximo 4 líneas)."")
")</f>
        <v/>
      </c>
    </row>
    <row r="359" ht="15.75" customHeight="1" s="42">
      <c r="A359" s="93" t="n"/>
      <c r="B359" s="94" t="inlineStr">
        <is>
          <t>Bachillerato</t>
        </is>
      </c>
      <c r="C359" s="94" t="n">
        <v>705</v>
      </c>
      <c r="D359" s="94" t="n"/>
      <c r="E359" s="95" t="n"/>
      <c r="F359" s="96">
        <f>TRIM(G359&amp;" "&amp;H359&amp;" "&amp;I359&amp;" "&amp;J359)</f>
        <v/>
      </c>
      <c r="G359" s="94" t="inlineStr">
        <is>
          <t>Ramirez</t>
        </is>
      </c>
      <c r="H359" s="94" t="inlineStr">
        <is>
          <t>Lezcano</t>
        </is>
      </c>
      <c r="I359" s="94" t="inlineStr">
        <is>
          <t>Evelyn</t>
        </is>
      </c>
      <c r="J359" s="97" t="n"/>
      <c r="K359" s="98">
        <f>IF(SUM(O359:S359)=0, "", ROUND(((O359*3+P359*3+Q359*3+R359*3+S359*1)/13)*5,0))</f>
        <v/>
      </c>
      <c r="L359" s="99">
        <f>IF(OR($C359="",K359=""),"",COUNTIFS($C$4:$C$1500,$C359,K$4:K$1500,"&gt;"&amp;K359)+1)</f>
        <v/>
      </c>
      <c r="M359" s="99">
        <f>IF(OR($C359="",K359=""),"",IF(AND($C359&gt;=1001,$C359&lt;=1005),COUNTIFS($C$4:$C$1500,"&gt;=1001",$C$4:$C$1500,"&lt;=1005",K$4:K$1500,"&gt;"&amp;K359)+1,IF(AND($C359&gt;=1101,$C359&lt;=1105),COUNTIFS($C$4:$C$1500,"&gt;=1101",$C$4:$C$1500,"&lt;=1105",K$4:K$1500,"&gt;"&amp;K359)+1,IF(AND($C359&gt;=901,$C359&lt;=905),COUNTIFS($C$4:$C$1500,"&gt;=901",$C$4:$C$1500,"&lt;=905",K$4:K$1500,"&gt;"&amp;K359)+1,IF(AND($C359&gt;=801,$C359&lt;=805),COUNTIFS($C$4:$C$1500,"&gt;=801",$C$4:$C$1500,"&lt;=805",K$4:K$1500,"&gt;"&amp;K359)+1,IF(AND($C359&gt;=701,$C359&lt;=705),COUNTIFS($C$4:$C$1500,"&gt;=701",$C$4:$C$1500,"&lt;=705",K$4:K$1500,"&gt;"&amp;K359)+1,IF(AND($C359&gt;=601,$C359&lt;=606),COUNTIFS($C$4:$C$1500,"&gt;=601",$C$4:$C$1500,"&lt;=606",K$4:K$1500,"&gt;"&amp;K359)+1,"")))))))</f>
        <v/>
      </c>
      <c r="N359" s="99">
        <f>IF(OR($C359="",K359=""),"",IF(OR(AND($C359&gt;=1001,$C359&lt;=1005),AND($C359&gt;=1101,$C359&lt;=1105)),COUNTIFS($C$4:$C$1500,"&gt;=1001",$C$4:$C$1500,"&lt;=1005",K$4:K$1500,"&gt;"&amp;K359)+COUNTIFS($C$4:$C$1500,"&gt;=1101",$C$4:$C$1500,"&lt;=1105",K$4:K$1500,"&gt;"&amp;K359)+1,""))</f>
        <v/>
      </c>
      <c r="O359" s="94" t="n">
        <v>44.13</v>
      </c>
      <c r="P359" s="94" t="n">
        <v>35.5</v>
      </c>
      <c r="Q359" s="94" t="n">
        <v>26.55</v>
      </c>
      <c r="R359" s="94" t="n">
        <v>62.5</v>
      </c>
      <c r="S359" s="94" t="n">
        <v>30</v>
      </c>
      <c r="T359" s="99">
        <f>IF(AND(O359&gt;0,O359&lt;36),1,IF(AND(O359&gt;=36,O359&lt;51),2,IF(AND(O359&gt;=51,O359&lt;71),3,IF(AND(O359&gt;=71,O359&lt;=100),4,))))</f>
        <v/>
      </c>
      <c r="U359" s="99">
        <f>IF(AND(P359&gt;0,P359&lt;41),1,IF(AND(P359&gt;=41,P359&lt;56),2,IF(AND(P359&gt;=56,P359&lt;71),3,IF(AND(P359&gt;=71,P359&lt;=100),4,))))</f>
        <v/>
      </c>
      <c r="V359" s="99">
        <f>IF(AND(Q359&gt;0,Q359&lt;41),1,IF(AND(Q359&gt;=41,Q359&lt;56),2,IF(AND(Q359&gt;=56,Q359&lt;71),3,IF(AND(Q359&gt;=71,Q359&lt;=100),4,))))</f>
        <v/>
      </c>
      <c r="W359" s="99">
        <f>IF(AND(R359&gt;0,R359&lt;36),1,IF(AND(R359&gt;=36,R359&lt;51),2,IF(AND(R359&gt;=51,R359&lt;66),3,IF(AND(R359&gt;=66,R359&lt;=100),4,))))</f>
        <v/>
      </c>
      <c r="X359" s="100">
        <f>IF(AND(S359&gt;0,S359&lt;37),1,IF(AND(S359&gt;=37,S359&lt;58),2,IF(AND(S359&gt;=58,S359&lt;71),3,IF(AND(S359&gt;=71,S359&lt;=100),4,))))</f>
        <v/>
      </c>
      <c r="Y359" s="101">
        <f>IF(SUM(AC359:AG359)=0, "", ROUND(((AC359*3+AD359*3+AE359*3+AF359*3+AG359*1)/13)*5,0))</f>
        <v/>
      </c>
      <c r="Z359" s="99">
        <f>IF(OR($C359="",Y359=""),"",COUNTIFS($C$4:$C$1500,$C359,Y$4:Y$1500,"&gt;"&amp;Y359)+1)</f>
        <v/>
      </c>
      <c r="AA359" s="99">
        <f>IF(OR($C359="",Y359=""),"",IF(AND($C359&gt;=1001,$C359&lt;=1005),COUNTIFS($C$4:$C$1500,"&gt;=1001",$C$4:$C$1500,"&lt;=1005",Y$4:Y$1500,"&gt;"&amp;Y359)+1,IF(AND($C359&gt;=1101,$C359&lt;=1105),COUNTIFS($C$4:$C$1500,"&gt;=1101",$C$4:$C$1500,"&lt;=1105",Y$4:Y$1500,"&gt;"&amp;Y359)+1,IF(AND($C359&gt;=901,$C359&lt;=905),COUNTIFS($C$4:$C$1500,"&gt;=901",$C$4:$C$1500,"&lt;=905",Y$4:Y$1500,"&gt;"&amp;Y359)+1,IF(AND($C359&gt;=801,$C359&lt;=805),COUNTIFS($C$4:$C$1500,"&gt;=801",$C$4:$C$1500,"&lt;=805",Y$4:Y$1500,"&gt;"&amp;Y359)+1,IF(AND($C359&gt;=701,$C359&lt;=705),COUNTIFS($C$4:$C$1500,"&gt;=701",$C$4:$C$1500,"&lt;=705",Y$4:Y$1500,"&gt;"&amp;Y359)+1,IF(AND($C359&gt;=601,$C359&lt;=606),COUNTIFS($C$4:$C$1500,"&gt;=601",$C$4:$C$1500,"&lt;=606",Y$4:Y$1500,"&gt;"&amp;Y359)+1,"")))))))</f>
        <v/>
      </c>
      <c r="AB359" s="99">
        <f>IF(OR($C359="",Y359=""),"",IF(OR(AND($C359&gt;=1001,$C359&lt;=1005),AND($C359&gt;=1101,$C359&lt;=1105)),COUNTIFS($C$4:$C$1500,"&gt;=1001",$C$4:$C$1500,"&lt;=1005",Y$4:Y$1500,"&gt;"&amp;Y359)+COUNTIFS($C$4:$C$1500,"&gt;=1101",$C$4:$C$1500,"&lt;=1105",Y$4:Y$1500,"&gt;"&amp;Y359)+1,""))</f>
        <v/>
      </c>
      <c r="AC359" s="94" t="n">
        <v>63.75</v>
      </c>
      <c r="AD359" s="94" t="n">
        <v>47.5</v>
      </c>
      <c r="AE359" s="94" t="n">
        <v>35.75</v>
      </c>
      <c r="AF359" s="94" t="n">
        <v>55</v>
      </c>
      <c r="AG359" s="94" t="n">
        <v>61.25</v>
      </c>
      <c r="AH359" s="99">
        <f>IF(AND(AC359&gt;0,AC359&lt;36),1,IF(AND(AC359&gt;=36,AC359&lt;51),2,IF(AND(AC359&gt;=51,AC359&lt;71),3,IF(AND(AC359&gt;=71,AC359&lt;=100),4,))))</f>
        <v/>
      </c>
      <c r="AI359" s="99">
        <f>IF(AND(AD359&gt;0,AD359&lt;41),1,IF(AND(AD359&gt;=41,AD359&lt;56),2,IF(AND(AD359&gt;=56,AD359&lt;71),3,IF(AND(AD359&gt;=71,AD359&lt;=100),4,))))</f>
        <v/>
      </c>
      <c r="AJ359" s="99">
        <f>IF(AND(AE359&gt;0,AE359&lt;41),1,IF(AND(AE359&gt;=41,AE359&lt;56),2,IF(AND(AE359&gt;=56,AE359&lt;71),3,IF(AND(AE359&gt;=71,AE359&lt;=100),4,))))</f>
        <v/>
      </c>
      <c r="AK359" s="99">
        <f>IF(AND(AF359&gt;0,AF359&lt;36),1,IF(AND(AF359&gt;=36,AF359&lt;51),2,IF(AND(AF359&gt;=51,AF359&lt;66),3,IF(AND(AF359&gt;=66,AF359&lt;=100),4,))))</f>
        <v/>
      </c>
      <c r="AL359" s="100">
        <f>IF(AND(AG359&gt;0,AG359&lt;37),1,IF(AND(AG359&gt;=37,AG359&lt;58),2,IF(AND(AG359&gt;=58,AG359&lt;71),3,IF(AND(AG359&gt;=71,AG359&lt;=100),4,))))</f>
        <v/>
      </c>
      <c r="AM359" s="101">
        <f>IF((Y359&lt;&gt;"")*(K359&lt;&gt;""),Y359-K359,"")</f>
        <v/>
      </c>
      <c r="AN359" s="99">
        <f>IF((Z359&lt;&gt;"")*(L359&lt;&gt;""),Z359-L359,"")</f>
        <v/>
      </c>
      <c r="AO359" s="99">
        <f>IF((AA359&lt;&gt;"")*(M359&lt;&gt;""),AA359-M359,"")</f>
        <v/>
      </c>
      <c r="AP359" s="99">
        <f>IF((AB359&lt;&gt;"")*(N359&lt;&gt;""),AB359-N359,"")</f>
        <v/>
      </c>
      <c r="AQ359" s="94">
        <f>IF((AC359&lt;&gt;"")*(O359&lt;&gt;""),AC359-O359,"")</f>
        <v/>
      </c>
      <c r="AR359" s="94">
        <f>IF((AD359&lt;&gt;"")*(P359&lt;&gt;""),AD359-P359,"")</f>
        <v/>
      </c>
      <c r="AS359" s="94">
        <f>IF((AE359&lt;&gt;"")*(Q359&lt;&gt;""),AE359-Q359,"")</f>
        <v/>
      </c>
      <c r="AT359" s="94">
        <f>IF((AF359&lt;&gt;"")*(R359&lt;&gt;""),AF359-R359,"")</f>
        <v/>
      </c>
      <c r="AU359" s="94">
        <f>IF((AG359&lt;&gt;"")*(S359&lt;&gt;""),AG359-S359,"")</f>
        <v/>
      </c>
      <c r="AV359" s="99">
        <f>IF((AH359&lt;&gt;"")*(T359&lt;&gt;""),AH359-T359,"")</f>
        <v/>
      </c>
      <c r="AW359" s="99">
        <f>IF((AI359&lt;&gt;"")*(U359&lt;&gt;""),AI359-U359,"")</f>
        <v/>
      </c>
      <c r="AX359" s="99">
        <f>IF((AJ359&lt;&gt;"")*(V359&lt;&gt;""),AJ359-V359,"")</f>
        <v/>
      </c>
      <c r="AY359" s="99">
        <f>IF((AK359&lt;&gt;"")*(W359&lt;&gt;""),AK359-W359,"")</f>
        <v/>
      </c>
      <c r="AZ359" s="102">
        <f>IF((AL359&lt;&gt;"")*(X359&lt;&gt;""),AL359-X359,"")</f>
        <v/>
      </c>
      <c r="BA359" s="50">
        <f>IFERROR(__xludf.dummyfunction("AI(""Actúa como un tutor académico y dirígete personalmente al estudiante "" &amp; I359 &amp; "" "" &amp; J359 &amp; "" "" &amp; G359 &amp; "" "" &amp; H359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AM359 &amp; ""'. Diferencias por área: Matemáticas ("" &amp; AQ359 &amp; ""), Ciencias Natura"&amp;"les ("" &amp; AR359 &amp; ""), Sociales ("" &amp; AS359 &amp; ""), Lectura Crítica ("" &amp; AT359 &amp; "") e Inglés ("" &amp; AU359 &amp; ""). Variación en posición: grupo ("" &amp; AN359 &amp; ""), grado ("" &amp; AO359 &amp; "") y media ("" &amp; AP359 &amp; ""). Puntajes Primer Simulacro: Global "" &amp; K359 &amp; "", Mat "" &amp; "&amp;"O4 &amp; "", Cien "" &amp; P359 &amp; "", Soc "" &amp; Q359 &amp; "", Lec "" &amp; R359 &amp; "", Ing "" &amp; S359 &amp; "". Puntajes Segundo Simulacro: Global "" &amp; Y359 &amp; "", Mat "" &amp; AC359 &amp; "", Cien "" &amp; AD359 &amp; "", Soc "" &amp; AE359 &amp; "", Lec "" &amp; AF359 &amp; "", Ing "" &amp; AG359 &amp; "". Escribe un mensaje motivador"&amp;" y breve (máximo 4 líneas)."")
"),"=AI(""Actúa como un tutor académico y dirígete personalmente al estudiante "" &amp; I359 &amp; "" "" &amp; J359 &amp; "" "" &amp; G359 &amp; "" "" &amp; H359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AM359 &amp; ""'. Diferencias por área: Matemáticas ("" &amp; AQ359 &amp; ""), Ciencias Natur"&amp;"ales ("" &amp; AR359 &amp; ""), Sociales ("" &amp; AS359 &amp; ""), Lectura Crítica ("" &amp; AT359 &amp; "") e Inglés ("" &amp; AU359 &amp; ""). Variación en posición: grupo ("" &amp; AN359 &amp; ""), grado ("" &amp; AO359 &amp; "") y media ("" &amp; AP359 &amp; ""). Puntajes Primer Simulacro: Global "" &amp; K359 &amp; "", Mat "" &amp;"&amp;" O359 &amp; "", Cien "" &amp; P359 &amp; "", Soc "" &amp; Q359 &amp; "", Lec "" &amp; R359 &amp; "", Ing "" &amp; S359 &amp; "". Puntajes Segundo Simulacro: Global "" &amp; Y359 &amp; "", Mat "" &amp; AC359 &amp; "", Cien "" &amp; AD359 &amp; "", Soc "" &amp; AE359 &amp; "", Lec "" &amp; AF359 &amp; "", Ing "" &amp; AG359 &amp; "". Escribe un mensaje motivado"&amp;"r y breve (máximo 4 líneas)."")
")</f>
        <v/>
      </c>
    </row>
    <row r="360" ht="15.75" customHeight="1" s="42">
      <c r="A360" s="93" t="n"/>
      <c r="B360" s="94" t="inlineStr">
        <is>
          <t>Bachillerato</t>
        </is>
      </c>
      <c r="C360" s="94" t="n">
        <v>705</v>
      </c>
      <c r="D360" s="94" t="n"/>
      <c r="E360" s="95" t="n"/>
      <c r="F360" s="96">
        <f>TRIM(G360&amp;" "&amp;H360&amp;" "&amp;I360&amp;" "&amp;J360)</f>
        <v/>
      </c>
      <c r="G360" s="94" t="inlineStr">
        <is>
          <t>Ramírez</t>
        </is>
      </c>
      <c r="H360" s="94" t="inlineStr">
        <is>
          <t>Morales</t>
        </is>
      </c>
      <c r="I360" s="94" t="inlineStr">
        <is>
          <t>Sharis</t>
        </is>
      </c>
      <c r="J360" s="97" t="inlineStr">
        <is>
          <t>Sofía</t>
        </is>
      </c>
      <c r="K360" s="98">
        <f>IF(SUM(O360:S360)=0, "", ROUND(((O360*3+P360*3+Q360*3+R360*3+S360*1)/13)*5,0))</f>
        <v/>
      </c>
      <c r="L360" s="99">
        <f>IF(OR($C360="",K360=""),"",COUNTIFS($C$4:$C$1500,$C360,K$4:K$1500,"&gt;"&amp;K360)+1)</f>
        <v/>
      </c>
      <c r="M360" s="99">
        <f>IF(OR($C360="",K360=""),"",IF(AND($C360&gt;=1001,$C360&lt;=1005),COUNTIFS($C$4:$C$1500,"&gt;=1001",$C$4:$C$1500,"&lt;=1005",K$4:K$1500,"&gt;"&amp;K360)+1,IF(AND($C360&gt;=1101,$C360&lt;=1105),COUNTIFS($C$4:$C$1500,"&gt;=1101",$C$4:$C$1500,"&lt;=1105",K$4:K$1500,"&gt;"&amp;K360)+1,IF(AND($C360&gt;=901,$C360&lt;=905),COUNTIFS($C$4:$C$1500,"&gt;=901",$C$4:$C$1500,"&lt;=905",K$4:K$1500,"&gt;"&amp;K360)+1,IF(AND($C360&gt;=801,$C360&lt;=805),COUNTIFS($C$4:$C$1500,"&gt;=801",$C$4:$C$1500,"&lt;=805",K$4:K$1500,"&gt;"&amp;K360)+1,IF(AND($C360&gt;=701,$C360&lt;=705),COUNTIFS($C$4:$C$1500,"&gt;=701",$C$4:$C$1500,"&lt;=705",K$4:K$1500,"&gt;"&amp;K360)+1,IF(AND($C360&gt;=601,$C360&lt;=606),COUNTIFS($C$4:$C$1500,"&gt;=601",$C$4:$C$1500,"&lt;=606",K$4:K$1500,"&gt;"&amp;K360)+1,"")))))))</f>
        <v/>
      </c>
      <c r="N360" s="99">
        <f>IF(OR($C360="",K360=""),"",IF(OR(AND($C360&gt;=1001,$C360&lt;=1005),AND($C360&gt;=1101,$C360&lt;=1105)),COUNTIFS($C$4:$C$1500,"&gt;=1001",$C$4:$C$1500,"&lt;=1005",K$4:K$1500,"&gt;"&amp;K360)+COUNTIFS($C$4:$C$1500,"&gt;=1101",$C$4:$C$1500,"&lt;=1105",K$4:K$1500,"&gt;"&amp;K360)+1,""))</f>
        <v/>
      </c>
      <c r="O360" s="94" t="n">
        <v>40.75</v>
      </c>
      <c r="P360" s="94" t="n">
        <v>46.58</v>
      </c>
      <c r="Q360" s="94" t="n">
        <v>20.08</v>
      </c>
      <c r="R360" s="94" t="n">
        <v>54.17</v>
      </c>
      <c r="S360" s="94" t="n">
        <v>20</v>
      </c>
      <c r="T360" s="99">
        <f>IF(AND(O360&gt;0,O360&lt;36),1,IF(AND(O360&gt;=36,O360&lt;51),2,IF(AND(O360&gt;=51,O360&lt;71),3,IF(AND(O360&gt;=71,O360&lt;=100),4,))))</f>
        <v/>
      </c>
      <c r="U360" s="99">
        <f>IF(AND(P360&gt;0,P360&lt;41),1,IF(AND(P360&gt;=41,P360&lt;56),2,IF(AND(P360&gt;=56,P360&lt;71),3,IF(AND(P360&gt;=71,P360&lt;=100),4,))))</f>
        <v/>
      </c>
      <c r="V360" s="99">
        <f>IF(AND(Q360&gt;0,Q360&lt;41),1,IF(AND(Q360&gt;=41,Q360&lt;56),2,IF(AND(Q360&gt;=56,Q360&lt;71),3,IF(AND(Q360&gt;=71,Q360&lt;=100),4,))))</f>
        <v/>
      </c>
      <c r="W360" s="99">
        <f>IF(AND(R360&gt;0,R360&lt;36),1,IF(AND(R360&gt;=36,R360&lt;51),2,IF(AND(R360&gt;=51,R360&lt;66),3,IF(AND(R360&gt;=66,R360&lt;=100),4,))))</f>
        <v/>
      </c>
      <c r="X360" s="100">
        <f>IF(AND(S360&gt;0,S360&lt;37),1,IF(AND(S360&gt;=37,S360&lt;58),2,IF(AND(S360&gt;=58,S360&lt;71),3,IF(AND(S360&gt;=71,S360&lt;=100),4,))))</f>
        <v/>
      </c>
      <c r="Y360" s="101">
        <f>IF(SUM(AC360:AG360)=0, "", ROUND(((AC360*3+AD360*3+AE360*3+AF360*3+AG360*1)/13)*5,0))</f>
        <v/>
      </c>
      <c r="Z360" s="99">
        <f>IF(OR($C360="",Y360=""),"",COUNTIFS($C$4:$C$1500,$C360,Y$4:Y$1500,"&gt;"&amp;Y360)+1)</f>
        <v/>
      </c>
      <c r="AA360" s="99">
        <f>IF(OR($C360="",Y360=""),"",IF(AND($C360&gt;=1001,$C360&lt;=1005),COUNTIFS($C$4:$C$1500,"&gt;=1001",$C$4:$C$1500,"&lt;=1005",Y$4:Y$1500,"&gt;"&amp;Y360)+1,IF(AND($C360&gt;=1101,$C360&lt;=1105),COUNTIFS($C$4:$C$1500,"&gt;=1101",$C$4:$C$1500,"&lt;=1105",Y$4:Y$1500,"&gt;"&amp;Y360)+1,IF(AND($C360&gt;=901,$C360&lt;=905),COUNTIFS($C$4:$C$1500,"&gt;=901",$C$4:$C$1500,"&lt;=905",Y$4:Y$1500,"&gt;"&amp;Y360)+1,IF(AND($C360&gt;=801,$C360&lt;=805),COUNTIFS($C$4:$C$1500,"&gt;=801",$C$4:$C$1500,"&lt;=805",Y$4:Y$1500,"&gt;"&amp;Y360)+1,IF(AND($C360&gt;=701,$C360&lt;=705),COUNTIFS($C$4:$C$1500,"&gt;=701",$C$4:$C$1500,"&lt;=705",Y$4:Y$1500,"&gt;"&amp;Y360)+1,IF(AND($C360&gt;=601,$C360&lt;=606),COUNTIFS($C$4:$C$1500,"&gt;=601",$C$4:$C$1500,"&lt;=606",Y$4:Y$1500,"&gt;"&amp;Y360)+1,"")))))))</f>
        <v/>
      </c>
      <c r="AB360" s="99">
        <f>IF(OR($C360="",Y360=""),"",IF(OR(AND($C360&gt;=1001,$C360&lt;=1005),AND($C360&gt;=1101,$C360&lt;=1105)),COUNTIFS($C$4:$C$1500,"&gt;=1001",$C$4:$C$1500,"&lt;=1005",Y$4:Y$1500,"&gt;"&amp;Y360)+COUNTIFS($C$4:$C$1500,"&gt;=1101",$C$4:$C$1500,"&lt;=1105",Y$4:Y$1500,"&gt;"&amp;Y360)+1,""))</f>
        <v/>
      </c>
      <c r="AC360" s="94" t="n">
        <v>58.25</v>
      </c>
      <c r="AD360" s="94" t="n">
        <v>43.93</v>
      </c>
      <c r="AE360" s="94" t="n">
        <v>57.75</v>
      </c>
      <c r="AF360" s="94" t="n">
        <v>65</v>
      </c>
      <c r="AG360" s="94" t="n">
        <v>48.13</v>
      </c>
      <c r="AH360" s="99">
        <f>IF(AND(AC360&gt;0,AC360&lt;36),1,IF(AND(AC360&gt;=36,AC360&lt;51),2,IF(AND(AC360&gt;=51,AC360&lt;71),3,IF(AND(AC360&gt;=71,AC360&lt;=100),4,))))</f>
        <v/>
      </c>
      <c r="AI360" s="99">
        <f>IF(AND(AD360&gt;0,AD360&lt;41),1,IF(AND(AD360&gt;=41,AD360&lt;56),2,IF(AND(AD360&gt;=56,AD360&lt;71),3,IF(AND(AD360&gt;=71,AD360&lt;=100),4,))))</f>
        <v/>
      </c>
      <c r="AJ360" s="99">
        <f>IF(AND(AE360&gt;0,AE360&lt;41),1,IF(AND(AE360&gt;=41,AE360&lt;56),2,IF(AND(AE360&gt;=56,AE360&lt;71),3,IF(AND(AE360&gt;=71,AE360&lt;=100),4,))))</f>
        <v/>
      </c>
      <c r="AK360" s="99">
        <f>IF(AND(AF360&gt;0,AF360&lt;36),1,IF(AND(AF360&gt;=36,AF360&lt;51),2,IF(AND(AF360&gt;=51,AF360&lt;66),3,IF(AND(AF360&gt;=66,AF360&lt;=100),4,))))</f>
        <v/>
      </c>
      <c r="AL360" s="100">
        <f>IF(AND(AG360&gt;0,AG360&lt;37),1,IF(AND(AG360&gt;=37,AG360&lt;58),2,IF(AND(AG360&gt;=58,AG360&lt;71),3,IF(AND(AG360&gt;=71,AG360&lt;=100),4,))))</f>
        <v/>
      </c>
      <c r="AM360" s="101">
        <f>IF((Y360&lt;&gt;"")*(K360&lt;&gt;""),Y360-K360,"")</f>
        <v/>
      </c>
      <c r="AN360" s="99">
        <f>IF((Z360&lt;&gt;"")*(L360&lt;&gt;""),Z360-L360,"")</f>
        <v/>
      </c>
      <c r="AO360" s="99">
        <f>IF((AA360&lt;&gt;"")*(M360&lt;&gt;""),AA360-M360,"")</f>
        <v/>
      </c>
      <c r="AP360" s="99">
        <f>IF((AB360&lt;&gt;"")*(N360&lt;&gt;""),AB360-N360,"")</f>
        <v/>
      </c>
      <c r="AQ360" s="94">
        <f>IF((AC360&lt;&gt;"")*(O360&lt;&gt;""),AC360-O360,"")</f>
        <v/>
      </c>
      <c r="AR360" s="94">
        <f>IF((AD360&lt;&gt;"")*(P360&lt;&gt;""),AD360-P360,"")</f>
        <v/>
      </c>
      <c r="AS360" s="94">
        <f>IF((AE360&lt;&gt;"")*(Q360&lt;&gt;""),AE360-Q360,"")</f>
        <v/>
      </c>
      <c r="AT360" s="94">
        <f>IF((AF360&lt;&gt;"")*(R360&lt;&gt;""),AF360-R360,"")</f>
        <v/>
      </c>
      <c r="AU360" s="94">
        <f>IF((AG360&lt;&gt;"")*(S360&lt;&gt;""),AG360-S360,"")</f>
        <v/>
      </c>
      <c r="AV360" s="99">
        <f>IF((AH360&lt;&gt;"")*(T360&lt;&gt;""),AH360-T360,"")</f>
        <v/>
      </c>
      <c r="AW360" s="99">
        <f>IF((AI360&lt;&gt;"")*(U360&lt;&gt;""),AI360-U360,"")</f>
        <v/>
      </c>
      <c r="AX360" s="99">
        <f>IF((AJ360&lt;&gt;"")*(V360&lt;&gt;""),AJ360-V360,"")</f>
        <v/>
      </c>
      <c r="AY360" s="99">
        <f>IF((AK360&lt;&gt;"")*(W360&lt;&gt;""),AK360-W360,"")</f>
        <v/>
      </c>
      <c r="AZ360" s="102">
        <f>IF((AL360&lt;&gt;"")*(X360&lt;&gt;""),AL360-X360,"")</f>
        <v/>
      </c>
      <c r="BA360" s="50">
        <f>IFERROR(__xludf.dummyfunction("AI(""Actúa como un tutor académico y dirígete personalmente al estudiante "" &amp; I360 &amp; "" "" &amp; J360 &amp; "" "" &amp; G360 &amp; "" "" &amp; H360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AM360 &amp; ""'. Diferencias por área: Matemáticas ("" &amp; AQ360 &amp; ""), Ciencias Natura"&amp;"les ("" &amp; AR360 &amp; ""), Sociales ("" &amp; AS360 &amp; ""), Lectura Crítica ("" &amp; AT360 &amp; "") e Inglés ("" &amp; AU360 &amp; ""). Variación en posición: grupo ("" &amp; AN360 &amp; ""), grado ("" &amp; AO360 &amp; "") y media ("" &amp; AP360 &amp; ""). Puntajes Primer Simulacro: Global "" &amp; K360 &amp; "", Mat "" &amp; "&amp;"O4 &amp; "", Cien "" &amp; P360 &amp; "", Soc "" &amp; Q360 &amp; "", Lec "" &amp; R360 &amp; "", Ing "" &amp; S360 &amp; "". Puntajes Segundo Simulacro: Global "" &amp; Y360 &amp; "", Mat "" &amp; AC360 &amp; "", Cien "" &amp; AD360 &amp; "", Soc "" &amp; AE360 &amp; "", Lec "" &amp; AF360 &amp; "", Ing "" &amp; AG360 &amp; "". Escribe un mensaje motivador"&amp;" y breve (máximo 4 líneas)."")
"),"=AI(""Actúa como un tutor académico y dirígete personalmente al estudiante "" &amp; I360 &amp; "" "" &amp; J360 &amp; "" "" &amp; G360 &amp; "" "" &amp; H360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AM360 &amp; ""'. Diferencias por área: Matemáticas ("" &amp; AQ360 &amp; ""), Ciencias Natur"&amp;"ales ("" &amp; AR360 &amp; ""), Sociales ("" &amp; AS360 &amp; ""), Lectura Crítica ("" &amp; AT360 &amp; "") e Inglés ("" &amp; AU360 &amp; ""). Variación en posición: grupo ("" &amp; AN360 &amp; ""), grado ("" &amp; AO360 &amp; "") y media ("" &amp; AP360 &amp; ""). Puntajes Primer Simulacro: Global "" &amp; K360 &amp; "", Mat "" &amp;"&amp;" O360 &amp; "", Cien "" &amp; P360 &amp; "", Soc "" &amp; Q360 &amp; "", Lec "" &amp; R360 &amp; "", Ing "" &amp; S360 &amp; "". Puntajes Segundo Simulacro: Global "" &amp; Y360 &amp; "", Mat "" &amp; AC360 &amp; "", Cien "" &amp; AD360 &amp; "", Soc "" &amp; AE360 &amp; "", Lec "" &amp; AF360 &amp; "", Ing "" &amp; AG360 &amp; "". Escribe un mensaje motivado"&amp;"r y breve (máximo 4 líneas)."")
")</f>
        <v/>
      </c>
    </row>
    <row r="361" ht="15.75" customHeight="1" s="42">
      <c r="A361" s="93" t="n"/>
      <c r="B361" s="94" t="inlineStr">
        <is>
          <t>Bachillerato</t>
        </is>
      </c>
      <c r="C361" s="94" t="n">
        <v>705</v>
      </c>
      <c r="D361" s="94" t="n"/>
      <c r="E361" s="95" t="n"/>
      <c r="F361" s="96">
        <f>TRIM(G361&amp;" "&amp;H361&amp;" "&amp;I361&amp;" "&amp;J361)</f>
        <v/>
      </c>
      <c r="G361" s="94" t="inlineStr">
        <is>
          <t>Rojas</t>
        </is>
      </c>
      <c r="H361" s="94" t="inlineStr">
        <is>
          <t>Jiménez</t>
        </is>
      </c>
      <c r="I361" s="94" t="inlineStr">
        <is>
          <t>Susana</t>
        </is>
      </c>
      <c r="J361" s="97" t="n"/>
      <c r="K361" s="98">
        <f>IF(SUM(O361:S361)=0, "", ROUND(((O361*3+P361*3+Q361*3+R361*3+S361*1)/13)*5,0))</f>
        <v/>
      </c>
      <c r="L361" s="99">
        <f>IF(OR($C361="",K361=""),"",COUNTIFS($C$4:$C$1500,$C361,K$4:K$1500,"&gt;"&amp;K361)+1)</f>
        <v/>
      </c>
      <c r="M361" s="99">
        <f>IF(OR($C361="",K361=""),"",IF(AND($C361&gt;=1001,$C361&lt;=1005),COUNTIFS($C$4:$C$1500,"&gt;=1001",$C$4:$C$1500,"&lt;=1005",K$4:K$1500,"&gt;"&amp;K361)+1,IF(AND($C361&gt;=1101,$C361&lt;=1105),COUNTIFS($C$4:$C$1500,"&gt;=1101",$C$4:$C$1500,"&lt;=1105",K$4:K$1500,"&gt;"&amp;K361)+1,IF(AND($C361&gt;=901,$C361&lt;=905),COUNTIFS($C$4:$C$1500,"&gt;=901",$C$4:$C$1500,"&lt;=905",K$4:K$1500,"&gt;"&amp;K361)+1,IF(AND($C361&gt;=801,$C361&lt;=805),COUNTIFS($C$4:$C$1500,"&gt;=801",$C$4:$C$1500,"&lt;=805",K$4:K$1500,"&gt;"&amp;K361)+1,IF(AND($C361&gt;=701,$C361&lt;=705),COUNTIFS($C$4:$C$1500,"&gt;=701",$C$4:$C$1500,"&lt;=705",K$4:K$1500,"&gt;"&amp;K361)+1,IF(AND($C361&gt;=601,$C361&lt;=606),COUNTIFS($C$4:$C$1500,"&gt;=601",$C$4:$C$1500,"&lt;=606",K$4:K$1500,"&gt;"&amp;K361)+1,"")))))))</f>
        <v/>
      </c>
      <c r="N361" s="99">
        <f>IF(OR($C361="",K361=""),"",IF(OR(AND($C361&gt;=1001,$C361&lt;=1005),AND($C361&gt;=1101,$C361&lt;=1105)),COUNTIFS($C$4:$C$1500,"&gt;=1001",$C$4:$C$1500,"&lt;=1005",K$4:K$1500,"&gt;"&amp;K361)+COUNTIFS($C$4:$C$1500,"&gt;=1101",$C$4:$C$1500,"&lt;=1105",K$4:K$1500,"&gt;"&amp;K361)+1,""))</f>
        <v/>
      </c>
      <c r="O361" s="94" t="n">
        <v>57.88</v>
      </c>
      <c r="P361" s="94" t="n">
        <v>41.71</v>
      </c>
      <c r="Q361" s="94" t="n">
        <v>53.78</v>
      </c>
      <c r="R361" s="94" t="n">
        <v>70.83</v>
      </c>
      <c r="S361" s="94" t="n">
        <v>45</v>
      </c>
      <c r="T361" s="99">
        <f>IF(AND(O361&gt;0,O361&lt;36),1,IF(AND(O361&gt;=36,O361&lt;51),2,IF(AND(O361&gt;=51,O361&lt;71),3,IF(AND(O361&gt;=71,O361&lt;=100),4,))))</f>
        <v/>
      </c>
      <c r="U361" s="99">
        <f>IF(AND(P361&gt;0,P361&lt;41),1,IF(AND(P361&gt;=41,P361&lt;56),2,IF(AND(P361&gt;=56,P361&lt;71),3,IF(AND(P361&gt;=71,P361&lt;=100),4,))))</f>
        <v/>
      </c>
      <c r="V361" s="99">
        <f>IF(AND(Q361&gt;0,Q361&lt;41),1,IF(AND(Q361&gt;=41,Q361&lt;56),2,IF(AND(Q361&gt;=56,Q361&lt;71),3,IF(AND(Q361&gt;=71,Q361&lt;=100),4,))))</f>
        <v/>
      </c>
      <c r="W361" s="99">
        <f>IF(AND(R361&gt;0,R361&lt;36),1,IF(AND(R361&gt;=36,R361&lt;51),2,IF(AND(R361&gt;=51,R361&lt;66),3,IF(AND(R361&gt;=66,R361&lt;=100),4,))))</f>
        <v/>
      </c>
      <c r="X361" s="100">
        <f>IF(AND(S361&gt;0,S361&lt;37),1,IF(AND(S361&gt;=37,S361&lt;58),2,IF(AND(S361&gt;=58,S361&lt;71),3,IF(AND(S361&gt;=71,S361&lt;=100),4,))))</f>
        <v/>
      </c>
      <c r="Y361" s="101">
        <f>IF(SUM(AC361:AG361)=0, "", ROUND(((AC361*3+AD361*3+AE361*3+AF361*3+AG361*1)/13)*5,0))</f>
        <v/>
      </c>
      <c r="Z361" s="99">
        <f>IF(OR($C361="",Y361=""),"",COUNTIFS($C$4:$C$1500,$C361,Y$4:Y$1500,"&gt;"&amp;Y361)+1)</f>
        <v/>
      </c>
      <c r="AA361" s="99">
        <f>IF(OR($C361="",Y361=""),"",IF(AND($C361&gt;=1001,$C361&lt;=1005),COUNTIFS($C$4:$C$1500,"&gt;=1001",$C$4:$C$1500,"&lt;=1005",Y$4:Y$1500,"&gt;"&amp;Y361)+1,IF(AND($C361&gt;=1101,$C361&lt;=1105),COUNTIFS($C$4:$C$1500,"&gt;=1101",$C$4:$C$1500,"&lt;=1105",Y$4:Y$1500,"&gt;"&amp;Y361)+1,IF(AND($C361&gt;=901,$C361&lt;=905),COUNTIFS($C$4:$C$1500,"&gt;=901",$C$4:$C$1500,"&lt;=905",Y$4:Y$1500,"&gt;"&amp;Y361)+1,IF(AND($C361&gt;=801,$C361&lt;=805),COUNTIFS($C$4:$C$1500,"&gt;=801",$C$4:$C$1500,"&lt;=805",Y$4:Y$1500,"&gt;"&amp;Y361)+1,IF(AND($C361&gt;=701,$C361&lt;=705),COUNTIFS($C$4:$C$1500,"&gt;=701",$C$4:$C$1500,"&lt;=705",Y$4:Y$1500,"&gt;"&amp;Y361)+1,IF(AND($C361&gt;=601,$C361&lt;=606),COUNTIFS($C$4:$C$1500,"&gt;=601",$C$4:$C$1500,"&lt;=606",Y$4:Y$1500,"&gt;"&amp;Y361)+1,"")))))))</f>
        <v/>
      </c>
      <c r="AB361" s="99">
        <f>IF(OR($C361="",Y361=""),"",IF(OR(AND($C361&gt;=1001,$C361&lt;=1005),AND($C361&gt;=1101,$C361&lt;=1105)),COUNTIFS($C$4:$C$1500,"&gt;=1001",$C$4:$C$1500,"&lt;=1005",Y$4:Y$1500,"&gt;"&amp;Y361)+COUNTIFS($C$4:$C$1500,"&gt;=1101",$C$4:$C$1500,"&lt;=1105",Y$4:Y$1500,"&gt;"&amp;Y361)+1,""))</f>
        <v/>
      </c>
      <c r="AC361" s="94" t="n">
        <v>65</v>
      </c>
      <c r="AD361" s="94" t="n">
        <v>45.71</v>
      </c>
      <c r="AE361" s="94" t="n">
        <v>46.75</v>
      </c>
      <c r="AF361" s="94" t="n">
        <v>35</v>
      </c>
      <c r="AG361" s="94" t="n">
        <v>70</v>
      </c>
      <c r="AH361" s="99">
        <f>IF(AND(AC361&gt;0,AC361&lt;36),1,IF(AND(AC361&gt;=36,AC361&lt;51),2,IF(AND(AC361&gt;=51,AC361&lt;71),3,IF(AND(AC361&gt;=71,AC361&lt;=100),4,))))</f>
        <v/>
      </c>
      <c r="AI361" s="99">
        <f>IF(AND(AD361&gt;0,AD361&lt;41),1,IF(AND(AD361&gt;=41,AD361&lt;56),2,IF(AND(AD361&gt;=56,AD361&lt;71),3,IF(AND(AD361&gt;=71,AD361&lt;=100),4,))))</f>
        <v/>
      </c>
      <c r="AJ361" s="99">
        <f>IF(AND(AE361&gt;0,AE361&lt;41),1,IF(AND(AE361&gt;=41,AE361&lt;56),2,IF(AND(AE361&gt;=56,AE361&lt;71),3,IF(AND(AE361&gt;=71,AE361&lt;=100),4,))))</f>
        <v/>
      </c>
      <c r="AK361" s="99">
        <f>IF(AND(AF361&gt;0,AF361&lt;36),1,IF(AND(AF361&gt;=36,AF361&lt;51),2,IF(AND(AF361&gt;=51,AF361&lt;66),3,IF(AND(AF361&gt;=66,AF361&lt;=100),4,))))</f>
        <v/>
      </c>
      <c r="AL361" s="100">
        <f>IF(AND(AG361&gt;0,AG361&lt;37),1,IF(AND(AG361&gt;=37,AG361&lt;58),2,IF(AND(AG361&gt;=58,AG361&lt;71),3,IF(AND(AG361&gt;=71,AG361&lt;=100),4,))))</f>
        <v/>
      </c>
      <c r="AM361" s="101">
        <f>IF((Y361&lt;&gt;"")*(K361&lt;&gt;""),Y361-K361,"")</f>
        <v/>
      </c>
      <c r="AN361" s="99">
        <f>IF((Z361&lt;&gt;"")*(L361&lt;&gt;""),Z361-L361,"")</f>
        <v/>
      </c>
      <c r="AO361" s="99">
        <f>IF((AA361&lt;&gt;"")*(M361&lt;&gt;""),AA361-M361,"")</f>
        <v/>
      </c>
      <c r="AP361" s="99">
        <f>IF((AB361&lt;&gt;"")*(N361&lt;&gt;""),AB361-N361,"")</f>
        <v/>
      </c>
      <c r="AQ361" s="94">
        <f>IF((AC361&lt;&gt;"")*(O361&lt;&gt;""),AC361-O361,"")</f>
        <v/>
      </c>
      <c r="AR361" s="94">
        <f>IF((AD361&lt;&gt;"")*(P361&lt;&gt;""),AD361-P361,"")</f>
        <v/>
      </c>
      <c r="AS361" s="94">
        <f>IF((AE361&lt;&gt;"")*(Q361&lt;&gt;""),AE361-Q361,"")</f>
        <v/>
      </c>
      <c r="AT361" s="94">
        <f>IF((AF361&lt;&gt;"")*(R361&lt;&gt;""),AF361-R361,"")</f>
        <v/>
      </c>
      <c r="AU361" s="94">
        <f>IF((AG361&lt;&gt;"")*(S361&lt;&gt;""),AG361-S361,"")</f>
        <v/>
      </c>
      <c r="AV361" s="99">
        <f>IF((AH361&lt;&gt;"")*(T361&lt;&gt;""),AH361-T361,"")</f>
        <v/>
      </c>
      <c r="AW361" s="99">
        <f>IF((AI361&lt;&gt;"")*(U361&lt;&gt;""),AI361-U361,"")</f>
        <v/>
      </c>
      <c r="AX361" s="99">
        <f>IF((AJ361&lt;&gt;"")*(V361&lt;&gt;""),AJ361-V361,"")</f>
        <v/>
      </c>
      <c r="AY361" s="99">
        <f>IF((AK361&lt;&gt;"")*(W361&lt;&gt;""),AK361-W361,"")</f>
        <v/>
      </c>
      <c r="AZ361" s="102">
        <f>IF((AL361&lt;&gt;"")*(X361&lt;&gt;""),AL361-X361,"")</f>
        <v/>
      </c>
      <c r="BA361" s="50">
        <f>IFERROR(__xludf.dummyfunction("AI(""Actúa como un tutor académico y dirígete personalmente al estudiante "" &amp; I361 &amp; "" "" &amp; J361 &amp; "" "" &amp; G361 &amp; "" "" &amp; H361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AM361 &amp; ""'. Diferencias por área: Matemáticas ("" &amp; AQ361 &amp; ""), Ciencias Natura"&amp;"les ("" &amp; AR361 &amp; ""), Sociales ("" &amp; AS361 &amp; ""), Lectura Crítica ("" &amp; AT361 &amp; "") e Inglés ("" &amp; AU361 &amp; ""). Variación en posición: grupo ("" &amp; AN361 &amp; ""), grado ("" &amp; AO361 &amp; "") y media ("" &amp; AP361 &amp; ""). Puntajes Primer Simulacro: Global "" &amp; K361 &amp; "", Mat "" &amp; "&amp;"O4 &amp; "", Cien "" &amp; P361 &amp; "", Soc "" &amp; Q361 &amp; "", Lec "" &amp; R361 &amp; "", Ing "" &amp; S361 &amp; "". Puntajes Segundo Simulacro: Global "" &amp; Y361 &amp; "", Mat "" &amp; AC361 &amp; "", Cien "" &amp; AD361 &amp; "", Soc "" &amp; AE361 &amp; "", Lec "" &amp; AF361 &amp; "", Ing "" &amp; AG361 &amp; "". Escribe un mensaje motivador"&amp;" y breve (máximo 4 líneas)."")
"),"=AI(""Actúa como un tutor académico y dirígete personalmente al estudiante "" &amp; I361 &amp; "" "" &amp; J361 &amp; "" "" &amp; G361 &amp; "" "" &amp; H361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AM361 &amp; ""'. Diferencias por área: Matemáticas ("" &amp; AQ361 &amp; ""), Ciencias Natur"&amp;"ales ("" &amp; AR361 &amp; ""), Sociales ("" &amp; AS361 &amp; ""), Lectura Crítica ("" &amp; AT361 &amp; "") e Inglés ("" &amp; AU361 &amp; ""). Variación en posición: grupo ("" &amp; AN361 &amp; ""), grado ("" &amp; AO361 &amp; "") y media ("" &amp; AP361 &amp; ""). Puntajes Primer Simulacro: Global "" &amp; K361 &amp; "", Mat "" &amp;"&amp;" O361 &amp; "", Cien "" &amp; P361 &amp; "", Soc "" &amp; Q361 &amp; "", Lec "" &amp; R361 &amp; "", Ing "" &amp; S361 &amp; "". Puntajes Segundo Simulacro: Global "" &amp; Y361 &amp; "", Mat "" &amp; AC361 &amp; "", Cien "" &amp; AD361 &amp; "", Soc "" &amp; AE361 &amp; "", Lec "" &amp; AF361 &amp; "", Ing "" &amp; AG361 &amp; "". Escribe un mensaje motivado"&amp;"r y breve (máximo 4 líneas)."")
")</f>
        <v/>
      </c>
    </row>
    <row r="362" ht="15.75" customHeight="1" s="42">
      <c r="A362" s="93" t="n"/>
      <c r="B362" s="94" t="inlineStr">
        <is>
          <t>Bachillerato</t>
        </is>
      </c>
      <c r="C362" s="94" t="n">
        <v>705</v>
      </c>
      <c r="D362" s="94" t="n"/>
      <c r="E362" s="95" t="n"/>
      <c r="F362" s="96">
        <f>TRIM(G362&amp;" "&amp;H362&amp;" "&amp;I362&amp;" "&amp;J362)</f>
        <v/>
      </c>
      <c r="G362" s="117" t="inlineStr">
        <is>
          <t>Rojas</t>
        </is>
      </c>
      <c r="H362" s="117" t="inlineStr">
        <is>
          <t>Lugo</t>
        </is>
      </c>
      <c r="I362" s="117" t="inlineStr">
        <is>
          <t>Nathasha</t>
        </is>
      </c>
      <c r="J362" s="118" t="inlineStr">
        <is>
          <t>Del Mar</t>
        </is>
      </c>
      <c r="K362" s="98">
        <f>IF(SUM(O362:S362)=0, "", ROUND(((O362*3+P362*3+Q362*3+R362*3+S362*1)/13)*5,0))</f>
        <v/>
      </c>
      <c r="L362" s="99">
        <f>IF(OR($C362="",K362=""),"",COUNTIFS($C$4:$C$1500,$C362,K$4:K$1500,"&gt;"&amp;K362)+1)</f>
        <v/>
      </c>
      <c r="M362" s="99">
        <f>IF(OR($C362="",K362=""),"",IF(AND($C362&gt;=1001,$C362&lt;=1005),COUNTIFS($C$4:$C$1500,"&gt;=1001",$C$4:$C$1500,"&lt;=1005",K$4:K$1500,"&gt;"&amp;K362)+1,IF(AND($C362&gt;=1101,$C362&lt;=1105),COUNTIFS($C$4:$C$1500,"&gt;=1101",$C$4:$C$1500,"&lt;=1105",K$4:K$1500,"&gt;"&amp;K362)+1,IF(AND($C362&gt;=901,$C362&lt;=905),COUNTIFS($C$4:$C$1500,"&gt;=901",$C$4:$C$1500,"&lt;=905",K$4:K$1500,"&gt;"&amp;K362)+1,IF(AND($C362&gt;=801,$C362&lt;=805),COUNTIFS($C$4:$C$1500,"&gt;=801",$C$4:$C$1500,"&lt;=805",K$4:K$1500,"&gt;"&amp;K362)+1,IF(AND($C362&gt;=701,$C362&lt;=705),COUNTIFS($C$4:$C$1500,"&gt;=701",$C$4:$C$1500,"&lt;=705",K$4:K$1500,"&gt;"&amp;K362)+1,IF(AND($C362&gt;=601,$C362&lt;=606),COUNTIFS($C$4:$C$1500,"&gt;=601",$C$4:$C$1500,"&lt;=606",K$4:K$1500,"&gt;"&amp;K362)+1,"")))))))</f>
        <v/>
      </c>
      <c r="N362" s="99">
        <f>IF(OR($C362="",K362=""),"",IF(OR(AND($C362&gt;=1001,$C362&lt;=1005),AND($C362&gt;=1101,$C362&lt;=1105)),COUNTIFS($C$4:$C$1500,"&gt;=1001",$C$4:$C$1500,"&lt;=1005",K$4:K$1500,"&gt;"&amp;K362)+COUNTIFS($C$4:$C$1500,"&gt;=1101",$C$4:$C$1500,"&lt;=1105",K$4:K$1500,"&gt;"&amp;K362)+1,""))</f>
        <v/>
      </c>
      <c r="O362" s="94" t="n">
        <v>20.25</v>
      </c>
      <c r="P362" s="94" t="n">
        <v>20.83</v>
      </c>
      <c r="Q362" s="94" t="n">
        <v>23.99</v>
      </c>
      <c r="R362" s="94" t="n">
        <v>29.17</v>
      </c>
      <c r="S362" s="94" t="n">
        <v>35</v>
      </c>
      <c r="T362" s="99">
        <f>IF(AND(O362&gt;0,O362&lt;36),1,IF(AND(O362&gt;=36,O362&lt;51),2,IF(AND(O362&gt;=51,O362&lt;71),3,IF(AND(O362&gt;=71,O362&lt;=100),4,))))</f>
        <v/>
      </c>
      <c r="U362" s="99">
        <f>IF(AND(P362&gt;0,P362&lt;41),1,IF(AND(P362&gt;=41,P362&lt;56),2,IF(AND(P362&gt;=56,P362&lt;71),3,IF(AND(P362&gt;=71,P362&lt;=100),4,))))</f>
        <v/>
      </c>
      <c r="V362" s="99">
        <f>IF(AND(Q362&gt;0,Q362&lt;41),1,IF(AND(Q362&gt;=41,Q362&lt;56),2,IF(AND(Q362&gt;=56,Q362&lt;71),3,IF(AND(Q362&gt;=71,Q362&lt;=100),4,))))</f>
        <v/>
      </c>
      <c r="W362" s="99">
        <f>IF(AND(R362&gt;0,R362&lt;36),1,IF(AND(R362&gt;=36,R362&lt;51),2,IF(AND(R362&gt;=51,R362&lt;66),3,IF(AND(R362&gt;=66,R362&lt;=100),4,))))</f>
        <v/>
      </c>
      <c r="X362" s="100">
        <f>IF(AND(S362&gt;0,S362&lt;37),1,IF(AND(S362&gt;=37,S362&lt;58),2,IF(AND(S362&gt;=58,S362&lt;71),3,IF(AND(S362&gt;=71,S362&lt;=100),4,))))</f>
        <v/>
      </c>
      <c r="Y362" s="101">
        <f>IF(SUM(AC362:AG362)=0, "", ROUND(((AC362*3+AD362*3+AE362*3+AF362*3+AG362*1)/13)*5,0))</f>
        <v/>
      </c>
      <c r="Z362" s="99">
        <f>IF(OR($C362="",Y362=""),"",COUNTIFS($C$4:$C$1500,$C362,Y$4:Y$1500,"&gt;"&amp;Y362)+1)</f>
        <v/>
      </c>
      <c r="AA362" s="99">
        <f>IF(OR($C362="",Y362=""),"",IF(AND($C362&gt;=1001,$C362&lt;=1005),COUNTIFS($C$4:$C$1500,"&gt;=1001",$C$4:$C$1500,"&lt;=1005",Y$4:Y$1500,"&gt;"&amp;Y362)+1,IF(AND($C362&gt;=1101,$C362&lt;=1105),COUNTIFS($C$4:$C$1500,"&gt;=1101",$C$4:$C$1500,"&lt;=1105",Y$4:Y$1500,"&gt;"&amp;Y362)+1,IF(AND($C362&gt;=901,$C362&lt;=905),COUNTIFS($C$4:$C$1500,"&gt;=901",$C$4:$C$1500,"&lt;=905",Y$4:Y$1500,"&gt;"&amp;Y362)+1,IF(AND($C362&gt;=801,$C362&lt;=805),COUNTIFS($C$4:$C$1500,"&gt;=801",$C$4:$C$1500,"&lt;=805",Y$4:Y$1500,"&gt;"&amp;Y362)+1,IF(AND($C362&gt;=701,$C362&lt;=705),COUNTIFS($C$4:$C$1500,"&gt;=701",$C$4:$C$1500,"&lt;=705",Y$4:Y$1500,"&gt;"&amp;Y362)+1,IF(AND($C362&gt;=601,$C362&lt;=606),COUNTIFS($C$4:$C$1500,"&gt;=601",$C$4:$C$1500,"&lt;=606",Y$4:Y$1500,"&gt;"&amp;Y362)+1,"")))))))</f>
        <v/>
      </c>
      <c r="AB362" s="99">
        <f>IF(OR($C362="",Y362=""),"",IF(OR(AND($C362&gt;=1001,$C362&lt;=1005),AND($C362&gt;=1101,$C362&lt;=1105)),COUNTIFS($C$4:$C$1500,"&gt;=1001",$C$4:$C$1500,"&lt;=1005",Y$4:Y$1500,"&gt;"&amp;Y362)+COUNTIFS($C$4:$C$1500,"&gt;=1101",$C$4:$C$1500,"&lt;=1105",Y$4:Y$1500,"&gt;"&amp;Y362)+1,""))</f>
        <v/>
      </c>
      <c r="AC362" s="94" t="n"/>
      <c r="AD362" s="94" t="n"/>
      <c r="AE362" s="94" t="n"/>
      <c r="AF362" s="94" t="n"/>
      <c r="AG362" s="94" t="n"/>
      <c r="AH362" s="99">
        <f>IF(AND(AC362&gt;0,AC362&lt;36),1,IF(AND(AC362&gt;=36,AC362&lt;51),2,IF(AND(AC362&gt;=51,AC362&lt;71),3,IF(AND(AC362&gt;=71,AC362&lt;=100),4,))))</f>
        <v/>
      </c>
      <c r="AI362" s="99">
        <f>IF(AND(AD362&gt;0,AD362&lt;41),1,IF(AND(AD362&gt;=41,AD362&lt;56),2,IF(AND(AD362&gt;=56,AD362&lt;71),3,IF(AND(AD362&gt;=71,AD362&lt;=100),4,))))</f>
        <v/>
      </c>
      <c r="AJ362" s="99">
        <f>IF(AND(AE362&gt;0,AE362&lt;41),1,IF(AND(AE362&gt;=41,AE362&lt;56),2,IF(AND(AE362&gt;=56,AE362&lt;71),3,IF(AND(AE362&gt;=71,AE362&lt;=100),4,))))</f>
        <v/>
      </c>
      <c r="AK362" s="99">
        <f>IF(AND(AF362&gt;0,AF362&lt;36),1,IF(AND(AF362&gt;=36,AF362&lt;51),2,IF(AND(AF362&gt;=51,AF362&lt;66),3,IF(AND(AF362&gt;=66,AF362&lt;=100),4,))))</f>
        <v/>
      </c>
      <c r="AL362" s="100">
        <f>IF(AND(AG362&gt;0,AG362&lt;37),1,IF(AND(AG362&gt;=37,AG362&lt;58),2,IF(AND(AG362&gt;=58,AG362&lt;71),3,IF(AND(AG362&gt;=71,AG362&lt;=100),4,))))</f>
        <v/>
      </c>
      <c r="AM362" s="101">
        <f>IF((Y362&lt;&gt;"")*(K362&lt;&gt;""),Y362-K362,"")</f>
        <v/>
      </c>
      <c r="AN362" s="99">
        <f>IF((Z362&lt;&gt;"")*(L362&lt;&gt;""),Z362-L362,"")</f>
        <v/>
      </c>
      <c r="AO362" s="99">
        <f>IF((AA362&lt;&gt;"")*(M362&lt;&gt;""),AA362-M362,"")</f>
        <v/>
      </c>
      <c r="AP362" s="99">
        <f>IF((AB362&lt;&gt;"")*(N362&lt;&gt;""),AB362-N362,"")</f>
        <v/>
      </c>
      <c r="AQ362" s="94">
        <f>IF((AC362&lt;&gt;"")*(O362&lt;&gt;""),AC362-O362,"")</f>
        <v/>
      </c>
      <c r="AR362" s="94">
        <f>IF((AD362&lt;&gt;"")*(P362&lt;&gt;""),AD362-P362,"")</f>
        <v/>
      </c>
      <c r="AS362" s="94">
        <f>IF((AE362&lt;&gt;"")*(Q362&lt;&gt;""),AE362-Q362,"")</f>
        <v/>
      </c>
      <c r="AT362" s="94">
        <f>IF((AF362&lt;&gt;"")*(R362&lt;&gt;""),AF362-R362,"")</f>
        <v/>
      </c>
      <c r="AU362" s="94">
        <f>IF((AG362&lt;&gt;"")*(S362&lt;&gt;""),AG362-S362,"")</f>
        <v/>
      </c>
      <c r="AV362" s="99">
        <f>IF((AH362&lt;&gt;"")*(T362&lt;&gt;""),AH362-T362,"")</f>
        <v/>
      </c>
      <c r="AW362" s="99">
        <f>IF((AI362&lt;&gt;"")*(U362&lt;&gt;""),AI362-U362,"")</f>
        <v/>
      </c>
      <c r="AX362" s="99">
        <f>IF((AJ362&lt;&gt;"")*(V362&lt;&gt;""),AJ362-V362,"")</f>
        <v/>
      </c>
      <c r="AY362" s="99">
        <f>IF((AK362&lt;&gt;"")*(W362&lt;&gt;""),AK362-W362,"")</f>
        <v/>
      </c>
      <c r="AZ362" s="102">
        <f>IF((AL362&lt;&gt;"")*(X362&lt;&gt;""),AL362-X362,"")</f>
        <v/>
      </c>
      <c r="BA362" s="50">
        <f>IFERROR(__xludf.dummyfunction("AI(""Actúa como un tutor académico y dirígete personalmente al estudiante "" &amp; I362 &amp; "" "" &amp; J362 &amp; "" "" &amp; G362 &amp; "" "" &amp; H362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AM362 &amp; ""'. Diferencias por área: Matemáticas ("" &amp; AQ362 &amp; ""), Ciencias Natura"&amp;"les ("" &amp; AR362 &amp; ""), Sociales ("" &amp; AS362 &amp; ""), Lectura Crítica ("" &amp; AT362 &amp; "") e Inglés ("" &amp; AU362 &amp; ""). Variación en posición: grupo ("" &amp; AN362 &amp; ""), grado ("" &amp; AO362 &amp; "") y media ("" &amp; AP362 &amp; ""). Puntajes Primer Simulacro: Global "" &amp; K362 &amp; "", Mat "" &amp; "&amp;"O4 &amp; "", Cien "" &amp; P362 &amp; "", Soc "" &amp; Q362 &amp; "", Lec "" &amp; R362 &amp; "", Ing "" &amp; S362 &amp; "". Puntajes Segundo Simulacro: Global "" &amp; Y362 &amp; "", Mat "" &amp; AC362 &amp; "", Cien "" &amp; AD362 &amp; "", Soc "" &amp; AE362 &amp; "", Lec "" &amp; AF362 &amp; "", Ing "" &amp; AG362 &amp; "". Escribe un mensaje motivador"&amp;" y breve (máximo 4 líneas)."")
"),"=AI(""Actúa como un tutor académico y dirígete personalmente al estudiante "" &amp; I362 &amp; "" "" &amp; J362 &amp; "" "" &amp; G362 &amp; "" "" &amp; H362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AM362 &amp; ""'. Diferencias por área: Matemáticas ("" &amp; AQ362 &amp; ""), Ciencias Natur"&amp;"ales ("" &amp; AR362 &amp; ""), Sociales ("" &amp; AS362 &amp; ""), Lectura Crítica ("" &amp; AT362 &amp; "") e Inglés ("" &amp; AU362 &amp; ""). Variación en posición: grupo ("" &amp; AN362 &amp; ""), grado ("" &amp; AO362 &amp; "") y media ("" &amp; AP362 &amp; ""). Puntajes Primer Simulacro: Global "" &amp; K362 &amp; "", Mat "" &amp;"&amp;" O362 &amp; "", Cien "" &amp; P362 &amp; "", Soc "" &amp; Q362 &amp; "", Lec "" &amp; R362 &amp; "", Ing "" &amp; S362 &amp; "". Puntajes Segundo Simulacro: Global "" &amp; Y362 &amp; "", Mat "" &amp; AC362 &amp; "", Cien "" &amp; AD362 &amp; "", Soc "" &amp; AE362 &amp; "", Lec "" &amp; AF362 &amp; "", Ing "" &amp; AG362 &amp; "". Escribe un mensaje motivado"&amp;"r y breve (máximo 4 líneas)."")
")</f>
        <v/>
      </c>
    </row>
    <row r="363" ht="15.75" customHeight="1" s="42">
      <c r="A363" s="93" t="n"/>
      <c r="B363" s="94" t="inlineStr">
        <is>
          <t>Bachillerato</t>
        </is>
      </c>
      <c r="C363" s="94" t="n">
        <v>705</v>
      </c>
      <c r="D363" s="94" t="n"/>
      <c r="E363" s="95" t="n"/>
      <c r="F363" s="96">
        <f>TRIM(G363&amp;" "&amp;H363&amp;" "&amp;I363&amp;" "&amp;J363)</f>
        <v/>
      </c>
      <c r="G363" s="94" t="inlineStr">
        <is>
          <t>Roldan</t>
        </is>
      </c>
      <c r="H363" s="94" t="inlineStr">
        <is>
          <t>Rivera</t>
        </is>
      </c>
      <c r="I363" s="94" t="inlineStr">
        <is>
          <t>Brahian</t>
        </is>
      </c>
      <c r="J363" s="97" t="inlineStr">
        <is>
          <t>Esteban</t>
        </is>
      </c>
      <c r="K363" s="98">
        <f>IF(SUM(O363:S363)=0, "", ROUND(((O363*3+P363*3+Q363*3+R363*3+S363*1)/13)*5,0))</f>
        <v/>
      </c>
      <c r="L363" s="99">
        <f>IF(OR($C363="",K363=""),"",COUNTIFS($C$4:$C$1500,$C363,K$4:K$1500,"&gt;"&amp;K363)+1)</f>
        <v/>
      </c>
      <c r="M363" s="99">
        <f>IF(OR($C363="",K363=""),"",IF(AND($C363&gt;=1001,$C363&lt;=1005),COUNTIFS($C$4:$C$1500,"&gt;=1001",$C$4:$C$1500,"&lt;=1005",K$4:K$1500,"&gt;"&amp;K363)+1,IF(AND($C363&gt;=1101,$C363&lt;=1105),COUNTIFS($C$4:$C$1500,"&gt;=1101",$C$4:$C$1500,"&lt;=1105",K$4:K$1500,"&gt;"&amp;K363)+1,IF(AND($C363&gt;=901,$C363&lt;=905),COUNTIFS($C$4:$C$1500,"&gt;=901",$C$4:$C$1500,"&lt;=905",K$4:K$1500,"&gt;"&amp;K363)+1,IF(AND($C363&gt;=801,$C363&lt;=805),COUNTIFS($C$4:$C$1500,"&gt;=801",$C$4:$C$1500,"&lt;=805",K$4:K$1500,"&gt;"&amp;K363)+1,IF(AND($C363&gt;=701,$C363&lt;=705),COUNTIFS($C$4:$C$1500,"&gt;=701",$C$4:$C$1500,"&lt;=705",K$4:K$1500,"&gt;"&amp;K363)+1,IF(AND($C363&gt;=601,$C363&lt;=606),COUNTIFS($C$4:$C$1500,"&gt;=601",$C$4:$C$1500,"&lt;=606",K$4:K$1500,"&gt;"&amp;K363)+1,"")))))))</f>
        <v/>
      </c>
      <c r="N363" s="99">
        <f>IF(OR($C363="",K363=""),"",IF(OR(AND($C363&gt;=1001,$C363&lt;=1005),AND($C363&gt;=1101,$C363&lt;=1105)),COUNTIFS($C$4:$C$1500,"&gt;=1001",$C$4:$C$1500,"&lt;=1005",K$4:K$1500,"&gt;"&amp;K363)+COUNTIFS($C$4:$C$1500,"&gt;=1101",$C$4:$C$1500,"&lt;=1105",K$4:K$1500,"&gt;"&amp;K363)+1,""))</f>
        <v/>
      </c>
      <c r="O363" s="94" t="n">
        <v>20.25</v>
      </c>
      <c r="P363" s="94" t="n">
        <v>14.42</v>
      </c>
      <c r="Q363" s="94" t="n">
        <v>23.32</v>
      </c>
      <c r="R363" s="94" t="n">
        <v>20.83</v>
      </c>
      <c r="S363" s="94" t="n">
        <v>30</v>
      </c>
      <c r="T363" s="99">
        <f>IF(AND(O363&gt;0,O363&lt;36),1,IF(AND(O363&gt;=36,O363&lt;51),2,IF(AND(O363&gt;=51,O363&lt;71),3,IF(AND(O363&gt;=71,O363&lt;=100),4,))))</f>
        <v/>
      </c>
      <c r="U363" s="99">
        <f>IF(AND(P363&gt;0,P363&lt;41),1,IF(AND(P363&gt;=41,P363&lt;56),2,IF(AND(P363&gt;=56,P363&lt;71),3,IF(AND(P363&gt;=71,P363&lt;=100),4,))))</f>
        <v/>
      </c>
      <c r="V363" s="99">
        <f>IF(AND(Q363&gt;0,Q363&lt;41),1,IF(AND(Q363&gt;=41,Q363&lt;56),2,IF(AND(Q363&gt;=56,Q363&lt;71),3,IF(AND(Q363&gt;=71,Q363&lt;=100),4,))))</f>
        <v/>
      </c>
      <c r="W363" s="99">
        <f>IF(AND(R363&gt;0,R363&lt;36),1,IF(AND(R363&gt;=36,R363&lt;51),2,IF(AND(R363&gt;=51,R363&lt;66),3,IF(AND(R363&gt;=66,R363&lt;=100),4,))))</f>
        <v/>
      </c>
      <c r="X363" s="100">
        <f>IF(AND(S363&gt;0,S363&lt;37),1,IF(AND(S363&gt;=37,S363&lt;58),2,IF(AND(S363&gt;=58,S363&lt;71),3,IF(AND(S363&gt;=71,S363&lt;=100),4,))))</f>
        <v/>
      </c>
      <c r="Y363" s="101">
        <f>IF(SUM(AC363:AG363)=0, "", ROUND(((AC363*3+AD363*3+AE363*3+AF363*3+AG363*1)/13)*5,0))</f>
        <v/>
      </c>
      <c r="Z363" s="99">
        <f>IF(OR($C363="",Y363=""),"",COUNTIFS($C$4:$C$1500,$C363,Y$4:Y$1500,"&gt;"&amp;Y363)+1)</f>
        <v/>
      </c>
      <c r="AA363" s="99">
        <f>IF(OR($C363="",Y363=""),"",IF(AND($C363&gt;=1001,$C363&lt;=1005),COUNTIFS($C$4:$C$1500,"&gt;=1001",$C$4:$C$1500,"&lt;=1005",Y$4:Y$1500,"&gt;"&amp;Y363)+1,IF(AND($C363&gt;=1101,$C363&lt;=1105),COUNTIFS($C$4:$C$1500,"&gt;=1101",$C$4:$C$1500,"&lt;=1105",Y$4:Y$1500,"&gt;"&amp;Y363)+1,IF(AND($C363&gt;=901,$C363&lt;=905),COUNTIFS($C$4:$C$1500,"&gt;=901",$C$4:$C$1500,"&lt;=905",Y$4:Y$1500,"&gt;"&amp;Y363)+1,IF(AND($C363&gt;=801,$C363&lt;=805),COUNTIFS($C$4:$C$1500,"&gt;=801",$C$4:$C$1500,"&lt;=805",Y$4:Y$1500,"&gt;"&amp;Y363)+1,IF(AND($C363&gt;=701,$C363&lt;=705),COUNTIFS($C$4:$C$1500,"&gt;=701",$C$4:$C$1500,"&lt;=705",Y$4:Y$1500,"&gt;"&amp;Y363)+1,IF(AND($C363&gt;=601,$C363&lt;=606),COUNTIFS($C$4:$C$1500,"&gt;=601",$C$4:$C$1500,"&lt;=606",Y$4:Y$1500,"&gt;"&amp;Y363)+1,"")))))))</f>
        <v/>
      </c>
      <c r="AB363" s="99">
        <f>IF(OR($C363="",Y363=""),"",IF(OR(AND($C363&gt;=1001,$C363&lt;=1005),AND($C363&gt;=1101,$C363&lt;=1105)),COUNTIFS($C$4:$C$1500,"&gt;=1001",$C$4:$C$1500,"&lt;=1005",Y$4:Y$1500,"&gt;"&amp;Y363)+COUNTIFS($C$4:$C$1500,"&gt;=1101",$C$4:$C$1500,"&lt;=1105",Y$4:Y$1500,"&gt;"&amp;Y363)+1,""))</f>
        <v/>
      </c>
      <c r="AC363" s="94" t="n">
        <v>58.25</v>
      </c>
      <c r="AD363" s="94" t="n">
        <v>59.29</v>
      </c>
      <c r="AE363" s="94" t="n">
        <v>49.5</v>
      </c>
      <c r="AF363" s="94" t="n">
        <v>25</v>
      </c>
      <c r="AG363" s="94" t="n">
        <v>48.13</v>
      </c>
      <c r="AH363" s="99">
        <f>IF(AND(AC363&gt;0,AC363&lt;36),1,IF(AND(AC363&gt;=36,AC363&lt;51),2,IF(AND(AC363&gt;=51,AC363&lt;71),3,IF(AND(AC363&gt;=71,AC363&lt;=100),4,))))</f>
        <v/>
      </c>
      <c r="AI363" s="99">
        <f>IF(AND(AD363&gt;0,AD363&lt;41),1,IF(AND(AD363&gt;=41,AD363&lt;56),2,IF(AND(AD363&gt;=56,AD363&lt;71),3,IF(AND(AD363&gt;=71,AD363&lt;=100),4,))))</f>
        <v/>
      </c>
      <c r="AJ363" s="99">
        <f>IF(AND(AE363&gt;0,AE363&lt;41),1,IF(AND(AE363&gt;=41,AE363&lt;56),2,IF(AND(AE363&gt;=56,AE363&lt;71),3,IF(AND(AE363&gt;=71,AE363&lt;=100),4,))))</f>
        <v/>
      </c>
      <c r="AK363" s="99">
        <f>IF(AND(AF363&gt;0,AF363&lt;36),1,IF(AND(AF363&gt;=36,AF363&lt;51),2,IF(AND(AF363&gt;=51,AF363&lt;66),3,IF(AND(AF363&gt;=66,AF363&lt;=100),4,))))</f>
        <v/>
      </c>
      <c r="AL363" s="100">
        <f>IF(AND(AG363&gt;0,AG363&lt;37),1,IF(AND(AG363&gt;=37,AG363&lt;58),2,IF(AND(AG363&gt;=58,AG363&lt;71),3,IF(AND(AG363&gt;=71,AG363&lt;=100),4,))))</f>
        <v/>
      </c>
      <c r="AM363" s="101">
        <f>IF((Y363&lt;&gt;"")*(K363&lt;&gt;""),Y363-K363,"")</f>
        <v/>
      </c>
      <c r="AN363" s="99">
        <f>IF((Z363&lt;&gt;"")*(L363&lt;&gt;""),Z363-L363,"")</f>
        <v/>
      </c>
      <c r="AO363" s="99">
        <f>IF((AA363&lt;&gt;"")*(M363&lt;&gt;""),AA363-M363,"")</f>
        <v/>
      </c>
      <c r="AP363" s="99">
        <f>IF((AB363&lt;&gt;"")*(N363&lt;&gt;""),AB363-N363,"")</f>
        <v/>
      </c>
      <c r="AQ363" s="94">
        <f>IF((AC363&lt;&gt;"")*(O363&lt;&gt;""),AC363-O363,"")</f>
        <v/>
      </c>
      <c r="AR363" s="94">
        <f>IF((AD363&lt;&gt;"")*(P363&lt;&gt;""),AD363-P363,"")</f>
        <v/>
      </c>
      <c r="AS363" s="94">
        <f>IF((AE363&lt;&gt;"")*(Q363&lt;&gt;""),AE363-Q363,"")</f>
        <v/>
      </c>
      <c r="AT363" s="94">
        <f>IF((AF363&lt;&gt;"")*(R363&lt;&gt;""),AF363-R363,"")</f>
        <v/>
      </c>
      <c r="AU363" s="94">
        <f>IF((AG363&lt;&gt;"")*(S363&lt;&gt;""),AG363-S363,"")</f>
        <v/>
      </c>
      <c r="AV363" s="99">
        <f>IF((AH363&lt;&gt;"")*(T363&lt;&gt;""),AH363-T363,"")</f>
        <v/>
      </c>
      <c r="AW363" s="99">
        <f>IF((AI363&lt;&gt;"")*(U363&lt;&gt;""),AI363-U363,"")</f>
        <v/>
      </c>
      <c r="AX363" s="99">
        <f>IF((AJ363&lt;&gt;"")*(V363&lt;&gt;""),AJ363-V363,"")</f>
        <v/>
      </c>
      <c r="AY363" s="99">
        <f>IF((AK363&lt;&gt;"")*(W363&lt;&gt;""),AK363-W363,"")</f>
        <v/>
      </c>
      <c r="AZ363" s="102">
        <f>IF((AL363&lt;&gt;"")*(X363&lt;&gt;""),AL363-X363,"")</f>
        <v/>
      </c>
      <c r="BA363" s="50">
        <f>IFERROR(__xludf.dummyfunction("AI(""Actúa como un tutor académico y dirígete personalmente al estudiante "" &amp; I363 &amp; "" "" &amp; J363 &amp; "" "" &amp; G363 &amp; "" "" &amp; H363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AM363 &amp; ""'. Diferencias por área: Matemáticas ("" &amp; AQ363 &amp; ""), Ciencias Natura"&amp;"les ("" &amp; AR363 &amp; ""), Sociales ("" &amp; AS363 &amp; ""), Lectura Crítica ("" &amp; AT363 &amp; "") e Inglés ("" &amp; AU363 &amp; ""). Variación en posición: grupo ("" &amp; AN363 &amp; ""), grado ("" &amp; AO363 &amp; "") y media ("" &amp; AP363 &amp; ""). Puntajes Primer Simulacro: Global "" &amp; K363 &amp; "", Mat "" &amp; "&amp;"O4 &amp; "", Cien "" &amp; P363 &amp; "", Soc "" &amp; Q363 &amp; "", Lec "" &amp; R363 &amp; "", Ing "" &amp; S363 &amp; "". Puntajes Segundo Simulacro: Global "" &amp; Y363 &amp; "", Mat "" &amp; AC363 &amp; "", Cien "" &amp; AD363 &amp; "", Soc "" &amp; AE363 &amp; "", Lec "" &amp; AF363 &amp; "", Ing "" &amp; AG363 &amp; "". Escribe un mensaje motivador"&amp;" y breve (máximo 4 líneas)."")
"),"=AI(""Actúa como un tutor académico y dirígete personalmente al estudiante "" &amp; I363 &amp; "" "" &amp; J363 &amp; "" "" &amp; G363 &amp; "" "" &amp; H363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AM363 &amp; ""'. Diferencias por área: Matemáticas ("" &amp; AQ363 &amp; ""), Ciencias Natur"&amp;"ales ("" &amp; AR363 &amp; ""), Sociales ("" &amp; AS363 &amp; ""), Lectura Crítica ("" &amp; AT363 &amp; "") e Inglés ("" &amp; AU363 &amp; ""). Variación en posición: grupo ("" &amp; AN363 &amp; ""), grado ("" &amp; AO363 &amp; "") y media ("" &amp; AP363 &amp; ""). Puntajes Primer Simulacro: Global "" &amp; K363 &amp; "", Mat "" &amp;"&amp;" O363 &amp; "", Cien "" &amp; P363 &amp; "", Soc "" &amp; Q363 &amp; "", Lec "" &amp; R363 &amp; "", Ing "" &amp; S363 &amp; "". Puntajes Segundo Simulacro: Global "" &amp; Y363 &amp; "", Mat "" &amp; AC363 &amp; "", Cien "" &amp; AD363 &amp; "", Soc "" &amp; AE363 &amp; "", Lec "" &amp; AF363 &amp; "", Ing "" &amp; AG363 &amp; "". Escribe un mensaje motivado"&amp;"r y breve (máximo 4 líneas)."")
")</f>
        <v/>
      </c>
    </row>
    <row r="364" ht="15.75" customHeight="1" s="42">
      <c r="A364" s="93" t="n"/>
      <c r="B364" s="94" t="inlineStr">
        <is>
          <t>Bachillerato</t>
        </is>
      </c>
      <c r="C364" s="94" t="n">
        <v>705</v>
      </c>
      <c r="D364" s="94" t="n"/>
      <c r="E364" s="95" t="n"/>
      <c r="F364" s="96">
        <f>TRIM(G364&amp;" "&amp;H364&amp;" "&amp;I364&amp;" "&amp;J364)</f>
        <v/>
      </c>
      <c r="G364" s="94" t="inlineStr">
        <is>
          <t>Salcedo</t>
        </is>
      </c>
      <c r="H364" s="94" t="inlineStr">
        <is>
          <t>Vásquez</t>
        </is>
      </c>
      <c r="I364" s="94" t="inlineStr">
        <is>
          <t>Katerin</t>
        </is>
      </c>
      <c r="J364" s="97" t="inlineStr">
        <is>
          <t>Abril</t>
        </is>
      </c>
      <c r="K364" s="98">
        <f>IF(SUM(O364:S364)=0, "", ROUND(((O364*3+P364*3+Q364*3+R364*3+S364*1)/13)*5,0))</f>
        <v/>
      </c>
      <c r="L364" s="99">
        <f>IF(OR($C364="",K364=""),"",COUNTIFS($C$4:$C$1500,$C364,K$4:K$1500,"&gt;"&amp;K364)+1)</f>
        <v/>
      </c>
      <c r="M364" s="99">
        <f>IF(OR($C364="",K364=""),"",IF(AND($C364&gt;=1001,$C364&lt;=1005),COUNTIFS($C$4:$C$1500,"&gt;=1001",$C$4:$C$1500,"&lt;=1005",K$4:K$1500,"&gt;"&amp;K364)+1,IF(AND($C364&gt;=1101,$C364&lt;=1105),COUNTIFS($C$4:$C$1500,"&gt;=1101",$C$4:$C$1500,"&lt;=1105",K$4:K$1500,"&gt;"&amp;K364)+1,IF(AND($C364&gt;=901,$C364&lt;=905),COUNTIFS($C$4:$C$1500,"&gt;=901",$C$4:$C$1500,"&lt;=905",K$4:K$1500,"&gt;"&amp;K364)+1,IF(AND($C364&gt;=801,$C364&lt;=805),COUNTIFS($C$4:$C$1500,"&gt;=801",$C$4:$C$1500,"&lt;=805",K$4:K$1500,"&gt;"&amp;K364)+1,IF(AND($C364&gt;=701,$C364&lt;=705),COUNTIFS($C$4:$C$1500,"&gt;=701",$C$4:$C$1500,"&lt;=705",K$4:K$1500,"&gt;"&amp;K364)+1,IF(AND($C364&gt;=601,$C364&lt;=606),COUNTIFS($C$4:$C$1500,"&gt;=601",$C$4:$C$1500,"&lt;=606",K$4:K$1500,"&gt;"&amp;K364)+1,"")))))))</f>
        <v/>
      </c>
      <c r="N364" s="99">
        <f>IF(OR($C364="",K364=""),"",IF(OR(AND($C364&gt;=1001,$C364&lt;=1005),AND($C364&gt;=1101,$C364&lt;=1105)),COUNTIFS($C$4:$C$1500,"&gt;=1001",$C$4:$C$1500,"&lt;=1005",K$4:K$1500,"&gt;"&amp;K364)+COUNTIFS($C$4:$C$1500,"&gt;=1101",$C$4:$C$1500,"&lt;=1105",K$4:K$1500,"&gt;"&amp;K364)+1,""))</f>
        <v/>
      </c>
      <c r="O364" s="94" t="n">
        <v>41</v>
      </c>
      <c r="P364" s="94" t="n">
        <v>35.08</v>
      </c>
      <c r="Q364" s="94" t="n">
        <v>16.85</v>
      </c>
      <c r="R364" s="94" t="n">
        <v>75</v>
      </c>
      <c r="S364" s="94" t="n">
        <v>45</v>
      </c>
      <c r="T364" s="99">
        <f>IF(AND(O364&gt;0,O364&lt;36),1,IF(AND(O364&gt;=36,O364&lt;51),2,IF(AND(O364&gt;=51,O364&lt;71),3,IF(AND(O364&gt;=71,O364&lt;=100),4,))))</f>
        <v/>
      </c>
      <c r="U364" s="99">
        <f>IF(AND(P364&gt;0,P364&lt;41),1,IF(AND(P364&gt;=41,P364&lt;56),2,IF(AND(P364&gt;=56,P364&lt;71),3,IF(AND(P364&gt;=71,P364&lt;=100),4,))))</f>
        <v/>
      </c>
      <c r="V364" s="99">
        <f>IF(AND(Q364&gt;0,Q364&lt;41),1,IF(AND(Q364&gt;=41,Q364&lt;56),2,IF(AND(Q364&gt;=56,Q364&lt;71),3,IF(AND(Q364&gt;=71,Q364&lt;=100),4,))))</f>
        <v/>
      </c>
      <c r="W364" s="99">
        <f>IF(AND(R364&gt;0,R364&lt;36),1,IF(AND(R364&gt;=36,R364&lt;51),2,IF(AND(R364&gt;=51,R364&lt;66),3,IF(AND(R364&gt;=66,R364&lt;=100),4,))))</f>
        <v/>
      </c>
      <c r="X364" s="100">
        <f>IF(AND(S364&gt;0,S364&lt;37),1,IF(AND(S364&gt;=37,S364&lt;58),2,IF(AND(S364&gt;=58,S364&lt;71),3,IF(AND(S364&gt;=71,S364&lt;=100),4,))))</f>
        <v/>
      </c>
      <c r="Y364" s="101">
        <f>IF(SUM(AC364:AG364)=0, "", ROUND(((AC364*3+AD364*3+AE364*3+AF364*3+AG364*1)/13)*5,0))</f>
        <v/>
      </c>
      <c r="Z364" s="99">
        <f>IF(OR($C364="",Y364=""),"",COUNTIFS($C$4:$C$1500,$C364,Y$4:Y$1500,"&gt;"&amp;Y364)+1)</f>
        <v/>
      </c>
      <c r="AA364" s="99">
        <f>IF(OR($C364="",Y364=""),"",IF(AND($C364&gt;=1001,$C364&lt;=1005),COUNTIFS($C$4:$C$1500,"&gt;=1001",$C$4:$C$1500,"&lt;=1005",Y$4:Y$1500,"&gt;"&amp;Y364)+1,IF(AND($C364&gt;=1101,$C364&lt;=1105),COUNTIFS($C$4:$C$1500,"&gt;=1101",$C$4:$C$1500,"&lt;=1105",Y$4:Y$1500,"&gt;"&amp;Y364)+1,IF(AND($C364&gt;=901,$C364&lt;=905),COUNTIFS($C$4:$C$1500,"&gt;=901",$C$4:$C$1500,"&lt;=905",Y$4:Y$1500,"&gt;"&amp;Y364)+1,IF(AND($C364&gt;=801,$C364&lt;=805),COUNTIFS($C$4:$C$1500,"&gt;=801",$C$4:$C$1500,"&lt;=805",Y$4:Y$1500,"&gt;"&amp;Y364)+1,IF(AND($C364&gt;=701,$C364&lt;=705),COUNTIFS($C$4:$C$1500,"&gt;=701",$C$4:$C$1500,"&lt;=705",Y$4:Y$1500,"&gt;"&amp;Y364)+1,IF(AND($C364&gt;=601,$C364&lt;=606),COUNTIFS($C$4:$C$1500,"&gt;=601",$C$4:$C$1500,"&lt;=606",Y$4:Y$1500,"&gt;"&amp;Y364)+1,"")))))))</f>
        <v/>
      </c>
      <c r="AB364" s="99">
        <f>IF(OR($C364="",Y364=""),"",IF(OR(AND($C364&gt;=1001,$C364&lt;=1005),AND($C364&gt;=1101,$C364&lt;=1105)),COUNTIFS($C$4:$C$1500,"&gt;=1001",$C$4:$C$1500,"&lt;=1005",Y$4:Y$1500,"&gt;"&amp;Y364)+COUNTIFS($C$4:$C$1500,"&gt;=1101",$C$4:$C$1500,"&lt;=1105",Y$4:Y$1500,"&gt;"&amp;Y364)+1,""))</f>
        <v/>
      </c>
      <c r="AC364" s="94" t="n"/>
      <c r="AD364" s="94" t="n"/>
      <c r="AE364" s="94" t="n"/>
      <c r="AF364" s="94" t="n"/>
      <c r="AG364" s="94" t="n"/>
      <c r="AH364" s="99">
        <f>IF(AND(AC364&gt;0,AC364&lt;36),1,IF(AND(AC364&gt;=36,AC364&lt;51),2,IF(AND(AC364&gt;=51,AC364&lt;71),3,IF(AND(AC364&gt;=71,AC364&lt;=100),4,))))</f>
        <v/>
      </c>
      <c r="AI364" s="99">
        <f>IF(AND(AD364&gt;0,AD364&lt;41),1,IF(AND(AD364&gt;=41,AD364&lt;56),2,IF(AND(AD364&gt;=56,AD364&lt;71),3,IF(AND(AD364&gt;=71,AD364&lt;=100),4,))))</f>
        <v/>
      </c>
      <c r="AJ364" s="99">
        <f>IF(AND(AE364&gt;0,AE364&lt;41),1,IF(AND(AE364&gt;=41,AE364&lt;56),2,IF(AND(AE364&gt;=56,AE364&lt;71),3,IF(AND(AE364&gt;=71,AE364&lt;=100),4,))))</f>
        <v/>
      </c>
      <c r="AK364" s="99">
        <f>IF(AND(AF364&gt;0,AF364&lt;36),1,IF(AND(AF364&gt;=36,AF364&lt;51),2,IF(AND(AF364&gt;=51,AF364&lt;66),3,IF(AND(AF364&gt;=66,AF364&lt;=100),4,))))</f>
        <v/>
      </c>
      <c r="AL364" s="100">
        <f>IF(AND(AG364&gt;0,AG364&lt;37),1,IF(AND(AG364&gt;=37,AG364&lt;58),2,IF(AND(AG364&gt;=58,AG364&lt;71),3,IF(AND(AG364&gt;=71,AG364&lt;=100),4,))))</f>
        <v/>
      </c>
      <c r="AM364" s="101">
        <f>IF((Y364&lt;&gt;"")*(K364&lt;&gt;""),Y364-K364,"")</f>
        <v/>
      </c>
      <c r="AN364" s="99">
        <f>IF((Z364&lt;&gt;"")*(L364&lt;&gt;""),Z364-L364,"")</f>
        <v/>
      </c>
      <c r="AO364" s="99">
        <f>IF((AA364&lt;&gt;"")*(M364&lt;&gt;""),AA364-M364,"")</f>
        <v/>
      </c>
      <c r="AP364" s="99">
        <f>IF((AB364&lt;&gt;"")*(N364&lt;&gt;""),AB364-N364,"")</f>
        <v/>
      </c>
      <c r="AQ364" s="94">
        <f>IF((AC364&lt;&gt;"")*(O364&lt;&gt;""),AC364-O364,"")</f>
        <v/>
      </c>
      <c r="AR364" s="94">
        <f>IF((AD364&lt;&gt;"")*(P364&lt;&gt;""),AD364-P364,"")</f>
        <v/>
      </c>
      <c r="AS364" s="94">
        <f>IF((AE364&lt;&gt;"")*(Q364&lt;&gt;""),AE364-Q364,"")</f>
        <v/>
      </c>
      <c r="AT364" s="94">
        <f>IF((AF364&lt;&gt;"")*(R364&lt;&gt;""),AF364-R364,"")</f>
        <v/>
      </c>
      <c r="AU364" s="94">
        <f>IF((AG364&lt;&gt;"")*(S364&lt;&gt;""),AG364-S364,"")</f>
        <v/>
      </c>
      <c r="AV364" s="99">
        <f>IF((AH364&lt;&gt;"")*(T364&lt;&gt;""),AH364-T364,"")</f>
        <v/>
      </c>
      <c r="AW364" s="99">
        <f>IF((AI364&lt;&gt;"")*(U364&lt;&gt;""),AI364-U364,"")</f>
        <v/>
      </c>
      <c r="AX364" s="99">
        <f>IF((AJ364&lt;&gt;"")*(V364&lt;&gt;""),AJ364-V364,"")</f>
        <v/>
      </c>
      <c r="AY364" s="99">
        <f>IF((AK364&lt;&gt;"")*(W364&lt;&gt;""),AK364-W364,"")</f>
        <v/>
      </c>
      <c r="AZ364" s="102">
        <f>IF((AL364&lt;&gt;"")*(X364&lt;&gt;""),AL364-X364,"")</f>
        <v/>
      </c>
      <c r="BA364" s="50">
        <f>IFERROR(__xludf.dummyfunction("AI(""Actúa como un tutor académico y dirígete personalmente al estudiante "" &amp; I364 &amp; "" "" &amp; J364 &amp; "" "" &amp; G364 &amp; "" "" &amp; H364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AM364 &amp; ""'. Diferencias por área: Matemáticas ("" &amp; AQ364 &amp; ""), Ciencias Natura"&amp;"les ("" &amp; AR364 &amp; ""), Sociales ("" &amp; AS364 &amp; ""), Lectura Crítica ("" &amp; AT364 &amp; "") e Inglés ("" &amp; AU364 &amp; ""). Variación en posición: grupo ("" &amp; AN364 &amp; ""), grado ("" &amp; AO364 &amp; "") y media ("" &amp; AP364 &amp; ""). Puntajes Primer Simulacro: Global "" &amp; K364 &amp; "", Mat "" &amp; "&amp;"O4 &amp; "", Cien "" &amp; P364 &amp; "", Soc "" &amp; Q364 &amp; "", Lec "" &amp; R364 &amp; "", Ing "" &amp; S364 &amp; "". Puntajes Segundo Simulacro: Global "" &amp; Y364 &amp; "", Mat "" &amp; AC364 &amp; "", Cien "" &amp; AD364 &amp; "", Soc "" &amp; AE364 &amp; "", Lec "" &amp; AF364 &amp; "", Ing "" &amp; AG364 &amp; "". Escribe un mensaje motivador"&amp;" y breve (máximo 4 líneas)."")
"),"=AI(""Actúa como un tutor académico y dirígete personalmente al estudiante "" &amp; I364 &amp; "" "" &amp; J364 &amp; "" "" &amp; G364 &amp; "" "" &amp; H364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AM364 &amp; ""'. Diferencias por área: Matemáticas ("" &amp; AQ364 &amp; ""), Ciencias Natur"&amp;"ales ("" &amp; AR364 &amp; ""), Sociales ("" &amp; AS364 &amp; ""), Lectura Crítica ("" &amp; AT364 &amp; "") e Inglés ("" &amp; AU364 &amp; ""). Variación en posición: grupo ("" &amp; AN364 &amp; ""), grado ("" &amp; AO364 &amp; "") y media ("" &amp; AP364 &amp; ""). Puntajes Primer Simulacro: Global "" &amp; K364 &amp; "", Mat "" &amp;"&amp;" O364 &amp; "", Cien "" &amp; P364 &amp; "", Soc "" &amp; Q364 &amp; "", Lec "" &amp; R364 &amp; "", Ing "" &amp; S364 &amp; "". Puntajes Segundo Simulacro: Global "" &amp; Y364 &amp; "", Mat "" &amp; AC364 &amp; "", Cien "" &amp; AD364 &amp; "", Soc "" &amp; AE364 &amp; "", Lec "" &amp; AF364 &amp; "", Ing "" &amp; AG364 &amp; "". Escribe un mensaje motivado"&amp;"r y breve (máximo 4 líneas)."")
")</f>
        <v/>
      </c>
      <c r="BM364" s="41" t="inlineStr">
        <is>
          <t>Sí</t>
        </is>
      </c>
    </row>
    <row r="365" ht="15.75" customHeight="1" s="42">
      <c r="A365" s="93" t="n"/>
      <c r="B365" s="94" t="inlineStr">
        <is>
          <t>Bachillerato</t>
        </is>
      </c>
      <c r="C365" s="94" t="n">
        <v>705</v>
      </c>
      <c r="D365" s="94" t="n"/>
      <c r="E365" s="95" t="n"/>
      <c r="F365" s="96">
        <f>TRIM(G365&amp;" "&amp;H365&amp;" "&amp;I365&amp;" "&amp;J365)</f>
        <v/>
      </c>
      <c r="G365" s="94" t="inlineStr">
        <is>
          <t>Santiesteban</t>
        </is>
      </c>
      <c r="H365" s="94" t="inlineStr">
        <is>
          <t>Arenas</t>
        </is>
      </c>
      <c r="I365" s="94" t="inlineStr">
        <is>
          <t>Aslhy</t>
        </is>
      </c>
      <c r="J365" s="97" t="inlineStr">
        <is>
          <t>Alejandra</t>
        </is>
      </c>
      <c r="K365" s="98">
        <f>IF(SUM(O365:S365)=0, "", ROUND(((O365*3+P365*3+Q365*3+R365*3+S365*1)/13)*5,0))</f>
        <v/>
      </c>
      <c r="L365" s="99">
        <f>IF(OR($C365="",K365=""),"",COUNTIFS($C$4:$C$1500,$C365,K$4:K$1500,"&gt;"&amp;K365)+1)</f>
        <v/>
      </c>
      <c r="M365" s="99">
        <f>IF(OR($C365="",K365=""),"",IF(AND($C365&gt;=1001,$C365&lt;=1005),COUNTIFS($C$4:$C$1500,"&gt;=1001",$C$4:$C$1500,"&lt;=1005",K$4:K$1500,"&gt;"&amp;K365)+1,IF(AND($C365&gt;=1101,$C365&lt;=1105),COUNTIFS($C$4:$C$1500,"&gt;=1101",$C$4:$C$1500,"&lt;=1105",K$4:K$1500,"&gt;"&amp;K365)+1,IF(AND($C365&gt;=901,$C365&lt;=905),COUNTIFS($C$4:$C$1500,"&gt;=901",$C$4:$C$1500,"&lt;=905",K$4:K$1500,"&gt;"&amp;K365)+1,IF(AND($C365&gt;=801,$C365&lt;=805),COUNTIFS($C$4:$C$1500,"&gt;=801",$C$4:$C$1500,"&lt;=805",K$4:K$1500,"&gt;"&amp;K365)+1,IF(AND($C365&gt;=701,$C365&lt;=705),COUNTIFS($C$4:$C$1500,"&gt;=701",$C$4:$C$1500,"&lt;=705",K$4:K$1500,"&gt;"&amp;K365)+1,IF(AND($C365&gt;=601,$C365&lt;=606),COUNTIFS($C$4:$C$1500,"&gt;=601",$C$4:$C$1500,"&lt;=606",K$4:K$1500,"&gt;"&amp;K365)+1,"")))))))</f>
        <v/>
      </c>
      <c r="N365" s="99">
        <f>IF(OR($C365="",K365=""),"",IF(OR(AND($C365&gt;=1001,$C365&lt;=1005),AND($C365&gt;=1101,$C365&lt;=1105)),COUNTIFS($C$4:$C$1500,"&gt;=1001",$C$4:$C$1500,"&lt;=1005",K$4:K$1500,"&gt;"&amp;K365)+COUNTIFS($C$4:$C$1500,"&gt;=1101",$C$4:$C$1500,"&lt;=1105",K$4:K$1500,"&gt;"&amp;K365)+1,""))</f>
        <v/>
      </c>
      <c r="O365" s="94" t="n">
        <v>41</v>
      </c>
      <c r="P365" s="94" t="n">
        <v>70.92</v>
      </c>
      <c r="Q365" s="94" t="n">
        <v>57.69</v>
      </c>
      <c r="R365" s="94" t="n">
        <v>70.83</v>
      </c>
      <c r="S365" s="94" t="n">
        <v>80</v>
      </c>
      <c r="T365" s="99">
        <f>IF(AND(O365&gt;0,O365&lt;36),1,IF(AND(O365&gt;=36,O365&lt;51),2,IF(AND(O365&gt;=51,O365&lt;71),3,IF(AND(O365&gt;=71,O365&lt;=100),4,))))</f>
        <v/>
      </c>
      <c r="U365" s="99">
        <f>IF(AND(P365&gt;0,P365&lt;41),1,IF(AND(P365&gt;=41,P365&lt;56),2,IF(AND(P365&gt;=56,P365&lt;71),3,IF(AND(P365&gt;=71,P365&lt;=100),4,))))</f>
        <v/>
      </c>
      <c r="V365" s="99">
        <f>IF(AND(Q365&gt;0,Q365&lt;41),1,IF(AND(Q365&gt;=41,Q365&lt;56),2,IF(AND(Q365&gt;=56,Q365&lt;71),3,IF(AND(Q365&gt;=71,Q365&lt;=100),4,))))</f>
        <v/>
      </c>
      <c r="W365" s="99">
        <f>IF(AND(R365&gt;0,R365&lt;36),1,IF(AND(R365&gt;=36,R365&lt;51),2,IF(AND(R365&gt;=51,R365&lt;66),3,IF(AND(R365&gt;=66,R365&lt;=100),4,))))</f>
        <v/>
      </c>
      <c r="X365" s="100">
        <f>IF(AND(S365&gt;0,S365&lt;37),1,IF(AND(S365&gt;=37,S365&lt;58),2,IF(AND(S365&gt;=58,S365&lt;71),3,IF(AND(S365&gt;=71,S365&lt;=100),4,))))</f>
        <v/>
      </c>
      <c r="Y365" s="101">
        <f>IF(SUM(AC365:AG365)=0, "", ROUND(((AC365*3+AD365*3+AE365*3+AF365*3+AG365*1)/13)*5,0))</f>
        <v/>
      </c>
      <c r="Z365" s="99">
        <f>IF(OR($C365="",Y365=""),"",COUNTIFS($C$4:$C$1500,$C365,Y$4:Y$1500,"&gt;"&amp;Y365)+1)</f>
        <v/>
      </c>
      <c r="AA365" s="99">
        <f>IF(OR($C365="",Y365=""),"",IF(AND($C365&gt;=1001,$C365&lt;=1005),COUNTIFS($C$4:$C$1500,"&gt;=1001",$C$4:$C$1500,"&lt;=1005",Y$4:Y$1500,"&gt;"&amp;Y365)+1,IF(AND($C365&gt;=1101,$C365&lt;=1105),COUNTIFS($C$4:$C$1500,"&gt;=1101",$C$4:$C$1500,"&lt;=1105",Y$4:Y$1500,"&gt;"&amp;Y365)+1,IF(AND($C365&gt;=901,$C365&lt;=905),COUNTIFS($C$4:$C$1500,"&gt;=901",$C$4:$C$1500,"&lt;=905",Y$4:Y$1500,"&gt;"&amp;Y365)+1,IF(AND($C365&gt;=801,$C365&lt;=805),COUNTIFS($C$4:$C$1500,"&gt;=801",$C$4:$C$1500,"&lt;=805",Y$4:Y$1500,"&gt;"&amp;Y365)+1,IF(AND($C365&gt;=701,$C365&lt;=705),COUNTIFS($C$4:$C$1500,"&gt;=701",$C$4:$C$1500,"&lt;=705",Y$4:Y$1500,"&gt;"&amp;Y365)+1,IF(AND($C365&gt;=601,$C365&lt;=606),COUNTIFS($C$4:$C$1500,"&gt;=601",$C$4:$C$1500,"&lt;=606",Y$4:Y$1500,"&gt;"&amp;Y365)+1,"")))))))</f>
        <v/>
      </c>
      <c r="AB365" s="99">
        <f>IF(OR($C365="",Y365=""),"",IF(OR(AND($C365&gt;=1001,$C365&lt;=1005),AND($C365&gt;=1101,$C365&lt;=1105)),COUNTIFS($C$4:$C$1500,"&gt;=1001",$C$4:$C$1500,"&lt;=1005",Y$4:Y$1500,"&gt;"&amp;Y365)+COUNTIFS($C$4:$C$1500,"&gt;=1101",$C$4:$C$1500,"&lt;=1105",Y$4:Y$1500,"&gt;"&amp;Y365)+1,""))</f>
        <v/>
      </c>
      <c r="AC365" s="94" t="n"/>
      <c r="AD365" s="94" t="n"/>
      <c r="AE365" s="94" t="n"/>
      <c r="AF365" s="94" t="n"/>
      <c r="AG365" s="94" t="n"/>
      <c r="AH365" s="99">
        <f>IF(AND(AC365&gt;0,AC365&lt;36),1,IF(AND(AC365&gt;=36,AC365&lt;51),2,IF(AND(AC365&gt;=51,AC365&lt;71),3,IF(AND(AC365&gt;=71,AC365&lt;=100),4,))))</f>
        <v/>
      </c>
      <c r="AI365" s="99">
        <f>IF(AND(AD365&gt;0,AD365&lt;41),1,IF(AND(AD365&gt;=41,AD365&lt;56),2,IF(AND(AD365&gt;=56,AD365&lt;71),3,IF(AND(AD365&gt;=71,AD365&lt;=100),4,))))</f>
        <v/>
      </c>
      <c r="AJ365" s="99">
        <f>IF(AND(AE365&gt;0,AE365&lt;41),1,IF(AND(AE365&gt;=41,AE365&lt;56),2,IF(AND(AE365&gt;=56,AE365&lt;71),3,IF(AND(AE365&gt;=71,AE365&lt;=100),4,))))</f>
        <v/>
      </c>
      <c r="AK365" s="99">
        <f>IF(AND(AF365&gt;0,AF365&lt;36),1,IF(AND(AF365&gt;=36,AF365&lt;51),2,IF(AND(AF365&gt;=51,AF365&lt;66),3,IF(AND(AF365&gt;=66,AF365&lt;=100),4,))))</f>
        <v/>
      </c>
      <c r="AL365" s="100">
        <f>IF(AND(AG365&gt;0,AG365&lt;37),1,IF(AND(AG365&gt;=37,AG365&lt;58),2,IF(AND(AG365&gt;=58,AG365&lt;71),3,IF(AND(AG365&gt;=71,AG365&lt;=100),4,))))</f>
        <v/>
      </c>
      <c r="AM365" s="101">
        <f>IF((Y365&lt;&gt;"")*(K365&lt;&gt;""),Y365-K365,"")</f>
        <v/>
      </c>
      <c r="AN365" s="99">
        <f>IF((Z365&lt;&gt;"")*(L365&lt;&gt;""),Z365-L365,"")</f>
        <v/>
      </c>
      <c r="AO365" s="99">
        <f>IF((AA365&lt;&gt;"")*(M365&lt;&gt;""),AA365-M365,"")</f>
        <v/>
      </c>
      <c r="AP365" s="99">
        <f>IF((AB365&lt;&gt;"")*(N365&lt;&gt;""),AB365-N365,"")</f>
        <v/>
      </c>
      <c r="AQ365" s="94">
        <f>IF((AC365&lt;&gt;"")*(O365&lt;&gt;""),AC365-O365,"")</f>
        <v/>
      </c>
      <c r="AR365" s="94">
        <f>IF((AD365&lt;&gt;"")*(P365&lt;&gt;""),AD365-P365,"")</f>
        <v/>
      </c>
      <c r="AS365" s="94">
        <f>IF((AE365&lt;&gt;"")*(Q365&lt;&gt;""),AE365-Q365,"")</f>
        <v/>
      </c>
      <c r="AT365" s="94">
        <f>IF((AF365&lt;&gt;"")*(R365&lt;&gt;""),AF365-R365,"")</f>
        <v/>
      </c>
      <c r="AU365" s="94">
        <f>IF((AG365&lt;&gt;"")*(S365&lt;&gt;""),AG365-S365,"")</f>
        <v/>
      </c>
      <c r="AV365" s="99">
        <f>IF((AH365&lt;&gt;"")*(T365&lt;&gt;""),AH365-T365,"")</f>
        <v/>
      </c>
      <c r="AW365" s="99">
        <f>IF((AI365&lt;&gt;"")*(U365&lt;&gt;""),AI365-U365,"")</f>
        <v/>
      </c>
      <c r="AX365" s="99">
        <f>IF((AJ365&lt;&gt;"")*(V365&lt;&gt;""),AJ365-V365,"")</f>
        <v/>
      </c>
      <c r="AY365" s="99">
        <f>IF((AK365&lt;&gt;"")*(W365&lt;&gt;""),AK365-W365,"")</f>
        <v/>
      </c>
      <c r="AZ365" s="102">
        <f>IF((AL365&lt;&gt;"")*(X365&lt;&gt;""),AL365-X365,"")</f>
        <v/>
      </c>
      <c r="BA365" s="50">
        <f>IFERROR(__xludf.dummyfunction("AI(""Actúa como un tutor académico y dirígete personalmente al estudiante "" &amp; I365 &amp; "" "" &amp; J365 &amp; "" "" &amp; G365 &amp; "" "" &amp; H365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AM365 &amp; ""'. Diferencias por área: Matemáticas ("" &amp; AQ365 &amp; ""), Ciencias Natura"&amp;"les ("" &amp; AR365 &amp; ""), Sociales ("" &amp; AS365 &amp; ""), Lectura Crítica ("" &amp; AT365 &amp; "") e Inglés ("" &amp; AU365 &amp; ""). Variación en posición: grupo ("" &amp; AN365 &amp; ""), grado ("" &amp; AO365 &amp; "") y media ("" &amp; AP365 &amp; ""). Puntajes Primer Simulacro: Global "" &amp; K365 &amp; "", Mat "" &amp; "&amp;"O4 &amp; "", Cien "" &amp; P365 &amp; "", Soc "" &amp; Q365 &amp; "", Lec "" &amp; R365 &amp; "", Ing "" &amp; S365 &amp; "". Puntajes Segundo Simulacro: Global "" &amp; Y365 &amp; "", Mat "" &amp; AC365 &amp; "", Cien "" &amp; AD365 &amp; "", Soc "" &amp; AE365 &amp; "", Lec "" &amp; AF365 &amp; "", Ing "" &amp; AG365 &amp; "". Escribe un mensaje motivador"&amp;" y breve (máximo 4 líneas)."")
"),"=AI(""Actúa como un tutor académico y dirígete personalmente al estudiante "" &amp; I365 &amp; "" "" &amp; J365 &amp; "" "" &amp; G365 &amp; "" "" &amp; H365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AM365 &amp; ""'. Diferencias por área: Matemáticas ("" &amp; AQ365 &amp; ""), Ciencias Natur"&amp;"ales ("" &amp; AR365 &amp; ""), Sociales ("" &amp; AS365 &amp; ""), Lectura Crítica ("" &amp; AT365 &amp; "") e Inglés ("" &amp; AU365 &amp; ""). Variación en posición: grupo ("" &amp; AN365 &amp; ""), grado ("" &amp; AO365 &amp; "") y media ("" &amp; AP365 &amp; ""). Puntajes Primer Simulacro: Global "" &amp; K365 &amp; "", Mat "" &amp;"&amp;" O365 &amp; "", Cien "" &amp; P365 &amp; "", Soc "" &amp; Q365 &amp; "", Lec "" &amp; R365 &amp; "", Ing "" &amp; S365 &amp; "". Puntajes Segundo Simulacro: Global "" &amp; Y365 &amp; "", Mat "" &amp; AC365 &amp; "", Cien "" &amp; AD365 &amp; "", Soc "" &amp; AE365 &amp; "", Lec "" &amp; AF365 &amp; "", Ing "" &amp; AG365 &amp; "". Escribe un mensaje motivado"&amp;"r y breve (máximo 4 líneas)."")
")</f>
        <v/>
      </c>
    </row>
    <row r="366" ht="15.75" customHeight="1" s="42">
      <c r="A366" s="93" t="n"/>
      <c r="B366" s="94" t="inlineStr">
        <is>
          <t>Bachillerato</t>
        </is>
      </c>
      <c r="C366" s="94" t="n">
        <v>705</v>
      </c>
      <c r="D366" s="94" t="n"/>
      <c r="E366" s="95" t="n"/>
      <c r="F366" s="96">
        <f>TRIM(G366&amp;" "&amp;H366&amp;" "&amp;I366&amp;" "&amp;J366)</f>
        <v/>
      </c>
      <c r="G366" s="94" t="inlineStr">
        <is>
          <t>Silva</t>
        </is>
      </c>
      <c r="H366" s="94" t="inlineStr">
        <is>
          <t>Gallo</t>
        </is>
      </c>
      <c r="I366" s="94" t="inlineStr">
        <is>
          <t>Maicon</t>
        </is>
      </c>
      <c r="J366" s="97" t="inlineStr">
        <is>
          <t>Aron</t>
        </is>
      </c>
      <c r="K366" s="98">
        <f>IF(SUM(O366:S366)=0, "", ROUND(((O366*3+P366*3+Q366*3+R366*3+S366*1)/13)*5,0))</f>
        <v/>
      </c>
      <c r="L366" s="99">
        <f>IF(OR($C366="",K366=""),"",COUNTIFS($C$4:$C$1500,$C366,K$4:K$1500,"&gt;"&amp;K366)+1)</f>
        <v/>
      </c>
      <c r="M366" s="99">
        <f>IF(OR($C366="",K366=""),"",IF(AND($C366&gt;=1001,$C366&lt;=1005),COUNTIFS($C$4:$C$1500,"&gt;=1001",$C$4:$C$1500,"&lt;=1005",K$4:K$1500,"&gt;"&amp;K366)+1,IF(AND($C366&gt;=1101,$C366&lt;=1105),COUNTIFS($C$4:$C$1500,"&gt;=1101",$C$4:$C$1500,"&lt;=1105",K$4:K$1500,"&gt;"&amp;K366)+1,IF(AND($C366&gt;=901,$C366&lt;=905),COUNTIFS($C$4:$C$1500,"&gt;=901",$C$4:$C$1500,"&lt;=905",K$4:K$1500,"&gt;"&amp;K366)+1,IF(AND($C366&gt;=801,$C366&lt;=805),COUNTIFS($C$4:$C$1500,"&gt;=801",$C$4:$C$1500,"&lt;=805",K$4:K$1500,"&gt;"&amp;K366)+1,IF(AND($C366&gt;=701,$C366&lt;=705),COUNTIFS($C$4:$C$1500,"&gt;=701",$C$4:$C$1500,"&lt;=705",K$4:K$1500,"&gt;"&amp;K366)+1,IF(AND($C366&gt;=601,$C366&lt;=606),COUNTIFS($C$4:$C$1500,"&gt;=601",$C$4:$C$1500,"&lt;=606",K$4:K$1500,"&gt;"&amp;K366)+1,"")))))))</f>
        <v/>
      </c>
      <c r="N366" s="99">
        <f>IF(OR($C366="",K366=""),"",IF(OR(AND($C366&gt;=1001,$C366&lt;=1005),AND($C366&gt;=1101,$C366&lt;=1105)),COUNTIFS($C$4:$C$1500,"&gt;=1001",$C$4:$C$1500,"&lt;=1005",K$4:K$1500,"&gt;"&amp;K366)+COUNTIFS($C$4:$C$1500,"&gt;=1101",$C$4:$C$1500,"&lt;=1105",K$4:K$1500,"&gt;"&amp;K366)+1,""))</f>
        <v/>
      </c>
      <c r="O366" s="94" t="n">
        <v>40.75</v>
      </c>
      <c r="P366" s="94" t="n">
        <v>54.88</v>
      </c>
      <c r="Q366" s="94" t="n">
        <v>51.22</v>
      </c>
      <c r="R366" s="94" t="n">
        <v>45.83</v>
      </c>
      <c r="S366" s="94" t="n">
        <v>40</v>
      </c>
      <c r="T366" s="99">
        <f>IF(AND(O366&gt;0,O366&lt;36),1,IF(AND(O366&gt;=36,O366&lt;51),2,IF(AND(O366&gt;=51,O366&lt;71),3,IF(AND(O366&gt;=71,O366&lt;=100),4,))))</f>
        <v/>
      </c>
      <c r="U366" s="99">
        <f>IF(AND(P366&gt;0,P366&lt;41),1,IF(AND(P366&gt;=41,P366&lt;56),2,IF(AND(P366&gt;=56,P366&lt;71),3,IF(AND(P366&gt;=71,P366&lt;=100),4,))))</f>
        <v/>
      </c>
      <c r="V366" s="99">
        <f>IF(AND(Q366&gt;0,Q366&lt;41),1,IF(AND(Q366&gt;=41,Q366&lt;56),2,IF(AND(Q366&gt;=56,Q366&lt;71),3,IF(AND(Q366&gt;=71,Q366&lt;=100),4,))))</f>
        <v/>
      </c>
      <c r="W366" s="99">
        <f>IF(AND(R366&gt;0,R366&lt;36),1,IF(AND(R366&gt;=36,R366&lt;51),2,IF(AND(R366&gt;=51,R366&lt;66),3,IF(AND(R366&gt;=66,R366&lt;=100),4,))))</f>
        <v/>
      </c>
      <c r="X366" s="100">
        <f>IF(AND(S366&gt;0,S366&lt;37),1,IF(AND(S366&gt;=37,S366&lt;58),2,IF(AND(S366&gt;=58,S366&lt;71),3,IF(AND(S366&gt;=71,S366&lt;=100),4,))))</f>
        <v/>
      </c>
      <c r="Y366" s="101">
        <f>IF(SUM(AC366:AG366)=0, "", ROUND(((AC366*3+AD366*3+AE366*3+AF366*3+AG366*1)/13)*5,0))</f>
        <v/>
      </c>
      <c r="Z366" s="99">
        <f>IF(OR($C366="",Y366=""),"",COUNTIFS($C$4:$C$1500,$C366,Y$4:Y$1500,"&gt;"&amp;Y366)+1)</f>
        <v/>
      </c>
      <c r="AA366" s="99">
        <f>IF(OR($C366="",Y366=""),"",IF(AND($C366&gt;=1001,$C366&lt;=1005),COUNTIFS($C$4:$C$1500,"&gt;=1001",$C$4:$C$1500,"&lt;=1005",Y$4:Y$1500,"&gt;"&amp;Y366)+1,IF(AND($C366&gt;=1101,$C366&lt;=1105),COUNTIFS($C$4:$C$1500,"&gt;=1101",$C$4:$C$1500,"&lt;=1105",Y$4:Y$1500,"&gt;"&amp;Y366)+1,IF(AND($C366&gt;=901,$C366&lt;=905),COUNTIFS($C$4:$C$1500,"&gt;=901",$C$4:$C$1500,"&lt;=905",Y$4:Y$1500,"&gt;"&amp;Y366)+1,IF(AND($C366&gt;=801,$C366&lt;=805),COUNTIFS($C$4:$C$1500,"&gt;=801",$C$4:$C$1500,"&lt;=805",Y$4:Y$1500,"&gt;"&amp;Y366)+1,IF(AND($C366&gt;=701,$C366&lt;=705),COUNTIFS($C$4:$C$1500,"&gt;=701",$C$4:$C$1500,"&lt;=705",Y$4:Y$1500,"&gt;"&amp;Y366)+1,IF(AND($C366&gt;=601,$C366&lt;=606),COUNTIFS($C$4:$C$1500,"&gt;=601",$C$4:$C$1500,"&lt;=606",Y$4:Y$1500,"&gt;"&amp;Y366)+1,"")))))))</f>
        <v/>
      </c>
      <c r="AB366" s="99">
        <f>IF(OR($C366="",Y366=""),"",IF(OR(AND($C366&gt;=1001,$C366&lt;=1005),AND($C366&gt;=1101,$C366&lt;=1105)),COUNTIFS($C$4:$C$1500,"&gt;=1001",$C$4:$C$1500,"&lt;=1005",Y$4:Y$1500,"&gt;"&amp;Y366)+COUNTIFS($C$4:$C$1500,"&gt;=1101",$C$4:$C$1500,"&lt;=1105",Y$4:Y$1500,"&gt;"&amp;Y366)+1,""))</f>
        <v/>
      </c>
      <c r="AC366" s="94" t="n">
        <v>72</v>
      </c>
      <c r="AD366" s="94" t="n">
        <v>39.64</v>
      </c>
      <c r="AE366" s="94" t="n">
        <v>38.5</v>
      </c>
      <c r="AF366" s="94" t="n">
        <v>40</v>
      </c>
      <c r="AG366" s="94" t="n">
        <v>65.63</v>
      </c>
      <c r="AH366" s="99">
        <f>IF(AND(AC366&gt;0,AC366&lt;36),1,IF(AND(AC366&gt;=36,AC366&lt;51),2,IF(AND(AC366&gt;=51,AC366&lt;71),3,IF(AND(AC366&gt;=71,AC366&lt;=100),4,))))</f>
        <v/>
      </c>
      <c r="AI366" s="99">
        <f>IF(AND(AD366&gt;0,AD366&lt;41),1,IF(AND(AD366&gt;=41,AD366&lt;56),2,IF(AND(AD366&gt;=56,AD366&lt;71),3,IF(AND(AD366&gt;=71,AD366&lt;=100),4,))))</f>
        <v/>
      </c>
      <c r="AJ366" s="99">
        <f>IF(AND(AE366&gt;0,AE366&lt;41),1,IF(AND(AE366&gt;=41,AE366&lt;56),2,IF(AND(AE366&gt;=56,AE366&lt;71),3,IF(AND(AE366&gt;=71,AE366&lt;=100),4,))))</f>
        <v/>
      </c>
      <c r="AK366" s="99">
        <f>IF(AND(AF366&gt;0,AF366&lt;36),1,IF(AND(AF366&gt;=36,AF366&lt;51),2,IF(AND(AF366&gt;=51,AF366&lt;66),3,IF(AND(AF366&gt;=66,AF366&lt;=100),4,))))</f>
        <v/>
      </c>
      <c r="AL366" s="100">
        <f>IF(AND(AG366&gt;0,AG366&lt;37),1,IF(AND(AG366&gt;=37,AG366&lt;58),2,IF(AND(AG366&gt;=58,AG366&lt;71),3,IF(AND(AG366&gt;=71,AG366&lt;=100),4,))))</f>
        <v/>
      </c>
      <c r="AM366" s="101">
        <f>IF((Y366&lt;&gt;"")*(K366&lt;&gt;""),Y366-K366,"")</f>
        <v/>
      </c>
      <c r="AN366" s="99">
        <f>IF((Z366&lt;&gt;"")*(L366&lt;&gt;""),Z366-L366,"")</f>
        <v/>
      </c>
      <c r="AO366" s="99">
        <f>IF((AA366&lt;&gt;"")*(M366&lt;&gt;""),AA366-M366,"")</f>
        <v/>
      </c>
      <c r="AP366" s="99">
        <f>IF((AB366&lt;&gt;"")*(N366&lt;&gt;""),AB366-N366,"")</f>
        <v/>
      </c>
      <c r="AQ366" s="94">
        <f>IF((AC366&lt;&gt;"")*(O366&lt;&gt;""),AC366-O366,"")</f>
        <v/>
      </c>
      <c r="AR366" s="94">
        <f>IF((AD366&lt;&gt;"")*(P366&lt;&gt;""),AD366-P366,"")</f>
        <v/>
      </c>
      <c r="AS366" s="94">
        <f>IF((AE366&lt;&gt;"")*(Q366&lt;&gt;""),AE366-Q366,"")</f>
        <v/>
      </c>
      <c r="AT366" s="94">
        <f>IF((AF366&lt;&gt;"")*(R366&lt;&gt;""),AF366-R366,"")</f>
        <v/>
      </c>
      <c r="AU366" s="94">
        <f>IF((AG366&lt;&gt;"")*(S366&lt;&gt;""),AG366-S366,"")</f>
        <v/>
      </c>
      <c r="AV366" s="99">
        <f>IF((AH366&lt;&gt;"")*(T366&lt;&gt;""),AH366-T366,"")</f>
        <v/>
      </c>
      <c r="AW366" s="99">
        <f>IF((AI366&lt;&gt;"")*(U366&lt;&gt;""),AI366-U366,"")</f>
        <v/>
      </c>
      <c r="AX366" s="99">
        <f>IF((AJ366&lt;&gt;"")*(V366&lt;&gt;""),AJ366-V366,"")</f>
        <v/>
      </c>
      <c r="AY366" s="99">
        <f>IF((AK366&lt;&gt;"")*(W366&lt;&gt;""),AK366-W366,"")</f>
        <v/>
      </c>
      <c r="AZ366" s="102">
        <f>IF((AL366&lt;&gt;"")*(X366&lt;&gt;""),AL366-X366,"")</f>
        <v/>
      </c>
      <c r="BA366" s="50">
        <f>IFERROR(__xludf.dummyfunction("AI(""Actúa como un tutor académico y dirígete personalmente al estudiante "" &amp; I366 &amp; "" "" &amp; J366 &amp; "" "" &amp; G366 &amp; "" "" &amp; H366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AM366 &amp; ""'. Diferencias por área: Matemáticas ("" &amp; AQ366 &amp; ""), Ciencias Natura"&amp;"les ("" &amp; AR366 &amp; ""), Sociales ("" &amp; AS366 &amp; ""), Lectura Crítica ("" &amp; AT366 &amp; "") e Inglés ("" &amp; AU366 &amp; ""). Variación en posición: grupo ("" &amp; AN366 &amp; ""), grado ("" &amp; AO366 &amp; "") y media ("" &amp; AP366 &amp; ""). Puntajes Primer Simulacro: Global "" &amp; K366 &amp; "", Mat "" &amp; "&amp;"O4 &amp; "", Cien "" &amp; P366 &amp; "", Soc "" &amp; Q366 &amp; "", Lec "" &amp; R366 &amp; "", Ing "" &amp; S366 &amp; "". Puntajes Segundo Simulacro: Global "" &amp; Y366 &amp; "", Mat "" &amp; AC366 &amp; "", Cien "" &amp; AD366 &amp; "", Soc "" &amp; AE366 &amp; "", Lec "" &amp; AF366 &amp; "", Ing "" &amp; AG366 &amp; "". Escribe un mensaje motivador"&amp;" y breve (máximo 4 líneas)."")
"),"=AI(""Actúa como un tutor académico y dirígete personalmente al estudiante "" &amp; I366 &amp; "" "" &amp; J366 &amp; "" "" &amp; G366 &amp; "" "" &amp; H366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AM366 &amp; ""'. Diferencias por área: Matemáticas ("" &amp; AQ366 &amp; ""), Ciencias Natur"&amp;"ales ("" &amp; AR366 &amp; ""), Sociales ("" &amp; AS366 &amp; ""), Lectura Crítica ("" &amp; AT366 &amp; "") e Inglés ("" &amp; AU366 &amp; ""). Variación en posición: grupo ("" &amp; AN366 &amp; ""), grado ("" &amp; AO366 &amp; "") y media ("" &amp; AP366 &amp; ""). Puntajes Primer Simulacro: Global "" &amp; K366 &amp; "", Mat "" &amp;"&amp;" O366 &amp; "", Cien "" &amp; P366 &amp; "", Soc "" &amp; Q366 &amp; "", Lec "" &amp; R366 &amp; "", Ing "" &amp; S366 &amp; "". Puntajes Segundo Simulacro: Global "" &amp; Y366 &amp; "", Mat "" &amp; AC366 &amp; "", Cien "" &amp; AD366 &amp; "", Soc "" &amp; AE366 &amp; "", Lec "" &amp; AF366 &amp; "", Ing "" &amp; AG366 &amp; "". Escribe un mensaje motivado"&amp;"r y breve (máximo 4 líneas)."")
")</f>
        <v/>
      </c>
    </row>
    <row r="367" ht="15.75" customHeight="1" s="42">
      <c r="A367" s="93" t="n"/>
      <c r="B367" s="94" t="inlineStr">
        <is>
          <t>Bachillerato</t>
        </is>
      </c>
      <c r="C367" s="94" t="n">
        <v>705</v>
      </c>
      <c r="D367" s="94" t="n"/>
      <c r="E367" s="95" t="n"/>
      <c r="F367" s="96">
        <f>TRIM(G367&amp;" "&amp;H367&amp;" "&amp;I367&amp;" "&amp;J367)</f>
        <v/>
      </c>
      <c r="G367" s="94" t="inlineStr">
        <is>
          <t>Taborda</t>
        </is>
      </c>
      <c r="H367" s="94" t="inlineStr">
        <is>
          <t>Piedrahita</t>
        </is>
      </c>
      <c r="I367" s="94" t="inlineStr">
        <is>
          <t>Jerónimo</t>
        </is>
      </c>
      <c r="J367" s="97" t="n"/>
      <c r="K367" s="98">
        <f>IF(SUM(O367:S367)=0, "", ROUND(((O367*3+P367*3+Q367*3+R367*3+S367*1)/13)*5,0))</f>
        <v/>
      </c>
      <c r="L367" s="99">
        <f>IF(OR($C367="",K367=""),"",COUNTIFS($C$4:$C$1500,$C367,K$4:K$1500,"&gt;"&amp;K367)+1)</f>
        <v/>
      </c>
      <c r="M367" s="99">
        <f>IF(OR($C367="",K367=""),"",IF(AND($C367&gt;=1001,$C367&lt;=1005),COUNTIFS($C$4:$C$1500,"&gt;=1001",$C$4:$C$1500,"&lt;=1005",K$4:K$1500,"&gt;"&amp;K367)+1,IF(AND($C367&gt;=1101,$C367&lt;=1105),COUNTIFS($C$4:$C$1500,"&gt;=1101",$C$4:$C$1500,"&lt;=1105",K$4:K$1500,"&gt;"&amp;K367)+1,IF(AND($C367&gt;=901,$C367&lt;=905),COUNTIFS($C$4:$C$1500,"&gt;=901",$C$4:$C$1500,"&lt;=905",K$4:K$1500,"&gt;"&amp;K367)+1,IF(AND($C367&gt;=801,$C367&lt;=805),COUNTIFS($C$4:$C$1500,"&gt;=801",$C$4:$C$1500,"&lt;=805",K$4:K$1500,"&gt;"&amp;K367)+1,IF(AND($C367&gt;=701,$C367&lt;=705),COUNTIFS($C$4:$C$1500,"&gt;=701",$C$4:$C$1500,"&lt;=705",K$4:K$1500,"&gt;"&amp;K367)+1,IF(AND($C367&gt;=601,$C367&lt;=606),COUNTIFS($C$4:$C$1500,"&gt;=601",$C$4:$C$1500,"&lt;=606",K$4:K$1500,"&gt;"&amp;K367)+1,"")))))))</f>
        <v/>
      </c>
      <c r="N367" s="99">
        <f>IF(OR($C367="",K367=""),"",IF(OR(AND($C367&gt;=1001,$C367&lt;=1005),AND($C367&gt;=1101,$C367&lt;=1105)),COUNTIFS($C$4:$C$1500,"&gt;=1001",$C$4:$C$1500,"&lt;=1005",K$4:K$1500,"&gt;"&amp;K367)+COUNTIFS($C$4:$C$1500,"&gt;=1101",$C$4:$C$1500,"&lt;=1105",K$4:K$1500,"&gt;"&amp;K367)+1,""))</f>
        <v/>
      </c>
      <c r="O367" s="94" t="n">
        <v>51.13</v>
      </c>
      <c r="P367" s="94" t="n">
        <v>72.79000000000001</v>
      </c>
      <c r="Q367" s="94" t="n">
        <v>64.83</v>
      </c>
      <c r="R367" s="94" t="n">
        <v>58.33</v>
      </c>
      <c r="S367" s="94" t="n">
        <v>65</v>
      </c>
      <c r="T367" s="99">
        <f>IF(AND(O367&gt;0,O367&lt;36),1,IF(AND(O367&gt;=36,O367&lt;51),2,IF(AND(O367&gt;=51,O367&lt;71),3,IF(AND(O367&gt;=71,O367&lt;=100),4,))))</f>
        <v/>
      </c>
      <c r="U367" s="99">
        <f>IF(AND(P367&gt;0,P367&lt;41),1,IF(AND(P367&gt;=41,P367&lt;56),2,IF(AND(P367&gt;=56,P367&lt;71),3,IF(AND(P367&gt;=71,P367&lt;=100),4,))))</f>
        <v/>
      </c>
      <c r="V367" s="99">
        <f>IF(AND(Q367&gt;0,Q367&lt;41),1,IF(AND(Q367&gt;=41,Q367&lt;56),2,IF(AND(Q367&gt;=56,Q367&lt;71),3,IF(AND(Q367&gt;=71,Q367&lt;=100),4,))))</f>
        <v/>
      </c>
      <c r="W367" s="99">
        <f>IF(AND(R367&gt;0,R367&lt;36),1,IF(AND(R367&gt;=36,R367&lt;51),2,IF(AND(R367&gt;=51,R367&lt;66),3,IF(AND(R367&gt;=66,R367&lt;=100),4,))))</f>
        <v/>
      </c>
      <c r="X367" s="100">
        <f>IF(AND(S367&gt;0,S367&lt;37),1,IF(AND(S367&gt;=37,S367&lt;58),2,IF(AND(S367&gt;=58,S367&lt;71),3,IF(AND(S367&gt;=71,S367&lt;=100),4,))))</f>
        <v/>
      </c>
      <c r="Y367" s="101">
        <f>IF(SUM(AC367:AG367)=0, "", ROUND(((AC367*3+AD367*3+AE367*3+AF367*3+AG367*1)/13)*5,0))</f>
        <v/>
      </c>
      <c r="Z367" s="99">
        <f>IF(OR($C367="",Y367=""),"",COUNTIFS($C$4:$C$1500,$C367,Y$4:Y$1500,"&gt;"&amp;Y367)+1)</f>
        <v/>
      </c>
      <c r="AA367" s="99">
        <f>IF(OR($C367="",Y367=""),"",IF(AND($C367&gt;=1001,$C367&lt;=1005),COUNTIFS($C$4:$C$1500,"&gt;=1001",$C$4:$C$1500,"&lt;=1005",Y$4:Y$1500,"&gt;"&amp;Y367)+1,IF(AND($C367&gt;=1101,$C367&lt;=1105),COUNTIFS($C$4:$C$1500,"&gt;=1101",$C$4:$C$1500,"&lt;=1105",Y$4:Y$1500,"&gt;"&amp;Y367)+1,IF(AND($C367&gt;=901,$C367&lt;=905),COUNTIFS($C$4:$C$1500,"&gt;=901",$C$4:$C$1500,"&lt;=905",Y$4:Y$1500,"&gt;"&amp;Y367)+1,IF(AND($C367&gt;=801,$C367&lt;=805),COUNTIFS($C$4:$C$1500,"&gt;=801",$C$4:$C$1500,"&lt;=805",Y$4:Y$1500,"&gt;"&amp;Y367)+1,IF(AND($C367&gt;=701,$C367&lt;=705),COUNTIFS($C$4:$C$1500,"&gt;=701",$C$4:$C$1500,"&lt;=705",Y$4:Y$1500,"&gt;"&amp;Y367)+1,IF(AND($C367&gt;=601,$C367&lt;=606),COUNTIFS($C$4:$C$1500,"&gt;=601",$C$4:$C$1500,"&lt;=606",Y$4:Y$1500,"&gt;"&amp;Y367)+1,"")))))))</f>
        <v/>
      </c>
      <c r="AB367" s="99">
        <f>IF(OR($C367="",Y367=""),"",IF(OR(AND($C367&gt;=1001,$C367&lt;=1005),AND($C367&gt;=1101,$C367&lt;=1105)),COUNTIFS($C$4:$C$1500,"&gt;=1001",$C$4:$C$1500,"&lt;=1005",Y$4:Y$1500,"&gt;"&amp;Y367)+COUNTIFS($C$4:$C$1500,"&gt;=1101",$C$4:$C$1500,"&lt;=1105",Y$4:Y$1500,"&gt;"&amp;Y367)+1,""))</f>
        <v/>
      </c>
      <c r="AC367" s="94" t="n">
        <v>41.5</v>
      </c>
      <c r="AD367" s="94" t="n">
        <v>56.07</v>
      </c>
      <c r="AE367" s="94" t="n">
        <v>88.5</v>
      </c>
      <c r="AF367" s="94" t="n">
        <v>90</v>
      </c>
      <c r="AG367" s="94" t="n">
        <v>65.63</v>
      </c>
      <c r="AH367" s="99">
        <f>IF(AND(AC367&gt;0,AC367&lt;36),1,IF(AND(AC367&gt;=36,AC367&lt;51),2,IF(AND(AC367&gt;=51,AC367&lt;71),3,IF(AND(AC367&gt;=71,AC367&lt;=100),4,))))</f>
        <v/>
      </c>
      <c r="AI367" s="99">
        <f>IF(AND(AD367&gt;0,AD367&lt;41),1,IF(AND(AD367&gt;=41,AD367&lt;56),2,IF(AND(AD367&gt;=56,AD367&lt;71),3,IF(AND(AD367&gt;=71,AD367&lt;=100),4,))))</f>
        <v/>
      </c>
      <c r="AJ367" s="99">
        <f>IF(AND(AE367&gt;0,AE367&lt;41),1,IF(AND(AE367&gt;=41,AE367&lt;56),2,IF(AND(AE367&gt;=56,AE367&lt;71),3,IF(AND(AE367&gt;=71,AE367&lt;=100),4,))))</f>
        <v/>
      </c>
      <c r="AK367" s="99">
        <f>IF(AND(AF367&gt;0,AF367&lt;36),1,IF(AND(AF367&gt;=36,AF367&lt;51),2,IF(AND(AF367&gt;=51,AF367&lt;66),3,IF(AND(AF367&gt;=66,AF367&lt;=100),4,))))</f>
        <v/>
      </c>
      <c r="AL367" s="100">
        <f>IF(AND(AG367&gt;0,AG367&lt;37),1,IF(AND(AG367&gt;=37,AG367&lt;58),2,IF(AND(AG367&gt;=58,AG367&lt;71),3,IF(AND(AG367&gt;=71,AG367&lt;=100),4,))))</f>
        <v/>
      </c>
      <c r="AM367" s="101">
        <f>IF((Y367&lt;&gt;"")*(K367&lt;&gt;""),Y367-K367,"")</f>
        <v/>
      </c>
      <c r="AN367" s="99">
        <f>IF((Z367&lt;&gt;"")*(L367&lt;&gt;""),Z367-L367,"")</f>
        <v/>
      </c>
      <c r="AO367" s="99">
        <f>IF((AA367&lt;&gt;"")*(M367&lt;&gt;""),AA367-M367,"")</f>
        <v/>
      </c>
      <c r="AP367" s="99">
        <f>IF((AB367&lt;&gt;"")*(N367&lt;&gt;""),AB367-N367,"")</f>
        <v/>
      </c>
      <c r="AQ367" s="94">
        <f>IF((AC367&lt;&gt;"")*(O367&lt;&gt;""),AC367-O367,"")</f>
        <v/>
      </c>
      <c r="AR367" s="94">
        <f>IF((AD367&lt;&gt;"")*(P367&lt;&gt;""),AD367-P367,"")</f>
        <v/>
      </c>
      <c r="AS367" s="94">
        <f>IF((AE367&lt;&gt;"")*(Q367&lt;&gt;""),AE367-Q367,"")</f>
        <v/>
      </c>
      <c r="AT367" s="94">
        <f>IF((AF367&lt;&gt;"")*(R367&lt;&gt;""),AF367-R367,"")</f>
        <v/>
      </c>
      <c r="AU367" s="94">
        <f>IF((AG367&lt;&gt;"")*(S367&lt;&gt;""),AG367-S367,"")</f>
        <v/>
      </c>
      <c r="AV367" s="99">
        <f>IF((AH367&lt;&gt;"")*(T367&lt;&gt;""),AH367-T367,"")</f>
        <v/>
      </c>
      <c r="AW367" s="99">
        <f>IF((AI367&lt;&gt;"")*(U367&lt;&gt;""),AI367-U367,"")</f>
        <v/>
      </c>
      <c r="AX367" s="99">
        <f>IF((AJ367&lt;&gt;"")*(V367&lt;&gt;""),AJ367-V367,"")</f>
        <v/>
      </c>
      <c r="AY367" s="99">
        <f>IF((AK367&lt;&gt;"")*(W367&lt;&gt;""),AK367-W367,"")</f>
        <v/>
      </c>
      <c r="AZ367" s="102">
        <f>IF((AL367&lt;&gt;"")*(X367&lt;&gt;""),AL367-X367,"")</f>
        <v/>
      </c>
      <c r="BA367" s="50">
        <f>IFERROR(__xludf.dummyfunction("AI(""Actúa como un tutor académico y dirígete personalmente al estudiante "" &amp; I367 &amp; "" "" &amp; J367 &amp; "" "" &amp; G367 &amp; "" "" &amp; H367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AM367 &amp; ""'. Diferencias por área: Matemáticas ("" &amp; AQ367 &amp; ""), Ciencias Natura"&amp;"les ("" &amp; AR367 &amp; ""), Sociales ("" &amp; AS367 &amp; ""), Lectura Crítica ("" &amp; AT367 &amp; "") e Inglés ("" &amp; AU367 &amp; ""). Variación en posición: grupo ("" &amp; AN367 &amp; ""), grado ("" &amp; AO367 &amp; "") y media ("" &amp; AP367 &amp; ""). Puntajes Primer Simulacro: Global "" &amp; K367 &amp; "", Mat "" &amp; "&amp;"O4 &amp; "", Cien "" &amp; P367 &amp; "", Soc "" &amp; Q367 &amp; "", Lec "" &amp; R367 &amp; "", Ing "" &amp; S367 &amp; "". Puntajes Segundo Simulacro: Global "" &amp; Y367 &amp; "", Mat "" &amp; AC367 &amp; "", Cien "" &amp; AD367 &amp; "", Soc "" &amp; AE367 &amp; "", Lec "" &amp; AF367 &amp; "", Ing "" &amp; AG367 &amp; "". Escribe un mensaje motivador"&amp;" y breve (máximo 4 líneas)."")
"),"=AI(""Actúa como un tutor académico y dirígete personalmente al estudiante "" &amp; I367 &amp; "" "" &amp; J367 &amp; "" "" &amp; G367 &amp; "" "" &amp; H367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AM367 &amp; ""'. Diferencias por área: Matemáticas ("" &amp; AQ367 &amp; ""), Ciencias Natur"&amp;"ales ("" &amp; AR367 &amp; ""), Sociales ("" &amp; AS367 &amp; ""), Lectura Crítica ("" &amp; AT367 &amp; "") e Inglés ("" &amp; AU367 &amp; ""). Variación en posición: grupo ("" &amp; AN367 &amp; ""), grado ("" &amp; AO367 &amp; "") y media ("" &amp; AP367 &amp; ""). Puntajes Primer Simulacro: Global "" &amp; K367 &amp; "", Mat "" &amp;"&amp;" O367 &amp; "", Cien "" &amp; P367 &amp; "", Soc "" &amp; Q367 &amp; "", Lec "" &amp; R367 &amp; "", Ing "" &amp; S367 &amp; "". Puntajes Segundo Simulacro: Global "" &amp; Y367 &amp; "", Mat "" &amp; AC367 &amp; "", Cien "" &amp; AD367 &amp; "", Soc "" &amp; AE367 &amp; "", Lec "" &amp; AF367 &amp; "", Ing "" &amp; AG367 &amp; "". Escribe un mensaje motivado"&amp;"r y breve (máximo 4 líneas)."")
")</f>
        <v/>
      </c>
    </row>
    <row r="368" ht="15.75" customHeight="1" s="42">
      <c r="A368" s="93" t="n"/>
      <c r="B368" s="94" t="inlineStr">
        <is>
          <t>Bachillerato</t>
        </is>
      </c>
      <c r="C368" s="94" t="n">
        <v>705</v>
      </c>
      <c r="D368" s="94" t="n"/>
      <c r="E368" s="95" t="n"/>
      <c r="F368" s="96">
        <f>TRIM(G368&amp;" "&amp;H368&amp;" "&amp;I368&amp;" "&amp;J368)</f>
        <v/>
      </c>
      <c r="G368" s="94" t="inlineStr">
        <is>
          <t>Toro</t>
        </is>
      </c>
      <c r="H368" s="94" t="inlineStr">
        <is>
          <t>Ochoa</t>
        </is>
      </c>
      <c r="I368" s="94" t="inlineStr">
        <is>
          <t>Abigail</t>
        </is>
      </c>
      <c r="J368" s="97" t="n"/>
      <c r="K368" s="98">
        <f>IF(SUM(O368:S368)=0, "", ROUND(((O368*3+P368*3+Q368*3+R368*3+S368*1)/13)*5,0))</f>
        <v/>
      </c>
      <c r="L368" s="99">
        <f>IF(OR($C368="",K368=""),"",COUNTIFS($C$4:$C$1500,$C368,K$4:K$1500,"&gt;"&amp;K368)+1)</f>
        <v/>
      </c>
      <c r="M368" s="99">
        <f>IF(OR($C368="",K368=""),"",IF(AND($C368&gt;=1001,$C368&lt;=1005),COUNTIFS($C$4:$C$1500,"&gt;=1001",$C$4:$C$1500,"&lt;=1005",K$4:K$1500,"&gt;"&amp;K368)+1,IF(AND($C368&gt;=1101,$C368&lt;=1105),COUNTIFS($C$4:$C$1500,"&gt;=1101",$C$4:$C$1500,"&lt;=1105",K$4:K$1500,"&gt;"&amp;K368)+1,IF(AND($C368&gt;=901,$C368&lt;=905),COUNTIFS($C$4:$C$1500,"&gt;=901",$C$4:$C$1500,"&lt;=905",K$4:K$1500,"&gt;"&amp;K368)+1,IF(AND($C368&gt;=801,$C368&lt;=805),COUNTIFS($C$4:$C$1500,"&gt;=801",$C$4:$C$1500,"&lt;=805",K$4:K$1500,"&gt;"&amp;K368)+1,IF(AND($C368&gt;=701,$C368&lt;=705),COUNTIFS($C$4:$C$1500,"&gt;=701",$C$4:$C$1500,"&lt;=705",K$4:K$1500,"&gt;"&amp;K368)+1,IF(AND($C368&gt;=601,$C368&lt;=606),COUNTIFS($C$4:$C$1500,"&gt;=601",$C$4:$C$1500,"&lt;=606",K$4:K$1500,"&gt;"&amp;K368)+1,"")))))))</f>
        <v/>
      </c>
      <c r="N368" s="99">
        <f>IF(OR($C368="",K368=""),"",IF(OR(AND($C368&gt;=1001,$C368&lt;=1005),AND($C368&gt;=1101,$C368&lt;=1105)),COUNTIFS($C$4:$C$1500,"&gt;=1001",$C$4:$C$1500,"&lt;=1005",K$4:K$1500,"&gt;"&amp;K368)+COUNTIFS($C$4:$C$1500,"&gt;=1101",$C$4:$C$1500,"&lt;=1105",K$4:K$1500,"&gt;"&amp;K368)+1,""))</f>
        <v/>
      </c>
      <c r="O368" s="94" t="n">
        <v>44.38</v>
      </c>
      <c r="P368" s="94" t="n">
        <v>59.67</v>
      </c>
      <c r="Q368" s="94" t="n">
        <v>54.45</v>
      </c>
      <c r="R368" s="94" t="n">
        <v>50</v>
      </c>
      <c r="S368" s="94" t="n">
        <v>35</v>
      </c>
      <c r="T368" s="99">
        <f>IF(AND(O368&gt;0,O368&lt;36),1,IF(AND(O368&gt;=36,O368&lt;51),2,IF(AND(O368&gt;=51,O368&lt;71),3,IF(AND(O368&gt;=71,O368&lt;=100),4,))))</f>
        <v/>
      </c>
      <c r="U368" s="99">
        <f>IF(AND(P368&gt;0,P368&lt;41),1,IF(AND(P368&gt;=41,P368&lt;56),2,IF(AND(P368&gt;=56,P368&lt;71),3,IF(AND(P368&gt;=71,P368&lt;=100),4,))))</f>
        <v/>
      </c>
      <c r="V368" s="99">
        <f>IF(AND(Q368&gt;0,Q368&lt;41),1,IF(AND(Q368&gt;=41,Q368&lt;56),2,IF(AND(Q368&gt;=56,Q368&lt;71),3,IF(AND(Q368&gt;=71,Q368&lt;=100),4,))))</f>
        <v/>
      </c>
      <c r="W368" s="99">
        <f>IF(AND(R368&gt;0,R368&lt;36),1,IF(AND(R368&gt;=36,R368&lt;51),2,IF(AND(R368&gt;=51,R368&lt;66),3,IF(AND(R368&gt;=66,R368&lt;=100),4,))))</f>
        <v/>
      </c>
      <c r="X368" s="100">
        <f>IF(AND(S368&gt;0,S368&lt;37),1,IF(AND(S368&gt;=37,S368&lt;58),2,IF(AND(S368&gt;=58,S368&lt;71),3,IF(AND(S368&gt;=71,S368&lt;=100),4,))))</f>
        <v/>
      </c>
      <c r="Y368" s="101">
        <f>IF(SUM(AC368:AG368)=0, "", ROUND(((AC368*3+AD368*3+AE368*3+AF368*3+AG368*1)/13)*5,0))</f>
        <v/>
      </c>
      <c r="Z368" s="99">
        <f>IF(OR($C368="",Y368=""),"",COUNTIFS($C$4:$C$1500,$C368,Y$4:Y$1500,"&gt;"&amp;Y368)+1)</f>
        <v/>
      </c>
      <c r="AA368" s="99">
        <f>IF(OR($C368="",Y368=""),"",IF(AND($C368&gt;=1001,$C368&lt;=1005),COUNTIFS($C$4:$C$1500,"&gt;=1001",$C$4:$C$1500,"&lt;=1005",Y$4:Y$1500,"&gt;"&amp;Y368)+1,IF(AND($C368&gt;=1101,$C368&lt;=1105),COUNTIFS($C$4:$C$1500,"&gt;=1101",$C$4:$C$1500,"&lt;=1105",Y$4:Y$1500,"&gt;"&amp;Y368)+1,IF(AND($C368&gt;=901,$C368&lt;=905),COUNTIFS($C$4:$C$1500,"&gt;=901",$C$4:$C$1500,"&lt;=905",Y$4:Y$1500,"&gt;"&amp;Y368)+1,IF(AND($C368&gt;=801,$C368&lt;=805),COUNTIFS($C$4:$C$1500,"&gt;=801",$C$4:$C$1500,"&lt;=805",Y$4:Y$1500,"&gt;"&amp;Y368)+1,IF(AND($C368&gt;=701,$C368&lt;=705),COUNTIFS($C$4:$C$1500,"&gt;=701",$C$4:$C$1500,"&lt;=705",Y$4:Y$1500,"&gt;"&amp;Y368)+1,IF(AND($C368&gt;=601,$C368&lt;=606),COUNTIFS($C$4:$C$1500,"&gt;=601",$C$4:$C$1500,"&lt;=606",Y$4:Y$1500,"&gt;"&amp;Y368)+1,"")))))))</f>
        <v/>
      </c>
      <c r="AB368" s="99">
        <f>IF(OR($C368="",Y368=""),"",IF(OR(AND($C368&gt;=1001,$C368&lt;=1005),AND($C368&gt;=1101,$C368&lt;=1105)),COUNTIFS($C$4:$C$1500,"&gt;=1001",$C$4:$C$1500,"&lt;=1005",Y$4:Y$1500,"&gt;"&amp;Y368)+COUNTIFS($C$4:$C$1500,"&gt;=1101",$C$4:$C$1500,"&lt;=1105",Y$4:Y$1500,"&gt;"&amp;Y368)+1,""))</f>
        <v/>
      </c>
      <c r="AC368" s="94" t="n">
        <v>54</v>
      </c>
      <c r="AD368" s="94" t="n">
        <v>48.93</v>
      </c>
      <c r="AE368" s="94" t="n">
        <v>71.5</v>
      </c>
      <c r="AF368" s="94" t="n">
        <v>55</v>
      </c>
      <c r="AG368" s="94" t="n">
        <v>48.13</v>
      </c>
      <c r="AH368" s="99">
        <f>IF(AND(AC368&gt;0,AC368&lt;36),1,IF(AND(AC368&gt;=36,AC368&lt;51),2,IF(AND(AC368&gt;=51,AC368&lt;71),3,IF(AND(AC368&gt;=71,AC368&lt;=100),4,))))</f>
        <v/>
      </c>
      <c r="AI368" s="99">
        <f>IF(AND(AD368&gt;0,AD368&lt;41),1,IF(AND(AD368&gt;=41,AD368&lt;56),2,IF(AND(AD368&gt;=56,AD368&lt;71),3,IF(AND(AD368&gt;=71,AD368&lt;=100),4,))))</f>
        <v/>
      </c>
      <c r="AJ368" s="99">
        <f>IF(AND(AE368&gt;0,AE368&lt;41),1,IF(AND(AE368&gt;=41,AE368&lt;56),2,IF(AND(AE368&gt;=56,AE368&lt;71),3,IF(AND(AE368&gt;=71,AE368&lt;=100),4,))))</f>
        <v/>
      </c>
      <c r="AK368" s="99">
        <f>IF(AND(AF368&gt;0,AF368&lt;36),1,IF(AND(AF368&gt;=36,AF368&lt;51),2,IF(AND(AF368&gt;=51,AF368&lt;66),3,IF(AND(AF368&gt;=66,AF368&lt;=100),4,))))</f>
        <v/>
      </c>
      <c r="AL368" s="100">
        <f>IF(AND(AG368&gt;0,AG368&lt;37),1,IF(AND(AG368&gt;=37,AG368&lt;58),2,IF(AND(AG368&gt;=58,AG368&lt;71),3,IF(AND(AG368&gt;=71,AG368&lt;=100),4,))))</f>
        <v/>
      </c>
      <c r="AM368" s="101">
        <f>IF((Y368&lt;&gt;"")*(K368&lt;&gt;""),Y368-K368,"")</f>
        <v/>
      </c>
      <c r="AN368" s="99">
        <f>IF((Z368&lt;&gt;"")*(L368&lt;&gt;""),Z368-L368,"")</f>
        <v/>
      </c>
      <c r="AO368" s="99">
        <f>IF((AA368&lt;&gt;"")*(M368&lt;&gt;""),AA368-M368,"")</f>
        <v/>
      </c>
      <c r="AP368" s="99">
        <f>IF((AB368&lt;&gt;"")*(N368&lt;&gt;""),AB368-N368,"")</f>
        <v/>
      </c>
      <c r="AQ368" s="94">
        <f>IF((AC368&lt;&gt;"")*(O368&lt;&gt;""),AC368-O368,"")</f>
        <v/>
      </c>
      <c r="AR368" s="94">
        <f>IF((AD368&lt;&gt;"")*(P368&lt;&gt;""),AD368-P368,"")</f>
        <v/>
      </c>
      <c r="AS368" s="94">
        <f>IF((AE368&lt;&gt;"")*(Q368&lt;&gt;""),AE368-Q368,"")</f>
        <v/>
      </c>
      <c r="AT368" s="94">
        <f>IF((AF368&lt;&gt;"")*(R368&lt;&gt;""),AF368-R368,"")</f>
        <v/>
      </c>
      <c r="AU368" s="94">
        <f>IF((AG368&lt;&gt;"")*(S368&lt;&gt;""),AG368-S368,"")</f>
        <v/>
      </c>
      <c r="AV368" s="99">
        <f>IF((AH368&lt;&gt;"")*(T368&lt;&gt;""),AH368-T368,"")</f>
        <v/>
      </c>
      <c r="AW368" s="99">
        <f>IF((AI368&lt;&gt;"")*(U368&lt;&gt;""),AI368-U368,"")</f>
        <v/>
      </c>
      <c r="AX368" s="99">
        <f>IF((AJ368&lt;&gt;"")*(V368&lt;&gt;""),AJ368-V368,"")</f>
        <v/>
      </c>
      <c r="AY368" s="99">
        <f>IF((AK368&lt;&gt;"")*(W368&lt;&gt;""),AK368-W368,"")</f>
        <v/>
      </c>
      <c r="AZ368" s="102">
        <f>IF((AL368&lt;&gt;"")*(X368&lt;&gt;""),AL368-X368,"")</f>
        <v/>
      </c>
      <c r="BA368" s="50">
        <f>IFERROR(__xludf.dummyfunction("AI(""Actúa como un tutor académico y dirígete personalmente al estudiante "" &amp; I368 &amp; "" "" &amp; J368 &amp; "" "" &amp; G368 &amp; "" "" &amp; H368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AM368 &amp; ""'. Diferencias por área: Matemáticas ("" &amp; AQ368 &amp; ""), Ciencias Natura"&amp;"les ("" &amp; AR368 &amp; ""), Sociales ("" &amp; AS368 &amp; ""), Lectura Crítica ("" &amp; AT368 &amp; "") e Inglés ("" &amp; AU368 &amp; ""). Variación en posición: grupo ("" &amp; AN368 &amp; ""), grado ("" &amp; AO368 &amp; "") y media ("" &amp; AP368 &amp; ""). Puntajes Primer Simulacro: Global "" &amp; K368 &amp; "", Mat "" &amp; "&amp;"O4 &amp; "", Cien "" &amp; P368 &amp; "", Soc "" &amp; Q368 &amp; "", Lec "" &amp; R368 &amp; "", Ing "" &amp; S368 &amp; "". Puntajes Segundo Simulacro: Global "" &amp; Y368 &amp; "", Mat "" &amp; AC368 &amp; "", Cien "" &amp; AD368 &amp; "", Soc "" &amp; AE368 &amp; "", Lec "" &amp; AF368 &amp; "", Ing "" &amp; AG368 &amp; "". Escribe un mensaje motivador"&amp;" y breve (máximo 4 líneas)."")
"),"=AI(""Actúa como un tutor académico y dirígete personalmente al estudiante "" &amp; I368 &amp; "" "" &amp; J368 &amp; "" "" &amp; G368 &amp; "" "" &amp; H368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AM368 &amp; ""'. Diferencias por área: Matemáticas ("" &amp; AQ368 &amp; ""), Ciencias Natur"&amp;"ales ("" &amp; AR368 &amp; ""), Sociales ("" &amp; AS368 &amp; ""), Lectura Crítica ("" &amp; AT368 &amp; "") e Inglés ("" &amp; AU368 &amp; ""). Variación en posición: grupo ("" &amp; AN368 &amp; ""), grado ("" &amp; AO368 &amp; "") y media ("" &amp; AP368 &amp; ""). Puntajes Primer Simulacro: Global "" &amp; K368 &amp; "", Mat "" &amp;"&amp;" O368 &amp; "", Cien "" &amp; P368 &amp; "", Soc "" &amp; Q368 &amp; "", Lec "" &amp; R368 &amp; "", Ing "" &amp; S368 &amp; "". Puntajes Segundo Simulacro: Global "" &amp; Y368 &amp; "", Mat "" &amp; AC368 &amp; "", Cien "" &amp; AD368 &amp; "", Soc "" &amp; AE368 &amp; "", Lec "" &amp; AF368 &amp; "", Ing "" &amp; AG368 &amp; "". Escribe un mensaje motivado"&amp;"r y breve (máximo 4 líneas)."")
")</f>
        <v/>
      </c>
    </row>
    <row r="369" ht="15.75" customHeight="1" s="42">
      <c r="A369" s="93" t="n"/>
      <c r="B369" s="94" t="inlineStr">
        <is>
          <t>Bachillerato</t>
        </is>
      </c>
      <c r="C369" s="94" t="n">
        <v>705</v>
      </c>
      <c r="D369" s="94" t="n"/>
      <c r="E369" s="95" t="n"/>
      <c r="F369" s="96">
        <f>TRIM(G369&amp;" "&amp;H369&amp;" "&amp;I369&amp;" "&amp;J369)</f>
        <v/>
      </c>
      <c r="G369" s="94" t="inlineStr">
        <is>
          <t>Vargas</t>
        </is>
      </c>
      <c r="H369" s="94" t="inlineStr">
        <is>
          <t>Gómez</t>
        </is>
      </c>
      <c r="I369" s="94" t="inlineStr">
        <is>
          <t>Maria</t>
        </is>
      </c>
      <c r="J369" s="97" t="inlineStr">
        <is>
          <t>Paula</t>
        </is>
      </c>
      <c r="K369" s="98">
        <f>IF(SUM(O369:S369)=0, "", ROUND(((O369*3+P369*3+Q369*3+R369*3+S369*1)/13)*5,0))</f>
        <v/>
      </c>
      <c r="L369" s="99">
        <f>IF(OR($C369="",K369=""),"",COUNTIFS($C$4:$C$1500,$C369,K$4:K$1500,"&gt;"&amp;K369)+1)</f>
        <v/>
      </c>
      <c r="M369" s="99">
        <f>IF(OR($C369="",K369=""),"",IF(AND($C369&gt;=1001,$C369&lt;=1005),COUNTIFS($C$4:$C$1500,"&gt;=1001",$C$4:$C$1500,"&lt;=1005",K$4:K$1500,"&gt;"&amp;K369)+1,IF(AND($C369&gt;=1101,$C369&lt;=1105),COUNTIFS($C$4:$C$1500,"&gt;=1101",$C$4:$C$1500,"&lt;=1105",K$4:K$1500,"&gt;"&amp;K369)+1,IF(AND($C369&gt;=901,$C369&lt;=905),COUNTIFS($C$4:$C$1500,"&gt;=901",$C$4:$C$1500,"&lt;=905",K$4:K$1500,"&gt;"&amp;K369)+1,IF(AND($C369&gt;=801,$C369&lt;=805),COUNTIFS($C$4:$C$1500,"&gt;=801",$C$4:$C$1500,"&lt;=805",K$4:K$1500,"&gt;"&amp;K369)+1,IF(AND($C369&gt;=701,$C369&lt;=705),COUNTIFS($C$4:$C$1500,"&gt;=701",$C$4:$C$1500,"&lt;=705",K$4:K$1500,"&gt;"&amp;K369)+1,IF(AND($C369&gt;=601,$C369&lt;=606),COUNTIFS($C$4:$C$1500,"&gt;=601",$C$4:$C$1500,"&lt;=606",K$4:K$1500,"&gt;"&amp;K369)+1,"")))))))</f>
        <v/>
      </c>
      <c r="N369" s="99">
        <f>IF(OR($C369="",K369=""),"",IF(OR(AND($C369&gt;=1001,$C369&lt;=1005),AND($C369&gt;=1101,$C369&lt;=1105)),COUNTIFS($C$4:$C$1500,"&gt;=1001",$C$4:$C$1500,"&lt;=1005",K$4:K$1500,"&gt;"&amp;K369)+COUNTIFS($C$4:$C$1500,"&gt;=1101",$C$4:$C$1500,"&lt;=1105",K$4:K$1500,"&gt;"&amp;K369)+1,""))</f>
        <v/>
      </c>
      <c r="O369" s="94" t="n">
        <v>47.5</v>
      </c>
      <c r="P369" s="94" t="n">
        <v>56.33</v>
      </c>
      <c r="Q369" s="94" t="n">
        <v>77.77</v>
      </c>
      <c r="R369" s="94" t="n">
        <v>50</v>
      </c>
      <c r="S369" s="94" t="n">
        <v>70</v>
      </c>
      <c r="T369" s="99">
        <f>IF(AND(O369&gt;0,O369&lt;36),1,IF(AND(O369&gt;=36,O369&lt;51),2,IF(AND(O369&gt;=51,O369&lt;71),3,IF(AND(O369&gt;=71,O369&lt;=100),4,))))</f>
        <v/>
      </c>
      <c r="U369" s="99">
        <f>IF(AND(P369&gt;0,P369&lt;41),1,IF(AND(P369&gt;=41,P369&lt;56),2,IF(AND(P369&gt;=56,P369&lt;71),3,IF(AND(P369&gt;=71,P369&lt;=100),4,))))</f>
        <v/>
      </c>
      <c r="V369" s="99">
        <f>IF(AND(Q369&gt;0,Q369&lt;41),1,IF(AND(Q369&gt;=41,Q369&lt;56),2,IF(AND(Q369&gt;=56,Q369&lt;71),3,IF(AND(Q369&gt;=71,Q369&lt;=100),4,))))</f>
        <v/>
      </c>
      <c r="W369" s="99">
        <f>IF(AND(R369&gt;0,R369&lt;36),1,IF(AND(R369&gt;=36,R369&lt;51),2,IF(AND(R369&gt;=51,R369&lt;66),3,IF(AND(R369&gt;=66,R369&lt;=100),4,))))</f>
        <v/>
      </c>
      <c r="X369" s="100">
        <f>IF(AND(S369&gt;0,S369&lt;37),1,IF(AND(S369&gt;=37,S369&lt;58),2,IF(AND(S369&gt;=58,S369&lt;71),3,IF(AND(S369&gt;=71,S369&lt;=100),4,))))</f>
        <v/>
      </c>
      <c r="Y369" s="101">
        <f>IF(SUM(AC369:AG369)=0, "", ROUND(((AC369*3+AD369*3+AE369*3+AF369*3+AG369*1)/13)*5,0))</f>
        <v/>
      </c>
      <c r="Z369" s="99">
        <f>IF(OR($C369="",Y369=""),"",COUNTIFS($C$4:$C$1500,$C369,Y$4:Y$1500,"&gt;"&amp;Y369)+1)</f>
        <v/>
      </c>
      <c r="AA369" s="99">
        <f>IF(OR($C369="",Y369=""),"",IF(AND($C369&gt;=1001,$C369&lt;=1005),COUNTIFS($C$4:$C$1500,"&gt;=1001",$C$4:$C$1500,"&lt;=1005",Y$4:Y$1500,"&gt;"&amp;Y369)+1,IF(AND($C369&gt;=1101,$C369&lt;=1105),COUNTIFS($C$4:$C$1500,"&gt;=1101",$C$4:$C$1500,"&lt;=1105",Y$4:Y$1500,"&gt;"&amp;Y369)+1,IF(AND($C369&gt;=901,$C369&lt;=905),COUNTIFS($C$4:$C$1500,"&gt;=901",$C$4:$C$1500,"&lt;=905",Y$4:Y$1500,"&gt;"&amp;Y369)+1,IF(AND($C369&gt;=801,$C369&lt;=805),COUNTIFS($C$4:$C$1500,"&gt;=801",$C$4:$C$1500,"&lt;=805",Y$4:Y$1500,"&gt;"&amp;Y369)+1,IF(AND($C369&gt;=701,$C369&lt;=705),COUNTIFS($C$4:$C$1500,"&gt;=701",$C$4:$C$1500,"&lt;=705",Y$4:Y$1500,"&gt;"&amp;Y369)+1,IF(AND($C369&gt;=601,$C369&lt;=606),COUNTIFS($C$4:$C$1500,"&gt;=601",$C$4:$C$1500,"&lt;=606",Y$4:Y$1500,"&gt;"&amp;Y369)+1,"")))))))</f>
        <v/>
      </c>
      <c r="AB369" s="99">
        <f>IF(OR($C369="",Y369=""),"",IF(OR(AND($C369&gt;=1001,$C369&lt;=1005),AND($C369&gt;=1101,$C369&lt;=1105)),COUNTIFS($C$4:$C$1500,"&gt;=1001",$C$4:$C$1500,"&lt;=1005",Y$4:Y$1500,"&gt;"&amp;Y369)+COUNTIFS($C$4:$C$1500,"&gt;=1101",$C$4:$C$1500,"&lt;=1105",Y$4:Y$1500,"&gt;"&amp;Y369)+1,""))</f>
        <v/>
      </c>
      <c r="AC369" s="94" t="n">
        <v>56.75</v>
      </c>
      <c r="AD369" s="94" t="n">
        <v>81.06999999999999</v>
      </c>
      <c r="AE369" s="94" t="n">
        <v>46.75</v>
      </c>
      <c r="AF369" s="94" t="n">
        <v>80</v>
      </c>
      <c r="AG369" s="94" t="n">
        <v>61.25</v>
      </c>
      <c r="AH369" s="99">
        <f>IF(AND(AC369&gt;0,AC369&lt;36),1,IF(AND(AC369&gt;=36,AC369&lt;51),2,IF(AND(AC369&gt;=51,AC369&lt;71),3,IF(AND(AC369&gt;=71,AC369&lt;=100),4,))))</f>
        <v/>
      </c>
      <c r="AI369" s="99">
        <f>IF(AND(AD369&gt;0,AD369&lt;41),1,IF(AND(AD369&gt;=41,AD369&lt;56),2,IF(AND(AD369&gt;=56,AD369&lt;71),3,IF(AND(AD369&gt;=71,AD369&lt;=100),4,))))</f>
        <v/>
      </c>
      <c r="AJ369" s="99">
        <f>IF(AND(AE369&gt;0,AE369&lt;41),1,IF(AND(AE369&gt;=41,AE369&lt;56),2,IF(AND(AE369&gt;=56,AE369&lt;71),3,IF(AND(AE369&gt;=71,AE369&lt;=100),4,))))</f>
        <v/>
      </c>
      <c r="AK369" s="99">
        <f>IF(AND(AF369&gt;0,AF369&lt;36),1,IF(AND(AF369&gt;=36,AF369&lt;51),2,IF(AND(AF369&gt;=51,AF369&lt;66),3,IF(AND(AF369&gt;=66,AF369&lt;=100),4,))))</f>
        <v/>
      </c>
      <c r="AL369" s="100">
        <f>IF(AND(AG369&gt;0,AG369&lt;37),1,IF(AND(AG369&gt;=37,AG369&lt;58),2,IF(AND(AG369&gt;=58,AG369&lt;71),3,IF(AND(AG369&gt;=71,AG369&lt;=100),4,))))</f>
        <v/>
      </c>
      <c r="AM369" s="101">
        <f>IF((Y369&lt;&gt;"")*(K369&lt;&gt;""),Y369-K369,"")</f>
        <v/>
      </c>
      <c r="AN369" s="99">
        <f>IF((Z369&lt;&gt;"")*(L369&lt;&gt;""),Z369-L369,"")</f>
        <v/>
      </c>
      <c r="AO369" s="99">
        <f>IF((AA369&lt;&gt;"")*(M369&lt;&gt;""),AA369-M369,"")</f>
        <v/>
      </c>
      <c r="AP369" s="99">
        <f>IF((AB369&lt;&gt;"")*(N369&lt;&gt;""),AB369-N369,"")</f>
        <v/>
      </c>
      <c r="AQ369" s="94">
        <f>IF((AC369&lt;&gt;"")*(O369&lt;&gt;""),AC369-O369,"")</f>
        <v/>
      </c>
      <c r="AR369" s="94">
        <f>IF((AD369&lt;&gt;"")*(P369&lt;&gt;""),AD369-P369,"")</f>
        <v/>
      </c>
      <c r="AS369" s="94">
        <f>IF((AE369&lt;&gt;"")*(Q369&lt;&gt;""),AE369-Q369,"")</f>
        <v/>
      </c>
      <c r="AT369" s="94">
        <f>IF((AF369&lt;&gt;"")*(R369&lt;&gt;""),AF369-R369,"")</f>
        <v/>
      </c>
      <c r="AU369" s="94">
        <f>IF((AG369&lt;&gt;"")*(S369&lt;&gt;""),AG369-S369,"")</f>
        <v/>
      </c>
      <c r="AV369" s="99">
        <f>IF((AH369&lt;&gt;"")*(T369&lt;&gt;""),AH369-T369,"")</f>
        <v/>
      </c>
      <c r="AW369" s="99">
        <f>IF((AI369&lt;&gt;"")*(U369&lt;&gt;""),AI369-U369,"")</f>
        <v/>
      </c>
      <c r="AX369" s="99">
        <f>IF((AJ369&lt;&gt;"")*(V369&lt;&gt;""),AJ369-V369,"")</f>
        <v/>
      </c>
      <c r="AY369" s="99">
        <f>IF((AK369&lt;&gt;"")*(W369&lt;&gt;""),AK369-W369,"")</f>
        <v/>
      </c>
      <c r="AZ369" s="102">
        <f>IF((AL369&lt;&gt;"")*(X369&lt;&gt;""),AL369-X369,"")</f>
        <v/>
      </c>
      <c r="BA369" s="50">
        <f>IFERROR(__xludf.dummyfunction("AI(""Actúa como un tutor académico y dirígete personalmente al estudiante "" &amp; I369 &amp; "" "" &amp; J369 &amp; "" "" &amp; G369 &amp; "" "" &amp; H369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AM369 &amp; ""'. Diferencias por área: Matemáticas ("" &amp; AQ369 &amp; ""), Ciencias Natura"&amp;"les ("" &amp; AR369 &amp; ""), Sociales ("" &amp; AS369 &amp; ""), Lectura Crítica ("" &amp; AT369 &amp; "") e Inglés ("" &amp; AU369 &amp; ""). Variación en posición: grupo ("" &amp; AN369 &amp; ""), grado ("" &amp; AO369 &amp; "") y media ("" &amp; AP369 &amp; ""). Puntajes Primer Simulacro: Global "" &amp; K369 &amp; "", Mat "" &amp; "&amp;"O4 &amp; "", Cien "" &amp; P369 &amp; "", Soc "" &amp; Q369 &amp; "", Lec "" &amp; R369 &amp; "", Ing "" &amp; S369 &amp; "". Puntajes Segundo Simulacro: Global "" &amp; Y369 &amp; "", Mat "" &amp; AC369 &amp; "", Cien "" &amp; AD369 &amp; "", Soc "" &amp; AE369 &amp; "", Lec "" &amp; AF369 &amp; "", Ing "" &amp; AG369 &amp; "". Escribe un mensaje motivador"&amp;" y breve (máximo 4 líneas)."")
"),"=AI(""Actúa como un tutor académico y dirígete personalmente al estudiante "" &amp; I369 &amp; "" "" &amp; J369 &amp; "" "" &amp; G369 &amp; "" "" &amp; H369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AM369 &amp; ""'. Diferencias por área: Matemáticas ("" &amp; AQ369 &amp; ""), Ciencias Natur"&amp;"ales ("" &amp; AR369 &amp; ""), Sociales ("" &amp; AS369 &amp; ""), Lectura Crítica ("" &amp; AT369 &amp; "") e Inglés ("" &amp; AU369 &amp; ""). Variación en posición: grupo ("" &amp; AN369 &amp; ""), grado ("" &amp; AO369 &amp; "") y media ("" &amp; AP369 &amp; ""). Puntajes Primer Simulacro: Global "" &amp; K369 &amp; "", Mat "" &amp;"&amp;" O369 &amp; "", Cien "" &amp; P369 &amp; "", Soc "" &amp; Q369 &amp; "", Lec "" &amp; R369 &amp; "", Ing "" &amp; S369 &amp; "". Puntajes Segundo Simulacro: Global "" &amp; Y369 &amp; "", Mat "" &amp; AC369 &amp; "", Cien "" &amp; AD369 &amp; "", Soc "" &amp; AE369 &amp; "", Lec "" &amp; AF369 &amp; "", Ing "" &amp; AG369 &amp; "". Escribe un mensaje motivado"&amp;"r y breve (máximo 4 líneas)."")
")</f>
        <v/>
      </c>
    </row>
    <row r="370" ht="15.75" customHeight="1" s="42">
      <c r="A370" s="93" t="n"/>
      <c r="B370" s="94" t="inlineStr">
        <is>
          <t>Bachillerato</t>
        </is>
      </c>
      <c r="C370" s="94" t="n">
        <v>705</v>
      </c>
      <c r="D370" s="94" t="n"/>
      <c r="E370" s="95" t="n"/>
      <c r="F370" s="96">
        <f>TRIM(G370&amp;" "&amp;H370&amp;" "&amp;I370&amp;" "&amp;J370)</f>
        <v/>
      </c>
      <c r="G370" s="94" t="inlineStr">
        <is>
          <t>Velasquez</t>
        </is>
      </c>
      <c r="H370" s="94" t="inlineStr">
        <is>
          <t>Mesa</t>
        </is>
      </c>
      <c r="I370" s="94" t="inlineStr">
        <is>
          <t>Zamara</t>
        </is>
      </c>
      <c r="J370" s="97" t="n"/>
      <c r="K370" s="98">
        <f>IF(SUM(O370:S370)=0, "", ROUND(((O370*3+P370*3+Q370*3+R370*3+S370*1)/13)*5,0))</f>
        <v/>
      </c>
      <c r="L370" s="99">
        <f>IF(OR($C370="",K370=""),"",COUNTIFS($C$4:$C$1500,$C370,K$4:K$1500,"&gt;"&amp;K370)+1)</f>
        <v/>
      </c>
      <c r="M370" s="99">
        <f>IF(OR($C370="",K370=""),"",IF(AND($C370&gt;=1001,$C370&lt;=1005),COUNTIFS($C$4:$C$1500,"&gt;=1001",$C$4:$C$1500,"&lt;=1005",K$4:K$1500,"&gt;"&amp;K370)+1,IF(AND($C370&gt;=1101,$C370&lt;=1105),COUNTIFS($C$4:$C$1500,"&gt;=1101",$C$4:$C$1500,"&lt;=1105",K$4:K$1500,"&gt;"&amp;K370)+1,IF(AND($C370&gt;=901,$C370&lt;=905),COUNTIFS($C$4:$C$1500,"&gt;=901",$C$4:$C$1500,"&lt;=905",K$4:K$1500,"&gt;"&amp;K370)+1,IF(AND($C370&gt;=801,$C370&lt;=805),COUNTIFS($C$4:$C$1500,"&gt;=801",$C$4:$C$1500,"&lt;=805",K$4:K$1500,"&gt;"&amp;K370)+1,IF(AND($C370&gt;=701,$C370&lt;=705),COUNTIFS($C$4:$C$1500,"&gt;=701",$C$4:$C$1500,"&lt;=705",K$4:K$1500,"&gt;"&amp;K370)+1,IF(AND($C370&gt;=601,$C370&lt;=606),COUNTIFS($C$4:$C$1500,"&gt;=601",$C$4:$C$1500,"&lt;=606",K$4:K$1500,"&gt;"&amp;K370)+1,"")))))))</f>
        <v/>
      </c>
      <c r="N370" s="99">
        <f>IF(OR($C370="",K370=""),"",IF(OR(AND($C370&gt;=1001,$C370&lt;=1005),AND($C370&gt;=1101,$C370&lt;=1105)),COUNTIFS($C$4:$C$1500,"&gt;=1001",$C$4:$C$1500,"&lt;=1005",K$4:K$1500,"&gt;"&amp;K370)+COUNTIFS($C$4:$C$1500,"&gt;=1101",$C$4:$C$1500,"&lt;=1105",K$4:K$1500,"&gt;"&amp;K370)+1,""))</f>
        <v/>
      </c>
      <c r="O370" s="94" t="n">
        <v>41</v>
      </c>
      <c r="P370" s="94" t="n">
        <v>46.96</v>
      </c>
      <c r="Q370" s="94" t="n">
        <v>64.16</v>
      </c>
      <c r="R370" s="94" t="n">
        <v>58.33</v>
      </c>
      <c r="S370" s="94" t="n">
        <v>65</v>
      </c>
      <c r="T370" s="99">
        <f>IF(AND(O370&gt;0,O370&lt;36),1,IF(AND(O370&gt;=36,O370&lt;51),2,IF(AND(O370&gt;=51,O370&lt;71),3,IF(AND(O370&gt;=71,O370&lt;=100),4,))))</f>
        <v/>
      </c>
      <c r="U370" s="99">
        <f>IF(AND(P370&gt;0,P370&lt;41),1,IF(AND(P370&gt;=41,P370&lt;56),2,IF(AND(P370&gt;=56,P370&lt;71),3,IF(AND(P370&gt;=71,P370&lt;=100),4,))))</f>
        <v/>
      </c>
      <c r="V370" s="99">
        <f>IF(AND(Q370&gt;0,Q370&lt;41),1,IF(AND(Q370&gt;=41,Q370&lt;56),2,IF(AND(Q370&gt;=56,Q370&lt;71),3,IF(AND(Q370&gt;=71,Q370&lt;=100),4,))))</f>
        <v/>
      </c>
      <c r="W370" s="99">
        <f>IF(AND(R370&gt;0,R370&lt;36),1,IF(AND(R370&gt;=36,R370&lt;51),2,IF(AND(R370&gt;=51,R370&lt;66),3,IF(AND(R370&gt;=66,R370&lt;=100),4,))))</f>
        <v/>
      </c>
      <c r="X370" s="100">
        <f>IF(AND(S370&gt;0,S370&lt;37),1,IF(AND(S370&gt;=37,S370&lt;58),2,IF(AND(S370&gt;=58,S370&lt;71),3,IF(AND(S370&gt;=71,S370&lt;=100),4,))))</f>
        <v/>
      </c>
      <c r="Y370" s="101">
        <f>IF(SUM(AC370:AG370)=0, "", ROUND(((AC370*3+AD370*3+AE370*3+AF370*3+AG370*1)/13)*5,0))</f>
        <v/>
      </c>
      <c r="Z370" s="99">
        <f>IF(OR($C370="",Y370=""),"",COUNTIFS($C$4:$C$1500,$C370,Y$4:Y$1500,"&gt;"&amp;Y370)+1)</f>
        <v/>
      </c>
      <c r="AA370" s="99">
        <f>IF(OR($C370="",Y370=""),"",IF(AND($C370&gt;=1001,$C370&lt;=1005),COUNTIFS($C$4:$C$1500,"&gt;=1001",$C$4:$C$1500,"&lt;=1005",Y$4:Y$1500,"&gt;"&amp;Y370)+1,IF(AND($C370&gt;=1101,$C370&lt;=1105),COUNTIFS($C$4:$C$1500,"&gt;=1101",$C$4:$C$1500,"&lt;=1105",Y$4:Y$1500,"&gt;"&amp;Y370)+1,IF(AND($C370&gt;=901,$C370&lt;=905),COUNTIFS($C$4:$C$1500,"&gt;=901",$C$4:$C$1500,"&lt;=905",Y$4:Y$1500,"&gt;"&amp;Y370)+1,IF(AND($C370&gt;=801,$C370&lt;=805),COUNTIFS($C$4:$C$1500,"&gt;=801",$C$4:$C$1500,"&lt;=805",Y$4:Y$1500,"&gt;"&amp;Y370)+1,IF(AND($C370&gt;=701,$C370&lt;=705),COUNTIFS($C$4:$C$1500,"&gt;=701",$C$4:$C$1500,"&lt;=705",Y$4:Y$1500,"&gt;"&amp;Y370)+1,IF(AND($C370&gt;=601,$C370&lt;=606),COUNTIFS($C$4:$C$1500,"&gt;=601",$C$4:$C$1500,"&lt;=606",Y$4:Y$1500,"&gt;"&amp;Y370)+1,"")))))))</f>
        <v/>
      </c>
      <c r="AB370" s="99">
        <f>IF(OR($C370="",Y370=""),"",IF(OR(AND($C370&gt;=1001,$C370&lt;=1005),AND($C370&gt;=1101,$C370&lt;=1105)),COUNTIFS($C$4:$C$1500,"&gt;=1001",$C$4:$C$1500,"&lt;=1005",Y$4:Y$1500,"&gt;"&amp;Y370)+COUNTIFS($C$4:$C$1500,"&gt;=1101",$C$4:$C$1500,"&lt;=1105",Y$4:Y$1500,"&gt;"&amp;Y370)+1,""))</f>
        <v/>
      </c>
      <c r="AC370" s="94" t="n">
        <v>63.75</v>
      </c>
      <c r="AD370" s="94" t="n">
        <v>41.43</v>
      </c>
      <c r="AE370" s="94" t="n">
        <v>60.5</v>
      </c>
      <c r="AF370" s="94" t="n">
        <v>55</v>
      </c>
      <c r="AG370" s="94" t="n">
        <v>65.63</v>
      </c>
      <c r="AH370" s="99">
        <f>IF(AND(AC370&gt;0,AC370&lt;36),1,IF(AND(AC370&gt;=36,AC370&lt;51),2,IF(AND(AC370&gt;=51,AC370&lt;71),3,IF(AND(AC370&gt;=71,AC370&lt;=100),4,))))</f>
        <v/>
      </c>
      <c r="AI370" s="99">
        <f>IF(AND(AD370&gt;0,AD370&lt;41),1,IF(AND(AD370&gt;=41,AD370&lt;56),2,IF(AND(AD370&gt;=56,AD370&lt;71),3,IF(AND(AD370&gt;=71,AD370&lt;=100),4,))))</f>
        <v/>
      </c>
      <c r="AJ370" s="99">
        <f>IF(AND(AE370&gt;0,AE370&lt;41),1,IF(AND(AE370&gt;=41,AE370&lt;56),2,IF(AND(AE370&gt;=56,AE370&lt;71),3,IF(AND(AE370&gt;=71,AE370&lt;=100),4,))))</f>
        <v/>
      </c>
      <c r="AK370" s="99">
        <f>IF(AND(AF370&gt;0,AF370&lt;36),1,IF(AND(AF370&gt;=36,AF370&lt;51),2,IF(AND(AF370&gt;=51,AF370&lt;66),3,IF(AND(AF370&gt;=66,AF370&lt;=100),4,))))</f>
        <v/>
      </c>
      <c r="AL370" s="100">
        <f>IF(AND(AG370&gt;0,AG370&lt;37),1,IF(AND(AG370&gt;=37,AG370&lt;58),2,IF(AND(AG370&gt;=58,AG370&lt;71),3,IF(AND(AG370&gt;=71,AG370&lt;=100),4,))))</f>
        <v/>
      </c>
      <c r="AM370" s="101">
        <f>IF((Y370&lt;&gt;"")*(K370&lt;&gt;""),Y370-K370,"")</f>
        <v/>
      </c>
      <c r="AN370" s="99">
        <f>IF((Z370&lt;&gt;"")*(L370&lt;&gt;""),Z370-L370,"")</f>
        <v/>
      </c>
      <c r="AO370" s="99">
        <f>IF((AA370&lt;&gt;"")*(M370&lt;&gt;""),AA370-M370,"")</f>
        <v/>
      </c>
      <c r="AP370" s="99">
        <f>IF((AB370&lt;&gt;"")*(N370&lt;&gt;""),AB370-N370,"")</f>
        <v/>
      </c>
      <c r="AQ370" s="94">
        <f>IF((AC370&lt;&gt;"")*(O370&lt;&gt;""),AC370-O370,"")</f>
        <v/>
      </c>
      <c r="AR370" s="94">
        <f>IF((AD370&lt;&gt;"")*(P370&lt;&gt;""),AD370-P370,"")</f>
        <v/>
      </c>
      <c r="AS370" s="94">
        <f>IF((AE370&lt;&gt;"")*(Q370&lt;&gt;""),AE370-Q370,"")</f>
        <v/>
      </c>
      <c r="AT370" s="94">
        <f>IF((AF370&lt;&gt;"")*(R370&lt;&gt;""),AF370-R370,"")</f>
        <v/>
      </c>
      <c r="AU370" s="94">
        <f>IF((AG370&lt;&gt;"")*(S370&lt;&gt;""),AG370-S370,"")</f>
        <v/>
      </c>
      <c r="AV370" s="99">
        <f>IF((AH370&lt;&gt;"")*(T370&lt;&gt;""),AH370-T370,"")</f>
        <v/>
      </c>
      <c r="AW370" s="99">
        <f>IF((AI370&lt;&gt;"")*(U370&lt;&gt;""),AI370-U370,"")</f>
        <v/>
      </c>
      <c r="AX370" s="99">
        <f>IF((AJ370&lt;&gt;"")*(V370&lt;&gt;""),AJ370-V370,"")</f>
        <v/>
      </c>
      <c r="AY370" s="99">
        <f>IF((AK370&lt;&gt;"")*(W370&lt;&gt;""),AK370-W370,"")</f>
        <v/>
      </c>
      <c r="AZ370" s="102">
        <f>IF((AL370&lt;&gt;"")*(X370&lt;&gt;""),AL370-X370,"")</f>
        <v/>
      </c>
      <c r="BA370" s="50">
        <f>IFERROR(__xludf.dummyfunction("AI(""Actúa como un tutor académico y dirígete personalmente al estudiante "" &amp; I370 &amp; "" "" &amp; J370 &amp; "" "" &amp; G370 &amp; "" "" &amp; H370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AM370 &amp; ""'. Diferencias por área: Matemáticas ("" &amp; AQ370 &amp; ""), Ciencias Natura"&amp;"les ("" &amp; AR370 &amp; ""), Sociales ("" &amp; AS370 &amp; ""), Lectura Crítica ("" &amp; AT370 &amp; "") e Inglés ("" &amp; AU370 &amp; ""). Variación en posición: grupo ("" &amp; AN370 &amp; ""), grado ("" &amp; AO370 &amp; "") y media ("" &amp; AP370 &amp; ""). Puntajes Primer Simulacro: Global "" &amp; K370 &amp; "", Mat "" &amp; "&amp;"O4 &amp; "", Cien "" &amp; P370 &amp; "", Soc "" &amp; Q370 &amp; "", Lec "" &amp; R370 &amp; "", Ing "" &amp; S370 &amp; "". Puntajes Segundo Simulacro: Global "" &amp; Y370 &amp; "", Mat "" &amp; AC370 &amp; "", Cien "" &amp; AD370 &amp; "", Soc "" &amp; AE370 &amp; "", Lec "" &amp; AF370 &amp; "", Ing "" &amp; AG370 &amp; "". Escribe un mensaje motivador"&amp;" y breve (máximo 4 líneas)."")
"),"=AI(""Actúa como un tutor académico y dirígete personalmente al estudiante "" &amp; I370 &amp; "" "" &amp; J370 &amp; "" "" &amp; G370 &amp; "" "" &amp; H370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AM370 &amp; ""'. Diferencias por área: Matemáticas ("" &amp; AQ370 &amp; ""), Ciencias Natur"&amp;"ales ("" &amp; AR370 &amp; ""), Sociales ("" &amp; AS370 &amp; ""), Lectura Crítica ("" &amp; AT370 &amp; "") e Inglés ("" &amp; AU370 &amp; ""). Variación en posición: grupo ("" &amp; AN370 &amp; ""), grado ("" &amp; AO370 &amp; "") y media ("" &amp; AP370 &amp; ""). Puntajes Primer Simulacro: Global "" &amp; K370 &amp; "", Mat "" &amp;"&amp;" O370 &amp; "", Cien "" &amp; P370 &amp; "", Soc "" &amp; Q370 &amp; "", Lec "" &amp; R370 &amp; "", Ing "" &amp; S370 &amp; "". Puntajes Segundo Simulacro: Global "" &amp; Y370 &amp; "", Mat "" &amp; AC370 &amp; "", Cien "" &amp; AD370 &amp; "", Soc "" &amp; AE370 &amp; "", Lec "" &amp; AF370 &amp; "", Ing "" &amp; AG370 &amp; "". Escribe un mensaje motivado"&amp;"r y breve (máximo 4 líneas)."")
")</f>
        <v/>
      </c>
    </row>
    <row r="371" ht="15.75" customHeight="1" s="42">
      <c r="A371" s="93" t="n"/>
      <c r="B371" s="94" t="inlineStr">
        <is>
          <t>Bachillerato</t>
        </is>
      </c>
      <c r="C371" s="94" t="n">
        <v>705</v>
      </c>
      <c r="D371" s="94" t="n"/>
      <c r="E371" s="95" t="n"/>
      <c r="F371" s="96">
        <f>TRIM(G371&amp;" "&amp;H371&amp;" "&amp;I371&amp;" "&amp;J371)</f>
        <v/>
      </c>
      <c r="G371" s="94" t="inlineStr">
        <is>
          <t>Villa</t>
        </is>
      </c>
      <c r="H371" s="94" t="inlineStr">
        <is>
          <t>López</t>
        </is>
      </c>
      <c r="I371" s="94" t="inlineStr">
        <is>
          <t>Monzerrat</t>
        </is>
      </c>
      <c r="J371" s="97" t="n"/>
      <c r="K371" s="98">
        <f>IF(SUM(O371:S371)=0, "", ROUND(((O371*3+P371*3+Q371*3+R371*3+S371*1)/13)*5,0))</f>
        <v/>
      </c>
      <c r="L371" s="99">
        <f>IF(OR($C371="",K371=""),"",COUNTIFS($C$4:$C$1500,$C371,K$4:K$1500,"&gt;"&amp;K371)+1)</f>
        <v/>
      </c>
      <c r="M371" s="99">
        <f>IF(OR($C371="",K371=""),"",IF(AND($C371&gt;=1001,$C371&lt;=1005),COUNTIFS($C$4:$C$1500,"&gt;=1001",$C$4:$C$1500,"&lt;=1005",K$4:K$1500,"&gt;"&amp;K371)+1,IF(AND($C371&gt;=1101,$C371&lt;=1105),COUNTIFS($C$4:$C$1500,"&gt;=1101",$C$4:$C$1500,"&lt;=1105",K$4:K$1500,"&gt;"&amp;K371)+1,IF(AND($C371&gt;=901,$C371&lt;=905),COUNTIFS($C$4:$C$1500,"&gt;=901",$C$4:$C$1500,"&lt;=905",K$4:K$1500,"&gt;"&amp;K371)+1,IF(AND($C371&gt;=801,$C371&lt;=805),COUNTIFS($C$4:$C$1500,"&gt;=801",$C$4:$C$1500,"&lt;=805",K$4:K$1500,"&gt;"&amp;K371)+1,IF(AND($C371&gt;=701,$C371&lt;=705),COUNTIFS($C$4:$C$1500,"&gt;=701",$C$4:$C$1500,"&lt;=705",K$4:K$1500,"&gt;"&amp;K371)+1,IF(AND($C371&gt;=601,$C371&lt;=606),COUNTIFS($C$4:$C$1500,"&gt;=601",$C$4:$C$1500,"&lt;=606",K$4:K$1500,"&gt;"&amp;K371)+1,"")))))))</f>
        <v/>
      </c>
      <c r="N371" s="99">
        <f>IF(OR($C371="",K371=""),"",IF(OR(AND($C371&gt;=1001,$C371&lt;=1005),AND($C371&gt;=1101,$C371&lt;=1105)),COUNTIFS($C$4:$C$1500,"&gt;=1001",$C$4:$C$1500,"&lt;=1005",K$4:K$1500,"&gt;"&amp;K371)+COUNTIFS($C$4:$C$1500,"&gt;=1101",$C$4:$C$1500,"&lt;=1105",K$4:K$1500,"&gt;"&amp;K371)+1,""))</f>
        <v/>
      </c>
      <c r="O371" s="94" t="n">
        <v>27</v>
      </c>
      <c r="P371" s="94" t="n">
        <v>40.25</v>
      </c>
      <c r="Q371" s="94" t="n">
        <v>34.37</v>
      </c>
      <c r="R371" s="94" t="n">
        <v>54.17</v>
      </c>
      <c r="S371" s="94" t="n">
        <v>35</v>
      </c>
      <c r="T371" s="99">
        <f>IF(AND(O371&gt;0,O371&lt;36),1,IF(AND(O371&gt;=36,O371&lt;51),2,IF(AND(O371&gt;=51,O371&lt;71),3,IF(AND(O371&gt;=71,O371&lt;=100),4,))))</f>
        <v/>
      </c>
      <c r="U371" s="99">
        <f>IF(AND(P371&gt;0,P371&lt;41),1,IF(AND(P371&gt;=41,P371&lt;56),2,IF(AND(P371&gt;=56,P371&lt;71),3,IF(AND(P371&gt;=71,P371&lt;=100),4,))))</f>
        <v/>
      </c>
      <c r="V371" s="99">
        <f>IF(AND(Q371&gt;0,Q371&lt;41),1,IF(AND(Q371&gt;=41,Q371&lt;56),2,IF(AND(Q371&gt;=56,Q371&lt;71),3,IF(AND(Q371&gt;=71,Q371&lt;=100),4,))))</f>
        <v/>
      </c>
      <c r="W371" s="99">
        <f>IF(AND(R371&gt;0,R371&lt;36),1,IF(AND(R371&gt;=36,R371&lt;51),2,IF(AND(R371&gt;=51,R371&lt;66),3,IF(AND(R371&gt;=66,R371&lt;=100),4,))))</f>
        <v/>
      </c>
      <c r="X371" s="100">
        <f>IF(AND(S371&gt;0,S371&lt;37),1,IF(AND(S371&gt;=37,S371&lt;58),2,IF(AND(S371&gt;=58,S371&lt;71),3,IF(AND(S371&gt;=71,S371&lt;=100),4,))))</f>
        <v/>
      </c>
      <c r="Y371" s="101">
        <f>IF(SUM(AC371:AG371)=0, "", ROUND(((AC371*3+AD371*3+AE371*3+AF371*3+AG371*1)/13)*5,0))</f>
        <v/>
      </c>
      <c r="Z371" s="99">
        <f>IF(OR($C371="",Y371=""),"",COUNTIFS($C$4:$C$1500,$C371,Y$4:Y$1500,"&gt;"&amp;Y371)+1)</f>
        <v/>
      </c>
      <c r="AA371" s="99">
        <f>IF(OR($C371="",Y371=""),"",IF(AND($C371&gt;=1001,$C371&lt;=1005),COUNTIFS($C$4:$C$1500,"&gt;=1001",$C$4:$C$1500,"&lt;=1005",Y$4:Y$1500,"&gt;"&amp;Y371)+1,IF(AND($C371&gt;=1101,$C371&lt;=1105),COUNTIFS($C$4:$C$1500,"&gt;=1101",$C$4:$C$1500,"&lt;=1105",Y$4:Y$1500,"&gt;"&amp;Y371)+1,IF(AND($C371&gt;=901,$C371&lt;=905),COUNTIFS($C$4:$C$1500,"&gt;=901",$C$4:$C$1500,"&lt;=905",Y$4:Y$1500,"&gt;"&amp;Y371)+1,IF(AND($C371&gt;=801,$C371&lt;=805),COUNTIFS($C$4:$C$1500,"&gt;=801",$C$4:$C$1500,"&lt;=805",Y$4:Y$1500,"&gt;"&amp;Y371)+1,IF(AND($C371&gt;=701,$C371&lt;=705),COUNTIFS($C$4:$C$1500,"&gt;=701",$C$4:$C$1500,"&lt;=705",Y$4:Y$1500,"&gt;"&amp;Y371)+1,IF(AND($C371&gt;=601,$C371&lt;=606),COUNTIFS($C$4:$C$1500,"&gt;=601",$C$4:$C$1500,"&lt;=606",Y$4:Y$1500,"&gt;"&amp;Y371)+1,"")))))))</f>
        <v/>
      </c>
      <c r="AB371" s="99">
        <f>IF(OR($C371="",Y371=""),"",IF(OR(AND($C371&gt;=1001,$C371&lt;=1005),AND($C371&gt;=1101,$C371&lt;=1105)),COUNTIFS($C$4:$C$1500,"&gt;=1001",$C$4:$C$1500,"&lt;=1005",Y$4:Y$1500,"&gt;"&amp;Y371)+COUNTIFS($C$4:$C$1500,"&gt;=1101",$C$4:$C$1500,"&lt;=1105",Y$4:Y$1500,"&gt;"&amp;Y371)+1,""))</f>
        <v/>
      </c>
      <c r="AC371" s="94" t="n">
        <v>54</v>
      </c>
      <c r="AD371" s="94" t="n">
        <v>51.43</v>
      </c>
      <c r="AE371" s="94" t="n">
        <v>46.75</v>
      </c>
      <c r="AF371" s="94" t="n">
        <v>30</v>
      </c>
      <c r="AG371" s="94" t="n">
        <v>56.88</v>
      </c>
      <c r="AH371" s="99">
        <f>IF(AND(AC371&gt;0,AC371&lt;36),1,IF(AND(AC371&gt;=36,AC371&lt;51),2,IF(AND(AC371&gt;=51,AC371&lt;71),3,IF(AND(AC371&gt;=71,AC371&lt;=100),4,))))</f>
        <v/>
      </c>
      <c r="AI371" s="99">
        <f>IF(AND(AD371&gt;0,AD371&lt;41),1,IF(AND(AD371&gt;=41,AD371&lt;56),2,IF(AND(AD371&gt;=56,AD371&lt;71),3,IF(AND(AD371&gt;=71,AD371&lt;=100),4,))))</f>
        <v/>
      </c>
      <c r="AJ371" s="99">
        <f>IF(AND(AE371&gt;0,AE371&lt;41),1,IF(AND(AE371&gt;=41,AE371&lt;56),2,IF(AND(AE371&gt;=56,AE371&lt;71),3,IF(AND(AE371&gt;=71,AE371&lt;=100),4,))))</f>
        <v/>
      </c>
      <c r="AK371" s="99">
        <f>IF(AND(AF371&gt;0,AF371&lt;36),1,IF(AND(AF371&gt;=36,AF371&lt;51),2,IF(AND(AF371&gt;=51,AF371&lt;66),3,IF(AND(AF371&gt;=66,AF371&lt;=100),4,))))</f>
        <v/>
      </c>
      <c r="AL371" s="100">
        <f>IF(AND(AG371&gt;0,AG371&lt;37),1,IF(AND(AG371&gt;=37,AG371&lt;58),2,IF(AND(AG371&gt;=58,AG371&lt;71),3,IF(AND(AG371&gt;=71,AG371&lt;=100),4,))))</f>
        <v/>
      </c>
      <c r="AM371" s="101">
        <f>IF((Y371&lt;&gt;"")*(K371&lt;&gt;""),Y371-K371,"")</f>
        <v/>
      </c>
      <c r="AN371" s="99">
        <f>IF((Z371&lt;&gt;"")*(L371&lt;&gt;""),Z371-L371,"")</f>
        <v/>
      </c>
      <c r="AO371" s="99">
        <f>IF((AA371&lt;&gt;"")*(M371&lt;&gt;""),AA371-M371,"")</f>
        <v/>
      </c>
      <c r="AP371" s="99">
        <f>IF((AB371&lt;&gt;"")*(N371&lt;&gt;""),AB371-N371,"")</f>
        <v/>
      </c>
      <c r="AQ371" s="94">
        <f>IF((AC371&lt;&gt;"")*(O371&lt;&gt;""),AC371-O371,"")</f>
        <v/>
      </c>
      <c r="AR371" s="94">
        <f>IF((AD371&lt;&gt;"")*(P371&lt;&gt;""),AD371-P371,"")</f>
        <v/>
      </c>
      <c r="AS371" s="94">
        <f>IF((AE371&lt;&gt;"")*(Q371&lt;&gt;""),AE371-Q371,"")</f>
        <v/>
      </c>
      <c r="AT371" s="94">
        <f>IF((AF371&lt;&gt;"")*(R371&lt;&gt;""),AF371-R371,"")</f>
        <v/>
      </c>
      <c r="AU371" s="94">
        <f>IF((AG371&lt;&gt;"")*(S371&lt;&gt;""),AG371-S371,"")</f>
        <v/>
      </c>
      <c r="AV371" s="99">
        <f>IF((AH371&lt;&gt;"")*(T371&lt;&gt;""),AH371-T371,"")</f>
        <v/>
      </c>
      <c r="AW371" s="99">
        <f>IF((AI371&lt;&gt;"")*(U371&lt;&gt;""),AI371-U371,"")</f>
        <v/>
      </c>
      <c r="AX371" s="99">
        <f>IF((AJ371&lt;&gt;"")*(V371&lt;&gt;""),AJ371-V371,"")</f>
        <v/>
      </c>
      <c r="AY371" s="99">
        <f>IF((AK371&lt;&gt;"")*(W371&lt;&gt;""),AK371-W371,"")</f>
        <v/>
      </c>
      <c r="AZ371" s="102">
        <f>IF((AL371&lt;&gt;"")*(X371&lt;&gt;""),AL371-X371,"")</f>
        <v/>
      </c>
      <c r="BA371" s="50">
        <f>IFERROR(__xludf.dummyfunction("AI(""Actúa como un tutor académico y dirígete personalmente al estudiante "" &amp; I371 &amp; "" "" &amp; J371 &amp; "" "" &amp; G371 &amp; "" "" &amp; H371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AM371 &amp; ""'. Diferencias por área: Matemáticas ("" &amp; AQ371 &amp; ""), Ciencias Natura"&amp;"les ("" &amp; AR371 &amp; ""), Sociales ("" &amp; AS371 &amp; ""), Lectura Crítica ("" &amp; AT371 &amp; "") e Inglés ("" &amp; AU371 &amp; ""). Variación en posición: grupo ("" &amp; AN371 &amp; ""), grado ("" &amp; AO371 &amp; "") y media ("" &amp; AP371 &amp; ""). Puntajes Primer Simulacro: Global "" &amp; K371 &amp; "", Mat "" &amp; "&amp;"O4 &amp; "", Cien "" &amp; P371 &amp; "", Soc "" &amp; Q371 &amp; "", Lec "" &amp; R371 &amp; "", Ing "" &amp; S371 &amp; "". Puntajes Segundo Simulacro: Global "" &amp; Y371 &amp; "", Mat "" &amp; AC371 &amp; "", Cien "" &amp; AD371 &amp; "", Soc "" &amp; AE371 &amp; "", Lec "" &amp; AF371 &amp; "", Ing "" &amp; AG371 &amp; "". Escribe un mensaje motivador"&amp;" y breve (máximo 4 líneas)."")
"),"=AI(""Actúa como un tutor académico y dirígete personalmente al estudiante "" &amp; I371 &amp; "" "" &amp; J371 &amp; "" "" &amp; G371 &amp; "" "" &amp; H371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AM371 &amp; ""'. Diferencias por área: Matemáticas ("" &amp; AQ371 &amp; ""), Ciencias Natur"&amp;"ales ("" &amp; AR371 &amp; ""), Sociales ("" &amp; AS371 &amp; ""), Lectura Crítica ("" &amp; AT371 &amp; "") e Inglés ("" &amp; AU371 &amp; ""). Variación en posición: grupo ("" &amp; AN371 &amp; ""), grado ("" &amp; AO371 &amp; "") y media ("" &amp; AP371 &amp; ""). Puntajes Primer Simulacro: Global "" &amp; K371 &amp; "", Mat "" &amp;"&amp;" O371 &amp; "", Cien "" &amp; P371 &amp; "", Soc "" &amp; Q371 &amp; "", Lec "" &amp; R371 &amp; "", Ing "" &amp; S371 &amp; "". Puntajes Segundo Simulacro: Global "" &amp; Y371 &amp; "", Mat "" &amp; AC371 &amp; "", Cien "" &amp; AD371 &amp; "", Soc "" &amp; AE371 &amp; "", Lec "" &amp; AF371 &amp; "", Ing "" &amp; AG371 &amp; "". Escribe un mensaje motivado"&amp;"r y breve (máximo 4 líneas)."")
")</f>
        <v/>
      </c>
    </row>
    <row r="372" ht="15.75" customHeight="1" s="42">
      <c r="A372" s="93" t="n"/>
      <c r="B372" s="94" t="inlineStr">
        <is>
          <t>Bachillerato</t>
        </is>
      </c>
      <c r="C372" s="94" t="n">
        <v>801</v>
      </c>
      <c r="D372" s="94" t="n"/>
      <c r="E372" s="95" t="n"/>
      <c r="F372" s="96">
        <f>TRIM(G372&amp;" "&amp;H372&amp;" "&amp;I372&amp;" "&amp;J372)</f>
        <v/>
      </c>
      <c r="G372" s="94" t="inlineStr">
        <is>
          <t>Agudelo</t>
        </is>
      </c>
      <c r="H372" s="94" t="inlineStr">
        <is>
          <t>Castillo</t>
        </is>
      </c>
      <c r="I372" s="94" t="inlineStr">
        <is>
          <t>Ciara</t>
        </is>
      </c>
      <c r="J372" s="97" t="inlineStr">
        <is>
          <t>Jayden</t>
        </is>
      </c>
      <c r="K372" s="98">
        <f>IF(SUM(O372:S372)=0, "", ROUND(((O372*3+P372*3+Q372*3+R372*3+S372*1)/13)*5,0))</f>
        <v/>
      </c>
      <c r="L372" s="99">
        <f>IF(OR($C372="",K372=""),"",COUNTIFS($C$4:$C$1500,$C372,K$4:K$1500,"&gt;"&amp;K372)+1)</f>
        <v/>
      </c>
      <c r="M372" s="99">
        <f>IF(OR($C372="",K372=""),"",IF(AND($C372&gt;=1001,$C372&lt;=1005),COUNTIFS($C$4:$C$1500,"&gt;=1001",$C$4:$C$1500,"&lt;=1005",K$4:K$1500,"&gt;"&amp;K372)+1,IF(AND($C372&gt;=1101,$C372&lt;=1105),COUNTIFS($C$4:$C$1500,"&gt;=1101",$C$4:$C$1500,"&lt;=1105",K$4:K$1500,"&gt;"&amp;K372)+1,IF(AND($C372&gt;=901,$C372&lt;=905),COUNTIFS($C$4:$C$1500,"&gt;=901",$C$4:$C$1500,"&lt;=905",K$4:K$1500,"&gt;"&amp;K372)+1,IF(AND($C372&gt;=801,$C372&lt;=805),COUNTIFS($C$4:$C$1500,"&gt;=801",$C$4:$C$1500,"&lt;=805",K$4:K$1500,"&gt;"&amp;K372)+1,IF(AND($C372&gt;=701,$C372&lt;=705),COUNTIFS($C$4:$C$1500,"&gt;=701",$C$4:$C$1500,"&lt;=705",K$4:K$1500,"&gt;"&amp;K372)+1,IF(AND($C372&gt;=601,$C372&lt;=606),COUNTIFS($C$4:$C$1500,"&gt;=601",$C$4:$C$1500,"&lt;=606",K$4:K$1500,"&gt;"&amp;K372)+1,"")))))))</f>
        <v/>
      </c>
      <c r="N372" s="99">
        <f>IF(OR($C372="",K372=""),"",IF(OR(AND($C372&gt;=1001,$C372&lt;=1005),AND($C372&gt;=1101,$C372&lt;=1105)),COUNTIFS($C$4:$C$1500,"&gt;=1001",$C$4:$C$1500,"&lt;=1005",K$4:K$1500,"&gt;"&amp;K372)+COUNTIFS($C$4:$C$1500,"&gt;=1101",$C$4:$C$1500,"&lt;=1105",K$4:K$1500,"&gt;"&amp;K372)+1,""))</f>
        <v/>
      </c>
      <c r="O372" s="94" t="n">
        <v>35.63</v>
      </c>
      <c r="P372" s="94" t="n">
        <v>58.29</v>
      </c>
      <c r="Q372" s="94" t="n">
        <v>58.44</v>
      </c>
      <c r="R372" s="94" t="n">
        <v>32.08</v>
      </c>
      <c r="S372" s="94" t="n">
        <v>50</v>
      </c>
      <c r="T372" s="99">
        <f>IF(AND(O372&gt;0,O372&lt;36),1,IF(AND(O372&gt;=36,O372&lt;51),2,IF(AND(O372&gt;=51,O372&lt;71),3,IF(AND(O372&gt;=71,O372&lt;=100),4,))))</f>
        <v/>
      </c>
      <c r="U372" s="99">
        <f>IF(AND(P372&gt;0,P372&lt;41),1,IF(AND(P372&gt;=41,P372&lt;56),2,IF(AND(P372&gt;=56,P372&lt;71),3,IF(AND(P372&gt;=71,P372&lt;=100),4,))))</f>
        <v/>
      </c>
      <c r="V372" s="99">
        <f>IF(AND(Q372&gt;0,Q372&lt;41),1,IF(AND(Q372&gt;=41,Q372&lt;56),2,IF(AND(Q372&gt;=56,Q372&lt;71),3,IF(AND(Q372&gt;=71,Q372&lt;=100),4,))))</f>
        <v/>
      </c>
      <c r="W372" s="99">
        <f>IF(AND(R372&gt;0,R372&lt;36),1,IF(AND(R372&gt;=36,R372&lt;51),2,IF(AND(R372&gt;=51,R372&lt;66),3,IF(AND(R372&gt;=66,R372&lt;=100),4,))))</f>
        <v/>
      </c>
      <c r="X372" s="100">
        <f>IF(AND(S372&gt;0,S372&lt;37),1,IF(AND(S372&gt;=37,S372&lt;58),2,IF(AND(S372&gt;=58,S372&lt;71),3,IF(AND(S372&gt;=71,S372&lt;=100),4,))))</f>
        <v/>
      </c>
      <c r="Y372" s="101">
        <f>IF(SUM(AC372:AG372)=0, "", ROUND(((AC372*3+AD372*3+AE372*3+AF372*3+AG372*1)/13)*5,0))</f>
        <v/>
      </c>
      <c r="Z372" s="99">
        <f>IF(OR($C372="",Y372=""),"",COUNTIFS($C$4:$C$1500,$C372,Y$4:Y$1500,"&gt;"&amp;Y372)+1)</f>
        <v/>
      </c>
      <c r="AA372" s="99">
        <f>IF(OR($C372="",Y372=""),"",IF(AND($C372&gt;=1001,$C372&lt;=1005),COUNTIFS($C$4:$C$1500,"&gt;=1001",$C$4:$C$1500,"&lt;=1005",Y$4:Y$1500,"&gt;"&amp;Y372)+1,IF(AND($C372&gt;=1101,$C372&lt;=1105),COUNTIFS($C$4:$C$1500,"&gt;=1101",$C$4:$C$1500,"&lt;=1105",Y$4:Y$1500,"&gt;"&amp;Y372)+1,IF(AND($C372&gt;=901,$C372&lt;=905),COUNTIFS($C$4:$C$1500,"&gt;=901",$C$4:$C$1500,"&lt;=905",Y$4:Y$1500,"&gt;"&amp;Y372)+1,IF(AND($C372&gt;=801,$C372&lt;=805),COUNTIFS($C$4:$C$1500,"&gt;=801",$C$4:$C$1500,"&lt;=805",Y$4:Y$1500,"&gt;"&amp;Y372)+1,IF(AND($C372&gt;=701,$C372&lt;=705),COUNTIFS($C$4:$C$1500,"&gt;=701",$C$4:$C$1500,"&lt;=705",Y$4:Y$1500,"&gt;"&amp;Y372)+1,IF(AND($C372&gt;=601,$C372&lt;=606),COUNTIFS($C$4:$C$1500,"&gt;=601",$C$4:$C$1500,"&lt;=606",Y$4:Y$1500,"&gt;"&amp;Y372)+1,"")))))))</f>
        <v/>
      </c>
      <c r="AB372" s="99">
        <f>IF(OR($C372="",Y372=""),"",IF(OR(AND($C372&gt;=1001,$C372&lt;=1005),AND($C372&gt;=1101,$C372&lt;=1105)),COUNTIFS($C$4:$C$1500,"&gt;=1001",$C$4:$C$1500,"&lt;=1005",Y$4:Y$1500,"&gt;"&amp;Y372)+COUNTIFS($C$4:$C$1500,"&gt;=1101",$C$4:$C$1500,"&lt;=1105",Y$4:Y$1500,"&gt;"&amp;Y372)+1,""))</f>
        <v/>
      </c>
      <c r="AC372" s="94" t="n">
        <v>69</v>
      </c>
      <c r="AD372" s="94" t="n">
        <v>63.51</v>
      </c>
      <c r="AE372" s="94" t="n">
        <v>63</v>
      </c>
      <c r="AF372" s="94" t="n">
        <v>65.63</v>
      </c>
      <c r="AG372" s="94" t="n">
        <v>76.67</v>
      </c>
      <c r="AH372" s="99">
        <f>IF(AND(AC372&gt;0,AC372&lt;36),1,IF(AND(AC372&gt;=36,AC372&lt;51),2,IF(AND(AC372&gt;=51,AC372&lt;71),3,IF(AND(AC372&gt;=71,AC372&lt;=100),4,))))</f>
        <v/>
      </c>
      <c r="AI372" s="99">
        <f>IF(AND(AD372&gt;0,AD372&lt;41),1,IF(AND(AD372&gt;=41,AD372&lt;56),2,IF(AND(AD372&gt;=56,AD372&lt;71),3,IF(AND(AD372&gt;=71,AD372&lt;=100),4,))))</f>
        <v/>
      </c>
      <c r="AJ372" s="99">
        <f>IF(AND(AE372&gt;0,AE372&lt;41),1,IF(AND(AE372&gt;=41,AE372&lt;56),2,IF(AND(AE372&gt;=56,AE372&lt;71),3,IF(AND(AE372&gt;=71,AE372&lt;=100),4,))))</f>
        <v/>
      </c>
      <c r="AK372" s="99">
        <f>IF(AND(AF372&gt;0,AF372&lt;36),1,IF(AND(AF372&gt;=36,AF372&lt;51),2,IF(AND(AF372&gt;=51,AF372&lt;66),3,IF(AND(AF372&gt;=66,AF372&lt;=100),4,))))</f>
        <v/>
      </c>
      <c r="AL372" s="100">
        <f>IF(AND(AG372&gt;0,AG372&lt;37),1,IF(AND(AG372&gt;=37,AG372&lt;58),2,IF(AND(AG372&gt;=58,AG372&lt;71),3,IF(AND(AG372&gt;=71,AG372&lt;=100),4,))))</f>
        <v/>
      </c>
      <c r="AM372" s="101">
        <f>IF((Y372&lt;&gt;"")*(K372&lt;&gt;""),Y372-K372,"")</f>
        <v/>
      </c>
      <c r="AN372" s="99">
        <f>IF((Z372&lt;&gt;"")*(L372&lt;&gt;""),Z372-L372,"")</f>
        <v/>
      </c>
      <c r="AO372" s="99">
        <f>IF((AA372&lt;&gt;"")*(M372&lt;&gt;""),AA372-M372,"")</f>
        <v/>
      </c>
      <c r="AP372" s="99">
        <f>IF((AB372&lt;&gt;"")*(N372&lt;&gt;""),AB372-N372,"")</f>
        <v/>
      </c>
      <c r="AQ372" s="94">
        <f>IF((AC372&lt;&gt;"")*(O372&lt;&gt;""),AC372-O372,"")</f>
        <v/>
      </c>
      <c r="AR372" s="94">
        <f>IF((AD372&lt;&gt;"")*(P372&lt;&gt;""),AD372-P372,"")</f>
        <v/>
      </c>
      <c r="AS372" s="94">
        <f>IF((AE372&lt;&gt;"")*(Q372&lt;&gt;""),AE372-Q372,"")</f>
        <v/>
      </c>
      <c r="AT372" s="94">
        <f>IF((AF372&lt;&gt;"")*(R372&lt;&gt;""),AF372-R372,"")</f>
        <v/>
      </c>
      <c r="AU372" s="94">
        <f>IF((AG372&lt;&gt;"")*(S372&lt;&gt;""),AG372-S372,"")</f>
        <v/>
      </c>
      <c r="AV372" s="99">
        <f>IF((AH372&lt;&gt;"")*(T372&lt;&gt;""),AH372-T372,"")</f>
        <v/>
      </c>
      <c r="AW372" s="99">
        <f>IF((AI372&lt;&gt;"")*(U372&lt;&gt;""),AI372-U372,"")</f>
        <v/>
      </c>
      <c r="AX372" s="99">
        <f>IF((AJ372&lt;&gt;"")*(V372&lt;&gt;""),AJ372-V372,"")</f>
        <v/>
      </c>
      <c r="AY372" s="99">
        <f>IF((AK372&lt;&gt;"")*(W372&lt;&gt;""),AK372-W372,"")</f>
        <v/>
      </c>
      <c r="AZ372" s="102">
        <f>IF((AL372&lt;&gt;"")*(X372&lt;&gt;""),AL372-X372,"")</f>
        <v/>
      </c>
      <c r="BA372" s="50">
        <f>IFERROR(__xludf.dummyfunction("AI(""Actúa como un tutor académico y dirígete personalmente al estudiante "" &amp; I372 &amp; "" "" &amp; J372 &amp; "" "" &amp; G372 &amp; "" "" &amp; H372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AM372 &amp; ""'. Diferencias por área: Matemáticas ("" &amp; AQ372 &amp; ""), Ciencias Natura"&amp;"les ("" &amp; AR372 &amp; ""), Sociales ("" &amp; AS372 &amp; ""), Lectura Crítica ("" &amp; AT372 &amp; "") e Inglés ("" &amp; AU372 &amp; ""). Variación en posición: grupo ("" &amp; AN372 &amp; ""), grado ("" &amp; AO372 &amp; "") y media ("" &amp; AP372 &amp; ""). Puntajes Primer Simulacro: Global "" &amp; K372 &amp; "", Mat "" &amp; "&amp;"O4 &amp; "", Cien "" &amp; P372 &amp; "", Soc "" &amp; Q372 &amp; "", Lec "" &amp; R372 &amp; "", Ing "" &amp; S372 &amp; "". Puntajes Segundo Simulacro: Global "" &amp; Y372 &amp; "", Mat "" &amp; AC372 &amp; "", Cien "" &amp; AD372 &amp; "", Soc "" &amp; AE372 &amp; "", Lec "" &amp; AF372 &amp; "", Ing "" &amp; AG372 &amp; "". Escribe un mensaje motivador"&amp;" y breve (máximo 4 líneas)."")
"),"=AI(""Actúa como un tutor académico y dirígete personalmente al estudiante "" &amp; I372 &amp; "" "" &amp; J372 &amp; "" "" &amp; G372 &amp; "" "" &amp; H372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AM372 &amp; ""'. Diferencias por área: Matemáticas ("" &amp; AQ372 &amp; ""), Ciencias Natur"&amp;"ales ("" &amp; AR372 &amp; ""), Sociales ("" &amp; AS372 &amp; ""), Lectura Crítica ("" &amp; AT372 &amp; "") e Inglés ("" &amp; AU372 &amp; ""). Variación en posición: grupo ("" &amp; AN372 &amp; ""), grado ("" &amp; AO372 &amp; "") y media ("" &amp; AP372 &amp; ""). Puntajes Primer Simulacro: Global "" &amp; K372 &amp; "", Mat "" &amp;"&amp;" O372 &amp; "", Cien "" &amp; P372 &amp; "", Soc "" &amp; Q372 &amp; "", Lec "" &amp; R372 &amp; "", Ing "" &amp; S372 &amp; "". Puntajes Segundo Simulacro: Global "" &amp; Y372 &amp; "", Mat "" &amp; AC372 &amp; "", Cien "" &amp; AD372 &amp; "", Soc "" &amp; AE372 &amp; "", Lec "" &amp; AF372 &amp; "", Ing "" &amp; AG372 &amp; "". Escribe un mensaje motivado"&amp;"r y breve (máximo 4 líneas)."")
")</f>
        <v/>
      </c>
    </row>
    <row r="373" ht="15.75" customHeight="1" s="42">
      <c r="A373" s="93" t="n"/>
      <c r="B373" s="94" t="inlineStr">
        <is>
          <t>Bachillerato</t>
        </is>
      </c>
      <c r="C373" s="94" t="n">
        <v>801</v>
      </c>
      <c r="D373" s="94" t="n"/>
      <c r="E373" s="95" t="n"/>
      <c r="F373" s="96">
        <f>TRIM(G373&amp;" "&amp;H373&amp;" "&amp;I373&amp;" "&amp;J373)</f>
        <v/>
      </c>
      <c r="G373" s="94" t="inlineStr">
        <is>
          <t>Aguirre</t>
        </is>
      </c>
      <c r="H373" s="94" t="inlineStr">
        <is>
          <t>Moncada</t>
        </is>
      </c>
      <c r="I373" s="94" t="inlineStr">
        <is>
          <t>Keiry</t>
        </is>
      </c>
      <c r="J373" s="97" t="n"/>
      <c r="K373" s="98">
        <f>IF(SUM(O373:S373)=0, "", ROUND(((O373*3+P373*3+Q373*3+R373*3+S373*1)/13)*5,0))</f>
        <v/>
      </c>
      <c r="L373" s="99">
        <f>IF(OR($C373="",K373=""),"",COUNTIFS($C$4:$C$1500,$C373,K$4:K$1500,"&gt;"&amp;K373)+1)</f>
        <v/>
      </c>
      <c r="M373" s="99">
        <f>IF(OR($C373="",K373=""),"",IF(AND($C373&gt;=1001,$C373&lt;=1005),COUNTIFS($C$4:$C$1500,"&gt;=1001",$C$4:$C$1500,"&lt;=1005",K$4:K$1500,"&gt;"&amp;K373)+1,IF(AND($C373&gt;=1101,$C373&lt;=1105),COUNTIFS($C$4:$C$1500,"&gt;=1101",$C$4:$C$1500,"&lt;=1105",K$4:K$1500,"&gt;"&amp;K373)+1,IF(AND($C373&gt;=901,$C373&lt;=905),COUNTIFS($C$4:$C$1500,"&gt;=901",$C$4:$C$1500,"&lt;=905",K$4:K$1500,"&gt;"&amp;K373)+1,IF(AND($C373&gt;=801,$C373&lt;=805),COUNTIFS($C$4:$C$1500,"&gt;=801",$C$4:$C$1500,"&lt;=805",K$4:K$1500,"&gt;"&amp;K373)+1,IF(AND($C373&gt;=701,$C373&lt;=705),COUNTIFS($C$4:$C$1500,"&gt;=701",$C$4:$C$1500,"&lt;=705",K$4:K$1500,"&gt;"&amp;K373)+1,IF(AND($C373&gt;=601,$C373&lt;=606),COUNTIFS($C$4:$C$1500,"&gt;=601",$C$4:$C$1500,"&lt;=606",K$4:K$1500,"&gt;"&amp;K373)+1,"")))))))</f>
        <v/>
      </c>
      <c r="N373" s="99">
        <f>IF(OR($C373="",K373=""),"",IF(OR(AND($C373&gt;=1001,$C373&lt;=1005),AND($C373&gt;=1101,$C373&lt;=1105)),COUNTIFS($C$4:$C$1500,"&gt;=1001",$C$4:$C$1500,"&lt;=1005",K$4:K$1500,"&gt;"&amp;K373)+COUNTIFS($C$4:$C$1500,"&gt;=1101",$C$4:$C$1500,"&lt;=1105",K$4:K$1500,"&gt;"&amp;K373)+1,""))</f>
        <v/>
      </c>
      <c r="O373" s="94" t="n">
        <v>32.19</v>
      </c>
      <c r="P373" s="94" t="n">
        <v>7.12</v>
      </c>
      <c r="Q373" s="94" t="n">
        <v>16.88</v>
      </c>
      <c r="R373" s="94" t="n">
        <v>36.67</v>
      </c>
      <c r="S373" s="94" t="n">
        <v>20.83</v>
      </c>
      <c r="T373" s="99">
        <f>IF(AND(O373&gt;0,O373&lt;36),1,IF(AND(O373&gt;=36,O373&lt;51),2,IF(AND(O373&gt;=51,O373&lt;71),3,IF(AND(O373&gt;=71,O373&lt;=100),4,))))</f>
        <v/>
      </c>
      <c r="U373" s="99">
        <f>IF(AND(P373&gt;0,P373&lt;41),1,IF(AND(P373&gt;=41,P373&lt;56),2,IF(AND(P373&gt;=56,P373&lt;71),3,IF(AND(P373&gt;=71,P373&lt;=100),4,))))</f>
        <v/>
      </c>
      <c r="V373" s="99">
        <f>IF(AND(Q373&gt;0,Q373&lt;41),1,IF(AND(Q373&gt;=41,Q373&lt;56),2,IF(AND(Q373&gt;=56,Q373&lt;71),3,IF(AND(Q373&gt;=71,Q373&lt;=100),4,))))</f>
        <v/>
      </c>
      <c r="W373" s="99">
        <f>IF(AND(R373&gt;0,R373&lt;36),1,IF(AND(R373&gt;=36,R373&lt;51),2,IF(AND(R373&gt;=51,R373&lt;66),3,IF(AND(R373&gt;=66,R373&lt;=100),4,))))</f>
        <v/>
      </c>
      <c r="X373" s="100">
        <f>IF(AND(S373&gt;0,S373&lt;37),1,IF(AND(S373&gt;=37,S373&lt;58),2,IF(AND(S373&gt;=58,S373&lt;71),3,IF(AND(S373&gt;=71,S373&lt;=100),4,))))</f>
        <v/>
      </c>
      <c r="Y373" s="101">
        <f>IF(SUM(AC373:AG373)=0, "", ROUND(((AC373*3+AD373*3+AE373*3+AF373*3+AG373*1)/13)*5,0))</f>
        <v/>
      </c>
      <c r="Z373" s="99">
        <f>IF(OR($C373="",Y373=""),"",COUNTIFS($C$4:$C$1500,$C373,Y$4:Y$1500,"&gt;"&amp;Y373)+1)</f>
        <v/>
      </c>
      <c r="AA373" s="99">
        <f>IF(OR($C373="",Y373=""),"",IF(AND($C373&gt;=1001,$C373&lt;=1005),COUNTIFS($C$4:$C$1500,"&gt;=1001",$C$4:$C$1500,"&lt;=1005",Y$4:Y$1500,"&gt;"&amp;Y373)+1,IF(AND($C373&gt;=1101,$C373&lt;=1105),COUNTIFS($C$4:$C$1500,"&gt;=1101",$C$4:$C$1500,"&lt;=1105",Y$4:Y$1500,"&gt;"&amp;Y373)+1,IF(AND($C373&gt;=901,$C373&lt;=905),COUNTIFS($C$4:$C$1500,"&gt;=901",$C$4:$C$1500,"&lt;=905",Y$4:Y$1500,"&gt;"&amp;Y373)+1,IF(AND($C373&gt;=801,$C373&lt;=805),COUNTIFS($C$4:$C$1500,"&gt;=801",$C$4:$C$1500,"&lt;=805",Y$4:Y$1500,"&gt;"&amp;Y373)+1,IF(AND($C373&gt;=701,$C373&lt;=705),COUNTIFS($C$4:$C$1500,"&gt;=701",$C$4:$C$1500,"&lt;=705",Y$4:Y$1500,"&gt;"&amp;Y373)+1,IF(AND($C373&gt;=601,$C373&lt;=606),COUNTIFS($C$4:$C$1500,"&gt;=601",$C$4:$C$1500,"&lt;=606",Y$4:Y$1500,"&gt;"&amp;Y373)+1,"")))))))</f>
        <v/>
      </c>
      <c r="AB373" s="99">
        <f>IF(OR($C373="",Y373=""),"",IF(OR(AND($C373&gt;=1001,$C373&lt;=1005),AND($C373&gt;=1101,$C373&lt;=1105)),COUNTIFS($C$4:$C$1500,"&gt;=1001",$C$4:$C$1500,"&lt;=1005",Y$4:Y$1500,"&gt;"&amp;Y373)+COUNTIFS($C$4:$C$1500,"&gt;=1101",$C$4:$C$1500,"&lt;=1105",Y$4:Y$1500,"&gt;"&amp;Y373)+1,""))</f>
        <v/>
      </c>
      <c r="AC373" s="94" t="n">
        <v>33</v>
      </c>
      <c r="AD373" s="94" t="n">
        <v>36.34</v>
      </c>
      <c r="AE373" s="94" t="n">
        <v>34.13</v>
      </c>
      <c r="AF373" s="94" t="n">
        <v>52.5</v>
      </c>
      <c r="AG373" s="94" t="n">
        <v>28.75</v>
      </c>
      <c r="AH373" s="99">
        <f>IF(AND(AC373&gt;0,AC373&lt;36),1,IF(AND(AC373&gt;=36,AC373&lt;51),2,IF(AND(AC373&gt;=51,AC373&lt;71),3,IF(AND(AC373&gt;=71,AC373&lt;=100),4,))))</f>
        <v/>
      </c>
      <c r="AI373" s="99">
        <f>IF(AND(AD373&gt;0,AD373&lt;41),1,IF(AND(AD373&gt;=41,AD373&lt;56),2,IF(AND(AD373&gt;=56,AD373&lt;71),3,IF(AND(AD373&gt;=71,AD373&lt;=100),4,))))</f>
        <v/>
      </c>
      <c r="AJ373" s="99">
        <f>IF(AND(AE373&gt;0,AE373&lt;41),1,IF(AND(AE373&gt;=41,AE373&lt;56),2,IF(AND(AE373&gt;=56,AE373&lt;71),3,IF(AND(AE373&gt;=71,AE373&lt;=100),4,))))</f>
        <v/>
      </c>
      <c r="AK373" s="99">
        <f>IF(AND(AF373&gt;0,AF373&lt;36),1,IF(AND(AF373&gt;=36,AF373&lt;51),2,IF(AND(AF373&gt;=51,AF373&lt;66),3,IF(AND(AF373&gt;=66,AF373&lt;=100),4,))))</f>
        <v/>
      </c>
      <c r="AL373" s="100">
        <f>IF(AND(AG373&gt;0,AG373&lt;37),1,IF(AND(AG373&gt;=37,AG373&lt;58),2,IF(AND(AG373&gt;=58,AG373&lt;71),3,IF(AND(AG373&gt;=71,AG373&lt;=100),4,))))</f>
        <v/>
      </c>
      <c r="AM373" s="101">
        <f>IF((Y373&lt;&gt;"")*(K373&lt;&gt;""),Y373-K373,"")</f>
        <v/>
      </c>
      <c r="AN373" s="99">
        <f>IF((Z373&lt;&gt;"")*(L373&lt;&gt;""),Z373-L373,"")</f>
        <v/>
      </c>
      <c r="AO373" s="99">
        <f>IF((AA373&lt;&gt;"")*(M373&lt;&gt;""),AA373-M373,"")</f>
        <v/>
      </c>
      <c r="AP373" s="99">
        <f>IF((AB373&lt;&gt;"")*(N373&lt;&gt;""),AB373-N373,"")</f>
        <v/>
      </c>
      <c r="AQ373" s="94">
        <f>IF((AC373&lt;&gt;"")*(O373&lt;&gt;""),AC373-O373,"")</f>
        <v/>
      </c>
      <c r="AR373" s="94">
        <f>IF((AD373&lt;&gt;"")*(P373&lt;&gt;""),AD373-P373,"")</f>
        <v/>
      </c>
      <c r="AS373" s="94">
        <f>IF((AE373&lt;&gt;"")*(Q373&lt;&gt;""),AE373-Q373,"")</f>
        <v/>
      </c>
      <c r="AT373" s="94">
        <f>IF((AF373&lt;&gt;"")*(R373&lt;&gt;""),AF373-R373,"")</f>
        <v/>
      </c>
      <c r="AU373" s="94">
        <f>IF((AG373&lt;&gt;"")*(S373&lt;&gt;""),AG373-S373,"")</f>
        <v/>
      </c>
      <c r="AV373" s="99">
        <f>IF((AH373&lt;&gt;"")*(T373&lt;&gt;""),AH373-T373,"")</f>
        <v/>
      </c>
      <c r="AW373" s="99">
        <f>IF((AI373&lt;&gt;"")*(U373&lt;&gt;""),AI373-U373,"")</f>
        <v/>
      </c>
      <c r="AX373" s="99">
        <f>IF((AJ373&lt;&gt;"")*(V373&lt;&gt;""),AJ373-V373,"")</f>
        <v/>
      </c>
      <c r="AY373" s="99">
        <f>IF((AK373&lt;&gt;"")*(W373&lt;&gt;""),AK373-W373,"")</f>
        <v/>
      </c>
      <c r="AZ373" s="102">
        <f>IF((AL373&lt;&gt;"")*(X373&lt;&gt;""),AL373-X373,"")</f>
        <v/>
      </c>
      <c r="BA373" s="50">
        <f>IFERROR(__xludf.dummyfunction("AI(""Actúa como un tutor académico y dirígete personalmente al estudiante "" &amp; I373 &amp; "" "" &amp; J373 &amp; "" "" &amp; G373 &amp; "" "" &amp; H373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AM373 &amp; ""'. Diferencias por área: Matemáticas ("" &amp; AQ373 &amp; ""), Ciencias Natura"&amp;"les ("" &amp; AR373 &amp; ""), Sociales ("" &amp; AS373 &amp; ""), Lectura Crítica ("" &amp; AT373 &amp; "") e Inglés ("" &amp; AU373 &amp; ""). Variación en posición: grupo ("" &amp; AN373 &amp; ""), grado ("" &amp; AO373 &amp; "") y media ("" &amp; AP373 &amp; ""). Puntajes Primer Simulacro: Global "" &amp; K373 &amp; "", Mat "" &amp; "&amp;"O4 &amp; "", Cien "" &amp; P373 &amp; "", Soc "" &amp; Q373 &amp; "", Lec "" &amp; R373 &amp; "", Ing "" &amp; S373 &amp; "". Puntajes Segundo Simulacro: Global "" &amp; Y373 &amp; "", Mat "" &amp; AC373 &amp; "", Cien "" &amp; AD373 &amp; "", Soc "" &amp; AE373 &amp; "", Lec "" &amp; AF373 &amp; "", Ing "" &amp; AG373 &amp; "". Escribe un mensaje motivador"&amp;" y breve (máximo 4 líneas)."")
"),"=AI(""Actúa como un tutor académico y dirígete personalmente al estudiante "" &amp; I373 &amp; "" "" &amp; J373 &amp; "" "" &amp; G373 &amp; "" "" &amp; H373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AM373 &amp; ""'. Diferencias por área: Matemáticas ("" &amp; AQ373 &amp; ""), Ciencias Natur"&amp;"ales ("" &amp; AR373 &amp; ""), Sociales ("" &amp; AS373 &amp; ""), Lectura Crítica ("" &amp; AT373 &amp; "") e Inglés ("" &amp; AU373 &amp; ""). Variación en posición: grupo ("" &amp; AN373 &amp; ""), grado ("" &amp; AO373 &amp; "") y media ("" &amp; AP373 &amp; ""). Puntajes Primer Simulacro: Global "" &amp; K373 &amp; "", Mat "" &amp;"&amp;" O373 &amp; "", Cien "" &amp; P373 &amp; "", Soc "" &amp; Q373 &amp; "", Lec "" &amp; R373 &amp; "", Ing "" &amp; S373 &amp; "". Puntajes Segundo Simulacro: Global "" &amp; Y373 &amp; "", Mat "" &amp; AC373 &amp; "", Cien "" &amp; AD373 &amp; "", Soc "" &amp; AE373 &amp; "", Lec "" &amp; AF373 &amp; "", Ing "" &amp; AG373 &amp; "". Escribe un mensaje motivado"&amp;"r y breve (máximo 4 líneas)."")
")</f>
        <v/>
      </c>
    </row>
    <row r="374" ht="15.75" customHeight="1" s="42">
      <c r="A374" s="93" t="n"/>
      <c r="B374" s="94" t="inlineStr">
        <is>
          <t>Bachillerato</t>
        </is>
      </c>
      <c r="C374" s="94" t="n">
        <v>801</v>
      </c>
      <c r="D374" s="94" t="n"/>
      <c r="E374" s="95" t="n"/>
      <c r="F374" s="96">
        <f>TRIM(G374&amp;" "&amp;H374&amp;" "&amp;I374&amp;" "&amp;J374)</f>
        <v/>
      </c>
      <c r="G374" s="94" t="inlineStr">
        <is>
          <t>Aguirres</t>
        </is>
      </c>
      <c r="H374" s="94" t="inlineStr">
        <is>
          <t>Urrego</t>
        </is>
      </c>
      <c r="I374" s="94" t="inlineStr">
        <is>
          <t>Darlinson</t>
        </is>
      </c>
      <c r="J374" s="97" t="inlineStr">
        <is>
          <t>Estiven</t>
        </is>
      </c>
      <c r="K374" s="98">
        <f>IF(SUM(O374:S374)=0, "", ROUND(((O374*3+P374*3+Q374*3+R374*3+S374*1)/13)*5,0))</f>
        <v/>
      </c>
      <c r="L374" s="99">
        <f>IF(OR($C374="",K374=""),"",COUNTIFS($C$4:$C$1500,$C374,K$4:K$1500,"&gt;"&amp;K374)+1)</f>
        <v/>
      </c>
      <c r="M374" s="99">
        <f>IF(OR($C374="",K374=""),"",IF(AND($C374&gt;=1001,$C374&lt;=1005),COUNTIFS($C$4:$C$1500,"&gt;=1001",$C$4:$C$1500,"&lt;=1005",K$4:K$1500,"&gt;"&amp;K374)+1,IF(AND($C374&gt;=1101,$C374&lt;=1105),COUNTIFS($C$4:$C$1500,"&gt;=1101",$C$4:$C$1500,"&lt;=1105",K$4:K$1500,"&gt;"&amp;K374)+1,IF(AND($C374&gt;=901,$C374&lt;=905),COUNTIFS($C$4:$C$1500,"&gt;=901",$C$4:$C$1500,"&lt;=905",K$4:K$1500,"&gt;"&amp;K374)+1,IF(AND($C374&gt;=801,$C374&lt;=805),COUNTIFS($C$4:$C$1500,"&gt;=801",$C$4:$C$1500,"&lt;=805",K$4:K$1500,"&gt;"&amp;K374)+1,IF(AND($C374&gt;=701,$C374&lt;=705),COUNTIFS($C$4:$C$1500,"&gt;=701",$C$4:$C$1500,"&lt;=705",K$4:K$1500,"&gt;"&amp;K374)+1,IF(AND($C374&gt;=601,$C374&lt;=606),COUNTIFS($C$4:$C$1500,"&gt;=601",$C$4:$C$1500,"&lt;=606",K$4:K$1500,"&gt;"&amp;K374)+1,"")))))))</f>
        <v/>
      </c>
      <c r="N374" s="99">
        <f>IF(OR($C374="",K374=""),"",IF(OR(AND($C374&gt;=1001,$C374&lt;=1005),AND($C374&gt;=1101,$C374&lt;=1105)),COUNTIFS($C$4:$C$1500,"&gt;=1001",$C$4:$C$1500,"&lt;=1005",K$4:K$1500,"&gt;"&amp;K374)+COUNTIFS($C$4:$C$1500,"&gt;=1101",$C$4:$C$1500,"&lt;=1105",K$4:K$1500,"&gt;"&amp;K374)+1,""))</f>
        <v/>
      </c>
      <c r="O374" s="94" t="n">
        <v>36.25</v>
      </c>
      <c r="P374" s="94" t="n">
        <v>41.03</v>
      </c>
      <c r="Q374" s="94" t="n">
        <v>28.59</v>
      </c>
      <c r="R374" s="94" t="n">
        <v>36.67</v>
      </c>
      <c r="S374" s="94" t="n">
        <v>58.33</v>
      </c>
      <c r="T374" s="99">
        <f>IF(AND(O374&gt;0,O374&lt;36),1,IF(AND(O374&gt;=36,O374&lt;51),2,IF(AND(O374&gt;=51,O374&lt;71),3,IF(AND(O374&gt;=71,O374&lt;=100),4,))))</f>
        <v/>
      </c>
      <c r="U374" s="99">
        <f>IF(AND(P374&gt;0,P374&lt;41),1,IF(AND(P374&gt;=41,P374&lt;56),2,IF(AND(P374&gt;=56,P374&lt;71),3,IF(AND(P374&gt;=71,P374&lt;=100),4,))))</f>
        <v/>
      </c>
      <c r="V374" s="99">
        <f>IF(AND(Q374&gt;0,Q374&lt;41),1,IF(AND(Q374&gt;=41,Q374&lt;56),2,IF(AND(Q374&gt;=56,Q374&lt;71),3,IF(AND(Q374&gt;=71,Q374&lt;=100),4,))))</f>
        <v/>
      </c>
      <c r="W374" s="99">
        <f>IF(AND(R374&gt;0,R374&lt;36),1,IF(AND(R374&gt;=36,R374&lt;51),2,IF(AND(R374&gt;=51,R374&lt;66),3,IF(AND(R374&gt;=66,R374&lt;=100),4,))))</f>
        <v/>
      </c>
      <c r="X374" s="100">
        <f>IF(AND(S374&gt;0,S374&lt;37),1,IF(AND(S374&gt;=37,S374&lt;58),2,IF(AND(S374&gt;=58,S374&lt;71),3,IF(AND(S374&gt;=71,S374&lt;=100),4,))))</f>
        <v/>
      </c>
      <c r="Y374" s="101">
        <f>IF(SUM(AC374:AG374)=0, "", ROUND(((AC374*3+AD374*3+AE374*3+AF374*3+AG374*1)/13)*5,0))</f>
        <v/>
      </c>
      <c r="Z374" s="99">
        <f>IF(OR($C374="",Y374=""),"",COUNTIFS($C$4:$C$1500,$C374,Y$4:Y$1500,"&gt;"&amp;Y374)+1)</f>
        <v/>
      </c>
      <c r="AA374" s="99">
        <f>IF(OR($C374="",Y374=""),"",IF(AND($C374&gt;=1001,$C374&lt;=1005),COUNTIFS($C$4:$C$1500,"&gt;=1001",$C$4:$C$1500,"&lt;=1005",Y$4:Y$1500,"&gt;"&amp;Y374)+1,IF(AND($C374&gt;=1101,$C374&lt;=1105),COUNTIFS($C$4:$C$1500,"&gt;=1101",$C$4:$C$1500,"&lt;=1105",Y$4:Y$1500,"&gt;"&amp;Y374)+1,IF(AND($C374&gt;=901,$C374&lt;=905),COUNTIFS($C$4:$C$1500,"&gt;=901",$C$4:$C$1500,"&lt;=905",Y$4:Y$1500,"&gt;"&amp;Y374)+1,IF(AND($C374&gt;=801,$C374&lt;=805),COUNTIFS($C$4:$C$1500,"&gt;=801",$C$4:$C$1500,"&lt;=805",Y$4:Y$1500,"&gt;"&amp;Y374)+1,IF(AND($C374&gt;=701,$C374&lt;=705),COUNTIFS($C$4:$C$1500,"&gt;=701",$C$4:$C$1500,"&lt;=705",Y$4:Y$1500,"&gt;"&amp;Y374)+1,IF(AND($C374&gt;=601,$C374&lt;=606),COUNTIFS($C$4:$C$1500,"&gt;=601",$C$4:$C$1500,"&lt;=606",Y$4:Y$1500,"&gt;"&amp;Y374)+1,"")))))))</f>
        <v/>
      </c>
      <c r="AB374" s="99">
        <f>IF(OR($C374="",Y374=""),"",IF(OR(AND($C374&gt;=1001,$C374&lt;=1005),AND($C374&gt;=1101,$C374&lt;=1105)),COUNTIFS($C$4:$C$1500,"&gt;=1001",$C$4:$C$1500,"&lt;=1005",Y$4:Y$1500,"&gt;"&amp;Y374)+COUNTIFS($C$4:$C$1500,"&gt;=1101",$C$4:$C$1500,"&lt;=1105",Y$4:Y$1500,"&gt;"&amp;Y374)+1,""))</f>
        <v/>
      </c>
      <c r="AC374" s="94" t="n">
        <v>45</v>
      </c>
      <c r="AD374" s="94" t="n">
        <v>46.49</v>
      </c>
      <c r="AE374" s="94" t="n">
        <v>39.38</v>
      </c>
      <c r="AF374" s="94" t="n">
        <v>56.88</v>
      </c>
      <c r="AG374" s="94" t="n">
        <v>28.75</v>
      </c>
      <c r="AH374" s="99">
        <f>IF(AND(AC374&gt;0,AC374&lt;36),1,IF(AND(AC374&gt;=36,AC374&lt;51),2,IF(AND(AC374&gt;=51,AC374&lt;71),3,IF(AND(AC374&gt;=71,AC374&lt;=100),4,))))</f>
        <v/>
      </c>
      <c r="AI374" s="99">
        <f>IF(AND(AD374&gt;0,AD374&lt;41),1,IF(AND(AD374&gt;=41,AD374&lt;56),2,IF(AND(AD374&gt;=56,AD374&lt;71),3,IF(AND(AD374&gt;=71,AD374&lt;=100),4,))))</f>
        <v/>
      </c>
      <c r="AJ374" s="99">
        <f>IF(AND(AE374&gt;0,AE374&lt;41),1,IF(AND(AE374&gt;=41,AE374&lt;56),2,IF(AND(AE374&gt;=56,AE374&lt;71),3,IF(AND(AE374&gt;=71,AE374&lt;=100),4,))))</f>
        <v/>
      </c>
      <c r="AK374" s="99">
        <f>IF(AND(AF374&gt;0,AF374&lt;36),1,IF(AND(AF374&gt;=36,AF374&lt;51),2,IF(AND(AF374&gt;=51,AF374&lt;66),3,IF(AND(AF374&gt;=66,AF374&lt;=100),4,))))</f>
        <v/>
      </c>
      <c r="AL374" s="100">
        <f>IF(AND(AG374&gt;0,AG374&lt;37),1,IF(AND(AG374&gt;=37,AG374&lt;58),2,IF(AND(AG374&gt;=58,AG374&lt;71),3,IF(AND(AG374&gt;=71,AG374&lt;=100),4,))))</f>
        <v/>
      </c>
      <c r="AM374" s="101">
        <f>IF((Y374&lt;&gt;"")*(K374&lt;&gt;""),Y374-K374,"")</f>
        <v/>
      </c>
      <c r="AN374" s="99">
        <f>IF((Z374&lt;&gt;"")*(L374&lt;&gt;""),Z374-L374,"")</f>
        <v/>
      </c>
      <c r="AO374" s="99">
        <f>IF((AA374&lt;&gt;"")*(M374&lt;&gt;""),AA374-M374,"")</f>
        <v/>
      </c>
      <c r="AP374" s="99">
        <f>IF((AB374&lt;&gt;"")*(N374&lt;&gt;""),AB374-N374,"")</f>
        <v/>
      </c>
      <c r="AQ374" s="94">
        <f>IF((AC374&lt;&gt;"")*(O374&lt;&gt;""),AC374-O374,"")</f>
        <v/>
      </c>
      <c r="AR374" s="94">
        <f>IF((AD374&lt;&gt;"")*(P374&lt;&gt;""),AD374-P374,"")</f>
        <v/>
      </c>
      <c r="AS374" s="94">
        <f>IF((AE374&lt;&gt;"")*(Q374&lt;&gt;""),AE374-Q374,"")</f>
        <v/>
      </c>
      <c r="AT374" s="94">
        <f>IF((AF374&lt;&gt;"")*(R374&lt;&gt;""),AF374-R374,"")</f>
        <v/>
      </c>
      <c r="AU374" s="94">
        <f>IF((AG374&lt;&gt;"")*(S374&lt;&gt;""),AG374-S374,"")</f>
        <v/>
      </c>
      <c r="AV374" s="99">
        <f>IF((AH374&lt;&gt;"")*(T374&lt;&gt;""),AH374-T374,"")</f>
        <v/>
      </c>
      <c r="AW374" s="99">
        <f>IF((AI374&lt;&gt;"")*(U374&lt;&gt;""),AI374-U374,"")</f>
        <v/>
      </c>
      <c r="AX374" s="99">
        <f>IF((AJ374&lt;&gt;"")*(V374&lt;&gt;""),AJ374-V374,"")</f>
        <v/>
      </c>
      <c r="AY374" s="99">
        <f>IF((AK374&lt;&gt;"")*(W374&lt;&gt;""),AK374-W374,"")</f>
        <v/>
      </c>
      <c r="AZ374" s="102">
        <f>IF((AL374&lt;&gt;"")*(X374&lt;&gt;""),AL374-X374,"")</f>
        <v/>
      </c>
      <c r="BA374" s="50">
        <f>IFERROR(__xludf.dummyfunction("AI(""Actúa como un tutor académico y dirígete personalmente al estudiante "" &amp; I374 &amp; "" "" &amp; J374 &amp; "" "" &amp; G374 &amp; "" "" &amp; H374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AM374 &amp; ""'. Diferencias por área: Matemáticas ("" &amp; AQ374 &amp; ""), Ciencias Natura"&amp;"les ("" &amp; AR374 &amp; ""), Sociales ("" &amp; AS374 &amp; ""), Lectura Crítica ("" &amp; AT374 &amp; "") e Inglés ("" &amp; AU374 &amp; ""). Variación en posición: grupo ("" &amp; AN374 &amp; ""), grado ("" &amp; AO374 &amp; "") y media ("" &amp; AP374 &amp; ""). Puntajes Primer Simulacro: Global "" &amp; K374 &amp; "", Mat "" &amp; "&amp;"O4 &amp; "", Cien "" &amp; P374 &amp; "", Soc "" &amp; Q374 &amp; "", Lec "" &amp; R374 &amp; "", Ing "" &amp; S374 &amp; "". Puntajes Segundo Simulacro: Global "" &amp; Y374 &amp; "", Mat "" &amp; AC374 &amp; "", Cien "" &amp; AD374 &amp; "", Soc "" &amp; AE374 &amp; "", Lec "" &amp; AF374 &amp; "", Ing "" &amp; AG374 &amp; "". Escribe un mensaje motivador"&amp;" y breve (máximo 4 líneas)."")
"),"=AI(""Actúa como un tutor académico y dirígete personalmente al estudiante "" &amp; I374 &amp; "" "" &amp; J374 &amp; "" "" &amp; G374 &amp; "" "" &amp; H374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AM374 &amp; ""'. Diferencias por área: Matemáticas ("" &amp; AQ374 &amp; ""), Ciencias Natur"&amp;"ales ("" &amp; AR374 &amp; ""), Sociales ("" &amp; AS374 &amp; ""), Lectura Crítica ("" &amp; AT374 &amp; "") e Inglés ("" &amp; AU374 &amp; ""). Variación en posición: grupo ("" &amp; AN374 &amp; ""), grado ("" &amp; AO374 &amp; "") y media ("" &amp; AP374 &amp; ""). Puntajes Primer Simulacro: Global "" &amp; K374 &amp; "", Mat "" &amp;"&amp;" O374 &amp; "", Cien "" &amp; P374 &amp; "", Soc "" &amp; Q374 &amp; "", Lec "" &amp; R374 &amp; "", Ing "" &amp; S374 &amp; "". Puntajes Segundo Simulacro: Global "" &amp; Y374 &amp; "", Mat "" &amp; AC374 &amp; "", Cien "" &amp; AD374 &amp; "", Soc "" &amp; AE374 &amp; "", Lec "" &amp; AF374 &amp; "", Ing "" &amp; AG374 &amp; "". Escribe un mensaje motivado"&amp;"r y breve (máximo 4 líneas)."")
")</f>
        <v/>
      </c>
    </row>
    <row r="375" ht="15.75" customHeight="1" s="42">
      <c r="A375" s="93" t="n"/>
      <c r="B375" s="94" t="inlineStr">
        <is>
          <t>Bachillerato</t>
        </is>
      </c>
      <c r="C375" s="94" t="n">
        <v>801</v>
      </c>
      <c r="D375" s="94" t="n"/>
      <c r="E375" s="95" t="n"/>
      <c r="F375" s="96">
        <f>TRIM(G375&amp;" "&amp;H375&amp;" "&amp;I375&amp;" "&amp;J375)</f>
        <v/>
      </c>
      <c r="G375" s="94" t="inlineStr">
        <is>
          <t>Alcaraz</t>
        </is>
      </c>
      <c r="H375" s="94" t="inlineStr">
        <is>
          <t>Cano</t>
        </is>
      </c>
      <c r="I375" s="94" t="inlineStr">
        <is>
          <t>Yeikob</t>
        </is>
      </c>
      <c r="J375" s="97" t="inlineStr">
        <is>
          <t>David</t>
        </is>
      </c>
      <c r="K375" s="98">
        <f>IF(SUM(O375:S375)=0, "", ROUND(((O375*3+P375*3+Q375*3+R375*3+S375*1)/13)*5,0))</f>
        <v/>
      </c>
      <c r="L375" s="99">
        <f>IF(OR($C375="",K375=""),"",COUNTIFS($C$4:$C$1500,$C375,K$4:K$1500,"&gt;"&amp;K375)+1)</f>
        <v/>
      </c>
      <c r="M375" s="99">
        <f>IF(OR($C375="",K375=""),"",IF(AND($C375&gt;=1001,$C375&lt;=1005),COUNTIFS($C$4:$C$1500,"&gt;=1001",$C$4:$C$1500,"&lt;=1005",K$4:K$1500,"&gt;"&amp;K375)+1,IF(AND($C375&gt;=1101,$C375&lt;=1105),COUNTIFS($C$4:$C$1500,"&gt;=1101",$C$4:$C$1500,"&lt;=1105",K$4:K$1500,"&gt;"&amp;K375)+1,IF(AND($C375&gt;=901,$C375&lt;=905),COUNTIFS($C$4:$C$1500,"&gt;=901",$C$4:$C$1500,"&lt;=905",K$4:K$1500,"&gt;"&amp;K375)+1,IF(AND($C375&gt;=801,$C375&lt;=805),COUNTIFS($C$4:$C$1500,"&gt;=801",$C$4:$C$1500,"&lt;=805",K$4:K$1500,"&gt;"&amp;K375)+1,IF(AND($C375&gt;=701,$C375&lt;=705),COUNTIFS($C$4:$C$1500,"&gt;=701",$C$4:$C$1500,"&lt;=705",K$4:K$1500,"&gt;"&amp;K375)+1,IF(AND($C375&gt;=601,$C375&lt;=606),COUNTIFS($C$4:$C$1500,"&gt;=601",$C$4:$C$1500,"&lt;=606",K$4:K$1500,"&gt;"&amp;K375)+1,"")))))))</f>
        <v/>
      </c>
      <c r="N375" s="99">
        <f>IF(OR($C375="",K375=""),"",IF(OR(AND($C375&gt;=1001,$C375&lt;=1005),AND($C375&gt;=1101,$C375&lt;=1105)),COUNTIFS($C$4:$C$1500,"&gt;=1001",$C$4:$C$1500,"&lt;=1005",K$4:K$1500,"&gt;"&amp;K375)+COUNTIFS($C$4:$C$1500,"&gt;=1101",$C$4:$C$1500,"&lt;=1105",K$4:K$1500,"&gt;"&amp;K375)+1,""))</f>
        <v/>
      </c>
      <c r="O375" s="94" t="n">
        <v>43.13</v>
      </c>
      <c r="P375" s="94" t="n">
        <v>37.07</v>
      </c>
      <c r="Q375" s="94" t="n">
        <v>28.59</v>
      </c>
      <c r="R375" s="94" t="n">
        <v>50.42</v>
      </c>
      <c r="S375" s="94" t="n">
        <v>25</v>
      </c>
      <c r="T375" s="99">
        <f>IF(AND(O375&gt;0,O375&lt;36),1,IF(AND(O375&gt;=36,O375&lt;51),2,IF(AND(O375&gt;=51,O375&lt;71),3,IF(AND(O375&gt;=71,O375&lt;=100),4,))))</f>
        <v/>
      </c>
      <c r="U375" s="99">
        <f>IF(AND(P375&gt;0,P375&lt;41),1,IF(AND(P375&gt;=41,P375&lt;56),2,IF(AND(P375&gt;=56,P375&lt;71),3,IF(AND(P375&gt;=71,P375&lt;=100),4,))))</f>
        <v/>
      </c>
      <c r="V375" s="99">
        <f>IF(AND(Q375&gt;0,Q375&lt;41),1,IF(AND(Q375&gt;=41,Q375&lt;56),2,IF(AND(Q375&gt;=56,Q375&lt;71),3,IF(AND(Q375&gt;=71,Q375&lt;=100),4,))))</f>
        <v/>
      </c>
      <c r="W375" s="99">
        <f>IF(AND(R375&gt;0,R375&lt;36),1,IF(AND(R375&gt;=36,R375&lt;51),2,IF(AND(R375&gt;=51,R375&lt;66),3,IF(AND(R375&gt;=66,R375&lt;=100),4,))))</f>
        <v/>
      </c>
      <c r="X375" s="100">
        <f>IF(AND(S375&gt;0,S375&lt;37),1,IF(AND(S375&gt;=37,S375&lt;58),2,IF(AND(S375&gt;=58,S375&lt;71),3,IF(AND(S375&gt;=71,S375&lt;=100),4,))))</f>
        <v/>
      </c>
      <c r="Y375" s="101">
        <f>IF(SUM(AC375:AG375)=0, "", ROUND(((AC375*3+AD375*3+AE375*3+AF375*3+AG375*1)/13)*5,0))</f>
        <v/>
      </c>
      <c r="Z375" s="99">
        <f>IF(OR($C375="",Y375=""),"",COUNTIFS($C$4:$C$1500,$C375,Y$4:Y$1500,"&gt;"&amp;Y375)+1)</f>
        <v/>
      </c>
      <c r="AA375" s="99">
        <f>IF(OR($C375="",Y375=""),"",IF(AND($C375&gt;=1001,$C375&lt;=1005),COUNTIFS($C$4:$C$1500,"&gt;=1001",$C$4:$C$1500,"&lt;=1005",Y$4:Y$1500,"&gt;"&amp;Y375)+1,IF(AND($C375&gt;=1101,$C375&lt;=1105),COUNTIFS($C$4:$C$1500,"&gt;=1101",$C$4:$C$1500,"&lt;=1105",Y$4:Y$1500,"&gt;"&amp;Y375)+1,IF(AND($C375&gt;=901,$C375&lt;=905),COUNTIFS($C$4:$C$1500,"&gt;=901",$C$4:$C$1500,"&lt;=905",Y$4:Y$1500,"&gt;"&amp;Y375)+1,IF(AND($C375&gt;=801,$C375&lt;=805),COUNTIFS($C$4:$C$1500,"&gt;=801",$C$4:$C$1500,"&lt;=805",Y$4:Y$1500,"&gt;"&amp;Y375)+1,IF(AND($C375&gt;=701,$C375&lt;=705),COUNTIFS($C$4:$C$1500,"&gt;=701",$C$4:$C$1500,"&lt;=705",Y$4:Y$1500,"&gt;"&amp;Y375)+1,IF(AND($C375&gt;=601,$C375&lt;=606),COUNTIFS($C$4:$C$1500,"&gt;=601",$C$4:$C$1500,"&lt;=606",Y$4:Y$1500,"&gt;"&amp;Y375)+1,"")))))))</f>
        <v/>
      </c>
      <c r="AB375" s="99">
        <f>IF(OR($C375="",Y375=""),"",IF(OR(AND($C375&gt;=1001,$C375&lt;=1005),AND($C375&gt;=1101,$C375&lt;=1105)),COUNTIFS($C$4:$C$1500,"&gt;=1001",$C$4:$C$1500,"&lt;=1005",Y$4:Y$1500,"&gt;"&amp;Y375)+COUNTIFS($C$4:$C$1500,"&gt;=1101",$C$4:$C$1500,"&lt;=1105",Y$4:Y$1500,"&gt;"&amp;Y375)+1,""))</f>
        <v/>
      </c>
      <c r="AC375" s="94" t="n">
        <v>54</v>
      </c>
      <c r="AD375" s="94" t="n">
        <v>35.03</v>
      </c>
      <c r="AE375" s="94" t="n">
        <v>57.75</v>
      </c>
      <c r="AF375" s="94" t="n">
        <v>56.88</v>
      </c>
      <c r="AG375" s="94" t="n">
        <v>14.38</v>
      </c>
      <c r="AH375" s="99">
        <f>IF(AND(AC375&gt;0,AC375&lt;36),1,IF(AND(AC375&gt;=36,AC375&lt;51),2,IF(AND(AC375&gt;=51,AC375&lt;71),3,IF(AND(AC375&gt;=71,AC375&lt;=100),4,))))</f>
        <v/>
      </c>
      <c r="AI375" s="99">
        <f>IF(AND(AD375&gt;0,AD375&lt;41),1,IF(AND(AD375&gt;=41,AD375&lt;56),2,IF(AND(AD375&gt;=56,AD375&lt;71),3,IF(AND(AD375&gt;=71,AD375&lt;=100),4,))))</f>
        <v/>
      </c>
      <c r="AJ375" s="99">
        <f>IF(AND(AE375&gt;0,AE375&lt;41),1,IF(AND(AE375&gt;=41,AE375&lt;56),2,IF(AND(AE375&gt;=56,AE375&lt;71),3,IF(AND(AE375&gt;=71,AE375&lt;=100),4,))))</f>
        <v/>
      </c>
      <c r="AK375" s="99">
        <f>IF(AND(AF375&gt;0,AF375&lt;36),1,IF(AND(AF375&gt;=36,AF375&lt;51),2,IF(AND(AF375&gt;=51,AF375&lt;66),3,IF(AND(AF375&gt;=66,AF375&lt;=100),4,))))</f>
        <v/>
      </c>
      <c r="AL375" s="100">
        <f>IF(AND(AG375&gt;0,AG375&lt;37),1,IF(AND(AG375&gt;=37,AG375&lt;58),2,IF(AND(AG375&gt;=58,AG375&lt;71),3,IF(AND(AG375&gt;=71,AG375&lt;=100),4,))))</f>
        <v/>
      </c>
      <c r="AM375" s="101">
        <f>IF((Y375&lt;&gt;"")*(K375&lt;&gt;""),Y375-K375,"")</f>
        <v/>
      </c>
      <c r="AN375" s="99">
        <f>IF((Z375&lt;&gt;"")*(L375&lt;&gt;""),Z375-L375,"")</f>
        <v/>
      </c>
      <c r="AO375" s="99">
        <f>IF((AA375&lt;&gt;"")*(M375&lt;&gt;""),AA375-M375,"")</f>
        <v/>
      </c>
      <c r="AP375" s="99">
        <f>IF((AB375&lt;&gt;"")*(N375&lt;&gt;""),AB375-N375,"")</f>
        <v/>
      </c>
      <c r="AQ375" s="94">
        <f>IF((AC375&lt;&gt;"")*(O375&lt;&gt;""),AC375-O375,"")</f>
        <v/>
      </c>
      <c r="AR375" s="94">
        <f>IF((AD375&lt;&gt;"")*(P375&lt;&gt;""),AD375-P375,"")</f>
        <v/>
      </c>
      <c r="AS375" s="94">
        <f>IF((AE375&lt;&gt;"")*(Q375&lt;&gt;""),AE375-Q375,"")</f>
        <v/>
      </c>
      <c r="AT375" s="94">
        <f>IF((AF375&lt;&gt;"")*(R375&lt;&gt;""),AF375-R375,"")</f>
        <v/>
      </c>
      <c r="AU375" s="94">
        <f>IF((AG375&lt;&gt;"")*(S375&lt;&gt;""),AG375-S375,"")</f>
        <v/>
      </c>
      <c r="AV375" s="99">
        <f>IF((AH375&lt;&gt;"")*(T375&lt;&gt;""),AH375-T375,"")</f>
        <v/>
      </c>
      <c r="AW375" s="99">
        <f>IF((AI375&lt;&gt;"")*(U375&lt;&gt;""),AI375-U375,"")</f>
        <v/>
      </c>
      <c r="AX375" s="99">
        <f>IF((AJ375&lt;&gt;"")*(V375&lt;&gt;""),AJ375-V375,"")</f>
        <v/>
      </c>
      <c r="AY375" s="99">
        <f>IF((AK375&lt;&gt;"")*(W375&lt;&gt;""),AK375-W375,"")</f>
        <v/>
      </c>
      <c r="AZ375" s="102">
        <f>IF((AL375&lt;&gt;"")*(X375&lt;&gt;""),AL375-X375,"")</f>
        <v/>
      </c>
      <c r="BA375" s="50">
        <f>IFERROR(__xludf.dummyfunction("AI(""Actúa como un tutor académico y dirígete personalmente al estudiante "" &amp; I375 &amp; "" "" &amp; J375 &amp; "" "" &amp; G375 &amp; "" "" &amp; H375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AM375 &amp; ""'. Diferencias por área: Matemáticas ("" &amp; AQ375 &amp; ""), Ciencias Natura"&amp;"les ("" &amp; AR375 &amp; ""), Sociales ("" &amp; AS375 &amp; ""), Lectura Crítica ("" &amp; AT375 &amp; "") e Inglés ("" &amp; AU375 &amp; ""). Variación en posición: grupo ("" &amp; AN375 &amp; ""), grado ("" &amp; AO375 &amp; "") y media ("" &amp; AP375 &amp; ""). Puntajes Primer Simulacro: Global "" &amp; K375 &amp; "", Mat "" &amp; "&amp;"O4 &amp; "", Cien "" &amp; P375 &amp; "", Soc "" &amp; Q375 &amp; "", Lec "" &amp; R375 &amp; "", Ing "" &amp; S375 &amp; "". Puntajes Segundo Simulacro: Global "" &amp; Y375 &amp; "", Mat "" &amp; AC375 &amp; "", Cien "" &amp; AD375 &amp; "", Soc "" &amp; AE375 &amp; "", Lec "" &amp; AF375 &amp; "", Ing "" &amp; AG375 &amp; "". Escribe un mensaje motivador"&amp;" y breve (máximo 4 líneas)."")
"),"=AI(""Actúa como un tutor académico y dirígete personalmente al estudiante "" &amp; I375 &amp; "" "" &amp; J375 &amp; "" "" &amp; G375 &amp; "" "" &amp; H375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AM375 &amp; ""'. Diferencias por área: Matemáticas ("" &amp; AQ375 &amp; ""), Ciencias Natur"&amp;"ales ("" &amp; AR375 &amp; ""), Sociales ("" &amp; AS375 &amp; ""), Lectura Crítica ("" &amp; AT375 &amp; "") e Inglés ("" &amp; AU375 &amp; ""). Variación en posición: grupo ("" &amp; AN375 &amp; ""), grado ("" &amp; AO375 &amp; "") y media ("" &amp; AP375 &amp; ""). Puntajes Primer Simulacro: Global "" &amp; K375 &amp; "", Mat "" &amp;"&amp;" O375 &amp; "", Cien "" &amp; P375 &amp; "", Soc "" &amp; Q375 &amp; "", Lec "" &amp; R375 &amp; "", Ing "" &amp; S375 &amp; "". Puntajes Segundo Simulacro: Global "" &amp; Y375 &amp; "", Mat "" &amp; AC375 &amp; "", Cien "" &amp; AD375 &amp; "", Soc "" &amp; AE375 &amp; "", Lec "" &amp; AF375 &amp; "", Ing "" &amp; AG375 &amp; "". Escribe un mensaje motivado"&amp;"r y breve (máximo 4 líneas)."")
")</f>
        <v/>
      </c>
    </row>
    <row r="376" ht="15.75" customHeight="1" s="42">
      <c r="A376" s="93" t="n"/>
      <c r="B376" s="94" t="inlineStr">
        <is>
          <t>Bachillerato</t>
        </is>
      </c>
      <c r="C376" s="94" t="n">
        <v>801</v>
      </c>
      <c r="D376" s="94" t="n"/>
      <c r="E376" s="95" t="n"/>
      <c r="F376" s="96">
        <f>TRIM(G376&amp;" "&amp;H376&amp;" "&amp;I376&amp;" "&amp;J376)</f>
        <v/>
      </c>
      <c r="G376" s="94" t="inlineStr">
        <is>
          <t>Alcaraz</t>
        </is>
      </c>
      <c r="H376" s="94" t="inlineStr">
        <is>
          <t>Urrego</t>
        </is>
      </c>
      <c r="I376" s="94" t="inlineStr">
        <is>
          <t>Alejandro</t>
        </is>
      </c>
      <c r="J376" s="97" t="n"/>
      <c r="K376" s="98">
        <f>IF(SUM(O376:S376)=0, "", ROUND(((O376*3+P376*3+Q376*3+R376*3+S376*1)/13)*5,0))</f>
        <v/>
      </c>
      <c r="L376" s="99">
        <f>IF(OR($C376="",K376=""),"",COUNTIFS($C$4:$C$1500,$C376,K$4:K$1500,"&gt;"&amp;K376)+1)</f>
        <v/>
      </c>
      <c r="M376" s="99">
        <f>IF(OR($C376="",K376=""),"",IF(AND($C376&gt;=1001,$C376&lt;=1005),COUNTIFS($C$4:$C$1500,"&gt;=1001",$C$4:$C$1500,"&lt;=1005",K$4:K$1500,"&gt;"&amp;K376)+1,IF(AND($C376&gt;=1101,$C376&lt;=1105),COUNTIFS($C$4:$C$1500,"&gt;=1101",$C$4:$C$1500,"&lt;=1105",K$4:K$1500,"&gt;"&amp;K376)+1,IF(AND($C376&gt;=901,$C376&lt;=905),COUNTIFS($C$4:$C$1500,"&gt;=901",$C$4:$C$1500,"&lt;=905",K$4:K$1500,"&gt;"&amp;K376)+1,IF(AND($C376&gt;=801,$C376&lt;=805),COUNTIFS($C$4:$C$1500,"&gt;=801",$C$4:$C$1500,"&lt;=805",K$4:K$1500,"&gt;"&amp;K376)+1,IF(AND($C376&gt;=701,$C376&lt;=705),COUNTIFS($C$4:$C$1500,"&gt;=701",$C$4:$C$1500,"&lt;=705",K$4:K$1500,"&gt;"&amp;K376)+1,IF(AND($C376&gt;=601,$C376&lt;=606),COUNTIFS($C$4:$C$1500,"&gt;=601",$C$4:$C$1500,"&lt;=606",K$4:K$1500,"&gt;"&amp;K376)+1,"")))))))</f>
        <v/>
      </c>
      <c r="N376" s="99">
        <f>IF(OR($C376="",K376=""),"",IF(OR(AND($C376&gt;=1001,$C376&lt;=1005),AND($C376&gt;=1101,$C376&lt;=1105)),COUNTIFS($C$4:$C$1500,"&gt;=1001",$C$4:$C$1500,"&lt;=1005",K$4:K$1500,"&gt;"&amp;K376)+COUNTIFS($C$4:$C$1500,"&gt;=1101",$C$4:$C$1500,"&lt;=1105",K$4:K$1500,"&gt;"&amp;K376)+1,""))</f>
        <v/>
      </c>
      <c r="O376" s="94" t="n">
        <v>17.81</v>
      </c>
      <c r="P376" s="94" t="n">
        <v>26.03</v>
      </c>
      <c r="Q376" s="94" t="n">
        <v>24.69</v>
      </c>
      <c r="R376" s="94" t="n">
        <v>45.83</v>
      </c>
      <c r="S376" s="94" t="n">
        <v>20.83</v>
      </c>
      <c r="T376" s="99">
        <f>IF(AND(O376&gt;0,O376&lt;36),1,IF(AND(O376&gt;=36,O376&lt;51),2,IF(AND(O376&gt;=51,O376&lt;71),3,IF(AND(O376&gt;=71,O376&lt;=100),4,))))</f>
        <v/>
      </c>
      <c r="U376" s="99">
        <f>IF(AND(P376&gt;0,P376&lt;41),1,IF(AND(P376&gt;=41,P376&lt;56),2,IF(AND(P376&gt;=56,P376&lt;71),3,IF(AND(P376&gt;=71,P376&lt;=100),4,))))</f>
        <v/>
      </c>
      <c r="V376" s="99">
        <f>IF(AND(Q376&gt;0,Q376&lt;41),1,IF(AND(Q376&gt;=41,Q376&lt;56),2,IF(AND(Q376&gt;=56,Q376&lt;71),3,IF(AND(Q376&gt;=71,Q376&lt;=100),4,))))</f>
        <v/>
      </c>
      <c r="W376" s="99">
        <f>IF(AND(R376&gt;0,R376&lt;36),1,IF(AND(R376&gt;=36,R376&lt;51),2,IF(AND(R376&gt;=51,R376&lt;66),3,IF(AND(R376&gt;=66,R376&lt;=100),4,))))</f>
        <v/>
      </c>
      <c r="X376" s="100">
        <f>IF(AND(S376&gt;0,S376&lt;37),1,IF(AND(S376&gt;=37,S376&lt;58),2,IF(AND(S376&gt;=58,S376&lt;71),3,IF(AND(S376&gt;=71,S376&lt;=100),4,))))</f>
        <v/>
      </c>
      <c r="Y376" s="101">
        <f>IF(SUM(AC376:AG376)=0, "", ROUND(((AC376*3+AD376*3+AE376*3+AF376*3+AG376*1)/13)*5,0))</f>
        <v/>
      </c>
      <c r="Z376" s="99">
        <f>IF(OR($C376="",Y376=""),"",COUNTIFS($C$4:$C$1500,$C376,Y$4:Y$1500,"&gt;"&amp;Y376)+1)</f>
        <v/>
      </c>
      <c r="AA376" s="99">
        <f>IF(OR($C376="",Y376=""),"",IF(AND($C376&gt;=1001,$C376&lt;=1005),COUNTIFS($C$4:$C$1500,"&gt;=1001",$C$4:$C$1500,"&lt;=1005",Y$4:Y$1500,"&gt;"&amp;Y376)+1,IF(AND($C376&gt;=1101,$C376&lt;=1105),COUNTIFS($C$4:$C$1500,"&gt;=1101",$C$4:$C$1500,"&lt;=1105",Y$4:Y$1500,"&gt;"&amp;Y376)+1,IF(AND($C376&gt;=901,$C376&lt;=905),COUNTIFS($C$4:$C$1500,"&gt;=901",$C$4:$C$1500,"&lt;=905",Y$4:Y$1500,"&gt;"&amp;Y376)+1,IF(AND($C376&gt;=801,$C376&lt;=805),COUNTIFS($C$4:$C$1500,"&gt;=801",$C$4:$C$1500,"&lt;=805",Y$4:Y$1500,"&gt;"&amp;Y376)+1,IF(AND($C376&gt;=701,$C376&lt;=705),COUNTIFS($C$4:$C$1500,"&gt;=701",$C$4:$C$1500,"&lt;=705",Y$4:Y$1500,"&gt;"&amp;Y376)+1,IF(AND($C376&gt;=601,$C376&lt;=606),COUNTIFS($C$4:$C$1500,"&gt;=601",$C$4:$C$1500,"&lt;=606",Y$4:Y$1500,"&gt;"&amp;Y376)+1,"")))))))</f>
        <v/>
      </c>
      <c r="AB376" s="99">
        <f>IF(OR($C376="",Y376=""),"",IF(OR(AND($C376&gt;=1001,$C376&lt;=1005),AND($C376&gt;=1101,$C376&lt;=1105)),COUNTIFS($C$4:$C$1500,"&gt;=1001",$C$4:$C$1500,"&lt;=1005",Y$4:Y$1500,"&gt;"&amp;Y376)+COUNTIFS($C$4:$C$1500,"&gt;=1101",$C$4:$C$1500,"&lt;=1105",Y$4:Y$1500,"&gt;"&amp;Y376)+1,""))</f>
        <v/>
      </c>
      <c r="AC376" s="94" t="n">
        <v>24</v>
      </c>
      <c r="AD376" s="94" t="n">
        <v>35.68</v>
      </c>
      <c r="AE376" s="94" t="n">
        <v>63</v>
      </c>
      <c r="AF376" s="94" t="n">
        <v>74.38</v>
      </c>
      <c r="AG376" s="94" t="n">
        <v>62.29</v>
      </c>
      <c r="AH376" s="99">
        <f>IF(AND(AC376&gt;0,AC376&lt;36),1,IF(AND(AC376&gt;=36,AC376&lt;51),2,IF(AND(AC376&gt;=51,AC376&lt;71),3,IF(AND(AC376&gt;=71,AC376&lt;=100),4,))))</f>
        <v/>
      </c>
      <c r="AI376" s="99">
        <f>IF(AND(AD376&gt;0,AD376&lt;41),1,IF(AND(AD376&gt;=41,AD376&lt;56),2,IF(AND(AD376&gt;=56,AD376&lt;71),3,IF(AND(AD376&gt;=71,AD376&lt;=100),4,))))</f>
        <v/>
      </c>
      <c r="AJ376" s="99">
        <f>IF(AND(AE376&gt;0,AE376&lt;41),1,IF(AND(AE376&gt;=41,AE376&lt;56),2,IF(AND(AE376&gt;=56,AE376&lt;71),3,IF(AND(AE376&gt;=71,AE376&lt;=100),4,))))</f>
        <v/>
      </c>
      <c r="AK376" s="99">
        <f>IF(AND(AF376&gt;0,AF376&lt;36),1,IF(AND(AF376&gt;=36,AF376&lt;51),2,IF(AND(AF376&gt;=51,AF376&lt;66),3,IF(AND(AF376&gt;=66,AF376&lt;=100),4,))))</f>
        <v/>
      </c>
      <c r="AL376" s="100">
        <f>IF(AND(AG376&gt;0,AG376&lt;37),1,IF(AND(AG376&gt;=37,AG376&lt;58),2,IF(AND(AG376&gt;=58,AG376&lt;71),3,IF(AND(AG376&gt;=71,AG376&lt;=100),4,))))</f>
        <v/>
      </c>
      <c r="AM376" s="101">
        <f>IF((Y376&lt;&gt;"")*(K376&lt;&gt;""),Y376-K376,"")</f>
        <v/>
      </c>
      <c r="AN376" s="99">
        <f>IF((Z376&lt;&gt;"")*(L376&lt;&gt;""),Z376-L376,"")</f>
        <v/>
      </c>
      <c r="AO376" s="99">
        <f>IF((AA376&lt;&gt;"")*(M376&lt;&gt;""),AA376-M376,"")</f>
        <v/>
      </c>
      <c r="AP376" s="99">
        <f>IF((AB376&lt;&gt;"")*(N376&lt;&gt;""),AB376-N376,"")</f>
        <v/>
      </c>
      <c r="AQ376" s="94">
        <f>IF((AC376&lt;&gt;"")*(O376&lt;&gt;""),AC376-O376,"")</f>
        <v/>
      </c>
      <c r="AR376" s="94">
        <f>IF((AD376&lt;&gt;"")*(P376&lt;&gt;""),AD376-P376,"")</f>
        <v/>
      </c>
      <c r="AS376" s="94">
        <f>IF((AE376&lt;&gt;"")*(Q376&lt;&gt;""),AE376-Q376,"")</f>
        <v/>
      </c>
      <c r="AT376" s="94">
        <f>IF((AF376&lt;&gt;"")*(R376&lt;&gt;""),AF376-R376,"")</f>
        <v/>
      </c>
      <c r="AU376" s="94">
        <f>IF((AG376&lt;&gt;"")*(S376&lt;&gt;""),AG376-S376,"")</f>
        <v/>
      </c>
      <c r="AV376" s="99">
        <f>IF((AH376&lt;&gt;"")*(T376&lt;&gt;""),AH376-T376,"")</f>
        <v/>
      </c>
      <c r="AW376" s="99">
        <f>IF((AI376&lt;&gt;"")*(U376&lt;&gt;""),AI376-U376,"")</f>
        <v/>
      </c>
      <c r="AX376" s="99">
        <f>IF((AJ376&lt;&gt;"")*(V376&lt;&gt;""),AJ376-V376,"")</f>
        <v/>
      </c>
      <c r="AY376" s="99">
        <f>IF((AK376&lt;&gt;"")*(W376&lt;&gt;""),AK376-W376,"")</f>
        <v/>
      </c>
      <c r="AZ376" s="102">
        <f>IF((AL376&lt;&gt;"")*(X376&lt;&gt;""),AL376-X376,"")</f>
        <v/>
      </c>
      <c r="BA376" s="50">
        <f>IFERROR(__xludf.dummyfunction("AI(""Actúa como un tutor académico y dirígete personalmente al estudiante "" &amp; I376 &amp; "" "" &amp; J376 &amp; "" "" &amp; G376 &amp; "" "" &amp; H376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AM376 &amp; ""'. Diferencias por área: Matemáticas ("" &amp; AQ376 &amp; ""), Ciencias Natura"&amp;"les ("" &amp; AR376 &amp; ""), Sociales ("" &amp; AS376 &amp; ""), Lectura Crítica ("" &amp; AT376 &amp; "") e Inglés ("" &amp; AU376 &amp; ""). Variación en posición: grupo ("" &amp; AN376 &amp; ""), grado ("" &amp; AO376 &amp; "") y media ("" &amp; AP376 &amp; ""). Puntajes Primer Simulacro: Global "" &amp; K376 &amp; "", Mat "" &amp; "&amp;"O4 &amp; "", Cien "" &amp; P376 &amp; "", Soc "" &amp; Q376 &amp; "", Lec "" &amp; R376 &amp; "", Ing "" &amp; S376 &amp; "". Puntajes Segundo Simulacro: Global "" &amp; Y376 &amp; "", Mat "" &amp; AC376 &amp; "", Cien "" &amp; AD376 &amp; "", Soc "" &amp; AE376 &amp; "", Lec "" &amp; AF376 &amp; "", Ing "" &amp; AG376 &amp; "". Escribe un mensaje motivador"&amp;" y breve (máximo 4 líneas)."")
"),"=AI(""Actúa como un tutor académico y dirígete personalmente al estudiante "" &amp; I376 &amp; "" "" &amp; J376 &amp; "" "" &amp; G376 &amp; "" "" &amp; H376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AM376 &amp; ""'. Diferencias por área: Matemáticas ("" &amp; AQ376 &amp; ""), Ciencias Natur"&amp;"ales ("" &amp; AR376 &amp; ""), Sociales ("" &amp; AS376 &amp; ""), Lectura Crítica ("" &amp; AT376 &amp; "") e Inglés ("" &amp; AU376 &amp; ""). Variación en posición: grupo ("" &amp; AN376 &amp; ""), grado ("" &amp; AO376 &amp; "") y media ("" &amp; AP376 &amp; ""). Puntajes Primer Simulacro: Global "" &amp; K376 &amp; "", Mat "" &amp;"&amp;" O376 &amp; "", Cien "" &amp; P376 &amp; "", Soc "" &amp; Q376 &amp; "", Lec "" &amp; R376 &amp; "", Ing "" &amp; S376 &amp; "". Puntajes Segundo Simulacro: Global "" &amp; Y376 &amp; "", Mat "" &amp; AC376 &amp; "", Cien "" &amp; AD376 &amp; "", Soc "" &amp; AE376 &amp; "", Lec "" &amp; AF376 &amp; "", Ing "" &amp; AG376 &amp; "". Escribe un mensaje motivado"&amp;"r y breve (máximo 4 líneas)."")
")</f>
        <v/>
      </c>
    </row>
    <row r="377" ht="15.75" customHeight="1" s="42">
      <c r="A377" s="93" t="n"/>
      <c r="B377" s="94" t="inlineStr">
        <is>
          <t>Bachillerato</t>
        </is>
      </c>
      <c r="C377" s="94" t="n">
        <v>801</v>
      </c>
      <c r="D377" s="94" t="n"/>
      <c r="E377" s="95" t="n"/>
      <c r="F377" s="96">
        <f>TRIM(G377&amp;" "&amp;H377&amp;" "&amp;I377&amp;" "&amp;J377)</f>
        <v/>
      </c>
      <c r="G377" s="94" t="inlineStr">
        <is>
          <t>Almanzar</t>
        </is>
      </c>
      <c r="H377" s="94" t="inlineStr">
        <is>
          <t>Lares</t>
        </is>
      </c>
      <c r="I377" s="94" t="inlineStr">
        <is>
          <t>Brenda</t>
        </is>
      </c>
      <c r="J377" s="97" t="inlineStr">
        <is>
          <t>Carolina</t>
        </is>
      </c>
      <c r="K377" s="98">
        <f>IF(SUM(O377:S377)=0, "", ROUND(((O377*3+P377*3+Q377*3+R377*3+S377*1)/13)*5,0))</f>
        <v/>
      </c>
      <c r="L377" s="99">
        <f>IF(OR($C377="",K377=""),"",COUNTIFS($C$4:$C$1500,$C377,K$4:K$1500,"&gt;"&amp;K377)+1)</f>
        <v/>
      </c>
      <c r="M377" s="99">
        <f>IF(OR($C377="",K377=""),"",IF(AND($C377&gt;=1001,$C377&lt;=1005),COUNTIFS($C$4:$C$1500,"&gt;=1001",$C$4:$C$1500,"&lt;=1005",K$4:K$1500,"&gt;"&amp;K377)+1,IF(AND($C377&gt;=1101,$C377&lt;=1105),COUNTIFS($C$4:$C$1500,"&gt;=1101",$C$4:$C$1500,"&lt;=1105",K$4:K$1500,"&gt;"&amp;K377)+1,IF(AND($C377&gt;=901,$C377&lt;=905),COUNTIFS($C$4:$C$1500,"&gt;=901",$C$4:$C$1500,"&lt;=905",K$4:K$1500,"&gt;"&amp;K377)+1,IF(AND($C377&gt;=801,$C377&lt;=805),COUNTIFS($C$4:$C$1500,"&gt;=801",$C$4:$C$1500,"&lt;=805",K$4:K$1500,"&gt;"&amp;K377)+1,IF(AND($C377&gt;=701,$C377&lt;=705),COUNTIFS($C$4:$C$1500,"&gt;=701",$C$4:$C$1500,"&lt;=705",K$4:K$1500,"&gt;"&amp;K377)+1,IF(AND($C377&gt;=601,$C377&lt;=606),COUNTIFS($C$4:$C$1500,"&gt;=601",$C$4:$C$1500,"&lt;=606",K$4:K$1500,"&gt;"&amp;K377)+1,"")))))))</f>
        <v/>
      </c>
      <c r="N377" s="99">
        <f>IF(OR($C377="",K377=""),"",IF(OR(AND($C377&gt;=1001,$C377&lt;=1005),AND($C377&gt;=1101,$C377&lt;=1105)),COUNTIFS($C$4:$C$1500,"&gt;=1001",$C$4:$C$1500,"&lt;=1005",K$4:K$1500,"&gt;"&amp;K377)+COUNTIFS($C$4:$C$1500,"&gt;=1101",$C$4:$C$1500,"&lt;=1105",K$4:K$1500,"&gt;"&amp;K377)+1,""))</f>
        <v/>
      </c>
      <c r="O377" s="94" t="n">
        <v>39.69</v>
      </c>
      <c r="P377" s="94" t="n">
        <v>54.63</v>
      </c>
      <c r="Q377" s="94" t="n">
        <v>24.69</v>
      </c>
      <c r="R377" s="94" t="n">
        <v>27.5</v>
      </c>
      <c r="S377" s="94" t="n">
        <v>20.83</v>
      </c>
      <c r="T377" s="99">
        <f>IF(AND(O377&gt;0,O377&lt;36),1,IF(AND(O377&gt;=36,O377&lt;51),2,IF(AND(O377&gt;=51,O377&lt;71),3,IF(AND(O377&gt;=71,O377&lt;=100),4,))))</f>
        <v/>
      </c>
      <c r="U377" s="99">
        <f>IF(AND(P377&gt;0,P377&lt;41),1,IF(AND(P377&gt;=41,P377&lt;56),2,IF(AND(P377&gt;=56,P377&lt;71),3,IF(AND(P377&gt;=71,P377&lt;=100),4,))))</f>
        <v/>
      </c>
      <c r="V377" s="99">
        <f>IF(AND(Q377&gt;0,Q377&lt;41),1,IF(AND(Q377&gt;=41,Q377&lt;56),2,IF(AND(Q377&gt;=56,Q377&lt;71),3,IF(AND(Q377&gt;=71,Q377&lt;=100),4,))))</f>
        <v/>
      </c>
      <c r="W377" s="99">
        <f>IF(AND(R377&gt;0,R377&lt;36),1,IF(AND(R377&gt;=36,R377&lt;51),2,IF(AND(R377&gt;=51,R377&lt;66),3,IF(AND(R377&gt;=66,R377&lt;=100),4,))))</f>
        <v/>
      </c>
      <c r="X377" s="100">
        <f>IF(AND(S377&gt;0,S377&lt;37),1,IF(AND(S377&gt;=37,S377&lt;58),2,IF(AND(S377&gt;=58,S377&lt;71),3,IF(AND(S377&gt;=71,S377&lt;=100),4,))))</f>
        <v/>
      </c>
      <c r="Y377" s="101">
        <f>IF(SUM(AC377:AG377)=0, "", ROUND(((AC377*3+AD377*3+AE377*3+AF377*3+AG377*1)/13)*5,0))</f>
        <v/>
      </c>
      <c r="Z377" s="99">
        <f>IF(OR($C377="",Y377=""),"",COUNTIFS($C$4:$C$1500,$C377,Y$4:Y$1500,"&gt;"&amp;Y377)+1)</f>
        <v/>
      </c>
      <c r="AA377" s="99">
        <f>IF(OR($C377="",Y377=""),"",IF(AND($C377&gt;=1001,$C377&lt;=1005),COUNTIFS($C$4:$C$1500,"&gt;=1001",$C$4:$C$1500,"&lt;=1005",Y$4:Y$1500,"&gt;"&amp;Y377)+1,IF(AND($C377&gt;=1101,$C377&lt;=1105),COUNTIFS($C$4:$C$1500,"&gt;=1101",$C$4:$C$1500,"&lt;=1105",Y$4:Y$1500,"&gt;"&amp;Y377)+1,IF(AND($C377&gt;=901,$C377&lt;=905),COUNTIFS($C$4:$C$1500,"&gt;=901",$C$4:$C$1500,"&lt;=905",Y$4:Y$1500,"&gt;"&amp;Y377)+1,IF(AND($C377&gt;=801,$C377&lt;=805),COUNTIFS($C$4:$C$1500,"&gt;=801",$C$4:$C$1500,"&lt;=805",Y$4:Y$1500,"&gt;"&amp;Y377)+1,IF(AND($C377&gt;=701,$C377&lt;=705),COUNTIFS($C$4:$C$1500,"&gt;=701",$C$4:$C$1500,"&lt;=705",Y$4:Y$1500,"&gt;"&amp;Y377)+1,IF(AND($C377&gt;=601,$C377&lt;=606),COUNTIFS($C$4:$C$1500,"&gt;=601",$C$4:$C$1500,"&lt;=606",Y$4:Y$1500,"&gt;"&amp;Y377)+1,"")))))))</f>
        <v/>
      </c>
      <c r="AB377" s="99">
        <f>IF(OR($C377="",Y377=""),"",IF(OR(AND($C377&gt;=1001,$C377&lt;=1005),AND($C377&gt;=1101,$C377&lt;=1105)),COUNTIFS($C$4:$C$1500,"&gt;=1001",$C$4:$C$1500,"&lt;=1005",Y$4:Y$1500,"&gt;"&amp;Y377)+COUNTIFS($C$4:$C$1500,"&gt;=1101",$C$4:$C$1500,"&lt;=1105",Y$4:Y$1500,"&gt;"&amp;Y377)+1,""))</f>
        <v/>
      </c>
      <c r="AC377" s="94" t="n">
        <v>30</v>
      </c>
      <c r="AD377" s="94" t="n">
        <v>39.94</v>
      </c>
      <c r="AE377" s="94" t="n">
        <v>28.88</v>
      </c>
      <c r="AF377" s="94" t="n">
        <v>26.25</v>
      </c>
      <c r="AG377" s="94" t="n">
        <v>62.29</v>
      </c>
      <c r="AH377" s="99">
        <f>IF(AND(AC377&gt;0,AC377&lt;36),1,IF(AND(AC377&gt;=36,AC377&lt;51),2,IF(AND(AC377&gt;=51,AC377&lt;71),3,IF(AND(AC377&gt;=71,AC377&lt;=100),4,))))</f>
        <v/>
      </c>
      <c r="AI377" s="99">
        <f>IF(AND(AD377&gt;0,AD377&lt;41),1,IF(AND(AD377&gt;=41,AD377&lt;56),2,IF(AND(AD377&gt;=56,AD377&lt;71),3,IF(AND(AD377&gt;=71,AD377&lt;=100),4,))))</f>
        <v/>
      </c>
      <c r="AJ377" s="99">
        <f>IF(AND(AE377&gt;0,AE377&lt;41),1,IF(AND(AE377&gt;=41,AE377&lt;56),2,IF(AND(AE377&gt;=56,AE377&lt;71),3,IF(AND(AE377&gt;=71,AE377&lt;=100),4,))))</f>
        <v/>
      </c>
      <c r="AK377" s="99">
        <f>IF(AND(AF377&gt;0,AF377&lt;36),1,IF(AND(AF377&gt;=36,AF377&lt;51),2,IF(AND(AF377&gt;=51,AF377&lt;66),3,IF(AND(AF377&gt;=66,AF377&lt;=100),4,))))</f>
        <v/>
      </c>
      <c r="AL377" s="100">
        <f>IF(AND(AG377&gt;0,AG377&lt;37),1,IF(AND(AG377&gt;=37,AG377&lt;58),2,IF(AND(AG377&gt;=58,AG377&lt;71),3,IF(AND(AG377&gt;=71,AG377&lt;=100),4,))))</f>
        <v/>
      </c>
      <c r="AM377" s="101">
        <f>IF((Y377&lt;&gt;"")*(K377&lt;&gt;""),Y377-K377,"")</f>
        <v/>
      </c>
      <c r="AN377" s="99">
        <f>IF((Z377&lt;&gt;"")*(L377&lt;&gt;""),Z377-L377,"")</f>
        <v/>
      </c>
      <c r="AO377" s="99">
        <f>IF((AA377&lt;&gt;"")*(M377&lt;&gt;""),AA377-M377,"")</f>
        <v/>
      </c>
      <c r="AP377" s="99">
        <f>IF((AB377&lt;&gt;"")*(N377&lt;&gt;""),AB377-N377,"")</f>
        <v/>
      </c>
      <c r="AQ377" s="94">
        <f>IF((AC377&lt;&gt;"")*(O377&lt;&gt;""),AC377-O377,"")</f>
        <v/>
      </c>
      <c r="AR377" s="94">
        <f>IF((AD377&lt;&gt;"")*(P377&lt;&gt;""),AD377-P377,"")</f>
        <v/>
      </c>
      <c r="AS377" s="94">
        <f>IF((AE377&lt;&gt;"")*(Q377&lt;&gt;""),AE377-Q377,"")</f>
        <v/>
      </c>
      <c r="AT377" s="94">
        <f>IF((AF377&lt;&gt;"")*(R377&lt;&gt;""),AF377-R377,"")</f>
        <v/>
      </c>
      <c r="AU377" s="94">
        <f>IF((AG377&lt;&gt;"")*(S377&lt;&gt;""),AG377-S377,"")</f>
        <v/>
      </c>
      <c r="AV377" s="99">
        <f>IF((AH377&lt;&gt;"")*(T377&lt;&gt;""),AH377-T377,"")</f>
        <v/>
      </c>
      <c r="AW377" s="99">
        <f>IF((AI377&lt;&gt;"")*(U377&lt;&gt;""),AI377-U377,"")</f>
        <v/>
      </c>
      <c r="AX377" s="99">
        <f>IF((AJ377&lt;&gt;"")*(V377&lt;&gt;""),AJ377-V377,"")</f>
        <v/>
      </c>
      <c r="AY377" s="99">
        <f>IF((AK377&lt;&gt;"")*(W377&lt;&gt;""),AK377-W377,"")</f>
        <v/>
      </c>
      <c r="AZ377" s="102">
        <f>IF((AL377&lt;&gt;"")*(X377&lt;&gt;""),AL377-X377,"")</f>
        <v/>
      </c>
      <c r="BA377" s="50">
        <f>IFERROR(__xludf.dummyfunction("AI(""Actúa como un tutor académico y dirígete personalmente al estudiante "" &amp; I377 &amp; "" "" &amp; J377 &amp; "" "" &amp; G377 &amp; "" "" &amp; H377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AM377 &amp; ""'. Diferencias por área: Matemáticas ("" &amp; AQ377 &amp; ""), Ciencias Natura"&amp;"les ("" &amp; AR377 &amp; ""), Sociales ("" &amp; AS377 &amp; ""), Lectura Crítica ("" &amp; AT377 &amp; "") e Inglés ("" &amp; AU377 &amp; ""). Variación en posición: grupo ("" &amp; AN377 &amp; ""), grado ("" &amp; AO377 &amp; "") y media ("" &amp; AP377 &amp; ""). Puntajes Primer Simulacro: Global "" &amp; K377 &amp; "", Mat "" &amp; "&amp;"O4 &amp; "", Cien "" &amp; P377 &amp; "", Soc "" &amp; Q377 &amp; "", Lec "" &amp; R377 &amp; "", Ing "" &amp; S377 &amp; "". Puntajes Segundo Simulacro: Global "" &amp; Y377 &amp; "", Mat "" &amp; AC377 &amp; "", Cien "" &amp; AD377 &amp; "", Soc "" &amp; AE377 &amp; "", Lec "" &amp; AF377 &amp; "", Ing "" &amp; AG377 &amp; "". Escribe un mensaje motivador"&amp;" y breve (máximo 4 líneas)."")
"),"=AI(""Actúa como un tutor académico y dirígete personalmente al estudiante "" &amp; I377 &amp; "" "" &amp; J377 &amp; "" "" &amp; G377 &amp; "" "" &amp; H377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AM377 &amp; ""'. Diferencias por área: Matemáticas ("" &amp; AQ377 &amp; ""), Ciencias Natur"&amp;"ales ("" &amp; AR377 &amp; ""), Sociales ("" &amp; AS377 &amp; ""), Lectura Crítica ("" &amp; AT377 &amp; "") e Inglés ("" &amp; AU377 &amp; ""). Variación en posición: grupo ("" &amp; AN377 &amp; ""), grado ("" &amp; AO377 &amp; "") y media ("" &amp; AP377 &amp; ""). Puntajes Primer Simulacro: Global "" &amp; K377 &amp; "", Mat "" &amp;"&amp;" O377 &amp; "", Cien "" &amp; P377 &amp; "", Soc "" &amp; Q377 &amp; "", Lec "" &amp; R377 &amp; "", Ing "" &amp; S377 &amp; "". Puntajes Segundo Simulacro: Global "" &amp; Y377 &amp; "", Mat "" &amp; AC377 &amp; "", Cien "" &amp; AD377 &amp; "", Soc "" &amp; AE377 &amp; "", Lec "" &amp; AF377 &amp; "", Ing "" &amp; AG377 &amp; "". Escribe un mensaje motivado"&amp;"r y breve (máximo 4 líneas)."")
")</f>
        <v/>
      </c>
    </row>
    <row r="378" ht="15.75" customHeight="1" s="42">
      <c r="A378" s="93" t="n"/>
      <c r="B378" s="94" t="inlineStr">
        <is>
          <t>Bachillerato</t>
        </is>
      </c>
      <c r="C378" s="94" t="n">
        <v>801</v>
      </c>
      <c r="D378" s="94" t="n"/>
      <c r="E378" s="95" t="n"/>
      <c r="F378" s="96">
        <f>TRIM(G378&amp;" "&amp;H378&amp;" "&amp;I378&amp;" "&amp;J378)</f>
        <v/>
      </c>
      <c r="G378" s="94" t="inlineStr">
        <is>
          <t>Argumedo</t>
        </is>
      </c>
      <c r="H378" s="94" t="inlineStr">
        <is>
          <t>López</t>
        </is>
      </c>
      <c r="I378" s="94" t="inlineStr">
        <is>
          <t>Oscar</t>
        </is>
      </c>
      <c r="J378" s="97" t="inlineStr">
        <is>
          <t>Yesit</t>
        </is>
      </c>
      <c r="K378" s="98">
        <f>IF(SUM(O378:S378)=0, "", ROUND(((O378*3+P378*3+Q378*3+R378*3+S378*1)/13)*5,0))</f>
        <v/>
      </c>
      <c r="L378" s="99">
        <f>IF(OR($C378="",K378=""),"",COUNTIFS($C$4:$C$1500,$C378,K$4:K$1500,"&gt;"&amp;K378)+1)</f>
        <v/>
      </c>
      <c r="M378" s="99">
        <f>IF(OR($C378="",K378=""),"",IF(AND($C378&gt;=1001,$C378&lt;=1005),COUNTIFS($C$4:$C$1500,"&gt;=1001",$C$4:$C$1500,"&lt;=1005",K$4:K$1500,"&gt;"&amp;K378)+1,IF(AND($C378&gt;=1101,$C378&lt;=1105),COUNTIFS($C$4:$C$1500,"&gt;=1101",$C$4:$C$1500,"&lt;=1105",K$4:K$1500,"&gt;"&amp;K378)+1,IF(AND($C378&gt;=901,$C378&lt;=905),COUNTIFS($C$4:$C$1500,"&gt;=901",$C$4:$C$1500,"&lt;=905",K$4:K$1500,"&gt;"&amp;K378)+1,IF(AND($C378&gt;=801,$C378&lt;=805),COUNTIFS($C$4:$C$1500,"&gt;=801",$C$4:$C$1500,"&lt;=805",K$4:K$1500,"&gt;"&amp;K378)+1,IF(AND($C378&gt;=701,$C378&lt;=705),COUNTIFS($C$4:$C$1500,"&gt;=701",$C$4:$C$1500,"&lt;=705",K$4:K$1500,"&gt;"&amp;K378)+1,IF(AND($C378&gt;=601,$C378&lt;=606),COUNTIFS($C$4:$C$1500,"&gt;=601",$C$4:$C$1500,"&lt;=606",K$4:K$1500,"&gt;"&amp;K378)+1,"")))))))</f>
        <v/>
      </c>
      <c r="N378" s="99">
        <f>IF(OR($C378="",K378=""),"",IF(OR(AND($C378&gt;=1001,$C378&lt;=1005),AND($C378&gt;=1101,$C378&lt;=1105)),COUNTIFS($C$4:$C$1500,"&gt;=1001",$C$4:$C$1500,"&lt;=1005",K$4:K$1500,"&gt;"&amp;K378)+COUNTIFS($C$4:$C$1500,"&gt;=1101",$C$4:$C$1500,"&lt;=1105",K$4:K$1500,"&gt;"&amp;K378)+1,""))</f>
        <v/>
      </c>
      <c r="O378" s="94" t="n">
        <v>46.56</v>
      </c>
      <c r="P378" s="94" t="n">
        <v>39.05</v>
      </c>
      <c r="Q378" s="94" t="n">
        <v>45.47</v>
      </c>
      <c r="R378" s="94" t="n">
        <v>45.83</v>
      </c>
      <c r="S378" s="94" t="n">
        <v>66.67</v>
      </c>
      <c r="T378" s="99">
        <f>IF(AND(O378&gt;0,O378&lt;36),1,IF(AND(O378&gt;=36,O378&lt;51),2,IF(AND(O378&gt;=51,O378&lt;71),3,IF(AND(O378&gt;=71,O378&lt;=100),4,))))</f>
        <v/>
      </c>
      <c r="U378" s="99">
        <f>IF(AND(P378&gt;0,P378&lt;41),1,IF(AND(P378&gt;=41,P378&lt;56),2,IF(AND(P378&gt;=56,P378&lt;71),3,IF(AND(P378&gt;=71,P378&lt;=100),4,))))</f>
        <v/>
      </c>
      <c r="V378" s="99">
        <f>IF(AND(Q378&gt;0,Q378&lt;41),1,IF(AND(Q378&gt;=41,Q378&lt;56),2,IF(AND(Q378&gt;=56,Q378&lt;71),3,IF(AND(Q378&gt;=71,Q378&lt;=100),4,))))</f>
        <v/>
      </c>
      <c r="W378" s="99">
        <f>IF(AND(R378&gt;0,R378&lt;36),1,IF(AND(R378&gt;=36,R378&lt;51),2,IF(AND(R378&gt;=51,R378&lt;66),3,IF(AND(R378&gt;=66,R378&lt;=100),4,))))</f>
        <v/>
      </c>
      <c r="X378" s="100">
        <f>IF(AND(S378&gt;0,S378&lt;37),1,IF(AND(S378&gt;=37,S378&lt;58),2,IF(AND(S378&gt;=58,S378&lt;71),3,IF(AND(S378&gt;=71,S378&lt;=100),4,))))</f>
        <v/>
      </c>
      <c r="Y378" s="101">
        <f>IF(SUM(AC378:AG378)=0, "", ROUND(((AC378*3+AD378*3+AE378*3+AF378*3+AG378*1)/13)*5,0))</f>
        <v/>
      </c>
      <c r="Z378" s="99">
        <f>IF(OR($C378="",Y378=""),"",COUNTIFS($C$4:$C$1500,$C378,Y$4:Y$1500,"&gt;"&amp;Y378)+1)</f>
        <v/>
      </c>
      <c r="AA378" s="99">
        <f>IF(OR($C378="",Y378=""),"",IF(AND($C378&gt;=1001,$C378&lt;=1005),COUNTIFS($C$4:$C$1500,"&gt;=1001",$C$4:$C$1500,"&lt;=1005",Y$4:Y$1500,"&gt;"&amp;Y378)+1,IF(AND($C378&gt;=1101,$C378&lt;=1105),COUNTIFS($C$4:$C$1500,"&gt;=1101",$C$4:$C$1500,"&lt;=1105",Y$4:Y$1500,"&gt;"&amp;Y378)+1,IF(AND($C378&gt;=901,$C378&lt;=905),COUNTIFS($C$4:$C$1500,"&gt;=901",$C$4:$C$1500,"&lt;=905",Y$4:Y$1500,"&gt;"&amp;Y378)+1,IF(AND($C378&gt;=801,$C378&lt;=805),COUNTIFS($C$4:$C$1500,"&gt;=801",$C$4:$C$1500,"&lt;=805",Y$4:Y$1500,"&gt;"&amp;Y378)+1,IF(AND($C378&gt;=701,$C378&lt;=705),COUNTIFS($C$4:$C$1500,"&gt;=701",$C$4:$C$1500,"&lt;=705",Y$4:Y$1500,"&gt;"&amp;Y378)+1,IF(AND($C378&gt;=601,$C378&lt;=606),COUNTIFS($C$4:$C$1500,"&gt;=601",$C$4:$C$1500,"&lt;=606",Y$4:Y$1500,"&gt;"&amp;Y378)+1,"")))))))</f>
        <v/>
      </c>
      <c r="AB378" s="99">
        <f>IF(OR($C378="",Y378=""),"",IF(OR(AND($C378&gt;=1001,$C378&lt;=1005),AND($C378&gt;=1101,$C378&lt;=1105)),COUNTIFS($C$4:$C$1500,"&gt;=1001",$C$4:$C$1500,"&lt;=1005",Y$4:Y$1500,"&gt;"&amp;Y378)+COUNTIFS($C$4:$C$1500,"&gt;=1101",$C$4:$C$1500,"&lt;=1105",Y$4:Y$1500,"&gt;"&amp;Y378)+1,""))</f>
        <v/>
      </c>
      <c r="AC378" s="94" t="n">
        <v>51</v>
      </c>
      <c r="AD378" s="94" t="n">
        <v>58.27</v>
      </c>
      <c r="AE378" s="94" t="n">
        <v>42</v>
      </c>
      <c r="AF378" s="94" t="n">
        <v>56.88</v>
      </c>
      <c r="AG378" s="94" t="n">
        <v>38.33</v>
      </c>
      <c r="AH378" s="99">
        <f>IF(AND(AC378&gt;0,AC378&lt;36),1,IF(AND(AC378&gt;=36,AC378&lt;51),2,IF(AND(AC378&gt;=51,AC378&lt;71),3,IF(AND(AC378&gt;=71,AC378&lt;=100),4,))))</f>
        <v/>
      </c>
      <c r="AI378" s="99">
        <f>IF(AND(AD378&gt;0,AD378&lt;41),1,IF(AND(AD378&gt;=41,AD378&lt;56),2,IF(AND(AD378&gt;=56,AD378&lt;71),3,IF(AND(AD378&gt;=71,AD378&lt;=100),4,))))</f>
        <v/>
      </c>
      <c r="AJ378" s="99">
        <f>IF(AND(AE378&gt;0,AE378&lt;41),1,IF(AND(AE378&gt;=41,AE378&lt;56),2,IF(AND(AE378&gt;=56,AE378&lt;71),3,IF(AND(AE378&gt;=71,AE378&lt;=100),4,))))</f>
        <v/>
      </c>
      <c r="AK378" s="99">
        <f>IF(AND(AF378&gt;0,AF378&lt;36),1,IF(AND(AF378&gt;=36,AF378&lt;51),2,IF(AND(AF378&gt;=51,AF378&lt;66),3,IF(AND(AF378&gt;=66,AF378&lt;=100),4,))))</f>
        <v/>
      </c>
      <c r="AL378" s="100">
        <f>IF(AND(AG378&gt;0,AG378&lt;37),1,IF(AND(AG378&gt;=37,AG378&lt;58),2,IF(AND(AG378&gt;=58,AG378&lt;71),3,IF(AND(AG378&gt;=71,AG378&lt;=100),4,))))</f>
        <v/>
      </c>
      <c r="AM378" s="101">
        <f>IF((Y378&lt;&gt;"")*(K378&lt;&gt;""),Y378-K378,"")</f>
        <v/>
      </c>
      <c r="AN378" s="99">
        <f>IF((Z378&lt;&gt;"")*(L378&lt;&gt;""),Z378-L378,"")</f>
        <v/>
      </c>
      <c r="AO378" s="99">
        <f>IF((AA378&lt;&gt;"")*(M378&lt;&gt;""),AA378-M378,"")</f>
        <v/>
      </c>
      <c r="AP378" s="99">
        <f>IF((AB378&lt;&gt;"")*(N378&lt;&gt;""),AB378-N378,"")</f>
        <v/>
      </c>
      <c r="AQ378" s="94">
        <f>IF((AC378&lt;&gt;"")*(O378&lt;&gt;""),AC378-O378,"")</f>
        <v/>
      </c>
      <c r="AR378" s="94">
        <f>IF((AD378&lt;&gt;"")*(P378&lt;&gt;""),AD378-P378,"")</f>
        <v/>
      </c>
      <c r="AS378" s="94">
        <f>IF((AE378&lt;&gt;"")*(Q378&lt;&gt;""),AE378-Q378,"")</f>
        <v/>
      </c>
      <c r="AT378" s="94">
        <f>IF((AF378&lt;&gt;"")*(R378&lt;&gt;""),AF378-R378,"")</f>
        <v/>
      </c>
      <c r="AU378" s="94">
        <f>IF((AG378&lt;&gt;"")*(S378&lt;&gt;""),AG378-S378,"")</f>
        <v/>
      </c>
      <c r="AV378" s="99">
        <f>IF((AH378&lt;&gt;"")*(T378&lt;&gt;""),AH378-T378,"")</f>
        <v/>
      </c>
      <c r="AW378" s="99">
        <f>IF((AI378&lt;&gt;"")*(U378&lt;&gt;""),AI378-U378,"")</f>
        <v/>
      </c>
      <c r="AX378" s="99">
        <f>IF((AJ378&lt;&gt;"")*(V378&lt;&gt;""),AJ378-V378,"")</f>
        <v/>
      </c>
      <c r="AY378" s="99">
        <f>IF((AK378&lt;&gt;"")*(W378&lt;&gt;""),AK378-W378,"")</f>
        <v/>
      </c>
      <c r="AZ378" s="102">
        <f>IF((AL378&lt;&gt;"")*(X378&lt;&gt;""),AL378-X378,"")</f>
        <v/>
      </c>
      <c r="BA378" s="50">
        <f>IFERROR(__xludf.dummyfunction("AI(""Actúa como un tutor académico y dirígete personalmente al estudiante "" &amp; I378 &amp; "" "" &amp; J378 &amp; "" "" &amp; G378 &amp; "" "" &amp; H378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AM378 &amp; ""'. Diferencias por área: Matemáticas ("" &amp; AQ378 &amp; ""), Ciencias Natura"&amp;"les ("" &amp; AR378 &amp; ""), Sociales ("" &amp; AS378 &amp; ""), Lectura Crítica ("" &amp; AT378 &amp; "") e Inglés ("" &amp; AU378 &amp; ""). Variación en posición: grupo ("" &amp; AN378 &amp; ""), grado ("" &amp; AO378 &amp; "") y media ("" &amp; AP378 &amp; ""). Puntajes Primer Simulacro: Global "" &amp; K378 &amp; "", Mat "" &amp; "&amp;"O4 &amp; "", Cien "" &amp; P378 &amp; "", Soc "" &amp; Q378 &amp; "", Lec "" &amp; R378 &amp; "", Ing "" &amp; S378 &amp; "". Puntajes Segundo Simulacro: Global "" &amp; Y378 &amp; "", Mat "" &amp; AC378 &amp; "", Cien "" &amp; AD378 &amp; "", Soc "" &amp; AE378 &amp; "", Lec "" &amp; AF378 &amp; "", Ing "" &amp; AG378 &amp; "". Escribe un mensaje motivador"&amp;" y breve (máximo 4 líneas)."")
"),"=AI(""Actúa como un tutor académico y dirígete personalmente al estudiante "" &amp; I378 &amp; "" "" &amp; J378 &amp; "" "" &amp; G378 &amp; "" "" &amp; H378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AM378 &amp; ""'. Diferencias por área: Matemáticas ("" &amp; AQ378 &amp; ""), Ciencias Natur"&amp;"ales ("" &amp; AR378 &amp; ""), Sociales ("" &amp; AS378 &amp; ""), Lectura Crítica ("" &amp; AT378 &amp; "") e Inglés ("" &amp; AU378 &amp; ""). Variación en posición: grupo ("" &amp; AN378 &amp; ""), grado ("" &amp; AO378 &amp; "") y media ("" &amp; AP378 &amp; ""). Puntajes Primer Simulacro: Global "" &amp; K378 &amp; "", Mat "" &amp;"&amp;" O378 &amp; "", Cien "" &amp; P378 &amp; "", Soc "" &amp; Q378 &amp; "", Lec "" &amp; R378 &amp; "", Ing "" &amp; S378 &amp; "". Puntajes Segundo Simulacro: Global "" &amp; Y378 &amp; "", Mat "" &amp; AC378 &amp; "", Cien "" &amp; AD378 &amp; "", Soc "" &amp; AE378 &amp; "", Lec "" &amp; AF378 &amp; "", Ing "" &amp; AG378 &amp; "". Escribe un mensaje motivado"&amp;"r y breve (máximo 4 líneas)."")
")</f>
        <v/>
      </c>
    </row>
    <row r="379" ht="15.75" customHeight="1" s="42">
      <c r="A379" s="93" t="n"/>
      <c r="B379" s="94" t="inlineStr">
        <is>
          <t>Bachillerato</t>
        </is>
      </c>
      <c r="C379" s="94" t="n">
        <v>801</v>
      </c>
      <c r="D379" s="94" t="n"/>
      <c r="E379" s="95" t="n"/>
      <c r="F379" s="96">
        <f>TRIM(G379&amp;" "&amp;H379&amp;" "&amp;I379&amp;" "&amp;J379)</f>
        <v/>
      </c>
      <c r="G379" s="94" t="inlineStr">
        <is>
          <t>Arteaga</t>
        </is>
      </c>
      <c r="H379" s="94" t="inlineStr">
        <is>
          <t>Franco</t>
        </is>
      </c>
      <c r="I379" s="94" t="inlineStr">
        <is>
          <t>Nicolas</t>
        </is>
      </c>
      <c r="J379" s="97" t="n"/>
      <c r="K379" s="98">
        <f>IF(SUM(O379:S379)=0, "", ROUND(((O379*3+P379*3+Q379*3+R379*3+S379*1)/13)*5,0))</f>
        <v/>
      </c>
      <c r="L379" s="99">
        <f>IF(OR($C379="",K379=""),"",COUNTIFS($C$4:$C$1500,$C379,K$4:K$1500,"&gt;"&amp;K379)+1)</f>
        <v/>
      </c>
      <c r="M379" s="99">
        <f>IF(OR($C379="",K379=""),"",IF(AND($C379&gt;=1001,$C379&lt;=1005),COUNTIFS($C$4:$C$1500,"&gt;=1001",$C$4:$C$1500,"&lt;=1005",K$4:K$1500,"&gt;"&amp;K379)+1,IF(AND($C379&gt;=1101,$C379&lt;=1105),COUNTIFS($C$4:$C$1500,"&gt;=1101",$C$4:$C$1500,"&lt;=1105",K$4:K$1500,"&gt;"&amp;K379)+1,IF(AND($C379&gt;=901,$C379&lt;=905),COUNTIFS($C$4:$C$1500,"&gt;=901",$C$4:$C$1500,"&lt;=905",K$4:K$1500,"&gt;"&amp;K379)+1,IF(AND($C379&gt;=801,$C379&lt;=805),COUNTIFS($C$4:$C$1500,"&gt;=801",$C$4:$C$1500,"&lt;=805",K$4:K$1500,"&gt;"&amp;K379)+1,IF(AND($C379&gt;=701,$C379&lt;=705),COUNTIFS($C$4:$C$1500,"&gt;=701",$C$4:$C$1500,"&lt;=705",K$4:K$1500,"&gt;"&amp;K379)+1,IF(AND($C379&gt;=601,$C379&lt;=606),COUNTIFS($C$4:$C$1500,"&gt;=601",$C$4:$C$1500,"&lt;=606",K$4:K$1500,"&gt;"&amp;K379)+1,"")))))))</f>
        <v/>
      </c>
      <c r="N379" s="99">
        <f>IF(OR($C379="",K379=""),"",IF(OR(AND($C379&gt;=1001,$C379&lt;=1005),AND($C379&gt;=1101,$C379&lt;=1105)),COUNTIFS($C$4:$C$1500,"&gt;=1001",$C$4:$C$1500,"&lt;=1005",K$4:K$1500,"&gt;"&amp;K379)+COUNTIFS($C$4:$C$1500,"&gt;=1101",$C$4:$C$1500,"&lt;=1105",K$4:K$1500,"&gt;"&amp;K379)+1,""))</f>
        <v/>
      </c>
      <c r="O379" s="94" t="n">
        <v>46.56</v>
      </c>
      <c r="P379" s="94" t="n">
        <v>39.36</v>
      </c>
      <c r="Q379" s="94" t="n">
        <v>20.78</v>
      </c>
      <c r="R379" s="94" t="n">
        <v>36.67</v>
      </c>
      <c r="S379" s="94" t="n">
        <v>29.17</v>
      </c>
      <c r="T379" s="99">
        <f>IF(AND(O379&gt;0,O379&lt;36),1,IF(AND(O379&gt;=36,O379&lt;51),2,IF(AND(O379&gt;=51,O379&lt;71),3,IF(AND(O379&gt;=71,O379&lt;=100),4,))))</f>
        <v/>
      </c>
      <c r="U379" s="99">
        <f>IF(AND(P379&gt;0,P379&lt;41),1,IF(AND(P379&gt;=41,P379&lt;56),2,IF(AND(P379&gt;=56,P379&lt;71),3,IF(AND(P379&gt;=71,P379&lt;=100),4,))))</f>
        <v/>
      </c>
      <c r="V379" s="99">
        <f>IF(AND(Q379&gt;0,Q379&lt;41),1,IF(AND(Q379&gt;=41,Q379&lt;56),2,IF(AND(Q379&gt;=56,Q379&lt;71),3,IF(AND(Q379&gt;=71,Q379&lt;=100),4,))))</f>
        <v/>
      </c>
      <c r="W379" s="99">
        <f>IF(AND(R379&gt;0,R379&lt;36),1,IF(AND(R379&gt;=36,R379&lt;51),2,IF(AND(R379&gt;=51,R379&lt;66),3,IF(AND(R379&gt;=66,R379&lt;=100),4,))))</f>
        <v/>
      </c>
      <c r="X379" s="100">
        <f>IF(AND(S379&gt;0,S379&lt;37),1,IF(AND(S379&gt;=37,S379&lt;58),2,IF(AND(S379&gt;=58,S379&lt;71),3,IF(AND(S379&gt;=71,S379&lt;=100),4,))))</f>
        <v/>
      </c>
      <c r="Y379" s="101">
        <f>IF(SUM(AC379:AG379)=0, "", ROUND(((AC379*3+AD379*3+AE379*3+AF379*3+AG379*1)/13)*5,0))</f>
        <v/>
      </c>
      <c r="Z379" s="99">
        <f>IF(OR($C379="",Y379=""),"",COUNTIFS($C$4:$C$1500,$C379,Y$4:Y$1500,"&gt;"&amp;Y379)+1)</f>
        <v/>
      </c>
      <c r="AA379" s="99">
        <f>IF(OR($C379="",Y379=""),"",IF(AND($C379&gt;=1001,$C379&lt;=1005),COUNTIFS($C$4:$C$1500,"&gt;=1001",$C$4:$C$1500,"&lt;=1005",Y$4:Y$1500,"&gt;"&amp;Y379)+1,IF(AND($C379&gt;=1101,$C379&lt;=1105),COUNTIFS($C$4:$C$1500,"&gt;=1101",$C$4:$C$1500,"&lt;=1105",Y$4:Y$1500,"&gt;"&amp;Y379)+1,IF(AND($C379&gt;=901,$C379&lt;=905),COUNTIFS($C$4:$C$1500,"&gt;=901",$C$4:$C$1500,"&lt;=905",Y$4:Y$1500,"&gt;"&amp;Y379)+1,IF(AND($C379&gt;=801,$C379&lt;=805),COUNTIFS($C$4:$C$1500,"&gt;=801",$C$4:$C$1500,"&lt;=805",Y$4:Y$1500,"&gt;"&amp;Y379)+1,IF(AND($C379&gt;=701,$C379&lt;=705),COUNTIFS($C$4:$C$1500,"&gt;=701",$C$4:$C$1500,"&lt;=705",Y$4:Y$1500,"&gt;"&amp;Y379)+1,IF(AND($C379&gt;=601,$C379&lt;=606),COUNTIFS($C$4:$C$1500,"&gt;=601",$C$4:$C$1500,"&lt;=606",Y$4:Y$1500,"&gt;"&amp;Y379)+1,"")))))))</f>
        <v/>
      </c>
      <c r="AB379" s="99">
        <f>IF(OR($C379="",Y379=""),"",IF(OR(AND($C379&gt;=1001,$C379&lt;=1005),AND($C379&gt;=1101,$C379&lt;=1105)),COUNTIFS($C$4:$C$1500,"&gt;=1001",$C$4:$C$1500,"&lt;=1005",Y$4:Y$1500,"&gt;"&amp;Y379)+COUNTIFS($C$4:$C$1500,"&gt;=1101",$C$4:$C$1500,"&lt;=1105",Y$4:Y$1500,"&gt;"&amp;Y379)+1,""))</f>
        <v/>
      </c>
      <c r="AC379" s="94" t="n">
        <v>54</v>
      </c>
      <c r="AD379" s="94" t="n">
        <v>55</v>
      </c>
      <c r="AE379" s="94" t="n">
        <v>63</v>
      </c>
      <c r="AF379" s="94" t="n">
        <v>74.38</v>
      </c>
      <c r="AG379" s="94" t="n">
        <v>71.88</v>
      </c>
      <c r="AH379" s="99">
        <f>IF(AND(AC379&gt;0,AC379&lt;36),1,IF(AND(AC379&gt;=36,AC379&lt;51),2,IF(AND(AC379&gt;=51,AC379&lt;71),3,IF(AND(AC379&gt;=71,AC379&lt;=100),4,))))</f>
        <v/>
      </c>
      <c r="AI379" s="99">
        <f>IF(AND(AD379&gt;0,AD379&lt;41),1,IF(AND(AD379&gt;=41,AD379&lt;56),2,IF(AND(AD379&gt;=56,AD379&lt;71),3,IF(AND(AD379&gt;=71,AD379&lt;=100),4,))))</f>
        <v/>
      </c>
      <c r="AJ379" s="99">
        <f>IF(AND(AE379&gt;0,AE379&lt;41),1,IF(AND(AE379&gt;=41,AE379&lt;56),2,IF(AND(AE379&gt;=56,AE379&lt;71),3,IF(AND(AE379&gt;=71,AE379&lt;=100),4,))))</f>
        <v/>
      </c>
      <c r="AK379" s="99">
        <f>IF(AND(AF379&gt;0,AF379&lt;36),1,IF(AND(AF379&gt;=36,AF379&lt;51),2,IF(AND(AF379&gt;=51,AF379&lt;66),3,IF(AND(AF379&gt;=66,AF379&lt;=100),4,))))</f>
        <v/>
      </c>
      <c r="AL379" s="100">
        <f>IF(AND(AG379&gt;0,AG379&lt;37),1,IF(AND(AG379&gt;=37,AG379&lt;58),2,IF(AND(AG379&gt;=58,AG379&lt;71),3,IF(AND(AG379&gt;=71,AG379&lt;=100),4,))))</f>
        <v/>
      </c>
      <c r="AM379" s="101">
        <f>IF((Y379&lt;&gt;"")*(K379&lt;&gt;""),Y379-K379,"")</f>
        <v/>
      </c>
      <c r="AN379" s="99">
        <f>IF((Z379&lt;&gt;"")*(L379&lt;&gt;""),Z379-L379,"")</f>
        <v/>
      </c>
      <c r="AO379" s="99">
        <f>IF((AA379&lt;&gt;"")*(M379&lt;&gt;""),AA379-M379,"")</f>
        <v/>
      </c>
      <c r="AP379" s="99">
        <f>IF((AB379&lt;&gt;"")*(N379&lt;&gt;""),AB379-N379,"")</f>
        <v/>
      </c>
      <c r="AQ379" s="94">
        <f>IF((AC379&lt;&gt;"")*(O379&lt;&gt;""),AC379-O379,"")</f>
        <v/>
      </c>
      <c r="AR379" s="94">
        <f>IF((AD379&lt;&gt;"")*(P379&lt;&gt;""),AD379-P379,"")</f>
        <v/>
      </c>
      <c r="AS379" s="94">
        <f>IF((AE379&lt;&gt;"")*(Q379&lt;&gt;""),AE379-Q379,"")</f>
        <v/>
      </c>
      <c r="AT379" s="94">
        <f>IF((AF379&lt;&gt;"")*(R379&lt;&gt;""),AF379-R379,"")</f>
        <v/>
      </c>
      <c r="AU379" s="94">
        <f>IF((AG379&lt;&gt;"")*(S379&lt;&gt;""),AG379-S379,"")</f>
        <v/>
      </c>
      <c r="AV379" s="99">
        <f>IF((AH379&lt;&gt;"")*(T379&lt;&gt;""),AH379-T379,"")</f>
        <v/>
      </c>
      <c r="AW379" s="99">
        <f>IF((AI379&lt;&gt;"")*(U379&lt;&gt;""),AI379-U379,"")</f>
        <v/>
      </c>
      <c r="AX379" s="99">
        <f>IF((AJ379&lt;&gt;"")*(V379&lt;&gt;""),AJ379-V379,"")</f>
        <v/>
      </c>
      <c r="AY379" s="99">
        <f>IF((AK379&lt;&gt;"")*(W379&lt;&gt;""),AK379-W379,"")</f>
        <v/>
      </c>
      <c r="AZ379" s="102">
        <f>IF((AL379&lt;&gt;"")*(X379&lt;&gt;""),AL379-X379,"")</f>
        <v/>
      </c>
      <c r="BA379" s="50">
        <f>IFERROR(__xludf.dummyfunction("AI(""Actúa como un tutor académico y dirígete personalmente al estudiante "" &amp; I379 &amp; "" "" &amp; J379 &amp; "" "" &amp; G379 &amp; "" "" &amp; H379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AM379 &amp; ""'. Diferencias por área: Matemáticas ("" &amp; AQ379 &amp; ""), Ciencias Natura"&amp;"les ("" &amp; AR379 &amp; ""), Sociales ("" &amp; AS379 &amp; ""), Lectura Crítica ("" &amp; AT379 &amp; "") e Inglés ("" &amp; AU379 &amp; ""). Variación en posición: grupo ("" &amp; AN379 &amp; ""), grado ("" &amp; AO379 &amp; "") y media ("" &amp; AP379 &amp; ""). Puntajes Primer Simulacro: Global "" &amp; K379 &amp; "", Mat "" &amp; "&amp;"O4 &amp; "", Cien "" &amp; P379 &amp; "", Soc "" &amp; Q379 &amp; "", Lec "" &amp; R379 &amp; "", Ing "" &amp; S379 &amp; "". Puntajes Segundo Simulacro: Global "" &amp; Y379 &amp; "", Mat "" &amp; AC379 &amp; "", Cien "" &amp; AD379 &amp; "", Soc "" &amp; AE379 &amp; "", Lec "" &amp; AF379 &amp; "", Ing "" &amp; AG379 &amp; "". Escribe un mensaje motivador"&amp;" y breve (máximo 4 líneas)."")
"),"=AI(""Actúa como un tutor académico y dirígete personalmente al estudiante "" &amp; I379 &amp; "" "" &amp; J379 &amp; "" "" &amp; G379 &amp; "" "" &amp; H379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AM379 &amp; ""'. Diferencias por área: Matemáticas ("" &amp; AQ379 &amp; ""), Ciencias Natur"&amp;"ales ("" &amp; AR379 &amp; ""), Sociales ("" &amp; AS379 &amp; ""), Lectura Crítica ("" &amp; AT379 &amp; "") e Inglés ("" &amp; AU379 &amp; ""). Variación en posición: grupo ("" &amp; AN379 &amp; ""), grado ("" &amp; AO379 &amp; "") y media ("" &amp; AP379 &amp; ""). Puntajes Primer Simulacro: Global "" &amp; K379 &amp; "", Mat "" &amp;"&amp;" O379 &amp; "", Cien "" &amp; P379 &amp; "", Soc "" &amp; Q379 &amp; "", Lec "" &amp; R379 &amp; "", Ing "" &amp; S379 &amp; "". Puntajes Segundo Simulacro: Global "" &amp; Y379 &amp; "", Mat "" &amp; AC379 &amp; "", Cien "" &amp; AD379 &amp; "", Soc "" &amp; AE379 &amp; "", Lec "" &amp; AF379 &amp; "", Ing "" &amp; AG379 &amp; "". Escribe un mensaje motivado"&amp;"r y breve (máximo 4 líneas)."")
")</f>
        <v/>
      </c>
    </row>
    <row r="380" ht="15.75" customHeight="1" s="42">
      <c r="A380" s="93" t="n"/>
      <c r="B380" s="94" t="inlineStr">
        <is>
          <t>Bachillerato</t>
        </is>
      </c>
      <c r="C380" s="94" t="n">
        <v>801</v>
      </c>
      <c r="D380" s="94" t="n"/>
      <c r="E380" s="95" t="n"/>
      <c r="F380" s="96">
        <f>TRIM(G380&amp;" "&amp;H380&amp;" "&amp;I380&amp;" "&amp;J380)</f>
        <v/>
      </c>
      <c r="G380" s="94" t="inlineStr">
        <is>
          <t>Arteaga</t>
        </is>
      </c>
      <c r="H380" s="94" t="inlineStr">
        <is>
          <t>Grajales</t>
        </is>
      </c>
      <c r="I380" s="94" t="inlineStr">
        <is>
          <t>Yorman</t>
        </is>
      </c>
      <c r="J380" s="97" t="n"/>
      <c r="K380" s="98">
        <f>IF(SUM(O380:S380)=0, "", ROUND(((O380*3+P380*3+Q380*3+R380*3+S380*1)/13)*5,0))</f>
        <v/>
      </c>
      <c r="L380" s="99">
        <f>IF(OR($C380="",K380=""),"",COUNTIFS($C$4:$C$1500,$C380,K$4:K$1500,"&gt;"&amp;K380)+1)</f>
        <v/>
      </c>
      <c r="M380" s="99">
        <f>IF(OR($C380="",K380=""),"",IF(AND($C380&gt;=1001,$C380&lt;=1005),COUNTIFS($C$4:$C$1500,"&gt;=1001",$C$4:$C$1500,"&lt;=1005",K$4:K$1500,"&gt;"&amp;K380)+1,IF(AND($C380&gt;=1101,$C380&lt;=1105),COUNTIFS($C$4:$C$1500,"&gt;=1101",$C$4:$C$1500,"&lt;=1105",K$4:K$1500,"&gt;"&amp;K380)+1,IF(AND($C380&gt;=901,$C380&lt;=905),COUNTIFS($C$4:$C$1500,"&gt;=901",$C$4:$C$1500,"&lt;=905",K$4:K$1500,"&gt;"&amp;K380)+1,IF(AND($C380&gt;=801,$C380&lt;=805),COUNTIFS($C$4:$C$1500,"&gt;=801",$C$4:$C$1500,"&lt;=805",K$4:K$1500,"&gt;"&amp;K380)+1,IF(AND($C380&gt;=701,$C380&lt;=705),COUNTIFS($C$4:$C$1500,"&gt;=701",$C$4:$C$1500,"&lt;=705",K$4:K$1500,"&gt;"&amp;K380)+1,IF(AND($C380&gt;=601,$C380&lt;=606),COUNTIFS($C$4:$C$1500,"&gt;=601",$C$4:$C$1500,"&lt;=606",K$4:K$1500,"&gt;"&amp;K380)+1,"")))))))</f>
        <v/>
      </c>
      <c r="N380" s="99">
        <f>IF(OR($C380="",K380=""),"",IF(OR(AND($C380&gt;=1001,$C380&lt;=1005),AND($C380&gt;=1101,$C380&lt;=1105)),COUNTIFS($C$4:$C$1500,"&gt;=1001",$C$4:$C$1500,"&lt;=1005",K$4:K$1500,"&gt;"&amp;K380)+COUNTIFS($C$4:$C$1500,"&gt;=1101",$C$4:$C$1500,"&lt;=1105",K$4:K$1500,"&gt;"&amp;K380)+1,""))</f>
        <v/>
      </c>
      <c r="O380" s="94" t="n">
        <v>42.5</v>
      </c>
      <c r="P380" s="94" t="n">
        <v>33.91</v>
      </c>
      <c r="Q380" s="94" t="n">
        <v>59.69</v>
      </c>
      <c r="R380" s="94" t="n">
        <v>55</v>
      </c>
      <c r="S380" s="94" t="n">
        <v>50</v>
      </c>
      <c r="T380" s="99">
        <f>IF(AND(O380&gt;0,O380&lt;36),1,IF(AND(O380&gt;=36,O380&lt;51),2,IF(AND(O380&gt;=51,O380&lt;71),3,IF(AND(O380&gt;=71,O380&lt;=100),4,))))</f>
        <v/>
      </c>
      <c r="U380" s="99">
        <f>IF(AND(P380&gt;0,P380&lt;41),1,IF(AND(P380&gt;=41,P380&lt;56),2,IF(AND(P380&gt;=56,P380&lt;71),3,IF(AND(P380&gt;=71,P380&lt;=100),4,))))</f>
        <v/>
      </c>
      <c r="V380" s="99">
        <f>IF(AND(Q380&gt;0,Q380&lt;41),1,IF(AND(Q380&gt;=41,Q380&lt;56),2,IF(AND(Q380&gt;=56,Q380&lt;71),3,IF(AND(Q380&gt;=71,Q380&lt;=100),4,))))</f>
        <v/>
      </c>
      <c r="W380" s="99">
        <f>IF(AND(R380&gt;0,R380&lt;36),1,IF(AND(R380&gt;=36,R380&lt;51),2,IF(AND(R380&gt;=51,R380&lt;66),3,IF(AND(R380&gt;=66,R380&lt;=100),4,))))</f>
        <v/>
      </c>
      <c r="X380" s="100">
        <f>IF(AND(S380&gt;0,S380&lt;37),1,IF(AND(S380&gt;=37,S380&lt;58),2,IF(AND(S380&gt;=58,S380&lt;71),3,IF(AND(S380&gt;=71,S380&lt;=100),4,))))</f>
        <v/>
      </c>
      <c r="Y380" s="101">
        <f>IF(SUM(AC380:AG380)=0, "", ROUND(((AC380*3+AD380*3+AE380*3+AF380*3+AG380*1)/13)*5,0))</f>
        <v/>
      </c>
      <c r="Z380" s="99">
        <f>IF(OR($C380="",Y380=""),"",COUNTIFS($C$4:$C$1500,$C380,Y$4:Y$1500,"&gt;"&amp;Y380)+1)</f>
        <v/>
      </c>
      <c r="AA380" s="99">
        <f>IF(OR($C380="",Y380=""),"",IF(AND($C380&gt;=1001,$C380&lt;=1005),COUNTIFS($C$4:$C$1500,"&gt;=1001",$C$4:$C$1500,"&lt;=1005",Y$4:Y$1500,"&gt;"&amp;Y380)+1,IF(AND($C380&gt;=1101,$C380&lt;=1105),COUNTIFS($C$4:$C$1500,"&gt;=1101",$C$4:$C$1500,"&lt;=1105",Y$4:Y$1500,"&gt;"&amp;Y380)+1,IF(AND($C380&gt;=901,$C380&lt;=905),COUNTIFS($C$4:$C$1500,"&gt;=901",$C$4:$C$1500,"&lt;=905",Y$4:Y$1500,"&gt;"&amp;Y380)+1,IF(AND($C380&gt;=801,$C380&lt;=805),COUNTIFS($C$4:$C$1500,"&gt;=801",$C$4:$C$1500,"&lt;=805",Y$4:Y$1500,"&gt;"&amp;Y380)+1,IF(AND($C380&gt;=701,$C380&lt;=705),COUNTIFS($C$4:$C$1500,"&gt;=701",$C$4:$C$1500,"&lt;=705",Y$4:Y$1500,"&gt;"&amp;Y380)+1,IF(AND($C380&gt;=601,$C380&lt;=606),COUNTIFS($C$4:$C$1500,"&gt;=601",$C$4:$C$1500,"&lt;=606",Y$4:Y$1500,"&gt;"&amp;Y380)+1,"")))))))</f>
        <v/>
      </c>
      <c r="AB380" s="99">
        <f>IF(OR($C380="",Y380=""),"",IF(OR(AND($C380&gt;=1001,$C380&lt;=1005),AND($C380&gt;=1101,$C380&lt;=1105)),COUNTIFS($C$4:$C$1500,"&gt;=1001",$C$4:$C$1500,"&lt;=1005",Y$4:Y$1500,"&gt;"&amp;Y380)+COUNTIFS($C$4:$C$1500,"&gt;=1101",$C$4:$C$1500,"&lt;=1105",Y$4:Y$1500,"&gt;"&amp;Y380)+1,""))</f>
        <v/>
      </c>
      <c r="AC380" s="94" t="n">
        <v>54</v>
      </c>
      <c r="AD380" s="94" t="n">
        <v>61.88</v>
      </c>
      <c r="AE380" s="94" t="n">
        <v>57.75</v>
      </c>
      <c r="AF380" s="94" t="n">
        <v>61.25</v>
      </c>
      <c r="AG380" s="94" t="n">
        <v>71.88</v>
      </c>
      <c r="AH380" s="99">
        <f>IF(AND(AC380&gt;0,AC380&lt;36),1,IF(AND(AC380&gt;=36,AC380&lt;51),2,IF(AND(AC380&gt;=51,AC380&lt;71),3,IF(AND(AC380&gt;=71,AC380&lt;=100),4,))))</f>
        <v/>
      </c>
      <c r="AI380" s="99">
        <f>IF(AND(AD380&gt;0,AD380&lt;41),1,IF(AND(AD380&gt;=41,AD380&lt;56),2,IF(AND(AD380&gt;=56,AD380&lt;71),3,IF(AND(AD380&gt;=71,AD380&lt;=100),4,))))</f>
        <v/>
      </c>
      <c r="AJ380" s="99">
        <f>IF(AND(AE380&gt;0,AE380&lt;41),1,IF(AND(AE380&gt;=41,AE380&lt;56),2,IF(AND(AE380&gt;=56,AE380&lt;71),3,IF(AND(AE380&gt;=71,AE380&lt;=100),4,))))</f>
        <v/>
      </c>
      <c r="AK380" s="99">
        <f>IF(AND(AF380&gt;0,AF380&lt;36),1,IF(AND(AF380&gt;=36,AF380&lt;51),2,IF(AND(AF380&gt;=51,AF380&lt;66),3,IF(AND(AF380&gt;=66,AF380&lt;=100),4,))))</f>
        <v/>
      </c>
      <c r="AL380" s="100">
        <f>IF(AND(AG380&gt;0,AG380&lt;37),1,IF(AND(AG380&gt;=37,AG380&lt;58),2,IF(AND(AG380&gt;=58,AG380&lt;71),3,IF(AND(AG380&gt;=71,AG380&lt;=100),4,))))</f>
        <v/>
      </c>
      <c r="AM380" s="101">
        <f>IF((Y380&lt;&gt;"")*(K380&lt;&gt;""),Y380-K380,"")</f>
        <v/>
      </c>
      <c r="AN380" s="99">
        <f>IF((Z380&lt;&gt;"")*(L380&lt;&gt;""),Z380-L380,"")</f>
        <v/>
      </c>
      <c r="AO380" s="99">
        <f>IF((AA380&lt;&gt;"")*(M380&lt;&gt;""),AA380-M380,"")</f>
        <v/>
      </c>
      <c r="AP380" s="99">
        <f>IF((AB380&lt;&gt;"")*(N380&lt;&gt;""),AB380-N380,"")</f>
        <v/>
      </c>
      <c r="AQ380" s="94">
        <f>IF((AC380&lt;&gt;"")*(O380&lt;&gt;""),AC380-O380,"")</f>
        <v/>
      </c>
      <c r="AR380" s="94">
        <f>IF((AD380&lt;&gt;"")*(P380&lt;&gt;""),AD380-P380,"")</f>
        <v/>
      </c>
      <c r="AS380" s="94">
        <f>IF((AE380&lt;&gt;"")*(Q380&lt;&gt;""),AE380-Q380,"")</f>
        <v/>
      </c>
      <c r="AT380" s="94">
        <f>IF((AF380&lt;&gt;"")*(R380&lt;&gt;""),AF380-R380,"")</f>
        <v/>
      </c>
      <c r="AU380" s="94">
        <f>IF((AG380&lt;&gt;"")*(S380&lt;&gt;""),AG380-S380,"")</f>
        <v/>
      </c>
      <c r="AV380" s="99">
        <f>IF((AH380&lt;&gt;"")*(T380&lt;&gt;""),AH380-T380,"")</f>
        <v/>
      </c>
      <c r="AW380" s="99">
        <f>IF((AI380&lt;&gt;"")*(U380&lt;&gt;""),AI380-U380,"")</f>
        <v/>
      </c>
      <c r="AX380" s="99">
        <f>IF((AJ380&lt;&gt;"")*(V380&lt;&gt;""),AJ380-V380,"")</f>
        <v/>
      </c>
      <c r="AY380" s="99">
        <f>IF((AK380&lt;&gt;"")*(W380&lt;&gt;""),AK380-W380,"")</f>
        <v/>
      </c>
      <c r="AZ380" s="102">
        <f>IF((AL380&lt;&gt;"")*(X380&lt;&gt;""),AL380-X380,"")</f>
        <v/>
      </c>
      <c r="BA380" s="50">
        <f>IFERROR(__xludf.dummyfunction("AI(""Actúa como un tutor académico y dirígete personalmente al estudiante "" &amp; I380 &amp; "" "" &amp; J380 &amp; "" "" &amp; G380 &amp; "" "" &amp; H380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AM380 &amp; ""'. Diferencias por área: Matemáticas ("" &amp; AQ380 &amp; ""), Ciencias Natura"&amp;"les ("" &amp; AR380 &amp; ""), Sociales ("" &amp; AS380 &amp; ""), Lectura Crítica ("" &amp; AT380 &amp; "") e Inglés ("" &amp; AU380 &amp; ""). Variación en posición: grupo ("" &amp; AN380 &amp; ""), grado ("" &amp; AO380 &amp; "") y media ("" &amp; AP380 &amp; ""). Puntajes Primer Simulacro: Global "" &amp; K380 &amp; "", Mat "" &amp; "&amp;"O4 &amp; "", Cien "" &amp; P380 &amp; "", Soc "" &amp; Q380 &amp; "", Lec "" &amp; R380 &amp; "", Ing "" &amp; S380 &amp; "". Puntajes Segundo Simulacro: Global "" &amp; Y380 &amp; "", Mat "" &amp; AC380 &amp; "", Cien "" &amp; AD380 &amp; "", Soc "" &amp; AE380 &amp; "", Lec "" &amp; AF380 &amp; "", Ing "" &amp; AG380 &amp; "". Escribe un mensaje motivador"&amp;" y breve (máximo 4 líneas)."")
"),"=AI(""Actúa como un tutor académico y dirígete personalmente al estudiante "" &amp; I380 &amp; "" "" &amp; J380 &amp; "" "" &amp; G380 &amp; "" "" &amp; H380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AM380 &amp; ""'. Diferencias por área: Matemáticas ("" &amp; AQ380 &amp; ""), Ciencias Natur"&amp;"ales ("" &amp; AR380 &amp; ""), Sociales ("" &amp; AS380 &amp; ""), Lectura Crítica ("" &amp; AT380 &amp; "") e Inglés ("" &amp; AU380 &amp; ""). Variación en posición: grupo ("" &amp; AN380 &amp; ""), grado ("" &amp; AO380 &amp; "") y media ("" &amp; AP380 &amp; ""). Puntajes Primer Simulacro: Global "" &amp; K380 &amp; "", Mat "" &amp;"&amp;" O380 &amp; "", Cien "" &amp; P380 &amp; "", Soc "" &amp; Q380 &amp; "", Lec "" &amp; R380 &amp; "", Ing "" &amp; S380 &amp; "". Puntajes Segundo Simulacro: Global "" &amp; Y380 &amp; "", Mat "" &amp; AC380 &amp; "", Cien "" &amp; AD380 &amp; "", Soc "" &amp; AE380 &amp; "", Lec "" &amp; AF380 &amp; "", Ing "" &amp; AG380 &amp; "". Escribe un mensaje motivado"&amp;"r y breve (máximo 4 líneas)."")
")</f>
        <v/>
      </c>
    </row>
    <row r="381" ht="15.75" customHeight="1" s="42">
      <c r="A381" s="93" t="n"/>
      <c r="B381" s="94" t="inlineStr">
        <is>
          <t>Bachillerato</t>
        </is>
      </c>
      <c r="C381" s="94" t="n">
        <v>801</v>
      </c>
      <c r="D381" s="94" t="n"/>
      <c r="E381" s="95" t="n"/>
      <c r="F381" s="96">
        <f>TRIM(G381&amp;" "&amp;H381&amp;" "&amp;I381&amp;" "&amp;J381)</f>
        <v/>
      </c>
      <c r="G381" s="94" t="inlineStr">
        <is>
          <t>Bedoya</t>
        </is>
      </c>
      <c r="H381" s="94" t="inlineStr">
        <is>
          <t>Acevedo</t>
        </is>
      </c>
      <c r="I381" s="94" t="inlineStr">
        <is>
          <t>Juan</t>
        </is>
      </c>
      <c r="J381" s="97" t="inlineStr">
        <is>
          <t>Pablo</t>
        </is>
      </c>
      <c r="K381" s="98">
        <f>IF(SUM(O381:S381)=0, "", ROUND(((O381*3+P381*3+Q381*3+R381*3+S381*1)/13)*5,0))</f>
        <v/>
      </c>
      <c r="L381" s="99">
        <f>IF(OR($C381="",K381=""),"",COUNTIFS($C$4:$C$1500,$C381,K$4:K$1500,"&gt;"&amp;K381)+1)</f>
        <v/>
      </c>
      <c r="M381" s="99">
        <f>IF(OR($C381="",K381=""),"",IF(AND($C381&gt;=1001,$C381&lt;=1005),COUNTIFS($C$4:$C$1500,"&gt;=1001",$C$4:$C$1500,"&lt;=1005",K$4:K$1500,"&gt;"&amp;K381)+1,IF(AND($C381&gt;=1101,$C381&lt;=1105),COUNTIFS($C$4:$C$1500,"&gt;=1101",$C$4:$C$1500,"&lt;=1105",K$4:K$1500,"&gt;"&amp;K381)+1,IF(AND($C381&gt;=901,$C381&lt;=905),COUNTIFS($C$4:$C$1500,"&gt;=901",$C$4:$C$1500,"&lt;=905",K$4:K$1500,"&gt;"&amp;K381)+1,IF(AND($C381&gt;=801,$C381&lt;=805),COUNTIFS($C$4:$C$1500,"&gt;=801",$C$4:$C$1500,"&lt;=805",K$4:K$1500,"&gt;"&amp;K381)+1,IF(AND($C381&gt;=701,$C381&lt;=705),COUNTIFS($C$4:$C$1500,"&gt;=701",$C$4:$C$1500,"&lt;=705",K$4:K$1500,"&gt;"&amp;K381)+1,IF(AND($C381&gt;=601,$C381&lt;=606),COUNTIFS($C$4:$C$1500,"&gt;=601",$C$4:$C$1500,"&lt;=606",K$4:K$1500,"&gt;"&amp;K381)+1,"")))))))</f>
        <v/>
      </c>
      <c r="N381" s="99">
        <f>IF(OR($C381="",K381=""),"",IF(OR(AND($C381&gt;=1001,$C381&lt;=1005),AND($C381&gt;=1101,$C381&lt;=1105)),COUNTIFS($C$4:$C$1500,"&gt;=1001",$C$4:$C$1500,"&lt;=1005",K$4:K$1500,"&gt;"&amp;K381)+COUNTIFS($C$4:$C$1500,"&gt;=1101",$C$4:$C$1500,"&lt;=1105",K$4:K$1500,"&gt;"&amp;K381)+1,""))</f>
        <v/>
      </c>
      <c r="O381" s="94" t="n">
        <v>50</v>
      </c>
      <c r="P381" s="94" t="n">
        <v>53.59</v>
      </c>
      <c r="Q381" s="94" t="n">
        <v>45.47</v>
      </c>
      <c r="R381" s="94" t="n">
        <v>50.42</v>
      </c>
      <c r="S381" s="94" t="n">
        <v>50</v>
      </c>
      <c r="T381" s="99">
        <f>IF(AND(O381&gt;0,O381&lt;36),1,IF(AND(O381&gt;=36,O381&lt;51),2,IF(AND(O381&gt;=51,O381&lt;71),3,IF(AND(O381&gt;=71,O381&lt;=100),4,))))</f>
        <v/>
      </c>
      <c r="U381" s="99">
        <f>IF(AND(P381&gt;0,P381&lt;41),1,IF(AND(P381&gt;=41,P381&lt;56),2,IF(AND(P381&gt;=56,P381&lt;71),3,IF(AND(P381&gt;=71,P381&lt;=100),4,))))</f>
        <v/>
      </c>
      <c r="V381" s="99">
        <f>IF(AND(Q381&gt;0,Q381&lt;41),1,IF(AND(Q381&gt;=41,Q381&lt;56),2,IF(AND(Q381&gt;=56,Q381&lt;71),3,IF(AND(Q381&gt;=71,Q381&lt;=100),4,))))</f>
        <v/>
      </c>
      <c r="W381" s="99">
        <f>IF(AND(R381&gt;0,R381&lt;36),1,IF(AND(R381&gt;=36,R381&lt;51),2,IF(AND(R381&gt;=51,R381&lt;66),3,IF(AND(R381&gt;=66,R381&lt;=100),4,))))</f>
        <v/>
      </c>
      <c r="X381" s="100">
        <f>IF(AND(S381&gt;0,S381&lt;37),1,IF(AND(S381&gt;=37,S381&lt;58),2,IF(AND(S381&gt;=58,S381&lt;71),3,IF(AND(S381&gt;=71,S381&lt;=100),4,))))</f>
        <v/>
      </c>
      <c r="Y381" s="101">
        <f>IF(SUM(AC381:AG381)=0, "", ROUND(((AC381*3+AD381*3+AE381*3+AF381*3+AG381*1)/13)*5,0))</f>
        <v/>
      </c>
      <c r="Z381" s="99">
        <f>IF(OR($C381="",Y381=""),"",COUNTIFS($C$4:$C$1500,$C381,Y$4:Y$1500,"&gt;"&amp;Y381)+1)</f>
        <v/>
      </c>
      <c r="AA381" s="99">
        <f>IF(OR($C381="",Y381=""),"",IF(AND($C381&gt;=1001,$C381&lt;=1005),COUNTIFS($C$4:$C$1500,"&gt;=1001",$C$4:$C$1500,"&lt;=1005",Y$4:Y$1500,"&gt;"&amp;Y381)+1,IF(AND($C381&gt;=1101,$C381&lt;=1105),COUNTIFS($C$4:$C$1500,"&gt;=1101",$C$4:$C$1500,"&lt;=1105",Y$4:Y$1500,"&gt;"&amp;Y381)+1,IF(AND($C381&gt;=901,$C381&lt;=905),COUNTIFS($C$4:$C$1500,"&gt;=901",$C$4:$C$1500,"&lt;=905",Y$4:Y$1500,"&gt;"&amp;Y381)+1,IF(AND($C381&gt;=801,$C381&lt;=805),COUNTIFS($C$4:$C$1500,"&gt;=801",$C$4:$C$1500,"&lt;=805",Y$4:Y$1500,"&gt;"&amp;Y381)+1,IF(AND($C381&gt;=701,$C381&lt;=705),COUNTIFS($C$4:$C$1500,"&gt;=701",$C$4:$C$1500,"&lt;=705",Y$4:Y$1500,"&gt;"&amp;Y381)+1,IF(AND($C381&gt;=601,$C381&lt;=606),COUNTIFS($C$4:$C$1500,"&gt;=601",$C$4:$C$1500,"&lt;=606",Y$4:Y$1500,"&gt;"&amp;Y381)+1,"")))))))</f>
        <v/>
      </c>
      <c r="AB381" s="99">
        <f>IF(OR($C381="",Y381=""),"",IF(OR(AND($C381&gt;=1001,$C381&lt;=1005),AND($C381&gt;=1101,$C381&lt;=1105)),COUNTIFS($C$4:$C$1500,"&gt;=1001",$C$4:$C$1500,"&lt;=1005",Y$4:Y$1500,"&gt;"&amp;Y381)+COUNTIFS($C$4:$C$1500,"&gt;=1101",$C$4:$C$1500,"&lt;=1105",Y$4:Y$1500,"&gt;"&amp;Y381)+1,""))</f>
        <v/>
      </c>
      <c r="AC381" s="94" t="n">
        <v>57</v>
      </c>
      <c r="AD381" s="94" t="n">
        <v>73.66</v>
      </c>
      <c r="AE381" s="94" t="n">
        <v>68.25</v>
      </c>
      <c r="AF381" s="94" t="n">
        <v>78.75</v>
      </c>
      <c r="AG381" s="94" t="n">
        <v>57.5</v>
      </c>
      <c r="AH381" s="99">
        <f>IF(AND(AC381&gt;0,AC381&lt;36),1,IF(AND(AC381&gt;=36,AC381&lt;51),2,IF(AND(AC381&gt;=51,AC381&lt;71),3,IF(AND(AC381&gt;=71,AC381&lt;=100),4,))))</f>
        <v/>
      </c>
      <c r="AI381" s="99">
        <f>IF(AND(AD381&gt;0,AD381&lt;41),1,IF(AND(AD381&gt;=41,AD381&lt;56),2,IF(AND(AD381&gt;=56,AD381&lt;71),3,IF(AND(AD381&gt;=71,AD381&lt;=100),4,))))</f>
        <v/>
      </c>
      <c r="AJ381" s="99">
        <f>IF(AND(AE381&gt;0,AE381&lt;41),1,IF(AND(AE381&gt;=41,AE381&lt;56),2,IF(AND(AE381&gt;=56,AE381&lt;71),3,IF(AND(AE381&gt;=71,AE381&lt;=100),4,))))</f>
        <v/>
      </c>
      <c r="AK381" s="99">
        <f>IF(AND(AF381&gt;0,AF381&lt;36),1,IF(AND(AF381&gt;=36,AF381&lt;51),2,IF(AND(AF381&gt;=51,AF381&lt;66),3,IF(AND(AF381&gt;=66,AF381&lt;=100),4,))))</f>
        <v/>
      </c>
      <c r="AL381" s="100">
        <f>IF(AND(AG381&gt;0,AG381&lt;37),1,IF(AND(AG381&gt;=37,AG381&lt;58),2,IF(AND(AG381&gt;=58,AG381&lt;71),3,IF(AND(AG381&gt;=71,AG381&lt;=100),4,))))</f>
        <v/>
      </c>
      <c r="AM381" s="101">
        <f>IF((Y381&lt;&gt;"")*(K381&lt;&gt;""),Y381-K381,"")</f>
        <v/>
      </c>
      <c r="AN381" s="99">
        <f>IF((Z381&lt;&gt;"")*(L381&lt;&gt;""),Z381-L381,"")</f>
        <v/>
      </c>
      <c r="AO381" s="99">
        <f>IF((AA381&lt;&gt;"")*(M381&lt;&gt;""),AA381-M381,"")</f>
        <v/>
      </c>
      <c r="AP381" s="99">
        <f>IF((AB381&lt;&gt;"")*(N381&lt;&gt;""),AB381-N381,"")</f>
        <v/>
      </c>
      <c r="AQ381" s="94">
        <f>IF((AC381&lt;&gt;"")*(O381&lt;&gt;""),AC381-O381,"")</f>
        <v/>
      </c>
      <c r="AR381" s="94">
        <f>IF((AD381&lt;&gt;"")*(P381&lt;&gt;""),AD381-P381,"")</f>
        <v/>
      </c>
      <c r="AS381" s="94">
        <f>IF((AE381&lt;&gt;"")*(Q381&lt;&gt;""),AE381-Q381,"")</f>
        <v/>
      </c>
      <c r="AT381" s="94">
        <f>IF((AF381&lt;&gt;"")*(R381&lt;&gt;""),AF381-R381,"")</f>
        <v/>
      </c>
      <c r="AU381" s="94">
        <f>IF((AG381&lt;&gt;"")*(S381&lt;&gt;""),AG381-S381,"")</f>
        <v/>
      </c>
      <c r="AV381" s="99">
        <f>IF((AH381&lt;&gt;"")*(T381&lt;&gt;""),AH381-T381,"")</f>
        <v/>
      </c>
      <c r="AW381" s="99">
        <f>IF((AI381&lt;&gt;"")*(U381&lt;&gt;""),AI381-U381,"")</f>
        <v/>
      </c>
      <c r="AX381" s="99">
        <f>IF((AJ381&lt;&gt;"")*(V381&lt;&gt;""),AJ381-V381,"")</f>
        <v/>
      </c>
      <c r="AY381" s="99">
        <f>IF((AK381&lt;&gt;"")*(W381&lt;&gt;""),AK381-W381,"")</f>
        <v/>
      </c>
      <c r="AZ381" s="102">
        <f>IF((AL381&lt;&gt;"")*(X381&lt;&gt;""),AL381-X381,"")</f>
        <v/>
      </c>
      <c r="BA381" s="50">
        <f>IFERROR(__xludf.dummyfunction("AI(""Actúa como un tutor académico y dirígete personalmente al estudiante "" &amp; I381 &amp; "" "" &amp; J381 &amp; "" "" &amp; G381 &amp; "" "" &amp; H381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AM381 &amp; ""'. Diferencias por área: Matemáticas ("" &amp; AQ381 &amp; ""), Ciencias Natura"&amp;"les ("" &amp; AR381 &amp; ""), Sociales ("" &amp; AS381 &amp; ""), Lectura Crítica ("" &amp; AT381 &amp; "") e Inglés ("" &amp; AU381 &amp; ""). Variación en posición: grupo ("" &amp; AN381 &amp; ""), grado ("" &amp; AO381 &amp; "") y media ("" &amp; AP381 &amp; ""). Puntajes Primer Simulacro: Global "" &amp; K381 &amp; "", Mat "" &amp; "&amp;"O4 &amp; "", Cien "" &amp; P381 &amp; "", Soc "" &amp; Q381 &amp; "", Lec "" &amp; R381 &amp; "", Ing "" &amp; S381 &amp; "". Puntajes Segundo Simulacro: Global "" &amp; Y381 &amp; "", Mat "" &amp; AC381 &amp; "", Cien "" &amp; AD381 &amp; "", Soc "" &amp; AE381 &amp; "", Lec "" &amp; AF381 &amp; "", Ing "" &amp; AG381 &amp; "". Escribe un mensaje motivador"&amp;" y breve (máximo 4 líneas)."")
"),"=AI(""Actúa como un tutor académico y dirígete personalmente al estudiante "" &amp; I381 &amp; "" "" &amp; J381 &amp; "" "" &amp; G381 &amp; "" "" &amp; H381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AM381 &amp; ""'. Diferencias por área: Matemáticas ("" &amp; AQ381 &amp; ""), Ciencias Natur"&amp;"ales ("" &amp; AR381 &amp; ""), Sociales ("" &amp; AS381 &amp; ""), Lectura Crítica ("" &amp; AT381 &amp; "") e Inglés ("" &amp; AU381 &amp; ""). Variación en posición: grupo ("" &amp; AN381 &amp; ""), grado ("" &amp; AO381 &amp; "") y media ("" &amp; AP381 &amp; ""). Puntajes Primer Simulacro: Global "" &amp; K381 &amp; "", Mat "" &amp;"&amp;" O381 &amp; "", Cien "" &amp; P381 &amp; "", Soc "" &amp; Q381 &amp; "", Lec "" &amp; R381 &amp; "", Ing "" &amp; S381 &amp; "". Puntajes Segundo Simulacro: Global "" &amp; Y381 &amp; "", Mat "" &amp; AC381 &amp; "", Cien "" &amp; AD381 &amp; "", Soc "" &amp; AE381 &amp; "", Lec "" &amp; AF381 &amp; "", Ing "" &amp; AG381 &amp; "". Escribe un mensaje motivado"&amp;"r y breve (máximo 4 líneas)."")
")</f>
        <v/>
      </c>
    </row>
    <row r="382" ht="15.75" customHeight="1" s="42">
      <c r="A382" s="93" t="n"/>
      <c r="B382" s="94" t="inlineStr">
        <is>
          <t>Bachillerato</t>
        </is>
      </c>
      <c r="C382" s="94" t="n">
        <v>801</v>
      </c>
      <c r="D382" s="94" t="n"/>
      <c r="E382" s="95" t="n"/>
      <c r="F382" s="96">
        <f>TRIM(G382&amp;" "&amp;H382&amp;" "&amp;I382&amp;" "&amp;J382)</f>
        <v/>
      </c>
      <c r="G382" s="94" t="inlineStr">
        <is>
          <t>Bolivar</t>
        </is>
      </c>
      <c r="H382" s="94" t="inlineStr">
        <is>
          <t>Bedoya</t>
        </is>
      </c>
      <c r="I382" s="94" t="inlineStr">
        <is>
          <t>Karen</t>
        </is>
      </c>
      <c r="J382" s="97" t="inlineStr">
        <is>
          <t>Dayana</t>
        </is>
      </c>
      <c r="K382" s="98">
        <f>IF(SUM(O382:S382)=0, "", ROUND(((O382*3+P382*3+Q382*3+R382*3+S382*1)/13)*5,0))</f>
        <v/>
      </c>
      <c r="L382" s="99">
        <f>IF(OR($C382="",K382=""),"",COUNTIFS($C$4:$C$1500,$C382,K$4:K$1500,"&gt;"&amp;K382)+1)</f>
        <v/>
      </c>
      <c r="M382" s="99">
        <f>IF(OR($C382="",K382=""),"",IF(AND($C382&gt;=1001,$C382&lt;=1005),COUNTIFS($C$4:$C$1500,"&gt;=1001",$C$4:$C$1500,"&lt;=1005",K$4:K$1500,"&gt;"&amp;K382)+1,IF(AND($C382&gt;=1101,$C382&lt;=1105),COUNTIFS($C$4:$C$1500,"&gt;=1101",$C$4:$C$1500,"&lt;=1105",K$4:K$1500,"&gt;"&amp;K382)+1,IF(AND($C382&gt;=901,$C382&lt;=905),COUNTIFS($C$4:$C$1500,"&gt;=901",$C$4:$C$1500,"&lt;=905",K$4:K$1500,"&gt;"&amp;K382)+1,IF(AND($C382&gt;=801,$C382&lt;=805),COUNTIFS($C$4:$C$1500,"&gt;=801",$C$4:$C$1500,"&lt;=805",K$4:K$1500,"&gt;"&amp;K382)+1,IF(AND($C382&gt;=701,$C382&lt;=705),COUNTIFS($C$4:$C$1500,"&gt;=701",$C$4:$C$1500,"&lt;=705",K$4:K$1500,"&gt;"&amp;K382)+1,IF(AND($C382&gt;=601,$C382&lt;=606),COUNTIFS($C$4:$C$1500,"&gt;=601",$C$4:$C$1500,"&lt;=606",K$4:K$1500,"&gt;"&amp;K382)+1,"")))))))</f>
        <v/>
      </c>
      <c r="N382" s="99">
        <f>IF(OR($C382="",K382=""),"",IF(OR(AND($C382&gt;=1001,$C382&lt;=1005),AND($C382&gt;=1101,$C382&lt;=1105)),COUNTIFS($C$4:$C$1500,"&gt;=1001",$C$4:$C$1500,"&lt;=1005",K$4:K$1500,"&gt;"&amp;K382)+COUNTIFS($C$4:$C$1500,"&gt;=1101",$C$4:$C$1500,"&lt;=1105",K$4:K$1500,"&gt;"&amp;K382)+1,""))</f>
        <v/>
      </c>
      <c r="O382" s="94" t="n">
        <v>17.81</v>
      </c>
      <c r="P382" s="94" t="n">
        <v>50.27</v>
      </c>
      <c r="Q382" s="94" t="n">
        <v>33.75</v>
      </c>
      <c r="R382" s="94" t="n">
        <v>55</v>
      </c>
      <c r="S382" s="94" t="n">
        <v>29.17</v>
      </c>
      <c r="T382" s="99">
        <f>IF(AND(O382&gt;0,O382&lt;36),1,IF(AND(O382&gt;=36,O382&lt;51),2,IF(AND(O382&gt;=51,O382&lt;71),3,IF(AND(O382&gt;=71,O382&lt;=100),4,))))</f>
        <v/>
      </c>
      <c r="U382" s="99">
        <f>IF(AND(P382&gt;0,P382&lt;41),1,IF(AND(P382&gt;=41,P382&lt;56),2,IF(AND(P382&gt;=56,P382&lt;71),3,IF(AND(P382&gt;=71,P382&lt;=100),4,))))</f>
        <v/>
      </c>
      <c r="V382" s="99">
        <f>IF(AND(Q382&gt;0,Q382&lt;41),1,IF(AND(Q382&gt;=41,Q382&lt;56),2,IF(AND(Q382&gt;=56,Q382&lt;71),3,IF(AND(Q382&gt;=71,Q382&lt;=100),4,))))</f>
        <v/>
      </c>
      <c r="W382" s="99">
        <f>IF(AND(R382&gt;0,R382&lt;36),1,IF(AND(R382&gt;=36,R382&lt;51),2,IF(AND(R382&gt;=51,R382&lt;66),3,IF(AND(R382&gt;=66,R382&lt;=100),4,))))</f>
        <v/>
      </c>
      <c r="X382" s="100">
        <f>IF(AND(S382&gt;0,S382&lt;37),1,IF(AND(S382&gt;=37,S382&lt;58),2,IF(AND(S382&gt;=58,S382&lt;71),3,IF(AND(S382&gt;=71,S382&lt;=100),4,))))</f>
        <v/>
      </c>
      <c r="Y382" s="101">
        <f>IF(SUM(AC382:AG382)=0, "", ROUND(((AC382*3+AD382*3+AE382*3+AF382*3+AG382*1)/13)*5,0))</f>
        <v/>
      </c>
      <c r="Z382" s="99">
        <f>IF(OR($C382="",Y382=""),"",COUNTIFS($C$4:$C$1500,$C382,Y$4:Y$1500,"&gt;"&amp;Y382)+1)</f>
        <v/>
      </c>
      <c r="AA382" s="99">
        <f>IF(OR($C382="",Y382=""),"",IF(AND($C382&gt;=1001,$C382&lt;=1005),COUNTIFS($C$4:$C$1500,"&gt;=1001",$C$4:$C$1500,"&lt;=1005",Y$4:Y$1500,"&gt;"&amp;Y382)+1,IF(AND($C382&gt;=1101,$C382&lt;=1105),COUNTIFS($C$4:$C$1500,"&gt;=1101",$C$4:$C$1500,"&lt;=1105",Y$4:Y$1500,"&gt;"&amp;Y382)+1,IF(AND($C382&gt;=901,$C382&lt;=905),COUNTIFS($C$4:$C$1500,"&gt;=901",$C$4:$C$1500,"&lt;=905",Y$4:Y$1500,"&gt;"&amp;Y382)+1,IF(AND($C382&gt;=801,$C382&lt;=805),COUNTIFS($C$4:$C$1500,"&gt;=801",$C$4:$C$1500,"&lt;=805",Y$4:Y$1500,"&gt;"&amp;Y382)+1,IF(AND($C382&gt;=701,$C382&lt;=705),COUNTIFS($C$4:$C$1500,"&gt;=701",$C$4:$C$1500,"&lt;=705",Y$4:Y$1500,"&gt;"&amp;Y382)+1,IF(AND($C382&gt;=601,$C382&lt;=606),COUNTIFS($C$4:$C$1500,"&gt;=601",$C$4:$C$1500,"&lt;=606",Y$4:Y$1500,"&gt;"&amp;Y382)+1,"")))))))</f>
        <v/>
      </c>
      <c r="AB382" s="99">
        <f>IF(OR($C382="",Y382=""),"",IF(OR(AND($C382&gt;=1001,$C382&lt;=1005),AND($C382&gt;=1101,$C382&lt;=1105)),COUNTIFS($C$4:$C$1500,"&gt;=1001",$C$4:$C$1500,"&lt;=1005",Y$4:Y$1500,"&gt;"&amp;Y382)+COUNTIFS($C$4:$C$1500,"&gt;=1101",$C$4:$C$1500,"&lt;=1105",Y$4:Y$1500,"&gt;"&amp;Y382)+1,""))</f>
        <v/>
      </c>
      <c r="AC382" s="94" t="n">
        <v>51</v>
      </c>
      <c r="AD382" s="94" t="n">
        <v>52.38</v>
      </c>
      <c r="AE382" s="94" t="n">
        <v>26.25</v>
      </c>
      <c r="AF382" s="94" t="n">
        <v>48.13</v>
      </c>
      <c r="AG382" s="94" t="n">
        <v>47.92</v>
      </c>
      <c r="AH382" s="99">
        <f>IF(AND(AC382&gt;0,AC382&lt;36),1,IF(AND(AC382&gt;=36,AC382&lt;51),2,IF(AND(AC382&gt;=51,AC382&lt;71),3,IF(AND(AC382&gt;=71,AC382&lt;=100),4,))))</f>
        <v/>
      </c>
      <c r="AI382" s="99">
        <f>IF(AND(AD382&gt;0,AD382&lt;41),1,IF(AND(AD382&gt;=41,AD382&lt;56),2,IF(AND(AD382&gt;=56,AD382&lt;71),3,IF(AND(AD382&gt;=71,AD382&lt;=100),4,))))</f>
        <v/>
      </c>
      <c r="AJ382" s="99">
        <f>IF(AND(AE382&gt;0,AE382&lt;41),1,IF(AND(AE382&gt;=41,AE382&lt;56),2,IF(AND(AE382&gt;=56,AE382&lt;71),3,IF(AND(AE382&gt;=71,AE382&lt;=100),4,))))</f>
        <v/>
      </c>
      <c r="AK382" s="99">
        <f>IF(AND(AF382&gt;0,AF382&lt;36),1,IF(AND(AF382&gt;=36,AF382&lt;51),2,IF(AND(AF382&gt;=51,AF382&lt;66),3,IF(AND(AF382&gt;=66,AF382&lt;=100),4,))))</f>
        <v/>
      </c>
      <c r="AL382" s="100">
        <f>IF(AND(AG382&gt;0,AG382&lt;37),1,IF(AND(AG382&gt;=37,AG382&lt;58),2,IF(AND(AG382&gt;=58,AG382&lt;71),3,IF(AND(AG382&gt;=71,AG382&lt;=100),4,))))</f>
        <v/>
      </c>
      <c r="AM382" s="101">
        <f>IF((Y382&lt;&gt;"")*(K382&lt;&gt;""),Y382-K382,"")</f>
        <v/>
      </c>
      <c r="AN382" s="99">
        <f>IF((Z382&lt;&gt;"")*(L382&lt;&gt;""),Z382-L382,"")</f>
        <v/>
      </c>
      <c r="AO382" s="99">
        <f>IF((AA382&lt;&gt;"")*(M382&lt;&gt;""),AA382-M382,"")</f>
        <v/>
      </c>
      <c r="AP382" s="99">
        <f>IF((AB382&lt;&gt;"")*(N382&lt;&gt;""),AB382-N382,"")</f>
        <v/>
      </c>
      <c r="AQ382" s="94">
        <f>IF((AC382&lt;&gt;"")*(O382&lt;&gt;""),AC382-O382,"")</f>
        <v/>
      </c>
      <c r="AR382" s="94">
        <f>IF((AD382&lt;&gt;"")*(P382&lt;&gt;""),AD382-P382,"")</f>
        <v/>
      </c>
      <c r="AS382" s="94">
        <f>IF((AE382&lt;&gt;"")*(Q382&lt;&gt;""),AE382-Q382,"")</f>
        <v/>
      </c>
      <c r="AT382" s="94">
        <f>IF((AF382&lt;&gt;"")*(R382&lt;&gt;""),AF382-R382,"")</f>
        <v/>
      </c>
      <c r="AU382" s="94">
        <f>IF((AG382&lt;&gt;"")*(S382&lt;&gt;""),AG382-S382,"")</f>
        <v/>
      </c>
      <c r="AV382" s="99">
        <f>IF((AH382&lt;&gt;"")*(T382&lt;&gt;""),AH382-T382,"")</f>
        <v/>
      </c>
      <c r="AW382" s="99">
        <f>IF((AI382&lt;&gt;"")*(U382&lt;&gt;""),AI382-U382,"")</f>
        <v/>
      </c>
      <c r="AX382" s="99">
        <f>IF((AJ382&lt;&gt;"")*(V382&lt;&gt;""),AJ382-V382,"")</f>
        <v/>
      </c>
      <c r="AY382" s="99">
        <f>IF((AK382&lt;&gt;"")*(W382&lt;&gt;""),AK382-W382,"")</f>
        <v/>
      </c>
      <c r="AZ382" s="102">
        <f>IF((AL382&lt;&gt;"")*(X382&lt;&gt;""),AL382-X382,"")</f>
        <v/>
      </c>
      <c r="BA382" s="50">
        <f>IFERROR(__xludf.dummyfunction("AI(""Actúa como un tutor académico y dirígete personalmente al estudiante "" &amp; I382 &amp; "" "" &amp; J382 &amp; "" "" &amp; G382 &amp; "" "" &amp; H382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AM382 &amp; ""'. Diferencias por área: Matemáticas ("" &amp; AQ382 &amp; ""), Ciencias Natura"&amp;"les ("" &amp; AR382 &amp; ""), Sociales ("" &amp; AS382 &amp; ""), Lectura Crítica ("" &amp; AT382 &amp; "") e Inglés ("" &amp; AU382 &amp; ""). Variación en posición: grupo ("" &amp; AN382 &amp; ""), grado ("" &amp; AO382 &amp; "") y media ("" &amp; AP382 &amp; ""). Puntajes Primer Simulacro: Global "" &amp; K382 &amp; "", Mat "" &amp; "&amp;"O4 &amp; "", Cien "" &amp; P382 &amp; "", Soc "" &amp; Q382 &amp; "", Lec "" &amp; R382 &amp; "", Ing "" &amp; S382 &amp; "". Puntajes Segundo Simulacro: Global "" &amp; Y382 &amp; "", Mat "" &amp; AC382 &amp; "", Cien "" &amp; AD382 &amp; "", Soc "" &amp; AE382 &amp; "", Lec "" &amp; AF382 &amp; "", Ing "" &amp; AG382 &amp; "". Escribe un mensaje motivador"&amp;" y breve (máximo 4 líneas)."")
"),"=AI(""Actúa como un tutor académico y dirígete personalmente al estudiante "" &amp; I382 &amp; "" "" &amp; J382 &amp; "" "" &amp; G382 &amp; "" "" &amp; H382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AM382 &amp; ""'. Diferencias por área: Matemáticas ("" &amp; AQ382 &amp; ""), Ciencias Natur"&amp;"ales ("" &amp; AR382 &amp; ""), Sociales ("" &amp; AS382 &amp; ""), Lectura Crítica ("" &amp; AT382 &amp; "") e Inglés ("" &amp; AU382 &amp; ""). Variación en posición: grupo ("" &amp; AN382 &amp; ""), grado ("" &amp; AO382 &amp; "") y media ("" &amp; AP382 &amp; ""). Puntajes Primer Simulacro: Global "" &amp; K382 &amp; "", Mat "" &amp;"&amp;" O382 &amp; "", Cien "" &amp; P382 &amp; "", Soc "" &amp; Q382 &amp; "", Lec "" &amp; R382 &amp; "", Ing "" &amp; S382 &amp; "". Puntajes Segundo Simulacro: Global "" &amp; Y382 &amp; "", Mat "" &amp; AC382 &amp; "", Cien "" &amp; AD382 &amp; "", Soc "" &amp; AE382 &amp; "", Lec "" &amp; AF382 &amp; "", Ing "" &amp; AG382 &amp; "". Escribe un mensaje motivado"&amp;"r y breve (máximo 4 líneas)."")
")</f>
        <v/>
      </c>
    </row>
    <row r="383" ht="15.75" customHeight="1" s="42">
      <c r="A383" s="93" t="n"/>
      <c r="B383" s="94" t="inlineStr">
        <is>
          <t>Bachillerato</t>
        </is>
      </c>
      <c r="C383" s="94" t="n">
        <v>801</v>
      </c>
      <c r="D383" s="94" t="n"/>
      <c r="E383" s="95" t="n"/>
      <c r="F383" s="96">
        <f>TRIM(G383&amp;" "&amp;H383&amp;" "&amp;I383&amp;" "&amp;J383)</f>
        <v/>
      </c>
      <c r="G383" s="94" t="inlineStr">
        <is>
          <t>Brand</t>
        </is>
      </c>
      <c r="H383" s="94" t="inlineStr">
        <is>
          <t>Arroyave</t>
        </is>
      </c>
      <c r="I383" s="94" t="inlineStr">
        <is>
          <t>María</t>
        </is>
      </c>
      <c r="J383" s="97" t="inlineStr">
        <is>
          <t>Ufay</t>
        </is>
      </c>
      <c r="K383" s="98">
        <f>IF(SUM(O383:S383)=0, "", ROUND(((O383*3+P383*3+Q383*3+R383*3+S383*1)/13)*5,0))</f>
        <v/>
      </c>
      <c r="L383" s="99">
        <f>IF(OR($C383="",K383=""),"",COUNTIFS($C$4:$C$1500,$C383,K$4:K$1500,"&gt;"&amp;K383)+1)</f>
        <v/>
      </c>
      <c r="M383" s="99">
        <f>IF(OR($C383="",K383=""),"",IF(AND($C383&gt;=1001,$C383&lt;=1005),COUNTIFS($C$4:$C$1500,"&gt;=1001",$C$4:$C$1500,"&lt;=1005",K$4:K$1500,"&gt;"&amp;K383)+1,IF(AND($C383&gt;=1101,$C383&lt;=1105),COUNTIFS($C$4:$C$1500,"&gt;=1101",$C$4:$C$1500,"&lt;=1105",K$4:K$1500,"&gt;"&amp;K383)+1,IF(AND($C383&gt;=901,$C383&lt;=905),COUNTIFS($C$4:$C$1500,"&gt;=901",$C$4:$C$1500,"&lt;=905",K$4:K$1500,"&gt;"&amp;K383)+1,IF(AND($C383&gt;=801,$C383&lt;=805),COUNTIFS($C$4:$C$1500,"&gt;=801",$C$4:$C$1500,"&lt;=805",K$4:K$1500,"&gt;"&amp;K383)+1,IF(AND($C383&gt;=701,$C383&lt;=705),COUNTIFS($C$4:$C$1500,"&gt;=701",$C$4:$C$1500,"&lt;=705",K$4:K$1500,"&gt;"&amp;K383)+1,IF(AND($C383&gt;=601,$C383&lt;=606),COUNTIFS($C$4:$C$1500,"&gt;=601",$C$4:$C$1500,"&lt;=606",K$4:K$1500,"&gt;"&amp;K383)+1,"")))))))</f>
        <v/>
      </c>
      <c r="N383" s="99">
        <f>IF(OR($C383="",K383=""),"",IF(OR(AND($C383&gt;=1001,$C383&lt;=1005),AND($C383&gt;=1101,$C383&lt;=1105)),COUNTIFS($C$4:$C$1500,"&gt;=1001",$C$4:$C$1500,"&lt;=1005",K$4:K$1500,"&gt;"&amp;K383)+COUNTIFS($C$4:$C$1500,"&gt;=1101",$C$4:$C$1500,"&lt;=1105",K$4:K$1500,"&gt;"&amp;K383)+1,""))</f>
        <v/>
      </c>
      <c r="O383" s="94" t="n">
        <v>43.13</v>
      </c>
      <c r="P383" s="94" t="n">
        <v>72.06999999999999</v>
      </c>
      <c r="Q383" s="94" t="n">
        <v>62.34</v>
      </c>
      <c r="R383" s="94" t="n">
        <v>50.42</v>
      </c>
      <c r="S383" s="94" t="n">
        <v>62.5</v>
      </c>
      <c r="T383" s="99">
        <f>IF(AND(O383&gt;0,O383&lt;36),1,IF(AND(O383&gt;=36,O383&lt;51),2,IF(AND(O383&gt;=51,O383&lt;71),3,IF(AND(O383&gt;=71,O383&lt;=100),4,))))</f>
        <v/>
      </c>
      <c r="U383" s="99">
        <f>IF(AND(P383&gt;0,P383&lt;41),1,IF(AND(P383&gt;=41,P383&lt;56),2,IF(AND(P383&gt;=56,P383&lt;71),3,IF(AND(P383&gt;=71,P383&lt;=100),4,))))</f>
        <v/>
      </c>
      <c r="V383" s="99">
        <f>IF(AND(Q383&gt;0,Q383&lt;41),1,IF(AND(Q383&gt;=41,Q383&lt;56),2,IF(AND(Q383&gt;=56,Q383&lt;71),3,IF(AND(Q383&gt;=71,Q383&lt;=100),4,))))</f>
        <v/>
      </c>
      <c r="W383" s="99">
        <f>IF(AND(R383&gt;0,R383&lt;36),1,IF(AND(R383&gt;=36,R383&lt;51),2,IF(AND(R383&gt;=51,R383&lt;66),3,IF(AND(R383&gt;=66,R383&lt;=100),4,))))</f>
        <v/>
      </c>
      <c r="X383" s="100">
        <f>IF(AND(S383&gt;0,S383&lt;37),1,IF(AND(S383&gt;=37,S383&lt;58),2,IF(AND(S383&gt;=58,S383&lt;71),3,IF(AND(S383&gt;=71,S383&lt;=100),4,))))</f>
        <v/>
      </c>
      <c r="Y383" s="101">
        <f>IF(SUM(AC383:AG383)=0, "", ROUND(((AC383*3+AD383*3+AE383*3+AF383*3+AG383*1)/13)*5,0))</f>
        <v/>
      </c>
      <c r="Z383" s="99">
        <f>IF(OR($C383="",Y383=""),"",COUNTIFS($C$4:$C$1500,$C383,Y$4:Y$1500,"&gt;"&amp;Y383)+1)</f>
        <v/>
      </c>
      <c r="AA383" s="99">
        <f>IF(OR($C383="",Y383=""),"",IF(AND($C383&gt;=1001,$C383&lt;=1005),COUNTIFS($C$4:$C$1500,"&gt;=1001",$C$4:$C$1500,"&lt;=1005",Y$4:Y$1500,"&gt;"&amp;Y383)+1,IF(AND($C383&gt;=1101,$C383&lt;=1105),COUNTIFS($C$4:$C$1500,"&gt;=1101",$C$4:$C$1500,"&lt;=1105",Y$4:Y$1500,"&gt;"&amp;Y383)+1,IF(AND($C383&gt;=901,$C383&lt;=905),COUNTIFS($C$4:$C$1500,"&gt;=901",$C$4:$C$1500,"&lt;=905",Y$4:Y$1500,"&gt;"&amp;Y383)+1,IF(AND($C383&gt;=801,$C383&lt;=805),COUNTIFS($C$4:$C$1500,"&gt;=801",$C$4:$C$1500,"&lt;=805",Y$4:Y$1500,"&gt;"&amp;Y383)+1,IF(AND($C383&gt;=701,$C383&lt;=705),COUNTIFS($C$4:$C$1500,"&gt;=701",$C$4:$C$1500,"&lt;=705",Y$4:Y$1500,"&gt;"&amp;Y383)+1,IF(AND($C383&gt;=601,$C383&lt;=606),COUNTIFS($C$4:$C$1500,"&gt;=601",$C$4:$C$1500,"&lt;=606",Y$4:Y$1500,"&gt;"&amp;Y383)+1,"")))))))</f>
        <v/>
      </c>
      <c r="AB383" s="99">
        <f>IF(OR($C383="",Y383=""),"",IF(OR(AND($C383&gt;=1001,$C383&lt;=1005),AND($C383&gt;=1101,$C383&lt;=1105)),COUNTIFS($C$4:$C$1500,"&gt;=1001",$C$4:$C$1500,"&lt;=1005",Y$4:Y$1500,"&gt;"&amp;Y383)+COUNTIFS($C$4:$C$1500,"&gt;=1101",$C$4:$C$1500,"&lt;=1105",Y$4:Y$1500,"&gt;"&amp;Y383)+1,""))</f>
        <v/>
      </c>
      <c r="AC383" s="94" t="n">
        <v>45</v>
      </c>
      <c r="AD383" s="94" t="n">
        <v>69.73</v>
      </c>
      <c r="AE383" s="94" t="n">
        <v>78.88</v>
      </c>
      <c r="AF383" s="94" t="n">
        <v>52.5</v>
      </c>
      <c r="AG383" s="94" t="n">
        <v>67.08</v>
      </c>
      <c r="AH383" s="99">
        <f>IF(AND(AC383&gt;0,AC383&lt;36),1,IF(AND(AC383&gt;=36,AC383&lt;51),2,IF(AND(AC383&gt;=51,AC383&lt;71),3,IF(AND(AC383&gt;=71,AC383&lt;=100),4,))))</f>
        <v/>
      </c>
      <c r="AI383" s="99">
        <f>IF(AND(AD383&gt;0,AD383&lt;41),1,IF(AND(AD383&gt;=41,AD383&lt;56),2,IF(AND(AD383&gt;=56,AD383&lt;71),3,IF(AND(AD383&gt;=71,AD383&lt;=100),4,))))</f>
        <v/>
      </c>
      <c r="AJ383" s="99">
        <f>IF(AND(AE383&gt;0,AE383&lt;41),1,IF(AND(AE383&gt;=41,AE383&lt;56),2,IF(AND(AE383&gt;=56,AE383&lt;71),3,IF(AND(AE383&gt;=71,AE383&lt;=100),4,))))</f>
        <v/>
      </c>
      <c r="AK383" s="99">
        <f>IF(AND(AF383&gt;0,AF383&lt;36),1,IF(AND(AF383&gt;=36,AF383&lt;51),2,IF(AND(AF383&gt;=51,AF383&lt;66),3,IF(AND(AF383&gt;=66,AF383&lt;=100),4,))))</f>
        <v/>
      </c>
      <c r="AL383" s="100">
        <f>IF(AND(AG383&gt;0,AG383&lt;37),1,IF(AND(AG383&gt;=37,AG383&lt;58),2,IF(AND(AG383&gt;=58,AG383&lt;71),3,IF(AND(AG383&gt;=71,AG383&lt;=100),4,))))</f>
        <v/>
      </c>
      <c r="AM383" s="101">
        <f>IF((Y383&lt;&gt;"")*(K383&lt;&gt;""),Y383-K383,"")</f>
        <v/>
      </c>
      <c r="AN383" s="99">
        <f>IF((Z383&lt;&gt;"")*(L383&lt;&gt;""),Z383-L383,"")</f>
        <v/>
      </c>
      <c r="AO383" s="99">
        <f>IF((AA383&lt;&gt;"")*(M383&lt;&gt;""),AA383-M383,"")</f>
        <v/>
      </c>
      <c r="AP383" s="99">
        <f>IF((AB383&lt;&gt;"")*(N383&lt;&gt;""),AB383-N383,"")</f>
        <v/>
      </c>
      <c r="AQ383" s="94">
        <f>IF((AC383&lt;&gt;"")*(O383&lt;&gt;""),AC383-O383,"")</f>
        <v/>
      </c>
      <c r="AR383" s="94">
        <f>IF((AD383&lt;&gt;"")*(P383&lt;&gt;""),AD383-P383,"")</f>
        <v/>
      </c>
      <c r="AS383" s="94">
        <f>IF((AE383&lt;&gt;"")*(Q383&lt;&gt;""),AE383-Q383,"")</f>
        <v/>
      </c>
      <c r="AT383" s="94">
        <f>IF((AF383&lt;&gt;"")*(R383&lt;&gt;""),AF383-R383,"")</f>
        <v/>
      </c>
      <c r="AU383" s="94">
        <f>IF((AG383&lt;&gt;"")*(S383&lt;&gt;""),AG383-S383,"")</f>
        <v/>
      </c>
      <c r="AV383" s="99">
        <f>IF((AH383&lt;&gt;"")*(T383&lt;&gt;""),AH383-T383,"")</f>
        <v/>
      </c>
      <c r="AW383" s="99">
        <f>IF((AI383&lt;&gt;"")*(U383&lt;&gt;""),AI383-U383,"")</f>
        <v/>
      </c>
      <c r="AX383" s="99">
        <f>IF((AJ383&lt;&gt;"")*(V383&lt;&gt;""),AJ383-V383,"")</f>
        <v/>
      </c>
      <c r="AY383" s="99">
        <f>IF((AK383&lt;&gt;"")*(W383&lt;&gt;""),AK383-W383,"")</f>
        <v/>
      </c>
      <c r="AZ383" s="102">
        <f>IF((AL383&lt;&gt;"")*(X383&lt;&gt;""),AL383-X383,"")</f>
        <v/>
      </c>
      <c r="BA383" s="50">
        <f>IFERROR(__xludf.dummyfunction("AI(""Actúa como un tutor académico y dirígete personalmente al estudiante "" &amp; I383 &amp; "" "" &amp; J383 &amp; "" "" &amp; G383 &amp; "" "" &amp; H383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AM383 &amp; ""'. Diferencias por área: Matemáticas ("" &amp; AQ383 &amp; ""), Ciencias Natura"&amp;"les ("" &amp; AR383 &amp; ""), Sociales ("" &amp; AS383 &amp; ""), Lectura Crítica ("" &amp; AT383 &amp; "") e Inglés ("" &amp; AU383 &amp; ""). Variación en posición: grupo ("" &amp; AN383 &amp; ""), grado ("" &amp; AO383 &amp; "") y media ("" &amp; AP383 &amp; ""). Puntajes Primer Simulacro: Global "" &amp; K383 &amp; "", Mat "" &amp; "&amp;"O4 &amp; "", Cien "" &amp; P383 &amp; "", Soc "" &amp; Q383 &amp; "", Lec "" &amp; R383 &amp; "", Ing "" &amp; S383 &amp; "". Puntajes Segundo Simulacro: Global "" &amp; Y383 &amp; "", Mat "" &amp; AC383 &amp; "", Cien "" &amp; AD383 &amp; "", Soc "" &amp; AE383 &amp; "", Lec "" &amp; AF383 &amp; "", Ing "" &amp; AG383 &amp; "". Escribe un mensaje motivador"&amp;" y breve (máximo 4 líneas)."")
"),"=AI(""Actúa como un tutor académico y dirígete personalmente al estudiante "" &amp; I383 &amp; "" "" &amp; J383 &amp; "" "" &amp; G383 &amp; "" "" &amp; H383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AM383 &amp; ""'. Diferencias por área: Matemáticas ("" &amp; AQ383 &amp; ""), Ciencias Natur"&amp;"ales ("" &amp; AR383 &amp; ""), Sociales ("" &amp; AS383 &amp; ""), Lectura Crítica ("" &amp; AT383 &amp; "") e Inglés ("" &amp; AU383 &amp; ""). Variación en posición: grupo ("" &amp; AN383 &amp; ""), grado ("" &amp; AO383 &amp; "") y media ("" &amp; AP383 &amp; ""). Puntajes Primer Simulacro: Global "" &amp; K383 &amp; "", Mat "" &amp;"&amp;" O383 &amp; "", Cien "" &amp; P383 &amp; "", Soc "" &amp; Q383 &amp; "", Lec "" &amp; R383 &amp; "", Ing "" &amp; S383 &amp; "". Puntajes Segundo Simulacro: Global "" &amp; Y383 &amp; "", Mat "" &amp; AC383 &amp; "", Cien "" &amp; AD383 &amp; "", Soc "" &amp; AE383 &amp; "", Lec "" &amp; AF383 &amp; "", Ing "" &amp; AG383 &amp; "". Escribe un mensaje motivado"&amp;"r y breve (máximo 4 líneas)."")
")</f>
        <v/>
      </c>
    </row>
    <row r="384" ht="15.75" customHeight="1" s="42">
      <c r="A384" s="93" t="n"/>
      <c r="B384" s="94" t="inlineStr">
        <is>
          <t>Bachillerato</t>
        </is>
      </c>
      <c r="C384" s="94" t="n">
        <v>801</v>
      </c>
      <c r="D384" s="94" t="n"/>
      <c r="E384" s="95" t="n"/>
      <c r="F384" s="96">
        <f>TRIM(G384&amp;" "&amp;H384&amp;" "&amp;I384&amp;" "&amp;J384)</f>
        <v/>
      </c>
      <c r="G384" s="94" t="inlineStr">
        <is>
          <t>Cano</t>
        </is>
      </c>
      <c r="H384" s="94" t="inlineStr">
        <is>
          <t>Salazar</t>
        </is>
      </c>
      <c r="I384" s="94" t="inlineStr">
        <is>
          <t>Sara</t>
        </is>
      </c>
      <c r="J384" s="97" t="inlineStr">
        <is>
          <t>Sofia</t>
        </is>
      </c>
      <c r="K384" s="98">
        <f>IF(SUM(O384:S384)=0, "", ROUND(((O384*3+P384*3+Q384*3+R384*3+S384*1)/13)*5,0))</f>
        <v/>
      </c>
      <c r="L384" s="99">
        <f>IF(OR($C384="",K384=""),"",COUNTIFS($C$4:$C$1500,$C384,K$4:K$1500,"&gt;"&amp;K384)+1)</f>
        <v/>
      </c>
      <c r="M384" s="99">
        <f>IF(OR($C384="",K384=""),"",IF(AND($C384&gt;=1001,$C384&lt;=1005),COUNTIFS($C$4:$C$1500,"&gt;=1001",$C$4:$C$1500,"&lt;=1005",K$4:K$1500,"&gt;"&amp;K384)+1,IF(AND($C384&gt;=1101,$C384&lt;=1105),COUNTIFS($C$4:$C$1500,"&gt;=1101",$C$4:$C$1500,"&lt;=1105",K$4:K$1500,"&gt;"&amp;K384)+1,IF(AND($C384&gt;=901,$C384&lt;=905),COUNTIFS($C$4:$C$1500,"&gt;=901",$C$4:$C$1500,"&lt;=905",K$4:K$1500,"&gt;"&amp;K384)+1,IF(AND($C384&gt;=801,$C384&lt;=805),COUNTIFS($C$4:$C$1500,"&gt;=801",$C$4:$C$1500,"&lt;=805",K$4:K$1500,"&gt;"&amp;K384)+1,IF(AND($C384&gt;=701,$C384&lt;=705),COUNTIFS($C$4:$C$1500,"&gt;=701",$C$4:$C$1500,"&lt;=705",K$4:K$1500,"&gt;"&amp;K384)+1,IF(AND($C384&gt;=601,$C384&lt;=606),COUNTIFS($C$4:$C$1500,"&gt;=601",$C$4:$C$1500,"&lt;=606",K$4:K$1500,"&gt;"&amp;K384)+1,"")))))))</f>
        <v/>
      </c>
      <c r="N384" s="99">
        <f>IF(OR($C384="",K384=""),"",IF(OR(AND($C384&gt;=1001,$C384&lt;=1005),AND($C384&gt;=1101,$C384&lt;=1105)),COUNTIFS($C$4:$C$1500,"&gt;=1001",$C$4:$C$1500,"&lt;=1005",K$4:K$1500,"&gt;"&amp;K384)+COUNTIFS($C$4:$C$1500,"&gt;=1101",$C$4:$C$1500,"&lt;=1105",K$4:K$1500,"&gt;"&amp;K384)+1,""))</f>
        <v/>
      </c>
      <c r="O384" s="94" t="n">
        <v>39.69</v>
      </c>
      <c r="P384" s="94" t="n">
        <v>14.68</v>
      </c>
      <c r="Q384" s="94" t="n">
        <v>7.81</v>
      </c>
      <c r="R384" s="94" t="n">
        <v>32.08</v>
      </c>
      <c r="S384" s="94" t="n">
        <v>33.33</v>
      </c>
      <c r="T384" s="99">
        <f>IF(AND(O384&gt;0,O384&lt;36),1,IF(AND(O384&gt;=36,O384&lt;51),2,IF(AND(O384&gt;=51,O384&lt;71),3,IF(AND(O384&gt;=71,O384&lt;=100),4,))))</f>
        <v/>
      </c>
      <c r="U384" s="99">
        <f>IF(AND(P384&gt;0,P384&lt;41),1,IF(AND(P384&gt;=41,P384&lt;56),2,IF(AND(P384&gt;=56,P384&lt;71),3,IF(AND(P384&gt;=71,P384&lt;=100),4,))))</f>
        <v/>
      </c>
      <c r="V384" s="99">
        <f>IF(AND(Q384&gt;0,Q384&lt;41),1,IF(AND(Q384&gt;=41,Q384&lt;56),2,IF(AND(Q384&gt;=56,Q384&lt;71),3,IF(AND(Q384&gt;=71,Q384&lt;=100),4,))))</f>
        <v/>
      </c>
      <c r="W384" s="99">
        <f>IF(AND(R384&gt;0,R384&lt;36),1,IF(AND(R384&gt;=36,R384&lt;51),2,IF(AND(R384&gt;=51,R384&lt;66),3,IF(AND(R384&gt;=66,R384&lt;=100),4,))))</f>
        <v/>
      </c>
      <c r="X384" s="100">
        <f>IF(AND(S384&gt;0,S384&lt;37),1,IF(AND(S384&gt;=37,S384&lt;58),2,IF(AND(S384&gt;=58,S384&lt;71),3,IF(AND(S384&gt;=71,S384&lt;=100),4,))))</f>
        <v/>
      </c>
      <c r="Y384" s="101">
        <f>IF(SUM(AC384:AG384)=0, "", ROUND(((AC384*3+AD384*3+AE384*3+AF384*3+AG384*1)/13)*5,0))</f>
        <v/>
      </c>
      <c r="Z384" s="99">
        <f>IF(OR($C384="",Y384=""),"",COUNTIFS($C$4:$C$1500,$C384,Y$4:Y$1500,"&gt;"&amp;Y384)+1)</f>
        <v/>
      </c>
      <c r="AA384" s="99">
        <f>IF(OR($C384="",Y384=""),"",IF(AND($C384&gt;=1001,$C384&lt;=1005),COUNTIFS($C$4:$C$1500,"&gt;=1001",$C$4:$C$1500,"&lt;=1005",Y$4:Y$1500,"&gt;"&amp;Y384)+1,IF(AND($C384&gt;=1101,$C384&lt;=1105),COUNTIFS($C$4:$C$1500,"&gt;=1101",$C$4:$C$1500,"&lt;=1105",Y$4:Y$1500,"&gt;"&amp;Y384)+1,IF(AND($C384&gt;=901,$C384&lt;=905),COUNTIFS($C$4:$C$1500,"&gt;=901",$C$4:$C$1500,"&lt;=905",Y$4:Y$1500,"&gt;"&amp;Y384)+1,IF(AND($C384&gt;=801,$C384&lt;=805),COUNTIFS($C$4:$C$1500,"&gt;=801",$C$4:$C$1500,"&lt;=805",Y$4:Y$1500,"&gt;"&amp;Y384)+1,IF(AND($C384&gt;=701,$C384&lt;=705),COUNTIFS($C$4:$C$1500,"&gt;=701",$C$4:$C$1500,"&lt;=705",Y$4:Y$1500,"&gt;"&amp;Y384)+1,IF(AND($C384&gt;=601,$C384&lt;=606),COUNTIFS($C$4:$C$1500,"&gt;=601",$C$4:$C$1500,"&lt;=606",Y$4:Y$1500,"&gt;"&amp;Y384)+1,"")))))))</f>
        <v/>
      </c>
      <c r="AB384" s="99">
        <f>IF(OR($C384="",Y384=""),"",IF(OR(AND($C384&gt;=1001,$C384&lt;=1005),AND($C384&gt;=1101,$C384&lt;=1105)),COUNTIFS($C$4:$C$1500,"&gt;=1001",$C$4:$C$1500,"&lt;=1005",Y$4:Y$1500,"&gt;"&amp;Y384)+COUNTIFS($C$4:$C$1500,"&gt;=1101",$C$4:$C$1500,"&lt;=1105",Y$4:Y$1500,"&gt;"&amp;Y384)+1,""))</f>
        <v/>
      </c>
      <c r="AC384" s="94" t="n">
        <v>24</v>
      </c>
      <c r="AD384" s="94" t="n">
        <v>31.76</v>
      </c>
      <c r="AE384" s="94" t="n">
        <v>39.38</v>
      </c>
      <c r="AF384" s="94" t="n">
        <v>21.88</v>
      </c>
      <c r="AG384" s="94" t="n">
        <v>19.17</v>
      </c>
      <c r="AH384" s="99">
        <f>IF(AND(AC384&gt;0,AC384&lt;36),1,IF(AND(AC384&gt;=36,AC384&lt;51),2,IF(AND(AC384&gt;=51,AC384&lt;71),3,IF(AND(AC384&gt;=71,AC384&lt;=100),4,))))</f>
        <v/>
      </c>
      <c r="AI384" s="99">
        <f>IF(AND(AD384&gt;0,AD384&lt;41),1,IF(AND(AD384&gt;=41,AD384&lt;56),2,IF(AND(AD384&gt;=56,AD384&lt;71),3,IF(AND(AD384&gt;=71,AD384&lt;=100),4,))))</f>
        <v/>
      </c>
      <c r="AJ384" s="99">
        <f>IF(AND(AE384&gt;0,AE384&lt;41),1,IF(AND(AE384&gt;=41,AE384&lt;56),2,IF(AND(AE384&gt;=56,AE384&lt;71),3,IF(AND(AE384&gt;=71,AE384&lt;=100),4,))))</f>
        <v/>
      </c>
      <c r="AK384" s="99">
        <f>IF(AND(AF384&gt;0,AF384&lt;36),1,IF(AND(AF384&gt;=36,AF384&lt;51),2,IF(AND(AF384&gt;=51,AF384&lt;66),3,IF(AND(AF384&gt;=66,AF384&lt;=100),4,))))</f>
        <v/>
      </c>
      <c r="AL384" s="100">
        <f>IF(AND(AG384&gt;0,AG384&lt;37),1,IF(AND(AG384&gt;=37,AG384&lt;58),2,IF(AND(AG384&gt;=58,AG384&lt;71),3,IF(AND(AG384&gt;=71,AG384&lt;=100),4,))))</f>
        <v/>
      </c>
      <c r="AM384" s="101">
        <f>IF((Y384&lt;&gt;"")*(K384&lt;&gt;""),Y384-K384,"")</f>
        <v/>
      </c>
      <c r="AN384" s="99">
        <f>IF((Z384&lt;&gt;"")*(L384&lt;&gt;""),Z384-L384,"")</f>
        <v/>
      </c>
      <c r="AO384" s="99">
        <f>IF((AA384&lt;&gt;"")*(M384&lt;&gt;""),AA384-M384,"")</f>
        <v/>
      </c>
      <c r="AP384" s="99">
        <f>IF((AB384&lt;&gt;"")*(N384&lt;&gt;""),AB384-N384,"")</f>
        <v/>
      </c>
      <c r="AQ384" s="94">
        <f>IF((AC384&lt;&gt;"")*(O384&lt;&gt;""),AC384-O384,"")</f>
        <v/>
      </c>
      <c r="AR384" s="94">
        <f>IF((AD384&lt;&gt;"")*(P384&lt;&gt;""),AD384-P384,"")</f>
        <v/>
      </c>
      <c r="AS384" s="94">
        <f>IF((AE384&lt;&gt;"")*(Q384&lt;&gt;""),AE384-Q384,"")</f>
        <v/>
      </c>
      <c r="AT384" s="94">
        <f>IF((AF384&lt;&gt;"")*(R384&lt;&gt;""),AF384-R384,"")</f>
        <v/>
      </c>
      <c r="AU384" s="94">
        <f>IF((AG384&lt;&gt;"")*(S384&lt;&gt;""),AG384-S384,"")</f>
        <v/>
      </c>
      <c r="AV384" s="99">
        <f>IF((AH384&lt;&gt;"")*(T384&lt;&gt;""),AH384-T384,"")</f>
        <v/>
      </c>
      <c r="AW384" s="99">
        <f>IF((AI384&lt;&gt;"")*(U384&lt;&gt;""),AI384-U384,"")</f>
        <v/>
      </c>
      <c r="AX384" s="99">
        <f>IF((AJ384&lt;&gt;"")*(V384&lt;&gt;""),AJ384-V384,"")</f>
        <v/>
      </c>
      <c r="AY384" s="99">
        <f>IF((AK384&lt;&gt;"")*(W384&lt;&gt;""),AK384-W384,"")</f>
        <v/>
      </c>
      <c r="AZ384" s="102">
        <f>IF((AL384&lt;&gt;"")*(X384&lt;&gt;""),AL384-X384,"")</f>
        <v/>
      </c>
      <c r="BA384" s="50">
        <f>IFERROR(__xludf.dummyfunction("AI(""Actúa como un tutor académico y dirígete personalmente al estudiante "" &amp; I384 &amp; "" "" &amp; J384 &amp; "" "" &amp; G384 &amp; "" "" &amp; H384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AM384 &amp; ""'. Diferencias por área: Matemáticas ("" &amp; AQ384 &amp; ""), Ciencias Natura"&amp;"les ("" &amp; AR384 &amp; ""), Sociales ("" &amp; AS384 &amp; ""), Lectura Crítica ("" &amp; AT384 &amp; "") e Inglés ("" &amp; AU384 &amp; ""). Variación en posición: grupo ("" &amp; AN384 &amp; ""), grado ("" &amp; AO384 &amp; "") y media ("" &amp; AP384 &amp; ""). Puntajes Primer Simulacro: Global "" &amp; K384 &amp; "", Mat "" &amp; "&amp;"O4 &amp; "", Cien "" &amp; P384 &amp; "", Soc "" &amp; Q384 &amp; "", Lec "" &amp; R384 &amp; "", Ing "" &amp; S384 &amp; "". Puntajes Segundo Simulacro: Global "" &amp; Y384 &amp; "", Mat "" &amp; AC384 &amp; "", Cien "" &amp; AD384 &amp; "", Soc "" &amp; AE384 &amp; "", Lec "" &amp; AF384 &amp; "", Ing "" &amp; AG384 &amp; "". Escribe un mensaje motivador"&amp;" y breve (máximo 4 líneas)."")
"),"=AI(""Actúa como un tutor académico y dirígete personalmente al estudiante "" &amp; I384 &amp; "" "" &amp; J384 &amp; "" "" &amp; G384 &amp; "" "" &amp; H384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AM384 &amp; ""'. Diferencias por área: Matemáticas ("" &amp; AQ384 &amp; ""), Ciencias Natur"&amp;"ales ("" &amp; AR384 &amp; ""), Sociales ("" &amp; AS384 &amp; ""), Lectura Crítica ("" &amp; AT384 &amp; "") e Inglés ("" &amp; AU384 &amp; ""). Variación en posición: grupo ("" &amp; AN384 &amp; ""), grado ("" &amp; AO384 &amp; "") y media ("" &amp; AP384 &amp; ""). Puntajes Primer Simulacro: Global "" &amp; K384 &amp; "", Mat "" &amp;"&amp;" O384 &amp; "", Cien "" &amp; P384 &amp; "", Soc "" &amp; Q384 &amp; "", Lec "" &amp; R384 &amp; "", Ing "" &amp; S384 &amp; "". Puntajes Segundo Simulacro: Global "" &amp; Y384 &amp; "", Mat "" &amp; AC384 &amp; "", Cien "" &amp; AD384 &amp; "", Soc "" &amp; AE384 &amp; "", Lec "" &amp; AF384 &amp; "", Ing "" &amp; AG384 &amp; "". Escribe un mensaje motivado"&amp;"r y breve (máximo 4 líneas)."")
")</f>
        <v/>
      </c>
    </row>
    <row r="385" ht="15.75" customHeight="1" s="42">
      <c r="A385" s="93" t="n"/>
      <c r="B385" s="94" t="inlineStr">
        <is>
          <t>Bachillerato</t>
        </is>
      </c>
      <c r="C385" s="94" t="n">
        <v>801</v>
      </c>
      <c r="D385" s="94" t="n"/>
      <c r="E385" s="95" t="n"/>
      <c r="F385" s="96">
        <f>TRIM(G385&amp;" "&amp;H385&amp;" "&amp;I385&amp;" "&amp;J385)</f>
        <v/>
      </c>
      <c r="G385" s="94" t="inlineStr">
        <is>
          <t>Cardenas</t>
        </is>
      </c>
      <c r="H385" s="94" t="inlineStr">
        <is>
          <t>Aguinaga</t>
        </is>
      </c>
      <c r="I385" s="94" t="inlineStr">
        <is>
          <t>Javes</t>
        </is>
      </c>
      <c r="J385" s="97" t="inlineStr">
        <is>
          <t>Estiven</t>
        </is>
      </c>
      <c r="K385" s="98">
        <f>IF(SUM(O385:S385)=0, "", ROUND(((O385*3+P385*3+Q385*3+R385*3+S385*1)/13)*5,0))</f>
        <v/>
      </c>
      <c r="L385" s="99">
        <f>IF(OR($C385="",K385=""),"",COUNTIFS($C$4:$C$1500,$C385,K$4:K$1500,"&gt;"&amp;K385)+1)</f>
        <v/>
      </c>
      <c r="M385" s="99">
        <f>IF(OR($C385="",K385=""),"",IF(AND($C385&gt;=1001,$C385&lt;=1005),COUNTIFS($C$4:$C$1500,"&gt;=1001",$C$4:$C$1500,"&lt;=1005",K$4:K$1500,"&gt;"&amp;K385)+1,IF(AND($C385&gt;=1101,$C385&lt;=1105),COUNTIFS($C$4:$C$1500,"&gt;=1101",$C$4:$C$1500,"&lt;=1105",K$4:K$1500,"&gt;"&amp;K385)+1,IF(AND($C385&gt;=901,$C385&lt;=905),COUNTIFS($C$4:$C$1500,"&gt;=901",$C$4:$C$1500,"&lt;=905",K$4:K$1500,"&gt;"&amp;K385)+1,IF(AND($C385&gt;=801,$C385&lt;=805),COUNTIFS($C$4:$C$1500,"&gt;=801",$C$4:$C$1500,"&lt;=805",K$4:K$1500,"&gt;"&amp;K385)+1,IF(AND($C385&gt;=701,$C385&lt;=705),COUNTIFS($C$4:$C$1500,"&gt;=701",$C$4:$C$1500,"&lt;=705",K$4:K$1500,"&gt;"&amp;K385)+1,IF(AND($C385&gt;=601,$C385&lt;=606),COUNTIFS($C$4:$C$1500,"&gt;=601",$C$4:$C$1500,"&lt;=606",K$4:K$1500,"&gt;"&amp;K385)+1,"")))))))</f>
        <v/>
      </c>
      <c r="N385" s="99">
        <f>IF(OR($C385="",K385=""),"",IF(OR(AND($C385&gt;=1001,$C385&lt;=1005),AND($C385&gt;=1101,$C385&lt;=1105)),COUNTIFS($C$4:$C$1500,"&gt;=1001",$C$4:$C$1500,"&lt;=1005",K$4:K$1500,"&gt;"&amp;K385)+COUNTIFS($C$4:$C$1500,"&gt;=1101",$C$4:$C$1500,"&lt;=1105",K$4:K$1500,"&gt;"&amp;K385)+1,""))</f>
        <v/>
      </c>
      <c r="O385" s="94" t="n">
        <v>86.25</v>
      </c>
      <c r="P385" s="94" t="n">
        <v>51.62</v>
      </c>
      <c r="Q385" s="94" t="n">
        <v>45.47</v>
      </c>
      <c r="R385" s="94" t="n">
        <v>68.75</v>
      </c>
      <c r="S385" s="94" t="n">
        <v>83.33</v>
      </c>
      <c r="T385" s="99">
        <f>IF(AND(O385&gt;0,O385&lt;36),1,IF(AND(O385&gt;=36,O385&lt;51),2,IF(AND(O385&gt;=51,O385&lt;71),3,IF(AND(O385&gt;=71,O385&lt;=100),4,))))</f>
        <v/>
      </c>
      <c r="U385" s="99">
        <f>IF(AND(P385&gt;0,P385&lt;41),1,IF(AND(P385&gt;=41,P385&lt;56),2,IF(AND(P385&gt;=56,P385&lt;71),3,IF(AND(P385&gt;=71,P385&lt;=100),4,))))</f>
        <v/>
      </c>
      <c r="V385" s="99">
        <f>IF(AND(Q385&gt;0,Q385&lt;41),1,IF(AND(Q385&gt;=41,Q385&lt;56),2,IF(AND(Q385&gt;=56,Q385&lt;71),3,IF(AND(Q385&gt;=71,Q385&lt;=100),4,))))</f>
        <v/>
      </c>
      <c r="W385" s="99">
        <f>IF(AND(R385&gt;0,R385&lt;36),1,IF(AND(R385&gt;=36,R385&lt;51),2,IF(AND(R385&gt;=51,R385&lt;66),3,IF(AND(R385&gt;=66,R385&lt;=100),4,))))</f>
        <v/>
      </c>
      <c r="X385" s="100">
        <f>IF(AND(S385&gt;0,S385&lt;37),1,IF(AND(S385&gt;=37,S385&lt;58),2,IF(AND(S385&gt;=58,S385&lt;71),3,IF(AND(S385&gt;=71,S385&lt;=100),4,))))</f>
        <v/>
      </c>
      <c r="Y385" s="101">
        <f>IF(SUM(AC385:AG385)=0, "", ROUND(((AC385*3+AD385*3+AE385*3+AF385*3+AG385*1)/13)*5,0))</f>
        <v/>
      </c>
      <c r="Z385" s="99">
        <f>IF(OR($C385="",Y385=""),"",COUNTIFS($C$4:$C$1500,$C385,Y$4:Y$1500,"&gt;"&amp;Y385)+1)</f>
        <v/>
      </c>
      <c r="AA385" s="99">
        <f>IF(OR($C385="",Y385=""),"",IF(AND($C385&gt;=1001,$C385&lt;=1005),COUNTIFS($C$4:$C$1500,"&gt;=1001",$C$4:$C$1500,"&lt;=1005",Y$4:Y$1500,"&gt;"&amp;Y385)+1,IF(AND($C385&gt;=1101,$C385&lt;=1105),COUNTIFS($C$4:$C$1500,"&gt;=1101",$C$4:$C$1500,"&lt;=1105",Y$4:Y$1500,"&gt;"&amp;Y385)+1,IF(AND($C385&gt;=901,$C385&lt;=905),COUNTIFS($C$4:$C$1500,"&gt;=901",$C$4:$C$1500,"&lt;=905",Y$4:Y$1500,"&gt;"&amp;Y385)+1,IF(AND($C385&gt;=801,$C385&lt;=805),COUNTIFS($C$4:$C$1500,"&gt;=801",$C$4:$C$1500,"&lt;=805",Y$4:Y$1500,"&gt;"&amp;Y385)+1,IF(AND($C385&gt;=701,$C385&lt;=705),COUNTIFS($C$4:$C$1500,"&gt;=701",$C$4:$C$1500,"&lt;=705",Y$4:Y$1500,"&gt;"&amp;Y385)+1,IF(AND($C385&gt;=601,$C385&lt;=606),COUNTIFS($C$4:$C$1500,"&gt;=601",$C$4:$C$1500,"&lt;=606",Y$4:Y$1500,"&gt;"&amp;Y385)+1,"")))))))</f>
        <v/>
      </c>
      <c r="AB385" s="99">
        <f>IF(OR($C385="",Y385=""),"",IF(OR(AND($C385&gt;=1001,$C385&lt;=1005),AND($C385&gt;=1101,$C385&lt;=1105)),COUNTIFS($C$4:$C$1500,"&gt;=1001",$C$4:$C$1500,"&lt;=1005",Y$4:Y$1500,"&gt;"&amp;Y385)+COUNTIFS($C$4:$C$1500,"&gt;=1101",$C$4:$C$1500,"&lt;=1105",Y$4:Y$1500,"&gt;"&amp;Y385)+1,""))</f>
        <v/>
      </c>
      <c r="AC385" s="94" t="n">
        <v>75</v>
      </c>
      <c r="AD385" s="94" t="n">
        <v>82.17</v>
      </c>
      <c r="AE385" s="94" t="n">
        <v>89.38</v>
      </c>
      <c r="AF385" s="94" t="n">
        <v>87.5</v>
      </c>
      <c r="AG385" s="94" t="n">
        <v>91.04000000000001</v>
      </c>
      <c r="AH385" s="99">
        <f>IF(AND(AC385&gt;0,AC385&lt;36),1,IF(AND(AC385&gt;=36,AC385&lt;51),2,IF(AND(AC385&gt;=51,AC385&lt;71),3,IF(AND(AC385&gt;=71,AC385&lt;=100),4,))))</f>
        <v/>
      </c>
      <c r="AI385" s="99">
        <f>IF(AND(AD385&gt;0,AD385&lt;41),1,IF(AND(AD385&gt;=41,AD385&lt;56),2,IF(AND(AD385&gt;=56,AD385&lt;71),3,IF(AND(AD385&gt;=71,AD385&lt;=100),4,))))</f>
        <v/>
      </c>
      <c r="AJ385" s="99">
        <f>IF(AND(AE385&gt;0,AE385&lt;41),1,IF(AND(AE385&gt;=41,AE385&lt;56),2,IF(AND(AE385&gt;=56,AE385&lt;71),3,IF(AND(AE385&gt;=71,AE385&lt;=100),4,))))</f>
        <v/>
      </c>
      <c r="AK385" s="99">
        <f>IF(AND(AF385&gt;0,AF385&lt;36),1,IF(AND(AF385&gt;=36,AF385&lt;51),2,IF(AND(AF385&gt;=51,AF385&lt;66),3,IF(AND(AF385&gt;=66,AF385&lt;=100),4,))))</f>
        <v/>
      </c>
      <c r="AL385" s="100">
        <f>IF(AND(AG385&gt;0,AG385&lt;37),1,IF(AND(AG385&gt;=37,AG385&lt;58),2,IF(AND(AG385&gt;=58,AG385&lt;71),3,IF(AND(AG385&gt;=71,AG385&lt;=100),4,))))</f>
        <v/>
      </c>
      <c r="AM385" s="101">
        <f>IF((Y385&lt;&gt;"")*(K385&lt;&gt;""),Y385-K385,"")</f>
        <v/>
      </c>
      <c r="AN385" s="99">
        <f>IF((Z385&lt;&gt;"")*(L385&lt;&gt;""),Z385-L385,"")</f>
        <v/>
      </c>
      <c r="AO385" s="99">
        <f>IF((AA385&lt;&gt;"")*(M385&lt;&gt;""),AA385-M385,"")</f>
        <v/>
      </c>
      <c r="AP385" s="99">
        <f>IF((AB385&lt;&gt;"")*(N385&lt;&gt;""),AB385-N385,"")</f>
        <v/>
      </c>
      <c r="AQ385" s="94">
        <f>IF((AC385&lt;&gt;"")*(O385&lt;&gt;""),AC385-O385,"")</f>
        <v/>
      </c>
      <c r="AR385" s="94">
        <f>IF((AD385&lt;&gt;"")*(P385&lt;&gt;""),AD385-P385,"")</f>
        <v/>
      </c>
      <c r="AS385" s="94">
        <f>IF((AE385&lt;&gt;"")*(Q385&lt;&gt;""),AE385-Q385,"")</f>
        <v/>
      </c>
      <c r="AT385" s="94">
        <f>IF((AF385&lt;&gt;"")*(R385&lt;&gt;""),AF385-R385,"")</f>
        <v/>
      </c>
      <c r="AU385" s="94">
        <f>IF((AG385&lt;&gt;"")*(S385&lt;&gt;""),AG385-S385,"")</f>
        <v/>
      </c>
      <c r="AV385" s="99">
        <f>IF((AH385&lt;&gt;"")*(T385&lt;&gt;""),AH385-T385,"")</f>
        <v/>
      </c>
      <c r="AW385" s="99">
        <f>IF((AI385&lt;&gt;"")*(U385&lt;&gt;""),AI385-U385,"")</f>
        <v/>
      </c>
      <c r="AX385" s="99">
        <f>IF((AJ385&lt;&gt;"")*(V385&lt;&gt;""),AJ385-V385,"")</f>
        <v/>
      </c>
      <c r="AY385" s="99">
        <f>IF((AK385&lt;&gt;"")*(W385&lt;&gt;""),AK385-W385,"")</f>
        <v/>
      </c>
      <c r="AZ385" s="102">
        <f>IF((AL385&lt;&gt;"")*(X385&lt;&gt;""),AL385-X385,"")</f>
        <v/>
      </c>
      <c r="BA385" s="50">
        <f>IFERROR(__xludf.dummyfunction("AI(""Actúa como un tutor académico y dirígete personalmente al estudiante "" &amp; I385 &amp; "" "" &amp; J385 &amp; "" "" &amp; G385 &amp; "" "" &amp; H385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AM385 &amp; ""'. Diferencias por área: Matemáticas ("" &amp; AQ385 &amp; ""), Ciencias Natura"&amp;"les ("" &amp; AR385 &amp; ""), Sociales ("" &amp; AS385 &amp; ""), Lectura Crítica ("" &amp; AT385 &amp; "") e Inglés ("" &amp; AU385 &amp; ""). Variación en posición: grupo ("" &amp; AN385 &amp; ""), grado ("" &amp; AO385 &amp; "") y media ("" &amp; AP385 &amp; ""). Puntajes Primer Simulacro: Global "" &amp; K385 &amp; "", Mat "" &amp; "&amp;"O4 &amp; "", Cien "" &amp; P385 &amp; "", Soc "" &amp; Q385 &amp; "", Lec "" &amp; R385 &amp; "", Ing "" &amp; S385 &amp; "". Puntajes Segundo Simulacro: Global "" &amp; Y385 &amp; "", Mat "" &amp; AC385 &amp; "", Cien "" &amp; AD385 &amp; "", Soc "" &amp; AE385 &amp; "", Lec "" &amp; AF385 &amp; "", Ing "" &amp; AG385 &amp; "". Escribe un mensaje motivador"&amp;" y breve (máximo 4 líneas)."")
"),"=AI(""Actúa como un tutor académico y dirígete personalmente al estudiante "" &amp; I385 &amp; "" "" &amp; J385 &amp; "" "" &amp; G385 &amp; "" "" &amp; H385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AM385 &amp; ""'. Diferencias por área: Matemáticas ("" &amp; AQ385 &amp; ""), Ciencias Natur"&amp;"ales ("" &amp; AR385 &amp; ""), Sociales ("" &amp; AS385 &amp; ""), Lectura Crítica ("" &amp; AT385 &amp; "") e Inglés ("" &amp; AU385 &amp; ""). Variación en posición: grupo ("" &amp; AN385 &amp; ""), grado ("" &amp; AO385 &amp; "") y media ("" &amp; AP385 &amp; ""). Puntajes Primer Simulacro: Global "" &amp; K385 &amp; "", Mat "" &amp;"&amp;" O385 &amp; "", Cien "" &amp; P385 &amp; "", Soc "" &amp; Q385 &amp; "", Lec "" &amp; R385 &amp; "", Ing "" &amp; S385 &amp; "". Puntajes Segundo Simulacro: Global "" &amp; Y385 &amp; "", Mat "" &amp; AC385 &amp; "", Cien "" &amp; AD385 &amp; "", Soc "" &amp; AE385 &amp; "", Lec "" &amp; AF385 &amp; "", Ing "" &amp; AG385 &amp; "". Escribe un mensaje motivado"&amp;"r y breve (máximo 4 líneas)."")
")</f>
        <v/>
      </c>
    </row>
    <row r="386" ht="15.75" customHeight="1" s="42">
      <c r="A386" s="93" t="n"/>
      <c r="B386" s="94" t="inlineStr">
        <is>
          <t>Bachillerato</t>
        </is>
      </c>
      <c r="C386" s="94" t="n">
        <v>801</v>
      </c>
      <c r="D386" s="94" t="n"/>
      <c r="E386" s="95" t="n"/>
      <c r="F386" s="96">
        <f>TRIM(G386&amp;" "&amp;H386&amp;" "&amp;I386&amp;" "&amp;J386)</f>
        <v/>
      </c>
      <c r="G386" s="94" t="inlineStr">
        <is>
          <t>Cardona</t>
        </is>
      </c>
      <c r="H386" s="94" t="inlineStr">
        <is>
          <t>Thomas</t>
        </is>
      </c>
      <c r="I386" s="94" t="inlineStr">
        <is>
          <t>Victor</t>
        </is>
      </c>
      <c r="J386" s="97" t="inlineStr">
        <is>
          <t>Ismael</t>
        </is>
      </c>
      <c r="K386" s="98">
        <f>IF(SUM(O386:S386)=0, "", ROUND(((O386*3+P386*3+Q386*3+R386*3+S386*1)/13)*5,0))</f>
        <v/>
      </c>
      <c r="L386" s="99">
        <f>IF(OR($C386="",K386=""),"",COUNTIFS($C$4:$C$1500,$C386,K$4:K$1500,"&gt;"&amp;K386)+1)</f>
        <v/>
      </c>
      <c r="M386" s="99">
        <f>IF(OR($C386="",K386=""),"",IF(AND($C386&gt;=1001,$C386&lt;=1005),COUNTIFS($C$4:$C$1500,"&gt;=1001",$C$4:$C$1500,"&lt;=1005",K$4:K$1500,"&gt;"&amp;K386)+1,IF(AND($C386&gt;=1101,$C386&lt;=1105),COUNTIFS($C$4:$C$1500,"&gt;=1101",$C$4:$C$1500,"&lt;=1105",K$4:K$1500,"&gt;"&amp;K386)+1,IF(AND($C386&gt;=901,$C386&lt;=905),COUNTIFS($C$4:$C$1500,"&gt;=901",$C$4:$C$1500,"&lt;=905",K$4:K$1500,"&gt;"&amp;K386)+1,IF(AND($C386&gt;=801,$C386&lt;=805),COUNTIFS($C$4:$C$1500,"&gt;=801",$C$4:$C$1500,"&lt;=805",K$4:K$1500,"&gt;"&amp;K386)+1,IF(AND($C386&gt;=701,$C386&lt;=705),COUNTIFS($C$4:$C$1500,"&gt;=701",$C$4:$C$1500,"&lt;=705",K$4:K$1500,"&gt;"&amp;K386)+1,IF(AND($C386&gt;=601,$C386&lt;=606),COUNTIFS($C$4:$C$1500,"&gt;=601",$C$4:$C$1500,"&lt;=606",K$4:K$1500,"&gt;"&amp;K386)+1,"")))))))</f>
        <v/>
      </c>
      <c r="N386" s="99">
        <f>IF(OR($C386="",K386=""),"",IF(OR(AND($C386&gt;=1001,$C386&lt;=1005),AND($C386&gt;=1101,$C386&lt;=1105)),COUNTIFS($C$4:$C$1500,"&gt;=1001",$C$4:$C$1500,"&lt;=1005",K$4:K$1500,"&gt;"&amp;K386)+COUNTIFS($C$4:$C$1500,"&gt;=1101",$C$4:$C$1500,"&lt;=1105",K$4:K$1500,"&gt;"&amp;K386)+1,""))</f>
        <v/>
      </c>
      <c r="O386" s="94" t="n">
        <v>53.44</v>
      </c>
      <c r="P386" s="94" t="n">
        <v>39.05</v>
      </c>
      <c r="Q386" s="94" t="n">
        <v>41.56</v>
      </c>
      <c r="R386" s="94" t="n">
        <v>45.83</v>
      </c>
      <c r="S386" s="94" t="n">
        <v>62.5</v>
      </c>
      <c r="T386" s="99">
        <f>IF(AND(O386&gt;0,O386&lt;36),1,IF(AND(O386&gt;=36,O386&lt;51),2,IF(AND(O386&gt;=51,O386&lt;71),3,IF(AND(O386&gt;=71,O386&lt;=100),4,))))</f>
        <v/>
      </c>
      <c r="U386" s="99">
        <f>IF(AND(P386&gt;0,P386&lt;41),1,IF(AND(P386&gt;=41,P386&lt;56),2,IF(AND(P386&gt;=56,P386&lt;71),3,IF(AND(P386&gt;=71,P386&lt;=100),4,))))</f>
        <v/>
      </c>
      <c r="V386" s="99">
        <f>IF(AND(Q386&gt;0,Q386&lt;41),1,IF(AND(Q386&gt;=41,Q386&lt;56),2,IF(AND(Q386&gt;=56,Q386&lt;71),3,IF(AND(Q386&gt;=71,Q386&lt;=100),4,))))</f>
        <v/>
      </c>
      <c r="W386" s="99">
        <f>IF(AND(R386&gt;0,R386&lt;36),1,IF(AND(R386&gt;=36,R386&lt;51),2,IF(AND(R386&gt;=51,R386&lt;66),3,IF(AND(R386&gt;=66,R386&lt;=100),4,))))</f>
        <v/>
      </c>
      <c r="X386" s="100">
        <f>IF(AND(S386&gt;0,S386&lt;37),1,IF(AND(S386&gt;=37,S386&lt;58),2,IF(AND(S386&gt;=58,S386&lt;71),3,IF(AND(S386&gt;=71,S386&lt;=100),4,))))</f>
        <v/>
      </c>
      <c r="Y386" s="101">
        <f>IF(SUM(AC386:AG386)=0, "", ROUND(((AC386*3+AD386*3+AE386*3+AF386*3+AG386*1)/13)*5,0))</f>
        <v/>
      </c>
      <c r="Z386" s="99">
        <f>IF(OR($C386="",Y386=""),"",COUNTIFS($C$4:$C$1500,$C386,Y$4:Y$1500,"&gt;"&amp;Y386)+1)</f>
        <v/>
      </c>
      <c r="AA386" s="99">
        <f>IF(OR($C386="",Y386=""),"",IF(AND($C386&gt;=1001,$C386&lt;=1005),COUNTIFS($C$4:$C$1500,"&gt;=1001",$C$4:$C$1500,"&lt;=1005",Y$4:Y$1500,"&gt;"&amp;Y386)+1,IF(AND($C386&gt;=1101,$C386&lt;=1105),COUNTIFS($C$4:$C$1500,"&gt;=1101",$C$4:$C$1500,"&lt;=1105",Y$4:Y$1500,"&gt;"&amp;Y386)+1,IF(AND($C386&gt;=901,$C386&lt;=905),COUNTIFS($C$4:$C$1500,"&gt;=901",$C$4:$C$1500,"&lt;=905",Y$4:Y$1500,"&gt;"&amp;Y386)+1,IF(AND($C386&gt;=801,$C386&lt;=805),COUNTIFS($C$4:$C$1500,"&gt;=801",$C$4:$C$1500,"&lt;=805",Y$4:Y$1500,"&gt;"&amp;Y386)+1,IF(AND($C386&gt;=701,$C386&lt;=705),COUNTIFS($C$4:$C$1500,"&gt;=701",$C$4:$C$1500,"&lt;=705",Y$4:Y$1500,"&gt;"&amp;Y386)+1,IF(AND($C386&gt;=601,$C386&lt;=606),COUNTIFS($C$4:$C$1500,"&gt;=601",$C$4:$C$1500,"&lt;=606",Y$4:Y$1500,"&gt;"&amp;Y386)+1,"")))))))</f>
        <v/>
      </c>
      <c r="AB386" s="99">
        <f>IF(OR($C386="",Y386=""),"",IF(OR(AND($C386&gt;=1001,$C386&lt;=1005),AND($C386&gt;=1101,$C386&lt;=1105)),COUNTIFS($C$4:$C$1500,"&gt;=1001",$C$4:$C$1500,"&lt;=1005",Y$4:Y$1500,"&gt;"&amp;Y386)+COUNTIFS($C$4:$C$1500,"&gt;=1101",$C$4:$C$1500,"&lt;=1105",Y$4:Y$1500,"&gt;"&amp;Y386)+1,""))</f>
        <v/>
      </c>
      <c r="AC386" s="94" t="n">
        <v>83</v>
      </c>
      <c r="AD386" s="94" t="n">
        <v>74.31999999999999</v>
      </c>
      <c r="AE386" s="94" t="n">
        <v>70.88</v>
      </c>
      <c r="AF386" s="94" t="n">
        <v>78.75</v>
      </c>
      <c r="AG386" s="94" t="n">
        <v>62.29</v>
      </c>
      <c r="AH386" s="99">
        <f>IF(AND(AC386&gt;0,AC386&lt;36),1,IF(AND(AC386&gt;=36,AC386&lt;51),2,IF(AND(AC386&gt;=51,AC386&lt;71),3,IF(AND(AC386&gt;=71,AC386&lt;=100),4,))))</f>
        <v/>
      </c>
      <c r="AI386" s="99">
        <f>IF(AND(AD386&gt;0,AD386&lt;41),1,IF(AND(AD386&gt;=41,AD386&lt;56),2,IF(AND(AD386&gt;=56,AD386&lt;71),3,IF(AND(AD386&gt;=71,AD386&lt;=100),4,))))</f>
        <v/>
      </c>
      <c r="AJ386" s="99">
        <f>IF(AND(AE386&gt;0,AE386&lt;41),1,IF(AND(AE386&gt;=41,AE386&lt;56),2,IF(AND(AE386&gt;=56,AE386&lt;71),3,IF(AND(AE386&gt;=71,AE386&lt;=100),4,))))</f>
        <v/>
      </c>
      <c r="AK386" s="99">
        <f>IF(AND(AF386&gt;0,AF386&lt;36),1,IF(AND(AF386&gt;=36,AF386&lt;51),2,IF(AND(AF386&gt;=51,AF386&lt;66),3,IF(AND(AF386&gt;=66,AF386&lt;=100),4,))))</f>
        <v/>
      </c>
      <c r="AL386" s="100">
        <f>IF(AND(AG386&gt;0,AG386&lt;37),1,IF(AND(AG386&gt;=37,AG386&lt;58),2,IF(AND(AG386&gt;=58,AG386&lt;71),3,IF(AND(AG386&gt;=71,AG386&lt;=100),4,))))</f>
        <v/>
      </c>
      <c r="AM386" s="101">
        <f>IF((Y386&lt;&gt;"")*(K386&lt;&gt;""),Y386-K386,"")</f>
        <v/>
      </c>
      <c r="AN386" s="99">
        <f>IF((Z386&lt;&gt;"")*(L386&lt;&gt;""),Z386-L386,"")</f>
        <v/>
      </c>
      <c r="AO386" s="99">
        <f>IF((AA386&lt;&gt;"")*(M386&lt;&gt;""),AA386-M386,"")</f>
        <v/>
      </c>
      <c r="AP386" s="99">
        <f>IF((AB386&lt;&gt;"")*(N386&lt;&gt;""),AB386-N386,"")</f>
        <v/>
      </c>
      <c r="AQ386" s="94">
        <f>IF((AC386&lt;&gt;"")*(O386&lt;&gt;""),AC386-O386,"")</f>
        <v/>
      </c>
      <c r="AR386" s="94">
        <f>IF((AD386&lt;&gt;"")*(P386&lt;&gt;""),AD386-P386,"")</f>
        <v/>
      </c>
      <c r="AS386" s="94">
        <f>IF((AE386&lt;&gt;"")*(Q386&lt;&gt;""),AE386-Q386,"")</f>
        <v/>
      </c>
      <c r="AT386" s="94">
        <f>IF((AF386&lt;&gt;"")*(R386&lt;&gt;""),AF386-R386,"")</f>
        <v/>
      </c>
      <c r="AU386" s="94">
        <f>IF((AG386&lt;&gt;"")*(S386&lt;&gt;""),AG386-S386,"")</f>
        <v/>
      </c>
      <c r="AV386" s="99">
        <f>IF((AH386&lt;&gt;"")*(T386&lt;&gt;""),AH386-T386,"")</f>
        <v/>
      </c>
      <c r="AW386" s="99">
        <f>IF((AI386&lt;&gt;"")*(U386&lt;&gt;""),AI386-U386,"")</f>
        <v/>
      </c>
      <c r="AX386" s="99">
        <f>IF((AJ386&lt;&gt;"")*(V386&lt;&gt;""),AJ386-V386,"")</f>
        <v/>
      </c>
      <c r="AY386" s="99">
        <f>IF((AK386&lt;&gt;"")*(W386&lt;&gt;""),AK386-W386,"")</f>
        <v/>
      </c>
      <c r="AZ386" s="102">
        <f>IF((AL386&lt;&gt;"")*(X386&lt;&gt;""),AL386-X386,"")</f>
        <v/>
      </c>
      <c r="BA386" s="50">
        <f>IFERROR(__xludf.dummyfunction("AI(""Actúa como un tutor académico y dirígete personalmente al estudiante "" &amp; I386 &amp; "" "" &amp; J386 &amp; "" "" &amp; G386 &amp; "" "" &amp; H386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AM386 &amp; ""'. Diferencias por área: Matemáticas ("" &amp; AQ386 &amp; ""), Ciencias Natura"&amp;"les ("" &amp; AR386 &amp; ""), Sociales ("" &amp; AS386 &amp; ""), Lectura Crítica ("" &amp; AT386 &amp; "") e Inglés ("" &amp; AU386 &amp; ""). Variación en posición: grupo ("" &amp; AN386 &amp; ""), grado ("" &amp; AO386 &amp; "") y media ("" &amp; AP386 &amp; ""). Puntajes Primer Simulacro: Global "" &amp; K386 &amp; "", Mat "" &amp; "&amp;"O4 &amp; "", Cien "" &amp; P386 &amp; "", Soc "" &amp; Q386 &amp; "", Lec "" &amp; R386 &amp; "", Ing "" &amp; S386 &amp; "". Puntajes Segundo Simulacro: Global "" &amp; Y386 &amp; "", Mat "" &amp; AC386 &amp; "", Cien "" &amp; AD386 &amp; "", Soc "" &amp; AE386 &amp; "", Lec "" &amp; AF386 &amp; "", Ing "" &amp; AG386 &amp; "". Escribe un mensaje motivador"&amp;" y breve (máximo 4 líneas)."")
"),"=AI(""Actúa como un tutor académico y dirígete personalmente al estudiante "" &amp; I386 &amp; "" "" &amp; J386 &amp; "" "" &amp; G386 &amp; "" "" &amp; H386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AM386 &amp; ""'. Diferencias por área: Matemáticas ("" &amp; AQ386 &amp; ""), Ciencias Natur"&amp;"ales ("" &amp; AR386 &amp; ""), Sociales ("" &amp; AS386 &amp; ""), Lectura Crítica ("" &amp; AT386 &amp; "") e Inglés ("" &amp; AU386 &amp; ""). Variación en posición: grupo ("" &amp; AN386 &amp; ""), grado ("" &amp; AO386 &amp; "") y media ("" &amp; AP386 &amp; ""). Puntajes Primer Simulacro: Global "" &amp; K386 &amp; "", Mat "" &amp;"&amp;" O386 &amp; "", Cien "" &amp; P386 &amp; "", Soc "" &amp; Q386 &amp; "", Lec "" &amp; R386 &amp; "", Ing "" &amp; S386 &amp; "". Puntajes Segundo Simulacro: Global "" &amp; Y386 &amp; "", Mat "" &amp; AC386 &amp; "", Cien "" &amp; AD386 &amp; "", Soc "" &amp; AE386 &amp; "", Lec "" &amp; AF386 &amp; "", Ing "" &amp; AG386 &amp; "". Escribe un mensaje motivado"&amp;"r y breve (máximo 4 líneas)."")
")</f>
        <v/>
      </c>
    </row>
    <row r="387" ht="15.75" customHeight="1" s="42">
      <c r="A387" s="93" t="n"/>
      <c r="B387" s="94" t="inlineStr">
        <is>
          <t>Bachillerato</t>
        </is>
      </c>
      <c r="C387" s="94" t="n">
        <v>801</v>
      </c>
      <c r="D387" s="94" t="n"/>
      <c r="E387" s="95" t="n"/>
      <c r="F387" s="96">
        <f>TRIM(G387&amp;" "&amp;H387&amp;" "&amp;I387&amp;" "&amp;J387)</f>
        <v/>
      </c>
      <c r="G387" s="94" t="inlineStr">
        <is>
          <t>Carvajal</t>
        </is>
      </c>
      <c r="H387" s="94" t="inlineStr">
        <is>
          <t>Pava</t>
        </is>
      </c>
      <c r="I387" s="94" t="inlineStr">
        <is>
          <t>Any</t>
        </is>
      </c>
      <c r="J387" s="97" t="inlineStr">
        <is>
          <t>Carolina</t>
        </is>
      </c>
      <c r="K387" s="98">
        <f>IF(SUM(O387:S387)=0, "", ROUND(((O387*3+P387*3+Q387*3+R387*3+S387*1)/13)*5,0))</f>
        <v/>
      </c>
      <c r="L387" s="99">
        <f>IF(OR($C387="",K387=""),"",COUNTIFS($C$4:$C$1500,$C387,K$4:K$1500,"&gt;"&amp;K387)+1)</f>
        <v/>
      </c>
      <c r="M387" s="99">
        <f>IF(OR($C387="",K387=""),"",IF(AND($C387&gt;=1001,$C387&lt;=1005),COUNTIFS($C$4:$C$1500,"&gt;=1001",$C$4:$C$1500,"&lt;=1005",K$4:K$1500,"&gt;"&amp;K387)+1,IF(AND($C387&gt;=1101,$C387&lt;=1105),COUNTIFS($C$4:$C$1500,"&gt;=1101",$C$4:$C$1500,"&lt;=1105",K$4:K$1500,"&gt;"&amp;K387)+1,IF(AND($C387&gt;=901,$C387&lt;=905),COUNTIFS($C$4:$C$1500,"&gt;=901",$C$4:$C$1500,"&lt;=905",K$4:K$1500,"&gt;"&amp;K387)+1,IF(AND($C387&gt;=801,$C387&lt;=805),COUNTIFS($C$4:$C$1500,"&gt;=801",$C$4:$C$1500,"&lt;=805",K$4:K$1500,"&gt;"&amp;K387)+1,IF(AND($C387&gt;=701,$C387&lt;=705),COUNTIFS($C$4:$C$1500,"&gt;=701",$C$4:$C$1500,"&lt;=705",K$4:K$1500,"&gt;"&amp;K387)+1,IF(AND($C387&gt;=601,$C387&lt;=606),COUNTIFS($C$4:$C$1500,"&gt;=601",$C$4:$C$1500,"&lt;=606",K$4:K$1500,"&gt;"&amp;K387)+1,"")))))))</f>
        <v/>
      </c>
      <c r="N387" s="99">
        <f>IF(OR($C387="",K387=""),"",IF(OR(AND($C387&gt;=1001,$C387&lt;=1005),AND($C387&gt;=1101,$C387&lt;=1105)),COUNTIFS($C$4:$C$1500,"&gt;=1001",$C$4:$C$1500,"&lt;=1005",K$4:K$1500,"&gt;"&amp;K387)+COUNTIFS($C$4:$C$1500,"&gt;=1101",$C$4:$C$1500,"&lt;=1105",K$4:K$1500,"&gt;"&amp;K387)+1,""))</f>
        <v/>
      </c>
      <c r="O387" s="94" t="n">
        <v>46.56</v>
      </c>
      <c r="P387" s="94" t="n">
        <v>67.06999999999999</v>
      </c>
      <c r="Q387" s="94" t="n">
        <v>45.47</v>
      </c>
      <c r="R387" s="94" t="n">
        <v>36.67</v>
      </c>
      <c r="S387" s="94" t="n">
        <v>75</v>
      </c>
      <c r="T387" s="99">
        <f>IF(AND(O387&gt;0,O387&lt;36),1,IF(AND(O387&gt;=36,O387&lt;51),2,IF(AND(O387&gt;=51,O387&lt;71),3,IF(AND(O387&gt;=71,O387&lt;=100),4,))))</f>
        <v/>
      </c>
      <c r="U387" s="99">
        <f>IF(AND(P387&gt;0,P387&lt;41),1,IF(AND(P387&gt;=41,P387&lt;56),2,IF(AND(P387&gt;=56,P387&lt;71),3,IF(AND(P387&gt;=71,P387&lt;=100),4,))))</f>
        <v/>
      </c>
      <c r="V387" s="99">
        <f>IF(AND(Q387&gt;0,Q387&lt;41),1,IF(AND(Q387&gt;=41,Q387&lt;56),2,IF(AND(Q387&gt;=56,Q387&lt;71),3,IF(AND(Q387&gt;=71,Q387&lt;=100),4,))))</f>
        <v/>
      </c>
      <c r="W387" s="99">
        <f>IF(AND(R387&gt;0,R387&lt;36),1,IF(AND(R387&gt;=36,R387&lt;51),2,IF(AND(R387&gt;=51,R387&lt;66),3,IF(AND(R387&gt;=66,R387&lt;=100),4,))))</f>
        <v/>
      </c>
      <c r="X387" s="100">
        <f>IF(AND(S387&gt;0,S387&lt;37),1,IF(AND(S387&gt;=37,S387&lt;58),2,IF(AND(S387&gt;=58,S387&lt;71),3,IF(AND(S387&gt;=71,S387&lt;=100),4,))))</f>
        <v/>
      </c>
      <c r="Y387" s="101">
        <f>IF(SUM(AC387:AG387)=0, "", ROUND(((AC387*3+AD387*3+AE387*3+AF387*3+AG387*1)/13)*5,0))</f>
        <v/>
      </c>
      <c r="Z387" s="99">
        <f>IF(OR($C387="",Y387=""),"",COUNTIFS($C$4:$C$1500,$C387,Y$4:Y$1500,"&gt;"&amp;Y387)+1)</f>
        <v/>
      </c>
      <c r="AA387" s="99">
        <f>IF(OR($C387="",Y387=""),"",IF(AND($C387&gt;=1001,$C387&lt;=1005),COUNTIFS($C$4:$C$1500,"&gt;=1001",$C$4:$C$1500,"&lt;=1005",Y$4:Y$1500,"&gt;"&amp;Y387)+1,IF(AND($C387&gt;=1101,$C387&lt;=1105),COUNTIFS($C$4:$C$1500,"&gt;=1101",$C$4:$C$1500,"&lt;=1105",Y$4:Y$1500,"&gt;"&amp;Y387)+1,IF(AND($C387&gt;=901,$C387&lt;=905),COUNTIFS($C$4:$C$1500,"&gt;=901",$C$4:$C$1500,"&lt;=905",Y$4:Y$1500,"&gt;"&amp;Y387)+1,IF(AND($C387&gt;=801,$C387&lt;=805),COUNTIFS($C$4:$C$1500,"&gt;=801",$C$4:$C$1500,"&lt;=805",Y$4:Y$1500,"&gt;"&amp;Y387)+1,IF(AND($C387&gt;=701,$C387&lt;=705),COUNTIFS($C$4:$C$1500,"&gt;=701",$C$4:$C$1500,"&lt;=705",Y$4:Y$1500,"&gt;"&amp;Y387)+1,IF(AND($C387&gt;=601,$C387&lt;=606),COUNTIFS($C$4:$C$1500,"&gt;=601",$C$4:$C$1500,"&lt;=606",Y$4:Y$1500,"&gt;"&amp;Y387)+1,"")))))))</f>
        <v/>
      </c>
      <c r="AB387" s="99">
        <f>IF(OR($C387="",Y387=""),"",IF(OR(AND($C387&gt;=1001,$C387&lt;=1005),AND($C387&gt;=1101,$C387&lt;=1105)),COUNTIFS($C$4:$C$1500,"&gt;=1001",$C$4:$C$1500,"&lt;=1005",Y$4:Y$1500,"&gt;"&amp;Y387)+COUNTIFS($C$4:$C$1500,"&gt;=1101",$C$4:$C$1500,"&lt;=1105",Y$4:Y$1500,"&gt;"&amp;Y387)+1,""))</f>
        <v/>
      </c>
      <c r="AC387" s="94" t="n">
        <v>33</v>
      </c>
      <c r="AD387" s="94" t="n">
        <v>78.90000000000001</v>
      </c>
      <c r="AE387" s="94" t="n">
        <v>81.5</v>
      </c>
      <c r="AF387" s="94" t="n">
        <v>83.13</v>
      </c>
      <c r="AG387" s="94" t="n">
        <v>71.88</v>
      </c>
      <c r="AH387" s="99">
        <f>IF(AND(AC387&gt;0,AC387&lt;36),1,IF(AND(AC387&gt;=36,AC387&lt;51),2,IF(AND(AC387&gt;=51,AC387&lt;71),3,IF(AND(AC387&gt;=71,AC387&lt;=100),4,))))</f>
        <v/>
      </c>
      <c r="AI387" s="99">
        <f>IF(AND(AD387&gt;0,AD387&lt;41),1,IF(AND(AD387&gt;=41,AD387&lt;56),2,IF(AND(AD387&gt;=56,AD387&lt;71),3,IF(AND(AD387&gt;=71,AD387&lt;=100),4,))))</f>
        <v/>
      </c>
      <c r="AJ387" s="99">
        <f>IF(AND(AE387&gt;0,AE387&lt;41),1,IF(AND(AE387&gt;=41,AE387&lt;56),2,IF(AND(AE387&gt;=56,AE387&lt;71),3,IF(AND(AE387&gt;=71,AE387&lt;=100),4,))))</f>
        <v/>
      </c>
      <c r="AK387" s="99">
        <f>IF(AND(AF387&gt;0,AF387&lt;36),1,IF(AND(AF387&gt;=36,AF387&lt;51),2,IF(AND(AF387&gt;=51,AF387&lt;66),3,IF(AND(AF387&gt;=66,AF387&lt;=100),4,))))</f>
        <v/>
      </c>
      <c r="AL387" s="100">
        <f>IF(AND(AG387&gt;0,AG387&lt;37),1,IF(AND(AG387&gt;=37,AG387&lt;58),2,IF(AND(AG387&gt;=58,AG387&lt;71),3,IF(AND(AG387&gt;=71,AG387&lt;=100),4,))))</f>
        <v/>
      </c>
      <c r="AM387" s="101">
        <f>IF((Y387&lt;&gt;"")*(K387&lt;&gt;""),Y387-K387,"")</f>
        <v/>
      </c>
      <c r="AN387" s="99">
        <f>IF((Z387&lt;&gt;"")*(L387&lt;&gt;""),Z387-L387,"")</f>
        <v/>
      </c>
      <c r="AO387" s="99">
        <f>IF((AA387&lt;&gt;"")*(M387&lt;&gt;""),AA387-M387,"")</f>
        <v/>
      </c>
      <c r="AP387" s="99">
        <f>IF((AB387&lt;&gt;"")*(N387&lt;&gt;""),AB387-N387,"")</f>
        <v/>
      </c>
      <c r="AQ387" s="94">
        <f>IF((AC387&lt;&gt;"")*(O387&lt;&gt;""),AC387-O387,"")</f>
        <v/>
      </c>
      <c r="AR387" s="94">
        <f>IF((AD387&lt;&gt;"")*(P387&lt;&gt;""),AD387-P387,"")</f>
        <v/>
      </c>
      <c r="AS387" s="94">
        <f>IF((AE387&lt;&gt;"")*(Q387&lt;&gt;""),AE387-Q387,"")</f>
        <v/>
      </c>
      <c r="AT387" s="94">
        <f>IF((AF387&lt;&gt;"")*(R387&lt;&gt;""),AF387-R387,"")</f>
        <v/>
      </c>
      <c r="AU387" s="94">
        <f>IF((AG387&lt;&gt;"")*(S387&lt;&gt;""),AG387-S387,"")</f>
        <v/>
      </c>
      <c r="AV387" s="99">
        <f>IF((AH387&lt;&gt;"")*(T387&lt;&gt;""),AH387-T387,"")</f>
        <v/>
      </c>
      <c r="AW387" s="99">
        <f>IF((AI387&lt;&gt;"")*(U387&lt;&gt;""),AI387-U387,"")</f>
        <v/>
      </c>
      <c r="AX387" s="99">
        <f>IF((AJ387&lt;&gt;"")*(V387&lt;&gt;""),AJ387-V387,"")</f>
        <v/>
      </c>
      <c r="AY387" s="99">
        <f>IF((AK387&lt;&gt;"")*(W387&lt;&gt;""),AK387-W387,"")</f>
        <v/>
      </c>
      <c r="AZ387" s="102">
        <f>IF((AL387&lt;&gt;"")*(X387&lt;&gt;""),AL387-X387,"")</f>
        <v/>
      </c>
      <c r="BA387" s="50">
        <f>IFERROR(__xludf.dummyfunction("AI(""Actúa como un tutor académico y dirígete personalmente al estudiante "" &amp; I387 &amp; "" "" &amp; J387 &amp; "" "" &amp; G387 &amp; "" "" &amp; H387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AM387 &amp; ""'. Diferencias por área: Matemáticas ("" &amp; AQ387 &amp; ""), Ciencias Natura"&amp;"les ("" &amp; AR387 &amp; ""), Sociales ("" &amp; AS387 &amp; ""), Lectura Crítica ("" &amp; AT387 &amp; "") e Inglés ("" &amp; AU387 &amp; ""). Variación en posición: grupo ("" &amp; AN387 &amp; ""), grado ("" &amp; AO387 &amp; "") y media ("" &amp; AP387 &amp; ""). Puntajes Primer Simulacro: Global "" &amp; K387 &amp; "", Mat "" &amp; "&amp;"O4 &amp; "", Cien "" &amp; P387 &amp; "", Soc "" &amp; Q387 &amp; "", Lec "" &amp; R387 &amp; "", Ing "" &amp; S387 &amp; "". Puntajes Segundo Simulacro: Global "" &amp; Y387 &amp; "", Mat "" &amp; AC387 &amp; "", Cien "" &amp; AD387 &amp; "", Soc "" &amp; AE387 &amp; "", Lec "" &amp; AF387 &amp; "", Ing "" &amp; AG387 &amp; "". Escribe un mensaje motivador"&amp;" y breve (máximo 4 líneas)."")
"),"=AI(""Actúa como un tutor académico y dirígete personalmente al estudiante "" &amp; I387 &amp; "" "" &amp; J387 &amp; "" "" &amp; G387 &amp; "" "" &amp; H387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AM387 &amp; ""'. Diferencias por área: Matemáticas ("" &amp; AQ387 &amp; ""), Ciencias Natur"&amp;"ales ("" &amp; AR387 &amp; ""), Sociales ("" &amp; AS387 &amp; ""), Lectura Crítica ("" &amp; AT387 &amp; "") e Inglés ("" &amp; AU387 &amp; ""). Variación en posición: grupo ("" &amp; AN387 &amp; ""), grado ("" &amp; AO387 &amp; "") y media ("" &amp; AP387 &amp; ""). Puntajes Primer Simulacro: Global "" &amp; K387 &amp; "", Mat "" &amp;"&amp;" O387 &amp; "", Cien "" &amp; P387 &amp; "", Soc "" &amp; Q387 &amp; "", Lec "" &amp; R387 &amp; "", Ing "" &amp; S387 &amp; "". Puntajes Segundo Simulacro: Global "" &amp; Y387 &amp; "", Mat "" &amp; AC387 &amp; "", Cien "" &amp; AD387 &amp; "", Soc "" &amp; AE387 &amp; "", Lec "" &amp; AF387 &amp; "", Ing "" &amp; AG387 &amp; "". Escribe un mensaje motivado"&amp;"r y breve (máximo 4 líneas)."")
")</f>
        <v/>
      </c>
    </row>
    <row r="388" ht="15.75" customHeight="1" s="42">
      <c r="A388" s="93" t="n"/>
      <c r="B388" s="94" t="inlineStr">
        <is>
          <t>Bachillerato</t>
        </is>
      </c>
      <c r="C388" s="94" t="n">
        <v>801</v>
      </c>
      <c r="D388" s="94" t="n"/>
      <c r="E388" s="95" t="n"/>
      <c r="F388" s="96">
        <f>TRIM(G388&amp;" "&amp;H388&amp;" "&amp;I388&amp;" "&amp;J388)</f>
        <v/>
      </c>
      <c r="G388" s="94" t="inlineStr">
        <is>
          <t>Celis</t>
        </is>
      </c>
      <c r="H388" s="94" t="inlineStr">
        <is>
          <t>Velez</t>
        </is>
      </c>
      <c r="I388" s="94" t="inlineStr">
        <is>
          <t>Ana</t>
        </is>
      </c>
      <c r="J388" s="97" t="inlineStr">
        <is>
          <t>Sofia</t>
        </is>
      </c>
      <c r="K388" s="98">
        <f>IF(SUM(O388:S388)=0, "", ROUND(((O388*3+P388*3+Q388*3+R388*3+S388*1)/13)*5,0))</f>
        <v/>
      </c>
      <c r="L388" s="99">
        <f>IF(OR($C388="",K388=""),"",COUNTIFS($C$4:$C$1500,$C388,K$4:K$1500,"&gt;"&amp;K388)+1)</f>
        <v/>
      </c>
      <c r="M388" s="99">
        <f>IF(OR($C388="",K388=""),"",IF(AND($C388&gt;=1001,$C388&lt;=1005),COUNTIFS($C$4:$C$1500,"&gt;=1001",$C$4:$C$1500,"&lt;=1005",K$4:K$1500,"&gt;"&amp;K388)+1,IF(AND($C388&gt;=1101,$C388&lt;=1105),COUNTIFS($C$4:$C$1500,"&gt;=1101",$C$4:$C$1500,"&lt;=1105",K$4:K$1500,"&gt;"&amp;K388)+1,IF(AND($C388&gt;=901,$C388&lt;=905),COUNTIFS($C$4:$C$1500,"&gt;=901",$C$4:$C$1500,"&lt;=905",K$4:K$1500,"&gt;"&amp;K388)+1,IF(AND($C388&gt;=801,$C388&lt;=805),COUNTIFS($C$4:$C$1500,"&gt;=801",$C$4:$C$1500,"&lt;=805",K$4:K$1500,"&gt;"&amp;K388)+1,IF(AND($C388&gt;=701,$C388&lt;=705),COUNTIFS($C$4:$C$1500,"&gt;=701",$C$4:$C$1500,"&lt;=705",K$4:K$1500,"&gt;"&amp;K388)+1,IF(AND($C388&gt;=601,$C388&lt;=606),COUNTIFS($C$4:$C$1500,"&gt;=601",$C$4:$C$1500,"&lt;=606",K$4:K$1500,"&gt;"&amp;K388)+1,"")))))))</f>
        <v/>
      </c>
      <c r="N388" s="99">
        <f>IF(OR($C388="",K388=""),"",IF(OR(AND($C388&gt;=1001,$C388&lt;=1005),AND($C388&gt;=1101,$C388&lt;=1105)),COUNTIFS($C$4:$C$1500,"&gt;=1001",$C$4:$C$1500,"&lt;=1005",K$4:K$1500,"&gt;"&amp;K388)+COUNTIFS($C$4:$C$1500,"&gt;=1101",$C$4:$C$1500,"&lt;=1105",K$4:K$1500,"&gt;"&amp;K388)+1,""))</f>
        <v/>
      </c>
      <c r="O388" s="94" t="n">
        <v>54.06</v>
      </c>
      <c r="P388" s="94" t="n">
        <v>63.27</v>
      </c>
      <c r="Q388" s="94" t="n">
        <v>54.53</v>
      </c>
      <c r="R388" s="94" t="n">
        <v>55</v>
      </c>
      <c r="S388" s="94" t="n">
        <v>79.17</v>
      </c>
      <c r="T388" s="99">
        <f>IF(AND(O388&gt;0,O388&lt;36),1,IF(AND(O388&gt;=36,O388&lt;51),2,IF(AND(O388&gt;=51,O388&lt;71),3,IF(AND(O388&gt;=71,O388&lt;=100),4,))))</f>
        <v/>
      </c>
      <c r="U388" s="99">
        <f>IF(AND(P388&gt;0,P388&lt;41),1,IF(AND(P388&gt;=41,P388&lt;56),2,IF(AND(P388&gt;=56,P388&lt;71),3,IF(AND(P388&gt;=71,P388&lt;=100),4,))))</f>
        <v/>
      </c>
      <c r="V388" s="99">
        <f>IF(AND(Q388&gt;0,Q388&lt;41),1,IF(AND(Q388&gt;=41,Q388&lt;56),2,IF(AND(Q388&gt;=56,Q388&lt;71),3,IF(AND(Q388&gt;=71,Q388&lt;=100),4,))))</f>
        <v/>
      </c>
      <c r="W388" s="99">
        <f>IF(AND(R388&gt;0,R388&lt;36),1,IF(AND(R388&gt;=36,R388&lt;51),2,IF(AND(R388&gt;=51,R388&lt;66),3,IF(AND(R388&gt;=66,R388&lt;=100),4,))))</f>
        <v/>
      </c>
      <c r="X388" s="100">
        <f>IF(AND(S388&gt;0,S388&lt;37),1,IF(AND(S388&gt;=37,S388&lt;58),2,IF(AND(S388&gt;=58,S388&lt;71),3,IF(AND(S388&gt;=71,S388&lt;=100),4,))))</f>
        <v/>
      </c>
      <c r="Y388" s="101">
        <f>IF(SUM(AC388:AG388)=0, "", ROUND(((AC388*3+AD388*3+AE388*3+AF388*3+AG388*1)/13)*5,0))</f>
        <v/>
      </c>
      <c r="Z388" s="99">
        <f>IF(OR($C388="",Y388=""),"",COUNTIFS($C$4:$C$1500,$C388,Y$4:Y$1500,"&gt;"&amp;Y388)+1)</f>
        <v/>
      </c>
      <c r="AA388" s="99">
        <f>IF(OR($C388="",Y388=""),"",IF(AND($C388&gt;=1001,$C388&lt;=1005),COUNTIFS($C$4:$C$1500,"&gt;=1001",$C$4:$C$1500,"&lt;=1005",Y$4:Y$1500,"&gt;"&amp;Y388)+1,IF(AND($C388&gt;=1101,$C388&lt;=1105),COUNTIFS($C$4:$C$1500,"&gt;=1101",$C$4:$C$1500,"&lt;=1105",Y$4:Y$1500,"&gt;"&amp;Y388)+1,IF(AND($C388&gt;=901,$C388&lt;=905),COUNTIFS($C$4:$C$1500,"&gt;=901",$C$4:$C$1500,"&lt;=905",Y$4:Y$1500,"&gt;"&amp;Y388)+1,IF(AND($C388&gt;=801,$C388&lt;=805),COUNTIFS($C$4:$C$1500,"&gt;=801",$C$4:$C$1500,"&lt;=805",Y$4:Y$1500,"&gt;"&amp;Y388)+1,IF(AND($C388&gt;=701,$C388&lt;=705),COUNTIFS($C$4:$C$1500,"&gt;=701",$C$4:$C$1500,"&lt;=705",Y$4:Y$1500,"&gt;"&amp;Y388)+1,IF(AND($C388&gt;=601,$C388&lt;=606),COUNTIFS($C$4:$C$1500,"&gt;=601",$C$4:$C$1500,"&lt;=606",Y$4:Y$1500,"&gt;"&amp;Y388)+1,"")))))))</f>
        <v/>
      </c>
      <c r="AB388" s="99">
        <f>IF(OR($C388="",Y388=""),"",IF(OR(AND($C388&gt;=1001,$C388&lt;=1005),AND($C388&gt;=1101,$C388&lt;=1105)),COUNTIFS($C$4:$C$1500,"&gt;=1001",$C$4:$C$1500,"&lt;=1005",Y$4:Y$1500,"&gt;"&amp;Y388)+COUNTIFS($C$4:$C$1500,"&gt;=1101",$C$4:$C$1500,"&lt;=1105",Y$4:Y$1500,"&gt;"&amp;Y388)+1,""))</f>
        <v/>
      </c>
      <c r="AC388" s="94" t="n">
        <v>75</v>
      </c>
      <c r="AD388" s="94" t="n">
        <v>55</v>
      </c>
      <c r="AE388" s="94" t="n">
        <v>70.88</v>
      </c>
      <c r="AF388" s="94" t="n">
        <v>65.63</v>
      </c>
      <c r="AG388" s="94" t="n">
        <v>62.29</v>
      </c>
      <c r="AH388" s="99">
        <f>IF(AND(AC388&gt;0,AC388&lt;36),1,IF(AND(AC388&gt;=36,AC388&lt;51),2,IF(AND(AC388&gt;=51,AC388&lt;71),3,IF(AND(AC388&gt;=71,AC388&lt;=100),4,))))</f>
        <v/>
      </c>
      <c r="AI388" s="99">
        <f>IF(AND(AD388&gt;0,AD388&lt;41),1,IF(AND(AD388&gt;=41,AD388&lt;56),2,IF(AND(AD388&gt;=56,AD388&lt;71),3,IF(AND(AD388&gt;=71,AD388&lt;=100),4,))))</f>
        <v/>
      </c>
      <c r="AJ388" s="99">
        <f>IF(AND(AE388&gt;0,AE388&lt;41),1,IF(AND(AE388&gt;=41,AE388&lt;56),2,IF(AND(AE388&gt;=56,AE388&lt;71),3,IF(AND(AE388&gt;=71,AE388&lt;=100),4,))))</f>
        <v/>
      </c>
      <c r="AK388" s="99">
        <f>IF(AND(AF388&gt;0,AF388&lt;36),1,IF(AND(AF388&gt;=36,AF388&lt;51),2,IF(AND(AF388&gt;=51,AF388&lt;66),3,IF(AND(AF388&gt;=66,AF388&lt;=100),4,))))</f>
        <v/>
      </c>
      <c r="AL388" s="100">
        <f>IF(AND(AG388&gt;0,AG388&lt;37),1,IF(AND(AG388&gt;=37,AG388&lt;58),2,IF(AND(AG388&gt;=58,AG388&lt;71),3,IF(AND(AG388&gt;=71,AG388&lt;=100),4,))))</f>
        <v/>
      </c>
      <c r="AM388" s="101">
        <f>IF((Y388&lt;&gt;"")*(K388&lt;&gt;""),Y388-K388,"")</f>
        <v/>
      </c>
      <c r="AN388" s="99">
        <f>IF((Z388&lt;&gt;"")*(L388&lt;&gt;""),Z388-L388,"")</f>
        <v/>
      </c>
      <c r="AO388" s="99">
        <f>IF((AA388&lt;&gt;"")*(M388&lt;&gt;""),AA388-M388,"")</f>
        <v/>
      </c>
      <c r="AP388" s="99">
        <f>IF((AB388&lt;&gt;"")*(N388&lt;&gt;""),AB388-N388,"")</f>
        <v/>
      </c>
      <c r="AQ388" s="94">
        <f>IF((AC388&lt;&gt;"")*(O388&lt;&gt;""),AC388-O388,"")</f>
        <v/>
      </c>
      <c r="AR388" s="94">
        <f>IF((AD388&lt;&gt;"")*(P388&lt;&gt;""),AD388-P388,"")</f>
        <v/>
      </c>
      <c r="AS388" s="94">
        <f>IF((AE388&lt;&gt;"")*(Q388&lt;&gt;""),AE388-Q388,"")</f>
        <v/>
      </c>
      <c r="AT388" s="94">
        <f>IF((AF388&lt;&gt;"")*(R388&lt;&gt;""),AF388-R388,"")</f>
        <v/>
      </c>
      <c r="AU388" s="94">
        <f>IF((AG388&lt;&gt;"")*(S388&lt;&gt;""),AG388-S388,"")</f>
        <v/>
      </c>
      <c r="AV388" s="99">
        <f>IF((AH388&lt;&gt;"")*(T388&lt;&gt;""),AH388-T388,"")</f>
        <v/>
      </c>
      <c r="AW388" s="99">
        <f>IF((AI388&lt;&gt;"")*(U388&lt;&gt;""),AI388-U388,"")</f>
        <v/>
      </c>
      <c r="AX388" s="99">
        <f>IF((AJ388&lt;&gt;"")*(V388&lt;&gt;""),AJ388-V388,"")</f>
        <v/>
      </c>
      <c r="AY388" s="99">
        <f>IF((AK388&lt;&gt;"")*(W388&lt;&gt;""),AK388-W388,"")</f>
        <v/>
      </c>
      <c r="AZ388" s="102">
        <f>IF((AL388&lt;&gt;"")*(X388&lt;&gt;""),AL388-X388,"")</f>
        <v/>
      </c>
      <c r="BA388" s="50">
        <f>IFERROR(__xludf.dummyfunction("AI(""Actúa como un tutor académico y dirígete personalmente al estudiante "" &amp; I388 &amp; "" "" &amp; J388 &amp; "" "" &amp; G388 &amp; "" "" &amp; H388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AM388 &amp; ""'. Diferencias por área: Matemáticas ("" &amp; AQ388 &amp; ""), Ciencias Natura"&amp;"les ("" &amp; AR388 &amp; ""), Sociales ("" &amp; AS388 &amp; ""), Lectura Crítica ("" &amp; AT388 &amp; "") e Inglés ("" &amp; AU388 &amp; ""). Variación en posición: grupo ("" &amp; AN388 &amp; ""), grado ("" &amp; AO388 &amp; "") y media ("" &amp; AP388 &amp; ""). Puntajes Primer Simulacro: Global "" &amp; K388 &amp; "", Mat "" &amp; "&amp;"O4 &amp; "", Cien "" &amp; P388 &amp; "", Soc "" &amp; Q388 &amp; "", Lec "" &amp; R388 &amp; "", Ing "" &amp; S388 &amp; "". Puntajes Segundo Simulacro: Global "" &amp; Y388 &amp; "", Mat "" &amp; AC388 &amp; "", Cien "" &amp; AD388 &amp; "", Soc "" &amp; AE388 &amp; "", Lec "" &amp; AF388 &amp; "", Ing "" &amp; AG388 &amp; "". Escribe un mensaje motivador"&amp;" y breve (máximo 4 líneas)."")
"),"=AI(""Actúa como un tutor académico y dirígete personalmente al estudiante "" &amp; I388 &amp; "" "" &amp; J388 &amp; "" "" &amp; G388 &amp; "" "" &amp; H388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AM388 &amp; ""'. Diferencias por área: Matemáticas ("" &amp; AQ388 &amp; ""), Ciencias Natur"&amp;"ales ("" &amp; AR388 &amp; ""), Sociales ("" &amp; AS388 &amp; ""), Lectura Crítica ("" &amp; AT388 &amp; "") e Inglés ("" &amp; AU388 &amp; ""). Variación en posición: grupo ("" &amp; AN388 &amp; ""), grado ("" &amp; AO388 &amp; "") y media ("" &amp; AP388 &amp; ""). Puntajes Primer Simulacro: Global "" &amp; K388 &amp; "", Mat "" &amp;"&amp;" O388 &amp; "", Cien "" &amp; P388 &amp; "", Soc "" &amp; Q388 &amp; "", Lec "" &amp; R388 &amp; "", Ing "" &amp; S388 &amp; "". Puntajes Segundo Simulacro: Global "" &amp; Y388 &amp; "", Mat "" &amp; AC388 &amp; "", Cien "" &amp; AD388 &amp; "", Soc "" &amp; AE388 &amp; "", Lec "" &amp; AF388 &amp; "", Ing "" &amp; AG388 &amp; "". Escribe un mensaje motivado"&amp;"r y breve (máximo 4 líneas)."")
")</f>
        <v/>
      </c>
    </row>
    <row r="389" ht="15.75" customHeight="1" s="42">
      <c r="A389" s="93" t="n"/>
      <c r="B389" s="94" t="inlineStr">
        <is>
          <t>Bachillerato</t>
        </is>
      </c>
      <c r="C389" s="94" t="n">
        <v>801</v>
      </c>
      <c r="D389" s="94" t="n"/>
      <c r="E389" s="95" t="n"/>
      <c r="F389" s="96">
        <f>TRIM(G389&amp;" "&amp;H389&amp;" "&amp;I389&amp;" "&amp;J389)</f>
        <v/>
      </c>
      <c r="G389" s="94" t="inlineStr">
        <is>
          <t>Diaz</t>
        </is>
      </c>
      <c r="H389" s="94" t="inlineStr">
        <is>
          <t>Zapata</t>
        </is>
      </c>
      <c r="I389" s="94" t="inlineStr">
        <is>
          <t>Juan</t>
        </is>
      </c>
      <c r="J389" s="97" t="inlineStr">
        <is>
          <t>David</t>
        </is>
      </c>
      <c r="K389" s="98">
        <f>IF(SUM(O389:S389)=0, "", ROUND(((O389*3+P389*3+Q389*3+R389*3+S389*1)/13)*5,0))</f>
        <v/>
      </c>
      <c r="L389" s="99">
        <f>IF(OR($C389="",K389=""),"",COUNTIFS($C$4:$C$1500,$C389,K$4:K$1500,"&gt;"&amp;K389)+1)</f>
        <v/>
      </c>
      <c r="M389" s="99">
        <f>IF(OR($C389="",K389=""),"",IF(AND($C389&gt;=1001,$C389&lt;=1005),COUNTIFS($C$4:$C$1500,"&gt;=1001",$C$4:$C$1500,"&lt;=1005",K$4:K$1500,"&gt;"&amp;K389)+1,IF(AND($C389&gt;=1101,$C389&lt;=1105),COUNTIFS($C$4:$C$1500,"&gt;=1101",$C$4:$C$1500,"&lt;=1105",K$4:K$1500,"&gt;"&amp;K389)+1,IF(AND($C389&gt;=901,$C389&lt;=905),COUNTIFS($C$4:$C$1500,"&gt;=901",$C$4:$C$1500,"&lt;=905",K$4:K$1500,"&gt;"&amp;K389)+1,IF(AND($C389&gt;=801,$C389&lt;=805),COUNTIFS($C$4:$C$1500,"&gt;=801",$C$4:$C$1500,"&lt;=805",K$4:K$1500,"&gt;"&amp;K389)+1,IF(AND($C389&gt;=701,$C389&lt;=705),COUNTIFS($C$4:$C$1500,"&gt;=701",$C$4:$C$1500,"&lt;=705",K$4:K$1500,"&gt;"&amp;K389)+1,IF(AND($C389&gt;=601,$C389&lt;=606),COUNTIFS($C$4:$C$1500,"&gt;=601",$C$4:$C$1500,"&lt;=606",K$4:K$1500,"&gt;"&amp;K389)+1,"")))))))</f>
        <v/>
      </c>
      <c r="N389" s="99">
        <f>IF(OR($C389="",K389=""),"",IF(OR(AND($C389&gt;=1001,$C389&lt;=1005),AND($C389&gt;=1101,$C389&lt;=1105)),COUNTIFS($C$4:$C$1500,"&gt;=1001",$C$4:$C$1500,"&lt;=1005",K$4:K$1500,"&gt;"&amp;K389)+COUNTIFS($C$4:$C$1500,"&gt;=1101",$C$4:$C$1500,"&lt;=1105",K$4:K$1500,"&gt;"&amp;K389)+1,""))</f>
        <v/>
      </c>
      <c r="O389" s="94" t="n">
        <v>54.06</v>
      </c>
      <c r="P389" s="94" t="n">
        <v>82.64</v>
      </c>
      <c r="Q389" s="94" t="n">
        <v>68.75</v>
      </c>
      <c r="R389" s="94" t="n">
        <v>41.25</v>
      </c>
      <c r="S389" s="94" t="n">
        <v>83.33</v>
      </c>
      <c r="T389" s="99">
        <f>IF(AND(O389&gt;0,O389&lt;36),1,IF(AND(O389&gt;=36,O389&lt;51),2,IF(AND(O389&gt;=51,O389&lt;71),3,IF(AND(O389&gt;=71,O389&lt;=100),4,))))</f>
        <v/>
      </c>
      <c r="U389" s="99">
        <f>IF(AND(P389&gt;0,P389&lt;41),1,IF(AND(P389&gt;=41,P389&lt;56),2,IF(AND(P389&gt;=56,P389&lt;71),3,IF(AND(P389&gt;=71,P389&lt;=100),4,))))</f>
        <v/>
      </c>
      <c r="V389" s="99">
        <f>IF(AND(Q389&gt;0,Q389&lt;41),1,IF(AND(Q389&gt;=41,Q389&lt;56),2,IF(AND(Q389&gt;=56,Q389&lt;71),3,IF(AND(Q389&gt;=71,Q389&lt;=100),4,))))</f>
        <v/>
      </c>
      <c r="W389" s="99">
        <f>IF(AND(R389&gt;0,R389&lt;36),1,IF(AND(R389&gt;=36,R389&lt;51),2,IF(AND(R389&gt;=51,R389&lt;66),3,IF(AND(R389&gt;=66,R389&lt;=100),4,))))</f>
        <v/>
      </c>
      <c r="X389" s="100">
        <f>IF(AND(S389&gt;0,S389&lt;37),1,IF(AND(S389&gt;=37,S389&lt;58),2,IF(AND(S389&gt;=58,S389&lt;71),3,IF(AND(S389&gt;=71,S389&lt;=100),4,))))</f>
        <v/>
      </c>
      <c r="Y389" s="101">
        <f>IF(SUM(AC389:AG389)=0, "", ROUND(((AC389*3+AD389*3+AE389*3+AF389*3+AG389*1)/13)*5,0))</f>
        <v/>
      </c>
      <c r="Z389" s="99">
        <f>IF(OR($C389="",Y389=""),"",COUNTIFS($C$4:$C$1500,$C389,Y$4:Y$1500,"&gt;"&amp;Y389)+1)</f>
        <v/>
      </c>
      <c r="AA389" s="99">
        <f>IF(OR($C389="",Y389=""),"",IF(AND($C389&gt;=1001,$C389&lt;=1005),COUNTIFS($C$4:$C$1500,"&gt;=1001",$C$4:$C$1500,"&lt;=1005",Y$4:Y$1500,"&gt;"&amp;Y389)+1,IF(AND($C389&gt;=1101,$C389&lt;=1105),COUNTIFS($C$4:$C$1500,"&gt;=1101",$C$4:$C$1500,"&lt;=1105",Y$4:Y$1500,"&gt;"&amp;Y389)+1,IF(AND($C389&gt;=901,$C389&lt;=905),COUNTIFS($C$4:$C$1500,"&gt;=901",$C$4:$C$1500,"&lt;=905",Y$4:Y$1500,"&gt;"&amp;Y389)+1,IF(AND($C389&gt;=801,$C389&lt;=805),COUNTIFS($C$4:$C$1500,"&gt;=801",$C$4:$C$1500,"&lt;=805",Y$4:Y$1500,"&gt;"&amp;Y389)+1,IF(AND($C389&gt;=701,$C389&lt;=705),COUNTIFS($C$4:$C$1500,"&gt;=701",$C$4:$C$1500,"&lt;=705",Y$4:Y$1500,"&gt;"&amp;Y389)+1,IF(AND($C389&gt;=601,$C389&lt;=606),COUNTIFS($C$4:$C$1500,"&gt;=601",$C$4:$C$1500,"&lt;=606",Y$4:Y$1500,"&gt;"&amp;Y389)+1,"")))))))</f>
        <v/>
      </c>
      <c r="AB389" s="99">
        <f>IF(OR($C389="",Y389=""),"",IF(OR(AND($C389&gt;=1001,$C389&lt;=1005),AND($C389&gt;=1101,$C389&lt;=1105)),COUNTIFS($C$4:$C$1500,"&gt;=1001",$C$4:$C$1500,"&lt;=1005",Y$4:Y$1500,"&gt;"&amp;Y389)+COUNTIFS($C$4:$C$1500,"&gt;=1101",$C$4:$C$1500,"&lt;=1105",Y$4:Y$1500,"&gt;"&amp;Y389)+1,""))</f>
        <v/>
      </c>
      <c r="AC389" s="94" t="n">
        <v>48</v>
      </c>
      <c r="AD389" s="94" t="n">
        <v>66.79000000000001</v>
      </c>
      <c r="AE389" s="94" t="n">
        <v>55.13</v>
      </c>
      <c r="AF389" s="94" t="n">
        <v>70</v>
      </c>
      <c r="AG389" s="94" t="n">
        <v>52.71</v>
      </c>
      <c r="AH389" s="99">
        <f>IF(AND(AC389&gt;0,AC389&lt;36),1,IF(AND(AC389&gt;=36,AC389&lt;51),2,IF(AND(AC389&gt;=51,AC389&lt;71),3,IF(AND(AC389&gt;=71,AC389&lt;=100),4,))))</f>
        <v/>
      </c>
      <c r="AI389" s="99">
        <f>IF(AND(AD389&gt;0,AD389&lt;41),1,IF(AND(AD389&gt;=41,AD389&lt;56),2,IF(AND(AD389&gt;=56,AD389&lt;71),3,IF(AND(AD389&gt;=71,AD389&lt;=100),4,))))</f>
        <v/>
      </c>
      <c r="AJ389" s="99">
        <f>IF(AND(AE389&gt;0,AE389&lt;41),1,IF(AND(AE389&gt;=41,AE389&lt;56),2,IF(AND(AE389&gt;=56,AE389&lt;71),3,IF(AND(AE389&gt;=71,AE389&lt;=100),4,))))</f>
        <v/>
      </c>
      <c r="AK389" s="99">
        <f>IF(AND(AF389&gt;0,AF389&lt;36),1,IF(AND(AF389&gt;=36,AF389&lt;51),2,IF(AND(AF389&gt;=51,AF389&lt;66),3,IF(AND(AF389&gt;=66,AF389&lt;=100),4,))))</f>
        <v/>
      </c>
      <c r="AL389" s="100">
        <f>IF(AND(AG389&gt;0,AG389&lt;37),1,IF(AND(AG389&gt;=37,AG389&lt;58),2,IF(AND(AG389&gt;=58,AG389&lt;71),3,IF(AND(AG389&gt;=71,AG389&lt;=100),4,))))</f>
        <v/>
      </c>
      <c r="AM389" s="101">
        <f>IF((Y389&lt;&gt;"")*(K389&lt;&gt;""),Y389-K389,"")</f>
        <v/>
      </c>
      <c r="AN389" s="99">
        <f>IF((Z389&lt;&gt;"")*(L389&lt;&gt;""),Z389-L389,"")</f>
        <v/>
      </c>
      <c r="AO389" s="99">
        <f>IF((AA389&lt;&gt;"")*(M389&lt;&gt;""),AA389-M389,"")</f>
        <v/>
      </c>
      <c r="AP389" s="99">
        <f>IF((AB389&lt;&gt;"")*(N389&lt;&gt;""),AB389-N389,"")</f>
        <v/>
      </c>
      <c r="AQ389" s="94">
        <f>IF((AC389&lt;&gt;"")*(O389&lt;&gt;""),AC389-O389,"")</f>
        <v/>
      </c>
      <c r="AR389" s="94">
        <f>IF((AD389&lt;&gt;"")*(P389&lt;&gt;""),AD389-P389,"")</f>
        <v/>
      </c>
      <c r="AS389" s="94">
        <f>IF((AE389&lt;&gt;"")*(Q389&lt;&gt;""),AE389-Q389,"")</f>
        <v/>
      </c>
      <c r="AT389" s="94">
        <f>IF((AF389&lt;&gt;"")*(R389&lt;&gt;""),AF389-R389,"")</f>
        <v/>
      </c>
      <c r="AU389" s="94">
        <f>IF((AG389&lt;&gt;"")*(S389&lt;&gt;""),AG389-S389,"")</f>
        <v/>
      </c>
      <c r="AV389" s="99">
        <f>IF((AH389&lt;&gt;"")*(T389&lt;&gt;""),AH389-T389,"")</f>
        <v/>
      </c>
      <c r="AW389" s="99">
        <f>IF((AI389&lt;&gt;"")*(U389&lt;&gt;""),AI389-U389,"")</f>
        <v/>
      </c>
      <c r="AX389" s="99">
        <f>IF((AJ389&lt;&gt;"")*(V389&lt;&gt;""),AJ389-V389,"")</f>
        <v/>
      </c>
      <c r="AY389" s="99">
        <f>IF((AK389&lt;&gt;"")*(W389&lt;&gt;""),AK389-W389,"")</f>
        <v/>
      </c>
      <c r="AZ389" s="102">
        <f>IF((AL389&lt;&gt;"")*(X389&lt;&gt;""),AL389-X389,"")</f>
        <v/>
      </c>
      <c r="BA389" s="50">
        <f>IFERROR(__xludf.dummyfunction("AI(""Actúa como un tutor académico y dirígete personalmente al estudiante "" &amp; I389 &amp; "" "" &amp; J389 &amp; "" "" &amp; G389 &amp; "" "" &amp; H389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AM389 &amp; ""'. Diferencias por área: Matemáticas ("" &amp; AQ389 &amp; ""), Ciencias Natura"&amp;"les ("" &amp; AR389 &amp; ""), Sociales ("" &amp; AS389 &amp; ""), Lectura Crítica ("" &amp; AT389 &amp; "") e Inglés ("" &amp; AU389 &amp; ""). Variación en posición: grupo ("" &amp; AN389 &amp; ""), grado ("" &amp; AO389 &amp; "") y media ("" &amp; AP389 &amp; ""). Puntajes Primer Simulacro: Global "" &amp; K389 &amp; "", Mat "" &amp; "&amp;"O4 &amp; "", Cien "" &amp; P389 &amp; "", Soc "" &amp; Q389 &amp; "", Lec "" &amp; R389 &amp; "", Ing "" &amp; S389 &amp; "". Puntajes Segundo Simulacro: Global "" &amp; Y389 &amp; "", Mat "" &amp; AC389 &amp; "", Cien "" &amp; AD389 &amp; "", Soc "" &amp; AE389 &amp; "", Lec "" &amp; AF389 &amp; "", Ing "" &amp; AG389 &amp; "". Escribe un mensaje motivador"&amp;" y breve (máximo 4 líneas)."")
"),"=AI(""Actúa como un tutor académico y dirígete personalmente al estudiante "" &amp; I389 &amp; "" "" &amp; J389 &amp; "" "" &amp; G389 &amp; "" "" &amp; H389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AM389 &amp; ""'. Diferencias por área: Matemáticas ("" &amp; AQ389 &amp; ""), Ciencias Natur"&amp;"ales ("" &amp; AR389 &amp; ""), Sociales ("" &amp; AS389 &amp; ""), Lectura Crítica ("" &amp; AT389 &amp; "") e Inglés ("" &amp; AU389 &amp; ""). Variación en posición: grupo ("" &amp; AN389 &amp; ""), grado ("" &amp; AO389 &amp; "") y media ("" &amp; AP389 &amp; ""). Puntajes Primer Simulacro: Global "" &amp; K389 &amp; "", Mat "" &amp;"&amp;" O389 &amp; "", Cien "" &amp; P389 &amp; "", Soc "" &amp; Q389 &amp; "", Lec "" &amp; R389 &amp; "", Ing "" &amp; S389 &amp; "". Puntajes Segundo Simulacro: Global "" &amp; Y389 &amp; "", Mat "" &amp; AC389 &amp; "", Cien "" &amp; AD389 &amp; "", Soc "" &amp; AE389 &amp; "", Lec "" &amp; AF389 &amp; "", Ing "" &amp; AG389 &amp; "". Escribe un mensaje motivado"&amp;"r y breve (máximo 4 líneas)."")
")</f>
        <v/>
      </c>
    </row>
    <row r="390" ht="15.75" customHeight="1" s="42">
      <c r="A390" s="93" t="n"/>
      <c r="B390" s="94" t="inlineStr">
        <is>
          <t>Bachillerato</t>
        </is>
      </c>
      <c r="C390" s="94" t="n">
        <v>801</v>
      </c>
      <c r="D390" s="94" t="n"/>
      <c r="E390" s="95" t="n"/>
      <c r="F390" s="96">
        <f>TRIM(G390&amp;" "&amp;H390&amp;" "&amp;I390&amp;" "&amp;J390)</f>
        <v/>
      </c>
      <c r="G390" s="94" t="inlineStr">
        <is>
          <t>Echeverri</t>
        </is>
      </c>
      <c r="H390" s="94" t="inlineStr">
        <is>
          <t>Sanchez</t>
        </is>
      </c>
      <c r="I390" s="94" t="inlineStr">
        <is>
          <t>Luciana</t>
        </is>
      </c>
      <c r="J390" s="97" t="n"/>
      <c r="K390" s="98">
        <f>IF(SUM(O390:S390)=0, "", ROUND(((O390*3+P390*3+Q390*3+R390*3+S390*1)/13)*5,0))</f>
        <v/>
      </c>
      <c r="L390" s="99">
        <f>IF(OR($C390="",K390=""),"",COUNTIFS($C$4:$C$1500,$C390,K$4:K$1500,"&gt;"&amp;K390)+1)</f>
        <v/>
      </c>
      <c r="M390" s="99">
        <f>IF(OR($C390="",K390=""),"",IF(AND($C390&gt;=1001,$C390&lt;=1005),COUNTIFS($C$4:$C$1500,"&gt;=1001",$C$4:$C$1500,"&lt;=1005",K$4:K$1500,"&gt;"&amp;K390)+1,IF(AND($C390&gt;=1101,$C390&lt;=1105),COUNTIFS($C$4:$C$1500,"&gt;=1101",$C$4:$C$1500,"&lt;=1105",K$4:K$1500,"&gt;"&amp;K390)+1,IF(AND($C390&gt;=901,$C390&lt;=905),COUNTIFS($C$4:$C$1500,"&gt;=901",$C$4:$C$1500,"&lt;=905",K$4:K$1500,"&gt;"&amp;K390)+1,IF(AND($C390&gt;=801,$C390&lt;=805),COUNTIFS($C$4:$C$1500,"&gt;=801",$C$4:$C$1500,"&lt;=805",K$4:K$1500,"&gt;"&amp;K390)+1,IF(AND($C390&gt;=701,$C390&lt;=705),COUNTIFS($C$4:$C$1500,"&gt;=701",$C$4:$C$1500,"&lt;=705",K$4:K$1500,"&gt;"&amp;K390)+1,IF(AND($C390&gt;=601,$C390&lt;=606),COUNTIFS($C$4:$C$1500,"&gt;=601",$C$4:$C$1500,"&lt;=606",K$4:K$1500,"&gt;"&amp;K390)+1,"")))))))</f>
        <v/>
      </c>
      <c r="N390" s="99">
        <f>IF(OR($C390="",K390=""),"",IF(OR(AND($C390&gt;=1001,$C390&lt;=1005),AND($C390&gt;=1101,$C390&lt;=1105)),COUNTIFS($C$4:$C$1500,"&gt;=1001",$C$4:$C$1500,"&lt;=1005",K$4:K$1500,"&gt;"&amp;K390)+COUNTIFS($C$4:$C$1500,"&gt;=1101",$C$4:$C$1500,"&lt;=1105",K$4:K$1500,"&gt;"&amp;K390)+1,""))</f>
        <v/>
      </c>
      <c r="O390" s="94" t="n">
        <v>54.06</v>
      </c>
      <c r="P390" s="94" t="n">
        <v>40.26</v>
      </c>
      <c r="Q390" s="94" t="n">
        <v>50.63</v>
      </c>
      <c r="R390" s="94" t="n">
        <v>55</v>
      </c>
      <c r="S390" s="94" t="n">
        <v>50</v>
      </c>
      <c r="T390" s="99">
        <f>IF(AND(O390&gt;0,O390&lt;36),1,IF(AND(O390&gt;=36,O390&lt;51),2,IF(AND(O390&gt;=51,O390&lt;71),3,IF(AND(O390&gt;=71,O390&lt;=100),4,))))</f>
        <v/>
      </c>
      <c r="U390" s="99">
        <f>IF(AND(P390&gt;0,P390&lt;41),1,IF(AND(P390&gt;=41,P390&lt;56),2,IF(AND(P390&gt;=56,P390&lt;71),3,IF(AND(P390&gt;=71,P390&lt;=100),4,))))</f>
        <v/>
      </c>
      <c r="V390" s="99">
        <f>IF(AND(Q390&gt;0,Q390&lt;41),1,IF(AND(Q390&gt;=41,Q390&lt;56),2,IF(AND(Q390&gt;=56,Q390&lt;71),3,IF(AND(Q390&gt;=71,Q390&lt;=100),4,))))</f>
        <v/>
      </c>
      <c r="W390" s="99">
        <f>IF(AND(R390&gt;0,R390&lt;36),1,IF(AND(R390&gt;=36,R390&lt;51),2,IF(AND(R390&gt;=51,R390&lt;66),3,IF(AND(R390&gt;=66,R390&lt;=100),4,))))</f>
        <v/>
      </c>
      <c r="X390" s="100">
        <f>IF(AND(S390&gt;0,S390&lt;37),1,IF(AND(S390&gt;=37,S390&lt;58),2,IF(AND(S390&gt;=58,S390&lt;71),3,IF(AND(S390&gt;=71,S390&lt;=100),4,))))</f>
        <v/>
      </c>
      <c r="Y390" s="101">
        <f>IF(SUM(AC390:AG390)=0, "", ROUND(((AC390*3+AD390*3+AE390*3+AF390*3+AG390*1)/13)*5,0))</f>
        <v/>
      </c>
      <c r="Z390" s="99">
        <f>IF(OR($C390="",Y390=""),"",COUNTIFS($C$4:$C$1500,$C390,Y$4:Y$1500,"&gt;"&amp;Y390)+1)</f>
        <v/>
      </c>
      <c r="AA390" s="99">
        <f>IF(OR($C390="",Y390=""),"",IF(AND($C390&gt;=1001,$C390&lt;=1005),COUNTIFS($C$4:$C$1500,"&gt;=1001",$C$4:$C$1500,"&lt;=1005",Y$4:Y$1500,"&gt;"&amp;Y390)+1,IF(AND($C390&gt;=1101,$C390&lt;=1105),COUNTIFS($C$4:$C$1500,"&gt;=1101",$C$4:$C$1500,"&lt;=1105",Y$4:Y$1500,"&gt;"&amp;Y390)+1,IF(AND($C390&gt;=901,$C390&lt;=905),COUNTIFS($C$4:$C$1500,"&gt;=901",$C$4:$C$1500,"&lt;=905",Y$4:Y$1500,"&gt;"&amp;Y390)+1,IF(AND($C390&gt;=801,$C390&lt;=805),COUNTIFS($C$4:$C$1500,"&gt;=801",$C$4:$C$1500,"&lt;=805",Y$4:Y$1500,"&gt;"&amp;Y390)+1,IF(AND($C390&gt;=701,$C390&lt;=705),COUNTIFS($C$4:$C$1500,"&gt;=701",$C$4:$C$1500,"&lt;=705",Y$4:Y$1500,"&gt;"&amp;Y390)+1,IF(AND($C390&gt;=601,$C390&lt;=606),COUNTIFS($C$4:$C$1500,"&gt;=601",$C$4:$C$1500,"&lt;=606",Y$4:Y$1500,"&gt;"&amp;Y390)+1,"")))))))</f>
        <v/>
      </c>
      <c r="AB390" s="99">
        <f>IF(OR($C390="",Y390=""),"",IF(OR(AND($C390&gt;=1001,$C390&lt;=1005),AND($C390&gt;=1101,$C390&lt;=1105)),COUNTIFS($C$4:$C$1500,"&gt;=1001",$C$4:$C$1500,"&lt;=1005",Y$4:Y$1500,"&gt;"&amp;Y390)+COUNTIFS($C$4:$C$1500,"&gt;=1101",$C$4:$C$1500,"&lt;=1105",Y$4:Y$1500,"&gt;"&amp;Y390)+1,""))</f>
        <v/>
      </c>
      <c r="AC390" s="94" t="n">
        <v>57</v>
      </c>
      <c r="AD390" s="94" t="n">
        <v>62.86</v>
      </c>
      <c r="AE390" s="94" t="n">
        <v>60.38</v>
      </c>
      <c r="AF390" s="94" t="n">
        <v>70</v>
      </c>
      <c r="AG390" s="94" t="n">
        <v>67.08</v>
      </c>
      <c r="AH390" s="99">
        <f>IF(AND(AC390&gt;0,AC390&lt;36),1,IF(AND(AC390&gt;=36,AC390&lt;51),2,IF(AND(AC390&gt;=51,AC390&lt;71),3,IF(AND(AC390&gt;=71,AC390&lt;=100),4,))))</f>
        <v/>
      </c>
      <c r="AI390" s="99">
        <f>IF(AND(AD390&gt;0,AD390&lt;41),1,IF(AND(AD390&gt;=41,AD390&lt;56),2,IF(AND(AD390&gt;=56,AD390&lt;71),3,IF(AND(AD390&gt;=71,AD390&lt;=100),4,))))</f>
        <v/>
      </c>
      <c r="AJ390" s="99">
        <f>IF(AND(AE390&gt;0,AE390&lt;41),1,IF(AND(AE390&gt;=41,AE390&lt;56),2,IF(AND(AE390&gt;=56,AE390&lt;71),3,IF(AND(AE390&gt;=71,AE390&lt;=100),4,))))</f>
        <v/>
      </c>
      <c r="AK390" s="99">
        <f>IF(AND(AF390&gt;0,AF390&lt;36),1,IF(AND(AF390&gt;=36,AF390&lt;51),2,IF(AND(AF390&gt;=51,AF390&lt;66),3,IF(AND(AF390&gt;=66,AF390&lt;=100),4,))))</f>
        <v/>
      </c>
      <c r="AL390" s="100">
        <f>IF(AND(AG390&gt;0,AG390&lt;37),1,IF(AND(AG390&gt;=37,AG390&lt;58),2,IF(AND(AG390&gt;=58,AG390&lt;71),3,IF(AND(AG390&gt;=71,AG390&lt;=100),4,))))</f>
        <v/>
      </c>
      <c r="AM390" s="101">
        <f>IF((Y390&lt;&gt;"")*(K390&lt;&gt;""),Y390-K390,"")</f>
        <v/>
      </c>
      <c r="AN390" s="99">
        <f>IF((Z390&lt;&gt;"")*(L390&lt;&gt;""),Z390-L390,"")</f>
        <v/>
      </c>
      <c r="AO390" s="99">
        <f>IF((AA390&lt;&gt;"")*(M390&lt;&gt;""),AA390-M390,"")</f>
        <v/>
      </c>
      <c r="AP390" s="99">
        <f>IF((AB390&lt;&gt;"")*(N390&lt;&gt;""),AB390-N390,"")</f>
        <v/>
      </c>
      <c r="AQ390" s="94">
        <f>IF((AC390&lt;&gt;"")*(O390&lt;&gt;""),AC390-O390,"")</f>
        <v/>
      </c>
      <c r="AR390" s="94">
        <f>IF((AD390&lt;&gt;"")*(P390&lt;&gt;""),AD390-P390,"")</f>
        <v/>
      </c>
      <c r="AS390" s="94">
        <f>IF((AE390&lt;&gt;"")*(Q390&lt;&gt;""),AE390-Q390,"")</f>
        <v/>
      </c>
      <c r="AT390" s="94">
        <f>IF((AF390&lt;&gt;"")*(R390&lt;&gt;""),AF390-R390,"")</f>
        <v/>
      </c>
      <c r="AU390" s="94">
        <f>IF((AG390&lt;&gt;"")*(S390&lt;&gt;""),AG390-S390,"")</f>
        <v/>
      </c>
      <c r="AV390" s="99">
        <f>IF((AH390&lt;&gt;"")*(T390&lt;&gt;""),AH390-T390,"")</f>
        <v/>
      </c>
      <c r="AW390" s="99">
        <f>IF((AI390&lt;&gt;"")*(U390&lt;&gt;""),AI390-U390,"")</f>
        <v/>
      </c>
      <c r="AX390" s="99">
        <f>IF((AJ390&lt;&gt;"")*(V390&lt;&gt;""),AJ390-V390,"")</f>
        <v/>
      </c>
      <c r="AY390" s="99">
        <f>IF((AK390&lt;&gt;"")*(W390&lt;&gt;""),AK390-W390,"")</f>
        <v/>
      </c>
      <c r="AZ390" s="102">
        <f>IF((AL390&lt;&gt;"")*(X390&lt;&gt;""),AL390-X390,"")</f>
        <v/>
      </c>
      <c r="BA390" s="50">
        <f>IFERROR(__xludf.dummyfunction("AI(""Actúa como un tutor académico y dirígete personalmente al estudiante "" &amp; I390 &amp; "" "" &amp; J390 &amp; "" "" &amp; G390 &amp; "" "" &amp; H390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AM390 &amp; ""'. Diferencias por área: Matemáticas ("" &amp; AQ390 &amp; ""), Ciencias Natura"&amp;"les ("" &amp; AR390 &amp; ""), Sociales ("" &amp; AS390 &amp; ""), Lectura Crítica ("" &amp; AT390 &amp; "") e Inglés ("" &amp; AU390 &amp; ""). Variación en posición: grupo ("" &amp; AN390 &amp; ""), grado ("" &amp; AO390 &amp; "") y media ("" &amp; AP390 &amp; ""). Puntajes Primer Simulacro: Global "" &amp; K390 &amp; "", Mat "" &amp; "&amp;"O4 &amp; "", Cien "" &amp; P390 &amp; "", Soc "" &amp; Q390 &amp; "", Lec "" &amp; R390 &amp; "", Ing "" &amp; S390 &amp; "". Puntajes Segundo Simulacro: Global "" &amp; Y390 &amp; "", Mat "" &amp; AC390 &amp; "", Cien "" &amp; AD390 &amp; "", Soc "" &amp; AE390 &amp; "", Lec "" &amp; AF390 &amp; "", Ing "" &amp; AG390 &amp; "". Escribe un mensaje motivador"&amp;" y breve (máximo 4 líneas)."")
"),"=AI(""Actúa como un tutor académico y dirígete personalmente al estudiante "" &amp; I390 &amp; "" "" &amp; J390 &amp; "" "" &amp; G390 &amp; "" "" &amp; H390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AM390 &amp; ""'. Diferencias por área: Matemáticas ("" &amp; AQ390 &amp; ""), Ciencias Natur"&amp;"ales ("" &amp; AR390 &amp; ""), Sociales ("" &amp; AS390 &amp; ""), Lectura Crítica ("" &amp; AT390 &amp; "") e Inglés ("" &amp; AU390 &amp; ""). Variación en posición: grupo ("" &amp; AN390 &amp; ""), grado ("" &amp; AO390 &amp; "") y media ("" &amp; AP390 &amp; ""). Puntajes Primer Simulacro: Global "" &amp; K390 &amp; "", Mat "" &amp;"&amp;" O390 &amp; "", Cien "" &amp; P390 &amp; "", Soc "" &amp; Q390 &amp; "", Lec "" &amp; R390 &amp; "", Ing "" &amp; S390 &amp; "". Puntajes Segundo Simulacro: Global "" &amp; Y390 &amp; "", Mat "" &amp; AC390 &amp; "", Cien "" &amp; AD390 &amp; "", Soc "" &amp; AE390 &amp; "", Lec "" &amp; AF390 &amp; "", Ing "" &amp; AG390 &amp; "". Escribe un mensaje motivado"&amp;"r y breve (máximo 4 líneas)."")
")</f>
        <v/>
      </c>
    </row>
    <row r="391" ht="15.75" customHeight="1" s="42">
      <c r="A391" s="93" t="n"/>
      <c r="B391" s="94" t="inlineStr">
        <is>
          <t>Bachillerato</t>
        </is>
      </c>
      <c r="C391" s="94" t="n">
        <v>801</v>
      </c>
      <c r="D391" s="94" t="n"/>
      <c r="E391" s="95" t="n"/>
      <c r="F391" s="96">
        <f>TRIM(G391&amp;" "&amp;H391&amp;" "&amp;I391&amp;" "&amp;J391)</f>
        <v/>
      </c>
      <c r="G391" s="94" t="inlineStr">
        <is>
          <t>Feria</t>
        </is>
      </c>
      <c r="H391" s="94" t="inlineStr">
        <is>
          <t>Berdel</t>
        </is>
      </c>
      <c r="I391" s="94" t="inlineStr">
        <is>
          <t>Edwar</t>
        </is>
      </c>
      <c r="J391" s="97" t="inlineStr">
        <is>
          <t>Andres</t>
        </is>
      </c>
      <c r="K391" s="98">
        <f>IF(SUM(O391:S391)=0, "", ROUND(((O391*3+P391*3+Q391*3+R391*3+S391*1)/13)*5,0))</f>
        <v/>
      </c>
      <c r="L391" s="99">
        <f>IF(OR($C391="",K391=""),"",COUNTIFS($C$4:$C$1500,$C391,K$4:K$1500,"&gt;"&amp;K391)+1)</f>
        <v/>
      </c>
      <c r="M391" s="99">
        <f>IF(OR($C391="",K391=""),"",IF(AND($C391&gt;=1001,$C391&lt;=1005),COUNTIFS($C$4:$C$1500,"&gt;=1001",$C$4:$C$1500,"&lt;=1005",K$4:K$1500,"&gt;"&amp;K391)+1,IF(AND($C391&gt;=1101,$C391&lt;=1105),COUNTIFS($C$4:$C$1500,"&gt;=1101",$C$4:$C$1500,"&lt;=1105",K$4:K$1500,"&gt;"&amp;K391)+1,IF(AND($C391&gt;=901,$C391&lt;=905),COUNTIFS($C$4:$C$1500,"&gt;=901",$C$4:$C$1500,"&lt;=905",K$4:K$1500,"&gt;"&amp;K391)+1,IF(AND($C391&gt;=801,$C391&lt;=805),COUNTIFS($C$4:$C$1500,"&gt;=801",$C$4:$C$1500,"&lt;=805",K$4:K$1500,"&gt;"&amp;K391)+1,IF(AND($C391&gt;=701,$C391&lt;=705),COUNTIFS($C$4:$C$1500,"&gt;=701",$C$4:$C$1500,"&lt;=705",K$4:K$1500,"&gt;"&amp;K391)+1,IF(AND($C391&gt;=601,$C391&lt;=606),COUNTIFS($C$4:$C$1500,"&gt;=601",$C$4:$C$1500,"&lt;=606",K$4:K$1500,"&gt;"&amp;K391)+1,"")))))))</f>
        <v/>
      </c>
      <c r="N391" s="99">
        <f>IF(OR($C391="",K391=""),"",IF(OR(AND($C391&gt;=1001,$C391&lt;=1005),AND($C391&gt;=1101,$C391&lt;=1105)),COUNTIFS($C$4:$C$1500,"&gt;=1001",$C$4:$C$1500,"&lt;=1005",K$4:K$1500,"&gt;"&amp;K391)+COUNTIFS($C$4:$C$1500,"&gt;=1101",$C$4:$C$1500,"&lt;=1105",K$4:K$1500,"&gt;"&amp;K391)+1,""))</f>
        <v/>
      </c>
      <c r="O391" s="94" t="n">
        <v>36.25</v>
      </c>
      <c r="P391" s="94" t="n">
        <v>46.17</v>
      </c>
      <c r="Q391" s="94" t="n">
        <v>42.81</v>
      </c>
      <c r="R391" s="94" t="n">
        <v>22.92</v>
      </c>
      <c r="S391" s="94" t="n">
        <v>20.83</v>
      </c>
      <c r="T391" s="99">
        <f>IF(AND(O391&gt;0,O391&lt;36),1,IF(AND(O391&gt;=36,O391&lt;51),2,IF(AND(O391&gt;=51,O391&lt;71),3,IF(AND(O391&gt;=71,O391&lt;=100),4,))))</f>
        <v/>
      </c>
      <c r="U391" s="99">
        <f>IF(AND(P391&gt;0,P391&lt;41),1,IF(AND(P391&gt;=41,P391&lt;56),2,IF(AND(P391&gt;=56,P391&lt;71),3,IF(AND(P391&gt;=71,P391&lt;=100),4,))))</f>
        <v/>
      </c>
      <c r="V391" s="99">
        <f>IF(AND(Q391&gt;0,Q391&lt;41),1,IF(AND(Q391&gt;=41,Q391&lt;56),2,IF(AND(Q391&gt;=56,Q391&lt;71),3,IF(AND(Q391&gt;=71,Q391&lt;=100),4,))))</f>
        <v/>
      </c>
      <c r="W391" s="99">
        <f>IF(AND(R391&gt;0,R391&lt;36),1,IF(AND(R391&gt;=36,R391&lt;51),2,IF(AND(R391&gt;=51,R391&lt;66),3,IF(AND(R391&gt;=66,R391&lt;=100),4,))))</f>
        <v/>
      </c>
      <c r="X391" s="100">
        <f>IF(AND(S391&gt;0,S391&lt;37),1,IF(AND(S391&gt;=37,S391&lt;58),2,IF(AND(S391&gt;=58,S391&lt;71),3,IF(AND(S391&gt;=71,S391&lt;=100),4,))))</f>
        <v/>
      </c>
      <c r="Y391" s="101">
        <f>IF(SUM(AC391:AG391)=0, "", ROUND(((AC391*3+AD391*3+AE391*3+AF391*3+AG391*1)/13)*5,0))</f>
        <v/>
      </c>
      <c r="Z391" s="99">
        <f>IF(OR($C391="",Y391=""),"",COUNTIFS($C$4:$C$1500,$C391,Y$4:Y$1500,"&gt;"&amp;Y391)+1)</f>
        <v/>
      </c>
      <c r="AA391" s="99">
        <f>IF(OR($C391="",Y391=""),"",IF(AND($C391&gt;=1001,$C391&lt;=1005),COUNTIFS($C$4:$C$1500,"&gt;=1001",$C$4:$C$1500,"&lt;=1005",Y$4:Y$1500,"&gt;"&amp;Y391)+1,IF(AND($C391&gt;=1101,$C391&lt;=1105),COUNTIFS($C$4:$C$1500,"&gt;=1101",$C$4:$C$1500,"&lt;=1105",Y$4:Y$1500,"&gt;"&amp;Y391)+1,IF(AND($C391&gt;=901,$C391&lt;=905),COUNTIFS($C$4:$C$1500,"&gt;=901",$C$4:$C$1500,"&lt;=905",Y$4:Y$1500,"&gt;"&amp;Y391)+1,IF(AND($C391&gt;=801,$C391&lt;=805),COUNTIFS($C$4:$C$1500,"&gt;=801",$C$4:$C$1500,"&lt;=805",Y$4:Y$1500,"&gt;"&amp;Y391)+1,IF(AND($C391&gt;=701,$C391&lt;=705),COUNTIFS($C$4:$C$1500,"&gt;=701",$C$4:$C$1500,"&lt;=705",Y$4:Y$1500,"&gt;"&amp;Y391)+1,IF(AND($C391&gt;=601,$C391&lt;=606),COUNTIFS($C$4:$C$1500,"&gt;=601",$C$4:$C$1500,"&lt;=606",Y$4:Y$1500,"&gt;"&amp;Y391)+1,"")))))))</f>
        <v/>
      </c>
      <c r="AB391" s="99">
        <f>IF(OR($C391="",Y391=""),"",IF(OR(AND($C391&gt;=1001,$C391&lt;=1005),AND($C391&gt;=1101,$C391&lt;=1105)),COUNTIFS($C$4:$C$1500,"&gt;=1001",$C$4:$C$1500,"&lt;=1005",Y$4:Y$1500,"&gt;"&amp;Y391)+COUNTIFS($C$4:$C$1500,"&gt;=1101",$C$4:$C$1500,"&lt;=1105",Y$4:Y$1500,"&gt;"&amp;Y391)+1,""))</f>
        <v/>
      </c>
      <c r="AC391" s="94" t="n"/>
      <c r="AD391" s="94" t="n"/>
      <c r="AE391" s="94" t="n"/>
      <c r="AF391" s="94" t="n"/>
      <c r="AG391" s="94" t="n"/>
      <c r="AH391" s="99">
        <f>IF(AND(AC391&gt;0,AC391&lt;36),1,IF(AND(AC391&gt;=36,AC391&lt;51),2,IF(AND(AC391&gt;=51,AC391&lt;71),3,IF(AND(AC391&gt;=71,AC391&lt;=100),4,))))</f>
        <v/>
      </c>
      <c r="AI391" s="99">
        <f>IF(AND(AD391&gt;0,AD391&lt;41),1,IF(AND(AD391&gt;=41,AD391&lt;56),2,IF(AND(AD391&gt;=56,AD391&lt;71),3,IF(AND(AD391&gt;=71,AD391&lt;=100),4,))))</f>
        <v/>
      </c>
      <c r="AJ391" s="99">
        <f>IF(AND(AE391&gt;0,AE391&lt;41),1,IF(AND(AE391&gt;=41,AE391&lt;56),2,IF(AND(AE391&gt;=56,AE391&lt;71),3,IF(AND(AE391&gt;=71,AE391&lt;=100),4,))))</f>
        <v/>
      </c>
      <c r="AK391" s="99">
        <f>IF(AND(AF391&gt;0,AF391&lt;36),1,IF(AND(AF391&gt;=36,AF391&lt;51),2,IF(AND(AF391&gt;=51,AF391&lt;66),3,IF(AND(AF391&gt;=66,AF391&lt;=100),4,))))</f>
        <v/>
      </c>
      <c r="AL391" s="100">
        <f>IF(AND(AG391&gt;0,AG391&lt;37),1,IF(AND(AG391&gt;=37,AG391&lt;58),2,IF(AND(AG391&gt;=58,AG391&lt;71),3,IF(AND(AG391&gt;=71,AG391&lt;=100),4,))))</f>
        <v/>
      </c>
      <c r="AM391" s="101">
        <f>IF((Y391&lt;&gt;"")*(K391&lt;&gt;""),Y391-K391,"")</f>
        <v/>
      </c>
      <c r="AN391" s="99">
        <f>IF((Z391&lt;&gt;"")*(L391&lt;&gt;""),Z391-L391,"")</f>
        <v/>
      </c>
      <c r="AO391" s="99">
        <f>IF((AA391&lt;&gt;"")*(M391&lt;&gt;""),AA391-M391,"")</f>
        <v/>
      </c>
      <c r="AP391" s="99">
        <f>IF((AB391&lt;&gt;"")*(N391&lt;&gt;""),AB391-N391,"")</f>
        <v/>
      </c>
      <c r="AQ391" s="94">
        <f>IF((AC391&lt;&gt;"")*(O391&lt;&gt;""),AC391-O391,"")</f>
        <v/>
      </c>
      <c r="AR391" s="94">
        <f>IF((AD391&lt;&gt;"")*(P391&lt;&gt;""),AD391-P391,"")</f>
        <v/>
      </c>
      <c r="AS391" s="94">
        <f>IF((AE391&lt;&gt;"")*(Q391&lt;&gt;""),AE391-Q391,"")</f>
        <v/>
      </c>
      <c r="AT391" s="94">
        <f>IF((AF391&lt;&gt;"")*(R391&lt;&gt;""),AF391-R391,"")</f>
        <v/>
      </c>
      <c r="AU391" s="94">
        <f>IF((AG391&lt;&gt;"")*(S391&lt;&gt;""),AG391-S391,"")</f>
        <v/>
      </c>
      <c r="AV391" s="99">
        <f>IF((AH391&lt;&gt;"")*(T391&lt;&gt;""),AH391-T391,"")</f>
        <v/>
      </c>
      <c r="AW391" s="99">
        <f>IF((AI391&lt;&gt;"")*(U391&lt;&gt;""),AI391-U391,"")</f>
        <v/>
      </c>
      <c r="AX391" s="99">
        <f>IF((AJ391&lt;&gt;"")*(V391&lt;&gt;""),AJ391-V391,"")</f>
        <v/>
      </c>
      <c r="AY391" s="99">
        <f>IF((AK391&lt;&gt;"")*(W391&lt;&gt;""),AK391-W391,"")</f>
        <v/>
      </c>
      <c r="AZ391" s="102">
        <f>IF((AL391&lt;&gt;"")*(X391&lt;&gt;""),AL391-X391,"")</f>
        <v/>
      </c>
      <c r="BA391" s="50">
        <f>IFERROR(__xludf.dummyfunction("AI(""Actúa como un tutor académico y dirígete personalmente al estudiante "" &amp; I391 &amp; "" "" &amp; J391 &amp; "" "" &amp; G391 &amp; "" "" &amp; H391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AM391 &amp; ""'. Diferencias por área: Matemáticas ("" &amp; AQ391 &amp; ""), Ciencias Natura"&amp;"les ("" &amp; AR391 &amp; ""), Sociales ("" &amp; AS391 &amp; ""), Lectura Crítica ("" &amp; AT391 &amp; "") e Inglés ("" &amp; AU391 &amp; ""). Variación en posición: grupo ("" &amp; AN391 &amp; ""), grado ("" &amp; AO391 &amp; "") y media ("" &amp; AP391 &amp; ""). Puntajes Primer Simulacro: Global "" &amp; K391 &amp; "", Mat "" &amp; "&amp;"O4 &amp; "", Cien "" &amp; P391 &amp; "", Soc "" &amp; Q391 &amp; "", Lec "" &amp; R391 &amp; "", Ing "" &amp; S391 &amp; "". Puntajes Segundo Simulacro: Global "" &amp; Y391 &amp; "", Mat "" &amp; AC391 &amp; "", Cien "" &amp; AD391 &amp; "", Soc "" &amp; AE391 &amp; "", Lec "" &amp; AF391 &amp; "", Ing "" &amp; AG391 &amp; "". Escribe un mensaje motivador"&amp;" y breve (máximo 4 líneas)."")
"),"=AI(""Actúa como un tutor académico y dirígete personalmente al estudiante "" &amp; I391 &amp; "" "" &amp; J391 &amp; "" "" &amp; G391 &amp; "" "" &amp; H391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AM391 &amp; ""'. Diferencias por área: Matemáticas ("" &amp; AQ391 &amp; ""), Ciencias Natur"&amp;"ales ("" &amp; AR391 &amp; ""), Sociales ("" &amp; AS391 &amp; ""), Lectura Crítica ("" &amp; AT391 &amp; "") e Inglés ("" &amp; AU391 &amp; ""). Variación en posición: grupo ("" &amp; AN391 &amp; ""), grado ("" &amp; AO391 &amp; "") y media ("" &amp; AP391 &amp; ""). Puntajes Primer Simulacro: Global "" &amp; K391 &amp; "", Mat "" &amp;"&amp;" O391 &amp; "", Cien "" &amp; P391 &amp; "", Soc "" &amp; Q391 &amp; "", Lec "" &amp; R391 &amp; "", Ing "" &amp; S391 &amp; "". Puntajes Segundo Simulacro: Global "" &amp; Y391 &amp; "", Mat "" &amp; AC391 &amp; "", Cien "" &amp; AD391 &amp; "", Soc "" &amp; AE391 &amp; "", Lec "" &amp; AF391 &amp; "", Ing "" &amp; AG391 &amp; "". Escribe un mensaje motivado"&amp;"r y breve (máximo 4 líneas)."")
")</f>
        <v/>
      </c>
    </row>
    <row r="392" ht="15.75" customHeight="1" s="42">
      <c r="A392" s="93" t="n"/>
      <c r="B392" s="94" t="inlineStr">
        <is>
          <t>Bachillerato</t>
        </is>
      </c>
      <c r="C392" s="94" t="n">
        <v>801</v>
      </c>
      <c r="D392" s="94" t="n"/>
      <c r="E392" s="95" t="n"/>
      <c r="F392" s="96">
        <f>TRIM(G392&amp;" "&amp;H392&amp;" "&amp;I392&amp;" "&amp;J392)</f>
        <v/>
      </c>
      <c r="G392" s="94" t="inlineStr">
        <is>
          <t>Fernández</t>
        </is>
      </c>
      <c r="H392" s="94" t="inlineStr">
        <is>
          <t>Garay</t>
        </is>
      </c>
      <c r="I392" s="94" t="inlineStr">
        <is>
          <t>Juan</t>
        </is>
      </c>
      <c r="J392" s="97" t="inlineStr">
        <is>
          <t>Sebastián</t>
        </is>
      </c>
      <c r="K392" s="98">
        <f>IF(SUM(O392:S392)=0, "", ROUND(((O392*3+P392*3+Q392*3+R392*3+S392*1)/13)*5,0))</f>
        <v/>
      </c>
      <c r="L392" s="99">
        <f>IF(OR($C392="",K392=""),"",COUNTIFS($C$4:$C$1500,$C392,K$4:K$1500,"&gt;"&amp;K392)+1)</f>
        <v/>
      </c>
      <c r="M392" s="99">
        <f>IF(OR($C392="",K392=""),"",IF(AND($C392&gt;=1001,$C392&lt;=1005),COUNTIFS($C$4:$C$1500,"&gt;=1001",$C$4:$C$1500,"&lt;=1005",K$4:K$1500,"&gt;"&amp;K392)+1,IF(AND($C392&gt;=1101,$C392&lt;=1105),COUNTIFS($C$4:$C$1500,"&gt;=1101",$C$4:$C$1500,"&lt;=1105",K$4:K$1500,"&gt;"&amp;K392)+1,IF(AND($C392&gt;=901,$C392&lt;=905),COUNTIFS($C$4:$C$1500,"&gt;=901",$C$4:$C$1500,"&lt;=905",K$4:K$1500,"&gt;"&amp;K392)+1,IF(AND($C392&gt;=801,$C392&lt;=805),COUNTIFS($C$4:$C$1500,"&gt;=801",$C$4:$C$1500,"&lt;=805",K$4:K$1500,"&gt;"&amp;K392)+1,IF(AND($C392&gt;=701,$C392&lt;=705),COUNTIFS($C$4:$C$1500,"&gt;=701",$C$4:$C$1500,"&lt;=705",K$4:K$1500,"&gt;"&amp;K392)+1,IF(AND($C392&gt;=601,$C392&lt;=606),COUNTIFS($C$4:$C$1500,"&gt;=601",$C$4:$C$1500,"&lt;=606",K$4:K$1500,"&gt;"&amp;K392)+1,"")))))))</f>
        <v/>
      </c>
      <c r="N392" s="99">
        <f>IF(OR($C392="",K392=""),"",IF(OR(AND($C392&gt;=1001,$C392&lt;=1005),AND($C392&gt;=1101,$C392&lt;=1105)),COUNTIFS($C$4:$C$1500,"&gt;=1001",$C$4:$C$1500,"&lt;=1005",K$4:K$1500,"&gt;"&amp;K392)+COUNTIFS($C$4:$C$1500,"&gt;=1101",$C$4:$C$1500,"&lt;=1105",K$4:K$1500,"&gt;"&amp;K392)+1,""))</f>
        <v/>
      </c>
      <c r="O392" s="94" t="n">
        <v>17.81</v>
      </c>
      <c r="P392" s="94" t="n">
        <v>9.23</v>
      </c>
      <c r="Q392" s="94" t="n">
        <v>46.72</v>
      </c>
      <c r="R392" s="94" t="n">
        <v>27.5</v>
      </c>
      <c r="S392" s="94" t="n">
        <v>29.17</v>
      </c>
      <c r="T392" s="99">
        <f>IF(AND(O392&gt;0,O392&lt;36),1,IF(AND(O392&gt;=36,O392&lt;51),2,IF(AND(O392&gt;=51,O392&lt;71),3,IF(AND(O392&gt;=71,O392&lt;=100),4,))))</f>
        <v/>
      </c>
      <c r="U392" s="99">
        <f>IF(AND(P392&gt;0,P392&lt;41),1,IF(AND(P392&gt;=41,P392&lt;56),2,IF(AND(P392&gt;=56,P392&lt;71),3,IF(AND(P392&gt;=71,P392&lt;=100),4,))))</f>
        <v/>
      </c>
      <c r="V392" s="99">
        <f>IF(AND(Q392&gt;0,Q392&lt;41),1,IF(AND(Q392&gt;=41,Q392&lt;56),2,IF(AND(Q392&gt;=56,Q392&lt;71),3,IF(AND(Q392&gt;=71,Q392&lt;=100),4,))))</f>
        <v/>
      </c>
      <c r="W392" s="99">
        <f>IF(AND(R392&gt;0,R392&lt;36),1,IF(AND(R392&gt;=36,R392&lt;51),2,IF(AND(R392&gt;=51,R392&lt;66),3,IF(AND(R392&gt;=66,R392&lt;=100),4,))))</f>
        <v/>
      </c>
      <c r="X392" s="100">
        <f>IF(AND(S392&gt;0,S392&lt;37),1,IF(AND(S392&gt;=37,S392&lt;58),2,IF(AND(S392&gt;=58,S392&lt;71),3,IF(AND(S392&gt;=71,S392&lt;=100),4,))))</f>
        <v/>
      </c>
      <c r="Y392" s="101">
        <f>IF(SUM(AC392:AG392)=0, "", ROUND(((AC392*3+AD392*3+AE392*3+AF392*3+AG392*1)/13)*5,0))</f>
        <v/>
      </c>
      <c r="Z392" s="99">
        <f>IF(OR($C392="",Y392=""),"",COUNTIFS($C$4:$C$1500,$C392,Y$4:Y$1500,"&gt;"&amp;Y392)+1)</f>
        <v/>
      </c>
      <c r="AA392" s="99">
        <f>IF(OR($C392="",Y392=""),"",IF(AND($C392&gt;=1001,$C392&lt;=1005),COUNTIFS($C$4:$C$1500,"&gt;=1001",$C$4:$C$1500,"&lt;=1005",Y$4:Y$1500,"&gt;"&amp;Y392)+1,IF(AND($C392&gt;=1101,$C392&lt;=1105),COUNTIFS($C$4:$C$1500,"&gt;=1101",$C$4:$C$1500,"&lt;=1105",Y$4:Y$1500,"&gt;"&amp;Y392)+1,IF(AND($C392&gt;=901,$C392&lt;=905),COUNTIFS($C$4:$C$1500,"&gt;=901",$C$4:$C$1500,"&lt;=905",Y$4:Y$1500,"&gt;"&amp;Y392)+1,IF(AND($C392&gt;=801,$C392&lt;=805),COUNTIFS($C$4:$C$1500,"&gt;=801",$C$4:$C$1500,"&lt;=805",Y$4:Y$1500,"&gt;"&amp;Y392)+1,IF(AND($C392&gt;=701,$C392&lt;=705),COUNTIFS($C$4:$C$1500,"&gt;=701",$C$4:$C$1500,"&lt;=705",Y$4:Y$1500,"&gt;"&amp;Y392)+1,IF(AND($C392&gt;=601,$C392&lt;=606),COUNTIFS($C$4:$C$1500,"&gt;=601",$C$4:$C$1500,"&lt;=606",Y$4:Y$1500,"&gt;"&amp;Y392)+1,"")))))))</f>
        <v/>
      </c>
      <c r="AB392" s="99">
        <f>IF(OR($C392="",Y392=""),"",IF(OR(AND($C392&gt;=1001,$C392&lt;=1005),AND($C392&gt;=1101,$C392&lt;=1105)),COUNTIFS($C$4:$C$1500,"&gt;=1001",$C$4:$C$1500,"&lt;=1005",Y$4:Y$1500,"&gt;"&amp;Y392)+COUNTIFS($C$4:$C$1500,"&gt;=1101",$C$4:$C$1500,"&lt;=1105",Y$4:Y$1500,"&gt;"&amp;Y392)+1,""))</f>
        <v/>
      </c>
      <c r="AC392" s="94" t="n">
        <v>30</v>
      </c>
      <c r="AD392" s="94" t="n">
        <v>20.3</v>
      </c>
      <c r="AE392" s="94" t="n">
        <v>31.5</v>
      </c>
      <c r="AF392" s="94" t="n">
        <v>43.75</v>
      </c>
      <c r="AG392" s="94" t="n">
        <v>38.33</v>
      </c>
      <c r="AH392" s="99">
        <f>IF(AND(AC392&gt;0,AC392&lt;36),1,IF(AND(AC392&gt;=36,AC392&lt;51),2,IF(AND(AC392&gt;=51,AC392&lt;71),3,IF(AND(AC392&gt;=71,AC392&lt;=100),4,))))</f>
        <v/>
      </c>
      <c r="AI392" s="99">
        <f>IF(AND(AD392&gt;0,AD392&lt;41),1,IF(AND(AD392&gt;=41,AD392&lt;56),2,IF(AND(AD392&gt;=56,AD392&lt;71),3,IF(AND(AD392&gt;=71,AD392&lt;=100),4,))))</f>
        <v/>
      </c>
      <c r="AJ392" s="99">
        <f>IF(AND(AE392&gt;0,AE392&lt;41),1,IF(AND(AE392&gt;=41,AE392&lt;56),2,IF(AND(AE392&gt;=56,AE392&lt;71),3,IF(AND(AE392&gt;=71,AE392&lt;=100),4,))))</f>
        <v/>
      </c>
      <c r="AK392" s="99">
        <f>IF(AND(AF392&gt;0,AF392&lt;36),1,IF(AND(AF392&gt;=36,AF392&lt;51),2,IF(AND(AF392&gt;=51,AF392&lt;66),3,IF(AND(AF392&gt;=66,AF392&lt;=100),4,))))</f>
        <v/>
      </c>
      <c r="AL392" s="100">
        <f>IF(AND(AG392&gt;0,AG392&lt;37),1,IF(AND(AG392&gt;=37,AG392&lt;58),2,IF(AND(AG392&gt;=58,AG392&lt;71),3,IF(AND(AG392&gt;=71,AG392&lt;=100),4,))))</f>
        <v/>
      </c>
      <c r="AM392" s="101">
        <f>IF((Y392&lt;&gt;"")*(K392&lt;&gt;""),Y392-K392,"")</f>
        <v/>
      </c>
      <c r="AN392" s="99">
        <f>IF((Z392&lt;&gt;"")*(L392&lt;&gt;""),Z392-L392,"")</f>
        <v/>
      </c>
      <c r="AO392" s="99">
        <f>IF((AA392&lt;&gt;"")*(M392&lt;&gt;""),AA392-M392,"")</f>
        <v/>
      </c>
      <c r="AP392" s="99">
        <f>IF((AB392&lt;&gt;"")*(N392&lt;&gt;""),AB392-N392,"")</f>
        <v/>
      </c>
      <c r="AQ392" s="94">
        <f>IF((AC392&lt;&gt;"")*(O392&lt;&gt;""),AC392-O392,"")</f>
        <v/>
      </c>
      <c r="AR392" s="94">
        <f>IF((AD392&lt;&gt;"")*(P392&lt;&gt;""),AD392-P392,"")</f>
        <v/>
      </c>
      <c r="AS392" s="94">
        <f>IF((AE392&lt;&gt;"")*(Q392&lt;&gt;""),AE392-Q392,"")</f>
        <v/>
      </c>
      <c r="AT392" s="94">
        <f>IF((AF392&lt;&gt;"")*(R392&lt;&gt;""),AF392-R392,"")</f>
        <v/>
      </c>
      <c r="AU392" s="94">
        <f>IF((AG392&lt;&gt;"")*(S392&lt;&gt;""),AG392-S392,"")</f>
        <v/>
      </c>
      <c r="AV392" s="99">
        <f>IF((AH392&lt;&gt;"")*(T392&lt;&gt;""),AH392-T392,"")</f>
        <v/>
      </c>
      <c r="AW392" s="99">
        <f>IF((AI392&lt;&gt;"")*(U392&lt;&gt;""),AI392-U392,"")</f>
        <v/>
      </c>
      <c r="AX392" s="99">
        <f>IF((AJ392&lt;&gt;"")*(V392&lt;&gt;""),AJ392-V392,"")</f>
        <v/>
      </c>
      <c r="AY392" s="99">
        <f>IF((AK392&lt;&gt;"")*(W392&lt;&gt;""),AK392-W392,"")</f>
        <v/>
      </c>
      <c r="AZ392" s="102">
        <f>IF((AL392&lt;&gt;"")*(X392&lt;&gt;""),AL392-X392,"")</f>
        <v/>
      </c>
      <c r="BA392" s="50">
        <f>IFERROR(__xludf.dummyfunction("AI(""Actúa como un tutor académico y dirígete personalmente al estudiante "" &amp; I392 &amp; "" "" &amp; J392 &amp; "" "" &amp; G392 &amp; "" "" &amp; H392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AM392 &amp; ""'. Diferencias por área: Matemáticas ("" &amp; AQ392 &amp; ""), Ciencias Natura"&amp;"les ("" &amp; AR392 &amp; ""), Sociales ("" &amp; AS392 &amp; ""), Lectura Crítica ("" &amp; AT392 &amp; "") e Inglés ("" &amp; AU392 &amp; ""). Variación en posición: grupo ("" &amp; AN392 &amp; ""), grado ("" &amp; AO392 &amp; "") y media ("" &amp; AP392 &amp; ""). Puntajes Primer Simulacro: Global "" &amp; K392 &amp; "", Mat "" &amp; "&amp;"O4 &amp; "", Cien "" &amp; P392 &amp; "", Soc "" &amp; Q392 &amp; "", Lec "" &amp; R392 &amp; "", Ing "" &amp; S392 &amp; "". Puntajes Segundo Simulacro: Global "" &amp; Y392 &amp; "", Mat "" &amp; AC392 &amp; "", Cien "" &amp; AD392 &amp; "", Soc "" &amp; AE392 &amp; "", Lec "" &amp; AF392 &amp; "", Ing "" &amp; AG392 &amp; "". Escribe un mensaje motivador"&amp;" y breve (máximo 4 líneas)."")
"),"=AI(""Actúa como un tutor académico y dirígete personalmente al estudiante "" &amp; I392 &amp; "" "" &amp; J392 &amp; "" "" &amp; G392 &amp; "" "" &amp; H392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AM392 &amp; ""'. Diferencias por área: Matemáticas ("" &amp; AQ392 &amp; ""), Ciencias Natur"&amp;"ales ("" &amp; AR392 &amp; ""), Sociales ("" &amp; AS392 &amp; ""), Lectura Crítica ("" &amp; AT392 &amp; "") e Inglés ("" &amp; AU392 &amp; ""). Variación en posición: grupo ("" &amp; AN392 &amp; ""), grado ("" &amp; AO392 &amp; "") y media ("" &amp; AP392 &amp; ""). Puntajes Primer Simulacro: Global "" &amp; K392 &amp; "", Mat "" &amp;"&amp;" O392 &amp; "", Cien "" &amp; P392 &amp; "", Soc "" &amp; Q392 &amp; "", Lec "" &amp; R392 &amp; "", Ing "" &amp; S392 &amp; "". Puntajes Segundo Simulacro: Global "" &amp; Y392 &amp; "", Mat "" &amp; AC392 &amp; "", Cien "" &amp; AD392 &amp; "", Soc "" &amp; AE392 &amp; "", Lec "" &amp; AF392 &amp; "", Ing "" &amp; AG392 &amp; "". Escribe un mensaje motivado"&amp;"r y breve (máximo 4 líneas)."")
")</f>
        <v/>
      </c>
    </row>
    <row r="393" ht="15.75" customHeight="1" s="42">
      <c r="A393" s="93" t="n"/>
      <c r="B393" s="94" t="inlineStr">
        <is>
          <t>Bachillerato</t>
        </is>
      </c>
      <c r="C393" s="94" t="n">
        <v>801</v>
      </c>
      <c r="D393" s="94" t="n"/>
      <c r="E393" s="95" t="n"/>
      <c r="F393" s="96">
        <f>TRIM(G393&amp;" "&amp;H393&amp;" "&amp;I393&amp;" "&amp;J393)</f>
        <v/>
      </c>
      <c r="G393" s="94" t="inlineStr">
        <is>
          <t>Gallego</t>
        </is>
      </c>
      <c r="H393" s="94" t="inlineStr">
        <is>
          <t>Calle</t>
        </is>
      </c>
      <c r="I393" s="94" t="inlineStr">
        <is>
          <t>Maria</t>
        </is>
      </c>
      <c r="J393" s="97" t="inlineStr">
        <is>
          <t>Isabel</t>
        </is>
      </c>
      <c r="K393" s="98">
        <f>IF(SUM(O393:S393)=0, "", ROUND(((O393*3+P393*3+Q393*3+R393*3+S393*1)/13)*5,0))</f>
        <v/>
      </c>
      <c r="L393" s="99">
        <f>IF(OR($C393="",K393=""),"",COUNTIFS($C$4:$C$1500,$C393,K$4:K$1500,"&gt;"&amp;K393)+1)</f>
        <v/>
      </c>
      <c r="M393" s="99">
        <f>IF(OR($C393="",K393=""),"",IF(AND($C393&gt;=1001,$C393&lt;=1005),COUNTIFS($C$4:$C$1500,"&gt;=1001",$C$4:$C$1500,"&lt;=1005",K$4:K$1500,"&gt;"&amp;K393)+1,IF(AND($C393&gt;=1101,$C393&lt;=1105),COUNTIFS($C$4:$C$1500,"&gt;=1101",$C$4:$C$1500,"&lt;=1105",K$4:K$1500,"&gt;"&amp;K393)+1,IF(AND($C393&gt;=901,$C393&lt;=905),COUNTIFS($C$4:$C$1500,"&gt;=901",$C$4:$C$1500,"&lt;=905",K$4:K$1500,"&gt;"&amp;K393)+1,IF(AND($C393&gt;=801,$C393&lt;=805),COUNTIFS($C$4:$C$1500,"&gt;=801",$C$4:$C$1500,"&lt;=805",K$4:K$1500,"&gt;"&amp;K393)+1,IF(AND($C393&gt;=701,$C393&lt;=705),COUNTIFS($C$4:$C$1500,"&gt;=701",$C$4:$C$1500,"&lt;=705",K$4:K$1500,"&gt;"&amp;K393)+1,IF(AND($C393&gt;=601,$C393&lt;=606),COUNTIFS($C$4:$C$1500,"&gt;=601",$C$4:$C$1500,"&lt;=606",K$4:K$1500,"&gt;"&amp;K393)+1,"")))))))</f>
        <v/>
      </c>
      <c r="N393" s="99">
        <f>IF(OR($C393="",K393=""),"",IF(OR(AND($C393&gt;=1001,$C393&lt;=1005),AND($C393&gt;=1101,$C393&lt;=1105)),COUNTIFS($C$4:$C$1500,"&gt;=1001",$C$4:$C$1500,"&lt;=1005",K$4:K$1500,"&gt;"&amp;K393)+COUNTIFS($C$4:$C$1500,"&gt;=1101",$C$4:$C$1500,"&lt;=1105",K$4:K$1500,"&gt;"&amp;K393)+1,""))</f>
        <v/>
      </c>
      <c r="O393" s="94" t="n">
        <v>50</v>
      </c>
      <c r="P393" s="94" t="n">
        <v>31.79</v>
      </c>
      <c r="Q393" s="94" t="n">
        <v>67.5</v>
      </c>
      <c r="R393" s="94" t="n">
        <v>59.58</v>
      </c>
      <c r="S393" s="94" t="n">
        <v>54.17</v>
      </c>
      <c r="T393" s="99">
        <f>IF(AND(O393&gt;0,O393&lt;36),1,IF(AND(O393&gt;=36,O393&lt;51),2,IF(AND(O393&gt;=51,O393&lt;71),3,IF(AND(O393&gt;=71,O393&lt;=100),4,))))</f>
        <v/>
      </c>
      <c r="U393" s="99">
        <f>IF(AND(P393&gt;0,P393&lt;41),1,IF(AND(P393&gt;=41,P393&lt;56),2,IF(AND(P393&gt;=56,P393&lt;71),3,IF(AND(P393&gt;=71,P393&lt;=100),4,))))</f>
        <v/>
      </c>
      <c r="V393" s="99">
        <f>IF(AND(Q393&gt;0,Q393&lt;41),1,IF(AND(Q393&gt;=41,Q393&lt;56),2,IF(AND(Q393&gt;=56,Q393&lt;71),3,IF(AND(Q393&gt;=71,Q393&lt;=100),4,))))</f>
        <v/>
      </c>
      <c r="W393" s="99">
        <f>IF(AND(R393&gt;0,R393&lt;36),1,IF(AND(R393&gt;=36,R393&lt;51),2,IF(AND(R393&gt;=51,R393&lt;66),3,IF(AND(R393&gt;=66,R393&lt;=100),4,))))</f>
        <v/>
      </c>
      <c r="X393" s="100">
        <f>IF(AND(S393&gt;0,S393&lt;37),1,IF(AND(S393&gt;=37,S393&lt;58),2,IF(AND(S393&gt;=58,S393&lt;71),3,IF(AND(S393&gt;=71,S393&lt;=100),4,))))</f>
        <v/>
      </c>
      <c r="Y393" s="101">
        <f>IF(SUM(AC393:AG393)=0, "", ROUND(((AC393*3+AD393*3+AE393*3+AF393*3+AG393*1)/13)*5,0))</f>
        <v/>
      </c>
      <c r="Z393" s="99">
        <f>IF(OR($C393="",Y393=""),"",COUNTIFS($C$4:$C$1500,$C393,Y$4:Y$1500,"&gt;"&amp;Y393)+1)</f>
        <v/>
      </c>
      <c r="AA393" s="99">
        <f>IF(OR($C393="",Y393=""),"",IF(AND($C393&gt;=1001,$C393&lt;=1005),COUNTIFS($C$4:$C$1500,"&gt;=1001",$C$4:$C$1500,"&lt;=1005",Y$4:Y$1500,"&gt;"&amp;Y393)+1,IF(AND($C393&gt;=1101,$C393&lt;=1105),COUNTIFS($C$4:$C$1500,"&gt;=1101",$C$4:$C$1500,"&lt;=1105",Y$4:Y$1500,"&gt;"&amp;Y393)+1,IF(AND($C393&gt;=901,$C393&lt;=905),COUNTIFS($C$4:$C$1500,"&gt;=901",$C$4:$C$1500,"&lt;=905",Y$4:Y$1500,"&gt;"&amp;Y393)+1,IF(AND($C393&gt;=801,$C393&lt;=805),COUNTIFS($C$4:$C$1500,"&gt;=801",$C$4:$C$1500,"&lt;=805",Y$4:Y$1500,"&gt;"&amp;Y393)+1,IF(AND($C393&gt;=701,$C393&lt;=705),COUNTIFS($C$4:$C$1500,"&gt;=701",$C$4:$C$1500,"&lt;=705",Y$4:Y$1500,"&gt;"&amp;Y393)+1,IF(AND($C393&gt;=601,$C393&lt;=606),COUNTIFS($C$4:$C$1500,"&gt;=601",$C$4:$C$1500,"&lt;=606",Y$4:Y$1500,"&gt;"&amp;Y393)+1,"")))))))</f>
        <v/>
      </c>
      <c r="AB393" s="99">
        <f>IF(OR($C393="",Y393=""),"",IF(OR(AND($C393&gt;=1001,$C393&lt;=1005),AND($C393&gt;=1101,$C393&lt;=1105)),COUNTIFS($C$4:$C$1500,"&gt;=1001",$C$4:$C$1500,"&lt;=1005",Y$4:Y$1500,"&gt;"&amp;Y393)+COUNTIFS($C$4:$C$1500,"&gt;=1101",$C$4:$C$1500,"&lt;=1105",Y$4:Y$1500,"&gt;"&amp;Y393)+1,""))</f>
        <v/>
      </c>
      <c r="AC393" s="94" t="n">
        <v>63</v>
      </c>
      <c r="AD393" s="94" t="n">
        <v>65.15000000000001</v>
      </c>
      <c r="AE393" s="94" t="n">
        <v>60.38</v>
      </c>
      <c r="AF393" s="94" t="n">
        <v>74.38</v>
      </c>
      <c r="AG393" s="94" t="n">
        <v>71.88</v>
      </c>
      <c r="AH393" s="99">
        <f>IF(AND(AC393&gt;0,AC393&lt;36),1,IF(AND(AC393&gt;=36,AC393&lt;51),2,IF(AND(AC393&gt;=51,AC393&lt;71),3,IF(AND(AC393&gt;=71,AC393&lt;=100),4,))))</f>
        <v/>
      </c>
      <c r="AI393" s="99">
        <f>IF(AND(AD393&gt;0,AD393&lt;41),1,IF(AND(AD393&gt;=41,AD393&lt;56),2,IF(AND(AD393&gt;=56,AD393&lt;71),3,IF(AND(AD393&gt;=71,AD393&lt;=100),4,))))</f>
        <v/>
      </c>
      <c r="AJ393" s="99">
        <f>IF(AND(AE393&gt;0,AE393&lt;41),1,IF(AND(AE393&gt;=41,AE393&lt;56),2,IF(AND(AE393&gt;=56,AE393&lt;71),3,IF(AND(AE393&gt;=71,AE393&lt;=100),4,))))</f>
        <v/>
      </c>
      <c r="AK393" s="99">
        <f>IF(AND(AF393&gt;0,AF393&lt;36),1,IF(AND(AF393&gt;=36,AF393&lt;51),2,IF(AND(AF393&gt;=51,AF393&lt;66),3,IF(AND(AF393&gt;=66,AF393&lt;=100),4,))))</f>
        <v/>
      </c>
      <c r="AL393" s="100">
        <f>IF(AND(AG393&gt;0,AG393&lt;37),1,IF(AND(AG393&gt;=37,AG393&lt;58),2,IF(AND(AG393&gt;=58,AG393&lt;71),3,IF(AND(AG393&gt;=71,AG393&lt;=100),4,))))</f>
        <v/>
      </c>
      <c r="AM393" s="101">
        <f>IF((Y393&lt;&gt;"")*(K393&lt;&gt;""),Y393-K393,"")</f>
        <v/>
      </c>
      <c r="AN393" s="99">
        <f>IF((Z393&lt;&gt;"")*(L393&lt;&gt;""),Z393-L393,"")</f>
        <v/>
      </c>
      <c r="AO393" s="99">
        <f>IF((AA393&lt;&gt;"")*(M393&lt;&gt;""),AA393-M393,"")</f>
        <v/>
      </c>
      <c r="AP393" s="99">
        <f>IF((AB393&lt;&gt;"")*(N393&lt;&gt;""),AB393-N393,"")</f>
        <v/>
      </c>
      <c r="AQ393" s="94">
        <f>IF((AC393&lt;&gt;"")*(O393&lt;&gt;""),AC393-O393,"")</f>
        <v/>
      </c>
      <c r="AR393" s="94">
        <f>IF((AD393&lt;&gt;"")*(P393&lt;&gt;""),AD393-P393,"")</f>
        <v/>
      </c>
      <c r="AS393" s="94">
        <f>IF((AE393&lt;&gt;"")*(Q393&lt;&gt;""),AE393-Q393,"")</f>
        <v/>
      </c>
      <c r="AT393" s="94">
        <f>IF((AF393&lt;&gt;"")*(R393&lt;&gt;""),AF393-R393,"")</f>
        <v/>
      </c>
      <c r="AU393" s="94">
        <f>IF((AG393&lt;&gt;"")*(S393&lt;&gt;""),AG393-S393,"")</f>
        <v/>
      </c>
      <c r="AV393" s="99">
        <f>IF((AH393&lt;&gt;"")*(T393&lt;&gt;""),AH393-T393,"")</f>
        <v/>
      </c>
      <c r="AW393" s="99">
        <f>IF((AI393&lt;&gt;"")*(U393&lt;&gt;""),AI393-U393,"")</f>
        <v/>
      </c>
      <c r="AX393" s="99">
        <f>IF((AJ393&lt;&gt;"")*(V393&lt;&gt;""),AJ393-V393,"")</f>
        <v/>
      </c>
      <c r="AY393" s="99">
        <f>IF((AK393&lt;&gt;"")*(W393&lt;&gt;""),AK393-W393,"")</f>
        <v/>
      </c>
      <c r="AZ393" s="102">
        <f>IF((AL393&lt;&gt;"")*(X393&lt;&gt;""),AL393-X393,"")</f>
        <v/>
      </c>
      <c r="BA393" s="50">
        <f>IFERROR(__xludf.dummyfunction("AI(""Actúa como un tutor académico y dirígete personalmente al estudiante "" &amp; I393 &amp; "" "" &amp; J393 &amp; "" "" &amp; G393 &amp; "" "" &amp; H393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AM393 &amp; ""'. Diferencias por área: Matemáticas ("" &amp; AQ393 &amp; ""), Ciencias Natura"&amp;"les ("" &amp; AR393 &amp; ""), Sociales ("" &amp; AS393 &amp; ""), Lectura Crítica ("" &amp; AT393 &amp; "") e Inglés ("" &amp; AU393 &amp; ""). Variación en posición: grupo ("" &amp; AN393 &amp; ""), grado ("" &amp; AO393 &amp; "") y media ("" &amp; AP393 &amp; ""). Puntajes Primer Simulacro: Global "" &amp; K393 &amp; "", Mat "" &amp; "&amp;"O4 &amp; "", Cien "" &amp; P393 &amp; "", Soc "" &amp; Q393 &amp; "", Lec "" &amp; R393 &amp; "", Ing "" &amp; S393 &amp; "". Puntajes Segundo Simulacro: Global "" &amp; Y393 &amp; "", Mat "" &amp; AC393 &amp; "", Cien "" &amp; AD393 &amp; "", Soc "" &amp; AE393 &amp; "", Lec "" &amp; AF393 &amp; "", Ing "" &amp; AG393 &amp; "". Escribe un mensaje motivador"&amp;" y breve (máximo 4 líneas)."")
"),"=AI(""Actúa como un tutor académico y dirígete personalmente al estudiante "" &amp; I393 &amp; "" "" &amp; J393 &amp; "" "" &amp; G393 &amp; "" "" &amp; H393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AM393 &amp; ""'. Diferencias por área: Matemáticas ("" &amp; AQ393 &amp; ""), Ciencias Natur"&amp;"ales ("" &amp; AR393 &amp; ""), Sociales ("" &amp; AS393 &amp; ""), Lectura Crítica ("" &amp; AT393 &amp; "") e Inglés ("" &amp; AU393 &amp; ""). Variación en posición: grupo ("" &amp; AN393 &amp; ""), grado ("" &amp; AO393 &amp; "") y media ("" &amp; AP393 &amp; ""). Puntajes Primer Simulacro: Global "" &amp; K393 &amp; "", Mat "" &amp;"&amp;" O393 &amp; "", Cien "" &amp; P393 &amp; "", Soc "" &amp; Q393 &amp; "", Lec "" &amp; R393 &amp; "", Ing "" &amp; S393 &amp; "". Puntajes Segundo Simulacro: Global "" &amp; Y393 &amp; "", Mat "" &amp; AC393 &amp; "", Cien "" &amp; AD393 &amp; "", Soc "" &amp; AE393 &amp; "", Lec "" &amp; AF393 &amp; "", Ing "" &amp; AG393 &amp; "". Escribe un mensaje motivado"&amp;"r y breve (máximo 4 líneas)."")
")</f>
        <v/>
      </c>
    </row>
    <row r="394" ht="15.75" customHeight="1" s="42">
      <c r="A394" s="93" t="n"/>
      <c r="B394" s="94" t="inlineStr">
        <is>
          <t>Bachillerato</t>
        </is>
      </c>
      <c r="C394" s="94" t="n">
        <v>801</v>
      </c>
      <c r="D394" s="94" t="n"/>
      <c r="E394" s="95" t="n"/>
      <c r="F394" s="96">
        <f>TRIM(G394&amp;" "&amp;H394&amp;" "&amp;I394&amp;" "&amp;J394)</f>
        <v/>
      </c>
      <c r="G394" s="94" t="inlineStr">
        <is>
          <t>Gallego</t>
        </is>
      </c>
      <c r="H394" s="94" t="inlineStr">
        <is>
          <t>Usma</t>
        </is>
      </c>
      <c r="I394" s="94" t="inlineStr">
        <is>
          <t>Juan</t>
        </is>
      </c>
      <c r="J394" s="97" t="inlineStr">
        <is>
          <t>Sebastian</t>
        </is>
      </c>
      <c r="K394" s="98">
        <f>IF(SUM(O394:S394)=0, "", ROUND(((O394*3+P394*3+Q394*3+R394*3+S394*1)/13)*5,0))</f>
        <v/>
      </c>
      <c r="L394" s="99">
        <f>IF(OR($C394="",K394=""),"",COUNTIFS($C$4:$C$1500,$C394,K$4:K$1500,"&gt;"&amp;K394)+1)</f>
        <v/>
      </c>
      <c r="M394" s="99">
        <f>IF(OR($C394="",K394=""),"",IF(AND($C394&gt;=1001,$C394&lt;=1005),COUNTIFS($C$4:$C$1500,"&gt;=1001",$C$4:$C$1500,"&lt;=1005",K$4:K$1500,"&gt;"&amp;K394)+1,IF(AND($C394&gt;=1101,$C394&lt;=1105),COUNTIFS($C$4:$C$1500,"&gt;=1101",$C$4:$C$1500,"&lt;=1105",K$4:K$1500,"&gt;"&amp;K394)+1,IF(AND($C394&gt;=901,$C394&lt;=905),COUNTIFS($C$4:$C$1500,"&gt;=901",$C$4:$C$1500,"&lt;=905",K$4:K$1500,"&gt;"&amp;K394)+1,IF(AND($C394&gt;=801,$C394&lt;=805),COUNTIFS($C$4:$C$1500,"&gt;=801",$C$4:$C$1500,"&lt;=805",K$4:K$1500,"&gt;"&amp;K394)+1,IF(AND($C394&gt;=701,$C394&lt;=705),COUNTIFS($C$4:$C$1500,"&gt;=701",$C$4:$C$1500,"&lt;=705",K$4:K$1500,"&gt;"&amp;K394)+1,IF(AND($C394&gt;=601,$C394&lt;=606),COUNTIFS($C$4:$C$1500,"&gt;=601",$C$4:$C$1500,"&lt;=606",K$4:K$1500,"&gt;"&amp;K394)+1,"")))))))</f>
        <v/>
      </c>
      <c r="N394" s="99">
        <f>IF(OR($C394="",K394=""),"",IF(OR(AND($C394&gt;=1001,$C394&lt;=1005),AND($C394&gt;=1101,$C394&lt;=1105)),COUNTIFS($C$4:$C$1500,"&gt;=1001",$C$4:$C$1500,"&lt;=1005",K$4:K$1500,"&gt;"&amp;K394)+COUNTIFS($C$4:$C$1500,"&gt;=1101",$C$4:$C$1500,"&lt;=1105",K$4:K$1500,"&gt;"&amp;K394)+1,""))</f>
        <v/>
      </c>
      <c r="O394" s="94" t="n">
        <v>49.38</v>
      </c>
      <c r="P394" s="94" t="n">
        <v>55.4</v>
      </c>
      <c r="Q394" s="94" t="n">
        <v>42.81</v>
      </c>
      <c r="R394" s="94" t="n">
        <v>73.33</v>
      </c>
      <c r="S394" s="94" t="n">
        <v>79.17</v>
      </c>
      <c r="T394" s="99">
        <f>IF(AND(O394&gt;0,O394&lt;36),1,IF(AND(O394&gt;=36,O394&lt;51),2,IF(AND(O394&gt;=51,O394&lt;71),3,IF(AND(O394&gt;=71,O394&lt;=100),4,))))</f>
        <v/>
      </c>
      <c r="U394" s="99">
        <f>IF(AND(P394&gt;0,P394&lt;41),1,IF(AND(P394&gt;=41,P394&lt;56),2,IF(AND(P394&gt;=56,P394&lt;71),3,IF(AND(P394&gt;=71,P394&lt;=100),4,))))</f>
        <v/>
      </c>
      <c r="V394" s="99">
        <f>IF(AND(Q394&gt;0,Q394&lt;41),1,IF(AND(Q394&gt;=41,Q394&lt;56),2,IF(AND(Q394&gt;=56,Q394&lt;71),3,IF(AND(Q394&gt;=71,Q394&lt;=100),4,))))</f>
        <v/>
      </c>
      <c r="W394" s="99">
        <f>IF(AND(R394&gt;0,R394&lt;36),1,IF(AND(R394&gt;=36,R394&lt;51),2,IF(AND(R394&gt;=51,R394&lt;66),3,IF(AND(R394&gt;=66,R394&lt;=100),4,))))</f>
        <v/>
      </c>
      <c r="X394" s="100">
        <f>IF(AND(S394&gt;0,S394&lt;37),1,IF(AND(S394&gt;=37,S394&lt;58),2,IF(AND(S394&gt;=58,S394&lt;71),3,IF(AND(S394&gt;=71,S394&lt;=100),4,))))</f>
        <v/>
      </c>
      <c r="Y394" s="101">
        <f>IF(SUM(AC394:AG394)=0, "", ROUND(((AC394*3+AD394*3+AE394*3+AF394*3+AG394*1)/13)*5,0))</f>
        <v/>
      </c>
      <c r="Z394" s="99">
        <f>IF(OR($C394="",Y394=""),"",COUNTIFS($C$4:$C$1500,$C394,Y$4:Y$1500,"&gt;"&amp;Y394)+1)</f>
        <v/>
      </c>
      <c r="AA394" s="99">
        <f>IF(OR($C394="",Y394=""),"",IF(AND($C394&gt;=1001,$C394&lt;=1005),COUNTIFS($C$4:$C$1500,"&gt;=1001",$C$4:$C$1500,"&lt;=1005",Y$4:Y$1500,"&gt;"&amp;Y394)+1,IF(AND($C394&gt;=1101,$C394&lt;=1105),COUNTIFS($C$4:$C$1500,"&gt;=1101",$C$4:$C$1500,"&lt;=1105",Y$4:Y$1500,"&gt;"&amp;Y394)+1,IF(AND($C394&gt;=901,$C394&lt;=905),COUNTIFS($C$4:$C$1500,"&gt;=901",$C$4:$C$1500,"&lt;=905",Y$4:Y$1500,"&gt;"&amp;Y394)+1,IF(AND($C394&gt;=801,$C394&lt;=805),COUNTIFS($C$4:$C$1500,"&gt;=801",$C$4:$C$1500,"&lt;=805",Y$4:Y$1500,"&gt;"&amp;Y394)+1,IF(AND($C394&gt;=701,$C394&lt;=705),COUNTIFS($C$4:$C$1500,"&gt;=701",$C$4:$C$1500,"&lt;=705",Y$4:Y$1500,"&gt;"&amp;Y394)+1,IF(AND($C394&gt;=601,$C394&lt;=606),COUNTIFS($C$4:$C$1500,"&gt;=601",$C$4:$C$1500,"&lt;=606",Y$4:Y$1500,"&gt;"&amp;Y394)+1,"")))))))</f>
        <v/>
      </c>
      <c r="AB394" s="99">
        <f>IF(OR($C394="",Y394=""),"",IF(OR(AND($C394&gt;=1001,$C394&lt;=1005),AND($C394&gt;=1101,$C394&lt;=1105)),COUNTIFS($C$4:$C$1500,"&gt;=1001",$C$4:$C$1500,"&lt;=1005",Y$4:Y$1500,"&gt;"&amp;Y394)+COUNTIFS($C$4:$C$1500,"&gt;=1101",$C$4:$C$1500,"&lt;=1105",Y$4:Y$1500,"&gt;"&amp;Y394)+1,""))</f>
        <v/>
      </c>
      <c r="AC394" s="94" t="n">
        <v>60</v>
      </c>
      <c r="AD394" s="94" t="n">
        <v>57.29</v>
      </c>
      <c r="AE394" s="94" t="n">
        <v>52.5</v>
      </c>
      <c r="AF394" s="94" t="n">
        <v>65.63</v>
      </c>
      <c r="AG394" s="94" t="n">
        <v>57.5</v>
      </c>
      <c r="AH394" s="99">
        <f>IF(AND(AC394&gt;0,AC394&lt;36),1,IF(AND(AC394&gt;=36,AC394&lt;51),2,IF(AND(AC394&gt;=51,AC394&lt;71),3,IF(AND(AC394&gt;=71,AC394&lt;=100),4,))))</f>
        <v/>
      </c>
      <c r="AI394" s="99">
        <f>IF(AND(AD394&gt;0,AD394&lt;41),1,IF(AND(AD394&gt;=41,AD394&lt;56),2,IF(AND(AD394&gt;=56,AD394&lt;71),3,IF(AND(AD394&gt;=71,AD394&lt;=100),4,))))</f>
        <v/>
      </c>
      <c r="AJ394" s="99">
        <f>IF(AND(AE394&gt;0,AE394&lt;41),1,IF(AND(AE394&gt;=41,AE394&lt;56),2,IF(AND(AE394&gt;=56,AE394&lt;71),3,IF(AND(AE394&gt;=71,AE394&lt;=100),4,))))</f>
        <v/>
      </c>
      <c r="AK394" s="99">
        <f>IF(AND(AF394&gt;0,AF394&lt;36),1,IF(AND(AF394&gt;=36,AF394&lt;51),2,IF(AND(AF394&gt;=51,AF394&lt;66),3,IF(AND(AF394&gt;=66,AF394&lt;=100),4,))))</f>
        <v/>
      </c>
      <c r="AL394" s="100">
        <f>IF(AND(AG394&gt;0,AG394&lt;37),1,IF(AND(AG394&gt;=37,AG394&lt;58),2,IF(AND(AG394&gt;=58,AG394&lt;71),3,IF(AND(AG394&gt;=71,AG394&lt;=100),4,))))</f>
        <v/>
      </c>
      <c r="AM394" s="101">
        <f>IF((Y394&lt;&gt;"")*(K394&lt;&gt;""),Y394-K394,"")</f>
        <v/>
      </c>
      <c r="AN394" s="99">
        <f>IF((Z394&lt;&gt;"")*(L394&lt;&gt;""),Z394-L394,"")</f>
        <v/>
      </c>
      <c r="AO394" s="99">
        <f>IF((AA394&lt;&gt;"")*(M394&lt;&gt;""),AA394-M394,"")</f>
        <v/>
      </c>
      <c r="AP394" s="99">
        <f>IF((AB394&lt;&gt;"")*(N394&lt;&gt;""),AB394-N394,"")</f>
        <v/>
      </c>
      <c r="AQ394" s="94">
        <f>IF((AC394&lt;&gt;"")*(O394&lt;&gt;""),AC394-O394,"")</f>
        <v/>
      </c>
      <c r="AR394" s="94">
        <f>IF((AD394&lt;&gt;"")*(P394&lt;&gt;""),AD394-P394,"")</f>
        <v/>
      </c>
      <c r="AS394" s="94">
        <f>IF((AE394&lt;&gt;"")*(Q394&lt;&gt;""),AE394-Q394,"")</f>
        <v/>
      </c>
      <c r="AT394" s="94">
        <f>IF((AF394&lt;&gt;"")*(R394&lt;&gt;""),AF394-R394,"")</f>
        <v/>
      </c>
      <c r="AU394" s="94">
        <f>IF((AG394&lt;&gt;"")*(S394&lt;&gt;""),AG394-S394,"")</f>
        <v/>
      </c>
      <c r="AV394" s="99">
        <f>IF((AH394&lt;&gt;"")*(T394&lt;&gt;""),AH394-T394,"")</f>
        <v/>
      </c>
      <c r="AW394" s="99">
        <f>IF((AI394&lt;&gt;"")*(U394&lt;&gt;""),AI394-U394,"")</f>
        <v/>
      </c>
      <c r="AX394" s="99">
        <f>IF((AJ394&lt;&gt;"")*(V394&lt;&gt;""),AJ394-V394,"")</f>
        <v/>
      </c>
      <c r="AY394" s="99">
        <f>IF((AK394&lt;&gt;"")*(W394&lt;&gt;""),AK394-W394,"")</f>
        <v/>
      </c>
      <c r="AZ394" s="102">
        <f>IF((AL394&lt;&gt;"")*(X394&lt;&gt;""),AL394-X394,"")</f>
        <v/>
      </c>
      <c r="BA394" s="50">
        <f>IFERROR(__xludf.dummyfunction("AI(""Actúa como un tutor académico y dirígete personalmente al estudiante "" &amp; I394 &amp; "" "" &amp; J394 &amp; "" "" &amp; G394 &amp; "" "" &amp; H394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AM394 &amp; ""'. Diferencias por área: Matemáticas ("" &amp; AQ394 &amp; ""), Ciencias Natura"&amp;"les ("" &amp; AR394 &amp; ""), Sociales ("" &amp; AS394 &amp; ""), Lectura Crítica ("" &amp; AT394 &amp; "") e Inglés ("" &amp; AU394 &amp; ""). Variación en posición: grupo ("" &amp; AN394 &amp; ""), grado ("" &amp; AO394 &amp; "") y media ("" &amp; AP394 &amp; ""). Puntajes Primer Simulacro: Global "" &amp; K394 &amp; "", Mat "" &amp; "&amp;"O4 &amp; "", Cien "" &amp; P394 &amp; "", Soc "" &amp; Q394 &amp; "", Lec "" &amp; R394 &amp; "", Ing "" &amp; S394 &amp; "". Puntajes Segundo Simulacro: Global "" &amp; Y394 &amp; "", Mat "" &amp; AC394 &amp; "", Cien "" &amp; AD394 &amp; "", Soc "" &amp; AE394 &amp; "", Lec "" &amp; AF394 &amp; "", Ing "" &amp; AG394 &amp; "". Escribe un mensaje motivador"&amp;" y breve (máximo 4 líneas)."")
"),"=AI(""Actúa como un tutor académico y dirígete personalmente al estudiante "" &amp; I394 &amp; "" "" &amp; J394 &amp; "" "" &amp; G394 &amp; "" "" &amp; H394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AM394 &amp; ""'. Diferencias por área: Matemáticas ("" &amp; AQ394 &amp; ""), Ciencias Natur"&amp;"ales ("" &amp; AR394 &amp; ""), Sociales ("" &amp; AS394 &amp; ""), Lectura Crítica ("" &amp; AT394 &amp; "") e Inglés ("" &amp; AU394 &amp; ""). Variación en posición: grupo ("" &amp; AN394 &amp; ""), grado ("" &amp; AO394 &amp; "") y media ("" &amp; AP394 &amp; ""). Puntajes Primer Simulacro: Global "" &amp; K394 &amp; "", Mat "" &amp;"&amp;" O394 &amp; "", Cien "" &amp; P394 &amp; "", Soc "" &amp; Q394 &amp; "", Lec "" &amp; R394 &amp; "", Ing "" &amp; S394 &amp; "". Puntajes Segundo Simulacro: Global "" &amp; Y394 &amp; "", Mat "" &amp; AC394 &amp; "", Cien "" &amp; AD394 &amp; "", Soc "" &amp; AE394 &amp; "", Lec "" &amp; AF394 &amp; "", Ing "" &amp; AG394 &amp; "". Escribe un mensaje motivado"&amp;"r y breve (máximo 4 líneas)."")
")</f>
        <v/>
      </c>
    </row>
    <row r="395" ht="15.75" customHeight="1" s="42">
      <c r="A395" s="93" t="n"/>
      <c r="B395" s="94" t="inlineStr">
        <is>
          <t>Bachillerato</t>
        </is>
      </c>
      <c r="C395" s="94" t="n">
        <v>801</v>
      </c>
      <c r="D395" s="94" t="n"/>
      <c r="E395" s="95" t="n"/>
      <c r="F395" s="96">
        <f>TRIM(G395&amp;" "&amp;H395&amp;" "&amp;I395&amp;" "&amp;J395)</f>
        <v/>
      </c>
      <c r="G395" s="94" t="inlineStr">
        <is>
          <t>Gomez</t>
        </is>
      </c>
      <c r="H395" s="94" t="inlineStr">
        <is>
          <t>Lezcano</t>
        </is>
      </c>
      <c r="I395" s="94" t="inlineStr">
        <is>
          <t>Guadalupe</t>
        </is>
      </c>
      <c r="J395" s="97" t="n"/>
      <c r="K395" s="98">
        <f>IF(SUM(O395:S395)=0, "", ROUND(((O395*3+P395*3+Q395*3+R395*3+S395*1)/13)*5,0))</f>
        <v/>
      </c>
      <c r="L395" s="99">
        <f>IF(OR($C395="",K395=""),"",COUNTIFS($C$4:$C$1500,$C395,K$4:K$1500,"&gt;"&amp;K395)+1)</f>
        <v/>
      </c>
      <c r="M395" s="99">
        <f>IF(OR($C395="",K395=""),"",IF(AND($C395&gt;=1001,$C395&lt;=1005),COUNTIFS($C$4:$C$1500,"&gt;=1001",$C$4:$C$1500,"&lt;=1005",K$4:K$1500,"&gt;"&amp;K395)+1,IF(AND($C395&gt;=1101,$C395&lt;=1105),COUNTIFS($C$4:$C$1500,"&gt;=1101",$C$4:$C$1500,"&lt;=1105",K$4:K$1500,"&gt;"&amp;K395)+1,IF(AND($C395&gt;=901,$C395&lt;=905),COUNTIFS($C$4:$C$1500,"&gt;=901",$C$4:$C$1500,"&lt;=905",K$4:K$1500,"&gt;"&amp;K395)+1,IF(AND($C395&gt;=801,$C395&lt;=805),COUNTIFS($C$4:$C$1500,"&gt;=801",$C$4:$C$1500,"&lt;=805",K$4:K$1500,"&gt;"&amp;K395)+1,IF(AND($C395&gt;=701,$C395&lt;=705),COUNTIFS($C$4:$C$1500,"&gt;=701",$C$4:$C$1500,"&lt;=705",K$4:K$1500,"&gt;"&amp;K395)+1,IF(AND($C395&gt;=601,$C395&lt;=606),COUNTIFS($C$4:$C$1500,"&gt;=601",$C$4:$C$1500,"&lt;=606",K$4:K$1500,"&gt;"&amp;K395)+1,"")))))))</f>
        <v/>
      </c>
      <c r="N395" s="99">
        <f>IF(OR($C395="",K395=""),"",IF(OR(AND($C395&gt;=1001,$C395&lt;=1005),AND($C395&gt;=1101,$C395&lt;=1105)),COUNTIFS($C$4:$C$1500,"&gt;=1001",$C$4:$C$1500,"&lt;=1005",K$4:K$1500,"&gt;"&amp;K395)+COUNTIFS($C$4:$C$1500,"&gt;=1101",$C$4:$C$1500,"&lt;=1105",K$4:K$1500,"&gt;"&amp;K395)+1,""))</f>
        <v/>
      </c>
      <c r="O395" s="94" t="n">
        <v>32.81</v>
      </c>
      <c r="P395" s="94" t="n">
        <v>26.79</v>
      </c>
      <c r="Q395" s="94" t="n">
        <v>28.59</v>
      </c>
      <c r="R395" s="94" t="n">
        <v>22.92</v>
      </c>
      <c r="S395" s="94" t="n">
        <v>16.67</v>
      </c>
      <c r="T395" s="99">
        <f>IF(AND(O395&gt;0,O395&lt;36),1,IF(AND(O395&gt;=36,O395&lt;51),2,IF(AND(O395&gt;=51,O395&lt;71),3,IF(AND(O395&gt;=71,O395&lt;=100),4,))))</f>
        <v/>
      </c>
      <c r="U395" s="99">
        <f>IF(AND(P395&gt;0,P395&lt;41),1,IF(AND(P395&gt;=41,P395&lt;56),2,IF(AND(P395&gt;=56,P395&lt;71),3,IF(AND(P395&gt;=71,P395&lt;=100),4,))))</f>
        <v/>
      </c>
      <c r="V395" s="99">
        <f>IF(AND(Q395&gt;0,Q395&lt;41),1,IF(AND(Q395&gt;=41,Q395&lt;56),2,IF(AND(Q395&gt;=56,Q395&lt;71),3,IF(AND(Q395&gt;=71,Q395&lt;=100),4,))))</f>
        <v/>
      </c>
      <c r="W395" s="99">
        <f>IF(AND(R395&gt;0,R395&lt;36),1,IF(AND(R395&gt;=36,R395&lt;51),2,IF(AND(R395&gt;=51,R395&lt;66),3,IF(AND(R395&gt;=66,R395&lt;=100),4,))))</f>
        <v/>
      </c>
      <c r="X395" s="100">
        <f>IF(AND(S395&gt;0,S395&lt;37),1,IF(AND(S395&gt;=37,S395&lt;58),2,IF(AND(S395&gt;=58,S395&lt;71),3,IF(AND(S395&gt;=71,S395&lt;=100),4,))))</f>
        <v/>
      </c>
      <c r="Y395" s="101">
        <f>IF(SUM(AC395:AG395)=0, "", ROUND(((AC395*3+AD395*3+AE395*3+AF395*3+AG395*1)/13)*5,0))</f>
        <v/>
      </c>
      <c r="Z395" s="99">
        <f>IF(OR($C395="",Y395=""),"",COUNTIFS($C$4:$C$1500,$C395,Y$4:Y$1500,"&gt;"&amp;Y395)+1)</f>
        <v/>
      </c>
      <c r="AA395" s="99">
        <f>IF(OR($C395="",Y395=""),"",IF(AND($C395&gt;=1001,$C395&lt;=1005),COUNTIFS($C$4:$C$1500,"&gt;=1001",$C$4:$C$1500,"&lt;=1005",Y$4:Y$1500,"&gt;"&amp;Y395)+1,IF(AND($C395&gt;=1101,$C395&lt;=1105),COUNTIFS($C$4:$C$1500,"&gt;=1101",$C$4:$C$1500,"&lt;=1105",Y$4:Y$1500,"&gt;"&amp;Y395)+1,IF(AND($C395&gt;=901,$C395&lt;=905),COUNTIFS($C$4:$C$1500,"&gt;=901",$C$4:$C$1500,"&lt;=905",Y$4:Y$1500,"&gt;"&amp;Y395)+1,IF(AND($C395&gt;=801,$C395&lt;=805),COUNTIFS($C$4:$C$1500,"&gt;=801",$C$4:$C$1500,"&lt;=805",Y$4:Y$1500,"&gt;"&amp;Y395)+1,IF(AND($C395&gt;=701,$C395&lt;=705),COUNTIFS($C$4:$C$1500,"&gt;=701",$C$4:$C$1500,"&lt;=705",Y$4:Y$1500,"&gt;"&amp;Y395)+1,IF(AND($C395&gt;=601,$C395&lt;=606),COUNTIFS($C$4:$C$1500,"&gt;=601",$C$4:$C$1500,"&lt;=606",Y$4:Y$1500,"&gt;"&amp;Y395)+1,"")))))))</f>
        <v/>
      </c>
      <c r="AB395" s="99">
        <f>IF(OR($C395="",Y395=""),"",IF(OR(AND($C395&gt;=1001,$C395&lt;=1005),AND($C395&gt;=1101,$C395&lt;=1105)),COUNTIFS($C$4:$C$1500,"&gt;=1001",$C$4:$C$1500,"&lt;=1005",Y$4:Y$1500,"&gt;"&amp;Y395)+COUNTIFS($C$4:$C$1500,"&gt;=1101",$C$4:$C$1500,"&lt;=1105",Y$4:Y$1500,"&gt;"&amp;Y395)+1,""))</f>
        <v/>
      </c>
      <c r="AC395" s="94" t="n">
        <v>39</v>
      </c>
      <c r="AD395" s="94" t="n">
        <v>35.68</v>
      </c>
      <c r="AE395" s="94" t="n">
        <v>28.88</v>
      </c>
      <c r="AF395" s="94" t="n">
        <v>65.63</v>
      </c>
      <c r="AG395" s="94" t="n">
        <v>19.17</v>
      </c>
      <c r="AH395" s="99">
        <f>IF(AND(AC395&gt;0,AC395&lt;36),1,IF(AND(AC395&gt;=36,AC395&lt;51),2,IF(AND(AC395&gt;=51,AC395&lt;71),3,IF(AND(AC395&gt;=71,AC395&lt;=100),4,))))</f>
        <v/>
      </c>
      <c r="AI395" s="99">
        <f>IF(AND(AD395&gt;0,AD395&lt;41),1,IF(AND(AD395&gt;=41,AD395&lt;56),2,IF(AND(AD395&gt;=56,AD395&lt;71),3,IF(AND(AD395&gt;=71,AD395&lt;=100),4,))))</f>
        <v/>
      </c>
      <c r="AJ395" s="99">
        <f>IF(AND(AE395&gt;0,AE395&lt;41),1,IF(AND(AE395&gt;=41,AE395&lt;56),2,IF(AND(AE395&gt;=56,AE395&lt;71),3,IF(AND(AE395&gt;=71,AE395&lt;=100),4,))))</f>
        <v/>
      </c>
      <c r="AK395" s="99">
        <f>IF(AND(AF395&gt;0,AF395&lt;36),1,IF(AND(AF395&gt;=36,AF395&lt;51),2,IF(AND(AF395&gt;=51,AF395&lt;66),3,IF(AND(AF395&gt;=66,AF395&lt;=100),4,))))</f>
        <v/>
      </c>
      <c r="AL395" s="100">
        <f>IF(AND(AG395&gt;0,AG395&lt;37),1,IF(AND(AG395&gt;=37,AG395&lt;58),2,IF(AND(AG395&gt;=58,AG395&lt;71),3,IF(AND(AG395&gt;=71,AG395&lt;=100),4,))))</f>
        <v/>
      </c>
      <c r="AM395" s="101">
        <f>IF((Y395&lt;&gt;"")*(K395&lt;&gt;""),Y395-K395,"")</f>
        <v/>
      </c>
      <c r="AN395" s="99">
        <f>IF((Z395&lt;&gt;"")*(L395&lt;&gt;""),Z395-L395,"")</f>
        <v/>
      </c>
      <c r="AO395" s="99">
        <f>IF((AA395&lt;&gt;"")*(M395&lt;&gt;""),AA395-M395,"")</f>
        <v/>
      </c>
      <c r="AP395" s="99">
        <f>IF((AB395&lt;&gt;"")*(N395&lt;&gt;""),AB395-N395,"")</f>
        <v/>
      </c>
      <c r="AQ395" s="94">
        <f>IF((AC395&lt;&gt;"")*(O395&lt;&gt;""),AC395-O395,"")</f>
        <v/>
      </c>
      <c r="AR395" s="94">
        <f>IF((AD395&lt;&gt;"")*(P395&lt;&gt;""),AD395-P395,"")</f>
        <v/>
      </c>
      <c r="AS395" s="94">
        <f>IF((AE395&lt;&gt;"")*(Q395&lt;&gt;""),AE395-Q395,"")</f>
        <v/>
      </c>
      <c r="AT395" s="94">
        <f>IF((AF395&lt;&gt;"")*(R395&lt;&gt;""),AF395-R395,"")</f>
        <v/>
      </c>
      <c r="AU395" s="94">
        <f>IF((AG395&lt;&gt;"")*(S395&lt;&gt;""),AG395-S395,"")</f>
        <v/>
      </c>
      <c r="AV395" s="99">
        <f>IF((AH395&lt;&gt;"")*(T395&lt;&gt;""),AH395-T395,"")</f>
        <v/>
      </c>
      <c r="AW395" s="99">
        <f>IF((AI395&lt;&gt;"")*(U395&lt;&gt;""),AI395-U395,"")</f>
        <v/>
      </c>
      <c r="AX395" s="99">
        <f>IF((AJ395&lt;&gt;"")*(V395&lt;&gt;""),AJ395-V395,"")</f>
        <v/>
      </c>
      <c r="AY395" s="99">
        <f>IF((AK395&lt;&gt;"")*(W395&lt;&gt;""),AK395-W395,"")</f>
        <v/>
      </c>
      <c r="AZ395" s="102">
        <f>IF((AL395&lt;&gt;"")*(X395&lt;&gt;""),AL395-X395,"")</f>
        <v/>
      </c>
      <c r="BA395" s="50">
        <f>IFERROR(__xludf.dummyfunction("AI(""Actúa como un tutor académico y dirígete personalmente al estudiante "" &amp; I395 &amp; "" "" &amp; J395 &amp; "" "" &amp; G395 &amp; "" "" &amp; H395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AM395 &amp; ""'. Diferencias por área: Matemáticas ("" &amp; AQ395 &amp; ""), Ciencias Natura"&amp;"les ("" &amp; AR395 &amp; ""), Sociales ("" &amp; AS395 &amp; ""), Lectura Crítica ("" &amp; AT395 &amp; "") e Inglés ("" &amp; AU395 &amp; ""). Variación en posición: grupo ("" &amp; AN395 &amp; ""), grado ("" &amp; AO395 &amp; "") y media ("" &amp; AP395 &amp; ""). Puntajes Primer Simulacro: Global "" &amp; K395 &amp; "", Mat "" &amp; "&amp;"O4 &amp; "", Cien "" &amp; P395 &amp; "", Soc "" &amp; Q395 &amp; "", Lec "" &amp; R395 &amp; "", Ing "" &amp; S395 &amp; "". Puntajes Segundo Simulacro: Global "" &amp; Y395 &amp; "", Mat "" &amp; AC395 &amp; "", Cien "" &amp; AD395 &amp; "", Soc "" &amp; AE395 &amp; "", Lec "" &amp; AF395 &amp; "", Ing "" &amp; AG395 &amp; "". Escribe un mensaje motivador"&amp;" y breve (máximo 4 líneas)."")
"),"=AI(""Actúa como un tutor académico y dirígete personalmente al estudiante "" &amp; I395 &amp; "" "" &amp; J395 &amp; "" "" &amp; G395 &amp; "" "" &amp; H395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AM395 &amp; ""'. Diferencias por área: Matemáticas ("" &amp; AQ395 &amp; ""), Ciencias Natur"&amp;"ales ("" &amp; AR395 &amp; ""), Sociales ("" &amp; AS395 &amp; ""), Lectura Crítica ("" &amp; AT395 &amp; "") e Inglés ("" &amp; AU395 &amp; ""). Variación en posición: grupo ("" &amp; AN395 &amp; ""), grado ("" &amp; AO395 &amp; "") y media ("" &amp; AP395 &amp; ""). Puntajes Primer Simulacro: Global "" &amp; K395 &amp; "", Mat "" &amp;"&amp;" O395 &amp; "", Cien "" &amp; P395 &amp; "", Soc "" &amp; Q395 &amp; "", Lec "" &amp; R395 &amp; "", Ing "" &amp; S395 &amp; "". Puntajes Segundo Simulacro: Global "" &amp; Y395 &amp; "", Mat "" &amp; AC395 &amp; "", Cien "" &amp; AD395 &amp; "", Soc "" &amp; AE395 &amp; "", Lec "" &amp; AF395 &amp; "", Ing "" &amp; AG395 &amp; "". Escribe un mensaje motivado"&amp;"r y breve (máximo 4 líneas)."")
")</f>
        <v/>
      </c>
    </row>
    <row r="396" ht="15.75" customHeight="1" s="42">
      <c r="A396" s="93" t="n"/>
      <c r="B396" s="94" t="inlineStr">
        <is>
          <t>Bachillerato</t>
        </is>
      </c>
      <c r="C396" s="94" t="n">
        <v>801</v>
      </c>
      <c r="D396" s="94" t="n"/>
      <c r="E396" s="95" t="n"/>
      <c r="F396" s="96">
        <f>TRIM(G396&amp;" "&amp;H396&amp;" "&amp;I396&amp;" "&amp;J396)</f>
        <v/>
      </c>
      <c r="G396" s="94" t="inlineStr">
        <is>
          <t>Gonzalez</t>
        </is>
      </c>
      <c r="H396" s="94" t="inlineStr">
        <is>
          <t>Echavarria</t>
        </is>
      </c>
      <c r="I396" s="94" t="inlineStr">
        <is>
          <t>Allison</t>
        </is>
      </c>
      <c r="J396" s="97" t="inlineStr">
        <is>
          <t>Stefania</t>
        </is>
      </c>
      <c r="K396" s="98">
        <f>IF(SUM(O396:S396)=0, "", ROUND(((O396*3+P396*3+Q396*3+R396*3+S396*1)/13)*5,0))</f>
        <v/>
      </c>
      <c r="L396" s="99">
        <f>IF(OR($C396="",K396=""),"",COUNTIFS($C$4:$C$1500,$C396,K$4:K$1500,"&gt;"&amp;K396)+1)</f>
        <v/>
      </c>
      <c r="M396" s="99">
        <f>IF(OR($C396="",K396=""),"",IF(AND($C396&gt;=1001,$C396&lt;=1005),COUNTIFS($C$4:$C$1500,"&gt;=1001",$C$4:$C$1500,"&lt;=1005",K$4:K$1500,"&gt;"&amp;K396)+1,IF(AND($C396&gt;=1101,$C396&lt;=1105),COUNTIFS($C$4:$C$1500,"&gt;=1101",$C$4:$C$1500,"&lt;=1105",K$4:K$1500,"&gt;"&amp;K396)+1,IF(AND($C396&gt;=901,$C396&lt;=905),COUNTIFS($C$4:$C$1500,"&gt;=901",$C$4:$C$1500,"&lt;=905",K$4:K$1500,"&gt;"&amp;K396)+1,IF(AND($C396&gt;=801,$C396&lt;=805),COUNTIFS($C$4:$C$1500,"&gt;=801",$C$4:$C$1500,"&lt;=805",K$4:K$1500,"&gt;"&amp;K396)+1,IF(AND($C396&gt;=701,$C396&lt;=705),COUNTIFS($C$4:$C$1500,"&gt;=701",$C$4:$C$1500,"&lt;=705",K$4:K$1500,"&gt;"&amp;K396)+1,IF(AND($C396&gt;=601,$C396&lt;=606),COUNTIFS($C$4:$C$1500,"&gt;=601",$C$4:$C$1500,"&lt;=606",K$4:K$1500,"&gt;"&amp;K396)+1,"")))))))</f>
        <v/>
      </c>
      <c r="N396" s="99">
        <f>IF(OR($C396="",K396=""),"",IF(OR(AND($C396&gt;=1001,$C396&lt;=1005),AND($C396&gt;=1101,$C396&lt;=1105)),COUNTIFS($C$4:$C$1500,"&gt;=1001",$C$4:$C$1500,"&lt;=1005",K$4:K$1500,"&gt;"&amp;K396)+COUNTIFS($C$4:$C$1500,"&gt;=1101",$C$4:$C$1500,"&lt;=1105",K$4:K$1500,"&gt;"&amp;K396)+1,""))</f>
        <v/>
      </c>
      <c r="O396" s="94" t="n">
        <v>36.25</v>
      </c>
      <c r="P396" s="94" t="n">
        <v>63.73</v>
      </c>
      <c r="Q396" s="94" t="n">
        <v>46.72</v>
      </c>
      <c r="R396" s="94" t="n">
        <v>41.25</v>
      </c>
      <c r="S396" s="94" t="n">
        <v>75</v>
      </c>
      <c r="T396" s="99">
        <f>IF(AND(O396&gt;0,O396&lt;36),1,IF(AND(O396&gt;=36,O396&lt;51),2,IF(AND(O396&gt;=51,O396&lt;71),3,IF(AND(O396&gt;=71,O396&lt;=100),4,))))</f>
        <v/>
      </c>
      <c r="U396" s="99">
        <f>IF(AND(P396&gt;0,P396&lt;41),1,IF(AND(P396&gt;=41,P396&lt;56),2,IF(AND(P396&gt;=56,P396&lt;71),3,IF(AND(P396&gt;=71,P396&lt;=100),4,))))</f>
        <v/>
      </c>
      <c r="V396" s="99">
        <f>IF(AND(Q396&gt;0,Q396&lt;41),1,IF(AND(Q396&gt;=41,Q396&lt;56),2,IF(AND(Q396&gt;=56,Q396&lt;71),3,IF(AND(Q396&gt;=71,Q396&lt;=100),4,))))</f>
        <v/>
      </c>
      <c r="W396" s="99">
        <f>IF(AND(R396&gt;0,R396&lt;36),1,IF(AND(R396&gt;=36,R396&lt;51),2,IF(AND(R396&gt;=51,R396&lt;66),3,IF(AND(R396&gt;=66,R396&lt;=100),4,))))</f>
        <v/>
      </c>
      <c r="X396" s="100">
        <f>IF(AND(S396&gt;0,S396&lt;37),1,IF(AND(S396&gt;=37,S396&lt;58),2,IF(AND(S396&gt;=58,S396&lt;71),3,IF(AND(S396&gt;=71,S396&lt;=100),4,))))</f>
        <v/>
      </c>
      <c r="Y396" s="101">
        <f>IF(SUM(AC396:AG396)=0, "", ROUND(((AC396*3+AD396*3+AE396*3+AF396*3+AG396*1)/13)*5,0))</f>
        <v/>
      </c>
      <c r="Z396" s="99">
        <f>IF(OR($C396="",Y396=""),"",COUNTIFS($C$4:$C$1500,$C396,Y$4:Y$1500,"&gt;"&amp;Y396)+1)</f>
        <v/>
      </c>
      <c r="AA396" s="99">
        <f>IF(OR($C396="",Y396=""),"",IF(AND($C396&gt;=1001,$C396&lt;=1005),COUNTIFS($C$4:$C$1500,"&gt;=1001",$C$4:$C$1500,"&lt;=1005",Y$4:Y$1500,"&gt;"&amp;Y396)+1,IF(AND($C396&gt;=1101,$C396&lt;=1105),COUNTIFS($C$4:$C$1500,"&gt;=1101",$C$4:$C$1500,"&lt;=1105",Y$4:Y$1500,"&gt;"&amp;Y396)+1,IF(AND($C396&gt;=901,$C396&lt;=905),COUNTIFS($C$4:$C$1500,"&gt;=901",$C$4:$C$1500,"&lt;=905",Y$4:Y$1500,"&gt;"&amp;Y396)+1,IF(AND($C396&gt;=801,$C396&lt;=805),COUNTIFS($C$4:$C$1500,"&gt;=801",$C$4:$C$1500,"&lt;=805",Y$4:Y$1500,"&gt;"&amp;Y396)+1,IF(AND($C396&gt;=701,$C396&lt;=705),COUNTIFS($C$4:$C$1500,"&gt;=701",$C$4:$C$1500,"&lt;=705",Y$4:Y$1500,"&gt;"&amp;Y396)+1,IF(AND($C396&gt;=601,$C396&lt;=606),COUNTIFS($C$4:$C$1500,"&gt;=601",$C$4:$C$1500,"&lt;=606",Y$4:Y$1500,"&gt;"&amp;Y396)+1,"")))))))</f>
        <v/>
      </c>
      <c r="AB396" s="99">
        <f>IF(OR($C396="",Y396=""),"",IF(OR(AND($C396&gt;=1001,$C396&lt;=1005),AND($C396&gt;=1101,$C396&lt;=1105)),COUNTIFS($C$4:$C$1500,"&gt;=1001",$C$4:$C$1500,"&lt;=1005",Y$4:Y$1500,"&gt;"&amp;Y396)+COUNTIFS($C$4:$C$1500,"&gt;=1101",$C$4:$C$1500,"&lt;=1105",Y$4:Y$1500,"&gt;"&amp;Y396)+1,""))</f>
        <v/>
      </c>
      <c r="AC396" s="94" t="n">
        <v>36</v>
      </c>
      <c r="AD396" s="94" t="n">
        <v>51.07</v>
      </c>
      <c r="AE396" s="94" t="n">
        <v>70.88</v>
      </c>
      <c r="AF396" s="94" t="n">
        <v>74.38</v>
      </c>
      <c r="AG396" s="94" t="n">
        <v>62.29</v>
      </c>
      <c r="AH396" s="99">
        <f>IF(AND(AC396&gt;0,AC396&lt;36),1,IF(AND(AC396&gt;=36,AC396&lt;51),2,IF(AND(AC396&gt;=51,AC396&lt;71),3,IF(AND(AC396&gt;=71,AC396&lt;=100),4,))))</f>
        <v/>
      </c>
      <c r="AI396" s="99">
        <f>IF(AND(AD396&gt;0,AD396&lt;41),1,IF(AND(AD396&gt;=41,AD396&lt;56),2,IF(AND(AD396&gt;=56,AD396&lt;71),3,IF(AND(AD396&gt;=71,AD396&lt;=100),4,))))</f>
        <v/>
      </c>
      <c r="AJ396" s="99">
        <f>IF(AND(AE396&gt;0,AE396&lt;41),1,IF(AND(AE396&gt;=41,AE396&lt;56),2,IF(AND(AE396&gt;=56,AE396&lt;71),3,IF(AND(AE396&gt;=71,AE396&lt;=100),4,))))</f>
        <v/>
      </c>
      <c r="AK396" s="99">
        <f>IF(AND(AF396&gt;0,AF396&lt;36),1,IF(AND(AF396&gt;=36,AF396&lt;51),2,IF(AND(AF396&gt;=51,AF396&lt;66),3,IF(AND(AF396&gt;=66,AF396&lt;=100),4,))))</f>
        <v/>
      </c>
      <c r="AL396" s="100">
        <f>IF(AND(AG396&gt;0,AG396&lt;37),1,IF(AND(AG396&gt;=37,AG396&lt;58),2,IF(AND(AG396&gt;=58,AG396&lt;71),3,IF(AND(AG396&gt;=71,AG396&lt;=100),4,))))</f>
        <v/>
      </c>
      <c r="AM396" s="101">
        <f>IF((Y396&lt;&gt;"")*(K396&lt;&gt;""),Y396-K396,"")</f>
        <v/>
      </c>
      <c r="AN396" s="99">
        <f>IF((Z396&lt;&gt;"")*(L396&lt;&gt;""),Z396-L396,"")</f>
        <v/>
      </c>
      <c r="AO396" s="99">
        <f>IF((AA396&lt;&gt;"")*(M396&lt;&gt;""),AA396-M396,"")</f>
        <v/>
      </c>
      <c r="AP396" s="99">
        <f>IF((AB396&lt;&gt;"")*(N396&lt;&gt;""),AB396-N396,"")</f>
        <v/>
      </c>
      <c r="AQ396" s="94">
        <f>IF((AC396&lt;&gt;"")*(O396&lt;&gt;""),AC396-O396,"")</f>
        <v/>
      </c>
      <c r="AR396" s="94">
        <f>IF((AD396&lt;&gt;"")*(P396&lt;&gt;""),AD396-P396,"")</f>
        <v/>
      </c>
      <c r="AS396" s="94">
        <f>IF((AE396&lt;&gt;"")*(Q396&lt;&gt;""),AE396-Q396,"")</f>
        <v/>
      </c>
      <c r="AT396" s="94">
        <f>IF((AF396&lt;&gt;"")*(R396&lt;&gt;""),AF396-R396,"")</f>
        <v/>
      </c>
      <c r="AU396" s="94">
        <f>IF((AG396&lt;&gt;"")*(S396&lt;&gt;""),AG396-S396,"")</f>
        <v/>
      </c>
      <c r="AV396" s="99">
        <f>IF((AH396&lt;&gt;"")*(T396&lt;&gt;""),AH396-T396,"")</f>
        <v/>
      </c>
      <c r="AW396" s="99">
        <f>IF((AI396&lt;&gt;"")*(U396&lt;&gt;""),AI396-U396,"")</f>
        <v/>
      </c>
      <c r="AX396" s="99">
        <f>IF((AJ396&lt;&gt;"")*(V396&lt;&gt;""),AJ396-V396,"")</f>
        <v/>
      </c>
      <c r="AY396" s="99">
        <f>IF((AK396&lt;&gt;"")*(W396&lt;&gt;""),AK396-W396,"")</f>
        <v/>
      </c>
      <c r="AZ396" s="102">
        <f>IF((AL396&lt;&gt;"")*(X396&lt;&gt;""),AL396-X396,"")</f>
        <v/>
      </c>
      <c r="BA396" s="50">
        <f>IFERROR(__xludf.dummyfunction("AI(""Actúa como un tutor académico y dirígete personalmente al estudiante "" &amp; I396 &amp; "" "" &amp; J396 &amp; "" "" &amp; G396 &amp; "" "" &amp; H396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AM396 &amp; ""'. Diferencias por área: Matemáticas ("" &amp; AQ396 &amp; ""), Ciencias Natura"&amp;"les ("" &amp; AR396 &amp; ""), Sociales ("" &amp; AS396 &amp; ""), Lectura Crítica ("" &amp; AT396 &amp; "") e Inglés ("" &amp; AU396 &amp; ""). Variación en posición: grupo ("" &amp; AN396 &amp; ""), grado ("" &amp; AO396 &amp; "") y media ("" &amp; AP396 &amp; ""). Puntajes Primer Simulacro: Global "" &amp; K396 &amp; "", Mat "" &amp; "&amp;"O4 &amp; "", Cien "" &amp; P396 &amp; "", Soc "" &amp; Q396 &amp; "", Lec "" &amp; R396 &amp; "", Ing "" &amp; S396 &amp; "". Puntajes Segundo Simulacro: Global "" &amp; Y396 &amp; "", Mat "" &amp; AC396 &amp; "", Cien "" &amp; AD396 &amp; "", Soc "" &amp; AE396 &amp; "", Lec "" &amp; AF396 &amp; "", Ing "" &amp; AG396 &amp; "". Escribe un mensaje motivador"&amp;" y breve (máximo 4 líneas)."")
"),"=AI(""Actúa como un tutor académico y dirígete personalmente al estudiante "" &amp; I396 &amp; "" "" &amp; J396 &amp; "" "" &amp; G396 &amp; "" "" &amp; H396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AM396 &amp; ""'. Diferencias por área: Matemáticas ("" &amp; AQ396 &amp; ""), Ciencias Natur"&amp;"ales ("" &amp; AR396 &amp; ""), Sociales ("" &amp; AS396 &amp; ""), Lectura Crítica ("" &amp; AT396 &amp; "") e Inglés ("" &amp; AU396 &amp; ""). Variación en posición: grupo ("" &amp; AN396 &amp; ""), grado ("" &amp; AO396 &amp; "") y media ("" &amp; AP396 &amp; ""). Puntajes Primer Simulacro: Global "" &amp; K396 &amp; "", Mat "" &amp;"&amp;" O396 &amp; "", Cien "" &amp; P396 &amp; "", Soc "" &amp; Q396 &amp; "", Lec "" &amp; R396 &amp; "", Ing "" &amp; S396 &amp; "". Puntajes Segundo Simulacro: Global "" &amp; Y396 &amp; "", Mat "" &amp; AC396 &amp; "", Cien "" &amp; AD396 &amp; "", Soc "" &amp; AE396 &amp; "", Lec "" &amp; AF396 &amp; "", Ing "" &amp; AG396 &amp; "". Escribe un mensaje motivado"&amp;"r y breve (máximo 4 líneas)."")
")</f>
        <v/>
      </c>
    </row>
    <row r="397" ht="15.75" customHeight="1" s="42">
      <c r="A397" s="93" t="n"/>
      <c r="B397" s="94" t="inlineStr">
        <is>
          <t>Bachillerato</t>
        </is>
      </c>
      <c r="C397" s="94" t="n">
        <v>801</v>
      </c>
      <c r="D397" s="94" t="n"/>
      <c r="E397" s="95" t="n"/>
      <c r="F397" s="96">
        <f>TRIM(G397&amp;" "&amp;H397&amp;" "&amp;I397&amp;" "&amp;J397)</f>
        <v/>
      </c>
      <c r="G397" s="94" t="inlineStr">
        <is>
          <t>Henao</t>
        </is>
      </c>
      <c r="H397" s="94" t="inlineStr">
        <is>
          <t>Arango</t>
        </is>
      </c>
      <c r="I397" s="94" t="inlineStr">
        <is>
          <t>Zarah</t>
        </is>
      </c>
      <c r="J397" s="97" t="inlineStr">
        <is>
          <t>Alejandra</t>
        </is>
      </c>
      <c r="K397" s="98">
        <f>IF(SUM(O397:S397)=0, "", ROUND(((O397*3+P397*3+Q397*3+R397*3+S397*1)/13)*5,0))</f>
        <v/>
      </c>
      <c r="L397" s="99">
        <f>IF(OR($C397="",K397=""),"",COUNTIFS($C$4:$C$1500,$C397,K$4:K$1500,"&gt;"&amp;K397)+1)</f>
        <v/>
      </c>
      <c r="M397" s="99">
        <f>IF(OR($C397="",K397=""),"",IF(AND($C397&gt;=1001,$C397&lt;=1005),COUNTIFS($C$4:$C$1500,"&gt;=1001",$C$4:$C$1500,"&lt;=1005",K$4:K$1500,"&gt;"&amp;K397)+1,IF(AND($C397&gt;=1101,$C397&lt;=1105),COUNTIFS($C$4:$C$1500,"&gt;=1101",$C$4:$C$1500,"&lt;=1105",K$4:K$1500,"&gt;"&amp;K397)+1,IF(AND($C397&gt;=901,$C397&lt;=905),COUNTIFS($C$4:$C$1500,"&gt;=901",$C$4:$C$1500,"&lt;=905",K$4:K$1500,"&gt;"&amp;K397)+1,IF(AND($C397&gt;=801,$C397&lt;=805),COUNTIFS($C$4:$C$1500,"&gt;=801",$C$4:$C$1500,"&lt;=805",K$4:K$1500,"&gt;"&amp;K397)+1,IF(AND($C397&gt;=701,$C397&lt;=705),COUNTIFS($C$4:$C$1500,"&gt;=701",$C$4:$C$1500,"&lt;=705",K$4:K$1500,"&gt;"&amp;K397)+1,IF(AND($C397&gt;=601,$C397&lt;=606),COUNTIFS($C$4:$C$1500,"&gt;=601",$C$4:$C$1500,"&lt;=606",K$4:K$1500,"&gt;"&amp;K397)+1,"")))))))</f>
        <v/>
      </c>
      <c r="N397" s="99">
        <f>IF(OR($C397="",K397=""),"",IF(OR(AND($C397&gt;=1001,$C397&lt;=1005),AND($C397&gt;=1101,$C397&lt;=1105)),COUNTIFS($C$4:$C$1500,"&gt;=1001",$C$4:$C$1500,"&lt;=1005",K$4:K$1500,"&gt;"&amp;K397)+COUNTIFS($C$4:$C$1500,"&gt;=1101",$C$4:$C$1500,"&lt;=1105",K$4:K$1500,"&gt;"&amp;K397)+1,""))</f>
        <v/>
      </c>
      <c r="O397" s="94" t="n">
        <v>47.19</v>
      </c>
      <c r="P397" s="94" t="n">
        <v>71.47</v>
      </c>
      <c r="Q397" s="94" t="n">
        <v>58.44</v>
      </c>
      <c r="R397" s="94" t="n">
        <v>55</v>
      </c>
      <c r="S397" s="94" t="n">
        <v>58.33</v>
      </c>
      <c r="T397" s="99">
        <f>IF(AND(O397&gt;0,O397&lt;36),1,IF(AND(O397&gt;=36,O397&lt;51),2,IF(AND(O397&gt;=51,O397&lt;71),3,IF(AND(O397&gt;=71,O397&lt;=100),4,))))</f>
        <v/>
      </c>
      <c r="U397" s="99">
        <f>IF(AND(P397&gt;0,P397&lt;41),1,IF(AND(P397&gt;=41,P397&lt;56),2,IF(AND(P397&gt;=56,P397&lt;71),3,IF(AND(P397&gt;=71,P397&lt;=100),4,))))</f>
        <v/>
      </c>
      <c r="V397" s="99">
        <f>IF(AND(Q397&gt;0,Q397&lt;41),1,IF(AND(Q397&gt;=41,Q397&lt;56),2,IF(AND(Q397&gt;=56,Q397&lt;71),3,IF(AND(Q397&gt;=71,Q397&lt;=100),4,))))</f>
        <v/>
      </c>
      <c r="W397" s="99">
        <f>IF(AND(R397&gt;0,R397&lt;36),1,IF(AND(R397&gt;=36,R397&lt;51),2,IF(AND(R397&gt;=51,R397&lt;66),3,IF(AND(R397&gt;=66,R397&lt;=100),4,))))</f>
        <v/>
      </c>
      <c r="X397" s="100">
        <f>IF(AND(S397&gt;0,S397&lt;37),1,IF(AND(S397&gt;=37,S397&lt;58),2,IF(AND(S397&gt;=58,S397&lt;71),3,IF(AND(S397&gt;=71,S397&lt;=100),4,))))</f>
        <v/>
      </c>
      <c r="Y397" s="101">
        <f>IF(SUM(AC397:AG397)=0, "", ROUND(((AC397*3+AD397*3+AE397*3+AF397*3+AG397*1)/13)*5,0))</f>
        <v/>
      </c>
      <c r="Z397" s="99">
        <f>IF(OR($C397="",Y397=""),"",COUNTIFS($C$4:$C$1500,$C397,Y$4:Y$1500,"&gt;"&amp;Y397)+1)</f>
        <v/>
      </c>
      <c r="AA397" s="99">
        <f>IF(OR($C397="",Y397=""),"",IF(AND($C397&gt;=1001,$C397&lt;=1005),COUNTIFS($C$4:$C$1500,"&gt;=1001",$C$4:$C$1500,"&lt;=1005",Y$4:Y$1500,"&gt;"&amp;Y397)+1,IF(AND($C397&gt;=1101,$C397&lt;=1105),COUNTIFS($C$4:$C$1500,"&gt;=1101",$C$4:$C$1500,"&lt;=1105",Y$4:Y$1500,"&gt;"&amp;Y397)+1,IF(AND($C397&gt;=901,$C397&lt;=905),COUNTIFS($C$4:$C$1500,"&gt;=901",$C$4:$C$1500,"&lt;=905",Y$4:Y$1500,"&gt;"&amp;Y397)+1,IF(AND($C397&gt;=801,$C397&lt;=805),COUNTIFS($C$4:$C$1500,"&gt;=801",$C$4:$C$1500,"&lt;=805",Y$4:Y$1500,"&gt;"&amp;Y397)+1,IF(AND($C397&gt;=701,$C397&lt;=705),COUNTIFS($C$4:$C$1500,"&gt;=701",$C$4:$C$1500,"&lt;=705",Y$4:Y$1500,"&gt;"&amp;Y397)+1,IF(AND($C397&gt;=601,$C397&lt;=606),COUNTIFS($C$4:$C$1500,"&gt;=601",$C$4:$C$1500,"&lt;=606",Y$4:Y$1500,"&gt;"&amp;Y397)+1,"")))))))</f>
        <v/>
      </c>
      <c r="AB397" s="99">
        <f>IF(OR($C397="",Y397=""),"",IF(OR(AND($C397&gt;=1001,$C397&lt;=1005),AND($C397&gt;=1101,$C397&lt;=1105)),COUNTIFS($C$4:$C$1500,"&gt;=1001",$C$4:$C$1500,"&lt;=1005",Y$4:Y$1500,"&gt;"&amp;Y397)+COUNTIFS($C$4:$C$1500,"&gt;=1101",$C$4:$C$1500,"&lt;=1105",Y$4:Y$1500,"&gt;"&amp;Y397)+1,""))</f>
        <v/>
      </c>
      <c r="AC397" s="94" t="n"/>
      <c r="AD397" s="94" t="n"/>
      <c r="AE397" s="94" t="n"/>
      <c r="AF397" s="94" t="n"/>
      <c r="AG397" s="94" t="n"/>
      <c r="AH397" s="99">
        <f>IF(AND(AC397&gt;0,AC397&lt;36),1,IF(AND(AC397&gt;=36,AC397&lt;51),2,IF(AND(AC397&gt;=51,AC397&lt;71),3,IF(AND(AC397&gt;=71,AC397&lt;=100),4,))))</f>
        <v/>
      </c>
      <c r="AI397" s="99">
        <f>IF(AND(AD397&gt;0,AD397&lt;41),1,IF(AND(AD397&gt;=41,AD397&lt;56),2,IF(AND(AD397&gt;=56,AD397&lt;71),3,IF(AND(AD397&gt;=71,AD397&lt;=100),4,))))</f>
        <v/>
      </c>
      <c r="AJ397" s="99">
        <f>IF(AND(AE397&gt;0,AE397&lt;41),1,IF(AND(AE397&gt;=41,AE397&lt;56),2,IF(AND(AE397&gt;=56,AE397&lt;71),3,IF(AND(AE397&gt;=71,AE397&lt;=100),4,))))</f>
        <v/>
      </c>
      <c r="AK397" s="99">
        <f>IF(AND(AF397&gt;0,AF397&lt;36),1,IF(AND(AF397&gt;=36,AF397&lt;51),2,IF(AND(AF397&gt;=51,AF397&lt;66),3,IF(AND(AF397&gt;=66,AF397&lt;=100),4,))))</f>
        <v/>
      </c>
      <c r="AL397" s="100">
        <f>IF(AND(AG397&gt;0,AG397&lt;37),1,IF(AND(AG397&gt;=37,AG397&lt;58),2,IF(AND(AG397&gt;=58,AG397&lt;71),3,IF(AND(AG397&gt;=71,AG397&lt;=100),4,))))</f>
        <v/>
      </c>
      <c r="AM397" s="101">
        <f>IF((Y397&lt;&gt;"")*(K397&lt;&gt;""),Y397-K397,"")</f>
        <v/>
      </c>
      <c r="AN397" s="99">
        <f>IF((Z397&lt;&gt;"")*(L397&lt;&gt;""),Z397-L397,"")</f>
        <v/>
      </c>
      <c r="AO397" s="99">
        <f>IF((AA397&lt;&gt;"")*(M397&lt;&gt;""),AA397-M397,"")</f>
        <v/>
      </c>
      <c r="AP397" s="99">
        <f>IF((AB397&lt;&gt;"")*(N397&lt;&gt;""),AB397-N397,"")</f>
        <v/>
      </c>
      <c r="AQ397" s="94">
        <f>IF((AC397&lt;&gt;"")*(O397&lt;&gt;""),AC397-O397,"")</f>
        <v/>
      </c>
      <c r="AR397" s="94">
        <f>IF((AD397&lt;&gt;"")*(P397&lt;&gt;""),AD397-P397,"")</f>
        <v/>
      </c>
      <c r="AS397" s="94">
        <f>IF((AE397&lt;&gt;"")*(Q397&lt;&gt;""),AE397-Q397,"")</f>
        <v/>
      </c>
      <c r="AT397" s="94">
        <f>IF((AF397&lt;&gt;"")*(R397&lt;&gt;""),AF397-R397,"")</f>
        <v/>
      </c>
      <c r="AU397" s="94">
        <f>IF((AG397&lt;&gt;"")*(S397&lt;&gt;""),AG397-S397,"")</f>
        <v/>
      </c>
      <c r="AV397" s="99">
        <f>IF((AH397&lt;&gt;"")*(T397&lt;&gt;""),AH397-T397,"")</f>
        <v/>
      </c>
      <c r="AW397" s="99">
        <f>IF((AI397&lt;&gt;"")*(U397&lt;&gt;""),AI397-U397,"")</f>
        <v/>
      </c>
      <c r="AX397" s="99">
        <f>IF((AJ397&lt;&gt;"")*(V397&lt;&gt;""),AJ397-V397,"")</f>
        <v/>
      </c>
      <c r="AY397" s="99">
        <f>IF((AK397&lt;&gt;"")*(W397&lt;&gt;""),AK397-W397,"")</f>
        <v/>
      </c>
      <c r="AZ397" s="102">
        <f>IF((AL397&lt;&gt;"")*(X397&lt;&gt;""),AL397-X397,"")</f>
        <v/>
      </c>
      <c r="BA397" s="50">
        <f>IFERROR(__xludf.dummyfunction("AI(""Actúa como un tutor académico y dirígete personalmente al estudiante "" &amp; I397 &amp; "" "" &amp; J397 &amp; "" "" &amp; G397 &amp; "" "" &amp; H397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AM397 &amp; ""'. Diferencias por área: Matemáticas ("" &amp; AQ397 &amp; ""), Ciencias Natura"&amp;"les ("" &amp; AR397 &amp; ""), Sociales ("" &amp; AS397 &amp; ""), Lectura Crítica ("" &amp; AT397 &amp; "") e Inglés ("" &amp; AU397 &amp; ""). Variación en posición: grupo ("" &amp; AN397 &amp; ""), grado ("" &amp; AO397 &amp; "") y media ("" &amp; AP397 &amp; ""). Puntajes Primer Simulacro: Global "" &amp; K397 &amp; "", Mat "" &amp; "&amp;"O4 &amp; "", Cien "" &amp; P397 &amp; "", Soc "" &amp; Q397 &amp; "", Lec "" &amp; R397 &amp; "", Ing "" &amp; S397 &amp; "". Puntajes Segundo Simulacro: Global "" &amp; Y397 &amp; "", Mat "" &amp; AC397 &amp; "", Cien "" &amp; AD397 &amp; "", Soc "" &amp; AE397 &amp; "", Lec "" &amp; AF397 &amp; "", Ing "" &amp; AG397 &amp; "". Escribe un mensaje motivador"&amp;" y breve (máximo 4 líneas)."")
"),"=AI(""Actúa como un tutor académico y dirígete personalmente al estudiante "" &amp; I397 &amp; "" "" &amp; J397 &amp; "" "" &amp; G397 &amp; "" "" &amp; H397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AM397 &amp; ""'. Diferencias por área: Matemáticas ("" &amp; AQ397 &amp; ""), Ciencias Natur"&amp;"ales ("" &amp; AR397 &amp; ""), Sociales ("" &amp; AS397 &amp; ""), Lectura Crítica ("" &amp; AT397 &amp; "") e Inglés ("" &amp; AU397 &amp; ""). Variación en posición: grupo ("" &amp; AN397 &amp; ""), grado ("" &amp; AO397 &amp; "") y media ("" &amp; AP397 &amp; ""). Puntajes Primer Simulacro: Global "" &amp; K397 &amp; "", Mat "" &amp;"&amp;" O397 &amp; "", Cien "" &amp; P397 &amp; "", Soc "" &amp; Q397 &amp; "", Lec "" &amp; R397 &amp; "", Ing "" &amp; S397 &amp; "". Puntajes Segundo Simulacro: Global "" &amp; Y397 &amp; "", Mat "" &amp; AC397 &amp; "", Cien "" &amp; AD397 &amp; "", Soc "" &amp; AE397 &amp; "", Lec "" &amp; AF397 &amp; "", Ing "" &amp; AG397 &amp; "". Escribe un mensaje motivado"&amp;"r y breve (máximo 4 líneas)."")
")</f>
        <v/>
      </c>
    </row>
    <row r="398" ht="15.75" customHeight="1" s="42">
      <c r="A398" s="93" t="n"/>
      <c r="B398" s="94" t="inlineStr">
        <is>
          <t>Bachillerato</t>
        </is>
      </c>
      <c r="C398" s="94" t="n">
        <v>801</v>
      </c>
      <c r="D398" s="94" t="n"/>
      <c r="E398" s="95" t="n"/>
      <c r="F398" s="96">
        <f>TRIM(G398&amp;" "&amp;H398&amp;" "&amp;I398&amp;" "&amp;J398)</f>
        <v/>
      </c>
      <c r="G398" s="94" t="inlineStr">
        <is>
          <t>Lezcano</t>
        </is>
      </c>
      <c r="H398" s="94" t="inlineStr">
        <is>
          <t>Vargas</t>
        </is>
      </c>
      <c r="I398" s="94" t="inlineStr">
        <is>
          <t>Alejandro</t>
        </is>
      </c>
      <c r="J398" s="97" t="n"/>
      <c r="K398" s="98">
        <f>IF(SUM(O398:S398)=0, "", ROUND(((O398*3+P398*3+Q398*3+R398*3+S398*1)/13)*5,0))</f>
        <v/>
      </c>
      <c r="L398" s="99">
        <f>IF(OR($C398="",K398=""),"",COUNTIFS($C$4:$C$1500,$C398,K$4:K$1500,"&gt;"&amp;K398)+1)</f>
        <v/>
      </c>
      <c r="M398" s="99">
        <f>IF(OR($C398="",K398=""),"",IF(AND($C398&gt;=1001,$C398&lt;=1005),COUNTIFS($C$4:$C$1500,"&gt;=1001",$C$4:$C$1500,"&lt;=1005",K$4:K$1500,"&gt;"&amp;K398)+1,IF(AND($C398&gt;=1101,$C398&lt;=1105),COUNTIFS($C$4:$C$1500,"&gt;=1101",$C$4:$C$1500,"&lt;=1105",K$4:K$1500,"&gt;"&amp;K398)+1,IF(AND($C398&gt;=901,$C398&lt;=905),COUNTIFS($C$4:$C$1500,"&gt;=901",$C$4:$C$1500,"&lt;=905",K$4:K$1500,"&gt;"&amp;K398)+1,IF(AND($C398&gt;=801,$C398&lt;=805),COUNTIFS($C$4:$C$1500,"&gt;=801",$C$4:$C$1500,"&lt;=805",K$4:K$1500,"&gt;"&amp;K398)+1,IF(AND($C398&gt;=701,$C398&lt;=705),COUNTIFS($C$4:$C$1500,"&gt;=701",$C$4:$C$1500,"&lt;=705",K$4:K$1500,"&gt;"&amp;K398)+1,IF(AND($C398&gt;=601,$C398&lt;=606),COUNTIFS($C$4:$C$1500,"&gt;=601",$C$4:$C$1500,"&lt;=606",K$4:K$1500,"&gt;"&amp;K398)+1,"")))))))</f>
        <v/>
      </c>
      <c r="N398" s="99">
        <f>IF(OR($C398="",K398=""),"",IF(OR(AND($C398&gt;=1001,$C398&lt;=1005),AND($C398&gt;=1101,$C398&lt;=1105)),COUNTIFS($C$4:$C$1500,"&gt;=1001",$C$4:$C$1500,"&lt;=1005",K$4:K$1500,"&gt;"&amp;K398)+COUNTIFS($C$4:$C$1500,"&gt;=1101",$C$4:$C$1500,"&lt;=1105",K$4:K$1500,"&gt;"&amp;K398)+1,""))</f>
        <v/>
      </c>
      <c r="O398" s="94" t="n">
        <v>57.5</v>
      </c>
      <c r="P398" s="94" t="n">
        <v>51.62</v>
      </c>
      <c r="Q398" s="94" t="n">
        <v>51.88</v>
      </c>
      <c r="R398" s="94" t="n">
        <v>50.42</v>
      </c>
      <c r="S398" s="94" t="n">
        <v>54.17</v>
      </c>
      <c r="T398" s="99">
        <f>IF(AND(O398&gt;0,O398&lt;36),1,IF(AND(O398&gt;=36,O398&lt;51),2,IF(AND(O398&gt;=51,O398&lt;71),3,IF(AND(O398&gt;=71,O398&lt;=100),4,))))</f>
        <v/>
      </c>
      <c r="U398" s="99">
        <f>IF(AND(P398&gt;0,P398&lt;41),1,IF(AND(P398&gt;=41,P398&lt;56),2,IF(AND(P398&gt;=56,P398&lt;71),3,IF(AND(P398&gt;=71,P398&lt;=100),4,))))</f>
        <v/>
      </c>
      <c r="V398" s="99">
        <f>IF(AND(Q398&gt;0,Q398&lt;41),1,IF(AND(Q398&gt;=41,Q398&lt;56),2,IF(AND(Q398&gt;=56,Q398&lt;71),3,IF(AND(Q398&gt;=71,Q398&lt;=100),4,))))</f>
        <v/>
      </c>
      <c r="W398" s="99">
        <f>IF(AND(R398&gt;0,R398&lt;36),1,IF(AND(R398&gt;=36,R398&lt;51),2,IF(AND(R398&gt;=51,R398&lt;66),3,IF(AND(R398&gt;=66,R398&lt;=100),4,))))</f>
        <v/>
      </c>
      <c r="X398" s="100">
        <f>IF(AND(S398&gt;0,S398&lt;37),1,IF(AND(S398&gt;=37,S398&lt;58),2,IF(AND(S398&gt;=58,S398&lt;71),3,IF(AND(S398&gt;=71,S398&lt;=100),4,))))</f>
        <v/>
      </c>
      <c r="Y398" s="101">
        <f>IF(SUM(AC398:AG398)=0, "", ROUND(((AC398*3+AD398*3+AE398*3+AF398*3+AG398*1)/13)*5,0))</f>
        <v/>
      </c>
      <c r="Z398" s="99">
        <f>IF(OR($C398="",Y398=""),"",COUNTIFS($C$4:$C$1500,$C398,Y$4:Y$1500,"&gt;"&amp;Y398)+1)</f>
        <v/>
      </c>
      <c r="AA398" s="99">
        <f>IF(OR($C398="",Y398=""),"",IF(AND($C398&gt;=1001,$C398&lt;=1005),COUNTIFS($C$4:$C$1500,"&gt;=1001",$C$4:$C$1500,"&lt;=1005",Y$4:Y$1500,"&gt;"&amp;Y398)+1,IF(AND($C398&gt;=1101,$C398&lt;=1105),COUNTIFS($C$4:$C$1500,"&gt;=1101",$C$4:$C$1500,"&lt;=1105",Y$4:Y$1500,"&gt;"&amp;Y398)+1,IF(AND($C398&gt;=901,$C398&lt;=905),COUNTIFS($C$4:$C$1500,"&gt;=901",$C$4:$C$1500,"&lt;=905",Y$4:Y$1500,"&gt;"&amp;Y398)+1,IF(AND($C398&gt;=801,$C398&lt;=805),COUNTIFS($C$4:$C$1500,"&gt;=801",$C$4:$C$1500,"&lt;=805",Y$4:Y$1500,"&gt;"&amp;Y398)+1,IF(AND($C398&gt;=701,$C398&lt;=705),COUNTIFS($C$4:$C$1500,"&gt;=701",$C$4:$C$1500,"&lt;=705",Y$4:Y$1500,"&gt;"&amp;Y398)+1,IF(AND($C398&gt;=601,$C398&lt;=606),COUNTIFS($C$4:$C$1500,"&gt;=601",$C$4:$C$1500,"&lt;=606",Y$4:Y$1500,"&gt;"&amp;Y398)+1,"")))))))</f>
        <v/>
      </c>
      <c r="AB398" s="99">
        <f>IF(OR($C398="",Y398=""),"",IF(OR(AND($C398&gt;=1001,$C398&lt;=1005),AND($C398&gt;=1101,$C398&lt;=1105)),COUNTIFS($C$4:$C$1500,"&gt;=1001",$C$4:$C$1500,"&lt;=1005",Y$4:Y$1500,"&gt;"&amp;Y398)+COUNTIFS($C$4:$C$1500,"&gt;=1101",$C$4:$C$1500,"&lt;=1105",Y$4:Y$1500,"&gt;"&amp;Y398)+1,""))</f>
        <v/>
      </c>
      <c r="AC398" s="94" t="n">
        <v>63</v>
      </c>
      <c r="AD398" s="94" t="n">
        <v>46.49</v>
      </c>
      <c r="AE398" s="94" t="n">
        <v>63</v>
      </c>
      <c r="AF398" s="94" t="n">
        <v>70</v>
      </c>
      <c r="AG398" s="94" t="n">
        <v>81.45999999999999</v>
      </c>
      <c r="AH398" s="99">
        <f>IF(AND(AC398&gt;0,AC398&lt;36),1,IF(AND(AC398&gt;=36,AC398&lt;51),2,IF(AND(AC398&gt;=51,AC398&lt;71),3,IF(AND(AC398&gt;=71,AC398&lt;=100),4,))))</f>
        <v/>
      </c>
      <c r="AI398" s="99">
        <f>IF(AND(AD398&gt;0,AD398&lt;41),1,IF(AND(AD398&gt;=41,AD398&lt;56),2,IF(AND(AD398&gt;=56,AD398&lt;71),3,IF(AND(AD398&gt;=71,AD398&lt;=100),4,))))</f>
        <v/>
      </c>
      <c r="AJ398" s="99">
        <f>IF(AND(AE398&gt;0,AE398&lt;41),1,IF(AND(AE398&gt;=41,AE398&lt;56),2,IF(AND(AE398&gt;=56,AE398&lt;71),3,IF(AND(AE398&gt;=71,AE398&lt;=100),4,))))</f>
        <v/>
      </c>
      <c r="AK398" s="99">
        <f>IF(AND(AF398&gt;0,AF398&lt;36),1,IF(AND(AF398&gt;=36,AF398&lt;51),2,IF(AND(AF398&gt;=51,AF398&lt;66),3,IF(AND(AF398&gt;=66,AF398&lt;=100),4,))))</f>
        <v/>
      </c>
      <c r="AL398" s="100">
        <f>IF(AND(AG398&gt;0,AG398&lt;37),1,IF(AND(AG398&gt;=37,AG398&lt;58),2,IF(AND(AG398&gt;=58,AG398&lt;71),3,IF(AND(AG398&gt;=71,AG398&lt;=100),4,))))</f>
        <v/>
      </c>
      <c r="AM398" s="101">
        <f>IF((Y398&lt;&gt;"")*(K398&lt;&gt;""),Y398-K398,"")</f>
        <v/>
      </c>
      <c r="AN398" s="99">
        <f>IF((Z398&lt;&gt;"")*(L398&lt;&gt;""),Z398-L398,"")</f>
        <v/>
      </c>
      <c r="AO398" s="99">
        <f>IF((AA398&lt;&gt;"")*(M398&lt;&gt;""),AA398-M398,"")</f>
        <v/>
      </c>
      <c r="AP398" s="99">
        <f>IF((AB398&lt;&gt;"")*(N398&lt;&gt;""),AB398-N398,"")</f>
        <v/>
      </c>
      <c r="AQ398" s="94">
        <f>IF((AC398&lt;&gt;"")*(O398&lt;&gt;""),AC398-O398,"")</f>
        <v/>
      </c>
      <c r="AR398" s="94">
        <f>IF((AD398&lt;&gt;"")*(P398&lt;&gt;""),AD398-P398,"")</f>
        <v/>
      </c>
      <c r="AS398" s="94">
        <f>IF((AE398&lt;&gt;"")*(Q398&lt;&gt;""),AE398-Q398,"")</f>
        <v/>
      </c>
      <c r="AT398" s="94">
        <f>IF((AF398&lt;&gt;"")*(R398&lt;&gt;""),AF398-R398,"")</f>
        <v/>
      </c>
      <c r="AU398" s="94">
        <f>IF((AG398&lt;&gt;"")*(S398&lt;&gt;""),AG398-S398,"")</f>
        <v/>
      </c>
      <c r="AV398" s="99">
        <f>IF((AH398&lt;&gt;"")*(T398&lt;&gt;""),AH398-T398,"")</f>
        <v/>
      </c>
      <c r="AW398" s="99">
        <f>IF((AI398&lt;&gt;"")*(U398&lt;&gt;""),AI398-U398,"")</f>
        <v/>
      </c>
      <c r="AX398" s="99">
        <f>IF((AJ398&lt;&gt;"")*(V398&lt;&gt;""),AJ398-V398,"")</f>
        <v/>
      </c>
      <c r="AY398" s="99">
        <f>IF((AK398&lt;&gt;"")*(W398&lt;&gt;""),AK398-W398,"")</f>
        <v/>
      </c>
      <c r="AZ398" s="102">
        <f>IF((AL398&lt;&gt;"")*(X398&lt;&gt;""),AL398-X398,"")</f>
        <v/>
      </c>
      <c r="BA398" s="50">
        <f>IFERROR(__xludf.dummyfunction("AI(""Actúa como un tutor académico y dirígete personalmente al estudiante "" &amp; I398 &amp; "" "" &amp; J398 &amp; "" "" &amp; G398 &amp; "" "" &amp; H398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AM398 &amp; ""'. Diferencias por área: Matemáticas ("" &amp; AQ398 &amp; ""), Ciencias Natura"&amp;"les ("" &amp; AR398 &amp; ""), Sociales ("" &amp; AS398 &amp; ""), Lectura Crítica ("" &amp; AT398 &amp; "") e Inglés ("" &amp; AU398 &amp; ""). Variación en posición: grupo ("" &amp; AN398 &amp; ""), grado ("" &amp; AO398 &amp; "") y media ("" &amp; AP398 &amp; ""). Puntajes Primer Simulacro: Global "" &amp; K398 &amp; "", Mat "" &amp; "&amp;"O4 &amp; "", Cien "" &amp; P398 &amp; "", Soc "" &amp; Q398 &amp; "", Lec "" &amp; R398 &amp; "", Ing "" &amp; S398 &amp; "". Puntajes Segundo Simulacro: Global "" &amp; Y398 &amp; "", Mat "" &amp; AC398 &amp; "", Cien "" &amp; AD398 &amp; "", Soc "" &amp; AE398 &amp; "", Lec "" &amp; AF398 &amp; "", Ing "" &amp; AG398 &amp; "". Escribe un mensaje motivador"&amp;" y breve (máximo 4 líneas)."")
"),"=AI(""Actúa como un tutor académico y dirígete personalmente al estudiante "" &amp; I398 &amp; "" "" &amp; J398 &amp; "" "" &amp; G398 &amp; "" "" &amp; H398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AM398 &amp; ""'. Diferencias por área: Matemáticas ("" &amp; AQ398 &amp; ""), Ciencias Natur"&amp;"ales ("" &amp; AR398 &amp; ""), Sociales ("" &amp; AS398 &amp; ""), Lectura Crítica ("" &amp; AT398 &amp; "") e Inglés ("" &amp; AU398 &amp; ""). Variación en posición: grupo ("" &amp; AN398 &amp; ""), grado ("" &amp; AO398 &amp; "") y media ("" &amp; AP398 &amp; ""). Puntajes Primer Simulacro: Global "" &amp; K398 &amp; "", Mat "" &amp;"&amp;" O398 &amp; "", Cien "" &amp; P398 &amp; "", Soc "" &amp; Q398 &amp; "", Lec "" &amp; R398 &amp; "", Ing "" &amp; S398 &amp; "". Puntajes Segundo Simulacro: Global "" &amp; Y398 &amp; "", Mat "" &amp; AC398 &amp; "", Cien "" &amp; AD398 &amp; "", Soc "" &amp; AE398 &amp; "", Lec "" &amp; AF398 &amp; "", Ing "" &amp; AG398 &amp; "". Escribe un mensaje motivado"&amp;"r y breve (máximo 4 líneas)."")
")</f>
        <v/>
      </c>
    </row>
    <row r="399" ht="15.75" customHeight="1" s="42">
      <c r="A399" s="93" t="n"/>
      <c r="B399" s="94" t="inlineStr">
        <is>
          <t>Bachillerato</t>
        </is>
      </c>
      <c r="C399" s="94" t="n">
        <v>801</v>
      </c>
      <c r="D399" s="94" t="n"/>
      <c r="E399" s="95" t="n"/>
      <c r="F399" s="96">
        <f>TRIM(G399&amp;" "&amp;H399&amp;" "&amp;I399&amp;" "&amp;J399)</f>
        <v/>
      </c>
      <c r="G399" s="94" t="inlineStr">
        <is>
          <t>Quintero</t>
        </is>
      </c>
      <c r="H399" s="94" t="inlineStr">
        <is>
          <t>Perez</t>
        </is>
      </c>
      <c r="I399" s="94" t="inlineStr">
        <is>
          <t>Nicolas</t>
        </is>
      </c>
      <c r="J399" s="97" t="n"/>
      <c r="K399" s="98">
        <f>IF(SUM(O399:S399)=0, "", ROUND(((O399*3+P399*3+Q399*3+R399*3+S399*1)/13)*5,0))</f>
        <v/>
      </c>
      <c r="L399" s="99">
        <f>IF(OR($C399="",K399=""),"",COUNTIFS($C$4:$C$1500,$C399,K$4:K$1500,"&gt;"&amp;K399)+1)</f>
        <v/>
      </c>
      <c r="M399" s="99">
        <f>IF(OR($C399="",K399=""),"",IF(AND($C399&gt;=1001,$C399&lt;=1005),COUNTIFS($C$4:$C$1500,"&gt;=1001",$C$4:$C$1500,"&lt;=1005",K$4:K$1500,"&gt;"&amp;K399)+1,IF(AND($C399&gt;=1101,$C399&lt;=1105),COUNTIFS($C$4:$C$1500,"&gt;=1101",$C$4:$C$1500,"&lt;=1105",K$4:K$1500,"&gt;"&amp;K399)+1,IF(AND($C399&gt;=901,$C399&lt;=905),COUNTIFS($C$4:$C$1500,"&gt;=901",$C$4:$C$1500,"&lt;=905",K$4:K$1500,"&gt;"&amp;K399)+1,IF(AND($C399&gt;=801,$C399&lt;=805),COUNTIFS($C$4:$C$1500,"&gt;=801",$C$4:$C$1500,"&lt;=805",K$4:K$1500,"&gt;"&amp;K399)+1,IF(AND($C399&gt;=701,$C399&lt;=705),COUNTIFS($C$4:$C$1500,"&gt;=701",$C$4:$C$1500,"&lt;=705",K$4:K$1500,"&gt;"&amp;K399)+1,IF(AND($C399&gt;=601,$C399&lt;=606),COUNTIFS($C$4:$C$1500,"&gt;=601",$C$4:$C$1500,"&lt;=606",K$4:K$1500,"&gt;"&amp;K399)+1,"")))))))</f>
        <v/>
      </c>
      <c r="N399" s="99">
        <f>IF(OR($C399="",K399=""),"",IF(OR(AND($C399&gt;=1001,$C399&lt;=1005),AND($C399&gt;=1101,$C399&lt;=1105)),COUNTIFS($C$4:$C$1500,"&gt;=1001",$C$4:$C$1500,"&lt;=1005",K$4:K$1500,"&gt;"&amp;K399)+COUNTIFS($C$4:$C$1500,"&gt;=1101",$C$4:$C$1500,"&lt;=1105",K$4:K$1500,"&gt;"&amp;K399)+1,""))</f>
        <v/>
      </c>
      <c r="O399" s="94" t="n">
        <v>49.38</v>
      </c>
      <c r="P399" s="94" t="n">
        <v>16.79</v>
      </c>
      <c r="Q399" s="94" t="n">
        <v>33.75</v>
      </c>
      <c r="R399" s="94" t="n">
        <v>32.08</v>
      </c>
      <c r="S399" s="94" t="n">
        <v>41.67</v>
      </c>
      <c r="T399" s="99">
        <f>IF(AND(O399&gt;0,O399&lt;36),1,IF(AND(O399&gt;=36,O399&lt;51),2,IF(AND(O399&gt;=51,O399&lt;71),3,IF(AND(O399&gt;=71,O399&lt;=100),4,))))</f>
        <v/>
      </c>
      <c r="U399" s="99">
        <f>IF(AND(P399&gt;0,P399&lt;41),1,IF(AND(P399&gt;=41,P399&lt;56),2,IF(AND(P399&gt;=56,P399&lt;71),3,IF(AND(P399&gt;=71,P399&lt;=100),4,))))</f>
        <v/>
      </c>
      <c r="V399" s="99">
        <f>IF(AND(Q399&gt;0,Q399&lt;41),1,IF(AND(Q399&gt;=41,Q399&lt;56),2,IF(AND(Q399&gt;=56,Q399&lt;71),3,IF(AND(Q399&gt;=71,Q399&lt;=100),4,))))</f>
        <v/>
      </c>
      <c r="W399" s="99">
        <f>IF(AND(R399&gt;0,R399&lt;36),1,IF(AND(R399&gt;=36,R399&lt;51),2,IF(AND(R399&gt;=51,R399&lt;66),3,IF(AND(R399&gt;=66,R399&lt;=100),4,))))</f>
        <v/>
      </c>
      <c r="X399" s="100">
        <f>IF(AND(S399&gt;0,S399&lt;37),1,IF(AND(S399&gt;=37,S399&lt;58),2,IF(AND(S399&gt;=58,S399&lt;71),3,IF(AND(S399&gt;=71,S399&lt;=100),4,))))</f>
        <v/>
      </c>
      <c r="Y399" s="101">
        <f>IF(SUM(AC399:AG399)=0, "", ROUND(((AC399*3+AD399*3+AE399*3+AF399*3+AG399*1)/13)*5,0))</f>
        <v/>
      </c>
      <c r="Z399" s="99">
        <f>IF(OR($C399="",Y399=""),"",COUNTIFS($C$4:$C$1500,$C399,Y$4:Y$1500,"&gt;"&amp;Y399)+1)</f>
        <v/>
      </c>
      <c r="AA399" s="99">
        <f>IF(OR($C399="",Y399=""),"",IF(AND($C399&gt;=1001,$C399&lt;=1005),COUNTIFS($C$4:$C$1500,"&gt;=1001",$C$4:$C$1500,"&lt;=1005",Y$4:Y$1500,"&gt;"&amp;Y399)+1,IF(AND($C399&gt;=1101,$C399&lt;=1105),COUNTIFS($C$4:$C$1500,"&gt;=1101",$C$4:$C$1500,"&lt;=1105",Y$4:Y$1500,"&gt;"&amp;Y399)+1,IF(AND($C399&gt;=901,$C399&lt;=905),COUNTIFS($C$4:$C$1500,"&gt;=901",$C$4:$C$1500,"&lt;=905",Y$4:Y$1500,"&gt;"&amp;Y399)+1,IF(AND($C399&gt;=801,$C399&lt;=805),COUNTIFS($C$4:$C$1500,"&gt;=801",$C$4:$C$1500,"&lt;=805",Y$4:Y$1500,"&gt;"&amp;Y399)+1,IF(AND($C399&gt;=701,$C399&lt;=705),COUNTIFS($C$4:$C$1500,"&gt;=701",$C$4:$C$1500,"&lt;=705",Y$4:Y$1500,"&gt;"&amp;Y399)+1,IF(AND($C399&gt;=601,$C399&lt;=606),COUNTIFS($C$4:$C$1500,"&gt;=601",$C$4:$C$1500,"&lt;=606",Y$4:Y$1500,"&gt;"&amp;Y399)+1,"")))))))</f>
        <v/>
      </c>
      <c r="AB399" s="99">
        <f>IF(OR($C399="",Y399=""),"",IF(OR(AND($C399&gt;=1001,$C399&lt;=1005),AND($C399&gt;=1101,$C399&lt;=1105)),COUNTIFS($C$4:$C$1500,"&gt;=1001",$C$4:$C$1500,"&lt;=1005",Y$4:Y$1500,"&gt;"&amp;Y399)+COUNTIFS($C$4:$C$1500,"&gt;=1101",$C$4:$C$1500,"&lt;=1105",Y$4:Y$1500,"&gt;"&amp;Y399)+1,""))</f>
        <v/>
      </c>
      <c r="AC399" s="94" t="n">
        <v>51</v>
      </c>
      <c r="AD399" s="94" t="n">
        <v>39.61</v>
      </c>
      <c r="AE399" s="94" t="n">
        <v>55.13</v>
      </c>
      <c r="AF399" s="94" t="n">
        <v>39.38</v>
      </c>
      <c r="AG399" s="94" t="n">
        <v>76.67</v>
      </c>
      <c r="AH399" s="99">
        <f>IF(AND(AC399&gt;0,AC399&lt;36),1,IF(AND(AC399&gt;=36,AC399&lt;51),2,IF(AND(AC399&gt;=51,AC399&lt;71),3,IF(AND(AC399&gt;=71,AC399&lt;=100),4,))))</f>
        <v/>
      </c>
      <c r="AI399" s="99">
        <f>IF(AND(AD399&gt;0,AD399&lt;41),1,IF(AND(AD399&gt;=41,AD399&lt;56),2,IF(AND(AD399&gt;=56,AD399&lt;71),3,IF(AND(AD399&gt;=71,AD399&lt;=100),4,))))</f>
        <v/>
      </c>
      <c r="AJ399" s="99">
        <f>IF(AND(AE399&gt;0,AE399&lt;41),1,IF(AND(AE399&gt;=41,AE399&lt;56),2,IF(AND(AE399&gt;=56,AE399&lt;71),3,IF(AND(AE399&gt;=71,AE399&lt;=100),4,))))</f>
        <v/>
      </c>
      <c r="AK399" s="99">
        <f>IF(AND(AF399&gt;0,AF399&lt;36),1,IF(AND(AF399&gt;=36,AF399&lt;51),2,IF(AND(AF399&gt;=51,AF399&lt;66),3,IF(AND(AF399&gt;=66,AF399&lt;=100),4,))))</f>
        <v/>
      </c>
      <c r="AL399" s="100">
        <f>IF(AND(AG399&gt;0,AG399&lt;37),1,IF(AND(AG399&gt;=37,AG399&lt;58),2,IF(AND(AG399&gt;=58,AG399&lt;71),3,IF(AND(AG399&gt;=71,AG399&lt;=100),4,))))</f>
        <v/>
      </c>
      <c r="AM399" s="101">
        <f>IF((Y399&lt;&gt;"")*(K399&lt;&gt;""),Y399-K399,"")</f>
        <v/>
      </c>
      <c r="AN399" s="99">
        <f>IF((Z399&lt;&gt;"")*(L399&lt;&gt;""),Z399-L399,"")</f>
        <v/>
      </c>
      <c r="AO399" s="99">
        <f>IF((AA399&lt;&gt;"")*(M399&lt;&gt;""),AA399-M399,"")</f>
        <v/>
      </c>
      <c r="AP399" s="99">
        <f>IF((AB399&lt;&gt;"")*(N399&lt;&gt;""),AB399-N399,"")</f>
        <v/>
      </c>
      <c r="AQ399" s="94">
        <f>IF((AC399&lt;&gt;"")*(O399&lt;&gt;""),AC399-O399,"")</f>
        <v/>
      </c>
      <c r="AR399" s="94">
        <f>IF((AD399&lt;&gt;"")*(P399&lt;&gt;""),AD399-P399,"")</f>
        <v/>
      </c>
      <c r="AS399" s="94">
        <f>IF((AE399&lt;&gt;"")*(Q399&lt;&gt;""),AE399-Q399,"")</f>
        <v/>
      </c>
      <c r="AT399" s="94">
        <f>IF((AF399&lt;&gt;"")*(R399&lt;&gt;""),AF399-R399,"")</f>
        <v/>
      </c>
      <c r="AU399" s="94">
        <f>IF((AG399&lt;&gt;"")*(S399&lt;&gt;""),AG399-S399,"")</f>
        <v/>
      </c>
      <c r="AV399" s="99">
        <f>IF((AH399&lt;&gt;"")*(T399&lt;&gt;""),AH399-T399,"")</f>
        <v/>
      </c>
      <c r="AW399" s="99">
        <f>IF((AI399&lt;&gt;"")*(U399&lt;&gt;""),AI399-U399,"")</f>
        <v/>
      </c>
      <c r="AX399" s="99">
        <f>IF((AJ399&lt;&gt;"")*(V399&lt;&gt;""),AJ399-V399,"")</f>
        <v/>
      </c>
      <c r="AY399" s="99">
        <f>IF((AK399&lt;&gt;"")*(W399&lt;&gt;""),AK399-W399,"")</f>
        <v/>
      </c>
      <c r="AZ399" s="102">
        <f>IF((AL399&lt;&gt;"")*(X399&lt;&gt;""),AL399-X399,"")</f>
        <v/>
      </c>
      <c r="BA399" s="50">
        <f>IFERROR(__xludf.dummyfunction("AI(""Actúa como un tutor académico y dirígete personalmente al estudiante "" &amp; I399 &amp; "" "" &amp; J399 &amp; "" "" &amp; G399 &amp; "" "" &amp; H399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AM399 &amp; ""'. Diferencias por área: Matemáticas ("" &amp; AQ399 &amp; ""), Ciencias Natura"&amp;"les ("" &amp; AR399 &amp; ""), Sociales ("" &amp; AS399 &amp; ""), Lectura Crítica ("" &amp; AT399 &amp; "") e Inglés ("" &amp; AU399 &amp; ""). Variación en posición: grupo ("" &amp; AN399 &amp; ""), grado ("" &amp; AO399 &amp; "") y media ("" &amp; AP399 &amp; ""). Puntajes Primer Simulacro: Global "" &amp; K399 &amp; "", Mat "" &amp; "&amp;"O4 &amp; "", Cien "" &amp; P399 &amp; "", Soc "" &amp; Q399 &amp; "", Lec "" &amp; R399 &amp; "", Ing "" &amp; S399 &amp; "". Puntajes Segundo Simulacro: Global "" &amp; Y399 &amp; "", Mat "" &amp; AC399 &amp; "", Cien "" &amp; AD399 &amp; "", Soc "" &amp; AE399 &amp; "", Lec "" &amp; AF399 &amp; "", Ing "" &amp; AG399 &amp; "". Escribe un mensaje motivador"&amp;" y breve (máximo 4 líneas)."")
"),"=AI(""Actúa como un tutor académico y dirígete personalmente al estudiante "" &amp; I399 &amp; "" "" &amp; J399 &amp; "" "" &amp; G399 &amp; "" "" &amp; H399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AM399 &amp; ""'. Diferencias por área: Matemáticas ("" &amp; AQ399 &amp; ""), Ciencias Natur"&amp;"ales ("" &amp; AR399 &amp; ""), Sociales ("" &amp; AS399 &amp; ""), Lectura Crítica ("" &amp; AT399 &amp; "") e Inglés ("" &amp; AU399 &amp; ""). Variación en posición: grupo ("" &amp; AN399 &amp; ""), grado ("" &amp; AO399 &amp; "") y media ("" &amp; AP399 &amp; ""). Puntajes Primer Simulacro: Global "" &amp; K399 &amp; "", Mat "" &amp;"&amp;" O399 &amp; "", Cien "" &amp; P399 &amp; "", Soc "" &amp; Q399 &amp; "", Lec "" &amp; R399 &amp; "", Ing "" &amp; S399 &amp; "". Puntajes Segundo Simulacro: Global "" &amp; Y399 &amp; "", Mat "" &amp; AC399 &amp; "", Cien "" &amp; AD399 &amp; "", Soc "" &amp; AE399 &amp; "", Lec "" &amp; AF399 &amp; "", Ing "" &amp; AG399 &amp; "". Escribe un mensaje motivado"&amp;"r y breve (máximo 4 líneas)."")
")</f>
        <v/>
      </c>
    </row>
    <row r="400" ht="15.75" customHeight="1" s="42">
      <c r="A400" s="93" t="n"/>
      <c r="B400" s="94" t="inlineStr">
        <is>
          <t>Bachillerato</t>
        </is>
      </c>
      <c r="C400" s="94" t="n">
        <v>801</v>
      </c>
      <c r="D400" s="94" t="n"/>
      <c r="E400" s="95" t="n"/>
      <c r="F400" s="96">
        <f>TRIM(G400&amp;" "&amp;H400&amp;" "&amp;I400&amp;" "&amp;J400)</f>
        <v/>
      </c>
      <c r="G400" s="94" t="inlineStr">
        <is>
          <t>Ramirez</t>
        </is>
      </c>
      <c r="H400" s="94" t="inlineStr">
        <is>
          <t>Figueredo</t>
        </is>
      </c>
      <c r="I400" s="94" t="inlineStr">
        <is>
          <t>Yeuferson</t>
        </is>
      </c>
      <c r="J400" s="97" t="inlineStr">
        <is>
          <t>Eliecer</t>
        </is>
      </c>
      <c r="K400" s="98">
        <f>IF(SUM(O400:S400)=0, "", ROUND(((O400*3+P400*3+Q400*3+R400*3+S400*1)/13)*5,0))</f>
        <v/>
      </c>
      <c r="L400" s="99">
        <f>IF(OR($C400="",K400=""),"",COUNTIFS($C$4:$C$1500,$C400,K$4:K$1500,"&gt;"&amp;K400)+1)</f>
        <v/>
      </c>
      <c r="M400" s="99">
        <f>IF(OR($C400="",K400=""),"",IF(AND($C400&gt;=1001,$C400&lt;=1005),COUNTIFS($C$4:$C$1500,"&gt;=1001",$C$4:$C$1500,"&lt;=1005",K$4:K$1500,"&gt;"&amp;K400)+1,IF(AND($C400&gt;=1101,$C400&lt;=1105),COUNTIFS($C$4:$C$1500,"&gt;=1101",$C$4:$C$1500,"&lt;=1105",K$4:K$1500,"&gt;"&amp;K400)+1,IF(AND($C400&gt;=901,$C400&lt;=905),COUNTIFS($C$4:$C$1500,"&gt;=901",$C$4:$C$1500,"&lt;=905",K$4:K$1500,"&gt;"&amp;K400)+1,IF(AND($C400&gt;=801,$C400&lt;=805),COUNTIFS($C$4:$C$1500,"&gt;=801",$C$4:$C$1500,"&lt;=805",K$4:K$1500,"&gt;"&amp;K400)+1,IF(AND($C400&gt;=701,$C400&lt;=705),COUNTIFS($C$4:$C$1500,"&gt;=701",$C$4:$C$1500,"&lt;=705",K$4:K$1500,"&gt;"&amp;K400)+1,IF(AND($C400&gt;=601,$C400&lt;=606),COUNTIFS($C$4:$C$1500,"&gt;=601",$C$4:$C$1500,"&lt;=606",K$4:K$1500,"&gt;"&amp;K400)+1,"")))))))</f>
        <v/>
      </c>
      <c r="N400" s="99">
        <f>IF(OR($C400="",K400=""),"",IF(OR(AND($C400&gt;=1001,$C400&lt;=1005),AND($C400&gt;=1101,$C400&lt;=1105)),COUNTIFS($C$4:$C$1500,"&gt;=1001",$C$4:$C$1500,"&lt;=1005",K$4:K$1500,"&gt;"&amp;K400)+COUNTIFS($C$4:$C$1500,"&gt;=1101",$C$4:$C$1500,"&lt;=1105",K$4:K$1500,"&gt;"&amp;K400)+1,""))</f>
        <v/>
      </c>
      <c r="O400" s="94" t="n">
        <v>28.13</v>
      </c>
      <c r="P400" s="94" t="n">
        <v>17.56</v>
      </c>
      <c r="Q400" s="94" t="n">
        <v>32.5</v>
      </c>
      <c r="R400" s="94" t="n">
        <v>36.67</v>
      </c>
      <c r="S400" s="94" t="n">
        <v>41.67</v>
      </c>
      <c r="T400" s="99">
        <f>IF(AND(O400&gt;0,O400&lt;36),1,IF(AND(O400&gt;=36,O400&lt;51),2,IF(AND(O400&gt;=51,O400&lt;71),3,IF(AND(O400&gt;=71,O400&lt;=100),4,))))</f>
        <v/>
      </c>
      <c r="U400" s="99">
        <f>IF(AND(P400&gt;0,P400&lt;41),1,IF(AND(P400&gt;=41,P400&lt;56),2,IF(AND(P400&gt;=56,P400&lt;71),3,IF(AND(P400&gt;=71,P400&lt;=100),4,))))</f>
        <v/>
      </c>
      <c r="V400" s="99">
        <f>IF(AND(Q400&gt;0,Q400&lt;41),1,IF(AND(Q400&gt;=41,Q400&lt;56),2,IF(AND(Q400&gt;=56,Q400&lt;71),3,IF(AND(Q400&gt;=71,Q400&lt;=100),4,))))</f>
        <v/>
      </c>
      <c r="W400" s="99">
        <f>IF(AND(R400&gt;0,R400&lt;36),1,IF(AND(R400&gt;=36,R400&lt;51),2,IF(AND(R400&gt;=51,R400&lt;66),3,IF(AND(R400&gt;=66,R400&lt;=100),4,))))</f>
        <v/>
      </c>
      <c r="X400" s="100">
        <f>IF(AND(S400&gt;0,S400&lt;37),1,IF(AND(S400&gt;=37,S400&lt;58),2,IF(AND(S400&gt;=58,S400&lt;71),3,IF(AND(S400&gt;=71,S400&lt;=100),4,))))</f>
        <v/>
      </c>
      <c r="Y400" s="101">
        <f>IF(SUM(AC400:AG400)=0, "", ROUND(((AC400*3+AD400*3+AE400*3+AF400*3+AG400*1)/13)*5,0))</f>
        <v/>
      </c>
      <c r="Z400" s="99">
        <f>IF(OR($C400="",Y400=""),"",COUNTIFS($C$4:$C$1500,$C400,Y$4:Y$1500,"&gt;"&amp;Y400)+1)</f>
        <v/>
      </c>
      <c r="AA400" s="99">
        <f>IF(OR($C400="",Y400=""),"",IF(AND($C400&gt;=1001,$C400&lt;=1005),COUNTIFS($C$4:$C$1500,"&gt;=1001",$C$4:$C$1500,"&lt;=1005",Y$4:Y$1500,"&gt;"&amp;Y400)+1,IF(AND($C400&gt;=1101,$C400&lt;=1105),COUNTIFS($C$4:$C$1500,"&gt;=1101",$C$4:$C$1500,"&lt;=1105",Y$4:Y$1500,"&gt;"&amp;Y400)+1,IF(AND($C400&gt;=901,$C400&lt;=905),COUNTIFS($C$4:$C$1500,"&gt;=901",$C$4:$C$1500,"&lt;=905",Y$4:Y$1500,"&gt;"&amp;Y400)+1,IF(AND($C400&gt;=801,$C400&lt;=805),COUNTIFS($C$4:$C$1500,"&gt;=801",$C$4:$C$1500,"&lt;=805",Y$4:Y$1500,"&gt;"&amp;Y400)+1,IF(AND($C400&gt;=701,$C400&lt;=705),COUNTIFS($C$4:$C$1500,"&gt;=701",$C$4:$C$1500,"&lt;=705",Y$4:Y$1500,"&gt;"&amp;Y400)+1,IF(AND($C400&gt;=601,$C400&lt;=606),COUNTIFS($C$4:$C$1500,"&gt;=601",$C$4:$C$1500,"&lt;=606",Y$4:Y$1500,"&gt;"&amp;Y400)+1,"")))))))</f>
        <v/>
      </c>
      <c r="AB400" s="99">
        <f>IF(OR($C400="",Y400=""),"",IF(OR(AND($C400&gt;=1001,$C400&lt;=1005),AND($C400&gt;=1101,$C400&lt;=1105)),COUNTIFS($C$4:$C$1500,"&gt;=1001",$C$4:$C$1500,"&lt;=1005",Y$4:Y$1500,"&gt;"&amp;Y400)+COUNTIFS($C$4:$C$1500,"&gt;=1101",$C$4:$C$1500,"&lt;=1105",Y$4:Y$1500,"&gt;"&amp;Y400)+1,""))</f>
        <v/>
      </c>
      <c r="AC400" s="94" t="n">
        <v>33</v>
      </c>
      <c r="AD400" s="94" t="n">
        <v>32.41</v>
      </c>
      <c r="AE400" s="94" t="n">
        <v>31.5</v>
      </c>
      <c r="AF400" s="94" t="n">
        <v>48.13</v>
      </c>
      <c r="AG400" s="94" t="n">
        <v>28.75</v>
      </c>
      <c r="AH400" s="99">
        <f>IF(AND(AC400&gt;0,AC400&lt;36),1,IF(AND(AC400&gt;=36,AC400&lt;51),2,IF(AND(AC400&gt;=51,AC400&lt;71),3,IF(AND(AC400&gt;=71,AC400&lt;=100),4,))))</f>
        <v/>
      </c>
      <c r="AI400" s="99">
        <f>IF(AND(AD400&gt;0,AD400&lt;41),1,IF(AND(AD400&gt;=41,AD400&lt;56),2,IF(AND(AD400&gt;=56,AD400&lt;71),3,IF(AND(AD400&gt;=71,AD400&lt;=100),4,))))</f>
        <v/>
      </c>
      <c r="AJ400" s="99">
        <f>IF(AND(AE400&gt;0,AE400&lt;41),1,IF(AND(AE400&gt;=41,AE400&lt;56),2,IF(AND(AE400&gt;=56,AE400&lt;71),3,IF(AND(AE400&gt;=71,AE400&lt;=100),4,))))</f>
        <v/>
      </c>
      <c r="AK400" s="99">
        <f>IF(AND(AF400&gt;0,AF400&lt;36),1,IF(AND(AF400&gt;=36,AF400&lt;51),2,IF(AND(AF400&gt;=51,AF400&lt;66),3,IF(AND(AF400&gt;=66,AF400&lt;=100),4,))))</f>
        <v/>
      </c>
      <c r="AL400" s="100">
        <f>IF(AND(AG400&gt;0,AG400&lt;37),1,IF(AND(AG400&gt;=37,AG400&lt;58),2,IF(AND(AG400&gt;=58,AG400&lt;71),3,IF(AND(AG400&gt;=71,AG400&lt;=100),4,))))</f>
        <v/>
      </c>
      <c r="AM400" s="101">
        <f>IF((Y400&lt;&gt;"")*(K400&lt;&gt;""),Y400-K400,"")</f>
        <v/>
      </c>
      <c r="AN400" s="99">
        <f>IF((Z400&lt;&gt;"")*(L400&lt;&gt;""),Z400-L400,"")</f>
        <v/>
      </c>
      <c r="AO400" s="99">
        <f>IF((AA400&lt;&gt;"")*(M400&lt;&gt;""),AA400-M400,"")</f>
        <v/>
      </c>
      <c r="AP400" s="99">
        <f>IF((AB400&lt;&gt;"")*(N400&lt;&gt;""),AB400-N400,"")</f>
        <v/>
      </c>
      <c r="AQ400" s="94">
        <f>IF((AC400&lt;&gt;"")*(O400&lt;&gt;""),AC400-O400,"")</f>
        <v/>
      </c>
      <c r="AR400" s="94">
        <f>IF((AD400&lt;&gt;"")*(P400&lt;&gt;""),AD400-P400,"")</f>
        <v/>
      </c>
      <c r="AS400" s="94">
        <f>IF((AE400&lt;&gt;"")*(Q400&lt;&gt;""),AE400-Q400,"")</f>
        <v/>
      </c>
      <c r="AT400" s="94">
        <f>IF((AF400&lt;&gt;"")*(R400&lt;&gt;""),AF400-R400,"")</f>
        <v/>
      </c>
      <c r="AU400" s="94">
        <f>IF((AG400&lt;&gt;"")*(S400&lt;&gt;""),AG400-S400,"")</f>
        <v/>
      </c>
      <c r="AV400" s="99">
        <f>IF((AH400&lt;&gt;"")*(T400&lt;&gt;""),AH400-T400,"")</f>
        <v/>
      </c>
      <c r="AW400" s="99">
        <f>IF((AI400&lt;&gt;"")*(U400&lt;&gt;""),AI400-U400,"")</f>
        <v/>
      </c>
      <c r="AX400" s="99">
        <f>IF((AJ400&lt;&gt;"")*(V400&lt;&gt;""),AJ400-V400,"")</f>
        <v/>
      </c>
      <c r="AY400" s="99">
        <f>IF((AK400&lt;&gt;"")*(W400&lt;&gt;""),AK400-W400,"")</f>
        <v/>
      </c>
      <c r="AZ400" s="102">
        <f>IF((AL400&lt;&gt;"")*(X400&lt;&gt;""),AL400-X400,"")</f>
        <v/>
      </c>
      <c r="BA400" s="50">
        <f>IFERROR(__xludf.dummyfunction("AI(""Actúa como un tutor académico y dirígete personalmente al estudiante "" &amp; I400 &amp; "" "" &amp; J400 &amp; "" "" &amp; G400 &amp; "" "" &amp; H400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AM400 &amp; ""'. Diferencias por área: Matemáticas ("" &amp; AQ400 &amp; ""), Ciencias Natura"&amp;"les ("" &amp; AR400 &amp; ""), Sociales ("" &amp; AS400 &amp; ""), Lectura Crítica ("" &amp; AT400 &amp; "") e Inglés ("" &amp; AU400 &amp; ""). Variación en posición: grupo ("" &amp; AN400 &amp; ""), grado ("" &amp; AO400 &amp; "") y media ("" &amp; AP400 &amp; ""). Puntajes Primer Simulacro: Global "" &amp; K400 &amp; "", Mat "" &amp; "&amp;"O4 &amp; "", Cien "" &amp; P400 &amp; "", Soc "" &amp; Q400 &amp; "", Lec "" &amp; R400 &amp; "", Ing "" &amp; S400 &amp; "". Puntajes Segundo Simulacro: Global "" &amp; Y400 &amp; "", Mat "" &amp; AC400 &amp; "", Cien "" &amp; AD400 &amp; "", Soc "" &amp; AE400 &amp; "", Lec "" &amp; AF400 &amp; "", Ing "" &amp; AG400 &amp; "". Escribe un mensaje motivador"&amp;" y breve (máximo 4 líneas)."")
"),"=AI(""Actúa como un tutor académico y dirígete personalmente al estudiante "" &amp; I400 &amp; "" "" &amp; J400 &amp; "" "" &amp; G400 &amp; "" "" &amp; H400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AM400 &amp; ""'. Diferencias por área: Matemáticas ("" &amp; AQ400 &amp; ""), Ciencias Natur"&amp;"ales ("" &amp; AR400 &amp; ""), Sociales ("" &amp; AS400 &amp; ""), Lectura Crítica ("" &amp; AT400 &amp; "") e Inglés ("" &amp; AU400 &amp; ""). Variación en posición: grupo ("" &amp; AN400 &amp; ""), grado ("" &amp; AO400 &amp; "") y media ("" &amp; AP400 &amp; ""). Puntajes Primer Simulacro: Global "" &amp; K400 &amp; "", Mat "" &amp;"&amp;" O400 &amp; "", Cien "" &amp; P400 &amp; "", Soc "" &amp; Q400 &amp; "", Lec "" &amp; R400 &amp; "", Ing "" &amp; S400 &amp; "". Puntajes Segundo Simulacro: Global "" &amp; Y400 &amp; "", Mat "" &amp; AC400 &amp; "", Cien "" &amp; AD400 &amp; "", Soc "" &amp; AE400 &amp; "", Lec "" &amp; AF400 &amp; "", Ing "" &amp; AG400 &amp; "". Escribe un mensaje motivado"&amp;"r y breve (máximo 4 líneas)."")
")</f>
        <v/>
      </c>
    </row>
    <row r="401" ht="15.75" customHeight="1" s="42">
      <c r="A401" s="93" t="n"/>
      <c r="B401" s="94" t="inlineStr">
        <is>
          <t>Bachillerato</t>
        </is>
      </c>
      <c r="C401" s="94" t="n">
        <v>801</v>
      </c>
      <c r="D401" s="94" t="n"/>
      <c r="E401" s="95" t="n"/>
      <c r="F401" s="96">
        <f>TRIM(G401&amp;" "&amp;H401&amp;" "&amp;I401&amp;" "&amp;J401)</f>
        <v/>
      </c>
      <c r="G401" s="94" t="inlineStr">
        <is>
          <t>Romero</t>
        </is>
      </c>
      <c r="H401" s="94" t="inlineStr">
        <is>
          <t>Suarez</t>
        </is>
      </c>
      <c r="I401" s="94" t="inlineStr">
        <is>
          <t>Franyelysmar</t>
        </is>
      </c>
      <c r="J401" s="97" t="n"/>
      <c r="K401" s="98">
        <f>IF(SUM(O401:S401)=0, "", ROUND(((O401*3+P401*3+Q401*3+R401*3+S401*1)/13)*5,0))</f>
        <v/>
      </c>
      <c r="L401" s="99">
        <f>IF(OR($C401="",K401=""),"",COUNTIFS($C$4:$C$1500,$C401,K$4:K$1500,"&gt;"&amp;K401)+1)</f>
        <v/>
      </c>
      <c r="M401" s="99">
        <f>IF(OR($C401="",K401=""),"",IF(AND($C401&gt;=1001,$C401&lt;=1005),COUNTIFS($C$4:$C$1500,"&gt;=1001",$C$4:$C$1500,"&lt;=1005",K$4:K$1500,"&gt;"&amp;K401)+1,IF(AND($C401&gt;=1101,$C401&lt;=1105),COUNTIFS($C$4:$C$1500,"&gt;=1101",$C$4:$C$1500,"&lt;=1105",K$4:K$1500,"&gt;"&amp;K401)+1,IF(AND($C401&gt;=901,$C401&lt;=905),COUNTIFS($C$4:$C$1500,"&gt;=901",$C$4:$C$1500,"&lt;=905",K$4:K$1500,"&gt;"&amp;K401)+1,IF(AND($C401&gt;=801,$C401&lt;=805),COUNTIFS($C$4:$C$1500,"&gt;=801",$C$4:$C$1500,"&lt;=805",K$4:K$1500,"&gt;"&amp;K401)+1,IF(AND($C401&gt;=701,$C401&lt;=705),COUNTIFS($C$4:$C$1500,"&gt;=701",$C$4:$C$1500,"&lt;=705",K$4:K$1500,"&gt;"&amp;K401)+1,IF(AND($C401&gt;=601,$C401&lt;=606),COUNTIFS($C$4:$C$1500,"&gt;=601",$C$4:$C$1500,"&lt;=606",K$4:K$1500,"&gt;"&amp;K401)+1,"")))))))</f>
        <v/>
      </c>
      <c r="N401" s="99">
        <f>IF(OR($C401="",K401=""),"",IF(OR(AND($C401&gt;=1001,$C401&lt;=1005),AND($C401&gt;=1101,$C401&lt;=1105)),COUNTIFS($C$4:$C$1500,"&gt;=1001",$C$4:$C$1500,"&lt;=1005",K$4:K$1500,"&gt;"&amp;K401)+COUNTIFS($C$4:$C$1500,"&gt;=1101",$C$4:$C$1500,"&lt;=1105",K$4:K$1500,"&gt;"&amp;K401)+1,""))</f>
        <v/>
      </c>
      <c r="O401" s="94" t="n">
        <v>31.56</v>
      </c>
      <c r="P401" s="94" t="n">
        <v>40.9</v>
      </c>
      <c r="Q401" s="94" t="n">
        <v>41.56</v>
      </c>
      <c r="R401" s="94" t="n">
        <v>50.42</v>
      </c>
      <c r="S401" s="94" t="n">
        <v>33.33</v>
      </c>
      <c r="T401" s="99">
        <f>IF(AND(O401&gt;0,O401&lt;36),1,IF(AND(O401&gt;=36,O401&lt;51),2,IF(AND(O401&gt;=51,O401&lt;71),3,IF(AND(O401&gt;=71,O401&lt;=100),4,))))</f>
        <v/>
      </c>
      <c r="U401" s="99">
        <f>IF(AND(P401&gt;0,P401&lt;41),1,IF(AND(P401&gt;=41,P401&lt;56),2,IF(AND(P401&gt;=56,P401&lt;71),3,IF(AND(P401&gt;=71,P401&lt;=100),4,))))</f>
        <v/>
      </c>
      <c r="V401" s="99">
        <f>IF(AND(Q401&gt;0,Q401&lt;41),1,IF(AND(Q401&gt;=41,Q401&lt;56),2,IF(AND(Q401&gt;=56,Q401&lt;71),3,IF(AND(Q401&gt;=71,Q401&lt;=100),4,))))</f>
        <v/>
      </c>
      <c r="W401" s="99">
        <f>IF(AND(R401&gt;0,R401&lt;36),1,IF(AND(R401&gt;=36,R401&lt;51),2,IF(AND(R401&gt;=51,R401&lt;66),3,IF(AND(R401&gt;=66,R401&lt;=100),4,))))</f>
        <v/>
      </c>
      <c r="X401" s="100">
        <f>IF(AND(S401&gt;0,S401&lt;37),1,IF(AND(S401&gt;=37,S401&lt;58),2,IF(AND(S401&gt;=58,S401&lt;71),3,IF(AND(S401&gt;=71,S401&lt;=100),4,))))</f>
        <v/>
      </c>
      <c r="Y401" s="101">
        <f>IF(SUM(AC401:AG401)=0, "", ROUND(((AC401*3+AD401*3+AE401*3+AF401*3+AG401*1)/13)*5,0))</f>
        <v/>
      </c>
      <c r="Z401" s="99">
        <f>IF(OR($C401="",Y401=""),"",COUNTIFS($C$4:$C$1500,$C401,Y$4:Y$1500,"&gt;"&amp;Y401)+1)</f>
        <v/>
      </c>
      <c r="AA401" s="99">
        <f>IF(OR($C401="",Y401=""),"",IF(AND($C401&gt;=1001,$C401&lt;=1005),COUNTIFS($C$4:$C$1500,"&gt;=1001",$C$4:$C$1500,"&lt;=1005",Y$4:Y$1500,"&gt;"&amp;Y401)+1,IF(AND($C401&gt;=1101,$C401&lt;=1105),COUNTIFS($C$4:$C$1500,"&gt;=1101",$C$4:$C$1500,"&lt;=1105",Y$4:Y$1500,"&gt;"&amp;Y401)+1,IF(AND($C401&gt;=901,$C401&lt;=905),COUNTIFS($C$4:$C$1500,"&gt;=901",$C$4:$C$1500,"&lt;=905",Y$4:Y$1500,"&gt;"&amp;Y401)+1,IF(AND($C401&gt;=801,$C401&lt;=805),COUNTIFS($C$4:$C$1500,"&gt;=801",$C$4:$C$1500,"&lt;=805",Y$4:Y$1500,"&gt;"&amp;Y401)+1,IF(AND($C401&gt;=701,$C401&lt;=705),COUNTIFS($C$4:$C$1500,"&gt;=701",$C$4:$C$1500,"&lt;=705",Y$4:Y$1500,"&gt;"&amp;Y401)+1,IF(AND($C401&gt;=601,$C401&lt;=606),COUNTIFS($C$4:$C$1500,"&gt;=601",$C$4:$C$1500,"&lt;=606",Y$4:Y$1500,"&gt;"&amp;Y401)+1,"")))))))</f>
        <v/>
      </c>
      <c r="AB401" s="99">
        <f>IF(OR($C401="",Y401=""),"",IF(OR(AND($C401&gt;=1001,$C401&lt;=1005),AND($C401&gt;=1101,$C401&lt;=1105)),COUNTIFS($C$4:$C$1500,"&gt;=1001",$C$4:$C$1500,"&lt;=1005",Y$4:Y$1500,"&gt;"&amp;Y401)+COUNTIFS($C$4:$C$1500,"&gt;=1101",$C$4:$C$1500,"&lt;=1105",Y$4:Y$1500,"&gt;"&amp;Y401)+1,""))</f>
        <v/>
      </c>
      <c r="AC401" s="94" t="n"/>
      <c r="AD401" s="94" t="n"/>
      <c r="AE401" s="94" t="n"/>
      <c r="AF401" s="94" t="n"/>
      <c r="AG401" s="94" t="n"/>
      <c r="AH401" s="99">
        <f>IF(AND(AC401&gt;0,AC401&lt;36),1,IF(AND(AC401&gt;=36,AC401&lt;51),2,IF(AND(AC401&gt;=51,AC401&lt;71),3,IF(AND(AC401&gt;=71,AC401&lt;=100),4,))))</f>
        <v/>
      </c>
      <c r="AI401" s="99">
        <f>IF(AND(AD401&gt;0,AD401&lt;41),1,IF(AND(AD401&gt;=41,AD401&lt;56),2,IF(AND(AD401&gt;=56,AD401&lt;71),3,IF(AND(AD401&gt;=71,AD401&lt;=100),4,))))</f>
        <v/>
      </c>
      <c r="AJ401" s="99">
        <f>IF(AND(AE401&gt;0,AE401&lt;41),1,IF(AND(AE401&gt;=41,AE401&lt;56),2,IF(AND(AE401&gt;=56,AE401&lt;71),3,IF(AND(AE401&gt;=71,AE401&lt;=100),4,))))</f>
        <v/>
      </c>
      <c r="AK401" s="99">
        <f>IF(AND(AF401&gt;0,AF401&lt;36),1,IF(AND(AF401&gt;=36,AF401&lt;51),2,IF(AND(AF401&gt;=51,AF401&lt;66),3,IF(AND(AF401&gt;=66,AF401&lt;=100),4,))))</f>
        <v/>
      </c>
      <c r="AL401" s="100">
        <f>IF(AND(AG401&gt;0,AG401&lt;37),1,IF(AND(AG401&gt;=37,AG401&lt;58),2,IF(AND(AG401&gt;=58,AG401&lt;71),3,IF(AND(AG401&gt;=71,AG401&lt;=100),4,))))</f>
        <v/>
      </c>
      <c r="AM401" s="101">
        <f>IF((Y401&lt;&gt;"")*(K401&lt;&gt;""),Y401-K401,"")</f>
        <v/>
      </c>
      <c r="AN401" s="99">
        <f>IF((Z401&lt;&gt;"")*(L401&lt;&gt;""),Z401-L401,"")</f>
        <v/>
      </c>
      <c r="AO401" s="99">
        <f>IF((AA401&lt;&gt;"")*(M401&lt;&gt;""),AA401-M401,"")</f>
        <v/>
      </c>
      <c r="AP401" s="99">
        <f>IF((AB401&lt;&gt;"")*(N401&lt;&gt;""),AB401-N401,"")</f>
        <v/>
      </c>
      <c r="AQ401" s="94">
        <f>IF((AC401&lt;&gt;"")*(O401&lt;&gt;""),AC401-O401,"")</f>
        <v/>
      </c>
      <c r="AR401" s="94">
        <f>IF((AD401&lt;&gt;"")*(P401&lt;&gt;""),AD401-P401,"")</f>
        <v/>
      </c>
      <c r="AS401" s="94">
        <f>IF((AE401&lt;&gt;"")*(Q401&lt;&gt;""),AE401-Q401,"")</f>
        <v/>
      </c>
      <c r="AT401" s="94">
        <f>IF((AF401&lt;&gt;"")*(R401&lt;&gt;""),AF401-R401,"")</f>
        <v/>
      </c>
      <c r="AU401" s="94">
        <f>IF((AG401&lt;&gt;"")*(S401&lt;&gt;""),AG401-S401,"")</f>
        <v/>
      </c>
      <c r="AV401" s="99">
        <f>IF((AH401&lt;&gt;"")*(T401&lt;&gt;""),AH401-T401,"")</f>
        <v/>
      </c>
      <c r="AW401" s="99">
        <f>IF((AI401&lt;&gt;"")*(U401&lt;&gt;""),AI401-U401,"")</f>
        <v/>
      </c>
      <c r="AX401" s="99">
        <f>IF((AJ401&lt;&gt;"")*(V401&lt;&gt;""),AJ401-V401,"")</f>
        <v/>
      </c>
      <c r="AY401" s="99">
        <f>IF((AK401&lt;&gt;"")*(W401&lt;&gt;""),AK401-W401,"")</f>
        <v/>
      </c>
      <c r="AZ401" s="102">
        <f>IF((AL401&lt;&gt;"")*(X401&lt;&gt;""),AL401-X401,"")</f>
        <v/>
      </c>
      <c r="BA401" s="50">
        <f>IFERROR(__xludf.dummyfunction("AI(""Actúa como un tutor académico y dirígete personalmente al estudiante "" &amp; I401 &amp; "" "" &amp; J401 &amp; "" "" &amp; G401 &amp; "" "" &amp; H401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AM401 &amp; ""'. Diferencias por área: Matemáticas ("" &amp; AQ401 &amp; ""), Ciencias Natura"&amp;"les ("" &amp; AR401 &amp; ""), Sociales ("" &amp; AS401 &amp; ""), Lectura Crítica ("" &amp; AT401 &amp; "") e Inglés ("" &amp; AU401 &amp; ""). Variación en posición: grupo ("" &amp; AN401 &amp; ""), grado ("" &amp; AO401 &amp; "") y media ("" &amp; AP401 &amp; ""). Puntajes Primer Simulacro: Global "" &amp; K401 &amp; "", Mat "" &amp; "&amp;"O4 &amp; "", Cien "" &amp; P401 &amp; "", Soc "" &amp; Q401 &amp; "", Lec "" &amp; R401 &amp; "", Ing "" &amp; S401 &amp; "". Puntajes Segundo Simulacro: Global "" &amp; Y401 &amp; "", Mat "" &amp; AC401 &amp; "", Cien "" &amp; AD401 &amp; "", Soc "" &amp; AE401 &amp; "", Lec "" &amp; AF401 &amp; "", Ing "" &amp; AG401 &amp; "". Escribe un mensaje motivador"&amp;" y breve (máximo 4 líneas)."")
"),"=AI(""Actúa como un tutor académico y dirígete personalmente al estudiante "" &amp; I401 &amp; "" "" &amp; J401 &amp; "" "" &amp; G401 &amp; "" "" &amp; H401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AM401 &amp; ""'. Diferencias por área: Matemáticas ("" &amp; AQ401 &amp; ""), Ciencias Natur"&amp;"ales ("" &amp; AR401 &amp; ""), Sociales ("" &amp; AS401 &amp; ""), Lectura Crítica ("" &amp; AT401 &amp; "") e Inglés ("" &amp; AU401 &amp; ""). Variación en posición: grupo ("" &amp; AN401 &amp; ""), grado ("" &amp; AO401 &amp; "") y media ("" &amp; AP401 &amp; ""). Puntajes Primer Simulacro: Global "" &amp; K401 &amp; "", Mat "" &amp;"&amp;" O401 &amp; "", Cien "" &amp; P401 &amp; "", Soc "" &amp; Q401 &amp; "", Lec "" &amp; R401 &amp; "", Ing "" &amp; S401 &amp; "". Puntajes Segundo Simulacro: Global "" &amp; Y401 &amp; "", Mat "" &amp; AC401 &amp; "", Cien "" &amp; AD401 &amp; "", Soc "" &amp; AE401 &amp; "", Lec "" &amp; AF401 &amp; "", Ing "" &amp; AG401 &amp; "". Escribe un mensaje motivado"&amp;"r y breve (máximo 4 líneas)."")
")</f>
        <v/>
      </c>
    </row>
    <row r="402" ht="15.75" customHeight="1" s="42">
      <c r="A402" s="93" t="n"/>
      <c r="B402" s="94" t="inlineStr">
        <is>
          <t>Bachillerato</t>
        </is>
      </c>
      <c r="C402" s="94" t="n">
        <v>801</v>
      </c>
      <c r="D402" s="94" t="n"/>
      <c r="E402" s="95" t="n"/>
      <c r="F402" s="96">
        <f>TRIM(G402&amp;" "&amp;H402&amp;" "&amp;I402&amp;" "&amp;J402)</f>
        <v/>
      </c>
      <c r="G402" s="94" t="inlineStr">
        <is>
          <t>Suarez</t>
        </is>
      </c>
      <c r="H402" s="94" t="inlineStr">
        <is>
          <t>Lopez</t>
        </is>
      </c>
      <c r="I402" s="94" t="inlineStr">
        <is>
          <t>Yuliany</t>
        </is>
      </c>
      <c r="J402" s="97" t="n"/>
      <c r="K402" s="98">
        <f>IF(SUM(O402:S402)=0, "", ROUND(((O402*3+P402*3+Q402*3+R402*3+S402*1)/13)*5,0))</f>
        <v/>
      </c>
      <c r="L402" s="99">
        <f>IF(OR($C402="",K402=""),"",COUNTIFS($C$4:$C$1500,$C402,K$4:K$1500,"&gt;"&amp;K402)+1)</f>
        <v/>
      </c>
      <c r="M402" s="99">
        <f>IF(OR($C402="",K402=""),"",IF(AND($C402&gt;=1001,$C402&lt;=1005),COUNTIFS($C$4:$C$1500,"&gt;=1001",$C$4:$C$1500,"&lt;=1005",K$4:K$1500,"&gt;"&amp;K402)+1,IF(AND($C402&gt;=1101,$C402&lt;=1105),COUNTIFS($C$4:$C$1500,"&gt;=1101",$C$4:$C$1500,"&lt;=1105",K$4:K$1500,"&gt;"&amp;K402)+1,IF(AND($C402&gt;=901,$C402&lt;=905),COUNTIFS($C$4:$C$1500,"&gt;=901",$C$4:$C$1500,"&lt;=905",K$4:K$1500,"&gt;"&amp;K402)+1,IF(AND($C402&gt;=801,$C402&lt;=805),COUNTIFS($C$4:$C$1500,"&gt;=801",$C$4:$C$1500,"&lt;=805",K$4:K$1500,"&gt;"&amp;K402)+1,IF(AND($C402&gt;=701,$C402&lt;=705),COUNTIFS($C$4:$C$1500,"&gt;=701",$C$4:$C$1500,"&lt;=705",K$4:K$1500,"&gt;"&amp;K402)+1,IF(AND($C402&gt;=601,$C402&lt;=606),COUNTIFS($C$4:$C$1500,"&gt;=601",$C$4:$C$1500,"&lt;=606",K$4:K$1500,"&gt;"&amp;K402)+1,"")))))))</f>
        <v/>
      </c>
      <c r="N402" s="99">
        <f>IF(OR($C402="",K402=""),"",IF(OR(AND($C402&gt;=1001,$C402&lt;=1005),AND($C402&gt;=1101,$C402&lt;=1105)),COUNTIFS($C$4:$C$1500,"&gt;=1001",$C$4:$C$1500,"&lt;=1005",K$4:K$1500,"&gt;"&amp;K402)+COUNTIFS($C$4:$C$1500,"&gt;=1101",$C$4:$C$1500,"&lt;=1105",K$4:K$1500,"&gt;"&amp;K402)+1,""))</f>
        <v/>
      </c>
      <c r="O402" s="94" t="n">
        <v>54.06</v>
      </c>
      <c r="P402" s="94" t="n">
        <v>57.96</v>
      </c>
      <c r="Q402" s="94" t="n">
        <v>60.94</v>
      </c>
      <c r="R402" s="94" t="n">
        <v>45.83</v>
      </c>
      <c r="S402" s="94" t="n">
        <v>58.33</v>
      </c>
      <c r="T402" s="99">
        <f>IF(AND(O402&gt;0,O402&lt;36),1,IF(AND(O402&gt;=36,O402&lt;51),2,IF(AND(O402&gt;=51,O402&lt;71),3,IF(AND(O402&gt;=71,O402&lt;=100),4,))))</f>
        <v/>
      </c>
      <c r="U402" s="99">
        <f>IF(AND(P402&gt;0,P402&lt;41),1,IF(AND(P402&gt;=41,P402&lt;56),2,IF(AND(P402&gt;=56,P402&lt;71),3,IF(AND(P402&gt;=71,P402&lt;=100),4,))))</f>
        <v/>
      </c>
      <c r="V402" s="99">
        <f>IF(AND(Q402&gt;0,Q402&lt;41),1,IF(AND(Q402&gt;=41,Q402&lt;56),2,IF(AND(Q402&gt;=56,Q402&lt;71),3,IF(AND(Q402&gt;=71,Q402&lt;=100),4,))))</f>
        <v/>
      </c>
      <c r="W402" s="99">
        <f>IF(AND(R402&gt;0,R402&lt;36),1,IF(AND(R402&gt;=36,R402&lt;51),2,IF(AND(R402&gt;=51,R402&lt;66),3,IF(AND(R402&gt;=66,R402&lt;=100),4,))))</f>
        <v/>
      </c>
      <c r="X402" s="100">
        <f>IF(AND(S402&gt;0,S402&lt;37),1,IF(AND(S402&gt;=37,S402&lt;58),2,IF(AND(S402&gt;=58,S402&lt;71),3,IF(AND(S402&gt;=71,S402&lt;=100),4,))))</f>
        <v/>
      </c>
      <c r="Y402" s="101">
        <f>IF(SUM(AC402:AG402)=0, "", ROUND(((AC402*3+AD402*3+AE402*3+AF402*3+AG402*1)/13)*5,0))</f>
        <v/>
      </c>
      <c r="Z402" s="99">
        <f>IF(OR($C402="",Y402=""),"",COUNTIFS($C$4:$C$1500,$C402,Y$4:Y$1500,"&gt;"&amp;Y402)+1)</f>
        <v/>
      </c>
      <c r="AA402" s="99">
        <f>IF(OR($C402="",Y402=""),"",IF(AND($C402&gt;=1001,$C402&lt;=1005),COUNTIFS($C$4:$C$1500,"&gt;=1001",$C$4:$C$1500,"&lt;=1005",Y$4:Y$1500,"&gt;"&amp;Y402)+1,IF(AND($C402&gt;=1101,$C402&lt;=1105),COUNTIFS($C$4:$C$1500,"&gt;=1101",$C$4:$C$1500,"&lt;=1105",Y$4:Y$1500,"&gt;"&amp;Y402)+1,IF(AND($C402&gt;=901,$C402&lt;=905),COUNTIFS($C$4:$C$1500,"&gt;=901",$C$4:$C$1500,"&lt;=905",Y$4:Y$1500,"&gt;"&amp;Y402)+1,IF(AND($C402&gt;=801,$C402&lt;=805),COUNTIFS($C$4:$C$1500,"&gt;=801",$C$4:$C$1500,"&lt;=805",Y$4:Y$1500,"&gt;"&amp;Y402)+1,IF(AND($C402&gt;=701,$C402&lt;=705),COUNTIFS($C$4:$C$1500,"&gt;=701",$C$4:$C$1500,"&lt;=705",Y$4:Y$1500,"&gt;"&amp;Y402)+1,IF(AND($C402&gt;=601,$C402&lt;=606),COUNTIFS($C$4:$C$1500,"&gt;=601",$C$4:$C$1500,"&lt;=606",Y$4:Y$1500,"&gt;"&amp;Y402)+1,"")))))))</f>
        <v/>
      </c>
      <c r="AB402" s="99">
        <f>IF(OR($C402="",Y402=""),"",IF(OR(AND($C402&gt;=1001,$C402&lt;=1005),AND($C402&gt;=1101,$C402&lt;=1105)),COUNTIFS($C$4:$C$1500,"&gt;=1001",$C$4:$C$1500,"&lt;=1005",Y$4:Y$1500,"&gt;"&amp;Y402)+COUNTIFS($C$4:$C$1500,"&gt;=1101",$C$4:$C$1500,"&lt;=1105",Y$4:Y$1500,"&gt;"&amp;Y402)+1,""))</f>
        <v/>
      </c>
      <c r="AC402" s="94" t="n"/>
      <c r="AD402" s="94" t="n"/>
      <c r="AE402" s="94" t="n"/>
      <c r="AF402" s="94" t="n"/>
      <c r="AG402" s="94" t="n"/>
      <c r="AH402" s="99">
        <f>IF(AND(AC402&gt;0,AC402&lt;36),1,IF(AND(AC402&gt;=36,AC402&lt;51),2,IF(AND(AC402&gt;=51,AC402&lt;71),3,IF(AND(AC402&gt;=71,AC402&lt;=100),4,))))</f>
        <v/>
      </c>
      <c r="AI402" s="99">
        <f>IF(AND(AD402&gt;0,AD402&lt;41),1,IF(AND(AD402&gt;=41,AD402&lt;56),2,IF(AND(AD402&gt;=56,AD402&lt;71),3,IF(AND(AD402&gt;=71,AD402&lt;=100),4,))))</f>
        <v/>
      </c>
      <c r="AJ402" s="99">
        <f>IF(AND(AE402&gt;0,AE402&lt;41),1,IF(AND(AE402&gt;=41,AE402&lt;56),2,IF(AND(AE402&gt;=56,AE402&lt;71),3,IF(AND(AE402&gt;=71,AE402&lt;=100),4,))))</f>
        <v/>
      </c>
      <c r="AK402" s="99">
        <f>IF(AND(AF402&gt;0,AF402&lt;36),1,IF(AND(AF402&gt;=36,AF402&lt;51),2,IF(AND(AF402&gt;=51,AF402&lt;66),3,IF(AND(AF402&gt;=66,AF402&lt;=100),4,))))</f>
        <v/>
      </c>
      <c r="AL402" s="100">
        <f>IF(AND(AG402&gt;0,AG402&lt;37),1,IF(AND(AG402&gt;=37,AG402&lt;58),2,IF(AND(AG402&gt;=58,AG402&lt;71),3,IF(AND(AG402&gt;=71,AG402&lt;=100),4,))))</f>
        <v/>
      </c>
      <c r="AM402" s="101">
        <f>IF((Y402&lt;&gt;"")*(K402&lt;&gt;""),Y402-K402,"")</f>
        <v/>
      </c>
      <c r="AN402" s="99">
        <f>IF((Z402&lt;&gt;"")*(L402&lt;&gt;""),Z402-L402,"")</f>
        <v/>
      </c>
      <c r="AO402" s="99">
        <f>IF((AA402&lt;&gt;"")*(M402&lt;&gt;""),AA402-M402,"")</f>
        <v/>
      </c>
      <c r="AP402" s="99">
        <f>IF((AB402&lt;&gt;"")*(N402&lt;&gt;""),AB402-N402,"")</f>
        <v/>
      </c>
      <c r="AQ402" s="94">
        <f>IF((AC402&lt;&gt;"")*(O402&lt;&gt;""),AC402-O402,"")</f>
        <v/>
      </c>
      <c r="AR402" s="94">
        <f>IF((AD402&lt;&gt;"")*(P402&lt;&gt;""),AD402-P402,"")</f>
        <v/>
      </c>
      <c r="AS402" s="94">
        <f>IF((AE402&lt;&gt;"")*(Q402&lt;&gt;""),AE402-Q402,"")</f>
        <v/>
      </c>
      <c r="AT402" s="94">
        <f>IF((AF402&lt;&gt;"")*(R402&lt;&gt;""),AF402-R402,"")</f>
        <v/>
      </c>
      <c r="AU402" s="94">
        <f>IF((AG402&lt;&gt;"")*(S402&lt;&gt;""),AG402-S402,"")</f>
        <v/>
      </c>
      <c r="AV402" s="99">
        <f>IF((AH402&lt;&gt;"")*(T402&lt;&gt;""),AH402-T402,"")</f>
        <v/>
      </c>
      <c r="AW402" s="99">
        <f>IF((AI402&lt;&gt;"")*(U402&lt;&gt;""),AI402-U402,"")</f>
        <v/>
      </c>
      <c r="AX402" s="99">
        <f>IF((AJ402&lt;&gt;"")*(V402&lt;&gt;""),AJ402-V402,"")</f>
        <v/>
      </c>
      <c r="AY402" s="99">
        <f>IF((AK402&lt;&gt;"")*(W402&lt;&gt;""),AK402-W402,"")</f>
        <v/>
      </c>
      <c r="AZ402" s="102">
        <f>IF((AL402&lt;&gt;"")*(X402&lt;&gt;""),AL402-X402,"")</f>
        <v/>
      </c>
      <c r="BA402" s="50">
        <f>IFERROR(__xludf.dummyfunction("AI(""Actúa como un tutor académico y dirígete personalmente al estudiante "" &amp; I402 &amp; "" "" &amp; J402 &amp; "" "" &amp; G402 &amp; "" "" &amp; H402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AM402 &amp; ""'. Diferencias por área: Matemáticas ("" &amp; AQ402 &amp; ""), Ciencias Natura"&amp;"les ("" &amp; AR402 &amp; ""), Sociales ("" &amp; AS402 &amp; ""), Lectura Crítica ("" &amp; AT402 &amp; "") e Inglés ("" &amp; AU402 &amp; ""). Variación en posición: grupo ("" &amp; AN402 &amp; ""), grado ("" &amp; AO402 &amp; "") y media ("" &amp; AP402 &amp; ""). Puntajes Primer Simulacro: Global "" &amp; K402 &amp; "", Mat "" &amp; "&amp;"O4 &amp; "", Cien "" &amp; P402 &amp; "", Soc "" &amp; Q402 &amp; "", Lec "" &amp; R402 &amp; "", Ing "" &amp; S402 &amp; "". Puntajes Segundo Simulacro: Global "" &amp; Y402 &amp; "", Mat "" &amp; AC402 &amp; "", Cien "" &amp; AD402 &amp; "", Soc "" &amp; AE402 &amp; "", Lec "" &amp; AF402 &amp; "", Ing "" &amp; AG402 &amp; "". Escribe un mensaje motivador"&amp;" y breve (máximo 4 líneas)."")
"),"=AI(""Actúa como un tutor académico y dirígete personalmente al estudiante "" &amp; I402 &amp; "" "" &amp; J402 &amp; "" "" &amp; G402 &amp; "" "" &amp; H402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AM402 &amp; ""'. Diferencias por área: Matemáticas ("" &amp; AQ402 &amp; ""), Ciencias Natur"&amp;"ales ("" &amp; AR402 &amp; ""), Sociales ("" &amp; AS402 &amp; ""), Lectura Crítica ("" &amp; AT402 &amp; "") e Inglés ("" &amp; AU402 &amp; ""). Variación en posición: grupo ("" &amp; AN402 &amp; ""), grado ("" &amp; AO402 &amp; "") y media ("" &amp; AP402 &amp; ""). Puntajes Primer Simulacro: Global "" &amp; K402 &amp; "", Mat "" &amp;"&amp;" O402 &amp; "", Cien "" &amp; P402 &amp; "", Soc "" &amp; Q402 &amp; "", Lec "" &amp; R402 &amp; "", Ing "" &amp; S402 &amp; "". Puntajes Segundo Simulacro: Global "" &amp; Y402 &amp; "", Mat "" &amp; AC402 &amp; "", Cien "" &amp; AD402 &amp; "", Soc "" &amp; AE402 &amp; "", Lec "" &amp; AF402 &amp; "", Ing "" &amp; AG402 &amp; "". Escribe un mensaje motivado"&amp;"r y breve (máximo 4 líneas)."")
")</f>
        <v/>
      </c>
    </row>
    <row r="403" ht="15.75" customHeight="1" s="42">
      <c r="A403" s="93" t="n"/>
      <c r="B403" s="94" t="inlineStr">
        <is>
          <t>Bachillerato</t>
        </is>
      </c>
      <c r="C403" s="94" t="n">
        <v>801</v>
      </c>
      <c r="D403" s="94" t="n"/>
      <c r="E403" s="95" t="n"/>
      <c r="F403" s="96">
        <f>TRIM(G403&amp;" "&amp;H403&amp;" "&amp;I403&amp;" "&amp;J403)</f>
        <v/>
      </c>
      <c r="G403" s="94" t="inlineStr">
        <is>
          <t>Toro</t>
        </is>
      </c>
      <c r="H403" s="94" t="inlineStr">
        <is>
          <t>Rivera</t>
        </is>
      </c>
      <c r="I403" s="94" t="inlineStr">
        <is>
          <t>Sulay</t>
        </is>
      </c>
      <c r="J403" s="97" t="inlineStr">
        <is>
          <t>Yosledy</t>
        </is>
      </c>
      <c r="K403" s="98">
        <f>IF(SUM(O403:S403)=0, "", ROUND(((O403*3+P403*3+Q403*3+R403*3+S403*1)/13)*5,0))</f>
        <v/>
      </c>
      <c r="L403" s="99">
        <f>IF(OR($C403="",K403=""),"",COUNTIFS($C$4:$C$1500,$C403,K$4:K$1500,"&gt;"&amp;K403)+1)</f>
        <v/>
      </c>
      <c r="M403" s="99">
        <f>IF(OR($C403="",K403=""),"",IF(AND($C403&gt;=1001,$C403&lt;=1005),COUNTIFS($C$4:$C$1500,"&gt;=1001",$C$4:$C$1500,"&lt;=1005",K$4:K$1500,"&gt;"&amp;K403)+1,IF(AND($C403&gt;=1101,$C403&lt;=1105),COUNTIFS($C$4:$C$1500,"&gt;=1101",$C$4:$C$1500,"&lt;=1105",K$4:K$1500,"&gt;"&amp;K403)+1,IF(AND($C403&gt;=901,$C403&lt;=905),COUNTIFS($C$4:$C$1500,"&gt;=901",$C$4:$C$1500,"&lt;=905",K$4:K$1500,"&gt;"&amp;K403)+1,IF(AND($C403&gt;=801,$C403&lt;=805),COUNTIFS($C$4:$C$1500,"&gt;=801",$C$4:$C$1500,"&lt;=805",K$4:K$1500,"&gt;"&amp;K403)+1,IF(AND($C403&gt;=701,$C403&lt;=705),COUNTIFS($C$4:$C$1500,"&gt;=701",$C$4:$C$1500,"&lt;=705",K$4:K$1500,"&gt;"&amp;K403)+1,IF(AND($C403&gt;=601,$C403&lt;=606),COUNTIFS($C$4:$C$1500,"&gt;=601",$C$4:$C$1500,"&lt;=606",K$4:K$1500,"&gt;"&amp;K403)+1,"")))))))</f>
        <v/>
      </c>
      <c r="N403" s="99">
        <f>IF(OR($C403="",K403=""),"",IF(OR(AND($C403&gt;=1001,$C403&lt;=1005),AND($C403&gt;=1101,$C403&lt;=1105)),COUNTIFS($C$4:$C$1500,"&gt;=1001",$C$4:$C$1500,"&lt;=1005",K$4:K$1500,"&gt;"&amp;K403)+COUNTIFS($C$4:$C$1500,"&gt;=1101",$C$4:$C$1500,"&lt;=1105",K$4:K$1500,"&gt;"&amp;K403)+1,""))</f>
        <v/>
      </c>
      <c r="O403" s="94" t="n">
        <v>43</v>
      </c>
      <c r="P403" s="94" t="n">
        <v>39</v>
      </c>
      <c r="Q403" s="94" t="n">
        <v>39</v>
      </c>
      <c r="R403" s="94" t="n">
        <v>44</v>
      </c>
      <c r="S403" s="94" t="n">
        <v>38</v>
      </c>
      <c r="T403" s="99">
        <f>IF(AND(O403&gt;0,O403&lt;36),1,IF(AND(O403&gt;=36,O403&lt;51),2,IF(AND(O403&gt;=51,O403&lt;71),3,IF(AND(O403&gt;=71,O403&lt;=100),4,))))</f>
        <v/>
      </c>
      <c r="U403" s="99">
        <f>IF(AND(P403&gt;0,P403&lt;41),1,IF(AND(P403&gt;=41,P403&lt;56),2,IF(AND(P403&gt;=56,P403&lt;71),3,IF(AND(P403&gt;=71,P403&lt;=100),4,))))</f>
        <v/>
      </c>
      <c r="V403" s="99">
        <f>IF(AND(Q403&gt;0,Q403&lt;41),1,IF(AND(Q403&gt;=41,Q403&lt;56),2,IF(AND(Q403&gt;=56,Q403&lt;71),3,IF(AND(Q403&gt;=71,Q403&lt;=100),4,))))</f>
        <v/>
      </c>
      <c r="W403" s="99">
        <f>IF(AND(R403&gt;0,R403&lt;36),1,IF(AND(R403&gt;=36,R403&lt;51),2,IF(AND(R403&gt;=51,R403&lt;66),3,IF(AND(R403&gt;=66,R403&lt;=100),4,))))</f>
        <v/>
      </c>
      <c r="X403" s="100">
        <f>IF(AND(S403&gt;0,S403&lt;37),1,IF(AND(S403&gt;=37,S403&lt;58),2,IF(AND(S403&gt;=58,S403&lt;71),3,IF(AND(S403&gt;=71,S403&lt;=100),4,))))</f>
        <v/>
      </c>
      <c r="Y403" s="101">
        <f>IF(SUM(AC403:AG403)=0, "", ROUND(((AC403*3+AD403*3+AE403*3+AF403*3+AG403*1)/13)*5,0))</f>
        <v/>
      </c>
      <c r="Z403" s="99">
        <f>IF(OR($C403="",Y403=""),"",COUNTIFS($C$4:$C$1500,$C403,Y$4:Y$1500,"&gt;"&amp;Y403)+1)</f>
        <v/>
      </c>
      <c r="AA403" s="99">
        <f>IF(OR($C403="",Y403=""),"",IF(AND($C403&gt;=1001,$C403&lt;=1005),COUNTIFS($C$4:$C$1500,"&gt;=1001",$C$4:$C$1500,"&lt;=1005",Y$4:Y$1500,"&gt;"&amp;Y403)+1,IF(AND($C403&gt;=1101,$C403&lt;=1105),COUNTIFS($C$4:$C$1500,"&gt;=1101",$C$4:$C$1500,"&lt;=1105",Y$4:Y$1500,"&gt;"&amp;Y403)+1,IF(AND($C403&gt;=901,$C403&lt;=905),COUNTIFS($C$4:$C$1500,"&gt;=901",$C$4:$C$1500,"&lt;=905",Y$4:Y$1500,"&gt;"&amp;Y403)+1,IF(AND($C403&gt;=801,$C403&lt;=805),COUNTIFS($C$4:$C$1500,"&gt;=801",$C$4:$C$1500,"&lt;=805",Y$4:Y$1500,"&gt;"&amp;Y403)+1,IF(AND($C403&gt;=701,$C403&lt;=705),COUNTIFS($C$4:$C$1500,"&gt;=701",$C$4:$C$1500,"&lt;=705",Y$4:Y$1500,"&gt;"&amp;Y403)+1,IF(AND($C403&gt;=601,$C403&lt;=606),COUNTIFS($C$4:$C$1500,"&gt;=601",$C$4:$C$1500,"&lt;=606",Y$4:Y$1500,"&gt;"&amp;Y403)+1,"")))))))</f>
        <v/>
      </c>
      <c r="AB403" s="99">
        <f>IF(OR($C403="",Y403=""),"",IF(OR(AND($C403&gt;=1001,$C403&lt;=1005),AND($C403&gt;=1101,$C403&lt;=1105)),COUNTIFS($C$4:$C$1500,"&gt;=1001",$C$4:$C$1500,"&lt;=1005",Y$4:Y$1500,"&gt;"&amp;Y403)+COUNTIFS($C$4:$C$1500,"&gt;=1101",$C$4:$C$1500,"&lt;=1105",Y$4:Y$1500,"&gt;"&amp;Y403)+1,""))</f>
        <v/>
      </c>
      <c r="AC403" s="94" t="n">
        <v>27</v>
      </c>
      <c r="AD403" s="94" t="n">
        <v>23.24</v>
      </c>
      <c r="AE403" s="94" t="n">
        <v>39.38</v>
      </c>
      <c r="AF403" s="94" t="n">
        <v>30.63</v>
      </c>
      <c r="AG403" s="94" t="n">
        <v>14.38</v>
      </c>
      <c r="AH403" s="99">
        <f>IF(AND(AC403&gt;0,AC403&lt;36),1,IF(AND(AC403&gt;=36,AC403&lt;51),2,IF(AND(AC403&gt;=51,AC403&lt;71),3,IF(AND(AC403&gt;=71,AC403&lt;=100),4,))))</f>
        <v/>
      </c>
      <c r="AI403" s="99">
        <f>IF(AND(AD403&gt;0,AD403&lt;41),1,IF(AND(AD403&gt;=41,AD403&lt;56),2,IF(AND(AD403&gt;=56,AD403&lt;71),3,IF(AND(AD403&gt;=71,AD403&lt;=100),4,))))</f>
        <v/>
      </c>
      <c r="AJ403" s="99">
        <f>IF(AND(AE403&gt;0,AE403&lt;41),1,IF(AND(AE403&gt;=41,AE403&lt;56),2,IF(AND(AE403&gt;=56,AE403&lt;71),3,IF(AND(AE403&gt;=71,AE403&lt;=100),4,))))</f>
        <v/>
      </c>
      <c r="AK403" s="99">
        <f>IF(AND(AF403&gt;0,AF403&lt;36),1,IF(AND(AF403&gt;=36,AF403&lt;51),2,IF(AND(AF403&gt;=51,AF403&lt;66),3,IF(AND(AF403&gt;=66,AF403&lt;=100),4,))))</f>
        <v/>
      </c>
      <c r="AL403" s="100">
        <f>IF(AND(AG403&gt;0,AG403&lt;37),1,IF(AND(AG403&gt;=37,AG403&lt;58),2,IF(AND(AG403&gt;=58,AG403&lt;71),3,IF(AND(AG403&gt;=71,AG403&lt;=100),4,))))</f>
        <v/>
      </c>
      <c r="AM403" s="101">
        <f>IF((Y403&lt;&gt;"")*(K403&lt;&gt;""),Y403-K403,"")</f>
        <v/>
      </c>
      <c r="AN403" s="99">
        <f>IF((Z403&lt;&gt;"")*(L403&lt;&gt;""),Z403-L403,"")</f>
        <v/>
      </c>
      <c r="AO403" s="99">
        <f>IF((AA403&lt;&gt;"")*(M403&lt;&gt;""),AA403-M403,"")</f>
        <v/>
      </c>
      <c r="AP403" s="99">
        <f>IF((AB403&lt;&gt;"")*(N403&lt;&gt;""),AB403-N403,"")</f>
        <v/>
      </c>
      <c r="AQ403" s="94">
        <f>IF((AC403&lt;&gt;"")*(O403&lt;&gt;""),AC403-O403,"")</f>
        <v/>
      </c>
      <c r="AR403" s="94">
        <f>IF((AD403&lt;&gt;"")*(P403&lt;&gt;""),AD403-P403,"")</f>
        <v/>
      </c>
      <c r="AS403" s="94">
        <f>IF((AE403&lt;&gt;"")*(Q403&lt;&gt;""),AE403-Q403,"")</f>
        <v/>
      </c>
      <c r="AT403" s="94">
        <f>IF((AF403&lt;&gt;"")*(R403&lt;&gt;""),AF403-R403,"")</f>
        <v/>
      </c>
      <c r="AU403" s="94">
        <f>IF((AG403&lt;&gt;"")*(S403&lt;&gt;""),AG403-S403,"")</f>
        <v/>
      </c>
      <c r="AV403" s="99">
        <f>IF((AH403&lt;&gt;"")*(T403&lt;&gt;""),AH403-T403,"")</f>
        <v/>
      </c>
      <c r="AW403" s="99">
        <f>IF((AI403&lt;&gt;"")*(U403&lt;&gt;""),AI403-U403,"")</f>
        <v/>
      </c>
      <c r="AX403" s="99">
        <f>IF((AJ403&lt;&gt;"")*(V403&lt;&gt;""),AJ403-V403,"")</f>
        <v/>
      </c>
      <c r="AY403" s="99">
        <f>IF((AK403&lt;&gt;"")*(W403&lt;&gt;""),AK403-W403,"")</f>
        <v/>
      </c>
      <c r="AZ403" s="102">
        <f>IF((AL403&lt;&gt;"")*(X403&lt;&gt;""),AL403-X403,"")</f>
        <v/>
      </c>
      <c r="BA403" s="50">
        <f>IFERROR(__xludf.dummyfunction("AI(""Actúa como un tutor académico y dirígete personalmente al estudiante "" &amp; I403 &amp; "" "" &amp; J403 &amp; "" "" &amp; G403 &amp; "" "" &amp; H403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AM403 &amp; ""'. Diferencias por área: Matemáticas ("" &amp; AQ403 &amp; ""), Ciencias Natura"&amp;"les ("" &amp; AR403 &amp; ""), Sociales ("" &amp; AS403 &amp; ""), Lectura Crítica ("" &amp; AT403 &amp; "") e Inglés ("" &amp; AU403 &amp; ""). Variación en posición: grupo ("" &amp; AN403 &amp; ""), grado ("" &amp; AO403 &amp; "") y media ("" &amp; AP403 &amp; ""). Puntajes Primer Simulacro: Global "" &amp; K403 &amp; "", Mat "" &amp; "&amp;"O4 &amp; "", Cien "" &amp; P403 &amp; "", Soc "" &amp; Q403 &amp; "", Lec "" &amp; R403 &amp; "", Ing "" &amp; S403 &amp; "". Puntajes Segundo Simulacro: Global "" &amp; Y403 &amp; "", Mat "" &amp; AC403 &amp; "", Cien "" &amp; AD403 &amp; "", Soc "" &amp; AE403 &amp; "", Lec "" &amp; AF403 &amp; "", Ing "" &amp; AG403 &amp; "". Escribe un mensaje motivador"&amp;" y breve (máximo 4 líneas)."")
"),"=AI(""Actúa como un tutor académico y dirígete personalmente al estudiante "" &amp; I403 &amp; "" "" &amp; J403 &amp; "" "" &amp; G403 &amp; "" "" &amp; H403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AM403 &amp; ""'. Diferencias por área: Matemáticas ("" &amp; AQ403 &amp; ""), Ciencias Natur"&amp;"ales ("" &amp; AR403 &amp; ""), Sociales ("" &amp; AS403 &amp; ""), Lectura Crítica ("" &amp; AT403 &amp; "") e Inglés ("" &amp; AU403 &amp; ""). Variación en posición: grupo ("" &amp; AN403 &amp; ""), grado ("" &amp; AO403 &amp; "") y media ("" &amp; AP403 &amp; ""). Puntajes Primer Simulacro: Global "" &amp; K403 &amp; "", Mat "" &amp;"&amp;" O403 &amp; "", Cien "" &amp; P403 &amp; "", Soc "" &amp; Q403 &amp; "", Lec "" &amp; R403 &amp; "", Ing "" &amp; S403 &amp; "". Puntajes Segundo Simulacro: Global "" &amp; Y403 &amp; "", Mat "" &amp; AC403 &amp; "", Cien "" &amp; AD403 &amp; "", Soc "" &amp; AE403 &amp; "", Lec "" &amp; AF403 &amp; "", Ing "" &amp; AG403 &amp; "". Escribe un mensaje motivado"&amp;"r y breve (máximo 4 líneas)."")
")</f>
        <v/>
      </c>
    </row>
    <row r="404" ht="15.75" customHeight="1" s="42">
      <c r="A404" s="93" t="n"/>
      <c r="B404" s="94" t="inlineStr">
        <is>
          <t>Bachillerato</t>
        </is>
      </c>
      <c r="C404" s="94" t="n">
        <v>802</v>
      </c>
      <c r="D404" s="94" t="n"/>
      <c r="E404" s="95" t="n"/>
      <c r="F404" s="96">
        <f>TRIM(G404&amp;" "&amp;H404&amp;" "&amp;I404&amp;" "&amp;J404)</f>
        <v/>
      </c>
      <c r="G404" s="94" t="inlineStr">
        <is>
          <t>Acevedo</t>
        </is>
      </c>
      <c r="H404" s="94" t="inlineStr">
        <is>
          <t>Tilano</t>
        </is>
      </c>
      <c r="I404" s="94" t="inlineStr">
        <is>
          <t>Jhonger</t>
        </is>
      </c>
      <c r="J404" s="97" t="inlineStr">
        <is>
          <t>Stiven</t>
        </is>
      </c>
      <c r="K404" s="98">
        <f>IF(SUM(O404:S404)=0, "", ROUND(((O404*3+P404*3+Q404*3+R404*3+S404*1)/13)*5,0))</f>
        <v/>
      </c>
      <c r="L404" s="99">
        <f>IF(OR($C404="",K404=""),"",COUNTIFS($C$4:$C$1500,$C404,K$4:K$1500,"&gt;"&amp;K404)+1)</f>
        <v/>
      </c>
      <c r="M404" s="99">
        <f>IF(OR($C404="",K404=""),"",IF(AND($C404&gt;=1001,$C404&lt;=1005),COUNTIFS($C$4:$C$1500,"&gt;=1001",$C$4:$C$1500,"&lt;=1005",K$4:K$1500,"&gt;"&amp;K404)+1,IF(AND($C404&gt;=1101,$C404&lt;=1105),COUNTIFS($C$4:$C$1500,"&gt;=1101",$C$4:$C$1500,"&lt;=1105",K$4:K$1500,"&gt;"&amp;K404)+1,IF(AND($C404&gt;=901,$C404&lt;=905),COUNTIFS($C$4:$C$1500,"&gt;=901",$C$4:$C$1500,"&lt;=905",K$4:K$1500,"&gt;"&amp;K404)+1,IF(AND($C404&gt;=801,$C404&lt;=805),COUNTIFS($C$4:$C$1500,"&gt;=801",$C$4:$C$1500,"&lt;=805",K$4:K$1500,"&gt;"&amp;K404)+1,IF(AND($C404&gt;=701,$C404&lt;=705),COUNTIFS($C$4:$C$1500,"&gt;=701",$C$4:$C$1500,"&lt;=705",K$4:K$1500,"&gt;"&amp;K404)+1,IF(AND($C404&gt;=601,$C404&lt;=606),COUNTIFS($C$4:$C$1500,"&gt;=601",$C$4:$C$1500,"&lt;=606",K$4:K$1500,"&gt;"&amp;K404)+1,"")))))))</f>
        <v/>
      </c>
      <c r="N404" s="99">
        <f>IF(OR($C404="",K404=""),"",IF(OR(AND($C404&gt;=1001,$C404&lt;=1005),AND($C404&gt;=1101,$C404&lt;=1105)),COUNTIFS($C$4:$C$1500,"&gt;=1001",$C$4:$C$1500,"&lt;=1005",K$4:K$1500,"&gt;"&amp;K404)+COUNTIFS($C$4:$C$1500,"&gt;=1101",$C$4:$C$1500,"&lt;=1105",K$4:K$1500,"&gt;"&amp;K404)+1,""))</f>
        <v/>
      </c>
      <c r="O404" s="94" t="n">
        <v>41.25</v>
      </c>
      <c r="P404" s="94" t="n">
        <v>19.55</v>
      </c>
      <c r="Q404" s="94" t="n">
        <v>32.5</v>
      </c>
      <c r="R404" s="94" t="n">
        <v>20.83</v>
      </c>
      <c r="S404" s="94" t="n">
        <v>41.67</v>
      </c>
      <c r="T404" s="99">
        <f>IF(AND(O404&gt;0,O404&lt;36),1,IF(AND(O404&gt;=36,O404&lt;51),2,IF(AND(O404&gt;=51,O404&lt;71),3,IF(AND(O404&gt;=71,O404&lt;=100),4,))))</f>
        <v/>
      </c>
      <c r="U404" s="99">
        <f>IF(AND(P404&gt;0,P404&lt;41),1,IF(AND(P404&gt;=41,P404&lt;56),2,IF(AND(P404&gt;=56,P404&lt;71),3,IF(AND(P404&gt;=71,P404&lt;=100),4,))))</f>
        <v/>
      </c>
      <c r="V404" s="99">
        <f>IF(AND(Q404&gt;0,Q404&lt;41),1,IF(AND(Q404&gt;=41,Q404&lt;56),2,IF(AND(Q404&gt;=56,Q404&lt;71),3,IF(AND(Q404&gt;=71,Q404&lt;=100),4,))))</f>
        <v/>
      </c>
      <c r="W404" s="99">
        <f>IF(AND(R404&gt;0,R404&lt;36),1,IF(AND(R404&gt;=36,R404&lt;51),2,IF(AND(R404&gt;=51,R404&lt;66),3,IF(AND(R404&gt;=66,R404&lt;=100),4,))))</f>
        <v/>
      </c>
      <c r="X404" s="100">
        <f>IF(AND(S404&gt;0,S404&lt;37),1,IF(AND(S404&gt;=37,S404&lt;58),2,IF(AND(S404&gt;=58,S404&lt;71),3,IF(AND(S404&gt;=71,S404&lt;=100),4,))))</f>
        <v/>
      </c>
      <c r="Y404" s="101">
        <f>IF(SUM(AC404:AG404)=0, "", ROUND(((AC404*3+AD404*3+AE404*3+AF404*3+AG404*1)/13)*5,0))</f>
        <v/>
      </c>
      <c r="Z404" s="99">
        <f>IF(OR($C404="",Y404=""),"",COUNTIFS($C$4:$C$1500,$C404,Y$4:Y$1500,"&gt;"&amp;Y404)+1)</f>
        <v/>
      </c>
      <c r="AA404" s="99">
        <f>IF(OR($C404="",Y404=""),"",IF(AND($C404&gt;=1001,$C404&lt;=1005),COUNTIFS($C$4:$C$1500,"&gt;=1001",$C$4:$C$1500,"&lt;=1005",Y$4:Y$1500,"&gt;"&amp;Y404)+1,IF(AND($C404&gt;=1101,$C404&lt;=1105),COUNTIFS($C$4:$C$1500,"&gt;=1101",$C$4:$C$1500,"&lt;=1105",Y$4:Y$1500,"&gt;"&amp;Y404)+1,IF(AND($C404&gt;=901,$C404&lt;=905),COUNTIFS($C$4:$C$1500,"&gt;=901",$C$4:$C$1500,"&lt;=905",Y$4:Y$1500,"&gt;"&amp;Y404)+1,IF(AND($C404&gt;=801,$C404&lt;=805),COUNTIFS($C$4:$C$1500,"&gt;=801",$C$4:$C$1500,"&lt;=805",Y$4:Y$1500,"&gt;"&amp;Y404)+1,IF(AND($C404&gt;=701,$C404&lt;=705),COUNTIFS($C$4:$C$1500,"&gt;=701",$C$4:$C$1500,"&lt;=705",Y$4:Y$1500,"&gt;"&amp;Y404)+1,IF(AND($C404&gt;=601,$C404&lt;=606),COUNTIFS($C$4:$C$1500,"&gt;=601",$C$4:$C$1500,"&lt;=606",Y$4:Y$1500,"&gt;"&amp;Y404)+1,"")))))))</f>
        <v/>
      </c>
      <c r="AB404" s="99">
        <f>IF(OR($C404="",Y404=""),"",IF(OR(AND($C404&gt;=1001,$C404&lt;=1005),AND($C404&gt;=1101,$C404&lt;=1105)),COUNTIFS($C$4:$C$1500,"&gt;=1001",$C$4:$C$1500,"&lt;=1005",Y$4:Y$1500,"&gt;"&amp;Y404)+COUNTIFS($C$4:$C$1500,"&gt;=1101",$C$4:$C$1500,"&lt;=1105",Y$4:Y$1500,"&gt;"&amp;Y404)+1,""))</f>
        <v/>
      </c>
      <c r="AC404" s="94" t="n"/>
      <c r="AD404" s="94" t="n"/>
      <c r="AE404" s="94" t="n"/>
      <c r="AF404" s="94" t="n"/>
      <c r="AG404" s="94" t="n"/>
      <c r="AH404" s="99">
        <f>IF(AND(AC404&gt;0,AC404&lt;36),1,IF(AND(AC404&gt;=36,AC404&lt;51),2,IF(AND(AC404&gt;=51,AC404&lt;71),3,IF(AND(AC404&gt;=71,AC404&lt;=100),4,))))</f>
        <v/>
      </c>
      <c r="AI404" s="99">
        <f>IF(AND(AD404&gt;0,AD404&lt;41),1,IF(AND(AD404&gt;=41,AD404&lt;56),2,IF(AND(AD404&gt;=56,AD404&lt;71),3,IF(AND(AD404&gt;=71,AD404&lt;=100),4,))))</f>
        <v/>
      </c>
      <c r="AJ404" s="99">
        <f>IF(AND(AE404&gt;0,AE404&lt;41),1,IF(AND(AE404&gt;=41,AE404&lt;56),2,IF(AND(AE404&gt;=56,AE404&lt;71),3,IF(AND(AE404&gt;=71,AE404&lt;=100),4,))))</f>
        <v/>
      </c>
      <c r="AK404" s="99">
        <f>IF(AND(AF404&gt;0,AF404&lt;36),1,IF(AND(AF404&gt;=36,AF404&lt;51),2,IF(AND(AF404&gt;=51,AF404&lt;66),3,IF(AND(AF404&gt;=66,AF404&lt;=100),4,))))</f>
        <v/>
      </c>
      <c r="AL404" s="100">
        <f>IF(AND(AG404&gt;0,AG404&lt;37),1,IF(AND(AG404&gt;=37,AG404&lt;58),2,IF(AND(AG404&gt;=58,AG404&lt;71),3,IF(AND(AG404&gt;=71,AG404&lt;=100),4,))))</f>
        <v/>
      </c>
      <c r="AM404" s="101">
        <f>IF((Y404&lt;&gt;"")*(K404&lt;&gt;""),Y404-K404,"")</f>
        <v/>
      </c>
      <c r="AN404" s="99">
        <f>IF((Z404&lt;&gt;"")*(L404&lt;&gt;""),Z404-L404,"")</f>
        <v/>
      </c>
      <c r="AO404" s="99">
        <f>IF((AA404&lt;&gt;"")*(M404&lt;&gt;""),AA404-M404,"")</f>
        <v/>
      </c>
      <c r="AP404" s="99">
        <f>IF((AB404&lt;&gt;"")*(N404&lt;&gt;""),AB404-N404,"")</f>
        <v/>
      </c>
      <c r="AQ404" s="94">
        <f>IF((AC404&lt;&gt;"")*(O404&lt;&gt;""),AC404-O404,"")</f>
        <v/>
      </c>
      <c r="AR404" s="94">
        <f>IF((AD404&lt;&gt;"")*(P404&lt;&gt;""),AD404-P404,"")</f>
        <v/>
      </c>
      <c r="AS404" s="94">
        <f>IF((AE404&lt;&gt;"")*(Q404&lt;&gt;""),AE404-Q404,"")</f>
        <v/>
      </c>
      <c r="AT404" s="94">
        <f>IF((AF404&lt;&gt;"")*(R404&lt;&gt;""),AF404-R404,"")</f>
        <v/>
      </c>
      <c r="AU404" s="94">
        <f>IF((AG404&lt;&gt;"")*(S404&lt;&gt;""),AG404-S404,"")</f>
        <v/>
      </c>
      <c r="AV404" s="99">
        <f>IF((AH404&lt;&gt;"")*(T404&lt;&gt;""),AH404-T404,"")</f>
        <v/>
      </c>
      <c r="AW404" s="99">
        <f>IF((AI404&lt;&gt;"")*(U404&lt;&gt;""),AI404-U404,"")</f>
        <v/>
      </c>
      <c r="AX404" s="99">
        <f>IF((AJ404&lt;&gt;"")*(V404&lt;&gt;""),AJ404-V404,"")</f>
        <v/>
      </c>
      <c r="AY404" s="99">
        <f>IF((AK404&lt;&gt;"")*(W404&lt;&gt;""),AK404-W404,"")</f>
        <v/>
      </c>
      <c r="AZ404" s="102">
        <f>IF((AL404&lt;&gt;"")*(X404&lt;&gt;""),AL404-X404,"")</f>
        <v/>
      </c>
      <c r="BA404" s="50">
        <f>IFERROR(__xludf.dummyfunction("AI(""Actúa como un tutor académico y dirígete personalmente al estudiante "" &amp; I404 &amp; "" "" &amp; J404 &amp; "" "" &amp; G404 &amp; "" "" &amp; H404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AM404 &amp; ""'. Diferencias por área: Matemáticas ("" &amp; AQ404 &amp; ""), Ciencias Natura"&amp;"les ("" &amp; AR404 &amp; ""), Sociales ("" &amp; AS404 &amp; ""), Lectura Crítica ("" &amp; AT404 &amp; "") e Inglés ("" &amp; AU404 &amp; ""). Variación en posición: grupo ("" &amp; AN404 &amp; ""), grado ("" &amp; AO404 &amp; "") y media ("" &amp; AP404 &amp; ""). Puntajes Primer Simulacro: Global "" &amp; K404 &amp; "", Mat "" &amp; "&amp;"O4 &amp; "", Cien "" &amp; P404 &amp; "", Soc "" &amp; Q404 &amp; "", Lec "" &amp; R404 &amp; "", Ing "" &amp; S404 &amp; "". Puntajes Segundo Simulacro: Global "" &amp; Y404 &amp; "", Mat "" &amp; AC404 &amp; "", Cien "" &amp; AD404 &amp; "", Soc "" &amp; AE404 &amp; "", Lec "" &amp; AF404 &amp; "", Ing "" &amp; AG404 &amp; "". Escribe un mensaje motivador"&amp;" y breve (máximo 4 líneas)."")
"),"=AI(""Actúa como un tutor académico y dirígete personalmente al estudiante "" &amp; I404 &amp; "" "" &amp; J404 &amp; "" "" &amp; G404 &amp; "" "" &amp; H404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AM404 &amp; ""'. Diferencias por área: Matemáticas ("" &amp; AQ404 &amp; ""), Ciencias Natur"&amp;"ales ("" &amp; AR404 &amp; ""), Sociales ("" &amp; AS404 &amp; ""), Lectura Crítica ("" &amp; AT404 &amp; "") e Inglés ("" &amp; AU404 &amp; ""). Variación en posición: grupo ("" &amp; AN404 &amp; ""), grado ("" &amp; AO404 &amp; "") y media ("" &amp; AP404 &amp; ""). Puntajes Primer Simulacro: Global "" &amp; K404 &amp; "", Mat "" &amp;"&amp;" O404 &amp; "", Cien "" &amp; P404 &amp; "", Soc "" &amp; Q404 &amp; "", Lec "" &amp; R404 &amp; "", Ing "" &amp; S404 &amp; "". Puntajes Segundo Simulacro: Global "" &amp; Y404 &amp; "", Mat "" &amp; AC404 &amp; "", Cien "" &amp; AD404 &amp; "", Soc "" &amp; AE404 &amp; "", Lec "" &amp; AF404 &amp; "", Ing "" &amp; AG404 &amp; "". Escribe un mensaje motivado"&amp;"r y breve (máximo 4 líneas)."")
")</f>
        <v/>
      </c>
    </row>
    <row r="405" ht="15.75" customHeight="1" s="42">
      <c r="A405" s="93" t="n"/>
      <c r="B405" s="94" t="inlineStr">
        <is>
          <t>Bachillerato</t>
        </is>
      </c>
      <c r="C405" s="94" t="n">
        <v>802</v>
      </c>
      <c r="D405" s="94" t="n"/>
      <c r="E405" s="95" t="n"/>
      <c r="F405" s="96">
        <f>TRIM(G405&amp;" "&amp;H405&amp;" "&amp;I405&amp;" "&amp;J405)</f>
        <v/>
      </c>
      <c r="G405" s="94" t="inlineStr">
        <is>
          <t>Aguinaga</t>
        </is>
      </c>
      <c r="H405" s="94" t="inlineStr">
        <is>
          <t>Hernandez</t>
        </is>
      </c>
      <c r="I405" s="94" t="inlineStr">
        <is>
          <t>Sophia</t>
        </is>
      </c>
      <c r="J405" s="97" t="n"/>
      <c r="K405" s="98">
        <f>IF(SUM(O405:S405)=0, "", ROUND(((O405*3+P405*3+Q405*3+R405*3+S405*1)/13)*5,0))</f>
        <v/>
      </c>
      <c r="L405" s="99">
        <f>IF(OR($C405="",K405=""),"",COUNTIFS($C$4:$C$1500,$C405,K$4:K$1500,"&gt;"&amp;K405)+1)</f>
        <v/>
      </c>
      <c r="M405" s="99">
        <f>IF(OR($C405="",K405=""),"",IF(AND($C405&gt;=1001,$C405&lt;=1005),COUNTIFS($C$4:$C$1500,"&gt;=1001",$C$4:$C$1500,"&lt;=1005",K$4:K$1500,"&gt;"&amp;K405)+1,IF(AND($C405&gt;=1101,$C405&lt;=1105),COUNTIFS($C$4:$C$1500,"&gt;=1101",$C$4:$C$1500,"&lt;=1105",K$4:K$1500,"&gt;"&amp;K405)+1,IF(AND($C405&gt;=901,$C405&lt;=905),COUNTIFS($C$4:$C$1500,"&gt;=901",$C$4:$C$1500,"&lt;=905",K$4:K$1500,"&gt;"&amp;K405)+1,IF(AND($C405&gt;=801,$C405&lt;=805),COUNTIFS($C$4:$C$1500,"&gt;=801",$C$4:$C$1500,"&lt;=805",K$4:K$1500,"&gt;"&amp;K405)+1,IF(AND($C405&gt;=701,$C405&lt;=705),COUNTIFS($C$4:$C$1500,"&gt;=701",$C$4:$C$1500,"&lt;=705",K$4:K$1500,"&gt;"&amp;K405)+1,IF(AND($C405&gt;=601,$C405&lt;=606),COUNTIFS($C$4:$C$1500,"&gt;=601",$C$4:$C$1500,"&lt;=606",K$4:K$1500,"&gt;"&amp;K405)+1,"")))))))</f>
        <v/>
      </c>
      <c r="N405" s="99">
        <f>IF(OR($C405="",K405=""),"",IF(OR(AND($C405&gt;=1001,$C405&lt;=1005),AND($C405&gt;=1101,$C405&lt;=1105)),COUNTIFS($C$4:$C$1500,"&gt;=1001",$C$4:$C$1500,"&lt;=1005",K$4:K$1500,"&gt;"&amp;K405)+COUNTIFS($C$4:$C$1500,"&gt;=1101",$C$4:$C$1500,"&lt;=1105",K$4:K$1500,"&gt;"&amp;K405)+1,""))</f>
        <v/>
      </c>
      <c r="O405" s="94" t="n">
        <v>62.5</v>
      </c>
      <c r="P405" s="94" t="n">
        <v>42.15</v>
      </c>
      <c r="Q405" s="94" t="n">
        <v>38.75</v>
      </c>
      <c r="R405" s="94" t="n">
        <v>54.17</v>
      </c>
      <c r="S405" s="94" t="n">
        <v>45.83</v>
      </c>
      <c r="T405" s="99">
        <f>IF(AND(O405&gt;0,O405&lt;36),1,IF(AND(O405&gt;=36,O405&lt;51),2,IF(AND(O405&gt;=51,O405&lt;71),3,IF(AND(O405&gt;=71,O405&lt;=100),4,))))</f>
        <v/>
      </c>
      <c r="U405" s="99">
        <f>IF(AND(P405&gt;0,P405&lt;41),1,IF(AND(P405&gt;=41,P405&lt;56),2,IF(AND(P405&gt;=56,P405&lt;71),3,IF(AND(P405&gt;=71,P405&lt;=100),4,))))</f>
        <v/>
      </c>
      <c r="V405" s="99">
        <f>IF(AND(Q405&gt;0,Q405&lt;41),1,IF(AND(Q405&gt;=41,Q405&lt;56),2,IF(AND(Q405&gt;=56,Q405&lt;71),3,IF(AND(Q405&gt;=71,Q405&lt;=100),4,))))</f>
        <v/>
      </c>
      <c r="W405" s="99">
        <f>IF(AND(R405&gt;0,R405&lt;36),1,IF(AND(R405&gt;=36,R405&lt;51),2,IF(AND(R405&gt;=51,R405&lt;66),3,IF(AND(R405&gt;=66,R405&lt;=100),4,))))</f>
        <v/>
      </c>
      <c r="X405" s="100">
        <f>IF(AND(S405&gt;0,S405&lt;37),1,IF(AND(S405&gt;=37,S405&lt;58),2,IF(AND(S405&gt;=58,S405&lt;71),3,IF(AND(S405&gt;=71,S405&lt;=100),4,))))</f>
        <v/>
      </c>
      <c r="Y405" s="101">
        <f>IF(SUM(AC405:AG405)=0, "", ROUND(((AC405*3+AD405*3+AE405*3+AF405*3+AG405*1)/13)*5,0))</f>
        <v/>
      </c>
      <c r="Z405" s="99">
        <f>IF(OR($C405="",Y405=""),"",COUNTIFS($C$4:$C$1500,$C405,Y$4:Y$1500,"&gt;"&amp;Y405)+1)</f>
        <v/>
      </c>
      <c r="AA405" s="99">
        <f>IF(OR($C405="",Y405=""),"",IF(AND($C405&gt;=1001,$C405&lt;=1005),COUNTIFS($C$4:$C$1500,"&gt;=1001",$C$4:$C$1500,"&lt;=1005",Y$4:Y$1500,"&gt;"&amp;Y405)+1,IF(AND($C405&gt;=1101,$C405&lt;=1105),COUNTIFS($C$4:$C$1500,"&gt;=1101",$C$4:$C$1500,"&lt;=1105",Y$4:Y$1500,"&gt;"&amp;Y405)+1,IF(AND($C405&gt;=901,$C405&lt;=905),COUNTIFS($C$4:$C$1500,"&gt;=901",$C$4:$C$1500,"&lt;=905",Y$4:Y$1500,"&gt;"&amp;Y405)+1,IF(AND($C405&gt;=801,$C405&lt;=805),COUNTIFS($C$4:$C$1500,"&gt;=801",$C$4:$C$1500,"&lt;=805",Y$4:Y$1500,"&gt;"&amp;Y405)+1,IF(AND($C405&gt;=701,$C405&lt;=705),COUNTIFS($C$4:$C$1500,"&gt;=701",$C$4:$C$1500,"&lt;=705",Y$4:Y$1500,"&gt;"&amp;Y405)+1,IF(AND($C405&gt;=601,$C405&lt;=606),COUNTIFS($C$4:$C$1500,"&gt;=601",$C$4:$C$1500,"&lt;=606",Y$4:Y$1500,"&gt;"&amp;Y405)+1,"")))))))</f>
        <v/>
      </c>
      <c r="AB405" s="99">
        <f>IF(OR($C405="",Y405=""),"",IF(OR(AND($C405&gt;=1001,$C405&lt;=1005),AND($C405&gt;=1101,$C405&lt;=1105)),COUNTIFS($C$4:$C$1500,"&gt;=1001",$C$4:$C$1500,"&lt;=1005",Y$4:Y$1500,"&gt;"&amp;Y405)+COUNTIFS($C$4:$C$1500,"&gt;=1101",$C$4:$C$1500,"&lt;=1105",Y$4:Y$1500,"&gt;"&amp;Y405)+1,""))</f>
        <v/>
      </c>
      <c r="AC405" s="94" t="n">
        <v>75.88</v>
      </c>
      <c r="AD405" s="94" t="n">
        <v>47.32</v>
      </c>
      <c r="AE405" s="94" t="n">
        <v>46.75</v>
      </c>
      <c r="AF405" s="94" t="n">
        <v>61.25</v>
      </c>
      <c r="AG405" s="94" t="n">
        <v>43.13</v>
      </c>
      <c r="AH405" s="99">
        <f>IF(AND(AC405&gt;0,AC405&lt;36),1,IF(AND(AC405&gt;=36,AC405&lt;51),2,IF(AND(AC405&gt;=51,AC405&lt;71),3,IF(AND(AC405&gt;=71,AC405&lt;=100),4,))))</f>
        <v/>
      </c>
      <c r="AI405" s="99">
        <f>IF(AND(AD405&gt;0,AD405&lt;41),1,IF(AND(AD405&gt;=41,AD405&lt;56),2,IF(AND(AD405&gt;=56,AD405&lt;71),3,IF(AND(AD405&gt;=71,AD405&lt;=100),4,))))</f>
        <v/>
      </c>
      <c r="AJ405" s="99">
        <f>IF(AND(AE405&gt;0,AE405&lt;41),1,IF(AND(AE405&gt;=41,AE405&lt;56),2,IF(AND(AE405&gt;=56,AE405&lt;71),3,IF(AND(AE405&gt;=71,AE405&lt;=100),4,))))</f>
        <v/>
      </c>
      <c r="AK405" s="99">
        <f>IF(AND(AF405&gt;0,AF405&lt;36),1,IF(AND(AF405&gt;=36,AF405&lt;51),2,IF(AND(AF405&gt;=51,AF405&lt;66),3,IF(AND(AF405&gt;=66,AF405&lt;=100),4,))))</f>
        <v/>
      </c>
      <c r="AL405" s="100">
        <f>IF(AND(AG405&gt;0,AG405&lt;37),1,IF(AND(AG405&gt;=37,AG405&lt;58),2,IF(AND(AG405&gt;=58,AG405&lt;71),3,IF(AND(AG405&gt;=71,AG405&lt;=100),4,))))</f>
        <v/>
      </c>
      <c r="AM405" s="101">
        <f>IF((Y405&lt;&gt;"")*(K405&lt;&gt;""),Y405-K405,"")</f>
        <v/>
      </c>
      <c r="AN405" s="99">
        <f>IF((Z405&lt;&gt;"")*(L405&lt;&gt;""),Z405-L405,"")</f>
        <v/>
      </c>
      <c r="AO405" s="99">
        <f>IF((AA405&lt;&gt;"")*(M405&lt;&gt;""),AA405-M405,"")</f>
        <v/>
      </c>
      <c r="AP405" s="99">
        <f>IF((AB405&lt;&gt;"")*(N405&lt;&gt;""),AB405-N405,"")</f>
        <v/>
      </c>
      <c r="AQ405" s="94">
        <f>IF((AC405&lt;&gt;"")*(O405&lt;&gt;""),AC405-O405,"")</f>
        <v/>
      </c>
      <c r="AR405" s="94">
        <f>IF((AD405&lt;&gt;"")*(P405&lt;&gt;""),AD405-P405,"")</f>
        <v/>
      </c>
      <c r="AS405" s="94">
        <f>IF((AE405&lt;&gt;"")*(Q405&lt;&gt;""),AE405-Q405,"")</f>
        <v/>
      </c>
      <c r="AT405" s="94">
        <f>IF((AF405&lt;&gt;"")*(R405&lt;&gt;""),AF405-R405,"")</f>
        <v/>
      </c>
      <c r="AU405" s="94">
        <f>IF((AG405&lt;&gt;"")*(S405&lt;&gt;""),AG405-S405,"")</f>
        <v/>
      </c>
      <c r="AV405" s="99">
        <f>IF((AH405&lt;&gt;"")*(T405&lt;&gt;""),AH405-T405,"")</f>
        <v/>
      </c>
      <c r="AW405" s="99">
        <f>IF((AI405&lt;&gt;"")*(U405&lt;&gt;""),AI405-U405,"")</f>
        <v/>
      </c>
      <c r="AX405" s="99">
        <f>IF((AJ405&lt;&gt;"")*(V405&lt;&gt;""),AJ405-V405,"")</f>
        <v/>
      </c>
      <c r="AY405" s="99">
        <f>IF((AK405&lt;&gt;"")*(W405&lt;&gt;""),AK405-W405,"")</f>
        <v/>
      </c>
      <c r="AZ405" s="102">
        <f>IF((AL405&lt;&gt;"")*(X405&lt;&gt;""),AL405-X405,"")</f>
        <v/>
      </c>
      <c r="BA405" s="50">
        <f>IFERROR(__xludf.dummyfunction("AI(""Actúa como un tutor académico y dirígete personalmente al estudiante "" &amp; I405 &amp; "" "" &amp; J405 &amp; "" "" &amp; G405 &amp; "" "" &amp; H405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AM405 &amp; ""'. Diferencias por área: Matemáticas ("" &amp; AQ405 &amp; ""), Ciencias Natura"&amp;"les ("" &amp; AR405 &amp; ""), Sociales ("" &amp; AS405 &amp; ""), Lectura Crítica ("" &amp; AT405 &amp; "") e Inglés ("" &amp; AU405 &amp; ""). Variación en posición: grupo ("" &amp; AN405 &amp; ""), grado ("" &amp; AO405 &amp; "") y media ("" &amp; AP405 &amp; ""). Puntajes Primer Simulacro: Global "" &amp; K405 &amp; "", Mat "" &amp; "&amp;"O4 &amp; "", Cien "" &amp; P405 &amp; "", Soc "" &amp; Q405 &amp; "", Lec "" &amp; R405 &amp; "", Ing "" &amp; S405 &amp; "". Puntajes Segundo Simulacro: Global "" &amp; Y405 &amp; "", Mat "" &amp; AC405 &amp; "", Cien "" &amp; AD405 &amp; "", Soc "" &amp; AE405 &amp; "", Lec "" &amp; AF405 &amp; "", Ing "" &amp; AG405 &amp; "". Escribe un mensaje motivador"&amp;" y breve (máximo 4 líneas)."")
"),"=AI(""Actúa como un tutor académico y dirígete personalmente al estudiante "" &amp; I405 &amp; "" "" &amp; J405 &amp; "" "" &amp; G405 &amp; "" "" &amp; H405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AM405 &amp; ""'. Diferencias por área: Matemáticas ("" &amp; AQ405 &amp; ""), Ciencias Natur"&amp;"ales ("" &amp; AR405 &amp; ""), Sociales ("" &amp; AS405 &amp; ""), Lectura Crítica ("" &amp; AT405 &amp; "") e Inglés ("" &amp; AU405 &amp; ""). Variación en posición: grupo ("" &amp; AN405 &amp; ""), grado ("" &amp; AO405 &amp; "") y media ("" &amp; AP405 &amp; ""). Puntajes Primer Simulacro: Global "" &amp; K405 &amp; "", Mat "" &amp;"&amp;" O405 &amp; "", Cien "" &amp; P405 &amp; "", Soc "" &amp; Q405 &amp; "", Lec "" &amp; R405 &amp; "", Ing "" &amp; S405 &amp; "". Puntajes Segundo Simulacro: Global "" &amp; Y405 &amp; "", Mat "" &amp; AC405 &amp; "", Cien "" &amp; AD405 &amp; "", Soc "" &amp; AE405 &amp; "", Lec "" &amp; AF405 &amp; "", Ing "" &amp; AG405 &amp; "". Escribe un mensaje motivado"&amp;"r y breve (máximo 4 líneas)."")
")</f>
        <v/>
      </c>
    </row>
    <row r="406" ht="15.75" customHeight="1" s="42">
      <c r="A406" s="93" t="n"/>
      <c r="B406" s="94" t="inlineStr">
        <is>
          <t>Bachillerato</t>
        </is>
      </c>
      <c r="C406" s="94" t="n">
        <v>802</v>
      </c>
      <c r="D406" s="94" t="n"/>
      <c r="E406" s="95" t="n"/>
      <c r="F406" s="96">
        <f>TRIM(G406&amp;" "&amp;H406&amp;" "&amp;I406&amp;" "&amp;J406)</f>
        <v/>
      </c>
      <c r="G406" s="94" t="inlineStr">
        <is>
          <t>Benitez</t>
        </is>
      </c>
      <c r="H406" s="94" t="inlineStr">
        <is>
          <t>Cartagena</t>
        </is>
      </c>
      <c r="I406" s="94" t="inlineStr">
        <is>
          <t>Valeryn</t>
        </is>
      </c>
      <c r="J406" s="97" t="inlineStr">
        <is>
          <t>Dahiana</t>
        </is>
      </c>
      <c r="K406" s="98">
        <f>IF(SUM(O406:S406)=0, "", ROUND(((O406*3+P406*3+Q406*3+R406*3+S406*1)/13)*5,0))</f>
        <v/>
      </c>
      <c r="L406" s="99">
        <f>IF(OR($C406="",K406=""),"",COUNTIFS($C$4:$C$1500,$C406,K$4:K$1500,"&gt;"&amp;K406)+1)</f>
        <v/>
      </c>
      <c r="M406" s="99">
        <f>IF(OR($C406="",K406=""),"",IF(AND($C406&gt;=1001,$C406&lt;=1005),COUNTIFS($C$4:$C$1500,"&gt;=1001",$C$4:$C$1500,"&lt;=1005",K$4:K$1500,"&gt;"&amp;K406)+1,IF(AND($C406&gt;=1101,$C406&lt;=1105),COUNTIFS($C$4:$C$1500,"&gt;=1101",$C$4:$C$1500,"&lt;=1105",K$4:K$1500,"&gt;"&amp;K406)+1,IF(AND($C406&gt;=901,$C406&lt;=905),COUNTIFS($C$4:$C$1500,"&gt;=901",$C$4:$C$1500,"&lt;=905",K$4:K$1500,"&gt;"&amp;K406)+1,IF(AND($C406&gt;=801,$C406&lt;=805),COUNTIFS($C$4:$C$1500,"&gt;=801",$C$4:$C$1500,"&lt;=805",K$4:K$1500,"&gt;"&amp;K406)+1,IF(AND($C406&gt;=701,$C406&lt;=705),COUNTIFS($C$4:$C$1500,"&gt;=701",$C$4:$C$1500,"&lt;=705",K$4:K$1500,"&gt;"&amp;K406)+1,IF(AND($C406&gt;=601,$C406&lt;=606),COUNTIFS($C$4:$C$1500,"&gt;=601",$C$4:$C$1500,"&lt;=606",K$4:K$1500,"&gt;"&amp;K406)+1,"")))))))</f>
        <v/>
      </c>
      <c r="N406" s="99">
        <f>IF(OR($C406="",K406=""),"",IF(OR(AND($C406&gt;=1001,$C406&lt;=1005),AND($C406&gt;=1101,$C406&lt;=1105)),COUNTIFS($C$4:$C$1500,"&gt;=1001",$C$4:$C$1500,"&lt;=1005",K$4:K$1500,"&gt;"&amp;K406)+COUNTIFS($C$4:$C$1500,"&gt;=1101",$C$4:$C$1500,"&lt;=1105",K$4:K$1500,"&gt;"&amp;K406)+1,""))</f>
        <v/>
      </c>
      <c r="O406" s="94" t="n">
        <v>13</v>
      </c>
      <c r="P406" s="94" t="n">
        <v>36</v>
      </c>
      <c r="Q406" s="94" t="n">
        <v>46</v>
      </c>
      <c r="R406" s="94" t="n">
        <v>38</v>
      </c>
      <c r="S406" s="94" t="n">
        <v>38</v>
      </c>
      <c r="T406" s="99">
        <f>IF(AND(O406&gt;0,O406&lt;36),1,IF(AND(O406&gt;=36,O406&lt;51),2,IF(AND(O406&gt;=51,O406&lt;71),3,IF(AND(O406&gt;=71,O406&lt;=100),4,))))</f>
        <v/>
      </c>
      <c r="U406" s="99">
        <f>IF(AND(P406&gt;0,P406&lt;41),1,IF(AND(P406&gt;=41,P406&lt;56),2,IF(AND(P406&gt;=56,P406&lt;71),3,IF(AND(P406&gt;=71,P406&lt;=100),4,))))</f>
        <v/>
      </c>
      <c r="V406" s="99">
        <f>IF(AND(Q406&gt;0,Q406&lt;41),1,IF(AND(Q406&gt;=41,Q406&lt;56),2,IF(AND(Q406&gt;=56,Q406&lt;71),3,IF(AND(Q406&gt;=71,Q406&lt;=100),4,))))</f>
        <v/>
      </c>
      <c r="W406" s="99">
        <f>IF(AND(R406&gt;0,R406&lt;36),1,IF(AND(R406&gt;=36,R406&lt;51),2,IF(AND(R406&gt;=51,R406&lt;66),3,IF(AND(R406&gt;=66,R406&lt;=100),4,))))</f>
        <v/>
      </c>
      <c r="X406" s="100">
        <f>IF(AND(S406&gt;0,S406&lt;37),1,IF(AND(S406&gt;=37,S406&lt;58),2,IF(AND(S406&gt;=58,S406&lt;71),3,IF(AND(S406&gt;=71,S406&lt;=100),4,))))</f>
        <v/>
      </c>
      <c r="Y406" s="101">
        <f>IF(SUM(AC406:AG406)=0, "", ROUND(((AC406*3+AD406*3+AE406*3+AF406*3+AG406*1)/13)*5,0))</f>
        <v/>
      </c>
      <c r="Z406" s="99">
        <f>IF(OR($C406="",Y406=""),"",COUNTIFS($C$4:$C$1500,$C406,Y$4:Y$1500,"&gt;"&amp;Y406)+1)</f>
        <v/>
      </c>
      <c r="AA406" s="99">
        <f>IF(OR($C406="",Y406=""),"",IF(AND($C406&gt;=1001,$C406&lt;=1005),COUNTIFS($C$4:$C$1500,"&gt;=1001",$C$4:$C$1500,"&lt;=1005",Y$4:Y$1500,"&gt;"&amp;Y406)+1,IF(AND($C406&gt;=1101,$C406&lt;=1105),COUNTIFS($C$4:$C$1500,"&gt;=1101",$C$4:$C$1500,"&lt;=1105",Y$4:Y$1500,"&gt;"&amp;Y406)+1,IF(AND($C406&gt;=901,$C406&lt;=905),COUNTIFS($C$4:$C$1500,"&gt;=901",$C$4:$C$1500,"&lt;=905",Y$4:Y$1500,"&gt;"&amp;Y406)+1,IF(AND($C406&gt;=801,$C406&lt;=805),COUNTIFS($C$4:$C$1500,"&gt;=801",$C$4:$C$1500,"&lt;=805",Y$4:Y$1500,"&gt;"&amp;Y406)+1,IF(AND($C406&gt;=701,$C406&lt;=705),COUNTIFS($C$4:$C$1500,"&gt;=701",$C$4:$C$1500,"&lt;=705",Y$4:Y$1500,"&gt;"&amp;Y406)+1,IF(AND($C406&gt;=601,$C406&lt;=606),COUNTIFS($C$4:$C$1500,"&gt;=601",$C$4:$C$1500,"&lt;=606",Y$4:Y$1500,"&gt;"&amp;Y406)+1,"")))))))</f>
        <v/>
      </c>
      <c r="AB406" s="99">
        <f>IF(OR($C406="",Y406=""),"",IF(OR(AND($C406&gt;=1001,$C406&lt;=1005),AND($C406&gt;=1101,$C406&lt;=1105)),COUNTIFS($C$4:$C$1500,"&gt;=1001",$C$4:$C$1500,"&lt;=1005",Y$4:Y$1500,"&gt;"&amp;Y406)+COUNTIFS($C$4:$C$1500,"&gt;=1101",$C$4:$C$1500,"&lt;=1105",Y$4:Y$1500,"&gt;"&amp;Y406)+1,""))</f>
        <v/>
      </c>
      <c r="AC406" s="94" t="n">
        <v>41</v>
      </c>
      <c r="AD406" s="94" t="n">
        <v>37</v>
      </c>
      <c r="AE406" s="94" t="n">
        <v>28</v>
      </c>
      <c r="AF406" s="94" t="n">
        <v>18</v>
      </c>
      <c r="AG406" s="94" t="n">
        <v>22</v>
      </c>
      <c r="AH406" s="99">
        <f>IF(AND(AC406&gt;0,AC406&lt;36),1,IF(AND(AC406&gt;=36,AC406&lt;51),2,IF(AND(AC406&gt;=51,AC406&lt;71),3,IF(AND(AC406&gt;=71,AC406&lt;=100),4,))))</f>
        <v/>
      </c>
      <c r="AI406" s="99">
        <f>IF(AND(AD406&gt;0,AD406&lt;41),1,IF(AND(AD406&gt;=41,AD406&lt;56),2,IF(AND(AD406&gt;=56,AD406&lt;71),3,IF(AND(AD406&gt;=71,AD406&lt;=100),4,))))</f>
        <v/>
      </c>
      <c r="AJ406" s="99">
        <f>IF(AND(AE406&gt;0,AE406&lt;41),1,IF(AND(AE406&gt;=41,AE406&lt;56),2,IF(AND(AE406&gt;=56,AE406&lt;71),3,IF(AND(AE406&gt;=71,AE406&lt;=100),4,))))</f>
        <v/>
      </c>
      <c r="AK406" s="99">
        <f>IF(AND(AF406&gt;0,AF406&lt;36),1,IF(AND(AF406&gt;=36,AF406&lt;51),2,IF(AND(AF406&gt;=51,AF406&lt;66),3,IF(AND(AF406&gt;=66,AF406&lt;=100),4,))))</f>
        <v/>
      </c>
      <c r="AL406" s="100">
        <f>IF(AND(AG406&gt;0,AG406&lt;37),1,IF(AND(AG406&gt;=37,AG406&lt;58),2,IF(AND(AG406&gt;=58,AG406&lt;71),3,IF(AND(AG406&gt;=71,AG406&lt;=100),4,))))</f>
        <v/>
      </c>
      <c r="AM406" s="101">
        <f>IF((Y406&lt;&gt;"")*(K406&lt;&gt;""),Y406-K406,"")</f>
        <v/>
      </c>
      <c r="AN406" s="99">
        <f>IF((Z406&lt;&gt;"")*(L406&lt;&gt;""),Z406-L406,"")</f>
        <v/>
      </c>
      <c r="AO406" s="99">
        <f>IF((AA406&lt;&gt;"")*(M406&lt;&gt;""),AA406-M406,"")</f>
        <v/>
      </c>
      <c r="AP406" s="99">
        <f>IF((AB406&lt;&gt;"")*(N406&lt;&gt;""),AB406-N406,"")</f>
        <v/>
      </c>
      <c r="AQ406" s="94">
        <f>IF((AC406&lt;&gt;"")*(O406&lt;&gt;""),AC406-O406,"")</f>
        <v/>
      </c>
      <c r="AR406" s="94">
        <f>IF((AD406&lt;&gt;"")*(P406&lt;&gt;""),AD406-P406,"")</f>
        <v/>
      </c>
      <c r="AS406" s="94">
        <f>IF((AE406&lt;&gt;"")*(Q406&lt;&gt;""),AE406-Q406,"")</f>
        <v/>
      </c>
      <c r="AT406" s="94">
        <f>IF((AF406&lt;&gt;"")*(R406&lt;&gt;""),AF406-R406,"")</f>
        <v/>
      </c>
      <c r="AU406" s="94">
        <f>IF((AG406&lt;&gt;"")*(S406&lt;&gt;""),AG406-S406,"")</f>
        <v/>
      </c>
      <c r="AV406" s="99">
        <f>IF((AH406&lt;&gt;"")*(T406&lt;&gt;""),AH406-T406,"")</f>
        <v/>
      </c>
      <c r="AW406" s="99">
        <f>IF((AI406&lt;&gt;"")*(U406&lt;&gt;""),AI406-U406,"")</f>
        <v/>
      </c>
      <c r="AX406" s="99">
        <f>IF((AJ406&lt;&gt;"")*(V406&lt;&gt;""),AJ406-V406,"")</f>
        <v/>
      </c>
      <c r="AY406" s="99">
        <f>IF((AK406&lt;&gt;"")*(W406&lt;&gt;""),AK406-W406,"")</f>
        <v/>
      </c>
      <c r="AZ406" s="102">
        <f>IF((AL406&lt;&gt;"")*(X406&lt;&gt;""),AL406-X406,"")</f>
        <v/>
      </c>
      <c r="BA406" s="50">
        <f>IFERROR(__xludf.dummyfunction("AI(""Actúa como un tutor académico y dirígete personalmente al estudiante "" &amp; I406 &amp; "" "" &amp; J406 &amp; "" "" &amp; G406 &amp; "" "" &amp; H406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AM406 &amp; ""'. Diferencias por área: Matemáticas ("" &amp; AQ406 &amp; ""), Ciencias Natura"&amp;"les ("" &amp; AR406 &amp; ""), Sociales ("" &amp; AS406 &amp; ""), Lectura Crítica ("" &amp; AT406 &amp; "") e Inglés ("" &amp; AU406 &amp; ""). Variación en posición: grupo ("" &amp; AN406 &amp; ""), grado ("" &amp; AO406 &amp; "") y media ("" &amp; AP406 &amp; ""). Puntajes Primer Simulacro: Global "" &amp; K406 &amp; "", Mat "" &amp; "&amp;"O4 &amp; "", Cien "" &amp; P406 &amp; "", Soc "" &amp; Q406 &amp; "", Lec "" &amp; R406 &amp; "", Ing "" &amp; S406 &amp; "". Puntajes Segundo Simulacro: Global "" &amp; Y406 &amp; "", Mat "" &amp; AC406 &amp; "", Cien "" &amp; AD406 &amp; "", Soc "" &amp; AE406 &amp; "", Lec "" &amp; AF406 &amp; "", Ing "" &amp; AG406 &amp; "". Escribe un mensaje motivador"&amp;" y breve (máximo 4 líneas)."")
"),"=AI(""Actúa como un tutor académico y dirígete personalmente al estudiante "" &amp; I406 &amp; "" "" &amp; J406 &amp; "" "" &amp; G406 &amp; "" "" &amp; H406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AM406 &amp; ""'. Diferencias por área: Matemáticas ("" &amp; AQ406 &amp; ""), Ciencias Natur"&amp;"ales ("" &amp; AR406 &amp; ""), Sociales ("" &amp; AS406 &amp; ""), Lectura Crítica ("" &amp; AT406 &amp; "") e Inglés ("" &amp; AU406 &amp; ""). Variación en posición: grupo ("" &amp; AN406 &amp; ""), grado ("" &amp; AO406 &amp; "") y media ("" &amp; AP406 &amp; ""). Puntajes Primer Simulacro: Global "" &amp; K406 &amp; "", Mat "" &amp;"&amp;" O406 &amp; "", Cien "" &amp; P406 &amp; "", Soc "" &amp; Q406 &amp; "", Lec "" &amp; R406 &amp; "", Ing "" &amp; S406 &amp; "". Puntajes Segundo Simulacro: Global "" &amp; Y406 &amp; "", Mat "" &amp; AC406 &amp; "", Cien "" &amp; AD406 &amp; "", Soc "" &amp; AE406 &amp; "", Lec "" &amp; AF406 &amp; "", Ing "" &amp; AG406 &amp; "". Escribe un mensaje motivado"&amp;"r y breve (máximo 4 líneas)."")
")</f>
        <v/>
      </c>
    </row>
    <row r="407" ht="15.75" customHeight="1" s="42">
      <c r="A407" s="93" t="n"/>
      <c r="B407" s="94" t="inlineStr">
        <is>
          <t>Bachillerato</t>
        </is>
      </c>
      <c r="C407" s="94" t="n">
        <v>802</v>
      </c>
      <c r="D407" s="94" t="n"/>
      <c r="E407" s="95" t="n"/>
      <c r="F407" s="96">
        <f>TRIM(G407&amp;" "&amp;H407&amp;" "&amp;I407&amp;" "&amp;J407)</f>
        <v/>
      </c>
      <c r="G407" s="94" t="inlineStr">
        <is>
          <t>Benitez</t>
        </is>
      </c>
      <c r="H407" s="94" t="inlineStr">
        <is>
          <t>Lopez</t>
        </is>
      </c>
      <c r="I407" s="94" t="inlineStr">
        <is>
          <t>Miguel</t>
        </is>
      </c>
      <c r="J407" s="97" t="inlineStr">
        <is>
          <t>Angel</t>
        </is>
      </c>
      <c r="K407" s="98">
        <f>IF(SUM(O407:S407)=0, "", ROUND(((O407*3+P407*3+Q407*3+R407*3+S407*1)/13)*5,0))</f>
        <v/>
      </c>
      <c r="L407" s="99">
        <f>IF(OR($C407="",K407=""),"",COUNTIFS($C$4:$C$1500,$C407,K$4:K$1500,"&gt;"&amp;K407)+1)</f>
        <v/>
      </c>
      <c r="M407" s="99">
        <f>IF(OR($C407="",K407=""),"",IF(AND($C407&gt;=1001,$C407&lt;=1005),COUNTIFS($C$4:$C$1500,"&gt;=1001",$C$4:$C$1500,"&lt;=1005",K$4:K$1500,"&gt;"&amp;K407)+1,IF(AND($C407&gt;=1101,$C407&lt;=1105),COUNTIFS($C$4:$C$1500,"&gt;=1101",$C$4:$C$1500,"&lt;=1105",K$4:K$1500,"&gt;"&amp;K407)+1,IF(AND($C407&gt;=901,$C407&lt;=905),COUNTIFS($C$4:$C$1500,"&gt;=901",$C$4:$C$1500,"&lt;=905",K$4:K$1500,"&gt;"&amp;K407)+1,IF(AND($C407&gt;=801,$C407&lt;=805),COUNTIFS($C$4:$C$1500,"&gt;=801",$C$4:$C$1500,"&lt;=805",K$4:K$1500,"&gt;"&amp;K407)+1,IF(AND($C407&gt;=701,$C407&lt;=705),COUNTIFS($C$4:$C$1500,"&gt;=701",$C$4:$C$1500,"&lt;=705",K$4:K$1500,"&gt;"&amp;K407)+1,IF(AND($C407&gt;=601,$C407&lt;=606),COUNTIFS($C$4:$C$1500,"&gt;=601",$C$4:$C$1500,"&lt;=606",K$4:K$1500,"&gt;"&amp;K407)+1,"")))))))</f>
        <v/>
      </c>
      <c r="N407" s="99">
        <f>IF(OR($C407="",K407=""),"",IF(OR(AND($C407&gt;=1001,$C407&lt;=1005),AND($C407&gt;=1101,$C407&lt;=1105)),COUNTIFS($C$4:$C$1500,"&gt;=1001",$C$4:$C$1500,"&lt;=1005",K$4:K$1500,"&gt;"&amp;K407)+COUNTIFS($C$4:$C$1500,"&gt;=1101",$C$4:$C$1500,"&lt;=1105",K$4:K$1500,"&gt;"&amp;K407)+1,""))</f>
        <v/>
      </c>
      <c r="O407" s="94" t="n">
        <v>57.5</v>
      </c>
      <c r="P407" s="94" t="n">
        <v>44.36</v>
      </c>
      <c r="Q407" s="94" t="n">
        <v>48.75</v>
      </c>
      <c r="R407" s="94" t="n">
        <v>54.17</v>
      </c>
      <c r="S407" s="94" t="n">
        <v>66.67</v>
      </c>
      <c r="T407" s="99">
        <f>IF(AND(O407&gt;0,O407&lt;36),1,IF(AND(O407&gt;=36,O407&lt;51),2,IF(AND(O407&gt;=51,O407&lt;71),3,IF(AND(O407&gt;=71,O407&lt;=100),4,))))</f>
        <v/>
      </c>
      <c r="U407" s="99">
        <f>IF(AND(P407&gt;0,P407&lt;41),1,IF(AND(P407&gt;=41,P407&lt;56),2,IF(AND(P407&gt;=56,P407&lt;71),3,IF(AND(P407&gt;=71,P407&lt;=100),4,))))</f>
        <v/>
      </c>
      <c r="V407" s="99">
        <f>IF(AND(Q407&gt;0,Q407&lt;41),1,IF(AND(Q407&gt;=41,Q407&lt;56),2,IF(AND(Q407&gt;=56,Q407&lt;71),3,IF(AND(Q407&gt;=71,Q407&lt;=100),4,))))</f>
        <v/>
      </c>
      <c r="W407" s="99">
        <f>IF(AND(R407&gt;0,R407&lt;36),1,IF(AND(R407&gt;=36,R407&lt;51),2,IF(AND(R407&gt;=51,R407&lt;66),3,IF(AND(R407&gt;=66,R407&lt;=100),4,))))</f>
        <v/>
      </c>
      <c r="X407" s="100">
        <f>IF(AND(S407&gt;0,S407&lt;37),1,IF(AND(S407&gt;=37,S407&lt;58),2,IF(AND(S407&gt;=58,S407&lt;71),3,IF(AND(S407&gt;=71,S407&lt;=100),4,))))</f>
        <v/>
      </c>
      <c r="Y407" s="101">
        <f>IF(SUM(AC407:AG407)=0, "", ROUND(((AC407*3+AD407*3+AE407*3+AF407*3+AG407*1)/13)*5,0))</f>
        <v/>
      </c>
      <c r="Z407" s="99">
        <f>IF(OR($C407="",Y407=""),"",COUNTIFS($C$4:$C$1500,$C407,Y$4:Y$1500,"&gt;"&amp;Y407)+1)</f>
        <v/>
      </c>
      <c r="AA407" s="99">
        <f>IF(OR($C407="",Y407=""),"",IF(AND($C407&gt;=1001,$C407&lt;=1005),COUNTIFS($C$4:$C$1500,"&gt;=1001",$C$4:$C$1500,"&lt;=1005",Y$4:Y$1500,"&gt;"&amp;Y407)+1,IF(AND($C407&gt;=1101,$C407&lt;=1105),COUNTIFS($C$4:$C$1500,"&gt;=1101",$C$4:$C$1500,"&lt;=1105",Y$4:Y$1500,"&gt;"&amp;Y407)+1,IF(AND($C407&gt;=901,$C407&lt;=905),COUNTIFS($C$4:$C$1500,"&gt;=901",$C$4:$C$1500,"&lt;=905",Y$4:Y$1500,"&gt;"&amp;Y407)+1,IF(AND($C407&gt;=801,$C407&lt;=805),COUNTIFS($C$4:$C$1500,"&gt;=801",$C$4:$C$1500,"&lt;=805",Y$4:Y$1500,"&gt;"&amp;Y407)+1,IF(AND($C407&gt;=701,$C407&lt;=705),COUNTIFS($C$4:$C$1500,"&gt;=701",$C$4:$C$1500,"&lt;=705",Y$4:Y$1500,"&gt;"&amp;Y407)+1,IF(AND($C407&gt;=601,$C407&lt;=606),COUNTIFS($C$4:$C$1500,"&gt;=601",$C$4:$C$1500,"&lt;=606",Y$4:Y$1500,"&gt;"&amp;Y407)+1,"")))))))</f>
        <v/>
      </c>
      <c r="AB407" s="99">
        <f>IF(OR($C407="",Y407=""),"",IF(OR(AND($C407&gt;=1001,$C407&lt;=1005),AND($C407&gt;=1101,$C407&lt;=1105)),COUNTIFS($C$4:$C$1500,"&gt;=1001",$C$4:$C$1500,"&lt;=1005",Y$4:Y$1500,"&gt;"&amp;Y407)+COUNTIFS($C$4:$C$1500,"&gt;=1101",$C$4:$C$1500,"&lt;=1105",Y$4:Y$1500,"&gt;"&amp;Y407)+1,""))</f>
        <v/>
      </c>
      <c r="AC407" s="94" t="n">
        <v>61.5</v>
      </c>
      <c r="AD407" s="94" t="n">
        <v>60.42</v>
      </c>
      <c r="AE407" s="94" t="n">
        <v>41.25</v>
      </c>
      <c r="AF407" s="94" t="n">
        <v>65.63</v>
      </c>
      <c r="AG407" s="94" t="n">
        <v>71.88</v>
      </c>
      <c r="AH407" s="99">
        <f>IF(AND(AC407&gt;0,AC407&lt;36),1,IF(AND(AC407&gt;=36,AC407&lt;51),2,IF(AND(AC407&gt;=51,AC407&lt;71),3,IF(AND(AC407&gt;=71,AC407&lt;=100),4,))))</f>
        <v/>
      </c>
      <c r="AI407" s="99">
        <f>IF(AND(AD407&gt;0,AD407&lt;41),1,IF(AND(AD407&gt;=41,AD407&lt;56),2,IF(AND(AD407&gt;=56,AD407&lt;71),3,IF(AND(AD407&gt;=71,AD407&lt;=100),4,))))</f>
        <v/>
      </c>
      <c r="AJ407" s="99">
        <f>IF(AND(AE407&gt;0,AE407&lt;41),1,IF(AND(AE407&gt;=41,AE407&lt;56),2,IF(AND(AE407&gt;=56,AE407&lt;71),3,IF(AND(AE407&gt;=71,AE407&lt;=100),4,))))</f>
        <v/>
      </c>
      <c r="AK407" s="99">
        <f>IF(AND(AF407&gt;0,AF407&lt;36),1,IF(AND(AF407&gt;=36,AF407&lt;51),2,IF(AND(AF407&gt;=51,AF407&lt;66),3,IF(AND(AF407&gt;=66,AF407&lt;=100),4,))))</f>
        <v/>
      </c>
      <c r="AL407" s="100">
        <f>IF(AND(AG407&gt;0,AG407&lt;37),1,IF(AND(AG407&gt;=37,AG407&lt;58),2,IF(AND(AG407&gt;=58,AG407&lt;71),3,IF(AND(AG407&gt;=71,AG407&lt;=100),4,))))</f>
        <v/>
      </c>
      <c r="AM407" s="101">
        <f>IF((Y407&lt;&gt;"")*(K407&lt;&gt;""),Y407-K407,"")</f>
        <v/>
      </c>
      <c r="AN407" s="99">
        <f>IF((Z407&lt;&gt;"")*(L407&lt;&gt;""),Z407-L407,"")</f>
        <v/>
      </c>
      <c r="AO407" s="99">
        <f>IF((AA407&lt;&gt;"")*(M407&lt;&gt;""),AA407-M407,"")</f>
        <v/>
      </c>
      <c r="AP407" s="99">
        <f>IF((AB407&lt;&gt;"")*(N407&lt;&gt;""),AB407-N407,"")</f>
        <v/>
      </c>
      <c r="AQ407" s="94">
        <f>IF((AC407&lt;&gt;"")*(O407&lt;&gt;""),AC407-O407,"")</f>
        <v/>
      </c>
      <c r="AR407" s="94">
        <f>IF((AD407&lt;&gt;"")*(P407&lt;&gt;""),AD407-P407,"")</f>
        <v/>
      </c>
      <c r="AS407" s="94">
        <f>IF((AE407&lt;&gt;"")*(Q407&lt;&gt;""),AE407-Q407,"")</f>
        <v/>
      </c>
      <c r="AT407" s="94">
        <f>IF((AF407&lt;&gt;"")*(R407&lt;&gt;""),AF407-R407,"")</f>
        <v/>
      </c>
      <c r="AU407" s="94">
        <f>IF((AG407&lt;&gt;"")*(S407&lt;&gt;""),AG407-S407,"")</f>
        <v/>
      </c>
      <c r="AV407" s="99">
        <f>IF((AH407&lt;&gt;"")*(T407&lt;&gt;""),AH407-T407,"")</f>
        <v/>
      </c>
      <c r="AW407" s="99">
        <f>IF((AI407&lt;&gt;"")*(U407&lt;&gt;""),AI407-U407,"")</f>
        <v/>
      </c>
      <c r="AX407" s="99">
        <f>IF((AJ407&lt;&gt;"")*(V407&lt;&gt;""),AJ407-V407,"")</f>
        <v/>
      </c>
      <c r="AY407" s="99">
        <f>IF((AK407&lt;&gt;"")*(W407&lt;&gt;""),AK407-W407,"")</f>
        <v/>
      </c>
      <c r="AZ407" s="102">
        <f>IF((AL407&lt;&gt;"")*(X407&lt;&gt;""),AL407-X407,"")</f>
        <v/>
      </c>
      <c r="BA407" s="50">
        <f>IFERROR(__xludf.dummyfunction("AI(""Actúa como un tutor académico y dirígete personalmente al estudiante "" &amp; I407 &amp; "" "" &amp; J407 &amp; "" "" &amp; G407 &amp; "" "" &amp; H407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AM407 &amp; ""'. Diferencias por área: Matemáticas ("" &amp; AQ407 &amp; ""), Ciencias Natura"&amp;"les ("" &amp; AR407 &amp; ""), Sociales ("" &amp; AS407 &amp; ""), Lectura Crítica ("" &amp; AT407 &amp; "") e Inglés ("" &amp; AU407 &amp; ""). Variación en posición: grupo ("" &amp; AN407 &amp; ""), grado ("" &amp; AO407 &amp; "") y media ("" &amp; AP407 &amp; ""). Puntajes Primer Simulacro: Global "" &amp; K407 &amp; "", Mat "" &amp; "&amp;"O4 &amp; "", Cien "" &amp; P407 &amp; "", Soc "" &amp; Q407 &amp; "", Lec "" &amp; R407 &amp; "", Ing "" &amp; S407 &amp; "". Puntajes Segundo Simulacro: Global "" &amp; Y407 &amp; "", Mat "" &amp; AC407 &amp; "", Cien "" &amp; AD407 &amp; "", Soc "" &amp; AE407 &amp; "", Lec "" &amp; AF407 &amp; "", Ing "" &amp; AG407 &amp; "". Escribe un mensaje motivador"&amp;" y breve (máximo 4 líneas)."")
"),"=AI(""Actúa como un tutor académico y dirígete personalmente al estudiante "" &amp; I407 &amp; "" "" &amp; J407 &amp; "" "" &amp; G407 &amp; "" "" &amp; H407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AM407 &amp; ""'. Diferencias por área: Matemáticas ("" &amp; AQ407 &amp; ""), Ciencias Natur"&amp;"ales ("" &amp; AR407 &amp; ""), Sociales ("" &amp; AS407 &amp; ""), Lectura Crítica ("" &amp; AT407 &amp; "") e Inglés ("" &amp; AU407 &amp; ""). Variación en posición: grupo ("" &amp; AN407 &amp; ""), grado ("" &amp; AO407 &amp; "") y media ("" &amp; AP407 &amp; ""). Puntajes Primer Simulacro: Global "" &amp; K407 &amp; "", Mat "" &amp;"&amp;" O407 &amp; "", Cien "" &amp; P407 &amp; "", Soc "" &amp; Q407 &amp; "", Lec "" &amp; R407 &amp; "", Ing "" &amp; S407 &amp; "". Puntajes Segundo Simulacro: Global "" &amp; Y407 &amp; "", Mat "" &amp; AC407 &amp; "", Cien "" &amp; AD407 &amp; "", Soc "" &amp; AE407 &amp; "", Lec "" &amp; AF407 &amp; "", Ing "" &amp; AG407 &amp; "". Escribe un mensaje motivado"&amp;"r y breve (máximo 4 líneas)."")
")</f>
        <v/>
      </c>
    </row>
    <row r="408" ht="15.75" customHeight="1" s="42">
      <c r="A408" s="93" t="n"/>
      <c r="B408" s="94" t="inlineStr">
        <is>
          <t>Bachillerato</t>
        </is>
      </c>
      <c r="C408" s="94" t="n">
        <v>802</v>
      </c>
      <c r="D408" s="94" t="n"/>
      <c r="E408" s="95" t="n"/>
      <c r="F408" s="96">
        <f>TRIM(G408&amp;" "&amp;H408&amp;" "&amp;I408&amp;" "&amp;J408)</f>
        <v/>
      </c>
      <c r="G408" s="94" t="inlineStr">
        <is>
          <t>Cano</t>
        </is>
      </c>
      <c r="H408" s="94" t="inlineStr">
        <is>
          <t>Vidales</t>
        </is>
      </c>
      <c r="I408" s="94" t="inlineStr">
        <is>
          <t>Maria</t>
        </is>
      </c>
      <c r="J408" s="97" t="inlineStr">
        <is>
          <t>Fernanda</t>
        </is>
      </c>
      <c r="K408" s="98">
        <f>IF(SUM(O408:S408)=0, "", ROUND(((O408*3+P408*3+Q408*3+R408*3+S408*1)/13)*5,0))</f>
        <v/>
      </c>
      <c r="L408" s="99">
        <f>IF(OR($C408="",K408=""),"",COUNTIFS($C$4:$C$1500,$C408,K$4:K$1500,"&gt;"&amp;K408)+1)</f>
        <v/>
      </c>
      <c r="M408" s="99">
        <f>IF(OR($C408="",K408=""),"",IF(AND($C408&gt;=1001,$C408&lt;=1005),COUNTIFS($C$4:$C$1500,"&gt;=1001",$C$4:$C$1500,"&lt;=1005",K$4:K$1500,"&gt;"&amp;K408)+1,IF(AND($C408&gt;=1101,$C408&lt;=1105),COUNTIFS($C$4:$C$1500,"&gt;=1101",$C$4:$C$1500,"&lt;=1105",K$4:K$1500,"&gt;"&amp;K408)+1,IF(AND($C408&gt;=901,$C408&lt;=905),COUNTIFS($C$4:$C$1500,"&gt;=901",$C$4:$C$1500,"&lt;=905",K$4:K$1500,"&gt;"&amp;K408)+1,IF(AND($C408&gt;=801,$C408&lt;=805),COUNTIFS($C$4:$C$1500,"&gt;=801",$C$4:$C$1500,"&lt;=805",K$4:K$1500,"&gt;"&amp;K408)+1,IF(AND($C408&gt;=701,$C408&lt;=705),COUNTIFS($C$4:$C$1500,"&gt;=701",$C$4:$C$1500,"&lt;=705",K$4:K$1500,"&gt;"&amp;K408)+1,IF(AND($C408&gt;=601,$C408&lt;=606),COUNTIFS($C$4:$C$1500,"&gt;=601",$C$4:$C$1500,"&lt;=606",K$4:K$1500,"&gt;"&amp;K408)+1,"")))))))</f>
        <v/>
      </c>
      <c r="N408" s="99">
        <f>IF(OR($C408="",K408=""),"",IF(OR(AND($C408&gt;=1001,$C408&lt;=1005),AND($C408&gt;=1101,$C408&lt;=1105)),COUNTIFS($C$4:$C$1500,"&gt;=1001",$C$4:$C$1500,"&lt;=1005",K$4:K$1500,"&gt;"&amp;K408)+COUNTIFS($C$4:$C$1500,"&gt;=1101",$C$4:$C$1500,"&lt;=1105",K$4:K$1500,"&gt;"&amp;K408)+1,""))</f>
        <v/>
      </c>
      <c r="O408" s="94" t="n">
        <v>40</v>
      </c>
      <c r="P408" s="94" t="n">
        <v>64.09999999999999</v>
      </c>
      <c r="Q408" s="94" t="n">
        <v>39.38</v>
      </c>
      <c r="R408" s="94" t="n">
        <v>45.83</v>
      </c>
      <c r="S408" s="94" t="n">
        <v>54.17</v>
      </c>
      <c r="T408" s="99">
        <f>IF(AND(O408&gt;0,O408&lt;36),1,IF(AND(O408&gt;=36,O408&lt;51),2,IF(AND(O408&gt;=51,O408&lt;71),3,IF(AND(O408&gt;=71,O408&lt;=100),4,))))</f>
        <v/>
      </c>
      <c r="U408" s="99">
        <f>IF(AND(P408&gt;0,P408&lt;41),1,IF(AND(P408&gt;=41,P408&lt;56),2,IF(AND(P408&gt;=56,P408&lt;71),3,IF(AND(P408&gt;=71,P408&lt;=100),4,))))</f>
        <v/>
      </c>
      <c r="V408" s="99">
        <f>IF(AND(Q408&gt;0,Q408&lt;41),1,IF(AND(Q408&gt;=41,Q408&lt;56),2,IF(AND(Q408&gt;=56,Q408&lt;71),3,IF(AND(Q408&gt;=71,Q408&lt;=100),4,))))</f>
        <v/>
      </c>
      <c r="W408" s="99">
        <f>IF(AND(R408&gt;0,R408&lt;36),1,IF(AND(R408&gt;=36,R408&lt;51),2,IF(AND(R408&gt;=51,R408&lt;66),3,IF(AND(R408&gt;=66,R408&lt;=100),4,))))</f>
        <v/>
      </c>
      <c r="X408" s="100">
        <f>IF(AND(S408&gt;0,S408&lt;37),1,IF(AND(S408&gt;=37,S408&lt;58),2,IF(AND(S408&gt;=58,S408&lt;71),3,IF(AND(S408&gt;=71,S408&lt;=100),4,))))</f>
        <v/>
      </c>
      <c r="Y408" s="101">
        <f>IF(SUM(AC408:AG408)=0, "", ROUND(((AC408*3+AD408*3+AE408*3+AF408*3+AG408*1)/13)*5,0))</f>
        <v/>
      </c>
      <c r="Z408" s="99">
        <f>IF(OR($C408="",Y408=""),"",COUNTIFS($C$4:$C$1500,$C408,Y$4:Y$1500,"&gt;"&amp;Y408)+1)</f>
        <v/>
      </c>
      <c r="AA408" s="99">
        <f>IF(OR($C408="",Y408=""),"",IF(AND($C408&gt;=1001,$C408&lt;=1005),COUNTIFS($C$4:$C$1500,"&gt;=1001",$C$4:$C$1500,"&lt;=1005",Y$4:Y$1500,"&gt;"&amp;Y408)+1,IF(AND($C408&gt;=1101,$C408&lt;=1105),COUNTIFS($C$4:$C$1500,"&gt;=1101",$C$4:$C$1500,"&lt;=1105",Y$4:Y$1500,"&gt;"&amp;Y408)+1,IF(AND($C408&gt;=901,$C408&lt;=905),COUNTIFS($C$4:$C$1500,"&gt;=901",$C$4:$C$1500,"&lt;=905",Y$4:Y$1500,"&gt;"&amp;Y408)+1,IF(AND($C408&gt;=801,$C408&lt;=805),COUNTIFS($C$4:$C$1500,"&gt;=801",$C$4:$C$1500,"&lt;=805",Y$4:Y$1500,"&gt;"&amp;Y408)+1,IF(AND($C408&gt;=701,$C408&lt;=705),COUNTIFS($C$4:$C$1500,"&gt;=701",$C$4:$C$1500,"&lt;=705",Y$4:Y$1500,"&gt;"&amp;Y408)+1,IF(AND($C408&gt;=601,$C408&lt;=606),COUNTIFS($C$4:$C$1500,"&gt;=601",$C$4:$C$1500,"&lt;=606",Y$4:Y$1500,"&gt;"&amp;Y408)+1,"")))))))</f>
        <v/>
      </c>
      <c r="AB408" s="99">
        <f>IF(OR($C408="",Y408=""),"",IF(OR(AND($C408&gt;=1001,$C408&lt;=1005),AND($C408&gt;=1101,$C408&lt;=1105)),COUNTIFS($C$4:$C$1500,"&gt;=1001",$C$4:$C$1500,"&lt;=1005",Y$4:Y$1500,"&gt;"&amp;Y408)+COUNTIFS($C$4:$C$1500,"&gt;=1101",$C$4:$C$1500,"&lt;=1105",Y$4:Y$1500,"&gt;"&amp;Y408)+1,""))</f>
        <v/>
      </c>
      <c r="AC408" s="94" t="n">
        <v>29.75</v>
      </c>
      <c r="AD408" s="94" t="n">
        <v>50.89</v>
      </c>
      <c r="AE408" s="94" t="n">
        <v>38.5</v>
      </c>
      <c r="AF408" s="94" t="n">
        <v>74.38</v>
      </c>
      <c r="AG408" s="94" t="n">
        <v>19.17</v>
      </c>
      <c r="AH408" s="99">
        <f>IF(AND(AC408&gt;0,AC408&lt;36),1,IF(AND(AC408&gt;=36,AC408&lt;51),2,IF(AND(AC408&gt;=51,AC408&lt;71),3,IF(AND(AC408&gt;=71,AC408&lt;=100),4,))))</f>
        <v/>
      </c>
      <c r="AI408" s="99">
        <f>IF(AND(AD408&gt;0,AD408&lt;41),1,IF(AND(AD408&gt;=41,AD408&lt;56),2,IF(AND(AD408&gt;=56,AD408&lt;71),3,IF(AND(AD408&gt;=71,AD408&lt;=100),4,))))</f>
        <v/>
      </c>
      <c r="AJ408" s="99">
        <f>IF(AND(AE408&gt;0,AE408&lt;41),1,IF(AND(AE408&gt;=41,AE408&lt;56),2,IF(AND(AE408&gt;=56,AE408&lt;71),3,IF(AND(AE408&gt;=71,AE408&lt;=100),4,))))</f>
        <v/>
      </c>
      <c r="AK408" s="99">
        <f>IF(AND(AF408&gt;0,AF408&lt;36),1,IF(AND(AF408&gt;=36,AF408&lt;51),2,IF(AND(AF408&gt;=51,AF408&lt;66),3,IF(AND(AF408&gt;=66,AF408&lt;=100),4,))))</f>
        <v/>
      </c>
      <c r="AL408" s="100">
        <f>IF(AND(AG408&gt;0,AG408&lt;37),1,IF(AND(AG408&gt;=37,AG408&lt;58),2,IF(AND(AG408&gt;=58,AG408&lt;71),3,IF(AND(AG408&gt;=71,AG408&lt;=100),4,))))</f>
        <v/>
      </c>
      <c r="AM408" s="101">
        <f>IF((Y408&lt;&gt;"")*(K408&lt;&gt;""),Y408-K408,"")</f>
        <v/>
      </c>
      <c r="AN408" s="99">
        <f>IF((Z408&lt;&gt;"")*(L408&lt;&gt;""),Z408-L408,"")</f>
        <v/>
      </c>
      <c r="AO408" s="99">
        <f>IF((AA408&lt;&gt;"")*(M408&lt;&gt;""),AA408-M408,"")</f>
        <v/>
      </c>
      <c r="AP408" s="99">
        <f>IF((AB408&lt;&gt;"")*(N408&lt;&gt;""),AB408-N408,"")</f>
        <v/>
      </c>
      <c r="AQ408" s="94">
        <f>IF((AC408&lt;&gt;"")*(O408&lt;&gt;""),AC408-O408,"")</f>
        <v/>
      </c>
      <c r="AR408" s="94">
        <f>IF((AD408&lt;&gt;"")*(P408&lt;&gt;""),AD408-P408,"")</f>
        <v/>
      </c>
      <c r="AS408" s="94">
        <f>IF((AE408&lt;&gt;"")*(Q408&lt;&gt;""),AE408-Q408,"")</f>
        <v/>
      </c>
      <c r="AT408" s="94">
        <f>IF((AF408&lt;&gt;"")*(R408&lt;&gt;""),AF408-R408,"")</f>
        <v/>
      </c>
      <c r="AU408" s="94">
        <f>IF((AG408&lt;&gt;"")*(S408&lt;&gt;""),AG408-S408,"")</f>
        <v/>
      </c>
      <c r="AV408" s="99">
        <f>IF((AH408&lt;&gt;"")*(T408&lt;&gt;""),AH408-T408,"")</f>
        <v/>
      </c>
      <c r="AW408" s="99">
        <f>IF((AI408&lt;&gt;"")*(U408&lt;&gt;""),AI408-U408,"")</f>
        <v/>
      </c>
      <c r="AX408" s="99">
        <f>IF((AJ408&lt;&gt;"")*(V408&lt;&gt;""),AJ408-V408,"")</f>
        <v/>
      </c>
      <c r="AY408" s="99">
        <f>IF((AK408&lt;&gt;"")*(W408&lt;&gt;""),AK408-W408,"")</f>
        <v/>
      </c>
      <c r="AZ408" s="102">
        <f>IF((AL408&lt;&gt;"")*(X408&lt;&gt;""),AL408-X408,"")</f>
        <v/>
      </c>
      <c r="BA408" s="50">
        <f>IFERROR(__xludf.dummyfunction("AI(""Actúa como un tutor académico y dirígete personalmente al estudiante "" &amp; I408 &amp; "" "" &amp; J408 &amp; "" "" &amp; G408 &amp; "" "" &amp; H408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AM408 &amp; ""'. Diferencias por área: Matemáticas ("" &amp; AQ408 &amp; ""), Ciencias Natura"&amp;"les ("" &amp; AR408 &amp; ""), Sociales ("" &amp; AS408 &amp; ""), Lectura Crítica ("" &amp; AT408 &amp; "") e Inglés ("" &amp; AU408 &amp; ""). Variación en posición: grupo ("" &amp; AN408 &amp; ""), grado ("" &amp; AO408 &amp; "") y media ("" &amp; AP408 &amp; ""). Puntajes Primer Simulacro: Global "" &amp; K408 &amp; "", Mat "" &amp; "&amp;"O4 &amp; "", Cien "" &amp; P408 &amp; "", Soc "" &amp; Q408 &amp; "", Lec "" &amp; R408 &amp; "", Ing "" &amp; S408 &amp; "". Puntajes Segundo Simulacro: Global "" &amp; Y408 &amp; "", Mat "" &amp; AC408 &amp; "", Cien "" &amp; AD408 &amp; "", Soc "" &amp; AE408 &amp; "", Lec "" &amp; AF408 &amp; "", Ing "" &amp; AG408 &amp; "". Escribe un mensaje motivador"&amp;" y breve (máximo 4 líneas)."")
"),"=AI(""Actúa como un tutor académico y dirígete personalmente al estudiante "" &amp; I408 &amp; "" "" &amp; J408 &amp; "" "" &amp; G408 &amp; "" "" &amp; H408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AM408 &amp; ""'. Diferencias por área: Matemáticas ("" &amp; AQ408 &amp; ""), Ciencias Natur"&amp;"ales ("" &amp; AR408 &amp; ""), Sociales ("" &amp; AS408 &amp; ""), Lectura Crítica ("" &amp; AT408 &amp; "") e Inglés ("" &amp; AU408 &amp; ""). Variación en posición: grupo ("" &amp; AN408 &amp; ""), grado ("" &amp; AO408 &amp; "") y media ("" &amp; AP408 &amp; ""). Puntajes Primer Simulacro: Global "" &amp; K408 &amp; "", Mat "" &amp;"&amp;" O408 &amp; "", Cien "" &amp; P408 &amp; "", Soc "" &amp; Q408 &amp; "", Lec "" &amp; R408 &amp; "", Ing "" &amp; S408 &amp; "". Puntajes Segundo Simulacro: Global "" &amp; Y408 &amp; "", Mat "" &amp; AC408 &amp; "", Cien "" &amp; AD408 &amp; "", Soc "" &amp; AE408 &amp; "", Lec "" &amp; AF408 &amp; "", Ing "" &amp; AG408 &amp; "". Escribe un mensaje motivado"&amp;"r y breve (máximo 4 líneas)."")
")</f>
        <v/>
      </c>
    </row>
    <row r="409" ht="15.75" customHeight="1" s="42">
      <c r="A409" s="93" t="n"/>
      <c r="B409" s="94" t="inlineStr">
        <is>
          <t>Bachillerato</t>
        </is>
      </c>
      <c r="C409" s="94" t="n">
        <v>802</v>
      </c>
      <c r="D409" s="94" t="n"/>
      <c r="E409" s="95" t="n"/>
      <c r="F409" s="96">
        <f>TRIM(G409&amp;" "&amp;H409&amp;" "&amp;I409&amp;" "&amp;J409)</f>
        <v/>
      </c>
      <c r="G409" s="94" t="inlineStr">
        <is>
          <t>Cartagena</t>
        </is>
      </c>
      <c r="H409" s="94" t="inlineStr">
        <is>
          <t>Tilano</t>
        </is>
      </c>
      <c r="I409" s="94" t="inlineStr">
        <is>
          <t>Salome</t>
        </is>
      </c>
      <c r="J409" s="97" t="n"/>
      <c r="K409" s="98">
        <f>IF(SUM(O409:S409)=0, "", ROUND(((O409*3+P409*3+Q409*3+R409*3+S409*1)/13)*5,0))</f>
        <v/>
      </c>
      <c r="L409" s="99">
        <f>IF(OR($C409="",K409=""),"",COUNTIFS($C$4:$C$1500,$C409,K$4:K$1500,"&gt;"&amp;K409)+1)</f>
        <v/>
      </c>
      <c r="M409" s="99">
        <f>IF(OR($C409="",K409=""),"",IF(AND($C409&gt;=1001,$C409&lt;=1005),COUNTIFS($C$4:$C$1500,"&gt;=1001",$C$4:$C$1500,"&lt;=1005",K$4:K$1500,"&gt;"&amp;K409)+1,IF(AND($C409&gt;=1101,$C409&lt;=1105),COUNTIFS($C$4:$C$1500,"&gt;=1101",$C$4:$C$1500,"&lt;=1105",K$4:K$1500,"&gt;"&amp;K409)+1,IF(AND($C409&gt;=901,$C409&lt;=905),COUNTIFS($C$4:$C$1500,"&gt;=901",$C$4:$C$1500,"&lt;=905",K$4:K$1500,"&gt;"&amp;K409)+1,IF(AND($C409&gt;=801,$C409&lt;=805),COUNTIFS($C$4:$C$1500,"&gt;=801",$C$4:$C$1500,"&lt;=805",K$4:K$1500,"&gt;"&amp;K409)+1,IF(AND($C409&gt;=701,$C409&lt;=705),COUNTIFS($C$4:$C$1500,"&gt;=701",$C$4:$C$1500,"&lt;=705",K$4:K$1500,"&gt;"&amp;K409)+1,IF(AND($C409&gt;=601,$C409&lt;=606),COUNTIFS($C$4:$C$1500,"&gt;=601",$C$4:$C$1500,"&lt;=606",K$4:K$1500,"&gt;"&amp;K409)+1,"")))))))</f>
        <v/>
      </c>
      <c r="N409" s="99">
        <f>IF(OR($C409="",K409=""),"",IF(OR(AND($C409&gt;=1001,$C409&lt;=1005),AND($C409&gt;=1101,$C409&lt;=1105)),COUNTIFS($C$4:$C$1500,"&gt;=1001",$C$4:$C$1500,"&lt;=1005",K$4:K$1500,"&gt;"&amp;K409)+COUNTIFS($C$4:$C$1500,"&gt;=1101",$C$4:$C$1500,"&lt;=1105",K$4:K$1500,"&gt;"&amp;K409)+1,""))</f>
        <v/>
      </c>
      <c r="O409" s="94" t="n">
        <v>47.5</v>
      </c>
      <c r="P409" s="94" t="n">
        <v>48.89</v>
      </c>
      <c r="Q409" s="94" t="n">
        <v>26.25</v>
      </c>
      <c r="R409" s="94" t="n">
        <v>37.5</v>
      </c>
      <c r="S409" s="94" t="n">
        <v>29.17</v>
      </c>
      <c r="T409" s="99">
        <f>IF(AND(O409&gt;0,O409&lt;36),1,IF(AND(O409&gt;=36,O409&lt;51),2,IF(AND(O409&gt;=51,O409&lt;71),3,IF(AND(O409&gt;=71,O409&lt;=100),4,))))</f>
        <v/>
      </c>
      <c r="U409" s="99">
        <f>IF(AND(P409&gt;0,P409&lt;41),1,IF(AND(P409&gt;=41,P409&lt;56),2,IF(AND(P409&gt;=56,P409&lt;71),3,IF(AND(P409&gt;=71,P409&lt;=100),4,))))</f>
        <v/>
      </c>
      <c r="V409" s="99">
        <f>IF(AND(Q409&gt;0,Q409&lt;41),1,IF(AND(Q409&gt;=41,Q409&lt;56),2,IF(AND(Q409&gt;=56,Q409&lt;71),3,IF(AND(Q409&gt;=71,Q409&lt;=100),4,))))</f>
        <v/>
      </c>
      <c r="W409" s="99">
        <f>IF(AND(R409&gt;0,R409&lt;36),1,IF(AND(R409&gt;=36,R409&lt;51),2,IF(AND(R409&gt;=51,R409&lt;66),3,IF(AND(R409&gt;=66,R409&lt;=100),4,))))</f>
        <v/>
      </c>
      <c r="X409" s="100">
        <f>IF(AND(S409&gt;0,S409&lt;37),1,IF(AND(S409&gt;=37,S409&lt;58),2,IF(AND(S409&gt;=58,S409&lt;71),3,IF(AND(S409&gt;=71,S409&lt;=100),4,))))</f>
        <v/>
      </c>
      <c r="Y409" s="101">
        <f>IF(SUM(AC409:AG409)=0, "", ROUND(((AC409*3+AD409*3+AE409*3+AF409*3+AG409*1)/13)*5,0))</f>
        <v/>
      </c>
      <c r="Z409" s="99">
        <f>IF(OR($C409="",Y409=""),"",COUNTIFS($C$4:$C$1500,$C409,Y$4:Y$1500,"&gt;"&amp;Y409)+1)</f>
        <v/>
      </c>
      <c r="AA409" s="99">
        <f>IF(OR($C409="",Y409=""),"",IF(AND($C409&gt;=1001,$C409&lt;=1005),COUNTIFS($C$4:$C$1500,"&gt;=1001",$C$4:$C$1500,"&lt;=1005",Y$4:Y$1500,"&gt;"&amp;Y409)+1,IF(AND($C409&gt;=1101,$C409&lt;=1105),COUNTIFS($C$4:$C$1500,"&gt;=1101",$C$4:$C$1500,"&lt;=1105",Y$4:Y$1500,"&gt;"&amp;Y409)+1,IF(AND($C409&gt;=901,$C409&lt;=905),COUNTIFS($C$4:$C$1500,"&gt;=901",$C$4:$C$1500,"&lt;=905",Y$4:Y$1500,"&gt;"&amp;Y409)+1,IF(AND($C409&gt;=801,$C409&lt;=805),COUNTIFS($C$4:$C$1500,"&gt;=801",$C$4:$C$1500,"&lt;=805",Y$4:Y$1500,"&gt;"&amp;Y409)+1,IF(AND($C409&gt;=701,$C409&lt;=705),COUNTIFS($C$4:$C$1500,"&gt;=701",$C$4:$C$1500,"&lt;=705",Y$4:Y$1500,"&gt;"&amp;Y409)+1,IF(AND($C409&gt;=601,$C409&lt;=606),COUNTIFS($C$4:$C$1500,"&gt;=601",$C$4:$C$1500,"&lt;=606",Y$4:Y$1500,"&gt;"&amp;Y409)+1,"")))))))</f>
        <v/>
      </c>
      <c r="AB409" s="99">
        <f>IF(OR($C409="",Y409=""),"",IF(OR(AND($C409&gt;=1001,$C409&lt;=1005),AND($C409&gt;=1101,$C409&lt;=1105)),COUNTIFS($C$4:$C$1500,"&gt;=1001",$C$4:$C$1500,"&lt;=1005",Y$4:Y$1500,"&gt;"&amp;Y409)+COUNTIFS($C$4:$C$1500,"&gt;=1101",$C$4:$C$1500,"&lt;=1105",Y$4:Y$1500,"&gt;"&amp;Y409)+1,""))</f>
        <v/>
      </c>
      <c r="AC409" s="94" t="n">
        <v>69.13</v>
      </c>
      <c r="AD409" s="94" t="n">
        <v>67.56</v>
      </c>
      <c r="AE409" s="94" t="n">
        <v>63.25</v>
      </c>
      <c r="AF409" s="94" t="n">
        <v>61.25</v>
      </c>
      <c r="AG409" s="94" t="n">
        <v>95.83</v>
      </c>
      <c r="AH409" s="99">
        <f>IF(AND(AC409&gt;0,AC409&lt;36),1,IF(AND(AC409&gt;=36,AC409&lt;51),2,IF(AND(AC409&gt;=51,AC409&lt;71),3,IF(AND(AC409&gt;=71,AC409&lt;=100),4,))))</f>
        <v/>
      </c>
      <c r="AI409" s="99">
        <f>IF(AND(AD409&gt;0,AD409&lt;41),1,IF(AND(AD409&gt;=41,AD409&lt;56),2,IF(AND(AD409&gt;=56,AD409&lt;71),3,IF(AND(AD409&gt;=71,AD409&lt;=100),4,))))</f>
        <v/>
      </c>
      <c r="AJ409" s="99">
        <f>IF(AND(AE409&gt;0,AE409&lt;41),1,IF(AND(AE409&gt;=41,AE409&lt;56),2,IF(AND(AE409&gt;=56,AE409&lt;71),3,IF(AND(AE409&gt;=71,AE409&lt;=100),4,))))</f>
        <v/>
      </c>
      <c r="AK409" s="99">
        <f>IF(AND(AF409&gt;0,AF409&lt;36),1,IF(AND(AF409&gt;=36,AF409&lt;51),2,IF(AND(AF409&gt;=51,AF409&lt;66),3,IF(AND(AF409&gt;=66,AF409&lt;=100),4,))))</f>
        <v/>
      </c>
      <c r="AL409" s="100">
        <f>IF(AND(AG409&gt;0,AG409&lt;37),1,IF(AND(AG409&gt;=37,AG409&lt;58),2,IF(AND(AG409&gt;=58,AG409&lt;71),3,IF(AND(AG409&gt;=71,AG409&lt;=100),4,))))</f>
        <v/>
      </c>
      <c r="AM409" s="101">
        <f>IF((Y409&lt;&gt;"")*(K409&lt;&gt;""),Y409-K409,"")</f>
        <v/>
      </c>
      <c r="AN409" s="99">
        <f>IF((Z409&lt;&gt;"")*(L409&lt;&gt;""),Z409-L409,"")</f>
        <v/>
      </c>
      <c r="AO409" s="99">
        <f>IF((AA409&lt;&gt;"")*(M409&lt;&gt;""),AA409-M409,"")</f>
        <v/>
      </c>
      <c r="AP409" s="99">
        <f>IF((AB409&lt;&gt;"")*(N409&lt;&gt;""),AB409-N409,"")</f>
        <v/>
      </c>
      <c r="AQ409" s="94">
        <f>IF((AC409&lt;&gt;"")*(O409&lt;&gt;""),AC409-O409,"")</f>
        <v/>
      </c>
      <c r="AR409" s="94">
        <f>IF((AD409&lt;&gt;"")*(P409&lt;&gt;""),AD409-P409,"")</f>
        <v/>
      </c>
      <c r="AS409" s="94">
        <f>IF((AE409&lt;&gt;"")*(Q409&lt;&gt;""),AE409-Q409,"")</f>
        <v/>
      </c>
      <c r="AT409" s="94">
        <f>IF((AF409&lt;&gt;"")*(R409&lt;&gt;""),AF409-R409,"")</f>
        <v/>
      </c>
      <c r="AU409" s="94">
        <f>IF((AG409&lt;&gt;"")*(S409&lt;&gt;""),AG409-S409,"")</f>
        <v/>
      </c>
      <c r="AV409" s="99">
        <f>IF((AH409&lt;&gt;"")*(T409&lt;&gt;""),AH409-T409,"")</f>
        <v/>
      </c>
      <c r="AW409" s="99">
        <f>IF((AI409&lt;&gt;"")*(U409&lt;&gt;""),AI409-U409,"")</f>
        <v/>
      </c>
      <c r="AX409" s="99">
        <f>IF((AJ409&lt;&gt;"")*(V409&lt;&gt;""),AJ409-V409,"")</f>
        <v/>
      </c>
      <c r="AY409" s="99">
        <f>IF((AK409&lt;&gt;"")*(W409&lt;&gt;""),AK409-W409,"")</f>
        <v/>
      </c>
      <c r="AZ409" s="102">
        <f>IF((AL409&lt;&gt;"")*(X409&lt;&gt;""),AL409-X409,"")</f>
        <v/>
      </c>
      <c r="BA409" s="50">
        <f>IFERROR(__xludf.dummyfunction("AI(""Actúa como un tutor académico y dirígete personalmente al estudiante "" &amp; I409 &amp; "" "" &amp; J409 &amp; "" "" &amp; G409 &amp; "" "" &amp; H409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AM409 &amp; ""'. Diferencias por área: Matemáticas ("" &amp; AQ409 &amp; ""), Ciencias Natura"&amp;"les ("" &amp; AR409 &amp; ""), Sociales ("" &amp; AS409 &amp; ""), Lectura Crítica ("" &amp; AT409 &amp; "") e Inglés ("" &amp; AU409 &amp; ""). Variación en posición: grupo ("" &amp; AN409 &amp; ""), grado ("" &amp; AO409 &amp; "") y media ("" &amp; AP409 &amp; ""). Puntajes Primer Simulacro: Global "" &amp; K409 &amp; "", Mat "" &amp; "&amp;"O4 &amp; "", Cien "" &amp; P409 &amp; "", Soc "" &amp; Q409 &amp; "", Lec "" &amp; R409 &amp; "", Ing "" &amp; S409 &amp; "". Puntajes Segundo Simulacro: Global "" &amp; Y409 &amp; "", Mat "" &amp; AC409 &amp; "", Cien "" &amp; AD409 &amp; "", Soc "" &amp; AE409 &amp; "", Lec "" &amp; AF409 &amp; "", Ing "" &amp; AG409 &amp; "". Escribe un mensaje motivador"&amp;" y breve (máximo 4 líneas)."")
"),"=AI(""Actúa como un tutor académico y dirígete personalmente al estudiante "" &amp; I409 &amp; "" "" &amp; J409 &amp; "" "" &amp; G409 &amp; "" "" &amp; H409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AM409 &amp; ""'. Diferencias por área: Matemáticas ("" &amp; AQ409 &amp; ""), Ciencias Natur"&amp;"ales ("" &amp; AR409 &amp; ""), Sociales ("" &amp; AS409 &amp; ""), Lectura Crítica ("" &amp; AT409 &amp; "") e Inglés ("" &amp; AU409 &amp; ""). Variación en posición: grupo ("" &amp; AN409 &amp; ""), grado ("" &amp; AO409 &amp; "") y media ("" &amp; AP409 &amp; ""). Puntajes Primer Simulacro: Global "" &amp; K409 &amp; "", Mat "" &amp;"&amp;" O409 &amp; "", Cien "" &amp; P409 &amp; "", Soc "" &amp; Q409 &amp; "", Lec "" &amp; R409 &amp; "", Ing "" &amp; S409 &amp; "". Puntajes Segundo Simulacro: Global "" &amp; Y409 &amp; "", Mat "" &amp; AC409 &amp; "", Cien "" &amp; AD409 &amp; "", Soc "" &amp; AE409 &amp; "", Lec "" &amp; AF409 &amp; "", Ing "" &amp; AG409 &amp; "". Escribe un mensaje motivado"&amp;"r y breve (máximo 4 líneas)."")
")</f>
        <v/>
      </c>
    </row>
    <row r="410" ht="15.75" customHeight="1" s="42">
      <c r="A410" s="93" t="n"/>
      <c r="B410" s="94" t="inlineStr">
        <is>
          <t>Bachillerato</t>
        </is>
      </c>
      <c r="C410" s="94" t="n">
        <v>802</v>
      </c>
      <c r="D410" s="94" t="n"/>
      <c r="E410" s="95" t="n"/>
      <c r="F410" s="96">
        <f>TRIM(G410&amp;" "&amp;H410&amp;" "&amp;I410&amp;" "&amp;J410)</f>
        <v/>
      </c>
      <c r="G410" s="94" t="inlineStr">
        <is>
          <t>Castrillón</t>
        </is>
      </c>
      <c r="H410" s="94" t="inlineStr">
        <is>
          <t>Ramirez</t>
        </is>
      </c>
      <c r="I410" s="94" t="inlineStr">
        <is>
          <t>Emanuel</t>
        </is>
      </c>
      <c r="J410" s="97" t="n"/>
      <c r="K410" s="98">
        <f>IF(SUM(O410:S410)=0, "", ROUND(((O410*3+P410*3+Q410*3+R410*3+S410*1)/13)*5,0))</f>
        <v/>
      </c>
      <c r="L410" s="99">
        <f>IF(OR($C410="",K410=""),"",COUNTIFS($C$4:$C$1500,$C410,K$4:K$1500,"&gt;"&amp;K410)+1)</f>
        <v/>
      </c>
      <c r="M410" s="99">
        <f>IF(OR($C410="",K410=""),"",IF(AND($C410&gt;=1001,$C410&lt;=1005),COUNTIFS($C$4:$C$1500,"&gt;=1001",$C$4:$C$1500,"&lt;=1005",K$4:K$1500,"&gt;"&amp;K410)+1,IF(AND($C410&gt;=1101,$C410&lt;=1105),COUNTIFS($C$4:$C$1500,"&gt;=1101",$C$4:$C$1500,"&lt;=1105",K$4:K$1500,"&gt;"&amp;K410)+1,IF(AND($C410&gt;=901,$C410&lt;=905),COUNTIFS($C$4:$C$1500,"&gt;=901",$C$4:$C$1500,"&lt;=905",K$4:K$1500,"&gt;"&amp;K410)+1,IF(AND($C410&gt;=801,$C410&lt;=805),COUNTIFS($C$4:$C$1500,"&gt;=801",$C$4:$C$1500,"&lt;=805",K$4:K$1500,"&gt;"&amp;K410)+1,IF(AND($C410&gt;=701,$C410&lt;=705),COUNTIFS($C$4:$C$1500,"&gt;=701",$C$4:$C$1500,"&lt;=705",K$4:K$1500,"&gt;"&amp;K410)+1,IF(AND($C410&gt;=601,$C410&lt;=606),COUNTIFS($C$4:$C$1500,"&gt;=601",$C$4:$C$1500,"&lt;=606",K$4:K$1500,"&gt;"&amp;K410)+1,"")))))))</f>
        <v/>
      </c>
      <c r="N410" s="99">
        <f>IF(OR($C410="",K410=""),"",IF(OR(AND($C410&gt;=1001,$C410&lt;=1005),AND($C410&gt;=1101,$C410&lt;=1105)),COUNTIFS($C$4:$C$1500,"&gt;=1001",$C$4:$C$1500,"&lt;=1005",K$4:K$1500,"&gt;"&amp;K410)+COUNTIFS($C$4:$C$1500,"&gt;=1101",$C$4:$C$1500,"&lt;=1105",K$4:K$1500,"&gt;"&amp;K410)+1,""))</f>
        <v/>
      </c>
      <c r="O410" s="94" t="n">
        <v>36.25</v>
      </c>
      <c r="P410" s="94" t="n">
        <v>11.22</v>
      </c>
      <c r="Q410" s="94" t="n">
        <v>32.5</v>
      </c>
      <c r="R410" s="94" t="n">
        <v>20.83</v>
      </c>
      <c r="S410" s="94" t="n">
        <v>45.83</v>
      </c>
      <c r="T410" s="99">
        <f>IF(AND(O410&gt;0,O410&lt;36),1,IF(AND(O410&gt;=36,O410&lt;51),2,IF(AND(O410&gt;=51,O410&lt;71),3,IF(AND(O410&gt;=71,O410&lt;=100),4,))))</f>
        <v/>
      </c>
      <c r="U410" s="99">
        <f>IF(AND(P410&gt;0,P410&lt;41),1,IF(AND(P410&gt;=41,P410&lt;56),2,IF(AND(P410&gt;=56,P410&lt;71),3,IF(AND(P410&gt;=71,P410&lt;=100),4,))))</f>
        <v/>
      </c>
      <c r="V410" s="99">
        <f>IF(AND(Q410&gt;0,Q410&lt;41),1,IF(AND(Q410&gt;=41,Q410&lt;56),2,IF(AND(Q410&gt;=56,Q410&lt;71),3,IF(AND(Q410&gt;=71,Q410&lt;=100),4,))))</f>
        <v/>
      </c>
      <c r="W410" s="99">
        <f>IF(AND(R410&gt;0,R410&lt;36),1,IF(AND(R410&gt;=36,R410&lt;51),2,IF(AND(R410&gt;=51,R410&lt;66),3,IF(AND(R410&gt;=66,R410&lt;=100),4,))))</f>
        <v/>
      </c>
      <c r="X410" s="100">
        <f>IF(AND(S410&gt;0,S410&lt;37),1,IF(AND(S410&gt;=37,S410&lt;58),2,IF(AND(S410&gt;=58,S410&lt;71),3,IF(AND(S410&gt;=71,S410&lt;=100),4,))))</f>
        <v/>
      </c>
      <c r="Y410" s="101">
        <f>IF(SUM(AC410:AG410)=0, "", ROUND(((AC410*3+AD410*3+AE410*3+AF410*3+AG410*1)/13)*5,0))</f>
        <v/>
      </c>
      <c r="Z410" s="99">
        <f>IF(OR($C410="",Y410=""),"",COUNTIFS($C$4:$C$1500,$C410,Y$4:Y$1500,"&gt;"&amp;Y410)+1)</f>
        <v/>
      </c>
      <c r="AA410" s="99">
        <f>IF(OR($C410="",Y410=""),"",IF(AND($C410&gt;=1001,$C410&lt;=1005),COUNTIFS($C$4:$C$1500,"&gt;=1001",$C$4:$C$1500,"&lt;=1005",Y$4:Y$1500,"&gt;"&amp;Y410)+1,IF(AND($C410&gt;=1101,$C410&lt;=1105),COUNTIFS($C$4:$C$1500,"&gt;=1101",$C$4:$C$1500,"&lt;=1105",Y$4:Y$1500,"&gt;"&amp;Y410)+1,IF(AND($C410&gt;=901,$C410&lt;=905),COUNTIFS($C$4:$C$1500,"&gt;=901",$C$4:$C$1500,"&lt;=905",Y$4:Y$1500,"&gt;"&amp;Y410)+1,IF(AND($C410&gt;=801,$C410&lt;=805),COUNTIFS($C$4:$C$1500,"&gt;=801",$C$4:$C$1500,"&lt;=805",Y$4:Y$1500,"&gt;"&amp;Y410)+1,IF(AND($C410&gt;=701,$C410&lt;=705),COUNTIFS($C$4:$C$1500,"&gt;=701",$C$4:$C$1500,"&lt;=705",Y$4:Y$1500,"&gt;"&amp;Y410)+1,IF(AND($C410&gt;=601,$C410&lt;=606),COUNTIFS($C$4:$C$1500,"&gt;=601",$C$4:$C$1500,"&lt;=606",Y$4:Y$1500,"&gt;"&amp;Y410)+1,"")))))))</f>
        <v/>
      </c>
      <c r="AB410" s="99">
        <f>IF(OR($C410="",Y410=""),"",IF(OR(AND($C410&gt;=1001,$C410&lt;=1005),AND($C410&gt;=1101,$C410&lt;=1105)),COUNTIFS($C$4:$C$1500,"&gt;=1001",$C$4:$C$1500,"&lt;=1005",Y$4:Y$1500,"&gt;"&amp;Y410)+COUNTIFS($C$4:$C$1500,"&gt;=1101",$C$4:$C$1500,"&lt;=1105",Y$4:Y$1500,"&gt;"&amp;Y410)+1,""))</f>
        <v/>
      </c>
      <c r="AC410" s="94" t="n">
        <v>57.63</v>
      </c>
      <c r="AD410" s="94" t="n">
        <v>60.42</v>
      </c>
      <c r="AE410" s="94" t="n">
        <v>71.5</v>
      </c>
      <c r="AF410" s="94" t="n">
        <v>74.38</v>
      </c>
      <c r="AG410" s="94" t="n">
        <v>95.83</v>
      </c>
      <c r="AH410" s="99">
        <f>IF(AND(AC410&gt;0,AC410&lt;36),1,IF(AND(AC410&gt;=36,AC410&lt;51),2,IF(AND(AC410&gt;=51,AC410&lt;71),3,IF(AND(AC410&gt;=71,AC410&lt;=100),4,))))</f>
        <v/>
      </c>
      <c r="AI410" s="99">
        <f>IF(AND(AD410&gt;0,AD410&lt;41),1,IF(AND(AD410&gt;=41,AD410&lt;56),2,IF(AND(AD410&gt;=56,AD410&lt;71),3,IF(AND(AD410&gt;=71,AD410&lt;=100),4,))))</f>
        <v/>
      </c>
      <c r="AJ410" s="99">
        <f>IF(AND(AE410&gt;0,AE410&lt;41),1,IF(AND(AE410&gt;=41,AE410&lt;56),2,IF(AND(AE410&gt;=56,AE410&lt;71),3,IF(AND(AE410&gt;=71,AE410&lt;=100),4,))))</f>
        <v/>
      </c>
      <c r="AK410" s="99">
        <f>IF(AND(AF410&gt;0,AF410&lt;36),1,IF(AND(AF410&gt;=36,AF410&lt;51),2,IF(AND(AF410&gt;=51,AF410&lt;66),3,IF(AND(AF410&gt;=66,AF410&lt;=100),4,))))</f>
        <v/>
      </c>
      <c r="AL410" s="100">
        <f>IF(AND(AG410&gt;0,AG410&lt;37),1,IF(AND(AG410&gt;=37,AG410&lt;58),2,IF(AND(AG410&gt;=58,AG410&lt;71),3,IF(AND(AG410&gt;=71,AG410&lt;=100),4,))))</f>
        <v/>
      </c>
      <c r="AM410" s="101">
        <f>IF((Y410&lt;&gt;"")*(K410&lt;&gt;""),Y410-K410,"")</f>
        <v/>
      </c>
      <c r="AN410" s="99">
        <f>IF((Z410&lt;&gt;"")*(L410&lt;&gt;""),Z410-L410,"")</f>
        <v/>
      </c>
      <c r="AO410" s="99">
        <f>IF((AA410&lt;&gt;"")*(M410&lt;&gt;""),AA410-M410,"")</f>
        <v/>
      </c>
      <c r="AP410" s="99">
        <f>IF((AB410&lt;&gt;"")*(N410&lt;&gt;""),AB410-N410,"")</f>
        <v/>
      </c>
      <c r="AQ410" s="94">
        <f>IF((AC410&lt;&gt;"")*(O410&lt;&gt;""),AC410-O410,"")</f>
        <v/>
      </c>
      <c r="AR410" s="94">
        <f>IF((AD410&lt;&gt;"")*(P410&lt;&gt;""),AD410-P410,"")</f>
        <v/>
      </c>
      <c r="AS410" s="94">
        <f>IF((AE410&lt;&gt;"")*(Q410&lt;&gt;""),AE410-Q410,"")</f>
        <v/>
      </c>
      <c r="AT410" s="94">
        <f>IF((AF410&lt;&gt;"")*(R410&lt;&gt;""),AF410-R410,"")</f>
        <v/>
      </c>
      <c r="AU410" s="94">
        <f>IF((AG410&lt;&gt;"")*(S410&lt;&gt;""),AG410-S410,"")</f>
        <v/>
      </c>
      <c r="AV410" s="99">
        <f>IF((AH410&lt;&gt;"")*(T410&lt;&gt;""),AH410-T410,"")</f>
        <v/>
      </c>
      <c r="AW410" s="99">
        <f>IF((AI410&lt;&gt;"")*(U410&lt;&gt;""),AI410-U410,"")</f>
        <v/>
      </c>
      <c r="AX410" s="99">
        <f>IF((AJ410&lt;&gt;"")*(V410&lt;&gt;""),AJ410-V410,"")</f>
        <v/>
      </c>
      <c r="AY410" s="99">
        <f>IF((AK410&lt;&gt;"")*(W410&lt;&gt;""),AK410-W410,"")</f>
        <v/>
      </c>
      <c r="AZ410" s="102">
        <f>IF((AL410&lt;&gt;"")*(X410&lt;&gt;""),AL410-X410,"")</f>
        <v/>
      </c>
      <c r="BA410" s="50">
        <f>IFERROR(__xludf.dummyfunction("AI(""Actúa como un tutor académico y dirígete personalmente al estudiante "" &amp; I410 &amp; "" "" &amp; J410 &amp; "" "" &amp; G410 &amp; "" "" &amp; H410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AM410 &amp; ""'. Diferencias por área: Matemáticas ("" &amp; AQ410 &amp; ""), Ciencias Natura"&amp;"les ("" &amp; AR410 &amp; ""), Sociales ("" &amp; AS410 &amp; ""), Lectura Crítica ("" &amp; AT410 &amp; "") e Inglés ("" &amp; AU410 &amp; ""). Variación en posición: grupo ("" &amp; AN410 &amp; ""), grado ("" &amp; AO410 &amp; "") y media ("" &amp; AP410 &amp; ""). Puntajes Primer Simulacro: Global "" &amp; K410 &amp; "", Mat "" &amp; "&amp;"O4 &amp; "", Cien "" &amp; P410 &amp; "", Soc "" &amp; Q410 &amp; "", Lec "" &amp; R410 &amp; "", Ing "" &amp; S410 &amp; "". Puntajes Segundo Simulacro: Global "" &amp; Y410 &amp; "", Mat "" &amp; AC410 &amp; "", Cien "" &amp; AD410 &amp; "", Soc "" &amp; AE410 &amp; "", Lec "" &amp; AF410 &amp; "", Ing "" &amp; AG410 &amp; "". Escribe un mensaje motivador"&amp;" y breve (máximo 4 líneas)."")
"),"=AI(""Actúa como un tutor académico y dirígete personalmente al estudiante "" &amp; I410 &amp; "" "" &amp; J410 &amp; "" "" &amp; G410 &amp; "" "" &amp; H410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AM410 &amp; ""'. Diferencias por área: Matemáticas ("" &amp; AQ410 &amp; ""), Ciencias Natur"&amp;"ales ("" &amp; AR410 &amp; ""), Sociales ("" &amp; AS410 &amp; ""), Lectura Crítica ("" &amp; AT410 &amp; "") e Inglés ("" &amp; AU410 &amp; ""). Variación en posición: grupo ("" &amp; AN410 &amp; ""), grado ("" &amp; AO410 &amp; "") y media ("" &amp; AP410 &amp; ""). Puntajes Primer Simulacro: Global "" &amp; K410 &amp; "", Mat "" &amp;"&amp;" O410 &amp; "", Cien "" &amp; P410 &amp; "", Soc "" &amp; Q410 &amp; "", Lec "" &amp; R410 &amp; "", Ing "" &amp; S410 &amp; "". Puntajes Segundo Simulacro: Global "" &amp; Y410 &amp; "", Mat "" &amp; AC410 &amp; "", Cien "" &amp; AD410 &amp; "", Soc "" &amp; AE410 &amp; "", Lec "" &amp; AF410 &amp; "", Ing "" &amp; AG410 &amp; "". Escribe un mensaje motivado"&amp;"r y breve (máximo 4 líneas)."")
")</f>
        <v/>
      </c>
    </row>
    <row r="411" ht="15.75" customHeight="1" s="42">
      <c r="A411" s="93" t="n"/>
      <c r="B411" s="94" t="inlineStr">
        <is>
          <t>Bachillerato</t>
        </is>
      </c>
      <c r="C411" s="94" t="n">
        <v>802</v>
      </c>
      <c r="D411" s="94" t="n"/>
      <c r="E411" s="95" t="n"/>
      <c r="F411" s="96">
        <f>TRIM(G411&amp;" "&amp;H411&amp;" "&amp;I411&amp;" "&amp;J411)</f>
        <v/>
      </c>
      <c r="G411" s="94" t="inlineStr">
        <is>
          <t>Florez</t>
        </is>
      </c>
      <c r="H411" s="94" t="inlineStr">
        <is>
          <t>Guzman</t>
        </is>
      </c>
      <c r="I411" s="94" t="inlineStr">
        <is>
          <t>Mariana</t>
        </is>
      </c>
      <c r="J411" s="97" t="n"/>
      <c r="K411" s="98">
        <f>IF(SUM(O411:S411)=0, "", ROUND(((O411*3+P411*3+Q411*3+R411*3+S411*1)/13)*5,0))</f>
        <v/>
      </c>
      <c r="L411" s="99">
        <f>IF(OR($C411="",K411=""),"",COUNTIFS($C$4:$C$1500,$C411,K$4:K$1500,"&gt;"&amp;K411)+1)</f>
        <v/>
      </c>
      <c r="M411" s="99">
        <f>IF(OR($C411="",K411=""),"",IF(AND($C411&gt;=1001,$C411&lt;=1005),COUNTIFS($C$4:$C$1500,"&gt;=1001",$C$4:$C$1500,"&lt;=1005",K$4:K$1500,"&gt;"&amp;K411)+1,IF(AND($C411&gt;=1101,$C411&lt;=1105),COUNTIFS($C$4:$C$1500,"&gt;=1101",$C$4:$C$1500,"&lt;=1105",K$4:K$1500,"&gt;"&amp;K411)+1,IF(AND($C411&gt;=901,$C411&lt;=905),COUNTIFS($C$4:$C$1500,"&gt;=901",$C$4:$C$1500,"&lt;=905",K$4:K$1500,"&gt;"&amp;K411)+1,IF(AND($C411&gt;=801,$C411&lt;=805),COUNTIFS($C$4:$C$1500,"&gt;=801",$C$4:$C$1500,"&lt;=805",K$4:K$1500,"&gt;"&amp;K411)+1,IF(AND($C411&gt;=701,$C411&lt;=705),COUNTIFS($C$4:$C$1500,"&gt;=701",$C$4:$C$1500,"&lt;=705",K$4:K$1500,"&gt;"&amp;K411)+1,IF(AND($C411&gt;=601,$C411&lt;=606),COUNTIFS($C$4:$C$1500,"&gt;=601",$C$4:$C$1500,"&lt;=606",K$4:K$1500,"&gt;"&amp;K411)+1,"")))))))</f>
        <v/>
      </c>
      <c r="N411" s="99">
        <f>IF(OR($C411="",K411=""),"",IF(OR(AND($C411&gt;=1001,$C411&lt;=1005),AND($C411&gt;=1101,$C411&lt;=1105)),COUNTIFS($C$4:$C$1500,"&gt;=1001",$C$4:$C$1500,"&lt;=1005",K$4:K$1500,"&gt;"&amp;K411)+COUNTIFS($C$4:$C$1500,"&gt;=1101",$C$4:$C$1500,"&lt;=1105",K$4:K$1500,"&gt;"&amp;K411)+1,""))</f>
        <v/>
      </c>
      <c r="O411" s="94" t="n">
        <v>41.25</v>
      </c>
      <c r="P411" s="94" t="n">
        <v>44.31</v>
      </c>
      <c r="Q411" s="94" t="n">
        <v>39.38</v>
      </c>
      <c r="R411" s="94" t="n">
        <v>41.67</v>
      </c>
      <c r="S411" s="94" t="n">
        <v>79.17</v>
      </c>
      <c r="T411" s="99">
        <f>IF(AND(O411&gt;0,O411&lt;36),1,IF(AND(O411&gt;=36,O411&lt;51),2,IF(AND(O411&gt;=51,O411&lt;71),3,IF(AND(O411&gt;=71,O411&lt;=100),4,))))</f>
        <v/>
      </c>
      <c r="U411" s="99">
        <f>IF(AND(P411&gt;0,P411&lt;41),1,IF(AND(P411&gt;=41,P411&lt;56),2,IF(AND(P411&gt;=56,P411&lt;71),3,IF(AND(P411&gt;=71,P411&lt;=100),4,))))</f>
        <v/>
      </c>
      <c r="V411" s="99">
        <f>IF(AND(Q411&gt;0,Q411&lt;41),1,IF(AND(Q411&gt;=41,Q411&lt;56),2,IF(AND(Q411&gt;=56,Q411&lt;71),3,IF(AND(Q411&gt;=71,Q411&lt;=100),4,))))</f>
        <v/>
      </c>
      <c r="W411" s="99">
        <f>IF(AND(R411&gt;0,R411&lt;36),1,IF(AND(R411&gt;=36,R411&lt;51),2,IF(AND(R411&gt;=51,R411&lt;66),3,IF(AND(R411&gt;=66,R411&lt;=100),4,))))</f>
        <v/>
      </c>
      <c r="X411" s="100">
        <f>IF(AND(S411&gt;0,S411&lt;37),1,IF(AND(S411&gt;=37,S411&lt;58),2,IF(AND(S411&gt;=58,S411&lt;71),3,IF(AND(S411&gt;=71,S411&lt;=100),4,))))</f>
        <v/>
      </c>
      <c r="Y411" s="101">
        <f>IF(SUM(AC411:AG411)=0, "", ROUND(((AC411*3+AD411*3+AE411*3+AF411*3+AG411*1)/13)*5,0))</f>
        <v/>
      </c>
      <c r="Z411" s="99">
        <f>IF(OR($C411="",Y411=""),"",COUNTIFS($C$4:$C$1500,$C411,Y$4:Y$1500,"&gt;"&amp;Y411)+1)</f>
        <v/>
      </c>
      <c r="AA411" s="99">
        <f>IF(OR($C411="",Y411=""),"",IF(AND($C411&gt;=1001,$C411&lt;=1005),COUNTIFS($C$4:$C$1500,"&gt;=1001",$C$4:$C$1500,"&lt;=1005",Y$4:Y$1500,"&gt;"&amp;Y411)+1,IF(AND($C411&gt;=1101,$C411&lt;=1105),COUNTIFS($C$4:$C$1500,"&gt;=1101",$C$4:$C$1500,"&lt;=1105",Y$4:Y$1500,"&gt;"&amp;Y411)+1,IF(AND($C411&gt;=901,$C411&lt;=905),COUNTIFS($C$4:$C$1500,"&gt;=901",$C$4:$C$1500,"&lt;=905",Y$4:Y$1500,"&gt;"&amp;Y411)+1,IF(AND($C411&gt;=801,$C411&lt;=805),COUNTIFS($C$4:$C$1500,"&gt;=801",$C$4:$C$1500,"&lt;=805",Y$4:Y$1500,"&gt;"&amp;Y411)+1,IF(AND($C411&gt;=701,$C411&lt;=705),COUNTIFS($C$4:$C$1500,"&gt;=701",$C$4:$C$1500,"&lt;=705",Y$4:Y$1500,"&gt;"&amp;Y411)+1,IF(AND($C411&gt;=601,$C411&lt;=606),COUNTIFS($C$4:$C$1500,"&gt;=601",$C$4:$C$1500,"&lt;=606",Y$4:Y$1500,"&gt;"&amp;Y411)+1,"")))))))</f>
        <v/>
      </c>
      <c r="AB411" s="99">
        <f>IF(OR($C411="",Y411=""),"",IF(OR(AND($C411&gt;=1001,$C411&lt;=1005),AND($C411&gt;=1101,$C411&lt;=1105)),COUNTIFS($C$4:$C$1500,"&gt;=1001",$C$4:$C$1500,"&lt;=1005",Y$4:Y$1500,"&gt;"&amp;Y411)+COUNTIFS($C$4:$C$1500,"&gt;=1101",$C$4:$C$1500,"&lt;=1105",Y$4:Y$1500,"&gt;"&amp;Y411)+1,""))</f>
        <v/>
      </c>
      <c r="AC411" s="94" t="n">
        <v>53.75</v>
      </c>
      <c r="AD411" s="94" t="n">
        <v>61.31</v>
      </c>
      <c r="AE411" s="94" t="n">
        <v>60.5</v>
      </c>
      <c r="AF411" s="94" t="n">
        <v>65.63</v>
      </c>
      <c r="AG411" s="94" t="n">
        <v>86.25</v>
      </c>
      <c r="AH411" s="99">
        <f>IF(AND(AC411&gt;0,AC411&lt;36),1,IF(AND(AC411&gt;=36,AC411&lt;51),2,IF(AND(AC411&gt;=51,AC411&lt;71),3,IF(AND(AC411&gt;=71,AC411&lt;=100),4,))))</f>
        <v/>
      </c>
      <c r="AI411" s="99">
        <f>IF(AND(AD411&gt;0,AD411&lt;41),1,IF(AND(AD411&gt;=41,AD411&lt;56),2,IF(AND(AD411&gt;=56,AD411&lt;71),3,IF(AND(AD411&gt;=71,AD411&lt;=100),4,))))</f>
        <v/>
      </c>
      <c r="AJ411" s="99">
        <f>IF(AND(AE411&gt;0,AE411&lt;41),1,IF(AND(AE411&gt;=41,AE411&lt;56),2,IF(AND(AE411&gt;=56,AE411&lt;71),3,IF(AND(AE411&gt;=71,AE411&lt;=100),4,))))</f>
        <v/>
      </c>
      <c r="AK411" s="99">
        <f>IF(AND(AF411&gt;0,AF411&lt;36),1,IF(AND(AF411&gt;=36,AF411&lt;51),2,IF(AND(AF411&gt;=51,AF411&lt;66),3,IF(AND(AF411&gt;=66,AF411&lt;=100),4,))))</f>
        <v/>
      </c>
      <c r="AL411" s="100">
        <f>IF(AND(AG411&gt;0,AG411&lt;37),1,IF(AND(AG411&gt;=37,AG411&lt;58),2,IF(AND(AG411&gt;=58,AG411&lt;71),3,IF(AND(AG411&gt;=71,AG411&lt;=100),4,))))</f>
        <v/>
      </c>
      <c r="AM411" s="101">
        <f>IF((Y411&lt;&gt;"")*(K411&lt;&gt;""),Y411-K411,"")</f>
        <v/>
      </c>
      <c r="AN411" s="99">
        <f>IF((Z411&lt;&gt;"")*(L411&lt;&gt;""),Z411-L411,"")</f>
        <v/>
      </c>
      <c r="AO411" s="99">
        <f>IF((AA411&lt;&gt;"")*(M411&lt;&gt;""),AA411-M411,"")</f>
        <v/>
      </c>
      <c r="AP411" s="99">
        <f>IF((AB411&lt;&gt;"")*(N411&lt;&gt;""),AB411-N411,"")</f>
        <v/>
      </c>
      <c r="AQ411" s="94">
        <f>IF((AC411&lt;&gt;"")*(O411&lt;&gt;""),AC411-O411,"")</f>
        <v/>
      </c>
      <c r="AR411" s="94">
        <f>IF((AD411&lt;&gt;"")*(P411&lt;&gt;""),AD411-P411,"")</f>
        <v/>
      </c>
      <c r="AS411" s="94">
        <f>IF((AE411&lt;&gt;"")*(Q411&lt;&gt;""),AE411-Q411,"")</f>
        <v/>
      </c>
      <c r="AT411" s="94">
        <f>IF((AF411&lt;&gt;"")*(R411&lt;&gt;""),AF411-R411,"")</f>
        <v/>
      </c>
      <c r="AU411" s="94">
        <f>IF((AG411&lt;&gt;"")*(S411&lt;&gt;""),AG411-S411,"")</f>
        <v/>
      </c>
      <c r="AV411" s="99">
        <f>IF((AH411&lt;&gt;"")*(T411&lt;&gt;""),AH411-T411,"")</f>
        <v/>
      </c>
      <c r="AW411" s="99">
        <f>IF((AI411&lt;&gt;"")*(U411&lt;&gt;""),AI411-U411,"")</f>
        <v/>
      </c>
      <c r="AX411" s="99">
        <f>IF((AJ411&lt;&gt;"")*(V411&lt;&gt;""),AJ411-V411,"")</f>
        <v/>
      </c>
      <c r="AY411" s="99">
        <f>IF((AK411&lt;&gt;"")*(W411&lt;&gt;""),AK411-W411,"")</f>
        <v/>
      </c>
      <c r="AZ411" s="102">
        <f>IF((AL411&lt;&gt;"")*(X411&lt;&gt;""),AL411-X411,"")</f>
        <v/>
      </c>
      <c r="BA411" s="50">
        <f>IFERROR(__xludf.dummyfunction("AI(""Actúa como un tutor académico y dirígete personalmente al estudiante "" &amp; I411 &amp; "" "" &amp; J411 &amp; "" "" &amp; G411 &amp; "" "" &amp; H411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AM411 &amp; ""'. Diferencias por área: Matemáticas ("" &amp; AQ411 &amp; ""), Ciencias Natura"&amp;"les ("" &amp; AR411 &amp; ""), Sociales ("" &amp; AS411 &amp; ""), Lectura Crítica ("" &amp; AT411 &amp; "") e Inglés ("" &amp; AU411 &amp; ""). Variación en posición: grupo ("" &amp; AN411 &amp; ""), grado ("" &amp; AO411 &amp; "") y media ("" &amp; AP411 &amp; ""). Puntajes Primer Simulacro: Global "" &amp; K411 &amp; "", Mat "" &amp; "&amp;"O4 &amp; "", Cien "" &amp; P411 &amp; "", Soc "" &amp; Q411 &amp; "", Lec "" &amp; R411 &amp; "", Ing "" &amp; S411 &amp; "". Puntajes Segundo Simulacro: Global "" &amp; Y411 &amp; "", Mat "" &amp; AC411 &amp; "", Cien "" &amp; AD411 &amp; "", Soc "" &amp; AE411 &amp; "", Lec "" &amp; AF411 &amp; "", Ing "" &amp; AG411 &amp; "". Escribe un mensaje motivador"&amp;" y breve (máximo 4 líneas)."")
"),"=AI(""Actúa como un tutor académico y dirígete personalmente al estudiante "" &amp; I411 &amp; "" "" &amp; J411 &amp; "" "" &amp; G411 &amp; "" "" &amp; H411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AM411 &amp; ""'. Diferencias por área: Matemáticas ("" &amp; AQ411 &amp; ""), Ciencias Natur"&amp;"ales ("" &amp; AR411 &amp; ""), Sociales ("" &amp; AS411 &amp; ""), Lectura Crítica ("" &amp; AT411 &amp; "") e Inglés ("" &amp; AU411 &amp; ""). Variación en posición: grupo ("" &amp; AN411 &amp; ""), grado ("" &amp; AO411 &amp; "") y media ("" &amp; AP411 &amp; ""). Puntajes Primer Simulacro: Global "" &amp; K411 &amp; "", Mat "" &amp;"&amp;" O411 &amp; "", Cien "" &amp; P411 &amp; "", Soc "" &amp; Q411 &amp; "", Lec "" &amp; R411 &amp; "", Ing "" &amp; S411 &amp; "". Puntajes Segundo Simulacro: Global "" &amp; Y411 &amp; "", Mat "" &amp; AC411 &amp; "", Cien "" &amp; AD411 &amp; "", Soc "" &amp; AE411 &amp; "", Lec "" &amp; AF411 &amp; "", Ing "" &amp; AG411 &amp; "". Escribe un mensaje motivado"&amp;"r y breve (máximo 4 líneas)."")
")</f>
        <v/>
      </c>
    </row>
    <row r="412" ht="15.75" customHeight="1" s="42">
      <c r="A412" s="93" t="n"/>
      <c r="B412" s="94" t="inlineStr">
        <is>
          <t>Bachillerato</t>
        </is>
      </c>
      <c r="C412" s="94" t="n">
        <v>802</v>
      </c>
      <c r="D412" s="94" t="n"/>
      <c r="E412" s="95" t="n"/>
      <c r="F412" s="96">
        <f>TRIM(G412&amp;" "&amp;H412&amp;" "&amp;I412&amp;" "&amp;J412)</f>
        <v/>
      </c>
      <c r="G412" s="94" t="inlineStr">
        <is>
          <t>Gaviria</t>
        </is>
      </c>
      <c r="H412" s="94" t="inlineStr">
        <is>
          <t>Rojas</t>
        </is>
      </c>
      <c r="I412" s="94" t="inlineStr">
        <is>
          <t>Ana</t>
        </is>
      </c>
      <c r="J412" s="97" t="inlineStr">
        <is>
          <t>Sofía</t>
        </is>
      </c>
      <c r="K412" s="98">
        <f>IF(SUM(O412:S412)=0, "", ROUND(((O412*3+P412*3+Q412*3+R412*3+S412*1)/13)*5,0))</f>
        <v/>
      </c>
      <c r="L412" s="99">
        <f>IF(OR($C412="",K412=""),"",COUNTIFS($C$4:$C$1500,$C412,K$4:K$1500,"&gt;"&amp;K412)+1)</f>
        <v/>
      </c>
      <c r="M412" s="99">
        <f>IF(OR($C412="",K412=""),"",IF(AND($C412&gt;=1001,$C412&lt;=1005),COUNTIFS($C$4:$C$1500,"&gt;=1001",$C$4:$C$1500,"&lt;=1005",K$4:K$1500,"&gt;"&amp;K412)+1,IF(AND($C412&gt;=1101,$C412&lt;=1105),COUNTIFS($C$4:$C$1500,"&gt;=1101",$C$4:$C$1500,"&lt;=1105",K$4:K$1500,"&gt;"&amp;K412)+1,IF(AND($C412&gt;=901,$C412&lt;=905),COUNTIFS($C$4:$C$1500,"&gt;=901",$C$4:$C$1500,"&lt;=905",K$4:K$1500,"&gt;"&amp;K412)+1,IF(AND($C412&gt;=801,$C412&lt;=805),COUNTIFS($C$4:$C$1500,"&gt;=801",$C$4:$C$1500,"&lt;=805",K$4:K$1500,"&gt;"&amp;K412)+1,IF(AND($C412&gt;=701,$C412&lt;=705),COUNTIFS($C$4:$C$1500,"&gt;=701",$C$4:$C$1500,"&lt;=705",K$4:K$1500,"&gt;"&amp;K412)+1,IF(AND($C412&gt;=601,$C412&lt;=606),COUNTIFS($C$4:$C$1500,"&gt;=601",$C$4:$C$1500,"&lt;=606",K$4:K$1500,"&gt;"&amp;K412)+1,"")))))))</f>
        <v/>
      </c>
      <c r="N412" s="99">
        <f>IF(OR($C412="",K412=""),"",IF(OR(AND($C412&gt;=1001,$C412&lt;=1005),AND($C412&gt;=1101,$C412&lt;=1105)),COUNTIFS($C$4:$C$1500,"&gt;=1001",$C$4:$C$1500,"&lt;=1005",K$4:K$1500,"&gt;"&amp;K412)+COUNTIFS($C$4:$C$1500,"&gt;=1101",$C$4:$C$1500,"&lt;=1105",K$4:K$1500,"&gt;"&amp;K412)+1,""))</f>
        <v/>
      </c>
      <c r="O412" s="94" t="n">
        <v>17.5</v>
      </c>
      <c r="P412" s="94" t="n">
        <v>12.76</v>
      </c>
      <c r="Q412" s="94" t="n">
        <v>28.75</v>
      </c>
      <c r="R412" s="94" t="n">
        <v>45.83</v>
      </c>
      <c r="S412" s="94" t="n">
        <v>12.5</v>
      </c>
      <c r="T412" s="99">
        <f>IF(AND(O412&gt;0,O412&lt;36),1,IF(AND(O412&gt;=36,O412&lt;51),2,IF(AND(O412&gt;=51,O412&lt;71),3,IF(AND(O412&gt;=71,O412&lt;=100),4,))))</f>
        <v/>
      </c>
      <c r="U412" s="99">
        <f>IF(AND(P412&gt;0,P412&lt;41),1,IF(AND(P412&gt;=41,P412&lt;56),2,IF(AND(P412&gt;=56,P412&lt;71),3,IF(AND(P412&gt;=71,P412&lt;=100),4,))))</f>
        <v/>
      </c>
      <c r="V412" s="99">
        <f>IF(AND(Q412&gt;0,Q412&lt;41),1,IF(AND(Q412&gt;=41,Q412&lt;56),2,IF(AND(Q412&gt;=56,Q412&lt;71),3,IF(AND(Q412&gt;=71,Q412&lt;=100),4,))))</f>
        <v/>
      </c>
      <c r="W412" s="99">
        <f>IF(AND(R412&gt;0,R412&lt;36),1,IF(AND(R412&gt;=36,R412&lt;51),2,IF(AND(R412&gt;=51,R412&lt;66),3,IF(AND(R412&gt;=66,R412&lt;=100),4,))))</f>
        <v/>
      </c>
      <c r="X412" s="100">
        <f>IF(AND(S412&gt;0,S412&lt;37),1,IF(AND(S412&gt;=37,S412&lt;58),2,IF(AND(S412&gt;=58,S412&lt;71),3,IF(AND(S412&gt;=71,S412&lt;=100),4,))))</f>
        <v/>
      </c>
      <c r="Y412" s="101">
        <f>IF(SUM(AC412:AG412)=0, "", ROUND(((AC412*3+AD412*3+AE412*3+AF412*3+AG412*1)/13)*5,0))</f>
        <v/>
      </c>
      <c r="Z412" s="99">
        <f>IF(OR($C412="",Y412=""),"",COUNTIFS($C$4:$C$1500,$C412,Y$4:Y$1500,"&gt;"&amp;Y412)+1)</f>
        <v/>
      </c>
      <c r="AA412" s="99">
        <f>IF(OR($C412="",Y412=""),"",IF(AND($C412&gt;=1001,$C412&lt;=1005),COUNTIFS($C$4:$C$1500,"&gt;=1001",$C$4:$C$1500,"&lt;=1005",Y$4:Y$1500,"&gt;"&amp;Y412)+1,IF(AND($C412&gt;=1101,$C412&lt;=1105),COUNTIFS($C$4:$C$1500,"&gt;=1101",$C$4:$C$1500,"&lt;=1105",Y$4:Y$1500,"&gt;"&amp;Y412)+1,IF(AND($C412&gt;=901,$C412&lt;=905),COUNTIFS($C$4:$C$1500,"&gt;=901",$C$4:$C$1500,"&lt;=905",Y$4:Y$1500,"&gt;"&amp;Y412)+1,IF(AND($C412&gt;=801,$C412&lt;=805),COUNTIFS($C$4:$C$1500,"&gt;=801",$C$4:$C$1500,"&lt;=805",Y$4:Y$1500,"&gt;"&amp;Y412)+1,IF(AND($C412&gt;=701,$C412&lt;=705),COUNTIFS($C$4:$C$1500,"&gt;=701",$C$4:$C$1500,"&lt;=705",Y$4:Y$1500,"&gt;"&amp;Y412)+1,IF(AND($C412&gt;=601,$C412&lt;=606),COUNTIFS($C$4:$C$1500,"&gt;=601",$C$4:$C$1500,"&lt;=606",Y$4:Y$1500,"&gt;"&amp;Y412)+1,"")))))))</f>
        <v/>
      </c>
      <c r="AB412" s="99">
        <f>IF(OR($C412="",Y412=""),"",IF(OR(AND($C412&gt;=1001,$C412&lt;=1005),AND($C412&gt;=1101,$C412&lt;=1105)),COUNTIFS($C$4:$C$1500,"&gt;=1001",$C$4:$C$1500,"&lt;=1005",Y$4:Y$1500,"&gt;"&amp;Y412)+COUNTIFS($C$4:$C$1500,"&gt;=1101",$C$4:$C$1500,"&lt;=1105",Y$4:Y$1500,"&gt;"&amp;Y412)+1,""))</f>
        <v/>
      </c>
      <c r="AC412" s="94" t="n">
        <v>60.5</v>
      </c>
      <c r="AD412" s="94" t="n">
        <v>47.02</v>
      </c>
      <c r="AE412" s="94" t="n">
        <v>71.5</v>
      </c>
      <c r="AF412" s="94" t="n">
        <v>61.25</v>
      </c>
      <c r="AG412" s="94" t="n">
        <v>95.83</v>
      </c>
      <c r="AH412" s="99">
        <f>IF(AND(AC412&gt;0,AC412&lt;36),1,IF(AND(AC412&gt;=36,AC412&lt;51),2,IF(AND(AC412&gt;=51,AC412&lt;71),3,IF(AND(AC412&gt;=71,AC412&lt;=100),4,))))</f>
        <v/>
      </c>
      <c r="AI412" s="99">
        <f>IF(AND(AD412&gt;0,AD412&lt;41),1,IF(AND(AD412&gt;=41,AD412&lt;56),2,IF(AND(AD412&gt;=56,AD412&lt;71),3,IF(AND(AD412&gt;=71,AD412&lt;=100),4,))))</f>
        <v/>
      </c>
      <c r="AJ412" s="99">
        <f>IF(AND(AE412&gt;0,AE412&lt;41),1,IF(AND(AE412&gt;=41,AE412&lt;56),2,IF(AND(AE412&gt;=56,AE412&lt;71),3,IF(AND(AE412&gt;=71,AE412&lt;=100),4,))))</f>
        <v/>
      </c>
      <c r="AK412" s="99">
        <f>IF(AND(AF412&gt;0,AF412&lt;36),1,IF(AND(AF412&gt;=36,AF412&lt;51),2,IF(AND(AF412&gt;=51,AF412&lt;66),3,IF(AND(AF412&gt;=66,AF412&lt;=100),4,))))</f>
        <v/>
      </c>
      <c r="AL412" s="100">
        <f>IF(AND(AG412&gt;0,AG412&lt;37),1,IF(AND(AG412&gt;=37,AG412&lt;58),2,IF(AND(AG412&gt;=58,AG412&lt;71),3,IF(AND(AG412&gt;=71,AG412&lt;=100),4,))))</f>
        <v/>
      </c>
      <c r="AM412" s="101">
        <f>IF((Y412&lt;&gt;"")*(K412&lt;&gt;""),Y412-K412,"")</f>
        <v/>
      </c>
      <c r="AN412" s="99">
        <f>IF((Z412&lt;&gt;"")*(L412&lt;&gt;""),Z412-L412,"")</f>
        <v/>
      </c>
      <c r="AO412" s="99">
        <f>IF((AA412&lt;&gt;"")*(M412&lt;&gt;""),AA412-M412,"")</f>
        <v/>
      </c>
      <c r="AP412" s="99">
        <f>IF((AB412&lt;&gt;"")*(N412&lt;&gt;""),AB412-N412,"")</f>
        <v/>
      </c>
      <c r="AQ412" s="94">
        <f>IF((AC412&lt;&gt;"")*(O412&lt;&gt;""),AC412-O412,"")</f>
        <v/>
      </c>
      <c r="AR412" s="94">
        <f>IF((AD412&lt;&gt;"")*(P412&lt;&gt;""),AD412-P412,"")</f>
        <v/>
      </c>
      <c r="AS412" s="94">
        <f>IF((AE412&lt;&gt;"")*(Q412&lt;&gt;""),AE412-Q412,"")</f>
        <v/>
      </c>
      <c r="AT412" s="94">
        <f>IF((AF412&lt;&gt;"")*(R412&lt;&gt;""),AF412-R412,"")</f>
        <v/>
      </c>
      <c r="AU412" s="94">
        <f>IF((AG412&lt;&gt;"")*(S412&lt;&gt;""),AG412-S412,"")</f>
        <v/>
      </c>
      <c r="AV412" s="99">
        <f>IF((AH412&lt;&gt;"")*(T412&lt;&gt;""),AH412-T412,"")</f>
        <v/>
      </c>
      <c r="AW412" s="99">
        <f>IF((AI412&lt;&gt;"")*(U412&lt;&gt;""),AI412-U412,"")</f>
        <v/>
      </c>
      <c r="AX412" s="99">
        <f>IF((AJ412&lt;&gt;"")*(V412&lt;&gt;""),AJ412-V412,"")</f>
        <v/>
      </c>
      <c r="AY412" s="99">
        <f>IF((AK412&lt;&gt;"")*(W412&lt;&gt;""),AK412-W412,"")</f>
        <v/>
      </c>
      <c r="AZ412" s="102">
        <f>IF((AL412&lt;&gt;"")*(X412&lt;&gt;""),AL412-X412,"")</f>
        <v/>
      </c>
      <c r="BA412" s="50">
        <f>IFERROR(__xludf.dummyfunction("AI(""Actúa como un tutor académico y dirígete personalmente al estudiante "" &amp; I412 &amp; "" "" &amp; J412 &amp; "" "" &amp; G412 &amp; "" "" &amp; H412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AM412 &amp; ""'. Diferencias por área: Matemáticas ("" &amp; AQ412 &amp; ""), Ciencias Natura"&amp;"les ("" &amp; AR412 &amp; ""), Sociales ("" &amp; AS412 &amp; ""), Lectura Crítica ("" &amp; AT412 &amp; "") e Inglés ("" &amp; AU412 &amp; ""). Variación en posición: grupo ("" &amp; AN412 &amp; ""), grado ("" &amp; AO412 &amp; "") y media ("" &amp; AP412 &amp; ""). Puntajes Primer Simulacro: Global "" &amp; K412 &amp; "", Mat "" &amp; "&amp;"O4 &amp; "", Cien "" &amp; P412 &amp; "", Soc "" &amp; Q412 &amp; "", Lec "" &amp; R412 &amp; "", Ing "" &amp; S412 &amp; "". Puntajes Segundo Simulacro: Global "" &amp; Y412 &amp; "", Mat "" &amp; AC412 &amp; "", Cien "" &amp; AD412 &amp; "", Soc "" &amp; AE412 &amp; "", Lec "" &amp; AF412 &amp; "", Ing "" &amp; AG412 &amp; "". Escribe un mensaje motivador"&amp;" y breve (máximo 4 líneas)."")
"),"=AI(""Actúa como un tutor académico y dirígete personalmente al estudiante "" &amp; I412 &amp; "" "" &amp; J412 &amp; "" "" &amp; G412 &amp; "" "" &amp; H412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AM412 &amp; ""'. Diferencias por área: Matemáticas ("" &amp; AQ412 &amp; ""), Ciencias Natur"&amp;"ales ("" &amp; AR412 &amp; ""), Sociales ("" &amp; AS412 &amp; ""), Lectura Crítica ("" &amp; AT412 &amp; "") e Inglés ("" &amp; AU412 &amp; ""). Variación en posición: grupo ("" &amp; AN412 &amp; ""), grado ("" &amp; AO412 &amp; "") y media ("" &amp; AP412 &amp; ""). Puntajes Primer Simulacro: Global "" &amp; K412 &amp; "", Mat "" &amp;"&amp;" O412 &amp; "", Cien "" &amp; P412 &amp; "", Soc "" &amp; Q412 &amp; "", Lec "" &amp; R412 &amp; "", Ing "" &amp; S412 &amp; "". Puntajes Segundo Simulacro: Global "" &amp; Y412 &amp; "", Mat "" &amp; AC412 &amp; "", Cien "" &amp; AD412 &amp; "", Soc "" &amp; AE412 &amp; "", Lec "" &amp; AF412 &amp; "", Ing "" &amp; AG412 &amp; "". Escribe un mensaje motivado"&amp;"r y breve (máximo 4 líneas)."")
")</f>
        <v/>
      </c>
    </row>
    <row r="413" ht="15.75" customHeight="1" s="42">
      <c r="A413" s="93" t="n"/>
      <c r="B413" s="94" t="inlineStr">
        <is>
          <t>Bachillerato</t>
        </is>
      </c>
      <c r="C413" s="94" t="n">
        <v>802</v>
      </c>
      <c r="D413" s="94" t="n"/>
      <c r="E413" s="95" t="n"/>
      <c r="F413" s="96">
        <f>TRIM(G413&amp;" "&amp;H413&amp;" "&amp;I413&amp;" "&amp;J413)</f>
        <v/>
      </c>
      <c r="G413" s="94" t="inlineStr">
        <is>
          <t>Gomez</t>
        </is>
      </c>
      <c r="H413" s="94" t="inlineStr">
        <is>
          <t>Quintero</t>
        </is>
      </c>
      <c r="I413" s="94" t="inlineStr">
        <is>
          <t>Samuel</t>
        </is>
      </c>
      <c r="J413" s="97" t="n"/>
      <c r="K413" s="98">
        <f>IF(SUM(O413:S413)=0, "", ROUND(((O413*3+P413*3+Q413*3+R413*3+S413*1)/13)*5,0))</f>
        <v/>
      </c>
      <c r="L413" s="99">
        <f>IF(OR($C413="",K413=""),"",COUNTIFS($C$4:$C$1500,$C413,K$4:K$1500,"&gt;"&amp;K413)+1)</f>
        <v/>
      </c>
      <c r="M413" s="99">
        <f>IF(OR($C413="",K413=""),"",IF(AND($C413&gt;=1001,$C413&lt;=1005),COUNTIFS($C$4:$C$1500,"&gt;=1001",$C$4:$C$1500,"&lt;=1005",K$4:K$1500,"&gt;"&amp;K413)+1,IF(AND($C413&gt;=1101,$C413&lt;=1105),COUNTIFS($C$4:$C$1500,"&gt;=1101",$C$4:$C$1500,"&lt;=1105",K$4:K$1500,"&gt;"&amp;K413)+1,IF(AND($C413&gt;=901,$C413&lt;=905),COUNTIFS($C$4:$C$1500,"&gt;=901",$C$4:$C$1500,"&lt;=905",K$4:K$1500,"&gt;"&amp;K413)+1,IF(AND($C413&gt;=801,$C413&lt;=805),COUNTIFS($C$4:$C$1500,"&gt;=801",$C$4:$C$1500,"&lt;=805",K$4:K$1500,"&gt;"&amp;K413)+1,IF(AND($C413&gt;=701,$C413&lt;=705),COUNTIFS($C$4:$C$1500,"&gt;=701",$C$4:$C$1500,"&lt;=705",K$4:K$1500,"&gt;"&amp;K413)+1,IF(AND($C413&gt;=601,$C413&lt;=606),COUNTIFS($C$4:$C$1500,"&gt;=601",$C$4:$C$1500,"&lt;=606",K$4:K$1500,"&gt;"&amp;K413)+1,"")))))))</f>
        <v/>
      </c>
      <c r="N413" s="99">
        <f>IF(OR($C413="",K413=""),"",IF(OR(AND($C413&gt;=1001,$C413&lt;=1005),AND($C413&gt;=1101,$C413&lt;=1105)),COUNTIFS($C$4:$C$1500,"&gt;=1001",$C$4:$C$1500,"&lt;=1005",K$4:K$1500,"&gt;"&amp;K413)+COUNTIFS($C$4:$C$1500,"&gt;=1101",$C$4:$C$1500,"&lt;=1105",K$4:K$1500,"&gt;"&amp;K413)+1,""))</f>
        <v/>
      </c>
      <c r="O413" s="94" t="n">
        <v>58.75</v>
      </c>
      <c r="P413" s="94" t="n">
        <v>62.48</v>
      </c>
      <c r="Q413" s="94" t="n">
        <v>55.63</v>
      </c>
      <c r="R413" s="94" t="n">
        <v>45.83</v>
      </c>
      <c r="S413" s="94" t="n">
        <v>50</v>
      </c>
      <c r="T413" s="99">
        <f>IF(AND(O413&gt;0,O413&lt;36),1,IF(AND(O413&gt;=36,O413&lt;51),2,IF(AND(O413&gt;=51,O413&lt;71),3,IF(AND(O413&gt;=71,O413&lt;=100),4,))))</f>
        <v/>
      </c>
      <c r="U413" s="99">
        <f>IF(AND(P413&gt;0,P413&lt;41),1,IF(AND(P413&gt;=41,P413&lt;56),2,IF(AND(P413&gt;=56,P413&lt;71),3,IF(AND(P413&gt;=71,P413&lt;=100),4,))))</f>
        <v/>
      </c>
      <c r="V413" s="99">
        <f>IF(AND(Q413&gt;0,Q413&lt;41),1,IF(AND(Q413&gt;=41,Q413&lt;56),2,IF(AND(Q413&gt;=56,Q413&lt;71),3,IF(AND(Q413&gt;=71,Q413&lt;=100),4,))))</f>
        <v/>
      </c>
      <c r="W413" s="99">
        <f>IF(AND(R413&gt;0,R413&lt;36),1,IF(AND(R413&gt;=36,R413&lt;51),2,IF(AND(R413&gt;=51,R413&lt;66),3,IF(AND(R413&gt;=66,R413&lt;=100),4,))))</f>
        <v/>
      </c>
      <c r="X413" s="100">
        <f>IF(AND(S413&gt;0,S413&lt;37),1,IF(AND(S413&gt;=37,S413&lt;58),2,IF(AND(S413&gt;=58,S413&lt;71),3,IF(AND(S413&gt;=71,S413&lt;=100),4,))))</f>
        <v/>
      </c>
      <c r="Y413" s="101">
        <f>IF(SUM(AC413:AG413)=0, "", ROUND(((AC413*3+AD413*3+AE413*3+AF413*3+AG413*1)/13)*5,0))</f>
        <v/>
      </c>
      <c r="Z413" s="99">
        <f>IF(OR($C413="",Y413=""),"",COUNTIFS($C$4:$C$1500,$C413,Y$4:Y$1500,"&gt;"&amp;Y413)+1)</f>
        <v/>
      </c>
      <c r="AA413" s="99">
        <f>IF(OR($C413="",Y413=""),"",IF(AND($C413&gt;=1001,$C413&lt;=1005),COUNTIFS($C$4:$C$1500,"&gt;=1001",$C$4:$C$1500,"&lt;=1005",Y$4:Y$1500,"&gt;"&amp;Y413)+1,IF(AND($C413&gt;=1101,$C413&lt;=1105),COUNTIFS($C$4:$C$1500,"&gt;=1101",$C$4:$C$1500,"&lt;=1105",Y$4:Y$1500,"&gt;"&amp;Y413)+1,IF(AND($C413&gt;=901,$C413&lt;=905),COUNTIFS($C$4:$C$1500,"&gt;=901",$C$4:$C$1500,"&lt;=905",Y$4:Y$1500,"&gt;"&amp;Y413)+1,IF(AND($C413&gt;=801,$C413&lt;=805),COUNTIFS($C$4:$C$1500,"&gt;=801",$C$4:$C$1500,"&lt;=805",Y$4:Y$1500,"&gt;"&amp;Y413)+1,IF(AND($C413&gt;=701,$C413&lt;=705),COUNTIFS($C$4:$C$1500,"&gt;=701",$C$4:$C$1500,"&lt;=705",Y$4:Y$1500,"&gt;"&amp;Y413)+1,IF(AND($C413&gt;=601,$C413&lt;=606),COUNTIFS($C$4:$C$1500,"&gt;=601",$C$4:$C$1500,"&lt;=606",Y$4:Y$1500,"&gt;"&amp;Y413)+1,"")))))))</f>
        <v/>
      </c>
      <c r="AB413" s="99">
        <f>IF(OR($C413="",Y413=""),"",IF(OR(AND($C413&gt;=1001,$C413&lt;=1005),AND($C413&gt;=1101,$C413&lt;=1105)),COUNTIFS($C$4:$C$1500,"&gt;=1001",$C$4:$C$1500,"&lt;=1005",Y$4:Y$1500,"&gt;"&amp;Y413)+COUNTIFS($C$4:$C$1500,"&gt;=1101",$C$4:$C$1500,"&lt;=1105",Y$4:Y$1500,"&gt;"&amp;Y413)+1,""))</f>
        <v/>
      </c>
      <c r="AC413" s="94" t="n">
        <v>75.88</v>
      </c>
      <c r="AD413" s="94" t="n">
        <v>62.8</v>
      </c>
      <c r="AE413" s="94" t="n">
        <v>46.75</v>
      </c>
      <c r="AF413" s="94" t="n">
        <v>52.5</v>
      </c>
      <c r="AG413" s="94" t="n">
        <v>95.83</v>
      </c>
      <c r="AH413" s="99">
        <f>IF(AND(AC413&gt;0,AC413&lt;36),1,IF(AND(AC413&gt;=36,AC413&lt;51),2,IF(AND(AC413&gt;=51,AC413&lt;71),3,IF(AND(AC413&gt;=71,AC413&lt;=100),4,))))</f>
        <v/>
      </c>
      <c r="AI413" s="99">
        <f>IF(AND(AD413&gt;0,AD413&lt;41),1,IF(AND(AD413&gt;=41,AD413&lt;56),2,IF(AND(AD413&gt;=56,AD413&lt;71),3,IF(AND(AD413&gt;=71,AD413&lt;=100),4,))))</f>
        <v/>
      </c>
      <c r="AJ413" s="99">
        <f>IF(AND(AE413&gt;0,AE413&lt;41),1,IF(AND(AE413&gt;=41,AE413&lt;56),2,IF(AND(AE413&gt;=56,AE413&lt;71),3,IF(AND(AE413&gt;=71,AE413&lt;=100),4,))))</f>
        <v/>
      </c>
      <c r="AK413" s="99">
        <f>IF(AND(AF413&gt;0,AF413&lt;36),1,IF(AND(AF413&gt;=36,AF413&lt;51),2,IF(AND(AF413&gt;=51,AF413&lt;66),3,IF(AND(AF413&gt;=66,AF413&lt;=100),4,))))</f>
        <v/>
      </c>
      <c r="AL413" s="100">
        <f>IF(AND(AG413&gt;0,AG413&lt;37),1,IF(AND(AG413&gt;=37,AG413&lt;58),2,IF(AND(AG413&gt;=58,AG413&lt;71),3,IF(AND(AG413&gt;=71,AG413&lt;=100),4,))))</f>
        <v/>
      </c>
      <c r="AM413" s="101">
        <f>IF((Y413&lt;&gt;"")*(K413&lt;&gt;""),Y413-K413,"")</f>
        <v/>
      </c>
      <c r="AN413" s="99">
        <f>IF((Z413&lt;&gt;"")*(L413&lt;&gt;""),Z413-L413,"")</f>
        <v/>
      </c>
      <c r="AO413" s="99">
        <f>IF((AA413&lt;&gt;"")*(M413&lt;&gt;""),AA413-M413,"")</f>
        <v/>
      </c>
      <c r="AP413" s="99">
        <f>IF((AB413&lt;&gt;"")*(N413&lt;&gt;""),AB413-N413,"")</f>
        <v/>
      </c>
      <c r="AQ413" s="94">
        <f>IF((AC413&lt;&gt;"")*(O413&lt;&gt;""),AC413-O413,"")</f>
        <v/>
      </c>
      <c r="AR413" s="94">
        <f>IF((AD413&lt;&gt;"")*(P413&lt;&gt;""),AD413-P413,"")</f>
        <v/>
      </c>
      <c r="AS413" s="94">
        <f>IF((AE413&lt;&gt;"")*(Q413&lt;&gt;""),AE413-Q413,"")</f>
        <v/>
      </c>
      <c r="AT413" s="94">
        <f>IF((AF413&lt;&gt;"")*(R413&lt;&gt;""),AF413-R413,"")</f>
        <v/>
      </c>
      <c r="AU413" s="94">
        <f>IF((AG413&lt;&gt;"")*(S413&lt;&gt;""),AG413-S413,"")</f>
        <v/>
      </c>
      <c r="AV413" s="99">
        <f>IF((AH413&lt;&gt;"")*(T413&lt;&gt;""),AH413-T413,"")</f>
        <v/>
      </c>
      <c r="AW413" s="99">
        <f>IF((AI413&lt;&gt;"")*(U413&lt;&gt;""),AI413-U413,"")</f>
        <v/>
      </c>
      <c r="AX413" s="99">
        <f>IF((AJ413&lt;&gt;"")*(V413&lt;&gt;""),AJ413-V413,"")</f>
        <v/>
      </c>
      <c r="AY413" s="99">
        <f>IF((AK413&lt;&gt;"")*(W413&lt;&gt;""),AK413-W413,"")</f>
        <v/>
      </c>
      <c r="AZ413" s="102">
        <f>IF((AL413&lt;&gt;"")*(X413&lt;&gt;""),AL413-X413,"")</f>
        <v/>
      </c>
      <c r="BA413" s="50">
        <f>IFERROR(__xludf.dummyfunction("AI(""Actúa como un tutor académico y dirígete personalmente al estudiante "" &amp; I413 &amp; "" "" &amp; J413 &amp; "" "" &amp; G413 &amp; "" "" &amp; H413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AM413 &amp; ""'. Diferencias por área: Matemáticas ("" &amp; AQ413 &amp; ""), Ciencias Natura"&amp;"les ("" &amp; AR413 &amp; ""), Sociales ("" &amp; AS413 &amp; ""), Lectura Crítica ("" &amp; AT413 &amp; "") e Inglés ("" &amp; AU413 &amp; ""). Variación en posición: grupo ("" &amp; AN413 &amp; ""), grado ("" &amp; AO413 &amp; "") y media ("" &amp; AP413 &amp; ""). Puntajes Primer Simulacro: Global "" &amp; K413 &amp; "", Mat "" &amp; "&amp;"O4 &amp; "", Cien "" &amp; P413 &amp; "", Soc "" &amp; Q413 &amp; "", Lec "" &amp; R413 &amp; "", Ing "" &amp; S413 &amp; "". Puntajes Segundo Simulacro: Global "" &amp; Y413 &amp; "", Mat "" &amp; AC413 &amp; "", Cien "" &amp; AD413 &amp; "", Soc "" &amp; AE413 &amp; "", Lec "" &amp; AF413 &amp; "", Ing "" &amp; AG413 &amp; "". Escribe un mensaje motivador"&amp;" y breve (máximo 4 líneas)."")
"),"=AI(""Actúa como un tutor académico y dirígete personalmente al estudiante "" &amp; I413 &amp; "" "" &amp; J413 &amp; "" "" &amp; G413 &amp; "" "" &amp; H413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AM413 &amp; ""'. Diferencias por área: Matemáticas ("" &amp; AQ413 &amp; ""), Ciencias Natur"&amp;"ales ("" &amp; AR413 &amp; ""), Sociales ("" &amp; AS413 &amp; ""), Lectura Crítica ("" &amp; AT413 &amp; "") e Inglés ("" &amp; AU413 &amp; ""). Variación en posición: grupo ("" &amp; AN413 &amp; ""), grado ("" &amp; AO413 &amp; "") y media ("" &amp; AP413 &amp; ""). Puntajes Primer Simulacro: Global "" &amp; K413 &amp; "", Mat "" &amp;"&amp;" O413 &amp; "", Cien "" &amp; P413 &amp; "", Soc "" &amp; Q413 &amp; "", Lec "" &amp; R413 &amp; "", Ing "" &amp; S413 &amp; "". Puntajes Segundo Simulacro: Global "" &amp; Y413 &amp; "", Mat "" &amp; AC413 &amp; "", Cien "" &amp; AD413 &amp; "", Soc "" &amp; AE413 &amp; "", Lec "" &amp; AF413 &amp; "", Ing "" &amp; AG413 &amp; "". Escribe un mensaje motivado"&amp;"r y breve (máximo 4 líneas)."")
")</f>
        <v/>
      </c>
    </row>
    <row r="414" ht="15.75" customHeight="1" s="42">
      <c r="A414" s="93" t="n"/>
      <c r="B414" s="94" t="inlineStr">
        <is>
          <t>Bachillerato</t>
        </is>
      </c>
      <c r="C414" s="94" t="n">
        <v>802</v>
      </c>
      <c r="D414" s="94" t="n"/>
      <c r="E414" s="95" t="n"/>
      <c r="F414" s="96">
        <f>TRIM(G414&amp;" "&amp;H414&amp;" "&amp;I414&amp;" "&amp;J414)</f>
        <v/>
      </c>
      <c r="G414" s="94" t="inlineStr">
        <is>
          <t>Gonzalez</t>
        </is>
      </c>
      <c r="H414" s="94" t="inlineStr">
        <is>
          <t>Bastidas</t>
        </is>
      </c>
      <c r="I414" s="94" t="inlineStr">
        <is>
          <t>Juan</t>
        </is>
      </c>
      <c r="J414" s="97" t="inlineStr">
        <is>
          <t>Jose</t>
        </is>
      </c>
      <c r="K414" s="98">
        <f>IF(SUM(O414:S414)=0, "", ROUND(((O414*3+P414*3+Q414*3+R414*3+S414*1)/13)*5,0))</f>
        <v/>
      </c>
      <c r="L414" s="99">
        <f>IF(OR($C414="",K414=""),"",COUNTIFS($C$4:$C$1500,$C414,K$4:K$1500,"&gt;"&amp;K414)+1)</f>
        <v/>
      </c>
      <c r="M414" s="99">
        <f>IF(OR($C414="",K414=""),"",IF(AND($C414&gt;=1001,$C414&lt;=1005),COUNTIFS($C$4:$C$1500,"&gt;=1001",$C$4:$C$1500,"&lt;=1005",K$4:K$1500,"&gt;"&amp;K414)+1,IF(AND($C414&gt;=1101,$C414&lt;=1105),COUNTIFS($C$4:$C$1500,"&gt;=1101",$C$4:$C$1500,"&lt;=1105",K$4:K$1500,"&gt;"&amp;K414)+1,IF(AND($C414&gt;=901,$C414&lt;=905),COUNTIFS($C$4:$C$1500,"&gt;=901",$C$4:$C$1500,"&lt;=905",K$4:K$1500,"&gt;"&amp;K414)+1,IF(AND($C414&gt;=801,$C414&lt;=805),COUNTIFS($C$4:$C$1500,"&gt;=801",$C$4:$C$1500,"&lt;=805",K$4:K$1500,"&gt;"&amp;K414)+1,IF(AND($C414&gt;=701,$C414&lt;=705),COUNTIFS($C$4:$C$1500,"&gt;=701",$C$4:$C$1500,"&lt;=705",K$4:K$1500,"&gt;"&amp;K414)+1,IF(AND($C414&gt;=601,$C414&lt;=606),COUNTIFS($C$4:$C$1500,"&gt;=601",$C$4:$C$1500,"&lt;=606",K$4:K$1500,"&gt;"&amp;K414)+1,"")))))))</f>
        <v/>
      </c>
      <c r="N414" s="99">
        <f>IF(OR($C414="",K414=""),"",IF(OR(AND($C414&gt;=1001,$C414&lt;=1005),AND($C414&gt;=1101,$C414&lt;=1105)),COUNTIFS($C$4:$C$1500,"&gt;=1001",$C$4:$C$1500,"&lt;=1005",K$4:K$1500,"&gt;"&amp;K414)+COUNTIFS($C$4:$C$1500,"&gt;=1101",$C$4:$C$1500,"&lt;=1105",K$4:K$1500,"&gt;"&amp;K414)+1,""))</f>
        <v/>
      </c>
      <c r="O414" s="94" t="n">
        <v>47.5</v>
      </c>
      <c r="P414" s="94" t="n">
        <v>64.86</v>
      </c>
      <c r="Q414" s="94" t="n">
        <v>52.5</v>
      </c>
      <c r="R414" s="94" t="n">
        <v>54.17</v>
      </c>
      <c r="S414" s="94" t="n">
        <v>58.33</v>
      </c>
      <c r="T414" s="99">
        <f>IF(AND(O414&gt;0,O414&lt;36),1,IF(AND(O414&gt;=36,O414&lt;51),2,IF(AND(O414&gt;=51,O414&lt;71),3,IF(AND(O414&gt;=71,O414&lt;=100),4,))))</f>
        <v/>
      </c>
      <c r="U414" s="99">
        <f>IF(AND(P414&gt;0,P414&lt;41),1,IF(AND(P414&gt;=41,P414&lt;56),2,IF(AND(P414&gt;=56,P414&lt;71),3,IF(AND(P414&gt;=71,P414&lt;=100),4,))))</f>
        <v/>
      </c>
      <c r="V414" s="99">
        <f>IF(AND(Q414&gt;0,Q414&lt;41),1,IF(AND(Q414&gt;=41,Q414&lt;56),2,IF(AND(Q414&gt;=56,Q414&lt;71),3,IF(AND(Q414&gt;=71,Q414&lt;=100),4,))))</f>
        <v/>
      </c>
      <c r="W414" s="99">
        <f>IF(AND(R414&gt;0,R414&lt;36),1,IF(AND(R414&gt;=36,R414&lt;51),2,IF(AND(R414&gt;=51,R414&lt;66),3,IF(AND(R414&gt;=66,R414&lt;=100),4,))))</f>
        <v/>
      </c>
      <c r="X414" s="100">
        <f>IF(AND(S414&gt;0,S414&lt;37),1,IF(AND(S414&gt;=37,S414&lt;58),2,IF(AND(S414&gt;=58,S414&lt;71),3,IF(AND(S414&gt;=71,S414&lt;=100),4,))))</f>
        <v/>
      </c>
      <c r="Y414" s="101">
        <f>IF(SUM(AC414:AG414)=0, "", ROUND(((AC414*3+AD414*3+AE414*3+AF414*3+AG414*1)/13)*5,0))</f>
        <v/>
      </c>
      <c r="Z414" s="99">
        <f>IF(OR($C414="",Y414=""),"",COUNTIFS($C$4:$C$1500,$C414,Y$4:Y$1500,"&gt;"&amp;Y414)+1)</f>
        <v/>
      </c>
      <c r="AA414" s="99">
        <f>IF(OR($C414="",Y414=""),"",IF(AND($C414&gt;=1001,$C414&lt;=1005),COUNTIFS($C$4:$C$1500,"&gt;=1001",$C$4:$C$1500,"&lt;=1005",Y$4:Y$1500,"&gt;"&amp;Y414)+1,IF(AND($C414&gt;=1101,$C414&lt;=1105),COUNTIFS($C$4:$C$1500,"&gt;=1101",$C$4:$C$1500,"&lt;=1105",Y$4:Y$1500,"&gt;"&amp;Y414)+1,IF(AND($C414&gt;=901,$C414&lt;=905),COUNTIFS($C$4:$C$1500,"&gt;=901",$C$4:$C$1500,"&lt;=905",Y$4:Y$1500,"&gt;"&amp;Y414)+1,IF(AND($C414&gt;=801,$C414&lt;=805),COUNTIFS($C$4:$C$1500,"&gt;=801",$C$4:$C$1500,"&lt;=805",Y$4:Y$1500,"&gt;"&amp;Y414)+1,IF(AND($C414&gt;=701,$C414&lt;=705),COUNTIFS($C$4:$C$1500,"&gt;=701",$C$4:$C$1500,"&lt;=705",Y$4:Y$1500,"&gt;"&amp;Y414)+1,IF(AND($C414&gt;=601,$C414&lt;=606),COUNTIFS($C$4:$C$1500,"&gt;=601",$C$4:$C$1500,"&lt;=606",Y$4:Y$1500,"&gt;"&amp;Y414)+1,"")))))))</f>
        <v/>
      </c>
      <c r="AB414" s="99">
        <f>IF(OR($C414="",Y414=""),"",IF(OR(AND($C414&gt;=1001,$C414&lt;=1005),AND($C414&gt;=1101,$C414&lt;=1105)),COUNTIFS($C$4:$C$1500,"&gt;=1001",$C$4:$C$1500,"&lt;=1005",Y$4:Y$1500,"&gt;"&amp;Y414)+COUNTIFS($C$4:$C$1500,"&gt;=1101",$C$4:$C$1500,"&lt;=1105",Y$4:Y$1500,"&gt;"&amp;Y414)+1,""))</f>
        <v/>
      </c>
      <c r="AC414" s="94" t="n">
        <v>32.63</v>
      </c>
      <c r="AD414" s="94" t="n">
        <v>34.52</v>
      </c>
      <c r="AE414" s="94" t="n">
        <v>33</v>
      </c>
      <c r="AF414" s="94" t="n">
        <v>74.38</v>
      </c>
      <c r="AG414" s="94" t="n">
        <v>38.33</v>
      </c>
      <c r="AH414" s="99">
        <f>IF(AND(AC414&gt;0,AC414&lt;36),1,IF(AND(AC414&gt;=36,AC414&lt;51),2,IF(AND(AC414&gt;=51,AC414&lt;71),3,IF(AND(AC414&gt;=71,AC414&lt;=100),4,))))</f>
        <v/>
      </c>
      <c r="AI414" s="99">
        <f>IF(AND(AD414&gt;0,AD414&lt;41),1,IF(AND(AD414&gt;=41,AD414&lt;56),2,IF(AND(AD414&gt;=56,AD414&lt;71),3,IF(AND(AD414&gt;=71,AD414&lt;=100),4,))))</f>
        <v/>
      </c>
      <c r="AJ414" s="99">
        <f>IF(AND(AE414&gt;0,AE414&lt;41),1,IF(AND(AE414&gt;=41,AE414&lt;56),2,IF(AND(AE414&gt;=56,AE414&lt;71),3,IF(AND(AE414&gt;=71,AE414&lt;=100),4,))))</f>
        <v/>
      </c>
      <c r="AK414" s="99">
        <f>IF(AND(AF414&gt;0,AF414&lt;36),1,IF(AND(AF414&gt;=36,AF414&lt;51),2,IF(AND(AF414&gt;=51,AF414&lt;66),3,IF(AND(AF414&gt;=66,AF414&lt;=100),4,))))</f>
        <v/>
      </c>
      <c r="AL414" s="100">
        <f>IF(AND(AG414&gt;0,AG414&lt;37),1,IF(AND(AG414&gt;=37,AG414&lt;58),2,IF(AND(AG414&gt;=58,AG414&lt;71),3,IF(AND(AG414&gt;=71,AG414&lt;=100),4,))))</f>
        <v/>
      </c>
      <c r="AM414" s="101">
        <f>IF((Y414&lt;&gt;"")*(K414&lt;&gt;""),Y414-K414,"")</f>
        <v/>
      </c>
      <c r="AN414" s="99">
        <f>IF((Z414&lt;&gt;"")*(L414&lt;&gt;""),Z414-L414,"")</f>
        <v/>
      </c>
      <c r="AO414" s="99">
        <f>IF((AA414&lt;&gt;"")*(M414&lt;&gt;""),AA414-M414,"")</f>
        <v/>
      </c>
      <c r="AP414" s="99">
        <f>IF((AB414&lt;&gt;"")*(N414&lt;&gt;""),AB414-N414,"")</f>
        <v/>
      </c>
      <c r="AQ414" s="94">
        <f>IF((AC414&lt;&gt;"")*(O414&lt;&gt;""),AC414-O414,"")</f>
        <v/>
      </c>
      <c r="AR414" s="94">
        <f>IF((AD414&lt;&gt;"")*(P414&lt;&gt;""),AD414-P414,"")</f>
        <v/>
      </c>
      <c r="AS414" s="94">
        <f>IF((AE414&lt;&gt;"")*(Q414&lt;&gt;""),AE414-Q414,"")</f>
        <v/>
      </c>
      <c r="AT414" s="94">
        <f>IF((AF414&lt;&gt;"")*(R414&lt;&gt;""),AF414-R414,"")</f>
        <v/>
      </c>
      <c r="AU414" s="94">
        <f>IF((AG414&lt;&gt;"")*(S414&lt;&gt;""),AG414-S414,"")</f>
        <v/>
      </c>
      <c r="AV414" s="99">
        <f>IF((AH414&lt;&gt;"")*(T414&lt;&gt;""),AH414-T414,"")</f>
        <v/>
      </c>
      <c r="AW414" s="99">
        <f>IF((AI414&lt;&gt;"")*(U414&lt;&gt;""),AI414-U414,"")</f>
        <v/>
      </c>
      <c r="AX414" s="99">
        <f>IF((AJ414&lt;&gt;"")*(V414&lt;&gt;""),AJ414-V414,"")</f>
        <v/>
      </c>
      <c r="AY414" s="99">
        <f>IF((AK414&lt;&gt;"")*(W414&lt;&gt;""),AK414-W414,"")</f>
        <v/>
      </c>
      <c r="AZ414" s="102">
        <f>IF((AL414&lt;&gt;"")*(X414&lt;&gt;""),AL414-X414,"")</f>
        <v/>
      </c>
      <c r="BA414" s="50">
        <f>IFERROR(__xludf.dummyfunction("AI(""Actúa como un tutor académico y dirígete personalmente al estudiante "" &amp; I414 &amp; "" "" &amp; J414 &amp; "" "" &amp; G414 &amp; "" "" &amp; H414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AM414 &amp; ""'. Diferencias por área: Matemáticas ("" &amp; AQ414 &amp; ""), Ciencias Natura"&amp;"les ("" &amp; AR414 &amp; ""), Sociales ("" &amp; AS414 &amp; ""), Lectura Crítica ("" &amp; AT414 &amp; "") e Inglés ("" &amp; AU414 &amp; ""). Variación en posición: grupo ("" &amp; AN414 &amp; ""), grado ("" &amp; AO414 &amp; "") y media ("" &amp; AP414 &amp; ""). Puntajes Primer Simulacro: Global "" &amp; K414 &amp; "", Mat "" &amp; "&amp;"O4 &amp; "", Cien "" &amp; P414 &amp; "", Soc "" &amp; Q414 &amp; "", Lec "" &amp; R414 &amp; "", Ing "" &amp; S414 &amp; "". Puntajes Segundo Simulacro: Global "" &amp; Y414 &amp; "", Mat "" &amp; AC414 &amp; "", Cien "" &amp; AD414 &amp; "", Soc "" &amp; AE414 &amp; "", Lec "" &amp; AF414 &amp; "", Ing "" &amp; AG414 &amp; "". Escribe un mensaje motivador"&amp;" y breve (máximo 4 líneas)."")
"),"=AI(""Actúa como un tutor académico y dirígete personalmente al estudiante "" &amp; I414 &amp; "" "" &amp; J414 &amp; "" "" &amp; G414 &amp; "" "" &amp; H414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AM414 &amp; ""'. Diferencias por área: Matemáticas ("" &amp; AQ414 &amp; ""), Ciencias Natur"&amp;"ales ("" &amp; AR414 &amp; ""), Sociales ("" &amp; AS414 &amp; ""), Lectura Crítica ("" &amp; AT414 &amp; "") e Inglés ("" &amp; AU414 &amp; ""). Variación en posición: grupo ("" &amp; AN414 &amp; ""), grado ("" &amp; AO414 &amp; "") y media ("" &amp; AP414 &amp; ""). Puntajes Primer Simulacro: Global "" &amp; K414 &amp; "", Mat "" &amp;"&amp;" O414 &amp; "", Cien "" &amp; P414 &amp; "", Soc "" &amp; Q414 &amp; "", Lec "" &amp; R414 &amp; "", Ing "" &amp; S414 &amp; "". Puntajes Segundo Simulacro: Global "" &amp; Y414 &amp; "", Mat "" &amp; AC414 &amp; "", Cien "" &amp; AD414 &amp; "", Soc "" &amp; AE414 &amp; "", Lec "" &amp; AF414 &amp; "", Ing "" &amp; AG414 &amp; "". Escribe un mensaje motivado"&amp;"r y breve (máximo 4 líneas)."")
")</f>
        <v/>
      </c>
    </row>
    <row r="415" ht="15.75" customHeight="1" s="42">
      <c r="A415" s="93" t="n"/>
      <c r="B415" s="94" t="inlineStr">
        <is>
          <t>Bachillerato</t>
        </is>
      </c>
      <c r="C415" s="94" t="n">
        <v>802</v>
      </c>
      <c r="D415" s="94" t="n"/>
      <c r="E415" s="95" t="n"/>
      <c r="F415" s="96">
        <f>TRIM(G415&amp;" "&amp;H415&amp;" "&amp;I415&amp;" "&amp;J415)</f>
        <v/>
      </c>
      <c r="G415" s="94" t="inlineStr">
        <is>
          <t>Gonzalez</t>
        </is>
      </c>
      <c r="H415" s="94" t="inlineStr">
        <is>
          <t>Hoyos</t>
        </is>
      </c>
      <c r="I415" s="94" t="inlineStr">
        <is>
          <t>Mariana</t>
        </is>
      </c>
      <c r="J415" s="97" t="n"/>
      <c r="K415" s="98">
        <f>IF(SUM(O415:S415)=0, "", ROUND(((O415*3+P415*3+Q415*3+R415*3+S415*1)/13)*5,0))</f>
        <v/>
      </c>
      <c r="L415" s="99">
        <f>IF(OR($C415="",K415=""),"",COUNTIFS($C$4:$C$1500,$C415,K$4:K$1500,"&gt;"&amp;K415)+1)</f>
        <v/>
      </c>
      <c r="M415" s="99">
        <f>IF(OR($C415="",K415=""),"",IF(AND($C415&gt;=1001,$C415&lt;=1005),COUNTIFS($C$4:$C$1500,"&gt;=1001",$C$4:$C$1500,"&lt;=1005",K$4:K$1500,"&gt;"&amp;K415)+1,IF(AND($C415&gt;=1101,$C415&lt;=1105),COUNTIFS($C$4:$C$1500,"&gt;=1101",$C$4:$C$1500,"&lt;=1105",K$4:K$1500,"&gt;"&amp;K415)+1,IF(AND($C415&gt;=901,$C415&lt;=905),COUNTIFS($C$4:$C$1500,"&gt;=901",$C$4:$C$1500,"&lt;=905",K$4:K$1500,"&gt;"&amp;K415)+1,IF(AND($C415&gt;=801,$C415&lt;=805),COUNTIFS($C$4:$C$1500,"&gt;=801",$C$4:$C$1500,"&lt;=805",K$4:K$1500,"&gt;"&amp;K415)+1,IF(AND($C415&gt;=701,$C415&lt;=705),COUNTIFS($C$4:$C$1500,"&gt;=701",$C$4:$C$1500,"&lt;=705",K$4:K$1500,"&gt;"&amp;K415)+1,IF(AND($C415&gt;=601,$C415&lt;=606),COUNTIFS($C$4:$C$1500,"&gt;=601",$C$4:$C$1500,"&lt;=606",K$4:K$1500,"&gt;"&amp;K415)+1,"")))))))</f>
        <v/>
      </c>
      <c r="N415" s="99">
        <f>IF(OR($C415="",K415=""),"",IF(OR(AND($C415&gt;=1001,$C415&lt;=1005),AND($C415&gt;=1101,$C415&lt;=1105)),COUNTIFS($C$4:$C$1500,"&gt;=1001",$C$4:$C$1500,"&lt;=1005",K$4:K$1500,"&gt;"&amp;K415)+COUNTIFS($C$4:$C$1500,"&gt;=1101",$C$4:$C$1500,"&lt;=1105",K$4:K$1500,"&gt;"&amp;K415)+1,""))</f>
        <v/>
      </c>
      <c r="O415" s="94" t="n">
        <v>40</v>
      </c>
      <c r="P415" s="94" t="n">
        <v>44.63</v>
      </c>
      <c r="Q415" s="94" t="n">
        <v>39.38</v>
      </c>
      <c r="R415" s="94" t="n">
        <v>45.83</v>
      </c>
      <c r="S415" s="94" t="n">
        <v>50</v>
      </c>
      <c r="T415" s="99">
        <f>IF(AND(O415&gt;0,O415&lt;36),1,IF(AND(O415&gt;=36,O415&lt;51),2,IF(AND(O415&gt;=51,O415&lt;71),3,IF(AND(O415&gt;=71,O415&lt;=100),4,))))</f>
        <v/>
      </c>
      <c r="U415" s="99">
        <f>IF(AND(P415&gt;0,P415&lt;41),1,IF(AND(P415&gt;=41,P415&lt;56),2,IF(AND(P415&gt;=56,P415&lt;71),3,IF(AND(P415&gt;=71,P415&lt;=100),4,))))</f>
        <v/>
      </c>
      <c r="V415" s="99">
        <f>IF(AND(Q415&gt;0,Q415&lt;41),1,IF(AND(Q415&gt;=41,Q415&lt;56),2,IF(AND(Q415&gt;=56,Q415&lt;71),3,IF(AND(Q415&gt;=71,Q415&lt;=100),4,))))</f>
        <v/>
      </c>
      <c r="W415" s="99">
        <f>IF(AND(R415&gt;0,R415&lt;36),1,IF(AND(R415&gt;=36,R415&lt;51),2,IF(AND(R415&gt;=51,R415&lt;66),3,IF(AND(R415&gt;=66,R415&lt;=100),4,))))</f>
        <v/>
      </c>
      <c r="X415" s="100">
        <f>IF(AND(S415&gt;0,S415&lt;37),1,IF(AND(S415&gt;=37,S415&lt;58),2,IF(AND(S415&gt;=58,S415&lt;71),3,IF(AND(S415&gt;=71,S415&lt;=100),4,))))</f>
        <v/>
      </c>
      <c r="Y415" s="101">
        <f>IF(SUM(AC415:AG415)=0, "", ROUND(((AC415*3+AD415*3+AE415*3+AF415*3+AG415*1)/13)*5,0))</f>
        <v/>
      </c>
      <c r="Z415" s="99">
        <f>IF(OR($C415="",Y415=""),"",COUNTIFS($C$4:$C$1500,$C415,Y$4:Y$1500,"&gt;"&amp;Y415)+1)</f>
        <v/>
      </c>
      <c r="AA415" s="99">
        <f>IF(OR($C415="",Y415=""),"",IF(AND($C415&gt;=1001,$C415&lt;=1005),COUNTIFS($C$4:$C$1500,"&gt;=1001",$C$4:$C$1500,"&lt;=1005",Y$4:Y$1500,"&gt;"&amp;Y415)+1,IF(AND($C415&gt;=1101,$C415&lt;=1105),COUNTIFS($C$4:$C$1500,"&gt;=1101",$C$4:$C$1500,"&lt;=1105",Y$4:Y$1500,"&gt;"&amp;Y415)+1,IF(AND($C415&gt;=901,$C415&lt;=905),COUNTIFS($C$4:$C$1500,"&gt;=901",$C$4:$C$1500,"&lt;=905",Y$4:Y$1500,"&gt;"&amp;Y415)+1,IF(AND($C415&gt;=801,$C415&lt;=805),COUNTIFS($C$4:$C$1500,"&gt;=801",$C$4:$C$1500,"&lt;=805",Y$4:Y$1500,"&gt;"&amp;Y415)+1,IF(AND($C415&gt;=701,$C415&lt;=705),COUNTIFS($C$4:$C$1500,"&gt;=701",$C$4:$C$1500,"&lt;=705",Y$4:Y$1500,"&gt;"&amp;Y415)+1,IF(AND($C415&gt;=601,$C415&lt;=606),COUNTIFS($C$4:$C$1500,"&gt;=601",$C$4:$C$1500,"&lt;=606",Y$4:Y$1500,"&gt;"&amp;Y415)+1,"")))))))</f>
        <v/>
      </c>
      <c r="AB415" s="99">
        <f>IF(OR($C415="",Y415=""),"",IF(OR(AND($C415&gt;=1001,$C415&lt;=1005),AND($C415&gt;=1101,$C415&lt;=1105)),COUNTIFS($C$4:$C$1500,"&gt;=1001",$C$4:$C$1500,"&lt;=1005",Y$4:Y$1500,"&gt;"&amp;Y415)+COUNTIFS($C$4:$C$1500,"&gt;=1101",$C$4:$C$1500,"&lt;=1105",Y$4:Y$1500,"&gt;"&amp;Y415)+1,""))</f>
        <v/>
      </c>
      <c r="AC415" s="94" t="n">
        <v>60.5</v>
      </c>
      <c r="AD415" s="94" t="n">
        <v>58.33</v>
      </c>
      <c r="AE415" s="94" t="n">
        <v>63.25</v>
      </c>
      <c r="AF415" s="94" t="n">
        <v>61.25</v>
      </c>
      <c r="AG415" s="94" t="n">
        <v>71.88</v>
      </c>
      <c r="AH415" s="99">
        <f>IF(AND(AC415&gt;0,AC415&lt;36),1,IF(AND(AC415&gt;=36,AC415&lt;51),2,IF(AND(AC415&gt;=51,AC415&lt;71),3,IF(AND(AC415&gt;=71,AC415&lt;=100),4,))))</f>
        <v/>
      </c>
      <c r="AI415" s="99">
        <f>IF(AND(AD415&gt;0,AD415&lt;41),1,IF(AND(AD415&gt;=41,AD415&lt;56),2,IF(AND(AD415&gt;=56,AD415&lt;71),3,IF(AND(AD415&gt;=71,AD415&lt;=100),4,))))</f>
        <v/>
      </c>
      <c r="AJ415" s="99">
        <f>IF(AND(AE415&gt;0,AE415&lt;41),1,IF(AND(AE415&gt;=41,AE415&lt;56),2,IF(AND(AE415&gt;=56,AE415&lt;71),3,IF(AND(AE415&gt;=71,AE415&lt;=100),4,))))</f>
        <v/>
      </c>
      <c r="AK415" s="99">
        <f>IF(AND(AF415&gt;0,AF415&lt;36),1,IF(AND(AF415&gt;=36,AF415&lt;51),2,IF(AND(AF415&gt;=51,AF415&lt;66),3,IF(AND(AF415&gt;=66,AF415&lt;=100),4,))))</f>
        <v/>
      </c>
      <c r="AL415" s="100">
        <f>IF(AND(AG415&gt;0,AG415&lt;37),1,IF(AND(AG415&gt;=37,AG415&lt;58),2,IF(AND(AG415&gt;=58,AG415&lt;71),3,IF(AND(AG415&gt;=71,AG415&lt;=100),4,))))</f>
        <v/>
      </c>
      <c r="AM415" s="101">
        <f>IF((Y415&lt;&gt;"")*(K415&lt;&gt;""),Y415-K415,"")</f>
        <v/>
      </c>
      <c r="AN415" s="99">
        <f>IF((Z415&lt;&gt;"")*(L415&lt;&gt;""),Z415-L415,"")</f>
        <v/>
      </c>
      <c r="AO415" s="99">
        <f>IF((AA415&lt;&gt;"")*(M415&lt;&gt;""),AA415-M415,"")</f>
        <v/>
      </c>
      <c r="AP415" s="99">
        <f>IF((AB415&lt;&gt;"")*(N415&lt;&gt;""),AB415-N415,"")</f>
        <v/>
      </c>
      <c r="AQ415" s="94">
        <f>IF((AC415&lt;&gt;"")*(O415&lt;&gt;""),AC415-O415,"")</f>
        <v/>
      </c>
      <c r="AR415" s="94">
        <f>IF((AD415&lt;&gt;"")*(P415&lt;&gt;""),AD415-P415,"")</f>
        <v/>
      </c>
      <c r="AS415" s="94">
        <f>IF((AE415&lt;&gt;"")*(Q415&lt;&gt;""),AE415-Q415,"")</f>
        <v/>
      </c>
      <c r="AT415" s="94">
        <f>IF((AF415&lt;&gt;"")*(R415&lt;&gt;""),AF415-R415,"")</f>
        <v/>
      </c>
      <c r="AU415" s="94">
        <f>IF((AG415&lt;&gt;"")*(S415&lt;&gt;""),AG415-S415,"")</f>
        <v/>
      </c>
      <c r="AV415" s="99">
        <f>IF((AH415&lt;&gt;"")*(T415&lt;&gt;""),AH415-T415,"")</f>
        <v/>
      </c>
      <c r="AW415" s="99">
        <f>IF((AI415&lt;&gt;"")*(U415&lt;&gt;""),AI415-U415,"")</f>
        <v/>
      </c>
      <c r="AX415" s="99">
        <f>IF((AJ415&lt;&gt;"")*(V415&lt;&gt;""),AJ415-V415,"")</f>
        <v/>
      </c>
      <c r="AY415" s="99">
        <f>IF((AK415&lt;&gt;"")*(W415&lt;&gt;""),AK415-W415,"")</f>
        <v/>
      </c>
      <c r="AZ415" s="102">
        <f>IF((AL415&lt;&gt;"")*(X415&lt;&gt;""),AL415-X415,"")</f>
        <v/>
      </c>
      <c r="BA415" s="50">
        <f>IFERROR(__xludf.dummyfunction("AI(""Actúa como un tutor académico y dirígete personalmente al estudiante "" &amp; I415 &amp; "" "" &amp; J415 &amp; "" "" &amp; G415 &amp; "" "" &amp; H415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AM415 &amp; ""'. Diferencias por área: Matemáticas ("" &amp; AQ415 &amp; ""), Ciencias Natura"&amp;"les ("" &amp; AR415 &amp; ""), Sociales ("" &amp; AS415 &amp; ""), Lectura Crítica ("" &amp; AT415 &amp; "") e Inglés ("" &amp; AU415 &amp; ""). Variación en posición: grupo ("" &amp; AN415 &amp; ""), grado ("" &amp; AO415 &amp; "") y media ("" &amp; AP415 &amp; ""). Puntajes Primer Simulacro: Global "" &amp; K415 &amp; "", Mat "" &amp; "&amp;"O4 &amp; "", Cien "" &amp; P415 &amp; "", Soc "" &amp; Q415 &amp; "", Lec "" &amp; R415 &amp; "", Ing "" &amp; S415 &amp; "". Puntajes Segundo Simulacro: Global "" &amp; Y415 &amp; "", Mat "" &amp; AC415 &amp; "", Cien "" &amp; AD415 &amp; "", Soc "" &amp; AE415 &amp; "", Lec "" &amp; AF415 &amp; "", Ing "" &amp; AG415 &amp; "". Escribe un mensaje motivador"&amp;" y breve (máximo 4 líneas)."")
"),"=AI(""Actúa como un tutor académico y dirígete personalmente al estudiante "" &amp; I415 &amp; "" "" &amp; J415 &amp; "" "" &amp; G415 &amp; "" "" &amp; H415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AM415 &amp; ""'. Diferencias por área: Matemáticas ("" &amp; AQ415 &amp; ""), Ciencias Natur"&amp;"ales ("" &amp; AR415 &amp; ""), Sociales ("" &amp; AS415 &amp; ""), Lectura Crítica ("" &amp; AT415 &amp; "") e Inglés ("" &amp; AU415 &amp; ""). Variación en posición: grupo ("" &amp; AN415 &amp; ""), grado ("" &amp; AO415 &amp; "") y media ("" &amp; AP415 &amp; ""). Puntajes Primer Simulacro: Global "" &amp; K415 &amp; "", Mat "" &amp;"&amp;" O415 &amp; "", Cien "" &amp; P415 &amp; "", Soc "" &amp; Q415 &amp; "", Lec "" &amp; R415 &amp; "", Ing "" &amp; S415 &amp; "". Puntajes Segundo Simulacro: Global "" &amp; Y415 &amp; "", Mat "" &amp; AC415 &amp; "", Cien "" &amp; AD415 &amp; "", Soc "" &amp; AE415 &amp; "", Lec "" &amp; AF415 &amp; "", Ing "" &amp; AG415 &amp; "". Escribe un mensaje motivado"&amp;"r y breve (máximo 4 líneas)."")
")</f>
        <v/>
      </c>
    </row>
    <row r="416" ht="15.75" customHeight="1" s="42">
      <c r="A416" s="93" t="n"/>
      <c r="B416" s="94" t="inlineStr">
        <is>
          <t>Bachillerato</t>
        </is>
      </c>
      <c r="C416" s="94" t="n">
        <v>802</v>
      </c>
      <c r="D416" s="94" t="n"/>
      <c r="E416" s="95" t="n"/>
      <c r="F416" s="96">
        <f>TRIM(G416&amp;" "&amp;H416&amp;" "&amp;I416&amp;" "&amp;J416)</f>
        <v/>
      </c>
      <c r="G416" s="94" t="inlineStr">
        <is>
          <t>Guzman</t>
        </is>
      </c>
      <c r="H416" s="94" t="inlineStr">
        <is>
          <t>Moreno</t>
        </is>
      </c>
      <c r="I416" s="94" t="inlineStr">
        <is>
          <t>Valentina</t>
        </is>
      </c>
      <c r="J416" s="97" t="n"/>
      <c r="K416" s="98">
        <f>IF(SUM(O416:S416)=0, "", ROUND(((O416*3+P416*3+Q416*3+R416*3+S416*1)/13)*5,0))</f>
        <v/>
      </c>
      <c r="L416" s="99">
        <f>IF(OR($C416="",K416=""),"",COUNTIFS($C$4:$C$1500,$C416,K$4:K$1500,"&gt;"&amp;K416)+1)</f>
        <v/>
      </c>
      <c r="M416" s="99">
        <f>IF(OR($C416="",K416=""),"",IF(AND($C416&gt;=1001,$C416&lt;=1005),COUNTIFS($C$4:$C$1500,"&gt;=1001",$C$4:$C$1500,"&lt;=1005",K$4:K$1500,"&gt;"&amp;K416)+1,IF(AND($C416&gt;=1101,$C416&lt;=1105),COUNTIFS($C$4:$C$1500,"&gt;=1101",$C$4:$C$1500,"&lt;=1105",K$4:K$1500,"&gt;"&amp;K416)+1,IF(AND($C416&gt;=901,$C416&lt;=905),COUNTIFS($C$4:$C$1500,"&gt;=901",$C$4:$C$1500,"&lt;=905",K$4:K$1500,"&gt;"&amp;K416)+1,IF(AND($C416&gt;=801,$C416&lt;=805),COUNTIFS($C$4:$C$1500,"&gt;=801",$C$4:$C$1500,"&lt;=805",K$4:K$1500,"&gt;"&amp;K416)+1,IF(AND($C416&gt;=701,$C416&lt;=705),COUNTIFS($C$4:$C$1500,"&gt;=701",$C$4:$C$1500,"&lt;=705",K$4:K$1500,"&gt;"&amp;K416)+1,IF(AND($C416&gt;=601,$C416&lt;=606),COUNTIFS($C$4:$C$1500,"&gt;=601",$C$4:$C$1500,"&lt;=606",K$4:K$1500,"&gt;"&amp;K416)+1,"")))))))</f>
        <v/>
      </c>
      <c r="N416" s="99">
        <f>IF(OR($C416="",K416=""),"",IF(OR(AND($C416&gt;=1001,$C416&lt;=1005),AND($C416&gt;=1101,$C416&lt;=1105)),COUNTIFS($C$4:$C$1500,"&gt;=1001",$C$4:$C$1500,"&lt;=1005",K$4:K$1500,"&gt;"&amp;K416)+COUNTIFS($C$4:$C$1500,"&gt;=1101",$C$4:$C$1500,"&lt;=1105",K$4:K$1500,"&gt;"&amp;K416)+1,""))</f>
        <v/>
      </c>
      <c r="O416" s="94" t="n">
        <v>21</v>
      </c>
      <c r="P416" s="94" t="n">
        <v>26</v>
      </c>
      <c r="Q416" s="94" t="n">
        <v>21</v>
      </c>
      <c r="R416" s="94" t="n">
        <v>38</v>
      </c>
      <c r="S416" s="94" t="n">
        <v>31</v>
      </c>
      <c r="T416" s="99">
        <f>IF(AND(O416&gt;0,O416&lt;36),1,IF(AND(O416&gt;=36,O416&lt;51),2,IF(AND(O416&gt;=51,O416&lt;71),3,IF(AND(O416&gt;=71,O416&lt;=100),4,))))</f>
        <v/>
      </c>
      <c r="U416" s="99">
        <f>IF(AND(P416&gt;0,P416&lt;41),1,IF(AND(P416&gt;=41,P416&lt;56),2,IF(AND(P416&gt;=56,P416&lt;71),3,IF(AND(P416&gt;=71,P416&lt;=100),4,))))</f>
        <v/>
      </c>
      <c r="V416" s="99">
        <f>IF(AND(Q416&gt;0,Q416&lt;41),1,IF(AND(Q416&gt;=41,Q416&lt;56),2,IF(AND(Q416&gt;=56,Q416&lt;71),3,IF(AND(Q416&gt;=71,Q416&lt;=100),4,))))</f>
        <v/>
      </c>
      <c r="W416" s="99">
        <f>IF(AND(R416&gt;0,R416&lt;36),1,IF(AND(R416&gt;=36,R416&lt;51),2,IF(AND(R416&gt;=51,R416&lt;66),3,IF(AND(R416&gt;=66,R416&lt;=100),4,))))</f>
        <v/>
      </c>
      <c r="X416" s="100">
        <f>IF(AND(S416&gt;0,S416&lt;37),1,IF(AND(S416&gt;=37,S416&lt;58),2,IF(AND(S416&gt;=58,S416&lt;71),3,IF(AND(S416&gt;=71,S416&lt;=100),4,))))</f>
        <v/>
      </c>
      <c r="Y416" s="101">
        <f>IF(SUM(AC416:AG416)=0, "", ROUND(((AC416*3+AD416*3+AE416*3+AF416*3+AG416*1)/13)*5,0))</f>
        <v/>
      </c>
      <c r="Z416" s="99">
        <f>IF(OR($C416="",Y416=""),"",COUNTIFS($C$4:$C$1500,$C416,Y$4:Y$1500,"&gt;"&amp;Y416)+1)</f>
        <v/>
      </c>
      <c r="AA416" s="99">
        <f>IF(OR($C416="",Y416=""),"",IF(AND($C416&gt;=1001,$C416&lt;=1005),COUNTIFS($C$4:$C$1500,"&gt;=1001",$C$4:$C$1500,"&lt;=1005",Y$4:Y$1500,"&gt;"&amp;Y416)+1,IF(AND($C416&gt;=1101,$C416&lt;=1105),COUNTIFS($C$4:$C$1500,"&gt;=1101",$C$4:$C$1500,"&lt;=1105",Y$4:Y$1500,"&gt;"&amp;Y416)+1,IF(AND($C416&gt;=901,$C416&lt;=905),COUNTIFS($C$4:$C$1500,"&gt;=901",$C$4:$C$1500,"&lt;=905",Y$4:Y$1500,"&gt;"&amp;Y416)+1,IF(AND($C416&gt;=801,$C416&lt;=805),COUNTIFS($C$4:$C$1500,"&gt;=801",$C$4:$C$1500,"&lt;=805",Y$4:Y$1500,"&gt;"&amp;Y416)+1,IF(AND($C416&gt;=701,$C416&lt;=705),COUNTIFS($C$4:$C$1500,"&gt;=701",$C$4:$C$1500,"&lt;=705",Y$4:Y$1500,"&gt;"&amp;Y416)+1,IF(AND($C416&gt;=601,$C416&lt;=606),COUNTIFS($C$4:$C$1500,"&gt;=601",$C$4:$C$1500,"&lt;=606",Y$4:Y$1500,"&gt;"&amp;Y416)+1,"")))))))</f>
        <v/>
      </c>
      <c r="AB416" s="99">
        <f>IF(OR($C416="",Y416=""),"",IF(OR(AND($C416&gt;=1001,$C416&lt;=1005),AND($C416&gt;=1101,$C416&lt;=1105)),COUNTIFS($C$4:$C$1500,"&gt;=1001",$C$4:$C$1500,"&lt;=1005",Y$4:Y$1500,"&gt;"&amp;Y416)+COUNTIFS($C$4:$C$1500,"&gt;=1101",$C$4:$C$1500,"&lt;=1105",Y$4:Y$1500,"&gt;"&amp;Y416)+1,""))</f>
        <v/>
      </c>
      <c r="AC416" s="94" t="n">
        <v>77</v>
      </c>
      <c r="AD416" s="94" t="n">
        <v>68</v>
      </c>
      <c r="AE416" s="94" t="n">
        <v>44</v>
      </c>
      <c r="AF416" s="94" t="n">
        <v>53</v>
      </c>
      <c r="AG416" s="94" t="n">
        <v>57</v>
      </c>
      <c r="AH416" s="99">
        <f>IF(AND(AC416&gt;0,AC416&lt;36),1,IF(AND(AC416&gt;=36,AC416&lt;51),2,IF(AND(AC416&gt;=51,AC416&lt;71),3,IF(AND(AC416&gt;=71,AC416&lt;=100),4,))))</f>
        <v/>
      </c>
      <c r="AI416" s="99">
        <f>IF(AND(AD416&gt;0,AD416&lt;41),1,IF(AND(AD416&gt;=41,AD416&lt;56),2,IF(AND(AD416&gt;=56,AD416&lt;71),3,IF(AND(AD416&gt;=71,AD416&lt;=100),4,))))</f>
        <v/>
      </c>
      <c r="AJ416" s="99">
        <f>IF(AND(AE416&gt;0,AE416&lt;41),1,IF(AND(AE416&gt;=41,AE416&lt;56),2,IF(AND(AE416&gt;=56,AE416&lt;71),3,IF(AND(AE416&gt;=71,AE416&lt;=100),4,))))</f>
        <v/>
      </c>
      <c r="AK416" s="99">
        <f>IF(AND(AF416&gt;0,AF416&lt;36),1,IF(AND(AF416&gt;=36,AF416&lt;51),2,IF(AND(AF416&gt;=51,AF416&lt;66),3,IF(AND(AF416&gt;=66,AF416&lt;=100),4,))))</f>
        <v/>
      </c>
      <c r="AL416" s="100">
        <f>IF(AND(AG416&gt;0,AG416&lt;37),1,IF(AND(AG416&gt;=37,AG416&lt;58),2,IF(AND(AG416&gt;=58,AG416&lt;71),3,IF(AND(AG416&gt;=71,AG416&lt;=100),4,))))</f>
        <v/>
      </c>
      <c r="AM416" s="101">
        <f>IF((Y416&lt;&gt;"")*(K416&lt;&gt;""),Y416-K416,"")</f>
        <v/>
      </c>
      <c r="AN416" s="99">
        <f>IF((Z416&lt;&gt;"")*(L416&lt;&gt;""),Z416-L416,"")</f>
        <v/>
      </c>
      <c r="AO416" s="99">
        <f>IF((AA416&lt;&gt;"")*(M416&lt;&gt;""),AA416-M416,"")</f>
        <v/>
      </c>
      <c r="AP416" s="99">
        <f>IF((AB416&lt;&gt;"")*(N416&lt;&gt;""),AB416-N416,"")</f>
        <v/>
      </c>
      <c r="AQ416" s="94">
        <f>IF((AC416&lt;&gt;"")*(O416&lt;&gt;""),AC416-O416,"")</f>
        <v/>
      </c>
      <c r="AR416" s="94">
        <f>IF((AD416&lt;&gt;"")*(P416&lt;&gt;""),AD416-P416,"")</f>
        <v/>
      </c>
      <c r="AS416" s="94">
        <f>IF((AE416&lt;&gt;"")*(Q416&lt;&gt;""),AE416-Q416,"")</f>
        <v/>
      </c>
      <c r="AT416" s="94">
        <f>IF((AF416&lt;&gt;"")*(R416&lt;&gt;""),AF416-R416,"")</f>
        <v/>
      </c>
      <c r="AU416" s="94">
        <f>IF((AG416&lt;&gt;"")*(S416&lt;&gt;""),AG416-S416,"")</f>
        <v/>
      </c>
      <c r="AV416" s="99">
        <f>IF((AH416&lt;&gt;"")*(T416&lt;&gt;""),AH416-T416,"")</f>
        <v/>
      </c>
      <c r="AW416" s="99">
        <f>IF((AI416&lt;&gt;"")*(U416&lt;&gt;""),AI416-U416,"")</f>
        <v/>
      </c>
      <c r="AX416" s="99">
        <f>IF((AJ416&lt;&gt;"")*(V416&lt;&gt;""),AJ416-V416,"")</f>
        <v/>
      </c>
      <c r="AY416" s="99">
        <f>IF((AK416&lt;&gt;"")*(W416&lt;&gt;""),AK416-W416,"")</f>
        <v/>
      </c>
      <c r="AZ416" s="102">
        <f>IF((AL416&lt;&gt;"")*(X416&lt;&gt;""),AL416-X416,"")</f>
        <v/>
      </c>
      <c r="BA416" s="50">
        <f>IFERROR(__xludf.dummyfunction("AI(""Actúa como un tutor académico y dirígete personalmente al estudiante "" &amp; I416 &amp; "" "" &amp; J416 &amp; "" "" &amp; G416 &amp; "" "" &amp; H416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AM416 &amp; ""'. Diferencias por área: Matemáticas ("" &amp; AQ416 &amp; ""), Ciencias Natura"&amp;"les ("" &amp; AR416 &amp; ""), Sociales ("" &amp; AS416 &amp; ""), Lectura Crítica ("" &amp; AT416 &amp; "") e Inglés ("" &amp; AU416 &amp; ""). Variación en posición: grupo ("" &amp; AN416 &amp; ""), grado ("" &amp; AO416 &amp; "") y media ("" &amp; AP416 &amp; ""). Puntajes Primer Simulacro: Global "" &amp; K416 &amp; "", Mat "" &amp; "&amp;"O4 &amp; "", Cien "" &amp; P416 &amp; "", Soc "" &amp; Q416 &amp; "", Lec "" &amp; R416 &amp; "", Ing "" &amp; S416 &amp; "". Puntajes Segundo Simulacro: Global "" &amp; Y416 &amp; "", Mat "" &amp; AC416 &amp; "", Cien "" &amp; AD416 &amp; "", Soc "" &amp; AE416 &amp; "", Lec "" &amp; AF416 &amp; "", Ing "" &amp; AG416 &amp; "". Escribe un mensaje motivador"&amp;" y breve (máximo 4 líneas)."")
"),"=AI(""Actúa como un tutor académico y dirígete personalmente al estudiante "" &amp; I416 &amp; "" "" &amp; J416 &amp; "" "" &amp; G416 &amp; "" "" &amp; H416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AM416 &amp; ""'. Diferencias por área: Matemáticas ("" &amp; AQ416 &amp; ""), Ciencias Natur"&amp;"ales ("" &amp; AR416 &amp; ""), Sociales ("" &amp; AS416 &amp; ""), Lectura Crítica ("" &amp; AT416 &amp; "") e Inglés ("" &amp; AU416 &amp; ""). Variación en posición: grupo ("" &amp; AN416 &amp; ""), grado ("" &amp; AO416 &amp; "") y media ("" &amp; AP416 &amp; ""). Puntajes Primer Simulacro: Global "" &amp; K416 &amp; "", Mat "" &amp;"&amp;" O416 &amp; "", Cien "" &amp; P416 &amp; "", Soc "" &amp; Q416 &amp; "", Lec "" &amp; R416 &amp; "", Ing "" &amp; S416 &amp; "". Puntajes Segundo Simulacro: Global "" &amp; Y416 &amp; "", Mat "" &amp; AC416 &amp; "", Cien "" &amp; AD416 &amp; "", Soc "" &amp; AE416 &amp; "", Lec "" &amp; AF416 &amp; "", Ing "" &amp; AG416 &amp; "". Escribe un mensaje motivado"&amp;"r y breve (máximo 4 líneas)."")
")</f>
        <v/>
      </c>
    </row>
    <row r="417" ht="15.75" customHeight="1" s="42">
      <c r="A417" s="93" t="n"/>
      <c r="B417" s="94" t="inlineStr">
        <is>
          <t>Bachillerato</t>
        </is>
      </c>
      <c r="C417" s="94" t="n">
        <v>802</v>
      </c>
      <c r="D417" s="94" t="n"/>
      <c r="E417" s="95" t="n"/>
      <c r="F417" s="96">
        <f>TRIM(G417&amp;" "&amp;H417&amp;" "&amp;I417&amp;" "&amp;J417)</f>
        <v/>
      </c>
      <c r="G417" s="94" t="inlineStr">
        <is>
          <t>Hernandez</t>
        </is>
      </c>
      <c r="H417" s="94" t="inlineStr">
        <is>
          <t>Lora</t>
        </is>
      </c>
      <c r="I417" s="94" t="inlineStr">
        <is>
          <t>Samuel</t>
        </is>
      </c>
      <c r="J417" s="97" t="n"/>
      <c r="K417" s="98">
        <f>IF(SUM(O417:S417)=0, "", ROUND(((O417*3+P417*3+Q417*3+R417*3+S417*1)/13)*5,0))</f>
        <v/>
      </c>
      <c r="L417" s="99">
        <f>IF(OR($C417="",K417=""),"",COUNTIFS($C$4:$C$1500,$C417,K$4:K$1500,"&gt;"&amp;K417)+1)</f>
        <v/>
      </c>
      <c r="M417" s="99">
        <f>IF(OR($C417="",K417=""),"",IF(AND($C417&gt;=1001,$C417&lt;=1005),COUNTIFS($C$4:$C$1500,"&gt;=1001",$C$4:$C$1500,"&lt;=1005",K$4:K$1500,"&gt;"&amp;K417)+1,IF(AND($C417&gt;=1101,$C417&lt;=1105),COUNTIFS($C$4:$C$1500,"&gt;=1101",$C$4:$C$1500,"&lt;=1105",K$4:K$1500,"&gt;"&amp;K417)+1,IF(AND($C417&gt;=901,$C417&lt;=905),COUNTIFS($C$4:$C$1500,"&gt;=901",$C$4:$C$1500,"&lt;=905",K$4:K$1500,"&gt;"&amp;K417)+1,IF(AND($C417&gt;=801,$C417&lt;=805),COUNTIFS($C$4:$C$1500,"&gt;=801",$C$4:$C$1500,"&lt;=805",K$4:K$1500,"&gt;"&amp;K417)+1,IF(AND($C417&gt;=701,$C417&lt;=705),COUNTIFS($C$4:$C$1500,"&gt;=701",$C$4:$C$1500,"&lt;=705",K$4:K$1500,"&gt;"&amp;K417)+1,IF(AND($C417&gt;=601,$C417&lt;=606),COUNTIFS($C$4:$C$1500,"&gt;=601",$C$4:$C$1500,"&lt;=606",K$4:K$1500,"&gt;"&amp;K417)+1,"")))))))</f>
        <v/>
      </c>
      <c r="N417" s="99">
        <f>IF(OR($C417="",K417=""),"",IF(OR(AND($C417&gt;=1001,$C417&lt;=1005),AND($C417&gt;=1101,$C417&lt;=1105)),COUNTIFS($C$4:$C$1500,"&gt;=1001",$C$4:$C$1500,"&lt;=1005",K$4:K$1500,"&gt;"&amp;K417)+COUNTIFS($C$4:$C$1500,"&gt;=1101",$C$4:$C$1500,"&lt;=1105",K$4:K$1500,"&gt;"&amp;K417)+1,""))</f>
        <v/>
      </c>
      <c r="O417" s="94" t="n">
        <v>16.25</v>
      </c>
      <c r="P417" s="94" t="n">
        <v>36.89</v>
      </c>
      <c r="Q417" s="94" t="n">
        <v>46.25</v>
      </c>
      <c r="R417" s="94" t="n">
        <v>33.33</v>
      </c>
      <c r="S417" s="94" t="n">
        <v>45.83</v>
      </c>
      <c r="T417" s="99">
        <f>IF(AND(O417&gt;0,O417&lt;36),1,IF(AND(O417&gt;=36,O417&lt;51),2,IF(AND(O417&gt;=51,O417&lt;71),3,IF(AND(O417&gt;=71,O417&lt;=100),4,))))</f>
        <v/>
      </c>
      <c r="U417" s="99">
        <f>IF(AND(P417&gt;0,P417&lt;41),1,IF(AND(P417&gt;=41,P417&lt;56),2,IF(AND(P417&gt;=56,P417&lt;71),3,IF(AND(P417&gt;=71,P417&lt;=100),4,))))</f>
        <v/>
      </c>
      <c r="V417" s="99">
        <f>IF(AND(Q417&gt;0,Q417&lt;41),1,IF(AND(Q417&gt;=41,Q417&lt;56),2,IF(AND(Q417&gt;=56,Q417&lt;71),3,IF(AND(Q417&gt;=71,Q417&lt;=100),4,))))</f>
        <v/>
      </c>
      <c r="W417" s="99">
        <f>IF(AND(R417&gt;0,R417&lt;36),1,IF(AND(R417&gt;=36,R417&lt;51),2,IF(AND(R417&gt;=51,R417&lt;66),3,IF(AND(R417&gt;=66,R417&lt;=100),4,))))</f>
        <v/>
      </c>
      <c r="X417" s="100">
        <f>IF(AND(S417&gt;0,S417&lt;37),1,IF(AND(S417&gt;=37,S417&lt;58),2,IF(AND(S417&gt;=58,S417&lt;71),3,IF(AND(S417&gt;=71,S417&lt;=100),4,))))</f>
        <v/>
      </c>
      <c r="Y417" s="101">
        <f>IF(SUM(AC417:AG417)=0, "", ROUND(((AC417*3+AD417*3+AE417*3+AF417*3+AG417*1)/13)*5,0))</f>
        <v/>
      </c>
      <c r="Z417" s="99">
        <f>IF(OR($C417="",Y417=""),"",COUNTIFS($C$4:$C$1500,$C417,Y$4:Y$1500,"&gt;"&amp;Y417)+1)</f>
        <v/>
      </c>
      <c r="AA417" s="99">
        <f>IF(OR($C417="",Y417=""),"",IF(AND($C417&gt;=1001,$C417&lt;=1005),COUNTIFS($C$4:$C$1500,"&gt;=1001",$C$4:$C$1500,"&lt;=1005",Y$4:Y$1500,"&gt;"&amp;Y417)+1,IF(AND($C417&gt;=1101,$C417&lt;=1105),COUNTIFS($C$4:$C$1500,"&gt;=1101",$C$4:$C$1500,"&lt;=1105",Y$4:Y$1500,"&gt;"&amp;Y417)+1,IF(AND($C417&gt;=901,$C417&lt;=905),COUNTIFS($C$4:$C$1500,"&gt;=901",$C$4:$C$1500,"&lt;=905",Y$4:Y$1500,"&gt;"&amp;Y417)+1,IF(AND($C417&gt;=801,$C417&lt;=805),COUNTIFS($C$4:$C$1500,"&gt;=801",$C$4:$C$1500,"&lt;=805",Y$4:Y$1500,"&gt;"&amp;Y417)+1,IF(AND($C417&gt;=701,$C417&lt;=705),COUNTIFS($C$4:$C$1500,"&gt;=701",$C$4:$C$1500,"&lt;=705",Y$4:Y$1500,"&gt;"&amp;Y417)+1,IF(AND($C417&gt;=601,$C417&lt;=606),COUNTIFS($C$4:$C$1500,"&gt;=601",$C$4:$C$1500,"&lt;=606",Y$4:Y$1500,"&gt;"&amp;Y417)+1,"")))))))</f>
        <v/>
      </c>
      <c r="AB417" s="99">
        <f>IF(OR($C417="",Y417=""),"",IF(OR(AND($C417&gt;=1001,$C417&lt;=1005),AND($C417&gt;=1101,$C417&lt;=1105)),COUNTIFS($C$4:$C$1500,"&gt;=1001",$C$4:$C$1500,"&lt;=1005",Y$4:Y$1500,"&gt;"&amp;Y417)+COUNTIFS($C$4:$C$1500,"&gt;=1101",$C$4:$C$1500,"&lt;=1105",Y$4:Y$1500,"&gt;"&amp;Y417)+1,""))</f>
        <v/>
      </c>
      <c r="AC417" s="94" t="n">
        <v>24</v>
      </c>
      <c r="AD417" s="94" t="n">
        <v>59.82</v>
      </c>
      <c r="AE417" s="94" t="n">
        <v>55</v>
      </c>
      <c r="AF417" s="94" t="n">
        <v>21.88</v>
      </c>
      <c r="AG417" s="94" t="n">
        <v>71.88</v>
      </c>
      <c r="AH417" s="99">
        <f>IF(AND(AC417&gt;0,AC417&lt;36),1,IF(AND(AC417&gt;=36,AC417&lt;51),2,IF(AND(AC417&gt;=51,AC417&lt;71),3,IF(AND(AC417&gt;=71,AC417&lt;=100),4,))))</f>
        <v/>
      </c>
      <c r="AI417" s="99">
        <f>IF(AND(AD417&gt;0,AD417&lt;41),1,IF(AND(AD417&gt;=41,AD417&lt;56),2,IF(AND(AD417&gt;=56,AD417&lt;71),3,IF(AND(AD417&gt;=71,AD417&lt;=100),4,))))</f>
        <v/>
      </c>
      <c r="AJ417" s="99">
        <f>IF(AND(AE417&gt;0,AE417&lt;41),1,IF(AND(AE417&gt;=41,AE417&lt;56),2,IF(AND(AE417&gt;=56,AE417&lt;71),3,IF(AND(AE417&gt;=71,AE417&lt;=100),4,))))</f>
        <v/>
      </c>
      <c r="AK417" s="99">
        <f>IF(AND(AF417&gt;0,AF417&lt;36),1,IF(AND(AF417&gt;=36,AF417&lt;51),2,IF(AND(AF417&gt;=51,AF417&lt;66),3,IF(AND(AF417&gt;=66,AF417&lt;=100),4,))))</f>
        <v/>
      </c>
      <c r="AL417" s="100">
        <f>IF(AND(AG417&gt;0,AG417&lt;37),1,IF(AND(AG417&gt;=37,AG417&lt;58),2,IF(AND(AG417&gt;=58,AG417&lt;71),3,IF(AND(AG417&gt;=71,AG417&lt;=100),4,))))</f>
        <v/>
      </c>
      <c r="AM417" s="101">
        <f>IF((Y417&lt;&gt;"")*(K417&lt;&gt;""),Y417-K417,"")</f>
        <v/>
      </c>
      <c r="AN417" s="99">
        <f>IF((Z417&lt;&gt;"")*(L417&lt;&gt;""),Z417-L417,"")</f>
        <v/>
      </c>
      <c r="AO417" s="99">
        <f>IF((AA417&lt;&gt;"")*(M417&lt;&gt;""),AA417-M417,"")</f>
        <v/>
      </c>
      <c r="AP417" s="99">
        <f>IF((AB417&lt;&gt;"")*(N417&lt;&gt;""),AB417-N417,"")</f>
        <v/>
      </c>
      <c r="AQ417" s="94">
        <f>IF((AC417&lt;&gt;"")*(O417&lt;&gt;""),AC417-O417,"")</f>
        <v/>
      </c>
      <c r="AR417" s="94">
        <f>IF((AD417&lt;&gt;"")*(P417&lt;&gt;""),AD417-P417,"")</f>
        <v/>
      </c>
      <c r="AS417" s="94">
        <f>IF((AE417&lt;&gt;"")*(Q417&lt;&gt;""),AE417-Q417,"")</f>
        <v/>
      </c>
      <c r="AT417" s="94">
        <f>IF((AF417&lt;&gt;"")*(R417&lt;&gt;""),AF417-R417,"")</f>
        <v/>
      </c>
      <c r="AU417" s="94">
        <f>IF((AG417&lt;&gt;"")*(S417&lt;&gt;""),AG417-S417,"")</f>
        <v/>
      </c>
      <c r="AV417" s="99">
        <f>IF((AH417&lt;&gt;"")*(T417&lt;&gt;""),AH417-T417,"")</f>
        <v/>
      </c>
      <c r="AW417" s="99">
        <f>IF((AI417&lt;&gt;"")*(U417&lt;&gt;""),AI417-U417,"")</f>
        <v/>
      </c>
      <c r="AX417" s="99">
        <f>IF((AJ417&lt;&gt;"")*(V417&lt;&gt;""),AJ417-V417,"")</f>
        <v/>
      </c>
      <c r="AY417" s="99">
        <f>IF((AK417&lt;&gt;"")*(W417&lt;&gt;""),AK417-W417,"")</f>
        <v/>
      </c>
      <c r="AZ417" s="102">
        <f>IF((AL417&lt;&gt;"")*(X417&lt;&gt;""),AL417-X417,"")</f>
        <v/>
      </c>
      <c r="BA417" s="50">
        <f>IFERROR(__xludf.dummyfunction("AI(""Actúa como un tutor académico y dirígete personalmente al estudiante "" &amp; I417 &amp; "" "" &amp; J417 &amp; "" "" &amp; G417 &amp; "" "" &amp; H417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AM417 &amp; ""'. Diferencias por área: Matemáticas ("" &amp; AQ417 &amp; ""), Ciencias Natura"&amp;"les ("" &amp; AR417 &amp; ""), Sociales ("" &amp; AS417 &amp; ""), Lectura Crítica ("" &amp; AT417 &amp; "") e Inglés ("" &amp; AU417 &amp; ""). Variación en posición: grupo ("" &amp; AN417 &amp; ""), grado ("" &amp; AO417 &amp; "") y media ("" &amp; AP417 &amp; ""). Puntajes Primer Simulacro: Global "" &amp; K417 &amp; "", Mat "" &amp; "&amp;"O4 &amp; "", Cien "" &amp; P417 &amp; "", Soc "" &amp; Q417 &amp; "", Lec "" &amp; R417 &amp; "", Ing "" &amp; S417 &amp; "". Puntajes Segundo Simulacro: Global "" &amp; Y417 &amp; "", Mat "" &amp; AC417 &amp; "", Cien "" &amp; AD417 &amp; "", Soc "" &amp; AE417 &amp; "", Lec "" &amp; AF417 &amp; "", Ing "" &amp; AG417 &amp; "". Escribe un mensaje motivador"&amp;" y breve (máximo 4 líneas)."")
"),"=AI(""Actúa como un tutor académico y dirígete personalmente al estudiante "" &amp; I417 &amp; "" "" &amp; J417 &amp; "" "" &amp; G417 &amp; "" "" &amp; H417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AM417 &amp; ""'. Diferencias por área: Matemáticas ("" &amp; AQ417 &amp; ""), Ciencias Natur"&amp;"ales ("" &amp; AR417 &amp; ""), Sociales ("" &amp; AS417 &amp; ""), Lectura Crítica ("" &amp; AT417 &amp; "") e Inglés ("" &amp; AU417 &amp; ""). Variación en posición: grupo ("" &amp; AN417 &amp; ""), grado ("" &amp; AO417 &amp; "") y media ("" &amp; AP417 &amp; ""). Puntajes Primer Simulacro: Global "" &amp; K417 &amp; "", Mat "" &amp;"&amp;" O417 &amp; "", Cien "" &amp; P417 &amp; "", Soc "" &amp; Q417 &amp; "", Lec "" &amp; R417 &amp; "", Ing "" &amp; S417 &amp; "". Puntajes Segundo Simulacro: Global "" &amp; Y417 &amp; "", Mat "" &amp; AC417 &amp; "", Cien "" &amp; AD417 &amp; "", Soc "" &amp; AE417 &amp; "", Lec "" &amp; AF417 &amp; "", Ing "" &amp; AG417 &amp; "". Escribe un mensaje motivado"&amp;"r y breve (máximo 4 líneas)."")
")</f>
        <v/>
      </c>
    </row>
    <row r="418" ht="15.75" customHeight="1" s="42">
      <c r="A418" s="93" t="n"/>
      <c r="B418" s="94" t="inlineStr">
        <is>
          <t>Bachillerato</t>
        </is>
      </c>
      <c r="C418" s="94" t="n">
        <v>802</v>
      </c>
      <c r="D418" s="94" t="n"/>
      <c r="E418" s="95" t="n"/>
      <c r="F418" s="96">
        <f>TRIM(G418&amp;" "&amp;H418&amp;" "&amp;I418&amp;" "&amp;J418)</f>
        <v/>
      </c>
      <c r="G418" s="94" t="inlineStr">
        <is>
          <t>Jurado</t>
        </is>
      </c>
      <c r="H418" s="94" t="inlineStr">
        <is>
          <t>Hurtado</t>
        </is>
      </c>
      <c r="I418" s="94" t="inlineStr">
        <is>
          <t>Emanuel</t>
        </is>
      </c>
      <c r="J418" s="97" t="n"/>
      <c r="K418" s="98">
        <f>IF(SUM(O418:S418)=0, "", ROUND(((O418*3+P418*3+Q418*3+R418*3+S418*1)/13)*5,0))</f>
        <v/>
      </c>
      <c r="L418" s="99">
        <f>IF(OR($C418="",K418=""),"",COUNTIFS($C$4:$C$1500,$C418,K$4:K$1500,"&gt;"&amp;K418)+1)</f>
        <v/>
      </c>
      <c r="M418" s="99">
        <f>IF(OR($C418="",K418=""),"",IF(AND($C418&gt;=1001,$C418&lt;=1005),COUNTIFS($C$4:$C$1500,"&gt;=1001",$C$4:$C$1500,"&lt;=1005",K$4:K$1500,"&gt;"&amp;K418)+1,IF(AND($C418&gt;=1101,$C418&lt;=1105),COUNTIFS($C$4:$C$1500,"&gt;=1101",$C$4:$C$1500,"&lt;=1105",K$4:K$1500,"&gt;"&amp;K418)+1,IF(AND($C418&gt;=901,$C418&lt;=905),COUNTIFS($C$4:$C$1500,"&gt;=901",$C$4:$C$1500,"&lt;=905",K$4:K$1500,"&gt;"&amp;K418)+1,IF(AND($C418&gt;=801,$C418&lt;=805),COUNTIFS($C$4:$C$1500,"&gt;=801",$C$4:$C$1500,"&lt;=805",K$4:K$1500,"&gt;"&amp;K418)+1,IF(AND($C418&gt;=701,$C418&lt;=705),COUNTIFS($C$4:$C$1500,"&gt;=701",$C$4:$C$1500,"&lt;=705",K$4:K$1500,"&gt;"&amp;K418)+1,IF(AND($C418&gt;=601,$C418&lt;=606),COUNTIFS($C$4:$C$1500,"&gt;=601",$C$4:$C$1500,"&lt;=606",K$4:K$1500,"&gt;"&amp;K418)+1,"")))))))</f>
        <v/>
      </c>
      <c r="N418" s="99">
        <f>IF(OR($C418="",K418=""),"",IF(OR(AND($C418&gt;=1001,$C418&lt;=1005),AND($C418&gt;=1101,$C418&lt;=1105)),COUNTIFS($C$4:$C$1500,"&gt;=1001",$C$4:$C$1500,"&lt;=1005",K$4:K$1500,"&gt;"&amp;K418)+COUNTIFS($C$4:$C$1500,"&gt;=1101",$C$4:$C$1500,"&lt;=1105",K$4:K$1500,"&gt;"&amp;K418)+1,""))</f>
        <v/>
      </c>
      <c r="O418" s="94" t="n">
        <v>46.25</v>
      </c>
      <c r="P418" s="94" t="n">
        <v>81.44</v>
      </c>
      <c r="Q418" s="94" t="n">
        <v>42.5</v>
      </c>
      <c r="R418" s="94" t="n">
        <v>70.83</v>
      </c>
      <c r="S418" s="94" t="n">
        <v>62.5</v>
      </c>
      <c r="T418" s="99">
        <f>IF(AND(O418&gt;0,O418&lt;36),1,IF(AND(O418&gt;=36,O418&lt;51),2,IF(AND(O418&gt;=51,O418&lt;71),3,IF(AND(O418&gt;=71,O418&lt;=100),4,))))</f>
        <v/>
      </c>
      <c r="U418" s="99">
        <f>IF(AND(P418&gt;0,P418&lt;41),1,IF(AND(P418&gt;=41,P418&lt;56),2,IF(AND(P418&gt;=56,P418&lt;71),3,IF(AND(P418&gt;=71,P418&lt;=100),4,))))</f>
        <v/>
      </c>
      <c r="V418" s="99">
        <f>IF(AND(Q418&gt;0,Q418&lt;41),1,IF(AND(Q418&gt;=41,Q418&lt;56),2,IF(AND(Q418&gt;=56,Q418&lt;71),3,IF(AND(Q418&gt;=71,Q418&lt;=100),4,))))</f>
        <v/>
      </c>
      <c r="W418" s="99">
        <f>IF(AND(R418&gt;0,R418&lt;36),1,IF(AND(R418&gt;=36,R418&lt;51),2,IF(AND(R418&gt;=51,R418&lt;66),3,IF(AND(R418&gt;=66,R418&lt;=100),4,))))</f>
        <v/>
      </c>
      <c r="X418" s="100">
        <f>IF(AND(S418&gt;0,S418&lt;37),1,IF(AND(S418&gt;=37,S418&lt;58),2,IF(AND(S418&gt;=58,S418&lt;71),3,IF(AND(S418&gt;=71,S418&lt;=100),4,))))</f>
        <v/>
      </c>
      <c r="Y418" s="101">
        <f>IF(SUM(AC418:AG418)=0, "", ROUND(((AC418*3+AD418*3+AE418*3+AF418*3+AG418*1)/13)*5,0))</f>
        <v/>
      </c>
      <c r="Z418" s="99">
        <f>IF(OR($C418="",Y418=""),"",COUNTIFS($C$4:$C$1500,$C418,Y$4:Y$1500,"&gt;"&amp;Y418)+1)</f>
        <v/>
      </c>
      <c r="AA418" s="99">
        <f>IF(OR($C418="",Y418=""),"",IF(AND($C418&gt;=1001,$C418&lt;=1005),COUNTIFS($C$4:$C$1500,"&gt;=1001",$C$4:$C$1500,"&lt;=1005",Y$4:Y$1500,"&gt;"&amp;Y418)+1,IF(AND($C418&gt;=1101,$C418&lt;=1105),COUNTIFS($C$4:$C$1500,"&gt;=1101",$C$4:$C$1500,"&lt;=1105",Y$4:Y$1500,"&gt;"&amp;Y418)+1,IF(AND($C418&gt;=901,$C418&lt;=905),COUNTIFS($C$4:$C$1500,"&gt;=901",$C$4:$C$1500,"&lt;=905",Y$4:Y$1500,"&gt;"&amp;Y418)+1,IF(AND($C418&gt;=801,$C418&lt;=805),COUNTIFS($C$4:$C$1500,"&gt;=801",$C$4:$C$1500,"&lt;=805",Y$4:Y$1500,"&gt;"&amp;Y418)+1,IF(AND($C418&gt;=701,$C418&lt;=705),COUNTIFS($C$4:$C$1500,"&gt;=701",$C$4:$C$1500,"&lt;=705",Y$4:Y$1500,"&gt;"&amp;Y418)+1,IF(AND($C418&gt;=601,$C418&lt;=606),COUNTIFS($C$4:$C$1500,"&gt;=601",$C$4:$C$1500,"&lt;=606",Y$4:Y$1500,"&gt;"&amp;Y418)+1,"")))))))</f>
        <v/>
      </c>
      <c r="AB418" s="99">
        <f>IF(OR($C418="",Y418=""),"",IF(OR(AND($C418&gt;=1001,$C418&lt;=1005),AND($C418&gt;=1101,$C418&lt;=1105)),COUNTIFS($C$4:$C$1500,"&gt;=1001",$C$4:$C$1500,"&lt;=1005",Y$4:Y$1500,"&gt;"&amp;Y418)+COUNTIFS($C$4:$C$1500,"&gt;=1101",$C$4:$C$1500,"&lt;=1105",Y$4:Y$1500,"&gt;"&amp;Y418)+1,""))</f>
        <v/>
      </c>
      <c r="AC418" s="94" t="n">
        <v>57.63</v>
      </c>
      <c r="AD418" s="94" t="n">
        <v>71.13</v>
      </c>
      <c r="AE418" s="94" t="n">
        <v>77</v>
      </c>
      <c r="AF418" s="94" t="n">
        <v>65.63</v>
      </c>
      <c r="AG418" s="94" t="n">
        <v>57.5</v>
      </c>
      <c r="AH418" s="99">
        <f>IF(AND(AC418&gt;0,AC418&lt;36),1,IF(AND(AC418&gt;=36,AC418&lt;51),2,IF(AND(AC418&gt;=51,AC418&lt;71),3,IF(AND(AC418&gt;=71,AC418&lt;=100),4,))))</f>
        <v/>
      </c>
      <c r="AI418" s="99">
        <f>IF(AND(AD418&gt;0,AD418&lt;41),1,IF(AND(AD418&gt;=41,AD418&lt;56),2,IF(AND(AD418&gt;=56,AD418&lt;71),3,IF(AND(AD418&gt;=71,AD418&lt;=100),4,))))</f>
        <v/>
      </c>
      <c r="AJ418" s="99">
        <f>IF(AND(AE418&gt;0,AE418&lt;41),1,IF(AND(AE418&gt;=41,AE418&lt;56),2,IF(AND(AE418&gt;=56,AE418&lt;71),3,IF(AND(AE418&gt;=71,AE418&lt;=100),4,))))</f>
        <v/>
      </c>
      <c r="AK418" s="99">
        <f>IF(AND(AF418&gt;0,AF418&lt;36),1,IF(AND(AF418&gt;=36,AF418&lt;51),2,IF(AND(AF418&gt;=51,AF418&lt;66),3,IF(AND(AF418&gt;=66,AF418&lt;=100),4,))))</f>
        <v/>
      </c>
      <c r="AL418" s="100">
        <f>IF(AND(AG418&gt;0,AG418&lt;37),1,IF(AND(AG418&gt;=37,AG418&lt;58),2,IF(AND(AG418&gt;=58,AG418&lt;71),3,IF(AND(AG418&gt;=71,AG418&lt;=100),4,))))</f>
        <v/>
      </c>
      <c r="AM418" s="101">
        <f>IF((Y418&lt;&gt;"")*(K418&lt;&gt;""),Y418-K418,"")</f>
        <v/>
      </c>
      <c r="AN418" s="99">
        <f>IF((Z418&lt;&gt;"")*(L418&lt;&gt;""),Z418-L418,"")</f>
        <v/>
      </c>
      <c r="AO418" s="99">
        <f>IF((AA418&lt;&gt;"")*(M418&lt;&gt;""),AA418-M418,"")</f>
        <v/>
      </c>
      <c r="AP418" s="99">
        <f>IF((AB418&lt;&gt;"")*(N418&lt;&gt;""),AB418-N418,"")</f>
        <v/>
      </c>
      <c r="AQ418" s="94">
        <f>IF((AC418&lt;&gt;"")*(O418&lt;&gt;""),AC418-O418,"")</f>
        <v/>
      </c>
      <c r="AR418" s="94">
        <f>IF((AD418&lt;&gt;"")*(P418&lt;&gt;""),AD418-P418,"")</f>
        <v/>
      </c>
      <c r="AS418" s="94">
        <f>IF((AE418&lt;&gt;"")*(Q418&lt;&gt;""),AE418-Q418,"")</f>
        <v/>
      </c>
      <c r="AT418" s="94">
        <f>IF((AF418&lt;&gt;"")*(R418&lt;&gt;""),AF418-R418,"")</f>
        <v/>
      </c>
      <c r="AU418" s="94">
        <f>IF((AG418&lt;&gt;"")*(S418&lt;&gt;""),AG418-S418,"")</f>
        <v/>
      </c>
      <c r="AV418" s="99">
        <f>IF((AH418&lt;&gt;"")*(T418&lt;&gt;""),AH418-T418,"")</f>
        <v/>
      </c>
      <c r="AW418" s="99">
        <f>IF((AI418&lt;&gt;"")*(U418&lt;&gt;""),AI418-U418,"")</f>
        <v/>
      </c>
      <c r="AX418" s="99">
        <f>IF((AJ418&lt;&gt;"")*(V418&lt;&gt;""),AJ418-V418,"")</f>
        <v/>
      </c>
      <c r="AY418" s="99">
        <f>IF((AK418&lt;&gt;"")*(W418&lt;&gt;""),AK418-W418,"")</f>
        <v/>
      </c>
      <c r="AZ418" s="102">
        <f>IF((AL418&lt;&gt;"")*(X418&lt;&gt;""),AL418-X418,"")</f>
        <v/>
      </c>
      <c r="BA418" s="50">
        <f>IFERROR(__xludf.dummyfunction("AI(""Actúa como un tutor académico y dirígete personalmente al estudiante "" &amp; I418 &amp; "" "" &amp; J418 &amp; "" "" &amp; G418 &amp; "" "" &amp; H418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AM418 &amp; ""'. Diferencias por área: Matemáticas ("" &amp; AQ418 &amp; ""), Ciencias Natura"&amp;"les ("" &amp; AR418 &amp; ""), Sociales ("" &amp; AS418 &amp; ""), Lectura Crítica ("" &amp; AT418 &amp; "") e Inglés ("" &amp; AU418 &amp; ""). Variación en posición: grupo ("" &amp; AN418 &amp; ""), grado ("" &amp; AO418 &amp; "") y media ("" &amp; AP418 &amp; ""). Puntajes Primer Simulacro: Global "" &amp; K418 &amp; "", Mat "" &amp; "&amp;"O4 &amp; "", Cien "" &amp; P418 &amp; "", Soc "" &amp; Q418 &amp; "", Lec "" &amp; R418 &amp; "", Ing "" &amp; S418 &amp; "". Puntajes Segundo Simulacro: Global "" &amp; Y418 &amp; "", Mat "" &amp; AC418 &amp; "", Cien "" &amp; AD418 &amp; "", Soc "" &amp; AE418 &amp; "", Lec "" &amp; AF418 &amp; "", Ing "" &amp; AG418 &amp; "". Escribe un mensaje motivador"&amp;" y breve (máximo 4 líneas)."")
"),"=AI(""Actúa como un tutor académico y dirígete personalmente al estudiante "" &amp; I418 &amp; "" "" &amp; J418 &amp; "" "" &amp; G418 &amp; "" "" &amp; H418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AM418 &amp; ""'. Diferencias por área: Matemáticas ("" &amp; AQ418 &amp; ""), Ciencias Natur"&amp;"ales ("" &amp; AR418 &amp; ""), Sociales ("" &amp; AS418 &amp; ""), Lectura Crítica ("" &amp; AT418 &amp; "") e Inglés ("" &amp; AU418 &amp; ""). Variación en posición: grupo ("" &amp; AN418 &amp; ""), grado ("" &amp; AO418 &amp; "") y media ("" &amp; AP418 &amp; ""). Puntajes Primer Simulacro: Global "" &amp; K418 &amp; "", Mat "" &amp;"&amp;" O418 &amp; "", Cien "" &amp; P418 &amp; "", Soc "" &amp; Q418 &amp; "", Lec "" &amp; R418 &amp; "", Ing "" &amp; S418 &amp; "". Puntajes Segundo Simulacro: Global "" &amp; Y418 &amp; "", Mat "" &amp; AC418 &amp; "", Cien "" &amp; AD418 &amp; "", Soc "" &amp; AE418 &amp; "", Lec "" &amp; AF418 &amp; "", Ing "" &amp; AG418 &amp; "". Escribe un mensaje motivado"&amp;"r y breve (máximo 4 líneas)."")
")</f>
        <v/>
      </c>
    </row>
    <row r="419" ht="15.75" customHeight="1" s="42">
      <c r="A419" s="93" t="n"/>
      <c r="B419" s="94" t="inlineStr">
        <is>
          <t>Bachillerato</t>
        </is>
      </c>
      <c r="C419" s="94" t="n">
        <v>802</v>
      </c>
      <c r="D419" s="94" t="n"/>
      <c r="E419" s="95" t="n"/>
      <c r="F419" s="96">
        <f>TRIM(G419&amp;" "&amp;H419&amp;" "&amp;I419&amp;" "&amp;J419)</f>
        <v/>
      </c>
      <c r="G419" s="94" t="inlineStr">
        <is>
          <t>Londoño</t>
        </is>
      </c>
      <c r="H419" s="94" t="inlineStr">
        <is>
          <t>Becerra</t>
        </is>
      </c>
      <c r="I419" s="94" t="inlineStr">
        <is>
          <t>Nicolas</t>
        </is>
      </c>
      <c r="J419" s="97" t="n"/>
      <c r="K419" s="98">
        <f>IF(SUM(O419:S419)=0, "", ROUND(((O419*3+P419*3+Q419*3+R419*3+S419*1)/13)*5,0))</f>
        <v/>
      </c>
      <c r="L419" s="99">
        <f>IF(OR($C419="",K419=""),"",COUNTIFS($C$4:$C$1500,$C419,K$4:K$1500,"&gt;"&amp;K419)+1)</f>
        <v/>
      </c>
      <c r="M419" s="99">
        <f>IF(OR($C419="",K419=""),"",IF(AND($C419&gt;=1001,$C419&lt;=1005),COUNTIFS($C$4:$C$1500,"&gt;=1001",$C$4:$C$1500,"&lt;=1005",K$4:K$1500,"&gt;"&amp;K419)+1,IF(AND($C419&gt;=1101,$C419&lt;=1105),COUNTIFS($C$4:$C$1500,"&gt;=1101",$C$4:$C$1500,"&lt;=1105",K$4:K$1500,"&gt;"&amp;K419)+1,IF(AND($C419&gt;=901,$C419&lt;=905),COUNTIFS($C$4:$C$1500,"&gt;=901",$C$4:$C$1500,"&lt;=905",K$4:K$1500,"&gt;"&amp;K419)+1,IF(AND($C419&gt;=801,$C419&lt;=805),COUNTIFS($C$4:$C$1500,"&gt;=801",$C$4:$C$1500,"&lt;=805",K$4:K$1500,"&gt;"&amp;K419)+1,IF(AND($C419&gt;=701,$C419&lt;=705),COUNTIFS($C$4:$C$1500,"&gt;=701",$C$4:$C$1500,"&lt;=705",K$4:K$1500,"&gt;"&amp;K419)+1,IF(AND($C419&gt;=601,$C419&lt;=606),COUNTIFS($C$4:$C$1500,"&gt;=601",$C$4:$C$1500,"&lt;=606",K$4:K$1500,"&gt;"&amp;K419)+1,"")))))))</f>
        <v/>
      </c>
      <c r="N419" s="99">
        <f>IF(OR($C419="",K419=""),"",IF(OR(AND($C419&gt;=1001,$C419&lt;=1005),AND($C419&gt;=1101,$C419&lt;=1105)),COUNTIFS($C$4:$C$1500,"&gt;=1001",$C$4:$C$1500,"&lt;=1005",K$4:K$1500,"&gt;"&amp;K419)+COUNTIFS($C$4:$C$1500,"&gt;=1101",$C$4:$C$1500,"&lt;=1105",K$4:K$1500,"&gt;"&amp;K419)+1,""))</f>
        <v/>
      </c>
      <c r="O419" s="94" t="n">
        <v>51.25</v>
      </c>
      <c r="P419" s="94" t="n">
        <v>60.27</v>
      </c>
      <c r="Q419" s="94" t="n">
        <v>46.25</v>
      </c>
      <c r="R419" s="94" t="n">
        <v>45.83</v>
      </c>
      <c r="S419" s="94" t="n">
        <v>87.5</v>
      </c>
      <c r="T419" s="99">
        <f>IF(AND(O419&gt;0,O419&lt;36),1,IF(AND(O419&gt;=36,O419&lt;51),2,IF(AND(O419&gt;=51,O419&lt;71),3,IF(AND(O419&gt;=71,O419&lt;=100),4,))))</f>
        <v/>
      </c>
      <c r="U419" s="99">
        <f>IF(AND(P419&gt;0,P419&lt;41),1,IF(AND(P419&gt;=41,P419&lt;56),2,IF(AND(P419&gt;=56,P419&lt;71),3,IF(AND(P419&gt;=71,P419&lt;=100),4,))))</f>
        <v/>
      </c>
      <c r="V419" s="99">
        <f>IF(AND(Q419&gt;0,Q419&lt;41),1,IF(AND(Q419&gt;=41,Q419&lt;56),2,IF(AND(Q419&gt;=56,Q419&lt;71),3,IF(AND(Q419&gt;=71,Q419&lt;=100),4,))))</f>
        <v/>
      </c>
      <c r="W419" s="99">
        <f>IF(AND(R419&gt;0,R419&lt;36),1,IF(AND(R419&gt;=36,R419&lt;51),2,IF(AND(R419&gt;=51,R419&lt;66),3,IF(AND(R419&gt;=66,R419&lt;=100),4,))))</f>
        <v/>
      </c>
      <c r="X419" s="100">
        <f>IF(AND(S419&gt;0,S419&lt;37),1,IF(AND(S419&gt;=37,S419&lt;58),2,IF(AND(S419&gt;=58,S419&lt;71),3,IF(AND(S419&gt;=71,S419&lt;=100),4,))))</f>
        <v/>
      </c>
      <c r="Y419" s="101">
        <f>IF(SUM(AC419:AG419)=0, "", ROUND(((AC419*3+AD419*3+AE419*3+AF419*3+AG419*1)/13)*5,0))</f>
        <v/>
      </c>
      <c r="Z419" s="99">
        <f>IF(OR($C419="",Y419=""),"",COUNTIFS($C$4:$C$1500,$C419,Y$4:Y$1500,"&gt;"&amp;Y419)+1)</f>
        <v/>
      </c>
      <c r="AA419" s="99">
        <f>IF(OR($C419="",Y419=""),"",IF(AND($C419&gt;=1001,$C419&lt;=1005),COUNTIFS($C$4:$C$1500,"&gt;=1001",$C$4:$C$1500,"&lt;=1005",Y$4:Y$1500,"&gt;"&amp;Y419)+1,IF(AND($C419&gt;=1101,$C419&lt;=1105),COUNTIFS($C$4:$C$1500,"&gt;=1101",$C$4:$C$1500,"&lt;=1105",Y$4:Y$1500,"&gt;"&amp;Y419)+1,IF(AND($C419&gt;=901,$C419&lt;=905),COUNTIFS($C$4:$C$1500,"&gt;=901",$C$4:$C$1500,"&lt;=905",Y$4:Y$1500,"&gt;"&amp;Y419)+1,IF(AND($C419&gt;=801,$C419&lt;=805),COUNTIFS($C$4:$C$1500,"&gt;=801",$C$4:$C$1500,"&lt;=805",Y$4:Y$1500,"&gt;"&amp;Y419)+1,IF(AND($C419&gt;=701,$C419&lt;=705),COUNTIFS($C$4:$C$1500,"&gt;=701",$C$4:$C$1500,"&lt;=705",Y$4:Y$1500,"&gt;"&amp;Y419)+1,IF(AND($C419&gt;=601,$C419&lt;=606),COUNTIFS($C$4:$C$1500,"&gt;=601",$C$4:$C$1500,"&lt;=606",Y$4:Y$1500,"&gt;"&amp;Y419)+1,"")))))))</f>
        <v/>
      </c>
      <c r="AB419" s="99">
        <f>IF(OR($C419="",Y419=""),"",IF(OR(AND($C419&gt;=1001,$C419&lt;=1005),AND($C419&gt;=1101,$C419&lt;=1105)),COUNTIFS($C$4:$C$1500,"&gt;=1001",$C$4:$C$1500,"&lt;=1005",Y$4:Y$1500,"&gt;"&amp;Y419)+COUNTIFS($C$4:$C$1500,"&gt;=1101",$C$4:$C$1500,"&lt;=1105",Y$4:Y$1500,"&gt;"&amp;Y419)+1,""))</f>
        <v/>
      </c>
      <c r="AC419" s="94" t="n">
        <v>61.5</v>
      </c>
      <c r="AD419" s="94" t="n">
        <v>60.42</v>
      </c>
      <c r="AE419" s="94" t="n">
        <v>41.25</v>
      </c>
      <c r="AF419" s="94" t="n">
        <v>65.63</v>
      </c>
      <c r="AG419" s="94" t="n">
        <v>91.04000000000001</v>
      </c>
      <c r="AH419" s="99">
        <f>IF(AND(AC419&gt;0,AC419&lt;36),1,IF(AND(AC419&gt;=36,AC419&lt;51),2,IF(AND(AC419&gt;=51,AC419&lt;71),3,IF(AND(AC419&gt;=71,AC419&lt;=100),4,))))</f>
        <v/>
      </c>
      <c r="AI419" s="99">
        <f>IF(AND(AD419&gt;0,AD419&lt;41),1,IF(AND(AD419&gt;=41,AD419&lt;56),2,IF(AND(AD419&gt;=56,AD419&lt;71),3,IF(AND(AD419&gt;=71,AD419&lt;=100),4,))))</f>
        <v/>
      </c>
      <c r="AJ419" s="99">
        <f>IF(AND(AE419&gt;0,AE419&lt;41),1,IF(AND(AE419&gt;=41,AE419&lt;56),2,IF(AND(AE419&gt;=56,AE419&lt;71),3,IF(AND(AE419&gt;=71,AE419&lt;=100),4,))))</f>
        <v/>
      </c>
      <c r="AK419" s="99">
        <f>IF(AND(AF419&gt;0,AF419&lt;36),1,IF(AND(AF419&gt;=36,AF419&lt;51),2,IF(AND(AF419&gt;=51,AF419&lt;66),3,IF(AND(AF419&gt;=66,AF419&lt;=100),4,))))</f>
        <v/>
      </c>
      <c r="AL419" s="100">
        <f>IF(AND(AG419&gt;0,AG419&lt;37),1,IF(AND(AG419&gt;=37,AG419&lt;58),2,IF(AND(AG419&gt;=58,AG419&lt;71),3,IF(AND(AG419&gt;=71,AG419&lt;=100),4,))))</f>
        <v/>
      </c>
      <c r="AM419" s="101">
        <f>IF((Y419&lt;&gt;"")*(K419&lt;&gt;""),Y419-K419,"")</f>
        <v/>
      </c>
      <c r="AN419" s="99">
        <f>IF((Z419&lt;&gt;"")*(L419&lt;&gt;""),Z419-L419,"")</f>
        <v/>
      </c>
      <c r="AO419" s="99">
        <f>IF((AA419&lt;&gt;"")*(M419&lt;&gt;""),AA419-M419,"")</f>
        <v/>
      </c>
      <c r="AP419" s="99">
        <f>IF((AB419&lt;&gt;"")*(N419&lt;&gt;""),AB419-N419,"")</f>
        <v/>
      </c>
      <c r="AQ419" s="94">
        <f>IF((AC419&lt;&gt;"")*(O419&lt;&gt;""),AC419-O419,"")</f>
        <v/>
      </c>
      <c r="AR419" s="94">
        <f>IF((AD419&lt;&gt;"")*(P419&lt;&gt;""),AD419-P419,"")</f>
        <v/>
      </c>
      <c r="AS419" s="94">
        <f>IF((AE419&lt;&gt;"")*(Q419&lt;&gt;""),AE419-Q419,"")</f>
        <v/>
      </c>
      <c r="AT419" s="94">
        <f>IF((AF419&lt;&gt;"")*(R419&lt;&gt;""),AF419-R419,"")</f>
        <v/>
      </c>
      <c r="AU419" s="94">
        <f>IF((AG419&lt;&gt;"")*(S419&lt;&gt;""),AG419-S419,"")</f>
        <v/>
      </c>
      <c r="AV419" s="99">
        <f>IF((AH419&lt;&gt;"")*(T419&lt;&gt;""),AH419-T419,"")</f>
        <v/>
      </c>
      <c r="AW419" s="99">
        <f>IF((AI419&lt;&gt;"")*(U419&lt;&gt;""),AI419-U419,"")</f>
        <v/>
      </c>
      <c r="AX419" s="99">
        <f>IF((AJ419&lt;&gt;"")*(V419&lt;&gt;""),AJ419-V419,"")</f>
        <v/>
      </c>
      <c r="AY419" s="99">
        <f>IF((AK419&lt;&gt;"")*(W419&lt;&gt;""),AK419-W419,"")</f>
        <v/>
      </c>
      <c r="AZ419" s="102">
        <f>IF((AL419&lt;&gt;"")*(X419&lt;&gt;""),AL419-X419,"")</f>
        <v/>
      </c>
      <c r="BA419" s="50">
        <f>IFERROR(__xludf.dummyfunction("AI(""Actúa como un tutor académico y dirígete personalmente al estudiante "" &amp; I419 &amp; "" "" &amp; J419 &amp; "" "" &amp; G419 &amp; "" "" &amp; H419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AM419 &amp; ""'. Diferencias por área: Matemáticas ("" &amp; AQ419 &amp; ""), Ciencias Natura"&amp;"les ("" &amp; AR419 &amp; ""), Sociales ("" &amp; AS419 &amp; ""), Lectura Crítica ("" &amp; AT419 &amp; "") e Inglés ("" &amp; AU419 &amp; ""). Variación en posición: grupo ("" &amp; AN419 &amp; ""), grado ("" &amp; AO419 &amp; "") y media ("" &amp; AP419 &amp; ""). Puntajes Primer Simulacro: Global "" &amp; K419 &amp; "", Mat "" &amp; "&amp;"O4 &amp; "", Cien "" &amp; P419 &amp; "", Soc "" &amp; Q419 &amp; "", Lec "" &amp; R419 &amp; "", Ing "" &amp; S419 &amp; "". Puntajes Segundo Simulacro: Global "" &amp; Y419 &amp; "", Mat "" &amp; AC419 &amp; "", Cien "" &amp; AD419 &amp; "", Soc "" &amp; AE419 &amp; "", Lec "" &amp; AF419 &amp; "", Ing "" &amp; AG419 &amp; "". Escribe un mensaje motivador"&amp;" y breve (máximo 4 líneas)."")
"),"=AI(""Actúa como un tutor académico y dirígete personalmente al estudiante "" &amp; I419 &amp; "" "" &amp; J419 &amp; "" "" &amp; G419 &amp; "" "" &amp; H419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AM419 &amp; ""'. Diferencias por área: Matemáticas ("" &amp; AQ419 &amp; ""), Ciencias Natur"&amp;"ales ("" &amp; AR419 &amp; ""), Sociales ("" &amp; AS419 &amp; ""), Lectura Crítica ("" &amp; AT419 &amp; "") e Inglés ("" &amp; AU419 &amp; ""). Variación en posición: grupo ("" &amp; AN419 &amp; ""), grado ("" &amp; AO419 &amp; "") y media ("" &amp; AP419 &amp; ""). Puntajes Primer Simulacro: Global "" &amp; K419 &amp; "", Mat "" &amp;"&amp;" O419 &amp; "", Cien "" &amp; P419 &amp; "", Soc "" &amp; Q419 &amp; "", Lec "" &amp; R419 &amp; "", Ing "" &amp; S419 &amp; "". Puntajes Segundo Simulacro: Global "" &amp; Y419 &amp; "", Mat "" &amp; AC419 &amp; "", Cien "" &amp; AD419 &amp; "", Soc "" &amp; AE419 &amp; "", Lec "" &amp; AF419 &amp; "", Ing "" &amp; AG419 &amp; "". Escribe un mensaje motivado"&amp;"r y breve (máximo 4 líneas)."")
")</f>
        <v/>
      </c>
    </row>
    <row r="420" ht="15.75" customHeight="1" s="42">
      <c r="A420" s="93" t="n"/>
      <c r="B420" s="94" t="inlineStr">
        <is>
          <t>Bachillerato</t>
        </is>
      </c>
      <c r="C420" s="94" t="n">
        <v>802</v>
      </c>
      <c r="D420" s="94" t="n"/>
      <c r="E420" s="95" t="n"/>
      <c r="F420" s="96">
        <f>TRIM(G420&amp;" "&amp;H420&amp;" "&amp;I420&amp;" "&amp;J420)</f>
        <v/>
      </c>
      <c r="G420" s="94" t="inlineStr">
        <is>
          <t>Lopez</t>
        </is>
      </c>
      <c r="H420" s="94" t="inlineStr">
        <is>
          <t>Alcaraz</t>
        </is>
      </c>
      <c r="I420" s="94" t="inlineStr">
        <is>
          <t>Maria</t>
        </is>
      </c>
      <c r="J420" s="97" t="inlineStr">
        <is>
          <t>Salome</t>
        </is>
      </c>
      <c r="K420" s="98">
        <f>IF(SUM(O420:S420)=0, "", ROUND(((O420*3+P420*3+Q420*3+R420*3+S420*1)/13)*5,0))</f>
        <v/>
      </c>
      <c r="L420" s="99">
        <f>IF(OR($C420="",K420=""),"",COUNTIFS($C$4:$C$1500,$C420,K$4:K$1500,"&gt;"&amp;K420)+1)</f>
        <v/>
      </c>
      <c r="M420" s="99">
        <f>IF(OR($C420="",K420=""),"",IF(AND($C420&gt;=1001,$C420&lt;=1005),COUNTIFS($C$4:$C$1500,"&gt;=1001",$C$4:$C$1500,"&lt;=1005",K$4:K$1500,"&gt;"&amp;K420)+1,IF(AND($C420&gt;=1101,$C420&lt;=1105),COUNTIFS($C$4:$C$1500,"&gt;=1101",$C$4:$C$1500,"&lt;=1105",K$4:K$1500,"&gt;"&amp;K420)+1,IF(AND($C420&gt;=901,$C420&lt;=905),COUNTIFS($C$4:$C$1500,"&gt;=901",$C$4:$C$1500,"&lt;=905",K$4:K$1500,"&gt;"&amp;K420)+1,IF(AND($C420&gt;=801,$C420&lt;=805),COUNTIFS($C$4:$C$1500,"&gt;=801",$C$4:$C$1500,"&lt;=805",K$4:K$1500,"&gt;"&amp;K420)+1,IF(AND($C420&gt;=701,$C420&lt;=705),COUNTIFS($C$4:$C$1500,"&gt;=701",$C$4:$C$1500,"&lt;=705",K$4:K$1500,"&gt;"&amp;K420)+1,IF(AND($C420&gt;=601,$C420&lt;=606),COUNTIFS($C$4:$C$1500,"&gt;=601",$C$4:$C$1500,"&lt;=606",K$4:K$1500,"&gt;"&amp;K420)+1,"")))))))</f>
        <v/>
      </c>
      <c r="N420" s="99">
        <f>IF(OR($C420="",K420=""),"",IF(OR(AND($C420&gt;=1001,$C420&lt;=1005),AND($C420&gt;=1101,$C420&lt;=1105)),COUNTIFS($C$4:$C$1500,"&gt;=1001",$C$4:$C$1500,"&lt;=1005",K$4:K$1500,"&gt;"&amp;K420)+COUNTIFS($C$4:$C$1500,"&gt;=1101",$C$4:$C$1500,"&lt;=1105",K$4:K$1500,"&gt;"&amp;K420)+1,""))</f>
        <v/>
      </c>
      <c r="O420" s="94" t="n">
        <v>61.25</v>
      </c>
      <c r="P420" s="94" t="n">
        <v>58.93</v>
      </c>
      <c r="Q420" s="94" t="n">
        <v>62.5</v>
      </c>
      <c r="R420" s="94" t="n">
        <v>50</v>
      </c>
      <c r="S420" s="94" t="n">
        <v>41.67</v>
      </c>
      <c r="T420" s="99">
        <f>IF(AND(O420&gt;0,O420&lt;36),1,IF(AND(O420&gt;=36,O420&lt;51),2,IF(AND(O420&gt;=51,O420&lt;71),3,IF(AND(O420&gt;=71,O420&lt;=100),4,))))</f>
        <v/>
      </c>
      <c r="U420" s="99">
        <f>IF(AND(P420&gt;0,P420&lt;41),1,IF(AND(P420&gt;=41,P420&lt;56),2,IF(AND(P420&gt;=56,P420&lt;71),3,IF(AND(P420&gt;=71,P420&lt;=100),4,))))</f>
        <v/>
      </c>
      <c r="V420" s="99">
        <f>IF(AND(Q420&gt;0,Q420&lt;41),1,IF(AND(Q420&gt;=41,Q420&lt;56),2,IF(AND(Q420&gt;=56,Q420&lt;71),3,IF(AND(Q420&gt;=71,Q420&lt;=100),4,))))</f>
        <v/>
      </c>
      <c r="W420" s="99">
        <f>IF(AND(R420&gt;0,R420&lt;36),1,IF(AND(R420&gt;=36,R420&lt;51),2,IF(AND(R420&gt;=51,R420&lt;66),3,IF(AND(R420&gt;=66,R420&lt;=100),4,))))</f>
        <v/>
      </c>
      <c r="X420" s="100">
        <f>IF(AND(S420&gt;0,S420&lt;37),1,IF(AND(S420&gt;=37,S420&lt;58),2,IF(AND(S420&gt;=58,S420&lt;71),3,IF(AND(S420&gt;=71,S420&lt;=100),4,))))</f>
        <v/>
      </c>
      <c r="Y420" s="101">
        <f>IF(SUM(AC420:AG420)=0, "", ROUND(((AC420*3+AD420*3+AE420*3+AF420*3+AG420*1)/13)*5,0))</f>
        <v/>
      </c>
      <c r="Z420" s="99">
        <f>IF(OR($C420="",Y420=""),"",COUNTIFS($C$4:$C$1500,$C420,Y$4:Y$1500,"&gt;"&amp;Y420)+1)</f>
        <v/>
      </c>
      <c r="AA420" s="99">
        <f>IF(OR($C420="",Y420=""),"",IF(AND($C420&gt;=1001,$C420&lt;=1005),COUNTIFS($C$4:$C$1500,"&gt;=1001",$C$4:$C$1500,"&lt;=1005",Y$4:Y$1500,"&gt;"&amp;Y420)+1,IF(AND($C420&gt;=1101,$C420&lt;=1105),COUNTIFS($C$4:$C$1500,"&gt;=1101",$C$4:$C$1500,"&lt;=1105",Y$4:Y$1500,"&gt;"&amp;Y420)+1,IF(AND($C420&gt;=901,$C420&lt;=905),COUNTIFS($C$4:$C$1500,"&gt;=901",$C$4:$C$1500,"&lt;=905",Y$4:Y$1500,"&gt;"&amp;Y420)+1,IF(AND($C420&gt;=801,$C420&lt;=805),COUNTIFS($C$4:$C$1500,"&gt;=801",$C$4:$C$1500,"&lt;=805",Y$4:Y$1500,"&gt;"&amp;Y420)+1,IF(AND($C420&gt;=701,$C420&lt;=705),COUNTIFS($C$4:$C$1500,"&gt;=701",$C$4:$C$1500,"&lt;=705",Y$4:Y$1500,"&gt;"&amp;Y420)+1,IF(AND($C420&gt;=601,$C420&lt;=606),COUNTIFS($C$4:$C$1500,"&gt;=601",$C$4:$C$1500,"&lt;=606",Y$4:Y$1500,"&gt;"&amp;Y420)+1,"")))))))</f>
        <v/>
      </c>
      <c r="AB420" s="99">
        <f>IF(OR($C420="",Y420=""),"",IF(OR(AND($C420&gt;=1001,$C420&lt;=1005),AND($C420&gt;=1101,$C420&lt;=1105)),COUNTIFS($C$4:$C$1500,"&gt;=1001",$C$4:$C$1500,"&lt;=1005",Y$4:Y$1500,"&gt;"&amp;Y420)+COUNTIFS($C$4:$C$1500,"&gt;=1101",$C$4:$C$1500,"&lt;=1105",Y$4:Y$1500,"&gt;"&amp;Y420)+1,""))</f>
        <v/>
      </c>
      <c r="AC420" s="94" t="n">
        <v>69.13</v>
      </c>
      <c r="AD420" s="94" t="n">
        <v>55.65</v>
      </c>
      <c r="AE420" s="94" t="n">
        <v>66</v>
      </c>
      <c r="AF420" s="94" t="n">
        <v>56.88</v>
      </c>
      <c r="AG420" s="94" t="n">
        <v>57.5</v>
      </c>
      <c r="AH420" s="99">
        <f>IF(AND(AC420&gt;0,AC420&lt;36),1,IF(AND(AC420&gt;=36,AC420&lt;51),2,IF(AND(AC420&gt;=51,AC420&lt;71),3,IF(AND(AC420&gt;=71,AC420&lt;=100),4,))))</f>
        <v/>
      </c>
      <c r="AI420" s="99">
        <f>IF(AND(AD420&gt;0,AD420&lt;41),1,IF(AND(AD420&gt;=41,AD420&lt;56),2,IF(AND(AD420&gt;=56,AD420&lt;71),3,IF(AND(AD420&gt;=71,AD420&lt;=100),4,))))</f>
        <v/>
      </c>
      <c r="AJ420" s="99">
        <f>IF(AND(AE420&gt;0,AE420&lt;41),1,IF(AND(AE420&gt;=41,AE420&lt;56),2,IF(AND(AE420&gt;=56,AE420&lt;71),3,IF(AND(AE420&gt;=71,AE420&lt;=100),4,))))</f>
        <v/>
      </c>
      <c r="AK420" s="99">
        <f>IF(AND(AF420&gt;0,AF420&lt;36),1,IF(AND(AF420&gt;=36,AF420&lt;51),2,IF(AND(AF420&gt;=51,AF420&lt;66),3,IF(AND(AF420&gt;=66,AF420&lt;=100),4,))))</f>
        <v/>
      </c>
      <c r="AL420" s="100">
        <f>IF(AND(AG420&gt;0,AG420&lt;37),1,IF(AND(AG420&gt;=37,AG420&lt;58),2,IF(AND(AG420&gt;=58,AG420&lt;71),3,IF(AND(AG420&gt;=71,AG420&lt;=100),4,))))</f>
        <v/>
      </c>
      <c r="AM420" s="101">
        <f>IF((Y420&lt;&gt;"")*(K420&lt;&gt;""),Y420-K420,"")</f>
        <v/>
      </c>
      <c r="AN420" s="99">
        <f>IF((Z420&lt;&gt;"")*(L420&lt;&gt;""),Z420-L420,"")</f>
        <v/>
      </c>
      <c r="AO420" s="99">
        <f>IF((AA420&lt;&gt;"")*(M420&lt;&gt;""),AA420-M420,"")</f>
        <v/>
      </c>
      <c r="AP420" s="99">
        <f>IF((AB420&lt;&gt;"")*(N420&lt;&gt;""),AB420-N420,"")</f>
        <v/>
      </c>
      <c r="AQ420" s="94">
        <f>IF((AC420&lt;&gt;"")*(O420&lt;&gt;""),AC420-O420,"")</f>
        <v/>
      </c>
      <c r="AR420" s="94">
        <f>IF((AD420&lt;&gt;"")*(P420&lt;&gt;""),AD420-P420,"")</f>
        <v/>
      </c>
      <c r="AS420" s="94">
        <f>IF((AE420&lt;&gt;"")*(Q420&lt;&gt;""),AE420-Q420,"")</f>
        <v/>
      </c>
      <c r="AT420" s="94">
        <f>IF((AF420&lt;&gt;"")*(R420&lt;&gt;""),AF420-R420,"")</f>
        <v/>
      </c>
      <c r="AU420" s="94">
        <f>IF((AG420&lt;&gt;"")*(S420&lt;&gt;""),AG420-S420,"")</f>
        <v/>
      </c>
      <c r="AV420" s="99">
        <f>IF((AH420&lt;&gt;"")*(T420&lt;&gt;""),AH420-T420,"")</f>
        <v/>
      </c>
      <c r="AW420" s="99">
        <f>IF((AI420&lt;&gt;"")*(U420&lt;&gt;""),AI420-U420,"")</f>
        <v/>
      </c>
      <c r="AX420" s="99">
        <f>IF((AJ420&lt;&gt;"")*(V420&lt;&gt;""),AJ420-V420,"")</f>
        <v/>
      </c>
      <c r="AY420" s="99">
        <f>IF((AK420&lt;&gt;"")*(W420&lt;&gt;""),AK420-W420,"")</f>
        <v/>
      </c>
      <c r="AZ420" s="102">
        <f>IF((AL420&lt;&gt;"")*(X420&lt;&gt;""),AL420-X420,"")</f>
        <v/>
      </c>
      <c r="BA420" s="50">
        <f>IFERROR(__xludf.dummyfunction("AI(""Actúa como un tutor académico y dirígete personalmente al estudiante "" &amp; I420 &amp; "" "" &amp; J420 &amp; "" "" &amp; G420 &amp; "" "" &amp; H420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AM420 &amp; ""'. Diferencias por área: Matemáticas ("" &amp; AQ420 &amp; ""), Ciencias Natura"&amp;"les ("" &amp; AR420 &amp; ""), Sociales ("" &amp; AS420 &amp; ""), Lectura Crítica ("" &amp; AT420 &amp; "") e Inglés ("" &amp; AU420 &amp; ""). Variación en posición: grupo ("" &amp; AN420 &amp; ""), grado ("" &amp; AO420 &amp; "") y media ("" &amp; AP420 &amp; ""). Puntajes Primer Simulacro: Global "" &amp; K420 &amp; "", Mat "" &amp; "&amp;"O4 &amp; "", Cien "" &amp; P420 &amp; "", Soc "" &amp; Q420 &amp; "", Lec "" &amp; R420 &amp; "", Ing "" &amp; S420 &amp; "". Puntajes Segundo Simulacro: Global "" &amp; Y420 &amp; "", Mat "" &amp; AC420 &amp; "", Cien "" &amp; AD420 &amp; "", Soc "" &amp; AE420 &amp; "", Lec "" &amp; AF420 &amp; "", Ing "" &amp; AG420 &amp; "". Escribe un mensaje motivador"&amp;" y breve (máximo 4 líneas)."")
"),"=AI(""Actúa como un tutor académico y dirígete personalmente al estudiante "" &amp; I420 &amp; "" "" &amp; J420 &amp; "" "" &amp; G420 &amp; "" "" &amp; H420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AM420 &amp; ""'. Diferencias por área: Matemáticas ("" &amp; AQ420 &amp; ""), Ciencias Natur"&amp;"ales ("" &amp; AR420 &amp; ""), Sociales ("" &amp; AS420 &amp; ""), Lectura Crítica ("" &amp; AT420 &amp; "") e Inglés ("" &amp; AU420 &amp; ""). Variación en posición: grupo ("" &amp; AN420 &amp; ""), grado ("" &amp; AO420 &amp; "") y media ("" &amp; AP420 &amp; ""). Puntajes Primer Simulacro: Global "" &amp; K420 &amp; "", Mat "" &amp;"&amp;" O420 &amp; "", Cien "" &amp; P420 &amp; "", Soc "" &amp; Q420 &amp; "", Lec "" &amp; R420 &amp; "", Ing "" &amp; S420 &amp; "". Puntajes Segundo Simulacro: Global "" &amp; Y420 &amp; "", Mat "" &amp; AC420 &amp; "", Cien "" &amp; AD420 &amp; "", Soc "" &amp; AE420 &amp; "", Lec "" &amp; AF420 &amp; "", Ing "" &amp; AG420 &amp; "". Escribe un mensaje motivado"&amp;"r y breve (máximo 4 líneas)."")
")</f>
        <v/>
      </c>
    </row>
    <row r="421" ht="15.75" customHeight="1" s="42">
      <c r="A421" s="93" t="n"/>
      <c r="B421" s="94" t="inlineStr">
        <is>
          <t>Bachillerato</t>
        </is>
      </c>
      <c r="C421" s="94" t="n">
        <v>802</v>
      </c>
      <c r="D421" s="94" t="n"/>
      <c r="E421" s="95" t="n"/>
      <c r="F421" s="96">
        <f>TRIM(G421&amp;" "&amp;H421&amp;" "&amp;I421&amp;" "&amp;J421)</f>
        <v/>
      </c>
      <c r="G421" s="94" t="inlineStr">
        <is>
          <t>Lopez</t>
        </is>
      </c>
      <c r="H421" s="94" t="inlineStr">
        <is>
          <t>Varela</t>
        </is>
      </c>
      <c r="I421" s="94" t="inlineStr">
        <is>
          <t>Emiliana</t>
        </is>
      </c>
      <c r="J421" s="97" t="n"/>
      <c r="K421" s="98">
        <f>IF(SUM(O421:S421)=0, "", ROUND(((O421*3+P421*3+Q421*3+R421*3+S421*1)/13)*5,0))</f>
        <v/>
      </c>
      <c r="L421" s="99">
        <f>IF(OR($C421="",K421=""),"",COUNTIFS($C$4:$C$1500,$C421,K$4:K$1500,"&gt;"&amp;K421)+1)</f>
        <v/>
      </c>
      <c r="M421" s="99">
        <f>IF(OR($C421="",K421=""),"",IF(AND($C421&gt;=1001,$C421&lt;=1005),COUNTIFS($C$4:$C$1500,"&gt;=1001",$C$4:$C$1500,"&lt;=1005",K$4:K$1500,"&gt;"&amp;K421)+1,IF(AND($C421&gt;=1101,$C421&lt;=1105),COUNTIFS($C$4:$C$1500,"&gt;=1101",$C$4:$C$1500,"&lt;=1105",K$4:K$1500,"&gt;"&amp;K421)+1,IF(AND($C421&gt;=901,$C421&lt;=905),COUNTIFS($C$4:$C$1500,"&gt;=901",$C$4:$C$1500,"&lt;=905",K$4:K$1500,"&gt;"&amp;K421)+1,IF(AND($C421&gt;=801,$C421&lt;=805),COUNTIFS($C$4:$C$1500,"&gt;=801",$C$4:$C$1500,"&lt;=805",K$4:K$1500,"&gt;"&amp;K421)+1,IF(AND($C421&gt;=701,$C421&lt;=705),COUNTIFS($C$4:$C$1500,"&gt;=701",$C$4:$C$1500,"&lt;=705",K$4:K$1500,"&gt;"&amp;K421)+1,IF(AND($C421&gt;=601,$C421&lt;=606),COUNTIFS($C$4:$C$1500,"&gt;=601",$C$4:$C$1500,"&lt;=606",K$4:K$1500,"&gt;"&amp;K421)+1,"")))))))</f>
        <v/>
      </c>
      <c r="N421" s="99">
        <f>IF(OR($C421="",K421=""),"",IF(OR(AND($C421&gt;=1001,$C421&lt;=1005),AND($C421&gt;=1101,$C421&lt;=1105)),COUNTIFS($C$4:$C$1500,"&gt;=1001",$C$4:$C$1500,"&lt;=1005",K$4:K$1500,"&gt;"&amp;K421)+COUNTIFS($C$4:$C$1500,"&gt;=1101",$C$4:$C$1500,"&lt;=1105",K$4:K$1500,"&gt;"&amp;K421)+1,""))</f>
        <v/>
      </c>
      <c r="O421" s="94" t="n">
        <v>65</v>
      </c>
      <c r="P421" s="94" t="n">
        <v>64.26000000000001</v>
      </c>
      <c r="Q421" s="94" t="n">
        <v>55.63</v>
      </c>
      <c r="R421" s="94" t="n">
        <v>41.67</v>
      </c>
      <c r="S421" s="94" t="n">
        <v>41.67</v>
      </c>
      <c r="T421" s="99">
        <f>IF(AND(O421&gt;0,O421&lt;36),1,IF(AND(O421&gt;=36,O421&lt;51),2,IF(AND(O421&gt;=51,O421&lt;71),3,IF(AND(O421&gt;=71,O421&lt;=100),4,))))</f>
        <v/>
      </c>
      <c r="U421" s="99">
        <f>IF(AND(P421&gt;0,P421&lt;41),1,IF(AND(P421&gt;=41,P421&lt;56),2,IF(AND(P421&gt;=56,P421&lt;71),3,IF(AND(P421&gt;=71,P421&lt;=100),4,))))</f>
        <v/>
      </c>
      <c r="V421" s="99">
        <f>IF(AND(Q421&gt;0,Q421&lt;41),1,IF(AND(Q421&gt;=41,Q421&lt;56),2,IF(AND(Q421&gt;=56,Q421&lt;71),3,IF(AND(Q421&gt;=71,Q421&lt;=100),4,))))</f>
        <v/>
      </c>
      <c r="W421" s="99">
        <f>IF(AND(R421&gt;0,R421&lt;36),1,IF(AND(R421&gt;=36,R421&lt;51),2,IF(AND(R421&gt;=51,R421&lt;66),3,IF(AND(R421&gt;=66,R421&lt;=100),4,))))</f>
        <v/>
      </c>
      <c r="X421" s="100">
        <f>IF(AND(S421&gt;0,S421&lt;37),1,IF(AND(S421&gt;=37,S421&lt;58),2,IF(AND(S421&gt;=58,S421&lt;71),3,IF(AND(S421&gt;=71,S421&lt;=100),4,))))</f>
        <v/>
      </c>
      <c r="Y421" s="101">
        <f>IF(SUM(AC421:AG421)=0, "", ROUND(((AC421*3+AD421*3+AE421*3+AF421*3+AG421*1)/13)*5,0))</f>
        <v/>
      </c>
      <c r="Z421" s="99">
        <f>IF(OR($C421="",Y421=""),"",COUNTIFS($C$4:$C$1500,$C421,Y$4:Y$1500,"&gt;"&amp;Y421)+1)</f>
        <v/>
      </c>
      <c r="AA421" s="99">
        <f>IF(OR($C421="",Y421=""),"",IF(AND($C421&gt;=1001,$C421&lt;=1005),COUNTIFS($C$4:$C$1500,"&gt;=1001",$C$4:$C$1500,"&lt;=1005",Y$4:Y$1500,"&gt;"&amp;Y421)+1,IF(AND($C421&gt;=1101,$C421&lt;=1105),COUNTIFS($C$4:$C$1500,"&gt;=1101",$C$4:$C$1500,"&lt;=1105",Y$4:Y$1500,"&gt;"&amp;Y421)+1,IF(AND($C421&gt;=901,$C421&lt;=905),COUNTIFS($C$4:$C$1500,"&gt;=901",$C$4:$C$1500,"&lt;=905",Y$4:Y$1500,"&gt;"&amp;Y421)+1,IF(AND($C421&gt;=801,$C421&lt;=805),COUNTIFS($C$4:$C$1500,"&gt;=801",$C$4:$C$1500,"&lt;=805",Y$4:Y$1500,"&gt;"&amp;Y421)+1,IF(AND($C421&gt;=701,$C421&lt;=705),COUNTIFS($C$4:$C$1500,"&gt;=701",$C$4:$C$1500,"&lt;=705",Y$4:Y$1500,"&gt;"&amp;Y421)+1,IF(AND($C421&gt;=601,$C421&lt;=606),COUNTIFS($C$4:$C$1500,"&gt;=601",$C$4:$C$1500,"&lt;=606",Y$4:Y$1500,"&gt;"&amp;Y421)+1,"")))))))</f>
        <v/>
      </c>
      <c r="AB421" s="99">
        <f>IF(OR($C421="",Y421=""),"",IF(OR(AND($C421&gt;=1001,$C421&lt;=1005),AND($C421&gt;=1101,$C421&lt;=1105)),COUNTIFS($C$4:$C$1500,"&gt;=1001",$C$4:$C$1500,"&lt;=1005",Y$4:Y$1500,"&gt;"&amp;Y421)+COUNTIFS($C$4:$C$1500,"&gt;=1101",$C$4:$C$1500,"&lt;=1105",Y$4:Y$1500,"&gt;"&amp;Y421)+1,""))</f>
        <v/>
      </c>
      <c r="AC421" s="94" t="n">
        <v>29.75</v>
      </c>
      <c r="AD421" s="94" t="n">
        <v>42.26</v>
      </c>
      <c r="AE421" s="94" t="n">
        <v>33</v>
      </c>
      <c r="AF421" s="94" t="n">
        <v>74.38</v>
      </c>
      <c r="AG421" s="94" t="n">
        <v>57.5</v>
      </c>
      <c r="AH421" s="99">
        <f>IF(AND(AC421&gt;0,AC421&lt;36),1,IF(AND(AC421&gt;=36,AC421&lt;51),2,IF(AND(AC421&gt;=51,AC421&lt;71),3,IF(AND(AC421&gt;=71,AC421&lt;=100),4,))))</f>
        <v/>
      </c>
      <c r="AI421" s="99">
        <f>IF(AND(AD421&gt;0,AD421&lt;41),1,IF(AND(AD421&gt;=41,AD421&lt;56),2,IF(AND(AD421&gt;=56,AD421&lt;71),3,IF(AND(AD421&gt;=71,AD421&lt;=100),4,))))</f>
        <v/>
      </c>
      <c r="AJ421" s="99">
        <f>IF(AND(AE421&gt;0,AE421&lt;41),1,IF(AND(AE421&gt;=41,AE421&lt;56),2,IF(AND(AE421&gt;=56,AE421&lt;71),3,IF(AND(AE421&gt;=71,AE421&lt;=100),4,))))</f>
        <v/>
      </c>
      <c r="AK421" s="99">
        <f>IF(AND(AF421&gt;0,AF421&lt;36),1,IF(AND(AF421&gt;=36,AF421&lt;51),2,IF(AND(AF421&gt;=51,AF421&lt;66),3,IF(AND(AF421&gt;=66,AF421&lt;=100),4,))))</f>
        <v/>
      </c>
      <c r="AL421" s="100">
        <f>IF(AND(AG421&gt;0,AG421&lt;37),1,IF(AND(AG421&gt;=37,AG421&lt;58),2,IF(AND(AG421&gt;=58,AG421&lt;71),3,IF(AND(AG421&gt;=71,AG421&lt;=100),4,))))</f>
        <v/>
      </c>
      <c r="AM421" s="101">
        <f>IF((Y421&lt;&gt;"")*(K421&lt;&gt;""),Y421-K421,"")</f>
        <v/>
      </c>
      <c r="AN421" s="99">
        <f>IF((Z421&lt;&gt;"")*(L421&lt;&gt;""),Z421-L421,"")</f>
        <v/>
      </c>
      <c r="AO421" s="99">
        <f>IF((AA421&lt;&gt;"")*(M421&lt;&gt;""),AA421-M421,"")</f>
        <v/>
      </c>
      <c r="AP421" s="99">
        <f>IF((AB421&lt;&gt;"")*(N421&lt;&gt;""),AB421-N421,"")</f>
        <v/>
      </c>
      <c r="AQ421" s="94">
        <f>IF((AC421&lt;&gt;"")*(O421&lt;&gt;""),AC421-O421,"")</f>
        <v/>
      </c>
      <c r="AR421" s="94">
        <f>IF((AD421&lt;&gt;"")*(P421&lt;&gt;""),AD421-P421,"")</f>
        <v/>
      </c>
      <c r="AS421" s="94">
        <f>IF((AE421&lt;&gt;"")*(Q421&lt;&gt;""),AE421-Q421,"")</f>
        <v/>
      </c>
      <c r="AT421" s="94">
        <f>IF((AF421&lt;&gt;"")*(R421&lt;&gt;""),AF421-R421,"")</f>
        <v/>
      </c>
      <c r="AU421" s="94">
        <f>IF((AG421&lt;&gt;"")*(S421&lt;&gt;""),AG421-S421,"")</f>
        <v/>
      </c>
      <c r="AV421" s="99">
        <f>IF((AH421&lt;&gt;"")*(T421&lt;&gt;""),AH421-T421,"")</f>
        <v/>
      </c>
      <c r="AW421" s="99">
        <f>IF((AI421&lt;&gt;"")*(U421&lt;&gt;""),AI421-U421,"")</f>
        <v/>
      </c>
      <c r="AX421" s="99">
        <f>IF((AJ421&lt;&gt;"")*(V421&lt;&gt;""),AJ421-V421,"")</f>
        <v/>
      </c>
      <c r="AY421" s="99">
        <f>IF((AK421&lt;&gt;"")*(W421&lt;&gt;""),AK421-W421,"")</f>
        <v/>
      </c>
      <c r="AZ421" s="102">
        <f>IF((AL421&lt;&gt;"")*(X421&lt;&gt;""),AL421-X421,"")</f>
        <v/>
      </c>
      <c r="BA421" s="50">
        <f>IFERROR(__xludf.dummyfunction("AI(""Actúa como un tutor académico y dirígete personalmente al estudiante "" &amp; I421 &amp; "" "" &amp; J421 &amp; "" "" &amp; G421 &amp; "" "" &amp; H421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AM421 &amp; ""'. Diferencias por área: Matemáticas ("" &amp; AQ421 &amp; ""), Ciencias Natura"&amp;"les ("" &amp; AR421 &amp; ""), Sociales ("" &amp; AS421 &amp; ""), Lectura Crítica ("" &amp; AT421 &amp; "") e Inglés ("" &amp; AU421 &amp; ""). Variación en posición: grupo ("" &amp; AN421 &amp; ""), grado ("" &amp; AO421 &amp; "") y media ("" &amp; AP421 &amp; ""). Puntajes Primer Simulacro: Global "" &amp; K421 &amp; "", Mat "" &amp; "&amp;"O4 &amp; "", Cien "" &amp; P421 &amp; "", Soc "" &amp; Q421 &amp; "", Lec "" &amp; R421 &amp; "", Ing "" &amp; S421 &amp; "". Puntajes Segundo Simulacro: Global "" &amp; Y421 &amp; "", Mat "" &amp; AC421 &amp; "", Cien "" &amp; AD421 &amp; "", Soc "" &amp; AE421 &amp; "", Lec "" &amp; AF421 &amp; "", Ing "" &amp; AG421 &amp; "". Escribe un mensaje motivador"&amp;" y breve (máximo 4 líneas)."")
"),"=AI(""Actúa como un tutor académico y dirígete personalmente al estudiante "" &amp; I421 &amp; "" "" &amp; J421 &amp; "" "" &amp; G421 &amp; "" "" &amp; H421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AM421 &amp; ""'. Diferencias por área: Matemáticas ("" &amp; AQ421 &amp; ""), Ciencias Natur"&amp;"ales ("" &amp; AR421 &amp; ""), Sociales ("" &amp; AS421 &amp; ""), Lectura Crítica ("" &amp; AT421 &amp; "") e Inglés ("" &amp; AU421 &amp; ""). Variación en posición: grupo ("" &amp; AN421 &amp; ""), grado ("" &amp; AO421 &amp; "") y media ("" &amp; AP421 &amp; ""). Puntajes Primer Simulacro: Global "" &amp; K421 &amp; "", Mat "" &amp;"&amp;" O421 &amp; "", Cien "" &amp; P421 &amp; "", Soc "" &amp; Q421 &amp; "", Lec "" &amp; R421 &amp; "", Ing "" &amp; S421 &amp; "". Puntajes Segundo Simulacro: Global "" &amp; Y421 &amp; "", Mat "" &amp; AC421 &amp; "", Cien "" &amp; AD421 &amp; "", Soc "" &amp; AE421 &amp; "", Lec "" &amp; AF421 &amp; "", Ing "" &amp; AG421 &amp; "". Escribe un mensaje motivado"&amp;"r y breve (máximo 4 líneas)."")
")</f>
        <v/>
      </c>
    </row>
    <row r="422" ht="15.75" customHeight="1" s="42">
      <c r="A422" s="93" t="n"/>
      <c r="B422" s="94" t="inlineStr">
        <is>
          <t>Bachillerato</t>
        </is>
      </c>
      <c r="C422" s="94" t="n">
        <v>802</v>
      </c>
      <c r="D422" s="94" t="n"/>
      <c r="E422" s="95" t="n"/>
      <c r="F422" s="96">
        <f>TRIM(G422&amp;" "&amp;H422&amp;" "&amp;I422&amp;" "&amp;J422)</f>
        <v/>
      </c>
      <c r="G422" s="94" t="inlineStr">
        <is>
          <t>Marin</t>
        </is>
      </c>
      <c r="H422" s="94" t="inlineStr">
        <is>
          <t>Buitrago</t>
        </is>
      </c>
      <c r="I422" s="94" t="inlineStr">
        <is>
          <t>Thiago</t>
        </is>
      </c>
      <c r="J422" s="97" t="n"/>
      <c r="K422" s="98">
        <f>IF(SUM(O422:S422)=0, "", ROUND(((O422*3+P422*3+Q422*3+R422*3+S422*1)/13)*5,0))</f>
        <v/>
      </c>
      <c r="L422" s="99">
        <f>IF(OR($C422="",K422=""),"",COUNTIFS($C$4:$C$1500,$C422,K$4:K$1500,"&gt;"&amp;K422)+1)</f>
        <v/>
      </c>
      <c r="M422" s="99">
        <f>IF(OR($C422="",K422=""),"",IF(AND($C422&gt;=1001,$C422&lt;=1005),COUNTIFS($C$4:$C$1500,"&gt;=1001",$C$4:$C$1500,"&lt;=1005",K$4:K$1500,"&gt;"&amp;K422)+1,IF(AND($C422&gt;=1101,$C422&lt;=1105),COUNTIFS($C$4:$C$1500,"&gt;=1101",$C$4:$C$1500,"&lt;=1105",K$4:K$1500,"&gt;"&amp;K422)+1,IF(AND($C422&gt;=901,$C422&lt;=905),COUNTIFS($C$4:$C$1500,"&gt;=901",$C$4:$C$1500,"&lt;=905",K$4:K$1500,"&gt;"&amp;K422)+1,IF(AND($C422&gt;=801,$C422&lt;=805),COUNTIFS($C$4:$C$1500,"&gt;=801",$C$4:$C$1500,"&lt;=805",K$4:K$1500,"&gt;"&amp;K422)+1,IF(AND($C422&gt;=701,$C422&lt;=705),COUNTIFS($C$4:$C$1500,"&gt;=701",$C$4:$C$1500,"&lt;=705",K$4:K$1500,"&gt;"&amp;K422)+1,IF(AND($C422&gt;=601,$C422&lt;=606),COUNTIFS($C$4:$C$1500,"&gt;=601",$C$4:$C$1500,"&lt;=606",K$4:K$1500,"&gt;"&amp;K422)+1,"")))))))</f>
        <v/>
      </c>
      <c r="N422" s="99">
        <f>IF(OR($C422="",K422=""),"",IF(OR(AND($C422&gt;=1001,$C422&lt;=1005),AND($C422&gt;=1101,$C422&lt;=1105)),COUNTIFS($C$4:$C$1500,"&gt;=1001",$C$4:$C$1500,"&lt;=1005",K$4:K$1500,"&gt;"&amp;K422)+COUNTIFS($C$4:$C$1500,"&gt;=1101",$C$4:$C$1500,"&lt;=1105",K$4:K$1500,"&gt;"&amp;K422)+1,""))</f>
        <v/>
      </c>
      <c r="O422" s="94" t="n">
        <v>66.25</v>
      </c>
      <c r="P422" s="94" t="n">
        <v>44.39</v>
      </c>
      <c r="Q422" s="94" t="n">
        <v>19.38</v>
      </c>
      <c r="R422" s="94" t="n">
        <v>45.83</v>
      </c>
      <c r="S422" s="94" t="n">
        <v>25</v>
      </c>
      <c r="T422" s="99">
        <f>IF(AND(O422&gt;0,O422&lt;36),1,IF(AND(O422&gt;=36,O422&lt;51),2,IF(AND(O422&gt;=51,O422&lt;71),3,IF(AND(O422&gt;=71,O422&lt;=100),4,))))</f>
        <v/>
      </c>
      <c r="U422" s="99">
        <f>IF(AND(P422&gt;0,P422&lt;41),1,IF(AND(P422&gt;=41,P422&lt;56),2,IF(AND(P422&gt;=56,P422&lt;71),3,IF(AND(P422&gt;=71,P422&lt;=100),4,))))</f>
        <v/>
      </c>
      <c r="V422" s="99">
        <f>IF(AND(Q422&gt;0,Q422&lt;41),1,IF(AND(Q422&gt;=41,Q422&lt;56),2,IF(AND(Q422&gt;=56,Q422&lt;71),3,IF(AND(Q422&gt;=71,Q422&lt;=100),4,))))</f>
        <v/>
      </c>
      <c r="W422" s="99">
        <f>IF(AND(R422&gt;0,R422&lt;36),1,IF(AND(R422&gt;=36,R422&lt;51),2,IF(AND(R422&gt;=51,R422&lt;66),3,IF(AND(R422&gt;=66,R422&lt;=100),4,))))</f>
        <v/>
      </c>
      <c r="X422" s="100">
        <f>IF(AND(S422&gt;0,S422&lt;37),1,IF(AND(S422&gt;=37,S422&lt;58),2,IF(AND(S422&gt;=58,S422&lt;71),3,IF(AND(S422&gt;=71,S422&lt;=100),4,))))</f>
        <v/>
      </c>
      <c r="Y422" s="101">
        <f>IF(SUM(AC422:AG422)=0, "", ROUND(((AC422*3+AD422*3+AE422*3+AF422*3+AG422*1)/13)*5,0))</f>
        <v/>
      </c>
      <c r="Z422" s="99">
        <f>IF(OR($C422="",Y422=""),"",COUNTIFS($C$4:$C$1500,$C422,Y$4:Y$1500,"&gt;"&amp;Y422)+1)</f>
        <v/>
      </c>
      <c r="AA422" s="99">
        <f>IF(OR($C422="",Y422=""),"",IF(AND($C422&gt;=1001,$C422&lt;=1005),COUNTIFS($C$4:$C$1500,"&gt;=1001",$C$4:$C$1500,"&lt;=1005",Y$4:Y$1500,"&gt;"&amp;Y422)+1,IF(AND($C422&gt;=1101,$C422&lt;=1105),COUNTIFS($C$4:$C$1500,"&gt;=1101",$C$4:$C$1500,"&lt;=1105",Y$4:Y$1500,"&gt;"&amp;Y422)+1,IF(AND($C422&gt;=901,$C422&lt;=905),COUNTIFS($C$4:$C$1500,"&gt;=901",$C$4:$C$1500,"&lt;=905",Y$4:Y$1500,"&gt;"&amp;Y422)+1,IF(AND($C422&gt;=801,$C422&lt;=805),COUNTIFS($C$4:$C$1500,"&gt;=801",$C$4:$C$1500,"&lt;=805",Y$4:Y$1500,"&gt;"&amp;Y422)+1,IF(AND($C422&gt;=701,$C422&lt;=705),COUNTIFS($C$4:$C$1500,"&gt;=701",$C$4:$C$1500,"&lt;=705",Y$4:Y$1500,"&gt;"&amp;Y422)+1,IF(AND($C422&gt;=601,$C422&lt;=606),COUNTIFS($C$4:$C$1500,"&gt;=601",$C$4:$C$1500,"&lt;=606",Y$4:Y$1500,"&gt;"&amp;Y422)+1,"")))))))</f>
        <v/>
      </c>
      <c r="AB422" s="99">
        <f>IF(OR($C422="",Y422=""),"",IF(OR(AND($C422&gt;=1001,$C422&lt;=1005),AND($C422&gt;=1101,$C422&lt;=1105)),COUNTIFS($C$4:$C$1500,"&gt;=1001",$C$4:$C$1500,"&lt;=1005",Y$4:Y$1500,"&gt;"&amp;Y422)+COUNTIFS($C$4:$C$1500,"&gt;=1101",$C$4:$C$1500,"&lt;=1105",Y$4:Y$1500,"&gt;"&amp;Y422)+1,""))</f>
        <v/>
      </c>
      <c r="AC422" s="94" t="n">
        <v>45.13</v>
      </c>
      <c r="AD422" s="94" t="n">
        <v>28.27</v>
      </c>
      <c r="AE422" s="94" t="n">
        <v>30.25</v>
      </c>
      <c r="AF422" s="94" t="n">
        <v>30.63</v>
      </c>
      <c r="AG422" s="94" t="n">
        <v>28.75</v>
      </c>
      <c r="AH422" s="99">
        <f>IF(AND(AC422&gt;0,AC422&lt;36),1,IF(AND(AC422&gt;=36,AC422&lt;51),2,IF(AND(AC422&gt;=51,AC422&lt;71),3,IF(AND(AC422&gt;=71,AC422&lt;=100),4,))))</f>
        <v/>
      </c>
      <c r="AI422" s="99">
        <f>IF(AND(AD422&gt;0,AD422&lt;41),1,IF(AND(AD422&gt;=41,AD422&lt;56),2,IF(AND(AD422&gt;=56,AD422&lt;71),3,IF(AND(AD422&gt;=71,AD422&lt;=100),4,))))</f>
        <v/>
      </c>
      <c r="AJ422" s="99">
        <f>IF(AND(AE422&gt;0,AE422&lt;41),1,IF(AND(AE422&gt;=41,AE422&lt;56),2,IF(AND(AE422&gt;=56,AE422&lt;71),3,IF(AND(AE422&gt;=71,AE422&lt;=100),4,))))</f>
        <v/>
      </c>
      <c r="AK422" s="99">
        <f>IF(AND(AF422&gt;0,AF422&lt;36),1,IF(AND(AF422&gt;=36,AF422&lt;51),2,IF(AND(AF422&gt;=51,AF422&lt;66),3,IF(AND(AF422&gt;=66,AF422&lt;=100),4,))))</f>
        <v/>
      </c>
      <c r="AL422" s="100">
        <f>IF(AND(AG422&gt;0,AG422&lt;37),1,IF(AND(AG422&gt;=37,AG422&lt;58),2,IF(AND(AG422&gt;=58,AG422&lt;71),3,IF(AND(AG422&gt;=71,AG422&lt;=100),4,))))</f>
        <v/>
      </c>
      <c r="AM422" s="101">
        <f>IF((Y422&lt;&gt;"")*(K422&lt;&gt;""),Y422-K422,"")</f>
        <v/>
      </c>
      <c r="AN422" s="99">
        <f>IF((Z422&lt;&gt;"")*(L422&lt;&gt;""),Z422-L422,"")</f>
        <v/>
      </c>
      <c r="AO422" s="99">
        <f>IF((AA422&lt;&gt;"")*(M422&lt;&gt;""),AA422-M422,"")</f>
        <v/>
      </c>
      <c r="AP422" s="99">
        <f>IF((AB422&lt;&gt;"")*(N422&lt;&gt;""),AB422-N422,"")</f>
        <v/>
      </c>
      <c r="AQ422" s="94">
        <f>IF((AC422&lt;&gt;"")*(O422&lt;&gt;""),AC422-O422,"")</f>
        <v/>
      </c>
      <c r="AR422" s="94">
        <f>IF((AD422&lt;&gt;"")*(P422&lt;&gt;""),AD422-P422,"")</f>
        <v/>
      </c>
      <c r="AS422" s="94">
        <f>IF((AE422&lt;&gt;"")*(Q422&lt;&gt;""),AE422-Q422,"")</f>
        <v/>
      </c>
      <c r="AT422" s="94">
        <f>IF((AF422&lt;&gt;"")*(R422&lt;&gt;""),AF422-R422,"")</f>
        <v/>
      </c>
      <c r="AU422" s="94">
        <f>IF((AG422&lt;&gt;"")*(S422&lt;&gt;""),AG422-S422,"")</f>
        <v/>
      </c>
      <c r="AV422" s="99">
        <f>IF((AH422&lt;&gt;"")*(T422&lt;&gt;""),AH422-T422,"")</f>
        <v/>
      </c>
      <c r="AW422" s="99">
        <f>IF((AI422&lt;&gt;"")*(U422&lt;&gt;""),AI422-U422,"")</f>
        <v/>
      </c>
      <c r="AX422" s="99">
        <f>IF((AJ422&lt;&gt;"")*(V422&lt;&gt;""),AJ422-V422,"")</f>
        <v/>
      </c>
      <c r="AY422" s="99">
        <f>IF((AK422&lt;&gt;"")*(W422&lt;&gt;""),AK422-W422,"")</f>
        <v/>
      </c>
      <c r="AZ422" s="102">
        <f>IF((AL422&lt;&gt;"")*(X422&lt;&gt;""),AL422-X422,"")</f>
        <v/>
      </c>
      <c r="BA422" s="50">
        <f>IFERROR(__xludf.dummyfunction("AI(""Actúa como un tutor académico y dirígete personalmente al estudiante "" &amp; I422 &amp; "" "" &amp; J422 &amp; "" "" &amp; G422 &amp; "" "" &amp; H422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AM422 &amp; ""'. Diferencias por área: Matemáticas ("" &amp; AQ422 &amp; ""), Ciencias Natura"&amp;"les ("" &amp; AR422 &amp; ""), Sociales ("" &amp; AS422 &amp; ""), Lectura Crítica ("" &amp; AT422 &amp; "") e Inglés ("" &amp; AU422 &amp; ""). Variación en posición: grupo ("" &amp; AN422 &amp; ""), grado ("" &amp; AO422 &amp; "") y media ("" &amp; AP422 &amp; ""). Puntajes Primer Simulacro: Global "" &amp; K422 &amp; "", Mat "" &amp; "&amp;"O4 &amp; "", Cien "" &amp; P422 &amp; "", Soc "" &amp; Q422 &amp; "", Lec "" &amp; R422 &amp; "", Ing "" &amp; S422 &amp; "". Puntajes Segundo Simulacro: Global "" &amp; Y422 &amp; "", Mat "" &amp; AC422 &amp; "", Cien "" &amp; AD422 &amp; "", Soc "" &amp; AE422 &amp; "", Lec "" &amp; AF422 &amp; "", Ing "" &amp; AG422 &amp; "". Escribe un mensaje motivador"&amp;" y breve (máximo 4 líneas)."")
"),"=AI(""Actúa como un tutor académico y dirígete personalmente al estudiante "" &amp; I422 &amp; "" "" &amp; J422 &amp; "" "" &amp; G422 &amp; "" "" &amp; H422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AM422 &amp; ""'. Diferencias por área: Matemáticas ("" &amp; AQ422 &amp; ""), Ciencias Natur"&amp;"ales ("" &amp; AR422 &amp; ""), Sociales ("" &amp; AS422 &amp; ""), Lectura Crítica ("" &amp; AT422 &amp; "") e Inglés ("" &amp; AU422 &amp; ""). Variación en posición: grupo ("" &amp; AN422 &amp; ""), grado ("" &amp; AO422 &amp; "") y media ("" &amp; AP422 &amp; ""). Puntajes Primer Simulacro: Global "" &amp; K422 &amp; "", Mat "" &amp;"&amp;" O422 &amp; "", Cien "" &amp; P422 &amp; "", Soc "" &amp; Q422 &amp; "", Lec "" &amp; R422 &amp; "", Ing "" &amp; S422 &amp; "". Puntajes Segundo Simulacro: Global "" &amp; Y422 &amp; "", Mat "" &amp; AC422 &amp; "", Cien "" &amp; AD422 &amp; "", Soc "" &amp; AE422 &amp; "", Lec "" &amp; AF422 &amp; "", Ing "" &amp; AG422 &amp; "". Escribe un mensaje motivado"&amp;"r y breve (máximo 4 líneas)."")
")</f>
        <v/>
      </c>
    </row>
    <row r="423" ht="15.75" customHeight="1" s="42">
      <c r="A423" s="93" t="n"/>
      <c r="B423" s="94" t="inlineStr">
        <is>
          <t>Bachillerato</t>
        </is>
      </c>
      <c r="C423" s="94" t="n">
        <v>802</v>
      </c>
      <c r="D423" s="94" t="n"/>
      <c r="E423" s="95" t="n"/>
      <c r="F423" s="96">
        <f>TRIM(G423&amp;" "&amp;H423&amp;" "&amp;I423&amp;" "&amp;J423)</f>
        <v/>
      </c>
      <c r="G423" s="94" t="inlineStr">
        <is>
          <t>Mejia</t>
        </is>
      </c>
      <c r="H423" s="94" t="inlineStr">
        <is>
          <t>Hoyos</t>
        </is>
      </c>
      <c r="I423" s="94" t="inlineStr">
        <is>
          <t>Tiffany</t>
        </is>
      </c>
      <c r="J423" s="97" t="inlineStr">
        <is>
          <t>Sofia</t>
        </is>
      </c>
      <c r="K423" s="98">
        <f>IF(SUM(O423:S423)=0, "", ROUND(((O423*3+P423*3+Q423*3+R423*3+S423*1)/13)*5,0))</f>
        <v/>
      </c>
      <c r="L423" s="99">
        <f>IF(OR($C423="",K423=""),"",COUNTIFS($C$4:$C$1500,$C423,K$4:K$1500,"&gt;"&amp;K423)+1)</f>
        <v/>
      </c>
      <c r="M423" s="99">
        <f>IF(OR($C423="",K423=""),"",IF(AND($C423&gt;=1001,$C423&lt;=1005),COUNTIFS($C$4:$C$1500,"&gt;=1001",$C$4:$C$1500,"&lt;=1005",K$4:K$1500,"&gt;"&amp;K423)+1,IF(AND($C423&gt;=1101,$C423&lt;=1105),COUNTIFS($C$4:$C$1500,"&gt;=1101",$C$4:$C$1500,"&lt;=1105",K$4:K$1500,"&gt;"&amp;K423)+1,IF(AND($C423&gt;=901,$C423&lt;=905),COUNTIFS($C$4:$C$1500,"&gt;=901",$C$4:$C$1500,"&lt;=905",K$4:K$1500,"&gt;"&amp;K423)+1,IF(AND($C423&gt;=801,$C423&lt;=805),COUNTIFS($C$4:$C$1500,"&gt;=801",$C$4:$C$1500,"&lt;=805",K$4:K$1500,"&gt;"&amp;K423)+1,IF(AND($C423&gt;=701,$C423&lt;=705),COUNTIFS($C$4:$C$1500,"&gt;=701",$C$4:$C$1500,"&lt;=705",K$4:K$1500,"&gt;"&amp;K423)+1,IF(AND($C423&gt;=601,$C423&lt;=606),COUNTIFS($C$4:$C$1500,"&gt;=601",$C$4:$C$1500,"&lt;=606",K$4:K$1500,"&gt;"&amp;K423)+1,"")))))))</f>
        <v/>
      </c>
      <c r="N423" s="99">
        <f>IF(OR($C423="",K423=""),"",IF(OR(AND($C423&gt;=1001,$C423&lt;=1005),AND($C423&gt;=1101,$C423&lt;=1105)),COUNTIFS($C$4:$C$1500,"&gt;=1001",$C$4:$C$1500,"&lt;=1005",K$4:K$1500,"&gt;"&amp;K423)+COUNTIFS($C$4:$C$1500,"&gt;=1101",$C$4:$C$1500,"&lt;=1105",K$4:K$1500,"&gt;"&amp;K423)+1,""))</f>
        <v/>
      </c>
      <c r="O423" s="94" t="n">
        <v>27.5</v>
      </c>
      <c r="P423" s="94" t="n">
        <v>27.88</v>
      </c>
      <c r="Q423" s="94" t="n">
        <v>23.13</v>
      </c>
      <c r="R423" s="94" t="n">
        <v>20.83</v>
      </c>
      <c r="S423" s="94" t="n">
        <v>29.17</v>
      </c>
      <c r="T423" s="99">
        <f>IF(AND(O423&gt;0,O423&lt;36),1,IF(AND(O423&gt;=36,O423&lt;51),2,IF(AND(O423&gt;=51,O423&lt;71),3,IF(AND(O423&gt;=71,O423&lt;=100),4,))))</f>
        <v/>
      </c>
      <c r="U423" s="99">
        <f>IF(AND(P423&gt;0,P423&lt;41),1,IF(AND(P423&gt;=41,P423&lt;56),2,IF(AND(P423&gt;=56,P423&lt;71),3,IF(AND(P423&gt;=71,P423&lt;=100),4,))))</f>
        <v/>
      </c>
      <c r="V423" s="99">
        <f>IF(AND(Q423&gt;0,Q423&lt;41),1,IF(AND(Q423&gt;=41,Q423&lt;56),2,IF(AND(Q423&gt;=56,Q423&lt;71),3,IF(AND(Q423&gt;=71,Q423&lt;=100),4,))))</f>
        <v/>
      </c>
      <c r="W423" s="99">
        <f>IF(AND(R423&gt;0,R423&lt;36),1,IF(AND(R423&gt;=36,R423&lt;51),2,IF(AND(R423&gt;=51,R423&lt;66),3,IF(AND(R423&gt;=66,R423&lt;=100),4,))))</f>
        <v/>
      </c>
      <c r="X423" s="100">
        <f>IF(AND(S423&gt;0,S423&lt;37),1,IF(AND(S423&gt;=37,S423&lt;58),2,IF(AND(S423&gt;=58,S423&lt;71),3,IF(AND(S423&gt;=71,S423&lt;=100),4,))))</f>
        <v/>
      </c>
      <c r="Y423" s="101">
        <f>IF(SUM(AC423:AG423)=0, "", ROUND(((AC423*3+AD423*3+AE423*3+AF423*3+AG423*1)/13)*5,0))</f>
        <v/>
      </c>
      <c r="Z423" s="99">
        <f>IF(OR($C423="",Y423=""),"",COUNTIFS($C$4:$C$1500,$C423,Y$4:Y$1500,"&gt;"&amp;Y423)+1)</f>
        <v/>
      </c>
      <c r="AA423" s="99">
        <f>IF(OR($C423="",Y423=""),"",IF(AND($C423&gt;=1001,$C423&lt;=1005),COUNTIFS($C$4:$C$1500,"&gt;=1001",$C$4:$C$1500,"&lt;=1005",Y$4:Y$1500,"&gt;"&amp;Y423)+1,IF(AND($C423&gt;=1101,$C423&lt;=1105),COUNTIFS($C$4:$C$1500,"&gt;=1101",$C$4:$C$1500,"&lt;=1105",Y$4:Y$1500,"&gt;"&amp;Y423)+1,IF(AND($C423&gt;=901,$C423&lt;=905),COUNTIFS($C$4:$C$1500,"&gt;=901",$C$4:$C$1500,"&lt;=905",Y$4:Y$1500,"&gt;"&amp;Y423)+1,IF(AND($C423&gt;=801,$C423&lt;=805),COUNTIFS($C$4:$C$1500,"&gt;=801",$C$4:$C$1500,"&lt;=805",Y$4:Y$1500,"&gt;"&amp;Y423)+1,IF(AND($C423&gt;=701,$C423&lt;=705),COUNTIFS($C$4:$C$1500,"&gt;=701",$C$4:$C$1500,"&lt;=705",Y$4:Y$1500,"&gt;"&amp;Y423)+1,IF(AND($C423&gt;=601,$C423&lt;=606),COUNTIFS($C$4:$C$1500,"&gt;=601",$C$4:$C$1500,"&lt;=606",Y$4:Y$1500,"&gt;"&amp;Y423)+1,"")))))))</f>
        <v/>
      </c>
      <c r="AB423" s="99">
        <f>IF(OR($C423="",Y423=""),"",IF(OR(AND($C423&gt;=1001,$C423&lt;=1005),AND($C423&gt;=1101,$C423&lt;=1105)),COUNTIFS($C$4:$C$1500,"&gt;=1001",$C$4:$C$1500,"&lt;=1005",Y$4:Y$1500,"&gt;"&amp;Y423)+COUNTIFS($C$4:$C$1500,"&gt;=1101",$C$4:$C$1500,"&lt;=1105",Y$4:Y$1500,"&gt;"&amp;Y423)+1,""))</f>
        <v/>
      </c>
      <c r="AC423" s="94" t="n">
        <v>51.88</v>
      </c>
      <c r="AD423" s="94" t="n">
        <v>39.88</v>
      </c>
      <c r="AE423" s="94" t="n">
        <v>19.25</v>
      </c>
      <c r="AF423" s="94" t="n">
        <v>39.38</v>
      </c>
      <c r="AG423" s="94" t="n">
        <v>33.54</v>
      </c>
      <c r="AH423" s="99">
        <f>IF(AND(AC423&gt;0,AC423&lt;36),1,IF(AND(AC423&gt;=36,AC423&lt;51),2,IF(AND(AC423&gt;=51,AC423&lt;71),3,IF(AND(AC423&gt;=71,AC423&lt;=100),4,))))</f>
        <v/>
      </c>
      <c r="AI423" s="99">
        <f>IF(AND(AD423&gt;0,AD423&lt;41),1,IF(AND(AD423&gt;=41,AD423&lt;56),2,IF(AND(AD423&gt;=56,AD423&lt;71),3,IF(AND(AD423&gt;=71,AD423&lt;=100),4,))))</f>
        <v/>
      </c>
      <c r="AJ423" s="99">
        <f>IF(AND(AE423&gt;0,AE423&lt;41),1,IF(AND(AE423&gt;=41,AE423&lt;56),2,IF(AND(AE423&gt;=56,AE423&lt;71),3,IF(AND(AE423&gt;=71,AE423&lt;=100),4,))))</f>
        <v/>
      </c>
      <c r="AK423" s="99">
        <f>IF(AND(AF423&gt;0,AF423&lt;36),1,IF(AND(AF423&gt;=36,AF423&lt;51),2,IF(AND(AF423&gt;=51,AF423&lt;66),3,IF(AND(AF423&gt;=66,AF423&lt;=100),4,))))</f>
        <v/>
      </c>
      <c r="AL423" s="100">
        <f>IF(AND(AG423&gt;0,AG423&lt;37),1,IF(AND(AG423&gt;=37,AG423&lt;58),2,IF(AND(AG423&gt;=58,AG423&lt;71),3,IF(AND(AG423&gt;=71,AG423&lt;=100),4,))))</f>
        <v/>
      </c>
      <c r="AM423" s="101">
        <f>IF((Y423&lt;&gt;"")*(K423&lt;&gt;""),Y423-K423,"")</f>
        <v/>
      </c>
      <c r="AN423" s="99">
        <f>IF((Z423&lt;&gt;"")*(L423&lt;&gt;""),Z423-L423,"")</f>
        <v/>
      </c>
      <c r="AO423" s="99">
        <f>IF((AA423&lt;&gt;"")*(M423&lt;&gt;""),AA423-M423,"")</f>
        <v/>
      </c>
      <c r="AP423" s="99">
        <f>IF((AB423&lt;&gt;"")*(N423&lt;&gt;""),AB423-N423,"")</f>
        <v/>
      </c>
      <c r="AQ423" s="94">
        <f>IF((AC423&lt;&gt;"")*(O423&lt;&gt;""),AC423-O423,"")</f>
        <v/>
      </c>
      <c r="AR423" s="94">
        <f>IF((AD423&lt;&gt;"")*(P423&lt;&gt;""),AD423-P423,"")</f>
        <v/>
      </c>
      <c r="AS423" s="94">
        <f>IF((AE423&lt;&gt;"")*(Q423&lt;&gt;""),AE423-Q423,"")</f>
        <v/>
      </c>
      <c r="AT423" s="94">
        <f>IF((AF423&lt;&gt;"")*(R423&lt;&gt;""),AF423-R423,"")</f>
        <v/>
      </c>
      <c r="AU423" s="94">
        <f>IF((AG423&lt;&gt;"")*(S423&lt;&gt;""),AG423-S423,"")</f>
        <v/>
      </c>
      <c r="AV423" s="99">
        <f>IF((AH423&lt;&gt;"")*(T423&lt;&gt;""),AH423-T423,"")</f>
        <v/>
      </c>
      <c r="AW423" s="99">
        <f>IF((AI423&lt;&gt;"")*(U423&lt;&gt;""),AI423-U423,"")</f>
        <v/>
      </c>
      <c r="AX423" s="99">
        <f>IF((AJ423&lt;&gt;"")*(V423&lt;&gt;""),AJ423-V423,"")</f>
        <v/>
      </c>
      <c r="AY423" s="99">
        <f>IF((AK423&lt;&gt;"")*(W423&lt;&gt;""),AK423-W423,"")</f>
        <v/>
      </c>
      <c r="AZ423" s="102">
        <f>IF((AL423&lt;&gt;"")*(X423&lt;&gt;""),AL423-X423,"")</f>
        <v/>
      </c>
      <c r="BA423" s="50">
        <f>IFERROR(__xludf.dummyfunction("AI(""Actúa como un tutor académico y dirígete personalmente al estudiante "" &amp; I423 &amp; "" "" &amp; J423 &amp; "" "" &amp; G423 &amp; "" "" &amp; H423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AM423 &amp; ""'. Diferencias por área: Matemáticas ("" &amp; AQ423 &amp; ""), Ciencias Natura"&amp;"les ("" &amp; AR423 &amp; ""), Sociales ("" &amp; AS423 &amp; ""), Lectura Crítica ("" &amp; AT423 &amp; "") e Inglés ("" &amp; AU423 &amp; ""). Variación en posición: grupo ("" &amp; AN423 &amp; ""), grado ("" &amp; AO423 &amp; "") y media ("" &amp; AP423 &amp; ""). Puntajes Primer Simulacro: Global "" &amp; K423 &amp; "", Mat "" &amp; "&amp;"O4 &amp; "", Cien "" &amp; P423 &amp; "", Soc "" &amp; Q423 &amp; "", Lec "" &amp; R423 &amp; "", Ing "" &amp; S423 &amp; "". Puntajes Segundo Simulacro: Global "" &amp; Y423 &amp; "", Mat "" &amp; AC423 &amp; "", Cien "" &amp; AD423 &amp; "", Soc "" &amp; AE423 &amp; "", Lec "" &amp; AF423 &amp; "", Ing "" &amp; AG423 &amp; "". Escribe un mensaje motivador"&amp;" y breve (máximo 4 líneas)."")
"),"=AI(""Actúa como un tutor académico y dirígete personalmente al estudiante "" &amp; I423 &amp; "" "" &amp; J423 &amp; "" "" &amp; G423 &amp; "" "" &amp; H423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AM423 &amp; ""'. Diferencias por área: Matemáticas ("" &amp; AQ423 &amp; ""), Ciencias Natur"&amp;"ales ("" &amp; AR423 &amp; ""), Sociales ("" &amp; AS423 &amp; ""), Lectura Crítica ("" &amp; AT423 &amp; "") e Inglés ("" &amp; AU423 &amp; ""). Variación en posición: grupo ("" &amp; AN423 &amp; ""), grado ("" &amp; AO423 &amp; "") y media ("" &amp; AP423 &amp; ""). Puntajes Primer Simulacro: Global "" &amp; K423 &amp; "", Mat "" &amp;"&amp;" O423 &amp; "", Cien "" &amp; P423 &amp; "", Soc "" &amp; Q423 &amp; "", Lec "" &amp; R423 &amp; "", Ing "" &amp; S423 &amp; "". Puntajes Segundo Simulacro: Global "" &amp; Y423 &amp; "", Mat "" &amp; AC423 &amp; "", Cien "" &amp; AD423 &amp; "", Soc "" &amp; AE423 &amp; "", Lec "" &amp; AF423 &amp; "", Ing "" &amp; AG423 &amp; "". Escribe un mensaje motivado"&amp;"r y breve (máximo 4 líneas)."")
")</f>
        <v/>
      </c>
    </row>
    <row r="424" ht="15.75" customHeight="1" s="42">
      <c r="A424" s="93" t="n"/>
      <c r="B424" s="94" t="inlineStr">
        <is>
          <t>Bachillerato</t>
        </is>
      </c>
      <c r="C424" s="94" t="n">
        <v>802</v>
      </c>
      <c r="D424" s="94" t="n"/>
      <c r="E424" s="95" t="n"/>
      <c r="F424" s="96">
        <f>TRIM(G424&amp;" "&amp;H424&amp;" "&amp;I424&amp;" "&amp;J424)</f>
        <v/>
      </c>
      <c r="G424" s="94" t="inlineStr">
        <is>
          <t>Moreno</t>
        </is>
      </c>
      <c r="H424" s="94" t="inlineStr">
        <is>
          <t>Jimenez</t>
        </is>
      </c>
      <c r="I424" s="94" t="inlineStr">
        <is>
          <t>Mariajose</t>
        </is>
      </c>
      <c r="J424" s="97" t="n"/>
      <c r="K424" s="98">
        <f>IF(SUM(O424:S424)=0, "", ROUND(((O424*3+P424*3+Q424*3+R424*3+S424*1)/13)*5,0))</f>
        <v/>
      </c>
      <c r="L424" s="99">
        <f>IF(OR($C424="",K424=""),"",COUNTIFS($C$4:$C$1500,$C424,K$4:K$1500,"&gt;"&amp;K424)+1)</f>
        <v/>
      </c>
      <c r="M424" s="99">
        <f>IF(OR($C424="",K424=""),"",IF(AND($C424&gt;=1001,$C424&lt;=1005),COUNTIFS($C$4:$C$1500,"&gt;=1001",$C$4:$C$1500,"&lt;=1005",K$4:K$1500,"&gt;"&amp;K424)+1,IF(AND($C424&gt;=1101,$C424&lt;=1105),COUNTIFS($C$4:$C$1500,"&gt;=1101",$C$4:$C$1500,"&lt;=1105",K$4:K$1500,"&gt;"&amp;K424)+1,IF(AND($C424&gt;=901,$C424&lt;=905),COUNTIFS($C$4:$C$1500,"&gt;=901",$C$4:$C$1500,"&lt;=905",K$4:K$1500,"&gt;"&amp;K424)+1,IF(AND($C424&gt;=801,$C424&lt;=805),COUNTIFS($C$4:$C$1500,"&gt;=801",$C$4:$C$1500,"&lt;=805",K$4:K$1500,"&gt;"&amp;K424)+1,IF(AND($C424&gt;=701,$C424&lt;=705),COUNTIFS($C$4:$C$1500,"&gt;=701",$C$4:$C$1500,"&lt;=705",K$4:K$1500,"&gt;"&amp;K424)+1,IF(AND($C424&gt;=601,$C424&lt;=606),COUNTIFS($C$4:$C$1500,"&gt;=601",$C$4:$C$1500,"&lt;=606",K$4:K$1500,"&gt;"&amp;K424)+1,"")))))))</f>
        <v/>
      </c>
      <c r="N424" s="99">
        <f>IF(OR($C424="",K424=""),"",IF(OR(AND($C424&gt;=1001,$C424&lt;=1005),AND($C424&gt;=1101,$C424&lt;=1105)),COUNTIFS($C$4:$C$1500,"&gt;=1001",$C$4:$C$1500,"&lt;=1005",K$4:K$1500,"&gt;"&amp;K424)+COUNTIFS($C$4:$C$1500,"&gt;=1101",$C$4:$C$1500,"&lt;=1105",K$4:K$1500,"&gt;"&amp;K424)+1,""))</f>
        <v/>
      </c>
      <c r="O424" s="94" t="n">
        <v>11.25</v>
      </c>
      <c r="P424" s="94" t="n">
        <v>36.89</v>
      </c>
      <c r="Q424" s="94" t="n">
        <v>26.88</v>
      </c>
      <c r="R424" s="94" t="n">
        <v>25</v>
      </c>
      <c r="S424" s="94" t="n">
        <v>25</v>
      </c>
      <c r="T424" s="99">
        <f>IF(AND(O424&gt;0,O424&lt;36),1,IF(AND(O424&gt;=36,O424&lt;51),2,IF(AND(O424&gt;=51,O424&lt;71),3,IF(AND(O424&gt;=71,O424&lt;=100),4,))))</f>
        <v/>
      </c>
      <c r="U424" s="99">
        <f>IF(AND(P424&gt;0,P424&lt;41),1,IF(AND(P424&gt;=41,P424&lt;56),2,IF(AND(P424&gt;=56,P424&lt;71),3,IF(AND(P424&gt;=71,P424&lt;=100),4,))))</f>
        <v/>
      </c>
      <c r="V424" s="99">
        <f>IF(AND(Q424&gt;0,Q424&lt;41),1,IF(AND(Q424&gt;=41,Q424&lt;56),2,IF(AND(Q424&gt;=56,Q424&lt;71),3,IF(AND(Q424&gt;=71,Q424&lt;=100),4,))))</f>
        <v/>
      </c>
      <c r="W424" s="99">
        <f>IF(AND(R424&gt;0,R424&lt;36),1,IF(AND(R424&gt;=36,R424&lt;51),2,IF(AND(R424&gt;=51,R424&lt;66),3,IF(AND(R424&gt;=66,R424&lt;=100),4,))))</f>
        <v/>
      </c>
      <c r="X424" s="100">
        <f>IF(AND(S424&gt;0,S424&lt;37),1,IF(AND(S424&gt;=37,S424&lt;58),2,IF(AND(S424&gt;=58,S424&lt;71),3,IF(AND(S424&gt;=71,S424&lt;=100),4,))))</f>
        <v/>
      </c>
      <c r="Y424" s="101">
        <f>IF(SUM(AC424:AG424)=0, "", ROUND(((AC424*3+AD424*3+AE424*3+AF424*3+AG424*1)/13)*5,0))</f>
        <v/>
      </c>
      <c r="Z424" s="99">
        <f>IF(OR($C424="",Y424=""),"",COUNTIFS($C$4:$C$1500,$C424,Y$4:Y$1500,"&gt;"&amp;Y424)+1)</f>
        <v/>
      </c>
      <c r="AA424" s="99">
        <f>IF(OR($C424="",Y424=""),"",IF(AND($C424&gt;=1001,$C424&lt;=1005),COUNTIFS($C$4:$C$1500,"&gt;=1001",$C$4:$C$1500,"&lt;=1005",Y$4:Y$1500,"&gt;"&amp;Y424)+1,IF(AND($C424&gt;=1101,$C424&lt;=1105),COUNTIFS($C$4:$C$1500,"&gt;=1101",$C$4:$C$1500,"&lt;=1105",Y$4:Y$1500,"&gt;"&amp;Y424)+1,IF(AND($C424&gt;=901,$C424&lt;=905),COUNTIFS($C$4:$C$1500,"&gt;=901",$C$4:$C$1500,"&lt;=905",Y$4:Y$1500,"&gt;"&amp;Y424)+1,IF(AND($C424&gt;=801,$C424&lt;=805),COUNTIFS($C$4:$C$1500,"&gt;=801",$C$4:$C$1500,"&lt;=805",Y$4:Y$1500,"&gt;"&amp;Y424)+1,IF(AND($C424&gt;=701,$C424&lt;=705),COUNTIFS($C$4:$C$1500,"&gt;=701",$C$4:$C$1500,"&lt;=705",Y$4:Y$1500,"&gt;"&amp;Y424)+1,IF(AND($C424&gt;=601,$C424&lt;=606),COUNTIFS($C$4:$C$1500,"&gt;=601",$C$4:$C$1500,"&lt;=606",Y$4:Y$1500,"&gt;"&amp;Y424)+1,"")))))))</f>
        <v/>
      </c>
      <c r="AB424" s="99">
        <f>IF(OR($C424="",Y424=""),"",IF(OR(AND($C424&gt;=1001,$C424&lt;=1005),AND($C424&gt;=1101,$C424&lt;=1105)),COUNTIFS($C$4:$C$1500,"&gt;=1001",$C$4:$C$1500,"&lt;=1005",Y$4:Y$1500,"&gt;"&amp;Y424)+COUNTIFS($C$4:$C$1500,"&gt;=1101",$C$4:$C$1500,"&lt;=1105",Y$4:Y$1500,"&gt;"&amp;Y424)+1,""))</f>
        <v/>
      </c>
      <c r="AC424" s="94" t="n">
        <v>26.88</v>
      </c>
      <c r="AD424" s="94" t="n">
        <v>30.95</v>
      </c>
      <c r="AE424" s="94" t="n">
        <v>46.75</v>
      </c>
      <c r="AF424" s="94" t="n">
        <v>61.25</v>
      </c>
      <c r="AG424" s="94" t="n">
        <v>57.5</v>
      </c>
      <c r="AH424" s="99">
        <f>IF(AND(AC424&gt;0,AC424&lt;36),1,IF(AND(AC424&gt;=36,AC424&lt;51),2,IF(AND(AC424&gt;=51,AC424&lt;71),3,IF(AND(AC424&gt;=71,AC424&lt;=100),4,))))</f>
        <v/>
      </c>
      <c r="AI424" s="99">
        <f>IF(AND(AD424&gt;0,AD424&lt;41),1,IF(AND(AD424&gt;=41,AD424&lt;56),2,IF(AND(AD424&gt;=56,AD424&lt;71),3,IF(AND(AD424&gt;=71,AD424&lt;=100),4,))))</f>
        <v/>
      </c>
      <c r="AJ424" s="99">
        <f>IF(AND(AE424&gt;0,AE424&lt;41),1,IF(AND(AE424&gt;=41,AE424&lt;56),2,IF(AND(AE424&gt;=56,AE424&lt;71),3,IF(AND(AE424&gt;=71,AE424&lt;=100),4,))))</f>
        <v/>
      </c>
      <c r="AK424" s="99">
        <f>IF(AND(AF424&gt;0,AF424&lt;36),1,IF(AND(AF424&gt;=36,AF424&lt;51),2,IF(AND(AF424&gt;=51,AF424&lt;66),3,IF(AND(AF424&gt;=66,AF424&lt;=100),4,))))</f>
        <v/>
      </c>
      <c r="AL424" s="100">
        <f>IF(AND(AG424&gt;0,AG424&lt;37),1,IF(AND(AG424&gt;=37,AG424&lt;58),2,IF(AND(AG424&gt;=58,AG424&lt;71),3,IF(AND(AG424&gt;=71,AG424&lt;=100),4,))))</f>
        <v/>
      </c>
      <c r="AM424" s="101">
        <f>IF((Y424&lt;&gt;"")*(K424&lt;&gt;""),Y424-K424,"")</f>
        <v/>
      </c>
      <c r="AN424" s="99">
        <f>IF((Z424&lt;&gt;"")*(L424&lt;&gt;""),Z424-L424,"")</f>
        <v/>
      </c>
      <c r="AO424" s="99">
        <f>IF((AA424&lt;&gt;"")*(M424&lt;&gt;""),AA424-M424,"")</f>
        <v/>
      </c>
      <c r="AP424" s="99">
        <f>IF((AB424&lt;&gt;"")*(N424&lt;&gt;""),AB424-N424,"")</f>
        <v/>
      </c>
      <c r="AQ424" s="94">
        <f>IF((AC424&lt;&gt;"")*(O424&lt;&gt;""),AC424-O424,"")</f>
        <v/>
      </c>
      <c r="AR424" s="94">
        <f>IF((AD424&lt;&gt;"")*(P424&lt;&gt;""),AD424-P424,"")</f>
        <v/>
      </c>
      <c r="AS424" s="94">
        <f>IF((AE424&lt;&gt;"")*(Q424&lt;&gt;""),AE424-Q424,"")</f>
        <v/>
      </c>
      <c r="AT424" s="94">
        <f>IF((AF424&lt;&gt;"")*(R424&lt;&gt;""),AF424-R424,"")</f>
        <v/>
      </c>
      <c r="AU424" s="94">
        <f>IF((AG424&lt;&gt;"")*(S424&lt;&gt;""),AG424-S424,"")</f>
        <v/>
      </c>
      <c r="AV424" s="99">
        <f>IF((AH424&lt;&gt;"")*(T424&lt;&gt;""),AH424-T424,"")</f>
        <v/>
      </c>
      <c r="AW424" s="99">
        <f>IF((AI424&lt;&gt;"")*(U424&lt;&gt;""),AI424-U424,"")</f>
        <v/>
      </c>
      <c r="AX424" s="99">
        <f>IF((AJ424&lt;&gt;"")*(V424&lt;&gt;""),AJ424-V424,"")</f>
        <v/>
      </c>
      <c r="AY424" s="99">
        <f>IF((AK424&lt;&gt;"")*(W424&lt;&gt;""),AK424-W424,"")</f>
        <v/>
      </c>
      <c r="AZ424" s="102">
        <f>IF((AL424&lt;&gt;"")*(X424&lt;&gt;""),AL424-X424,"")</f>
        <v/>
      </c>
      <c r="BA424" s="50">
        <f>IFERROR(__xludf.dummyfunction("AI(""Actúa como un tutor académico y dirígete personalmente al estudiante "" &amp; I424 &amp; "" "" &amp; J424 &amp; "" "" &amp; G424 &amp; "" "" &amp; H424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AM424 &amp; ""'. Diferencias por área: Matemáticas ("" &amp; AQ424 &amp; ""), Ciencias Natura"&amp;"les ("" &amp; AR424 &amp; ""), Sociales ("" &amp; AS424 &amp; ""), Lectura Crítica ("" &amp; AT424 &amp; "") e Inglés ("" &amp; AU424 &amp; ""). Variación en posición: grupo ("" &amp; AN424 &amp; ""), grado ("" &amp; AO424 &amp; "") y media ("" &amp; AP424 &amp; ""). Puntajes Primer Simulacro: Global "" &amp; K424 &amp; "", Mat "" &amp; "&amp;"O4 &amp; "", Cien "" &amp; P424 &amp; "", Soc "" &amp; Q424 &amp; "", Lec "" &amp; R424 &amp; "", Ing "" &amp; S424 &amp; "". Puntajes Segundo Simulacro: Global "" &amp; Y424 &amp; "", Mat "" &amp; AC424 &amp; "", Cien "" &amp; AD424 &amp; "", Soc "" &amp; AE424 &amp; "", Lec "" &amp; AF424 &amp; "", Ing "" &amp; AG424 &amp; "". Escribe un mensaje motivador"&amp;" y breve (máximo 4 líneas)."")
"),"=AI(""Actúa como un tutor académico y dirígete personalmente al estudiante "" &amp; I424 &amp; "" "" &amp; J424 &amp; "" "" &amp; G424 &amp; "" "" &amp; H424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AM424 &amp; ""'. Diferencias por área: Matemáticas ("" &amp; AQ424 &amp; ""), Ciencias Natur"&amp;"ales ("" &amp; AR424 &amp; ""), Sociales ("" &amp; AS424 &amp; ""), Lectura Crítica ("" &amp; AT424 &amp; "") e Inglés ("" &amp; AU424 &amp; ""). Variación en posición: grupo ("" &amp; AN424 &amp; ""), grado ("" &amp; AO424 &amp; "") y media ("" &amp; AP424 &amp; ""). Puntajes Primer Simulacro: Global "" &amp; K424 &amp; "", Mat "" &amp;"&amp;" O424 &amp; "", Cien "" &amp; P424 &amp; "", Soc "" &amp; Q424 &amp; "", Lec "" &amp; R424 &amp; "", Ing "" &amp; S424 &amp; "". Puntajes Segundo Simulacro: Global "" &amp; Y424 &amp; "", Mat "" &amp; AC424 &amp; "", Cien "" &amp; AD424 &amp; "", Soc "" &amp; AE424 &amp; "", Lec "" &amp; AF424 &amp; "", Ing "" &amp; AG424 &amp; "". Escribe un mensaje motivado"&amp;"r y breve (máximo 4 líneas)."")
")</f>
        <v/>
      </c>
    </row>
    <row r="425" ht="15.75" customHeight="1" s="42">
      <c r="A425" s="93" t="n"/>
      <c r="B425" s="94" t="inlineStr">
        <is>
          <t>Bachillerato</t>
        </is>
      </c>
      <c r="C425" s="94" t="n">
        <v>802</v>
      </c>
      <c r="D425" s="94" t="n"/>
      <c r="E425" s="95" t="n"/>
      <c r="F425" s="96">
        <f>TRIM(G425&amp;" "&amp;H425&amp;" "&amp;I425&amp;" "&amp;J425)</f>
        <v/>
      </c>
      <c r="G425" s="94" t="inlineStr">
        <is>
          <t>Mosquera</t>
        </is>
      </c>
      <c r="H425" s="94" t="inlineStr">
        <is>
          <t>Argaez</t>
        </is>
      </c>
      <c r="I425" s="94" t="inlineStr">
        <is>
          <t>Helen</t>
        </is>
      </c>
      <c r="J425" s="97" t="inlineStr">
        <is>
          <t>Mariana</t>
        </is>
      </c>
      <c r="K425" s="98">
        <f>IF(SUM(O425:S425)=0, "", ROUND(((O425*3+P425*3+Q425*3+R425*3+S425*1)/13)*5,0))</f>
        <v/>
      </c>
      <c r="L425" s="99">
        <f>IF(OR($C425="",K425=""),"",COUNTIFS($C$4:$C$1500,$C425,K$4:K$1500,"&gt;"&amp;K425)+1)</f>
        <v/>
      </c>
      <c r="M425" s="99">
        <f>IF(OR($C425="",K425=""),"",IF(AND($C425&gt;=1001,$C425&lt;=1005),COUNTIFS($C$4:$C$1500,"&gt;=1001",$C$4:$C$1500,"&lt;=1005",K$4:K$1500,"&gt;"&amp;K425)+1,IF(AND($C425&gt;=1101,$C425&lt;=1105),COUNTIFS($C$4:$C$1500,"&gt;=1101",$C$4:$C$1500,"&lt;=1105",K$4:K$1500,"&gt;"&amp;K425)+1,IF(AND($C425&gt;=901,$C425&lt;=905),COUNTIFS($C$4:$C$1500,"&gt;=901",$C$4:$C$1500,"&lt;=905",K$4:K$1500,"&gt;"&amp;K425)+1,IF(AND($C425&gt;=801,$C425&lt;=805),COUNTIFS($C$4:$C$1500,"&gt;=801",$C$4:$C$1500,"&lt;=805",K$4:K$1500,"&gt;"&amp;K425)+1,IF(AND($C425&gt;=701,$C425&lt;=705),COUNTIFS($C$4:$C$1500,"&gt;=701",$C$4:$C$1500,"&lt;=705",K$4:K$1500,"&gt;"&amp;K425)+1,IF(AND($C425&gt;=601,$C425&lt;=606),COUNTIFS($C$4:$C$1500,"&gt;=601",$C$4:$C$1500,"&lt;=606",K$4:K$1500,"&gt;"&amp;K425)+1,"")))))))</f>
        <v/>
      </c>
      <c r="N425" s="99">
        <f>IF(OR($C425="",K425=""),"",IF(OR(AND($C425&gt;=1001,$C425&lt;=1005),AND($C425&gt;=1101,$C425&lt;=1105)),COUNTIFS($C$4:$C$1500,"&gt;=1001",$C$4:$C$1500,"&lt;=1005",K$4:K$1500,"&gt;"&amp;K425)+COUNTIFS($C$4:$C$1500,"&gt;=1101",$C$4:$C$1500,"&lt;=1105",K$4:K$1500,"&gt;"&amp;K425)+1,""))</f>
        <v/>
      </c>
      <c r="O425" s="94" t="n">
        <v>21.25</v>
      </c>
      <c r="P425" s="94" t="n">
        <v>43.69</v>
      </c>
      <c r="Q425" s="94" t="n">
        <v>35.63</v>
      </c>
      <c r="R425" s="94" t="n">
        <v>41.67</v>
      </c>
      <c r="S425" s="94" t="n">
        <v>25</v>
      </c>
      <c r="T425" s="99">
        <f>IF(AND(O425&gt;0,O425&lt;36),1,IF(AND(O425&gt;=36,O425&lt;51),2,IF(AND(O425&gt;=51,O425&lt;71),3,IF(AND(O425&gt;=71,O425&lt;=100),4,))))</f>
        <v/>
      </c>
      <c r="U425" s="99">
        <f>IF(AND(P425&gt;0,P425&lt;41),1,IF(AND(P425&gt;=41,P425&lt;56),2,IF(AND(P425&gt;=56,P425&lt;71),3,IF(AND(P425&gt;=71,P425&lt;=100),4,))))</f>
        <v/>
      </c>
      <c r="V425" s="99">
        <f>IF(AND(Q425&gt;0,Q425&lt;41),1,IF(AND(Q425&gt;=41,Q425&lt;56),2,IF(AND(Q425&gt;=56,Q425&lt;71),3,IF(AND(Q425&gt;=71,Q425&lt;=100),4,))))</f>
        <v/>
      </c>
      <c r="W425" s="99">
        <f>IF(AND(R425&gt;0,R425&lt;36),1,IF(AND(R425&gt;=36,R425&lt;51),2,IF(AND(R425&gt;=51,R425&lt;66),3,IF(AND(R425&gt;=66,R425&lt;=100),4,))))</f>
        <v/>
      </c>
      <c r="X425" s="100">
        <f>IF(AND(S425&gt;0,S425&lt;37),1,IF(AND(S425&gt;=37,S425&lt;58),2,IF(AND(S425&gt;=58,S425&lt;71),3,IF(AND(S425&gt;=71,S425&lt;=100),4,))))</f>
        <v/>
      </c>
      <c r="Y425" s="101">
        <f>IF(SUM(AC425:AG425)=0, "", ROUND(((AC425*3+AD425*3+AE425*3+AF425*3+AG425*1)/13)*5,0))</f>
        <v/>
      </c>
      <c r="Z425" s="99">
        <f>IF(OR($C425="",Y425=""),"",COUNTIFS($C$4:$C$1500,$C425,Y$4:Y$1500,"&gt;"&amp;Y425)+1)</f>
        <v/>
      </c>
      <c r="AA425" s="99">
        <f>IF(OR($C425="",Y425=""),"",IF(AND($C425&gt;=1001,$C425&lt;=1005),COUNTIFS($C$4:$C$1500,"&gt;=1001",$C$4:$C$1500,"&lt;=1005",Y$4:Y$1500,"&gt;"&amp;Y425)+1,IF(AND($C425&gt;=1101,$C425&lt;=1105),COUNTIFS($C$4:$C$1500,"&gt;=1101",$C$4:$C$1500,"&lt;=1105",Y$4:Y$1500,"&gt;"&amp;Y425)+1,IF(AND($C425&gt;=901,$C425&lt;=905),COUNTIFS($C$4:$C$1500,"&gt;=901",$C$4:$C$1500,"&lt;=905",Y$4:Y$1500,"&gt;"&amp;Y425)+1,IF(AND($C425&gt;=801,$C425&lt;=805),COUNTIFS($C$4:$C$1500,"&gt;=801",$C$4:$C$1500,"&lt;=805",Y$4:Y$1500,"&gt;"&amp;Y425)+1,IF(AND($C425&gt;=701,$C425&lt;=705),COUNTIFS($C$4:$C$1500,"&gt;=701",$C$4:$C$1500,"&lt;=705",Y$4:Y$1500,"&gt;"&amp;Y425)+1,IF(AND($C425&gt;=601,$C425&lt;=606),COUNTIFS($C$4:$C$1500,"&gt;=601",$C$4:$C$1500,"&lt;=606",Y$4:Y$1500,"&gt;"&amp;Y425)+1,"")))))))</f>
        <v/>
      </c>
      <c r="AB425" s="99">
        <f>IF(OR($C425="",Y425=""),"",IF(OR(AND($C425&gt;=1001,$C425&lt;=1005),AND($C425&gt;=1101,$C425&lt;=1105)),COUNTIFS($C$4:$C$1500,"&gt;=1001",$C$4:$C$1500,"&lt;=1005",Y$4:Y$1500,"&gt;"&amp;Y425)+COUNTIFS($C$4:$C$1500,"&gt;=1101",$C$4:$C$1500,"&lt;=1105",Y$4:Y$1500,"&gt;"&amp;Y425)+1,""))</f>
        <v/>
      </c>
      <c r="AC425" s="94" t="n">
        <v>64.38</v>
      </c>
      <c r="AD425" s="94" t="n">
        <v>35.42</v>
      </c>
      <c r="AE425" s="94" t="n">
        <v>57.75</v>
      </c>
      <c r="AF425" s="94" t="n">
        <v>61.25</v>
      </c>
      <c r="AG425" s="94" t="n">
        <v>47.92</v>
      </c>
      <c r="AH425" s="99">
        <f>IF(AND(AC425&gt;0,AC425&lt;36),1,IF(AND(AC425&gt;=36,AC425&lt;51),2,IF(AND(AC425&gt;=51,AC425&lt;71),3,IF(AND(AC425&gt;=71,AC425&lt;=100),4,))))</f>
        <v/>
      </c>
      <c r="AI425" s="99">
        <f>IF(AND(AD425&gt;0,AD425&lt;41),1,IF(AND(AD425&gt;=41,AD425&lt;56),2,IF(AND(AD425&gt;=56,AD425&lt;71),3,IF(AND(AD425&gt;=71,AD425&lt;=100),4,))))</f>
        <v/>
      </c>
      <c r="AJ425" s="99">
        <f>IF(AND(AE425&gt;0,AE425&lt;41),1,IF(AND(AE425&gt;=41,AE425&lt;56),2,IF(AND(AE425&gt;=56,AE425&lt;71),3,IF(AND(AE425&gt;=71,AE425&lt;=100),4,))))</f>
        <v/>
      </c>
      <c r="AK425" s="99">
        <f>IF(AND(AF425&gt;0,AF425&lt;36),1,IF(AND(AF425&gt;=36,AF425&lt;51),2,IF(AND(AF425&gt;=51,AF425&lt;66),3,IF(AND(AF425&gt;=66,AF425&lt;=100),4,))))</f>
        <v/>
      </c>
      <c r="AL425" s="100">
        <f>IF(AND(AG425&gt;0,AG425&lt;37),1,IF(AND(AG425&gt;=37,AG425&lt;58),2,IF(AND(AG425&gt;=58,AG425&lt;71),3,IF(AND(AG425&gt;=71,AG425&lt;=100),4,))))</f>
        <v/>
      </c>
      <c r="AM425" s="101">
        <f>IF((Y425&lt;&gt;"")*(K425&lt;&gt;""),Y425-K425,"")</f>
        <v/>
      </c>
      <c r="AN425" s="99">
        <f>IF((Z425&lt;&gt;"")*(L425&lt;&gt;""),Z425-L425,"")</f>
        <v/>
      </c>
      <c r="AO425" s="99">
        <f>IF((AA425&lt;&gt;"")*(M425&lt;&gt;""),AA425-M425,"")</f>
        <v/>
      </c>
      <c r="AP425" s="99">
        <f>IF((AB425&lt;&gt;"")*(N425&lt;&gt;""),AB425-N425,"")</f>
        <v/>
      </c>
      <c r="AQ425" s="94">
        <f>IF((AC425&lt;&gt;"")*(O425&lt;&gt;""),AC425-O425,"")</f>
        <v/>
      </c>
      <c r="AR425" s="94">
        <f>IF((AD425&lt;&gt;"")*(P425&lt;&gt;""),AD425-P425,"")</f>
        <v/>
      </c>
      <c r="AS425" s="94">
        <f>IF((AE425&lt;&gt;"")*(Q425&lt;&gt;""),AE425-Q425,"")</f>
        <v/>
      </c>
      <c r="AT425" s="94">
        <f>IF((AF425&lt;&gt;"")*(R425&lt;&gt;""),AF425-R425,"")</f>
        <v/>
      </c>
      <c r="AU425" s="94">
        <f>IF((AG425&lt;&gt;"")*(S425&lt;&gt;""),AG425-S425,"")</f>
        <v/>
      </c>
      <c r="AV425" s="99">
        <f>IF((AH425&lt;&gt;"")*(T425&lt;&gt;""),AH425-T425,"")</f>
        <v/>
      </c>
      <c r="AW425" s="99">
        <f>IF((AI425&lt;&gt;"")*(U425&lt;&gt;""),AI425-U425,"")</f>
        <v/>
      </c>
      <c r="AX425" s="99">
        <f>IF((AJ425&lt;&gt;"")*(V425&lt;&gt;""),AJ425-V425,"")</f>
        <v/>
      </c>
      <c r="AY425" s="99">
        <f>IF((AK425&lt;&gt;"")*(W425&lt;&gt;""),AK425-W425,"")</f>
        <v/>
      </c>
      <c r="AZ425" s="102">
        <f>IF((AL425&lt;&gt;"")*(X425&lt;&gt;""),AL425-X425,"")</f>
        <v/>
      </c>
      <c r="BA425" s="50">
        <f>IFERROR(__xludf.dummyfunction("AI(""Actúa como un tutor académico y dirígete personalmente al estudiante "" &amp; I425 &amp; "" "" &amp; J425 &amp; "" "" &amp; G425 &amp; "" "" &amp; H425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AM425 &amp; ""'. Diferencias por área: Matemáticas ("" &amp; AQ425 &amp; ""), Ciencias Natura"&amp;"les ("" &amp; AR425 &amp; ""), Sociales ("" &amp; AS425 &amp; ""), Lectura Crítica ("" &amp; AT425 &amp; "") e Inglés ("" &amp; AU425 &amp; ""). Variación en posición: grupo ("" &amp; AN425 &amp; ""), grado ("" &amp; AO425 &amp; "") y media ("" &amp; AP425 &amp; ""). Puntajes Primer Simulacro: Global "" &amp; K425 &amp; "", Mat "" &amp; "&amp;"O4 &amp; "", Cien "" &amp; P425 &amp; "", Soc "" &amp; Q425 &amp; "", Lec "" &amp; R425 &amp; "", Ing "" &amp; S425 &amp; "". Puntajes Segundo Simulacro: Global "" &amp; Y425 &amp; "", Mat "" &amp; AC425 &amp; "", Cien "" &amp; AD425 &amp; "", Soc "" &amp; AE425 &amp; "", Lec "" &amp; AF425 &amp; "", Ing "" &amp; AG425 &amp; "". Escribe un mensaje motivador"&amp;" y breve (máximo 4 líneas)."")
"),"=AI(""Actúa como un tutor académico y dirígete personalmente al estudiante "" &amp; I425 &amp; "" "" &amp; J425 &amp; "" "" &amp; G425 &amp; "" "" &amp; H425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AM425 &amp; ""'. Diferencias por área: Matemáticas ("" &amp; AQ425 &amp; ""), Ciencias Natur"&amp;"ales ("" &amp; AR425 &amp; ""), Sociales ("" &amp; AS425 &amp; ""), Lectura Crítica ("" &amp; AT425 &amp; "") e Inglés ("" &amp; AU425 &amp; ""). Variación en posición: grupo ("" &amp; AN425 &amp; ""), grado ("" &amp; AO425 &amp; "") y media ("" &amp; AP425 &amp; ""). Puntajes Primer Simulacro: Global "" &amp; K425 &amp; "", Mat "" &amp;"&amp;" O425 &amp; "", Cien "" &amp; P425 &amp; "", Soc "" &amp; Q425 &amp; "", Lec "" &amp; R425 &amp; "", Ing "" &amp; S425 &amp; "". Puntajes Segundo Simulacro: Global "" &amp; Y425 &amp; "", Mat "" &amp; AC425 &amp; "", Cien "" &amp; AD425 &amp; "", Soc "" &amp; AE425 &amp; "", Lec "" &amp; AF425 &amp; "", Ing "" &amp; AG425 &amp; "". Escribe un mensaje motivado"&amp;"r y breve (máximo 4 líneas)."")
")</f>
        <v/>
      </c>
    </row>
    <row r="426" ht="15.75" customHeight="1" s="42">
      <c r="A426" s="93" t="n"/>
      <c r="B426" s="94" t="inlineStr">
        <is>
          <t>Bachillerato</t>
        </is>
      </c>
      <c r="C426" s="94" t="n">
        <v>802</v>
      </c>
      <c r="D426" s="94" t="n"/>
      <c r="E426" s="95" t="n"/>
      <c r="F426" s="96">
        <f>TRIM(G426&amp;" "&amp;H426&amp;" "&amp;I426&amp;" "&amp;J426)</f>
        <v/>
      </c>
      <c r="G426" s="94" t="inlineStr">
        <is>
          <t>Orjuela</t>
        </is>
      </c>
      <c r="H426" s="94" t="inlineStr">
        <is>
          <t>Trujillo</t>
        </is>
      </c>
      <c r="I426" s="94" t="inlineStr">
        <is>
          <t>Gabriela</t>
        </is>
      </c>
      <c r="J426" s="97" t="inlineStr">
        <is>
          <t>Alejandra</t>
        </is>
      </c>
      <c r="K426" s="98">
        <f>IF(SUM(O426:S426)=0, "", ROUND(((O426*3+P426*3+Q426*3+R426*3+S426*1)/13)*5,0))</f>
        <v/>
      </c>
      <c r="L426" s="99">
        <f>IF(OR($C426="",K426=""),"",COUNTIFS($C$4:$C$1500,$C426,K$4:K$1500,"&gt;"&amp;K426)+1)</f>
        <v/>
      </c>
      <c r="M426" s="99">
        <f>IF(OR($C426="",K426=""),"",IF(AND($C426&gt;=1001,$C426&lt;=1005),COUNTIFS($C$4:$C$1500,"&gt;=1001",$C$4:$C$1500,"&lt;=1005",K$4:K$1500,"&gt;"&amp;K426)+1,IF(AND($C426&gt;=1101,$C426&lt;=1105),COUNTIFS($C$4:$C$1500,"&gt;=1101",$C$4:$C$1500,"&lt;=1105",K$4:K$1500,"&gt;"&amp;K426)+1,IF(AND($C426&gt;=901,$C426&lt;=905),COUNTIFS($C$4:$C$1500,"&gt;=901",$C$4:$C$1500,"&lt;=905",K$4:K$1500,"&gt;"&amp;K426)+1,IF(AND($C426&gt;=801,$C426&lt;=805),COUNTIFS($C$4:$C$1500,"&gt;=801",$C$4:$C$1500,"&lt;=805",K$4:K$1500,"&gt;"&amp;K426)+1,IF(AND($C426&gt;=701,$C426&lt;=705),COUNTIFS($C$4:$C$1500,"&gt;=701",$C$4:$C$1500,"&lt;=705",K$4:K$1500,"&gt;"&amp;K426)+1,IF(AND($C426&gt;=601,$C426&lt;=606),COUNTIFS($C$4:$C$1500,"&gt;=601",$C$4:$C$1500,"&lt;=606",K$4:K$1500,"&gt;"&amp;K426)+1,"")))))))</f>
        <v/>
      </c>
      <c r="N426" s="99">
        <f>IF(OR($C426="",K426=""),"",IF(OR(AND($C426&gt;=1001,$C426&lt;=1005),AND($C426&gt;=1101,$C426&lt;=1105)),COUNTIFS($C$4:$C$1500,"&gt;=1001",$C$4:$C$1500,"&lt;=1005",K$4:K$1500,"&gt;"&amp;K426)+COUNTIFS($C$4:$C$1500,"&gt;=1101",$C$4:$C$1500,"&lt;=1105",K$4:K$1500,"&gt;"&amp;K426)+1,""))</f>
        <v/>
      </c>
      <c r="O426" s="94" t="n">
        <v>61.25</v>
      </c>
      <c r="P426" s="94" t="n">
        <v>61.65</v>
      </c>
      <c r="Q426" s="94" t="n">
        <v>52.5</v>
      </c>
      <c r="R426" s="94" t="n">
        <v>41.67</v>
      </c>
      <c r="S426" s="94" t="n">
        <v>50</v>
      </c>
      <c r="T426" s="99">
        <f>IF(AND(O426&gt;0,O426&lt;36),1,IF(AND(O426&gt;=36,O426&lt;51),2,IF(AND(O426&gt;=51,O426&lt;71),3,IF(AND(O426&gt;=71,O426&lt;=100),4,))))</f>
        <v/>
      </c>
      <c r="U426" s="99">
        <f>IF(AND(P426&gt;0,P426&lt;41),1,IF(AND(P426&gt;=41,P426&lt;56),2,IF(AND(P426&gt;=56,P426&lt;71),3,IF(AND(P426&gt;=71,P426&lt;=100),4,))))</f>
        <v/>
      </c>
      <c r="V426" s="99">
        <f>IF(AND(Q426&gt;0,Q426&lt;41),1,IF(AND(Q426&gt;=41,Q426&lt;56),2,IF(AND(Q426&gt;=56,Q426&lt;71),3,IF(AND(Q426&gt;=71,Q426&lt;=100),4,))))</f>
        <v/>
      </c>
      <c r="W426" s="99">
        <f>IF(AND(R426&gt;0,R426&lt;36),1,IF(AND(R426&gt;=36,R426&lt;51),2,IF(AND(R426&gt;=51,R426&lt;66),3,IF(AND(R426&gt;=66,R426&lt;=100),4,))))</f>
        <v/>
      </c>
      <c r="X426" s="100">
        <f>IF(AND(S426&gt;0,S426&lt;37),1,IF(AND(S426&gt;=37,S426&lt;58),2,IF(AND(S426&gt;=58,S426&lt;71),3,IF(AND(S426&gt;=71,S426&lt;=100),4,))))</f>
        <v/>
      </c>
      <c r="Y426" s="101">
        <f>IF(SUM(AC426:AG426)=0, "", ROUND(((AC426*3+AD426*3+AE426*3+AF426*3+AG426*1)/13)*5,0))</f>
        <v/>
      </c>
      <c r="Z426" s="99">
        <f>IF(OR($C426="",Y426=""),"",COUNTIFS($C$4:$C$1500,$C426,Y$4:Y$1500,"&gt;"&amp;Y426)+1)</f>
        <v/>
      </c>
      <c r="AA426" s="99">
        <f>IF(OR($C426="",Y426=""),"",IF(AND($C426&gt;=1001,$C426&lt;=1005),COUNTIFS($C$4:$C$1500,"&gt;=1001",$C$4:$C$1500,"&lt;=1005",Y$4:Y$1500,"&gt;"&amp;Y426)+1,IF(AND($C426&gt;=1101,$C426&lt;=1105),COUNTIFS($C$4:$C$1500,"&gt;=1101",$C$4:$C$1500,"&lt;=1105",Y$4:Y$1500,"&gt;"&amp;Y426)+1,IF(AND($C426&gt;=901,$C426&lt;=905),COUNTIFS($C$4:$C$1500,"&gt;=901",$C$4:$C$1500,"&lt;=905",Y$4:Y$1500,"&gt;"&amp;Y426)+1,IF(AND($C426&gt;=801,$C426&lt;=805),COUNTIFS($C$4:$C$1500,"&gt;=801",$C$4:$C$1500,"&lt;=805",Y$4:Y$1500,"&gt;"&amp;Y426)+1,IF(AND($C426&gt;=701,$C426&lt;=705),COUNTIFS($C$4:$C$1500,"&gt;=701",$C$4:$C$1500,"&lt;=705",Y$4:Y$1500,"&gt;"&amp;Y426)+1,IF(AND($C426&gt;=601,$C426&lt;=606),COUNTIFS($C$4:$C$1500,"&gt;=601",$C$4:$C$1500,"&lt;=606",Y$4:Y$1500,"&gt;"&amp;Y426)+1,"")))))))</f>
        <v/>
      </c>
      <c r="AB426" s="99">
        <f>IF(OR($C426="",Y426=""),"",IF(OR(AND($C426&gt;=1001,$C426&lt;=1005),AND($C426&gt;=1101,$C426&lt;=1105)),COUNTIFS($C$4:$C$1500,"&gt;=1001",$C$4:$C$1500,"&lt;=1005",Y$4:Y$1500,"&gt;"&amp;Y426)+COUNTIFS($C$4:$C$1500,"&gt;=1101",$C$4:$C$1500,"&lt;=1105",Y$4:Y$1500,"&gt;"&amp;Y426)+1,""))</f>
        <v/>
      </c>
      <c r="AC426" s="94" t="n">
        <v>48</v>
      </c>
      <c r="AD426" s="94" t="n">
        <v>75.3</v>
      </c>
      <c r="AE426" s="94" t="n">
        <v>63.25</v>
      </c>
      <c r="AF426" s="94" t="n">
        <v>74.38</v>
      </c>
      <c r="AG426" s="94" t="n">
        <v>62.29</v>
      </c>
      <c r="AH426" s="99">
        <f>IF(AND(AC426&gt;0,AC426&lt;36),1,IF(AND(AC426&gt;=36,AC426&lt;51),2,IF(AND(AC426&gt;=51,AC426&lt;71),3,IF(AND(AC426&gt;=71,AC426&lt;=100),4,))))</f>
        <v/>
      </c>
      <c r="AI426" s="99">
        <f>IF(AND(AD426&gt;0,AD426&lt;41),1,IF(AND(AD426&gt;=41,AD426&lt;56),2,IF(AND(AD426&gt;=56,AD426&lt;71),3,IF(AND(AD426&gt;=71,AD426&lt;=100),4,))))</f>
        <v/>
      </c>
      <c r="AJ426" s="99">
        <f>IF(AND(AE426&gt;0,AE426&lt;41),1,IF(AND(AE426&gt;=41,AE426&lt;56),2,IF(AND(AE426&gt;=56,AE426&lt;71),3,IF(AND(AE426&gt;=71,AE426&lt;=100),4,))))</f>
        <v/>
      </c>
      <c r="AK426" s="99">
        <f>IF(AND(AF426&gt;0,AF426&lt;36),1,IF(AND(AF426&gt;=36,AF426&lt;51),2,IF(AND(AF426&gt;=51,AF426&lt;66),3,IF(AND(AF426&gt;=66,AF426&lt;=100),4,))))</f>
        <v/>
      </c>
      <c r="AL426" s="100">
        <f>IF(AND(AG426&gt;0,AG426&lt;37),1,IF(AND(AG426&gt;=37,AG426&lt;58),2,IF(AND(AG426&gt;=58,AG426&lt;71),3,IF(AND(AG426&gt;=71,AG426&lt;=100),4,))))</f>
        <v/>
      </c>
      <c r="AM426" s="101">
        <f>IF((Y426&lt;&gt;"")*(K426&lt;&gt;""),Y426-K426,"")</f>
        <v/>
      </c>
      <c r="AN426" s="99">
        <f>IF((Z426&lt;&gt;"")*(L426&lt;&gt;""),Z426-L426,"")</f>
        <v/>
      </c>
      <c r="AO426" s="99">
        <f>IF((AA426&lt;&gt;"")*(M426&lt;&gt;""),AA426-M426,"")</f>
        <v/>
      </c>
      <c r="AP426" s="99">
        <f>IF((AB426&lt;&gt;"")*(N426&lt;&gt;""),AB426-N426,"")</f>
        <v/>
      </c>
      <c r="AQ426" s="94">
        <f>IF((AC426&lt;&gt;"")*(O426&lt;&gt;""),AC426-O426,"")</f>
        <v/>
      </c>
      <c r="AR426" s="94">
        <f>IF((AD426&lt;&gt;"")*(P426&lt;&gt;""),AD426-P426,"")</f>
        <v/>
      </c>
      <c r="AS426" s="94">
        <f>IF((AE426&lt;&gt;"")*(Q426&lt;&gt;""),AE426-Q426,"")</f>
        <v/>
      </c>
      <c r="AT426" s="94">
        <f>IF((AF426&lt;&gt;"")*(R426&lt;&gt;""),AF426-R426,"")</f>
        <v/>
      </c>
      <c r="AU426" s="94">
        <f>IF((AG426&lt;&gt;"")*(S426&lt;&gt;""),AG426-S426,"")</f>
        <v/>
      </c>
      <c r="AV426" s="99">
        <f>IF((AH426&lt;&gt;"")*(T426&lt;&gt;""),AH426-T426,"")</f>
        <v/>
      </c>
      <c r="AW426" s="99">
        <f>IF((AI426&lt;&gt;"")*(U426&lt;&gt;""),AI426-U426,"")</f>
        <v/>
      </c>
      <c r="AX426" s="99">
        <f>IF((AJ426&lt;&gt;"")*(V426&lt;&gt;""),AJ426-V426,"")</f>
        <v/>
      </c>
      <c r="AY426" s="99">
        <f>IF((AK426&lt;&gt;"")*(W426&lt;&gt;""),AK426-W426,"")</f>
        <v/>
      </c>
      <c r="AZ426" s="102">
        <f>IF((AL426&lt;&gt;"")*(X426&lt;&gt;""),AL426-X426,"")</f>
        <v/>
      </c>
      <c r="BA426" s="50">
        <f>IFERROR(__xludf.dummyfunction("AI(""Actúa como un tutor académico y dirígete personalmente al estudiante "" &amp; I426 &amp; "" "" &amp; J426 &amp; "" "" &amp; G426 &amp; "" "" &amp; H426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AM426 &amp; ""'. Diferencias por área: Matemáticas ("" &amp; AQ426 &amp; ""), Ciencias Natura"&amp;"les ("" &amp; AR426 &amp; ""), Sociales ("" &amp; AS426 &amp; ""), Lectura Crítica ("" &amp; AT426 &amp; "") e Inglés ("" &amp; AU426 &amp; ""). Variación en posición: grupo ("" &amp; AN426 &amp; ""), grado ("" &amp; AO426 &amp; "") y media ("" &amp; AP426 &amp; ""). Puntajes Primer Simulacro: Global "" &amp; K426 &amp; "", Mat "" &amp; "&amp;"O4 &amp; "", Cien "" &amp; P426 &amp; "", Soc "" &amp; Q426 &amp; "", Lec "" &amp; R426 &amp; "", Ing "" &amp; S426 &amp; "". Puntajes Segundo Simulacro: Global "" &amp; Y426 &amp; "", Mat "" &amp; AC426 &amp; "", Cien "" &amp; AD426 &amp; "", Soc "" &amp; AE426 &amp; "", Lec "" &amp; AF426 &amp; "", Ing "" &amp; AG426 &amp; "". Escribe un mensaje motivador"&amp;" y breve (máximo 4 líneas)."")
"),"=AI(""Actúa como un tutor académico y dirígete personalmente al estudiante "" &amp; I426 &amp; "" "" &amp; J426 &amp; "" "" &amp; G426 &amp; "" "" &amp; H426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AM426 &amp; ""'. Diferencias por área: Matemáticas ("" &amp; AQ426 &amp; ""), Ciencias Natur"&amp;"ales ("" &amp; AR426 &amp; ""), Sociales ("" &amp; AS426 &amp; ""), Lectura Crítica ("" &amp; AT426 &amp; "") e Inglés ("" &amp; AU426 &amp; ""). Variación en posición: grupo ("" &amp; AN426 &amp; ""), grado ("" &amp; AO426 &amp; "") y media ("" &amp; AP426 &amp; ""). Puntajes Primer Simulacro: Global "" &amp; K426 &amp; "", Mat "" &amp;"&amp;" O426 &amp; "", Cien "" &amp; P426 &amp; "", Soc "" &amp; Q426 &amp; "", Lec "" &amp; R426 &amp; "", Ing "" &amp; S426 &amp; "". Puntajes Segundo Simulacro: Global "" &amp; Y426 &amp; "", Mat "" &amp; AC426 &amp; "", Cien "" &amp; AD426 &amp; "", Soc "" &amp; AE426 &amp; "", Lec "" &amp; AF426 &amp; "", Ing "" &amp; AG426 &amp; "". Escribe un mensaje motivado"&amp;"r y breve (máximo 4 líneas)."")
")</f>
        <v/>
      </c>
    </row>
    <row r="427" ht="15.75" customHeight="1" s="42">
      <c r="A427" s="93" t="n"/>
      <c r="B427" s="94" t="inlineStr">
        <is>
          <t>Bachillerato</t>
        </is>
      </c>
      <c r="C427" s="94" t="n">
        <v>802</v>
      </c>
      <c r="D427" s="94" t="n"/>
      <c r="E427" s="95" t="n"/>
      <c r="F427" s="96">
        <f>TRIM(G427&amp;" "&amp;H427&amp;" "&amp;I427&amp;" "&amp;J427)</f>
        <v/>
      </c>
      <c r="G427" s="94" t="inlineStr">
        <is>
          <t>Ospina</t>
        </is>
      </c>
      <c r="H427" s="94" t="inlineStr">
        <is>
          <t>Aguinaga</t>
        </is>
      </c>
      <c r="I427" s="94" t="inlineStr">
        <is>
          <t>Melanny</t>
        </is>
      </c>
      <c r="J427" s="97" t="n"/>
      <c r="K427" s="98">
        <f>IF(SUM(O427:S427)=0, "", ROUND(((O427*3+P427*3+Q427*3+R427*3+S427*1)/13)*5,0))</f>
        <v/>
      </c>
      <c r="L427" s="99">
        <f>IF(OR($C427="",K427=""),"",COUNTIFS($C$4:$C$1500,$C427,K$4:K$1500,"&gt;"&amp;K427)+1)</f>
        <v/>
      </c>
      <c r="M427" s="99">
        <f>IF(OR($C427="",K427=""),"",IF(AND($C427&gt;=1001,$C427&lt;=1005),COUNTIFS($C$4:$C$1500,"&gt;=1001",$C$4:$C$1500,"&lt;=1005",K$4:K$1500,"&gt;"&amp;K427)+1,IF(AND($C427&gt;=1101,$C427&lt;=1105),COUNTIFS($C$4:$C$1500,"&gt;=1101",$C$4:$C$1500,"&lt;=1105",K$4:K$1500,"&gt;"&amp;K427)+1,IF(AND($C427&gt;=901,$C427&lt;=905),COUNTIFS($C$4:$C$1500,"&gt;=901",$C$4:$C$1500,"&lt;=905",K$4:K$1500,"&gt;"&amp;K427)+1,IF(AND($C427&gt;=801,$C427&lt;=805),COUNTIFS($C$4:$C$1500,"&gt;=801",$C$4:$C$1500,"&lt;=805",K$4:K$1500,"&gt;"&amp;K427)+1,IF(AND($C427&gt;=701,$C427&lt;=705),COUNTIFS($C$4:$C$1500,"&gt;=701",$C$4:$C$1500,"&lt;=705",K$4:K$1500,"&gt;"&amp;K427)+1,IF(AND($C427&gt;=601,$C427&lt;=606),COUNTIFS($C$4:$C$1500,"&gt;=601",$C$4:$C$1500,"&lt;=606",K$4:K$1500,"&gt;"&amp;K427)+1,"")))))))</f>
        <v/>
      </c>
      <c r="N427" s="99">
        <f>IF(OR($C427="",K427=""),"",IF(OR(AND($C427&gt;=1001,$C427&lt;=1005),AND($C427&gt;=1101,$C427&lt;=1105)),COUNTIFS($C$4:$C$1500,"&gt;=1001",$C$4:$C$1500,"&lt;=1005",K$4:K$1500,"&gt;"&amp;K427)+COUNTIFS($C$4:$C$1500,"&gt;=1101",$C$4:$C$1500,"&lt;=1105",K$4:K$1500,"&gt;"&amp;K427)+1,""))</f>
        <v/>
      </c>
      <c r="O427" s="94" t="n">
        <v>53.75</v>
      </c>
      <c r="P427" s="94" t="n">
        <v>20.38</v>
      </c>
      <c r="Q427" s="94" t="n">
        <v>55.63</v>
      </c>
      <c r="R427" s="94" t="n">
        <v>50</v>
      </c>
      <c r="S427" s="94" t="n">
        <v>45.83</v>
      </c>
      <c r="T427" s="99">
        <f>IF(AND(O427&gt;0,O427&lt;36),1,IF(AND(O427&gt;=36,O427&lt;51),2,IF(AND(O427&gt;=51,O427&lt;71),3,IF(AND(O427&gt;=71,O427&lt;=100),4,))))</f>
        <v/>
      </c>
      <c r="U427" s="99">
        <f>IF(AND(P427&gt;0,P427&lt;41),1,IF(AND(P427&gt;=41,P427&lt;56),2,IF(AND(P427&gt;=56,P427&lt;71),3,IF(AND(P427&gt;=71,P427&lt;=100),4,))))</f>
        <v/>
      </c>
      <c r="V427" s="99">
        <f>IF(AND(Q427&gt;0,Q427&lt;41),1,IF(AND(Q427&gt;=41,Q427&lt;56),2,IF(AND(Q427&gt;=56,Q427&lt;71),3,IF(AND(Q427&gt;=71,Q427&lt;=100),4,))))</f>
        <v/>
      </c>
      <c r="W427" s="99">
        <f>IF(AND(R427&gt;0,R427&lt;36),1,IF(AND(R427&gt;=36,R427&lt;51),2,IF(AND(R427&gt;=51,R427&lt;66),3,IF(AND(R427&gt;=66,R427&lt;=100),4,))))</f>
        <v/>
      </c>
      <c r="X427" s="100">
        <f>IF(AND(S427&gt;0,S427&lt;37),1,IF(AND(S427&gt;=37,S427&lt;58),2,IF(AND(S427&gt;=58,S427&lt;71),3,IF(AND(S427&gt;=71,S427&lt;=100),4,))))</f>
        <v/>
      </c>
      <c r="Y427" s="101">
        <f>IF(SUM(AC427:AG427)=0, "", ROUND(((AC427*3+AD427*3+AE427*3+AF427*3+AG427*1)/13)*5,0))</f>
        <v/>
      </c>
      <c r="Z427" s="99">
        <f>IF(OR($C427="",Y427=""),"",COUNTIFS($C$4:$C$1500,$C427,Y$4:Y$1500,"&gt;"&amp;Y427)+1)</f>
        <v/>
      </c>
      <c r="AA427" s="99">
        <f>IF(OR($C427="",Y427=""),"",IF(AND($C427&gt;=1001,$C427&lt;=1005),COUNTIFS($C$4:$C$1500,"&gt;=1001",$C$4:$C$1500,"&lt;=1005",Y$4:Y$1500,"&gt;"&amp;Y427)+1,IF(AND($C427&gt;=1101,$C427&lt;=1105),COUNTIFS($C$4:$C$1500,"&gt;=1101",$C$4:$C$1500,"&lt;=1105",Y$4:Y$1500,"&gt;"&amp;Y427)+1,IF(AND($C427&gt;=901,$C427&lt;=905),COUNTIFS($C$4:$C$1500,"&gt;=901",$C$4:$C$1500,"&lt;=905",Y$4:Y$1500,"&gt;"&amp;Y427)+1,IF(AND($C427&gt;=801,$C427&lt;=805),COUNTIFS($C$4:$C$1500,"&gt;=801",$C$4:$C$1500,"&lt;=805",Y$4:Y$1500,"&gt;"&amp;Y427)+1,IF(AND($C427&gt;=701,$C427&lt;=705),COUNTIFS($C$4:$C$1500,"&gt;=701",$C$4:$C$1500,"&lt;=705",Y$4:Y$1500,"&gt;"&amp;Y427)+1,IF(AND($C427&gt;=601,$C427&lt;=606),COUNTIFS($C$4:$C$1500,"&gt;=601",$C$4:$C$1500,"&lt;=606",Y$4:Y$1500,"&gt;"&amp;Y427)+1,"")))))))</f>
        <v/>
      </c>
      <c r="AB427" s="99">
        <f>IF(OR($C427="",Y427=""),"",IF(OR(AND($C427&gt;=1001,$C427&lt;=1005),AND($C427&gt;=1101,$C427&lt;=1105)),COUNTIFS($C$4:$C$1500,"&gt;=1001",$C$4:$C$1500,"&lt;=1005",Y$4:Y$1500,"&gt;"&amp;Y427)+COUNTIFS($C$4:$C$1500,"&gt;=1101",$C$4:$C$1500,"&lt;=1105",Y$4:Y$1500,"&gt;"&amp;Y427)+1,""))</f>
        <v/>
      </c>
      <c r="AC427" s="94" t="n">
        <v>29.75</v>
      </c>
      <c r="AD427" s="94" t="n">
        <v>40.18</v>
      </c>
      <c r="AE427" s="94" t="n">
        <v>60.5</v>
      </c>
      <c r="AF427" s="94" t="n">
        <v>61.25</v>
      </c>
      <c r="AG427" s="94" t="n">
        <v>62.29</v>
      </c>
      <c r="AH427" s="99">
        <f>IF(AND(AC427&gt;0,AC427&lt;36),1,IF(AND(AC427&gt;=36,AC427&lt;51),2,IF(AND(AC427&gt;=51,AC427&lt;71),3,IF(AND(AC427&gt;=71,AC427&lt;=100),4,))))</f>
        <v/>
      </c>
      <c r="AI427" s="99">
        <f>IF(AND(AD427&gt;0,AD427&lt;41),1,IF(AND(AD427&gt;=41,AD427&lt;56),2,IF(AND(AD427&gt;=56,AD427&lt;71),3,IF(AND(AD427&gt;=71,AD427&lt;=100),4,))))</f>
        <v/>
      </c>
      <c r="AJ427" s="99">
        <f>IF(AND(AE427&gt;0,AE427&lt;41),1,IF(AND(AE427&gt;=41,AE427&lt;56),2,IF(AND(AE427&gt;=56,AE427&lt;71),3,IF(AND(AE427&gt;=71,AE427&lt;=100),4,))))</f>
        <v/>
      </c>
      <c r="AK427" s="99">
        <f>IF(AND(AF427&gt;0,AF427&lt;36),1,IF(AND(AF427&gt;=36,AF427&lt;51),2,IF(AND(AF427&gt;=51,AF427&lt;66),3,IF(AND(AF427&gt;=66,AF427&lt;=100),4,))))</f>
        <v/>
      </c>
      <c r="AL427" s="100">
        <f>IF(AND(AG427&gt;0,AG427&lt;37),1,IF(AND(AG427&gt;=37,AG427&lt;58),2,IF(AND(AG427&gt;=58,AG427&lt;71),3,IF(AND(AG427&gt;=71,AG427&lt;=100),4,))))</f>
        <v/>
      </c>
      <c r="AM427" s="101">
        <f>IF((Y427&lt;&gt;"")*(K427&lt;&gt;""),Y427-K427,"")</f>
        <v/>
      </c>
      <c r="AN427" s="99">
        <f>IF((Z427&lt;&gt;"")*(L427&lt;&gt;""),Z427-L427,"")</f>
        <v/>
      </c>
      <c r="AO427" s="99">
        <f>IF((AA427&lt;&gt;"")*(M427&lt;&gt;""),AA427-M427,"")</f>
        <v/>
      </c>
      <c r="AP427" s="99">
        <f>IF((AB427&lt;&gt;"")*(N427&lt;&gt;""),AB427-N427,"")</f>
        <v/>
      </c>
      <c r="AQ427" s="94">
        <f>IF((AC427&lt;&gt;"")*(O427&lt;&gt;""),AC427-O427,"")</f>
        <v/>
      </c>
      <c r="AR427" s="94">
        <f>IF((AD427&lt;&gt;"")*(P427&lt;&gt;""),AD427-P427,"")</f>
        <v/>
      </c>
      <c r="AS427" s="94">
        <f>IF((AE427&lt;&gt;"")*(Q427&lt;&gt;""),AE427-Q427,"")</f>
        <v/>
      </c>
      <c r="AT427" s="94">
        <f>IF((AF427&lt;&gt;"")*(R427&lt;&gt;""),AF427-R427,"")</f>
        <v/>
      </c>
      <c r="AU427" s="94">
        <f>IF((AG427&lt;&gt;"")*(S427&lt;&gt;""),AG427-S427,"")</f>
        <v/>
      </c>
      <c r="AV427" s="99">
        <f>IF((AH427&lt;&gt;"")*(T427&lt;&gt;""),AH427-T427,"")</f>
        <v/>
      </c>
      <c r="AW427" s="99">
        <f>IF((AI427&lt;&gt;"")*(U427&lt;&gt;""),AI427-U427,"")</f>
        <v/>
      </c>
      <c r="AX427" s="99">
        <f>IF((AJ427&lt;&gt;"")*(V427&lt;&gt;""),AJ427-V427,"")</f>
        <v/>
      </c>
      <c r="AY427" s="99">
        <f>IF((AK427&lt;&gt;"")*(W427&lt;&gt;""),AK427-W427,"")</f>
        <v/>
      </c>
      <c r="AZ427" s="102">
        <f>IF((AL427&lt;&gt;"")*(X427&lt;&gt;""),AL427-X427,"")</f>
        <v/>
      </c>
      <c r="BA427" s="50">
        <f>IFERROR(__xludf.dummyfunction("AI(""Actúa como un tutor académico y dirígete personalmente al estudiante "" &amp; I427 &amp; "" "" &amp; J427 &amp; "" "" &amp; G427 &amp; "" "" &amp; H427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AM427 &amp; ""'. Diferencias por área: Matemáticas ("" &amp; AQ427 &amp; ""), Ciencias Natura"&amp;"les ("" &amp; AR427 &amp; ""), Sociales ("" &amp; AS427 &amp; ""), Lectura Crítica ("" &amp; AT427 &amp; "") e Inglés ("" &amp; AU427 &amp; ""). Variación en posición: grupo ("" &amp; AN427 &amp; ""), grado ("" &amp; AO427 &amp; "") y media ("" &amp; AP427 &amp; ""). Puntajes Primer Simulacro: Global "" &amp; K427 &amp; "", Mat "" &amp; "&amp;"O4 &amp; "", Cien "" &amp; P427 &amp; "", Soc "" &amp; Q427 &amp; "", Lec "" &amp; R427 &amp; "", Ing "" &amp; S427 &amp; "". Puntajes Segundo Simulacro: Global "" &amp; Y427 &amp; "", Mat "" &amp; AC427 &amp; "", Cien "" &amp; AD427 &amp; "", Soc "" &amp; AE427 &amp; "", Lec "" &amp; AF427 &amp; "", Ing "" &amp; AG427 &amp; "". Escribe un mensaje motivador"&amp;" y breve (máximo 4 líneas)."")
"),"=AI(""Actúa como un tutor académico y dirígete personalmente al estudiante "" &amp; I427 &amp; "" "" &amp; J427 &amp; "" "" &amp; G427 &amp; "" "" &amp; H427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AM427 &amp; ""'. Diferencias por área: Matemáticas ("" &amp; AQ427 &amp; ""), Ciencias Natur"&amp;"ales ("" &amp; AR427 &amp; ""), Sociales ("" &amp; AS427 &amp; ""), Lectura Crítica ("" &amp; AT427 &amp; "") e Inglés ("" &amp; AU427 &amp; ""). Variación en posición: grupo ("" &amp; AN427 &amp; ""), grado ("" &amp; AO427 &amp; "") y media ("" &amp; AP427 &amp; ""). Puntajes Primer Simulacro: Global "" &amp; K427 &amp; "", Mat "" &amp;"&amp;" O427 &amp; "", Cien "" &amp; P427 &amp; "", Soc "" &amp; Q427 &amp; "", Lec "" &amp; R427 &amp; "", Ing "" &amp; S427 &amp; "". Puntajes Segundo Simulacro: Global "" &amp; Y427 &amp; "", Mat "" &amp; AC427 &amp; "", Cien "" &amp; AD427 &amp; "", Soc "" &amp; AE427 &amp; "", Lec "" &amp; AF427 &amp; "", Ing "" &amp; AG427 &amp; "". Escribe un mensaje motivado"&amp;"r y breve (máximo 4 líneas)."")
")</f>
        <v/>
      </c>
    </row>
    <row r="428" ht="15.75" customHeight="1" s="42">
      <c r="A428" s="93" t="n"/>
      <c r="B428" s="94" t="inlineStr">
        <is>
          <t>Bachillerato</t>
        </is>
      </c>
      <c r="C428" s="94" t="n">
        <v>802</v>
      </c>
      <c r="D428" s="94" t="n"/>
      <c r="E428" s="95" t="n"/>
      <c r="F428" s="96">
        <f>TRIM(G428&amp;" "&amp;H428&amp;" "&amp;I428&amp;" "&amp;J428)</f>
        <v/>
      </c>
      <c r="G428" s="94" t="inlineStr">
        <is>
          <t>Palacio</t>
        </is>
      </c>
      <c r="H428" s="94" t="inlineStr">
        <is>
          <t>Roldan</t>
        </is>
      </c>
      <c r="I428" s="94" t="inlineStr">
        <is>
          <t>Erika</t>
        </is>
      </c>
      <c r="J428" s="97" t="inlineStr">
        <is>
          <t>Tatiana</t>
        </is>
      </c>
      <c r="K428" s="98">
        <f>IF(SUM(O428:S428)=0, "", ROUND(((O428*3+P428*3+Q428*3+R428*3+S428*1)/13)*5,0))</f>
        <v/>
      </c>
      <c r="L428" s="99">
        <f>IF(OR($C428="",K428=""),"",COUNTIFS($C$4:$C$1500,$C428,K$4:K$1500,"&gt;"&amp;K428)+1)</f>
        <v/>
      </c>
      <c r="M428" s="99">
        <f>IF(OR($C428="",K428=""),"",IF(AND($C428&gt;=1001,$C428&lt;=1005),COUNTIFS($C$4:$C$1500,"&gt;=1001",$C$4:$C$1500,"&lt;=1005",K$4:K$1500,"&gt;"&amp;K428)+1,IF(AND($C428&gt;=1101,$C428&lt;=1105),COUNTIFS($C$4:$C$1500,"&gt;=1101",$C$4:$C$1500,"&lt;=1105",K$4:K$1500,"&gt;"&amp;K428)+1,IF(AND($C428&gt;=901,$C428&lt;=905),COUNTIFS($C$4:$C$1500,"&gt;=901",$C$4:$C$1500,"&lt;=905",K$4:K$1500,"&gt;"&amp;K428)+1,IF(AND($C428&gt;=801,$C428&lt;=805),COUNTIFS($C$4:$C$1500,"&gt;=801",$C$4:$C$1500,"&lt;=805",K$4:K$1500,"&gt;"&amp;K428)+1,IF(AND($C428&gt;=701,$C428&lt;=705),COUNTIFS($C$4:$C$1500,"&gt;=701",$C$4:$C$1500,"&lt;=705",K$4:K$1500,"&gt;"&amp;K428)+1,IF(AND($C428&gt;=601,$C428&lt;=606),COUNTIFS($C$4:$C$1500,"&gt;=601",$C$4:$C$1500,"&lt;=606",K$4:K$1500,"&gt;"&amp;K428)+1,"")))))))</f>
        <v/>
      </c>
      <c r="N428" s="99">
        <f>IF(OR($C428="",K428=""),"",IF(OR(AND($C428&gt;=1001,$C428&lt;=1005),AND($C428&gt;=1101,$C428&lt;=1105)),COUNTIFS($C$4:$C$1500,"&gt;=1001",$C$4:$C$1500,"&lt;=1005",K$4:K$1500,"&gt;"&amp;K428)+COUNTIFS($C$4:$C$1500,"&gt;=1101",$C$4:$C$1500,"&lt;=1105",K$4:K$1500,"&gt;"&amp;K428)+1,""))</f>
        <v/>
      </c>
      <c r="O428" s="94" t="n">
        <v>45</v>
      </c>
      <c r="P428" s="94" t="n">
        <v>30.1</v>
      </c>
      <c r="Q428" s="94" t="n">
        <v>38.75</v>
      </c>
      <c r="R428" s="94" t="n">
        <v>37.5</v>
      </c>
      <c r="S428" s="94" t="n">
        <v>54.17</v>
      </c>
      <c r="T428" s="99">
        <f>IF(AND(O428&gt;0,O428&lt;36),1,IF(AND(O428&gt;=36,O428&lt;51),2,IF(AND(O428&gt;=51,O428&lt;71),3,IF(AND(O428&gt;=71,O428&lt;=100),4,))))</f>
        <v/>
      </c>
      <c r="U428" s="99">
        <f>IF(AND(P428&gt;0,P428&lt;41),1,IF(AND(P428&gt;=41,P428&lt;56),2,IF(AND(P428&gt;=56,P428&lt;71),3,IF(AND(P428&gt;=71,P428&lt;=100),4,))))</f>
        <v/>
      </c>
      <c r="V428" s="99">
        <f>IF(AND(Q428&gt;0,Q428&lt;41),1,IF(AND(Q428&gt;=41,Q428&lt;56),2,IF(AND(Q428&gt;=56,Q428&lt;71),3,IF(AND(Q428&gt;=71,Q428&lt;=100),4,))))</f>
        <v/>
      </c>
      <c r="W428" s="99">
        <f>IF(AND(R428&gt;0,R428&lt;36),1,IF(AND(R428&gt;=36,R428&lt;51),2,IF(AND(R428&gt;=51,R428&lt;66),3,IF(AND(R428&gt;=66,R428&lt;=100),4,))))</f>
        <v/>
      </c>
      <c r="X428" s="100">
        <f>IF(AND(S428&gt;0,S428&lt;37),1,IF(AND(S428&gt;=37,S428&lt;58),2,IF(AND(S428&gt;=58,S428&lt;71),3,IF(AND(S428&gt;=71,S428&lt;=100),4,))))</f>
        <v/>
      </c>
      <c r="Y428" s="101">
        <f>IF(SUM(AC428:AG428)=0, "", ROUND(((AC428*3+AD428*3+AE428*3+AF428*3+AG428*1)/13)*5,0))</f>
        <v/>
      </c>
      <c r="Z428" s="99">
        <f>IF(OR($C428="",Y428=""),"",COUNTIFS($C$4:$C$1500,$C428,Y$4:Y$1500,"&gt;"&amp;Y428)+1)</f>
        <v/>
      </c>
      <c r="AA428" s="99">
        <f>IF(OR($C428="",Y428=""),"",IF(AND($C428&gt;=1001,$C428&lt;=1005),COUNTIFS($C$4:$C$1500,"&gt;=1001",$C$4:$C$1500,"&lt;=1005",Y$4:Y$1500,"&gt;"&amp;Y428)+1,IF(AND($C428&gt;=1101,$C428&lt;=1105),COUNTIFS($C$4:$C$1500,"&gt;=1101",$C$4:$C$1500,"&lt;=1105",Y$4:Y$1500,"&gt;"&amp;Y428)+1,IF(AND($C428&gt;=901,$C428&lt;=905),COUNTIFS($C$4:$C$1500,"&gt;=901",$C$4:$C$1500,"&lt;=905",Y$4:Y$1500,"&gt;"&amp;Y428)+1,IF(AND($C428&gt;=801,$C428&lt;=805),COUNTIFS($C$4:$C$1500,"&gt;=801",$C$4:$C$1500,"&lt;=805",Y$4:Y$1500,"&gt;"&amp;Y428)+1,IF(AND($C428&gt;=701,$C428&lt;=705),COUNTIFS($C$4:$C$1500,"&gt;=701",$C$4:$C$1500,"&lt;=705",Y$4:Y$1500,"&gt;"&amp;Y428)+1,IF(AND($C428&gt;=601,$C428&lt;=606),COUNTIFS($C$4:$C$1500,"&gt;=601",$C$4:$C$1500,"&lt;=606",Y$4:Y$1500,"&gt;"&amp;Y428)+1,"")))))))</f>
        <v/>
      </c>
      <c r="AB428" s="99">
        <f>IF(OR($C428="",Y428=""),"",IF(OR(AND($C428&gt;=1001,$C428&lt;=1005),AND($C428&gt;=1101,$C428&lt;=1105)),COUNTIFS($C$4:$C$1500,"&gt;=1001",$C$4:$C$1500,"&lt;=1005",Y$4:Y$1500,"&gt;"&amp;Y428)+COUNTIFS($C$4:$C$1500,"&gt;=1101",$C$4:$C$1500,"&lt;=1105",Y$4:Y$1500,"&gt;"&amp;Y428)+1,""))</f>
        <v/>
      </c>
      <c r="AC428" s="94" t="n">
        <v>45.13</v>
      </c>
      <c r="AD428" s="94" t="n">
        <v>44.94</v>
      </c>
      <c r="AE428" s="94" t="n">
        <v>60.5</v>
      </c>
      <c r="AF428" s="94" t="n">
        <v>48.13</v>
      </c>
      <c r="AG428" s="94" t="n">
        <v>91.04000000000001</v>
      </c>
      <c r="AH428" s="99">
        <f>IF(AND(AC428&gt;0,AC428&lt;36),1,IF(AND(AC428&gt;=36,AC428&lt;51),2,IF(AND(AC428&gt;=51,AC428&lt;71),3,IF(AND(AC428&gt;=71,AC428&lt;=100),4,))))</f>
        <v/>
      </c>
      <c r="AI428" s="99">
        <f>IF(AND(AD428&gt;0,AD428&lt;41),1,IF(AND(AD428&gt;=41,AD428&lt;56),2,IF(AND(AD428&gt;=56,AD428&lt;71),3,IF(AND(AD428&gt;=71,AD428&lt;=100),4,))))</f>
        <v/>
      </c>
      <c r="AJ428" s="99">
        <f>IF(AND(AE428&gt;0,AE428&lt;41),1,IF(AND(AE428&gt;=41,AE428&lt;56),2,IF(AND(AE428&gt;=56,AE428&lt;71),3,IF(AND(AE428&gt;=71,AE428&lt;=100),4,))))</f>
        <v/>
      </c>
      <c r="AK428" s="99">
        <f>IF(AND(AF428&gt;0,AF428&lt;36),1,IF(AND(AF428&gt;=36,AF428&lt;51),2,IF(AND(AF428&gt;=51,AF428&lt;66),3,IF(AND(AF428&gt;=66,AF428&lt;=100),4,))))</f>
        <v/>
      </c>
      <c r="AL428" s="100">
        <f>IF(AND(AG428&gt;0,AG428&lt;37),1,IF(AND(AG428&gt;=37,AG428&lt;58),2,IF(AND(AG428&gt;=58,AG428&lt;71),3,IF(AND(AG428&gt;=71,AG428&lt;=100),4,))))</f>
        <v/>
      </c>
      <c r="AM428" s="101">
        <f>IF((Y428&lt;&gt;"")*(K428&lt;&gt;""),Y428-K428,"")</f>
        <v/>
      </c>
      <c r="AN428" s="99">
        <f>IF((Z428&lt;&gt;"")*(L428&lt;&gt;""),Z428-L428,"")</f>
        <v/>
      </c>
      <c r="AO428" s="99">
        <f>IF((AA428&lt;&gt;"")*(M428&lt;&gt;""),AA428-M428,"")</f>
        <v/>
      </c>
      <c r="AP428" s="99">
        <f>IF((AB428&lt;&gt;"")*(N428&lt;&gt;""),AB428-N428,"")</f>
        <v/>
      </c>
      <c r="AQ428" s="94">
        <f>IF((AC428&lt;&gt;"")*(O428&lt;&gt;""),AC428-O428,"")</f>
        <v/>
      </c>
      <c r="AR428" s="94">
        <f>IF((AD428&lt;&gt;"")*(P428&lt;&gt;""),AD428-P428,"")</f>
        <v/>
      </c>
      <c r="AS428" s="94">
        <f>IF((AE428&lt;&gt;"")*(Q428&lt;&gt;""),AE428-Q428,"")</f>
        <v/>
      </c>
      <c r="AT428" s="94">
        <f>IF((AF428&lt;&gt;"")*(R428&lt;&gt;""),AF428-R428,"")</f>
        <v/>
      </c>
      <c r="AU428" s="94">
        <f>IF((AG428&lt;&gt;"")*(S428&lt;&gt;""),AG428-S428,"")</f>
        <v/>
      </c>
      <c r="AV428" s="99">
        <f>IF((AH428&lt;&gt;"")*(T428&lt;&gt;""),AH428-T428,"")</f>
        <v/>
      </c>
      <c r="AW428" s="99">
        <f>IF((AI428&lt;&gt;"")*(U428&lt;&gt;""),AI428-U428,"")</f>
        <v/>
      </c>
      <c r="AX428" s="99">
        <f>IF((AJ428&lt;&gt;"")*(V428&lt;&gt;""),AJ428-V428,"")</f>
        <v/>
      </c>
      <c r="AY428" s="99">
        <f>IF((AK428&lt;&gt;"")*(W428&lt;&gt;""),AK428-W428,"")</f>
        <v/>
      </c>
      <c r="AZ428" s="102">
        <f>IF((AL428&lt;&gt;"")*(X428&lt;&gt;""),AL428-X428,"")</f>
        <v/>
      </c>
      <c r="BA428" s="50">
        <f>IFERROR(__xludf.dummyfunction("AI(""Actúa como un tutor académico y dirígete personalmente al estudiante "" &amp; I428 &amp; "" "" &amp; J428 &amp; "" "" &amp; G428 &amp; "" "" &amp; H428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AM428 &amp; ""'. Diferencias por área: Matemáticas ("" &amp; AQ428 &amp; ""), Ciencias Natura"&amp;"les ("" &amp; AR428 &amp; ""), Sociales ("" &amp; AS428 &amp; ""), Lectura Crítica ("" &amp; AT428 &amp; "") e Inglés ("" &amp; AU428 &amp; ""). Variación en posición: grupo ("" &amp; AN428 &amp; ""), grado ("" &amp; AO428 &amp; "") y media ("" &amp; AP428 &amp; ""). Puntajes Primer Simulacro: Global "" &amp; K428 &amp; "", Mat "" &amp; "&amp;"O4 &amp; "", Cien "" &amp; P428 &amp; "", Soc "" &amp; Q428 &amp; "", Lec "" &amp; R428 &amp; "", Ing "" &amp; S428 &amp; "". Puntajes Segundo Simulacro: Global "" &amp; Y428 &amp; "", Mat "" &amp; AC428 &amp; "", Cien "" &amp; AD428 &amp; "", Soc "" &amp; AE428 &amp; "", Lec "" &amp; AF428 &amp; "", Ing "" &amp; AG428 &amp; "". Escribe un mensaje motivador"&amp;" y breve (máximo 4 líneas)."")
"),"=AI(""Actúa como un tutor académico y dirígete personalmente al estudiante "" &amp; I428 &amp; "" "" &amp; J428 &amp; "" "" &amp; G428 &amp; "" "" &amp; H428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AM428 &amp; ""'. Diferencias por área: Matemáticas ("" &amp; AQ428 &amp; ""), Ciencias Natur"&amp;"ales ("" &amp; AR428 &amp; ""), Sociales ("" &amp; AS428 &amp; ""), Lectura Crítica ("" &amp; AT428 &amp; "") e Inglés ("" &amp; AU428 &amp; ""). Variación en posición: grupo ("" &amp; AN428 &amp; ""), grado ("" &amp; AO428 &amp; "") y media ("" &amp; AP428 &amp; ""). Puntajes Primer Simulacro: Global "" &amp; K428 &amp; "", Mat "" &amp;"&amp;" O428 &amp; "", Cien "" &amp; P428 &amp; "", Soc "" &amp; Q428 &amp; "", Lec "" &amp; R428 &amp; "", Ing "" &amp; S428 &amp; "". Puntajes Segundo Simulacro: Global "" &amp; Y428 &amp; "", Mat "" &amp; AC428 &amp; "", Cien "" &amp; AD428 &amp; "", Soc "" &amp; AE428 &amp; "", Lec "" &amp; AF428 &amp; "", Ing "" &amp; AG428 &amp; "". Escribe un mensaje motivado"&amp;"r y breve (máximo 4 líneas)."")
")</f>
        <v/>
      </c>
    </row>
    <row r="429" ht="15.75" customHeight="1" s="42">
      <c r="A429" s="93" t="n"/>
      <c r="B429" s="94" t="inlineStr">
        <is>
          <t>Bachillerato</t>
        </is>
      </c>
      <c r="C429" s="94" t="n">
        <v>802</v>
      </c>
      <c r="D429" s="94" t="n"/>
      <c r="E429" s="95" t="n"/>
      <c r="F429" s="96">
        <f>TRIM(G429&amp;" "&amp;H429&amp;" "&amp;I429&amp;" "&amp;J429)</f>
        <v/>
      </c>
      <c r="G429" s="94" t="inlineStr">
        <is>
          <t>Parra</t>
        </is>
      </c>
      <c r="H429" s="94" t="inlineStr">
        <is>
          <t>Quirama</t>
        </is>
      </c>
      <c r="I429" s="94" t="inlineStr">
        <is>
          <t>Cristian</t>
        </is>
      </c>
      <c r="J429" s="97" t="inlineStr">
        <is>
          <t>Felipe</t>
        </is>
      </c>
      <c r="K429" s="98">
        <f>IF(SUM(O429:S429)=0, "", ROUND(((O429*3+P429*3+Q429*3+R429*3+S429*1)/13)*5,0))</f>
        <v/>
      </c>
      <c r="L429" s="99">
        <f>IF(OR($C429="",K429=""),"",COUNTIFS($C$4:$C$1500,$C429,K$4:K$1500,"&gt;"&amp;K429)+1)</f>
        <v/>
      </c>
      <c r="M429" s="99">
        <f>IF(OR($C429="",K429=""),"",IF(AND($C429&gt;=1001,$C429&lt;=1005),COUNTIFS($C$4:$C$1500,"&gt;=1001",$C$4:$C$1500,"&lt;=1005",K$4:K$1500,"&gt;"&amp;K429)+1,IF(AND($C429&gt;=1101,$C429&lt;=1105),COUNTIFS($C$4:$C$1500,"&gt;=1101",$C$4:$C$1500,"&lt;=1105",K$4:K$1500,"&gt;"&amp;K429)+1,IF(AND($C429&gt;=901,$C429&lt;=905),COUNTIFS($C$4:$C$1500,"&gt;=901",$C$4:$C$1500,"&lt;=905",K$4:K$1500,"&gt;"&amp;K429)+1,IF(AND($C429&gt;=801,$C429&lt;=805),COUNTIFS($C$4:$C$1500,"&gt;=801",$C$4:$C$1500,"&lt;=805",K$4:K$1500,"&gt;"&amp;K429)+1,IF(AND($C429&gt;=701,$C429&lt;=705),COUNTIFS($C$4:$C$1500,"&gt;=701",$C$4:$C$1500,"&lt;=705",K$4:K$1500,"&gt;"&amp;K429)+1,IF(AND($C429&gt;=601,$C429&lt;=606),COUNTIFS($C$4:$C$1500,"&gt;=601",$C$4:$C$1500,"&lt;=606",K$4:K$1500,"&gt;"&amp;K429)+1,"")))))))</f>
        <v/>
      </c>
      <c r="N429" s="99">
        <f>IF(OR($C429="",K429=""),"",IF(OR(AND($C429&gt;=1001,$C429&lt;=1005),AND($C429&gt;=1101,$C429&lt;=1105)),COUNTIFS($C$4:$C$1500,"&gt;=1001",$C$4:$C$1500,"&lt;=1005",K$4:K$1500,"&gt;"&amp;K429)+COUNTIFS($C$4:$C$1500,"&gt;=1101",$C$4:$C$1500,"&lt;=1105",K$4:K$1500,"&gt;"&amp;K429)+1,""))</f>
        <v/>
      </c>
      <c r="O429" s="94" t="n">
        <v>30</v>
      </c>
      <c r="P429" s="94" t="n">
        <v>11.22</v>
      </c>
      <c r="Q429" s="94" t="n">
        <v>28.75</v>
      </c>
      <c r="R429" s="94" t="n">
        <v>20.83</v>
      </c>
      <c r="S429" s="94" t="n">
        <v>37.5</v>
      </c>
      <c r="T429" s="99">
        <f>IF(AND(O429&gt;0,O429&lt;36),1,IF(AND(O429&gt;=36,O429&lt;51),2,IF(AND(O429&gt;=51,O429&lt;71),3,IF(AND(O429&gt;=71,O429&lt;=100),4,))))</f>
        <v/>
      </c>
      <c r="U429" s="99">
        <f>IF(AND(P429&gt;0,P429&lt;41),1,IF(AND(P429&gt;=41,P429&lt;56),2,IF(AND(P429&gt;=56,P429&lt;71),3,IF(AND(P429&gt;=71,P429&lt;=100),4,))))</f>
        <v/>
      </c>
      <c r="V429" s="99">
        <f>IF(AND(Q429&gt;0,Q429&lt;41),1,IF(AND(Q429&gt;=41,Q429&lt;56),2,IF(AND(Q429&gt;=56,Q429&lt;71),3,IF(AND(Q429&gt;=71,Q429&lt;=100),4,))))</f>
        <v/>
      </c>
      <c r="W429" s="99">
        <f>IF(AND(R429&gt;0,R429&lt;36),1,IF(AND(R429&gt;=36,R429&lt;51),2,IF(AND(R429&gt;=51,R429&lt;66),3,IF(AND(R429&gt;=66,R429&lt;=100),4,))))</f>
        <v/>
      </c>
      <c r="X429" s="100">
        <f>IF(AND(S429&gt;0,S429&lt;37),1,IF(AND(S429&gt;=37,S429&lt;58),2,IF(AND(S429&gt;=58,S429&lt;71),3,IF(AND(S429&gt;=71,S429&lt;=100),4,))))</f>
        <v/>
      </c>
      <c r="Y429" s="101">
        <f>IF(SUM(AC429:AG429)=0, "", ROUND(((AC429*3+AD429*3+AE429*3+AF429*3+AG429*1)/13)*5,0))</f>
        <v/>
      </c>
      <c r="Z429" s="99">
        <f>IF(OR($C429="",Y429=""),"",COUNTIFS($C$4:$C$1500,$C429,Y$4:Y$1500,"&gt;"&amp;Y429)+1)</f>
        <v/>
      </c>
      <c r="AA429" s="99">
        <f>IF(OR($C429="",Y429=""),"",IF(AND($C429&gt;=1001,$C429&lt;=1005),COUNTIFS($C$4:$C$1500,"&gt;=1001",$C$4:$C$1500,"&lt;=1005",Y$4:Y$1500,"&gt;"&amp;Y429)+1,IF(AND($C429&gt;=1101,$C429&lt;=1105),COUNTIFS($C$4:$C$1500,"&gt;=1101",$C$4:$C$1500,"&lt;=1105",Y$4:Y$1500,"&gt;"&amp;Y429)+1,IF(AND($C429&gt;=901,$C429&lt;=905),COUNTIFS($C$4:$C$1500,"&gt;=901",$C$4:$C$1500,"&lt;=905",Y$4:Y$1500,"&gt;"&amp;Y429)+1,IF(AND($C429&gt;=801,$C429&lt;=805),COUNTIFS($C$4:$C$1500,"&gt;=801",$C$4:$C$1500,"&lt;=805",Y$4:Y$1500,"&gt;"&amp;Y429)+1,IF(AND($C429&gt;=701,$C429&lt;=705),COUNTIFS($C$4:$C$1500,"&gt;=701",$C$4:$C$1500,"&lt;=705",Y$4:Y$1500,"&gt;"&amp;Y429)+1,IF(AND($C429&gt;=601,$C429&lt;=606),COUNTIFS($C$4:$C$1500,"&gt;=601",$C$4:$C$1500,"&lt;=606",Y$4:Y$1500,"&gt;"&amp;Y429)+1,"")))))))</f>
        <v/>
      </c>
      <c r="AB429" s="99">
        <f>IF(OR($C429="",Y429=""),"",IF(OR(AND($C429&gt;=1001,$C429&lt;=1005),AND($C429&gt;=1101,$C429&lt;=1105)),COUNTIFS($C$4:$C$1500,"&gt;=1001",$C$4:$C$1500,"&lt;=1005",Y$4:Y$1500,"&gt;"&amp;Y429)+COUNTIFS($C$4:$C$1500,"&gt;=1101",$C$4:$C$1500,"&lt;=1105",Y$4:Y$1500,"&gt;"&amp;Y429)+1,""))</f>
        <v/>
      </c>
      <c r="AC429" s="94" t="n">
        <v>32.63</v>
      </c>
      <c r="AD429" s="94" t="n">
        <v>31.85</v>
      </c>
      <c r="AE429" s="94" t="n">
        <v>46.75</v>
      </c>
      <c r="AF429" s="94" t="n">
        <v>21.88</v>
      </c>
      <c r="AG429" s="94" t="n">
        <v>71.88</v>
      </c>
      <c r="AH429" s="99">
        <f>IF(AND(AC429&gt;0,AC429&lt;36),1,IF(AND(AC429&gt;=36,AC429&lt;51),2,IF(AND(AC429&gt;=51,AC429&lt;71),3,IF(AND(AC429&gt;=71,AC429&lt;=100),4,))))</f>
        <v/>
      </c>
      <c r="AI429" s="99">
        <f>IF(AND(AD429&gt;0,AD429&lt;41),1,IF(AND(AD429&gt;=41,AD429&lt;56),2,IF(AND(AD429&gt;=56,AD429&lt;71),3,IF(AND(AD429&gt;=71,AD429&lt;=100),4,))))</f>
        <v/>
      </c>
      <c r="AJ429" s="99">
        <f>IF(AND(AE429&gt;0,AE429&lt;41),1,IF(AND(AE429&gt;=41,AE429&lt;56),2,IF(AND(AE429&gt;=56,AE429&lt;71),3,IF(AND(AE429&gt;=71,AE429&lt;=100),4,))))</f>
        <v/>
      </c>
      <c r="AK429" s="99">
        <f>IF(AND(AF429&gt;0,AF429&lt;36),1,IF(AND(AF429&gt;=36,AF429&lt;51),2,IF(AND(AF429&gt;=51,AF429&lt;66),3,IF(AND(AF429&gt;=66,AF429&lt;=100),4,))))</f>
        <v/>
      </c>
      <c r="AL429" s="100">
        <f>IF(AND(AG429&gt;0,AG429&lt;37),1,IF(AND(AG429&gt;=37,AG429&lt;58),2,IF(AND(AG429&gt;=58,AG429&lt;71),3,IF(AND(AG429&gt;=71,AG429&lt;=100),4,))))</f>
        <v/>
      </c>
      <c r="AM429" s="101">
        <f>IF((Y429&lt;&gt;"")*(K429&lt;&gt;""),Y429-K429,"")</f>
        <v/>
      </c>
      <c r="AN429" s="99">
        <f>IF((Z429&lt;&gt;"")*(L429&lt;&gt;""),Z429-L429,"")</f>
        <v/>
      </c>
      <c r="AO429" s="99">
        <f>IF((AA429&lt;&gt;"")*(M429&lt;&gt;""),AA429-M429,"")</f>
        <v/>
      </c>
      <c r="AP429" s="99">
        <f>IF((AB429&lt;&gt;"")*(N429&lt;&gt;""),AB429-N429,"")</f>
        <v/>
      </c>
      <c r="AQ429" s="94">
        <f>IF((AC429&lt;&gt;"")*(O429&lt;&gt;""),AC429-O429,"")</f>
        <v/>
      </c>
      <c r="AR429" s="94">
        <f>IF((AD429&lt;&gt;"")*(P429&lt;&gt;""),AD429-P429,"")</f>
        <v/>
      </c>
      <c r="AS429" s="94">
        <f>IF((AE429&lt;&gt;"")*(Q429&lt;&gt;""),AE429-Q429,"")</f>
        <v/>
      </c>
      <c r="AT429" s="94">
        <f>IF((AF429&lt;&gt;"")*(R429&lt;&gt;""),AF429-R429,"")</f>
        <v/>
      </c>
      <c r="AU429" s="94">
        <f>IF((AG429&lt;&gt;"")*(S429&lt;&gt;""),AG429-S429,"")</f>
        <v/>
      </c>
      <c r="AV429" s="99">
        <f>IF((AH429&lt;&gt;"")*(T429&lt;&gt;""),AH429-T429,"")</f>
        <v/>
      </c>
      <c r="AW429" s="99">
        <f>IF((AI429&lt;&gt;"")*(U429&lt;&gt;""),AI429-U429,"")</f>
        <v/>
      </c>
      <c r="AX429" s="99">
        <f>IF((AJ429&lt;&gt;"")*(V429&lt;&gt;""),AJ429-V429,"")</f>
        <v/>
      </c>
      <c r="AY429" s="99">
        <f>IF((AK429&lt;&gt;"")*(W429&lt;&gt;""),AK429-W429,"")</f>
        <v/>
      </c>
      <c r="AZ429" s="102">
        <f>IF((AL429&lt;&gt;"")*(X429&lt;&gt;""),AL429-X429,"")</f>
        <v/>
      </c>
      <c r="BA429" s="50">
        <f>IFERROR(__xludf.dummyfunction("AI(""Actúa como un tutor académico y dirígete personalmente al estudiante "" &amp; I429 &amp; "" "" &amp; J429 &amp; "" "" &amp; G429 &amp; "" "" &amp; H429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AM429 &amp; ""'. Diferencias por área: Matemáticas ("" &amp; AQ429 &amp; ""), Ciencias Natura"&amp;"les ("" &amp; AR429 &amp; ""), Sociales ("" &amp; AS429 &amp; ""), Lectura Crítica ("" &amp; AT429 &amp; "") e Inglés ("" &amp; AU429 &amp; ""). Variación en posición: grupo ("" &amp; AN429 &amp; ""), grado ("" &amp; AO429 &amp; "") y media ("" &amp; AP429 &amp; ""). Puntajes Primer Simulacro: Global "" &amp; K429 &amp; "", Mat "" &amp; "&amp;"O4 &amp; "", Cien "" &amp; P429 &amp; "", Soc "" &amp; Q429 &amp; "", Lec "" &amp; R429 &amp; "", Ing "" &amp; S429 &amp; "". Puntajes Segundo Simulacro: Global "" &amp; Y429 &amp; "", Mat "" &amp; AC429 &amp; "", Cien "" &amp; AD429 &amp; "", Soc "" &amp; AE429 &amp; "", Lec "" &amp; AF429 &amp; "", Ing "" &amp; AG429 &amp; "". Escribe un mensaje motivador"&amp;" y breve (máximo 4 líneas)."")
"),"=AI(""Actúa como un tutor académico y dirígete personalmente al estudiante "" &amp; I429 &amp; "" "" &amp; J429 &amp; "" "" &amp; G429 &amp; "" "" &amp; H429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AM429 &amp; ""'. Diferencias por área: Matemáticas ("" &amp; AQ429 &amp; ""), Ciencias Natur"&amp;"ales ("" &amp; AR429 &amp; ""), Sociales ("" &amp; AS429 &amp; ""), Lectura Crítica ("" &amp; AT429 &amp; "") e Inglés ("" &amp; AU429 &amp; ""). Variación en posición: grupo ("" &amp; AN429 &amp; ""), grado ("" &amp; AO429 &amp; "") y media ("" &amp; AP429 &amp; ""). Puntajes Primer Simulacro: Global "" &amp; K429 &amp; "", Mat "" &amp;"&amp;" O429 &amp; "", Cien "" &amp; P429 &amp; "", Soc "" &amp; Q429 &amp; "", Lec "" &amp; R429 &amp; "", Ing "" &amp; S429 &amp; "". Puntajes Segundo Simulacro: Global "" &amp; Y429 &amp; "", Mat "" &amp; AC429 &amp; "", Cien "" &amp; AD429 &amp; "", Soc "" &amp; AE429 &amp; "", Lec "" &amp; AF429 &amp; "", Ing "" &amp; AG429 &amp; "". Escribe un mensaje motivado"&amp;"r y breve (máximo 4 líneas)."")
")</f>
        <v/>
      </c>
    </row>
    <row r="430" ht="15.75" customHeight="1" s="42">
      <c r="A430" s="93" t="n"/>
      <c r="B430" s="94" t="inlineStr">
        <is>
          <t>Bachillerato</t>
        </is>
      </c>
      <c r="C430" s="94" t="n">
        <v>802</v>
      </c>
      <c r="D430" s="94" t="n"/>
      <c r="E430" s="95" t="n"/>
      <c r="F430" s="96">
        <f>TRIM(G430&amp;" "&amp;H430&amp;" "&amp;I430&amp;" "&amp;J430)</f>
        <v/>
      </c>
      <c r="G430" s="94" t="inlineStr">
        <is>
          <t>Perez</t>
        </is>
      </c>
      <c r="H430" s="94" t="inlineStr">
        <is>
          <t>Jimenez</t>
        </is>
      </c>
      <c r="I430" s="94" t="inlineStr">
        <is>
          <t>Juan</t>
        </is>
      </c>
      <c r="J430" s="97" t="inlineStr">
        <is>
          <t>Jose</t>
        </is>
      </c>
      <c r="K430" s="98">
        <f>IF(SUM(O430:S430)=0, "", ROUND(((O430*3+P430*3+Q430*3+R430*3+S430*1)/13)*5,0))</f>
        <v/>
      </c>
      <c r="L430" s="99">
        <f>IF(OR($C430="",K430=""),"",COUNTIFS($C$4:$C$1500,$C430,K$4:K$1500,"&gt;"&amp;K430)+1)</f>
        <v/>
      </c>
      <c r="M430" s="99">
        <f>IF(OR($C430="",K430=""),"",IF(AND($C430&gt;=1001,$C430&lt;=1005),COUNTIFS($C$4:$C$1500,"&gt;=1001",$C$4:$C$1500,"&lt;=1005",K$4:K$1500,"&gt;"&amp;K430)+1,IF(AND($C430&gt;=1101,$C430&lt;=1105),COUNTIFS($C$4:$C$1500,"&gt;=1101",$C$4:$C$1500,"&lt;=1105",K$4:K$1500,"&gt;"&amp;K430)+1,IF(AND($C430&gt;=901,$C430&lt;=905),COUNTIFS($C$4:$C$1500,"&gt;=901",$C$4:$C$1500,"&lt;=905",K$4:K$1500,"&gt;"&amp;K430)+1,IF(AND($C430&gt;=801,$C430&lt;=805),COUNTIFS($C$4:$C$1500,"&gt;=801",$C$4:$C$1500,"&lt;=805",K$4:K$1500,"&gt;"&amp;K430)+1,IF(AND($C430&gt;=701,$C430&lt;=705),COUNTIFS($C$4:$C$1500,"&gt;=701",$C$4:$C$1500,"&lt;=705",K$4:K$1500,"&gt;"&amp;K430)+1,IF(AND($C430&gt;=601,$C430&lt;=606),COUNTIFS($C$4:$C$1500,"&gt;=601",$C$4:$C$1500,"&lt;=606",K$4:K$1500,"&gt;"&amp;K430)+1,"")))))))</f>
        <v/>
      </c>
      <c r="N430" s="99">
        <f>IF(OR($C430="",K430=""),"",IF(OR(AND($C430&gt;=1001,$C430&lt;=1005),AND($C430&gt;=1101,$C430&lt;=1105)),COUNTIFS($C$4:$C$1500,"&gt;=1001",$C$4:$C$1500,"&lt;=1005",K$4:K$1500,"&gt;"&amp;K430)+COUNTIFS($C$4:$C$1500,"&gt;=1101",$C$4:$C$1500,"&lt;=1105",K$4:K$1500,"&gt;"&amp;K430)+1,""))</f>
        <v/>
      </c>
      <c r="O430" s="94" t="n">
        <v>37.5</v>
      </c>
      <c r="P430" s="94" t="n">
        <v>22.6</v>
      </c>
      <c r="Q430" s="94" t="n">
        <v>23.75</v>
      </c>
      <c r="R430" s="94" t="n">
        <v>25</v>
      </c>
      <c r="S430" s="94" t="n">
        <v>33.33</v>
      </c>
      <c r="T430" s="99">
        <f>IF(AND(O430&gt;0,O430&lt;36),1,IF(AND(O430&gt;=36,O430&lt;51),2,IF(AND(O430&gt;=51,O430&lt;71),3,IF(AND(O430&gt;=71,O430&lt;=100),4,))))</f>
        <v/>
      </c>
      <c r="U430" s="99">
        <f>IF(AND(P430&gt;0,P430&lt;41),1,IF(AND(P430&gt;=41,P430&lt;56),2,IF(AND(P430&gt;=56,P430&lt;71),3,IF(AND(P430&gt;=71,P430&lt;=100),4,))))</f>
        <v/>
      </c>
      <c r="V430" s="99">
        <f>IF(AND(Q430&gt;0,Q430&lt;41),1,IF(AND(Q430&gt;=41,Q430&lt;56),2,IF(AND(Q430&gt;=56,Q430&lt;71),3,IF(AND(Q430&gt;=71,Q430&lt;=100),4,))))</f>
        <v/>
      </c>
      <c r="W430" s="99">
        <f>IF(AND(R430&gt;0,R430&lt;36),1,IF(AND(R430&gt;=36,R430&lt;51),2,IF(AND(R430&gt;=51,R430&lt;66),3,IF(AND(R430&gt;=66,R430&lt;=100),4,))))</f>
        <v/>
      </c>
      <c r="X430" s="100">
        <f>IF(AND(S430&gt;0,S430&lt;37),1,IF(AND(S430&gt;=37,S430&lt;58),2,IF(AND(S430&gt;=58,S430&lt;71),3,IF(AND(S430&gt;=71,S430&lt;=100),4,))))</f>
        <v/>
      </c>
      <c r="Y430" s="101">
        <f>IF(SUM(AC430:AG430)=0, "", ROUND(((AC430*3+AD430*3+AE430*3+AF430*3+AG430*1)/13)*5,0))</f>
        <v/>
      </c>
      <c r="Z430" s="99">
        <f>IF(OR($C430="",Y430=""),"",COUNTIFS($C$4:$C$1500,$C430,Y$4:Y$1500,"&gt;"&amp;Y430)+1)</f>
        <v/>
      </c>
      <c r="AA430" s="99">
        <f>IF(OR($C430="",Y430=""),"",IF(AND($C430&gt;=1001,$C430&lt;=1005),COUNTIFS($C$4:$C$1500,"&gt;=1001",$C$4:$C$1500,"&lt;=1005",Y$4:Y$1500,"&gt;"&amp;Y430)+1,IF(AND($C430&gt;=1101,$C430&lt;=1105),COUNTIFS($C$4:$C$1500,"&gt;=1101",$C$4:$C$1500,"&lt;=1105",Y$4:Y$1500,"&gt;"&amp;Y430)+1,IF(AND($C430&gt;=901,$C430&lt;=905),COUNTIFS($C$4:$C$1500,"&gt;=901",$C$4:$C$1500,"&lt;=905",Y$4:Y$1500,"&gt;"&amp;Y430)+1,IF(AND($C430&gt;=801,$C430&lt;=805),COUNTIFS($C$4:$C$1500,"&gt;=801",$C$4:$C$1500,"&lt;=805",Y$4:Y$1500,"&gt;"&amp;Y430)+1,IF(AND($C430&gt;=701,$C430&lt;=705),COUNTIFS($C$4:$C$1500,"&gt;=701",$C$4:$C$1500,"&lt;=705",Y$4:Y$1500,"&gt;"&amp;Y430)+1,IF(AND($C430&gt;=601,$C430&lt;=606),COUNTIFS($C$4:$C$1500,"&gt;=601",$C$4:$C$1500,"&lt;=606",Y$4:Y$1500,"&gt;"&amp;Y430)+1,"")))))))</f>
        <v/>
      </c>
      <c r="AB430" s="99">
        <f>IF(OR($C430="",Y430=""),"",IF(OR(AND($C430&gt;=1001,$C430&lt;=1005),AND($C430&gt;=1101,$C430&lt;=1105)),COUNTIFS($C$4:$C$1500,"&gt;=1001",$C$4:$C$1500,"&lt;=1005",Y$4:Y$1500,"&gt;"&amp;Y430)+COUNTIFS($C$4:$C$1500,"&gt;=1101",$C$4:$C$1500,"&lt;=1105",Y$4:Y$1500,"&gt;"&amp;Y430)+1,""))</f>
        <v/>
      </c>
      <c r="AC430" s="94" t="n">
        <v>54.75</v>
      </c>
      <c r="AD430" s="94" t="n">
        <v>42.86</v>
      </c>
      <c r="AE430" s="94" t="n">
        <v>35.75</v>
      </c>
      <c r="AF430" s="94" t="n">
        <v>21.88</v>
      </c>
      <c r="AG430" s="94" t="n">
        <v>81.45999999999999</v>
      </c>
      <c r="AH430" s="99">
        <f>IF(AND(AC430&gt;0,AC430&lt;36),1,IF(AND(AC430&gt;=36,AC430&lt;51),2,IF(AND(AC430&gt;=51,AC430&lt;71),3,IF(AND(AC430&gt;=71,AC430&lt;=100),4,))))</f>
        <v/>
      </c>
      <c r="AI430" s="99">
        <f>IF(AND(AD430&gt;0,AD430&lt;41),1,IF(AND(AD430&gt;=41,AD430&lt;56),2,IF(AND(AD430&gt;=56,AD430&lt;71),3,IF(AND(AD430&gt;=71,AD430&lt;=100),4,))))</f>
        <v/>
      </c>
      <c r="AJ430" s="99">
        <f>IF(AND(AE430&gt;0,AE430&lt;41),1,IF(AND(AE430&gt;=41,AE430&lt;56),2,IF(AND(AE430&gt;=56,AE430&lt;71),3,IF(AND(AE430&gt;=71,AE430&lt;=100),4,))))</f>
        <v/>
      </c>
      <c r="AK430" s="99">
        <f>IF(AND(AF430&gt;0,AF430&lt;36),1,IF(AND(AF430&gt;=36,AF430&lt;51),2,IF(AND(AF430&gt;=51,AF430&lt;66),3,IF(AND(AF430&gt;=66,AF430&lt;=100),4,))))</f>
        <v/>
      </c>
      <c r="AL430" s="100">
        <f>IF(AND(AG430&gt;0,AG430&lt;37),1,IF(AND(AG430&gt;=37,AG430&lt;58),2,IF(AND(AG430&gt;=58,AG430&lt;71),3,IF(AND(AG430&gt;=71,AG430&lt;=100),4,))))</f>
        <v/>
      </c>
      <c r="AM430" s="101">
        <f>IF((Y430&lt;&gt;"")*(K430&lt;&gt;""),Y430-K430,"")</f>
        <v/>
      </c>
      <c r="AN430" s="99">
        <f>IF((Z430&lt;&gt;"")*(L430&lt;&gt;""),Z430-L430,"")</f>
        <v/>
      </c>
      <c r="AO430" s="99">
        <f>IF((AA430&lt;&gt;"")*(M430&lt;&gt;""),AA430-M430,"")</f>
        <v/>
      </c>
      <c r="AP430" s="99">
        <f>IF((AB430&lt;&gt;"")*(N430&lt;&gt;""),AB430-N430,"")</f>
        <v/>
      </c>
      <c r="AQ430" s="94">
        <f>IF((AC430&lt;&gt;"")*(O430&lt;&gt;""),AC430-O430,"")</f>
        <v/>
      </c>
      <c r="AR430" s="94">
        <f>IF((AD430&lt;&gt;"")*(P430&lt;&gt;""),AD430-P430,"")</f>
        <v/>
      </c>
      <c r="AS430" s="94">
        <f>IF((AE430&lt;&gt;"")*(Q430&lt;&gt;""),AE430-Q430,"")</f>
        <v/>
      </c>
      <c r="AT430" s="94">
        <f>IF((AF430&lt;&gt;"")*(R430&lt;&gt;""),AF430-R430,"")</f>
        <v/>
      </c>
      <c r="AU430" s="94">
        <f>IF((AG430&lt;&gt;"")*(S430&lt;&gt;""),AG430-S430,"")</f>
        <v/>
      </c>
      <c r="AV430" s="99">
        <f>IF((AH430&lt;&gt;"")*(T430&lt;&gt;""),AH430-T430,"")</f>
        <v/>
      </c>
      <c r="AW430" s="99">
        <f>IF((AI430&lt;&gt;"")*(U430&lt;&gt;""),AI430-U430,"")</f>
        <v/>
      </c>
      <c r="AX430" s="99">
        <f>IF((AJ430&lt;&gt;"")*(V430&lt;&gt;""),AJ430-V430,"")</f>
        <v/>
      </c>
      <c r="AY430" s="99">
        <f>IF((AK430&lt;&gt;"")*(W430&lt;&gt;""),AK430-W430,"")</f>
        <v/>
      </c>
      <c r="AZ430" s="102">
        <f>IF((AL430&lt;&gt;"")*(X430&lt;&gt;""),AL430-X430,"")</f>
        <v/>
      </c>
      <c r="BA430" s="50">
        <f>IFERROR(__xludf.dummyfunction("AI(""Actúa como un tutor académico y dirígete personalmente al estudiante "" &amp; I430 &amp; "" "" &amp; J430 &amp; "" "" &amp; G430 &amp; "" "" &amp; H430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AM430 &amp; ""'. Diferencias por área: Matemáticas ("" &amp; AQ430 &amp; ""), Ciencias Natura"&amp;"les ("" &amp; AR430 &amp; ""), Sociales ("" &amp; AS430 &amp; ""), Lectura Crítica ("" &amp; AT430 &amp; "") e Inglés ("" &amp; AU430 &amp; ""). Variación en posición: grupo ("" &amp; AN430 &amp; ""), grado ("" &amp; AO430 &amp; "") y media ("" &amp; AP430 &amp; ""). Puntajes Primer Simulacro: Global "" &amp; K430 &amp; "", Mat "" &amp; "&amp;"O4 &amp; "", Cien "" &amp; P430 &amp; "", Soc "" &amp; Q430 &amp; "", Lec "" &amp; R430 &amp; "", Ing "" &amp; S430 &amp; "". Puntajes Segundo Simulacro: Global "" &amp; Y430 &amp; "", Mat "" &amp; AC430 &amp; "", Cien "" &amp; AD430 &amp; "", Soc "" &amp; AE430 &amp; "", Lec "" &amp; AF430 &amp; "", Ing "" &amp; AG430 &amp; "". Escribe un mensaje motivador"&amp;" y breve (máximo 4 líneas)."")
"),"=AI(""Actúa como un tutor académico y dirígete personalmente al estudiante "" &amp; I430 &amp; "" "" &amp; J430 &amp; "" "" &amp; G430 &amp; "" "" &amp; H430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AM430 &amp; ""'. Diferencias por área: Matemáticas ("" &amp; AQ430 &amp; ""), Ciencias Natur"&amp;"ales ("" &amp; AR430 &amp; ""), Sociales ("" &amp; AS430 &amp; ""), Lectura Crítica ("" &amp; AT430 &amp; "") e Inglés ("" &amp; AU430 &amp; ""). Variación en posición: grupo ("" &amp; AN430 &amp; ""), grado ("" &amp; AO430 &amp; "") y media ("" &amp; AP430 &amp; ""). Puntajes Primer Simulacro: Global "" &amp; K430 &amp; "", Mat "" &amp;"&amp;" O430 &amp; "", Cien "" &amp; P430 &amp; "", Soc "" &amp; Q430 &amp; "", Lec "" &amp; R430 &amp; "", Ing "" &amp; S430 &amp; "". Puntajes Segundo Simulacro: Global "" &amp; Y430 &amp; "", Mat "" &amp; AC430 &amp; "", Cien "" &amp; AD430 &amp; "", Soc "" &amp; AE430 &amp; "", Lec "" &amp; AF430 &amp; "", Ing "" &amp; AG430 &amp; "". Escribe un mensaje motivado"&amp;"r y breve (máximo 4 líneas)."")
")</f>
        <v/>
      </c>
    </row>
    <row r="431" ht="15.75" customHeight="1" s="42">
      <c r="A431" s="93" t="n"/>
      <c r="B431" s="94" t="inlineStr">
        <is>
          <t>Bachillerato</t>
        </is>
      </c>
      <c r="C431" s="94" t="n">
        <v>802</v>
      </c>
      <c r="D431" s="94" t="n"/>
      <c r="E431" s="95" t="n"/>
      <c r="F431" s="96">
        <f>TRIM(G431&amp;" "&amp;H431&amp;" "&amp;I431&amp;" "&amp;J431)</f>
        <v/>
      </c>
      <c r="G431" s="94" t="inlineStr">
        <is>
          <t>Quintero</t>
        </is>
      </c>
      <c r="H431" s="94" t="inlineStr">
        <is>
          <t>Escudero</t>
        </is>
      </c>
      <c r="I431" s="94" t="inlineStr">
        <is>
          <t>Mariana</t>
        </is>
      </c>
      <c r="J431" s="97" t="n"/>
      <c r="K431" s="98">
        <f>IF(SUM(O431:S431)=0, "", ROUND(((O431*3+P431*3+Q431*3+R431*3+S431*1)/13)*5,0))</f>
        <v/>
      </c>
      <c r="L431" s="99">
        <f>IF(OR($C431="",K431=""),"",COUNTIFS($C$4:$C$1500,$C431,K$4:K$1500,"&gt;"&amp;K431)+1)</f>
        <v/>
      </c>
      <c r="M431" s="99">
        <f>IF(OR($C431="",K431=""),"",IF(AND($C431&gt;=1001,$C431&lt;=1005),COUNTIFS($C$4:$C$1500,"&gt;=1001",$C$4:$C$1500,"&lt;=1005",K$4:K$1500,"&gt;"&amp;K431)+1,IF(AND($C431&gt;=1101,$C431&lt;=1105),COUNTIFS($C$4:$C$1500,"&gt;=1101",$C$4:$C$1500,"&lt;=1105",K$4:K$1500,"&gt;"&amp;K431)+1,IF(AND($C431&gt;=901,$C431&lt;=905),COUNTIFS($C$4:$C$1500,"&gt;=901",$C$4:$C$1500,"&lt;=905",K$4:K$1500,"&gt;"&amp;K431)+1,IF(AND($C431&gt;=801,$C431&lt;=805),COUNTIFS($C$4:$C$1500,"&gt;=801",$C$4:$C$1500,"&lt;=805",K$4:K$1500,"&gt;"&amp;K431)+1,IF(AND($C431&gt;=701,$C431&lt;=705),COUNTIFS($C$4:$C$1500,"&gt;=701",$C$4:$C$1500,"&lt;=705",K$4:K$1500,"&gt;"&amp;K431)+1,IF(AND($C431&gt;=601,$C431&lt;=606),COUNTIFS($C$4:$C$1500,"&gt;=601",$C$4:$C$1500,"&lt;=606",K$4:K$1500,"&gt;"&amp;K431)+1,"")))))))</f>
        <v/>
      </c>
      <c r="N431" s="99">
        <f>IF(OR($C431="",K431=""),"",IF(OR(AND($C431&gt;=1001,$C431&lt;=1005),AND($C431&gt;=1101,$C431&lt;=1105)),COUNTIFS($C$4:$C$1500,"&gt;=1001",$C$4:$C$1500,"&lt;=1005",K$4:K$1500,"&gt;"&amp;K431)+COUNTIFS($C$4:$C$1500,"&gt;=1101",$C$4:$C$1500,"&lt;=1105",K$4:K$1500,"&gt;"&amp;K431)+1,""))</f>
        <v/>
      </c>
      <c r="O431" s="94" t="n">
        <v>50</v>
      </c>
      <c r="P431" s="94" t="n">
        <v>38.43</v>
      </c>
      <c r="Q431" s="94" t="n">
        <v>43.13</v>
      </c>
      <c r="R431" s="94" t="n">
        <v>25</v>
      </c>
      <c r="S431" s="94" t="n">
        <v>33.33</v>
      </c>
      <c r="T431" s="99">
        <f>IF(AND(O431&gt;0,O431&lt;36),1,IF(AND(O431&gt;=36,O431&lt;51),2,IF(AND(O431&gt;=51,O431&lt;71),3,IF(AND(O431&gt;=71,O431&lt;=100),4,))))</f>
        <v/>
      </c>
      <c r="U431" s="99">
        <f>IF(AND(P431&gt;0,P431&lt;41),1,IF(AND(P431&gt;=41,P431&lt;56),2,IF(AND(P431&gt;=56,P431&lt;71),3,IF(AND(P431&gt;=71,P431&lt;=100),4,))))</f>
        <v/>
      </c>
      <c r="V431" s="99">
        <f>IF(AND(Q431&gt;0,Q431&lt;41),1,IF(AND(Q431&gt;=41,Q431&lt;56),2,IF(AND(Q431&gt;=56,Q431&lt;71),3,IF(AND(Q431&gt;=71,Q431&lt;=100),4,))))</f>
        <v/>
      </c>
      <c r="W431" s="99">
        <f>IF(AND(R431&gt;0,R431&lt;36),1,IF(AND(R431&gt;=36,R431&lt;51),2,IF(AND(R431&gt;=51,R431&lt;66),3,IF(AND(R431&gt;=66,R431&lt;=100),4,))))</f>
        <v/>
      </c>
      <c r="X431" s="100">
        <f>IF(AND(S431&gt;0,S431&lt;37),1,IF(AND(S431&gt;=37,S431&lt;58),2,IF(AND(S431&gt;=58,S431&lt;71),3,IF(AND(S431&gt;=71,S431&lt;=100),4,))))</f>
        <v/>
      </c>
      <c r="Y431" s="101">
        <f>IF(SUM(AC431:AG431)=0, "", ROUND(((AC431*3+AD431*3+AE431*3+AF431*3+AG431*1)/13)*5,0))</f>
        <v/>
      </c>
      <c r="Z431" s="99">
        <f>IF(OR($C431="",Y431=""),"",COUNTIFS($C$4:$C$1500,$C431,Y$4:Y$1500,"&gt;"&amp;Y431)+1)</f>
        <v/>
      </c>
      <c r="AA431" s="99">
        <f>IF(OR($C431="",Y431=""),"",IF(AND($C431&gt;=1001,$C431&lt;=1005),COUNTIFS($C$4:$C$1500,"&gt;=1001",$C$4:$C$1500,"&lt;=1005",Y$4:Y$1500,"&gt;"&amp;Y431)+1,IF(AND($C431&gt;=1101,$C431&lt;=1105),COUNTIFS($C$4:$C$1500,"&gt;=1101",$C$4:$C$1500,"&lt;=1105",Y$4:Y$1500,"&gt;"&amp;Y431)+1,IF(AND($C431&gt;=901,$C431&lt;=905),COUNTIFS($C$4:$C$1500,"&gt;=901",$C$4:$C$1500,"&lt;=905",Y$4:Y$1500,"&gt;"&amp;Y431)+1,IF(AND($C431&gt;=801,$C431&lt;=805),COUNTIFS($C$4:$C$1500,"&gt;=801",$C$4:$C$1500,"&lt;=805",Y$4:Y$1500,"&gt;"&amp;Y431)+1,IF(AND($C431&gt;=701,$C431&lt;=705),COUNTIFS($C$4:$C$1500,"&gt;=701",$C$4:$C$1500,"&lt;=705",Y$4:Y$1500,"&gt;"&amp;Y431)+1,IF(AND($C431&gt;=601,$C431&lt;=606),COUNTIFS($C$4:$C$1500,"&gt;=601",$C$4:$C$1500,"&lt;=606",Y$4:Y$1500,"&gt;"&amp;Y431)+1,"")))))))</f>
        <v/>
      </c>
      <c r="AB431" s="99">
        <f>IF(OR($C431="",Y431=""),"",IF(OR(AND($C431&gt;=1001,$C431&lt;=1005),AND($C431&gt;=1101,$C431&lt;=1105)),COUNTIFS($C$4:$C$1500,"&gt;=1001",$C$4:$C$1500,"&lt;=1005",Y$4:Y$1500,"&gt;"&amp;Y431)+COUNTIFS($C$4:$C$1500,"&gt;=1101",$C$4:$C$1500,"&lt;=1105",Y$4:Y$1500,"&gt;"&amp;Y431)+1,""))</f>
        <v/>
      </c>
      <c r="AC431" s="94" t="n">
        <v>72</v>
      </c>
      <c r="AD431" s="94" t="n">
        <v>80.36</v>
      </c>
      <c r="AE431" s="94" t="n">
        <v>94</v>
      </c>
      <c r="AF431" s="94" t="n">
        <v>78.75</v>
      </c>
      <c r="AG431" s="94" t="n">
        <v>100</v>
      </c>
      <c r="AH431" s="99">
        <f>IF(AND(AC431&gt;0,AC431&lt;36),1,IF(AND(AC431&gt;=36,AC431&lt;51),2,IF(AND(AC431&gt;=51,AC431&lt;71),3,IF(AND(AC431&gt;=71,AC431&lt;=100),4,))))</f>
        <v/>
      </c>
      <c r="AI431" s="99">
        <f>IF(AND(AD431&gt;0,AD431&lt;41),1,IF(AND(AD431&gt;=41,AD431&lt;56),2,IF(AND(AD431&gt;=56,AD431&lt;71),3,IF(AND(AD431&gt;=71,AD431&lt;=100),4,))))</f>
        <v/>
      </c>
      <c r="AJ431" s="99">
        <f>IF(AND(AE431&gt;0,AE431&lt;41),1,IF(AND(AE431&gt;=41,AE431&lt;56),2,IF(AND(AE431&gt;=56,AE431&lt;71),3,IF(AND(AE431&gt;=71,AE431&lt;=100),4,))))</f>
        <v/>
      </c>
      <c r="AK431" s="99">
        <f>IF(AND(AF431&gt;0,AF431&lt;36),1,IF(AND(AF431&gt;=36,AF431&lt;51),2,IF(AND(AF431&gt;=51,AF431&lt;66),3,IF(AND(AF431&gt;=66,AF431&lt;=100),4,))))</f>
        <v/>
      </c>
      <c r="AL431" s="100">
        <f>IF(AND(AG431&gt;0,AG431&lt;37),1,IF(AND(AG431&gt;=37,AG431&lt;58),2,IF(AND(AG431&gt;=58,AG431&lt;71),3,IF(AND(AG431&gt;=71,AG431&lt;=100),4,))))</f>
        <v/>
      </c>
      <c r="AM431" s="101">
        <f>IF((Y431&lt;&gt;"")*(K431&lt;&gt;""),Y431-K431,"")</f>
        <v/>
      </c>
      <c r="AN431" s="99">
        <f>IF((Z431&lt;&gt;"")*(L431&lt;&gt;""),Z431-L431,"")</f>
        <v/>
      </c>
      <c r="AO431" s="99">
        <f>IF((AA431&lt;&gt;"")*(M431&lt;&gt;""),AA431-M431,"")</f>
        <v/>
      </c>
      <c r="AP431" s="99">
        <f>IF((AB431&lt;&gt;"")*(N431&lt;&gt;""),AB431-N431,"")</f>
        <v/>
      </c>
      <c r="AQ431" s="94">
        <f>IF((AC431&lt;&gt;"")*(O431&lt;&gt;""),AC431-O431,"")</f>
        <v/>
      </c>
      <c r="AR431" s="94">
        <f>IF((AD431&lt;&gt;"")*(P431&lt;&gt;""),AD431-P431,"")</f>
        <v/>
      </c>
      <c r="AS431" s="94">
        <f>IF((AE431&lt;&gt;"")*(Q431&lt;&gt;""),AE431-Q431,"")</f>
        <v/>
      </c>
      <c r="AT431" s="94">
        <f>IF((AF431&lt;&gt;"")*(R431&lt;&gt;""),AF431-R431,"")</f>
        <v/>
      </c>
      <c r="AU431" s="94">
        <f>IF((AG431&lt;&gt;"")*(S431&lt;&gt;""),AG431-S431,"")</f>
        <v/>
      </c>
      <c r="AV431" s="99">
        <f>IF((AH431&lt;&gt;"")*(T431&lt;&gt;""),AH431-T431,"")</f>
        <v/>
      </c>
      <c r="AW431" s="99">
        <f>IF((AI431&lt;&gt;"")*(U431&lt;&gt;""),AI431-U431,"")</f>
        <v/>
      </c>
      <c r="AX431" s="99">
        <f>IF((AJ431&lt;&gt;"")*(V431&lt;&gt;""),AJ431-V431,"")</f>
        <v/>
      </c>
      <c r="AY431" s="99">
        <f>IF((AK431&lt;&gt;"")*(W431&lt;&gt;""),AK431-W431,"")</f>
        <v/>
      </c>
      <c r="AZ431" s="102">
        <f>IF((AL431&lt;&gt;"")*(X431&lt;&gt;""),AL431-X431,"")</f>
        <v/>
      </c>
      <c r="BA431" s="50">
        <f>IFERROR(__xludf.dummyfunction("AI(""Actúa como un tutor académico y dirígete personalmente al estudiante "" &amp; I431 &amp; "" "" &amp; J431 &amp; "" "" &amp; G431 &amp; "" "" &amp; H431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AM431 &amp; ""'. Diferencias por área: Matemáticas ("" &amp; AQ431 &amp; ""), Ciencias Natura"&amp;"les ("" &amp; AR431 &amp; ""), Sociales ("" &amp; AS431 &amp; ""), Lectura Crítica ("" &amp; AT431 &amp; "") e Inglés ("" &amp; AU431 &amp; ""). Variación en posición: grupo ("" &amp; AN431 &amp; ""), grado ("" &amp; AO431 &amp; "") y media ("" &amp; AP431 &amp; ""). Puntajes Primer Simulacro: Global "" &amp; K431 &amp; "", Mat "" &amp; "&amp;"O4 &amp; "", Cien "" &amp; P431 &amp; "", Soc "" &amp; Q431 &amp; "", Lec "" &amp; R431 &amp; "", Ing "" &amp; S431 &amp; "". Puntajes Segundo Simulacro: Global "" &amp; Y431 &amp; "", Mat "" &amp; AC431 &amp; "", Cien "" &amp; AD431 &amp; "", Soc "" &amp; AE431 &amp; "", Lec "" &amp; AF431 &amp; "", Ing "" &amp; AG431 &amp; "". Escribe un mensaje motivador"&amp;" y breve (máximo 4 líneas)."")
"),"=AI(""Actúa como un tutor académico y dirígete personalmente al estudiante "" &amp; I431 &amp; "" "" &amp; J431 &amp; "" "" &amp; G431 &amp; "" "" &amp; H431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AM431 &amp; ""'. Diferencias por área: Matemáticas ("" &amp; AQ431 &amp; ""), Ciencias Natur"&amp;"ales ("" &amp; AR431 &amp; ""), Sociales ("" &amp; AS431 &amp; ""), Lectura Crítica ("" &amp; AT431 &amp; "") e Inglés ("" &amp; AU431 &amp; ""). Variación en posición: grupo ("" &amp; AN431 &amp; ""), grado ("" &amp; AO431 &amp; "") y media ("" &amp; AP431 &amp; ""). Puntajes Primer Simulacro: Global "" &amp; K431 &amp; "", Mat "" &amp;"&amp;" O431 &amp; "", Cien "" &amp; P431 &amp; "", Soc "" &amp; Q431 &amp; "", Lec "" &amp; R431 &amp; "", Ing "" &amp; S431 &amp; "". Puntajes Segundo Simulacro: Global "" &amp; Y431 &amp; "", Mat "" &amp; AC431 &amp; "", Cien "" &amp; AD431 &amp; "", Soc "" &amp; AE431 &amp; "", Lec "" &amp; AF431 &amp; "", Ing "" &amp; AG431 &amp; "". Escribe un mensaje motivado"&amp;"r y breve (máximo 4 líneas)."")
")</f>
        <v/>
      </c>
    </row>
    <row r="432" ht="15.75" customHeight="1" s="42">
      <c r="A432" s="93" t="n"/>
      <c r="B432" s="94" t="inlineStr">
        <is>
          <t>Bachillerato</t>
        </is>
      </c>
      <c r="C432" s="94" t="n">
        <v>802</v>
      </c>
      <c r="D432" s="94" t="n"/>
      <c r="E432" s="95" t="n"/>
      <c r="F432" s="96">
        <f>TRIM(G432&amp;" "&amp;H432&amp;" "&amp;I432&amp;" "&amp;J432)</f>
        <v/>
      </c>
      <c r="G432" s="117" t="inlineStr">
        <is>
          <t>Restrepo</t>
        </is>
      </c>
      <c r="H432" s="117" t="inlineStr">
        <is>
          <t>Roman</t>
        </is>
      </c>
      <c r="I432" s="117" t="inlineStr">
        <is>
          <t>Maria</t>
        </is>
      </c>
      <c r="J432" s="118" t="inlineStr">
        <is>
          <t>Del Mar</t>
        </is>
      </c>
      <c r="K432" s="98">
        <f>IF(SUM(O432:S432)=0, "", ROUND(((O432*3+P432*3+Q432*3+R432*3+S432*1)/13)*5,0))</f>
        <v/>
      </c>
      <c r="L432" s="99">
        <f>IF(OR($C432="",K432=""),"",COUNTIFS($C$4:$C$1500,$C432,K$4:K$1500,"&gt;"&amp;K432)+1)</f>
        <v/>
      </c>
      <c r="M432" s="99">
        <f>IF(OR($C432="",K432=""),"",IF(AND($C432&gt;=1001,$C432&lt;=1005),COUNTIFS($C$4:$C$1500,"&gt;=1001",$C$4:$C$1500,"&lt;=1005",K$4:K$1500,"&gt;"&amp;K432)+1,IF(AND($C432&gt;=1101,$C432&lt;=1105),COUNTIFS($C$4:$C$1500,"&gt;=1101",$C$4:$C$1500,"&lt;=1105",K$4:K$1500,"&gt;"&amp;K432)+1,IF(AND($C432&gt;=901,$C432&lt;=905),COUNTIFS($C$4:$C$1500,"&gt;=901",$C$4:$C$1500,"&lt;=905",K$4:K$1500,"&gt;"&amp;K432)+1,IF(AND($C432&gt;=801,$C432&lt;=805),COUNTIFS($C$4:$C$1500,"&gt;=801",$C$4:$C$1500,"&lt;=805",K$4:K$1500,"&gt;"&amp;K432)+1,IF(AND($C432&gt;=701,$C432&lt;=705),COUNTIFS($C$4:$C$1500,"&gt;=701",$C$4:$C$1500,"&lt;=705",K$4:K$1500,"&gt;"&amp;K432)+1,IF(AND($C432&gt;=601,$C432&lt;=606),COUNTIFS($C$4:$C$1500,"&gt;=601",$C$4:$C$1500,"&lt;=606",K$4:K$1500,"&gt;"&amp;K432)+1,"")))))))</f>
        <v/>
      </c>
      <c r="N432" s="99">
        <f>IF(OR($C432="",K432=""),"",IF(OR(AND($C432&gt;=1001,$C432&lt;=1005),AND($C432&gt;=1101,$C432&lt;=1105)),COUNTIFS($C$4:$C$1500,"&gt;=1001",$C$4:$C$1500,"&lt;=1005",K$4:K$1500,"&gt;"&amp;K432)+COUNTIFS($C$4:$C$1500,"&gt;=1101",$C$4:$C$1500,"&lt;=1105",K$4:K$1500,"&gt;"&amp;K432)+1,""))</f>
        <v/>
      </c>
      <c r="O432" s="94" t="n">
        <v>45</v>
      </c>
      <c r="P432" s="94" t="n">
        <v>43.69</v>
      </c>
      <c r="Q432" s="94" t="n">
        <v>61.88</v>
      </c>
      <c r="R432" s="94" t="n">
        <v>70.83</v>
      </c>
      <c r="S432" s="94" t="n">
        <v>70.83</v>
      </c>
      <c r="T432" s="99">
        <f>IF(AND(O432&gt;0,O432&lt;36),1,IF(AND(O432&gt;=36,O432&lt;51),2,IF(AND(O432&gt;=51,O432&lt;71),3,IF(AND(O432&gt;=71,O432&lt;=100),4,))))</f>
        <v/>
      </c>
      <c r="U432" s="99">
        <f>IF(AND(P432&gt;0,P432&lt;41),1,IF(AND(P432&gt;=41,P432&lt;56),2,IF(AND(P432&gt;=56,P432&lt;71),3,IF(AND(P432&gt;=71,P432&lt;=100),4,))))</f>
        <v/>
      </c>
      <c r="V432" s="99">
        <f>IF(AND(Q432&gt;0,Q432&lt;41),1,IF(AND(Q432&gt;=41,Q432&lt;56),2,IF(AND(Q432&gt;=56,Q432&lt;71),3,IF(AND(Q432&gt;=71,Q432&lt;=100),4,))))</f>
        <v/>
      </c>
      <c r="W432" s="99">
        <f>IF(AND(R432&gt;0,R432&lt;36),1,IF(AND(R432&gt;=36,R432&lt;51),2,IF(AND(R432&gt;=51,R432&lt;66),3,IF(AND(R432&gt;=66,R432&lt;=100),4,))))</f>
        <v/>
      </c>
      <c r="X432" s="100">
        <f>IF(AND(S432&gt;0,S432&lt;37),1,IF(AND(S432&gt;=37,S432&lt;58),2,IF(AND(S432&gt;=58,S432&lt;71),3,IF(AND(S432&gt;=71,S432&lt;=100),4,))))</f>
        <v/>
      </c>
      <c r="Y432" s="101">
        <f>IF(SUM(AC432:AG432)=0, "", ROUND(((AC432*3+AD432*3+AE432*3+AF432*3+AG432*1)/13)*5,0))</f>
        <v/>
      </c>
      <c r="Z432" s="99">
        <f>IF(OR($C432="",Y432=""),"",COUNTIFS($C$4:$C$1500,$C432,Y$4:Y$1500,"&gt;"&amp;Y432)+1)</f>
        <v/>
      </c>
      <c r="AA432" s="99">
        <f>IF(OR($C432="",Y432=""),"",IF(AND($C432&gt;=1001,$C432&lt;=1005),COUNTIFS($C$4:$C$1500,"&gt;=1001",$C$4:$C$1500,"&lt;=1005",Y$4:Y$1500,"&gt;"&amp;Y432)+1,IF(AND($C432&gt;=1101,$C432&lt;=1105),COUNTIFS($C$4:$C$1500,"&gt;=1101",$C$4:$C$1500,"&lt;=1105",Y$4:Y$1500,"&gt;"&amp;Y432)+1,IF(AND($C432&gt;=901,$C432&lt;=905),COUNTIFS($C$4:$C$1500,"&gt;=901",$C$4:$C$1500,"&lt;=905",Y$4:Y$1500,"&gt;"&amp;Y432)+1,IF(AND($C432&gt;=801,$C432&lt;=805),COUNTIFS($C$4:$C$1500,"&gt;=801",$C$4:$C$1500,"&lt;=805",Y$4:Y$1500,"&gt;"&amp;Y432)+1,IF(AND($C432&gt;=701,$C432&lt;=705),COUNTIFS($C$4:$C$1500,"&gt;=701",$C$4:$C$1500,"&lt;=705",Y$4:Y$1500,"&gt;"&amp;Y432)+1,IF(AND($C432&gt;=601,$C432&lt;=606),COUNTIFS($C$4:$C$1500,"&gt;=601",$C$4:$C$1500,"&lt;=606",Y$4:Y$1500,"&gt;"&amp;Y432)+1,"")))))))</f>
        <v/>
      </c>
      <c r="AB432" s="99">
        <f>IF(OR($C432="",Y432=""),"",IF(OR(AND($C432&gt;=1001,$C432&lt;=1005),AND($C432&gt;=1101,$C432&lt;=1105)),COUNTIFS($C$4:$C$1500,"&gt;=1001",$C$4:$C$1500,"&lt;=1005",Y$4:Y$1500,"&gt;"&amp;Y432)+COUNTIFS($C$4:$C$1500,"&gt;=1101",$C$4:$C$1500,"&lt;=1105",Y$4:Y$1500,"&gt;"&amp;Y432)+1,""))</f>
        <v/>
      </c>
      <c r="AC432" s="94" t="n">
        <v>35.5</v>
      </c>
      <c r="AD432" s="94" t="n">
        <v>55.65</v>
      </c>
      <c r="AE432" s="94" t="n">
        <v>79.75</v>
      </c>
      <c r="AF432" s="94" t="n">
        <v>61.25</v>
      </c>
      <c r="AG432" s="94" t="n">
        <v>76.67</v>
      </c>
      <c r="AH432" s="99">
        <f>IF(AND(AC432&gt;0,AC432&lt;36),1,IF(AND(AC432&gt;=36,AC432&lt;51),2,IF(AND(AC432&gt;=51,AC432&lt;71),3,IF(AND(AC432&gt;=71,AC432&lt;=100),4,))))</f>
        <v/>
      </c>
      <c r="AI432" s="99">
        <f>IF(AND(AD432&gt;0,AD432&lt;41),1,IF(AND(AD432&gt;=41,AD432&lt;56),2,IF(AND(AD432&gt;=56,AD432&lt;71),3,IF(AND(AD432&gt;=71,AD432&lt;=100),4,))))</f>
        <v/>
      </c>
      <c r="AJ432" s="99">
        <f>IF(AND(AE432&gt;0,AE432&lt;41),1,IF(AND(AE432&gt;=41,AE432&lt;56),2,IF(AND(AE432&gt;=56,AE432&lt;71),3,IF(AND(AE432&gt;=71,AE432&lt;=100),4,))))</f>
        <v/>
      </c>
      <c r="AK432" s="99">
        <f>IF(AND(AF432&gt;0,AF432&lt;36),1,IF(AND(AF432&gt;=36,AF432&lt;51),2,IF(AND(AF432&gt;=51,AF432&lt;66),3,IF(AND(AF432&gt;=66,AF432&lt;=100),4,))))</f>
        <v/>
      </c>
      <c r="AL432" s="100">
        <f>IF(AND(AG432&gt;0,AG432&lt;37),1,IF(AND(AG432&gt;=37,AG432&lt;58),2,IF(AND(AG432&gt;=58,AG432&lt;71),3,IF(AND(AG432&gt;=71,AG432&lt;=100),4,))))</f>
        <v/>
      </c>
      <c r="AM432" s="101">
        <f>IF((Y432&lt;&gt;"")*(K432&lt;&gt;""),Y432-K432,"")</f>
        <v/>
      </c>
      <c r="AN432" s="99">
        <f>IF((Z432&lt;&gt;"")*(L432&lt;&gt;""),Z432-L432,"")</f>
        <v/>
      </c>
      <c r="AO432" s="99">
        <f>IF((AA432&lt;&gt;"")*(M432&lt;&gt;""),AA432-M432,"")</f>
        <v/>
      </c>
      <c r="AP432" s="99">
        <f>IF((AB432&lt;&gt;"")*(N432&lt;&gt;""),AB432-N432,"")</f>
        <v/>
      </c>
      <c r="AQ432" s="94">
        <f>IF((AC432&lt;&gt;"")*(O432&lt;&gt;""),AC432-O432,"")</f>
        <v/>
      </c>
      <c r="AR432" s="94">
        <f>IF((AD432&lt;&gt;"")*(P432&lt;&gt;""),AD432-P432,"")</f>
        <v/>
      </c>
      <c r="AS432" s="94">
        <f>IF((AE432&lt;&gt;"")*(Q432&lt;&gt;""),AE432-Q432,"")</f>
        <v/>
      </c>
      <c r="AT432" s="94">
        <f>IF((AF432&lt;&gt;"")*(R432&lt;&gt;""),AF432-R432,"")</f>
        <v/>
      </c>
      <c r="AU432" s="94">
        <f>IF((AG432&lt;&gt;"")*(S432&lt;&gt;""),AG432-S432,"")</f>
        <v/>
      </c>
      <c r="AV432" s="99">
        <f>IF((AH432&lt;&gt;"")*(T432&lt;&gt;""),AH432-T432,"")</f>
        <v/>
      </c>
      <c r="AW432" s="99">
        <f>IF((AI432&lt;&gt;"")*(U432&lt;&gt;""),AI432-U432,"")</f>
        <v/>
      </c>
      <c r="AX432" s="99">
        <f>IF((AJ432&lt;&gt;"")*(V432&lt;&gt;""),AJ432-V432,"")</f>
        <v/>
      </c>
      <c r="AY432" s="99">
        <f>IF((AK432&lt;&gt;"")*(W432&lt;&gt;""),AK432-W432,"")</f>
        <v/>
      </c>
      <c r="AZ432" s="102">
        <f>IF((AL432&lt;&gt;"")*(X432&lt;&gt;""),AL432-X432,"")</f>
        <v/>
      </c>
      <c r="BA432" s="50">
        <f>IFERROR(__xludf.dummyfunction("AI(""Actúa como un tutor académico y dirígete personalmente al estudiante "" &amp; I432 &amp; "" "" &amp; J432 &amp; "" "" &amp; G432 &amp; "" "" &amp; H432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AM432 &amp; ""'. Diferencias por área: Matemáticas ("" &amp; AQ432 &amp; ""), Ciencias Natura"&amp;"les ("" &amp; AR432 &amp; ""), Sociales ("" &amp; AS432 &amp; ""), Lectura Crítica ("" &amp; AT432 &amp; "") e Inglés ("" &amp; AU432 &amp; ""). Variación en posición: grupo ("" &amp; AN432 &amp; ""), grado ("" &amp; AO432 &amp; "") y media ("" &amp; AP432 &amp; ""). Puntajes Primer Simulacro: Global "" &amp; K432 &amp; "", Mat "" &amp; "&amp;"O4 &amp; "", Cien "" &amp; P432 &amp; "", Soc "" &amp; Q432 &amp; "", Lec "" &amp; R432 &amp; "", Ing "" &amp; S432 &amp; "". Puntajes Segundo Simulacro: Global "" &amp; Y432 &amp; "", Mat "" &amp; AC432 &amp; "", Cien "" &amp; AD432 &amp; "", Soc "" &amp; AE432 &amp; "", Lec "" &amp; AF432 &amp; "", Ing "" &amp; AG432 &amp; "". Escribe un mensaje motivador"&amp;" y breve (máximo 4 líneas)."")
"),"=AI(""Actúa como un tutor académico y dirígete personalmente al estudiante "" &amp; I432 &amp; "" "" &amp; J432 &amp; "" "" &amp; G432 &amp; "" "" &amp; H432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AM432 &amp; ""'. Diferencias por área: Matemáticas ("" &amp; AQ432 &amp; ""), Ciencias Natur"&amp;"ales ("" &amp; AR432 &amp; ""), Sociales ("" &amp; AS432 &amp; ""), Lectura Crítica ("" &amp; AT432 &amp; "") e Inglés ("" &amp; AU432 &amp; ""). Variación en posición: grupo ("" &amp; AN432 &amp; ""), grado ("" &amp; AO432 &amp; "") y media ("" &amp; AP432 &amp; ""). Puntajes Primer Simulacro: Global "" &amp; K432 &amp; "", Mat "" &amp;"&amp;" O432 &amp; "", Cien "" &amp; P432 &amp; "", Soc "" &amp; Q432 &amp; "", Lec "" &amp; R432 &amp; "", Ing "" &amp; S432 &amp; "". Puntajes Segundo Simulacro: Global "" &amp; Y432 &amp; "", Mat "" &amp; AC432 &amp; "", Cien "" &amp; AD432 &amp; "", Soc "" &amp; AE432 &amp; "", Lec "" &amp; AF432 &amp; "", Ing "" &amp; AG432 &amp; "". Escribe un mensaje motivado"&amp;"r y breve (máximo 4 líneas)."")
")</f>
        <v/>
      </c>
    </row>
    <row r="433" ht="15.75" customHeight="1" s="42">
      <c r="A433" s="93" t="n"/>
      <c r="B433" s="94" t="inlineStr">
        <is>
          <t>Bachillerato</t>
        </is>
      </c>
      <c r="C433" s="94" t="n">
        <v>802</v>
      </c>
      <c r="D433" s="94" t="n"/>
      <c r="E433" s="95" t="n"/>
      <c r="F433" s="96">
        <f>TRIM(G433&amp;" "&amp;H433&amp;" "&amp;I433&amp;" "&amp;J433)</f>
        <v/>
      </c>
      <c r="G433" s="94" t="inlineStr">
        <is>
          <t>Silva</t>
        </is>
      </c>
      <c r="H433" s="94" t="inlineStr">
        <is>
          <t>Carvajal</t>
        </is>
      </c>
      <c r="I433" s="94" t="inlineStr">
        <is>
          <t>Daniela</t>
        </is>
      </c>
      <c r="J433" s="97" t="n"/>
      <c r="K433" s="98">
        <f>IF(SUM(O433:S433)=0, "", ROUND(((O433*3+P433*3+Q433*3+R433*3+S433*1)/13)*5,0))</f>
        <v/>
      </c>
      <c r="L433" s="99">
        <f>IF(OR($C433="",K433=""),"",COUNTIFS($C$4:$C$1500,$C433,K$4:K$1500,"&gt;"&amp;K433)+1)</f>
        <v/>
      </c>
      <c r="M433" s="99">
        <f>IF(OR($C433="",K433=""),"",IF(AND($C433&gt;=1001,$C433&lt;=1005),COUNTIFS($C$4:$C$1500,"&gt;=1001",$C$4:$C$1500,"&lt;=1005",K$4:K$1500,"&gt;"&amp;K433)+1,IF(AND($C433&gt;=1101,$C433&lt;=1105),COUNTIFS($C$4:$C$1500,"&gt;=1101",$C$4:$C$1500,"&lt;=1105",K$4:K$1500,"&gt;"&amp;K433)+1,IF(AND($C433&gt;=901,$C433&lt;=905),COUNTIFS($C$4:$C$1500,"&gt;=901",$C$4:$C$1500,"&lt;=905",K$4:K$1500,"&gt;"&amp;K433)+1,IF(AND($C433&gt;=801,$C433&lt;=805),COUNTIFS($C$4:$C$1500,"&gt;=801",$C$4:$C$1500,"&lt;=805",K$4:K$1500,"&gt;"&amp;K433)+1,IF(AND($C433&gt;=701,$C433&lt;=705),COUNTIFS($C$4:$C$1500,"&gt;=701",$C$4:$C$1500,"&lt;=705",K$4:K$1500,"&gt;"&amp;K433)+1,IF(AND($C433&gt;=601,$C433&lt;=606),COUNTIFS($C$4:$C$1500,"&gt;=601",$C$4:$C$1500,"&lt;=606",K$4:K$1500,"&gt;"&amp;K433)+1,"")))))))</f>
        <v/>
      </c>
      <c r="N433" s="99">
        <f>IF(OR($C433="",K433=""),"",IF(OR(AND($C433&gt;=1001,$C433&lt;=1005),AND($C433&gt;=1101,$C433&lt;=1105)),COUNTIFS($C$4:$C$1500,"&gt;=1001",$C$4:$C$1500,"&lt;=1005",K$4:K$1500,"&gt;"&amp;K433)+COUNTIFS($C$4:$C$1500,"&gt;=1101",$C$4:$C$1500,"&lt;=1105",K$4:K$1500,"&gt;"&amp;K433)+1,""))</f>
        <v/>
      </c>
      <c r="O433" s="94" t="n">
        <v>25</v>
      </c>
      <c r="P433" s="94" t="n">
        <v>46.84</v>
      </c>
      <c r="Q433" s="94" t="n">
        <v>43.13</v>
      </c>
      <c r="R433" s="94" t="n">
        <v>54.17</v>
      </c>
      <c r="S433" s="94" t="n">
        <v>37.5</v>
      </c>
      <c r="T433" s="99">
        <f>IF(AND(O433&gt;0,O433&lt;36),1,IF(AND(O433&gt;=36,O433&lt;51),2,IF(AND(O433&gt;=51,O433&lt;71),3,IF(AND(O433&gt;=71,O433&lt;=100),4,))))</f>
        <v/>
      </c>
      <c r="U433" s="99">
        <f>IF(AND(P433&gt;0,P433&lt;41),1,IF(AND(P433&gt;=41,P433&lt;56),2,IF(AND(P433&gt;=56,P433&lt;71),3,IF(AND(P433&gt;=71,P433&lt;=100),4,))))</f>
        <v/>
      </c>
      <c r="V433" s="99">
        <f>IF(AND(Q433&gt;0,Q433&lt;41),1,IF(AND(Q433&gt;=41,Q433&lt;56),2,IF(AND(Q433&gt;=56,Q433&lt;71),3,IF(AND(Q433&gt;=71,Q433&lt;=100),4,))))</f>
        <v/>
      </c>
      <c r="W433" s="99">
        <f>IF(AND(R433&gt;0,R433&lt;36),1,IF(AND(R433&gt;=36,R433&lt;51),2,IF(AND(R433&gt;=51,R433&lt;66),3,IF(AND(R433&gt;=66,R433&lt;=100),4,))))</f>
        <v/>
      </c>
      <c r="X433" s="100">
        <f>IF(AND(S433&gt;0,S433&lt;37),1,IF(AND(S433&gt;=37,S433&lt;58),2,IF(AND(S433&gt;=58,S433&lt;71),3,IF(AND(S433&gt;=71,S433&lt;=100),4,))))</f>
        <v/>
      </c>
      <c r="Y433" s="101">
        <f>IF(SUM(AC433:AG433)=0, "", ROUND(((AC433*3+AD433*3+AE433*3+AF433*3+AG433*1)/13)*5,0))</f>
        <v/>
      </c>
      <c r="Z433" s="99">
        <f>IF(OR($C433="",Y433=""),"",COUNTIFS($C$4:$C$1500,$C433,Y$4:Y$1500,"&gt;"&amp;Y433)+1)</f>
        <v/>
      </c>
      <c r="AA433" s="99">
        <f>IF(OR($C433="",Y433=""),"",IF(AND($C433&gt;=1001,$C433&lt;=1005),COUNTIFS($C$4:$C$1500,"&gt;=1001",$C$4:$C$1500,"&lt;=1005",Y$4:Y$1500,"&gt;"&amp;Y433)+1,IF(AND($C433&gt;=1101,$C433&lt;=1105),COUNTIFS($C$4:$C$1500,"&gt;=1101",$C$4:$C$1500,"&lt;=1105",Y$4:Y$1500,"&gt;"&amp;Y433)+1,IF(AND($C433&gt;=901,$C433&lt;=905),COUNTIFS($C$4:$C$1500,"&gt;=901",$C$4:$C$1500,"&lt;=905",Y$4:Y$1500,"&gt;"&amp;Y433)+1,IF(AND($C433&gt;=801,$C433&lt;=805),COUNTIFS($C$4:$C$1500,"&gt;=801",$C$4:$C$1500,"&lt;=805",Y$4:Y$1500,"&gt;"&amp;Y433)+1,IF(AND($C433&gt;=701,$C433&lt;=705),COUNTIFS($C$4:$C$1500,"&gt;=701",$C$4:$C$1500,"&lt;=705",Y$4:Y$1500,"&gt;"&amp;Y433)+1,IF(AND($C433&gt;=601,$C433&lt;=606),COUNTIFS($C$4:$C$1500,"&gt;=601",$C$4:$C$1500,"&lt;=606",Y$4:Y$1500,"&gt;"&amp;Y433)+1,"")))))))</f>
        <v/>
      </c>
      <c r="AB433" s="99">
        <f>IF(OR($C433="",Y433=""),"",IF(OR(AND($C433&gt;=1001,$C433&lt;=1005),AND($C433&gt;=1101,$C433&lt;=1105)),COUNTIFS($C$4:$C$1500,"&gt;=1001",$C$4:$C$1500,"&lt;=1005",Y$4:Y$1500,"&gt;"&amp;Y433)+COUNTIFS($C$4:$C$1500,"&gt;=1101",$C$4:$C$1500,"&lt;=1105",Y$4:Y$1500,"&gt;"&amp;Y433)+1,""))</f>
        <v/>
      </c>
      <c r="AC433" s="94" t="n">
        <v>50.88</v>
      </c>
      <c r="AD433" s="94" t="n">
        <v>60.71</v>
      </c>
      <c r="AE433" s="94" t="n">
        <v>49.5</v>
      </c>
      <c r="AF433" s="94" t="n">
        <v>52.5</v>
      </c>
      <c r="AG433" s="94" t="n">
        <v>19.17</v>
      </c>
      <c r="AH433" s="99">
        <f>IF(AND(AC433&gt;0,AC433&lt;36),1,IF(AND(AC433&gt;=36,AC433&lt;51),2,IF(AND(AC433&gt;=51,AC433&lt;71),3,IF(AND(AC433&gt;=71,AC433&lt;=100),4,))))</f>
        <v/>
      </c>
      <c r="AI433" s="99">
        <f>IF(AND(AD433&gt;0,AD433&lt;41),1,IF(AND(AD433&gt;=41,AD433&lt;56),2,IF(AND(AD433&gt;=56,AD433&lt;71),3,IF(AND(AD433&gt;=71,AD433&lt;=100),4,))))</f>
        <v/>
      </c>
      <c r="AJ433" s="99">
        <f>IF(AND(AE433&gt;0,AE433&lt;41),1,IF(AND(AE433&gt;=41,AE433&lt;56),2,IF(AND(AE433&gt;=56,AE433&lt;71),3,IF(AND(AE433&gt;=71,AE433&lt;=100),4,))))</f>
        <v/>
      </c>
      <c r="AK433" s="99">
        <f>IF(AND(AF433&gt;0,AF433&lt;36),1,IF(AND(AF433&gt;=36,AF433&lt;51),2,IF(AND(AF433&gt;=51,AF433&lt;66),3,IF(AND(AF433&gt;=66,AF433&lt;=100),4,))))</f>
        <v/>
      </c>
      <c r="AL433" s="100">
        <f>IF(AND(AG433&gt;0,AG433&lt;37),1,IF(AND(AG433&gt;=37,AG433&lt;58),2,IF(AND(AG433&gt;=58,AG433&lt;71),3,IF(AND(AG433&gt;=71,AG433&lt;=100),4,))))</f>
        <v/>
      </c>
      <c r="AM433" s="101">
        <f>IF((Y433&lt;&gt;"")*(K433&lt;&gt;""),Y433-K433,"")</f>
        <v/>
      </c>
      <c r="AN433" s="99">
        <f>IF((Z433&lt;&gt;"")*(L433&lt;&gt;""),Z433-L433,"")</f>
        <v/>
      </c>
      <c r="AO433" s="99">
        <f>IF((AA433&lt;&gt;"")*(M433&lt;&gt;""),AA433-M433,"")</f>
        <v/>
      </c>
      <c r="AP433" s="99">
        <f>IF((AB433&lt;&gt;"")*(N433&lt;&gt;""),AB433-N433,"")</f>
        <v/>
      </c>
      <c r="AQ433" s="94">
        <f>IF((AC433&lt;&gt;"")*(O433&lt;&gt;""),AC433-O433,"")</f>
        <v/>
      </c>
      <c r="AR433" s="94">
        <f>IF((AD433&lt;&gt;"")*(P433&lt;&gt;""),AD433-P433,"")</f>
        <v/>
      </c>
      <c r="AS433" s="94">
        <f>IF((AE433&lt;&gt;"")*(Q433&lt;&gt;""),AE433-Q433,"")</f>
        <v/>
      </c>
      <c r="AT433" s="94">
        <f>IF((AF433&lt;&gt;"")*(R433&lt;&gt;""),AF433-R433,"")</f>
        <v/>
      </c>
      <c r="AU433" s="94">
        <f>IF((AG433&lt;&gt;"")*(S433&lt;&gt;""),AG433-S433,"")</f>
        <v/>
      </c>
      <c r="AV433" s="99">
        <f>IF((AH433&lt;&gt;"")*(T433&lt;&gt;""),AH433-T433,"")</f>
        <v/>
      </c>
      <c r="AW433" s="99">
        <f>IF((AI433&lt;&gt;"")*(U433&lt;&gt;""),AI433-U433,"")</f>
        <v/>
      </c>
      <c r="AX433" s="99">
        <f>IF((AJ433&lt;&gt;"")*(V433&lt;&gt;""),AJ433-V433,"")</f>
        <v/>
      </c>
      <c r="AY433" s="99">
        <f>IF((AK433&lt;&gt;"")*(W433&lt;&gt;""),AK433-W433,"")</f>
        <v/>
      </c>
      <c r="AZ433" s="102">
        <f>IF((AL433&lt;&gt;"")*(X433&lt;&gt;""),AL433-X433,"")</f>
        <v/>
      </c>
      <c r="BA433" s="50">
        <f>IFERROR(__xludf.dummyfunction("AI(""Actúa como un tutor académico y dirígete personalmente al estudiante "" &amp; I433 &amp; "" "" &amp; J433 &amp; "" "" &amp; G433 &amp; "" "" &amp; H433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AM433 &amp; ""'. Diferencias por área: Matemáticas ("" &amp; AQ433 &amp; ""), Ciencias Natura"&amp;"les ("" &amp; AR433 &amp; ""), Sociales ("" &amp; AS433 &amp; ""), Lectura Crítica ("" &amp; AT433 &amp; "") e Inglés ("" &amp; AU433 &amp; ""). Variación en posición: grupo ("" &amp; AN433 &amp; ""), grado ("" &amp; AO433 &amp; "") y media ("" &amp; AP433 &amp; ""). Puntajes Primer Simulacro: Global "" &amp; K433 &amp; "", Mat "" &amp; "&amp;"O4 &amp; "", Cien "" &amp; P433 &amp; "", Soc "" &amp; Q433 &amp; "", Lec "" &amp; R433 &amp; "", Ing "" &amp; S433 &amp; "". Puntajes Segundo Simulacro: Global "" &amp; Y433 &amp; "", Mat "" &amp; AC433 &amp; "", Cien "" &amp; AD433 &amp; "", Soc "" &amp; AE433 &amp; "", Lec "" &amp; AF433 &amp; "", Ing "" &amp; AG433 &amp; "". Escribe un mensaje motivador"&amp;" y breve (máximo 4 líneas)."")
"),"=AI(""Actúa como un tutor académico y dirígete personalmente al estudiante "" &amp; I433 &amp; "" "" &amp; J433 &amp; "" "" &amp; G433 &amp; "" "" &amp; H433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AM433 &amp; ""'. Diferencias por área: Matemáticas ("" &amp; AQ433 &amp; ""), Ciencias Natur"&amp;"ales ("" &amp; AR433 &amp; ""), Sociales ("" &amp; AS433 &amp; ""), Lectura Crítica ("" &amp; AT433 &amp; "") e Inglés ("" &amp; AU433 &amp; ""). Variación en posición: grupo ("" &amp; AN433 &amp; ""), grado ("" &amp; AO433 &amp; "") y media ("" &amp; AP433 &amp; ""). Puntajes Primer Simulacro: Global "" &amp; K433 &amp; "", Mat "" &amp;"&amp;" O433 &amp; "", Cien "" &amp; P433 &amp; "", Soc "" &amp; Q433 &amp; "", Lec "" &amp; R433 &amp; "", Ing "" &amp; S433 &amp; "". Puntajes Segundo Simulacro: Global "" &amp; Y433 &amp; "", Mat "" &amp; AC433 &amp; "", Cien "" &amp; AD433 &amp; "", Soc "" &amp; AE433 &amp; "", Lec "" &amp; AF433 &amp; "", Ing "" &amp; AG433 &amp; "". Escribe un mensaje motivado"&amp;"r y breve (máximo 4 líneas)."")
")</f>
        <v/>
      </c>
    </row>
    <row r="434" ht="15.75" customHeight="1" s="42">
      <c r="A434" s="93" t="n"/>
      <c r="B434" s="94" t="inlineStr">
        <is>
          <t>Bachillerato</t>
        </is>
      </c>
      <c r="C434" s="94" t="n">
        <v>802</v>
      </c>
      <c r="D434" s="94" t="n"/>
      <c r="E434" s="95" t="n"/>
      <c r="F434" s="96">
        <f>TRIM(G434&amp;" "&amp;H434&amp;" "&amp;I434&amp;" "&amp;J434)</f>
        <v/>
      </c>
      <c r="G434" s="94" t="inlineStr">
        <is>
          <t>Silva</t>
        </is>
      </c>
      <c r="H434" s="94" t="inlineStr">
        <is>
          <t>Vasquez</t>
        </is>
      </c>
      <c r="I434" s="94" t="inlineStr">
        <is>
          <t>Mariangel</t>
        </is>
      </c>
      <c r="J434" s="97" t="n"/>
      <c r="K434" s="98">
        <f>IF(SUM(O434:S434)=0, "", ROUND(((O434*3+P434*3+Q434*3+R434*3+S434*1)/13)*5,0))</f>
        <v/>
      </c>
      <c r="L434" s="99">
        <f>IF(OR($C434="",K434=""),"",COUNTIFS($C$4:$C$1500,$C434,K$4:K$1500,"&gt;"&amp;K434)+1)</f>
        <v/>
      </c>
      <c r="M434" s="99">
        <f>IF(OR($C434="",K434=""),"",IF(AND($C434&gt;=1001,$C434&lt;=1005),COUNTIFS($C$4:$C$1500,"&gt;=1001",$C$4:$C$1500,"&lt;=1005",K$4:K$1500,"&gt;"&amp;K434)+1,IF(AND($C434&gt;=1101,$C434&lt;=1105),COUNTIFS($C$4:$C$1500,"&gt;=1101",$C$4:$C$1500,"&lt;=1105",K$4:K$1500,"&gt;"&amp;K434)+1,IF(AND($C434&gt;=901,$C434&lt;=905),COUNTIFS($C$4:$C$1500,"&gt;=901",$C$4:$C$1500,"&lt;=905",K$4:K$1500,"&gt;"&amp;K434)+1,IF(AND($C434&gt;=801,$C434&lt;=805),COUNTIFS($C$4:$C$1500,"&gt;=801",$C$4:$C$1500,"&lt;=805",K$4:K$1500,"&gt;"&amp;K434)+1,IF(AND($C434&gt;=701,$C434&lt;=705),COUNTIFS($C$4:$C$1500,"&gt;=701",$C$4:$C$1500,"&lt;=705",K$4:K$1500,"&gt;"&amp;K434)+1,IF(AND($C434&gt;=601,$C434&lt;=606),COUNTIFS($C$4:$C$1500,"&gt;=601",$C$4:$C$1500,"&lt;=606",K$4:K$1500,"&gt;"&amp;K434)+1,"")))))))</f>
        <v/>
      </c>
      <c r="N434" s="99">
        <f>IF(OR($C434="",K434=""),"",IF(OR(AND($C434&gt;=1001,$C434&lt;=1005),AND($C434&gt;=1101,$C434&lt;=1105)),COUNTIFS($C$4:$C$1500,"&gt;=1001",$C$4:$C$1500,"&lt;=1005",K$4:K$1500,"&gt;"&amp;K434)+COUNTIFS($C$4:$C$1500,"&gt;=1101",$C$4:$C$1500,"&lt;=1105",K$4:K$1500,"&gt;"&amp;K434)+1,""))</f>
        <v/>
      </c>
      <c r="O434" s="94" t="n">
        <v>37.5</v>
      </c>
      <c r="P434" s="94" t="n">
        <v>59.6</v>
      </c>
      <c r="Q434" s="94" t="n">
        <v>66.25</v>
      </c>
      <c r="R434" s="94" t="n">
        <v>41.67</v>
      </c>
      <c r="S434" s="94" t="n">
        <v>37.5</v>
      </c>
      <c r="T434" s="99">
        <f>IF(AND(O434&gt;0,O434&lt;36),1,IF(AND(O434&gt;=36,O434&lt;51),2,IF(AND(O434&gt;=51,O434&lt;71),3,IF(AND(O434&gt;=71,O434&lt;=100),4,))))</f>
        <v/>
      </c>
      <c r="U434" s="99">
        <f>IF(AND(P434&gt;0,P434&lt;41),1,IF(AND(P434&gt;=41,P434&lt;56),2,IF(AND(P434&gt;=56,P434&lt;71),3,IF(AND(P434&gt;=71,P434&lt;=100),4,))))</f>
        <v/>
      </c>
      <c r="V434" s="99">
        <f>IF(AND(Q434&gt;0,Q434&lt;41),1,IF(AND(Q434&gt;=41,Q434&lt;56),2,IF(AND(Q434&gt;=56,Q434&lt;71),3,IF(AND(Q434&gt;=71,Q434&lt;=100),4,))))</f>
        <v/>
      </c>
      <c r="W434" s="99">
        <f>IF(AND(R434&gt;0,R434&lt;36),1,IF(AND(R434&gt;=36,R434&lt;51),2,IF(AND(R434&gt;=51,R434&lt;66),3,IF(AND(R434&gt;=66,R434&lt;=100),4,))))</f>
        <v/>
      </c>
      <c r="X434" s="100">
        <f>IF(AND(S434&gt;0,S434&lt;37),1,IF(AND(S434&gt;=37,S434&lt;58),2,IF(AND(S434&gt;=58,S434&lt;71),3,IF(AND(S434&gt;=71,S434&lt;=100),4,))))</f>
        <v/>
      </c>
      <c r="Y434" s="101">
        <f>IF(SUM(AC434:AG434)=0, "", ROUND(((AC434*3+AD434*3+AE434*3+AF434*3+AG434*1)/13)*5,0))</f>
        <v/>
      </c>
      <c r="Z434" s="99">
        <f>IF(OR($C434="",Y434=""),"",COUNTIFS($C$4:$C$1500,$C434,Y$4:Y$1500,"&gt;"&amp;Y434)+1)</f>
        <v/>
      </c>
      <c r="AA434" s="99">
        <f>IF(OR($C434="",Y434=""),"",IF(AND($C434&gt;=1001,$C434&lt;=1005),COUNTIFS($C$4:$C$1500,"&gt;=1001",$C$4:$C$1500,"&lt;=1005",Y$4:Y$1500,"&gt;"&amp;Y434)+1,IF(AND($C434&gt;=1101,$C434&lt;=1105),COUNTIFS($C$4:$C$1500,"&gt;=1101",$C$4:$C$1500,"&lt;=1105",Y$4:Y$1500,"&gt;"&amp;Y434)+1,IF(AND($C434&gt;=901,$C434&lt;=905),COUNTIFS($C$4:$C$1500,"&gt;=901",$C$4:$C$1500,"&lt;=905",Y$4:Y$1500,"&gt;"&amp;Y434)+1,IF(AND($C434&gt;=801,$C434&lt;=805),COUNTIFS($C$4:$C$1500,"&gt;=801",$C$4:$C$1500,"&lt;=805",Y$4:Y$1500,"&gt;"&amp;Y434)+1,IF(AND($C434&gt;=701,$C434&lt;=705),COUNTIFS($C$4:$C$1500,"&gt;=701",$C$4:$C$1500,"&lt;=705",Y$4:Y$1500,"&gt;"&amp;Y434)+1,IF(AND($C434&gt;=601,$C434&lt;=606),COUNTIFS($C$4:$C$1500,"&gt;=601",$C$4:$C$1500,"&lt;=606",Y$4:Y$1500,"&gt;"&amp;Y434)+1,"")))))))</f>
        <v/>
      </c>
      <c r="AB434" s="99">
        <f>IF(OR($C434="",Y434=""),"",IF(OR(AND($C434&gt;=1001,$C434&lt;=1005),AND($C434&gt;=1101,$C434&lt;=1105)),COUNTIFS($C$4:$C$1500,"&gt;=1001",$C$4:$C$1500,"&lt;=1005",Y$4:Y$1500,"&gt;"&amp;Y434)+COUNTIFS($C$4:$C$1500,"&gt;=1101",$C$4:$C$1500,"&lt;=1105",Y$4:Y$1500,"&gt;"&amp;Y434)+1,""))</f>
        <v/>
      </c>
      <c r="AC434" s="94" t="n">
        <v>60.5</v>
      </c>
      <c r="AD434" s="94" t="n">
        <v>57.44</v>
      </c>
      <c r="AE434" s="94" t="n">
        <v>63.25</v>
      </c>
      <c r="AF434" s="94" t="n">
        <v>61.25</v>
      </c>
      <c r="AG434" s="94" t="n">
        <v>43.13</v>
      </c>
      <c r="AH434" s="99">
        <f>IF(AND(AC434&gt;0,AC434&lt;36),1,IF(AND(AC434&gt;=36,AC434&lt;51),2,IF(AND(AC434&gt;=51,AC434&lt;71),3,IF(AND(AC434&gt;=71,AC434&lt;=100),4,))))</f>
        <v/>
      </c>
      <c r="AI434" s="99">
        <f>IF(AND(AD434&gt;0,AD434&lt;41),1,IF(AND(AD434&gt;=41,AD434&lt;56),2,IF(AND(AD434&gt;=56,AD434&lt;71),3,IF(AND(AD434&gt;=71,AD434&lt;=100),4,))))</f>
        <v/>
      </c>
      <c r="AJ434" s="99">
        <f>IF(AND(AE434&gt;0,AE434&lt;41),1,IF(AND(AE434&gt;=41,AE434&lt;56),2,IF(AND(AE434&gt;=56,AE434&lt;71),3,IF(AND(AE434&gt;=71,AE434&lt;=100),4,))))</f>
        <v/>
      </c>
      <c r="AK434" s="99">
        <f>IF(AND(AF434&gt;0,AF434&lt;36),1,IF(AND(AF434&gt;=36,AF434&lt;51),2,IF(AND(AF434&gt;=51,AF434&lt;66),3,IF(AND(AF434&gt;=66,AF434&lt;=100),4,))))</f>
        <v/>
      </c>
      <c r="AL434" s="100">
        <f>IF(AND(AG434&gt;0,AG434&lt;37),1,IF(AND(AG434&gt;=37,AG434&lt;58),2,IF(AND(AG434&gt;=58,AG434&lt;71),3,IF(AND(AG434&gt;=71,AG434&lt;=100),4,))))</f>
        <v/>
      </c>
      <c r="AM434" s="101">
        <f>IF((Y434&lt;&gt;"")*(K434&lt;&gt;""),Y434-K434,"")</f>
        <v/>
      </c>
      <c r="AN434" s="99">
        <f>IF((Z434&lt;&gt;"")*(L434&lt;&gt;""),Z434-L434,"")</f>
        <v/>
      </c>
      <c r="AO434" s="99">
        <f>IF((AA434&lt;&gt;"")*(M434&lt;&gt;""),AA434-M434,"")</f>
        <v/>
      </c>
      <c r="AP434" s="99">
        <f>IF((AB434&lt;&gt;"")*(N434&lt;&gt;""),AB434-N434,"")</f>
        <v/>
      </c>
      <c r="AQ434" s="94">
        <f>IF((AC434&lt;&gt;"")*(O434&lt;&gt;""),AC434-O434,"")</f>
        <v/>
      </c>
      <c r="AR434" s="94">
        <f>IF((AD434&lt;&gt;"")*(P434&lt;&gt;""),AD434-P434,"")</f>
        <v/>
      </c>
      <c r="AS434" s="94">
        <f>IF((AE434&lt;&gt;"")*(Q434&lt;&gt;""),AE434-Q434,"")</f>
        <v/>
      </c>
      <c r="AT434" s="94">
        <f>IF((AF434&lt;&gt;"")*(R434&lt;&gt;""),AF434-R434,"")</f>
        <v/>
      </c>
      <c r="AU434" s="94">
        <f>IF((AG434&lt;&gt;"")*(S434&lt;&gt;""),AG434-S434,"")</f>
        <v/>
      </c>
      <c r="AV434" s="99">
        <f>IF((AH434&lt;&gt;"")*(T434&lt;&gt;""),AH434-T434,"")</f>
        <v/>
      </c>
      <c r="AW434" s="99">
        <f>IF((AI434&lt;&gt;"")*(U434&lt;&gt;""),AI434-U434,"")</f>
        <v/>
      </c>
      <c r="AX434" s="99">
        <f>IF((AJ434&lt;&gt;"")*(V434&lt;&gt;""),AJ434-V434,"")</f>
        <v/>
      </c>
      <c r="AY434" s="99">
        <f>IF((AK434&lt;&gt;"")*(W434&lt;&gt;""),AK434-W434,"")</f>
        <v/>
      </c>
      <c r="AZ434" s="102">
        <f>IF((AL434&lt;&gt;"")*(X434&lt;&gt;""),AL434-X434,"")</f>
        <v/>
      </c>
      <c r="BA434" s="50">
        <f>IFERROR(__xludf.dummyfunction("AI(""Actúa como un tutor académico y dirígete personalmente al estudiante "" &amp; I434 &amp; "" "" &amp; J434 &amp; "" "" &amp; G434 &amp; "" "" &amp; H434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AM434 &amp; ""'. Diferencias por área: Matemáticas ("" &amp; AQ434 &amp; ""), Ciencias Natura"&amp;"les ("" &amp; AR434 &amp; ""), Sociales ("" &amp; AS434 &amp; ""), Lectura Crítica ("" &amp; AT434 &amp; "") e Inglés ("" &amp; AU434 &amp; ""). Variación en posición: grupo ("" &amp; AN434 &amp; ""), grado ("" &amp; AO434 &amp; "") y media ("" &amp; AP434 &amp; ""). Puntajes Primer Simulacro: Global "" &amp; K434 &amp; "", Mat "" &amp; "&amp;"O4 &amp; "", Cien "" &amp; P434 &amp; "", Soc "" &amp; Q434 &amp; "", Lec "" &amp; R434 &amp; "", Ing "" &amp; S434 &amp; "". Puntajes Segundo Simulacro: Global "" &amp; Y434 &amp; "", Mat "" &amp; AC434 &amp; "", Cien "" &amp; AD434 &amp; "", Soc "" &amp; AE434 &amp; "", Lec "" &amp; AF434 &amp; "", Ing "" &amp; AG434 &amp; "". Escribe un mensaje motivador"&amp;" y breve (máximo 4 líneas)."")
"),"=AI(""Actúa como un tutor académico y dirígete personalmente al estudiante "" &amp; I434 &amp; "" "" &amp; J434 &amp; "" "" &amp; G434 &amp; "" "" &amp; H434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AM434 &amp; ""'. Diferencias por área: Matemáticas ("" &amp; AQ434 &amp; ""), Ciencias Natur"&amp;"ales ("" &amp; AR434 &amp; ""), Sociales ("" &amp; AS434 &amp; ""), Lectura Crítica ("" &amp; AT434 &amp; "") e Inglés ("" &amp; AU434 &amp; ""). Variación en posición: grupo ("" &amp; AN434 &amp; ""), grado ("" &amp; AO434 &amp; "") y media ("" &amp; AP434 &amp; ""). Puntajes Primer Simulacro: Global "" &amp; K434 &amp; "", Mat "" &amp;"&amp;" O434 &amp; "", Cien "" &amp; P434 &amp; "", Soc "" &amp; Q434 &amp; "", Lec "" &amp; R434 &amp; "", Ing "" &amp; S434 &amp; "". Puntajes Segundo Simulacro: Global "" &amp; Y434 &amp; "", Mat "" &amp; AC434 &amp; "", Cien "" &amp; AD434 &amp; "", Soc "" &amp; AE434 &amp; "", Lec "" &amp; AF434 &amp; "", Ing "" &amp; AG434 &amp; "". Escribe un mensaje motivado"&amp;"r y breve (máximo 4 líneas)."")
")</f>
        <v/>
      </c>
    </row>
    <row r="435" ht="15.75" customHeight="1" s="42">
      <c r="A435" s="93" t="n"/>
      <c r="B435" s="94" t="inlineStr">
        <is>
          <t>Bachillerato</t>
        </is>
      </c>
      <c r="C435" s="94" t="n">
        <v>802</v>
      </c>
      <c r="D435" s="94" t="n"/>
      <c r="E435" s="95" t="n"/>
      <c r="F435" s="96">
        <f>TRIM(G435&amp;" "&amp;H435&amp;" "&amp;I435&amp;" "&amp;J435)</f>
        <v/>
      </c>
      <c r="G435" s="94" t="inlineStr">
        <is>
          <t>Suarez</t>
        </is>
      </c>
      <c r="H435" s="94" t="inlineStr">
        <is>
          <t>Ruiz</t>
        </is>
      </c>
      <c r="I435" s="94" t="inlineStr">
        <is>
          <t>Sara</t>
        </is>
      </c>
      <c r="J435" s="97" t="n"/>
      <c r="K435" s="98">
        <f>IF(SUM(O435:S435)=0, "", ROUND(((O435*3+P435*3+Q435*3+R435*3+S435*1)/13)*5,0))</f>
        <v/>
      </c>
      <c r="L435" s="99">
        <f>IF(OR($C435="",K435=""),"",COUNTIFS($C$4:$C$1500,$C435,K$4:K$1500,"&gt;"&amp;K435)+1)</f>
        <v/>
      </c>
      <c r="M435" s="99">
        <f>IF(OR($C435="",K435=""),"",IF(AND($C435&gt;=1001,$C435&lt;=1005),COUNTIFS($C$4:$C$1500,"&gt;=1001",$C$4:$C$1500,"&lt;=1005",K$4:K$1500,"&gt;"&amp;K435)+1,IF(AND($C435&gt;=1101,$C435&lt;=1105),COUNTIFS($C$4:$C$1500,"&gt;=1101",$C$4:$C$1500,"&lt;=1105",K$4:K$1500,"&gt;"&amp;K435)+1,IF(AND($C435&gt;=901,$C435&lt;=905),COUNTIFS($C$4:$C$1500,"&gt;=901",$C$4:$C$1500,"&lt;=905",K$4:K$1500,"&gt;"&amp;K435)+1,IF(AND($C435&gt;=801,$C435&lt;=805),COUNTIFS($C$4:$C$1500,"&gt;=801",$C$4:$C$1500,"&lt;=805",K$4:K$1500,"&gt;"&amp;K435)+1,IF(AND($C435&gt;=701,$C435&lt;=705),COUNTIFS($C$4:$C$1500,"&gt;=701",$C$4:$C$1500,"&lt;=705",K$4:K$1500,"&gt;"&amp;K435)+1,IF(AND($C435&gt;=601,$C435&lt;=606),COUNTIFS($C$4:$C$1500,"&gt;=601",$C$4:$C$1500,"&lt;=606",K$4:K$1500,"&gt;"&amp;K435)+1,"")))))))</f>
        <v/>
      </c>
      <c r="N435" s="99">
        <f>IF(OR($C435="",K435=""),"",IF(OR(AND($C435&gt;=1001,$C435&lt;=1005),AND($C435&gt;=1101,$C435&lt;=1105)),COUNTIFS($C$4:$C$1500,"&gt;=1001",$C$4:$C$1500,"&lt;=1005",K$4:K$1500,"&gt;"&amp;K435)+COUNTIFS($C$4:$C$1500,"&gt;=1101",$C$4:$C$1500,"&lt;=1105",K$4:K$1500,"&gt;"&amp;K435)+1,""))</f>
        <v/>
      </c>
      <c r="O435" s="94" t="n">
        <v>51.25</v>
      </c>
      <c r="P435" s="94" t="n">
        <v>37.05</v>
      </c>
      <c r="Q435" s="94" t="n">
        <v>65.63</v>
      </c>
      <c r="R435" s="94" t="n">
        <v>58.33</v>
      </c>
      <c r="S435" s="94" t="n">
        <v>37.5</v>
      </c>
      <c r="T435" s="99">
        <f>IF(AND(O435&gt;0,O435&lt;36),1,IF(AND(O435&gt;=36,O435&lt;51),2,IF(AND(O435&gt;=51,O435&lt;71),3,IF(AND(O435&gt;=71,O435&lt;=100),4,))))</f>
        <v/>
      </c>
      <c r="U435" s="99">
        <f>IF(AND(P435&gt;0,P435&lt;41),1,IF(AND(P435&gt;=41,P435&lt;56),2,IF(AND(P435&gt;=56,P435&lt;71),3,IF(AND(P435&gt;=71,P435&lt;=100),4,))))</f>
        <v/>
      </c>
      <c r="V435" s="99">
        <f>IF(AND(Q435&gt;0,Q435&lt;41),1,IF(AND(Q435&gt;=41,Q435&lt;56),2,IF(AND(Q435&gt;=56,Q435&lt;71),3,IF(AND(Q435&gt;=71,Q435&lt;=100),4,))))</f>
        <v/>
      </c>
      <c r="W435" s="99">
        <f>IF(AND(R435&gt;0,R435&lt;36),1,IF(AND(R435&gt;=36,R435&lt;51),2,IF(AND(R435&gt;=51,R435&lt;66),3,IF(AND(R435&gt;=66,R435&lt;=100),4,))))</f>
        <v/>
      </c>
      <c r="X435" s="100">
        <f>IF(AND(S435&gt;0,S435&lt;37),1,IF(AND(S435&gt;=37,S435&lt;58),2,IF(AND(S435&gt;=58,S435&lt;71),3,IF(AND(S435&gt;=71,S435&lt;=100),4,))))</f>
        <v/>
      </c>
      <c r="Y435" s="101">
        <f>IF(SUM(AC435:AG435)=0, "", ROUND(((AC435*3+AD435*3+AE435*3+AF435*3+AG435*1)/13)*5,0))</f>
        <v/>
      </c>
      <c r="Z435" s="99">
        <f>IF(OR($C435="",Y435=""),"",COUNTIFS($C$4:$C$1500,$C435,Y$4:Y$1500,"&gt;"&amp;Y435)+1)</f>
        <v/>
      </c>
      <c r="AA435" s="99">
        <f>IF(OR($C435="",Y435=""),"",IF(AND($C435&gt;=1001,$C435&lt;=1005),COUNTIFS($C$4:$C$1500,"&gt;=1001",$C$4:$C$1500,"&lt;=1005",Y$4:Y$1500,"&gt;"&amp;Y435)+1,IF(AND($C435&gt;=1101,$C435&lt;=1105),COUNTIFS($C$4:$C$1500,"&gt;=1101",$C$4:$C$1500,"&lt;=1105",Y$4:Y$1500,"&gt;"&amp;Y435)+1,IF(AND($C435&gt;=901,$C435&lt;=905),COUNTIFS($C$4:$C$1500,"&gt;=901",$C$4:$C$1500,"&lt;=905",Y$4:Y$1500,"&gt;"&amp;Y435)+1,IF(AND($C435&gt;=801,$C435&lt;=805),COUNTIFS($C$4:$C$1500,"&gt;=801",$C$4:$C$1500,"&lt;=805",Y$4:Y$1500,"&gt;"&amp;Y435)+1,IF(AND($C435&gt;=701,$C435&lt;=705),COUNTIFS($C$4:$C$1500,"&gt;=701",$C$4:$C$1500,"&lt;=705",Y$4:Y$1500,"&gt;"&amp;Y435)+1,IF(AND($C435&gt;=601,$C435&lt;=606),COUNTIFS($C$4:$C$1500,"&gt;=601",$C$4:$C$1500,"&lt;=606",Y$4:Y$1500,"&gt;"&amp;Y435)+1,"")))))))</f>
        <v/>
      </c>
      <c r="AB435" s="99">
        <f>IF(OR($C435="",Y435=""),"",IF(OR(AND($C435&gt;=1001,$C435&lt;=1005),AND($C435&gt;=1101,$C435&lt;=1105)),COUNTIFS($C$4:$C$1500,"&gt;=1001",$C$4:$C$1500,"&lt;=1005",Y$4:Y$1500,"&gt;"&amp;Y435)+COUNTIFS($C$4:$C$1500,"&gt;=1101",$C$4:$C$1500,"&lt;=1105",Y$4:Y$1500,"&gt;"&amp;Y435)+1,""))</f>
        <v/>
      </c>
      <c r="AC435" s="94" t="n"/>
      <c r="AD435" s="94" t="n"/>
      <c r="AE435" s="94" t="n"/>
      <c r="AF435" s="94" t="n"/>
      <c r="AG435" s="94" t="n"/>
      <c r="AH435" s="99">
        <f>IF(AND(AC435&gt;0,AC435&lt;36),1,IF(AND(AC435&gt;=36,AC435&lt;51),2,IF(AND(AC435&gt;=51,AC435&lt;71),3,IF(AND(AC435&gt;=71,AC435&lt;=100),4,))))</f>
        <v/>
      </c>
      <c r="AI435" s="99">
        <f>IF(AND(AD435&gt;0,AD435&lt;41),1,IF(AND(AD435&gt;=41,AD435&lt;56),2,IF(AND(AD435&gt;=56,AD435&lt;71),3,IF(AND(AD435&gt;=71,AD435&lt;=100),4,))))</f>
        <v/>
      </c>
      <c r="AJ435" s="99">
        <f>IF(AND(AE435&gt;0,AE435&lt;41),1,IF(AND(AE435&gt;=41,AE435&lt;56),2,IF(AND(AE435&gt;=56,AE435&lt;71),3,IF(AND(AE435&gt;=71,AE435&lt;=100),4,))))</f>
        <v/>
      </c>
      <c r="AK435" s="99">
        <f>IF(AND(AF435&gt;0,AF435&lt;36),1,IF(AND(AF435&gt;=36,AF435&lt;51),2,IF(AND(AF435&gt;=51,AF435&lt;66),3,IF(AND(AF435&gt;=66,AF435&lt;=100),4,))))</f>
        <v/>
      </c>
      <c r="AL435" s="100">
        <f>IF(AND(AG435&gt;0,AG435&lt;37),1,IF(AND(AG435&gt;=37,AG435&lt;58),2,IF(AND(AG435&gt;=58,AG435&lt;71),3,IF(AND(AG435&gt;=71,AG435&lt;=100),4,))))</f>
        <v/>
      </c>
      <c r="AM435" s="101">
        <f>IF((Y435&lt;&gt;"")*(K435&lt;&gt;""),Y435-K435,"")</f>
        <v/>
      </c>
      <c r="AN435" s="99">
        <f>IF((Z435&lt;&gt;"")*(L435&lt;&gt;""),Z435-L435,"")</f>
        <v/>
      </c>
      <c r="AO435" s="99">
        <f>IF((AA435&lt;&gt;"")*(M435&lt;&gt;""),AA435-M435,"")</f>
        <v/>
      </c>
      <c r="AP435" s="99">
        <f>IF((AB435&lt;&gt;"")*(N435&lt;&gt;""),AB435-N435,"")</f>
        <v/>
      </c>
      <c r="AQ435" s="94">
        <f>IF((AC435&lt;&gt;"")*(O435&lt;&gt;""),AC435-O435,"")</f>
        <v/>
      </c>
      <c r="AR435" s="94">
        <f>IF((AD435&lt;&gt;"")*(P435&lt;&gt;""),AD435-P435,"")</f>
        <v/>
      </c>
      <c r="AS435" s="94">
        <f>IF((AE435&lt;&gt;"")*(Q435&lt;&gt;""),AE435-Q435,"")</f>
        <v/>
      </c>
      <c r="AT435" s="94">
        <f>IF((AF435&lt;&gt;"")*(R435&lt;&gt;""),AF435-R435,"")</f>
        <v/>
      </c>
      <c r="AU435" s="94">
        <f>IF((AG435&lt;&gt;"")*(S435&lt;&gt;""),AG435-S435,"")</f>
        <v/>
      </c>
      <c r="AV435" s="99">
        <f>IF((AH435&lt;&gt;"")*(T435&lt;&gt;""),AH435-T435,"")</f>
        <v/>
      </c>
      <c r="AW435" s="99">
        <f>IF((AI435&lt;&gt;"")*(U435&lt;&gt;""),AI435-U435,"")</f>
        <v/>
      </c>
      <c r="AX435" s="99">
        <f>IF((AJ435&lt;&gt;"")*(V435&lt;&gt;""),AJ435-V435,"")</f>
        <v/>
      </c>
      <c r="AY435" s="99">
        <f>IF((AK435&lt;&gt;"")*(W435&lt;&gt;""),AK435-W435,"")</f>
        <v/>
      </c>
      <c r="AZ435" s="102">
        <f>IF((AL435&lt;&gt;"")*(X435&lt;&gt;""),AL435-X435,"")</f>
        <v/>
      </c>
      <c r="BA435" s="50">
        <f>IFERROR(__xludf.dummyfunction("AI(""Actúa como un tutor académico y dirígete personalmente al estudiante "" &amp; I435 &amp; "" "" &amp; J435 &amp; "" "" &amp; G435 &amp; "" "" &amp; H435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AM435 &amp; ""'. Diferencias por área: Matemáticas ("" &amp; AQ435 &amp; ""), Ciencias Natura"&amp;"les ("" &amp; AR435 &amp; ""), Sociales ("" &amp; AS435 &amp; ""), Lectura Crítica ("" &amp; AT435 &amp; "") e Inglés ("" &amp; AU435 &amp; ""). Variación en posición: grupo ("" &amp; AN435 &amp; ""), grado ("" &amp; AO435 &amp; "") y media ("" &amp; AP435 &amp; ""). Puntajes Primer Simulacro: Global "" &amp; K435 &amp; "", Mat "" &amp; "&amp;"O4 &amp; "", Cien "" &amp; P435 &amp; "", Soc "" &amp; Q435 &amp; "", Lec "" &amp; R435 &amp; "", Ing "" &amp; S435 &amp; "". Puntajes Segundo Simulacro: Global "" &amp; Y435 &amp; "", Mat "" &amp; AC435 &amp; "", Cien "" &amp; AD435 &amp; "", Soc "" &amp; AE435 &amp; "", Lec "" &amp; AF435 &amp; "", Ing "" &amp; AG435 &amp; "". Escribe un mensaje motivador"&amp;" y breve (máximo 4 líneas)."")
"),"=AI(""Actúa como un tutor académico y dirígete personalmente al estudiante "" &amp; I435 &amp; "" "" &amp; J435 &amp; "" "" &amp; G435 &amp; "" "" &amp; H435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AM435 &amp; ""'. Diferencias por área: Matemáticas ("" &amp; AQ435 &amp; ""), Ciencias Natur"&amp;"ales ("" &amp; AR435 &amp; ""), Sociales ("" &amp; AS435 &amp; ""), Lectura Crítica ("" &amp; AT435 &amp; "") e Inglés ("" &amp; AU435 &amp; ""). Variación en posición: grupo ("" &amp; AN435 &amp; ""), grado ("" &amp; AO435 &amp; "") y media ("" &amp; AP435 &amp; ""). Puntajes Primer Simulacro: Global "" &amp; K435 &amp; "", Mat "" &amp;"&amp;" O435 &amp; "", Cien "" &amp; P435 &amp; "", Soc "" &amp; Q435 &amp; "", Lec "" &amp; R435 &amp; "", Ing "" &amp; S435 &amp; "". Puntajes Segundo Simulacro: Global "" &amp; Y435 &amp; "", Mat "" &amp; AC435 &amp; "", Cien "" &amp; AD435 &amp; "", Soc "" &amp; AE435 &amp; "", Lec "" &amp; AF435 &amp; "", Ing "" &amp; AG435 &amp; "". Escribe un mensaje motivado"&amp;"r y breve (máximo 4 líneas)."")
")</f>
        <v/>
      </c>
    </row>
    <row r="436" ht="15.75" customHeight="1" s="42">
      <c r="A436" s="93" t="n"/>
      <c r="B436" s="94" t="inlineStr">
        <is>
          <t>Bachillerato</t>
        </is>
      </c>
      <c r="C436" s="94" t="n">
        <v>802</v>
      </c>
      <c r="D436" s="94" t="n"/>
      <c r="E436" s="95" t="n"/>
      <c r="F436" s="96">
        <f>TRIM(G436&amp;" "&amp;H436&amp;" "&amp;I436&amp;" "&amp;J436)</f>
        <v/>
      </c>
      <c r="G436" s="94" t="inlineStr">
        <is>
          <t>Vargas</t>
        </is>
      </c>
      <c r="H436" s="94" t="inlineStr">
        <is>
          <t>Rodriguez</t>
        </is>
      </c>
      <c r="I436" s="94" t="inlineStr">
        <is>
          <t>Yenifer</t>
        </is>
      </c>
      <c r="J436" s="97" t="inlineStr">
        <is>
          <t>Dahiana</t>
        </is>
      </c>
      <c r="K436" s="98">
        <f>IF(SUM(O436:S436)=0, "", ROUND(((O436*3+P436*3+Q436*3+R436*3+S436*1)/13)*5,0))</f>
        <v/>
      </c>
      <c r="L436" s="99">
        <f>IF(OR($C436="",K436=""),"",COUNTIFS($C$4:$C$1500,$C436,K$4:K$1500,"&gt;"&amp;K436)+1)</f>
        <v/>
      </c>
      <c r="M436" s="99">
        <f>IF(OR($C436="",K436=""),"",IF(AND($C436&gt;=1001,$C436&lt;=1005),COUNTIFS($C$4:$C$1500,"&gt;=1001",$C$4:$C$1500,"&lt;=1005",K$4:K$1500,"&gt;"&amp;K436)+1,IF(AND($C436&gt;=1101,$C436&lt;=1105),COUNTIFS($C$4:$C$1500,"&gt;=1101",$C$4:$C$1500,"&lt;=1105",K$4:K$1500,"&gt;"&amp;K436)+1,IF(AND($C436&gt;=901,$C436&lt;=905),COUNTIFS($C$4:$C$1500,"&gt;=901",$C$4:$C$1500,"&lt;=905",K$4:K$1500,"&gt;"&amp;K436)+1,IF(AND($C436&gt;=801,$C436&lt;=805),COUNTIFS($C$4:$C$1500,"&gt;=801",$C$4:$C$1500,"&lt;=805",K$4:K$1500,"&gt;"&amp;K436)+1,IF(AND($C436&gt;=701,$C436&lt;=705),COUNTIFS($C$4:$C$1500,"&gt;=701",$C$4:$C$1500,"&lt;=705",K$4:K$1500,"&gt;"&amp;K436)+1,IF(AND($C436&gt;=601,$C436&lt;=606),COUNTIFS($C$4:$C$1500,"&gt;=601",$C$4:$C$1500,"&lt;=606",K$4:K$1500,"&gt;"&amp;K436)+1,"")))))))</f>
        <v/>
      </c>
      <c r="N436" s="99">
        <f>IF(OR($C436="",K436=""),"",IF(OR(AND($C436&gt;=1001,$C436&lt;=1005),AND($C436&gt;=1101,$C436&lt;=1105)),COUNTIFS($C$4:$C$1500,"&gt;=1001",$C$4:$C$1500,"&lt;=1005",K$4:K$1500,"&gt;"&amp;K436)+COUNTIFS($C$4:$C$1500,"&gt;=1101",$C$4:$C$1500,"&lt;=1105",K$4:K$1500,"&gt;"&amp;K436)+1,""))</f>
        <v/>
      </c>
      <c r="O436" s="94" t="n">
        <v>23.75</v>
      </c>
      <c r="P436" s="94" t="n">
        <v>15.64</v>
      </c>
      <c r="Q436" s="94" t="n">
        <v>26.25</v>
      </c>
      <c r="R436" s="94" t="n">
        <v>45.83</v>
      </c>
      <c r="S436" s="94" t="n">
        <v>33.33</v>
      </c>
      <c r="T436" s="99">
        <f>IF(AND(O436&gt;0,O436&lt;36),1,IF(AND(O436&gt;=36,O436&lt;51),2,IF(AND(O436&gt;=51,O436&lt;71),3,IF(AND(O436&gt;=71,O436&lt;=100),4,))))</f>
        <v/>
      </c>
      <c r="U436" s="99">
        <f>IF(AND(P436&gt;0,P436&lt;41),1,IF(AND(P436&gt;=41,P436&lt;56),2,IF(AND(P436&gt;=56,P436&lt;71),3,IF(AND(P436&gt;=71,P436&lt;=100),4,))))</f>
        <v/>
      </c>
      <c r="V436" s="99">
        <f>IF(AND(Q436&gt;0,Q436&lt;41),1,IF(AND(Q436&gt;=41,Q436&lt;56),2,IF(AND(Q436&gt;=56,Q436&lt;71),3,IF(AND(Q436&gt;=71,Q436&lt;=100),4,))))</f>
        <v/>
      </c>
      <c r="W436" s="99">
        <f>IF(AND(R436&gt;0,R436&lt;36),1,IF(AND(R436&gt;=36,R436&lt;51),2,IF(AND(R436&gt;=51,R436&lt;66),3,IF(AND(R436&gt;=66,R436&lt;=100),4,))))</f>
        <v/>
      </c>
      <c r="X436" s="100">
        <f>IF(AND(S436&gt;0,S436&lt;37),1,IF(AND(S436&gt;=37,S436&lt;58),2,IF(AND(S436&gt;=58,S436&lt;71),3,IF(AND(S436&gt;=71,S436&lt;=100),4,))))</f>
        <v/>
      </c>
      <c r="Y436" s="101">
        <f>IF(SUM(AC436:AG436)=0, "", ROUND(((AC436*3+AD436*3+AE436*3+AF436*3+AG436*1)/13)*5,0))</f>
        <v/>
      </c>
      <c r="Z436" s="99">
        <f>IF(OR($C436="",Y436=""),"",COUNTIFS($C$4:$C$1500,$C436,Y$4:Y$1500,"&gt;"&amp;Y436)+1)</f>
        <v/>
      </c>
      <c r="AA436" s="99">
        <f>IF(OR($C436="",Y436=""),"",IF(AND($C436&gt;=1001,$C436&lt;=1005),COUNTIFS($C$4:$C$1500,"&gt;=1001",$C$4:$C$1500,"&lt;=1005",Y$4:Y$1500,"&gt;"&amp;Y436)+1,IF(AND($C436&gt;=1101,$C436&lt;=1105),COUNTIFS($C$4:$C$1500,"&gt;=1101",$C$4:$C$1500,"&lt;=1105",Y$4:Y$1500,"&gt;"&amp;Y436)+1,IF(AND($C436&gt;=901,$C436&lt;=905),COUNTIFS($C$4:$C$1500,"&gt;=901",$C$4:$C$1500,"&lt;=905",Y$4:Y$1500,"&gt;"&amp;Y436)+1,IF(AND($C436&gt;=801,$C436&lt;=805),COUNTIFS($C$4:$C$1500,"&gt;=801",$C$4:$C$1500,"&lt;=805",Y$4:Y$1500,"&gt;"&amp;Y436)+1,IF(AND($C436&gt;=701,$C436&lt;=705),COUNTIFS($C$4:$C$1500,"&gt;=701",$C$4:$C$1500,"&lt;=705",Y$4:Y$1500,"&gt;"&amp;Y436)+1,IF(AND($C436&gt;=601,$C436&lt;=606),COUNTIFS($C$4:$C$1500,"&gt;=601",$C$4:$C$1500,"&lt;=606",Y$4:Y$1500,"&gt;"&amp;Y436)+1,"")))))))</f>
        <v/>
      </c>
      <c r="AB436" s="99">
        <f>IF(OR($C436="",Y436=""),"",IF(OR(AND($C436&gt;=1001,$C436&lt;=1005),AND($C436&gt;=1101,$C436&lt;=1105)),COUNTIFS($C$4:$C$1500,"&gt;=1001",$C$4:$C$1500,"&lt;=1005",Y$4:Y$1500,"&gt;"&amp;Y436)+COUNTIFS($C$4:$C$1500,"&gt;=1101",$C$4:$C$1500,"&lt;=1105",Y$4:Y$1500,"&gt;"&amp;Y436)+1,""))</f>
        <v/>
      </c>
      <c r="AC436" s="94" t="n">
        <v>36.5</v>
      </c>
      <c r="AD436" s="94" t="n">
        <v>25.3</v>
      </c>
      <c r="AE436" s="94" t="n">
        <v>35.75</v>
      </c>
      <c r="AF436" s="94" t="n">
        <v>39.38</v>
      </c>
      <c r="AG436" s="94" t="n">
        <v>33.54</v>
      </c>
      <c r="AH436" s="99">
        <f>IF(AND(AC436&gt;0,AC436&lt;36),1,IF(AND(AC436&gt;=36,AC436&lt;51),2,IF(AND(AC436&gt;=51,AC436&lt;71),3,IF(AND(AC436&gt;=71,AC436&lt;=100),4,))))</f>
        <v/>
      </c>
      <c r="AI436" s="99">
        <f>IF(AND(AD436&gt;0,AD436&lt;41),1,IF(AND(AD436&gt;=41,AD436&lt;56),2,IF(AND(AD436&gt;=56,AD436&lt;71),3,IF(AND(AD436&gt;=71,AD436&lt;=100),4,))))</f>
        <v/>
      </c>
      <c r="AJ436" s="99">
        <f>IF(AND(AE436&gt;0,AE436&lt;41),1,IF(AND(AE436&gt;=41,AE436&lt;56),2,IF(AND(AE436&gt;=56,AE436&lt;71),3,IF(AND(AE436&gt;=71,AE436&lt;=100),4,))))</f>
        <v/>
      </c>
      <c r="AK436" s="99">
        <f>IF(AND(AF436&gt;0,AF436&lt;36),1,IF(AND(AF436&gt;=36,AF436&lt;51),2,IF(AND(AF436&gt;=51,AF436&lt;66),3,IF(AND(AF436&gt;=66,AF436&lt;=100),4,))))</f>
        <v/>
      </c>
      <c r="AL436" s="100">
        <f>IF(AND(AG436&gt;0,AG436&lt;37),1,IF(AND(AG436&gt;=37,AG436&lt;58),2,IF(AND(AG436&gt;=58,AG436&lt;71),3,IF(AND(AG436&gt;=71,AG436&lt;=100),4,))))</f>
        <v/>
      </c>
      <c r="AM436" s="101">
        <f>IF((Y436&lt;&gt;"")*(K436&lt;&gt;""),Y436-K436,"")</f>
        <v/>
      </c>
      <c r="AN436" s="99">
        <f>IF((Z436&lt;&gt;"")*(L436&lt;&gt;""),Z436-L436,"")</f>
        <v/>
      </c>
      <c r="AO436" s="99">
        <f>IF((AA436&lt;&gt;"")*(M436&lt;&gt;""),AA436-M436,"")</f>
        <v/>
      </c>
      <c r="AP436" s="99">
        <f>IF((AB436&lt;&gt;"")*(N436&lt;&gt;""),AB436-N436,"")</f>
        <v/>
      </c>
      <c r="AQ436" s="94">
        <f>IF((AC436&lt;&gt;"")*(O436&lt;&gt;""),AC436-O436,"")</f>
        <v/>
      </c>
      <c r="AR436" s="94">
        <f>IF((AD436&lt;&gt;"")*(P436&lt;&gt;""),AD436-P436,"")</f>
        <v/>
      </c>
      <c r="AS436" s="94">
        <f>IF((AE436&lt;&gt;"")*(Q436&lt;&gt;""),AE436-Q436,"")</f>
        <v/>
      </c>
      <c r="AT436" s="94">
        <f>IF((AF436&lt;&gt;"")*(R436&lt;&gt;""),AF436-R436,"")</f>
        <v/>
      </c>
      <c r="AU436" s="94">
        <f>IF((AG436&lt;&gt;"")*(S436&lt;&gt;""),AG436-S436,"")</f>
        <v/>
      </c>
      <c r="AV436" s="99">
        <f>IF((AH436&lt;&gt;"")*(T436&lt;&gt;""),AH436-T436,"")</f>
        <v/>
      </c>
      <c r="AW436" s="99">
        <f>IF((AI436&lt;&gt;"")*(U436&lt;&gt;""),AI436-U436,"")</f>
        <v/>
      </c>
      <c r="AX436" s="99">
        <f>IF((AJ436&lt;&gt;"")*(V436&lt;&gt;""),AJ436-V436,"")</f>
        <v/>
      </c>
      <c r="AY436" s="99">
        <f>IF((AK436&lt;&gt;"")*(W436&lt;&gt;""),AK436-W436,"")</f>
        <v/>
      </c>
      <c r="AZ436" s="102">
        <f>IF((AL436&lt;&gt;"")*(X436&lt;&gt;""),AL436-X436,"")</f>
        <v/>
      </c>
      <c r="BA436" s="50">
        <f>IFERROR(__xludf.dummyfunction("AI(""Actúa como un tutor académico y dirígete personalmente al estudiante "" &amp; I436 &amp; "" "" &amp; J436 &amp; "" "" &amp; G436 &amp; "" "" &amp; H436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AM436 &amp; ""'. Diferencias por área: Matemáticas ("" &amp; AQ436 &amp; ""), Ciencias Natura"&amp;"les ("" &amp; AR436 &amp; ""), Sociales ("" &amp; AS436 &amp; ""), Lectura Crítica ("" &amp; AT436 &amp; "") e Inglés ("" &amp; AU436 &amp; ""). Variación en posición: grupo ("" &amp; AN436 &amp; ""), grado ("" &amp; AO436 &amp; "") y media ("" &amp; AP436 &amp; ""). Puntajes Primer Simulacro: Global "" &amp; K436 &amp; "", Mat "" &amp; "&amp;"O4 &amp; "", Cien "" &amp; P436 &amp; "", Soc "" &amp; Q436 &amp; "", Lec "" &amp; R436 &amp; "", Ing "" &amp; S436 &amp; "". Puntajes Segundo Simulacro: Global "" &amp; Y436 &amp; "", Mat "" &amp; AC436 &amp; "", Cien "" &amp; AD436 &amp; "", Soc "" &amp; AE436 &amp; "", Lec "" &amp; AF436 &amp; "", Ing "" &amp; AG436 &amp; "". Escribe un mensaje motivador"&amp;" y breve (máximo 4 líneas)."")
"),"=AI(""Actúa como un tutor académico y dirígete personalmente al estudiante "" &amp; I436 &amp; "" "" &amp; J436 &amp; "" "" &amp; G436 &amp; "" "" &amp; H436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AM436 &amp; ""'. Diferencias por área: Matemáticas ("" &amp; AQ436 &amp; ""), Ciencias Natur"&amp;"ales ("" &amp; AR436 &amp; ""), Sociales ("" &amp; AS436 &amp; ""), Lectura Crítica ("" &amp; AT436 &amp; "") e Inglés ("" &amp; AU436 &amp; ""). Variación en posición: grupo ("" &amp; AN436 &amp; ""), grado ("" &amp; AO436 &amp; "") y media ("" &amp; AP436 &amp; ""). Puntajes Primer Simulacro: Global "" &amp; K436 &amp; "", Mat "" &amp;"&amp;" O436 &amp; "", Cien "" &amp; P436 &amp; "", Soc "" &amp; Q436 &amp; "", Lec "" &amp; R436 &amp; "", Ing "" &amp; S436 &amp; "". Puntajes Segundo Simulacro: Global "" &amp; Y436 &amp; "", Mat "" &amp; AC436 &amp; "", Cien "" &amp; AD436 &amp; "", Soc "" &amp; AE436 &amp; "", Lec "" &amp; AF436 &amp; "", Ing "" &amp; AG436 &amp; "". Escribe un mensaje motivado"&amp;"r y breve (máximo 4 líneas)."")
")</f>
        <v/>
      </c>
    </row>
    <row r="437" ht="15.75" customHeight="1" s="42">
      <c r="A437" s="93" t="n"/>
      <c r="B437" s="94" t="inlineStr">
        <is>
          <t>Bachillerato</t>
        </is>
      </c>
      <c r="C437" s="94" t="n">
        <v>802</v>
      </c>
      <c r="D437" s="94" t="n"/>
      <c r="E437" s="95" t="n"/>
      <c r="F437" s="96">
        <f>TRIM(G437&amp;" "&amp;H437&amp;" "&amp;I437&amp;" "&amp;J437)</f>
        <v/>
      </c>
      <c r="G437" s="94" t="inlineStr">
        <is>
          <t>Zapata</t>
        </is>
      </c>
      <c r="H437" s="94" t="inlineStr">
        <is>
          <t>Lezcano</t>
        </is>
      </c>
      <c r="I437" s="94" t="inlineStr">
        <is>
          <t>Karol</t>
        </is>
      </c>
      <c r="J437" s="97" t="inlineStr">
        <is>
          <t>Michel</t>
        </is>
      </c>
      <c r="K437" s="98">
        <f>IF(SUM(O437:S437)=0, "", ROUND(((O437*3+P437*3+Q437*3+R437*3+S437*1)/13)*5,0))</f>
        <v/>
      </c>
      <c r="L437" s="99">
        <f>IF(OR($C437="",K437=""),"",COUNTIFS($C$4:$C$1500,$C437,K$4:K$1500,"&gt;"&amp;K437)+1)</f>
        <v/>
      </c>
      <c r="M437" s="99">
        <f>IF(OR($C437="",K437=""),"",IF(AND($C437&gt;=1001,$C437&lt;=1005),COUNTIFS($C$4:$C$1500,"&gt;=1001",$C$4:$C$1500,"&lt;=1005",K$4:K$1500,"&gt;"&amp;K437)+1,IF(AND($C437&gt;=1101,$C437&lt;=1105),COUNTIFS($C$4:$C$1500,"&gt;=1101",$C$4:$C$1500,"&lt;=1105",K$4:K$1500,"&gt;"&amp;K437)+1,IF(AND($C437&gt;=901,$C437&lt;=905),COUNTIFS($C$4:$C$1500,"&gt;=901",$C$4:$C$1500,"&lt;=905",K$4:K$1500,"&gt;"&amp;K437)+1,IF(AND($C437&gt;=801,$C437&lt;=805),COUNTIFS($C$4:$C$1500,"&gt;=801",$C$4:$C$1500,"&lt;=805",K$4:K$1500,"&gt;"&amp;K437)+1,IF(AND($C437&gt;=701,$C437&lt;=705),COUNTIFS($C$4:$C$1500,"&gt;=701",$C$4:$C$1500,"&lt;=705",K$4:K$1500,"&gt;"&amp;K437)+1,IF(AND($C437&gt;=601,$C437&lt;=606),COUNTIFS($C$4:$C$1500,"&gt;=601",$C$4:$C$1500,"&lt;=606",K$4:K$1500,"&gt;"&amp;K437)+1,"")))))))</f>
        <v/>
      </c>
      <c r="N437" s="99">
        <f>IF(OR($C437="",K437=""),"",IF(OR(AND($C437&gt;=1001,$C437&lt;=1005),AND($C437&gt;=1101,$C437&lt;=1105)),COUNTIFS($C$4:$C$1500,"&gt;=1001",$C$4:$C$1500,"&lt;=1005",K$4:K$1500,"&gt;"&amp;K437)+COUNTIFS($C$4:$C$1500,"&gt;=1101",$C$4:$C$1500,"&lt;=1105",K$4:K$1500,"&gt;"&amp;K437)+1,""))</f>
        <v/>
      </c>
      <c r="O437" s="94" t="n">
        <v>47.5</v>
      </c>
      <c r="P437" s="94" t="n">
        <v>55.93</v>
      </c>
      <c r="Q437" s="94" t="n">
        <v>72.5</v>
      </c>
      <c r="R437" s="94" t="n">
        <v>50</v>
      </c>
      <c r="S437" s="94" t="n">
        <v>41.67</v>
      </c>
      <c r="T437" s="99">
        <f>IF(AND(O437&gt;0,O437&lt;36),1,IF(AND(O437&gt;=36,O437&lt;51),2,IF(AND(O437&gt;=51,O437&lt;71),3,IF(AND(O437&gt;=71,O437&lt;=100),4,))))</f>
        <v/>
      </c>
      <c r="U437" s="99">
        <f>IF(AND(P437&gt;0,P437&lt;41),1,IF(AND(P437&gt;=41,P437&lt;56),2,IF(AND(P437&gt;=56,P437&lt;71),3,IF(AND(P437&gt;=71,P437&lt;=100),4,))))</f>
        <v/>
      </c>
      <c r="V437" s="99">
        <f>IF(AND(Q437&gt;0,Q437&lt;41),1,IF(AND(Q437&gt;=41,Q437&lt;56),2,IF(AND(Q437&gt;=56,Q437&lt;71),3,IF(AND(Q437&gt;=71,Q437&lt;=100),4,))))</f>
        <v/>
      </c>
      <c r="W437" s="99">
        <f>IF(AND(R437&gt;0,R437&lt;36),1,IF(AND(R437&gt;=36,R437&lt;51),2,IF(AND(R437&gt;=51,R437&lt;66),3,IF(AND(R437&gt;=66,R437&lt;=100),4,))))</f>
        <v/>
      </c>
      <c r="X437" s="100">
        <f>IF(AND(S437&gt;0,S437&lt;37),1,IF(AND(S437&gt;=37,S437&lt;58),2,IF(AND(S437&gt;=58,S437&lt;71),3,IF(AND(S437&gt;=71,S437&lt;=100),4,))))</f>
        <v/>
      </c>
      <c r="Y437" s="101">
        <f>IF(SUM(AC437:AG437)=0, "", ROUND(((AC437*3+AD437*3+AE437*3+AF437*3+AG437*1)/13)*5,0))</f>
        <v/>
      </c>
      <c r="Z437" s="99">
        <f>IF(OR($C437="",Y437=""),"",COUNTIFS($C$4:$C$1500,$C437,Y$4:Y$1500,"&gt;"&amp;Y437)+1)</f>
        <v/>
      </c>
      <c r="AA437" s="99">
        <f>IF(OR($C437="",Y437=""),"",IF(AND($C437&gt;=1001,$C437&lt;=1005),COUNTIFS($C$4:$C$1500,"&gt;=1001",$C$4:$C$1500,"&lt;=1005",Y$4:Y$1500,"&gt;"&amp;Y437)+1,IF(AND($C437&gt;=1101,$C437&lt;=1105),COUNTIFS($C$4:$C$1500,"&gt;=1101",$C$4:$C$1500,"&lt;=1105",Y$4:Y$1500,"&gt;"&amp;Y437)+1,IF(AND($C437&gt;=901,$C437&lt;=905),COUNTIFS($C$4:$C$1500,"&gt;=901",$C$4:$C$1500,"&lt;=905",Y$4:Y$1500,"&gt;"&amp;Y437)+1,IF(AND($C437&gt;=801,$C437&lt;=805),COUNTIFS($C$4:$C$1500,"&gt;=801",$C$4:$C$1500,"&lt;=805",Y$4:Y$1500,"&gt;"&amp;Y437)+1,IF(AND($C437&gt;=701,$C437&lt;=705),COUNTIFS($C$4:$C$1500,"&gt;=701",$C$4:$C$1500,"&lt;=705",Y$4:Y$1500,"&gt;"&amp;Y437)+1,IF(AND($C437&gt;=601,$C437&lt;=606),COUNTIFS($C$4:$C$1500,"&gt;=601",$C$4:$C$1500,"&lt;=606",Y$4:Y$1500,"&gt;"&amp;Y437)+1,"")))))))</f>
        <v/>
      </c>
      <c r="AB437" s="99">
        <f>IF(OR($C437="",Y437=""),"",IF(OR(AND($C437&gt;=1001,$C437&lt;=1005),AND($C437&gt;=1101,$C437&lt;=1105)),COUNTIFS($C$4:$C$1500,"&gt;=1001",$C$4:$C$1500,"&lt;=1005",Y$4:Y$1500,"&gt;"&amp;Y437)+COUNTIFS($C$4:$C$1500,"&gt;=1101",$C$4:$C$1500,"&lt;=1105",Y$4:Y$1500,"&gt;"&amp;Y437)+1,""))</f>
        <v/>
      </c>
      <c r="AC437" s="94" t="n">
        <v>32.63</v>
      </c>
      <c r="AD437" s="94" t="n">
        <v>63.99</v>
      </c>
      <c r="AE437" s="94" t="n">
        <v>71.5</v>
      </c>
      <c r="AF437" s="94" t="n">
        <v>65.63</v>
      </c>
      <c r="AG437" s="94" t="n">
        <v>67.08</v>
      </c>
      <c r="AH437" s="99">
        <f>IF(AND(AC437&gt;0,AC437&lt;36),1,IF(AND(AC437&gt;=36,AC437&lt;51),2,IF(AND(AC437&gt;=51,AC437&lt;71),3,IF(AND(AC437&gt;=71,AC437&lt;=100),4,))))</f>
        <v/>
      </c>
      <c r="AI437" s="99">
        <f>IF(AND(AD437&gt;0,AD437&lt;41),1,IF(AND(AD437&gt;=41,AD437&lt;56),2,IF(AND(AD437&gt;=56,AD437&lt;71),3,IF(AND(AD437&gt;=71,AD437&lt;=100),4,))))</f>
        <v/>
      </c>
      <c r="AJ437" s="99">
        <f>IF(AND(AE437&gt;0,AE437&lt;41),1,IF(AND(AE437&gt;=41,AE437&lt;56),2,IF(AND(AE437&gt;=56,AE437&lt;71),3,IF(AND(AE437&gt;=71,AE437&lt;=100),4,))))</f>
        <v/>
      </c>
      <c r="AK437" s="99">
        <f>IF(AND(AF437&gt;0,AF437&lt;36),1,IF(AND(AF437&gt;=36,AF437&lt;51),2,IF(AND(AF437&gt;=51,AF437&lt;66),3,IF(AND(AF437&gt;=66,AF437&lt;=100),4,))))</f>
        <v/>
      </c>
      <c r="AL437" s="100">
        <f>IF(AND(AG437&gt;0,AG437&lt;37),1,IF(AND(AG437&gt;=37,AG437&lt;58),2,IF(AND(AG437&gt;=58,AG437&lt;71),3,IF(AND(AG437&gt;=71,AG437&lt;=100),4,))))</f>
        <v/>
      </c>
      <c r="AM437" s="101">
        <f>IF((Y437&lt;&gt;"")*(K437&lt;&gt;""),Y437-K437,"")</f>
        <v/>
      </c>
      <c r="AN437" s="99">
        <f>IF((Z437&lt;&gt;"")*(L437&lt;&gt;""),Z437-L437,"")</f>
        <v/>
      </c>
      <c r="AO437" s="99">
        <f>IF((AA437&lt;&gt;"")*(M437&lt;&gt;""),AA437-M437,"")</f>
        <v/>
      </c>
      <c r="AP437" s="99">
        <f>IF((AB437&lt;&gt;"")*(N437&lt;&gt;""),AB437-N437,"")</f>
        <v/>
      </c>
      <c r="AQ437" s="94">
        <f>IF((AC437&lt;&gt;"")*(O437&lt;&gt;""),AC437-O437,"")</f>
        <v/>
      </c>
      <c r="AR437" s="94">
        <f>IF((AD437&lt;&gt;"")*(P437&lt;&gt;""),AD437-P437,"")</f>
        <v/>
      </c>
      <c r="AS437" s="94">
        <f>IF((AE437&lt;&gt;"")*(Q437&lt;&gt;""),AE437-Q437,"")</f>
        <v/>
      </c>
      <c r="AT437" s="94">
        <f>IF((AF437&lt;&gt;"")*(R437&lt;&gt;""),AF437-R437,"")</f>
        <v/>
      </c>
      <c r="AU437" s="94">
        <f>IF((AG437&lt;&gt;"")*(S437&lt;&gt;""),AG437-S437,"")</f>
        <v/>
      </c>
      <c r="AV437" s="99">
        <f>IF((AH437&lt;&gt;"")*(T437&lt;&gt;""),AH437-T437,"")</f>
        <v/>
      </c>
      <c r="AW437" s="99">
        <f>IF((AI437&lt;&gt;"")*(U437&lt;&gt;""),AI437-U437,"")</f>
        <v/>
      </c>
      <c r="AX437" s="99">
        <f>IF((AJ437&lt;&gt;"")*(V437&lt;&gt;""),AJ437-V437,"")</f>
        <v/>
      </c>
      <c r="AY437" s="99">
        <f>IF((AK437&lt;&gt;"")*(W437&lt;&gt;""),AK437-W437,"")</f>
        <v/>
      </c>
      <c r="AZ437" s="102">
        <f>IF((AL437&lt;&gt;"")*(X437&lt;&gt;""),AL437-X437,"")</f>
        <v/>
      </c>
      <c r="BA437" s="50">
        <f>IFERROR(__xludf.dummyfunction("AI(""Actúa como un tutor académico y dirígete personalmente al estudiante "" &amp; I437 &amp; "" "" &amp; J437 &amp; "" "" &amp; G437 &amp; "" "" &amp; H437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AM437 &amp; ""'. Diferencias por área: Matemáticas ("" &amp; AQ437 &amp; ""), Ciencias Natura"&amp;"les ("" &amp; AR437 &amp; ""), Sociales ("" &amp; AS437 &amp; ""), Lectura Crítica ("" &amp; AT437 &amp; "") e Inglés ("" &amp; AU437 &amp; ""). Variación en posición: grupo ("" &amp; AN437 &amp; ""), grado ("" &amp; AO437 &amp; "") y media ("" &amp; AP437 &amp; ""). Puntajes Primer Simulacro: Global "" &amp; K437 &amp; "", Mat "" &amp; "&amp;"O4 &amp; "", Cien "" &amp; P437 &amp; "", Soc "" &amp; Q437 &amp; "", Lec "" &amp; R437 &amp; "", Ing "" &amp; S437 &amp; "". Puntajes Segundo Simulacro: Global "" &amp; Y437 &amp; "", Mat "" &amp; AC437 &amp; "", Cien "" &amp; AD437 &amp; "", Soc "" &amp; AE437 &amp; "", Lec "" &amp; AF437 &amp; "", Ing "" &amp; AG437 &amp; "". Escribe un mensaje motivador"&amp;" y breve (máximo 4 líneas)."")
"),"=AI(""Actúa como un tutor académico y dirígete personalmente al estudiante "" &amp; I437 &amp; "" "" &amp; J437 &amp; "" "" &amp; G437 &amp; "" "" &amp; H437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AM437 &amp; ""'. Diferencias por área: Matemáticas ("" &amp; AQ437 &amp; ""), Ciencias Natur"&amp;"ales ("" &amp; AR437 &amp; ""), Sociales ("" &amp; AS437 &amp; ""), Lectura Crítica ("" &amp; AT437 &amp; "") e Inglés ("" &amp; AU437 &amp; ""). Variación en posición: grupo ("" &amp; AN437 &amp; ""), grado ("" &amp; AO437 &amp; "") y media ("" &amp; AP437 &amp; ""). Puntajes Primer Simulacro: Global "" &amp; K437 &amp; "", Mat "" &amp;"&amp;" O437 &amp; "", Cien "" &amp; P437 &amp; "", Soc "" &amp; Q437 &amp; "", Lec "" &amp; R437 &amp; "", Ing "" &amp; S437 &amp; "". Puntajes Segundo Simulacro: Global "" &amp; Y437 &amp; "", Mat "" &amp; AC437 &amp; "", Cien "" &amp; AD437 &amp; "", Soc "" &amp; AE437 &amp; "", Lec "" &amp; AF437 &amp; "", Ing "" &amp; AG437 &amp; "". Escribe un mensaje motivado"&amp;"r y breve (máximo 4 líneas)."")
")</f>
        <v/>
      </c>
    </row>
    <row r="438" ht="15.75" customHeight="1" s="42">
      <c r="A438" s="93" t="n"/>
      <c r="B438" s="94" t="inlineStr">
        <is>
          <t>Bachillerato</t>
        </is>
      </c>
      <c r="C438" s="94" t="n">
        <v>803</v>
      </c>
      <c r="D438" s="94" t="n"/>
      <c r="E438" s="95" t="n"/>
      <c r="F438" s="96">
        <f>TRIM(G438&amp;" "&amp;H438&amp;" "&amp;I438&amp;" "&amp;J438)</f>
        <v/>
      </c>
      <c r="G438" s="94" t="inlineStr">
        <is>
          <t>Acevedo</t>
        </is>
      </c>
      <c r="H438" s="94" t="inlineStr">
        <is>
          <t>Restrepo</t>
        </is>
      </c>
      <c r="I438" s="94" t="inlineStr">
        <is>
          <t>Luciana</t>
        </is>
      </c>
      <c r="J438" s="97" t="n"/>
      <c r="K438" s="98">
        <f>IF(SUM(O438:S438)=0, "", ROUND(((O438*3+P438*3+Q438*3+R438*3+S438*1)/13)*5,0))</f>
        <v/>
      </c>
      <c r="L438" s="99">
        <f>IF(OR($C438="",K438=""),"",COUNTIFS($C$4:$C$1500,$C438,K$4:K$1500,"&gt;"&amp;K438)+1)</f>
        <v/>
      </c>
      <c r="M438" s="99">
        <f>IF(OR($C438="",K438=""),"",IF(AND($C438&gt;=1001,$C438&lt;=1005),COUNTIFS($C$4:$C$1500,"&gt;=1001",$C$4:$C$1500,"&lt;=1005",K$4:K$1500,"&gt;"&amp;K438)+1,IF(AND($C438&gt;=1101,$C438&lt;=1105),COUNTIFS($C$4:$C$1500,"&gt;=1101",$C$4:$C$1500,"&lt;=1105",K$4:K$1500,"&gt;"&amp;K438)+1,IF(AND($C438&gt;=901,$C438&lt;=905),COUNTIFS($C$4:$C$1500,"&gt;=901",$C$4:$C$1500,"&lt;=905",K$4:K$1500,"&gt;"&amp;K438)+1,IF(AND($C438&gt;=801,$C438&lt;=805),COUNTIFS($C$4:$C$1500,"&gt;=801",$C$4:$C$1500,"&lt;=805",K$4:K$1500,"&gt;"&amp;K438)+1,IF(AND($C438&gt;=701,$C438&lt;=705),COUNTIFS($C$4:$C$1500,"&gt;=701",$C$4:$C$1500,"&lt;=705",K$4:K$1500,"&gt;"&amp;K438)+1,IF(AND($C438&gt;=601,$C438&lt;=606),COUNTIFS($C$4:$C$1500,"&gt;=601",$C$4:$C$1500,"&lt;=606",K$4:K$1500,"&gt;"&amp;K438)+1,"")))))))</f>
        <v/>
      </c>
      <c r="N438" s="99">
        <f>IF(OR($C438="",K438=""),"",IF(OR(AND($C438&gt;=1001,$C438&lt;=1005),AND($C438&gt;=1101,$C438&lt;=1105)),COUNTIFS($C$4:$C$1500,"&gt;=1001",$C$4:$C$1500,"&lt;=1005",K$4:K$1500,"&gt;"&amp;K438)+COUNTIFS($C$4:$C$1500,"&gt;=1101",$C$4:$C$1500,"&lt;=1105",K$4:K$1500,"&gt;"&amp;K438)+1,""))</f>
        <v/>
      </c>
      <c r="O438" s="94" t="n">
        <v>53.13</v>
      </c>
      <c r="P438" s="94" t="n">
        <v>46.89</v>
      </c>
      <c r="Q438" s="94" t="n">
        <v>49.38</v>
      </c>
      <c r="R438" s="94" t="n">
        <v>45.83</v>
      </c>
      <c r="S438" s="94" t="n">
        <v>66.67</v>
      </c>
      <c r="T438" s="99">
        <f>IF(AND(O438&gt;0,O438&lt;36),1,IF(AND(O438&gt;=36,O438&lt;51),2,IF(AND(O438&gt;=51,O438&lt;71),3,IF(AND(O438&gt;=71,O438&lt;=100),4,))))</f>
        <v/>
      </c>
      <c r="U438" s="99">
        <f>IF(AND(P438&gt;0,P438&lt;41),1,IF(AND(P438&gt;=41,P438&lt;56),2,IF(AND(P438&gt;=56,P438&lt;71),3,IF(AND(P438&gt;=71,P438&lt;=100),4,))))</f>
        <v/>
      </c>
      <c r="V438" s="99">
        <f>IF(AND(Q438&gt;0,Q438&lt;41),1,IF(AND(Q438&gt;=41,Q438&lt;56),2,IF(AND(Q438&gt;=56,Q438&lt;71),3,IF(AND(Q438&gt;=71,Q438&lt;=100),4,))))</f>
        <v/>
      </c>
      <c r="W438" s="99">
        <f>IF(AND(R438&gt;0,R438&lt;36),1,IF(AND(R438&gt;=36,R438&lt;51),2,IF(AND(R438&gt;=51,R438&lt;66),3,IF(AND(R438&gt;=66,R438&lt;=100),4,))))</f>
        <v/>
      </c>
      <c r="X438" s="100">
        <f>IF(AND(S438&gt;0,S438&lt;37),1,IF(AND(S438&gt;=37,S438&lt;58),2,IF(AND(S438&gt;=58,S438&lt;71),3,IF(AND(S438&gt;=71,S438&lt;=100),4,))))</f>
        <v/>
      </c>
      <c r="Y438" s="101">
        <f>IF(SUM(AC438:AG438)=0, "", ROUND(((AC438*3+AD438*3+AE438*3+AF438*3+AG438*1)/13)*5,0))</f>
        <v/>
      </c>
      <c r="Z438" s="99">
        <f>IF(OR($C438="",Y438=""),"",COUNTIFS($C$4:$C$1500,$C438,Y$4:Y$1500,"&gt;"&amp;Y438)+1)</f>
        <v/>
      </c>
      <c r="AA438" s="99">
        <f>IF(OR($C438="",Y438=""),"",IF(AND($C438&gt;=1001,$C438&lt;=1005),COUNTIFS($C$4:$C$1500,"&gt;=1001",$C$4:$C$1500,"&lt;=1005",Y$4:Y$1500,"&gt;"&amp;Y438)+1,IF(AND($C438&gt;=1101,$C438&lt;=1105),COUNTIFS($C$4:$C$1500,"&gt;=1101",$C$4:$C$1500,"&lt;=1105",Y$4:Y$1500,"&gt;"&amp;Y438)+1,IF(AND($C438&gt;=901,$C438&lt;=905),COUNTIFS($C$4:$C$1500,"&gt;=901",$C$4:$C$1500,"&lt;=905",Y$4:Y$1500,"&gt;"&amp;Y438)+1,IF(AND($C438&gt;=801,$C438&lt;=805),COUNTIFS($C$4:$C$1500,"&gt;=801",$C$4:$C$1500,"&lt;=805",Y$4:Y$1500,"&gt;"&amp;Y438)+1,IF(AND($C438&gt;=701,$C438&lt;=705),COUNTIFS($C$4:$C$1500,"&gt;=701",$C$4:$C$1500,"&lt;=705",Y$4:Y$1500,"&gt;"&amp;Y438)+1,IF(AND($C438&gt;=601,$C438&lt;=606),COUNTIFS($C$4:$C$1500,"&gt;=601",$C$4:$C$1500,"&lt;=606",Y$4:Y$1500,"&gt;"&amp;Y438)+1,"")))))))</f>
        <v/>
      </c>
      <c r="AB438" s="99">
        <f>IF(OR($C438="",Y438=""),"",IF(OR(AND($C438&gt;=1001,$C438&lt;=1005),AND($C438&gt;=1101,$C438&lt;=1105)),COUNTIFS($C$4:$C$1500,"&gt;=1001",$C$4:$C$1500,"&lt;=1005",Y$4:Y$1500,"&gt;"&amp;Y438)+COUNTIFS($C$4:$C$1500,"&gt;=1101",$C$4:$C$1500,"&lt;=1105",Y$4:Y$1500,"&gt;"&amp;Y438)+1,""))</f>
        <v/>
      </c>
      <c r="AC438" s="94" t="n">
        <v>73.13</v>
      </c>
      <c r="AD438" s="94" t="n">
        <v>70</v>
      </c>
      <c r="AE438" s="94" t="n">
        <v>57</v>
      </c>
      <c r="AF438" s="94" t="n">
        <v>74.38</v>
      </c>
      <c r="AG438" s="94" t="n">
        <v>64.17</v>
      </c>
      <c r="AH438" s="99">
        <f>IF(AND(AC438&gt;0,AC438&lt;36),1,IF(AND(AC438&gt;=36,AC438&lt;51),2,IF(AND(AC438&gt;=51,AC438&lt;71),3,IF(AND(AC438&gt;=71,AC438&lt;=100),4,))))</f>
        <v/>
      </c>
      <c r="AI438" s="99">
        <f>IF(AND(AD438&gt;0,AD438&lt;41),1,IF(AND(AD438&gt;=41,AD438&lt;56),2,IF(AND(AD438&gt;=56,AD438&lt;71),3,IF(AND(AD438&gt;=71,AD438&lt;=100),4,))))</f>
        <v/>
      </c>
      <c r="AJ438" s="99">
        <f>IF(AND(AE438&gt;0,AE438&lt;41),1,IF(AND(AE438&gt;=41,AE438&lt;56),2,IF(AND(AE438&gt;=56,AE438&lt;71),3,IF(AND(AE438&gt;=71,AE438&lt;=100),4,))))</f>
        <v/>
      </c>
      <c r="AK438" s="99">
        <f>IF(AND(AF438&gt;0,AF438&lt;36),1,IF(AND(AF438&gt;=36,AF438&lt;51),2,IF(AND(AF438&gt;=51,AF438&lt;66),3,IF(AND(AF438&gt;=66,AF438&lt;=100),4,))))</f>
        <v/>
      </c>
      <c r="AL438" s="100">
        <f>IF(AND(AG438&gt;0,AG438&lt;37),1,IF(AND(AG438&gt;=37,AG438&lt;58),2,IF(AND(AG438&gt;=58,AG438&lt;71),3,IF(AND(AG438&gt;=71,AG438&lt;=100),4,))))</f>
        <v/>
      </c>
      <c r="AM438" s="101">
        <f>IF((Y438&lt;&gt;"")*(K438&lt;&gt;""),Y438-K438,"")</f>
        <v/>
      </c>
      <c r="AN438" s="99">
        <f>IF((Z438&lt;&gt;"")*(L438&lt;&gt;""),Z438-L438,"")</f>
        <v/>
      </c>
      <c r="AO438" s="99">
        <f>IF((AA438&lt;&gt;"")*(M438&lt;&gt;""),AA438-M438,"")</f>
        <v/>
      </c>
      <c r="AP438" s="99">
        <f>IF((AB438&lt;&gt;"")*(N438&lt;&gt;""),AB438-N438,"")</f>
        <v/>
      </c>
      <c r="AQ438" s="94">
        <f>IF((AC438&lt;&gt;"")*(O438&lt;&gt;""),AC438-O438,"")</f>
        <v/>
      </c>
      <c r="AR438" s="94">
        <f>IF((AD438&lt;&gt;"")*(P438&lt;&gt;""),AD438-P438,"")</f>
        <v/>
      </c>
      <c r="AS438" s="94">
        <f>IF((AE438&lt;&gt;"")*(Q438&lt;&gt;""),AE438-Q438,"")</f>
        <v/>
      </c>
      <c r="AT438" s="94">
        <f>IF((AF438&lt;&gt;"")*(R438&lt;&gt;""),AF438-R438,"")</f>
        <v/>
      </c>
      <c r="AU438" s="94">
        <f>IF((AG438&lt;&gt;"")*(S438&lt;&gt;""),AG438-S438,"")</f>
        <v/>
      </c>
      <c r="AV438" s="99">
        <f>IF((AH438&lt;&gt;"")*(T438&lt;&gt;""),AH438-T438,"")</f>
        <v/>
      </c>
      <c r="AW438" s="99">
        <f>IF((AI438&lt;&gt;"")*(U438&lt;&gt;""),AI438-U438,"")</f>
        <v/>
      </c>
      <c r="AX438" s="99">
        <f>IF((AJ438&lt;&gt;"")*(V438&lt;&gt;""),AJ438-V438,"")</f>
        <v/>
      </c>
      <c r="AY438" s="99">
        <f>IF((AK438&lt;&gt;"")*(W438&lt;&gt;""),AK438-W438,"")</f>
        <v/>
      </c>
      <c r="AZ438" s="102">
        <f>IF((AL438&lt;&gt;"")*(X438&lt;&gt;""),AL438-X438,"")</f>
        <v/>
      </c>
      <c r="BA438" s="50">
        <f>IFERROR(__xludf.dummyfunction("AI(""Actúa como un tutor académico y dirígete personalmente al estudiante "" &amp; I438 &amp; "" "" &amp; J438 &amp; "" "" &amp; G438 &amp; "" "" &amp; H438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AM438 &amp; ""'. Diferencias por área: Matemáticas ("" &amp; AQ438 &amp; ""), Ciencias Natura"&amp;"les ("" &amp; AR438 &amp; ""), Sociales ("" &amp; AS438 &amp; ""), Lectura Crítica ("" &amp; AT438 &amp; "") e Inglés ("" &amp; AU438 &amp; ""). Variación en posición: grupo ("" &amp; AN438 &amp; ""), grado ("" &amp; AO438 &amp; "") y media ("" &amp; AP438 &amp; ""). Puntajes Primer Simulacro: Global "" &amp; K438 &amp; "", Mat "" &amp; "&amp;"O4 &amp; "", Cien "" &amp; P438 &amp; "", Soc "" &amp; Q438 &amp; "", Lec "" &amp; R438 &amp; "", Ing "" &amp; S438 &amp; "". Puntajes Segundo Simulacro: Global "" &amp; Y438 &amp; "", Mat "" &amp; AC438 &amp; "", Cien "" &amp; AD438 &amp; "", Soc "" &amp; AE438 &amp; "", Lec "" &amp; AF438 &amp; "", Ing "" &amp; AG438 &amp; "". Escribe un mensaje motivador"&amp;" y breve (máximo 4 líneas)."")
"),"=AI(""Actúa como un tutor académico y dirígete personalmente al estudiante "" &amp; I438 &amp; "" "" &amp; J438 &amp; "" "" &amp; G438 &amp; "" "" &amp; H438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AM438 &amp; ""'. Diferencias por área: Matemáticas ("" &amp; AQ438 &amp; ""), Ciencias Natur"&amp;"ales ("" &amp; AR438 &amp; ""), Sociales ("" &amp; AS438 &amp; ""), Lectura Crítica ("" &amp; AT438 &amp; "") e Inglés ("" &amp; AU438 &amp; ""). Variación en posición: grupo ("" &amp; AN438 &amp; ""), grado ("" &amp; AO438 &amp; "") y media ("" &amp; AP438 &amp; ""). Puntajes Primer Simulacro: Global "" &amp; K438 &amp; "", Mat "" &amp;"&amp;" O438 &amp; "", Cien "" &amp; P438 &amp; "", Soc "" &amp; Q438 &amp; "", Lec "" &amp; R438 &amp; "", Ing "" &amp; S438 &amp; "". Puntajes Segundo Simulacro: Global "" &amp; Y438 &amp; "", Mat "" &amp; AC438 &amp; "", Cien "" &amp; AD438 &amp; "", Soc "" &amp; AE438 &amp; "", Lec "" &amp; AF438 &amp; "", Ing "" &amp; AG438 &amp; "". Escribe un mensaje motivado"&amp;"r y breve (máximo 4 líneas)."")
")</f>
        <v/>
      </c>
    </row>
    <row r="439" ht="15.75" customHeight="1" s="42">
      <c r="A439" s="93" t="n"/>
      <c r="B439" s="94" t="inlineStr">
        <is>
          <t>Bachillerato</t>
        </is>
      </c>
      <c r="C439" s="94" t="n">
        <v>803</v>
      </c>
      <c r="D439" s="94" t="n"/>
      <c r="E439" s="95" t="n"/>
      <c r="F439" s="96">
        <f>TRIM(G439&amp;" "&amp;H439&amp;" "&amp;I439&amp;" "&amp;J439)</f>
        <v/>
      </c>
      <c r="G439" s="94" t="inlineStr">
        <is>
          <t>Borja</t>
        </is>
      </c>
      <c r="H439" s="94" t="inlineStr">
        <is>
          <t>Londoño</t>
        </is>
      </c>
      <c r="I439" s="94" t="inlineStr">
        <is>
          <t>Anyelin</t>
        </is>
      </c>
      <c r="J439" s="97" t="inlineStr">
        <is>
          <t>Salome</t>
        </is>
      </c>
      <c r="K439" s="98">
        <f>IF(SUM(O439:S439)=0, "", ROUND(((O439*3+P439*3+Q439*3+R439*3+S439*1)/13)*5,0))</f>
        <v/>
      </c>
      <c r="L439" s="99">
        <f>IF(OR($C439="",K439=""),"",COUNTIFS($C$4:$C$1500,$C439,K$4:K$1500,"&gt;"&amp;K439)+1)</f>
        <v/>
      </c>
      <c r="M439" s="99">
        <f>IF(OR($C439="",K439=""),"",IF(AND($C439&gt;=1001,$C439&lt;=1005),COUNTIFS($C$4:$C$1500,"&gt;=1001",$C$4:$C$1500,"&lt;=1005",K$4:K$1500,"&gt;"&amp;K439)+1,IF(AND($C439&gt;=1101,$C439&lt;=1105),COUNTIFS($C$4:$C$1500,"&gt;=1101",$C$4:$C$1500,"&lt;=1105",K$4:K$1500,"&gt;"&amp;K439)+1,IF(AND($C439&gt;=901,$C439&lt;=905),COUNTIFS($C$4:$C$1500,"&gt;=901",$C$4:$C$1500,"&lt;=905",K$4:K$1500,"&gt;"&amp;K439)+1,IF(AND($C439&gt;=801,$C439&lt;=805),COUNTIFS($C$4:$C$1500,"&gt;=801",$C$4:$C$1500,"&lt;=805",K$4:K$1500,"&gt;"&amp;K439)+1,IF(AND($C439&gt;=701,$C439&lt;=705),COUNTIFS($C$4:$C$1500,"&gt;=701",$C$4:$C$1500,"&lt;=705",K$4:K$1500,"&gt;"&amp;K439)+1,IF(AND($C439&gt;=601,$C439&lt;=606),COUNTIFS($C$4:$C$1500,"&gt;=601",$C$4:$C$1500,"&lt;=606",K$4:K$1500,"&gt;"&amp;K439)+1,"")))))))</f>
        <v/>
      </c>
      <c r="N439" s="99">
        <f>IF(OR($C439="",K439=""),"",IF(OR(AND($C439&gt;=1001,$C439&lt;=1005),AND($C439&gt;=1101,$C439&lt;=1105)),COUNTIFS($C$4:$C$1500,"&gt;=1001",$C$4:$C$1500,"&lt;=1005",K$4:K$1500,"&gt;"&amp;K439)+COUNTIFS($C$4:$C$1500,"&gt;=1101",$C$4:$C$1500,"&lt;=1105",K$4:K$1500,"&gt;"&amp;K439)+1,""))</f>
        <v/>
      </c>
      <c r="O439" s="94" t="n">
        <v>42.81</v>
      </c>
      <c r="P439" s="94" t="n">
        <v>31.92</v>
      </c>
      <c r="Q439" s="94" t="n">
        <v>49.38</v>
      </c>
      <c r="R439" s="94" t="n">
        <v>41.67</v>
      </c>
      <c r="S439" s="94" t="n">
        <v>33.33</v>
      </c>
      <c r="T439" s="99">
        <f>IF(AND(O439&gt;0,O439&lt;36),1,IF(AND(O439&gt;=36,O439&lt;51),2,IF(AND(O439&gt;=51,O439&lt;71),3,IF(AND(O439&gt;=71,O439&lt;=100),4,))))</f>
        <v/>
      </c>
      <c r="U439" s="99">
        <f>IF(AND(P439&gt;0,P439&lt;41),1,IF(AND(P439&gt;=41,P439&lt;56),2,IF(AND(P439&gt;=56,P439&lt;71),3,IF(AND(P439&gt;=71,P439&lt;=100),4,))))</f>
        <v/>
      </c>
      <c r="V439" s="99">
        <f>IF(AND(Q439&gt;0,Q439&lt;41),1,IF(AND(Q439&gt;=41,Q439&lt;56),2,IF(AND(Q439&gt;=56,Q439&lt;71),3,IF(AND(Q439&gt;=71,Q439&lt;=100),4,))))</f>
        <v/>
      </c>
      <c r="W439" s="99">
        <f>IF(AND(R439&gt;0,R439&lt;36),1,IF(AND(R439&gt;=36,R439&lt;51),2,IF(AND(R439&gt;=51,R439&lt;66),3,IF(AND(R439&gt;=66,R439&lt;=100),4,))))</f>
        <v/>
      </c>
      <c r="X439" s="100">
        <f>IF(AND(S439&gt;0,S439&lt;37),1,IF(AND(S439&gt;=37,S439&lt;58),2,IF(AND(S439&gt;=58,S439&lt;71),3,IF(AND(S439&gt;=71,S439&lt;=100),4,))))</f>
        <v/>
      </c>
      <c r="Y439" s="101">
        <f>IF(SUM(AC439:AG439)=0, "", ROUND(((AC439*3+AD439*3+AE439*3+AF439*3+AG439*1)/13)*5,0))</f>
        <v/>
      </c>
      <c r="Z439" s="99">
        <f>IF(OR($C439="",Y439=""),"",COUNTIFS($C$4:$C$1500,$C439,Y$4:Y$1500,"&gt;"&amp;Y439)+1)</f>
        <v/>
      </c>
      <c r="AA439" s="99">
        <f>IF(OR($C439="",Y439=""),"",IF(AND($C439&gt;=1001,$C439&lt;=1005),COUNTIFS($C$4:$C$1500,"&gt;=1001",$C$4:$C$1500,"&lt;=1005",Y$4:Y$1500,"&gt;"&amp;Y439)+1,IF(AND($C439&gt;=1101,$C439&lt;=1105),COUNTIFS($C$4:$C$1500,"&gt;=1101",$C$4:$C$1500,"&lt;=1105",Y$4:Y$1500,"&gt;"&amp;Y439)+1,IF(AND($C439&gt;=901,$C439&lt;=905),COUNTIFS($C$4:$C$1500,"&gt;=901",$C$4:$C$1500,"&lt;=905",Y$4:Y$1500,"&gt;"&amp;Y439)+1,IF(AND($C439&gt;=801,$C439&lt;=805),COUNTIFS($C$4:$C$1500,"&gt;=801",$C$4:$C$1500,"&lt;=805",Y$4:Y$1500,"&gt;"&amp;Y439)+1,IF(AND($C439&gt;=701,$C439&lt;=705),COUNTIFS($C$4:$C$1500,"&gt;=701",$C$4:$C$1500,"&lt;=705",Y$4:Y$1500,"&gt;"&amp;Y439)+1,IF(AND($C439&gt;=601,$C439&lt;=606),COUNTIFS($C$4:$C$1500,"&gt;=601",$C$4:$C$1500,"&lt;=606",Y$4:Y$1500,"&gt;"&amp;Y439)+1,"")))))))</f>
        <v/>
      </c>
      <c r="AB439" s="99">
        <f>IF(OR($C439="",Y439=""),"",IF(OR(AND($C439&gt;=1001,$C439&lt;=1005),AND($C439&gt;=1101,$C439&lt;=1105)),COUNTIFS($C$4:$C$1500,"&gt;=1001",$C$4:$C$1500,"&lt;=1005",Y$4:Y$1500,"&gt;"&amp;Y439)+COUNTIFS($C$4:$C$1500,"&gt;=1101",$C$4:$C$1500,"&lt;=1105",Y$4:Y$1500,"&gt;"&amp;Y439)+1,""))</f>
        <v/>
      </c>
      <c r="AC439" s="94" t="n"/>
      <c r="AD439" s="94" t="n"/>
      <c r="AE439" s="94" t="n"/>
      <c r="AF439" s="94" t="n"/>
      <c r="AG439" s="94" t="n"/>
      <c r="AH439" s="99">
        <f>IF(AND(AC439&gt;0,AC439&lt;36),1,IF(AND(AC439&gt;=36,AC439&lt;51),2,IF(AND(AC439&gt;=51,AC439&lt;71),3,IF(AND(AC439&gt;=71,AC439&lt;=100),4,))))</f>
        <v/>
      </c>
      <c r="AI439" s="99">
        <f>IF(AND(AD439&gt;0,AD439&lt;41),1,IF(AND(AD439&gt;=41,AD439&lt;56),2,IF(AND(AD439&gt;=56,AD439&lt;71),3,IF(AND(AD439&gt;=71,AD439&lt;=100),4,))))</f>
        <v/>
      </c>
      <c r="AJ439" s="99">
        <f>IF(AND(AE439&gt;0,AE439&lt;41),1,IF(AND(AE439&gt;=41,AE439&lt;56),2,IF(AND(AE439&gt;=56,AE439&lt;71),3,IF(AND(AE439&gt;=71,AE439&lt;=100),4,))))</f>
        <v/>
      </c>
      <c r="AK439" s="99">
        <f>IF(AND(AF439&gt;0,AF439&lt;36),1,IF(AND(AF439&gt;=36,AF439&lt;51),2,IF(AND(AF439&gt;=51,AF439&lt;66),3,IF(AND(AF439&gt;=66,AF439&lt;=100),4,))))</f>
        <v/>
      </c>
      <c r="AL439" s="100">
        <f>IF(AND(AG439&gt;0,AG439&lt;37),1,IF(AND(AG439&gt;=37,AG439&lt;58),2,IF(AND(AG439&gt;=58,AG439&lt;71),3,IF(AND(AG439&gt;=71,AG439&lt;=100),4,))))</f>
        <v/>
      </c>
      <c r="AM439" s="101">
        <f>IF((Y439&lt;&gt;"")*(K439&lt;&gt;""),Y439-K439,"")</f>
        <v/>
      </c>
      <c r="AN439" s="99">
        <f>IF((Z439&lt;&gt;"")*(L439&lt;&gt;""),Z439-L439,"")</f>
        <v/>
      </c>
      <c r="AO439" s="99">
        <f>IF((AA439&lt;&gt;"")*(M439&lt;&gt;""),AA439-M439,"")</f>
        <v/>
      </c>
      <c r="AP439" s="99">
        <f>IF((AB439&lt;&gt;"")*(N439&lt;&gt;""),AB439-N439,"")</f>
        <v/>
      </c>
      <c r="AQ439" s="94">
        <f>IF((AC439&lt;&gt;"")*(O439&lt;&gt;""),AC439-O439,"")</f>
        <v/>
      </c>
      <c r="AR439" s="94">
        <f>IF((AD439&lt;&gt;"")*(P439&lt;&gt;""),AD439-P439,"")</f>
        <v/>
      </c>
      <c r="AS439" s="94">
        <f>IF((AE439&lt;&gt;"")*(Q439&lt;&gt;""),AE439-Q439,"")</f>
        <v/>
      </c>
      <c r="AT439" s="94">
        <f>IF((AF439&lt;&gt;"")*(R439&lt;&gt;""),AF439-R439,"")</f>
        <v/>
      </c>
      <c r="AU439" s="94">
        <f>IF((AG439&lt;&gt;"")*(S439&lt;&gt;""),AG439-S439,"")</f>
        <v/>
      </c>
      <c r="AV439" s="99">
        <f>IF((AH439&lt;&gt;"")*(T439&lt;&gt;""),AH439-T439,"")</f>
        <v/>
      </c>
      <c r="AW439" s="99">
        <f>IF((AI439&lt;&gt;"")*(U439&lt;&gt;""),AI439-U439,"")</f>
        <v/>
      </c>
      <c r="AX439" s="99">
        <f>IF((AJ439&lt;&gt;"")*(V439&lt;&gt;""),AJ439-V439,"")</f>
        <v/>
      </c>
      <c r="AY439" s="99">
        <f>IF((AK439&lt;&gt;"")*(W439&lt;&gt;""),AK439-W439,"")</f>
        <v/>
      </c>
      <c r="AZ439" s="102">
        <f>IF((AL439&lt;&gt;"")*(X439&lt;&gt;""),AL439-X439,"")</f>
        <v/>
      </c>
      <c r="BA439" s="50">
        <f>IFERROR(__xludf.dummyfunction("AI(""Actúa como un tutor académico y dirígete personalmente al estudiante "" &amp; I439 &amp; "" "" &amp; J439 &amp; "" "" &amp; G439 &amp; "" "" &amp; H439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AM439 &amp; ""'. Diferencias por área: Matemáticas ("" &amp; AQ439 &amp; ""), Ciencias Natura"&amp;"les ("" &amp; AR439 &amp; ""), Sociales ("" &amp; AS439 &amp; ""), Lectura Crítica ("" &amp; AT439 &amp; "") e Inglés ("" &amp; AU439 &amp; ""). Variación en posición: grupo ("" &amp; AN439 &amp; ""), grado ("" &amp; AO439 &amp; "") y media ("" &amp; AP439 &amp; ""). Puntajes Primer Simulacro: Global "" &amp; K439 &amp; "", Mat "" &amp; "&amp;"O4 &amp; "", Cien "" &amp; P439 &amp; "", Soc "" &amp; Q439 &amp; "", Lec "" &amp; R439 &amp; "", Ing "" &amp; S439 &amp; "". Puntajes Segundo Simulacro: Global "" &amp; Y439 &amp; "", Mat "" &amp; AC439 &amp; "", Cien "" &amp; AD439 &amp; "", Soc "" &amp; AE439 &amp; "", Lec "" &amp; AF439 &amp; "", Ing "" &amp; AG439 &amp; "". Escribe un mensaje motivador"&amp;" y breve (máximo 4 líneas)."")
"),"=AI(""Actúa como un tutor académico y dirígete personalmente al estudiante "" &amp; I439 &amp; "" "" &amp; J439 &amp; "" "" &amp; G439 &amp; "" "" &amp; H439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AM439 &amp; ""'. Diferencias por área: Matemáticas ("" &amp; AQ439 &amp; ""), Ciencias Natur"&amp;"ales ("" &amp; AR439 &amp; ""), Sociales ("" &amp; AS439 &amp; ""), Lectura Crítica ("" &amp; AT439 &amp; "") e Inglés ("" &amp; AU439 &amp; ""). Variación en posición: grupo ("" &amp; AN439 &amp; ""), grado ("" &amp; AO439 &amp; "") y media ("" &amp; AP439 &amp; ""). Puntajes Primer Simulacro: Global "" &amp; K439 &amp; "", Mat "" &amp;"&amp;" O439 &amp; "", Cien "" &amp; P439 &amp; "", Soc "" &amp; Q439 &amp; "", Lec "" &amp; R439 &amp; "", Ing "" &amp; S439 &amp; "". Puntajes Segundo Simulacro: Global "" &amp; Y439 &amp; "", Mat "" &amp; AC439 &amp; "", Cien "" &amp; AD439 &amp; "", Soc "" &amp; AE439 &amp; "", Lec "" &amp; AF439 &amp; "", Ing "" &amp; AG439 &amp; "". Escribe un mensaje motivado"&amp;"r y breve (máximo 4 líneas)."")
")</f>
        <v/>
      </c>
    </row>
    <row r="440" ht="15.75" customHeight="1" s="42">
      <c r="A440" s="93" t="n"/>
      <c r="B440" s="94" t="inlineStr">
        <is>
          <t>Bachillerato</t>
        </is>
      </c>
      <c r="C440" s="94" t="n">
        <v>803</v>
      </c>
      <c r="D440" s="94" t="n"/>
      <c r="E440" s="95" t="n"/>
      <c r="F440" s="96">
        <f>TRIM(G440&amp;" "&amp;H440&amp;" "&amp;I440&amp;" "&amp;J440)</f>
        <v/>
      </c>
      <c r="G440" s="94" t="inlineStr">
        <is>
          <t>Cano</t>
        </is>
      </c>
      <c r="H440" s="94" t="inlineStr">
        <is>
          <t>Alcaraz</t>
        </is>
      </c>
      <c r="I440" s="94" t="inlineStr">
        <is>
          <t>Ceyner</t>
        </is>
      </c>
      <c r="J440" s="97" t="inlineStr">
        <is>
          <t>Nicolas</t>
        </is>
      </c>
      <c r="K440" s="98">
        <f>IF(SUM(O440:S440)=0, "", ROUND(((O440*3+P440*3+Q440*3+R440*3+S440*1)/13)*5,0))</f>
        <v/>
      </c>
      <c r="L440" s="99">
        <f>IF(OR($C440="",K440=""),"",COUNTIFS($C$4:$C$1500,$C440,K$4:K$1500,"&gt;"&amp;K440)+1)</f>
        <v/>
      </c>
      <c r="M440" s="99">
        <f>IF(OR($C440="",K440=""),"",IF(AND($C440&gt;=1001,$C440&lt;=1005),COUNTIFS($C$4:$C$1500,"&gt;=1001",$C$4:$C$1500,"&lt;=1005",K$4:K$1500,"&gt;"&amp;K440)+1,IF(AND($C440&gt;=1101,$C440&lt;=1105),COUNTIFS($C$4:$C$1500,"&gt;=1101",$C$4:$C$1500,"&lt;=1105",K$4:K$1500,"&gt;"&amp;K440)+1,IF(AND($C440&gt;=901,$C440&lt;=905),COUNTIFS($C$4:$C$1500,"&gt;=901",$C$4:$C$1500,"&lt;=905",K$4:K$1500,"&gt;"&amp;K440)+1,IF(AND($C440&gt;=801,$C440&lt;=805),COUNTIFS($C$4:$C$1500,"&gt;=801",$C$4:$C$1500,"&lt;=805",K$4:K$1500,"&gt;"&amp;K440)+1,IF(AND($C440&gt;=701,$C440&lt;=705),COUNTIFS($C$4:$C$1500,"&gt;=701",$C$4:$C$1500,"&lt;=705",K$4:K$1500,"&gt;"&amp;K440)+1,IF(AND($C440&gt;=601,$C440&lt;=606),COUNTIFS($C$4:$C$1500,"&gt;=601",$C$4:$C$1500,"&lt;=606",K$4:K$1500,"&gt;"&amp;K440)+1,"")))))))</f>
        <v/>
      </c>
      <c r="N440" s="99">
        <f>IF(OR($C440="",K440=""),"",IF(OR(AND($C440&gt;=1001,$C440&lt;=1005),AND($C440&gt;=1101,$C440&lt;=1105)),COUNTIFS($C$4:$C$1500,"&gt;=1001",$C$4:$C$1500,"&lt;=1005",K$4:K$1500,"&gt;"&amp;K440)+COUNTIFS($C$4:$C$1500,"&gt;=1101",$C$4:$C$1500,"&lt;=1105",K$4:K$1500,"&gt;"&amp;K440)+1,""))</f>
        <v/>
      </c>
      <c r="O440" s="94" t="n">
        <v>61.56</v>
      </c>
      <c r="P440" s="94" t="n">
        <v>42.93</v>
      </c>
      <c r="Q440" s="94" t="n">
        <v>52.5</v>
      </c>
      <c r="R440" s="94" t="n">
        <v>45.83</v>
      </c>
      <c r="S440" s="94" t="n">
        <v>37.5</v>
      </c>
      <c r="T440" s="99">
        <f>IF(AND(O440&gt;0,O440&lt;36),1,IF(AND(O440&gt;=36,O440&lt;51),2,IF(AND(O440&gt;=51,O440&lt;71),3,IF(AND(O440&gt;=71,O440&lt;=100),4,))))</f>
        <v/>
      </c>
      <c r="U440" s="99">
        <f>IF(AND(P440&gt;0,P440&lt;41),1,IF(AND(P440&gt;=41,P440&lt;56),2,IF(AND(P440&gt;=56,P440&lt;71),3,IF(AND(P440&gt;=71,P440&lt;=100),4,))))</f>
        <v/>
      </c>
      <c r="V440" s="99">
        <f>IF(AND(Q440&gt;0,Q440&lt;41),1,IF(AND(Q440&gt;=41,Q440&lt;56),2,IF(AND(Q440&gt;=56,Q440&lt;71),3,IF(AND(Q440&gt;=71,Q440&lt;=100),4,))))</f>
        <v/>
      </c>
      <c r="W440" s="99">
        <f>IF(AND(R440&gt;0,R440&lt;36),1,IF(AND(R440&gt;=36,R440&lt;51),2,IF(AND(R440&gt;=51,R440&lt;66),3,IF(AND(R440&gt;=66,R440&lt;=100),4,))))</f>
        <v/>
      </c>
      <c r="X440" s="100">
        <f>IF(AND(S440&gt;0,S440&lt;37),1,IF(AND(S440&gt;=37,S440&lt;58),2,IF(AND(S440&gt;=58,S440&lt;71),3,IF(AND(S440&gt;=71,S440&lt;=100),4,))))</f>
        <v/>
      </c>
      <c r="Y440" s="101">
        <f>IF(SUM(AC440:AG440)=0, "", ROUND(((AC440*3+AD440*3+AE440*3+AF440*3+AG440*1)/13)*5,0))</f>
        <v/>
      </c>
      <c r="Z440" s="99">
        <f>IF(OR($C440="",Y440=""),"",COUNTIFS($C$4:$C$1500,$C440,Y$4:Y$1500,"&gt;"&amp;Y440)+1)</f>
        <v/>
      </c>
      <c r="AA440" s="99">
        <f>IF(OR($C440="",Y440=""),"",IF(AND($C440&gt;=1001,$C440&lt;=1005),COUNTIFS($C$4:$C$1500,"&gt;=1001",$C$4:$C$1500,"&lt;=1005",Y$4:Y$1500,"&gt;"&amp;Y440)+1,IF(AND($C440&gt;=1101,$C440&lt;=1105),COUNTIFS($C$4:$C$1500,"&gt;=1101",$C$4:$C$1500,"&lt;=1105",Y$4:Y$1500,"&gt;"&amp;Y440)+1,IF(AND($C440&gt;=901,$C440&lt;=905),COUNTIFS($C$4:$C$1500,"&gt;=901",$C$4:$C$1500,"&lt;=905",Y$4:Y$1500,"&gt;"&amp;Y440)+1,IF(AND($C440&gt;=801,$C440&lt;=805),COUNTIFS($C$4:$C$1500,"&gt;=801",$C$4:$C$1500,"&lt;=805",Y$4:Y$1500,"&gt;"&amp;Y440)+1,IF(AND($C440&gt;=701,$C440&lt;=705),COUNTIFS($C$4:$C$1500,"&gt;=701",$C$4:$C$1500,"&lt;=705",Y$4:Y$1500,"&gt;"&amp;Y440)+1,IF(AND($C440&gt;=601,$C440&lt;=606),COUNTIFS($C$4:$C$1500,"&gt;=601",$C$4:$C$1500,"&lt;=606",Y$4:Y$1500,"&gt;"&amp;Y440)+1,"")))))))</f>
        <v/>
      </c>
      <c r="AB440" s="99">
        <f>IF(OR($C440="",Y440=""),"",IF(OR(AND($C440&gt;=1001,$C440&lt;=1005),AND($C440&gt;=1101,$C440&lt;=1105)),COUNTIFS($C$4:$C$1500,"&gt;=1001",$C$4:$C$1500,"&lt;=1005",Y$4:Y$1500,"&gt;"&amp;Y440)+COUNTIFS($C$4:$C$1500,"&gt;=1101",$C$4:$C$1500,"&lt;=1105",Y$4:Y$1500,"&gt;"&amp;Y440)+1,""))</f>
        <v/>
      </c>
      <c r="AC440" s="94" t="n">
        <v>48.75</v>
      </c>
      <c r="AD440" s="94" t="n">
        <v>51.07</v>
      </c>
      <c r="AE440" s="94" t="n">
        <v>77</v>
      </c>
      <c r="AF440" s="94" t="n">
        <v>65.63</v>
      </c>
      <c r="AG440" s="94" t="n">
        <v>36.67</v>
      </c>
      <c r="AH440" s="99">
        <f>IF(AND(AC440&gt;0,AC440&lt;36),1,IF(AND(AC440&gt;=36,AC440&lt;51),2,IF(AND(AC440&gt;=51,AC440&lt;71),3,IF(AND(AC440&gt;=71,AC440&lt;=100),4,))))</f>
        <v/>
      </c>
      <c r="AI440" s="99">
        <f>IF(AND(AD440&gt;0,AD440&lt;41),1,IF(AND(AD440&gt;=41,AD440&lt;56),2,IF(AND(AD440&gt;=56,AD440&lt;71),3,IF(AND(AD440&gt;=71,AD440&lt;=100),4,))))</f>
        <v/>
      </c>
      <c r="AJ440" s="99">
        <f>IF(AND(AE440&gt;0,AE440&lt;41),1,IF(AND(AE440&gt;=41,AE440&lt;56),2,IF(AND(AE440&gt;=56,AE440&lt;71),3,IF(AND(AE440&gt;=71,AE440&lt;=100),4,))))</f>
        <v/>
      </c>
      <c r="AK440" s="99">
        <f>IF(AND(AF440&gt;0,AF440&lt;36),1,IF(AND(AF440&gt;=36,AF440&lt;51),2,IF(AND(AF440&gt;=51,AF440&lt;66),3,IF(AND(AF440&gt;=66,AF440&lt;=100),4,))))</f>
        <v/>
      </c>
      <c r="AL440" s="100">
        <f>IF(AND(AG440&gt;0,AG440&lt;37),1,IF(AND(AG440&gt;=37,AG440&lt;58),2,IF(AND(AG440&gt;=58,AG440&lt;71),3,IF(AND(AG440&gt;=71,AG440&lt;=100),4,))))</f>
        <v/>
      </c>
      <c r="AM440" s="101">
        <f>IF((Y440&lt;&gt;"")*(K440&lt;&gt;""),Y440-K440,"")</f>
        <v/>
      </c>
      <c r="AN440" s="99">
        <f>IF((Z440&lt;&gt;"")*(L440&lt;&gt;""),Z440-L440,"")</f>
        <v/>
      </c>
      <c r="AO440" s="99">
        <f>IF((AA440&lt;&gt;"")*(M440&lt;&gt;""),AA440-M440,"")</f>
        <v/>
      </c>
      <c r="AP440" s="99">
        <f>IF((AB440&lt;&gt;"")*(N440&lt;&gt;""),AB440-N440,"")</f>
        <v/>
      </c>
      <c r="AQ440" s="94">
        <f>IF((AC440&lt;&gt;"")*(O440&lt;&gt;""),AC440-O440,"")</f>
        <v/>
      </c>
      <c r="AR440" s="94">
        <f>IF((AD440&lt;&gt;"")*(P440&lt;&gt;""),AD440-P440,"")</f>
        <v/>
      </c>
      <c r="AS440" s="94">
        <f>IF((AE440&lt;&gt;"")*(Q440&lt;&gt;""),AE440-Q440,"")</f>
        <v/>
      </c>
      <c r="AT440" s="94">
        <f>IF((AF440&lt;&gt;"")*(R440&lt;&gt;""),AF440-R440,"")</f>
        <v/>
      </c>
      <c r="AU440" s="94">
        <f>IF((AG440&lt;&gt;"")*(S440&lt;&gt;""),AG440-S440,"")</f>
        <v/>
      </c>
      <c r="AV440" s="99">
        <f>IF((AH440&lt;&gt;"")*(T440&lt;&gt;""),AH440-T440,"")</f>
        <v/>
      </c>
      <c r="AW440" s="99">
        <f>IF((AI440&lt;&gt;"")*(U440&lt;&gt;""),AI440-U440,"")</f>
        <v/>
      </c>
      <c r="AX440" s="99">
        <f>IF((AJ440&lt;&gt;"")*(V440&lt;&gt;""),AJ440-V440,"")</f>
        <v/>
      </c>
      <c r="AY440" s="99">
        <f>IF((AK440&lt;&gt;"")*(W440&lt;&gt;""),AK440-W440,"")</f>
        <v/>
      </c>
      <c r="AZ440" s="102">
        <f>IF((AL440&lt;&gt;"")*(X440&lt;&gt;""),AL440-X440,"")</f>
        <v/>
      </c>
      <c r="BA440" s="50">
        <f>IFERROR(__xludf.dummyfunction("AI(""Actúa como un tutor académico y dirígete personalmente al estudiante "" &amp; I440 &amp; "" "" &amp; J440 &amp; "" "" &amp; G440 &amp; "" "" &amp; H440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AM440 &amp; ""'. Diferencias por área: Matemáticas ("" &amp; AQ440 &amp; ""), Ciencias Natura"&amp;"les ("" &amp; AR440 &amp; ""), Sociales ("" &amp; AS440 &amp; ""), Lectura Crítica ("" &amp; AT440 &amp; "") e Inglés ("" &amp; AU440 &amp; ""). Variación en posición: grupo ("" &amp; AN440 &amp; ""), grado ("" &amp; AO440 &amp; "") y media ("" &amp; AP440 &amp; ""). Puntajes Primer Simulacro: Global "" &amp; K440 &amp; "", Mat "" &amp; "&amp;"O4 &amp; "", Cien "" &amp; P440 &amp; "", Soc "" &amp; Q440 &amp; "", Lec "" &amp; R440 &amp; "", Ing "" &amp; S440 &amp; "". Puntajes Segundo Simulacro: Global "" &amp; Y440 &amp; "", Mat "" &amp; AC440 &amp; "", Cien "" &amp; AD440 &amp; "", Soc "" &amp; AE440 &amp; "", Lec "" &amp; AF440 &amp; "", Ing "" &amp; AG440 &amp; "". Escribe un mensaje motivador"&amp;" y breve (máximo 4 líneas)."")
"),"=AI(""Actúa como un tutor académico y dirígete personalmente al estudiante "" &amp; I440 &amp; "" "" &amp; J440 &amp; "" "" &amp; G440 &amp; "" "" &amp; H440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AM440 &amp; ""'. Diferencias por área: Matemáticas ("" &amp; AQ440 &amp; ""), Ciencias Natur"&amp;"ales ("" &amp; AR440 &amp; ""), Sociales ("" &amp; AS440 &amp; ""), Lectura Crítica ("" &amp; AT440 &amp; "") e Inglés ("" &amp; AU440 &amp; ""). Variación en posición: grupo ("" &amp; AN440 &amp; ""), grado ("" &amp; AO440 &amp; "") y media ("" &amp; AP440 &amp; ""). Puntajes Primer Simulacro: Global "" &amp; K440 &amp; "", Mat "" &amp;"&amp;" O440 &amp; "", Cien "" &amp; P440 &amp; "", Soc "" &amp; Q440 &amp; "", Lec "" &amp; R440 &amp; "", Ing "" &amp; S440 &amp; "". Puntajes Segundo Simulacro: Global "" &amp; Y440 &amp; "", Mat "" &amp; AC440 &amp; "", Cien "" &amp; AD440 &amp; "", Soc "" &amp; AE440 &amp; "", Lec "" &amp; AF440 &amp; "", Ing "" &amp; AG440 &amp; "". Escribe un mensaje motivado"&amp;"r y breve (máximo 4 líneas)."")
")</f>
        <v/>
      </c>
    </row>
    <row r="441" ht="15.75" customHeight="1" s="42">
      <c r="A441" s="93" t="n"/>
      <c r="B441" s="94" t="inlineStr">
        <is>
          <t>Bachillerato</t>
        </is>
      </c>
      <c r="C441" s="94" t="n">
        <v>803</v>
      </c>
      <c r="D441" s="94" t="n"/>
      <c r="E441" s="95" t="n"/>
      <c r="F441" s="96">
        <f>TRIM(G441&amp;" "&amp;H441&amp;" "&amp;I441&amp;" "&amp;J441)</f>
        <v/>
      </c>
      <c r="G441" s="94" t="inlineStr">
        <is>
          <t>Carvajal</t>
        </is>
      </c>
      <c r="H441" s="94" t="inlineStr">
        <is>
          <t>Salazar</t>
        </is>
      </c>
      <c r="I441" s="94" t="inlineStr">
        <is>
          <t>Juan</t>
        </is>
      </c>
      <c r="J441" s="97" t="inlineStr">
        <is>
          <t>José</t>
        </is>
      </c>
      <c r="K441" s="98">
        <f>IF(SUM(O441:S441)=0, "", ROUND(((O441*3+P441*3+Q441*3+R441*3+S441*1)/13)*5,0))</f>
        <v/>
      </c>
      <c r="L441" s="99">
        <f>IF(OR($C441="",K441=""),"",COUNTIFS($C$4:$C$1500,$C441,K$4:K$1500,"&gt;"&amp;K441)+1)</f>
        <v/>
      </c>
      <c r="M441" s="99">
        <f>IF(OR($C441="",K441=""),"",IF(AND($C441&gt;=1001,$C441&lt;=1005),COUNTIFS($C$4:$C$1500,"&gt;=1001",$C$4:$C$1500,"&lt;=1005",K$4:K$1500,"&gt;"&amp;K441)+1,IF(AND($C441&gt;=1101,$C441&lt;=1105),COUNTIFS($C$4:$C$1500,"&gt;=1101",$C$4:$C$1500,"&lt;=1105",K$4:K$1500,"&gt;"&amp;K441)+1,IF(AND($C441&gt;=901,$C441&lt;=905),COUNTIFS($C$4:$C$1500,"&gt;=901",$C$4:$C$1500,"&lt;=905",K$4:K$1500,"&gt;"&amp;K441)+1,IF(AND($C441&gt;=801,$C441&lt;=805),COUNTIFS($C$4:$C$1500,"&gt;=801",$C$4:$C$1500,"&lt;=805",K$4:K$1500,"&gt;"&amp;K441)+1,IF(AND($C441&gt;=701,$C441&lt;=705),COUNTIFS($C$4:$C$1500,"&gt;=701",$C$4:$C$1500,"&lt;=705",K$4:K$1500,"&gt;"&amp;K441)+1,IF(AND($C441&gt;=601,$C441&lt;=606),COUNTIFS($C$4:$C$1500,"&gt;=601",$C$4:$C$1500,"&lt;=606",K$4:K$1500,"&gt;"&amp;K441)+1,"")))))))</f>
        <v/>
      </c>
      <c r="N441" s="99">
        <f>IF(OR($C441="",K441=""),"",IF(OR(AND($C441&gt;=1001,$C441&lt;=1005),AND($C441&gt;=1101,$C441&lt;=1105)),COUNTIFS($C$4:$C$1500,"&gt;=1001",$C$4:$C$1500,"&lt;=1005",K$4:K$1500,"&gt;"&amp;K441)+COUNTIFS($C$4:$C$1500,"&gt;=1101",$C$4:$C$1500,"&lt;=1105",K$4:K$1500,"&gt;"&amp;K441)+1,""))</f>
        <v/>
      </c>
      <c r="O441" s="94" t="n">
        <v>58.13</v>
      </c>
      <c r="P441" s="94" t="n">
        <v>66.59999999999999</v>
      </c>
      <c r="Q441" s="94" t="n">
        <v>45</v>
      </c>
      <c r="R441" s="94" t="n">
        <v>50</v>
      </c>
      <c r="S441" s="94" t="n">
        <v>50</v>
      </c>
      <c r="T441" s="99">
        <f>IF(AND(O441&gt;0,O441&lt;36),1,IF(AND(O441&gt;=36,O441&lt;51),2,IF(AND(O441&gt;=51,O441&lt;71),3,IF(AND(O441&gt;=71,O441&lt;=100),4,))))</f>
        <v/>
      </c>
      <c r="U441" s="99">
        <f>IF(AND(P441&gt;0,P441&lt;41),1,IF(AND(P441&gt;=41,P441&lt;56),2,IF(AND(P441&gt;=56,P441&lt;71),3,IF(AND(P441&gt;=71,P441&lt;=100),4,))))</f>
        <v/>
      </c>
      <c r="V441" s="99">
        <f>IF(AND(Q441&gt;0,Q441&lt;41),1,IF(AND(Q441&gt;=41,Q441&lt;56),2,IF(AND(Q441&gt;=56,Q441&lt;71),3,IF(AND(Q441&gt;=71,Q441&lt;=100),4,))))</f>
        <v/>
      </c>
      <c r="W441" s="99">
        <f>IF(AND(R441&gt;0,R441&lt;36),1,IF(AND(R441&gt;=36,R441&lt;51),2,IF(AND(R441&gt;=51,R441&lt;66),3,IF(AND(R441&gt;=66,R441&lt;=100),4,))))</f>
        <v/>
      </c>
      <c r="X441" s="100">
        <f>IF(AND(S441&gt;0,S441&lt;37),1,IF(AND(S441&gt;=37,S441&lt;58),2,IF(AND(S441&gt;=58,S441&lt;71),3,IF(AND(S441&gt;=71,S441&lt;=100),4,))))</f>
        <v/>
      </c>
      <c r="Y441" s="101">
        <f>IF(SUM(AC441:AG441)=0, "", ROUND(((AC441*3+AD441*3+AE441*3+AF441*3+AG441*1)/13)*5,0))</f>
        <v/>
      </c>
      <c r="Z441" s="99">
        <f>IF(OR($C441="",Y441=""),"",COUNTIFS($C$4:$C$1500,$C441,Y$4:Y$1500,"&gt;"&amp;Y441)+1)</f>
        <v/>
      </c>
      <c r="AA441" s="99">
        <f>IF(OR($C441="",Y441=""),"",IF(AND($C441&gt;=1001,$C441&lt;=1005),COUNTIFS($C$4:$C$1500,"&gt;=1001",$C$4:$C$1500,"&lt;=1005",Y$4:Y$1500,"&gt;"&amp;Y441)+1,IF(AND($C441&gt;=1101,$C441&lt;=1105),COUNTIFS($C$4:$C$1500,"&gt;=1101",$C$4:$C$1500,"&lt;=1105",Y$4:Y$1500,"&gt;"&amp;Y441)+1,IF(AND($C441&gt;=901,$C441&lt;=905),COUNTIFS($C$4:$C$1500,"&gt;=901",$C$4:$C$1500,"&lt;=905",Y$4:Y$1500,"&gt;"&amp;Y441)+1,IF(AND($C441&gt;=801,$C441&lt;=805),COUNTIFS($C$4:$C$1500,"&gt;=801",$C$4:$C$1500,"&lt;=805",Y$4:Y$1500,"&gt;"&amp;Y441)+1,IF(AND($C441&gt;=701,$C441&lt;=705),COUNTIFS($C$4:$C$1500,"&gt;=701",$C$4:$C$1500,"&lt;=705",Y$4:Y$1500,"&gt;"&amp;Y441)+1,IF(AND($C441&gt;=601,$C441&lt;=606),COUNTIFS($C$4:$C$1500,"&gt;=601",$C$4:$C$1500,"&lt;=606",Y$4:Y$1500,"&gt;"&amp;Y441)+1,"")))))))</f>
        <v/>
      </c>
      <c r="AB441" s="99">
        <f>IF(OR($C441="",Y441=""),"",IF(OR(AND($C441&gt;=1001,$C441&lt;=1005),AND($C441&gt;=1101,$C441&lt;=1105)),COUNTIFS($C$4:$C$1500,"&gt;=1001",$C$4:$C$1500,"&lt;=1005",Y$4:Y$1500,"&gt;"&amp;Y441)+COUNTIFS($C$4:$C$1500,"&gt;=1101",$C$4:$C$1500,"&lt;=1105",Y$4:Y$1500,"&gt;"&amp;Y441)+1,""))</f>
        <v/>
      </c>
      <c r="AC441" s="94" t="n"/>
      <c r="AD441" s="94" t="n"/>
      <c r="AE441" s="94" t="n"/>
      <c r="AF441" s="94" t="n"/>
      <c r="AG441" s="94" t="n"/>
      <c r="AH441" s="99">
        <f>IF(AND(AC441&gt;0,AC441&lt;36),1,IF(AND(AC441&gt;=36,AC441&lt;51),2,IF(AND(AC441&gt;=51,AC441&lt;71),3,IF(AND(AC441&gt;=71,AC441&lt;=100),4,))))</f>
        <v/>
      </c>
      <c r="AI441" s="99">
        <f>IF(AND(AD441&gt;0,AD441&lt;41),1,IF(AND(AD441&gt;=41,AD441&lt;56),2,IF(AND(AD441&gt;=56,AD441&lt;71),3,IF(AND(AD441&gt;=71,AD441&lt;=100),4,))))</f>
        <v/>
      </c>
      <c r="AJ441" s="99">
        <f>IF(AND(AE441&gt;0,AE441&lt;41),1,IF(AND(AE441&gt;=41,AE441&lt;56),2,IF(AND(AE441&gt;=56,AE441&lt;71),3,IF(AND(AE441&gt;=71,AE441&lt;=100),4,))))</f>
        <v/>
      </c>
      <c r="AK441" s="99">
        <f>IF(AND(AF441&gt;0,AF441&lt;36),1,IF(AND(AF441&gt;=36,AF441&lt;51),2,IF(AND(AF441&gt;=51,AF441&lt;66),3,IF(AND(AF441&gt;=66,AF441&lt;=100),4,))))</f>
        <v/>
      </c>
      <c r="AL441" s="100">
        <f>IF(AND(AG441&gt;0,AG441&lt;37),1,IF(AND(AG441&gt;=37,AG441&lt;58),2,IF(AND(AG441&gt;=58,AG441&lt;71),3,IF(AND(AG441&gt;=71,AG441&lt;=100),4,))))</f>
        <v/>
      </c>
      <c r="AM441" s="101">
        <f>IF((Y441&lt;&gt;"")*(K441&lt;&gt;""),Y441-K441,"")</f>
        <v/>
      </c>
      <c r="AN441" s="99">
        <f>IF((Z441&lt;&gt;"")*(L441&lt;&gt;""),Z441-L441,"")</f>
        <v/>
      </c>
      <c r="AO441" s="99">
        <f>IF((AA441&lt;&gt;"")*(M441&lt;&gt;""),AA441-M441,"")</f>
        <v/>
      </c>
      <c r="AP441" s="99">
        <f>IF((AB441&lt;&gt;"")*(N441&lt;&gt;""),AB441-N441,"")</f>
        <v/>
      </c>
      <c r="AQ441" s="94">
        <f>IF((AC441&lt;&gt;"")*(O441&lt;&gt;""),AC441-O441,"")</f>
        <v/>
      </c>
      <c r="AR441" s="94">
        <f>IF((AD441&lt;&gt;"")*(P441&lt;&gt;""),AD441-P441,"")</f>
        <v/>
      </c>
      <c r="AS441" s="94">
        <f>IF((AE441&lt;&gt;"")*(Q441&lt;&gt;""),AE441-Q441,"")</f>
        <v/>
      </c>
      <c r="AT441" s="94">
        <f>IF((AF441&lt;&gt;"")*(R441&lt;&gt;""),AF441-R441,"")</f>
        <v/>
      </c>
      <c r="AU441" s="94">
        <f>IF((AG441&lt;&gt;"")*(S441&lt;&gt;""),AG441-S441,"")</f>
        <v/>
      </c>
      <c r="AV441" s="99">
        <f>IF((AH441&lt;&gt;"")*(T441&lt;&gt;""),AH441-T441,"")</f>
        <v/>
      </c>
      <c r="AW441" s="99">
        <f>IF((AI441&lt;&gt;"")*(U441&lt;&gt;""),AI441-U441,"")</f>
        <v/>
      </c>
      <c r="AX441" s="99">
        <f>IF((AJ441&lt;&gt;"")*(V441&lt;&gt;""),AJ441-V441,"")</f>
        <v/>
      </c>
      <c r="AY441" s="99">
        <f>IF((AK441&lt;&gt;"")*(W441&lt;&gt;""),AK441-W441,"")</f>
        <v/>
      </c>
      <c r="AZ441" s="102">
        <f>IF((AL441&lt;&gt;"")*(X441&lt;&gt;""),AL441-X441,"")</f>
        <v/>
      </c>
      <c r="BA441" s="50">
        <f>IFERROR(__xludf.dummyfunction("AI(""Actúa como un tutor académico y dirígete personalmente al estudiante "" &amp; I441 &amp; "" "" &amp; J441 &amp; "" "" &amp; G441 &amp; "" "" &amp; H441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AM441 &amp; ""'. Diferencias por área: Matemáticas ("" &amp; AQ441 &amp; ""), Ciencias Natura"&amp;"les ("" &amp; AR441 &amp; ""), Sociales ("" &amp; AS441 &amp; ""), Lectura Crítica ("" &amp; AT441 &amp; "") e Inglés ("" &amp; AU441 &amp; ""). Variación en posición: grupo ("" &amp; AN441 &amp; ""), grado ("" &amp; AO441 &amp; "") y media ("" &amp; AP441 &amp; ""). Puntajes Primer Simulacro: Global "" &amp; K441 &amp; "", Mat "" &amp; "&amp;"O4 &amp; "", Cien "" &amp; P441 &amp; "", Soc "" &amp; Q441 &amp; "", Lec "" &amp; R441 &amp; "", Ing "" &amp; S441 &amp; "". Puntajes Segundo Simulacro: Global "" &amp; Y441 &amp; "", Mat "" &amp; AC441 &amp; "", Cien "" &amp; AD441 &amp; "", Soc "" &amp; AE441 &amp; "", Lec "" &amp; AF441 &amp; "", Ing "" &amp; AG441 &amp; "". Escribe un mensaje motivador"&amp;" y breve (máximo 4 líneas)."")
"),"=AI(""Actúa como un tutor académico y dirígete personalmente al estudiante "" &amp; I441 &amp; "" "" &amp; J441 &amp; "" "" &amp; G441 &amp; "" "" &amp; H441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AM441 &amp; ""'. Diferencias por área: Matemáticas ("" &amp; AQ441 &amp; ""), Ciencias Natur"&amp;"ales ("" &amp; AR441 &amp; ""), Sociales ("" &amp; AS441 &amp; ""), Lectura Crítica ("" &amp; AT441 &amp; "") e Inglés ("" &amp; AU441 &amp; ""). Variación en posición: grupo ("" &amp; AN441 &amp; ""), grado ("" &amp; AO441 &amp; "") y media ("" &amp; AP441 &amp; ""). Puntajes Primer Simulacro: Global "" &amp; K441 &amp; "", Mat "" &amp;"&amp;" O441 &amp; "", Cien "" &amp; P441 &amp; "", Soc "" &amp; Q441 &amp; "", Lec "" &amp; R441 &amp; "", Ing "" &amp; S441 &amp; "". Puntajes Segundo Simulacro: Global "" &amp; Y441 &amp; "", Mat "" &amp; AC441 &amp; "", Cien "" &amp; AD441 &amp; "", Soc "" &amp; AE441 &amp; "", Lec "" &amp; AF441 &amp; "", Ing "" &amp; AG441 &amp; "". Escribe un mensaje motivado"&amp;"r y breve (máximo 4 líneas)."")
")</f>
        <v/>
      </c>
    </row>
    <row r="442" ht="15.75" customHeight="1" s="42">
      <c r="A442" s="93" t="n"/>
      <c r="B442" s="94" t="inlineStr">
        <is>
          <t>Bachillerato</t>
        </is>
      </c>
      <c r="C442" s="94" t="n">
        <v>803</v>
      </c>
      <c r="D442" s="94" t="n"/>
      <c r="E442" s="95" t="n"/>
      <c r="F442" s="96">
        <f>TRIM(G442&amp;" "&amp;H442&amp;" "&amp;I442&amp;" "&amp;J442)</f>
        <v/>
      </c>
      <c r="G442" s="94" t="inlineStr">
        <is>
          <t>Castro</t>
        </is>
      </c>
      <c r="H442" s="94" t="inlineStr">
        <is>
          <t>Aguinaga</t>
        </is>
      </c>
      <c r="I442" s="94" t="inlineStr">
        <is>
          <t>Xiomara</t>
        </is>
      </c>
      <c r="J442" s="97" t="n"/>
      <c r="K442" s="98">
        <f>IF(SUM(O442:S442)=0, "", ROUND(((O442*3+P442*3+Q442*3+R442*3+S442*1)/13)*5,0))</f>
        <v/>
      </c>
      <c r="L442" s="99">
        <f>IF(OR($C442="",K442=""),"",COUNTIFS($C$4:$C$1500,$C442,K$4:K$1500,"&gt;"&amp;K442)+1)</f>
        <v/>
      </c>
      <c r="M442" s="99">
        <f>IF(OR($C442="",K442=""),"",IF(AND($C442&gt;=1001,$C442&lt;=1005),COUNTIFS($C$4:$C$1500,"&gt;=1001",$C$4:$C$1500,"&lt;=1005",K$4:K$1500,"&gt;"&amp;K442)+1,IF(AND($C442&gt;=1101,$C442&lt;=1105),COUNTIFS($C$4:$C$1500,"&gt;=1101",$C$4:$C$1500,"&lt;=1105",K$4:K$1500,"&gt;"&amp;K442)+1,IF(AND($C442&gt;=901,$C442&lt;=905),COUNTIFS($C$4:$C$1500,"&gt;=901",$C$4:$C$1500,"&lt;=905",K$4:K$1500,"&gt;"&amp;K442)+1,IF(AND($C442&gt;=801,$C442&lt;=805),COUNTIFS($C$4:$C$1500,"&gt;=801",$C$4:$C$1500,"&lt;=805",K$4:K$1500,"&gt;"&amp;K442)+1,IF(AND($C442&gt;=701,$C442&lt;=705),COUNTIFS($C$4:$C$1500,"&gt;=701",$C$4:$C$1500,"&lt;=705",K$4:K$1500,"&gt;"&amp;K442)+1,IF(AND($C442&gt;=601,$C442&lt;=606),COUNTIFS($C$4:$C$1500,"&gt;=601",$C$4:$C$1500,"&lt;=606",K$4:K$1500,"&gt;"&amp;K442)+1,"")))))))</f>
        <v/>
      </c>
      <c r="N442" s="99">
        <f>IF(OR($C442="",K442=""),"",IF(OR(AND($C442&gt;=1001,$C442&lt;=1005),AND($C442&gt;=1101,$C442&lt;=1105)),COUNTIFS($C$4:$C$1500,"&gt;=1001",$C$4:$C$1500,"&lt;=1005",K$4:K$1500,"&gt;"&amp;K442)+COUNTIFS($C$4:$C$1500,"&gt;=1101",$C$4:$C$1500,"&lt;=1105",K$4:K$1500,"&gt;"&amp;K442)+1,""))</f>
        <v/>
      </c>
      <c r="O442" s="94" t="n">
        <v>42.81</v>
      </c>
      <c r="P442" s="94" t="n">
        <v>45.59</v>
      </c>
      <c r="Q442" s="94" t="n">
        <v>39.38</v>
      </c>
      <c r="R442" s="94" t="n">
        <v>50</v>
      </c>
      <c r="S442" s="94" t="n">
        <v>37.5</v>
      </c>
      <c r="T442" s="99">
        <f>IF(AND(O442&gt;0,O442&lt;36),1,IF(AND(O442&gt;=36,O442&lt;51),2,IF(AND(O442&gt;=51,O442&lt;71),3,IF(AND(O442&gt;=71,O442&lt;=100),4,))))</f>
        <v/>
      </c>
      <c r="U442" s="99">
        <f>IF(AND(P442&gt;0,P442&lt;41),1,IF(AND(P442&gt;=41,P442&lt;56),2,IF(AND(P442&gt;=56,P442&lt;71),3,IF(AND(P442&gt;=71,P442&lt;=100),4,))))</f>
        <v/>
      </c>
      <c r="V442" s="99">
        <f>IF(AND(Q442&gt;0,Q442&lt;41),1,IF(AND(Q442&gt;=41,Q442&lt;56),2,IF(AND(Q442&gt;=56,Q442&lt;71),3,IF(AND(Q442&gt;=71,Q442&lt;=100),4,))))</f>
        <v/>
      </c>
      <c r="W442" s="99">
        <f>IF(AND(R442&gt;0,R442&lt;36),1,IF(AND(R442&gt;=36,R442&lt;51),2,IF(AND(R442&gt;=51,R442&lt;66),3,IF(AND(R442&gt;=66,R442&lt;=100),4,))))</f>
        <v/>
      </c>
      <c r="X442" s="100">
        <f>IF(AND(S442&gt;0,S442&lt;37),1,IF(AND(S442&gt;=37,S442&lt;58),2,IF(AND(S442&gt;=58,S442&lt;71),3,IF(AND(S442&gt;=71,S442&lt;=100),4,))))</f>
        <v/>
      </c>
      <c r="Y442" s="101">
        <f>IF(SUM(AC442:AG442)=0, "", ROUND(((AC442*3+AD442*3+AE442*3+AF442*3+AG442*1)/13)*5,0))</f>
        <v/>
      </c>
      <c r="Z442" s="99">
        <f>IF(OR($C442="",Y442=""),"",COUNTIFS($C$4:$C$1500,$C442,Y$4:Y$1500,"&gt;"&amp;Y442)+1)</f>
        <v/>
      </c>
      <c r="AA442" s="99">
        <f>IF(OR($C442="",Y442=""),"",IF(AND($C442&gt;=1001,$C442&lt;=1005),COUNTIFS($C$4:$C$1500,"&gt;=1001",$C$4:$C$1500,"&lt;=1005",Y$4:Y$1500,"&gt;"&amp;Y442)+1,IF(AND($C442&gt;=1101,$C442&lt;=1105),COUNTIFS($C$4:$C$1500,"&gt;=1101",$C$4:$C$1500,"&lt;=1105",Y$4:Y$1500,"&gt;"&amp;Y442)+1,IF(AND($C442&gt;=901,$C442&lt;=905),COUNTIFS($C$4:$C$1500,"&gt;=901",$C$4:$C$1500,"&lt;=905",Y$4:Y$1500,"&gt;"&amp;Y442)+1,IF(AND($C442&gt;=801,$C442&lt;=805),COUNTIFS($C$4:$C$1500,"&gt;=801",$C$4:$C$1500,"&lt;=805",Y$4:Y$1500,"&gt;"&amp;Y442)+1,IF(AND($C442&gt;=701,$C442&lt;=705),COUNTIFS($C$4:$C$1500,"&gt;=701",$C$4:$C$1500,"&lt;=705",Y$4:Y$1500,"&gt;"&amp;Y442)+1,IF(AND($C442&gt;=601,$C442&lt;=606),COUNTIFS($C$4:$C$1500,"&gt;=601",$C$4:$C$1500,"&lt;=606",Y$4:Y$1500,"&gt;"&amp;Y442)+1,"")))))))</f>
        <v/>
      </c>
      <c r="AB442" s="99">
        <f>IF(OR($C442="",Y442=""),"",IF(OR(AND($C442&gt;=1001,$C442&lt;=1005),AND($C442&gt;=1101,$C442&lt;=1105)),COUNTIFS($C$4:$C$1500,"&gt;=1001",$C$4:$C$1500,"&lt;=1005",Y$4:Y$1500,"&gt;"&amp;Y442)+COUNTIFS($C$4:$C$1500,"&gt;=1101",$C$4:$C$1500,"&lt;=1105",Y$4:Y$1500,"&gt;"&amp;Y442)+1,""))</f>
        <v/>
      </c>
      <c r="AC442" s="94" t="n"/>
      <c r="AD442" s="94" t="n"/>
      <c r="AE442" s="94" t="n"/>
      <c r="AF442" s="94" t="n"/>
      <c r="AG442" s="94" t="n"/>
      <c r="AH442" s="99">
        <f>IF(AND(AC442&gt;0,AC442&lt;36),1,IF(AND(AC442&gt;=36,AC442&lt;51),2,IF(AND(AC442&gt;=51,AC442&lt;71),3,IF(AND(AC442&gt;=71,AC442&lt;=100),4,))))</f>
        <v/>
      </c>
      <c r="AI442" s="99">
        <f>IF(AND(AD442&gt;0,AD442&lt;41),1,IF(AND(AD442&gt;=41,AD442&lt;56),2,IF(AND(AD442&gt;=56,AD442&lt;71),3,IF(AND(AD442&gt;=71,AD442&lt;=100),4,))))</f>
        <v/>
      </c>
      <c r="AJ442" s="99">
        <f>IF(AND(AE442&gt;0,AE442&lt;41),1,IF(AND(AE442&gt;=41,AE442&lt;56),2,IF(AND(AE442&gt;=56,AE442&lt;71),3,IF(AND(AE442&gt;=71,AE442&lt;=100),4,))))</f>
        <v/>
      </c>
      <c r="AK442" s="99">
        <f>IF(AND(AF442&gt;0,AF442&lt;36),1,IF(AND(AF442&gt;=36,AF442&lt;51),2,IF(AND(AF442&gt;=51,AF442&lt;66),3,IF(AND(AF442&gt;=66,AF442&lt;=100),4,))))</f>
        <v/>
      </c>
      <c r="AL442" s="100">
        <f>IF(AND(AG442&gt;0,AG442&lt;37),1,IF(AND(AG442&gt;=37,AG442&lt;58),2,IF(AND(AG442&gt;=58,AG442&lt;71),3,IF(AND(AG442&gt;=71,AG442&lt;=100),4,))))</f>
        <v/>
      </c>
      <c r="AM442" s="101">
        <f>IF((Y442&lt;&gt;"")*(K442&lt;&gt;""),Y442-K442,"")</f>
        <v/>
      </c>
      <c r="AN442" s="99">
        <f>IF((Z442&lt;&gt;"")*(L442&lt;&gt;""),Z442-L442,"")</f>
        <v/>
      </c>
      <c r="AO442" s="99">
        <f>IF((AA442&lt;&gt;"")*(M442&lt;&gt;""),AA442-M442,"")</f>
        <v/>
      </c>
      <c r="AP442" s="99">
        <f>IF((AB442&lt;&gt;"")*(N442&lt;&gt;""),AB442-N442,"")</f>
        <v/>
      </c>
      <c r="AQ442" s="94">
        <f>IF((AC442&lt;&gt;"")*(O442&lt;&gt;""),AC442-O442,"")</f>
        <v/>
      </c>
      <c r="AR442" s="94">
        <f>IF((AD442&lt;&gt;"")*(P442&lt;&gt;""),AD442-P442,"")</f>
        <v/>
      </c>
      <c r="AS442" s="94">
        <f>IF((AE442&lt;&gt;"")*(Q442&lt;&gt;""),AE442-Q442,"")</f>
        <v/>
      </c>
      <c r="AT442" s="94">
        <f>IF((AF442&lt;&gt;"")*(R442&lt;&gt;""),AF442-R442,"")</f>
        <v/>
      </c>
      <c r="AU442" s="94">
        <f>IF((AG442&lt;&gt;"")*(S442&lt;&gt;""),AG442-S442,"")</f>
        <v/>
      </c>
      <c r="AV442" s="99">
        <f>IF((AH442&lt;&gt;"")*(T442&lt;&gt;""),AH442-T442,"")</f>
        <v/>
      </c>
      <c r="AW442" s="99">
        <f>IF((AI442&lt;&gt;"")*(U442&lt;&gt;""),AI442-U442,"")</f>
        <v/>
      </c>
      <c r="AX442" s="99">
        <f>IF((AJ442&lt;&gt;"")*(V442&lt;&gt;""),AJ442-V442,"")</f>
        <v/>
      </c>
      <c r="AY442" s="99">
        <f>IF((AK442&lt;&gt;"")*(W442&lt;&gt;""),AK442-W442,"")</f>
        <v/>
      </c>
      <c r="AZ442" s="102">
        <f>IF((AL442&lt;&gt;"")*(X442&lt;&gt;""),AL442-X442,"")</f>
        <v/>
      </c>
      <c r="BA442" s="50">
        <f>IFERROR(__xludf.dummyfunction("AI(""Actúa como un tutor académico y dirígete personalmente al estudiante "" &amp; I442 &amp; "" "" &amp; J442 &amp; "" "" &amp; G442 &amp; "" "" &amp; H442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AM442 &amp; ""'. Diferencias por área: Matemáticas ("" &amp; AQ442 &amp; ""), Ciencias Natura"&amp;"les ("" &amp; AR442 &amp; ""), Sociales ("" &amp; AS442 &amp; ""), Lectura Crítica ("" &amp; AT442 &amp; "") e Inglés ("" &amp; AU442 &amp; ""). Variación en posición: grupo ("" &amp; AN442 &amp; ""), grado ("" &amp; AO442 &amp; "") y media ("" &amp; AP442 &amp; ""). Puntajes Primer Simulacro: Global "" &amp; K442 &amp; "", Mat "" &amp; "&amp;"O4 &amp; "", Cien "" &amp; P442 &amp; "", Soc "" &amp; Q442 &amp; "", Lec "" &amp; R442 &amp; "", Ing "" &amp; S442 &amp; "". Puntajes Segundo Simulacro: Global "" &amp; Y442 &amp; "", Mat "" &amp; AC442 &amp; "", Cien "" &amp; AD442 &amp; "", Soc "" &amp; AE442 &amp; "", Lec "" &amp; AF442 &amp; "", Ing "" &amp; AG442 &amp; "". Escribe un mensaje motivador"&amp;" y breve (máximo 4 líneas)."")
"),"=AI(""Actúa como un tutor académico y dirígete personalmente al estudiante "" &amp; I442 &amp; "" "" &amp; J442 &amp; "" "" &amp; G442 &amp; "" "" &amp; H442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AM442 &amp; ""'. Diferencias por área: Matemáticas ("" &amp; AQ442 &amp; ""), Ciencias Natur"&amp;"ales ("" &amp; AR442 &amp; ""), Sociales ("" &amp; AS442 &amp; ""), Lectura Crítica ("" &amp; AT442 &amp; "") e Inglés ("" &amp; AU442 &amp; ""). Variación en posición: grupo ("" &amp; AN442 &amp; ""), grado ("" &amp; AO442 &amp; "") y media ("" &amp; AP442 &amp; ""). Puntajes Primer Simulacro: Global "" &amp; K442 &amp; "", Mat "" &amp;"&amp;" O442 &amp; "", Cien "" &amp; P442 &amp; "", Soc "" &amp; Q442 &amp; "", Lec "" &amp; R442 &amp; "", Ing "" &amp; S442 &amp; "". Puntajes Segundo Simulacro: Global "" &amp; Y442 &amp; "", Mat "" &amp; AC442 &amp; "", Cien "" &amp; AD442 &amp; "", Soc "" &amp; AE442 &amp; "", Lec "" &amp; AF442 &amp; "", Ing "" &amp; AG442 &amp; "". Escribe un mensaje motivado"&amp;"r y breve (máximo 4 líneas)."")
")</f>
        <v/>
      </c>
    </row>
    <row r="443" ht="15.75" customHeight="1" s="42">
      <c r="A443" s="93" t="n"/>
      <c r="B443" s="94" t="inlineStr">
        <is>
          <t>Bachillerato</t>
        </is>
      </c>
      <c r="C443" s="94" t="n">
        <v>803</v>
      </c>
      <c r="D443" s="94" t="n"/>
      <c r="E443" s="95" t="n"/>
      <c r="F443" s="96">
        <f>TRIM(G443&amp;" "&amp;H443&amp;" "&amp;I443&amp;" "&amp;J443)</f>
        <v/>
      </c>
      <c r="G443" s="94" t="inlineStr">
        <is>
          <t>Criollo</t>
        </is>
      </c>
      <c r="H443" s="94" t="inlineStr">
        <is>
          <t>Cruz</t>
        </is>
      </c>
      <c r="I443" s="94" t="inlineStr">
        <is>
          <t>Mariangel</t>
        </is>
      </c>
      <c r="J443" s="97" t="n"/>
      <c r="K443" s="98">
        <f>IF(SUM(O443:S443)=0, "", ROUND(((O443*3+P443*3+Q443*3+R443*3+S443*1)/13)*5,0))</f>
        <v/>
      </c>
      <c r="L443" s="99">
        <f>IF(OR($C443="",K443=""),"",COUNTIFS($C$4:$C$1500,$C443,K$4:K$1500,"&gt;"&amp;K443)+1)</f>
        <v/>
      </c>
      <c r="M443" s="99">
        <f>IF(OR($C443="",K443=""),"",IF(AND($C443&gt;=1001,$C443&lt;=1005),COUNTIFS($C$4:$C$1500,"&gt;=1001",$C$4:$C$1500,"&lt;=1005",K$4:K$1500,"&gt;"&amp;K443)+1,IF(AND($C443&gt;=1101,$C443&lt;=1105),COUNTIFS($C$4:$C$1500,"&gt;=1101",$C$4:$C$1500,"&lt;=1105",K$4:K$1500,"&gt;"&amp;K443)+1,IF(AND($C443&gt;=901,$C443&lt;=905),COUNTIFS($C$4:$C$1500,"&gt;=901",$C$4:$C$1500,"&lt;=905",K$4:K$1500,"&gt;"&amp;K443)+1,IF(AND($C443&gt;=801,$C443&lt;=805),COUNTIFS($C$4:$C$1500,"&gt;=801",$C$4:$C$1500,"&lt;=805",K$4:K$1500,"&gt;"&amp;K443)+1,IF(AND($C443&gt;=701,$C443&lt;=705),COUNTIFS($C$4:$C$1500,"&gt;=701",$C$4:$C$1500,"&lt;=705",K$4:K$1500,"&gt;"&amp;K443)+1,IF(AND($C443&gt;=601,$C443&lt;=606),COUNTIFS($C$4:$C$1500,"&gt;=601",$C$4:$C$1500,"&lt;=606",K$4:K$1500,"&gt;"&amp;K443)+1,"")))))))</f>
        <v/>
      </c>
      <c r="N443" s="99">
        <f>IF(OR($C443="",K443=""),"",IF(OR(AND($C443&gt;=1001,$C443&lt;=1005),AND($C443&gt;=1101,$C443&lt;=1105)),COUNTIFS($C$4:$C$1500,"&gt;=1001",$C$4:$C$1500,"&lt;=1005",K$4:K$1500,"&gt;"&amp;K443)+COUNTIFS($C$4:$C$1500,"&gt;=1101",$C$4:$C$1500,"&lt;=1105",K$4:K$1500,"&gt;"&amp;K443)+1,""))</f>
        <v/>
      </c>
      <c r="O443" s="94" t="n">
        <v>42.19</v>
      </c>
      <c r="P443" s="94" t="n">
        <v>39.84</v>
      </c>
      <c r="Q443" s="94" t="n">
        <v>33.13</v>
      </c>
      <c r="R443" s="94" t="n">
        <v>50</v>
      </c>
      <c r="S443" s="94" t="n">
        <v>41.67</v>
      </c>
      <c r="T443" s="99">
        <f>IF(AND(O443&gt;0,O443&lt;36),1,IF(AND(O443&gt;=36,O443&lt;51),2,IF(AND(O443&gt;=51,O443&lt;71),3,IF(AND(O443&gt;=71,O443&lt;=100),4,))))</f>
        <v/>
      </c>
      <c r="U443" s="99">
        <f>IF(AND(P443&gt;0,P443&lt;41),1,IF(AND(P443&gt;=41,P443&lt;56),2,IF(AND(P443&gt;=56,P443&lt;71),3,IF(AND(P443&gt;=71,P443&lt;=100),4,))))</f>
        <v/>
      </c>
      <c r="V443" s="99">
        <f>IF(AND(Q443&gt;0,Q443&lt;41),1,IF(AND(Q443&gt;=41,Q443&lt;56),2,IF(AND(Q443&gt;=56,Q443&lt;71),3,IF(AND(Q443&gt;=71,Q443&lt;=100),4,))))</f>
        <v/>
      </c>
      <c r="W443" s="99">
        <f>IF(AND(R443&gt;0,R443&lt;36),1,IF(AND(R443&gt;=36,R443&lt;51),2,IF(AND(R443&gt;=51,R443&lt;66),3,IF(AND(R443&gt;=66,R443&lt;=100),4,))))</f>
        <v/>
      </c>
      <c r="X443" s="100">
        <f>IF(AND(S443&gt;0,S443&lt;37),1,IF(AND(S443&gt;=37,S443&lt;58),2,IF(AND(S443&gt;=58,S443&lt;71),3,IF(AND(S443&gt;=71,S443&lt;=100),4,))))</f>
        <v/>
      </c>
      <c r="Y443" s="101">
        <f>IF(SUM(AC443:AG443)=0, "", ROUND(((AC443*3+AD443*3+AE443*3+AF443*3+AG443*1)/13)*5,0))</f>
        <v/>
      </c>
      <c r="Z443" s="99">
        <f>IF(OR($C443="",Y443=""),"",COUNTIFS($C$4:$C$1500,$C443,Y$4:Y$1500,"&gt;"&amp;Y443)+1)</f>
        <v/>
      </c>
      <c r="AA443" s="99">
        <f>IF(OR($C443="",Y443=""),"",IF(AND($C443&gt;=1001,$C443&lt;=1005),COUNTIFS($C$4:$C$1500,"&gt;=1001",$C$4:$C$1500,"&lt;=1005",Y$4:Y$1500,"&gt;"&amp;Y443)+1,IF(AND($C443&gt;=1101,$C443&lt;=1105),COUNTIFS($C$4:$C$1500,"&gt;=1101",$C$4:$C$1500,"&lt;=1105",Y$4:Y$1500,"&gt;"&amp;Y443)+1,IF(AND($C443&gt;=901,$C443&lt;=905),COUNTIFS($C$4:$C$1500,"&gt;=901",$C$4:$C$1500,"&lt;=905",Y$4:Y$1500,"&gt;"&amp;Y443)+1,IF(AND($C443&gt;=801,$C443&lt;=805),COUNTIFS($C$4:$C$1500,"&gt;=801",$C$4:$C$1500,"&lt;=805",Y$4:Y$1500,"&gt;"&amp;Y443)+1,IF(AND($C443&gt;=701,$C443&lt;=705),COUNTIFS($C$4:$C$1500,"&gt;=701",$C$4:$C$1500,"&lt;=705",Y$4:Y$1500,"&gt;"&amp;Y443)+1,IF(AND($C443&gt;=601,$C443&lt;=606),COUNTIFS($C$4:$C$1500,"&gt;=601",$C$4:$C$1500,"&lt;=606",Y$4:Y$1500,"&gt;"&amp;Y443)+1,"")))))))</f>
        <v/>
      </c>
      <c r="AB443" s="99">
        <f>IF(OR($C443="",Y443=""),"",IF(OR(AND($C443&gt;=1001,$C443&lt;=1005),AND($C443&gt;=1101,$C443&lt;=1105)),COUNTIFS($C$4:$C$1500,"&gt;=1001",$C$4:$C$1500,"&lt;=1005",Y$4:Y$1500,"&gt;"&amp;Y443)+COUNTIFS($C$4:$C$1500,"&gt;=1101",$C$4:$C$1500,"&lt;=1105",Y$4:Y$1500,"&gt;"&amp;Y443)+1,""))</f>
        <v/>
      </c>
      <c r="AC443" s="94" t="n"/>
      <c r="AD443" s="94" t="n"/>
      <c r="AE443" s="94" t="n"/>
      <c r="AF443" s="94" t="n"/>
      <c r="AG443" s="94" t="n"/>
      <c r="AH443" s="99">
        <f>IF(AND(AC443&gt;0,AC443&lt;36),1,IF(AND(AC443&gt;=36,AC443&lt;51),2,IF(AND(AC443&gt;=51,AC443&lt;71),3,IF(AND(AC443&gt;=71,AC443&lt;=100),4,))))</f>
        <v/>
      </c>
      <c r="AI443" s="99">
        <f>IF(AND(AD443&gt;0,AD443&lt;41),1,IF(AND(AD443&gt;=41,AD443&lt;56),2,IF(AND(AD443&gt;=56,AD443&lt;71),3,IF(AND(AD443&gt;=71,AD443&lt;=100),4,))))</f>
        <v/>
      </c>
      <c r="AJ443" s="99">
        <f>IF(AND(AE443&gt;0,AE443&lt;41),1,IF(AND(AE443&gt;=41,AE443&lt;56),2,IF(AND(AE443&gt;=56,AE443&lt;71),3,IF(AND(AE443&gt;=71,AE443&lt;=100),4,))))</f>
        <v/>
      </c>
      <c r="AK443" s="99">
        <f>IF(AND(AF443&gt;0,AF443&lt;36),1,IF(AND(AF443&gt;=36,AF443&lt;51),2,IF(AND(AF443&gt;=51,AF443&lt;66),3,IF(AND(AF443&gt;=66,AF443&lt;=100),4,))))</f>
        <v/>
      </c>
      <c r="AL443" s="100">
        <f>IF(AND(AG443&gt;0,AG443&lt;37),1,IF(AND(AG443&gt;=37,AG443&lt;58),2,IF(AND(AG443&gt;=58,AG443&lt;71),3,IF(AND(AG443&gt;=71,AG443&lt;=100),4,))))</f>
        <v/>
      </c>
      <c r="AM443" s="101">
        <f>IF((Y443&lt;&gt;"")*(K443&lt;&gt;""),Y443-K443,"")</f>
        <v/>
      </c>
      <c r="AN443" s="99">
        <f>IF((Z443&lt;&gt;"")*(L443&lt;&gt;""),Z443-L443,"")</f>
        <v/>
      </c>
      <c r="AO443" s="99">
        <f>IF((AA443&lt;&gt;"")*(M443&lt;&gt;""),AA443-M443,"")</f>
        <v/>
      </c>
      <c r="AP443" s="99">
        <f>IF((AB443&lt;&gt;"")*(N443&lt;&gt;""),AB443-N443,"")</f>
        <v/>
      </c>
      <c r="AQ443" s="94">
        <f>IF((AC443&lt;&gt;"")*(O443&lt;&gt;""),AC443-O443,"")</f>
        <v/>
      </c>
      <c r="AR443" s="94">
        <f>IF((AD443&lt;&gt;"")*(P443&lt;&gt;""),AD443-P443,"")</f>
        <v/>
      </c>
      <c r="AS443" s="94">
        <f>IF((AE443&lt;&gt;"")*(Q443&lt;&gt;""),AE443-Q443,"")</f>
        <v/>
      </c>
      <c r="AT443" s="94">
        <f>IF((AF443&lt;&gt;"")*(R443&lt;&gt;""),AF443-R443,"")</f>
        <v/>
      </c>
      <c r="AU443" s="94">
        <f>IF((AG443&lt;&gt;"")*(S443&lt;&gt;""),AG443-S443,"")</f>
        <v/>
      </c>
      <c r="AV443" s="99">
        <f>IF((AH443&lt;&gt;"")*(T443&lt;&gt;""),AH443-T443,"")</f>
        <v/>
      </c>
      <c r="AW443" s="99">
        <f>IF((AI443&lt;&gt;"")*(U443&lt;&gt;""),AI443-U443,"")</f>
        <v/>
      </c>
      <c r="AX443" s="99">
        <f>IF((AJ443&lt;&gt;"")*(V443&lt;&gt;""),AJ443-V443,"")</f>
        <v/>
      </c>
      <c r="AY443" s="99">
        <f>IF((AK443&lt;&gt;"")*(W443&lt;&gt;""),AK443-W443,"")</f>
        <v/>
      </c>
      <c r="AZ443" s="102">
        <f>IF((AL443&lt;&gt;"")*(X443&lt;&gt;""),AL443-X443,"")</f>
        <v/>
      </c>
      <c r="BA443" s="50">
        <f>IFERROR(__xludf.dummyfunction("AI(""Actúa como un tutor académico y dirígete personalmente al estudiante "" &amp; I443 &amp; "" "" &amp; J443 &amp; "" "" &amp; G443 &amp; "" "" &amp; H443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AM443 &amp; ""'. Diferencias por área: Matemáticas ("" &amp; AQ443 &amp; ""), Ciencias Natura"&amp;"les ("" &amp; AR443 &amp; ""), Sociales ("" &amp; AS443 &amp; ""), Lectura Crítica ("" &amp; AT443 &amp; "") e Inglés ("" &amp; AU443 &amp; ""). Variación en posición: grupo ("" &amp; AN443 &amp; ""), grado ("" &amp; AO443 &amp; "") y media ("" &amp; AP443 &amp; ""). Puntajes Primer Simulacro: Global "" &amp; K443 &amp; "", Mat "" &amp; "&amp;"O4 &amp; "", Cien "" &amp; P443 &amp; "", Soc "" &amp; Q443 &amp; "", Lec "" &amp; R443 &amp; "", Ing "" &amp; S443 &amp; "". Puntajes Segundo Simulacro: Global "" &amp; Y443 &amp; "", Mat "" &amp; AC443 &amp; "", Cien "" &amp; AD443 &amp; "", Soc "" &amp; AE443 &amp; "", Lec "" &amp; AF443 &amp; "", Ing "" &amp; AG443 &amp; "". Escribe un mensaje motivador"&amp;" y breve (máximo 4 líneas)."")
"),"=AI(""Actúa como un tutor académico y dirígete personalmente al estudiante "" &amp; I443 &amp; "" "" &amp; J443 &amp; "" "" &amp; G443 &amp; "" "" &amp; H443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AM443 &amp; ""'. Diferencias por área: Matemáticas ("" &amp; AQ443 &amp; ""), Ciencias Natur"&amp;"ales ("" &amp; AR443 &amp; ""), Sociales ("" &amp; AS443 &amp; ""), Lectura Crítica ("" &amp; AT443 &amp; "") e Inglés ("" &amp; AU443 &amp; ""). Variación en posición: grupo ("" &amp; AN443 &amp; ""), grado ("" &amp; AO443 &amp; "") y media ("" &amp; AP443 &amp; ""). Puntajes Primer Simulacro: Global "" &amp; K443 &amp; "", Mat "" &amp;"&amp;" O443 &amp; "", Cien "" &amp; P443 &amp; "", Soc "" &amp; Q443 &amp; "", Lec "" &amp; R443 &amp; "", Ing "" &amp; S443 &amp; "". Puntajes Segundo Simulacro: Global "" &amp; Y443 &amp; "", Mat "" &amp; AC443 &amp; "", Cien "" &amp; AD443 &amp; "", Soc "" &amp; AE443 &amp; "", Lec "" &amp; AF443 &amp; "", Ing "" &amp; AG443 &amp; "". Escribe un mensaje motivado"&amp;"r y breve (máximo 4 líneas)."")
")</f>
        <v/>
      </c>
    </row>
    <row r="444" ht="15.75" customHeight="1" s="42">
      <c r="A444" s="93" t="n"/>
      <c r="B444" s="94" t="inlineStr">
        <is>
          <t>Bachillerato</t>
        </is>
      </c>
      <c r="C444" s="94" t="n">
        <v>803</v>
      </c>
      <c r="D444" s="94" t="n"/>
      <c r="E444" s="95" t="n">
        <v>1038543508</v>
      </c>
      <c r="F444" s="96">
        <f>TRIM(G444&amp;" "&amp;H444&amp;" "&amp;I444&amp;" "&amp;J444)</f>
        <v/>
      </c>
      <c r="G444" s="94" t="inlineStr">
        <is>
          <t>Franco</t>
        </is>
      </c>
      <c r="H444" s="94" t="inlineStr">
        <is>
          <t>Mejia</t>
        </is>
      </c>
      <c r="I444" s="94" t="inlineStr">
        <is>
          <t>Matias</t>
        </is>
      </c>
      <c r="J444" s="97" t="n"/>
      <c r="K444" s="98">
        <f>IF(SUM(O444:S444)=0, "", ROUND(((O444*3+P444*3+Q444*3+R444*3+S444*1)/13)*5,0))</f>
        <v/>
      </c>
      <c r="L444" s="99">
        <f>IF(OR($C444="",K444=""),"",COUNTIFS($C$4:$C$1500,$C444,K$4:K$1500,"&gt;"&amp;K444)+1)</f>
        <v/>
      </c>
      <c r="M444" s="99">
        <f>IF(OR($C444="",K444=""),"",IF(AND($C444&gt;=1001,$C444&lt;=1005),COUNTIFS($C$4:$C$1500,"&gt;=1001",$C$4:$C$1500,"&lt;=1005",K$4:K$1500,"&gt;"&amp;K444)+1,IF(AND($C444&gt;=1101,$C444&lt;=1105),COUNTIFS($C$4:$C$1500,"&gt;=1101",$C$4:$C$1500,"&lt;=1105",K$4:K$1500,"&gt;"&amp;K444)+1,IF(AND($C444&gt;=901,$C444&lt;=905),COUNTIFS($C$4:$C$1500,"&gt;=901",$C$4:$C$1500,"&lt;=905",K$4:K$1500,"&gt;"&amp;K444)+1,IF(AND($C444&gt;=801,$C444&lt;=805),COUNTIFS($C$4:$C$1500,"&gt;=801",$C$4:$C$1500,"&lt;=805",K$4:K$1500,"&gt;"&amp;K444)+1,IF(AND($C444&gt;=701,$C444&lt;=705),COUNTIFS($C$4:$C$1500,"&gt;=701",$C$4:$C$1500,"&lt;=705",K$4:K$1500,"&gt;"&amp;K444)+1,IF(AND($C444&gt;=601,$C444&lt;=606),COUNTIFS($C$4:$C$1500,"&gt;=601",$C$4:$C$1500,"&lt;=606",K$4:K$1500,"&gt;"&amp;K444)+1,"")))))))</f>
        <v/>
      </c>
      <c r="N444" s="99">
        <f>IF(OR($C444="",K444=""),"",IF(OR(AND($C444&gt;=1001,$C444&lt;=1005),AND($C444&gt;=1101,$C444&lt;=1105)),COUNTIFS($C$4:$C$1500,"&gt;=1001",$C$4:$C$1500,"&lt;=1005",K$4:K$1500,"&gt;"&amp;K444)+COUNTIFS($C$4:$C$1500,"&gt;=1101",$C$4:$C$1500,"&lt;=1105",K$4:K$1500,"&gt;"&amp;K444)+1,""))</f>
        <v/>
      </c>
      <c r="O444" s="94" t="n">
        <v>45.63</v>
      </c>
      <c r="P444" s="94" t="n">
        <v>48.22</v>
      </c>
      <c r="Q444" s="94" t="n">
        <v>39.38</v>
      </c>
      <c r="R444" s="94" t="n">
        <v>62.5</v>
      </c>
      <c r="S444" s="94" t="n">
        <v>58.33</v>
      </c>
      <c r="T444" s="99">
        <f>IF(AND(O444&gt;0,O444&lt;36),1,IF(AND(O444&gt;=36,O444&lt;51),2,IF(AND(O444&gt;=51,O444&lt;71),3,IF(AND(O444&gt;=71,O444&lt;=100),4,))))</f>
        <v/>
      </c>
      <c r="U444" s="99">
        <f>IF(AND(P444&gt;0,P444&lt;41),1,IF(AND(P444&gt;=41,P444&lt;56),2,IF(AND(P444&gt;=56,P444&lt;71),3,IF(AND(P444&gt;=71,P444&lt;=100),4,))))</f>
        <v/>
      </c>
      <c r="V444" s="99">
        <f>IF(AND(Q444&gt;0,Q444&lt;41),1,IF(AND(Q444&gt;=41,Q444&lt;56),2,IF(AND(Q444&gt;=56,Q444&lt;71),3,IF(AND(Q444&gt;=71,Q444&lt;=100),4,))))</f>
        <v/>
      </c>
      <c r="W444" s="99">
        <f>IF(AND(R444&gt;0,R444&lt;36),1,IF(AND(R444&gt;=36,R444&lt;51),2,IF(AND(R444&gt;=51,R444&lt;66),3,IF(AND(R444&gt;=66,R444&lt;=100),4,))))</f>
        <v/>
      </c>
      <c r="X444" s="100">
        <f>IF(AND(S444&gt;0,S444&lt;37),1,IF(AND(S444&gt;=37,S444&lt;58),2,IF(AND(S444&gt;=58,S444&lt;71),3,IF(AND(S444&gt;=71,S444&lt;=100),4,))))</f>
        <v/>
      </c>
      <c r="Y444" s="101">
        <f>IF(SUM(AC444:AG444)=0, "", ROUND(((AC444*3+AD444*3+AE444*3+AF444*3+AG444*1)/13)*5,0))</f>
        <v/>
      </c>
      <c r="Z444" s="99">
        <f>IF(OR($C444="",Y444=""),"",COUNTIFS($C$4:$C$1500,$C444,Y$4:Y$1500,"&gt;"&amp;Y444)+1)</f>
        <v/>
      </c>
      <c r="AA444" s="99">
        <f>IF(OR($C444="",Y444=""),"",IF(AND($C444&gt;=1001,$C444&lt;=1005),COUNTIFS($C$4:$C$1500,"&gt;=1001",$C$4:$C$1500,"&lt;=1005",Y$4:Y$1500,"&gt;"&amp;Y444)+1,IF(AND($C444&gt;=1101,$C444&lt;=1105),COUNTIFS($C$4:$C$1500,"&gt;=1101",$C$4:$C$1500,"&lt;=1105",Y$4:Y$1500,"&gt;"&amp;Y444)+1,IF(AND($C444&gt;=901,$C444&lt;=905),COUNTIFS($C$4:$C$1500,"&gt;=901",$C$4:$C$1500,"&lt;=905",Y$4:Y$1500,"&gt;"&amp;Y444)+1,IF(AND($C444&gt;=801,$C444&lt;=805),COUNTIFS($C$4:$C$1500,"&gt;=801",$C$4:$C$1500,"&lt;=805",Y$4:Y$1500,"&gt;"&amp;Y444)+1,IF(AND($C444&gt;=701,$C444&lt;=705),COUNTIFS($C$4:$C$1500,"&gt;=701",$C$4:$C$1500,"&lt;=705",Y$4:Y$1500,"&gt;"&amp;Y444)+1,IF(AND($C444&gt;=601,$C444&lt;=606),COUNTIFS($C$4:$C$1500,"&gt;=601",$C$4:$C$1500,"&lt;=606",Y$4:Y$1500,"&gt;"&amp;Y444)+1,"")))))))</f>
        <v/>
      </c>
      <c r="AB444" s="99">
        <f>IF(OR($C444="",Y444=""),"",IF(OR(AND($C444&gt;=1001,$C444&lt;=1005),AND($C444&gt;=1101,$C444&lt;=1105)),COUNTIFS($C$4:$C$1500,"&gt;=1001",$C$4:$C$1500,"&lt;=1005",Y$4:Y$1500,"&gt;"&amp;Y444)+COUNTIFS($C$4:$C$1500,"&gt;=1101",$C$4:$C$1500,"&lt;=1105",Y$4:Y$1500,"&gt;"&amp;Y444)+1,""))</f>
        <v/>
      </c>
      <c r="AC444" s="94" t="n"/>
      <c r="AD444" s="94" t="n"/>
      <c r="AE444" s="94" t="n"/>
      <c r="AF444" s="94" t="n"/>
      <c r="AG444" s="94" t="n"/>
      <c r="AH444" s="99">
        <f>IF(AND(AC444&gt;0,AC444&lt;36),1,IF(AND(AC444&gt;=36,AC444&lt;51),2,IF(AND(AC444&gt;=51,AC444&lt;71),3,IF(AND(AC444&gt;=71,AC444&lt;=100),4,))))</f>
        <v/>
      </c>
      <c r="AI444" s="99">
        <f>IF(AND(AD444&gt;0,AD444&lt;41),1,IF(AND(AD444&gt;=41,AD444&lt;56),2,IF(AND(AD444&gt;=56,AD444&lt;71),3,IF(AND(AD444&gt;=71,AD444&lt;=100),4,))))</f>
        <v/>
      </c>
      <c r="AJ444" s="99">
        <f>IF(AND(AE444&gt;0,AE444&lt;41),1,IF(AND(AE444&gt;=41,AE444&lt;56),2,IF(AND(AE444&gt;=56,AE444&lt;71),3,IF(AND(AE444&gt;=71,AE444&lt;=100),4,))))</f>
        <v/>
      </c>
      <c r="AK444" s="99">
        <f>IF(AND(AF444&gt;0,AF444&lt;36),1,IF(AND(AF444&gt;=36,AF444&lt;51),2,IF(AND(AF444&gt;=51,AF444&lt;66),3,IF(AND(AF444&gt;=66,AF444&lt;=100),4,))))</f>
        <v/>
      </c>
      <c r="AL444" s="100">
        <f>IF(AND(AG444&gt;0,AG444&lt;37),1,IF(AND(AG444&gt;=37,AG444&lt;58),2,IF(AND(AG444&gt;=58,AG444&lt;71),3,IF(AND(AG444&gt;=71,AG444&lt;=100),4,))))</f>
        <v/>
      </c>
      <c r="AM444" s="101">
        <f>IF((Y444&lt;&gt;"")*(K444&lt;&gt;""),Y444-K444,"")</f>
        <v/>
      </c>
      <c r="AN444" s="99">
        <f>IF((Z444&lt;&gt;"")*(L444&lt;&gt;""),Z444-L444,"")</f>
        <v/>
      </c>
      <c r="AO444" s="99">
        <f>IF((AA444&lt;&gt;"")*(M444&lt;&gt;""),AA444-M444,"")</f>
        <v/>
      </c>
      <c r="AP444" s="99">
        <f>IF((AB444&lt;&gt;"")*(N444&lt;&gt;""),AB444-N444,"")</f>
        <v/>
      </c>
      <c r="AQ444" s="94">
        <f>IF((AC444&lt;&gt;"")*(O444&lt;&gt;""),AC444-O444,"")</f>
        <v/>
      </c>
      <c r="AR444" s="94">
        <f>IF((AD444&lt;&gt;"")*(P444&lt;&gt;""),AD444-P444,"")</f>
        <v/>
      </c>
      <c r="AS444" s="94">
        <f>IF((AE444&lt;&gt;"")*(Q444&lt;&gt;""),AE444-Q444,"")</f>
        <v/>
      </c>
      <c r="AT444" s="94">
        <f>IF((AF444&lt;&gt;"")*(R444&lt;&gt;""),AF444-R444,"")</f>
        <v/>
      </c>
      <c r="AU444" s="94">
        <f>IF((AG444&lt;&gt;"")*(S444&lt;&gt;""),AG444-S444,"")</f>
        <v/>
      </c>
      <c r="AV444" s="99">
        <f>IF((AH444&lt;&gt;"")*(T444&lt;&gt;""),AH444-T444,"")</f>
        <v/>
      </c>
      <c r="AW444" s="99">
        <f>IF((AI444&lt;&gt;"")*(U444&lt;&gt;""),AI444-U444,"")</f>
        <v/>
      </c>
      <c r="AX444" s="99">
        <f>IF((AJ444&lt;&gt;"")*(V444&lt;&gt;""),AJ444-V444,"")</f>
        <v/>
      </c>
      <c r="AY444" s="99">
        <f>IF((AK444&lt;&gt;"")*(W444&lt;&gt;""),AK444-W444,"")</f>
        <v/>
      </c>
      <c r="AZ444" s="102">
        <f>IF((AL444&lt;&gt;"")*(X444&lt;&gt;""),AL444-X444,"")</f>
        <v/>
      </c>
      <c r="BA444" s="50">
        <f>IFERROR(__xludf.dummyfunction("AI(""Actúa como un tutor académico y dirígete personalmente al estudiante "" &amp; I444 &amp; "" "" &amp; J444 &amp; "" "" &amp; G444 &amp; "" "" &amp; H444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AM444 &amp; ""'. Diferencias por área: Matemáticas ("" &amp; AQ444 &amp; ""), Ciencias Natura"&amp;"les ("" &amp; AR444 &amp; ""), Sociales ("" &amp; AS444 &amp; ""), Lectura Crítica ("" &amp; AT444 &amp; "") e Inglés ("" &amp; AU444 &amp; ""). Variación en posición: grupo ("" &amp; AN444 &amp; ""), grado ("" &amp; AO444 &amp; "") y media ("" &amp; AP444 &amp; ""). Puntajes Primer Simulacro: Global "" &amp; K444 &amp; "", Mat "" &amp; "&amp;"O4 &amp; "", Cien "" &amp; P444 &amp; "", Soc "" &amp; Q444 &amp; "", Lec "" &amp; R444 &amp; "", Ing "" &amp; S444 &amp; "". Puntajes Segundo Simulacro: Global "" &amp; Y444 &amp; "", Mat "" &amp; AC444 &amp; "", Cien "" &amp; AD444 &amp; "", Soc "" &amp; AE444 &amp; "", Lec "" &amp; AF444 &amp; "", Ing "" &amp; AG444 &amp; "". Escribe un mensaje motivador"&amp;" y breve (máximo 4 líneas)."")
"),"=AI(""Actúa como un tutor académico y dirígete personalmente al estudiante "" &amp; I444 &amp; "" "" &amp; J444 &amp; "" "" &amp; G444 &amp; "" "" &amp; H444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AM444 &amp; ""'. Diferencias por área: Matemáticas ("" &amp; AQ444 &amp; ""), Ciencias Natur"&amp;"ales ("" &amp; AR444 &amp; ""), Sociales ("" &amp; AS444 &amp; ""), Lectura Crítica ("" &amp; AT444 &amp; "") e Inglés ("" &amp; AU444 &amp; ""). Variación en posición: grupo ("" &amp; AN444 &amp; ""), grado ("" &amp; AO444 &amp; "") y media ("" &amp; AP444 &amp; ""). Puntajes Primer Simulacro: Global "" &amp; K444 &amp; "", Mat "" &amp;"&amp;" O444 &amp; "", Cien "" &amp; P444 &amp; "", Soc "" &amp; Q444 &amp; "", Lec "" &amp; R444 &amp; "", Ing "" &amp; S444 &amp; "". Puntajes Segundo Simulacro: Global "" &amp; Y444 &amp; "", Mat "" &amp; AC444 &amp; "", Cien "" &amp; AD444 &amp; "", Soc "" &amp; AE444 &amp; "", Lec "" &amp; AF444 &amp; "", Ing "" &amp; AG444 &amp; "". Escribe un mensaje motivado"&amp;"r y breve (máximo 4 líneas)."")
")</f>
        <v/>
      </c>
      <c r="BM444" s="41" t="inlineStr">
        <is>
          <t>Sí</t>
        </is>
      </c>
    </row>
    <row r="445" ht="15.75" customHeight="1" s="42">
      <c r="A445" s="93" t="n"/>
      <c r="B445" s="94" t="inlineStr">
        <is>
          <t>Bachillerato</t>
        </is>
      </c>
      <c r="C445" s="94" t="n">
        <v>803</v>
      </c>
      <c r="D445" s="94" t="n"/>
      <c r="E445" s="95" t="n"/>
      <c r="F445" s="96">
        <f>TRIM(G445&amp;" "&amp;H445&amp;" "&amp;I445&amp;" "&amp;J445)</f>
        <v/>
      </c>
      <c r="G445" s="94" t="inlineStr">
        <is>
          <t>Hernandez</t>
        </is>
      </c>
      <c r="H445" s="94" t="inlineStr">
        <is>
          <t>Silva</t>
        </is>
      </c>
      <c r="I445" s="94" t="inlineStr">
        <is>
          <t>Juliana</t>
        </is>
      </c>
      <c r="J445" s="97" t="inlineStr">
        <is>
          <t>Andrea</t>
        </is>
      </c>
      <c r="K445" s="98">
        <f>IF(SUM(O445:S445)=0, "", ROUND(((O445*3+P445*3+Q445*3+R445*3+S445*1)/13)*5,0))</f>
        <v/>
      </c>
      <c r="L445" s="99">
        <f>IF(OR($C445="",K445=""),"",COUNTIFS($C$4:$C$1500,$C445,K$4:K$1500,"&gt;"&amp;K445)+1)</f>
        <v/>
      </c>
      <c r="M445" s="99">
        <f>IF(OR($C445="",K445=""),"",IF(AND($C445&gt;=1001,$C445&lt;=1005),COUNTIFS($C$4:$C$1500,"&gt;=1001",$C$4:$C$1500,"&lt;=1005",K$4:K$1500,"&gt;"&amp;K445)+1,IF(AND($C445&gt;=1101,$C445&lt;=1105),COUNTIFS($C$4:$C$1500,"&gt;=1101",$C$4:$C$1500,"&lt;=1105",K$4:K$1500,"&gt;"&amp;K445)+1,IF(AND($C445&gt;=901,$C445&lt;=905),COUNTIFS($C$4:$C$1500,"&gt;=901",$C$4:$C$1500,"&lt;=905",K$4:K$1500,"&gt;"&amp;K445)+1,IF(AND($C445&gt;=801,$C445&lt;=805),COUNTIFS($C$4:$C$1500,"&gt;=801",$C$4:$C$1500,"&lt;=805",K$4:K$1500,"&gt;"&amp;K445)+1,IF(AND($C445&gt;=701,$C445&lt;=705),COUNTIFS($C$4:$C$1500,"&gt;=701",$C$4:$C$1500,"&lt;=705",K$4:K$1500,"&gt;"&amp;K445)+1,IF(AND($C445&gt;=601,$C445&lt;=606),COUNTIFS($C$4:$C$1500,"&gt;=601",$C$4:$C$1500,"&lt;=606",K$4:K$1500,"&gt;"&amp;K445)+1,"")))))))</f>
        <v/>
      </c>
      <c r="N445" s="99">
        <f>IF(OR($C445="",K445=""),"",IF(OR(AND($C445&gt;=1001,$C445&lt;=1005),AND($C445&gt;=1101,$C445&lt;=1105)),COUNTIFS($C$4:$C$1500,"&gt;=1001",$C$4:$C$1500,"&lt;=1005",K$4:K$1500,"&gt;"&amp;K445)+COUNTIFS($C$4:$C$1500,"&gt;=1101",$C$4:$C$1500,"&lt;=1105",K$4:K$1500,"&gt;"&amp;K445)+1,""))</f>
        <v/>
      </c>
      <c r="O445" s="94" t="n">
        <v>26.88</v>
      </c>
      <c r="P445" s="94" t="n">
        <v>25.88</v>
      </c>
      <c r="Q445" s="94" t="n">
        <v>33.75</v>
      </c>
      <c r="R445" s="94" t="n">
        <v>12.5</v>
      </c>
      <c r="S445" s="94" t="n">
        <v>29.17</v>
      </c>
      <c r="T445" s="99">
        <f>IF(AND(O445&gt;0,O445&lt;36),1,IF(AND(O445&gt;=36,O445&lt;51),2,IF(AND(O445&gt;=51,O445&lt;71),3,IF(AND(O445&gt;=71,O445&lt;=100),4,))))</f>
        <v/>
      </c>
      <c r="U445" s="99">
        <f>IF(AND(P445&gt;0,P445&lt;41),1,IF(AND(P445&gt;=41,P445&lt;56),2,IF(AND(P445&gt;=56,P445&lt;71),3,IF(AND(P445&gt;=71,P445&lt;=100),4,))))</f>
        <v/>
      </c>
      <c r="V445" s="99">
        <f>IF(AND(Q445&gt;0,Q445&lt;41),1,IF(AND(Q445&gt;=41,Q445&lt;56),2,IF(AND(Q445&gt;=56,Q445&lt;71),3,IF(AND(Q445&gt;=71,Q445&lt;=100),4,))))</f>
        <v/>
      </c>
      <c r="W445" s="99">
        <f>IF(AND(R445&gt;0,R445&lt;36),1,IF(AND(R445&gt;=36,R445&lt;51),2,IF(AND(R445&gt;=51,R445&lt;66),3,IF(AND(R445&gt;=66,R445&lt;=100),4,))))</f>
        <v/>
      </c>
      <c r="X445" s="100">
        <f>IF(AND(S445&gt;0,S445&lt;37),1,IF(AND(S445&gt;=37,S445&lt;58),2,IF(AND(S445&gt;=58,S445&lt;71),3,IF(AND(S445&gt;=71,S445&lt;=100),4,))))</f>
        <v/>
      </c>
      <c r="Y445" s="101">
        <f>IF(SUM(AC445:AG445)=0, "", ROUND(((AC445*3+AD445*3+AE445*3+AF445*3+AG445*1)/13)*5,0))</f>
        <v/>
      </c>
      <c r="Z445" s="99">
        <f>IF(OR($C445="",Y445=""),"",COUNTIFS($C$4:$C$1500,$C445,Y$4:Y$1500,"&gt;"&amp;Y445)+1)</f>
        <v/>
      </c>
      <c r="AA445" s="99">
        <f>IF(OR($C445="",Y445=""),"",IF(AND($C445&gt;=1001,$C445&lt;=1005),COUNTIFS($C$4:$C$1500,"&gt;=1001",$C$4:$C$1500,"&lt;=1005",Y$4:Y$1500,"&gt;"&amp;Y445)+1,IF(AND($C445&gt;=1101,$C445&lt;=1105),COUNTIFS($C$4:$C$1500,"&gt;=1101",$C$4:$C$1500,"&lt;=1105",Y$4:Y$1500,"&gt;"&amp;Y445)+1,IF(AND($C445&gt;=901,$C445&lt;=905),COUNTIFS($C$4:$C$1500,"&gt;=901",$C$4:$C$1500,"&lt;=905",Y$4:Y$1500,"&gt;"&amp;Y445)+1,IF(AND($C445&gt;=801,$C445&lt;=805),COUNTIFS($C$4:$C$1500,"&gt;=801",$C$4:$C$1500,"&lt;=805",Y$4:Y$1500,"&gt;"&amp;Y445)+1,IF(AND($C445&gt;=701,$C445&lt;=705),COUNTIFS($C$4:$C$1500,"&gt;=701",$C$4:$C$1500,"&lt;=705",Y$4:Y$1500,"&gt;"&amp;Y445)+1,IF(AND($C445&gt;=601,$C445&lt;=606),COUNTIFS($C$4:$C$1500,"&gt;=601",$C$4:$C$1500,"&lt;=606",Y$4:Y$1500,"&gt;"&amp;Y445)+1,"")))))))</f>
        <v/>
      </c>
      <c r="AB445" s="99">
        <f>IF(OR($C445="",Y445=""),"",IF(OR(AND($C445&gt;=1001,$C445&lt;=1005),AND($C445&gt;=1101,$C445&lt;=1105)),COUNTIFS($C$4:$C$1500,"&gt;=1001",$C$4:$C$1500,"&lt;=1005",Y$4:Y$1500,"&gt;"&amp;Y445)+COUNTIFS($C$4:$C$1500,"&gt;=1101",$C$4:$C$1500,"&lt;=1105",Y$4:Y$1500,"&gt;"&amp;Y445)+1,""))</f>
        <v/>
      </c>
      <c r="AC445" s="94" t="n">
        <v>39.38</v>
      </c>
      <c r="AD445" s="94" t="n">
        <v>28.75</v>
      </c>
      <c r="AE445" s="94" t="n">
        <v>30</v>
      </c>
      <c r="AF445" s="94" t="n">
        <v>26.25</v>
      </c>
      <c r="AG445" s="94" t="n">
        <v>18.33</v>
      </c>
      <c r="AH445" s="99">
        <f>IF(AND(AC445&gt;0,AC445&lt;36),1,IF(AND(AC445&gt;=36,AC445&lt;51),2,IF(AND(AC445&gt;=51,AC445&lt;71),3,IF(AND(AC445&gt;=71,AC445&lt;=100),4,))))</f>
        <v/>
      </c>
      <c r="AI445" s="99">
        <f>IF(AND(AD445&gt;0,AD445&lt;41),1,IF(AND(AD445&gt;=41,AD445&lt;56),2,IF(AND(AD445&gt;=56,AD445&lt;71),3,IF(AND(AD445&gt;=71,AD445&lt;=100),4,))))</f>
        <v/>
      </c>
      <c r="AJ445" s="99">
        <f>IF(AND(AE445&gt;0,AE445&lt;41),1,IF(AND(AE445&gt;=41,AE445&lt;56),2,IF(AND(AE445&gt;=56,AE445&lt;71),3,IF(AND(AE445&gt;=71,AE445&lt;=100),4,))))</f>
        <v/>
      </c>
      <c r="AK445" s="99">
        <f>IF(AND(AF445&gt;0,AF445&lt;36),1,IF(AND(AF445&gt;=36,AF445&lt;51),2,IF(AND(AF445&gt;=51,AF445&lt;66),3,IF(AND(AF445&gt;=66,AF445&lt;=100),4,))))</f>
        <v/>
      </c>
      <c r="AL445" s="100">
        <f>IF(AND(AG445&gt;0,AG445&lt;37),1,IF(AND(AG445&gt;=37,AG445&lt;58),2,IF(AND(AG445&gt;=58,AG445&lt;71),3,IF(AND(AG445&gt;=71,AG445&lt;=100),4,))))</f>
        <v/>
      </c>
      <c r="AM445" s="101">
        <f>IF((Y445&lt;&gt;"")*(K445&lt;&gt;""),Y445-K445,"")</f>
        <v/>
      </c>
      <c r="AN445" s="99">
        <f>IF((Z445&lt;&gt;"")*(L445&lt;&gt;""),Z445-L445,"")</f>
        <v/>
      </c>
      <c r="AO445" s="99">
        <f>IF((AA445&lt;&gt;"")*(M445&lt;&gt;""),AA445-M445,"")</f>
        <v/>
      </c>
      <c r="AP445" s="99">
        <f>IF((AB445&lt;&gt;"")*(N445&lt;&gt;""),AB445-N445,"")</f>
        <v/>
      </c>
      <c r="AQ445" s="94">
        <f>IF((AC445&lt;&gt;"")*(O445&lt;&gt;""),AC445-O445,"")</f>
        <v/>
      </c>
      <c r="AR445" s="94">
        <f>IF((AD445&lt;&gt;"")*(P445&lt;&gt;""),AD445-P445,"")</f>
        <v/>
      </c>
      <c r="AS445" s="94">
        <f>IF((AE445&lt;&gt;"")*(Q445&lt;&gt;""),AE445-Q445,"")</f>
        <v/>
      </c>
      <c r="AT445" s="94">
        <f>IF((AF445&lt;&gt;"")*(R445&lt;&gt;""),AF445-R445,"")</f>
        <v/>
      </c>
      <c r="AU445" s="94">
        <f>IF((AG445&lt;&gt;"")*(S445&lt;&gt;""),AG445-S445,"")</f>
        <v/>
      </c>
      <c r="AV445" s="99">
        <f>IF((AH445&lt;&gt;"")*(T445&lt;&gt;""),AH445-T445,"")</f>
        <v/>
      </c>
      <c r="AW445" s="99">
        <f>IF((AI445&lt;&gt;"")*(U445&lt;&gt;""),AI445-U445,"")</f>
        <v/>
      </c>
      <c r="AX445" s="99">
        <f>IF((AJ445&lt;&gt;"")*(V445&lt;&gt;""),AJ445-V445,"")</f>
        <v/>
      </c>
      <c r="AY445" s="99">
        <f>IF((AK445&lt;&gt;"")*(W445&lt;&gt;""),AK445-W445,"")</f>
        <v/>
      </c>
      <c r="AZ445" s="102">
        <f>IF((AL445&lt;&gt;"")*(X445&lt;&gt;""),AL445-X445,"")</f>
        <v/>
      </c>
      <c r="BA445" s="50">
        <f>IFERROR(__xludf.dummyfunction("AI(""Actúa como un tutor académico y dirígete personalmente al estudiante "" &amp; I445 &amp; "" "" &amp; J445 &amp; "" "" &amp; G445 &amp; "" "" &amp; H445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AM445 &amp; ""'. Diferencias por área: Matemáticas ("" &amp; AQ445 &amp; ""), Ciencias Natura"&amp;"les ("" &amp; AR445 &amp; ""), Sociales ("" &amp; AS445 &amp; ""), Lectura Crítica ("" &amp; AT445 &amp; "") e Inglés ("" &amp; AU445 &amp; ""). Variación en posición: grupo ("" &amp; AN445 &amp; ""), grado ("" &amp; AO445 &amp; "") y media ("" &amp; AP445 &amp; ""). Puntajes Primer Simulacro: Global "" &amp; K445 &amp; "", Mat "" &amp; "&amp;"O4 &amp; "", Cien "" &amp; P445 &amp; "", Soc "" &amp; Q445 &amp; "", Lec "" &amp; R445 &amp; "", Ing "" &amp; S445 &amp; "". Puntajes Segundo Simulacro: Global "" &amp; Y445 &amp; "", Mat "" &amp; AC445 &amp; "", Cien "" &amp; AD445 &amp; "", Soc "" &amp; AE445 &amp; "", Lec "" &amp; AF445 &amp; "", Ing "" &amp; AG445 &amp; "". Escribe un mensaje motivador"&amp;" y breve (máximo 4 líneas)."")
"),"=AI(""Actúa como un tutor académico y dirígete personalmente al estudiante "" &amp; I445 &amp; "" "" &amp; J445 &amp; "" "" &amp; G445 &amp; "" "" &amp; H445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AM445 &amp; ""'. Diferencias por área: Matemáticas ("" &amp; AQ445 &amp; ""), Ciencias Natur"&amp;"ales ("" &amp; AR445 &amp; ""), Sociales ("" &amp; AS445 &amp; ""), Lectura Crítica ("" &amp; AT445 &amp; "") e Inglés ("" &amp; AU445 &amp; ""). Variación en posición: grupo ("" &amp; AN445 &amp; ""), grado ("" &amp; AO445 &amp; "") y media ("" &amp; AP445 &amp; ""). Puntajes Primer Simulacro: Global "" &amp; K445 &amp; "", Mat "" &amp;"&amp;" O445 &amp; "", Cien "" &amp; P445 &amp; "", Soc "" &amp; Q445 &amp; "", Lec "" &amp; R445 &amp; "", Ing "" &amp; S445 &amp; "". Puntajes Segundo Simulacro: Global "" &amp; Y445 &amp; "", Mat "" &amp; AC445 &amp; "", Cien "" &amp; AD445 &amp; "", Soc "" &amp; AE445 &amp; "", Lec "" &amp; AF445 &amp; "", Ing "" &amp; AG445 &amp; "". Escribe un mensaje motivado"&amp;"r y breve (máximo 4 líneas)."")
")</f>
        <v/>
      </c>
    </row>
    <row r="446" ht="15.75" customHeight="1" s="42">
      <c r="A446" s="93" t="n"/>
      <c r="B446" s="94" t="inlineStr">
        <is>
          <t>Bachillerato</t>
        </is>
      </c>
      <c r="C446" s="94" t="n">
        <v>803</v>
      </c>
      <c r="D446" s="94" t="n"/>
      <c r="E446" s="95" t="n"/>
      <c r="F446" s="96">
        <f>TRIM(G446&amp;" "&amp;H446&amp;" "&amp;I446&amp;" "&amp;J446)</f>
        <v/>
      </c>
      <c r="G446" s="94" t="inlineStr">
        <is>
          <t>Hernandez</t>
        </is>
      </c>
      <c r="H446" s="94" t="inlineStr">
        <is>
          <t>Tamayo</t>
        </is>
      </c>
      <c r="I446" s="94" t="inlineStr">
        <is>
          <t>Cesar</t>
        </is>
      </c>
      <c r="J446" s="97" t="inlineStr">
        <is>
          <t>Alejandro</t>
        </is>
      </c>
      <c r="K446" s="98">
        <f>IF(SUM(O446:S446)=0, "", ROUND(((O446*3+P446*3+Q446*3+R446*3+S446*1)/13)*5,0))</f>
        <v/>
      </c>
      <c r="L446" s="99">
        <f>IF(OR($C446="",K446=""),"",COUNTIFS($C$4:$C$1500,$C446,K$4:K$1500,"&gt;"&amp;K446)+1)</f>
        <v/>
      </c>
      <c r="M446" s="99">
        <f>IF(OR($C446="",K446=""),"",IF(AND($C446&gt;=1001,$C446&lt;=1005),COUNTIFS($C$4:$C$1500,"&gt;=1001",$C$4:$C$1500,"&lt;=1005",K$4:K$1500,"&gt;"&amp;K446)+1,IF(AND($C446&gt;=1101,$C446&lt;=1105),COUNTIFS($C$4:$C$1500,"&gt;=1101",$C$4:$C$1500,"&lt;=1105",K$4:K$1500,"&gt;"&amp;K446)+1,IF(AND($C446&gt;=901,$C446&lt;=905),COUNTIFS($C$4:$C$1500,"&gt;=901",$C$4:$C$1500,"&lt;=905",K$4:K$1500,"&gt;"&amp;K446)+1,IF(AND($C446&gt;=801,$C446&lt;=805),COUNTIFS($C$4:$C$1500,"&gt;=801",$C$4:$C$1500,"&lt;=805",K$4:K$1500,"&gt;"&amp;K446)+1,IF(AND($C446&gt;=701,$C446&lt;=705),COUNTIFS($C$4:$C$1500,"&gt;=701",$C$4:$C$1500,"&lt;=705",K$4:K$1500,"&gt;"&amp;K446)+1,IF(AND($C446&gt;=601,$C446&lt;=606),COUNTIFS($C$4:$C$1500,"&gt;=601",$C$4:$C$1500,"&lt;=606",K$4:K$1500,"&gt;"&amp;K446)+1,"")))))))</f>
        <v/>
      </c>
      <c r="N446" s="99">
        <f>IF(OR($C446="",K446=""),"",IF(OR(AND($C446&gt;=1001,$C446&lt;=1005),AND($C446&gt;=1101,$C446&lt;=1105)),COUNTIFS($C$4:$C$1500,"&gt;=1001",$C$4:$C$1500,"&lt;=1005",K$4:K$1500,"&gt;"&amp;K446)+COUNTIFS($C$4:$C$1500,"&gt;=1101",$C$4:$C$1500,"&lt;=1105",K$4:K$1500,"&gt;"&amp;K446)+1,""))</f>
        <v/>
      </c>
      <c r="O446" s="94" t="n">
        <v>26.88</v>
      </c>
      <c r="P446" s="94" t="n">
        <v>42.1</v>
      </c>
      <c r="Q446" s="94" t="n">
        <v>22.5</v>
      </c>
      <c r="R446" s="94" t="n">
        <v>25</v>
      </c>
      <c r="S446" s="94" t="n">
        <v>33.33</v>
      </c>
      <c r="T446" s="99">
        <f>IF(AND(O446&gt;0,O446&lt;36),1,IF(AND(O446&gt;=36,O446&lt;51),2,IF(AND(O446&gt;=51,O446&lt;71),3,IF(AND(O446&gt;=71,O446&lt;=100),4,))))</f>
        <v/>
      </c>
      <c r="U446" s="99">
        <f>IF(AND(P446&gt;0,P446&lt;41),1,IF(AND(P446&gt;=41,P446&lt;56),2,IF(AND(P446&gt;=56,P446&lt;71),3,IF(AND(P446&gt;=71,P446&lt;=100),4,))))</f>
        <v/>
      </c>
      <c r="V446" s="99">
        <f>IF(AND(Q446&gt;0,Q446&lt;41),1,IF(AND(Q446&gt;=41,Q446&lt;56),2,IF(AND(Q446&gt;=56,Q446&lt;71),3,IF(AND(Q446&gt;=71,Q446&lt;=100),4,))))</f>
        <v/>
      </c>
      <c r="W446" s="99">
        <f>IF(AND(R446&gt;0,R446&lt;36),1,IF(AND(R446&gt;=36,R446&lt;51),2,IF(AND(R446&gt;=51,R446&lt;66),3,IF(AND(R446&gt;=66,R446&lt;=100),4,))))</f>
        <v/>
      </c>
      <c r="X446" s="100">
        <f>IF(AND(S446&gt;0,S446&lt;37),1,IF(AND(S446&gt;=37,S446&lt;58),2,IF(AND(S446&gt;=58,S446&lt;71),3,IF(AND(S446&gt;=71,S446&lt;=100),4,))))</f>
        <v/>
      </c>
      <c r="Y446" s="101">
        <f>IF(SUM(AC446:AG446)=0, "", ROUND(((AC446*3+AD446*3+AE446*3+AF446*3+AG446*1)/13)*5,0))</f>
        <v/>
      </c>
      <c r="Z446" s="99">
        <f>IF(OR($C446="",Y446=""),"",COUNTIFS($C$4:$C$1500,$C446,Y$4:Y$1500,"&gt;"&amp;Y446)+1)</f>
        <v/>
      </c>
      <c r="AA446" s="99">
        <f>IF(OR($C446="",Y446=""),"",IF(AND($C446&gt;=1001,$C446&lt;=1005),COUNTIFS($C$4:$C$1500,"&gt;=1001",$C$4:$C$1500,"&lt;=1005",Y$4:Y$1500,"&gt;"&amp;Y446)+1,IF(AND($C446&gt;=1101,$C446&lt;=1105),COUNTIFS($C$4:$C$1500,"&gt;=1101",$C$4:$C$1500,"&lt;=1105",Y$4:Y$1500,"&gt;"&amp;Y446)+1,IF(AND($C446&gt;=901,$C446&lt;=905),COUNTIFS($C$4:$C$1500,"&gt;=901",$C$4:$C$1500,"&lt;=905",Y$4:Y$1500,"&gt;"&amp;Y446)+1,IF(AND($C446&gt;=801,$C446&lt;=805),COUNTIFS($C$4:$C$1500,"&gt;=801",$C$4:$C$1500,"&lt;=805",Y$4:Y$1500,"&gt;"&amp;Y446)+1,IF(AND($C446&gt;=701,$C446&lt;=705),COUNTIFS($C$4:$C$1500,"&gt;=701",$C$4:$C$1500,"&lt;=705",Y$4:Y$1500,"&gt;"&amp;Y446)+1,IF(AND($C446&gt;=601,$C446&lt;=606),COUNTIFS($C$4:$C$1500,"&gt;=601",$C$4:$C$1500,"&lt;=606",Y$4:Y$1500,"&gt;"&amp;Y446)+1,"")))))))</f>
        <v/>
      </c>
      <c r="AB446" s="99">
        <f>IF(OR($C446="",Y446=""),"",IF(OR(AND($C446&gt;=1001,$C446&lt;=1005),AND($C446&gt;=1101,$C446&lt;=1105)),COUNTIFS($C$4:$C$1500,"&gt;=1001",$C$4:$C$1500,"&lt;=1005",Y$4:Y$1500,"&gt;"&amp;Y446)+COUNTIFS($C$4:$C$1500,"&gt;=1101",$C$4:$C$1500,"&lt;=1105",Y$4:Y$1500,"&gt;"&amp;Y446)+1,""))</f>
        <v/>
      </c>
      <c r="AC446" s="94" t="n"/>
      <c r="AD446" s="94" t="n"/>
      <c r="AE446" s="94" t="n"/>
      <c r="AF446" s="94" t="n"/>
      <c r="AG446" s="94" t="n"/>
      <c r="AH446" s="99">
        <f>IF(AND(AC446&gt;0,AC446&lt;36),1,IF(AND(AC446&gt;=36,AC446&lt;51),2,IF(AND(AC446&gt;=51,AC446&lt;71),3,IF(AND(AC446&gt;=71,AC446&lt;=100),4,))))</f>
        <v/>
      </c>
      <c r="AI446" s="99">
        <f>IF(AND(AD446&gt;0,AD446&lt;41),1,IF(AND(AD446&gt;=41,AD446&lt;56),2,IF(AND(AD446&gt;=56,AD446&lt;71),3,IF(AND(AD446&gt;=71,AD446&lt;=100),4,))))</f>
        <v/>
      </c>
      <c r="AJ446" s="99">
        <f>IF(AND(AE446&gt;0,AE446&lt;41),1,IF(AND(AE446&gt;=41,AE446&lt;56),2,IF(AND(AE446&gt;=56,AE446&lt;71),3,IF(AND(AE446&gt;=71,AE446&lt;=100),4,))))</f>
        <v/>
      </c>
      <c r="AK446" s="99">
        <f>IF(AND(AF446&gt;0,AF446&lt;36),1,IF(AND(AF446&gt;=36,AF446&lt;51),2,IF(AND(AF446&gt;=51,AF446&lt;66),3,IF(AND(AF446&gt;=66,AF446&lt;=100),4,))))</f>
        <v/>
      </c>
      <c r="AL446" s="100">
        <f>IF(AND(AG446&gt;0,AG446&lt;37),1,IF(AND(AG446&gt;=37,AG446&lt;58),2,IF(AND(AG446&gt;=58,AG446&lt;71),3,IF(AND(AG446&gt;=71,AG446&lt;=100),4,))))</f>
        <v/>
      </c>
      <c r="AM446" s="101">
        <f>IF((Y446&lt;&gt;"")*(K446&lt;&gt;""),Y446-K446,"")</f>
        <v/>
      </c>
      <c r="AN446" s="99">
        <f>IF((Z446&lt;&gt;"")*(L446&lt;&gt;""),Z446-L446,"")</f>
        <v/>
      </c>
      <c r="AO446" s="99">
        <f>IF((AA446&lt;&gt;"")*(M446&lt;&gt;""),AA446-M446,"")</f>
        <v/>
      </c>
      <c r="AP446" s="99">
        <f>IF((AB446&lt;&gt;"")*(N446&lt;&gt;""),AB446-N446,"")</f>
        <v/>
      </c>
      <c r="AQ446" s="94">
        <f>IF((AC446&lt;&gt;"")*(O446&lt;&gt;""),AC446-O446,"")</f>
        <v/>
      </c>
      <c r="AR446" s="94">
        <f>IF((AD446&lt;&gt;"")*(P446&lt;&gt;""),AD446-P446,"")</f>
        <v/>
      </c>
      <c r="AS446" s="94">
        <f>IF((AE446&lt;&gt;"")*(Q446&lt;&gt;""),AE446-Q446,"")</f>
        <v/>
      </c>
      <c r="AT446" s="94">
        <f>IF((AF446&lt;&gt;"")*(R446&lt;&gt;""),AF446-R446,"")</f>
        <v/>
      </c>
      <c r="AU446" s="94">
        <f>IF((AG446&lt;&gt;"")*(S446&lt;&gt;""),AG446-S446,"")</f>
        <v/>
      </c>
      <c r="AV446" s="99">
        <f>IF((AH446&lt;&gt;"")*(T446&lt;&gt;""),AH446-T446,"")</f>
        <v/>
      </c>
      <c r="AW446" s="99">
        <f>IF((AI446&lt;&gt;"")*(U446&lt;&gt;""),AI446-U446,"")</f>
        <v/>
      </c>
      <c r="AX446" s="99">
        <f>IF((AJ446&lt;&gt;"")*(V446&lt;&gt;""),AJ446-V446,"")</f>
        <v/>
      </c>
      <c r="AY446" s="99">
        <f>IF((AK446&lt;&gt;"")*(W446&lt;&gt;""),AK446-W446,"")</f>
        <v/>
      </c>
      <c r="AZ446" s="102">
        <f>IF((AL446&lt;&gt;"")*(X446&lt;&gt;""),AL446-X446,"")</f>
        <v/>
      </c>
      <c r="BA446" s="50">
        <f>IFERROR(__xludf.dummyfunction("AI(""Actúa como un tutor académico y dirígete personalmente al estudiante "" &amp; I446 &amp; "" "" &amp; J446 &amp; "" "" &amp; G446 &amp; "" "" &amp; H446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AM446 &amp; ""'. Diferencias por área: Matemáticas ("" &amp; AQ446 &amp; ""), Ciencias Natura"&amp;"les ("" &amp; AR446 &amp; ""), Sociales ("" &amp; AS446 &amp; ""), Lectura Crítica ("" &amp; AT446 &amp; "") e Inglés ("" &amp; AU446 &amp; ""). Variación en posición: grupo ("" &amp; AN446 &amp; ""), grado ("" &amp; AO446 &amp; "") y media ("" &amp; AP446 &amp; ""). Puntajes Primer Simulacro: Global "" &amp; K446 &amp; "", Mat "" &amp; "&amp;"O4 &amp; "", Cien "" &amp; P446 &amp; "", Soc "" &amp; Q446 &amp; "", Lec "" &amp; R446 &amp; "", Ing "" &amp; S446 &amp; "". Puntajes Segundo Simulacro: Global "" &amp; Y446 &amp; "", Mat "" &amp; AC446 &amp; "", Cien "" &amp; AD446 &amp; "", Soc "" &amp; AE446 &amp; "", Lec "" &amp; AF446 &amp; "", Ing "" &amp; AG446 &amp; "". Escribe un mensaje motivador"&amp;" y breve (máximo 4 líneas)."")
"),"=AI(""Actúa como un tutor académico y dirígete personalmente al estudiante "" &amp; I446 &amp; "" "" &amp; J446 &amp; "" "" &amp; G446 &amp; "" "" &amp; H446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AM446 &amp; ""'. Diferencias por área: Matemáticas ("" &amp; AQ446 &amp; ""), Ciencias Natur"&amp;"ales ("" &amp; AR446 &amp; ""), Sociales ("" &amp; AS446 &amp; ""), Lectura Crítica ("" &amp; AT446 &amp; "") e Inglés ("" &amp; AU446 &amp; ""). Variación en posición: grupo ("" &amp; AN446 &amp; ""), grado ("" &amp; AO446 &amp; "") y media ("" &amp; AP446 &amp; ""). Puntajes Primer Simulacro: Global "" &amp; K446 &amp; "", Mat "" &amp;"&amp;" O446 &amp; "", Cien "" &amp; P446 &amp; "", Soc "" &amp; Q446 &amp; "", Lec "" &amp; R446 &amp; "", Ing "" &amp; S446 &amp; "". Puntajes Segundo Simulacro: Global "" &amp; Y446 &amp; "", Mat "" &amp; AC446 &amp; "", Cien "" &amp; AD446 &amp; "", Soc "" &amp; AE446 &amp; "", Lec "" &amp; AF446 &amp; "", Ing "" &amp; AG446 &amp; "". Escribe un mensaje motivado"&amp;"r y breve (máximo 4 líneas)."")
")</f>
        <v/>
      </c>
    </row>
    <row r="447" ht="15.75" customHeight="1" s="42">
      <c r="A447" s="93" t="n"/>
      <c r="B447" s="94" t="inlineStr">
        <is>
          <t>Bachillerato</t>
        </is>
      </c>
      <c r="C447" s="94" t="n">
        <v>803</v>
      </c>
      <c r="D447" s="94" t="n"/>
      <c r="E447" s="95" t="n"/>
      <c r="F447" s="96">
        <f>TRIM(G447&amp;" "&amp;H447&amp;" "&amp;I447&amp;" "&amp;J447)</f>
        <v/>
      </c>
      <c r="G447" s="94" t="inlineStr">
        <is>
          <t>Holguin</t>
        </is>
      </c>
      <c r="H447" s="94" t="inlineStr">
        <is>
          <t>Higuita</t>
        </is>
      </c>
      <c r="I447" s="94" t="inlineStr">
        <is>
          <t>Samuel</t>
        </is>
      </c>
      <c r="J447" s="97" t="n"/>
      <c r="K447" s="98">
        <f>IF(SUM(O447:S447)=0, "", ROUND(((O447*3+P447*3+Q447*3+R447*3+S447*1)/13)*5,0))</f>
        <v/>
      </c>
      <c r="L447" s="99">
        <f>IF(OR($C447="",K447=""),"",COUNTIFS($C$4:$C$1500,$C447,K$4:K$1500,"&gt;"&amp;K447)+1)</f>
        <v/>
      </c>
      <c r="M447" s="99">
        <f>IF(OR($C447="",K447=""),"",IF(AND($C447&gt;=1001,$C447&lt;=1005),COUNTIFS($C$4:$C$1500,"&gt;=1001",$C$4:$C$1500,"&lt;=1005",K$4:K$1500,"&gt;"&amp;K447)+1,IF(AND($C447&gt;=1101,$C447&lt;=1105),COUNTIFS($C$4:$C$1500,"&gt;=1101",$C$4:$C$1500,"&lt;=1105",K$4:K$1500,"&gt;"&amp;K447)+1,IF(AND($C447&gt;=901,$C447&lt;=905),COUNTIFS($C$4:$C$1500,"&gt;=901",$C$4:$C$1500,"&lt;=905",K$4:K$1500,"&gt;"&amp;K447)+1,IF(AND($C447&gt;=801,$C447&lt;=805),COUNTIFS($C$4:$C$1500,"&gt;=801",$C$4:$C$1500,"&lt;=805",K$4:K$1500,"&gt;"&amp;K447)+1,IF(AND($C447&gt;=701,$C447&lt;=705),COUNTIFS($C$4:$C$1500,"&gt;=701",$C$4:$C$1500,"&lt;=705",K$4:K$1500,"&gt;"&amp;K447)+1,IF(AND($C447&gt;=601,$C447&lt;=606),COUNTIFS($C$4:$C$1500,"&gt;=601",$C$4:$C$1500,"&lt;=606",K$4:K$1500,"&gt;"&amp;K447)+1,"")))))))</f>
        <v/>
      </c>
      <c r="N447" s="99">
        <f>IF(OR($C447="",K447=""),"",IF(OR(AND($C447&gt;=1001,$C447&lt;=1005),AND($C447&gt;=1101,$C447&lt;=1105)),COUNTIFS($C$4:$C$1500,"&gt;=1001",$C$4:$C$1500,"&lt;=1005",K$4:K$1500,"&gt;"&amp;K447)+COUNTIFS($C$4:$C$1500,"&gt;=1101",$C$4:$C$1500,"&lt;=1105",K$4:K$1500,"&gt;"&amp;K447)+1,""))</f>
        <v/>
      </c>
      <c r="O447" s="94" t="n">
        <v>26.25</v>
      </c>
      <c r="P447" s="94" t="n">
        <v>14.97</v>
      </c>
      <c r="Q447" s="94" t="n">
        <v>43.75</v>
      </c>
      <c r="R447" s="94" t="n">
        <v>45.83</v>
      </c>
      <c r="S447" s="94" t="n">
        <v>25</v>
      </c>
      <c r="T447" s="99">
        <f>IF(AND(O447&gt;0,O447&lt;36),1,IF(AND(O447&gt;=36,O447&lt;51),2,IF(AND(O447&gt;=51,O447&lt;71),3,IF(AND(O447&gt;=71,O447&lt;=100),4,))))</f>
        <v/>
      </c>
      <c r="U447" s="99">
        <f>IF(AND(P447&gt;0,P447&lt;41),1,IF(AND(P447&gt;=41,P447&lt;56),2,IF(AND(P447&gt;=56,P447&lt;71),3,IF(AND(P447&gt;=71,P447&lt;=100),4,))))</f>
        <v/>
      </c>
      <c r="V447" s="99">
        <f>IF(AND(Q447&gt;0,Q447&lt;41),1,IF(AND(Q447&gt;=41,Q447&lt;56),2,IF(AND(Q447&gt;=56,Q447&lt;71),3,IF(AND(Q447&gt;=71,Q447&lt;=100),4,))))</f>
        <v/>
      </c>
      <c r="W447" s="99">
        <f>IF(AND(R447&gt;0,R447&lt;36),1,IF(AND(R447&gt;=36,R447&lt;51),2,IF(AND(R447&gt;=51,R447&lt;66),3,IF(AND(R447&gt;=66,R447&lt;=100),4,))))</f>
        <v/>
      </c>
      <c r="X447" s="100">
        <f>IF(AND(S447&gt;0,S447&lt;37),1,IF(AND(S447&gt;=37,S447&lt;58),2,IF(AND(S447&gt;=58,S447&lt;71),3,IF(AND(S447&gt;=71,S447&lt;=100),4,))))</f>
        <v/>
      </c>
      <c r="Y447" s="101">
        <f>IF(SUM(AC447:AG447)=0, "", ROUND(((AC447*3+AD447*3+AE447*3+AF447*3+AG447*1)/13)*5,0))</f>
        <v/>
      </c>
      <c r="Z447" s="99">
        <f>IF(OR($C447="",Y447=""),"",COUNTIFS($C$4:$C$1500,$C447,Y$4:Y$1500,"&gt;"&amp;Y447)+1)</f>
        <v/>
      </c>
      <c r="AA447" s="99">
        <f>IF(OR($C447="",Y447=""),"",IF(AND($C447&gt;=1001,$C447&lt;=1005),COUNTIFS($C$4:$C$1500,"&gt;=1001",$C$4:$C$1500,"&lt;=1005",Y$4:Y$1500,"&gt;"&amp;Y447)+1,IF(AND($C447&gt;=1101,$C447&lt;=1105),COUNTIFS($C$4:$C$1500,"&gt;=1101",$C$4:$C$1500,"&lt;=1105",Y$4:Y$1500,"&gt;"&amp;Y447)+1,IF(AND($C447&gt;=901,$C447&lt;=905),COUNTIFS($C$4:$C$1500,"&gt;=901",$C$4:$C$1500,"&lt;=905",Y$4:Y$1500,"&gt;"&amp;Y447)+1,IF(AND($C447&gt;=801,$C447&lt;=805),COUNTIFS($C$4:$C$1500,"&gt;=801",$C$4:$C$1500,"&lt;=805",Y$4:Y$1500,"&gt;"&amp;Y447)+1,IF(AND($C447&gt;=701,$C447&lt;=705),COUNTIFS($C$4:$C$1500,"&gt;=701",$C$4:$C$1500,"&lt;=705",Y$4:Y$1500,"&gt;"&amp;Y447)+1,IF(AND($C447&gt;=601,$C447&lt;=606),COUNTIFS($C$4:$C$1500,"&gt;=601",$C$4:$C$1500,"&lt;=606",Y$4:Y$1500,"&gt;"&amp;Y447)+1,"")))))))</f>
        <v/>
      </c>
      <c r="AB447" s="99">
        <f>IF(OR($C447="",Y447=""),"",IF(OR(AND($C447&gt;=1001,$C447&lt;=1005),AND($C447&gt;=1101,$C447&lt;=1105)),COUNTIFS($C$4:$C$1500,"&gt;=1001",$C$4:$C$1500,"&lt;=1005",Y$4:Y$1500,"&gt;"&amp;Y447)+COUNTIFS($C$4:$C$1500,"&gt;=1101",$C$4:$C$1500,"&lt;=1105",Y$4:Y$1500,"&gt;"&amp;Y447)+1,""))</f>
        <v/>
      </c>
      <c r="AC447" s="94" t="n">
        <v>78.13</v>
      </c>
      <c r="AD447" s="94" t="n">
        <v>28.51</v>
      </c>
      <c r="AE447" s="94" t="n">
        <v>33</v>
      </c>
      <c r="AF447" s="94" t="n">
        <v>26.25</v>
      </c>
      <c r="AG447" s="94" t="n">
        <v>13.75</v>
      </c>
      <c r="AH447" s="99">
        <f>IF(AND(AC447&gt;0,AC447&lt;36),1,IF(AND(AC447&gt;=36,AC447&lt;51),2,IF(AND(AC447&gt;=51,AC447&lt;71),3,IF(AND(AC447&gt;=71,AC447&lt;=100),4,))))</f>
        <v/>
      </c>
      <c r="AI447" s="99">
        <f>IF(AND(AD447&gt;0,AD447&lt;41),1,IF(AND(AD447&gt;=41,AD447&lt;56),2,IF(AND(AD447&gt;=56,AD447&lt;71),3,IF(AND(AD447&gt;=71,AD447&lt;=100),4,))))</f>
        <v/>
      </c>
      <c r="AJ447" s="99">
        <f>IF(AND(AE447&gt;0,AE447&lt;41),1,IF(AND(AE447&gt;=41,AE447&lt;56),2,IF(AND(AE447&gt;=56,AE447&lt;71),3,IF(AND(AE447&gt;=71,AE447&lt;=100),4,))))</f>
        <v/>
      </c>
      <c r="AK447" s="99">
        <f>IF(AND(AF447&gt;0,AF447&lt;36),1,IF(AND(AF447&gt;=36,AF447&lt;51),2,IF(AND(AF447&gt;=51,AF447&lt;66),3,IF(AND(AF447&gt;=66,AF447&lt;=100),4,))))</f>
        <v/>
      </c>
      <c r="AL447" s="100">
        <f>IF(AND(AG447&gt;0,AG447&lt;37),1,IF(AND(AG447&gt;=37,AG447&lt;58),2,IF(AND(AG447&gt;=58,AG447&lt;71),3,IF(AND(AG447&gt;=71,AG447&lt;=100),4,))))</f>
        <v/>
      </c>
      <c r="AM447" s="101">
        <f>IF((Y447&lt;&gt;"")*(K447&lt;&gt;""),Y447-K447,"")</f>
        <v/>
      </c>
      <c r="AN447" s="99">
        <f>IF((Z447&lt;&gt;"")*(L447&lt;&gt;""),Z447-L447,"")</f>
        <v/>
      </c>
      <c r="AO447" s="99">
        <f>IF((AA447&lt;&gt;"")*(M447&lt;&gt;""),AA447-M447,"")</f>
        <v/>
      </c>
      <c r="AP447" s="99">
        <f>IF((AB447&lt;&gt;"")*(N447&lt;&gt;""),AB447-N447,"")</f>
        <v/>
      </c>
      <c r="AQ447" s="94">
        <f>IF((AC447&lt;&gt;"")*(O447&lt;&gt;""),AC447-O447,"")</f>
        <v/>
      </c>
      <c r="AR447" s="94">
        <f>IF((AD447&lt;&gt;"")*(P447&lt;&gt;""),AD447-P447,"")</f>
        <v/>
      </c>
      <c r="AS447" s="94">
        <f>IF((AE447&lt;&gt;"")*(Q447&lt;&gt;""),AE447-Q447,"")</f>
        <v/>
      </c>
      <c r="AT447" s="94">
        <f>IF((AF447&lt;&gt;"")*(R447&lt;&gt;""),AF447-R447,"")</f>
        <v/>
      </c>
      <c r="AU447" s="94">
        <f>IF((AG447&lt;&gt;"")*(S447&lt;&gt;""),AG447-S447,"")</f>
        <v/>
      </c>
      <c r="AV447" s="99">
        <f>IF((AH447&lt;&gt;"")*(T447&lt;&gt;""),AH447-T447,"")</f>
        <v/>
      </c>
      <c r="AW447" s="99">
        <f>IF((AI447&lt;&gt;"")*(U447&lt;&gt;""),AI447-U447,"")</f>
        <v/>
      </c>
      <c r="AX447" s="99">
        <f>IF((AJ447&lt;&gt;"")*(V447&lt;&gt;""),AJ447-V447,"")</f>
        <v/>
      </c>
      <c r="AY447" s="99">
        <f>IF((AK447&lt;&gt;"")*(W447&lt;&gt;""),AK447-W447,"")</f>
        <v/>
      </c>
      <c r="AZ447" s="102">
        <f>IF((AL447&lt;&gt;"")*(X447&lt;&gt;""),AL447-X447,"")</f>
        <v/>
      </c>
      <c r="BA447" s="50">
        <f>IFERROR(__xludf.dummyfunction("AI(""Actúa como un tutor académico y dirígete personalmente al estudiante "" &amp; I447 &amp; "" "" &amp; J447 &amp; "" "" &amp; G447 &amp; "" "" &amp; H447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AM447 &amp; ""'. Diferencias por área: Matemáticas ("" &amp; AQ447 &amp; ""), Ciencias Natura"&amp;"les ("" &amp; AR447 &amp; ""), Sociales ("" &amp; AS447 &amp; ""), Lectura Crítica ("" &amp; AT447 &amp; "") e Inglés ("" &amp; AU447 &amp; ""). Variación en posición: grupo ("" &amp; AN447 &amp; ""), grado ("" &amp; AO447 &amp; "") y media ("" &amp; AP447 &amp; ""). Puntajes Primer Simulacro: Global "" &amp; K447 &amp; "", Mat "" &amp; "&amp;"O4 &amp; "", Cien "" &amp; P447 &amp; "", Soc "" &amp; Q447 &amp; "", Lec "" &amp; R447 &amp; "", Ing "" &amp; S447 &amp; "". Puntajes Segundo Simulacro: Global "" &amp; Y447 &amp; "", Mat "" &amp; AC447 &amp; "", Cien "" &amp; AD447 &amp; "", Soc "" &amp; AE447 &amp; "", Lec "" &amp; AF447 &amp; "", Ing "" &amp; AG447 &amp; "". Escribe un mensaje motivador"&amp;" y breve (máximo 4 líneas)."")
"),"=AI(""Actúa como un tutor académico y dirígete personalmente al estudiante "" &amp; I447 &amp; "" "" &amp; J447 &amp; "" "" &amp; G447 &amp; "" "" &amp; H447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AM447 &amp; ""'. Diferencias por área: Matemáticas ("" &amp; AQ447 &amp; ""), Ciencias Natur"&amp;"ales ("" &amp; AR447 &amp; ""), Sociales ("" &amp; AS447 &amp; ""), Lectura Crítica ("" &amp; AT447 &amp; "") e Inglés ("" &amp; AU447 &amp; ""). Variación en posición: grupo ("" &amp; AN447 &amp; ""), grado ("" &amp; AO447 &amp; "") y media ("" &amp; AP447 &amp; ""). Puntajes Primer Simulacro: Global "" &amp; K447 &amp; "", Mat "" &amp;"&amp;" O447 &amp; "", Cien "" &amp; P447 &amp; "", Soc "" &amp; Q447 &amp; "", Lec "" &amp; R447 &amp; "", Ing "" &amp; S447 &amp; "". Puntajes Segundo Simulacro: Global "" &amp; Y447 &amp; "", Mat "" &amp; AC447 &amp; "", Cien "" &amp; AD447 &amp; "", Soc "" &amp; AE447 &amp; "", Lec "" &amp; AF447 &amp; "", Ing "" &amp; AG447 &amp; "". Escribe un mensaje motivado"&amp;"r y breve (máximo 4 líneas)."")
")</f>
        <v/>
      </c>
    </row>
    <row r="448" ht="15.75" customHeight="1" s="42">
      <c r="A448" s="93" t="n"/>
      <c r="B448" s="94" t="inlineStr">
        <is>
          <t>Bachillerato</t>
        </is>
      </c>
      <c r="C448" s="94" t="n">
        <v>803</v>
      </c>
      <c r="D448" s="94" t="n"/>
      <c r="E448" s="95" t="n"/>
      <c r="F448" s="96">
        <f>TRIM(G448&amp;" "&amp;H448&amp;" "&amp;I448&amp;" "&amp;J448)</f>
        <v/>
      </c>
      <c r="G448" s="94" t="inlineStr">
        <is>
          <t>Jaramillo</t>
        </is>
      </c>
      <c r="H448" s="94" t="inlineStr">
        <is>
          <t>Florez</t>
        </is>
      </c>
      <c r="I448" s="94" t="inlineStr">
        <is>
          <t>Maria</t>
        </is>
      </c>
      <c r="J448" s="97" t="inlineStr">
        <is>
          <t>Jose</t>
        </is>
      </c>
      <c r="K448" s="98">
        <f>IF(SUM(O448:S448)=0, "", ROUND(((O448*3+P448*3+Q448*3+R448*3+S448*1)/13)*5,0))</f>
        <v/>
      </c>
      <c r="L448" s="99">
        <f>IF(OR($C448="",K448=""),"",COUNTIFS($C$4:$C$1500,$C448,K$4:K$1500,"&gt;"&amp;K448)+1)</f>
        <v/>
      </c>
      <c r="M448" s="99">
        <f>IF(OR($C448="",K448=""),"",IF(AND($C448&gt;=1001,$C448&lt;=1005),COUNTIFS($C$4:$C$1500,"&gt;=1001",$C$4:$C$1500,"&lt;=1005",K$4:K$1500,"&gt;"&amp;K448)+1,IF(AND($C448&gt;=1101,$C448&lt;=1105),COUNTIFS($C$4:$C$1500,"&gt;=1101",$C$4:$C$1500,"&lt;=1105",K$4:K$1500,"&gt;"&amp;K448)+1,IF(AND($C448&gt;=901,$C448&lt;=905),COUNTIFS($C$4:$C$1500,"&gt;=901",$C$4:$C$1500,"&lt;=905",K$4:K$1500,"&gt;"&amp;K448)+1,IF(AND($C448&gt;=801,$C448&lt;=805),COUNTIFS($C$4:$C$1500,"&gt;=801",$C$4:$C$1500,"&lt;=805",K$4:K$1500,"&gt;"&amp;K448)+1,IF(AND($C448&gt;=701,$C448&lt;=705),COUNTIFS($C$4:$C$1500,"&gt;=701",$C$4:$C$1500,"&lt;=705",K$4:K$1500,"&gt;"&amp;K448)+1,IF(AND($C448&gt;=601,$C448&lt;=606),COUNTIFS($C$4:$C$1500,"&gt;=601",$C$4:$C$1500,"&lt;=606",K$4:K$1500,"&gt;"&amp;K448)+1,"")))))))</f>
        <v/>
      </c>
      <c r="N448" s="99">
        <f>IF(OR($C448="",K448=""),"",IF(OR(AND($C448&gt;=1001,$C448&lt;=1005),AND($C448&gt;=1101,$C448&lt;=1105)),COUNTIFS($C$4:$C$1500,"&gt;=1001",$C$4:$C$1500,"&lt;=1005",K$4:K$1500,"&gt;"&amp;K448)+COUNTIFS($C$4:$C$1500,"&gt;=1101",$C$4:$C$1500,"&lt;=1105",K$4:K$1500,"&gt;"&amp;K448)+1,""))</f>
        <v/>
      </c>
      <c r="O448" s="94" t="n">
        <v>49.06</v>
      </c>
      <c r="P448" s="94" t="n">
        <v>39.89</v>
      </c>
      <c r="Q448" s="94" t="n">
        <v>56.25</v>
      </c>
      <c r="R448" s="94" t="n">
        <v>58.33</v>
      </c>
      <c r="S448" s="94" t="n">
        <v>50</v>
      </c>
      <c r="T448" s="99">
        <f>IF(AND(O448&gt;0,O448&lt;36),1,IF(AND(O448&gt;=36,O448&lt;51),2,IF(AND(O448&gt;=51,O448&lt;71),3,IF(AND(O448&gt;=71,O448&lt;=100),4,))))</f>
        <v/>
      </c>
      <c r="U448" s="99">
        <f>IF(AND(P448&gt;0,P448&lt;41),1,IF(AND(P448&gt;=41,P448&lt;56),2,IF(AND(P448&gt;=56,P448&lt;71),3,IF(AND(P448&gt;=71,P448&lt;=100),4,))))</f>
        <v/>
      </c>
      <c r="V448" s="99">
        <f>IF(AND(Q448&gt;0,Q448&lt;41),1,IF(AND(Q448&gt;=41,Q448&lt;56),2,IF(AND(Q448&gt;=56,Q448&lt;71),3,IF(AND(Q448&gt;=71,Q448&lt;=100),4,))))</f>
        <v/>
      </c>
      <c r="W448" s="99">
        <f>IF(AND(R448&gt;0,R448&lt;36),1,IF(AND(R448&gt;=36,R448&lt;51),2,IF(AND(R448&gt;=51,R448&lt;66),3,IF(AND(R448&gt;=66,R448&lt;=100),4,))))</f>
        <v/>
      </c>
      <c r="X448" s="100">
        <f>IF(AND(S448&gt;0,S448&lt;37),1,IF(AND(S448&gt;=37,S448&lt;58),2,IF(AND(S448&gt;=58,S448&lt;71),3,IF(AND(S448&gt;=71,S448&lt;=100),4,))))</f>
        <v/>
      </c>
      <c r="Y448" s="101">
        <f>IF(SUM(AC448:AG448)=0, "", ROUND(((AC448*3+AD448*3+AE448*3+AF448*3+AG448*1)/13)*5,0))</f>
        <v/>
      </c>
      <c r="Z448" s="99">
        <f>IF(OR($C448="",Y448=""),"",COUNTIFS($C$4:$C$1500,$C448,Y$4:Y$1500,"&gt;"&amp;Y448)+1)</f>
        <v/>
      </c>
      <c r="AA448" s="99">
        <f>IF(OR($C448="",Y448=""),"",IF(AND($C448&gt;=1001,$C448&lt;=1005),COUNTIFS($C$4:$C$1500,"&gt;=1001",$C$4:$C$1500,"&lt;=1005",Y$4:Y$1500,"&gt;"&amp;Y448)+1,IF(AND($C448&gt;=1101,$C448&lt;=1105),COUNTIFS($C$4:$C$1500,"&gt;=1101",$C$4:$C$1500,"&lt;=1105",Y$4:Y$1500,"&gt;"&amp;Y448)+1,IF(AND($C448&gt;=901,$C448&lt;=905),COUNTIFS($C$4:$C$1500,"&gt;=901",$C$4:$C$1500,"&lt;=905",Y$4:Y$1500,"&gt;"&amp;Y448)+1,IF(AND($C448&gt;=801,$C448&lt;=805),COUNTIFS($C$4:$C$1500,"&gt;=801",$C$4:$C$1500,"&lt;=805",Y$4:Y$1500,"&gt;"&amp;Y448)+1,IF(AND($C448&gt;=701,$C448&lt;=705),COUNTIFS($C$4:$C$1500,"&gt;=701",$C$4:$C$1500,"&lt;=705",Y$4:Y$1500,"&gt;"&amp;Y448)+1,IF(AND($C448&gt;=601,$C448&lt;=606),COUNTIFS($C$4:$C$1500,"&gt;=601",$C$4:$C$1500,"&lt;=606",Y$4:Y$1500,"&gt;"&amp;Y448)+1,"")))))))</f>
        <v/>
      </c>
      <c r="AB448" s="99">
        <f>IF(OR($C448="",Y448=""),"",IF(OR(AND($C448&gt;=1001,$C448&lt;=1005),AND($C448&gt;=1101,$C448&lt;=1105)),COUNTIFS($C$4:$C$1500,"&gt;=1001",$C$4:$C$1500,"&lt;=1005",Y$4:Y$1500,"&gt;"&amp;Y448)+COUNTIFS($C$4:$C$1500,"&gt;=1101",$C$4:$C$1500,"&lt;=1105",Y$4:Y$1500,"&gt;"&amp;Y448)+1,""))</f>
        <v/>
      </c>
      <c r="AC448" s="94" t="n"/>
      <c r="AD448" s="94" t="n"/>
      <c r="AE448" s="94" t="n"/>
      <c r="AF448" s="94" t="n"/>
      <c r="AG448" s="94" t="n"/>
      <c r="AH448" s="99">
        <f>IF(AND(AC448&gt;0,AC448&lt;36),1,IF(AND(AC448&gt;=36,AC448&lt;51),2,IF(AND(AC448&gt;=51,AC448&lt;71),3,IF(AND(AC448&gt;=71,AC448&lt;=100),4,))))</f>
        <v/>
      </c>
      <c r="AI448" s="99">
        <f>IF(AND(AD448&gt;0,AD448&lt;41),1,IF(AND(AD448&gt;=41,AD448&lt;56),2,IF(AND(AD448&gt;=56,AD448&lt;71),3,IF(AND(AD448&gt;=71,AD448&lt;=100),4,))))</f>
        <v/>
      </c>
      <c r="AJ448" s="99">
        <f>IF(AND(AE448&gt;0,AE448&lt;41),1,IF(AND(AE448&gt;=41,AE448&lt;56),2,IF(AND(AE448&gt;=56,AE448&lt;71),3,IF(AND(AE448&gt;=71,AE448&lt;=100),4,))))</f>
        <v/>
      </c>
      <c r="AK448" s="99">
        <f>IF(AND(AF448&gt;0,AF448&lt;36),1,IF(AND(AF448&gt;=36,AF448&lt;51),2,IF(AND(AF448&gt;=51,AF448&lt;66),3,IF(AND(AF448&gt;=66,AF448&lt;=100),4,))))</f>
        <v/>
      </c>
      <c r="AL448" s="100">
        <f>IF(AND(AG448&gt;0,AG448&lt;37),1,IF(AND(AG448&gt;=37,AG448&lt;58),2,IF(AND(AG448&gt;=58,AG448&lt;71),3,IF(AND(AG448&gt;=71,AG448&lt;=100),4,))))</f>
        <v/>
      </c>
      <c r="AM448" s="101">
        <f>IF((Y448&lt;&gt;"")*(K448&lt;&gt;""),Y448-K448,"")</f>
        <v/>
      </c>
      <c r="AN448" s="99">
        <f>IF((Z448&lt;&gt;"")*(L448&lt;&gt;""),Z448-L448,"")</f>
        <v/>
      </c>
      <c r="AO448" s="99">
        <f>IF((AA448&lt;&gt;"")*(M448&lt;&gt;""),AA448-M448,"")</f>
        <v/>
      </c>
      <c r="AP448" s="99">
        <f>IF((AB448&lt;&gt;"")*(N448&lt;&gt;""),AB448-N448,"")</f>
        <v/>
      </c>
      <c r="AQ448" s="94">
        <f>IF((AC448&lt;&gt;"")*(O448&lt;&gt;""),AC448-O448,"")</f>
        <v/>
      </c>
      <c r="AR448" s="94">
        <f>IF((AD448&lt;&gt;"")*(P448&lt;&gt;""),AD448-P448,"")</f>
        <v/>
      </c>
      <c r="AS448" s="94">
        <f>IF((AE448&lt;&gt;"")*(Q448&lt;&gt;""),AE448-Q448,"")</f>
        <v/>
      </c>
      <c r="AT448" s="94">
        <f>IF((AF448&lt;&gt;"")*(R448&lt;&gt;""),AF448-R448,"")</f>
        <v/>
      </c>
      <c r="AU448" s="94">
        <f>IF((AG448&lt;&gt;"")*(S448&lt;&gt;""),AG448-S448,"")</f>
        <v/>
      </c>
      <c r="AV448" s="99">
        <f>IF((AH448&lt;&gt;"")*(T448&lt;&gt;""),AH448-T448,"")</f>
        <v/>
      </c>
      <c r="AW448" s="99">
        <f>IF((AI448&lt;&gt;"")*(U448&lt;&gt;""),AI448-U448,"")</f>
        <v/>
      </c>
      <c r="AX448" s="99">
        <f>IF((AJ448&lt;&gt;"")*(V448&lt;&gt;""),AJ448-V448,"")</f>
        <v/>
      </c>
      <c r="AY448" s="99">
        <f>IF((AK448&lt;&gt;"")*(W448&lt;&gt;""),AK448-W448,"")</f>
        <v/>
      </c>
      <c r="AZ448" s="102">
        <f>IF((AL448&lt;&gt;"")*(X448&lt;&gt;""),AL448-X448,"")</f>
        <v/>
      </c>
      <c r="BA448" s="50">
        <f>IFERROR(__xludf.dummyfunction("AI(""Actúa como un tutor académico y dirígete personalmente al estudiante "" &amp; I448 &amp; "" "" &amp; J448 &amp; "" "" &amp; G448 &amp; "" "" &amp; H448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AM448 &amp; ""'. Diferencias por área: Matemáticas ("" &amp; AQ448 &amp; ""), Ciencias Natura"&amp;"les ("" &amp; AR448 &amp; ""), Sociales ("" &amp; AS448 &amp; ""), Lectura Crítica ("" &amp; AT448 &amp; "") e Inglés ("" &amp; AU448 &amp; ""). Variación en posición: grupo ("" &amp; AN448 &amp; ""), grado ("" &amp; AO448 &amp; "") y media ("" &amp; AP448 &amp; ""). Puntajes Primer Simulacro: Global "" &amp; K448 &amp; "", Mat "" &amp; "&amp;"O4 &amp; "", Cien "" &amp; P448 &amp; "", Soc "" &amp; Q448 &amp; "", Lec "" &amp; R448 &amp; "", Ing "" &amp; S448 &amp; "". Puntajes Segundo Simulacro: Global "" &amp; Y448 &amp; "", Mat "" &amp; AC448 &amp; "", Cien "" &amp; AD448 &amp; "", Soc "" &amp; AE448 &amp; "", Lec "" &amp; AF448 &amp; "", Ing "" &amp; AG448 &amp; "". Escribe un mensaje motivador"&amp;" y breve (máximo 4 líneas)."")
"),"=AI(""Actúa como un tutor académico y dirígete personalmente al estudiante "" &amp; I448 &amp; "" "" &amp; J448 &amp; "" "" &amp; G448 &amp; "" "" &amp; H448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AM448 &amp; ""'. Diferencias por área: Matemáticas ("" &amp; AQ448 &amp; ""), Ciencias Natur"&amp;"ales ("" &amp; AR448 &amp; ""), Sociales ("" &amp; AS448 &amp; ""), Lectura Crítica ("" &amp; AT448 &amp; "") e Inglés ("" &amp; AU448 &amp; ""). Variación en posición: grupo ("" &amp; AN448 &amp; ""), grado ("" &amp; AO448 &amp; "") y media ("" &amp; AP448 &amp; ""). Puntajes Primer Simulacro: Global "" &amp; K448 &amp; "", Mat "" &amp;"&amp;" O448 &amp; "", Cien "" &amp; P448 &amp; "", Soc "" &amp; Q448 &amp; "", Lec "" &amp; R448 &amp; "", Ing "" &amp; S448 &amp; "". Puntajes Segundo Simulacro: Global "" &amp; Y448 &amp; "", Mat "" &amp; AC448 &amp; "", Cien "" &amp; AD448 &amp; "", Soc "" &amp; AE448 &amp; "", Lec "" &amp; AF448 &amp; "", Ing "" &amp; AG448 &amp; "". Escribe un mensaje motivado"&amp;"r y breve (máximo 4 líneas)."")
")</f>
        <v/>
      </c>
    </row>
    <row r="449" ht="15.75" customHeight="1" s="42">
      <c r="A449" s="93" t="n"/>
      <c r="B449" s="94" t="inlineStr">
        <is>
          <t>Bachillerato</t>
        </is>
      </c>
      <c r="C449" s="94" t="n">
        <v>803</v>
      </c>
      <c r="D449" s="94" t="n"/>
      <c r="E449" s="95" t="n"/>
      <c r="F449" s="96">
        <f>TRIM(G449&amp;" "&amp;H449&amp;" "&amp;I449&amp;" "&amp;J449)</f>
        <v/>
      </c>
      <c r="G449" s="94" t="inlineStr">
        <is>
          <t>Jaramillo</t>
        </is>
      </c>
      <c r="H449" s="94" t="inlineStr">
        <is>
          <t>Vargas</t>
        </is>
      </c>
      <c r="I449" s="94" t="inlineStr">
        <is>
          <t>Santiago</t>
        </is>
      </c>
      <c r="J449" s="97" t="n"/>
      <c r="K449" s="98">
        <f>IF(SUM(O449:S449)=0, "", ROUND(((O449*3+P449*3+Q449*3+R449*3+S449*1)/13)*5,0))</f>
        <v/>
      </c>
      <c r="L449" s="99">
        <f>IF(OR($C449="",K449=""),"",COUNTIFS($C$4:$C$1500,$C449,K$4:K$1500,"&gt;"&amp;K449)+1)</f>
        <v/>
      </c>
      <c r="M449" s="99">
        <f>IF(OR($C449="",K449=""),"",IF(AND($C449&gt;=1001,$C449&lt;=1005),COUNTIFS($C$4:$C$1500,"&gt;=1001",$C$4:$C$1500,"&lt;=1005",K$4:K$1500,"&gt;"&amp;K449)+1,IF(AND($C449&gt;=1101,$C449&lt;=1105),COUNTIFS($C$4:$C$1500,"&gt;=1101",$C$4:$C$1500,"&lt;=1105",K$4:K$1500,"&gt;"&amp;K449)+1,IF(AND($C449&gt;=901,$C449&lt;=905),COUNTIFS($C$4:$C$1500,"&gt;=901",$C$4:$C$1500,"&lt;=905",K$4:K$1500,"&gt;"&amp;K449)+1,IF(AND($C449&gt;=801,$C449&lt;=805),COUNTIFS($C$4:$C$1500,"&gt;=801",$C$4:$C$1500,"&lt;=805",K$4:K$1500,"&gt;"&amp;K449)+1,IF(AND($C449&gt;=701,$C449&lt;=705),COUNTIFS($C$4:$C$1500,"&gt;=701",$C$4:$C$1500,"&lt;=705",K$4:K$1500,"&gt;"&amp;K449)+1,IF(AND($C449&gt;=601,$C449&lt;=606),COUNTIFS($C$4:$C$1500,"&gt;=601",$C$4:$C$1500,"&lt;=606",K$4:K$1500,"&gt;"&amp;K449)+1,"")))))))</f>
        <v/>
      </c>
      <c r="N449" s="99">
        <f>IF(OR($C449="",K449=""),"",IF(OR(AND($C449&gt;=1001,$C449&lt;=1005),AND($C449&gt;=1101,$C449&lt;=1105)),COUNTIFS($C$4:$C$1500,"&gt;=1001",$C$4:$C$1500,"&lt;=1005",K$4:K$1500,"&gt;"&amp;K449)+COUNTIFS($C$4:$C$1500,"&gt;=1101",$C$4:$C$1500,"&lt;=1105",K$4:K$1500,"&gt;"&amp;K449)+1,""))</f>
        <v/>
      </c>
      <c r="O449" s="94" t="n">
        <v>67.81</v>
      </c>
      <c r="P449" s="94" t="n">
        <v>72.84999999999999</v>
      </c>
      <c r="Q449" s="94" t="n">
        <v>45.63</v>
      </c>
      <c r="R449" s="94" t="n">
        <v>54.17</v>
      </c>
      <c r="S449" s="94" t="n">
        <v>41.67</v>
      </c>
      <c r="T449" s="99">
        <f>IF(AND(O449&gt;0,O449&lt;36),1,IF(AND(O449&gt;=36,O449&lt;51),2,IF(AND(O449&gt;=51,O449&lt;71),3,IF(AND(O449&gt;=71,O449&lt;=100),4,))))</f>
        <v/>
      </c>
      <c r="U449" s="99">
        <f>IF(AND(P449&gt;0,P449&lt;41),1,IF(AND(P449&gt;=41,P449&lt;56),2,IF(AND(P449&gt;=56,P449&lt;71),3,IF(AND(P449&gt;=71,P449&lt;=100),4,))))</f>
        <v/>
      </c>
      <c r="V449" s="99">
        <f>IF(AND(Q449&gt;0,Q449&lt;41),1,IF(AND(Q449&gt;=41,Q449&lt;56),2,IF(AND(Q449&gt;=56,Q449&lt;71),3,IF(AND(Q449&gt;=71,Q449&lt;=100),4,))))</f>
        <v/>
      </c>
      <c r="W449" s="99">
        <f>IF(AND(R449&gt;0,R449&lt;36),1,IF(AND(R449&gt;=36,R449&lt;51),2,IF(AND(R449&gt;=51,R449&lt;66),3,IF(AND(R449&gt;=66,R449&lt;=100),4,))))</f>
        <v/>
      </c>
      <c r="X449" s="100">
        <f>IF(AND(S449&gt;0,S449&lt;37),1,IF(AND(S449&gt;=37,S449&lt;58),2,IF(AND(S449&gt;=58,S449&lt;71),3,IF(AND(S449&gt;=71,S449&lt;=100),4,))))</f>
        <v/>
      </c>
      <c r="Y449" s="101">
        <f>IF(SUM(AC449:AG449)=0, "", ROUND(((AC449*3+AD449*3+AE449*3+AF449*3+AG449*1)/13)*5,0))</f>
        <v/>
      </c>
      <c r="Z449" s="99">
        <f>IF(OR($C449="",Y449=""),"",COUNTIFS($C$4:$C$1500,$C449,Y$4:Y$1500,"&gt;"&amp;Y449)+1)</f>
        <v/>
      </c>
      <c r="AA449" s="99">
        <f>IF(OR($C449="",Y449=""),"",IF(AND($C449&gt;=1001,$C449&lt;=1005),COUNTIFS($C$4:$C$1500,"&gt;=1001",$C$4:$C$1500,"&lt;=1005",Y$4:Y$1500,"&gt;"&amp;Y449)+1,IF(AND($C449&gt;=1101,$C449&lt;=1105),COUNTIFS($C$4:$C$1500,"&gt;=1101",$C$4:$C$1500,"&lt;=1105",Y$4:Y$1500,"&gt;"&amp;Y449)+1,IF(AND($C449&gt;=901,$C449&lt;=905),COUNTIFS($C$4:$C$1500,"&gt;=901",$C$4:$C$1500,"&lt;=905",Y$4:Y$1500,"&gt;"&amp;Y449)+1,IF(AND($C449&gt;=801,$C449&lt;=805),COUNTIFS($C$4:$C$1500,"&gt;=801",$C$4:$C$1500,"&lt;=805",Y$4:Y$1500,"&gt;"&amp;Y449)+1,IF(AND($C449&gt;=701,$C449&lt;=705),COUNTIFS($C$4:$C$1500,"&gt;=701",$C$4:$C$1500,"&lt;=705",Y$4:Y$1500,"&gt;"&amp;Y449)+1,IF(AND($C449&gt;=601,$C449&lt;=606),COUNTIFS($C$4:$C$1500,"&gt;=601",$C$4:$C$1500,"&lt;=606",Y$4:Y$1500,"&gt;"&amp;Y449)+1,"")))))))</f>
        <v/>
      </c>
      <c r="AB449" s="99">
        <f>IF(OR($C449="",Y449=""),"",IF(OR(AND($C449&gt;=1001,$C449&lt;=1005),AND($C449&gt;=1101,$C449&lt;=1105)),COUNTIFS($C$4:$C$1500,"&gt;=1001",$C$4:$C$1500,"&lt;=1005",Y$4:Y$1500,"&gt;"&amp;Y449)+COUNTIFS($C$4:$C$1500,"&gt;=1101",$C$4:$C$1500,"&lt;=1105",Y$4:Y$1500,"&gt;"&amp;Y449)+1,""))</f>
        <v/>
      </c>
      <c r="AC449" s="94" t="n">
        <v>28.13</v>
      </c>
      <c r="AD449" s="94" t="n">
        <v>55.89</v>
      </c>
      <c r="AE449" s="94" t="n">
        <v>42</v>
      </c>
      <c r="AF449" s="94" t="n">
        <v>48.13</v>
      </c>
      <c r="AG449" s="94" t="n">
        <v>41.25</v>
      </c>
      <c r="AH449" s="99">
        <f>IF(AND(AC449&gt;0,AC449&lt;36),1,IF(AND(AC449&gt;=36,AC449&lt;51),2,IF(AND(AC449&gt;=51,AC449&lt;71),3,IF(AND(AC449&gt;=71,AC449&lt;=100),4,))))</f>
        <v/>
      </c>
      <c r="AI449" s="99">
        <f>IF(AND(AD449&gt;0,AD449&lt;41),1,IF(AND(AD449&gt;=41,AD449&lt;56),2,IF(AND(AD449&gt;=56,AD449&lt;71),3,IF(AND(AD449&gt;=71,AD449&lt;=100),4,))))</f>
        <v/>
      </c>
      <c r="AJ449" s="99">
        <f>IF(AND(AE449&gt;0,AE449&lt;41),1,IF(AND(AE449&gt;=41,AE449&lt;56),2,IF(AND(AE449&gt;=56,AE449&lt;71),3,IF(AND(AE449&gt;=71,AE449&lt;=100),4,))))</f>
        <v/>
      </c>
      <c r="AK449" s="99">
        <f>IF(AND(AF449&gt;0,AF449&lt;36),1,IF(AND(AF449&gt;=36,AF449&lt;51),2,IF(AND(AF449&gt;=51,AF449&lt;66),3,IF(AND(AF449&gt;=66,AF449&lt;=100),4,))))</f>
        <v/>
      </c>
      <c r="AL449" s="100">
        <f>IF(AND(AG449&gt;0,AG449&lt;37),1,IF(AND(AG449&gt;=37,AG449&lt;58),2,IF(AND(AG449&gt;=58,AG449&lt;71),3,IF(AND(AG449&gt;=71,AG449&lt;=100),4,))))</f>
        <v/>
      </c>
      <c r="AM449" s="101">
        <f>IF((Y449&lt;&gt;"")*(K449&lt;&gt;""),Y449-K449,"")</f>
        <v/>
      </c>
      <c r="AN449" s="99">
        <f>IF((Z449&lt;&gt;"")*(L449&lt;&gt;""),Z449-L449,"")</f>
        <v/>
      </c>
      <c r="AO449" s="99">
        <f>IF((AA449&lt;&gt;"")*(M449&lt;&gt;""),AA449-M449,"")</f>
        <v/>
      </c>
      <c r="AP449" s="99">
        <f>IF((AB449&lt;&gt;"")*(N449&lt;&gt;""),AB449-N449,"")</f>
        <v/>
      </c>
      <c r="AQ449" s="94">
        <f>IF((AC449&lt;&gt;"")*(O449&lt;&gt;""),AC449-O449,"")</f>
        <v/>
      </c>
      <c r="AR449" s="94">
        <f>IF((AD449&lt;&gt;"")*(P449&lt;&gt;""),AD449-P449,"")</f>
        <v/>
      </c>
      <c r="AS449" s="94">
        <f>IF((AE449&lt;&gt;"")*(Q449&lt;&gt;""),AE449-Q449,"")</f>
        <v/>
      </c>
      <c r="AT449" s="94">
        <f>IF((AF449&lt;&gt;"")*(R449&lt;&gt;""),AF449-R449,"")</f>
        <v/>
      </c>
      <c r="AU449" s="94">
        <f>IF((AG449&lt;&gt;"")*(S449&lt;&gt;""),AG449-S449,"")</f>
        <v/>
      </c>
      <c r="AV449" s="99">
        <f>IF((AH449&lt;&gt;"")*(T449&lt;&gt;""),AH449-T449,"")</f>
        <v/>
      </c>
      <c r="AW449" s="99">
        <f>IF((AI449&lt;&gt;"")*(U449&lt;&gt;""),AI449-U449,"")</f>
        <v/>
      </c>
      <c r="AX449" s="99">
        <f>IF((AJ449&lt;&gt;"")*(V449&lt;&gt;""),AJ449-V449,"")</f>
        <v/>
      </c>
      <c r="AY449" s="99">
        <f>IF((AK449&lt;&gt;"")*(W449&lt;&gt;""),AK449-W449,"")</f>
        <v/>
      </c>
      <c r="AZ449" s="102">
        <f>IF((AL449&lt;&gt;"")*(X449&lt;&gt;""),AL449-X449,"")</f>
        <v/>
      </c>
      <c r="BA449" s="50">
        <f>IFERROR(__xludf.dummyfunction("AI(""Actúa como un tutor académico y dirígete personalmente al estudiante "" &amp; I449 &amp; "" "" &amp; J449 &amp; "" "" &amp; G449 &amp; "" "" &amp; H449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AM449 &amp; ""'. Diferencias por área: Matemáticas ("" &amp; AQ449 &amp; ""), Ciencias Natura"&amp;"les ("" &amp; AR449 &amp; ""), Sociales ("" &amp; AS449 &amp; ""), Lectura Crítica ("" &amp; AT449 &amp; "") e Inglés ("" &amp; AU449 &amp; ""). Variación en posición: grupo ("" &amp; AN449 &amp; ""), grado ("" &amp; AO449 &amp; "") y media ("" &amp; AP449 &amp; ""). Puntajes Primer Simulacro: Global "" &amp; K449 &amp; "", Mat "" &amp; "&amp;"O4 &amp; "", Cien "" &amp; P449 &amp; "", Soc "" &amp; Q449 &amp; "", Lec "" &amp; R449 &amp; "", Ing "" &amp; S449 &amp; "". Puntajes Segundo Simulacro: Global "" &amp; Y449 &amp; "", Mat "" &amp; AC449 &amp; "", Cien "" &amp; AD449 &amp; "", Soc "" &amp; AE449 &amp; "", Lec "" &amp; AF449 &amp; "", Ing "" &amp; AG449 &amp; "". Escribe un mensaje motivador"&amp;" y breve (máximo 4 líneas)."")
"),"=AI(""Actúa como un tutor académico y dirígete personalmente al estudiante "" &amp; I449 &amp; "" "" &amp; J449 &amp; "" "" &amp; G449 &amp; "" "" &amp; H449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AM449 &amp; ""'. Diferencias por área: Matemáticas ("" &amp; AQ449 &amp; ""), Ciencias Natur"&amp;"ales ("" &amp; AR449 &amp; ""), Sociales ("" &amp; AS449 &amp; ""), Lectura Crítica ("" &amp; AT449 &amp; "") e Inglés ("" &amp; AU449 &amp; ""). Variación en posición: grupo ("" &amp; AN449 &amp; ""), grado ("" &amp; AO449 &amp; "") y media ("" &amp; AP449 &amp; ""). Puntajes Primer Simulacro: Global "" &amp; K449 &amp; "", Mat "" &amp;"&amp;" O449 &amp; "", Cien "" &amp; P449 &amp; "", Soc "" &amp; Q449 &amp; "", Lec "" &amp; R449 &amp; "", Ing "" &amp; S449 &amp; "". Puntajes Segundo Simulacro: Global "" &amp; Y449 &amp; "", Mat "" &amp; AC449 &amp; "", Cien "" &amp; AD449 &amp; "", Soc "" &amp; AE449 &amp; "", Lec "" &amp; AF449 &amp; "", Ing "" &amp; AG449 &amp; "". Escribe un mensaje motivado"&amp;"r y breve (máximo 4 líneas)."")
")</f>
        <v/>
      </c>
    </row>
    <row r="450" ht="15.75" customHeight="1" s="42">
      <c r="A450" s="93" t="n"/>
      <c r="B450" s="94" t="inlineStr">
        <is>
          <t>Bachillerato</t>
        </is>
      </c>
      <c r="C450" s="94" t="n">
        <v>803</v>
      </c>
      <c r="D450" s="94" t="n"/>
      <c r="E450" s="95" t="n"/>
      <c r="F450" s="96">
        <f>TRIM(G450&amp;" "&amp;H450&amp;" "&amp;I450&amp;" "&amp;J450)</f>
        <v/>
      </c>
      <c r="G450" s="94" t="inlineStr">
        <is>
          <t>Jimenez</t>
        </is>
      </c>
      <c r="H450" s="94" t="inlineStr">
        <is>
          <t>Higuita</t>
        </is>
      </c>
      <c r="I450" s="94" t="inlineStr">
        <is>
          <t>Mariangel</t>
        </is>
      </c>
      <c r="J450" s="97" t="n"/>
      <c r="K450" s="98">
        <f>IF(SUM(O450:S450)=0, "", ROUND(((O450*3+P450*3+Q450*3+R450*3+S450*1)/13)*5,0))</f>
        <v/>
      </c>
      <c r="L450" s="99">
        <f>IF(OR($C450="",K450=""),"",COUNTIFS($C$4:$C$1500,$C450,K$4:K$1500,"&gt;"&amp;K450)+1)</f>
        <v/>
      </c>
      <c r="M450" s="99">
        <f>IF(OR($C450="",K450=""),"",IF(AND($C450&gt;=1001,$C450&lt;=1005),COUNTIFS($C$4:$C$1500,"&gt;=1001",$C$4:$C$1500,"&lt;=1005",K$4:K$1500,"&gt;"&amp;K450)+1,IF(AND($C450&gt;=1101,$C450&lt;=1105),COUNTIFS($C$4:$C$1500,"&gt;=1101",$C$4:$C$1500,"&lt;=1105",K$4:K$1500,"&gt;"&amp;K450)+1,IF(AND($C450&gt;=901,$C450&lt;=905),COUNTIFS($C$4:$C$1500,"&gt;=901",$C$4:$C$1500,"&lt;=905",K$4:K$1500,"&gt;"&amp;K450)+1,IF(AND($C450&gt;=801,$C450&lt;=805),COUNTIFS($C$4:$C$1500,"&gt;=801",$C$4:$C$1500,"&lt;=805",K$4:K$1500,"&gt;"&amp;K450)+1,IF(AND($C450&gt;=701,$C450&lt;=705),COUNTIFS($C$4:$C$1500,"&gt;=701",$C$4:$C$1500,"&lt;=705",K$4:K$1500,"&gt;"&amp;K450)+1,IF(AND($C450&gt;=601,$C450&lt;=606),COUNTIFS($C$4:$C$1500,"&gt;=601",$C$4:$C$1500,"&lt;=606",K$4:K$1500,"&gt;"&amp;K450)+1,"")))))))</f>
        <v/>
      </c>
      <c r="N450" s="99">
        <f>IF(OR($C450="",K450=""),"",IF(OR(AND($C450&gt;=1001,$C450&lt;=1005),AND($C450&gt;=1101,$C450&lt;=1105)),COUNTIFS($C$4:$C$1500,"&gt;=1001",$C$4:$C$1500,"&lt;=1005",K$4:K$1500,"&gt;"&amp;K450)+COUNTIFS($C$4:$C$1500,"&gt;=1101",$C$4:$C$1500,"&lt;=1105",K$4:K$1500,"&gt;"&amp;K450)+1,""))</f>
        <v/>
      </c>
      <c r="O450" s="94" t="n">
        <v>29.69</v>
      </c>
      <c r="P450" s="94" t="n">
        <v>7</v>
      </c>
      <c r="Q450" s="94" t="n">
        <v>46.25</v>
      </c>
      <c r="R450" s="94" t="n">
        <v>45.83</v>
      </c>
      <c r="S450" s="94" t="n">
        <v>25</v>
      </c>
      <c r="T450" s="99">
        <f>IF(AND(O450&gt;0,O450&lt;36),1,IF(AND(O450&gt;=36,O450&lt;51),2,IF(AND(O450&gt;=51,O450&lt;71),3,IF(AND(O450&gt;=71,O450&lt;=100),4,))))</f>
        <v/>
      </c>
      <c r="U450" s="99">
        <f>IF(AND(P450&gt;0,P450&lt;41),1,IF(AND(P450&gt;=41,P450&lt;56),2,IF(AND(P450&gt;=56,P450&lt;71),3,IF(AND(P450&gt;=71,P450&lt;=100),4,))))</f>
        <v/>
      </c>
      <c r="V450" s="99">
        <f>IF(AND(Q450&gt;0,Q450&lt;41),1,IF(AND(Q450&gt;=41,Q450&lt;56),2,IF(AND(Q450&gt;=56,Q450&lt;71),3,IF(AND(Q450&gt;=71,Q450&lt;=100),4,))))</f>
        <v/>
      </c>
      <c r="W450" s="99">
        <f>IF(AND(R450&gt;0,R450&lt;36),1,IF(AND(R450&gt;=36,R450&lt;51),2,IF(AND(R450&gt;=51,R450&lt;66),3,IF(AND(R450&gt;=66,R450&lt;=100),4,))))</f>
        <v/>
      </c>
      <c r="X450" s="100">
        <f>IF(AND(S450&gt;0,S450&lt;37),1,IF(AND(S450&gt;=37,S450&lt;58),2,IF(AND(S450&gt;=58,S450&lt;71),3,IF(AND(S450&gt;=71,S450&lt;=100),4,))))</f>
        <v/>
      </c>
      <c r="Y450" s="101">
        <f>IF(SUM(AC450:AG450)=0, "", ROUND(((AC450*3+AD450*3+AE450*3+AF450*3+AG450*1)/13)*5,0))</f>
        <v/>
      </c>
      <c r="Z450" s="99">
        <f>IF(OR($C450="",Y450=""),"",COUNTIFS($C$4:$C$1500,$C450,Y$4:Y$1500,"&gt;"&amp;Y450)+1)</f>
        <v/>
      </c>
      <c r="AA450" s="99">
        <f>IF(OR($C450="",Y450=""),"",IF(AND($C450&gt;=1001,$C450&lt;=1005),COUNTIFS($C$4:$C$1500,"&gt;=1001",$C$4:$C$1500,"&lt;=1005",Y$4:Y$1500,"&gt;"&amp;Y450)+1,IF(AND($C450&gt;=1101,$C450&lt;=1105),COUNTIFS($C$4:$C$1500,"&gt;=1101",$C$4:$C$1500,"&lt;=1105",Y$4:Y$1500,"&gt;"&amp;Y450)+1,IF(AND($C450&gt;=901,$C450&lt;=905),COUNTIFS($C$4:$C$1500,"&gt;=901",$C$4:$C$1500,"&lt;=905",Y$4:Y$1500,"&gt;"&amp;Y450)+1,IF(AND($C450&gt;=801,$C450&lt;=805),COUNTIFS($C$4:$C$1500,"&gt;=801",$C$4:$C$1500,"&lt;=805",Y$4:Y$1500,"&gt;"&amp;Y450)+1,IF(AND($C450&gt;=701,$C450&lt;=705),COUNTIFS($C$4:$C$1500,"&gt;=701",$C$4:$C$1500,"&lt;=705",Y$4:Y$1500,"&gt;"&amp;Y450)+1,IF(AND($C450&gt;=601,$C450&lt;=606),COUNTIFS($C$4:$C$1500,"&gt;=601",$C$4:$C$1500,"&lt;=606",Y$4:Y$1500,"&gt;"&amp;Y450)+1,"")))))))</f>
        <v/>
      </c>
      <c r="AB450" s="99">
        <f>IF(OR($C450="",Y450=""),"",IF(OR(AND($C450&gt;=1001,$C450&lt;=1005),AND($C450&gt;=1101,$C450&lt;=1105)),COUNTIFS($C$4:$C$1500,"&gt;=1001",$C$4:$C$1500,"&lt;=1005",Y$4:Y$1500,"&gt;"&amp;Y450)+COUNTIFS($C$4:$C$1500,"&gt;=1101",$C$4:$C$1500,"&lt;=1105",Y$4:Y$1500,"&gt;"&amp;Y450)+1,""))</f>
        <v/>
      </c>
      <c r="AC450" s="94" t="n">
        <v>33.75</v>
      </c>
      <c r="AD450" s="94" t="n">
        <v>44.46</v>
      </c>
      <c r="AE450" s="94" t="n">
        <v>39</v>
      </c>
      <c r="AF450" s="94" t="n">
        <v>43.75</v>
      </c>
      <c r="AG450" s="94" t="n">
        <v>13.75</v>
      </c>
      <c r="AH450" s="99">
        <f>IF(AND(AC450&gt;0,AC450&lt;36),1,IF(AND(AC450&gt;=36,AC450&lt;51),2,IF(AND(AC450&gt;=51,AC450&lt;71),3,IF(AND(AC450&gt;=71,AC450&lt;=100),4,))))</f>
        <v/>
      </c>
      <c r="AI450" s="99">
        <f>IF(AND(AD450&gt;0,AD450&lt;41),1,IF(AND(AD450&gt;=41,AD450&lt;56),2,IF(AND(AD450&gt;=56,AD450&lt;71),3,IF(AND(AD450&gt;=71,AD450&lt;=100),4,))))</f>
        <v/>
      </c>
      <c r="AJ450" s="99">
        <f>IF(AND(AE450&gt;0,AE450&lt;41),1,IF(AND(AE450&gt;=41,AE450&lt;56),2,IF(AND(AE450&gt;=56,AE450&lt;71),3,IF(AND(AE450&gt;=71,AE450&lt;=100),4,))))</f>
        <v/>
      </c>
      <c r="AK450" s="99">
        <f>IF(AND(AF450&gt;0,AF450&lt;36),1,IF(AND(AF450&gt;=36,AF450&lt;51),2,IF(AND(AF450&gt;=51,AF450&lt;66),3,IF(AND(AF450&gt;=66,AF450&lt;=100),4,))))</f>
        <v/>
      </c>
      <c r="AL450" s="100">
        <f>IF(AND(AG450&gt;0,AG450&lt;37),1,IF(AND(AG450&gt;=37,AG450&lt;58),2,IF(AND(AG450&gt;=58,AG450&lt;71),3,IF(AND(AG450&gt;=71,AG450&lt;=100),4,))))</f>
        <v/>
      </c>
      <c r="AM450" s="101">
        <f>IF((Y450&lt;&gt;"")*(K450&lt;&gt;""),Y450-K450,"")</f>
        <v/>
      </c>
      <c r="AN450" s="99">
        <f>IF((Z450&lt;&gt;"")*(L450&lt;&gt;""),Z450-L450,"")</f>
        <v/>
      </c>
      <c r="AO450" s="99">
        <f>IF((AA450&lt;&gt;"")*(M450&lt;&gt;""),AA450-M450,"")</f>
        <v/>
      </c>
      <c r="AP450" s="99">
        <f>IF((AB450&lt;&gt;"")*(N450&lt;&gt;""),AB450-N450,"")</f>
        <v/>
      </c>
      <c r="AQ450" s="94">
        <f>IF((AC450&lt;&gt;"")*(O450&lt;&gt;""),AC450-O450,"")</f>
        <v/>
      </c>
      <c r="AR450" s="94">
        <f>IF((AD450&lt;&gt;"")*(P450&lt;&gt;""),AD450-P450,"")</f>
        <v/>
      </c>
      <c r="AS450" s="94">
        <f>IF((AE450&lt;&gt;"")*(Q450&lt;&gt;""),AE450-Q450,"")</f>
        <v/>
      </c>
      <c r="AT450" s="94">
        <f>IF((AF450&lt;&gt;"")*(R450&lt;&gt;""),AF450-R450,"")</f>
        <v/>
      </c>
      <c r="AU450" s="94">
        <f>IF((AG450&lt;&gt;"")*(S450&lt;&gt;""),AG450-S450,"")</f>
        <v/>
      </c>
      <c r="AV450" s="99">
        <f>IF((AH450&lt;&gt;"")*(T450&lt;&gt;""),AH450-T450,"")</f>
        <v/>
      </c>
      <c r="AW450" s="99">
        <f>IF((AI450&lt;&gt;"")*(U450&lt;&gt;""),AI450-U450,"")</f>
        <v/>
      </c>
      <c r="AX450" s="99">
        <f>IF((AJ450&lt;&gt;"")*(V450&lt;&gt;""),AJ450-V450,"")</f>
        <v/>
      </c>
      <c r="AY450" s="99">
        <f>IF((AK450&lt;&gt;"")*(W450&lt;&gt;""),AK450-W450,"")</f>
        <v/>
      </c>
      <c r="AZ450" s="102">
        <f>IF((AL450&lt;&gt;"")*(X450&lt;&gt;""),AL450-X450,"")</f>
        <v/>
      </c>
      <c r="BA450" s="50">
        <f>IFERROR(__xludf.dummyfunction("AI(""Actúa como un tutor académico y dirígete personalmente al estudiante "" &amp; I450 &amp; "" "" &amp; J450 &amp; "" "" &amp; G450 &amp; "" "" &amp; H450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AM450 &amp; ""'. Diferencias por área: Matemáticas ("" &amp; AQ450 &amp; ""), Ciencias Natura"&amp;"les ("" &amp; AR450 &amp; ""), Sociales ("" &amp; AS450 &amp; ""), Lectura Crítica ("" &amp; AT450 &amp; "") e Inglés ("" &amp; AU450 &amp; ""). Variación en posición: grupo ("" &amp; AN450 &amp; ""), grado ("" &amp; AO450 &amp; "") y media ("" &amp; AP450 &amp; ""). Puntajes Primer Simulacro: Global "" &amp; K450 &amp; "", Mat "" &amp; "&amp;"O4 &amp; "", Cien "" &amp; P450 &amp; "", Soc "" &amp; Q450 &amp; "", Lec "" &amp; R450 &amp; "", Ing "" &amp; S450 &amp; "". Puntajes Segundo Simulacro: Global "" &amp; Y450 &amp; "", Mat "" &amp; AC450 &amp; "", Cien "" &amp; AD450 &amp; "", Soc "" &amp; AE450 &amp; "", Lec "" &amp; AF450 &amp; "", Ing "" &amp; AG450 &amp; "". Escribe un mensaje motivador"&amp;" y breve (máximo 4 líneas)."")
"),"=AI(""Actúa como un tutor académico y dirígete personalmente al estudiante "" &amp; I450 &amp; "" "" &amp; J450 &amp; "" "" &amp; G450 &amp; "" "" &amp; H450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AM450 &amp; ""'. Diferencias por área: Matemáticas ("" &amp; AQ450 &amp; ""), Ciencias Natur"&amp;"ales ("" &amp; AR450 &amp; ""), Sociales ("" &amp; AS450 &amp; ""), Lectura Crítica ("" &amp; AT450 &amp; "") e Inglés ("" &amp; AU450 &amp; ""). Variación en posición: grupo ("" &amp; AN450 &amp; ""), grado ("" &amp; AO450 &amp; "") y media ("" &amp; AP450 &amp; ""). Puntajes Primer Simulacro: Global "" &amp; K450 &amp; "", Mat "" &amp;"&amp;" O450 &amp; "", Cien "" &amp; P450 &amp; "", Soc "" &amp; Q450 &amp; "", Lec "" &amp; R450 &amp; "", Ing "" &amp; S450 &amp; "". Puntajes Segundo Simulacro: Global "" &amp; Y450 &amp; "", Mat "" &amp; AC450 &amp; "", Cien "" &amp; AD450 &amp; "", Soc "" &amp; AE450 &amp; "", Lec "" &amp; AF450 &amp; "", Ing "" &amp; AG450 &amp; "". Escribe un mensaje motivado"&amp;"r y breve (máximo 4 líneas)."")
")</f>
        <v/>
      </c>
    </row>
    <row r="451" ht="15.75" customHeight="1" s="42">
      <c r="A451" s="93" t="n"/>
      <c r="B451" s="94" t="inlineStr">
        <is>
          <t>Bachillerato</t>
        </is>
      </c>
      <c r="C451" s="94" t="n">
        <v>803</v>
      </c>
      <c r="D451" s="94" t="n"/>
      <c r="E451" s="95" t="n"/>
      <c r="F451" s="96">
        <f>TRIM(G451&amp;" "&amp;H451&amp;" "&amp;I451&amp;" "&amp;J451)</f>
        <v/>
      </c>
      <c r="G451" s="94" t="inlineStr">
        <is>
          <t>Jurado</t>
        </is>
      </c>
      <c r="H451" s="94" t="inlineStr">
        <is>
          <t>Arredondo</t>
        </is>
      </c>
      <c r="I451" s="94" t="inlineStr">
        <is>
          <t>Cristhian</t>
        </is>
      </c>
      <c r="J451" s="97" t="inlineStr">
        <is>
          <t>Andrey</t>
        </is>
      </c>
      <c r="K451" s="98">
        <f>IF(SUM(O451:S451)=0, "", ROUND(((O451*3+P451*3+Q451*3+R451*3+S451*1)/13)*5,0))</f>
        <v/>
      </c>
      <c r="L451" s="99">
        <f>IF(OR($C451="",K451=""),"",COUNTIFS($C$4:$C$1500,$C451,K$4:K$1500,"&gt;"&amp;K451)+1)</f>
        <v/>
      </c>
      <c r="M451" s="99">
        <f>IF(OR($C451="",K451=""),"",IF(AND($C451&gt;=1001,$C451&lt;=1005),COUNTIFS($C$4:$C$1500,"&gt;=1001",$C$4:$C$1500,"&lt;=1005",K$4:K$1500,"&gt;"&amp;K451)+1,IF(AND($C451&gt;=1101,$C451&lt;=1105),COUNTIFS($C$4:$C$1500,"&gt;=1101",$C$4:$C$1500,"&lt;=1105",K$4:K$1500,"&gt;"&amp;K451)+1,IF(AND($C451&gt;=901,$C451&lt;=905),COUNTIFS($C$4:$C$1500,"&gt;=901",$C$4:$C$1500,"&lt;=905",K$4:K$1500,"&gt;"&amp;K451)+1,IF(AND($C451&gt;=801,$C451&lt;=805),COUNTIFS($C$4:$C$1500,"&gt;=801",$C$4:$C$1500,"&lt;=805",K$4:K$1500,"&gt;"&amp;K451)+1,IF(AND($C451&gt;=701,$C451&lt;=705),COUNTIFS($C$4:$C$1500,"&gt;=701",$C$4:$C$1500,"&lt;=705",K$4:K$1500,"&gt;"&amp;K451)+1,IF(AND($C451&gt;=601,$C451&lt;=606),COUNTIFS($C$4:$C$1500,"&gt;=601",$C$4:$C$1500,"&lt;=606",K$4:K$1500,"&gt;"&amp;K451)+1,"")))))))</f>
        <v/>
      </c>
      <c r="N451" s="99">
        <f>IF(OR($C451="",K451=""),"",IF(OR(AND($C451&gt;=1001,$C451&lt;=1005),AND($C451&gt;=1101,$C451&lt;=1105)),COUNTIFS($C$4:$C$1500,"&gt;=1001",$C$4:$C$1500,"&lt;=1005",K$4:K$1500,"&gt;"&amp;K451)+COUNTIFS($C$4:$C$1500,"&gt;=1101",$C$4:$C$1500,"&lt;=1105",K$4:K$1500,"&gt;"&amp;K451)+1,""))</f>
        <v/>
      </c>
      <c r="O451" s="94" t="n">
        <v>58.13</v>
      </c>
      <c r="P451" s="94" t="n">
        <v>42.56</v>
      </c>
      <c r="Q451" s="94" t="n">
        <v>41.88</v>
      </c>
      <c r="R451" s="94" t="n">
        <v>54.17</v>
      </c>
      <c r="S451" s="94" t="n">
        <v>41.67</v>
      </c>
      <c r="T451" s="99">
        <f>IF(AND(O451&gt;0,O451&lt;36),1,IF(AND(O451&gt;=36,O451&lt;51),2,IF(AND(O451&gt;=51,O451&lt;71),3,IF(AND(O451&gt;=71,O451&lt;=100),4,))))</f>
        <v/>
      </c>
      <c r="U451" s="99">
        <f>IF(AND(P451&gt;0,P451&lt;41),1,IF(AND(P451&gt;=41,P451&lt;56),2,IF(AND(P451&gt;=56,P451&lt;71),3,IF(AND(P451&gt;=71,P451&lt;=100),4,))))</f>
        <v/>
      </c>
      <c r="V451" s="99">
        <f>IF(AND(Q451&gt;0,Q451&lt;41),1,IF(AND(Q451&gt;=41,Q451&lt;56),2,IF(AND(Q451&gt;=56,Q451&lt;71),3,IF(AND(Q451&gt;=71,Q451&lt;=100),4,))))</f>
        <v/>
      </c>
      <c r="W451" s="99">
        <f>IF(AND(R451&gt;0,R451&lt;36),1,IF(AND(R451&gt;=36,R451&lt;51),2,IF(AND(R451&gt;=51,R451&lt;66),3,IF(AND(R451&gt;=66,R451&lt;=100),4,))))</f>
        <v/>
      </c>
      <c r="X451" s="100">
        <f>IF(AND(S451&gt;0,S451&lt;37),1,IF(AND(S451&gt;=37,S451&lt;58),2,IF(AND(S451&gt;=58,S451&lt;71),3,IF(AND(S451&gt;=71,S451&lt;=100),4,))))</f>
        <v/>
      </c>
      <c r="Y451" s="101">
        <f>IF(SUM(AC451:AG451)=0, "", ROUND(((AC451*3+AD451*3+AE451*3+AF451*3+AG451*1)/13)*5,0))</f>
        <v/>
      </c>
      <c r="Z451" s="99">
        <f>IF(OR($C451="",Y451=""),"",COUNTIFS($C$4:$C$1500,$C451,Y$4:Y$1500,"&gt;"&amp;Y451)+1)</f>
        <v/>
      </c>
      <c r="AA451" s="99">
        <f>IF(OR($C451="",Y451=""),"",IF(AND($C451&gt;=1001,$C451&lt;=1005),COUNTIFS($C$4:$C$1500,"&gt;=1001",$C$4:$C$1500,"&lt;=1005",Y$4:Y$1500,"&gt;"&amp;Y451)+1,IF(AND($C451&gt;=1101,$C451&lt;=1105),COUNTIFS($C$4:$C$1500,"&gt;=1101",$C$4:$C$1500,"&lt;=1105",Y$4:Y$1500,"&gt;"&amp;Y451)+1,IF(AND($C451&gt;=901,$C451&lt;=905),COUNTIFS($C$4:$C$1500,"&gt;=901",$C$4:$C$1500,"&lt;=905",Y$4:Y$1500,"&gt;"&amp;Y451)+1,IF(AND($C451&gt;=801,$C451&lt;=805),COUNTIFS($C$4:$C$1500,"&gt;=801",$C$4:$C$1500,"&lt;=805",Y$4:Y$1500,"&gt;"&amp;Y451)+1,IF(AND($C451&gt;=701,$C451&lt;=705),COUNTIFS($C$4:$C$1500,"&gt;=701",$C$4:$C$1500,"&lt;=705",Y$4:Y$1500,"&gt;"&amp;Y451)+1,IF(AND($C451&gt;=601,$C451&lt;=606),COUNTIFS($C$4:$C$1500,"&gt;=601",$C$4:$C$1500,"&lt;=606",Y$4:Y$1500,"&gt;"&amp;Y451)+1,"")))))))</f>
        <v/>
      </c>
      <c r="AB451" s="99">
        <f>IF(OR($C451="",Y451=""),"",IF(OR(AND($C451&gt;=1001,$C451&lt;=1005),AND($C451&gt;=1101,$C451&lt;=1105)),COUNTIFS($C$4:$C$1500,"&gt;=1001",$C$4:$C$1500,"&lt;=1005",Y$4:Y$1500,"&gt;"&amp;Y451)+COUNTIFS($C$4:$C$1500,"&gt;=1101",$C$4:$C$1500,"&lt;=1105",Y$4:Y$1500,"&gt;"&amp;Y451)+1,""))</f>
        <v/>
      </c>
      <c r="AC451" s="94" t="n">
        <v>48.75</v>
      </c>
      <c r="AD451" s="94" t="n">
        <v>56.9</v>
      </c>
      <c r="AE451" s="94" t="n">
        <v>66</v>
      </c>
      <c r="AF451" s="94" t="n">
        <v>83.13</v>
      </c>
      <c r="AG451" s="94" t="n">
        <v>50.42</v>
      </c>
      <c r="AH451" s="99">
        <f>IF(AND(AC451&gt;0,AC451&lt;36),1,IF(AND(AC451&gt;=36,AC451&lt;51),2,IF(AND(AC451&gt;=51,AC451&lt;71),3,IF(AND(AC451&gt;=71,AC451&lt;=100),4,))))</f>
        <v/>
      </c>
      <c r="AI451" s="99">
        <f>IF(AND(AD451&gt;0,AD451&lt;41),1,IF(AND(AD451&gt;=41,AD451&lt;56),2,IF(AND(AD451&gt;=56,AD451&lt;71),3,IF(AND(AD451&gt;=71,AD451&lt;=100),4,))))</f>
        <v/>
      </c>
      <c r="AJ451" s="99">
        <f>IF(AND(AE451&gt;0,AE451&lt;41),1,IF(AND(AE451&gt;=41,AE451&lt;56),2,IF(AND(AE451&gt;=56,AE451&lt;71),3,IF(AND(AE451&gt;=71,AE451&lt;=100),4,))))</f>
        <v/>
      </c>
      <c r="AK451" s="99">
        <f>IF(AND(AF451&gt;0,AF451&lt;36),1,IF(AND(AF451&gt;=36,AF451&lt;51),2,IF(AND(AF451&gt;=51,AF451&lt;66),3,IF(AND(AF451&gt;=66,AF451&lt;=100),4,))))</f>
        <v/>
      </c>
      <c r="AL451" s="100">
        <f>IF(AND(AG451&gt;0,AG451&lt;37),1,IF(AND(AG451&gt;=37,AG451&lt;58),2,IF(AND(AG451&gt;=58,AG451&lt;71),3,IF(AND(AG451&gt;=71,AG451&lt;=100),4,))))</f>
        <v/>
      </c>
      <c r="AM451" s="101">
        <f>IF((Y451&lt;&gt;"")*(K451&lt;&gt;""),Y451-K451,"")</f>
        <v/>
      </c>
      <c r="AN451" s="99">
        <f>IF((Z451&lt;&gt;"")*(L451&lt;&gt;""),Z451-L451,"")</f>
        <v/>
      </c>
      <c r="AO451" s="99">
        <f>IF((AA451&lt;&gt;"")*(M451&lt;&gt;""),AA451-M451,"")</f>
        <v/>
      </c>
      <c r="AP451" s="99">
        <f>IF((AB451&lt;&gt;"")*(N451&lt;&gt;""),AB451-N451,"")</f>
        <v/>
      </c>
      <c r="AQ451" s="94">
        <f>IF((AC451&lt;&gt;"")*(O451&lt;&gt;""),AC451-O451,"")</f>
        <v/>
      </c>
      <c r="AR451" s="94">
        <f>IF((AD451&lt;&gt;"")*(P451&lt;&gt;""),AD451-P451,"")</f>
        <v/>
      </c>
      <c r="AS451" s="94">
        <f>IF((AE451&lt;&gt;"")*(Q451&lt;&gt;""),AE451-Q451,"")</f>
        <v/>
      </c>
      <c r="AT451" s="94">
        <f>IF((AF451&lt;&gt;"")*(R451&lt;&gt;""),AF451-R451,"")</f>
        <v/>
      </c>
      <c r="AU451" s="94">
        <f>IF((AG451&lt;&gt;"")*(S451&lt;&gt;""),AG451-S451,"")</f>
        <v/>
      </c>
      <c r="AV451" s="99">
        <f>IF((AH451&lt;&gt;"")*(T451&lt;&gt;""),AH451-T451,"")</f>
        <v/>
      </c>
      <c r="AW451" s="99">
        <f>IF((AI451&lt;&gt;"")*(U451&lt;&gt;""),AI451-U451,"")</f>
        <v/>
      </c>
      <c r="AX451" s="99">
        <f>IF((AJ451&lt;&gt;"")*(V451&lt;&gt;""),AJ451-V451,"")</f>
        <v/>
      </c>
      <c r="AY451" s="99">
        <f>IF((AK451&lt;&gt;"")*(W451&lt;&gt;""),AK451-W451,"")</f>
        <v/>
      </c>
      <c r="AZ451" s="102">
        <f>IF((AL451&lt;&gt;"")*(X451&lt;&gt;""),AL451-X451,"")</f>
        <v/>
      </c>
      <c r="BA451" s="50">
        <f>IFERROR(__xludf.dummyfunction("AI(""Actúa como un tutor académico y dirígete personalmente al estudiante "" &amp; I451 &amp; "" "" &amp; J451 &amp; "" "" &amp; G451 &amp; "" "" &amp; H451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AM451 &amp; ""'. Diferencias por área: Matemáticas ("" &amp; AQ451 &amp; ""), Ciencias Natura"&amp;"les ("" &amp; AR451 &amp; ""), Sociales ("" &amp; AS451 &amp; ""), Lectura Crítica ("" &amp; AT451 &amp; "") e Inglés ("" &amp; AU451 &amp; ""). Variación en posición: grupo ("" &amp; AN451 &amp; ""), grado ("" &amp; AO451 &amp; "") y media ("" &amp; AP451 &amp; ""). Puntajes Primer Simulacro: Global "" &amp; K451 &amp; "", Mat "" &amp; "&amp;"O4 &amp; "", Cien "" &amp; P451 &amp; "", Soc "" &amp; Q451 &amp; "", Lec "" &amp; R451 &amp; "", Ing "" &amp; S451 &amp; "". Puntajes Segundo Simulacro: Global "" &amp; Y451 &amp; "", Mat "" &amp; AC451 &amp; "", Cien "" &amp; AD451 &amp; "", Soc "" &amp; AE451 &amp; "", Lec "" &amp; AF451 &amp; "", Ing "" &amp; AG451 &amp; "". Escribe un mensaje motivador"&amp;" y breve (máximo 4 líneas)."")
"),"=AI(""Actúa como un tutor académico y dirígete personalmente al estudiante "" &amp; I451 &amp; "" "" &amp; J451 &amp; "" "" &amp; G451 &amp; "" "" &amp; H451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AM451 &amp; ""'. Diferencias por área: Matemáticas ("" &amp; AQ451 &amp; ""), Ciencias Natur"&amp;"ales ("" &amp; AR451 &amp; ""), Sociales ("" &amp; AS451 &amp; ""), Lectura Crítica ("" &amp; AT451 &amp; "") e Inglés ("" &amp; AU451 &amp; ""). Variación en posición: grupo ("" &amp; AN451 &amp; ""), grado ("" &amp; AO451 &amp; "") y media ("" &amp; AP451 &amp; ""). Puntajes Primer Simulacro: Global "" &amp; K451 &amp; "", Mat "" &amp;"&amp;" O451 &amp; "", Cien "" &amp; P451 &amp; "", Soc "" &amp; Q451 &amp; "", Lec "" &amp; R451 &amp; "", Ing "" &amp; S451 &amp; "". Puntajes Segundo Simulacro: Global "" &amp; Y451 &amp; "", Mat "" &amp; AC451 &amp; "", Cien "" &amp; AD451 &amp; "", Soc "" &amp; AE451 &amp; "", Lec "" &amp; AF451 &amp; "", Ing "" &amp; AG451 &amp; "". Escribe un mensaje motivado"&amp;"r y breve (máximo 4 líneas)."")
")</f>
        <v/>
      </c>
    </row>
    <row r="452" ht="15.75" customHeight="1" s="42">
      <c r="A452" s="93" t="n"/>
      <c r="B452" s="94" t="inlineStr">
        <is>
          <t>Bachillerato</t>
        </is>
      </c>
      <c r="C452" s="94" t="n">
        <v>803</v>
      </c>
      <c r="D452" s="94" t="n"/>
      <c r="E452" s="95" t="n"/>
      <c r="F452" s="96">
        <f>TRIM(G452&amp;" "&amp;H452&amp;" "&amp;I452&amp;" "&amp;J452)</f>
        <v/>
      </c>
      <c r="G452" s="94" t="inlineStr">
        <is>
          <t>Leon</t>
        </is>
      </c>
      <c r="H452" s="94" t="inlineStr">
        <is>
          <t>Chanci</t>
        </is>
      </c>
      <c r="I452" s="94" t="inlineStr">
        <is>
          <t>Juan</t>
        </is>
      </c>
      <c r="J452" s="97" t="inlineStr">
        <is>
          <t>Sebastian</t>
        </is>
      </c>
      <c r="K452" s="98">
        <f>IF(SUM(O452:S452)=0, "", ROUND(((O452*3+P452*3+Q452*3+R452*3+S452*1)/13)*5,0))</f>
        <v/>
      </c>
      <c r="L452" s="99">
        <f>IF(OR($C452="",K452=""),"",COUNTIFS($C$4:$C$1500,$C452,K$4:K$1500,"&gt;"&amp;K452)+1)</f>
        <v/>
      </c>
      <c r="M452" s="99">
        <f>IF(OR($C452="",K452=""),"",IF(AND($C452&gt;=1001,$C452&lt;=1005),COUNTIFS($C$4:$C$1500,"&gt;=1001",$C$4:$C$1500,"&lt;=1005",K$4:K$1500,"&gt;"&amp;K452)+1,IF(AND($C452&gt;=1101,$C452&lt;=1105),COUNTIFS($C$4:$C$1500,"&gt;=1101",$C$4:$C$1500,"&lt;=1105",K$4:K$1500,"&gt;"&amp;K452)+1,IF(AND($C452&gt;=901,$C452&lt;=905),COUNTIFS($C$4:$C$1500,"&gt;=901",$C$4:$C$1500,"&lt;=905",K$4:K$1500,"&gt;"&amp;K452)+1,IF(AND($C452&gt;=801,$C452&lt;=805),COUNTIFS($C$4:$C$1500,"&gt;=801",$C$4:$C$1500,"&lt;=805",K$4:K$1500,"&gt;"&amp;K452)+1,IF(AND($C452&gt;=701,$C452&lt;=705),COUNTIFS($C$4:$C$1500,"&gt;=701",$C$4:$C$1500,"&lt;=705",K$4:K$1500,"&gt;"&amp;K452)+1,IF(AND($C452&gt;=601,$C452&lt;=606),COUNTIFS($C$4:$C$1500,"&gt;=601",$C$4:$C$1500,"&lt;=606",K$4:K$1500,"&gt;"&amp;K452)+1,"")))))))</f>
        <v/>
      </c>
      <c r="N452" s="99">
        <f>IF(OR($C452="",K452=""),"",IF(OR(AND($C452&gt;=1001,$C452&lt;=1005),AND($C452&gt;=1101,$C452&lt;=1105)),COUNTIFS($C$4:$C$1500,"&gt;=1001",$C$4:$C$1500,"&lt;=1005",K$4:K$1500,"&gt;"&amp;K452)+COUNTIFS($C$4:$C$1500,"&gt;=1101",$C$4:$C$1500,"&lt;=1105",K$4:K$1500,"&gt;"&amp;K452)+1,""))</f>
        <v/>
      </c>
      <c r="O452" s="94" t="n">
        <v>71.88</v>
      </c>
      <c r="P452" s="94" t="n">
        <v>64.52</v>
      </c>
      <c r="Q452" s="94" t="n">
        <v>42.5</v>
      </c>
      <c r="R452" s="94" t="n">
        <v>62.5</v>
      </c>
      <c r="S452" s="94" t="n">
        <v>37.5</v>
      </c>
      <c r="T452" s="99">
        <f>IF(AND(O452&gt;0,O452&lt;36),1,IF(AND(O452&gt;=36,O452&lt;51),2,IF(AND(O452&gt;=51,O452&lt;71),3,IF(AND(O452&gt;=71,O452&lt;=100),4,))))</f>
        <v/>
      </c>
      <c r="U452" s="99">
        <f>IF(AND(P452&gt;0,P452&lt;41),1,IF(AND(P452&gt;=41,P452&lt;56),2,IF(AND(P452&gt;=56,P452&lt;71),3,IF(AND(P452&gt;=71,P452&lt;=100),4,))))</f>
        <v/>
      </c>
      <c r="V452" s="99">
        <f>IF(AND(Q452&gt;0,Q452&lt;41),1,IF(AND(Q452&gt;=41,Q452&lt;56),2,IF(AND(Q452&gt;=56,Q452&lt;71),3,IF(AND(Q452&gt;=71,Q452&lt;=100),4,))))</f>
        <v/>
      </c>
      <c r="W452" s="99">
        <f>IF(AND(R452&gt;0,R452&lt;36),1,IF(AND(R452&gt;=36,R452&lt;51),2,IF(AND(R452&gt;=51,R452&lt;66),3,IF(AND(R452&gt;=66,R452&lt;=100),4,))))</f>
        <v/>
      </c>
      <c r="X452" s="100">
        <f>IF(AND(S452&gt;0,S452&lt;37),1,IF(AND(S452&gt;=37,S452&lt;58),2,IF(AND(S452&gt;=58,S452&lt;71),3,IF(AND(S452&gt;=71,S452&lt;=100),4,))))</f>
        <v/>
      </c>
      <c r="Y452" s="101">
        <f>IF(SUM(AC452:AG452)=0, "", ROUND(((AC452*3+AD452*3+AE452*3+AF452*3+AG452*1)/13)*5,0))</f>
        <v/>
      </c>
      <c r="Z452" s="99">
        <f>IF(OR($C452="",Y452=""),"",COUNTIFS($C$4:$C$1500,$C452,Y$4:Y$1500,"&gt;"&amp;Y452)+1)</f>
        <v/>
      </c>
      <c r="AA452" s="99">
        <f>IF(OR($C452="",Y452=""),"",IF(AND($C452&gt;=1001,$C452&lt;=1005),COUNTIFS($C$4:$C$1500,"&gt;=1001",$C$4:$C$1500,"&lt;=1005",Y$4:Y$1500,"&gt;"&amp;Y452)+1,IF(AND($C452&gt;=1101,$C452&lt;=1105),COUNTIFS($C$4:$C$1500,"&gt;=1101",$C$4:$C$1500,"&lt;=1105",Y$4:Y$1500,"&gt;"&amp;Y452)+1,IF(AND($C452&gt;=901,$C452&lt;=905),COUNTIFS($C$4:$C$1500,"&gt;=901",$C$4:$C$1500,"&lt;=905",Y$4:Y$1500,"&gt;"&amp;Y452)+1,IF(AND($C452&gt;=801,$C452&lt;=805),COUNTIFS($C$4:$C$1500,"&gt;=801",$C$4:$C$1500,"&lt;=805",Y$4:Y$1500,"&gt;"&amp;Y452)+1,IF(AND($C452&gt;=701,$C452&lt;=705),COUNTIFS($C$4:$C$1500,"&gt;=701",$C$4:$C$1500,"&lt;=705",Y$4:Y$1500,"&gt;"&amp;Y452)+1,IF(AND($C452&gt;=601,$C452&lt;=606),COUNTIFS($C$4:$C$1500,"&gt;=601",$C$4:$C$1500,"&lt;=606",Y$4:Y$1500,"&gt;"&amp;Y452)+1,"")))))))</f>
        <v/>
      </c>
      <c r="AB452" s="99">
        <f>IF(OR($C452="",Y452=""),"",IF(OR(AND($C452&gt;=1001,$C452&lt;=1005),AND($C452&gt;=1101,$C452&lt;=1105)),COUNTIFS($C$4:$C$1500,"&gt;=1001",$C$4:$C$1500,"&lt;=1005",Y$4:Y$1500,"&gt;"&amp;Y452)+COUNTIFS($C$4:$C$1500,"&gt;=1101",$C$4:$C$1500,"&lt;=1105",Y$4:Y$1500,"&gt;"&amp;Y452)+1,""))</f>
        <v/>
      </c>
      <c r="AC452" s="94" t="n">
        <v>51.88</v>
      </c>
      <c r="AD452" s="94" t="n">
        <v>83.56999999999999</v>
      </c>
      <c r="AE452" s="94" t="n">
        <v>60</v>
      </c>
      <c r="AF452" s="94" t="n">
        <v>56.88</v>
      </c>
      <c r="AG452" s="94" t="n">
        <v>73.33</v>
      </c>
      <c r="AH452" s="99">
        <f>IF(AND(AC452&gt;0,AC452&lt;36),1,IF(AND(AC452&gt;=36,AC452&lt;51),2,IF(AND(AC452&gt;=51,AC452&lt;71),3,IF(AND(AC452&gt;=71,AC452&lt;=100),4,))))</f>
        <v/>
      </c>
      <c r="AI452" s="99">
        <f>IF(AND(AD452&gt;0,AD452&lt;41),1,IF(AND(AD452&gt;=41,AD452&lt;56),2,IF(AND(AD452&gt;=56,AD452&lt;71),3,IF(AND(AD452&gt;=71,AD452&lt;=100),4,))))</f>
        <v/>
      </c>
      <c r="AJ452" s="99">
        <f>IF(AND(AE452&gt;0,AE452&lt;41),1,IF(AND(AE452&gt;=41,AE452&lt;56),2,IF(AND(AE452&gt;=56,AE452&lt;71),3,IF(AND(AE452&gt;=71,AE452&lt;=100),4,))))</f>
        <v/>
      </c>
      <c r="AK452" s="99">
        <f>IF(AND(AF452&gt;0,AF452&lt;36),1,IF(AND(AF452&gt;=36,AF452&lt;51),2,IF(AND(AF452&gt;=51,AF452&lt;66),3,IF(AND(AF452&gt;=66,AF452&lt;=100),4,))))</f>
        <v/>
      </c>
      <c r="AL452" s="100">
        <f>IF(AND(AG452&gt;0,AG452&lt;37),1,IF(AND(AG452&gt;=37,AG452&lt;58),2,IF(AND(AG452&gt;=58,AG452&lt;71),3,IF(AND(AG452&gt;=71,AG452&lt;=100),4,))))</f>
        <v/>
      </c>
      <c r="AM452" s="101">
        <f>IF((Y452&lt;&gt;"")*(K452&lt;&gt;""),Y452-K452,"")</f>
        <v/>
      </c>
      <c r="AN452" s="99">
        <f>IF((Z452&lt;&gt;"")*(L452&lt;&gt;""),Z452-L452,"")</f>
        <v/>
      </c>
      <c r="AO452" s="99">
        <f>IF((AA452&lt;&gt;"")*(M452&lt;&gt;""),AA452-M452,"")</f>
        <v/>
      </c>
      <c r="AP452" s="99">
        <f>IF((AB452&lt;&gt;"")*(N452&lt;&gt;""),AB452-N452,"")</f>
        <v/>
      </c>
      <c r="AQ452" s="94">
        <f>IF((AC452&lt;&gt;"")*(O452&lt;&gt;""),AC452-O452,"")</f>
        <v/>
      </c>
      <c r="AR452" s="94">
        <f>IF((AD452&lt;&gt;"")*(P452&lt;&gt;""),AD452-P452,"")</f>
        <v/>
      </c>
      <c r="AS452" s="94">
        <f>IF((AE452&lt;&gt;"")*(Q452&lt;&gt;""),AE452-Q452,"")</f>
        <v/>
      </c>
      <c r="AT452" s="94">
        <f>IF((AF452&lt;&gt;"")*(R452&lt;&gt;""),AF452-R452,"")</f>
        <v/>
      </c>
      <c r="AU452" s="94">
        <f>IF((AG452&lt;&gt;"")*(S452&lt;&gt;""),AG452-S452,"")</f>
        <v/>
      </c>
      <c r="AV452" s="99">
        <f>IF((AH452&lt;&gt;"")*(T452&lt;&gt;""),AH452-T452,"")</f>
        <v/>
      </c>
      <c r="AW452" s="99">
        <f>IF((AI452&lt;&gt;"")*(U452&lt;&gt;""),AI452-U452,"")</f>
        <v/>
      </c>
      <c r="AX452" s="99">
        <f>IF((AJ452&lt;&gt;"")*(V452&lt;&gt;""),AJ452-V452,"")</f>
        <v/>
      </c>
      <c r="AY452" s="99">
        <f>IF((AK452&lt;&gt;"")*(W452&lt;&gt;""),AK452-W452,"")</f>
        <v/>
      </c>
      <c r="AZ452" s="102">
        <f>IF((AL452&lt;&gt;"")*(X452&lt;&gt;""),AL452-X452,"")</f>
        <v/>
      </c>
      <c r="BA452" s="50">
        <f>IFERROR(__xludf.dummyfunction("AI(""Actúa como un tutor académico y dirígete personalmente al estudiante "" &amp; I452 &amp; "" "" &amp; J452 &amp; "" "" &amp; G452 &amp; "" "" &amp; H452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AM452 &amp; ""'. Diferencias por área: Matemáticas ("" &amp; AQ452 &amp; ""), Ciencias Natura"&amp;"les ("" &amp; AR452 &amp; ""), Sociales ("" &amp; AS452 &amp; ""), Lectura Crítica ("" &amp; AT452 &amp; "") e Inglés ("" &amp; AU452 &amp; ""). Variación en posición: grupo ("" &amp; AN452 &amp; ""), grado ("" &amp; AO452 &amp; "") y media ("" &amp; AP452 &amp; ""). Puntajes Primer Simulacro: Global "" &amp; K452 &amp; "", Mat "" &amp; "&amp;"O4 &amp; "", Cien "" &amp; P452 &amp; "", Soc "" &amp; Q452 &amp; "", Lec "" &amp; R452 &amp; "", Ing "" &amp; S452 &amp; "". Puntajes Segundo Simulacro: Global "" &amp; Y452 &amp; "", Mat "" &amp; AC452 &amp; "", Cien "" &amp; AD452 &amp; "", Soc "" &amp; AE452 &amp; "", Lec "" &amp; AF452 &amp; "", Ing "" &amp; AG452 &amp; "". Escribe un mensaje motivador"&amp;" y breve (máximo 4 líneas)."")
"),"=AI(""Actúa como un tutor académico y dirígete personalmente al estudiante "" &amp; I452 &amp; "" "" &amp; J452 &amp; "" "" &amp; G452 &amp; "" "" &amp; H452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AM452 &amp; ""'. Diferencias por área: Matemáticas ("" &amp; AQ452 &amp; ""), Ciencias Natur"&amp;"ales ("" &amp; AR452 &amp; ""), Sociales ("" &amp; AS452 &amp; ""), Lectura Crítica ("" &amp; AT452 &amp; "") e Inglés ("" &amp; AU452 &amp; ""). Variación en posición: grupo ("" &amp; AN452 &amp; ""), grado ("" &amp; AO452 &amp; "") y media ("" &amp; AP452 &amp; ""). Puntajes Primer Simulacro: Global "" &amp; K452 &amp; "", Mat "" &amp;"&amp;" O452 &amp; "", Cien "" &amp; P452 &amp; "", Soc "" &amp; Q452 &amp; "", Lec "" &amp; R452 &amp; "", Ing "" &amp; S452 &amp; "". Puntajes Segundo Simulacro: Global "" &amp; Y452 &amp; "", Mat "" &amp; AC452 &amp; "", Cien "" &amp; AD452 &amp; "", Soc "" &amp; AE452 &amp; "", Lec "" &amp; AF452 &amp; "", Ing "" &amp; AG452 &amp; "". Escribe un mensaje motivado"&amp;"r y breve (máximo 4 líneas)."")
")</f>
        <v/>
      </c>
    </row>
    <row r="453" ht="15.75" customHeight="1" s="42">
      <c r="A453" s="93" t="n"/>
      <c r="B453" s="94" t="inlineStr">
        <is>
          <t>Bachillerato</t>
        </is>
      </c>
      <c r="C453" s="94" t="n">
        <v>803</v>
      </c>
      <c r="D453" s="94" t="n"/>
      <c r="E453" s="95" t="n"/>
      <c r="F453" s="96">
        <f>TRIM(G453&amp;" "&amp;H453&amp;" "&amp;I453&amp;" "&amp;J453)</f>
        <v/>
      </c>
      <c r="G453" s="94" t="inlineStr">
        <is>
          <t>Londoño</t>
        </is>
      </c>
      <c r="H453" s="94" t="inlineStr">
        <is>
          <t>Sanmartin</t>
        </is>
      </c>
      <c r="I453" s="94" t="inlineStr">
        <is>
          <t>Allison</t>
        </is>
      </c>
      <c r="J453" s="97" t="inlineStr">
        <is>
          <t>Dahiana</t>
        </is>
      </c>
      <c r="K453" s="98">
        <f>IF(SUM(O453:S453)=0, "", ROUND(((O453*3+P453*3+Q453*3+R453*3+S453*1)/13)*5,0))</f>
        <v/>
      </c>
      <c r="L453" s="99">
        <f>IF(OR($C453="",K453=""),"",COUNTIFS($C$4:$C$1500,$C453,K$4:K$1500,"&gt;"&amp;K453)+1)</f>
        <v/>
      </c>
      <c r="M453" s="99">
        <f>IF(OR($C453="",K453=""),"",IF(AND($C453&gt;=1001,$C453&lt;=1005),COUNTIFS($C$4:$C$1500,"&gt;=1001",$C$4:$C$1500,"&lt;=1005",K$4:K$1500,"&gt;"&amp;K453)+1,IF(AND($C453&gt;=1101,$C453&lt;=1105),COUNTIFS($C$4:$C$1500,"&gt;=1101",$C$4:$C$1500,"&lt;=1105",K$4:K$1500,"&gt;"&amp;K453)+1,IF(AND($C453&gt;=901,$C453&lt;=905),COUNTIFS($C$4:$C$1500,"&gt;=901",$C$4:$C$1500,"&lt;=905",K$4:K$1500,"&gt;"&amp;K453)+1,IF(AND($C453&gt;=801,$C453&lt;=805),COUNTIFS($C$4:$C$1500,"&gt;=801",$C$4:$C$1500,"&lt;=805",K$4:K$1500,"&gt;"&amp;K453)+1,IF(AND($C453&gt;=701,$C453&lt;=705),COUNTIFS($C$4:$C$1500,"&gt;=701",$C$4:$C$1500,"&lt;=705",K$4:K$1500,"&gt;"&amp;K453)+1,IF(AND($C453&gt;=601,$C453&lt;=606),COUNTIFS($C$4:$C$1500,"&gt;=601",$C$4:$C$1500,"&lt;=606",K$4:K$1500,"&gt;"&amp;K453)+1,"")))))))</f>
        <v/>
      </c>
      <c r="N453" s="99">
        <f>IF(OR($C453="",K453=""),"",IF(OR(AND($C453&gt;=1001,$C453&lt;=1005),AND($C453&gt;=1101,$C453&lt;=1105)),COUNTIFS($C$4:$C$1500,"&gt;=1001",$C$4:$C$1500,"&lt;=1005",K$4:K$1500,"&gt;"&amp;K453)+COUNTIFS($C$4:$C$1500,"&gt;=1101",$C$4:$C$1500,"&lt;=1105",K$4:K$1500,"&gt;"&amp;K453)+1,""))</f>
        <v/>
      </c>
      <c r="O453" s="94" t="n">
        <v>35.94</v>
      </c>
      <c r="P453" s="94" t="n">
        <v>59.23</v>
      </c>
      <c r="Q453" s="94" t="n">
        <v>32.5</v>
      </c>
      <c r="R453" s="94" t="n">
        <v>25</v>
      </c>
      <c r="S453" s="94" t="n">
        <v>33.33</v>
      </c>
      <c r="T453" s="99">
        <f>IF(AND(O453&gt;0,O453&lt;36),1,IF(AND(O453&gt;=36,O453&lt;51),2,IF(AND(O453&gt;=51,O453&lt;71),3,IF(AND(O453&gt;=71,O453&lt;=100),4,))))</f>
        <v/>
      </c>
      <c r="U453" s="99">
        <f>IF(AND(P453&gt;0,P453&lt;41),1,IF(AND(P453&gt;=41,P453&lt;56),2,IF(AND(P453&gt;=56,P453&lt;71),3,IF(AND(P453&gt;=71,P453&lt;=100),4,))))</f>
        <v/>
      </c>
      <c r="V453" s="99">
        <f>IF(AND(Q453&gt;0,Q453&lt;41),1,IF(AND(Q453&gt;=41,Q453&lt;56),2,IF(AND(Q453&gt;=56,Q453&lt;71),3,IF(AND(Q453&gt;=71,Q453&lt;=100),4,))))</f>
        <v/>
      </c>
      <c r="W453" s="99">
        <f>IF(AND(R453&gt;0,R453&lt;36),1,IF(AND(R453&gt;=36,R453&lt;51),2,IF(AND(R453&gt;=51,R453&lt;66),3,IF(AND(R453&gt;=66,R453&lt;=100),4,))))</f>
        <v/>
      </c>
      <c r="X453" s="100">
        <f>IF(AND(S453&gt;0,S453&lt;37),1,IF(AND(S453&gt;=37,S453&lt;58),2,IF(AND(S453&gt;=58,S453&lt;71),3,IF(AND(S453&gt;=71,S453&lt;=100),4,))))</f>
        <v/>
      </c>
      <c r="Y453" s="101">
        <f>IF(SUM(AC453:AG453)=0, "", ROUND(((AC453*3+AD453*3+AE453*3+AF453*3+AG453*1)/13)*5,0))</f>
        <v/>
      </c>
      <c r="Z453" s="99">
        <f>IF(OR($C453="",Y453=""),"",COUNTIFS($C$4:$C$1500,$C453,Y$4:Y$1500,"&gt;"&amp;Y453)+1)</f>
        <v/>
      </c>
      <c r="AA453" s="99">
        <f>IF(OR($C453="",Y453=""),"",IF(AND($C453&gt;=1001,$C453&lt;=1005),COUNTIFS($C$4:$C$1500,"&gt;=1001",$C$4:$C$1500,"&lt;=1005",Y$4:Y$1500,"&gt;"&amp;Y453)+1,IF(AND($C453&gt;=1101,$C453&lt;=1105),COUNTIFS($C$4:$C$1500,"&gt;=1101",$C$4:$C$1500,"&lt;=1105",Y$4:Y$1500,"&gt;"&amp;Y453)+1,IF(AND($C453&gt;=901,$C453&lt;=905),COUNTIFS($C$4:$C$1500,"&gt;=901",$C$4:$C$1500,"&lt;=905",Y$4:Y$1500,"&gt;"&amp;Y453)+1,IF(AND($C453&gt;=801,$C453&lt;=805),COUNTIFS($C$4:$C$1500,"&gt;=801",$C$4:$C$1500,"&lt;=805",Y$4:Y$1500,"&gt;"&amp;Y453)+1,IF(AND($C453&gt;=701,$C453&lt;=705),COUNTIFS($C$4:$C$1500,"&gt;=701",$C$4:$C$1500,"&lt;=705",Y$4:Y$1500,"&gt;"&amp;Y453)+1,IF(AND($C453&gt;=601,$C453&lt;=606),COUNTIFS($C$4:$C$1500,"&gt;=601",$C$4:$C$1500,"&lt;=606",Y$4:Y$1500,"&gt;"&amp;Y453)+1,"")))))))</f>
        <v/>
      </c>
      <c r="AB453" s="99">
        <f>IF(OR($C453="",Y453=""),"",IF(OR(AND($C453&gt;=1001,$C453&lt;=1005),AND($C453&gt;=1101,$C453&lt;=1105)),COUNTIFS($C$4:$C$1500,"&gt;=1001",$C$4:$C$1500,"&lt;=1005",Y$4:Y$1500,"&gt;"&amp;Y453)+COUNTIFS($C$4:$C$1500,"&gt;=1101",$C$4:$C$1500,"&lt;=1105",Y$4:Y$1500,"&gt;"&amp;Y453)+1,""))</f>
        <v/>
      </c>
      <c r="AC453" s="94" t="n">
        <v>60.63</v>
      </c>
      <c r="AD453" s="94" t="n">
        <v>67.73999999999999</v>
      </c>
      <c r="AE453" s="94" t="n">
        <v>39</v>
      </c>
      <c r="AF453" s="94" t="n">
        <v>48.13</v>
      </c>
      <c r="AG453" s="94" t="n">
        <v>55</v>
      </c>
      <c r="AH453" s="99">
        <f>IF(AND(AC453&gt;0,AC453&lt;36),1,IF(AND(AC453&gt;=36,AC453&lt;51),2,IF(AND(AC453&gt;=51,AC453&lt;71),3,IF(AND(AC453&gt;=71,AC453&lt;=100),4,))))</f>
        <v/>
      </c>
      <c r="AI453" s="99">
        <f>IF(AND(AD453&gt;0,AD453&lt;41),1,IF(AND(AD453&gt;=41,AD453&lt;56),2,IF(AND(AD453&gt;=56,AD453&lt;71),3,IF(AND(AD453&gt;=71,AD453&lt;=100),4,))))</f>
        <v/>
      </c>
      <c r="AJ453" s="99">
        <f>IF(AND(AE453&gt;0,AE453&lt;41),1,IF(AND(AE453&gt;=41,AE453&lt;56),2,IF(AND(AE453&gt;=56,AE453&lt;71),3,IF(AND(AE453&gt;=71,AE453&lt;=100),4,))))</f>
        <v/>
      </c>
      <c r="AK453" s="99">
        <f>IF(AND(AF453&gt;0,AF453&lt;36),1,IF(AND(AF453&gt;=36,AF453&lt;51),2,IF(AND(AF453&gt;=51,AF453&lt;66),3,IF(AND(AF453&gt;=66,AF453&lt;=100),4,))))</f>
        <v/>
      </c>
      <c r="AL453" s="100">
        <f>IF(AND(AG453&gt;0,AG453&lt;37),1,IF(AND(AG453&gt;=37,AG453&lt;58),2,IF(AND(AG453&gt;=58,AG453&lt;71),3,IF(AND(AG453&gt;=71,AG453&lt;=100),4,))))</f>
        <v/>
      </c>
      <c r="AM453" s="101">
        <f>IF((Y453&lt;&gt;"")*(K453&lt;&gt;""),Y453-K453,"")</f>
        <v/>
      </c>
      <c r="AN453" s="99">
        <f>IF((Z453&lt;&gt;"")*(L453&lt;&gt;""),Z453-L453,"")</f>
        <v/>
      </c>
      <c r="AO453" s="99">
        <f>IF((AA453&lt;&gt;"")*(M453&lt;&gt;""),AA453-M453,"")</f>
        <v/>
      </c>
      <c r="AP453" s="99">
        <f>IF((AB453&lt;&gt;"")*(N453&lt;&gt;""),AB453-N453,"")</f>
        <v/>
      </c>
      <c r="AQ453" s="94">
        <f>IF((AC453&lt;&gt;"")*(O453&lt;&gt;""),AC453-O453,"")</f>
        <v/>
      </c>
      <c r="AR453" s="94">
        <f>IF((AD453&lt;&gt;"")*(P453&lt;&gt;""),AD453-P453,"")</f>
        <v/>
      </c>
      <c r="AS453" s="94">
        <f>IF((AE453&lt;&gt;"")*(Q453&lt;&gt;""),AE453-Q453,"")</f>
        <v/>
      </c>
      <c r="AT453" s="94">
        <f>IF((AF453&lt;&gt;"")*(R453&lt;&gt;""),AF453-R453,"")</f>
        <v/>
      </c>
      <c r="AU453" s="94">
        <f>IF((AG453&lt;&gt;"")*(S453&lt;&gt;""),AG453-S453,"")</f>
        <v/>
      </c>
      <c r="AV453" s="99">
        <f>IF((AH453&lt;&gt;"")*(T453&lt;&gt;""),AH453-T453,"")</f>
        <v/>
      </c>
      <c r="AW453" s="99">
        <f>IF((AI453&lt;&gt;"")*(U453&lt;&gt;""),AI453-U453,"")</f>
        <v/>
      </c>
      <c r="AX453" s="99">
        <f>IF((AJ453&lt;&gt;"")*(V453&lt;&gt;""),AJ453-V453,"")</f>
        <v/>
      </c>
      <c r="AY453" s="99">
        <f>IF((AK453&lt;&gt;"")*(W453&lt;&gt;""),AK453-W453,"")</f>
        <v/>
      </c>
      <c r="AZ453" s="102">
        <f>IF((AL453&lt;&gt;"")*(X453&lt;&gt;""),AL453-X453,"")</f>
        <v/>
      </c>
      <c r="BA453" s="50">
        <f>IFERROR(__xludf.dummyfunction("AI(""Actúa como un tutor académico y dirígete personalmente al estudiante "" &amp; I453 &amp; "" "" &amp; J453 &amp; "" "" &amp; G453 &amp; "" "" &amp; H453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AM453 &amp; ""'. Diferencias por área: Matemáticas ("" &amp; AQ453 &amp; ""), Ciencias Natura"&amp;"les ("" &amp; AR453 &amp; ""), Sociales ("" &amp; AS453 &amp; ""), Lectura Crítica ("" &amp; AT453 &amp; "") e Inglés ("" &amp; AU453 &amp; ""). Variación en posición: grupo ("" &amp; AN453 &amp; ""), grado ("" &amp; AO453 &amp; "") y media ("" &amp; AP453 &amp; ""). Puntajes Primer Simulacro: Global "" &amp; K453 &amp; "", Mat "" &amp; "&amp;"O4 &amp; "", Cien "" &amp; P453 &amp; "", Soc "" &amp; Q453 &amp; "", Lec "" &amp; R453 &amp; "", Ing "" &amp; S453 &amp; "". Puntajes Segundo Simulacro: Global "" &amp; Y453 &amp; "", Mat "" &amp; AC453 &amp; "", Cien "" &amp; AD453 &amp; "", Soc "" &amp; AE453 &amp; "", Lec "" &amp; AF453 &amp; "", Ing "" &amp; AG453 &amp; "". Escribe un mensaje motivador"&amp;" y breve (máximo 4 líneas)."")
"),"=AI(""Actúa como un tutor académico y dirígete personalmente al estudiante "" &amp; I453 &amp; "" "" &amp; J453 &amp; "" "" &amp; G453 &amp; "" "" &amp; H453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AM453 &amp; ""'. Diferencias por área: Matemáticas ("" &amp; AQ453 &amp; ""), Ciencias Natur"&amp;"ales ("" &amp; AR453 &amp; ""), Sociales ("" &amp; AS453 &amp; ""), Lectura Crítica ("" &amp; AT453 &amp; "") e Inglés ("" &amp; AU453 &amp; ""). Variación en posición: grupo ("" &amp; AN453 &amp; ""), grado ("" &amp; AO453 &amp; "") y media ("" &amp; AP453 &amp; ""). Puntajes Primer Simulacro: Global "" &amp; K453 &amp; "", Mat "" &amp;"&amp;" O453 &amp; "", Cien "" &amp; P453 &amp; "", Soc "" &amp; Q453 &amp; "", Lec "" &amp; R453 &amp; "", Ing "" &amp; S453 &amp; "". Puntajes Segundo Simulacro: Global "" &amp; Y453 &amp; "", Mat "" &amp; AC453 &amp; "", Cien "" &amp; AD453 &amp; "", Soc "" &amp; AE453 &amp; "", Lec "" &amp; AF453 &amp; "", Ing "" &amp; AG453 &amp; "". Escribe un mensaje motivado"&amp;"r y breve (máximo 4 líneas)."")
")</f>
        <v/>
      </c>
    </row>
    <row r="454" ht="15.75" customHeight="1" s="42">
      <c r="A454" s="93" t="n"/>
      <c r="B454" s="94" t="inlineStr">
        <is>
          <t>Bachillerato</t>
        </is>
      </c>
      <c r="C454" s="94" t="n">
        <v>803</v>
      </c>
      <c r="D454" s="94" t="n"/>
      <c r="E454" s="95" t="n"/>
      <c r="F454" s="96">
        <f>TRIM(G454&amp;" "&amp;H454&amp;" "&amp;I454&amp;" "&amp;J454)</f>
        <v/>
      </c>
      <c r="G454" s="94" t="inlineStr">
        <is>
          <t>Lopez</t>
        </is>
      </c>
      <c r="H454" s="94" t="inlineStr">
        <is>
          <t>Rodriguez</t>
        </is>
      </c>
      <c r="I454" s="94" t="inlineStr">
        <is>
          <t>Salome</t>
        </is>
      </c>
      <c r="J454" s="97" t="n"/>
      <c r="K454" s="98">
        <f>IF(SUM(O454:S454)=0, "", ROUND(((O454*3+P454*3+Q454*3+R454*3+S454*1)/13)*5,0))</f>
        <v/>
      </c>
      <c r="L454" s="99">
        <f>IF(OR($C454="",K454=""),"",COUNTIFS($C$4:$C$1500,$C454,K$4:K$1500,"&gt;"&amp;K454)+1)</f>
        <v/>
      </c>
      <c r="M454" s="99">
        <f>IF(OR($C454="",K454=""),"",IF(AND($C454&gt;=1001,$C454&lt;=1005),COUNTIFS($C$4:$C$1500,"&gt;=1001",$C$4:$C$1500,"&lt;=1005",K$4:K$1500,"&gt;"&amp;K454)+1,IF(AND($C454&gt;=1101,$C454&lt;=1105),COUNTIFS($C$4:$C$1500,"&gt;=1101",$C$4:$C$1500,"&lt;=1105",K$4:K$1500,"&gt;"&amp;K454)+1,IF(AND($C454&gt;=901,$C454&lt;=905),COUNTIFS($C$4:$C$1500,"&gt;=901",$C$4:$C$1500,"&lt;=905",K$4:K$1500,"&gt;"&amp;K454)+1,IF(AND($C454&gt;=801,$C454&lt;=805),COUNTIFS($C$4:$C$1500,"&gt;=801",$C$4:$C$1500,"&lt;=805",K$4:K$1500,"&gt;"&amp;K454)+1,IF(AND($C454&gt;=701,$C454&lt;=705),COUNTIFS($C$4:$C$1500,"&gt;=701",$C$4:$C$1500,"&lt;=705",K$4:K$1500,"&gt;"&amp;K454)+1,IF(AND($C454&gt;=601,$C454&lt;=606),COUNTIFS($C$4:$C$1500,"&gt;=601",$C$4:$C$1500,"&lt;=606",K$4:K$1500,"&gt;"&amp;K454)+1,"")))))))</f>
        <v/>
      </c>
      <c r="N454" s="99">
        <f>IF(OR($C454="",K454=""),"",IF(OR(AND($C454&gt;=1001,$C454&lt;=1005),AND($C454&gt;=1101,$C454&lt;=1105)),COUNTIFS($C$4:$C$1500,"&gt;=1001",$C$4:$C$1500,"&lt;=1005",K$4:K$1500,"&gt;"&amp;K454)+COUNTIFS($C$4:$C$1500,"&gt;=1101",$C$4:$C$1500,"&lt;=1105",K$4:K$1500,"&gt;"&amp;K454)+1,""))</f>
        <v/>
      </c>
      <c r="O454" s="94" t="n">
        <v>30.31</v>
      </c>
      <c r="P454" s="94" t="n">
        <v>36.3</v>
      </c>
      <c r="Q454" s="94" t="n">
        <v>48.75</v>
      </c>
      <c r="R454" s="94" t="n">
        <v>33.33</v>
      </c>
      <c r="S454" s="94" t="n">
        <v>16.67</v>
      </c>
      <c r="T454" s="99">
        <f>IF(AND(O454&gt;0,O454&lt;36),1,IF(AND(O454&gt;=36,O454&lt;51),2,IF(AND(O454&gt;=51,O454&lt;71),3,IF(AND(O454&gt;=71,O454&lt;=100),4,))))</f>
        <v/>
      </c>
      <c r="U454" s="99">
        <f>IF(AND(P454&gt;0,P454&lt;41),1,IF(AND(P454&gt;=41,P454&lt;56),2,IF(AND(P454&gt;=56,P454&lt;71),3,IF(AND(P454&gt;=71,P454&lt;=100),4,))))</f>
        <v/>
      </c>
      <c r="V454" s="99">
        <f>IF(AND(Q454&gt;0,Q454&lt;41),1,IF(AND(Q454&gt;=41,Q454&lt;56),2,IF(AND(Q454&gt;=56,Q454&lt;71),3,IF(AND(Q454&gt;=71,Q454&lt;=100),4,))))</f>
        <v/>
      </c>
      <c r="W454" s="99">
        <f>IF(AND(R454&gt;0,R454&lt;36),1,IF(AND(R454&gt;=36,R454&lt;51),2,IF(AND(R454&gt;=51,R454&lt;66),3,IF(AND(R454&gt;=66,R454&lt;=100),4,))))</f>
        <v/>
      </c>
      <c r="X454" s="100">
        <f>IF(AND(S454&gt;0,S454&lt;37),1,IF(AND(S454&gt;=37,S454&lt;58),2,IF(AND(S454&gt;=58,S454&lt;71),3,IF(AND(S454&gt;=71,S454&lt;=100),4,))))</f>
        <v/>
      </c>
      <c r="Y454" s="101">
        <f>IF(SUM(AC454:AG454)=0, "", ROUND(((AC454*3+AD454*3+AE454*3+AF454*3+AG454*1)/13)*5,0))</f>
        <v/>
      </c>
      <c r="Z454" s="99">
        <f>IF(OR($C454="",Y454=""),"",COUNTIFS($C$4:$C$1500,$C454,Y$4:Y$1500,"&gt;"&amp;Y454)+1)</f>
        <v/>
      </c>
      <c r="AA454" s="99">
        <f>IF(OR($C454="",Y454=""),"",IF(AND($C454&gt;=1001,$C454&lt;=1005),COUNTIFS($C$4:$C$1500,"&gt;=1001",$C$4:$C$1500,"&lt;=1005",Y$4:Y$1500,"&gt;"&amp;Y454)+1,IF(AND($C454&gt;=1101,$C454&lt;=1105),COUNTIFS($C$4:$C$1500,"&gt;=1101",$C$4:$C$1500,"&lt;=1105",Y$4:Y$1500,"&gt;"&amp;Y454)+1,IF(AND($C454&gt;=901,$C454&lt;=905),COUNTIFS($C$4:$C$1500,"&gt;=901",$C$4:$C$1500,"&lt;=905",Y$4:Y$1500,"&gt;"&amp;Y454)+1,IF(AND($C454&gt;=801,$C454&lt;=805),COUNTIFS($C$4:$C$1500,"&gt;=801",$C$4:$C$1500,"&lt;=805",Y$4:Y$1500,"&gt;"&amp;Y454)+1,IF(AND($C454&gt;=701,$C454&lt;=705),COUNTIFS($C$4:$C$1500,"&gt;=701",$C$4:$C$1500,"&lt;=705",Y$4:Y$1500,"&gt;"&amp;Y454)+1,IF(AND($C454&gt;=601,$C454&lt;=606),COUNTIFS($C$4:$C$1500,"&gt;=601",$C$4:$C$1500,"&lt;=606",Y$4:Y$1500,"&gt;"&amp;Y454)+1,"")))))))</f>
        <v/>
      </c>
      <c r="AB454" s="99">
        <f>IF(OR($C454="",Y454=""),"",IF(OR(AND($C454&gt;=1001,$C454&lt;=1005),AND($C454&gt;=1101,$C454&lt;=1105)),COUNTIFS($C$4:$C$1500,"&gt;=1001",$C$4:$C$1500,"&lt;=1005",Y$4:Y$1500,"&gt;"&amp;Y454)+COUNTIFS($C$4:$C$1500,"&gt;=1101",$C$4:$C$1500,"&lt;=1105",Y$4:Y$1500,"&gt;"&amp;Y454)+1,""))</f>
        <v/>
      </c>
      <c r="AC454" s="94" t="n">
        <v>57.5</v>
      </c>
      <c r="AD454" s="94" t="n">
        <v>30.06</v>
      </c>
      <c r="AE454" s="94" t="n">
        <v>54</v>
      </c>
      <c r="AF454" s="94" t="n">
        <v>48.13</v>
      </c>
      <c r="AG454" s="94" t="n">
        <v>55</v>
      </c>
      <c r="AH454" s="99">
        <f>IF(AND(AC454&gt;0,AC454&lt;36),1,IF(AND(AC454&gt;=36,AC454&lt;51),2,IF(AND(AC454&gt;=51,AC454&lt;71),3,IF(AND(AC454&gt;=71,AC454&lt;=100),4,))))</f>
        <v/>
      </c>
      <c r="AI454" s="99">
        <f>IF(AND(AD454&gt;0,AD454&lt;41),1,IF(AND(AD454&gt;=41,AD454&lt;56),2,IF(AND(AD454&gt;=56,AD454&lt;71),3,IF(AND(AD454&gt;=71,AD454&lt;=100),4,))))</f>
        <v/>
      </c>
      <c r="AJ454" s="99">
        <f>IF(AND(AE454&gt;0,AE454&lt;41),1,IF(AND(AE454&gt;=41,AE454&lt;56),2,IF(AND(AE454&gt;=56,AE454&lt;71),3,IF(AND(AE454&gt;=71,AE454&lt;=100),4,))))</f>
        <v/>
      </c>
      <c r="AK454" s="99">
        <f>IF(AND(AF454&gt;0,AF454&lt;36),1,IF(AND(AF454&gt;=36,AF454&lt;51),2,IF(AND(AF454&gt;=51,AF454&lt;66),3,IF(AND(AF454&gt;=66,AF454&lt;=100),4,))))</f>
        <v/>
      </c>
      <c r="AL454" s="100">
        <f>IF(AND(AG454&gt;0,AG454&lt;37),1,IF(AND(AG454&gt;=37,AG454&lt;58),2,IF(AND(AG454&gt;=58,AG454&lt;71),3,IF(AND(AG454&gt;=71,AG454&lt;=100),4,))))</f>
        <v/>
      </c>
      <c r="AM454" s="101">
        <f>IF((Y454&lt;&gt;"")*(K454&lt;&gt;""),Y454-K454,"")</f>
        <v/>
      </c>
      <c r="AN454" s="99">
        <f>IF((Z454&lt;&gt;"")*(L454&lt;&gt;""),Z454-L454,"")</f>
        <v/>
      </c>
      <c r="AO454" s="99">
        <f>IF((AA454&lt;&gt;"")*(M454&lt;&gt;""),AA454-M454,"")</f>
        <v/>
      </c>
      <c r="AP454" s="99">
        <f>IF((AB454&lt;&gt;"")*(N454&lt;&gt;""),AB454-N454,"")</f>
        <v/>
      </c>
      <c r="AQ454" s="94">
        <f>IF((AC454&lt;&gt;"")*(O454&lt;&gt;""),AC454-O454,"")</f>
        <v/>
      </c>
      <c r="AR454" s="94">
        <f>IF((AD454&lt;&gt;"")*(P454&lt;&gt;""),AD454-P454,"")</f>
        <v/>
      </c>
      <c r="AS454" s="94">
        <f>IF((AE454&lt;&gt;"")*(Q454&lt;&gt;""),AE454-Q454,"")</f>
        <v/>
      </c>
      <c r="AT454" s="94">
        <f>IF((AF454&lt;&gt;"")*(R454&lt;&gt;""),AF454-R454,"")</f>
        <v/>
      </c>
      <c r="AU454" s="94">
        <f>IF((AG454&lt;&gt;"")*(S454&lt;&gt;""),AG454-S454,"")</f>
        <v/>
      </c>
      <c r="AV454" s="99">
        <f>IF((AH454&lt;&gt;"")*(T454&lt;&gt;""),AH454-T454,"")</f>
        <v/>
      </c>
      <c r="AW454" s="99">
        <f>IF((AI454&lt;&gt;"")*(U454&lt;&gt;""),AI454-U454,"")</f>
        <v/>
      </c>
      <c r="AX454" s="99">
        <f>IF((AJ454&lt;&gt;"")*(V454&lt;&gt;""),AJ454-V454,"")</f>
        <v/>
      </c>
      <c r="AY454" s="99">
        <f>IF((AK454&lt;&gt;"")*(W454&lt;&gt;""),AK454-W454,"")</f>
        <v/>
      </c>
      <c r="AZ454" s="102">
        <f>IF((AL454&lt;&gt;"")*(X454&lt;&gt;""),AL454-X454,"")</f>
        <v/>
      </c>
      <c r="BA454" s="50">
        <f>IFERROR(__xludf.dummyfunction("AI(""Actúa como un tutor académico y dirígete personalmente al estudiante "" &amp; I454 &amp; "" "" &amp; J454 &amp; "" "" &amp; G454 &amp; "" "" &amp; H454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AM454 &amp; ""'. Diferencias por área: Matemáticas ("" &amp; AQ454 &amp; ""), Ciencias Natura"&amp;"les ("" &amp; AR454 &amp; ""), Sociales ("" &amp; AS454 &amp; ""), Lectura Crítica ("" &amp; AT454 &amp; "") e Inglés ("" &amp; AU454 &amp; ""). Variación en posición: grupo ("" &amp; AN454 &amp; ""), grado ("" &amp; AO454 &amp; "") y media ("" &amp; AP454 &amp; ""). Puntajes Primer Simulacro: Global "" &amp; K454 &amp; "", Mat "" &amp; "&amp;"O4 &amp; "", Cien "" &amp; P454 &amp; "", Soc "" &amp; Q454 &amp; "", Lec "" &amp; R454 &amp; "", Ing "" &amp; S454 &amp; "". Puntajes Segundo Simulacro: Global "" &amp; Y454 &amp; "", Mat "" &amp; AC454 &amp; "", Cien "" &amp; AD454 &amp; "", Soc "" &amp; AE454 &amp; "", Lec "" &amp; AF454 &amp; "", Ing "" &amp; AG454 &amp; "". Escribe un mensaje motivador"&amp;" y breve (máximo 4 líneas)."")
"),"=AI(""Actúa como un tutor académico y dirígete personalmente al estudiante "" &amp; I454 &amp; "" "" &amp; J454 &amp; "" "" &amp; G454 &amp; "" "" &amp; H454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AM454 &amp; ""'. Diferencias por área: Matemáticas ("" &amp; AQ454 &amp; ""), Ciencias Natur"&amp;"ales ("" &amp; AR454 &amp; ""), Sociales ("" &amp; AS454 &amp; ""), Lectura Crítica ("" &amp; AT454 &amp; "") e Inglés ("" &amp; AU454 &amp; ""). Variación en posición: grupo ("" &amp; AN454 &amp; ""), grado ("" &amp; AO454 &amp; "") y media ("" &amp; AP454 &amp; ""). Puntajes Primer Simulacro: Global "" &amp; K454 &amp; "", Mat "" &amp;"&amp;" O454 &amp; "", Cien "" &amp; P454 &amp; "", Soc "" &amp; Q454 &amp; "", Lec "" &amp; R454 &amp; "", Ing "" &amp; S454 &amp; "". Puntajes Segundo Simulacro: Global "" &amp; Y454 &amp; "", Mat "" &amp; AC454 &amp; "", Cien "" &amp; AD454 &amp; "", Soc "" &amp; AE454 &amp; "", Lec "" &amp; AF454 &amp; "", Ing "" &amp; AG454 &amp; "". Escribe un mensaje motivado"&amp;"r y breve (máximo 4 líneas)."")
")</f>
        <v/>
      </c>
    </row>
    <row r="455" ht="15.75" customHeight="1" s="42">
      <c r="A455" s="93" t="n"/>
      <c r="B455" s="94" t="inlineStr">
        <is>
          <t>Bachillerato</t>
        </is>
      </c>
      <c r="C455" s="94" t="n">
        <v>803</v>
      </c>
      <c r="D455" s="94" t="n"/>
      <c r="E455" s="95" t="n"/>
      <c r="F455" s="96">
        <f>TRIM(G455&amp;" "&amp;H455&amp;" "&amp;I455&amp;" "&amp;J455)</f>
        <v/>
      </c>
      <c r="G455" s="94" t="inlineStr">
        <is>
          <t>Macias</t>
        </is>
      </c>
      <c r="H455" s="94" t="inlineStr">
        <is>
          <t>Osorno</t>
        </is>
      </c>
      <c r="I455" s="94" t="inlineStr">
        <is>
          <t>Moises</t>
        </is>
      </c>
      <c r="J455" s="97" t="n"/>
      <c r="K455" s="98">
        <f>IF(SUM(O455:S455)=0, "", ROUND(((O455*3+P455*3+Q455*3+R455*3+S455*1)/13)*5,0))</f>
        <v/>
      </c>
      <c r="L455" s="99">
        <f>IF(OR($C455="",K455=""),"",COUNTIFS($C$4:$C$1500,$C455,K$4:K$1500,"&gt;"&amp;K455)+1)</f>
        <v/>
      </c>
      <c r="M455" s="99">
        <f>IF(OR($C455="",K455=""),"",IF(AND($C455&gt;=1001,$C455&lt;=1005),COUNTIFS($C$4:$C$1500,"&gt;=1001",$C$4:$C$1500,"&lt;=1005",K$4:K$1500,"&gt;"&amp;K455)+1,IF(AND($C455&gt;=1101,$C455&lt;=1105),COUNTIFS($C$4:$C$1500,"&gt;=1101",$C$4:$C$1500,"&lt;=1105",K$4:K$1500,"&gt;"&amp;K455)+1,IF(AND($C455&gt;=901,$C455&lt;=905),COUNTIFS($C$4:$C$1500,"&gt;=901",$C$4:$C$1500,"&lt;=905",K$4:K$1500,"&gt;"&amp;K455)+1,IF(AND($C455&gt;=801,$C455&lt;=805),COUNTIFS($C$4:$C$1500,"&gt;=801",$C$4:$C$1500,"&lt;=805",K$4:K$1500,"&gt;"&amp;K455)+1,IF(AND($C455&gt;=701,$C455&lt;=705),COUNTIFS($C$4:$C$1500,"&gt;=701",$C$4:$C$1500,"&lt;=705",K$4:K$1500,"&gt;"&amp;K455)+1,IF(AND($C455&gt;=601,$C455&lt;=606),COUNTIFS($C$4:$C$1500,"&gt;=601",$C$4:$C$1500,"&lt;=606",K$4:K$1500,"&gt;"&amp;K455)+1,"")))))))</f>
        <v/>
      </c>
      <c r="N455" s="99">
        <f>IF(OR($C455="",K455=""),"",IF(OR(AND($C455&gt;=1001,$C455&lt;=1005),AND($C455&gt;=1101,$C455&lt;=1105)),COUNTIFS($C$4:$C$1500,"&gt;=1001",$C$4:$C$1500,"&lt;=1005",K$4:K$1500,"&gt;"&amp;K455)+COUNTIFS($C$4:$C$1500,"&gt;=1101",$C$4:$C$1500,"&lt;=1105",K$4:K$1500,"&gt;"&amp;K455)+1,""))</f>
        <v/>
      </c>
      <c r="O455" s="94" t="n">
        <v>29.69</v>
      </c>
      <c r="P455" s="94" t="n">
        <v>52.15</v>
      </c>
      <c r="Q455" s="94" t="n">
        <v>49.38</v>
      </c>
      <c r="R455" s="94" t="n">
        <v>50</v>
      </c>
      <c r="S455" s="94" t="n">
        <v>41.67</v>
      </c>
      <c r="T455" s="99">
        <f>IF(AND(O455&gt;0,O455&lt;36),1,IF(AND(O455&gt;=36,O455&lt;51),2,IF(AND(O455&gt;=51,O455&lt;71),3,IF(AND(O455&gt;=71,O455&lt;=100),4,))))</f>
        <v/>
      </c>
      <c r="U455" s="99">
        <f>IF(AND(P455&gt;0,P455&lt;41),1,IF(AND(P455&gt;=41,P455&lt;56),2,IF(AND(P455&gt;=56,P455&lt;71),3,IF(AND(P455&gt;=71,P455&lt;=100),4,))))</f>
        <v/>
      </c>
      <c r="V455" s="99">
        <f>IF(AND(Q455&gt;0,Q455&lt;41),1,IF(AND(Q455&gt;=41,Q455&lt;56),2,IF(AND(Q455&gt;=56,Q455&lt;71),3,IF(AND(Q455&gt;=71,Q455&lt;=100),4,))))</f>
        <v/>
      </c>
      <c r="W455" s="99">
        <f>IF(AND(R455&gt;0,R455&lt;36),1,IF(AND(R455&gt;=36,R455&lt;51),2,IF(AND(R455&gt;=51,R455&lt;66),3,IF(AND(R455&gt;=66,R455&lt;=100),4,))))</f>
        <v/>
      </c>
      <c r="X455" s="100">
        <f>IF(AND(S455&gt;0,S455&lt;37),1,IF(AND(S455&gt;=37,S455&lt;58),2,IF(AND(S455&gt;=58,S455&lt;71),3,IF(AND(S455&gt;=71,S455&lt;=100),4,))))</f>
        <v/>
      </c>
      <c r="Y455" s="101">
        <f>IF(SUM(AC455:AG455)=0, "", ROUND(((AC455*3+AD455*3+AE455*3+AF455*3+AG455*1)/13)*5,0))</f>
        <v/>
      </c>
      <c r="Z455" s="99">
        <f>IF(OR($C455="",Y455=""),"",COUNTIFS($C$4:$C$1500,$C455,Y$4:Y$1500,"&gt;"&amp;Y455)+1)</f>
        <v/>
      </c>
      <c r="AA455" s="99">
        <f>IF(OR($C455="",Y455=""),"",IF(AND($C455&gt;=1001,$C455&lt;=1005),COUNTIFS($C$4:$C$1500,"&gt;=1001",$C$4:$C$1500,"&lt;=1005",Y$4:Y$1500,"&gt;"&amp;Y455)+1,IF(AND($C455&gt;=1101,$C455&lt;=1105),COUNTIFS($C$4:$C$1500,"&gt;=1101",$C$4:$C$1500,"&lt;=1105",Y$4:Y$1500,"&gt;"&amp;Y455)+1,IF(AND($C455&gt;=901,$C455&lt;=905),COUNTIFS($C$4:$C$1500,"&gt;=901",$C$4:$C$1500,"&lt;=905",Y$4:Y$1500,"&gt;"&amp;Y455)+1,IF(AND($C455&gt;=801,$C455&lt;=805),COUNTIFS($C$4:$C$1500,"&gt;=801",$C$4:$C$1500,"&lt;=805",Y$4:Y$1500,"&gt;"&amp;Y455)+1,IF(AND($C455&gt;=701,$C455&lt;=705),COUNTIFS($C$4:$C$1500,"&gt;=701",$C$4:$C$1500,"&lt;=705",Y$4:Y$1500,"&gt;"&amp;Y455)+1,IF(AND($C455&gt;=601,$C455&lt;=606),COUNTIFS($C$4:$C$1500,"&gt;=601",$C$4:$C$1500,"&lt;=606",Y$4:Y$1500,"&gt;"&amp;Y455)+1,"")))))))</f>
        <v/>
      </c>
      <c r="AB455" s="99">
        <f>IF(OR($C455="",Y455=""),"",IF(OR(AND($C455&gt;=1001,$C455&lt;=1005),AND($C455&gt;=1101,$C455&lt;=1105)),COUNTIFS($C$4:$C$1500,"&gt;=1001",$C$4:$C$1500,"&lt;=1005",Y$4:Y$1500,"&gt;"&amp;Y455)+COUNTIFS($C$4:$C$1500,"&gt;=1101",$C$4:$C$1500,"&lt;=1105",Y$4:Y$1500,"&gt;"&amp;Y455)+1,""))</f>
        <v/>
      </c>
      <c r="AC455" s="94" t="n">
        <v>24.38</v>
      </c>
      <c r="AD455" s="94" t="n">
        <v>34.64</v>
      </c>
      <c r="AE455" s="94" t="n">
        <v>21</v>
      </c>
      <c r="AF455" s="94" t="n">
        <v>26.25</v>
      </c>
      <c r="AG455" s="94" t="n">
        <v>13.75</v>
      </c>
      <c r="AH455" s="99">
        <f>IF(AND(AC455&gt;0,AC455&lt;36),1,IF(AND(AC455&gt;=36,AC455&lt;51),2,IF(AND(AC455&gt;=51,AC455&lt;71),3,IF(AND(AC455&gt;=71,AC455&lt;=100),4,))))</f>
        <v/>
      </c>
      <c r="AI455" s="99">
        <f>IF(AND(AD455&gt;0,AD455&lt;41),1,IF(AND(AD455&gt;=41,AD455&lt;56),2,IF(AND(AD455&gt;=56,AD455&lt;71),3,IF(AND(AD455&gt;=71,AD455&lt;=100),4,))))</f>
        <v/>
      </c>
      <c r="AJ455" s="99">
        <f>IF(AND(AE455&gt;0,AE455&lt;41),1,IF(AND(AE455&gt;=41,AE455&lt;56),2,IF(AND(AE455&gt;=56,AE455&lt;71),3,IF(AND(AE455&gt;=71,AE455&lt;=100),4,))))</f>
        <v/>
      </c>
      <c r="AK455" s="99">
        <f>IF(AND(AF455&gt;0,AF455&lt;36),1,IF(AND(AF455&gt;=36,AF455&lt;51),2,IF(AND(AF455&gt;=51,AF455&lt;66),3,IF(AND(AF455&gt;=66,AF455&lt;=100),4,))))</f>
        <v/>
      </c>
      <c r="AL455" s="100">
        <f>IF(AND(AG455&gt;0,AG455&lt;37),1,IF(AND(AG455&gt;=37,AG455&lt;58),2,IF(AND(AG455&gt;=58,AG455&lt;71),3,IF(AND(AG455&gt;=71,AG455&lt;=100),4,))))</f>
        <v/>
      </c>
      <c r="AM455" s="101">
        <f>IF((Y455&lt;&gt;"")*(K455&lt;&gt;""),Y455-K455,"")</f>
        <v/>
      </c>
      <c r="AN455" s="99">
        <f>IF((Z455&lt;&gt;"")*(L455&lt;&gt;""),Z455-L455,"")</f>
        <v/>
      </c>
      <c r="AO455" s="99">
        <f>IF((AA455&lt;&gt;"")*(M455&lt;&gt;""),AA455-M455,"")</f>
        <v/>
      </c>
      <c r="AP455" s="99">
        <f>IF((AB455&lt;&gt;"")*(N455&lt;&gt;""),AB455-N455,"")</f>
        <v/>
      </c>
      <c r="AQ455" s="94">
        <f>IF((AC455&lt;&gt;"")*(O455&lt;&gt;""),AC455-O455,"")</f>
        <v/>
      </c>
      <c r="AR455" s="94">
        <f>IF((AD455&lt;&gt;"")*(P455&lt;&gt;""),AD455-P455,"")</f>
        <v/>
      </c>
      <c r="AS455" s="94">
        <f>IF((AE455&lt;&gt;"")*(Q455&lt;&gt;""),AE455-Q455,"")</f>
        <v/>
      </c>
      <c r="AT455" s="94">
        <f>IF((AF455&lt;&gt;"")*(R455&lt;&gt;""),AF455-R455,"")</f>
        <v/>
      </c>
      <c r="AU455" s="94">
        <f>IF((AG455&lt;&gt;"")*(S455&lt;&gt;""),AG455-S455,"")</f>
        <v/>
      </c>
      <c r="AV455" s="99">
        <f>IF((AH455&lt;&gt;"")*(T455&lt;&gt;""),AH455-T455,"")</f>
        <v/>
      </c>
      <c r="AW455" s="99">
        <f>IF((AI455&lt;&gt;"")*(U455&lt;&gt;""),AI455-U455,"")</f>
        <v/>
      </c>
      <c r="AX455" s="99">
        <f>IF((AJ455&lt;&gt;"")*(V455&lt;&gt;""),AJ455-V455,"")</f>
        <v/>
      </c>
      <c r="AY455" s="99">
        <f>IF((AK455&lt;&gt;"")*(W455&lt;&gt;""),AK455-W455,"")</f>
        <v/>
      </c>
      <c r="AZ455" s="102">
        <f>IF((AL455&lt;&gt;"")*(X455&lt;&gt;""),AL455-X455,"")</f>
        <v/>
      </c>
      <c r="BA455" s="50">
        <f>IFERROR(__xludf.dummyfunction("AI(""Actúa como un tutor académico y dirígete personalmente al estudiante "" &amp; I455 &amp; "" "" &amp; J455 &amp; "" "" &amp; G455 &amp; "" "" &amp; H455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AM455 &amp; ""'. Diferencias por área: Matemáticas ("" &amp; AQ455 &amp; ""), Ciencias Natura"&amp;"les ("" &amp; AR455 &amp; ""), Sociales ("" &amp; AS455 &amp; ""), Lectura Crítica ("" &amp; AT455 &amp; "") e Inglés ("" &amp; AU455 &amp; ""). Variación en posición: grupo ("" &amp; AN455 &amp; ""), grado ("" &amp; AO455 &amp; "") y media ("" &amp; AP455 &amp; ""). Puntajes Primer Simulacro: Global "" &amp; K455 &amp; "", Mat "" &amp; "&amp;"O4 &amp; "", Cien "" &amp; P455 &amp; "", Soc "" &amp; Q455 &amp; "", Lec "" &amp; R455 &amp; "", Ing "" &amp; S455 &amp; "". Puntajes Segundo Simulacro: Global "" &amp; Y455 &amp; "", Mat "" &amp; AC455 &amp; "", Cien "" &amp; AD455 &amp; "", Soc "" &amp; AE455 &amp; "", Lec "" &amp; AF455 &amp; "", Ing "" &amp; AG455 &amp; "". Escribe un mensaje motivador"&amp;" y breve (máximo 4 líneas)."")
"),"=AI(""Actúa como un tutor académico y dirígete personalmente al estudiante "" &amp; I455 &amp; "" "" &amp; J455 &amp; "" "" &amp; G455 &amp; "" "" &amp; H455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AM455 &amp; ""'. Diferencias por área: Matemáticas ("" &amp; AQ455 &amp; ""), Ciencias Natur"&amp;"ales ("" &amp; AR455 &amp; ""), Sociales ("" &amp; AS455 &amp; ""), Lectura Crítica ("" &amp; AT455 &amp; "") e Inglés ("" &amp; AU455 &amp; ""). Variación en posición: grupo ("" &amp; AN455 &amp; ""), grado ("" &amp; AO455 &amp; "") y media ("" &amp; AP455 &amp; ""). Puntajes Primer Simulacro: Global "" &amp; K455 &amp; "", Mat "" &amp;"&amp;" O455 &amp; "", Cien "" &amp; P455 &amp; "", Soc "" &amp; Q455 &amp; "", Lec "" &amp; R455 &amp; "", Ing "" &amp; S455 &amp; "". Puntajes Segundo Simulacro: Global "" &amp; Y455 &amp; "", Mat "" &amp; AC455 &amp; "", Cien "" &amp; AD455 &amp; "", Soc "" &amp; AE455 &amp; "", Lec "" &amp; AF455 &amp; "", Ing "" &amp; AG455 &amp; "". Escribe un mensaje motivado"&amp;"r y breve (máximo 4 líneas)."")
")</f>
        <v/>
      </c>
    </row>
    <row r="456" ht="15.75" customHeight="1" s="42">
      <c r="A456" s="93" t="n"/>
      <c r="B456" s="94" t="inlineStr">
        <is>
          <t>Bachillerato</t>
        </is>
      </c>
      <c r="C456" s="94" t="n">
        <v>803</v>
      </c>
      <c r="D456" s="94" t="n"/>
      <c r="E456" s="95" t="n"/>
      <c r="F456" s="96">
        <f>TRIM(G456&amp;" "&amp;H456&amp;" "&amp;I456&amp;" "&amp;J456)</f>
        <v/>
      </c>
      <c r="G456" s="94" t="inlineStr">
        <is>
          <t>Monsalve</t>
        </is>
      </c>
      <c r="H456" s="94" t="inlineStr">
        <is>
          <t>Jimenez</t>
        </is>
      </c>
      <c r="I456" s="94" t="inlineStr">
        <is>
          <t>Maria</t>
        </is>
      </c>
      <c r="J456" s="97" t="inlineStr">
        <is>
          <t>Jose</t>
        </is>
      </c>
      <c r="K456" s="98">
        <f>IF(SUM(O456:S456)=0, "", ROUND(((O456*3+P456*3+Q456*3+R456*3+S456*1)/13)*5,0))</f>
        <v/>
      </c>
      <c r="L456" s="99">
        <f>IF(OR($C456="",K456=""),"",COUNTIFS($C$4:$C$1500,$C456,K$4:K$1500,"&gt;"&amp;K456)+1)</f>
        <v/>
      </c>
      <c r="M456" s="99">
        <f>IF(OR($C456="",K456=""),"",IF(AND($C456&gt;=1001,$C456&lt;=1005),COUNTIFS($C$4:$C$1500,"&gt;=1001",$C$4:$C$1500,"&lt;=1005",K$4:K$1500,"&gt;"&amp;K456)+1,IF(AND($C456&gt;=1101,$C456&lt;=1105),COUNTIFS($C$4:$C$1500,"&gt;=1101",$C$4:$C$1500,"&lt;=1105",K$4:K$1500,"&gt;"&amp;K456)+1,IF(AND($C456&gt;=901,$C456&lt;=905),COUNTIFS($C$4:$C$1500,"&gt;=901",$C$4:$C$1500,"&lt;=905",K$4:K$1500,"&gt;"&amp;K456)+1,IF(AND($C456&gt;=801,$C456&lt;=805),COUNTIFS($C$4:$C$1500,"&gt;=801",$C$4:$C$1500,"&lt;=805",K$4:K$1500,"&gt;"&amp;K456)+1,IF(AND($C456&gt;=701,$C456&lt;=705),COUNTIFS($C$4:$C$1500,"&gt;=701",$C$4:$C$1500,"&lt;=705",K$4:K$1500,"&gt;"&amp;K456)+1,IF(AND($C456&gt;=601,$C456&lt;=606),COUNTIFS($C$4:$C$1500,"&gt;=601",$C$4:$C$1500,"&lt;=606",K$4:K$1500,"&gt;"&amp;K456)+1,"")))))))</f>
        <v/>
      </c>
      <c r="N456" s="99">
        <f>IF(OR($C456="",K456=""),"",IF(OR(AND($C456&gt;=1001,$C456&lt;=1005),AND($C456&gt;=1101,$C456&lt;=1105)),COUNTIFS($C$4:$C$1500,"&gt;=1001",$C$4:$C$1500,"&lt;=1005",K$4:K$1500,"&gt;"&amp;K456)+COUNTIFS($C$4:$C$1500,"&gt;=1101",$C$4:$C$1500,"&lt;=1105",K$4:K$1500,"&gt;"&amp;K456)+1,""))</f>
        <v/>
      </c>
      <c r="O456" s="94" t="n">
        <v>51.88</v>
      </c>
      <c r="P456" s="94" t="n">
        <v>66.23</v>
      </c>
      <c r="Q456" s="94" t="n">
        <v>39.38</v>
      </c>
      <c r="R456" s="94" t="n">
        <v>50</v>
      </c>
      <c r="S456" s="94" t="n">
        <v>50</v>
      </c>
      <c r="T456" s="99">
        <f>IF(AND(O456&gt;0,O456&lt;36),1,IF(AND(O456&gt;=36,O456&lt;51),2,IF(AND(O456&gt;=51,O456&lt;71),3,IF(AND(O456&gt;=71,O456&lt;=100),4,))))</f>
        <v/>
      </c>
      <c r="U456" s="99">
        <f>IF(AND(P456&gt;0,P456&lt;41),1,IF(AND(P456&gt;=41,P456&lt;56),2,IF(AND(P456&gt;=56,P456&lt;71),3,IF(AND(P456&gt;=71,P456&lt;=100),4,))))</f>
        <v/>
      </c>
      <c r="V456" s="99">
        <f>IF(AND(Q456&gt;0,Q456&lt;41),1,IF(AND(Q456&gt;=41,Q456&lt;56),2,IF(AND(Q456&gt;=56,Q456&lt;71),3,IF(AND(Q456&gt;=71,Q456&lt;=100),4,))))</f>
        <v/>
      </c>
      <c r="W456" s="99">
        <f>IF(AND(R456&gt;0,R456&lt;36),1,IF(AND(R456&gt;=36,R456&lt;51),2,IF(AND(R456&gt;=51,R456&lt;66),3,IF(AND(R456&gt;=66,R456&lt;=100),4,))))</f>
        <v/>
      </c>
      <c r="X456" s="100">
        <f>IF(AND(S456&gt;0,S456&lt;37),1,IF(AND(S456&gt;=37,S456&lt;58),2,IF(AND(S456&gt;=58,S456&lt;71),3,IF(AND(S456&gt;=71,S456&lt;=100),4,))))</f>
        <v/>
      </c>
      <c r="Y456" s="101">
        <f>IF(SUM(AC456:AG456)=0, "", ROUND(((AC456*3+AD456*3+AE456*3+AF456*3+AG456*1)/13)*5,0))</f>
        <v/>
      </c>
      <c r="Z456" s="99">
        <f>IF(OR($C456="",Y456=""),"",COUNTIFS($C$4:$C$1500,$C456,Y$4:Y$1500,"&gt;"&amp;Y456)+1)</f>
        <v/>
      </c>
      <c r="AA456" s="99">
        <f>IF(OR($C456="",Y456=""),"",IF(AND($C456&gt;=1001,$C456&lt;=1005),COUNTIFS($C$4:$C$1500,"&gt;=1001",$C$4:$C$1500,"&lt;=1005",Y$4:Y$1500,"&gt;"&amp;Y456)+1,IF(AND($C456&gt;=1101,$C456&lt;=1105),COUNTIFS($C$4:$C$1500,"&gt;=1101",$C$4:$C$1500,"&lt;=1105",Y$4:Y$1500,"&gt;"&amp;Y456)+1,IF(AND($C456&gt;=901,$C456&lt;=905),COUNTIFS($C$4:$C$1500,"&gt;=901",$C$4:$C$1500,"&lt;=905",Y$4:Y$1500,"&gt;"&amp;Y456)+1,IF(AND($C456&gt;=801,$C456&lt;=805),COUNTIFS($C$4:$C$1500,"&gt;=801",$C$4:$C$1500,"&lt;=805",Y$4:Y$1500,"&gt;"&amp;Y456)+1,IF(AND($C456&gt;=701,$C456&lt;=705),COUNTIFS($C$4:$C$1500,"&gt;=701",$C$4:$C$1500,"&lt;=705",Y$4:Y$1500,"&gt;"&amp;Y456)+1,IF(AND($C456&gt;=601,$C456&lt;=606),COUNTIFS($C$4:$C$1500,"&gt;=601",$C$4:$C$1500,"&lt;=606",Y$4:Y$1500,"&gt;"&amp;Y456)+1,"")))))))</f>
        <v/>
      </c>
      <c r="AB456" s="99">
        <f>IF(OR($C456="",Y456=""),"",IF(OR(AND($C456&gt;=1001,$C456&lt;=1005),AND($C456&gt;=1101,$C456&lt;=1105)),COUNTIFS($C$4:$C$1500,"&gt;=1001",$C$4:$C$1500,"&lt;=1005",Y$4:Y$1500,"&gt;"&amp;Y456)+COUNTIFS($C$4:$C$1500,"&gt;=1101",$C$4:$C$1500,"&lt;=1105",Y$4:Y$1500,"&gt;"&amp;Y456)+1,""))</f>
        <v/>
      </c>
      <c r="AC456" s="94" t="n">
        <v>31.25</v>
      </c>
      <c r="AD456" s="94" t="n">
        <v>68.33</v>
      </c>
      <c r="AE456" s="94" t="n">
        <v>72</v>
      </c>
      <c r="AF456" s="94" t="n">
        <v>74.38</v>
      </c>
      <c r="AG456" s="94" t="n">
        <v>55</v>
      </c>
      <c r="AH456" s="99">
        <f>IF(AND(AC456&gt;0,AC456&lt;36),1,IF(AND(AC456&gt;=36,AC456&lt;51),2,IF(AND(AC456&gt;=51,AC456&lt;71),3,IF(AND(AC456&gt;=71,AC456&lt;=100),4,))))</f>
        <v/>
      </c>
      <c r="AI456" s="99">
        <f>IF(AND(AD456&gt;0,AD456&lt;41),1,IF(AND(AD456&gt;=41,AD456&lt;56),2,IF(AND(AD456&gt;=56,AD456&lt;71),3,IF(AND(AD456&gt;=71,AD456&lt;=100),4,))))</f>
        <v/>
      </c>
      <c r="AJ456" s="99">
        <f>IF(AND(AE456&gt;0,AE456&lt;41),1,IF(AND(AE456&gt;=41,AE456&lt;56),2,IF(AND(AE456&gt;=56,AE456&lt;71),3,IF(AND(AE456&gt;=71,AE456&lt;=100),4,))))</f>
        <v/>
      </c>
      <c r="AK456" s="99">
        <f>IF(AND(AF456&gt;0,AF456&lt;36),1,IF(AND(AF456&gt;=36,AF456&lt;51),2,IF(AND(AF456&gt;=51,AF456&lt;66),3,IF(AND(AF456&gt;=66,AF456&lt;=100),4,))))</f>
        <v/>
      </c>
      <c r="AL456" s="100">
        <f>IF(AND(AG456&gt;0,AG456&lt;37),1,IF(AND(AG456&gt;=37,AG456&lt;58),2,IF(AND(AG456&gt;=58,AG456&lt;71),3,IF(AND(AG456&gt;=71,AG456&lt;=100),4,))))</f>
        <v/>
      </c>
      <c r="AM456" s="101">
        <f>IF((Y456&lt;&gt;"")*(K456&lt;&gt;""),Y456-K456,"")</f>
        <v/>
      </c>
      <c r="AN456" s="99">
        <f>IF((Z456&lt;&gt;"")*(L456&lt;&gt;""),Z456-L456,"")</f>
        <v/>
      </c>
      <c r="AO456" s="99">
        <f>IF((AA456&lt;&gt;"")*(M456&lt;&gt;""),AA456-M456,"")</f>
        <v/>
      </c>
      <c r="AP456" s="99">
        <f>IF((AB456&lt;&gt;"")*(N456&lt;&gt;""),AB456-N456,"")</f>
        <v/>
      </c>
      <c r="AQ456" s="94">
        <f>IF((AC456&lt;&gt;"")*(O456&lt;&gt;""),AC456-O456,"")</f>
        <v/>
      </c>
      <c r="AR456" s="94">
        <f>IF((AD456&lt;&gt;"")*(P456&lt;&gt;""),AD456-P456,"")</f>
        <v/>
      </c>
      <c r="AS456" s="94">
        <f>IF((AE456&lt;&gt;"")*(Q456&lt;&gt;""),AE456-Q456,"")</f>
        <v/>
      </c>
      <c r="AT456" s="94">
        <f>IF((AF456&lt;&gt;"")*(R456&lt;&gt;""),AF456-R456,"")</f>
        <v/>
      </c>
      <c r="AU456" s="94">
        <f>IF((AG456&lt;&gt;"")*(S456&lt;&gt;""),AG456-S456,"")</f>
        <v/>
      </c>
      <c r="AV456" s="99">
        <f>IF((AH456&lt;&gt;"")*(T456&lt;&gt;""),AH456-T456,"")</f>
        <v/>
      </c>
      <c r="AW456" s="99">
        <f>IF((AI456&lt;&gt;"")*(U456&lt;&gt;""),AI456-U456,"")</f>
        <v/>
      </c>
      <c r="AX456" s="99">
        <f>IF((AJ456&lt;&gt;"")*(V456&lt;&gt;""),AJ456-V456,"")</f>
        <v/>
      </c>
      <c r="AY456" s="99">
        <f>IF((AK456&lt;&gt;"")*(W456&lt;&gt;""),AK456-W456,"")</f>
        <v/>
      </c>
      <c r="AZ456" s="102">
        <f>IF((AL456&lt;&gt;"")*(X456&lt;&gt;""),AL456-X456,"")</f>
        <v/>
      </c>
      <c r="BA456" s="50">
        <f>IFERROR(__xludf.dummyfunction("AI(""Actúa como un tutor académico y dirígete personalmente al estudiante "" &amp; I456 &amp; "" "" &amp; J456 &amp; "" "" &amp; G456 &amp; "" "" &amp; H456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AM456 &amp; ""'. Diferencias por área: Matemáticas ("" &amp; AQ456 &amp; ""), Ciencias Natura"&amp;"les ("" &amp; AR456 &amp; ""), Sociales ("" &amp; AS456 &amp; ""), Lectura Crítica ("" &amp; AT456 &amp; "") e Inglés ("" &amp; AU456 &amp; ""). Variación en posición: grupo ("" &amp; AN456 &amp; ""), grado ("" &amp; AO456 &amp; "") y media ("" &amp; AP456 &amp; ""). Puntajes Primer Simulacro: Global "" &amp; K456 &amp; "", Mat "" &amp; "&amp;"O4 &amp; "", Cien "" &amp; P456 &amp; "", Soc "" &amp; Q456 &amp; "", Lec "" &amp; R456 &amp; "", Ing "" &amp; S456 &amp; "". Puntajes Segundo Simulacro: Global "" &amp; Y456 &amp; "", Mat "" &amp; AC456 &amp; "", Cien "" &amp; AD456 &amp; "", Soc "" &amp; AE456 &amp; "", Lec "" &amp; AF456 &amp; "", Ing "" &amp; AG456 &amp; "". Escribe un mensaje motivador"&amp;" y breve (máximo 4 líneas)."")
"),"=AI(""Actúa como un tutor académico y dirígete personalmente al estudiante "" &amp; I456 &amp; "" "" &amp; J456 &amp; "" "" &amp; G456 &amp; "" "" &amp; H456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AM456 &amp; ""'. Diferencias por área: Matemáticas ("" &amp; AQ456 &amp; ""), Ciencias Natur"&amp;"ales ("" &amp; AR456 &amp; ""), Sociales ("" &amp; AS456 &amp; ""), Lectura Crítica ("" &amp; AT456 &amp; "") e Inglés ("" &amp; AU456 &amp; ""). Variación en posición: grupo ("" &amp; AN456 &amp; ""), grado ("" &amp; AO456 &amp; "") y media ("" &amp; AP456 &amp; ""). Puntajes Primer Simulacro: Global "" &amp; K456 &amp; "", Mat "" &amp;"&amp;" O456 &amp; "", Cien "" &amp; P456 &amp; "", Soc "" &amp; Q456 &amp; "", Lec "" &amp; R456 &amp; "", Ing "" &amp; S456 &amp; "". Puntajes Segundo Simulacro: Global "" &amp; Y456 &amp; "", Mat "" &amp; AC456 &amp; "", Cien "" &amp; AD456 &amp; "", Soc "" &amp; AE456 &amp; "", Lec "" &amp; AF456 &amp; "", Ing "" &amp; AG456 &amp; "". Escribe un mensaje motivado"&amp;"r y breve (máximo 4 líneas)."")
")</f>
        <v/>
      </c>
    </row>
    <row r="457" ht="15.75" customHeight="1" s="42">
      <c r="A457" s="93" t="n"/>
      <c r="B457" s="94" t="inlineStr">
        <is>
          <t>Bachillerato</t>
        </is>
      </c>
      <c r="C457" s="94" t="n">
        <v>803</v>
      </c>
      <c r="D457" s="94" t="n"/>
      <c r="E457" s="95" t="n"/>
      <c r="F457" s="96">
        <f>TRIM(G457&amp;" "&amp;H457&amp;" "&amp;I457&amp;" "&amp;J457)</f>
        <v/>
      </c>
      <c r="G457" s="94" t="inlineStr">
        <is>
          <t>Montoya</t>
        </is>
      </c>
      <c r="H457" s="94" t="inlineStr">
        <is>
          <t>Bravo</t>
        </is>
      </c>
      <c r="I457" s="94" t="inlineStr">
        <is>
          <t>Hanny</t>
        </is>
      </c>
      <c r="J457" s="97" t="inlineStr">
        <is>
          <t>Maria</t>
        </is>
      </c>
      <c r="K457" s="98">
        <f>IF(SUM(O457:S457)=0, "", ROUND(((O457*3+P457*3+Q457*3+R457*3+S457*1)/13)*5,0))</f>
        <v/>
      </c>
      <c r="L457" s="99">
        <f>IF(OR($C457="",K457=""),"",COUNTIFS($C$4:$C$1500,$C457,K$4:K$1500,"&gt;"&amp;K457)+1)</f>
        <v/>
      </c>
      <c r="M457" s="99">
        <f>IF(OR($C457="",K457=""),"",IF(AND($C457&gt;=1001,$C457&lt;=1005),COUNTIFS($C$4:$C$1500,"&gt;=1001",$C$4:$C$1500,"&lt;=1005",K$4:K$1500,"&gt;"&amp;K457)+1,IF(AND($C457&gt;=1101,$C457&lt;=1105),COUNTIFS($C$4:$C$1500,"&gt;=1101",$C$4:$C$1500,"&lt;=1105",K$4:K$1500,"&gt;"&amp;K457)+1,IF(AND($C457&gt;=901,$C457&lt;=905),COUNTIFS($C$4:$C$1500,"&gt;=901",$C$4:$C$1500,"&lt;=905",K$4:K$1500,"&gt;"&amp;K457)+1,IF(AND($C457&gt;=801,$C457&lt;=805),COUNTIFS($C$4:$C$1500,"&gt;=801",$C$4:$C$1500,"&lt;=805",K$4:K$1500,"&gt;"&amp;K457)+1,IF(AND($C457&gt;=701,$C457&lt;=705),COUNTIFS($C$4:$C$1500,"&gt;=701",$C$4:$C$1500,"&lt;=705",K$4:K$1500,"&gt;"&amp;K457)+1,IF(AND($C457&gt;=601,$C457&lt;=606),COUNTIFS($C$4:$C$1500,"&gt;=601",$C$4:$C$1500,"&lt;=606",K$4:K$1500,"&gt;"&amp;K457)+1,"")))))))</f>
        <v/>
      </c>
      <c r="N457" s="99">
        <f>IF(OR($C457="",K457=""),"",IF(OR(AND($C457&gt;=1001,$C457&lt;=1005),AND($C457&gt;=1101,$C457&lt;=1105)),COUNTIFS($C$4:$C$1500,"&gt;=1001",$C$4:$C$1500,"&lt;=1005",K$4:K$1500,"&gt;"&amp;K457)+COUNTIFS($C$4:$C$1500,"&gt;=1101",$C$4:$C$1500,"&lt;=1105",K$4:K$1500,"&gt;"&amp;K457)+1,""))</f>
        <v/>
      </c>
      <c r="O457" s="94" t="n">
        <v>39.38</v>
      </c>
      <c r="P457" s="94" t="n">
        <v>43.94</v>
      </c>
      <c r="Q457" s="94" t="n">
        <v>55.63</v>
      </c>
      <c r="R457" s="94" t="n">
        <v>54.17</v>
      </c>
      <c r="S457" s="94" t="n">
        <v>45.83</v>
      </c>
      <c r="T457" s="99">
        <f>IF(AND(O457&gt;0,O457&lt;36),1,IF(AND(O457&gt;=36,O457&lt;51),2,IF(AND(O457&gt;=51,O457&lt;71),3,IF(AND(O457&gt;=71,O457&lt;=100),4,))))</f>
        <v/>
      </c>
      <c r="U457" s="99">
        <f>IF(AND(P457&gt;0,P457&lt;41),1,IF(AND(P457&gt;=41,P457&lt;56),2,IF(AND(P457&gt;=56,P457&lt;71),3,IF(AND(P457&gt;=71,P457&lt;=100),4,))))</f>
        <v/>
      </c>
      <c r="V457" s="99">
        <f>IF(AND(Q457&gt;0,Q457&lt;41),1,IF(AND(Q457&gt;=41,Q457&lt;56),2,IF(AND(Q457&gt;=56,Q457&lt;71),3,IF(AND(Q457&gt;=71,Q457&lt;=100),4,))))</f>
        <v/>
      </c>
      <c r="W457" s="99">
        <f>IF(AND(R457&gt;0,R457&lt;36),1,IF(AND(R457&gt;=36,R457&lt;51),2,IF(AND(R457&gt;=51,R457&lt;66),3,IF(AND(R457&gt;=66,R457&lt;=100),4,))))</f>
        <v/>
      </c>
      <c r="X457" s="100">
        <f>IF(AND(S457&gt;0,S457&lt;37),1,IF(AND(S457&gt;=37,S457&lt;58),2,IF(AND(S457&gt;=58,S457&lt;71),3,IF(AND(S457&gt;=71,S457&lt;=100),4,))))</f>
        <v/>
      </c>
      <c r="Y457" s="101">
        <f>IF(SUM(AC457:AG457)=0, "", ROUND(((AC457*3+AD457*3+AE457*3+AF457*3+AG457*1)/13)*5,0))</f>
        <v/>
      </c>
      <c r="Z457" s="99">
        <f>IF(OR($C457="",Y457=""),"",COUNTIFS($C$4:$C$1500,$C457,Y$4:Y$1500,"&gt;"&amp;Y457)+1)</f>
        <v/>
      </c>
      <c r="AA457" s="99">
        <f>IF(OR($C457="",Y457=""),"",IF(AND($C457&gt;=1001,$C457&lt;=1005),COUNTIFS($C$4:$C$1500,"&gt;=1001",$C$4:$C$1500,"&lt;=1005",Y$4:Y$1500,"&gt;"&amp;Y457)+1,IF(AND($C457&gt;=1101,$C457&lt;=1105),COUNTIFS($C$4:$C$1500,"&gt;=1101",$C$4:$C$1500,"&lt;=1105",Y$4:Y$1500,"&gt;"&amp;Y457)+1,IF(AND($C457&gt;=901,$C457&lt;=905),COUNTIFS($C$4:$C$1500,"&gt;=901",$C$4:$C$1500,"&lt;=905",Y$4:Y$1500,"&gt;"&amp;Y457)+1,IF(AND($C457&gt;=801,$C457&lt;=805),COUNTIFS($C$4:$C$1500,"&gt;=801",$C$4:$C$1500,"&lt;=805",Y$4:Y$1500,"&gt;"&amp;Y457)+1,IF(AND($C457&gt;=701,$C457&lt;=705),COUNTIFS($C$4:$C$1500,"&gt;=701",$C$4:$C$1500,"&lt;=705",Y$4:Y$1500,"&gt;"&amp;Y457)+1,IF(AND($C457&gt;=601,$C457&lt;=606),COUNTIFS($C$4:$C$1500,"&gt;=601",$C$4:$C$1500,"&lt;=606",Y$4:Y$1500,"&gt;"&amp;Y457)+1,"")))))))</f>
        <v/>
      </c>
      <c r="AB457" s="99">
        <f>IF(OR($C457="",Y457=""),"",IF(OR(AND($C457&gt;=1001,$C457&lt;=1005),AND($C457&gt;=1101,$C457&lt;=1105)),COUNTIFS($C$4:$C$1500,"&gt;=1001",$C$4:$C$1500,"&lt;=1005",Y$4:Y$1500,"&gt;"&amp;Y457)+COUNTIFS($C$4:$C$1500,"&gt;=1101",$C$4:$C$1500,"&lt;=1105",Y$4:Y$1500,"&gt;"&amp;Y457)+1,""))</f>
        <v/>
      </c>
      <c r="AC457" s="94" t="n">
        <v>55</v>
      </c>
      <c r="AD457" s="94" t="n">
        <v>60.89</v>
      </c>
      <c r="AE457" s="94" t="n">
        <v>51</v>
      </c>
      <c r="AF457" s="94" t="n">
        <v>65.63</v>
      </c>
      <c r="AG457" s="94" t="n">
        <v>55</v>
      </c>
      <c r="AH457" s="99">
        <f>IF(AND(AC457&gt;0,AC457&lt;36),1,IF(AND(AC457&gt;=36,AC457&lt;51),2,IF(AND(AC457&gt;=51,AC457&lt;71),3,IF(AND(AC457&gt;=71,AC457&lt;=100),4,))))</f>
        <v/>
      </c>
      <c r="AI457" s="99">
        <f>IF(AND(AD457&gt;0,AD457&lt;41),1,IF(AND(AD457&gt;=41,AD457&lt;56),2,IF(AND(AD457&gt;=56,AD457&lt;71),3,IF(AND(AD457&gt;=71,AD457&lt;=100),4,))))</f>
        <v/>
      </c>
      <c r="AJ457" s="99">
        <f>IF(AND(AE457&gt;0,AE457&lt;41),1,IF(AND(AE457&gt;=41,AE457&lt;56),2,IF(AND(AE457&gt;=56,AE457&lt;71),3,IF(AND(AE457&gt;=71,AE457&lt;=100),4,))))</f>
        <v/>
      </c>
      <c r="AK457" s="99">
        <f>IF(AND(AF457&gt;0,AF457&lt;36),1,IF(AND(AF457&gt;=36,AF457&lt;51),2,IF(AND(AF457&gt;=51,AF457&lt;66),3,IF(AND(AF457&gt;=66,AF457&lt;=100),4,))))</f>
        <v/>
      </c>
      <c r="AL457" s="100">
        <f>IF(AND(AG457&gt;0,AG457&lt;37),1,IF(AND(AG457&gt;=37,AG457&lt;58),2,IF(AND(AG457&gt;=58,AG457&lt;71),3,IF(AND(AG457&gt;=71,AG457&lt;=100),4,))))</f>
        <v/>
      </c>
      <c r="AM457" s="101">
        <f>IF((Y457&lt;&gt;"")*(K457&lt;&gt;""),Y457-K457,"")</f>
        <v/>
      </c>
      <c r="AN457" s="99">
        <f>IF((Z457&lt;&gt;"")*(L457&lt;&gt;""),Z457-L457,"")</f>
        <v/>
      </c>
      <c r="AO457" s="99">
        <f>IF((AA457&lt;&gt;"")*(M457&lt;&gt;""),AA457-M457,"")</f>
        <v/>
      </c>
      <c r="AP457" s="99">
        <f>IF((AB457&lt;&gt;"")*(N457&lt;&gt;""),AB457-N457,"")</f>
        <v/>
      </c>
      <c r="AQ457" s="94">
        <f>IF((AC457&lt;&gt;"")*(O457&lt;&gt;""),AC457-O457,"")</f>
        <v/>
      </c>
      <c r="AR457" s="94">
        <f>IF((AD457&lt;&gt;"")*(P457&lt;&gt;""),AD457-P457,"")</f>
        <v/>
      </c>
      <c r="AS457" s="94">
        <f>IF((AE457&lt;&gt;"")*(Q457&lt;&gt;""),AE457-Q457,"")</f>
        <v/>
      </c>
      <c r="AT457" s="94">
        <f>IF((AF457&lt;&gt;"")*(R457&lt;&gt;""),AF457-R457,"")</f>
        <v/>
      </c>
      <c r="AU457" s="94">
        <f>IF((AG457&lt;&gt;"")*(S457&lt;&gt;""),AG457-S457,"")</f>
        <v/>
      </c>
      <c r="AV457" s="99">
        <f>IF((AH457&lt;&gt;"")*(T457&lt;&gt;""),AH457-T457,"")</f>
        <v/>
      </c>
      <c r="AW457" s="99">
        <f>IF((AI457&lt;&gt;"")*(U457&lt;&gt;""),AI457-U457,"")</f>
        <v/>
      </c>
      <c r="AX457" s="99">
        <f>IF((AJ457&lt;&gt;"")*(V457&lt;&gt;""),AJ457-V457,"")</f>
        <v/>
      </c>
      <c r="AY457" s="99">
        <f>IF((AK457&lt;&gt;"")*(W457&lt;&gt;""),AK457-W457,"")</f>
        <v/>
      </c>
      <c r="AZ457" s="102">
        <f>IF((AL457&lt;&gt;"")*(X457&lt;&gt;""),AL457-X457,"")</f>
        <v/>
      </c>
      <c r="BA457" s="50">
        <f>IFERROR(__xludf.dummyfunction("AI(""Actúa como un tutor académico y dirígete personalmente al estudiante "" &amp; I457 &amp; "" "" &amp; J457 &amp; "" "" &amp; G457 &amp; "" "" &amp; H457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AM457 &amp; ""'. Diferencias por área: Matemáticas ("" &amp; AQ457 &amp; ""), Ciencias Natura"&amp;"les ("" &amp; AR457 &amp; ""), Sociales ("" &amp; AS457 &amp; ""), Lectura Crítica ("" &amp; AT457 &amp; "") e Inglés ("" &amp; AU457 &amp; ""). Variación en posición: grupo ("" &amp; AN457 &amp; ""), grado ("" &amp; AO457 &amp; "") y media ("" &amp; AP457 &amp; ""). Puntajes Primer Simulacro: Global "" &amp; K457 &amp; "", Mat "" &amp; "&amp;"O4 &amp; "", Cien "" &amp; P457 &amp; "", Soc "" &amp; Q457 &amp; "", Lec "" &amp; R457 &amp; "", Ing "" &amp; S457 &amp; "". Puntajes Segundo Simulacro: Global "" &amp; Y457 &amp; "", Mat "" &amp; AC457 &amp; "", Cien "" &amp; AD457 &amp; "", Soc "" &amp; AE457 &amp; "", Lec "" &amp; AF457 &amp; "", Ing "" &amp; AG457 &amp; "". Escribe un mensaje motivador"&amp;" y breve (máximo 4 líneas)."")
"),"=AI(""Actúa como un tutor académico y dirígete personalmente al estudiante "" &amp; I457 &amp; "" "" &amp; J457 &amp; "" "" &amp; G457 &amp; "" "" &amp; H457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AM457 &amp; ""'. Diferencias por área: Matemáticas ("" &amp; AQ457 &amp; ""), Ciencias Natur"&amp;"ales ("" &amp; AR457 &amp; ""), Sociales ("" &amp; AS457 &amp; ""), Lectura Crítica ("" &amp; AT457 &amp; "") e Inglés ("" &amp; AU457 &amp; ""). Variación en posición: grupo ("" &amp; AN457 &amp; ""), grado ("" &amp; AO457 &amp; "") y media ("" &amp; AP457 &amp; ""). Puntajes Primer Simulacro: Global "" &amp; K457 &amp; "", Mat "" &amp;"&amp;" O457 &amp; "", Cien "" &amp; P457 &amp; "", Soc "" &amp; Q457 &amp; "", Lec "" &amp; R457 &amp; "", Ing "" &amp; S457 &amp; "". Puntajes Segundo Simulacro: Global "" &amp; Y457 &amp; "", Mat "" &amp; AC457 &amp; "", Cien "" &amp; AD457 &amp; "", Soc "" &amp; AE457 &amp; "", Lec "" &amp; AF457 &amp; "", Ing "" &amp; AG457 &amp; "". Escribe un mensaje motivado"&amp;"r y breve (máximo 4 líneas)."")
")</f>
        <v/>
      </c>
    </row>
    <row r="458" ht="15.75" customHeight="1" s="42">
      <c r="A458" s="93" t="n"/>
      <c r="B458" s="94" t="inlineStr">
        <is>
          <t>Bachillerato</t>
        </is>
      </c>
      <c r="C458" s="94" t="n">
        <v>803</v>
      </c>
      <c r="D458" s="94" t="n"/>
      <c r="E458" s="95" t="n"/>
      <c r="F458" s="96">
        <f>TRIM(G458&amp;" "&amp;H458&amp;" "&amp;I458&amp;" "&amp;J458)</f>
        <v/>
      </c>
      <c r="G458" s="94" t="inlineStr">
        <is>
          <t>Ospina</t>
        </is>
      </c>
      <c r="H458" s="94" t="inlineStr">
        <is>
          <t>Cano</t>
        </is>
      </c>
      <c r="I458" s="94" t="inlineStr">
        <is>
          <t>Emmanuel</t>
        </is>
      </c>
      <c r="J458" s="97" t="n"/>
      <c r="K458" s="98">
        <f>IF(SUM(O458:S458)=0, "", ROUND(((O458*3+P458*3+Q458*3+R458*3+S458*1)/13)*5,0))</f>
        <v/>
      </c>
      <c r="L458" s="99">
        <f>IF(OR($C458="",K458=""),"",COUNTIFS($C$4:$C$1500,$C458,K$4:K$1500,"&gt;"&amp;K458)+1)</f>
        <v/>
      </c>
      <c r="M458" s="99">
        <f>IF(OR($C458="",K458=""),"",IF(AND($C458&gt;=1001,$C458&lt;=1005),COUNTIFS($C$4:$C$1500,"&gt;=1001",$C$4:$C$1500,"&lt;=1005",K$4:K$1500,"&gt;"&amp;K458)+1,IF(AND($C458&gt;=1101,$C458&lt;=1105),COUNTIFS($C$4:$C$1500,"&gt;=1101",$C$4:$C$1500,"&lt;=1105",K$4:K$1500,"&gt;"&amp;K458)+1,IF(AND($C458&gt;=901,$C458&lt;=905),COUNTIFS($C$4:$C$1500,"&gt;=901",$C$4:$C$1500,"&lt;=905",K$4:K$1500,"&gt;"&amp;K458)+1,IF(AND($C458&gt;=801,$C458&lt;=805),COUNTIFS($C$4:$C$1500,"&gt;=801",$C$4:$C$1500,"&lt;=805",K$4:K$1500,"&gt;"&amp;K458)+1,IF(AND($C458&gt;=701,$C458&lt;=705),COUNTIFS($C$4:$C$1500,"&gt;=701",$C$4:$C$1500,"&lt;=705",K$4:K$1500,"&gt;"&amp;K458)+1,IF(AND($C458&gt;=601,$C458&lt;=606),COUNTIFS($C$4:$C$1500,"&gt;=601",$C$4:$C$1500,"&lt;=606",K$4:K$1500,"&gt;"&amp;K458)+1,"")))))))</f>
        <v/>
      </c>
      <c r="N458" s="99">
        <f>IF(OR($C458="",K458=""),"",IF(OR(AND($C458&gt;=1001,$C458&lt;=1005),AND($C458&gt;=1101,$C458&lt;=1105)),COUNTIFS($C$4:$C$1500,"&gt;=1001",$C$4:$C$1500,"&lt;=1005",K$4:K$1500,"&gt;"&amp;K458)+COUNTIFS($C$4:$C$1500,"&gt;=1101",$C$4:$C$1500,"&lt;=1105",K$4:K$1500,"&gt;"&amp;K458)+1,""))</f>
        <v/>
      </c>
      <c r="O458" s="94" t="n">
        <v>58.75</v>
      </c>
      <c r="P458" s="94" t="n">
        <v>28.97</v>
      </c>
      <c r="Q458" s="94" t="n">
        <v>32.5</v>
      </c>
      <c r="R458" s="94" t="n">
        <v>33.33</v>
      </c>
      <c r="S458" s="94" t="n">
        <v>62.5</v>
      </c>
      <c r="T458" s="99">
        <f>IF(AND(O458&gt;0,O458&lt;36),1,IF(AND(O458&gt;=36,O458&lt;51),2,IF(AND(O458&gt;=51,O458&lt;71),3,IF(AND(O458&gt;=71,O458&lt;=100),4,))))</f>
        <v/>
      </c>
      <c r="U458" s="99">
        <f>IF(AND(P458&gt;0,P458&lt;41),1,IF(AND(P458&gt;=41,P458&lt;56),2,IF(AND(P458&gt;=56,P458&lt;71),3,IF(AND(P458&gt;=71,P458&lt;=100),4,))))</f>
        <v/>
      </c>
      <c r="V458" s="99">
        <f>IF(AND(Q458&gt;0,Q458&lt;41),1,IF(AND(Q458&gt;=41,Q458&lt;56),2,IF(AND(Q458&gt;=56,Q458&lt;71),3,IF(AND(Q458&gt;=71,Q458&lt;=100),4,))))</f>
        <v/>
      </c>
      <c r="W458" s="99">
        <f>IF(AND(R458&gt;0,R458&lt;36),1,IF(AND(R458&gt;=36,R458&lt;51),2,IF(AND(R458&gt;=51,R458&lt;66),3,IF(AND(R458&gt;=66,R458&lt;=100),4,))))</f>
        <v/>
      </c>
      <c r="X458" s="100">
        <f>IF(AND(S458&gt;0,S458&lt;37),1,IF(AND(S458&gt;=37,S458&lt;58),2,IF(AND(S458&gt;=58,S458&lt;71),3,IF(AND(S458&gt;=71,S458&lt;=100),4,))))</f>
        <v/>
      </c>
      <c r="Y458" s="101">
        <f>IF(SUM(AC458:AG458)=0, "", ROUND(((AC458*3+AD458*3+AE458*3+AF458*3+AG458*1)/13)*5,0))</f>
        <v/>
      </c>
      <c r="Z458" s="99">
        <f>IF(OR($C458="",Y458=""),"",COUNTIFS($C$4:$C$1500,$C458,Y$4:Y$1500,"&gt;"&amp;Y458)+1)</f>
        <v/>
      </c>
      <c r="AA458" s="99">
        <f>IF(OR($C458="",Y458=""),"",IF(AND($C458&gt;=1001,$C458&lt;=1005),COUNTIFS($C$4:$C$1500,"&gt;=1001",$C$4:$C$1500,"&lt;=1005",Y$4:Y$1500,"&gt;"&amp;Y458)+1,IF(AND($C458&gt;=1101,$C458&lt;=1105),COUNTIFS($C$4:$C$1500,"&gt;=1101",$C$4:$C$1500,"&lt;=1105",Y$4:Y$1500,"&gt;"&amp;Y458)+1,IF(AND($C458&gt;=901,$C458&lt;=905),COUNTIFS($C$4:$C$1500,"&gt;=901",$C$4:$C$1500,"&lt;=905",Y$4:Y$1500,"&gt;"&amp;Y458)+1,IF(AND($C458&gt;=801,$C458&lt;=805),COUNTIFS($C$4:$C$1500,"&gt;=801",$C$4:$C$1500,"&lt;=805",Y$4:Y$1500,"&gt;"&amp;Y458)+1,IF(AND($C458&gt;=701,$C458&lt;=705),COUNTIFS($C$4:$C$1500,"&gt;=701",$C$4:$C$1500,"&lt;=705",Y$4:Y$1500,"&gt;"&amp;Y458)+1,IF(AND($C458&gt;=601,$C458&lt;=606),COUNTIFS($C$4:$C$1500,"&gt;=601",$C$4:$C$1500,"&lt;=606",Y$4:Y$1500,"&gt;"&amp;Y458)+1,"")))))))</f>
        <v/>
      </c>
      <c r="AB458" s="99">
        <f>IF(OR($C458="",Y458=""),"",IF(OR(AND($C458&gt;=1001,$C458&lt;=1005),AND($C458&gt;=1101,$C458&lt;=1105)),COUNTIFS($C$4:$C$1500,"&gt;=1001",$C$4:$C$1500,"&lt;=1005",Y$4:Y$1500,"&gt;"&amp;Y458)+COUNTIFS($C$4:$C$1500,"&gt;=1101",$C$4:$C$1500,"&lt;=1105",Y$4:Y$1500,"&gt;"&amp;Y458)+1,""))</f>
        <v/>
      </c>
      <c r="AC458" s="94" t="n">
        <v>30.63</v>
      </c>
      <c r="AD458" s="94" t="n">
        <v>40.83</v>
      </c>
      <c r="AE458" s="94" t="n">
        <v>45</v>
      </c>
      <c r="AF458" s="94" t="n">
        <v>61.25</v>
      </c>
      <c r="AG458" s="94" t="n">
        <v>64.17</v>
      </c>
      <c r="AH458" s="99">
        <f>IF(AND(AC458&gt;0,AC458&lt;36),1,IF(AND(AC458&gt;=36,AC458&lt;51),2,IF(AND(AC458&gt;=51,AC458&lt;71),3,IF(AND(AC458&gt;=71,AC458&lt;=100),4,))))</f>
        <v/>
      </c>
      <c r="AI458" s="99">
        <f>IF(AND(AD458&gt;0,AD458&lt;41),1,IF(AND(AD458&gt;=41,AD458&lt;56),2,IF(AND(AD458&gt;=56,AD458&lt;71),3,IF(AND(AD458&gt;=71,AD458&lt;=100),4,))))</f>
        <v/>
      </c>
      <c r="AJ458" s="99">
        <f>IF(AND(AE458&gt;0,AE458&lt;41),1,IF(AND(AE458&gt;=41,AE458&lt;56),2,IF(AND(AE458&gt;=56,AE458&lt;71),3,IF(AND(AE458&gt;=71,AE458&lt;=100),4,))))</f>
        <v/>
      </c>
      <c r="AK458" s="99">
        <f>IF(AND(AF458&gt;0,AF458&lt;36),1,IF(AND(AF458&gt;=36,AF458&lt;51),2,IF(AND(AF458&gt;=51,AF458&lt;66),3,IF(AND(AF458&gt;=66,AF458&lt;=100),4,))))</f>
        <v/>
      </c>
      <c r="AL458" s="100">
        <f>IF(AND(AG458&gt;0,AG458&lt;37),1,IF(AND(AG458&gt;=37,AG458&lt;58),2,IF(AND(AG458&gt;=58,AG458&lt;71),3,IF(AND(AG458&gt;=71,AG458&lt;=100),4,))))</f>
        <v/>
      </c>
      <c r="AM458" s="101">
        <f>IF((Y458&lt;&gt;"")*(K458&lt;&gt;""),Y458-K458,"")</f>
        <v/>
      </c>
      <c r="AN458" s="99">
        <f>IF((Z458&lt;&gt;"")*(L458&lt;&gt;""),Z458-L458,"")</f>
        <v/>
      </c>
      <c r="AO458" s="99">
        <f>IF((AA458&lt;&gt;"")*(M458&lt;&gt;""),AA458-M458,"")</f>
        <v/>
      </c>
      <c r="AP458" s="99">
        <f>IF((AB458&lt;&gt;"")*(N458&lt;&gt;""),AB458-N458,"")</f>
        <v/>
      </c>
      <c r="AQ458" s="94">
        <f>IF((AC458&lt;&gt;"")*(O458&lt;&gt;""),AC458-O458,"")</f>
        <v/>
      </c>
      <c r="AR458" s="94">
        <f>IF((AD458&lt;&gt;"")*(P458&lt;&gt;""),AD458-P458,"")</f>
        <v/>
      </c>
      <c r="AS458" s="94">
        <f>IF((AE458&lt;&gt;"")*(Q458&lt;&gt;""),AE458-Q458,"")</f>
        <v/>
      </c>
      <c r="AT458" s="94">
        <f>IF((AF458&lt;&gt;"")*(R458&lt;&gt;""),AF458-R458,"")</f>
        <v/>
      </c>
      <c r="AU458" s="94">
        <f>IF((AG458&lt;&gt;"")*(S458&lt;&gt;""),AG458-S458,"")</f>
        <v/>
      </c>
      <c r="AV458" s="99">
        <f>IF((AH458&lt;&gt;"")*(T458&lt;&gt;""),AH458-T458,"")</f>
        <v/>
      </c>
      <c r="AW458" s="99">
        <f>IF((AI458&lt;&gt;"")*(U458&lt;&gt;""),AI458-U458,"")</f>
        <v/>
      </c>
      <c r="AX458" s="99">
        <f>IF((AJ458&lt;&gt;"")*(V458&lt;&gt;""),AJ458-V458,"")</f>
        <v/>
      </c>
      <c r="AY458" s="99">
        <f>IF((AK458&lt;&gt;"")*(W458&lt;&gt;""),AK458-W458,"")</f>
        <v/>
      </c>
      <c r="AZ458" s="102">
        <f>IF((AL458&lt;&gt;"")*(X458&lt;&gt;""),AL458-X458,"")</f>
        <v/>
      </c>
      <c r="BA458" s="50">
        <f>IFERROR(__xludf.dummyfunction("AI(""Actúa como un tutor académico y dirígete personalmente al estudiante "" &amp; I458 &amp; "" "" &amp; J458 &amp; "" "" &amp; G458 &amp; "" "" &amp; H458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AM458 &amp; ""'. Diferencias por área: Matemáticas ("" &amp; AQ458 &amp; ""), Ciencias Natura"&amp;"les ("" &amp; AR458 &amp; ""), Sociales ("" &amp; AS458 &amp; ""), Lectura Crítica ("" &amp; AT458 &amp; "") e Inglés ("" &amp; AU458 &amp; ""). Variación en posición: grupo ("" &amp; AN458 &amp; ""), grado ("" &amp; AO458 &amp; "") y media ("" &amp; AP458 &amp; ""). Puntajes Primer Simulacro: Global "" &amp; K458 &amp; "", Mat "" &amp; "&amp;"O4 &amp; "", Cien "" &amp; P458 &amp; "", Soc "" &amp; Q458 &amp; "", Lec "" &amp; R458 &amp; "", Ing "" &amp; S458 &amp; "". Puntajes Segundo Simulacro: Global "" &amp; Y458 &amp; "", Mat "" &amp; AC458 &amp; "", Cien "" &amp; AD458 &amp; "", Soc "" &amp; AE458 &amp; "", Lec "" &amp; AF458 &amp; "", Ing "" &amp; AG458 &amp; "". Escribe un mensaje motivador"&amp;" y breve (máximo 4 líneas)."")
"),"=AI(""Actúa como un tutor académico y dirígete personalmente al estudiante "" &amp; I458 &amp; "" "" &amp; J458 &amp; "" "" &amp; G458 &amp; "" "" &amp; H458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AM458 &amp; ""'. Diferencias por área: Matemáticas ("" &amp; AQ458 &amp; ""), Ciencias Natur"&amp;"ales ("" &amp; AR458 &amp; ""), Sociales ("" &amp; AS458 &amp; ""), Lectura Crítica ("" &amp; AT458 &amp; "") e Inglés ("" &amp; AU458 &amp; ""). Variación en posición: grupo ("" &amp; AN458 &amp; ""), grado ("" &amp; AO458 &amp; "") y media ("" &amp; AP458 &amp; ""). Puntajes Primer Simulacro: Global "" &amp; K458 &amp; "", Mat "" &amp;"&amp;" O458 &amp; "", Cien "" &amp; P458 &amp; "", Soc "" &amp; Q458 &amp; "", Lec "" &amp; R458 &amp; "", Ing "" &amp; S458 &amp; "". Puntajes Segundo Simulacro: Global "" &amp; Y458 &amp; "", Mat "" &amp; AC458 &amp; "", Cien "" &amp; AD458 &amp; "", Soc "" &amp; AE458 &amp; "", Lec "" &amp; AF458 &amp; "", Ing "" &amp; AG458 &amp; "". Escribe un mensaje motivado"&amp;"r y breve (máximo 4 líneas)."")
")</f>
        <v/>
      </c>
    </row>
    <row r="459" ht="15.75" customHeight="1" s="42">
      <c r="A459" s="93" t="n"/>
      <c r="B459" s="94" t="inlineStr">
        <is>
          <t>Bachillerato</t>
        </is>
      </c>
      <c r="C459" s="94" t="n">
        <v>803</v>
      </c>
      <c r="D459" s="94" t="n"/>
      <c r="E459" s="95" t="n"/>
      <c r="F459" s="96">
        <f>TRIM(G459&amp;" "&amp;H459&amp;" "&amp;I459&amp;" "&amp;J459)</f>
        <v/>
      </c>
      <c r="G459" s="94" t="inlineStr">
        <is>
          <t>Paniagua</t>
        </is>
      </c>
      <c r="H459" s="94" t="inlineStr">
        <is>
          <t>Rodelo</t>
        </is>
      </c>
      <c r="I459" s="94" t="inlineStr">
        <is>
          <t>Jhon</t>
        </is>
      </c>
      <c r="J459" s="97" t="inlineStr">
        <is>
          <t>Alex</t>
        </is>
      </c>
      <c r="K459" s="98">
        <f>IF(SUM(O459:S459)=0, "", ROUND(((O459*3+P459*3+Q459*3+R459*3+S459*1)/13)*5,0))</f>
        <v/>
      </c>
      <c r="L459" s="99">
        <f>IF(OR($C459="",K459=""),"",COUNTIFS($C$4:$C$1500,$C459,K$4:K$1500,"&gt;"&amp;K459)+1)</f>
        <v/>
      </c>
      <c r="M459" s="99">
        <f>IF(OR($C459="",K459=""),"",IF(AND($C459&gt;=1001,$C459&lt;=1005),COUNTIFS($C$4:$C$1500,"&gt;=1001",$C$4:$C$1500,"&lt;=1005",K$4:K$1500,"&gt;"&amp;K459)+1,IF(AND($C459&gt;=1101,$C459&lt;=1105),COUNTIFS($C$4:$C$1500,"&gt;=1101",$C$4:$C$1500,"&lt;=1105",K$4:K$1500,"&gt;"&amp;K459)+1,IF(AND($C459&gt;=901,$C459&lt;=905),COUNTIFS($C$4:$C$1500,"&gt;=901",$C$4:$C$1500,"&lt;=905",K$4:K$1500,"&gt;"&amp;K459)+1,IF(AND($C459&gt;=801,$C459&lt;=805),COUNTIFS($C$4:$C$1500,"&gt;=801",$C$4:$C$1500,"&lt;=805",K$4:K$1500,"&gt;"&amp;K459)+1,IF(AND($C459&gt;=701,$C459&lt;=705),COUNTIFS($C$4:$C$1500,"&gt;=701",$C$4:$C$1500,"&lt;=705",K$4:K$1500,"&gt;"&amp;K459)+1,IF(AND($C459&gt;=601,$C459&lt;=606),COUNTIFS($C$4:$C$1500,"&gt;=601",$C$4:$C$1500,"&lt;=606",K$4:K$1500,"&gt;"&amp;K459)+1,"")))))))</f>
        <v/>
      </c>
      <c r="N459" s="99">
        <f>IF(OR($C459="",K459=""),"",IF(OR(AND($C459&gt;=1001,$C459&lt;=1005),AND($C459&gt;=1101,$C459&lt;=1105)),COUNTIFS($C$4:$C$1500,"&gt;=1001",$C$4:$C$1500,"&lt;=1005",K$4:K$1500,"&gt;"&amp;K459)+COUNTIFS($C$4:$C$1500,"&gt;=1101",$C$4:$C$1500,"&lt;=1105",K$4:K$1500,"&gt;"&amp;K459)+1,""))</f>
        <v/>
      </c>
      <c r="O459" s="94" t="n">
        <v>16.56</v>
      </c>
      <c r="P459" s="94" t="n">
        <v>30.3</v>
      </c>
      <c r="Q459" s="94" t="n">
        <v>19.38</v>
      </c>
      <c r="R459" s="94" t="n">
        <v>45.83</v>
      </c>
      <c r="S459" s="94" t="n">
        <v>33.33</v>
      </c>
      <c r="T459" s="99">
        <f>IF(AND(O459&gt;0,O459&lt;36),1,IF(AND(O459&gt;=36,O459&lt;51),2,IF(AND(O459&gt;=51,O459&lt;71),3,IF(AND(O459&gt;=71,O459&lt;=100),4,))))</f>
        <v/>
      </c>
      <c r="U459" s="99">
        <f>IF(AND(P459&gt;0,P459&lt;41),1,IF(AND(P459&gt;=41,P459&lt;56),2,IF(AND(P459&gt;=56,P459&lt;71),3,IF(AND(P459&gt;=71,P459&lt;=100),4,))))</f>
        <v/>
      </c>
      <c r="V459" s="99">
        <f>IF(AND(Q459&gt;0,Q459&lt;41),1,IF(AND(Q459&gt;=41,Q459&lt;56),2,IF(AND(Q459&gt;=56,Q459&lt;71),3,IF(AND(Q459&gt;=71,Q459&lt;=100),4,))))</f>
        <v/>
      </c>
      <c r="W459" s="99">
        <f>IF(AND(R459&gt;0,R459&lt;36),1,IF(AND(R459&gt;=36,R459&lt;51),2,IF(AND(R459&gt;=51,R459&lt;66),3,IF(AND(R459&gt;=66,R459&lt;=100),4,))))</f>
        <v/>
      </c>
      <c r="X459" s="100">
        <f>IF(AND(S459&gt;0,S459&lt;37),1,IF(AND(S459&gt;=37,S459&lt;58),2,IF(AND(S459&gt;=58,S459&lt;71),3,IF(AND(S459&gt;=71,S459&lt;=100),4,))))</f>
        <v/>
      </c>
      <c r="Y459" s="101">
        <f>IF(SUM(AC459:AG459)=0, "", ROUND(((AC459*3+AD459*3+AE459*3+AF459*3+AG459*1)/13)*5,0))</f>
        <v/>
      </c>
      <c r="Z459" s="99">
        <f>IF(OR($C459="",Y459=""),"",COUNTIFS($C$4:$C$1500,$C459,Y$4:Y$1500,"&gt;"&amp;Y459)+1)</f>
        <v/>
      </c>
      <c r="AA459" s="99">
        <f>IF(OR($C459="",Y459=""),"",IF(AND($C459&gt;=1001,$C459&lt;=1005),COUNTIFS($C$4:$C$1500,"&gt;=1001",$C$4:$C$1500,"&lt;=1005",Y$4:Y$1500,"&gt;"&amp;Y459)+1,IF(AND($C459&gt;=1101,$C459&lt;=1105),COUNTIFS($C$4:$C$1500,"&gt;=1101",$C$4:$C$1500,"&lt;=1105",Y$4:Y$1500,"&gt;"&amp;Y459)+1,IF(AND($C459&gt;=901,$C459&lt;=905),COUNTIFS($C$4:$C$1500,"&gt;=901",$C$4:$C$1500,"&lt;=905",Y$4:Y$1500,"&gt;"&amp;Y459)+1,IF(AND($C459&gt;=801,$C459&lt;=805),COUNTIFS($C$4:$C$1500,"&gt;=801",$C$4:$C$1500,"&lt;=805",Y$4:Y$1500,"&gt;"&amp;Y459)+1,IF(AND($C459&gt;=701,$C459&lt;=705),COUNTIFS($C$4:$C$1500,"&gt;=701",$C$4:$C$1500,"&lt;=705",Y$4:Y$1500,"&gt;"&amp;Y459)+1,IF(AND($C459&gt;=601,$C459&lt;=606),COUNTIFS($C$4:$C$1500,"&gt;=601",$C$4:$C$1500,"&lt;=606",Y$4:Y$1500,"&gt;"&amp;Y459)+1,"")))))))</f>
        <v/>
      </c>
      <c r="AB459" s="99">
        <f>IF(OR($C459="",Y459=""),"",IF(OR(AND($C459&gt;=1001,$C459&lt;=1005),AND($C459&gt;=1101,$C459&lt;=1105)),COUNTIFS($C$4:$C$1500,"&gt;=1001",$C$4:$C$1500,"&lt;=1005",Y$4:Y$1500,"&gt;"&amp;Y459)+COUNTIFS($C$4:$C$1500,"&gt;=1101",$C$4:$C$1500,"&lt;=1105",Y$4:Y$1500,"&gt;"&amp;Y459)+1,""))</f>
        <v/>
      </c>
      <c r="AC459" s="94" t="n">
        <v>45.63</v>
      </c>
      <c r="AD459" s="94" t="n">
        <v>37.32</v>
      </c>
      <c r="AE459" s="94" t="n">
        <v>30</v>
      </c>
      <c r="AF459" s="94" t="n">
        <v>26.25</v>
      </c>
      <c r="AG459" s="94" t="n">
        <v>55</v>
      </c>
      <c r="AH459" s="99">
        <f>IF(AND(AC459&gt;0,AC459&lt;36),1,IF(AND(AC459&gt;=36,AC459&lt;51),2,IF(AND(AC459&gt;=51,AC459&lt;71),3,IF(AND(AC459&gt;=71,AC459&lt;=100),4,))))</f>
        <v/>
      </c>
      <c r="AI459" s="99">
        <f>IF(AND(AD459&gt;0,AD459&lt;41),1,IF(AND(AD459&gt;=41,AD459&lt;56),2,IF(AND(AD459&gt;=56,AD459&lt;71),3,IF(AND(AD459&gt;=71,AD459&lt;=100),4,))))</f>
        <v/>
      </c>
      <c r="AJ459" s="99">
        <f>IF(AND(AE459&gt;0,AE459&lt;41),1,IF(AND(AE459&gt;=41,AE459&lt;56),2,IF(AND(AE459&gt;=56,AE459&lt;71),3,IF(AND(AE459&gt;=71,AE459&lt;=100),4,))))</f>
        <v/>
      </c>
      <c r="AK459" s="99">
        <f>IF(AND(AF459&gt;0,AF459&lt;36),1,IF(AND(AF459&gt;=36,AF459&lt;51),2,IF(AND(AF459&gt;=51,AF459&lt;66),3,IF(AND(AF459&gt;=66,AF459&lt;=100),4,))))</f>
        <v/>
      </c>
      <c r="AL459" s="100">
        <f>IF(AND(AG459&gt;0,AG459&lt;37),1,IF(AND(AG459&gt;=37,AG459&lt;58),2,IF(AND(AG459&gt;=58,AG459&lt;71),3,IF(AND(AG459&gt;=71,AG459&lt;=100),4,))))</f>
        <v/>
      </c>
      <c r="AM459" s="101">
        <f>IF((Y459&lt;&gt;"")*(K459&lt;&gt;""),Y459-K459,"")</f>
        <v/>
      </c>
      <c r="AN459" s="99">
        <f>IF((Z459&lt;&gt;"")*(L459&lt;&gt;""),Z459-L459,"")</f>
        <v/>
      </c>
      <c r="AO459" s="99">
        <f>IF((AA459&lt;&gt;"")*(M459&lt;&gt;""),AA459-M459,"")</f>
        <v/>
      </c>
      <c r="AP459" s="99">
        <f>IF((AB459&lt;&gt;"")*(N459&lt;&gt;""),AB459-N459,"")</f>
        <v/>
      </c>
      <c r="AQ459" s="94">
        <f>IF((AC459&lt;&gt;"")*(O459&lt;&gt;""),AC459-O459,"")</f>
        <v/>
      </c>
      <c r="AR459" s="94">
        <f>IF((AD459&lt;&gt;"")*(P459&lt;&gt;""),AD459-P459,"")</f>
        <v/>
      </c>
      <c r="AS459" s="94">
        <f>IF((AE459&lt;&gt;"")*(Q459&lt;&gt;""),AE459-Q459,"")</f>
        <v/>
      </c>
      <c r="AT459" s="94">
        <f>IF((AF459&lt;&gt;"")*(R459&lt;&gt;""),AF459-R459,"")</f>
        <v/>
      </c>
      <c r="AU459" s="94">
        <f>IF((AG459&lt;&gt;"")*(S459&lt;&gt;""),AG459-S459,"")</f>
        <v/>
      </c>
      <c r="AV459" s="99">
        <f>IF((AH459&lt;&gt;"")*(T459&lt;&gt;""),AH459-T459,"")</f>
        <v/>
      </c>
      <c r="AW459" s="99">
        <f>IF((AI459&lt;&gt;"")*(U459&lt;&gt;""),AI459-U459,"")</f>
        <v/>
      </c>
      <c r="AX459" s="99">
        <f>IF((AJ459&lt;&gt;"")*(V459&lt;&gt;""),AJ459-V459,"")</f>
        <v/>
      </c>
      <c r="AY459" s="99">
        <f>IF((AK459&lt;&gt;"")*(W459&lt;&gt;""),AK459-W459,"")</f>
        <v/>
      </c>
      <c r="AZ459" s="102">
        <f>IF((AL459&lt;&gt;"")*(X459&lt;&gt;""),AL459-X459,"")</f>
        <v/>
      </c>
      <c r="BA459" s="50">
        <f>IFERROR(__xludf.dummyfunction("AI(""Actúa como un tutor académico y dirígete personalmente al estudiante "" &amp; I459 &amp; "" "" &amp; J459 &amp; "" "" &amp; G459 &amp; "" "" &amp; H459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AM459 &amp; ""'. Diferencias por área: Matemáticas ("" &amp; AQ459 &amp; ""), Ciencias Natura"&amp;"les ("" &amp; AR459 &amp; ""), Sociales ("" &amp; AS459 &amp; ""), Lectura Crítica ("" &amp; AT459 &amp; "") e Inglés ("" &amp; AU459 &amp; ""). Variación en posición: grupo ("" &amp; AN459 &amp; ""), grado ("" &amp; AO459 &amp; "") y media ("" &amp; AP459 &amp; ""). Puntajes Primer Simulacro: Global "" &amp; K459 &amp; "", Mat "" &amp; "&amp;"O4 &amp; "", Cien "" &amp; P459 &amp; "", Soc "" &amp; Q459 &amp; "", Lec "" &amp; R459 &amp; "", Ing "" &amp; S459 &amp; "". Puntajes Segundo Simulacro: Global "" &amp; Y459 &amp; "", Mat "" &amp; AC459 &amp; "", Cien "" &amp; AD459 &amp; "", Soc "" &amp; AE459 &amp; "", Lec "" &amp; AF459 &amp; "", Ing "" &amp; AG459 &amp; "". Escribe un mensaje motivador"&amp;" y breve (máximo 4 líneas)."")
"),"=AI(""Actúa como un tutor académico y dirígete personalmente al estudiante "" &amp; I459 &amp; "" "" &amp; J459 &amp; "" "" &amp; G459 &amp; "" "" &amp; H459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AM459 &amp; ""'. Diferencias por área: Matemáticas ("" &amp; AQ459 &amp; ""), Ciencias Natur"&amp;"ales ("" &amp; AR459 &amp; ""), Sociales ("" &amp; AS459 &amp; ""), Lectura Crítica ("" &amp; AT459 &amp; "") e Inglés ("" &amp; AU459 &amp; ""). Variación en posición: grupo ("" &amp; AN459 &amp; ""), grado ("" &amp; AO459 &amp; "") y media ("" &amp; AP459 &amp; ""). Puntajes Primer Simulacro: Global "" &amp; K459 &amp; "", Mat "" &amp;"&amp;" O459 &amp; "", Cien "" &amp; P459 &amp; "", Soc "" &amp; Q459 &amp; "", Lec "" &amp; R459 &amp; "", Ing "" &amp; S459 &amp; "". Puntajes Segundo Simulacro: Global "" &amp; Y459 &amp; "", Mat "" &amp; AC459 &amp; "", Cien "" &amp; AD459 &amp; "", Soc "" &amp; AE459 &amp; "", Lec "" &amp; AF459 &amp; "", Ing "" &amp; AG459 &amp; "". Escribe un mensaje motivado"&amp;"r y breve (máximo 4 líneas)."")
")</f>
        <v/>
      </c>
    </row>
    <row r="460" ht="15.75" customHeight="1" s="42">
      <c r="A460" s="93" t="n"/>
      <c r="B460" s="94" t="inlineStr">
        <is>
          <t>Bachillerato</t>
        </is>
      </c>
      <c r="C460" s="94" t="n">
        <v>803</v>
      </c>
      <c r="D460" s="94" t="n"/>
      <c r="E460" s="95" t="n"/>
      <c r="F460" s="96">
        <f>TRIM(G460&amp;" "&amp;H460&amp;" "&amp;I460&amp;" "&amp;J460)</f>
        <v/>
      </c>
      <c r="G460" s="94" t="inlineStr">
        <is>
          <t>Perez</t>
        </is>
      </c>
      <c r="H460" s="94" t="inlineStr">
        <is>
          <t>Mendoza</t>
        </is>
      </c>
      <c r="I460" s="94" t="inlineStr">
        <is>
          <t>Kevin</t>
        </is>
      </c>
      <c r="J460" s="97" t="inlineStr">
        <is>
          <t>Ferney</t>
        </is>
      </c>
      <c r="K460" s="98">
        <f>IF(SUM(O460:S460)=0, "", ROUND(((O460*3+P460*3+Q460*3+R460*3+S460*1)/13)*5,0))</f>
        <v/>
      </c>
      <c r="L460" s="99">
        <f>IF(OR($C460="",K460=""),"",COUNTIFS($C$4:$C$1500,$C460,K$4:K$1500,"&gt;"&amp;K460)+1)</f>
        <v/>
      </c>
      <c r="M460" s="99">
        <f>IF(OR($C460="",K460=""),"",IF(AND($C460&gt;=1001,$C460&lt;=1005),COUNTIFS($C$4:$C$1500,"&gt;=1001",$C$4:$C$1500,"&lt;=1005",K$4:K$1500,"&gt;"&amp;K460)+1,IF(AND($C460&gt;=1101,$C460&lt;=1105),COUNTIFS($C$4:$C$1500,"&gt;=1101",$C$4:$C$1500,"&lt;=1105",K$4:K$1500,"&gt;"&amp;K460)+1,IF(AND($C460&gt;=901,$C460&lt;=905),COUNTIFS($C$4:$C$1500,"&gt;=901",$C$4:$C$1500,"&lt;=905",K$4:K$1500,"&gt;"&amp;K460)+1,IF(AND($C460&gt;=801,$C460&lt;=805),COUNTIFS($C$4:$C$1500,"&gt;=801",$C$4:$C$1500,"&lt;=805",K$4:K$1500,"&gt;"&amp;K460)+1,IF(AND($C460&gt;=701,$C460&lt;=705),COUNTIFS($C$4:$C$1500,"&gt;=701",$C$4:$C$1500,"&lt;=705",K$4:K$1500,"&gt;"&amp;K460)+1,IF(AND($C460&gt;=601,$C460&lt;=606),COUNTIFS($C$4:$C$1500,"&gt;=601",$C$4:$C$1500,"&lt;=606",K$4:K$1500,"&gt;"&amp;K460)+1,"")))))))</f>
        <v/>
      </c>
      <c r="N460" s="99">
        <f>IF(OR($C460="",K460=""),"",IF(OR(AND($C460&gt;=1001,$C460&lt;=1005),AND($C460&gt;=1101,$C460&lt;=1105)),COUNTIFS($C$4:$C$1500,"&gt;=1001",$C$4:$C$1500,"&lt;=1005",K$4:K$1500,"&gt;"&amp;K460)+COUNTIFS($C$4:$C$1500,"&gt;=1101",$C$4:$C$1500,"&lt;=1105",K$4:K$1500,"&gt;"&amp;K460)+1,""))</f>
        <v/>
      </c>
      <c r="O460" s="94" t="n">
        <v>45.63</v>
      </c>
      <c r="P460" s="94" t="n">
        <v>15.85</v>
      </c>
      <c r="Q460" s="94" t="n">
        <v>29.38</v>
      </c>
      <c r="R460" s="94" t="n">
        <v>54.17</v>
      </c>
      <c r="S460" s="94" t="n">
        <v>20.83</v>
      </c>
      <c r="T460" s="99">
        <f>IF(AND(O460&gt;0,O460&lt;36),1,IF(AND(O460&gt;=36,O460&lt;51),2,IF(AND(O460&gt;=51,O460&lt;71),3,IF(AND(O460&gt;=71,O460&lt;=100),4,))))</f>
        <v/>
      </c>
      <c r="U460" s="99">
        <f>IF(AND(P460&gt;0,P460&lt;41),1,IF(AND(P460&gt;=41,P460&lt;56),2,IF(AND(P460&gt;=56,P460&lt;71),3,IF(AND(P460&gt;=71,P460&lt;=100),4,))))</f>
        <v/>
      </c>
      <c r="V460" s="99">
        <f>IF(AND(Q460&gt;0,Q460&lt;41),1,IF(AND(Q460&gt;=41,Q460&lt;56),2,IF(AND(Q460&gt;=56,Q460&lt;71),3,IF(AND(Q460&gt;=71,Q460&lt;=100),4,))))</f>
        <v/>
      </c>
      <c r="W460" s="99">
        <f>IF(AND(R460&gt;0,R460&lt;36),1,IF(AND(R460&gt;=36,R460&lt;51),2,IF(AND(R460&gt;=51,R460&lt;66),3,IF(AND(R460&gt;=66,R460&lt;=100),4,))))</f>
        <v/>
      </c>
      <c r="X460" s="100">
        <f>IF(AND(S460&gt;0,S460&lt;37),1,IF(AND(S460&gt;=37,S460&lt;58),2,IF(AND(S460&gt;=58,S460&lt;71),3,IF(AND(S460&gt;=71,S460&lt;=100),4,))))</f>
        <v/>
      </c>
      <c r="Y460" s="101">
        <f>IF(SUM(AC460:AG460)=0, "", ROUND(((AC460*3+AD460*3+AE460*3+AF460*3+AG460*1)/13)*5,0))</f>
        <v/>
      </c>
      <c r="Z460" s="99">
        <f>IF(OR($C460="",Y460=""),"",COUNTIFS($C$4:$C$1500,$C460,Y$4:Y$1500,"&gt;"&amp;Y460)+1)</f>
        <v/>
      </c>
      <c r="AA460" s="99">
        <f>IF(OR($C460="",Y460=""),"",IF(AND($C460&gt;=1001,$C460&lt;=1005),COUNTIFS($C$4:$C$1500,"&gt;=1001",$C$4:$C$1500,"&lt;=1005",Y$4:Y$1500,"&gt;"&amp;Y460)+1,IF(AND($C460&gt;=1101,$C460&lt;=1105),COUNTIFS($C$4:$C$1500,"&gt;=1101",$C$4:$C$1500,"&lt;=1105",Y$4:Y$1500,"&gt;"&amp;Y460)+1,IF(AND($C460&gt;=901,$C460&lt;=905),COUNTIFS($C$4:$C$1500,"&gt;=901",$C$4:$C$1500,"&lt;=905",Y$4:Y$1500,"&gt;"&amp;Y460)+1,IF(AND($C460&gt;=801,$C460&lt;=805),COUNTIFS($C$4:$C$1500,"&gt;=801",$C$4:$C$1500,"&lt;=805",Y$4:Y$1500,"&gt;"&amp;Y460)+1,IF(AND($C460&gt;=701,$C460&lt;=705),COUNTIFS($C$4:$C$1500,"&gt;=701",$C$4:$C$1500,"&lt;=705",Y$4:Y$1500,"&gt;"&amp;Y460)+1,IF(AND($C460&gt;=601,$C460&lt;=606),COUNTIFS($C$4:$C$1500,"&gt;=601",$C$4:$C$1500,"&lt;=606",Y$4:Y$1500,"&gt;"&amp;Y460)+1,"")))))))</f>
        <v/>
      </c>
      <c r="AB460" s="99">
        <f>IF(OR($C460="",Y460=""),"",IF(OR(AND($C460&gt;=1001,$C460&lt;=1005),AND($C460&gt;=1101,$C460&lt;=1105)),COUNTIFS($C$4:$C$1500,"&gt;=1001",$C$4:$C$1500,"&lt;=1005",Y$4:Y$1500,"&gt;"&amp;Y460)+COUNTIFS($C$4:$C$1500,"&gt;=1101",$C$4:$C$1500,"&lt;=1105",Y$4:Y$1500,"&gt;"&amp;Y460)+1,""))</f>
        <v/>
      </c>
      <c r="AC460" s="94" t="n"/>
      <c r="AD460" s="94" t="n"/>
      <c r="AE460" s="94" t="n"/>
      <c r="AF460" s="94" t="n"/>
      <c r="AG460" s="94" t="n"/>
      <c r="AH460" s="99">
        <f>IF(AND(AC460&gt;0,AC460&lt;36),1,IF(AND(AC460&gt;=36,AC460&lt;51),2,IF(AND(AC460&gt;=51,AC460&lt;71),3,IF(AND(AC460&gt;=71,AC460&lt;=100),4,))))</f>
        <v/>
      </c>
      <c r="AI460" s="99">
        <f>IF(AND(AD460&gt;0,AD460&lt;41),1,IF(AND(AD460&gt;=41,AD460&lt;56),2,IF(AND(AD460&gt;=56,AD460&lt;71),3,IF(AND(AD460&gt;=71,AD460&lt;=100),4,))))</f>
        <v/>
      </c>
      <c r="AJ460" s="99">
        <f>IF(AND(AE460&gt;0,AE460&lt;41),1,IF(AND(AE460&gt;=41,AE460&lt;56),2,IF(AND(AE460&gt;=56,AE460&lt;71),3,IF(AND(AE460&gt;=71,AE460&lt;=100),4,))))</f>
        <v/>
      </c>
      <c r="AK460" s="99">
        <f>IF(AND(AF460&gt;0,AF460&lt;36),1,IF(AND(AF460&gt;=36,AF460&lt;51),2,IF(AND(AF460&gt;=51,AF460&lt;66),3,IF(AND(AF460&gt;=66,AF460&lt;=100),4,))))</f>
        <v/>
      </c>
      <c r="AL460" s="100">
        <f>IF(AND(AG460&gt;0,AG460&lt;37),1,IF(AND(AG460&gt;=37,AG460&lt;58),2,IF(AND(AG460&gt;=58,AG460&lt;71),3,IF(AND(AG460&gt;=71,AG460&lt;=100),4,))))</f>
        <v/>
      </c>
      <c r="AM460" s="101">
        <f>IF((Y460&lt;&gt;"")*(K460&lt;&gt;""),Y460-K460,"")</f>
        <v/>
      </c>
      <c r="AN460" s="99">
        <f>IF((Z460&lt;&gt;"")*(L460&lt;&gt;""),Z460-L460,"")</f>
        <v/>
      </c>
      <c r="AO460" s="99">
        <f>IF((AA460&lt;&gt;"")*(M460&lt;&gt;""),AA460-M460,"")</f>
        <v/>
      </c>
      <c r="AP460" s="99">
        <f>IF((AB460&lt;&gt;"")*(N460&lt;&gt;""),AB460-N460,"")</f>
        <v/>
      </c>
      <c r="AQ460" s="94">
        <f>IF((AC460&lt;&gt;"")*(O460&lt;&gt;""),AC460-O460,"")</f>
        <v/>
      </c>
      <c r="AR460" s="94">
        <f>IF((AD460&lt;&gt;"")*(P460&lt;&gt;""),AD460-P460,"")</f>
        <v/>
      </c>
      <c r="AS460" s="94">
        <f>IF((AE460&lt;&gt;"")*(Q460&lt;&gt;""),AE460-Q460,"")</f>
        <v/>
      </c>
      <c r="AT460" s="94">
        <f>IF((AF460&lt;&gt;"")*(R460&lt;&gt;""),AF460-R460,"")</f>
        <v/>
      </c>
      <c r="AU460" s="94">
        <f>IF((AG460&lt;&gt;"")*(S460&lt;&gt;""),AG460-S460,"")</f>
        <v/>
      </c>
      <c r="AV460" s="99">
        <f>IF((AH460&lt;&gt;"")*(T460&lt;&gt;""),AH460-T460,"")</f>
        <v/>
      </c>
      <c r="AW460" s="99">
        <f>IF((AI460&lt;&gt;"")*(U460&lt;&gt;""),AI460-U460,"")</f>
        <v/>
      </c>
      <c r="AX460" s="99">
        <f>IF((AJ460&lt;&gt;"")*(V460&lt;&gt;""),AJ460-V460,"")</f>
        <v/>
      </c>
      <c r="AY460" s="99">
        <f>IF((AK460&lt;&gt;"")*(W460&lt;&gt;""),AK460-W460,"")</f>
        <v/>
      </c>
      <c r="AZ460" s="102">
        <f>IF((AL460&lt;&gt;"")*(X460&lt;&gt;""),AL460-X460,"")</f>
        <v/>
      </c>
      <c r="BA460" s="50">
        <f>IFERROR(__xludf.dummyfunction("AI(""Actúa como un tutor académico y dirígete personalmente al estudiante "" &amp; I460 &amp; "" "" &amp; J460 &amp; "" "" &amp; G460 &amp; "" "" &amp; H460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AM460 &amp; ""'. Diferencias por área: Matemáticas ("" &amp; AQ460 &amp; ""), Ciencias Natura"&amp;"les ("" &amp; AR460 &amp; ""), Sociales ("" &amp; AS460 &amp; ""), Lectura Crítica ("" &amp; AT460 &amp; "") e Inglés ("" &amp; AU460 &amp; ""). Variación en posición: grupo ("" &amp; AN460 &amp; ""), grado ("" &amp; AO460 &amp; "") y media ("" &amp; AP460 &amp; ""). Puntajes Primer Simulacro: Global "" &amp; K460 &amp; "", Mat "" &amp; "&amp;"O4 &amp; "", Cien "" &amp; P460 &amp; "", Soc "" &amp; Q460 &amp; "", Lec "" &amp; R460 &amp; "", Ing "" &amp; S460 &amp; "". Puntajes Segundo Simulacro: Global "" &amp; Y460 &amp; "", Mat "" &amp; AC460 &amp; "", Cien "" &amp; AD460 &amp; "", Soc "" &amp; AE460 &amp; "", Lec "" &amp; AF460 &amp; "", Ing "" &amp; AG460 &amp; "". Escribe un mensaje motivador"&amp;" y breve (máximo 4 líneas)."")
"),"=AI(""Actúa como un tutor académico y dirígete personalmente al estudiante "" &amp; I460 &amp; "" "" &amp; J460 &amp; "" "" &amp; G460 &amp; "" "" &amp; H460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AM460 &amp; ""'. Diferencias por área: Matemáticas ("" &amp; AQ460 &amp; ""), Ciencias Natur"&amp;"ales ("" &amp; AR460 &amp; ""), Sociales ("" &amp; AS460 &amp; ""), Lectura Crítica ("" &amp; AT460 &amp; "") e Inglés ("" &amp; AU460 &amp; ""). Variación en posición: grupo ("" &amp; AN460 &amp; ""), grado ("" &amp; AO460 &amp; "") y media ("" &amp; AP460 &amp; ""). Puntajes Primer Simulacro: Global "" &amp; K460 &amp; "", Mat "" &amp;"&amp;" O460 &amp; "", Cien "" &amp; P460 &amp; "", Soc "" &amp; Q460 &amp; "", Lec "" &amp; R460 &amp; "", Ing "" &amp; S460 &amp; "". Puntajes Segundo Simulacro: Global "" &amp; Y460 &amp; "", Mat "" &amp; AC460 &amp; "", Cien "" &amp; AD460 &amp; "", Soc "" &amp; AE460 &amp; "", Lec "" &amp; AF460 &amp; "", Ing "" &amp; AG460 &amp; "". Escribe un mensaje motivado"&amp;"r y breve (máximo 4 líneas)."")
")</f>
        <v/>
      </c>
    </row>
    <row r="461" ht="15.75" customHeight="1" s="42">
      <c r="A461" s="93" t="n"/>
      <c r="B461" s="94" t="inlineStr">
        <is>
          <t>Bachillerato</t>
        </is>
      </c>
      <c r="C461" s="94" t="n">
        <v>803</v>
      </c>
      <c r="D461" s="94" t="n"/>
      <c r="E461" s="95" t="n"/>
      <c r="F461" s="96">
        <f>TRIM(G461&amp;" "&amp;H461&amp;" "&amp;I461&amp;" "&amp;J461)</f>
        <v/>
      </c>
      <c r="G461" s="94" t="inlineStr">
        <is>
          <t>Perez</t>
        </is>
      </c>
      <c r="H461" s="94" t="inlineStr">
        <is>
          <t>Urrego</t>
        </is>
      </c>
      <c r="I461" s="94" t="inlineStr">
        <is>
          <t>Dulce</t>
        </is>
      </c>
      <c r="J461" s="97" t="inlineStr">
        <is>
          <t>Maria</t>
        </is>
      </c>
      <c r="K461" s="98">
        <f>IF(SUM(O461:S461)=0, "", ROUND(((O461*3+P461*3+Q461*3+R461*3+S461*1)/13)*5,0))</f>
        <v/>
      </c>
      <c r="L461" s="99">
        <f>IF(OR($C461="",K461=""),"",COUNTIFS($C$4:$C$1500,$C461,K$4:K$1500,"&gt;"&amp;K461)+1)</f>
        <v/>
      </c>
      <c r="M461" s="99">
        <f>IF(OR($C461="",K461=""),"",IF(AND($C461&gt;=1001,$C461&lt;=1005),COUNTIFS($C$4:$C$1500,"&gt;=1001",$C$4:$C$1500,"&lt;=1005",K$4:K$1500,"&gt;"&amp;K461)+1,IF(AND($C461&gt;=1101,$C461&lt;=1105),COUNTIFS($C$4:$C$1500,"&gt;=1101",$C$4:$C$1500,"&lt;=1105",K$4:K$1500,"&gt;"&amp;K461)+1,IF(AND($C461&gt;=901,$C461&lt;=905),COUNTIFS($C$4:$C$1500,"&gt;=901",$C$4:$C$1500,"&lt;=905",K$4:K$1500,"&gt;"&amp;K461)+1,IF(AND($C461&gt;=801,$C461&lt;=805),COUNTIFS($C$4:$C$1500,"&gt;=801",$C$4:$C$1500,"&lt;=805",K$4:K$1500,"&gt;"&amp;K461)+1,IF(AND($C461&gt;=701,$C461&lt;=705),COUNTIFS($C$4:$C$1500,"&gt;=701",$C$4:$C$1500,"&lt;=705",K$4:K$1500,"&gt;"&amp;K461)+1,IF(AND($C461&gt;=601,$C461&lt;=606),COUNTIFS($C$4:$C$1500,"&gt;=601",$C$4:$C$1500,"&lt;=606",K$4:K$1500,"&gt;"&amp;K461)+1,"")))))))</f>
        <v/>
      </c>
      <c r="N461" s="99">
        <f>IF(OR($C461="",K461=""),"",IF(OR(AND($C461&gt;=1001,$C461&lt;=1005),AND($C461&gt;=1101,$C461&lt;=1105)),COUNTIFS($C$4:$C$1500,"&gt;=1001",$C$4:$C$1500,"&lt;=1005",K$4:K$1500,"&gt;"&amp;K461)+COUNTIFS($C$4:$C$1500,"&gt;=1101",$C$4:$C$1500,"&lt;=1105",K$4:K$1500,"&gt;"&amp;K461)+1,""))</f>
        <v/>
      </c>
      <c r="O461" s="94" t="n">
        <v>52.5</v>
      </c>
      <c r="P461" s="94" t="n">
        <v>24.18</v>
      </c>
      <c r="Q461" s="94" t="n">
        <v>39.38</v>
      </c>
      <c r="R461" s="94" t="n">
        <v>29.17</v>
      </c>
      <c r="S461" s="94" t="n">
        <v>33.33</v>
      </c>
      <c r="T461" s="99">
        <f>IF(AND(O461&gt;0,O461&lt;36),1,IF(AND(O461&gt;=36,O461&lt;51),2,IF(AND(O461&gt;=51,O461&lt;71),3,IF(AND(O461&gt;=71,O461&lt;=100),4,))))</f>
        <v/>
      </c>
      <c r="U461" s="99">
        <f>IF(AND(P461&gt;0,P461&lt;41),1,IF(AND(P461&gt;=41,P461&lt;56),2,IF(AND(P461&gt;=56,P461&lt;71),3,IF(AND(P461&gt;=71,P461&lt;=100),4,))))</f>
        <v/>
      </c>
      <c r="V461" s="99">
        <f>IF(AND(Q461&gt;0,Q461&lt;41),1,IF(AND(Q461&gt;=41,Q461&lt;56),2,IF(AND(Q461&gt;=56,Q461&lt;71),3,IF(AND(Q461&gt;=71,Q461&lt;=100),4,))))</f>
        <v/>
      </c>
      <c r="W461" s="99">
        <f>IF(AND(R461&gt;0,R461&lt;36),1,IF(AND(R461&gt;=36,R461&lt;51),2,IF(AND(R461&gt;=51,R461&lt;66),3,IF(AND(R461&gt;=66,R461&lt;=100),4,))))</f>
        <v/>
      </c>
      <c r="X461" s="100">
        <f>IF(AND(S461&gt;0,S461&lt;37),1,IF(AND(S461&gt;=37,S461&lt;58),2,IF(AND(S461&gt;=58,S461&lt;71),3,IF(AND(S461&gt;=71,S461&lt;=100),4,))))</f>
        <v/>
      </c>
      <c r="Y461" s="101">
        <f>IF(SUM(AC461:AG461)=0, "", ROUND(((AC461*3+AD461*3+AE461*3+AF461*3+AG461*1)/13)*5,0))</f>
        <v/>
      </c>
      <c r="Z461" s="99">
        <f>IF(OR($C461="",Y461=""),"",COUNTIFS($C$4:$C$1500,$C461,Y$4:Y$1500,"&gt;"&amp;Y461)+1)</f>
        <v/>
      </c>
      <c r="AA461" s="99">
        <f>IF(OR($C461="",Y461=""),"",IF(AND($C461&gt;=1001,$C461&lt;=1005),COUNTIFS($C$4:$C$1500,"&gt;=1001",$C$4:$C$1500,"&lt;=1005",Y$4:Y$1500,"&gt;"&amp;Y461)+1,IF(AND($C461&gt;=1101,$C461&lt;=1105),COUNTIFS($C$4:$C$1500,"&gt;=1101",$C$4:$C$1500,"&lt;=1105",Y$4:Y$1500,"&gt;"&amp;Y461)+1,IF(AND($C461&gt;=901,$C461&lt;=905),COUNTIFS($C$4:$C$1500,"&gt;=901",$C$4:$C$1500,"&lt;=905",Y$4:Y$1500,"&gt;"&amp;Y461)+1,IF(AND($C461&gt;=801,$C461&lt;=805),COUNTIFS($C$4:$C$1500,"&gt;=801",$C$4:$C$1500,"&lt;=805",Y$4:Y$1500,"&gt;"&amp;Y461)+1,IF(AND($C461&gt;=701,$C461&lt;=705),COUNTIFS($C$4:$C$1500,"&gt;=701",$C$4:$C$1500,"&lt;=705",Y$4:Y$1500,"&gt;"&amp;Y461)+1,IF(AND($C461&gt;=601,$C461&lt;=606),COUNTIFS($C$4:$C$1500,"&gt;=601",$C$4:$C$1500,"&lt;=606",Y$4:Y$1500,"&gt;"&amp;Y461)+1,"")))))))</f>
        <v/>
      </c>
      <c r="AB461" s="99">
        <f>IF(OR($C461="",Y461=""),"",IF(OR(AND($C461&gt;=1001,$C461&lt;=1005),AND($C461&gt;=1101,$C461&lt;=1105)),COUNTIFS($C$4:$C$1500,"&gt;=1001",$C$4:$C$1500,"&lt;=1005",Y$4:Y$1500,"&gt;"&amp;Y461)+COUNTIFS($C$4:$C$1500,"&gt;=1101",$C$4:$C$1500,"&lt;=1105",Y$4:Y$1500,"&gt;"&amp;Y461)+1,""))</f>
        <v/>
      </c>
      <c r="AC461" s="94" t="n">
        <v>33.75</v>
      </c>
      <c r="AD461" s="94" t="n">
        <v>39.23</v>
      </c>
      <c r="AE461" s="94" t="n">
        <v>57</v>
      </c>
      <c r="AF461" s="94" t="n">
        <v>70</v>
      </c>
      <c r="AG461" s="94" t="n">
        <v>73.33</v>
      </c>
      <c r="AH461" s="99">
        <f>IF(AND(AC461&gt;0,AC461&lt;36),1,IF(AND(AC461&gt;=36,AC461&lt;51),2,IF(AND(AC461&gt;=51,AC461&lt;71),3,IF(AND(AC461&gt;=71,AC461&lt;=100),4,))))</f>
        <v/>
      </c>
      <c r="AI461" s="99">
        <f>IF(AND(AD461&gt;0,AD461&lt;41),1,IF(AND(AD461&gt;=41,AD461&lt;56),2,IF(AND(AD461&gt;=56,AD461&lt;71),3,IF(AND(AD461&gt;=71,AD461&lt;=100),4,))))</f>
        <v/>
      </c>
      <c r="AJ461" s="99">
        <f>IF(AND(AE461&gt;0,AE461&lt;41),1,IF(AND(AE461&gt;=41,AE461&lt;56),2,IF(AND(AE461&gt;=56,AE461&lt;71),3,IF(AND(AE461&gt;=71,AE461&lt;=100),4,))))</f>
        <v/>
      </c>
      <c r="AK461" s="99">
        <f>IF(AND(AF461&gt;0,AF461&lt;36),1,IF(AND(AF461&gt;=36,AF461&lt;51),2,IF(AND(AF461&gt;=51,AF461&lt;66),3,IF(AND(AF461&gt;=66,AF461&lt;=100),4,))))</f>
        <v/>
      </c>
      <c r="AL461" s="100">
        <f>IF(AND(AG461&gt;0,AG461&lt;37),1,IF(AND(AG461&gt;=37,AG461&lt;58),2,IF(AND(AG461&gt;=58,AG461&lt;71),3,IF(AND(AG461&gt;=71,AG461&lt;=100),4,))))</f>
        <v/>
      </c>
      <c r="AM461" s="101">
        <f>IF((Y461&lt;&gt;"")*(K461&lt;&gt;""),Y461-K461,"")</f>
        <v/>
      </c>
      <c r="AN461" s="99">
        <f>IF((Z461&lt;&gt;"")*(L461&lt;&gt;""),Z461-L461,"")</f>
        <v/>
      </c>
      <c r="AO461" s="99">
        <f>IF((AA461&lt;&gt;"")*(M461&lt;&gt;""),AA461-M461,"")</f>
        <v/>
      </c>
      <c r="AP461" s="99">
        <f>IF((AB461&lt;&gt;"")*(N461&lt;&gt;""),AB461-N461,"")</f>
        <v/>
      </c>
      <c r="AQ461" s="94">
        <f>IF((AC461&lt;&gt;"")*(O461&lt;&gt;""),AC461-O461,"")</f>
        <v/>
      </c>
      <c r="AR461" s="94">
        <f>IF((AD461&lt;&gt;"")*(P461&lt;&gt;""),AD461-P461,"")</f>
        <v/>
      </c>
      <c r="AS461" s="94">
        <f>IF((AE461&lt;&gt;"")*(Q461&lt;&gt;""),AE461-Q461,"")</f>
        <v/>
      </c>
      <c r="AT461" s="94">
        <f>IF((AF461&lt;&gt;"")*(R461&lt;&gt;""),AF461-R461,"")</f>
        <v/>
      </c>
      <c r="AU461" s="94">
        <f>IF((AG461&lt;&gt;"")*(S461&lt;&gt;""),AG461-S461,"")</f>
        <v/>
      </c>
      <c r="AV461" s="99">
        <f>IF((AH461&lt;&gt;"")*(T461&lt;&gt;""),AH461-T461,"")</f>
        <v/>
      </c>
      <c r="AW461" s="99">
        <f>IF((AI461&lt;&gt;"")*(U461&lt;&gt;""),AI461-U461,"")</f>
        <v/>
      </c>
      <c r="AX461" s="99">
        <f>IF((AJ461&lt;&gt;"")*(V461&lt;&gt;""),AJ461-V461,"")</f>
        <v/>
      </c>
      <c r="AY461" s="99">
        <f>IF((AK461&lt;&gt;"")*(W461&lt;&gt;""),AK461-W461,"")</f>
        <v/>
      </c>
      <c r="AZ461" s="102">
        <f>IF((AL461&lt;&gt;"")*(X461&lt;&gt;""),AL461-X461,"")</f>
        <v/>
      </c>
      <c r="BA461" s="50">
        <f>IFERROR(__xludf.dummyfunction("AI(""Actúa como un tutor académico y dirígete personalmente al estudiante "" &amp; I461 &amp; "" "" &amp; J461 &amp; "" "" &amp; G461 &amp; "" "" &amp; H461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AM461 &amp; ""'. Diferencias por área: Matemáticas ("" &amp; AQ461 &amp; ""), Ciencias Natura"&amp;"les ("" &amp; AR461 &amp; ""), Sociales ("" &amp; AS461 &amp; ""), Lectura Crítica ("" &amp; AT461 &amp; "") e Inglés ("" &amp; AU461 &amp; ""). Variación en posición: grupo ("" &amp; AN461 &amp; ""), grado ("" &amp; AO461 &amp; "") y media ("" &amp; AP461 &amp; ""). Puntajes Primer Simulacro: Global "" &amp; K461 &amp; "", Mat "" &amp; "&amp;"O4 &amp; "", Cien "" &amp; P461 &amp; "", Soc "" &amp; Q461 &amp; "", Lec "" &amp; R461 &amp; "", Ing "" &amp; S461 &amp; "". Puntajes Segundo Simulacro: Global "" &amp; Y461 &amp; "", Mat "" &amp; AC461 &amp; "", Cien "" &amp; AD461 &amp; "", Soc "" &amp; AE461 &amp; "", Lec "" &amp; AF461 &amp; "", Ing "" &amp; AG461 &amp; "". Escribe un mensaje motivador"&amp;" y breve (máximo 4 líneas)."")
"),"=AI(""Actúa como un tutor académico y dirígete personalmente al estudiante "" &amp; I461 &amp; "" "" &amp; J461 &amp; "" "" &amp; G461 &amp; "" "" &amp; H461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AM461 &amp; ""'. Diferencias por área: Matemáticas ("" &amp; AQ461 &amp; ""), Ciencias Natur"&amp;"ales ("" &amp; AR461 &amp; ""), Sociales ("" &amp; AS461 &amp; ""), Lectura Crítica ("" &amp; AT461 &amp; "") e Inglés ("" &amp; AU461 &amp; ""). Variación en posición: grupo ("" &amp; AN461 &amp; ""), grado ("" &amp; AO461 &amp; "") y media ("" &amp; AP461 &amp; ""). Puntajes Primer Simulacro: Global "" &amp; K461 &amp; "", Mat "" &amp;"&amp;" O461 &amp; "", Cien "" &amp; P461 &amp; "", Soc "" &amp; Q461 &amp; "", Lec "" &amp; R461 &amp; "", Ing "" &amp; S461 &amp; "". Puntajes Segundo Simulacro: Global "" &amp; Y461 &amp; "", Mat "" &amp; AC461 &amp; "", Cien "" &amp; AD461 &amp; "", Soc "" &amp; AE461 &amp; "", Lec "" &amp; AF461 &amp; "", Ing "" &amp; AG461 &amp; "". Escribe un mensaje motivado"&amp;"r y breve (máximo 4 líneas)."")
")</f>
        <v/>
      </c>
    </row>
    <row r="462" ht="15.75" customHeight="1" s="42">
      <c r="A462" s="93" t="n"/>
      <c r="B462" s="94" t="inlineStr">
        <is>
          <t>Bachillerato</t>
        </is>
      </c>
      <c r="C462" s="94" t="n">
        <v>803</v>
      </c>
      <c r="D462" s="94" t="n"/>
      <c r="E462" s="95" t="n"/>
      <c r="F462" s="96">
        <f>TRIM(G462&amp;" "&amp;H462&amp;" "&amp;I462&amp;" "&amp;J462)</f>
        <v/>
      </c>
      <c r="G462" s="94" t="inlineStr">
        <is>
          <t>Ramirez</t>
        </is>
      </c>
      <c r="H462" s="94" t="inlineStr">
        <is>
          <t>Holguin</t>
        </is>
      </c>
      <c r="I462" s="94" t="inlineStr">
        <is>
          <t>Jhonatan</t>
        </is>
      </c>
      <c r="J462" s="97" t="inlineStr">
        <is>
          <t>Estiven</t>
        </is>
      </c>
      <c r="K462" s="98">
        <f>IF(SUM(O462:S462)=0, "", ROUND(((O462*3+P462*3+Q462*3+R462*3+S462*1)/13)*5,0))</f>
        <v/>
      </c>
      <c r="L462" s="99">
        <f>IF(OR($C462="",K462=""),"",COUNTIFS($C$4:$C$1500,$C462,K$4:K$1500,"&gt;"&amp;K462)+1)</f>
        <v/>
      </c>
      <c r="M462" s="99">
        <f>IF(OR($C462="",K462=""),"",IF(AND($C462&gt;=1001,$C462&lt;=1005),COUNTIFS($C$4:$C$1500,"&gt;=1001",$C$4:$C$1500,"&lt;=1005",K$4:K$1500,"&gt;"&amp;K462)+1,IF(AND($C462&gt;=1101,$C462&lt;=1105),COUNTIFS($C$4:$C$1500,"&gt;=1101",$C$4:$C$1500,"&lt;=1105",K$4:K$1500,"&gt;"&amp;K462)+1,IF(AND($C462&gt;=901,$C462&lt;=905),COUNTIFS($C$4:$C$1500,"&gt;=901",$C$4:$C$1500,"&lt;=905",K$4:K$1500,"&gt;"&amp;K462)+1,IF(AND($C462&gt;=801,$C462&lt;=805),COUNTIFS($C$4:$C$1500,"&gt;=801",$C$4:$C$1500,"&lt;=805",K$4:K$1500,"&gt;"&amp;K462)+1,IF(AND($C462&gt;=701,$C462&lt;=705),COUNTIFS($C$4:$C$1500,"&gt;=701",$C$4:$C$1500,"&lt;=705",K$4:K$1500,"&gt;"&amp;K462)+1,IF(AND($C462&gt;=601,$C462&lt;=606),COUNTIFS($C$4:$C$1500,"&gt;=601",$C$4:$C$1500,"&lt;=606",K$4:K$1500,"&gt;"&amp;K462)+1,"")))))))</f>
        <v/>
      </c>
      <c r="N462" s="99">
        <f>IF(OR($C462="",K462=""),"",IF(OR(AND($C462&gt;=1001,$C462&lt;=1005),AND($C462&gt;=1101,$C462&lt;=1105)),COUNTIFS($C$4:$C$1500,"&gt;=1001",$C$4:$C$1500,"&lt;=1005",K$4:K$1500,"&gt;"&amp;K462)+COUNTIFS($C$4:$C$1500,"&gt;=1101",$C$4:$C$1500,"&lt;=1105",K$4:K$1500,"&gt;"&amp;K462)+1,""))</f>
        <v/>
      </c>
      <c r="O462" s="94" t="n">
        <v>9.69</v>
      </c>
      <c r="P462" s="94" t="n">
        <v>44.26</v>
      </c>
      <c r="Q462" s="94" t="n">
        <v>15.63</v>
      </c>
      <c r="R462" s="94" t="n">
        <v>29.17</v>
      </c>
      <c r="S462" s="94" t="n">
        <v>25</v>
      </c>
      <c r="T462" s="99">
        <f>IF(AND(O462&gt;0,O462&lt;36),1,IF(AND(O462&gt;=36,O462&lt;51),2,IF(AND(O462&gt;=51,O462&lt;71),3,IF(AND(O462&gt;=71,O462&lt;=100),4,))))</f>
        <v/>
      </c>
      <c r="U462" s="99">
        <f>IF(AND(P462&gt;0,P462&lt;41),1,IF(AND(P462&gt;=41,P462&lt;56),2,IF(AND(P462&gt;=56,P462&lt;71),3,IF(AND(P462&gt;=71,P462&lt;=100),4,))))</f>
        <v/>
      </c>
      <c r="V462" s="99">
        <f>IF(AND(Q462&gt;0,Q462&lt;41),1,IF(AND(Q462&gt;=41,Q462&lt;56),2,IF(AND(Q462&gt;=56,Q462&lt;71),3,IF(AND(Q462&gt;=71,Q462&lt;=100),4,))))</f>
        <v/>
      </c>
      <c r="W462" s="99">
        <f>IF(AND(R462&gt;0,R462&lt;36),1,IF(AND(R462&gt;=36,R462&lt;51),2,IF(AND(R462&gt;=51,R462&lt;66),3,IF(AND(R462&gt;=66,R462&lt;=100),4,))))</f>
        <v/>
      </c>
      <c r="X462" s="100">
        <f>IF(AND(S462&gt;0,S462&lt;37),1,IF(AND(S462&gt;=37,S462&lt;58),2,IF(AND(S462&gt;=58,S462&lt;71),3,IF(AND(S462&gt;=71,S462&lt;=100),4,))))</f>
        <v/>
      </c>
      <c r="Y462" s="101">
        <f>IF(SUM(AC462:AG462)=0, "", ROUND(((AC462*3+AD462*3+AE462*3+AF462*3+AG462*1)/13)*5,0))</f>
        <v/>
      </c>
      <c r="Z462" s="99">
        <f>IF(OR($C462="",Y462=""),"",COUNTIFS($C$4:$C$1500,$C462,Y$4:Y$1500,"&gt;"&amp;Y462)+1)</f>
        <v/>
      </c>
      <c r="AA462" s="99">
        <f>IF(OR($C462="",Y462=""),"",IF(AND($C462&gt;=1001,$C462&lt;=1005),COUNTIFS($C$4:$C$1500,"&gt;=1001",$C$4:$C$1500,"&lt;=1005",Y$4:Y$1500,"&gt;"&amp;Y462)+1,IF(AND($C462&gt;=1101,$C462&lt;=1105),COUNTIFS($C$4:$C$1500,"&gt;=1101",$C$4:$C$1500,"&lt;=1105",Y$4:Y$1500,"&gt;"&amp;Y462)+1,IF(AND($C462&gt;=901,$C462&lt;=905),COUNTIFS($C$4:$C$1500,"&gt;=901",$C$4:$C$1500,"&lt;=905",Y$4:Y$1500,"&gt;"&amp;Y462)+1,IF(AND($C462&gt;=801,$C462&lt;=805),COUNTIFS($C$4:$C$1500,"&gt;=801",$C$4:$C$1500,"&lt;=805",Y$4:Y$1500,"&gt;"&amp;Y462)+1,IF(AND($C462&gt;=701,$C462&lt;=705),COUNTIFS($C$4:$C$1500,"&gt;=701",$C$4:$C$1500,"&lt;=705",Y$4:Y$1500,"&gt;"&amp;Y462)+1,IF(AND($C462&gt;=601,$C462&lt;=606),COUNTIFS($C$4:$C$1500,"&gt;=601",$C$4:$C$1500,"&lt;=606",Y$4:Y$1500,"&gt;"&amp;Y462)+1,"")))))))</f>
        <v/>
      </c>
      <c r="AB462" s="99">
        <f>IF(OR($C462="",Y462=""),"",IF(OR(AND($C462&gt;=1001,$C462&lt;=1005),AND($C462&gt;=1101,$C462&lt;=1105)),COUNTIFS($C$4:$C$1500,"&gt;=1001",$C$4:$C$1500,"&lt;=1005",Y$4:Y$1500,"&gt;"&amp;Y462)+COUNTIFS($C$4:$C$1500,"&gt;=1101",$C$4:$C$1500,"&lt;=1105",Y$4:Y$1500,"&gt;"&amp;Y462)+1,""))</f>
        <v/>
      </c>
      <c r="AC462" s="94" t="n"/>
      <c r="AD462" s="94" t="n"/>
      <c r="AE462" s="94" t="n"/>
      <c r="AF462" s="94" t="n"/>
      <c r="AG462" s="94" t="n"/>
      <c r="AH462" s="99">
        <f>IF(AND(AC462&gt;0,AC462&lt;36),1,IF(AND(AC462&gt;=36,AC462&lt;51),2,IF(AND(AC462&gt;=51,AC462&lt;71),3,IF(AND(AC462&gt;=71,AC462&lt;=100),4,))))</f>
        <v/>
      </c>
      <c r="AI462" s="99">
        <f>IF(AND(AD462&gt;0,AD462&lt;41),1,IF(AND(AD462&gt;=41,AD462&lt;56),2,IF(AND(AD462&gt;=56,AD462&lt;71),3,IF(AND(AD462&gt;=71,AD462&lt;=100),4,))))</f>
        <v/>
      </c>
      <c r="AJ462" s="99">
        <f>IF(AND(AE462&gt;0,AE462&lt;41),1,IF(AND(AE462&gt;=41,AE462&lt;56),2,IF(AND(AE462&gt;=56,AE462&lt;71),3,IF(AND(AE462&gt;=71,AE462&lt;=100),4,))))</f>
        <v/>
      </c>
      <c r="AK462" s="99">
        <f>IF(AND(AF462&gt;0,AF462&lt;36),1,IF(AND(AF462&gt;=36,AF462&lt;51),2,IF(AND(AF462&gt;=51,AF462&lt;66),3,IF(AND(AF462&gt;=66,AF462&lt;=100),4,))))</f>
        <v/>
      </c>
      <c r="AL462" s="100">
        <f>IF(AND(AG462&gt;0,AG462&lt;37),1,IF(AND(AG462&gt;=37,AG462&lt;58),2,IF(AND(AG462&gt;=58,AG462&lt;71),3,IF(AND(AG462&gt;=71,AG462&lt;=100),4,))))</f>
        <v/>
      </c>
      <c r="AM462" s="101">
        <f>IF((Y462&lt;&gt;"")*(K462&lt;&gt;""),Y462-K462,"")</f>
        <v/>
      </c>
      <c r="AN462" s="99">
        <f>IF((Z462&lt;&gt;"")*(L462&lt;&gt;""),Z462-L462,"")</f>
        <v/>
      </c>
      <c r="AO462" s="99">
        <f>IF((AA462&lt;&gt;"")*(M462&lt;&gt;""),AA462-M462,"")</f>
        <v/>
      </c>
      <c r="AP462" s="99">
        <f>IF((AB462&lt;&gt;"")*(N462&lt;&gt;""),AB462-N462,"")</f>
        <v/>
      </c>
      <c r="AQ462" s="94">
        <f>IF((AC462&lt;&gt;"")*(O462&lt;&gt;""),AC462-O462,"")</f>
        <v/>
      </c>
      <c r="AR462" s="94">
        <f>IF((AD462&lt;&gt;"")*(P462&lt;&gt;""),AD462-P462,"")</f>
        <v/>
      </c>
      <c r="AS462" s="94">
        <f>IF((AE462&lt;&gt;"")*(Q462&lt;&gt;""),AE462-Q462,"")</f>
        <v/>
      </c>
      <c r="AT462" s="94">
        <f>IF((AF462&lt;&gt;"")*(R462&lt;&gt;""),AF462-R462,"")</f>
        <v/>
      </c>
      <c r="AU462" s="94">
        <f>IF((AG462&lt;&gt;"")*(S462&lt;&gt;""),AG462-S462,"")</f>
        <v/>
      </c>
      <c r="AV462" s="99">
        <f>IF((AH462&lt;&gt;"")*(T462&lt;&gt;""),AH462-T462,"")</f>
        <v/>
      </c>
      <c r="AW462" s="99">
        <f>IF((AI462&lt;&gt;"")*(U462&lt;&gt;""),AI462-U462,"")</f>
        <v/>
      </c>
      <c r="AX462" s="99">
        <f>IF((AJ462&lt;&gt;"")*(V462&lt;&gt;""),AJ462-V462,"")</f>
        <v/>
      </c>
      <c r="AY462" s="99">
        <f>IF((AK462&lt;&gt;"")*(W462&lt;&gt;""),AK462-W462,"")</f>
        <v/>
      </c>
      <c r="AZ462" s="102">
        <f>IF((AL462&lt;&gt;"")*(X462&lt;&gt;""),AL462-X462,"")</f>
        <v/>
      </c>
      <c r="BA462" s="50">
        <f>IFERROR(__xludf.dummyfunction("AI(""Actúa como un tutor académico y dirígete personalmente al estudiante "" &amp; I462 &amp; "" "" &amp; J462 &amp; "" "" &amp; G462 &amp; "" "" &amp; H462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AM462 &amp; ""'. Diferencias por área: Matemáticas ("" &amp; AQ462 &amp; ""), Ciencias Natura"&amp;"les ("" &amp; AR462 &amp; ""), Sociales ("" &amp; AS462 &amp; ""), Lectura Crítica ("" &amp; AT462 &amp; "") e Inglés ("" &amp; AU462 &amp; ""). Variación en posición: grupo ("" &amp; AN462 &amp; ""), grado ("" &amp; AO462 &amp; "") y media ("" &amp; AP462 &amp; ""). Puntajes Primer Simulacro: Global "" &amp; K462 &amp; "", Mat "" &amp; "&amp;"O4 &amp; "", Cien "" &amp; P462 &amp; "", Soc "" &amp; Q462 &amp; "", Lec "" &amp; R462 &amp; "", Ing "" &amp; S462 &amp; "". Puntajes Segundo Simulacro: Global "" &amp; Y462 &amp; "", Mat "" &amp; AC462 &amp; "", Cien "" &amp; AD462 &amp; "", Soc "" &amp; AE462 &amp; "", Lec "" &amp; AF462 &amp; "", Ing "" &amp; AG462 &amp; "". Escribe un mensaje motivador"&amp;" y breve (máximo 4 líneas)."")
"),"=AI(""Actúa como un tutor académico y dirígete personalmente al estudiante "" &amp; I462 &amp; "" "" &amp; J462 &amp; "" "" &amp; G462 &amp; "" "" &amp; H462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AM462 &amp; ""'. Diferencias por área: Matemáticas ("" &amp; AQ462 &amp; ""), Ciencias Natur"&amp;"ales ("" &amp; AR462 &amp; ""), Sociales ("" &amp; AS462 &amp; ""), Lectura Crítica ("" &amp; AT462 &amp; "") e Inglés ("" &amp; AU462 &amp; ""). Variación en posición: grupo ("" &amp; AN462 &amp; ""), grado ("" &amp; AO462 &amp; "") y media ("" &amp; AP462 &amp; ""). Puntajes Primer Simulacro: Global "" &amp; K462 &amp; "", Mat "" &amp;"&amp;" O462 &amp; "", Cien "" &amp; P462 &amp; "", Soc "" &amp; Q462 &amp; "", Lec "" &amp; R462 &amp; "", Ing "" &amp; S462 &amp; "". Puntajes Segundo Simulacro: Global "" &amp; Y462 &amp; "", Mat "" &amp; AC462 &amp; "", Cien "" &amp; AD462 &amp; "", Soc "" &amp; AE462 &amp; "", Lec "" &amp; AF462 &amp; "", Ing "" &amp; AG462 &amp; "". Escribe un mensaje motivado"&amp;"r y breve (máximo 4 líneas)."")
")</f>
        <v/>
      </c>
    </row>
    <row r="463" ht="15.75" customHeight="1" s="42">
      <c r="A463" s="93" t="n"/>
      <c r="B463" s="94" t="inlineStr">
        <is>
          <t>Bachillerato</t>
        </is>
      </c>
      <c r="C463" s="94" t="n">
        <v>803</v>
      </c>
      <c r="D463" s="94" t="n"/>
      <c r="E463" s="95" t="n"/>
      <c r="F463" s="96">
        <f>TRIM(G463&amp;" "&amp;H463&amp;" "&amp;I463&amp;" "&amp;J463)</f>
        <v/>
      </c>
      <c r="G463" s="94" t="inlineStr">
        <is>
          <t>Salcedo</t>
        </is>
      </c>
      <c r="H463" s="94" t="inlineStr">
        <is>
          <t>Panesso</t>
        </is>
      </c>
      <c r="I463" s="94" t="inlineStr">
        <is>
          <t>Manuela</t>
        </is>
      </c>
      <c r="J463" s="97" t="n"/>
      <c r="K463" s="98">
        <f>IF(SUM(O463:S463)=0, "", ROUND(((O463*3+P463*3+Q463*3+R463*3+S463*1)/13)*5,0))</f>
        <v/>
      </c>
      <c r="L463" s="99">
        <f>IF(OR($C463="",K463=""),"",COUNTIFS($C$4:$C$1500,$C463,K$4:K$1500,"&gt;"&amp;K463)+1)</f>
        <v/>
      </c>
      <c r="M463" s="99">
        <f>IF(OR($C463="",K463=""),"",IF(AND($C463&gt;=1001,$C463&lt;=1005),COUNTIFS($C$4:$C$1500,"&gt;=1001",$C$4:$C$1500,"&lt;=1005",K$4:K$1500,"&gt;"&amp;K463)+1,IF(AND($C463&gt;=1101,$C463&lt;=1105),COUNTIFS($C$4:$C$1500,"&gt;=1101",$C$4:$C$1500,"&lt;=1105",K$4:K$1500,"&gt;"&amp;K463)+1,IF(AND($C463&gt;=901,$C463&lt;=905),COUNTIFS($C$4:$C$1500,"&gt;=901",$C$4:$C$1500,"&lt;=905",K$4:K$1500,"&gt;"&amp;K463)+1,IF(AND($C463&gt;=801,$C463&lt;=805),COUNTIFS($C$4:$C$1500,"&gt;=801",$C$4:$C$1500,"&lt;=805",K$4:K$1500,"&gt;"&amp;K463)+1,IF(AND($C463&gt;=701,$C463&lt;=705),COUNTIFS($C$4:$C$1500,"&gt;=701",$C$4:$C$1500,"&lt;=705",K$4:K$1500,"&gt;"&amp;K463)+1,IF(AND($C463&gt;=601,$C463&lt;=606),COUNTIFS($C$4:$C$1500,"&gt;=601",$C$4:$C$1500,"&lt;=606",K$4:K$1500,"&gt;"&amp;K463)+1,"")))))))</f>
        <v/>
      </c>
      <c r="N463" s="99">
        <f>IF(OR($C463="",K463=""),"",IF(OR(AND($C463&gt;=1001,$C463&lt;=1005),AND($C463&gt;=1101,$C463&lt;=1105)),COUNTIFS($C$4:$C$1500,"&gt;=1001",$C$4:$C$1500,"&lt;=1005",K$4:K$1500,"&gt;"&amp;K463)+COUNTIFS($C$4:$C$1500,"&gt;=1101",$C$4:$C$1500,"&lt;=1105",K$4:K$1500,"&gt;"&amp;K463)+1,""))</f>
        <v/>
      </c>
      <c r="O463" s="94" t="n">
        <v>54.69</v>
      </c>
      <c r="P463" s="94" t="n">
        <v>68.43000000000001</v>
      </c>
      <c r="Q463" s="94" t="n">
        <v>55.63</v>
      </c>
      <c r="R463" s="94" t="n">
        <v>54.17</v>
      </c>
      <c r="S463" s="94" t="n">
        <v>45.83</v>
      </c>
      <c r="T463" s="99">
        <f>IF(AND(O463&gt;0,O463&lt;36),1,IF(AND(O463&gt;=36,O463&lt;51),2,IF(AND(O463&gt;=51,O463&lt;71),3,IF(AND(O463&gt;=71,O463&lt;=100),4,))))</f>
        <v/>
      </c>
      <c r="U463" s="99">
        <f>IF(AND(P463&gt;0,P463&lt;41),1,IF(AND(P463&gt;=41,P463&lt;56),2,IF(AND(P463&gt;=56,P463&lt;71),3,IF(AND(P463&gt;=71,P463&lt;=100),4,))))</f>
        <v/>
      </c>
      <c r="V463" s="99">
        <f>IF(AND(Q463&gt;0,Q463&lt;41),1,IF(AND(Q463&gt;=41,Q463&lt;56),2,IF(AND(Q463&gt;=56,Q463&lt;71),3,IF(AND(Q463&gt;=71,Q463&lt;=100),4,))))</f>
        <v/>
      </c>
      <c r="W463" s="99">
        <f>IF(AND(R463&gt;0,R463&lt;36),1,IF(AND(R463&gt;=36,R463&lt;51),2,IF(AND(R463&gt;=51,R463&lt;66),3,IF(AND(R463&gt;=66,R463&lt;=100),4,))))</f>
        <v/>
      </c>
      <c r="X463" s="100">
        <f>IF(AND(S463&gt;0,S463&lt;37),1,IF(AND(S463&gt;=37,S463&lt;58),2,IF(AND(S463&gt;=58,S463&lt;71),3,IF(AND(S463&gt;=71,S463&lt;=100),4,))))</f>
        <v/>
      </c>
      <c r="Y463" s="101">
        <f>IF(SUM(AC463:AG463)=0, "", ROUND(((AC463*3+AD463*3+AE463*3+AF463*3+AG463*1)/13)*5,0))</f>
        <v/>
      </c>
      <c r="Z463" s="99">
        <f>IF(OR($C463="",Y463=""),"",COUNTIFS($C$4:$C$1500,$C463,Y$4:Y$1500,"&gt;"&amp;Y463)+1)</f>
        <v/>
      </c>
      <c r="AA463" s="99">
        <f>IF(OR($C463="",Y463=""),"",IF(AND($C463&gt;=1001,$C463&lt;=1005),COUNTIFS($C$4:$C$1500,"&gt;=1001",$C$4:$C$1500,"&lt;=1005",Y$4:Y$1500,"&gt;"&amp;Y463)+1,IF(AND($C463&gt;=1101,$C463&lt;=1105),COUNTIFS($C$4:$C$1500,"&gt;=1101",$C$4:$C$1500,"&lt;=1105",Y$4:Y$1500,"&gt;"&amp;Y463)+1,IF(AND($C463&gt;=901,$C463&lt;=905),COUNTIFS($C$4:$C$1500,"&gt;=901",$C$4:$C$1500,"&lt;=905",Y$4:Y$1500,"&gt;"&amp;Y463)+1,IF(AND($C463&gt;=801,$C463&lt;=805),COUNTIFS($C$4:$C$1500,"&gt;=801",$C$4:$C$1500,"&lt;=805",Y$4:Y$1500,"&gt;"&amp;Y463)+1,IF(AND($C463&gt;=701,$C463&lt;=705),COUNTIFS($C$4:$C$1500,"&gt;=701",$C$4:$C$1500,"&lt;=705",Y$4:Y$1500,"&gt;"&amp;Y463)+1,IF(AND($C463&gt;=601,$C463&lt;=606),COUNTIFS($C$4:$C$1500,"&gt;=601",$C$4:$C$1500,"&lt;=606",Y$4:Y$1500,"&gt;"&amp;Y463)+1,"")))))))</f>
        <v/>
      </c>
      <c r="AB463" s="99">
        <f>IF(OR($C463="",Y463=""),"",IF(OR(AND($C463&gt;=1001,$C463&lt;=1005),AND($C463&gt;=1101,$C463&lt;=1105)),COUNTIFS($C$4:$C$1500,"&gt;=1001",$C$4:$C$1500,"&lt;=1005",Y$4:Y$1500,"&gt;"&amp;Y463)+COUNTIFS($C$4:$C$1500,"&gt;=1101",$C$4:$C$1500,"&lt;=1105",Y$4:Y$1500,"&gt;"&amp;Y463)+1,""))</f>
        <v/>
      </c>
      <c r="AC463" s="94" t="n">
        <v>70</v>
      </c>
      <c r="AD463" s="94" t="n">
        <v>68.75</v>
      </c>
      <c r="AE463" s="94" t="n">
        <v>60</v>
      </c>
      <c r="AF463" s="94" t="n">
        <v>70</v>
      </c>
      <c r="AG463" s="94" t="n">
        <v>96.25</v>
      </c>
      <c r="AH463" s="99">
        <f>IF(AND(AC463&gt;0,AC463&lt;36),1,IF(AND(AC463&gt;=36,AC463&lt;51),2,IF(AND(AC463&gt;=51,AC463&lt;71),3,IF(AND(AC463&gt;=71,AC463&lt;=100),4,))))</f>
        <v/>
      </c>
      <c r="AI463" s="99">
        <f>IF(AND(AD463&gt;0,AD463&lt;41),1,IF(AND(AD463&gt;=41,AD463&lt;56),2,IF(AND(AD463&gt;=56,AD463&lt;71),3,IF(AND(AD463&gt;=71,AD463&lt;=100),4,))))</f>
        <v/>
      </c>
      <c r="AJ463" s="99">
        <f>IF(AND(AE463&gt;0,AE463&lt;41),1,IF(AND(AE463&gt;=41,AE463&lt;56),2,IF(AND(AE463&gt;=56,AE463&lt;71),3,IF(AND(AE463&gt;=71,AE463&lt;=100),4,))))</f>
        <v/>
      </c>
      <c r="AK463" s="99">
        <f>IF(AND(AF463&gt;0,AF463&lt;36),1,IF(AND(AF463&gt;=36,AF463&lt;51),2,IF(AND(AF463&gt;=51,AF463&lt;66),3,IF(AND(AF463&gt;=66,AF463&lt;=100),4,))))</f>
        <v/>
      </c>
      <c r="AL463" s="100">
        <f>IF(AND(AG463&gt;0,AG463&lt;37),1,IF(AND(AG463&gt;=37,AG463&lt;58),2,IF(AND(AG463&gt;=58,AG463&lt;71),3,IF(AND(AG463&gt;=71,AG463&lt;=100),4,))))</f>
        <v/>
      </c>
      <c r="AM463" s="101">
        <f>IF((Y463&lt;&gt;"")*(K463&lt;&gt;""),Y463-K463,"")</f>
        <v/>
      </c>
      <c r="AN463" s="99">
        <f>IF((Z463&lt;&gt;"")*(L463&lt;&gt;""),Z463-L463,"")</f>
        <v/>
      </c>
      <c r="AO463" s="99">
        <f>IF((AA463&lt;&gt;"")*(M463&lt;&gt;""),AA463-M463,"")</f>
        <v/>
      </c>
      <c r="AP463" s="99">
        <f>IF((AB463&lt;&gt;"")*(N463&lt;&gt;""),AB463-N463,"")</f>
        <v/>
      </c>
      <c r="AQ463" s="94">
        <f>IF((AC463&lt;&gt;"")*(O463&lt;&gt;""),AC463-O463,"")</f>
        <v/>
      </c>
      <c r="AR463" s="94">
        <f>IF((AD463&lt;&gt;"")*(P463&lt;&gt;""),AD463-P463,"")</f>
        <v/>
      </c>
      <c r="AS463" s="94">
        <f>IF((AE463&lt;&gt;"")*(Q463&lt;&gt;""),AE463-Q463,"")</f>
        <v/>
      </c>
      <c r="AT463" s="94">
        <f>IF((AF463&lt;&gt;"")*(R463&lt;&gt;""),AF463-R463,"")</f>
        <v/>
      </c>
      <c r="AU463" s="94">
        <f>IF((AG463&lt;&gt;"")*(S463&lt;&gt;""),AG463-S463,"")</f>
        <v/>
      </c>
      <c r="AV463" s="99">
        <f>IF((AH463&lt;&gt;"")*(T463&lt;&gt;""),AH463-T463,"")</f>
        <v/>
      </c>
      <c r="AW463" s="99">
        <f>IF((AI463&lt;&gt;"")*(U463&lt;&gt;""),AI463-U463,"")</f>
        <v/>
      </c>
      <c r="AX463" s="99">
        <f>IF((AJ463&lt;&gt;"")*(V463&lt;&gt;""),AJ463-V463,"")</f>
        <v/>
      </c>
      <c r="AY463" s="99">
        <f>IF((AK463&lt;&gt;"")*(W463&lt;&gt;""),AK463-W463,"")</f>
        <v/>
      </c>
      <c r="AZ463" s="102">
        <f>IF((AL463&lt;&gt;"")*(X463&lt;&gt;""),AL463-X463,"")</f>
        <v/>
      </c>
      <c r="BA463" s="50">
        <f>IFERROR(__xludf.dummyfunction("AI(""Actúa como un tutor académico y dirígete personalmente al estudiante "" &amp; I463 &amp; "" "" &amp; J463 &amp; "" "" &amp; G463 &amp; "" "" &amp; H463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AM463 &amp; ""'. Diferencias por área: Matemáticas ("" &amp; AQ463 &amp; ""), Ciencias Natura"&amp;"les ("" &amp; AR463 &amp; ""), Sociales ("" &amp; AS463 &amp; ""), Lectura Crítica ("" &amp; AT463 &amp; "") e Inglés ("" &amp; AU463 &amp; ""). Variación en posición: grupo ("" &amp; AN463 &amp; ""), grado ("" &amp; AO463 &amp; "") y media ("" &amp; AP463 &amp; ""). Puntajes Primer Simulacro: Global "" &amp; K463 &amp; "", Mat "" &amp; "&amp;"O4 &amp; "", Cien "" &amp; P463 &amp; "", Soc "" &amp; Q463 &amp; "", Lec "" &amp; R463 &amp; "", Ing "" &amp; S463 &amp; "". Puntajes Segundo Simulacro: Global "" &amp; Y463 &amp; "", Mat "" &amp; AC463 &amp; "", Cien "" &amp; AD463 &amp; "", Soc "" &amp; AE463 &amp; "", Lec "" &amp; AF463 &amp; "", Ing "" &amp; AG463 &amp; "". Escribe un mensaje motivador"&amp;" y breve (máximo 4 líneas)."")
"),"=AI(""Actúa como un tutor académico y dirígete personalmente al estudiante "" &amp; I463 &amp; "" "" &amp; J463 &amp; "" "" &amp; G463 &amp; "" "" &amp; H463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AM463 &amp; ""'. Diferencias por área: Matemáticas ("" &amp; AQ463 &amp; ""), Ciencias Natur"&amp;"ales ("" &amp; AR463 &amp; ""), Sociales ("" &amp; AS463 &amp; ""), Lectura Crítica ("" &amp; AT463 &amp; "") e Inglés ("" &amp; AU463 &amp; ""). Variación en posición: grupo ("" &amp; AN463 &amp; ""), grado ("" &amp; AO463 &amp; "") y media ("" &amp; AP463 &amp; ""). Puntajes Primer Simulacro: Global "" &amp; K463 &amp; "", Mat "" &amp;"&amp;" O463 &amp; "", Cien "" &amp; P463 &amp; "", Soc "" &amp; Q463 &amp; "", Lec "" &amp; R463 &amp; "", Ing "" &amp; S463 &amp; "". Puntajes Segundo Simulacro: Global "" &amp; Y463 &amp; "", Mat "" &amp; AC463 &amp; "", Cien "" &amp; AD463 &amp; "", Soc "" &amp; AE463 &amp; "", Lec "" &amp; AF463 &amp; "", Ing "" &amp; AG463 &amp; "". Escribe un mensaje motivado"&amp;"r y breve (máximo 4 líneas)."")
")</f>
        <v/>
      </c>
    </row>
    <row r="464" ht="15.75" customHeight="1" s="42">
      <c r="A464" s="93" t="n"/>
      <c r="B464" s="94" t="inlineStr">
        <is>
          <t>Bachillerato</t>
        </is>
      </c>
      <c r="C464" s="94" t="n">
        <v>803</v>
      </c>
      <c r="D464" s="94" t="n"/>
      <c r="E464" s="95" t="n"/>
      <c r="F464" s="96">
        <f>TRIM(G464&amp;" "&amp;H464&amp;" "&amp;I464&amp;" "&amp;J464)</f>
        <v/>
      </c>
      <c r="G464" s="94" t="inlineStr">
        <is>
          <t>Sanchez</t>
        </is>
      </c>
      <c r="H464" s="94" t="inlineStr">
        <is>
          <t>Garces</t>
        </is>
      </c>
      <c r="I464" s="94" t="inlineStr">
        <is>
          <t>Dana</t>
        </is>
      </c>
      <c r="J464" s="97" t="inlineStr">
        <is>
          <t>Salome</t>
        </is>
      </c>
      <c r="K464" s="98">
        <f>IF(SUM(O464:S464)=0, "", ROUND(((O464*3+P464*3+Q464*3+R464*3+S464*1)/13)*5,0))</f>
        <v/>
      </c>
      <c r="L464" s="99">
        <f>IF(OR($C464="",K464=""),"",COUNTIFS($C$4:$C$1500,$C464,K$4:K$1500,"&gt;"&amp;K464)+1)</f>
        <v/>
      </c>
      <c r="M464" s="99">
        <f>IF(OR($C464="",K464=""),"",IF(AND($C464&gt;=1001,$C464&lt;=1005),COUNTIFS($C$4:$C$1500,"&gt;=1001",$C$4:$C$1500,"&lt;=1005",K$4:K$1500,"&gt;"&amp;K464)+1,IF(AND($C464&gt;=1101,$C464&lt;=1105),COUNTIFS($C$4:$C$1500,"&gt;=1101",$C$4:$C$1500,"&lt;=1105",K$4:K$1500,"&gt;"&amp;K464)+1,IF(AND($C464&gt;=901,$C464&lt;=905),COUNTIFS($C$4:$C$1500,"&gt;=901",$C$4:$C$1500,"&lt;=905",K$4:K$1500,"&gt;"&amp;K464)+1,IF(AND($C464&gt;=801,$C464&lt;=805),COUNTIFS($C$4:$C$1500,"&gt;=801",$C$4:$C$1500,"&lt;=805",K$4:K$1500,"&gt;"&amp;K464)+1,IF(AND($C464&gt;=701,$C464&lt;=705),COUNTIFS($C$4:$C$1500,"&gt;=701",$C$4:$C$1500,"&lt;=705",K$4:K$1500,"&gt;"&amp;K464)+1,IF(AND($C464&gt;=601,$C464&lt;=606),COUNTIFS($C$4:$C$1500,"&gt;=601",$C$4:$C$1500,"&lt;=606",K$4:K$1500,"&gt;"&amp;K464)+1,"")))))))</f>
        <v/>
      </c>
      <c r="N464" s="99">
        <f>IF(OR($C464="",K464=""),"",IF(OR(AND($C464&gt;=1001,$C464&lt;=1005),AND($C464&gt;=1101,$C464&lt;=1105)),COUNTIFS($C$4:$C$1500,"&gt;=1001",$C$4:$C$1500,"&lt;=1005",K$4:K$1500,"&gt;"&amp;K464)+COUNTIFS($C$4:$C$1500,"&gt;=1101",$C$4:$C$1500,"&lt;=1105",K$4:K$1500,"&gt;"&amp;K464)+1,""))</f>
        <v/>
      </c>
      <c r="O464" s="94" t="n">
        <v>36.56</v>
      </c>
      <c r="P464" s="94" t="n">
        <v>54.44</v>
      </c>
      <c r="Q464" s="94" t="n">
        <v>49.38</v>
      </c>
      <c r="R464" s="94" t="n">
        <v>50</v>
      </c>
      <c r="S464" s="94" t="n">
        <v>50</v>
      </c>
      <c r="T464" s="99">
        <f>IF(AND(O464&gt;0,O464&lt;36),1,IF(AND(O464&gt;=36,O464&lt;51),2,IF(AND(O464&gt;=51,O464&lt;71),3,IF(AND(O464&gt;=71,O464&lt;=100),4,))))</f>
        <v/>
      </c>
      <c r="U464" s="99">
        <f>IF(AND(P464&gt;0,P464&lt;41),1,IF(AND(P464&gt;=41,P464&lt;56),2,IF(AND(P464&gt;=56,P464&lt;71),3,IF(AND(P464&gt;=71,P464&lt;=100),4,))))</f>
        <v/>
      </c>
      <c r="V464" s="99">
        <f>IF(AND(Q464&gt;0,Q464&lt;41),1,IF(AND(Q464&gt;=41,Q464&lt;56),2,IF(AND(Q464&gt;=56,Q464&lt;71),3,IF(AND(Q464&gt;=71,Q464&lt;=100),4,))))</f>
        <v/>
      </c>
      <c r="W464" s="99">
        <f>IF(AND(R464&gt;0,R464&lt;36),1,IF(AND(R464&gt;=36,R464&lt;51),2,IF(AND(R464&gt;=51,R464&lt;66),3,IF(AND(R464&gt;=66,R464&lt;=100),4,))))</f>
        <v/>
      </c>
      <c r="X464" s="100">
        <f>IF(AND(S464&gt;0,S464&lt;37),1,IF(AND(S464&gt;=37,S464&lt;58),2,IF(AND(S464&gt;=58,S464&lt;71),3,IF(AND(S464&gt;=71,S464&lt;=100),4,))))</f>
        <v/>
      </c>
      <c r="Y464" s="101">
        <f>IF(SUM(AC464:AG464)=0, "", ROUND(((AC464*3+AD464*3+AE464*3+AF464*3+AG464*1)/13)*5,0))</f>
        <v/>
      </c>
      <c r="Z464" s="99">
        <f>IF(OR($C464="",Y464=""),"",COUNTIFS($C$4:$C$1500,$C464,Y$4:Y$1500,"&gt;"&amp;Y464)+1)</f>
        <v/>
      </c>
      <c r="AA464" s="99">
        <f>IF(OR($C464="",Y464=""),"",IF(AND($C464&gt;=1001,$C464&lt;=1005),COUNTIFS($C$4:$C$1500,"&gt;=1001",$C$4:$C$1500,"&lt;=1005",Y$4:Y$1500,"&gt;"&amp;Y464)+1,IF(AND($C464&gt;=1101,$C464&lt;=1105),COUNTIFS($C$4:$C$1500,"&gt;=1101",$C$4:$C$1500,"&lt;=1105",Y$4:Y$1500,"&gt;"&amp;Y464)+1,IF(AND($C464&gt;=901,$C464&lt;=905),COUNTIFS($C$4:$C$1500,"&gt;=901",$C$4:$C$1500,"&lt;=905",Y$4:Y$1500,"&gt;"&amp;Y464)+1,IF(AND($C464&gt;=801,$C464&lt;=805),COUNTIFS($C$4:$C$1500,"&gt;=801",$C$4:$C$1500,"&lt;=805",Y$4:Y$1500,"&gt;"&amp;Y464)+1,IF(AND($C464&gt;=701,$C464&lt;=705),COUNTIFS($C$4:$C$1500,"&gt;=701",$C$4:$C$1500,"&lt;=705",Y$4:Y$1500,"&gt;"&amp;Y464)+1,IF(AND($C464&gt;=601,$C464&lt;=606),COUNTIFS($C$4:$C$1500,"&gt;=601",$C$4:$C$1500,"&lt;=606",Y$4:Y$1500,"&gt;"&amp;Y464)+1,"")))))))</f>
        <v/>
      </c>
      <c r="AB464" s="99">
        <f>IF(OR($C464="",Y464=""),"",IF(OR(AND($C464&gt;=1001,$C464&lt;=1005),AND($C464&gt;=1101,$C464&lt;=1105)),COUNTIFS($C$4:$C$1500,"&gt;=1001",$C$4:$C$1500,"&lt;=1005",Y$4:Y$1500,"&gt;"&amp;Y464)+COUNTIFS($C$4:$C$1500,"&gt;=1101",$C$4:$C$1500,"&lt;=1105",Y$4:Y$1500,"&gt;"&amp;Y464)+1,""))</f>
        <v/>
      </c>
      <c r="AC464" s="94" t="n">
        <v>57.5</v>
      </c>
      <c r="AD464" s="94" t="n">
        <v>57.68</v>
      </c>
      <c r="AE464" s="94" t="n">
        <v>69</v>
      </c>
      <c r="AF464" s="94" t="n">
        <v>65.63</v>
      </c>
      <c r="AG464" s="94" t="n">
        <v>91.67</v>
      </c>
      <c r="AH464" s="99">
        <f>IF(AND(AC464&gt;0,AC464&lt;36),1,IF(AND(AC464&gt;=36,AC464&lt;51),2,IF(AND(AC464&gt;=51,AC464&lt;71),3,IF(AND(AC464&gt;=71,AC464&lt;=100),4,))))</f>
        <v/>
      </c>
      <c r="AI464" s="99">
        <f>IF(AND(AD464&gt;0,AD464&lt;41),1,IF(AND(AD464&gt;=41,AD464&lt;56),2,IF(AND(AD464&gt;=56,AD464&lt;71),3,IF(AND(AD464&gt;=71,AD464&lt;=100),4,))))</f>
        <v/>
      </c>
      <c r="AJ464" s="99">
        <f>IF(AND(AE464&gt;0,AE464&lt;41),1,IF(AND(AE464&gt;=41,AE464&lt;56),2,IF(AND(AE464&gt;=56,AE464&lt;71),3,IF(AND(AE464&gt;=71,AE464&lt;=100),4,))))</f>
        <v/>
      </c>
      <c r="AK464" s="99">
        <f>IF(AND(AF464&gt;0,AF464&lt;36),1,IF(AND(AF464&gt;=36,AF464&lt;51),2,IF(AND(AF464&gt;=51,AF464&lt;66),3,IF(AND(AF464&gt;=66,AF464&lt;=100),4,))))</f>
        <v/>
      </c>
      <c r="AL464" s="100">
        <f>IF(AND(AG464&gt;0,AG464&lt;37),1,IF(AND(AG464&gt;=37,AG464&lt;58),2,IF(AND(AG464&gt;=58,AG464&lt;71),3,IF(AND(AG464&gt;=71,AG464&lt;=100),4,))))</f>
        <v/>
      </c>
      <c r="AM464" s="101">
        <f>IF((Y464&lt;&gt;"")*(K464&lt;&gt;""),Y464-K464,"")</f>
        <v/>
      </c>
      <c r="AN464" s="99">
        <f>IF((Z464&lt;&gt;"")*(L464&lt;&gt;""),Z464-L464,"")</f>
        <v/>
      </c>
      <c r="AO464" s="99">
        <f>IF((AA464&lt;&gt;"")*(M464&lt;&gt;""),AA464-M464,"")</f>
        <v/>
      </c>
      <c r="AP464" s="99">
        <f>IF((AB464&lt;&gt;"")*(N464&lt;&gt;""),AB464-N464,"")</f>
        <v/>
      </c>
      <c r="AQ464" s="94">
        <f>IF((AC464&lt;&gt;"")*(O464&lt;&gt;""),AC464-O464,"")</f>
        <v/>
      </c>
      <c r="AR464" s="94">
        <f>IF((AD464&lt;&gt;"")*(P464&lt;&gt;""),AD464-P464,"")</f>
        <v/>
      </c>
      <c r="AS464" s="94">
        <f>IF((AE464&lt;&gt;"")*(Q464&lt;&gt;""),AE464-Q464,"")</f>
        <v/>
      </c>
      <c r="AT464" s="94">
        <f>IF((AF464&lt;&gt;"")*(R464&lt;&gt;""),AF464-R464,"")</f>
        <v/>
      </c>
      <c r="AU464" s="94">
        <f>IF((AG464&lt;&gt;"")*(S464&lt;&gt;""),AG464-S464,"")</f>
        <v/>
      </c>
      <c r="AV464" s="99">
        <f>IF((AH464&lt;&gt;"")*(T464&lt;&gt;""),AH464-T464,"")</f>
        <v/>
      </c>
      <c r="AW464" s="99">
        <f>IF((AI464&lt;&gt;"")*(U464&lt;&gt;""),AI464-U464,"")</f>
        <v/>
      </c>
      <c r="AX464" s="99">
        <f>IF((AJ464&lt;&gt;"")*(V464&lt;&gt;""),AJ464-V464,"")</f>
        <v/>
      </c>
      <c r="AY464" s="99">
        <f>IF((AK464&lt;&gt;"")*(W464&lt;&gt;""),AK464-W464,"")</f>
        <v/>
      </c>
      <c r="AZ464" s="102">
        <f>IF((AL464&lt;&gt;"")*(X464&lt;&gt;""),AL464-X464,"")</f>
        <v/>
      </c>
      <c r="BA464" s="50">
        <f>IFERROR(__xludf.dummyfunction("AI(""Actúa como un tutor académico y dirígete personalmente al estudiante "" &amp; I464 &amp; "" "" &amp; J464 &amp; "" "" &amp; G464 &amp; "" "" &amp; H464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AM464 &amp; ""'. Diferencias por área: Matemáticas ("" &amp; AQ464 &amp; ""), Ciencias Natura"&amp;"les ("" &amp; AR464 &amp; ""), Sociales ("" &amp; AS464 &amp; ""), Lectura Crítica ("" &amp; AT464 &amp; "") e Inglés ("" &amp; AU464 &amp; ""). Variación en posición: grupo ("" &amp; AN464 &amp; ""), grado ("" &amp; AO464 &amp; "") y media ("" &amp; AP464 &amp; ""). Puntajes Primer Simulacro: Global "" &amp; K464 &amp; "", Mat "" &amp; "&amp;"O4 &amp; "", Cien "" &amp; P464 &amp; "", Soc "" &amp; Q464 &amp; "", Lec "" &amp; R464 &amp; "", Ing "" &amp; S464 &amp; "". Puntajes Segundo Simulacro: Global "" &amp; Y464 &amp; "", Mat "" &amp; AC464 &amp; "", Cien "" &amp; AD464 &amp; "", Soc "" &amp; AE464 &amp; "", Lec "" &amp; AF464 &amp; "", Ing "" &amp; AG464 &amp; "". Escribe un mensaje motivador"&amp;" y breve (máximo 4 líneas)."")
"),"=AI(""Actúa como un tutor académico y dirígete personalmente al estudiante "" &amp; I464 &amp; "" "" &amp; J464 &amp; "" "" &amp; G464 &amp; "" "" &amp; H464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AM464 &amp; ""'. Diferencias por área: Matemáticas ("" &amp; AQ464 &amp; ""), Ciencias Natur"&amp;"ales ("" &amp; AR464 &amp; ""), Sociales ("" &amp; AS464 &amp; ""), Lectura Crítica ("" &amp; AT464 &amp; "") e Inglés ("" &amp; AU464 &amp; ""). Variación en posición: grupo ("" &amp; AN464 &amp; ""), grado ("" &amp; AO464 &amp; "") y media ("" &amp; AP464 &amp; ""). Puntajes Primer Simulacro: Global "" &amp; K464 &amp; "", Mat "" &amp;"&amp;" O464 &amp; "", Cien "" &amp; P464 &amp; "", Soc "" &amp; Q464 &amp; "", Lec "" &amp; R464 &amp; "", Ing "" &amp; S464 &amp; "". Puntajes Segundo Simulacro: Global "" &amp; Y464 &amp; "", Mat "" &amp; AC464 &amp; "", Cien "" &amp; AD464 &amp; "", Soc "" &amp; AE464 &amp; "", Lec "" &amp; AF464 &amp; "", Ing "" &amp; AG464 &amp; "". Escribe un mensaje motivado"&amp;"r y breve (máximo 4 líneas)."")
")</f>
        <v/>
      </c>
    </row>
    <row r="465" ht="15.75" customHeight="1" s="42">
      <c r="A465" s="93" t="n"/>
      <c r="B465" s="94" t="inlineStr">
        <is>
          <t>Bachillerato</t>
        </is>
      </c>
      <c r="C465" s="94" t="n">
        <v>803</v>
      </c>
      <c r="D465" s="94" t="n"/>
      <c r="E465" s="95" t="n"/>
      <c r="F465" s="96">
        <f>TRIM(G465&amp;" "&amp;H465&amp;" "&amp;I465&amp;" "&amp;J465)</f>
        <v/>
      </c>
      <c r="G465" s="94" t="inlineStr">
        <is>
          <t>Sanchez</t>
        </is>
      </c>
      <c r="H465" s="94" t="inlineStr">
        <is>
          <t>Macias</t>
        </is>
      </c>
      <c r="I465" s="94" t="inlineStr">
        <is>
          <t>Maximiliano</t>
        </is>
      </c>
      <c r="J465" s="97" t="n"/>
      <c r="K465" s="98">
        <f>IF(SUM(O465:S465)=0, "", ROUND(((O465*3+P465*3+Q465*3+R465*3+S465*1)/13)*5,0))</f>
        <v/>
      </c>
      <c r="L465" s="99">
        <f>IF(OR($C465="",K465=""),"",COUNTIFS($C$4:$C$1500,$C465,K$4:K$1500,"&gt;"&amp;K465)+1)</f>
        <v/>
      </c>
      <c r="M465" s="99">
        <f>IF(OR($C465="",K465=""),"",IF(AND($C465&gt;=1001,$C465&lt;=1005),COUNTIFS($C$4:$C$1500,"&gt;=1001",$C$4:$C$1500,"&lt;=1005",K$4:K$1500,"&gt;"&amp;K465)+1,IF(AND($C465&gt;=1101,$C465&lt;=1105),COUNTIFS($C$4:$C$1500,"&gt;=1101",$C$4:$C$1500,"&lt;=1105",K$4:K$1500,"&gt;"&amp;K465)+1,IF(AND($C465&gt;=901,$C465&lt;=905),COUNTIFS($C$4:$C$1500,"&gt;=901",$C$4:$C$1500,"&lt;=905",K$4:K$1500,"&gt;"&amp;K465)+1,IF(AND($C465&gt;=801,$C465&lt;=805),COUNTIFS($C$4:$C$1500,"&gt;=801",$C$4:$C$1500,"&lt;=805",K$4:K$1500,"&gt;"&amp;K465)+1,IF(AND($C465&gt;=701,$C465&lt;=705),COUNTIFS($C$4:$C$1500,"&gt;=701",$C$4:$C$1500,"&lt;=705",K$4:K$1500,"&gt;"&amp;K465)+1,IF(AND($C465&gt;=601,$C465&lt;=606),COUNTIFS($C$4:$C$1500,"&gt;=601",$C$4:$C$1500,"&lt;=606",K$4:K$1500,"&gt;"&amp;K465)+1,"")))))))</f>
        <v/>
      </c>
      <c r="N465" s="99">
        <f>IF(OR($C465="",K465=""),"",IF(OR(AND($C465&gt;=1001,$C465&lt;=1005),AND($C465&gt;=1101,$C465&lt;=1105)),COUNTIFS($C$4:$C$1500,"&gt;=1001",$C$4:$C$1500,"&lt;=1005",K$4:K$1500,"&gt;"&amp;K465)+COUNTIFS($C$4:$C$1500,"&gt;=1101",$C$4:$C$1500,"&lt;=1105",K$4:K$1500,"&gt;"&amp;K465)+1,""))</f>
        <v/>
      </c>
      <c r="O465" s="94" t="n">
        <v>80.94</v>
      </c>
      <c r="P465" s="94" t="n">
        <v>74.2</v>
      </c>
      <c r="Q465" s="94" t="n">
        <v>58.75</v>
      </c>
      <c r="R465" s="94" t="n">
        <v>75</v>
      </c>
      <c r="S465" s="94" t="n">
        <v>58.33</v>
      </c>
      <c r="T465" s="99">
        <f>IF(AND(O465&gt;0,O465&lt;36),1,IF(AND(O465&gt;=36,O465&lt;51),2,IF(AND(O465&gt;=51,O465&lt;71),3,IF(AND(O465&gt;=71,O465&lt;=100),4,))))</f>
        <v/>
      </c>
      <c r="U465" s="99">
        <f>IF(AND(P465&gt;0,P465&lt;41),1,IF(AND(P465&gt;=41,P465&lt;56),2,IF(AND(P465&gt;=56,P465&lt;71),3,IF(AND(P465&gt;=71,P465&lt;=100),4,))))</f>
        <v/>
      </c>
      <c r="V465" s="99">
        <f>IF(AND(Q465&gt;0,Q465&lt;41),1,IF(AND(Q465&gt;=41,Q465&lt;56),2,IF(AND(Q465&gt;=56,Q465&lt;71),3,IF(AND(Q465&gt;=71,Q465&lt;=100),4,))))</f>
        <v/>
      </c>
      <c r="W465" s="99">
        <f>IF(AND(R465&gt;0,R465&lt;36),1,IF(AND(R465&gt;=36,R465&lt;51),2,IF(AND(R465&gt;=51,R465&lt;66),3,IF(AND(R465&gt;=66,R465&lt;=100),4,))))</f>
        <v/>
      </c>
      <c r="X465" s="100">
        <f>IF(AND(S465&gt;0,S465&lt;37),1,IF(AND(S465&gt;=37,S465&lt;58),2,IF(AND(S465&gt;=58,S465&lt;71),3,IF(AND(S465&gt;=71,S465&lt;=100),4,))))</f>
        <v/>
      </c>
      <c r="Y465" s="101">
        <f>IF(SUM(AC465:AG465)=0, "", ROUND(((AC465*3+AD465*3+AE465*3+AF465*3+AG465*1)/13)*5,0))</f>
        <v/>
      </c>
      <c r="Z465" s="99">
        <f>IF(OR($C465="",Y465=""),"",COUNTIFS($C$4:$C$1500,$C465,Y$4:Y$1500,"&gt;"&amp;Y465)+1)</f>
        <v/>
      </c>
      <c r="AA465" s="99">
        <f>IF(OR($C465="",Y465=""),"",IF(AND($C465&gt;=1001,$C465&lt;=1005),COUNTIFS($C$4:$C$1500,"&gt;=1001",$C$4:$C$1500,"&lt;=1005",Y$4:Y$1500,"&gt;"&amp;Y465)+1,IF(AND($C465&gt;=1101,$C465&lt;=1105),COUNTIFS($C$4:$C$1500,"&gt;=1101",$C$4:$C$1500,"&lt;=1105",Y$4:Y$1500,"&gt;"&amp;Y465)+1,IF(AND($C465&gt;=901,$C465&lt;=905),COUNTIFS($C$4:$C$1500,"&gt;=901",$C$4:$C$1500,"&lt;=905",Y$4:Y$1500,"&gt;"&amp;Y465)+1,IF(AND($C465&gt;=801,$C465&lt;=805),COUNTIFS($C$4:$C$1500,"&gt;=801",$C$4:$C$1500,"&lt;=805",Y$4:Y$1500,"&gt;"&amp;Y465)+1,IF(AND($C465&gt;=701,$C465&lt;=705),COUNTIFS($C$4:$C$1500,"&gt;=701",$C$4:$C$1500,"&lt;=705",Y$4:Y$1500,"&gt;"&amp;Y465)+1,IF(AND($C465&gt;=601,$C465&lt;=606),COUNTIFS($C$4:$C$1500,"&gt;=601",$C$4:$C$1500,"&lt;=606",Y$4:Y$1500,"&gt;"&amp;Y465)+1,"")))))))</f>
        <v/>
      </c>
      <c r="AB465" s="99">
        <f>IF(OR($C465="",Y465=""),"",IF(OR(AND($C465&gt;=1001,$C465&lt;=1005),AND($C465&gt;=1101,$C465&lt;=1105)),COUNTIFS($C$4:$C$1500,"&gt;=1001",$C$4:$C$1500,"&lt;=1005",Y$4:Y$1500,"&gt;"&amp;Y465)+COUNTIFS($C$4:$C$1500,"&gt;=1101",$C$4:$C$1500,"&lt;=1105",Y$4:Y$1500,"&gt;"&amp;Y465)+1,""))</f>
        <v/>
      </c>
      <c r="AC465" s="94" t="n">
        <v>64.38</v>
      </c>
      <c r="AD465" s="94" t="n">
        <v>68.98999999999999</v>
      </c>
      <c r="AE465" s="94" t="n">
        <v>87</v>
      </c>
      <c r="AF465" s="94" t="n">
        <v>70</v>
      </c>
      <c r="AG465" s="94" t="n">
        <v>64.17</v>
      </c>
      <c r="AH465" s="99">
        <f>IF(AND(AC465&gt;0,AC465&lt;36),1,IF(AND(AC465&gt;=36,AC465&lt;51),2,IF(AND(AC465&gt;=51,AC465&lt;71),3,IF(AND(AC465&gt;=71,AC465&lt;=100),4,))))</f>
        <v/>
      </c>
      <c r="AI465" s="99">
        <f>IF(AND(AD465&gt;0,AD465&lt;41),1,IF(AND(AD465&gt;=41,AD465&lt;56),2,IF(AND(AD465&gt;=56,AD465&lt;71),3,IF(AND(AD465&gt;=71,AD465&lt;=100),4,))))</f>
        <v/>
      </c>
      <c r="AJ465" s="99">
        <f>IF(AND(AE465&gt;0,AE465&lt;41),1,IF(AND(AE465&gt;=41,AE465&lt;56),2,IF(AND(AE465&gt;=56,AE465&lt;71),3,IF(AND(AE465&gt;=71,AE465&lt;=100),4,))))</f>
        <v/>
      </c>
      <c r="AK465" s="99">
        <f>IF(AND(AF465&gt;0,AF465&lt;36),1,IF(AND(AF465&gt;=36,AF465&lt;51),2,IF(AND(AF465&gt;=51,AF465&lt;66),3,IF(AND(AF465&gt;=66,AF465&lt;=100),4,))))</f>
        <v/>
      </c>
      <c r="AL465" s="100">
        <f>IF(AND(AG465&gt;0,AG465&lt;37),1,IF(AND(AG465&gt;=37,AG465&lt;58),2,IF(AND(AG465&gt;=58,AG465&lt;71),3,IF(AND(AG465&gt;=71,AG465&lt;=100),4,))))</f>
        <v/>
      </c>
      <c r="AM465" s="101">
        <f>IF((Y465&lt;&gt;"")*(K465&lt;&gt;""),Y465-K465,"")</f>
        <v/>
      </c>
      <c r="AN465" s="99">
        <f>IF((Z465&lt;&gt;"")*(L465&lt;&gt;""),Z465-L465,"")</f>
        <v/>
      </c>
      <c r="AO465" s="99">
        <f>IF((AA465&lt;&gt;"")*(M465&lt;&gt;""),AA465-M465,"")</f>
        <v/>
      </c>
      <c r="AP465" s="99">
        <f>IF((AB465&lt;&gt;"")*(N465&lt;&gt;""),AB465-N465,"")</f>
        <v/>
      </c>
      <c r="AQ465" s="94">
        <f>IF((AC465&lt;&gt;"")*(O465&lt;&gt;""),AC465-O465,"")</f>
        <v/>
      </c>
      <c r="AR465" s="94">
        <f>IF((AD465&lt;&gt;"")*(P465&lt;&gt;""),AD465-P465,"")</f>
        <v/>
      </c>
      <c r="AS465" s="94">
        <f>IF((AE465&lt;&gt;"")*(Q465&lt;&gt;""),AE465-Q465,"")</f>
        <v/>
      </c>
      <c r="AT465" s="94">
        <f>IF((AF465&lt;&gt;"")*(R465&lt;&gt;""),AF465-R465,"")</f>
        <v/>
      </c>
      <c r="AU465" s="94">
        <f>IF((AG465&lt;&gt;"")*(S465&lt;&gt;""),AG465-S465,"")</f>
        <v/>
      </c>
      <c r="AV465" s="99">
        <f>IF((AH465&lt;&gt;"")*(T465&lt;&gt;""),AH465-T465,"")</f>
        <v/>
      </c>
      <c r="AW465" s="99">
        <f>IF((AI465&lt;&gt;"")*(U465&lt;&gt;""),AI465-U465,"")</f>
        <v/>
      </c>
      <c r="AX465" s="99">
        <f>IF((AJ465&lt;&gt;"")*(V465&lt;&gt;""),AJ465-V465,"")</f>
        <v/>
      </c>
      <c r="AY465" s="99">
        <f>IF((AK465&lt;&gt;"")*(W465&lt;&gt;""),AK465-W465,"")</f>
        <v/>
      </c>
      <c r="AZ465" s="102">
        <f>IF((AL465&lt;&gt;"")*(X465&lt;&gt;""),AL465-X465,"")</f>
        <v/>
      </c>
      <c r="BA465" s="50">
        <f>IFERROR(__xludf.dummyfunction("AI(""Actúa como un tutor académico y dirígete personalmente al estudiante "" &amp; I465 &amp; "" "" &amp; J465 &amp; "" "" &amp; G465 &amp; "" "" &amp; H465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AM465 &amp; ""'. Diferencias por área: Matemáticas ("" &amp; AQ465 &amp; ""), Ciencias Natura"&amp;"les ("" &amp; AR465 &amp; ""), Sociales ("" &amp; AS465 &amp; ""), Lectura Crítica ("" &amp; AT465 &amp; "") e Inglés ("" &amp; AU465 &amp; ""). Variación en posición: grupo ("" &amp; AN465 &amp; ""), grado ("" &amp; AO465 &amp; "") y media ("" &amp; AP465 &amp; ""). Puntajes Primer Simulacro: Global "" &amp; K465 &amp; "", Mat "" &amp; "&amp;"O4 &amp; "", Cien "" &amp; P465 &amp; "", Soc "" &amp; Q465 &amp; "", Lec "" &amp; R465 &amp; "", Ing "" &amp; S465 &amp; "". Puntajes Segundo Simulacro: Global "" &amp; Y465 &amp; "", Mat "" &amp; AC465 &amp; "", Cien "" &amp; AD465 &amp; "", Soc "" &amp; AE465 &amp; "", Lec "" &amp; AF465 &amp; "", Ing "" &amp; AG465 &amp; "". Escribe un mensaje motivador"&amp;" y breve (máximo 4 líneas)."")
"),"=AI(""Actúa como un tutor académico y dirígete personalmente al estudiante "" &amp; I465 &amp; "" "" &amp; J465 &amp; "" "" &amp; G465 &amp; "" "" &amp; H465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AM465 &amp; ""'. Diferencias por área: Matemáticas ("" &amp; AQ465 &amp; ""), Ciencias Natur"&amp;"ales ("" &amp; AR465 &amp; ""), Sociales ("" &amp; AS465 &amp; ""), Lectura Crítica ("" &amp; AT465 &amp; "") e Inglés ("" &amp; AU465 &amp; ""). Variación en posición: grupo ("" &amp; AN465 &amp; ""), grado ("" &amp; AO465 &amp; "") y media ("" &amp; AP465 &amp; ""). Puntajes Primer Simulacro: Global "" &amp; K465 &amp; "", Mat "" &amp;"&amp;" O465 &amp; "", Cien "" &amp; P465 &amp; "", Soc "" &amp; Q465 &amp; "", Lec "" &amp; R465 &amp; "", Ing "" &amp; S465 &amp; "". Puntajes Segundo Simulacro: Global "" &amp; Y465 &amp; "", Mat "" &amp; AC465 &amp; "", Cien "" &amp; AD465 &amp; "", Soc "" &amp; AE465 &amp; "", Lec "" &amp; AF465 &amp; "", Ing "" &amp; AG465 &amp; "". Escribe un mensaje motivado"&amp;"r y breve (máximo 4 líneas)."")
")</f>
        <v/>
      </c>
    </row>
    <row r="466" ht="15.75" customHeight="1" s="42">
      <c r="A466" s="93" t="n"/>
      <c r="B466" s="94" t="inlineStr">
        <is>
          <t>Bachillerato</t>
        </is>
      </c>
      <c r="C466" s="94" t="n">
        <v>803</v>
      </c>
      <c r="D466" s="94" t="n"/>
      <c r="E466" s="95" t="n"/>
      <c r="F466" s="96">
        <f>TRIM(G466&amp;" "&amp;H466&amp;" "&amp;I466&amp;" "&amp;J466)</f>
        <v/>
      </c>
      <c r="G466" s="94" t="inlineStr">
        <is>
          <t>Solano</t>
        </is>
      </c>
      <c r="H466" s="94" t="inlineStr">
        <is>
          <t>Borja</t>
        </is>
      </c>
      <c r="I466" s="94" t="inlineStr">
        <is>
          <t>Yerif</t>
        </is>
      </c>
      <c r="J466" s="97" t="inlineStr">
        <is>
          <t>Santiago</t>
        </is>
      </c>
      <c r="K466" s="98">
        <f>IF(SUM(O466:S466)=0, "", ROUND(((O466*3+P466*3+Q466*3+R466*3+S466*1)/13)*5,0))</f>
        <v/>
      </c>
      <c r="L466" s="99">
        <f>IF(OR($C466="",K466=""),"",COUNTIFS($C$4:$C$1500,$C466,K$4:K$1500,"&gt;"&amp;K466)+1)</f>
        <v/>
      </c>
      <c r="M466" s="99">
        <f>IF(OR($C466="",K466=""),"",IF(AND($C466&gt;=1001,$C466&lt;=1005),COUNTIFS($C$4:$C$1500,"&gt;=1001",$C$4:$C$1500,"&lt;=1005",K$4:K$1500,"&gt;"&amp;K466)+1,IF(AND($C466&gt;=1101,$C466&lt;=1105),COUNTIFS($C$4:$C$1500,"&gt;=1101",$C$4:$C$1500,"&lt;=1105",K$4:K$1500,"&gt;"&amp;K466)+1,IF(AND($C466&gt;=901,$C466&lt;=905),COUNTIFS($C$4:$C$1500,"&gt;=901",$C$4:$C$1500,"&lt;=905",K$4:K$1500,"&gt;"&amp;K466)+1,IF(AND($C466&gt;=801,$C466&lt;=805),COUNTIFS($C$4:$C$1500,"&gt;=801",$C$4:$C$1500,"&lt;=805",K$4:K$1500,"&gt;"&amp;K466)+1,IF(AND($C466&gt;=701,$C466&lt;=705),COUNTIFS($C$4:$C$1500,"&gt;=701",$C$4:$C$1500,"&lt;=705",K$4:K$1500,"&gt;"&amp;K466)+1,IF(AND($C466&gt;=601,$C466&lt;=606),COUNTIFS($C$4:$C$1500,"&gt;=601",$C$4:$C$1500,"&lt;=606",K$4:K$1500,"&gt;"&amp;K466)+1,"")))))))</f>
        <v/>
      </c>
      <c r="N466" s="99">
        <f>IF(OR($C466="",K466=""),"",IF(OR(AND($C466&gt;=1001,$C466&lt;=1005),AND($C466&gt;=1101,$C466&lt;=1105)),COUNTIFS($C$4:$C$1500,"&gt;=1001",$C$4:$C$1500,"&lt;=1005",K$4:K$1500,"&gt;"&amp;K466)+COUNTIFS($C$4:$C$1500,"&gt;=1101",$C$4:$C$1500,"&lt;=1105",K$4:K$1500,"&gt;"&amp;K466)+1,""))</f>
        <v/>
      </c>
      <c r="O466" s="94" t="n">
        <v>35.94</v>
      </c>
      <c r="P466" s="94" t="n">
        <v>39.89</v>
      </c>
      <c r="Q466" s="94" t="n">
        <v>39.38</v>
      </c>
      <c r="R466" s="94" t="n">
        <v>41.67</v>
      </c>
      <c r="S466" s="94" t="n">
        <v>25</v>
      </c>
      <c r="T466" s="99">
        <f>IF(AND(O466&gt;0,O466&lt;36),1,IF(AND(O466&gt;=36,O466&lt;51),2,IF(AND(O466&gt;=51,O466&lt;71),3,IF(AND(O466&gt;=71,O466&lt;=100),4,))))</f>
        <v/>
      </c>
      <c r="U466" s="99">
        <f>IF(AND(P466&gt;0,P466&lt;41),1,IF(AND(P466&gt;=41,P466&lt;56),2,IF(AND(P466&gt;=56,P466&lt;71),3,IF(AND(P466&gt;=71,P466&lt;=100),4,))))</f>
        <v/>
      </c>
      <c r="V466" s="99">
        <f>IF(AND(Q466&gt;0,Q466&lt;41),1,IF(AND(Q466&gt;=41,Q466&lt;56),2,IF(AND(Q466&gt;=56,Q466&lt;71),3,IF(AND(Q466&gt;=71,Q466&lt;=100),4,))))</f>
        <v/>
      </c>
      <c r="W466" s="99">
        <f>IF(AND(R466&gt;0,R466&lt;36),1,IF(AND(R466&gt;=36,R466&lt;51),2,IF(AND(R466&gt;=51,R466&lt;66),3,IF(AND(R466&gt;=66,R466&lt;=100),4,))))</f>
        <v/>
      </c>
      <c r="X466" s="100">
        <f>IF(AND(S466&gt;0,S466&lt;37),1,IF(AND(S466&gt;=37,S466&lt;58),2,IF(AND(S466&gt;=58,S466&lt;71),3,IF(AND(S466&gt;=71,S466&lt;=100),4,))))</f>
        <v/>
      </c>
      <c r="Y466" s="101">
        <f>IF(SUM(AC466:AG466)=0, "", ROUND(((AC466*3+AD466*3+AE466*3+AF466*3+AG466*1)/13)*5,0))</f>
        <v/>
      </c>
      <c r="Z466" s="99">
        <f>IF(OR($C466="",Y466=""),"",COUNTIFS($C$4:$C$1500,$C466,Y$4:Y$1500,"&gt;"&amp;Y466)+1)</f>
        <v/>
      </c>
      <c r="AA466" s="99">
        <f>IF(OR($C466="",Y466=""),"",IF(AND($C466&gt;=1001,$C466&lt;=1005),COUNTIFS($C$4:$C$1500,"&gt;=1001",$C$4:$C$1500,"&lt;=1005",Y$4:Y$1500,"&gt;"&amp;Y466)+1,IF(AND($C466&gt;=1101,$C466&lt;=1105),COUNTIFS($C$4:$C$1500,"&gt;=1101",$C$4:$C$1500,"&lt;=1105",Y$4:Y$1500,"&gt;"&amp;Y466)+1,IF(AND($C466&gt;=901,$C466&lt;=905),COUNTIFS($C$4:$C$1500,"&gt;=901",$C$4:$C$1500,"&lt;=905",Y$4:Y$1500,"&gt;"&amp;Y466)+1,IF(AND($C466&gt;=801,$C466&lt;=805),COUNTIFS($C$4:$C$1500,"&gt;=801",$C$4:$C$1500,"&lt;=805",Y$4:Y$1500,"&gt;"&amp;Y466)+1,IF(AND($C466&gt;=701,$C466&lt;=705),COUNTIFS($C$4:$C$1500,"&gt;=701",$C$4:$C$1500,"&lt;=705",Y$4:Y$1500,"&gt;"&amp;Y466)+1,IF(AND($C466&gt;=601,$C466&lt;=606),COUNTIFS($C$4:$C$1500,"&gt;=601",$C$4:$C$1500,"&lt;=606",Y$4:Y$1500,"&gt;"&amp;Y466)+1,"")))))))</f>
        <v/>
      </c>
      <c r="AB466" s="99">
        <f>IF(OR($C466="",Y466=""),"",IF(OR(AND($C466&gt;=1001,$C466&lt;=1005),AND($C466&gt;=1101,$C466&lt;=1105)),COUNTIFS($C$4:$C$1500,"&gt;=1001",$C$4:$C$1500,"&lt;=1005",Y$4:Y$1500,"&gt;"&amp;Y466)+COUNTIFS($C$4:$C$1500,"&gt;=1101",$C$4:$C$1500,"&lt;=1105",Y$4:Y$1500,"&gt;"&amp;Y466)+1,""))</f>
        <v/>
      </c>
      <c r="AC466" s="94" t="n">
        <v>9.380000000000001</v>
      </c>
      <c r="AD466" s="94" t="n">
        <v>38.57</v>
      </c>
      <c r="AE466" s="94" t="n">
        <v>42</v>
      </c>
      <c r="AF466" s="94" t="n">
        <v>43.75</v>
      </c>
      <c r="AG466" s="94" t="n">
        <v>32.08</v>
      </c>
      <c r="AH466" s="99">
        <f>IF(AND(AC466&gt;0,AC466&lt;36),1,IF(AND(AC466&gt;=36,AC466&lt;51),2,IF(AND(AC466&gt;=51,AC466&lt;71),3,IF(AND(AC466&gt;=71,AC466&lt;=100),4,))))</f>
        <v/>
      </c>
      <c r="AI466" s="99">
        <f>IF(AND(AD466&gt;0,AD466&lt;41),1,IF(AND(AD466&gt;=41,AD466&lt;56),2,IF(AND(AD466&gt;=56,AD466&lt;71),3,IF(AND(AD466&gt;=71,AD466&lt;=100),4,))))</f>
        <v/>
      </c>
      <c r="AJ466" s="99">
        <f>IF(AND(AE466&gt;0,AE466&lt;41),1,IF(AND(AE466&gt;=41,AE466&lt;56),2,IF(AND(AE466&gt;=56,AE466&lt;71),3,IF(AND(AE466&gt;=71,AE466&lt;=100),4,))))</f>
        <v/>
      </c>
      <c r="AK466" s="99">
        <f>IF(AND(AF466&gt;0,AF466&lt;36),1,IF(AND(AF466&gt;=36,AF466&lt;51),2,IF(AND(AF466&gt;=51,AF466&lt;66),3,IF(AND(AF466&gt;=66,AF466&lt;=100),4,))))</f>
        <v/>
      </c>
      <c r="AL466" s="100">
        <f>IF(AND(AG466&gt;0,AG466&lt;37),1,IF(AND(AG466&gt;=37,AG466&lt;58),2,IF(AND(AG466&gt;=58,AG466&lt;71),3,IF(AND(AG466&gt;=71,AG466&lt;=100),4,))))</f>
        <v/>
      </c>
      <c r="AM466" s="101">
        <f>IF((Y466&lt;&gt;"")*(K466&lt;&gt;""),Y466-K466,"")</f>
        <v/>
      </c>
      <c r="AN466" s="99">
        <f>IF((Z466&lt;&gt;"")*(L466&lt;&gt;""),Z466-L466,"")</f>
        <v/>
      </c>
      <c r="AO466" s="99">
        <f>IF((AA466&lt;&gt;"")*(M466&lt;&gt;""),AA466-M466,"")</f>
        <v/>
      </c>
      <c r="AP466" s="99">
        <f>IF((AB466&lt;&gt;"")*(N466&lt;&gt;""),AB466-N466,"")</f>
        <v/>
      </c>
      <c r="AQ466" s="94">
        <f>IF((AC466&lt;&gt;"")*(O466&lt;&gt;""),AC466-O466,"")</f>
        <v/>
      </c>
      <c r="AR466" s="94">
        <f>IF((AD466&lt;&gt;"")*(P466&lt;&gt;""),AD466-P466,"")</f>
        <v/>
      </c>
      <c r="AS466" s="94">
        <f>IF((AE466&lt;&gt;"")*(Q466&lt;&gt;""),AE466-Q466,"")</f>
        <v/>
      </c>
      <c r="AT466" s="94">
        <f>IF((AF466&lt;&gt;"")*(R466&lt;&gt;""),AF466-R466,"")</f>
        <v/>
      </c>
      <c r="AU466" s="94">
        <f>IF((AG466&lt;&gt;"")*(S466&lt;&gt;""),AG466-S466,"")</f>
        <v/>
      </c>
      <c r="AV466" s="99">
        <f>IF((AH466&lt;&gt;"")*(T466&lt;&gt;""),AH466-T466,"")</f>
        <v/>
      </c>
      <c r="AW466" s="99">
        <f>IF((AI466&lt;&gt;"")*(U466&lt;&gt;""),AI466-U466,"")</f>
        <v/>
      </c>
      <c r="AX466" s="99">
        <f>IF((AJ466&lt;&gt;"")*(V466&lt;&gt;""),AJ466-V466,"")</f>
        <v/>
      </c>
      <c r="AY466" s="99">
        <f>IF((AK466&lt;&gt;"")*(W466&lt;&gt;""),AK466-W466,"")</f>
        <v/>
      </c>
      <c r="AZ466" s="102">
        <f>IF((AL466&lt;&gt;"")*(X466&lt;&gt;""),AL466-X466,"")</f>
        <v/>
      </c>
      <c r="BA466" s="50">
        <f>IFERROR(__xludf.dummyfunction("AI(""Actúa como un tutor académico y dirígete personalmente al estudiante "" &amp; I466 &amp; "" "" &amp; J466 &amp; "" "" &amp; G466 &amp; "" "" &amp; H466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AM466 &amp; ""'. Diferencias por área: Matemáticas ("" &amp; AQ466 &amp; ""), Ciencias Natura"&amp;"les ("" &amp; AR466 &amp; ""), Sociales ("" &amp; AS466 &amp; ""), Lectura Crítica ("" &amp; AT466 &amp; "") e Inglés ("" &amp; AU466 &amp; ""). Variación en posición: grupo ("" &amp; AN466 &amp; ""), grado ("" &amp; AO466 &amp; "") y media ("" &amp; AP466 &amp; ""). Puntajes Primer Simulacro: Global "" &amp; K466 &amp; "", Mat "" &amp; "&amp;"O4 &amp; "", Cien "" &amp; P466 &amp; "", Soc "" &amp; Q466 &amp; "", Lec "" &amp; R466 &amp; "", Ing "" &amp; S466 &amp; "". Puntajes Segundo Simulacro: Global "" &amp; Y466 &amp; "", Mat "" &amp; AC466 &amp; "", Cien "" &amp; AD466 &amp; "", Soc "" &amp; AE466 &amp; "", Lec "" &amp; AF466 &amp; "", Ing "" &amp; AG466 &amp; "". Escribe un mensaje motivador"&amp;" y breve (máximo 4 líneas)."")
"),"=AI(""Actúa como un tutor académico y dirígete personalmente al estudiante "" &amp; I466 &amp; "" "" &amp; J466 &amp; "" "" &amp; G466 &amp; "" "" &amp; H466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AM466 &amp; ""'. Diferencias por área: Matemáticas ("" &amp; AQ466 &amp; ""), Ciencias Natur"&amp;"ales ("" &amp; AR466 &amp; ""), Sociales ("" &amp; AS466 &amp; ""), Lectura Crítica ("" &amp; AT466 &amp; "") e Inglés ("" &amp; AU466 &amp; ""). Variación en posición: grupo ("" &amp; AN466 &amp; ""), grado ("" &amp; AO466 &amp; "") y media ("" &amp; AP466 &amp; ""). Puntajes Primer Simulacro: Global "" &amp; K466 &amp; "", Mat "" &amp;"&amp;" O466 &amp; "", Cien "" &amp; P466 &amp; "", Soc "" &amp; Q466 &amp; "", Lec "" &amp; R466 &amp; "", Ing "" &amp; S466 &amp; "". Puntajes Segundo Simulacro: Global "" &amp; Y466 &amp; "", Mat "" &amp; AC466 &amp; "", Cien "" &amp; AD466 &amp; "", Soc "" &amp; AE466 &amp; "", Lec "" &amp; AF466 &amp; "", Ing "" &amp; AG466 &amp; "". Escribe un mensaje motivado"&amp;"r y breve (máximo 4 líneas)."")
")</f>
        <v/>
      </c>
    </row>
    <row r="467" ht="15.75" customHeight="1" s="42">
      <c r="A467" s="93" t="n"/>
      <c r="B467" s="94" t="inlineStr">
        <is>
          <t>Bachillerato</t>
        </is>
      </c>
      <c r="C467" s="94" t="n">
        <v>803</v>
      </c>
      <c r="D467" s="94" t="n"/>
      <c r="E467" s="95" t="n"/>
      <c r="F467" s="96">
        <f>TRIM(G467&amp;" "&amp;H467&amp;" "&amp;I467&amp;" "&amp;J467)</f>
        <v/>
      </c>
      <c r="G467" s="94" t="inlineStr">
        <is>
          <t>Urrego</t>
        </is>
      </c>
      <c r="H467" s="94" t="inlineStr">
        <is>
          <t>Lopera</t>
        </is>
      </c>
      <c r="I467" s="94" t="inlineStr">
        <is>
          <t>Geronimo</t>
        </is>
      </c>
      <c r="J467" s="97" t="n"/>
      <c r="K467" s="98">
        <f>IF(SUM(O467:S467)=0, "", ROUND(((O467*3+P467*3+Q467*3+R467*3+S467*1)/13)*5,0))</f>
        <v/>
      </c>
      <c r="L467" s="99">
        <f>IF(OR($C467="",K467=""),"",COUNTIFS($C$4:$C$1500,$C467,K$4:K$1500,"&gt;"&amp;K467)+1)</f>
        <v/>
      </c>
      <c r="M467" s="99">
        <f>IF(OR($C467="",K467=""),"",IF(AND($C467&gt;=1001,$C467&lt;=1005),COUNTIFS($C$4:$C$1500,"&gt;=1001",$C$4:$C$1500,"&lt;=1005",K$4:K$1500,"&gt;"&amp;K467)+1,IF(AND($C467&gt;=1101,$C467&lt;=1105),COUNTIFS($C$4:$C$1500,"&gt;=1101",$C$4:$C$1500,"&lt;=1105",K$4:K$1500,"&gt;"&amp;K467)+1,IF(AND($C467&gt;=901,$C467&lt;=905),COUNTIFS($C$4:$C$1500,"&gt;=901",$C$4:$C$1500,"&lt;=905",K$4:K$1500,"&gt;"&amp;K467)+1,IF(AND($C467&gt;=801,$C467&lt;=805),COUNTIFS($C$4:$C$1500,"&gt;=801",$C$4:$C$1500,"&lt;=805",K$4:K$1500,"&gt;"&amp;K467)+1,IF(AND($C467&gt;=701,$C467&lt;=705),COUNTIFS($C$4:$C$1500,"&gt;=701",$C$4:$C$1500,"&lt;=705",K$4:K$1500,"&gt;"&amp;K467)+1,IF(AND($C467&gt;=601,$C467&lt;=606),COUNTIFS($C$4:$C$1500,"&gt;=601",$C$4:$C$1500,"&lt;=606",K$4:K$1500,"&gt;"&amp;K467)+1,"")))))))</f>
        <v/>
      </c>
      <c r="N467" s="99">
        <f>IF(OR($C467="",K467=""),"",IF(OR(AND($C467&gt;=1001,$C467&lt;=1005),AND($C467&gt;=1101,$C467&lt;=1105)),COUNTIFS($C$4:$C$1500,"&gt;=1001",$C$4:$C$1500,"&lt;=1005",K$4:K$1500,"&gt;"&amp;K467)+COUNTIFS($C$4:$C$1500,"&gt;=1101",$C$4:$C$1500,"&lt;=1105",K$4:K$1500,"&gt;"&amp;K467)+1,""))</f>
        <v/>
      </c>
      <c r="O467" s="94" t="n">
        <v>48.44</v>
      </c>
      <c r="P467" s="94" t="n">
        <v>24.55</v>
      </c>
      <c r="Q467" s="94" t="n">
        <v>49.38</v>
      </c>
      <c r="R467" s="94" t="n">
        <v>25</v>
      </c>
      <c r="S467" s="94" t="n">
        <v>50</v>
      </c>
      <c r="T467" s="99">
        <f>IF(AND(O467&gt;0,O467&lt;36),1,IF(AND(O467&gt;=36,O467&lt;51),2,IF(AND(O467&gt;=51,O467&lt;71),3,IF(AND(O467&gt;=71,O467&lt;=100),4,))))</f>
        <v/>
      </c>
      <c r="U467" s="99">
        <f>IF(AND(P467&gt;0,P467&lt;41),1,IF(AND(P467&gt;=41,P467&lt;56),2,IF(AND(P467&gt;=56,P467&lt;71),3,IF(AND(P467&gt;=71,P467&lt;=100),4,))))</f>
        <v/>
      </c>
      <c r="V467" s="99">
        <f>IF(AND(Q467&gt;0,Q467&lt;41),1,IF(AND(Q467&gt;=41,Q467&lt;56),2,IF(AND(Q467&gt;=56,Q467&lt;71),3,IF(AND(Q467&gt;=71,Q467&lt;=100),4,))))</f>
        <v/>
      </c>
      <c r="W467" s="99">
        <f>IF(AND(R467&gt;0,R467&lt;36),1,IF(AND(R467&gt;=36,R467&lt;51),2,IF(AND(R467&gt;=51,R467&lt;66),3,IF(AND(R467&gt;=66,R467&lt;=100),4,))))</f>
        <v/>
      </c>
      <c r="X467" s="100">
        <f>IF(AND(S467&gt;0,S467&lt;37),1,IF(AND(S467&gt;=37,S467&lt;58),2,IF(AND(S467&gt;=58,S467&lt;71),3,IF(AND(S467&gt;=71,S467&lt;=100),4,))))</f>
        <v/>
      </c>
      <c r="Y467" s="101">
        <f>IF(SUM(AC467:AG467)=0, "", ROUND(((AC467*3+AD467*3+AE467*3+AF467*3+AG467*1)/13)*5,0))</f>
        <v/>
      </c>
      <c r="Z467" s="99">
        <f>IF(OR($C467="",Y467=""),"",COUNTIFS($C$4:$C$1500,$C467,Y$4:Y$1500,"&gt;"&amp;Y467)+1)</f>
        <v/>
      </c>
      <c r="AA467" s="99">
        <f>IF(OR($C467="",Y467=""),"",IF(AND($C467&gt;=1001,$C467&lt;=1005),COUNTIFS($C$4:$C$1500,"&gt;=1001",$C$4:$C$1500,"&lt;=1005",Y$4:Y$1500,"&gt;"&amp;Y467)+1,IF(AND($C467&gt;=1101,$C467&lt;=1105),COUNTIFS($C$4:$C$1500,"&gt;=1101",$C$4:$C$1500,"&lt;=1105",Y$4:Y$1500,"&gt;"&amp;Y467)+1,IF(AND($C467&gt;=901,$C467&lt;=905),COUNTIFS($C$4:$C$1500,"&gt;=901",$C$4:$C$1500,"&lt;=905",Y$4:Y$1500,"&gt;"&amp;Y467)+1,IF(AND($C467&gt;=801,$C467&lt;=805),COUNTIFS($C$4:$C$1500,"&gt;=801",$C$4:$C$1500,"&lt;=805",Y$4:Y$1500,"&gt;"&amp;Y467)+1,IF(AND($C467&gt;=701,$C467&lt;=705),COUNTIFS($C$4:$C$1500,"&gt;=701",$C$4:$C$1500,"&lt;=705",Y$4:Y$1500,"&gt;"&amp;Y467)+1,IF(AND($C467&gt;=601,$C467&lt;=606),COUNTIFS($C$4:$C$1500,"&gt;=601",$C$4:$C$1500,"&lt;=606",Y$4:Y$1500,"&gt;"&amp;Y467)+1,"")))))))</f>
        <v/>
      </c>
      <c r="AB467" s="99">
        <f>IF(OR($C467="",Y467=""),"",IF(OR(AND($C467&gt;=1001,$C467&lt;=1005),AND($C467&gt;=1101,$C467&lt;=1105)),COUNTIFS($C$4:$C$1500,"&gt;=1001",$C$4:$C$1500,"&lt;=1005",Y$4:Y$1500,"&gt;"&amp;Y467)+COUNTIFS($C$4:$C$1500,"&gt;=1101",$C$4:$C$1500,"&lt;=1105",Y$4:Y$1500,"&gt;"&amp;Y467)+1,""))</f>
        <v/>
      </c>
      <c r="AC467" s="94" t="n">
        <v>48.75</v>
      </c>
      <c r="AD467" s="94" t="n">
        <v>41.49</v>
      </c>
      <c r="AE467" s="94" t="n">
        <v>60</v>
      </c>
      <c r="AF467" s="94" t="n">
        <v>56.88</v>
      </c>
      <c r="AG467" s="94" t="n">
        <v>77.92</v>
      </c>
      <c r="AH467" s="99">
        <f>IF(AND(AC467&gt;0,AC467&lt;36),1,IF(AND(AC467&gt;=36,AC467&lt;51),2,IF(AND(AC467&gt;=51,AC467&lt;71),3,IF(AND(AC467&gt;=71,AC467&lt;=100),4,))))</f>
        <v/>
      </c>
      <c r="AI467" s="99">
        <f>IF(AND(AD467&gt;0,AD467&lt;41),1,IF(AND(AD467&gt;=41,AD467&lt;56),2,IF(AND(AD467&gt;=56,AD467&lt;71),3,IF(AND(AD467&gt;=71,AD467&lt;=100),4,))))</f>
        <v/>
      </c>
      <c r="AJ467" s="99">
        <f>IF(AND(AE467&gt;0,AE467&lt;41),1,IF(AND(AE467&gt;=41,AE467&lt;56),2,IF(AND(AE467&gt;=56,AE467&lt;71),3,IF(AND(AE467&gt;=71,AE467&lt;=100),4,))))</f>
        <v/>
      </c>
      <c r="AK467" s="99">
        <f>IF(AND(AF467&gt;0,AF467&lt;36),1,IF(AND(AF467&gt;=36,AF467&lt;51),2,IF(AND(AF467&gt;=51,AF467&lt;66),3,IF(AND(AF467&gt;=66,AF467&lt;=100),4,))))</f>
        <v/>
      </c>
      <c r="AL467" s="100">
        <f>IF(AND(AG467&gt;0,AG467&lt;37),1,IF(AND(AG467&gt;=37,AG467&lt;58),2,IF(AND(AG467&gt;=58,AG467&lt;71),3,IF(AND(AG467&gt;=71,AG467&lt;=100),4,))))</f>
        <v/>
      </c>
      <c r="AM467" s="101">
        <f>IF((Y467&lt;&gt;"")*(K467&lt;&gt;""),Y467-K467,"")</f>
        <v/>
      </c>
      <c r="AN467" s="99">
        <f>IF((Z467&lt;&gt;"")*(L467&lt;&gt;""),Z467-L467,"")</f>
        <v/>
      </c>
      <c r="AO467" s="99">
        <f>IF((AA467&lt;&gt;"")*(M467&lt;&gt;""),AA467-M467,"")</f>
        <v/>
      </c>
      <c r="AP467" s="99">
        <f>IF((AB467&lt;&gt;"")*(N467&lt;&gt;""),AB467-N467,"")</f>
        <v/>
      </c>
      <c r="AQ467" s="94">
        <f>IF((AC467&lt;&gt;"")*(O467&lt;&gt;""),AC467-O467,"")</f>
        <v/>
      </c>
      <c r="AR467" s="94">
        <f>IF((AD467&lt;&gt;"")*(P467&lt;&gt;""),AD467-P467,"")</f>
        <v/>
      </c>
      <c r="AS467" s="94">
        <f>IF((AE467&lt;&gt;"")*(Q467&lt;&gt;""),AE467-Q467,"")</f>
        <v/>
      </c>
      <c r="AT467" s="94">
        <f>IF((AF467&lt;&gt;"")*(R467&lt;&gt;""),AF467-R467,"")</f>
        <v/>
      </c>
      <c r="AU467" s="94">
        <f>IF((AG467&lt;&gt;"")*(S467&lt;&gt;""),AG467-S467,"")</f>
        <v/>
      </c>
      <c r="AV467" s="99">
        <f>IF((AH467&lt;&gt;"")*(T467&lt;&gt;""),AH467-T467,"")</f>
        <v/>
      </c>
      <c r="AW467" s="99">
        <f>IF((AI467&lt;&gt;"")*(U467&lt;&gt;""),AI467-U467,"")</f>
        <v/>
      </c>
      <c r="AX467" s="99">
        <f>IF((AJ467&lt;&gt;"")*(V467&lt;&gt;""),AJ467-V467,"")</f>
        <v/>
      </c>
      <c r="AY467" s="99">
        <f>IF((AK467&lt;&gt;"")*(W467&lt;&gt;""),AK467-W467,"")</f>
        <v/>
      </c>
      <c r="AZ467" s="102">
        <f>IF((AL467&lt;&gt;"")*(X467&lt;&gt;""),AL467-X467,"")</f>
        <v/>
      </c>
      <c r="BA467" s="50">
        <f>IFERROR(__xludf.dummyfunction("AI(""Actúa como un tutor académico y dirígete personalmente al estudiante "" &amp; I467 &amp; "" "" &amp; J467 &amp; "" "" &amp; G467 &amp; "" "" &amp; H467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AM467 &amp; ""'. Diferencias por área: Matemáticas ("" &amp; AQ467 &amp; ""), Ciencias Natura"&amp;"les ("" &amp; AR467 &amp; ""), Sociales ("" &amp; AS467 &amp; ""), Lectura Crítica ("" &amp; AT467 &amp; "") e Inglés ("" &amp; AU467 &amp; ""). Variación en posición: grupo ("" &amp; AN467 &amp; ""), grado ("" &amp; AO467 &amp; "") y media ("" &amp; AP467 &amp; ""). Puntajes Primer Simulacro: Global "" &amp; K467 &amp; "", Mat "" &amp; "&amp;"O4 &amp; "", Cien "" &amp; P467 &amp; "", Soc "" &amp; Q467 &amp; "", Lec "" &amp; R467 &amp; "", Ing "" &amp; S467 &amp; "". Puntajes Segundo Simulacro: Global "" &amp; Y467 &amp; "", Mat "" &amp; AC467 &amp; "", Cien "" &amp; AD467 &amp; "", Soc "" &amp; AE467 &amp; "", Lec "" &amp; AF467 &amp; "", Ing "" &amp; AG467 &amp; "". Escribe un mensaje motivador"&amp;" y breve (máximo 4 líneas)."")
"),"=AI(""Actúa como un tutor académico y dirígete personalmente al estudiante "" &amp; I467 &amp; "" "" &amp; J467 &amp; "" "" &amp; G467 &amp; "" "" &amp; H467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AM467 &amp; ""'. Diferencias por área: Matemáticas ("" &amp; AQ467 &amp; ""), Ciencias Natur"&amp;"ales ("" &amp; AR467 &amp; ""), Sociales ("" &amp; AS467 &amp; ""), Lectura Crítica ("" &amp; AT467 &amp; "") e Inglés ("" &amp; AU467 &amp; ""). Variación en posición: grupo ("" &amp; AN467 &amp; ""), grado ("" &amp; AO467 &amp; "") y media ("" &amp; AP467 &amp; ""). Puntajes Primer Simulacro: Global "" &amp; K467 &amp; "", Mat "" &amp;"&amp;" O467 &amp; "", Cien "" &amp; P467 &amp; "", Soc "" &amp; Q467 &amp; "", Lec "" &amp; R467 &amp; "", Ing "" &amp; S467 &amp; "". Puntajes Segundo Simulacro: Global "" &amp; Y467 &amp; "", Mat "" &amp; AC467 &amp; "", Cien "" &amp; AD467 &amp; "", Soc "" &amp; AE467 &amp; "", Lec "" &amp; AF467 &amp; "", Ing "" &amp; AG467 &amp; "". Escribe un mensaje motivado"&amp;"r y breve (máximo 4 líneas)."")
")</f>
        <v/>
      </c>
    </row>
    <row r="468" ht="15.75" customHeight="1" s="42">
      <c r="A468" s="93" t="n"/>
      <c r="B468" s="94" t="inlineStr">
        <is>
          <t>Bachillerato</t>
        </is>
      </c>
      <c r="C468" s="94" t="n">
        <v>803</v>
      </c>
      <c r="D468" s="94" t="n"/>
      <c r="E468" s="95" t="n"/>
      <c r="F468" s="96">
        <f>TRIM(G468&amp;" "&amp;H468&amp;" "&amp;I468&amp;" "&amp;J468)</f>
        <v/>
      </c>
      <c r="G468" s="94" t="inlineStr">
        <is>
          <t>Velasquez</t>
        </is>
      </c>
      <c r="H468" s="94" t="inlineStr">
        <is>
          <t>Diaz</t>
        </is>
      </c>
      <c r="I468" s="94" t="inlineStr">
        <is>
          <t>Jhonatan</t>
        </is>
      </c>
      <c r="J468" s="97" t="n"/>
      <c r="K468" s="98">
        <f>IF(SUM(O468:S468)=0, "", ROUND(((O468*3+P468*3+Q468*3+R468*3+S468*1)/13)*5,0))</f>
        <v/>
      </c>
      <c r="L468" s="99">
        <f>IF(OR($C468="",K468=""),"",COUNTIFS($C$4:$C$1500,$C468,K$4:K$1500,"&gt;"&amp;K468)+1)</f>
        <v/>
      </c>
      <c r="M468" s="99">
        <f>IF(OR($C468="",K468=""),"",IF(AND($C468&gt;=1001,$C468&lt;=1005),COUNTIFS($C$4:$C$1500,"&gt;=1001",$C$4:$C$1500,"&lt;=1005",K$4:K$1500,"&gt;"&amp;K468)+1,IF(AND($C468&gt;=1101,$C468&lt;=1105),COUNTIFS($C$4:$C$1500,"&gt;=1101",$C$4:$C$1500,"&lt;=1105",K$4:K$1500,"&gt;"&amp;K468)+1,IF(AND($C468&gt;=901,$C468&lt;=905),COUNTIFS($C$4:$C$1500,"&gt;=901",$C$4:$C$1500,"&lt;=905",K$4:K$1500,"&gt;"&amp;K468)+1,IF(AND($C468&gt;=801,$C468&lt;=805),COUNTIFS($C$4:$C$1500,"&gt;=801",$C$4:$C$1500,"&lt;=805",K$4:K$1500,"&gt;"&amp;K468)+1,IF(AND($C468&gt;=701,$C468&lt;=705),COUNTIFS($C$4:$C$1500,"&gt;=701",$C$4:$C$1500,"&lt;=705",K$4:K$1500,"&gt;"&amp;K468)+1,IF(AND($C468&gt;=601,$C468&lt;=606),COUNTIFS($C$4:$C$1500,"&gt;=601",$C$4:$C$1500,"&lt;=606",K$4:K$1500,"&gt;"&amp;K468)+1,"")))))))</f>
        <v/>
      </c>
      <c r="N468" s="99">
        <f>IF(OR($C468="",K468=""),"",IF(OR(AND($C468&gt;=1001,$C468&lt;=1005),AND($C468&gt;=1101,$C468&lt;=1105)),COUNTIFS($C$4:$C$1500,"&gt;=1001",$C$4:$C$1500,"&lt;=1005",K$4:K$1500,"&gt;"&amp;K468)+COUNTIFS($C$4:$C$1500,"&gt;=1101",$C$4:$C$1500,"&lt;=1105",K$4:K$1500,"&gt;"&amp;K468)+1,""))</f>
        <v/>
      </c>
      <c r="O468" s="94" t="n">
        <v>62.19</v>
      </c>
      <c r="P468" s="94" t="n">
        <v>50.43</v>
      </c>
      <c r="Q468" s="94" t="n">
        <v>38.75</v>
      </c>
      <c r="R468" s="94" t="n">
        <v>66.67</v>
      </c>
      <c r="S468" s="94" t="n">
        <v>75</v>
      </c>
      <c r="T468" s="99">
        <f>IF(AND(O468&gt;0,O468&lt;36),1,IF(AND(O468&gt;=36,O468&lt;51),2,IF(AND(O468&gt;=51,O468&lt;71),3,IF(AND(O468&gt;=71,O468&lt;=100),4,))))</f>
        <v/>
      </c>
      <c r="U468" s="99">
        <f>IF(AND(P468&gt;0,P468&lt;41),1,IF(AND(P468&gt;=41,P468&lt;56),2,IF(AND(P468&gt;=56,P468&lt;71),3,IF(AND(P468&gt;=71,P468&lt;=100),4,))))</f>
        <v/>
      </c>
      <c r="V468" s="99">
        <f>IF(AND(Q468&gt;0,Q468&lt;41),1,IF(AND(Q468&gt;=41,Q468&lt;56),2,IF(AND(Q468&gt;=56,Q468&lt;71),3,IF(AND(Q468&gt;=71,Q468&lt;=100),4,))))</f>
        <v/>
      </c>
      <c r="W468" s="99">
        <f>IF(AND(R468&gt;0,R468&lt;36),1,IF(AND(R468&gt;=36,R468&lt;51),2,IF(AND(R468&gt;=51,R468&lt;66),3,IF(AND(R468&gt;=66,R468&lt;=100),4,))))</f>
        <v/>
      </c>
      <c r="X468" s="100">
        <f>IF(AND(S468&gt;0,S468&lt;37),1,IF(AND(S468&gt;=37,S468&lt;58),2,IF(AND(S468&gt;=58,S468&lt;71),3,IF(AND(S468&gt;=71,S468&lt;=100),4,))))</f>
        <v/>
      </c>
      <c r="Y468" s="101">
        <f>IF(SUM(AC468:AG468)=0, "", ROUND(((AC468*3+AD468*3+AE468*3+AF468*3+AG468*1)/13)*5,0))</f>
        <v/>
      </c>
      <c r="Z468" s="99">
        <f>IF(OR($C468="",Y468=""),"",COUNTIFS($C$4:$C$1500,$C468,Y$4:Y$1500,"&gt;"&amp;Y468)+1)</f>
        <v/>
      </c>
      <c r="AA468" s="99">
        <f>IF(OR($C468="",Y468=""),"",IF(AND($C468&gt;=1001,$C468&lt;=1005),COUNTIFS($C$4:$C$1500,"&gt;=1001",$C$4:$C$1500,"&lt;=1005",Y$4:Y$1500,"&gt;"&amp;Y468)+1,IF(AND($C468&gt;=1101,$C468&lt;=1105),COUNTIFS($C$4:$C$1500,"&gt;=1101",$C$4:$C$1500,"&lt;=1105",Y$4:Y$1500,"&gt;"&amp;Y468)+1,IF(AND($C468&gt;=901,$C468&lt;=905),COUNTIFS($C$4:$C$1500,"&gt;=901",$C$4:$C$1500,"&lt;=905",Y$4:Y$1500,"&gt;"&amp;Y468)+1,IF(AND($C468&gt;=801,$C468&lt;=805),COUNTIFS($C$4:$C$1500,"&gt;=801",$C$4:$C$1500,"&lt;=805",Y$4:Y$1500,"&gt;"&amp;Y468)+1,IF(AND($C468&gt;=701,$C468&lt;=705),COUNTIFS($C$4:$C$1500,"&gt;=701",$C$4:$C$1500,"&lt;=705",Y$4:Y$1500,"&gt;"&amp;Y468)+1,IF(AND($C468&gt;=601,$C468&lt;=606),COUNTIFS($C$4:$C$1500,"&gt;=601",$C$4:$C$1500,"&lt;=606",Y$4:Y$1500,"&gt;"&amp;Y468)+1,"")))))))</f>
        <v/>
      </c>
      <c r="AB468" s="99">
        <f>IF(OR($C468="",Y468=""),"",IF(OR(AND($C468&gt;=1001,$C468&lt;=1005),AND($C468&gt;=1101,$C468&lt;=1105)),COUNTIFS($C$4:$C$1500,"&gt;=1001",$C$4:$C$1500,"&lt;=1005",Y$4:Y$1500,"&gt;"&amp;Y468)+COUNTIFS($C$4:$C$1500,"&gt;=1101",$C$4:$C$1500,"&lt;=1105",Y$4:Y$1500,"&gt;"&amp;Y468)+1,""))</f>
        <v/>
      </c>
      <c r="AC468" s="94" t="n"/>
      <c r="AD468" s="94" t="n"/>
      <c r="AE468" s="94" t="n"/>
      <c r="AF468" s="94" t="n"/>
      <c r="AG468" s="94" t="n"/>
      <c r="AH468" s="99">
        <f>IF(AND(AC468&gt;0,AC468&lt;36),1,IF(AND(AC468&gt;=36,AC468&lt;51),2,IF(AND(AC468&gt;=51,AC468&lt;71),3,IF(AND(AC468&gt;=71,AC468&lt;=100),4,))))</f>
        <v/>
      </c>
      <c r="AI468" s="99">
        <f>IF(AND(AD468&gt;0,AD468&lt;41),1,IF(AND(AD468&gt;=41,AD468&lt;56),2,IF(AND(AD468&gt;=56,AD468&lt;71),3,IF(AND(AD468&gt;=71,AD468&lt;=100),4,))))</f>
        <v/>
      </c>
      <c r="AJ468" s="99">
        <f>IF(AND(AE468&gt;0,AE468&lt;41),1,IF(AND(AE468&gt;=41,AE468&lt;56),2,IF(AND(AE468&gt;=56,AE468&lt;71),3,IF(AND(AE468&gt;=71,AE468&lt;=100),4,))))</f>
        <v/>
      </c>
      <c r="AK468" s="99">
        <f>IF(AND(AF468&gt;0,AF468&lt;36),1,IF(AND(AF468&gt;=36,AF468&lt;51),2,IF(AND(AF468&gt;=51,AF468&lt;66),3,IF(AND(AF468&gt;=66,AF468&lt;=100),4,))))</f>
        <v/>
      </c>
      <c r="AL468" s="100">
        <f>IF(AND(AG468&gt;0,AG468&lt;37),1,IF(AND(AG468&gt;=37,AG468&lt;58),2,IF(AND(AG468&gt;=58,AG468&lt;71),3,IF(AND(AG468&gt;=71,AG468&lt;=100),4,))))</f>
        <v/>
      </c>
      <c r="AM468" s="101">
        <f>IF((Y468&lt;&gt;"")*(K468&lt;&gt;""),Y468-K468,"")</f>
        <v/>
      </c>
      <c r="AN468" s="99">
        <f>IF((Z468&lt;&gt;"")*(L468&lt;&gt;""),Z468-L468,"")</f>
        <v/>
      </c>
      <c r="AO468" s="99">
        <f>IF((AA468&lt;&gt;"")*(M468&lt;&gt;""),AA468-M468,"")</f>
        <v/>
      </c>
      <c r="AP468" s="99">
        <f>IF((AB468&lt;&gt;"")*(N468&lt;&gt;""),AB468-N468,"")</f>
        <v/>
      </c>
      <c r="AQ468" s="94">
        <f>IF((AC468&lt;&gt;"")*(O468&lt;&gt;""),AC468-O468,"")</f>
        <v/>
      </c>
      <c r="AR468" s="94">
        <f>IF((AD468&lt;&gt;"")*(P468&lt;&gt;""),AD468-P468,"")</f>
        <v/>
      </c>
      <c r="AS468" s="94">
        <f>IF((AE468&lt;&gt;"")*(Q468&lt;&gt;""),AE468-Q468,"")</f>
        <v/>
      </c>
      <c r="AT468" s="94">
        <f>IF((AF468&lt;&gt;"")*(R468&lt;&gt;""),AF468-R468,"")</f>
        <v/>
      </c>
      <c r="AU468" s="94">
        <f>IF((AG468&lt;&gt;"")*(S468&lt;&gt;""),AG468-S468,"")</f>
        <v/>
      </c>
      <c r="AV468" s="99">
        <f>IF((AH468&lt;&gt;"")*(T468&lt;&gt;""),AH468-T468,"")</f>
        <v/>
      </c>
      <c r="AW468" s="99">
        <f>IF((AI468&lt;&gt;"")*(U468&lt;&gt;""),AI468-U468,"")</f>
        <v/>
      </c>
      <c r="AX468" s="99">
        <f>IF((AJ468&lt;&gt;"")*(V468&lt;&gt;""),AJ468-V468,"")</f>
        <v/>
      </c>
      <c r="AY468" s="99">
        <f>IF((AK468&lt;&gt;"")*(W468&lt;&gt;""),AK468-W468,"")</f>
        <v/>
      </c>
      <c r="AZ468" s="102">
        <f>IF((AL468&lt;&gt;"")*(X468&lt;&gt;""),AL468-X468,"")</f>
        <v/>
      </c>
      <c r="BA468" s="50">
        <f>IFERROR(__xludf.dummyfunction("AI(""Actúa como un tutor académico y dirígete personalmente al estudiante "" &amp; I468 &amp; "" "" &amp; J468 &amp; "" "" &amp; G468 &amp; "" "" &amp; H468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AM468 &amp; ""'. Diferencias por área: Matemáticas ("" &amp; AQ468 &amp; ""), Ciencias Natura"&amp;"les ("" &amp; AR468 &amp; ""), Sociales ("" &amp; AS468 &amp; ""), Lectura Crítica ("" &amp; AT468 &amp; "") e Inglés ("" &amp; AU468 &amp; ""). Variación en posición: grupo ("" &amp; AN468 &amp; ""), grado ("" &amp; AO468 &amp; "") y media ("" &amp; AP468 &amp; ""). Puntajes Primer Simulacro: Global "" &amp; K468 &amp; "", Mat "" &amp; "&amp;"O4 &amp; "", Cien "" &amp; P468 &amp; "", Soc "" &amp; Q468 &amp; "", Lec "" &amp; R468 &amp; "", Ing "" &amp; S468 &amp; "". Puntajes Segundo Simulacro: Global "" &amp; Y468 &amp; "", Mat "" &amp; AC468 &amp; "", Cien "" &amp; AD468 &amp; "", Soc "" &amp; AE468 &amp; "", Lec "" &amp; AF468 &amp; "", Ing "" &amp; AG468 &amp; "". Escribe un mensaje motivador"&amp;" y breve (máximo 4 líneas)."")
"),"=AI(""Actúa como un tutor académico y dirígete personalmente al estudiante "" &amp; I468 &amp; "" "" &amp; J468 &amp; "" "" &amp; G468 &amp; "" "" &amp; H468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AM468 &amp; ""'. Diferencias por área: Matemáticas ("" &amp; AQ468 &amp; ""), Ciencias Natur"&amp;"ales ("" &amp; AR468 &amp; ""), Sociales ("" &amp; AS468 &amp; ""), Lectura Crítica ("" &amp; AT468 &amp; "") e Inglés ("" &amp; AU468 &amp; ""). Variación en posición: grupo ("" &amp; AN468 &amp; ""), grado ("" &amp; AO468 &amp; "") y media ("" &amp; AP468 &amp; ""). Puntajes Primer Simulacro: Global "" &amp; K468 &amp; "", Mat "" &amp;"&amp;" O468 &amp; "", Cien "" &amp; P468 &amp; "", Soc "" &amp; Q468 &amp; "", Lec "" &amp; R468 &amp; "", Ing "" &amp; S468 &amp; "". Puntajes Segundo Simulacro: Global "" &amp; Y468 &amp; "", Mat "" &amp; AC468 &amp; "", Cien "" &amp; AD468 &amp; "", Soc "" &amp; AE468 &amp; "", Lec "" &amp; AF468 &amp; "", Ing "" &amp; AG468 &amp; "". Escribe un mensaje motivado"&amp;"r y breve (máximo 4 líneas)."")
")</f>
        <v/>
      </c>
    </row>
    <row r="469" ht="15.75" customHeight="1" s="42">
      <c r="A469" s="93" t="n"/>
      <c r="B469" s="94" t="inlineStr">
        <is>
          <t>Bachillerato</t>
        </is>
      </c>
      <c r="C469" s="94" t="n">
        <v>803</v>
      </c>
      <c r="D469" s="94" t="n"/>
      <c r="E469" s="95" t="n"/>
      <c r="F469" s="96">
        <f>TRIM(G469&amp;" "&amp;H469&amp;" "&amp;I469&amp;" "&amp;J469)</f>
        <v/>
      </c>
      <c r="G469" s="94" t="inlineStr">
        <is>
          <t>Velez</t>
        </is>
      </c>
      <c r="H469" s="94" t="inlineStr">
        <is>
          <t>Jimenez</t>
        </is>
      </c>
      <c r="I469" s="94" t="inlineStr">
        <is>
          <t>Salome</t>
        </is>
      </c>
      <c r="J469" s="97" t="n"/>
      <c r="K469" s="98">
        <f>IF(SUM(O469:S469)=0, "", ROUND(((O469*3+P469*3+Q469*3+R469*3+S469*1)/13)*5,0))</f>
        <v/>
      </c>
      <c r="L469" s="99">
        <f>IF(OR($C469="",K469=""),"",COUNTIFS($C$4:$C$1500,$C469,K$4:K$1500,"&gt;"&amp;K469)+1)</f>
        <v/>
      </c>
      <c r="M469" s="99">
        <f>IF(OR($C469="",K469=""),"",IF(AND($C469&gt;=1001,$C469&lt;=1005),COUNTIFS($C$4:$C$1500,"&gt;=1001",$C$4:$C$1500,"&lt;=1005",K$4:K$1500,"&gt;"&amp;K469)+1,IF(AND($C469&gt;=1101,$C469&lt;=1105),COUNTIFS($C$4:$C$1500,"&gt;=1101",$C$4:$C$1500,"&lt;=1105",K$4:K$1500,"&gt;"&amp;K469)+1,IF(AND($C469&gt;=901,$C469&lt;=905),COUNTIFS($C$4:$C$1500,"&gt;=901",$C$4:$C$1500,"&lt;=905",K$4:K$1500,"&gt;"&amp;K469)+1,IF(AND($C469&gt;=801,$C469&lt;=805),COUNTIFS($C$4:$C$1500,"&gt;=801",$C$4:$C$1500,"&lt;=805",K$4:K$1500,"&gt;"&amp;K469)+1,IF(AND($C469&gt;=701,$C469&lt;=705),COUNTIFS($C$4:$C$1500,"&gt;=701",$C$4:$C$1500,"&lt;=705",K$4:K$1500,"&gt;"&amp;K469)+1,IF(AND($C469&gt;=601,$C469&lt;=606),COUNTIFS($C$4:$C$1500,"&gt;=601",$C$4:$C$1500,"&lt;=606",K$4:K$1500,"&gt;"&amp;K469)+1,"")))))))</f>
        <v/>
      </c>
      <c r="N469" s="99">
        <f>IF(OR($C469="",K469=""),"",IF(OR(AND($C469&gt;=1001,$C469&lt;=1005),AND($C469&gt;=1101,$C469&lt;=1105)),COUNTIFS($C$4:$C$1500,"&gt;=1001",$C$4:$C$1500,"&lt;=1005",K$4:K$1500,"&gt;"&amp;K469)+COUNTIFS($C$4:$C$1500,"&gt;=1101",$C$4:$C$1500,"&lt;=1105",K$4:K$1500,"&gt;"&amp;K469)+1,""))</f>
        <v/>
      </c>
      <c r="O469" s="94" t="n">
        <v>45.63</v>
      </c>
      <c r="P469" s="94" t="n">
        <v>54.86</v>
      </c>
      <c r="Q469" s="94" t="n">
        <v>39.38</v>
      </c>
      <c r="R469" s="94" t="n">
        <v>45.83</v>
      </c>
      <c r="S469" s="94" t="n">
        <v>41.67</v>
      </c>
      <c r="T469" s="99">
        <f>IF(AND(O469&gt;0,O469&lt;36),1,IF(AND(O469&gt;=36,O469&lt;51),2,IF(AND(O469&gt;=51,O469&lt;71),3,IF(AND(O469&gt;=71,O469&lt;=100),4,))))</f>
        <v/>
      </c>
      <c r="U469" s="99">
        <f>IF(AND(P469&gt;0,P469&lt;41),1,IF(AND(P469&gt;=41,P469&lt;56),2,IF(AND(P469&gt;=56,P469&lt;71),3,IF(AND(P469&gt;=71,P469&lt;=100),4,))))</f>
        <v/>
      </c>
      <c r="V469" s="99">
        <f>IF(AND(Q469&gt;0,Q469&lt;41),1,IF(AND(Q469&gt;=41,Q469&lt;56),2,IF(AND(Q469&gt;=56,Q469&lt;71),3,IF(AND(Q469&gt;=71,Q469&lt;=100),4,))))</f>
        <v/>
      </c>
      <c r="W469" s="99">
        <f>IF(AND(R469&gt;0,R469&lt;36),1,IF(AND(R469&gt;=36,R469&lt;51),2,IF(AND(R469&gt;=51,R469&lt;66),3,IF(AND(R469&gt;=66,R469&lt;=100),4,))))</f>
        <v/>
      </c>
      <c r="X469" s="100">
        <f>IF(AND(S469&gt;0,S469&lt;37),1,IF(AND(S469&gt;=37,S469&lt;58),2,IF(AND(S469&gt;=58,S469&lt;71),3,IF(AND(S469&gt;=71,S469&lt;=100),4,))))</f>
        <v/>
      </c>
      <c r="Y469" s="101">
        <f>IF(SUM(AC469:AG469)=0, "", ROUND(((AC469*3+AD469*3+AE469*3+AF469*3+AG469*1)/13)*5,0))</f>
        <v/>
      </c>
      <c r="Z469" s="99">
        <f>IF(OR($C469="",Y469=""),"",COUNTIFS($C$4:$C$1500,$C469,Y$4:Y$1500,"&gt;"&amp;Y469)+1)</f>
        <v/>
      </c>
      <c r="AA469" s="99">
        <f>IF(OR($C469="",Y469=""),"",IF(AND($C469&gt;=1001,$C469&lt;=1005),COUNTIFS($C$4:$C$1500,"&gt;=1001",$C$4:$C$1500,"&lt;=1005",Y$4:Y$1500,"&gt;"&amp;Y469)+1,IF(AND($C469&gt;=1101,$C469&lt;=1105),COUNTIFS($C$4:$C$1500,"&gt;=1101",$C$4:$C$1500,"&lt;=1105",Y$4:Y$1500,"&gt;"&amp;Y469)+1,IF(AND($C469&gt;=901,$C469&lt;=905),COUNTIFS($C$4:$C$1500,"&gt;=901",$C$4:$C$1500,"&lt;=905",Y$4:Y$1500,"&gt;"&amp;Y469)+1,IF(AND($C469&gt;=801,$C469&lt;=805),COUNTIFS($C$4:$C$1500,"&gt;=801",$C$4:$C$1500,"&lt;=805",Y$4:Y$1500,"&gt;"&amp;Y469)+1,IF(AND($C469&gt;=701,$C469&lt;=705),COUNTIFS($C$4:$C$1500,"&gt;=701",$C$4:$C$1500,"&lt;=705",Y$4:Y$1500,"&gt;"&amp;Y469)+1,IF(AND($C469&gt;=601,$C469&lt;=606),COUNTIFS($C$4:$C$1500,"&gt;=601",$C$4:$C$1500,"&lt;=606",Y$4:Y$1500,"&gt;"&amp;Y469)+1,"")))))))</f>
        <v/>
      </c>
      <c r="AB469" s="99">
        <f>IF(OR($C469="",Y469=""),"",IF(OR(AND($C469&gt;=1001,$C469&lt;=1005),AND($C469&gt;=1101,$C469&lt;=1105)),COUNTIFS($C$4:$C$1500,"&gt;=1001",$C$4:$C$1500,"&lt;=1005",Y$4:Y$1500,"&gt;"&amp;Y469)+COUNTIFS($C$4:$C$1500,"&gt;=1101",$C$4:$C$1500,"&lt;=1105",Y$4:Y$1500,"&gt;"&amp;Y469)+1,""))</f>
        <v/>
      </c>
      <c r="AC469" s="94" t="n">
        <v>48.75</v>
      </c>
      <c r="AD469" s="94" t="n">
        <v>71.67</v>
      </c>
      <c r="AE469" s="94" t="n">
        <v>87</v>
      </c>
      <c r="AF469" s="94" t="n">
        <v>65.63</v>
      </c>
      <c r="AG469" s="94" t="n">
        <v>64.17</v>
      </c>
      <c r="AH469" s="99">
        <f>IF(AND(AC469&gt;0,AC469&lt;36),1,IF(AND(AC469&gt;=36,AC469&lt;51),2,IF(AND(AC469&gt;=51,AC469&lt;71),3,IF(AND(AC469&gt;=71,AC469&lt;=100),4,))))</f>
        <v/>
      </c>
      <c r="AI469" s="99">
        <f>IF(AND(AD469&gt;0,AD469&lt;41),1,IF(AND(AD469&gt;=41,AD469&lt;56),2,IF(AND(AD469&gt;=56,AD469&lt;71),3,IF(AND(AD469&gt;=71,AD469&lt;=100),4,))))</f>
        <v/>
      </c>
      <c r="AJ469" s="99">
        <f>IF(AND(AE469&gt;0,AE469&lt;41),1,IF(AND(AE469&gt;=41,AE469&lt;56),2,IF(AND(AE469&gt;=56,AE469&lt;71),3,IF(AND(AE469&gt;=71,AE469&lt;=100),4,))))</f>
        <v/>
      </c>
      <c r="AK469" s="99">
        <f>IF(AND(AF469&gt;0,AF469&lt;36),1,IF(AND(AF469&gt;=36,AF469&lt;51),2,IF(AND(AF469&gt;=51,AF469&lt;66),3,IF(AND(AF469&gt;=66,AF469&lt;=100),4,))))</f>
        <v/>
      </c>
      <c r="AL469" s="100">
        <f>IF(AND(AG469&gt;0,AG469&lt;37),1,IF(AND(AG469&gt;=37,AG469&lt;58),2,IF(AND(AG469&gt;=58,AG469&lt;71),3,IF(AND(AG469&gt;=71,AG469&lt;=100),4,))))</f>
        <v/>
      </c>
      <c r="AM469" s="101">
        <f>IF((Y469&lt;&gt;"")*(K469&lt;&gt;""),Y469-K469,"")</f>
        <v/>
      </c>
      <c r="AN469" s="99">
        <f>IF((Z469&lt;&gt;"")*(L469&lt;&gt;""),Z469-L469,"")</f>
        <v/>
      </c>
      <c r="AO469" s="99">
        <f>IF((AA469&lt;&gt;"")*(M469&lt;&gt;""),AA469-M469,"")</f>
        <v/>
      </c>
      <c r="AP469" s="99">
        <f>IF((AB469&lt;&gt;"")*(N469&lt;&gt;""),AB469-N469,"")</f>
        <v/>
      </c>
      <c r="AQ469" s="94">
        <f>IF((AC469&lt;&gt;"")*(O469&lt;&gt;""),AC469-O469,"")</f>
        <v/>
      </c>
      <c r="AR469" s="94">
        <f>IF((AD469&lt;&gt;"")*(P469&lt;&gt;""),AD469-P469,"")</f>
        <v/>
      </c>
      <c r="AS469" s="94">
        <f>IF((AE469&lt;&gt;"")*(Q469&lt;&gt;""),AE469-Q469,"")</f>
        <v/>
      </c>
      <c r="AT469" s="94">
        <f>IF((AF469&lt;&gt;"")*(R469&lt;&gt;""),AF469-R469,"")</f>
        <v/>
      </c>
      <c r="AU469" s="94">
        <f>IF((AG469&lt;&gt;"")*(S469&lt;&gt;""),AG469-S469,"")</f>
        <v/>
      </c>
      <c r="AV469" s="99">
        <f>IF((AH469&lt;&gt;"")*(T469&lt;&gt;""),AH469-T469,"")</f>
        <v/>
      </c>
      <c r="AW469" s="99">
        <f>IF((AI469&lt;&gt;"")*(U469&lt;&gt;""),AI469-U469,"")</f>
        <v/>
      </c>
      <c r="AX469" s="99">
        <f>IF((AJ469&lt;&gt;"")*(V469&lt;&gt;""),AJ469-V469,"")</f>
        <v/>
      </c>
      <c r="AY469" s="99">
        <f>IF((AK469&lt;&gt;"")*(W469&lt;&gt;""),AK469-W469,"")</f>
        <v/>
      </c>
      <c r="AZ469" s="102">
        <f>IF((AL469&lt;&gt;"")*(X469&lt;&gt;""),AL469-X469,"")</f>
        <v/>
      </c>
      <c r="BA469" s="50">
        <f>IFERROR(__xludf.dummyfunction("AI(""Actúa como un tutor académico y dirígete personalmente al estudiante "" &amp; I469 &amp; "" "" &amp; J469 &amp; "" "" &amp; G469 &amp; "" "" &amp; H469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AM469 &amp; ""'. Diferencias por área: Matemáticas ("" &amp; AQ469 &amp; ""), Ciencias Natura"&amp;"les ("" &amp; AR469 &amp; ""), Sociales ("" &amp; AS469 &amp; ""), Lectura Crítica ("" &amp; AT469 &amp; "") e Inglés ("" &amp; AU469 &amp; ""). Variación en posición: grupo ("" &amp; AN469 &amp; ""), grado ("" &amp; AO469 &amp; "") y media ("" &amp; AP469 &amp; ""). Puntajes Primer Simulacro: Global "" &amp; K469 &amp; "", Mat "" &amp; "&amp;"O4 &amp; "", Cien "" &amp; P469 &amp; "", Soc "" &amp; Q469 &amp; "", Lec "" &amp; R469 &amp; "", Ing "" &amp; S469 &amp; "". Puntajes Segundo Simulacro: Global "" &amp; Y469 &amp; "", Mat "" &amp; AC469 &amp; "", Cien "" &amp; AD469 &amp; "", Soc "" &amp; AE469 &amp; "", Lec "" &amp; AF469 &amp; "", Ing "" &amp; AG469 &amp; "". Escribe un mensaje motivador"&amp;" y breve (máximo 4 líneas)."")
"),"=AI(""Actúa como un tutor académico y dirígete personalmente al estudiante "" &amp; I469 &amp; "" "" &amp; J469 &amp; "" "" &amp; G469 &amp; "" "" &amp; H469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AM469 &amp; ""'. Diferencias por área: Matemáticas ("" &amp; AQ469 &amp; ""), Ciencias Natur"&amp;"ales ("" &amp; AR469 &amp; ""), Sociales ("" &amp; AS469 &amp; ""), Lectura Crítica ("" &amp; AT469 &amp; "") e Inglés ("" &amp; AU469 &amp; ""). Variación en posición: grupo ("" &amp; AN469 &amp; ""), grado ("" &amp; AO469 &amp; "") y media ("" &amp; AP469 &amp; ""). Puntajes Primer Simulacro: Global "" &amp; K469 &amp; "", Mat "" &amp;"&amp;" O469 &amp; "", Cien "" &amp; P469 &amp; "", Soc "" &amp; Q469 &amp; "", Lec "" &amp; R469 &amp; "", Ing "" &amp; S469 &amp; "". Puntajes Segundo Simulacro: Global "" &amp; Y469 &amp; "", Mat "" &amp; AC469 &amp; "", Cien "" &amp; AD469 &amp; "", Soc "" &amp; AE469 &amp; "", Lec "" &amp; AF469 &amp; "", Ing "" &amp; AG469 &amp; "". Escribe un mensaje motivado"&amp;"r y breve (máximo 4 líneas)."")
")</f>
        <v/>
      </c>
    </row>
    <row r="470" ht="15.75" customHeight="1" s="42">
      <c r="A470" s="93" t="n"/>
      <c r="B470" s="94" t="inlineStr">
        <is>
          <t>Bachillerato</t>
        </is>
      </c>
      <c r="C470" s="94" t="n">
        <v>804</v>
      </c>
      <c r="D470" s="94" t="n"/>
      <c r="E470" s="95" t="n"/>
      <c r="F470" s="96">
        <f>TRIM(G470&amp;" "&amp;H470&amp;" "&amp;I470&amp;" "&amp;J470)</f>
        <v/>
      </c>
      <c r="G470" s="94" t="inlineStr">
        <is>
          <t>Arredondo</t>
        </is>
      </c>
      <c r="H470" s="94" t="inlineStr">
        <is>
          <t>Hernandez</t>
        </is>
      </c>
      <c r="I470" s="94" t="inlineStr">
        <is>
          <t>Victor</t>
        </is>
      </c>
      <c r="J470" s="97" t="inlineStr">
        <is>
          <t>Hugo</t>
        </is>
      </c>
      <c r="K470" s="98">
        <f>IF(SUM(O470:S470)=0, "", ROUND(((O470*3+P470*3+Q470*3+R470*3+S470*1)/13)*5,0))</f>
        <v/>
      </c>
      <c r="L470" s="99">
        <f>IF(OR($C470="",K470=""),"",COUNTIFS($C$4:$C$1500,$C470,K$4:K$1500,"&gt;"&amp;K470)+1)</f>
        <v/>
      </c>
      <c r="M470" s="99">
        <f>IF(OR($C470="",K470=""),"",IF(AND($C470&gt;=1001,$C470&lt;=1005),COUNTIFS($C$4:$C$1500,"&gt;=1001",$C$4:$C$1500,"&lt;=1005",K$4:K$1500,"&gt;"&amp;K470)+1,IF(AND($C470&gt;=1101,$C470&lt;=1105),COUNTIFS($C$4:$C$1500,"&gt;=1101",$C$4:$C$1500,"&lt;=1105",K$4:K$1500,"&gt;"&amp;K470)+1,IF(AND($C470&gt;=901,$C470&lt;=905),COUNTIFS($C$4:$C$1500,"&gt;=901",$C$4:$C$1500,"&lt;=905",K$4:K$1500,"&gt;"&amp;K470)+1,IF(AND($C470&gt;=801,$C470&lt;=805),COUNTIFS($C$4:$C$1500,"&gt;=801",$C$4:$C$1500,"&lt;=805",K$4:K$1500,"&gt;"&amp;K470)+1,IF(AND($C470&gt;=701,$C470&lt;=705),COUNTIFS($C$4:$C$1500,"&gt;=701",$C$4:$C$1500,"&lt;=705",K$4:K$1500,"&gt;"&amp;K470)+1,IF(AND($C470&gt;=601,$C470&lt;=606),COUNTIFS($C$4:$C$1500,"&gt;=601",$C$4:$C$1500,"&lt;=606",K$4:K$1500,"&gt;"&amp;K470)+1,"")))))))</f>
        <v/>
      </c>
      <c r="N470" s="99">
        <f>IF(OR($C470="",K470=""),"",IF(OR(AND($C470&gt;=1001,$C470&lt;=1005),AND($C470&gt;=1101,$C470&lt;=1105)),COUNTIFS($C$4:$C$1500,"&gt;=1001",$C$4:$C$1500,"&lt;=1005",K$4:K$1500,"&gt;"&amp;K470)+COUNTIFS($C$4:$C$1500,"&gt;=1101",$C$4:$C$1500,"&lt;=1105",K$4:K$1500,"&gt;"&amp;K470)+1,""))</f>
        <v/>
      </c>
      <c r="O470" s="94" t="n">
        <v>25.31</v>
      </c>
      <c r="P470" s="94" t="n">
        <v>28.57</v>
      </c>
      <c r="Q470" s="94" t="n">
        <v>45.94</v>
      </c>
      <c r="R470" s="94" t="n">
        <v>8.33</v>
      </c>
      <c r="S470" s="94" t="n">
        <v>33.33</v>
      </c>
      <c r="T470" s="99">
        <f>IF(AND(O470&gt;0,O470&lt;36),1,IF(AND(O470&gt;=36,O470&lt;51),2,IF(AND(O470&gt;=51,O470&lt;71),3,IF(AND(O470&gt;=71,O470&lt;=100),4,))))</f>
        <v/>
      </c>
      <c r="U470" s="99">
        <f>IF(AND(P470&gt;0,P470&lt;41),1,IF(AND(P470&gt;=41,P470&lt;56),2,IF(AND(P470&gt;=56,P470&lt;71),3,IF(AND(P470&gt;=71,P470&lt;=100),4,))))</f>
        <v/>
      </c>
      <c r="V470" s="99">
        <f>IF(AND(Q470&gt;0,Q470&lt;41),1,IF(AND(Q470&gt;=41,Q470&lt;56),2,IF(AND(Q470&gt;=56,Q470&lt;71),3,IF(AND(Q470&gt;=71,Q470&lt;=100),4,))))</f>
        <v/>
      </c>
      <c r="W470" s="99">
        <f>IF(AND(R470&gt;0,R470&lt;36),1,IF(AND(R470&gt;=36,R470&lt;51),2,IF(AND(R470&gt;=51,R470&lt;66),3,IF(AND(R470&gt;=66,R470&lt;=100),4,))))</f>
        <v/>
      </c>
      <c r="X470" s="100">
        <f>IF(AND(S470&gt;0,S470&lt;37),1,IF(AND(S470&gt;=37,S470&lt;58),2,IF(AND(S470&gt;=58,S470&lt;71),3,IF(AND(S470&gt;=71,S470&lt;=100),4,))))</f>
        <v/>
      </c>
      <c r="Y470" s="101">
        <f>IF(SUM(AC470:AG470)=0, "", ROUND(((AC470*3+AD470*3+AE470*3+AF470*3+AG470*1)/13)*5,0))</f>
        <v/>
      </c>
      <c r="Z470" s="99">
        <f>IF(OR($C470="",Y470=""),"",COUNTIFS($C$4:$C$1500,$C470,Y$4:Y$1500,"&gt;"&amp;Y470)+1)</f>
        <v/>
      </c>
      <c r="AA470" s="99">
        <f>IF(OR($C470="",Y470=""),"",IF(AND($C470&gt;=1001,$C470&lt;=1005),COUNTIFS($C$4:$C$1500,"&gt;=1001",$C$4:$C$1500,"&lt;=1005",Y$4:Y$1500,"&gt;"&amp;Y470)+1,IF(AND($C470&gt;=1101,$C470&lt;=1105),COUNTIFS($C$4:$C$1500,"&gt;=1101",$C$4:$C$1500,"&lt;=1105",Y$4:Y$1500,"&gt;"&amp;Y470)+1,IF(AND($C470&gt;=901,$C470&lt;=905),COUNTIFS($C$4:$C$1500,"&gt;=901",$C$4:$C$1500,"&lt;=905",Y$4:Y$1500,"&gt;"&amp;Y470)+1,IF(AND($C470&gt;=801,$C470&lt;=805),COUNTIFS($C$4:$C$1500,"&gt;=801",$C$4:$C$1500,"&lt;=805",Y$4:Y$1500,"&gt;"&amp;Y470)+1,IF(AND($C470&gt;=701,$C470&lt;=705),COUNTIFS($C$4:$C$1500,"&gt;=701",$C$4:$C$1500,"&lt;=705",Y$4:Y$1500,"&gt;"&amp;Y470)+1,IF(AND($C470&gt;=601,$C470&lt;=606),COUNTIFS($C$4:$C$1500,"&gt;=601",$C$4:$C$1500,"&lt;=606",Y$4:Y$1500,"&gt;"&amp;Y470)+1,"")))))))</f>
        <v/>
      </c>
      <c r="AB470" s="99">
        <f>IF(OR($C470="",Y470=""),"",IF(OR(AND($C470&gt;=1001,$C470&lt;=1005),AND($C470&gt;=1101,$C470&lt;=1105)),COUNTIFS($C$4:$C$1500,"&gt;=1001",$C$4:$C$1500,"&lt;=1005",Y$4:Y$1500,"&gt;"&amp;Y470)+COUNTIFS($C$4:$C$1500,"&gt;=1101",$C$4:$C$1500,"&lt;=1105",Y$4:Y$1500,"&gt;"&amp;Y470)+1,""))</f>
        <v/>
      </c>
      <c r="AC470" s="94" t="n">
        <v>53.13</v>
      </c>
      <c r="AD470" s="94" t="n">
        <v>55</v>
      </c>
      <c r="AE470" s="94" t="n">
        <v>32.38</v>
      </c>
      <c r="AF470" s="94" t="n">
        <v>17.5</v>
      </c>
      <c r="AG470" s="94" t="n">
        <v>57.5</v>
      </c>
      <c r="AH470" s="99">
        <f>IF(AND(AC470&gt;0,AC470&lt;36),1,IF(AND(AC470&gt;=36,AC470&lt;51),2,IF(AND(AC470&gt;=51,AC470&lt;71),3,IF(AND(AC470&gt;=71,AC470&lt;=100),4,))))</f>
        <v/>
      </c>
      <c r="AI470" s="99">
        <f>IF(AND(AD470&gt;0,AD470&lt;41),1,IF(AND(AD470&gt;=41,AD470&lt;56),2,IF(AND(AD470&gt;=56,AD470&lt;71),3,IF(AND(AD470&gt;=71,AD470&lt;=100),4,))))</f>
        <v/>
      </c>
      <c r="AJ470" s="99">
        <f>IF(AND(AE470&gt;0,AE470&lt;41),1,IF(AND(AE470&gt;=41,AE470&lt;56),2,IF(AND(AE470&gt;=56,AE470&lt;71),3,IF(AND(AE470&gt;=71,AE470&lt;=100),4,))))</f>
        <v/>
      </c>
      <c r="AK470" s="99">
        <f>IF(AND(AF470&gt;0,AF470&lt;36),1,IF(AND(AF470&gt;=36,AF470&lt;51),2,IF(AND(AF470&gt;=51,AF470&lt;66),3,IF(AND(AF470&gt;=66,AF470&lt;=100),4,))))</f>
        <v/>
      </c>
      <c r="AL470" s="100">
        <f>IF(AND(AG470&gt;0,AG470&lt;37),1,IF(AND(AG470&gt;=37,AG470&lt;58),2,IF(AND(AG470&gt;=58,AG470&lt;71),3,IF(AND(AG470&gt;=71,AG470&lt;=100),4,))))</f>
        <v/>
      </c>
      <c r="AM470" s="101">
        <f>IF((Y470&lt;&gt;"")*(K470&lt;&gt;""),Y470-K470,"")</f>
        <v/>
      </c>
      <c r="AN470" s="99">
        <f>IF((Z470&lt;&gt;"")*(L470&lt;&gt;""),Z470-L470,"")</f>
        <v/>
      </c>
      <c r="AO470" s="99">
        <f>IF((AA470&lt;&gt;"")*(M470&lt;&gt;""),AA470-M470,"")</f>
        <v/>
      </c>
      <c r="AP470" s="99">
        <f>IF((AB470&lt;&gt;"")*(N470&lt;&gt;""),AB470-N470,"")</f>
        <v/>
      </c>
      <c r="AQ470" s="94">
        <f>IF((AC470&lt;&gt;"")*(O470&lt;&gt;""),AC470-O470,"")</f>
        <v/>
      </c>
      <c r="AR470" s="94">
        <f>IF((AD470&lt;&gt;"")*(P470&lt;&gt;""),AD470-P470,"")</f>
        <v/>
      </c>
      <c r="AS470" s="94">
        <f>IF((AE470&lt;&gt;"")*(Q470&lt;&gt;""),AE470-Q470,"")</f>
        <v/>
      </c>
      <c r="AT470" s="94">
        <f>IF((AF470&lt;&gt;"")*(R470&lt;&gt;""),AF470-R470,"")</f>
        <v/>
      </c>
      <c r="AU470" s="94">
        <f>IF((AG470&lt;&gt;"")*(S470&lt;&gt;""),AG470-S470,"")</f>
        <v/>
      </c>
      <c r="AV470" s="99">
        <f>IF((AH470&lt;&gt;"")*(T470&lt;&gt;""),AH470-T470,"")</f>
        <v/>
      </c>
      <c r="AW470" s="99">
        <f>IF((AI470&lt;&gt;"")*(U470&lt;&gt;""),AI470-U470,"")</f>
        <v/>
      </c>
      <c r="AX470" s="99">
        <f>IF((AJ470&lt;&gt;"")*(V470&lt;&gt;""),AJ470-V470,"")</f>
        <v/>
      </c>
      <c r="AY470" s="99">
        <f>IF((AK470&lt;&gt;"")*(W470&lt;&gt;""),AK470-W470,"")</f>
        <v/>
      </c>
      <c r="AZ470" s="102">
        <f>IF((AL470&lt;&gt;"")*(X470&lt;&gt;""),AL470-X470,"")</f>
        <v/>
      </c>
      <c r="BA470" s="50">
        <f>IFERROR(__xludf.dummyfunction("AI(""Actúa como un tutor académico y dirígete personalmente al estudiante "" &amp; I470 &amp; "" "" &amp; J470 &amp; "" "" &amp; G470 &amp; "" "" &amp; H470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AM470 &amp; ""'. Diferencias por área: Matemáticas ("" &amp; AQ470 &amp; ""), Ciencias Natura"&amp;"les ("" &amp; AR470 &amp; ""), Sociales ("" &amp; AS470 &amp; ""), Lectura Crítica ("" &amp; AT470 &amp; "") e Inglés ("" &amp; AU470 &amp; ""). Variación en posición: grupo ("" &amp; AN470 &amp; ""), grado ("" &amp; AO470 &amp; "") y media ("" &amp; AP470 &amp; ""). Puntajes Primer Simulacro: Global "" &amp; K470 &amp; "", Mat "" &amp; "&amp;"O4 &amp; "", Cien "" &amp; P470 &amp; "", Soc "" &amp; Q470 &amp; "", Lec "" &amp; R470 &amp; "", Ing "" &amp; S470 &amp; "". Puntajes Segundo Simulacro: Global "" &amp; Y470 &amp; "", Mat "" &amp; AC470 &amp; "", Cien "" &amp; AD470 &amp; "", Soc "" &amp; AE470 &amp; "", Lec "" &amp; AF470 &amp; "", Ing "" &amp; AG470 &amp; "". Escribe un mensaje motivador"&amp;" y breve (máximo 4 líneas)."")
"),"=AI(""Actúa como un tutor académico y dirígete personalmente al estudiante "" &amp; I470 &amp; "" "" &amp; J470 &amp; "" "" &amp; G470 &amp; "" "" &amp; H470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AM470 &amp; ""'. Diferencias por área: Matemáticas ("" &amp; AQ470 &amp; ""), Ciencias Natur"&amp;"ales ("" &amp; AR470 &amp; ""), Sociales ("" &amp; AS470 &amp; ""), Lectura Crítica ("" &amp; AT470 &amp; "") e Inglés ("" &amp; AU470 &amp; ""). Variación en posición: grupo ("" &amp; AN470 &amp; ""), grado ("" &amp; AO470 &amp; "") y media ("" &amp; AP470 &amp; ""). Puntajes Primer Simulacro: Global "" &amp; K470 &amp; "", Mat "" &amp;"&amp;" O470 &amp; "", Cien "" &amp; P470 &amp; "", Soc "" &amp; Q470 &amp; "", Lec "" &amp; R470 &amp; "", Ing "" &amp; S470 &amp; "". Puntajes Segundo Simulacro: Global "" &amp; Y470 &amp; "", Mat "" &amp; AC470 &amp; "", Cien "" &amp; AD470 &amp; "", Soc "" &amp; AE470 &amp; "", Lec "" &amp; AF470 &amp; "", Ing "" &amp; AG470 &amp; "". Escribe un mensaje motivado"&amp;"r y breve (máximo 4 líneas)."")
")</f>
        <v/>
      </c>
    </row>
    <row r="471" ht="15.75" customHeight="1" s="42">
      <c r="A471" s="93" t="n"/>
      <c r="B471" s="94" t="inlineStr">
        <is>
          <t>Bachillerato</t>
        </is>
      </c>
      <c r="C471" s="94" t="n">
        <v>804</v>
      </c>
      <c r="D471" s="94" t="n"/>
      <c r="E471" s="95" t="n"/>
      <c r="F471" s="96">
        <f>TRIM(G471&amp;" "&amp;H471&amp;" "&amp;I471&amp;" "&amp;J471)</f>
        <v/>
      </c>
      <c r="G471" s="94" t="inlineStr">
        <is>
          <t>Barrera</t>
        </is>
      </c>
      <c r="H471" s="94" t="inlineStr">
        <is>
          <t>Gomez</t>
        </is>
      </c>
      <c r="I471" s="94" t="inlineStr">
        <is>
          <t>Ana</t>
        </is>
      </c>
      <c r="J471" s="97" t="inlineStr">
        <is>
          <t>Sol</t>
        </is>
      </c>
      <c r="K471" s="98">
        <f>IF(SUM(O471:S471)=0, "", ROUND(((O471*3+P471*3+Q471*3+R471*3+S471*1)/13)*5,0))</f>
        <v/>
      </c>
      <c r="L471" s="99">
        <f>IF(OR($C471="",K471=""),"",COUNTIFS($C$4:$C$1500,$C471,K$4:K$1500,"&gt;"&amp;K471)+1)</f>
        <v/>
      </c>
      <c r="M471" s="99">
        <f>IF(OR($C471="",K471=""),"",IF(AND($C471&gt;=1001,$C471&lt;=1005),COUNTIFS($C$4:$C$1500,"&gt;=1001",$C$4:$C$1500,"&lt;=1005",K$4:K$1500,"&gt;"&amp;K471)+1,IF(AND($C471&gt;=1101,$C471&lt;=1105),COUNTIFS($C$4:$C$1500,"&gt;=1101",$C$4:$C$1500,"&lt;=1105",K$4:K$1500,"&gt;"&amp;K471)+1,IF(AND($C471&gt;=901,$C471&lt;=905),COUNTIFS($C$4:$C$1500,"&gt;=901",$C$4:$C$1500,"&lt;=905",K$4:K$1500,"&gt;"&amp;K471)+1,IF(AND($C471&gt;=801,$C471&lt;=805),COUNTIFS($C$4:$C$1500,"&gt;=801",$C$4:$C$1500,"&lt;=805",K$4:K$1500,"&gt;"&amp;K471)+1,IF(AND($C471&gt;=701,$C471&lt;=705),COUNTIFS($C$4:$C$1500,"&gt;=701",$C$4:$C$1500,"&lt;=705",K$4:K$1500,"&gt;"&amp;K471)+1,IF(AND($C471&gt;=601,$C471&lt;=606),COUNTIFS($C$4:$C$1500,"&gt;=601",$C$4:$C$1500,"&lt;=606",K$4:K$1500,"&gt;"&amp;K471)+1,"")))))))</f>
        <v/>
      </c>
      <c r="N471" s="99">
        <f>IF(OR($C471="",K471=""),"",IF(OR(AND($C471&gt;=1001,$C471&lt;=1005),AND($C471&gt;=1101,$C471&lt;=1105)),COUNTIFS($C$4:$C$1500,"&gt;=1001",$C$4:$C$1500,"&lt;=1005",K$4:K$1500,"&gt;"&amp;K471)+COUNTIFS($C$4:$C$1500,"&gt;=1101",$C$4:$C$1500,"&lt;=1105",K$4:K$1500,"&gt;"&amp;K471)+1,""))</f>
        <v/>
      </c>
      <c r="O471" s="94" t="n">
        <v>29.22</v>
      </c>
      <c r="P471" s="94" t="n">
        <v>56.33</v>
      </c>
      <c r="Q471" s="94" t="n">
        <v>39.38</v>
      </c>
      <c r="R471" s="94" t="n">
        <v>33.33</v>
      </c>
      <c r="S471" s="94" t="n">
        <v>33.33</v>
      </c>
      <c r="T471" s="99">
        <f>IF(AND(O471&gt;0,O471&lt;36),1,IF(AND(O471&gt;=36,O471&lt;51),2,IF(AND(O471&gt;=51,O471&lt;71),3,IF(AND(O471&gt;=71,O471&lt;=100),4,))))</f>
        <v/>
      </c>
      <c r="U471" s="99">
        <f>IF(AND(P471&gt;0,P471&lt;41),1,IF(AND(P471&gt;=41,P471&lt;56),2,IF(AND(P471&gt;=56,P471&lt;71),3,IF(AND(P471&gt;=71,P471&lt;=100),4,))))</f>
        <v/>
      </c>
      <c r="V471" s="99">
        <f>IF(AND(Q471&gt;0,Q471&lt;41),1,IF(AND(Q471&gt;=41,Q471&lt;56),2,IF(AND(Q471&gt;=56,Q471&lt;71),3,IF(AND(Q471&gt;=71,Q471&lt;=100),4,))))</f>
        <v/>
      </c>
      <c r="W471" s="99">
        <f>IF(AND(R471&gt;0,R471&lt;36),1,IF(AND(R471&gt;=36,R471&lt;51),2,IF(AND(R471&gt;=51,R471&lt;66),3,IF(AND(R471&gt;=66,R471&lt;=100),4,))))</f>
        <v/>
      </c>
      <c r="X471" s="100">
        <f>IF(AND(S471&gt;0,S471&lt;37),1,IF(AND(S471&gt;=37,S471&lt;58),2,IF(AND(S471&gt;=58,S471&lt;71),3,IF(AND(S471&gt;=71,S471&lt;=100),4,))))</f>
        <v/>
      </c>
      <c r="Y471" s="101">
        <f>IF(SUM(AC471:AG471)=0, "", ROUND(((AC471*3+AD471*3+AE471*3+AF471*3+AG471*1)/13)*5,0))</f>
        <v/>
      </c>
      <c r="Z471" s="99">
        <f>IF(OR($C471="",Y471=""),"",COUNTIFS($C$4:$C$1500,$C471,Y$4:Y$1500,"&gt;"&amp;Y471)+1)</f>
        <v/>
      </c>
      <c r="AA471" s="99">
        <f>IF(OR($C471="",Y471=""),"",IF(AND($C471&gt;=1001,$C471&lt;=1005),COUNTIFS($C$4:$C$1500,"&gt;=1001",$C$4:$C$1500,"&lt;=1005",Y$4:Y$1500,"&gt;"&amp;Y471)+1,IF(AND($C471&gt;=1101,$C471&lt;=1105),COUNTIFS($C$4:$C$1500,"&gt;=1101",$C$4:$C$1500,"&lt;=1105",Y$4:Y$1500,"&gt;"&amp;Y471)+1,IF(AND($C471&gt;=901,$C471&lt;=905),COUNTIFS($C$4:$C$1500,"&gt;=901",$C$4:$C$1500,"&lt;=905",Y$4:Y$1500,"&gt;"&amp;Y471)+1,IF(AND($C471&gt;=801,$C471&lt;=805),COUNTIFS($C$4:$C$1500,"&gt;=801",$C$4:$C$1500,"&lt;=805",Y$4:Y$1500,"&gt;"&amp;Y471)+1,IF(AND($C471&gt;=701,$C471&lt;=705),COUNTIFS($C$4:$C$1500,"&gt;=701",$C$4:$C$1500,"&lt;=705",Y$4:Y$1500,"&gt;"&amp;Y471)+1,IF(AND($C471&gt;=601,$C471&lt;=606),COUNTIFS($C$4:$C$1500,"&gt;=601",$C$4:$C$1500,"&lt;=606",Y$4:Y$1500,"&gt;"&amp;Y471)+1,"")))))))</f>
        <v/>
      </c>
      <c r="AB471" s="99">
        <f>IF(OR($C471="",Y471=""),"",IF(OR(AND($C471&gt;=1001,$C471&lt;=1005),AND($C471&gt;=1101,$C471&lt;=1105)),COUNTIFS($C$4:$C$1500,"&gt;=1001",$C$4:$C$1500,"&lt;=1005",Y$4:Y$1500,"&gt;"&amp;Y471)+COUNTIFS($C$4:$C$1500,"&gt;=1101",$C$4:$C$1500,"&lt;=1105",Y$4:Y$1500,"&gt;"&amp;Y471)+1,""))</f>
        <v/>
      </c>
      <c r="AC471" s="94" t="n">
        <v>56.25</v>
      </c>
      <c r="AD471" s="94" t="n">
        <v>55</v>
      </c>
      <c r="AE471" s="94" t="n">
        <v>26.88</v>
      </c>
      <c r="AF471" s="94" t="n">
        <v>30.63</v>
      </c>
      <c r="AG471" s="94" t="n">
        <v>52.71</v>
      </c>
      <c r="AH471" s="99">
        <f>IF(AND(AC471&gt;0,AC471&lt;36),1,IF(AND(AC471&gt;=36,AC471&lt;51),2,IF(AND(AC471&gt;=51,AC471&lt;71),3,IF(AND(AC471&gt;=71,AC471&lt;=100),4,))))</f>
        <v/>
      </c>
      <c r="AI471" s="99">
        <f>IF(AND(AD471&gt;0,AD471&lt;41),1,IF(AND(AD471&gt;=41,AD471&lt;56),2,IF(AND(AD471&gt;=56,AD471&lt;71),3,IF(AND(AD471&gt;=71,AD471&lt;=100),4,))))</f>
        <v/>
      </c>
      <c r="AJ471" s="99">
        <f>IF(AND(AE471&gt;0,AE471&lt;41),1,IF(AND(AE471&gt;=41,AE471&lt;56),2,IF(AND(AE471&gt;=56,AE471&lt;71),3,IF(AND(AE471&gt;=71,AE471&lt;=100),4,))))</f>
        <v/>
      </c>
      <c r="AK471" s="99">
        <f>IF(AND(AF471&gt;0,AF471&lt;36),1,IF(AND(AF471&gt;=36,AF471&lt;51),2,IF(AND(AF471&gt;=51,AF471&lt;66),3,IF(AND(AF471&gt;=66,AF471&lt;=100),4,))))</f>
        <v/>
      </c>
      <c r="AL471" s="100">
        <f>IF(AND(AG471&gt;0,AG471&lt;37),1,IF(AND(AG471&gt;=37,AG471&lt;58),2,IF(AND(AG471&gt;=58,AG471&lt;71),3,IF(AND(AG471&gt;=71,AG471&lt;=100),4,))))</f>
        <v/>
      </c>
      <c r="AM471" s="101">
        <f>IF((Y471&lt;&gt;"")*(K471&lt;&gt;""),Y471-K471,"")</f>
        <v/>
      </c>
      <c r="AN471" s="99">
        <f>IF((Z471&lt;&gt;"")*(L471&lt;&gt;""),Z471-L471,"")</f>
        <v/>
      </c>
      <c r="AO471" s="99">
        <f>IF((AA471&lt;&gt;"")*(M471&lt;&gt;""),AA471-M471,"")</f>
        <v/>
      </c>
      <c r="AP471" s="99">
        <f>IF((AB471&lt;&gt;"")*(N471&lt;&gt;""),AB471-N471,"")</f>
        <v/>
      </c>
      <c r="AQ471" s="94">
        <f>IF((AC471&lt;&gt;"")*(O471&lt;&gt;""),AC471-O471,"")</f>
        <v/>
      </c>
      <c r="AR471" s="94">
        <f>IF((AD471&lt;&gt;"")*(P471&lt;&gt;""),AD471-P471,"")</f>
        <v/>
      </c>
      <c r="AS471" s="94">
        <f>IF((AE471&lt;&gt;"")*(Q471&lt;&gt;""),AE471-Q471,"")</f>
        <v/>
      </c>
      <c r="AT471" s="94">
        <f>IF((AF471&lt;&gt;"")*(R471&lt;&gt;""),AF471-R471,"")</f>
        <v/>
      </c>
      <c r="AU471" s="94">
        <f>IF((AG471&lt;&gt;"")*(S471&lt;&gt;""),AG471-S471,"")</f>
        <v/>
      </c>
      <c r="AV471" s="99">
        <f>IF((AH471&lt;&gt;"")*(T471&lt;&gt;""),AH471-T471,"")</f>
        <v/>
      </c>
      <c r="AW471" s="99">
        <f>IF((AI471&lt;&gt;"")*(U471&lt;&gt;""),AI471-U471,"")</f>
        <v/>
      </c>
      <c r="AX471" s="99">
        <f>IF((AJ471&lt;&gt;"")*(V471&lt;&gt;""),AJ471-V471,"")</f>
        <v/>
      </c>
      <c r="AY471" s="99">
        <f>IF((AK471&lt;&gt;"")*(W471&lt;&gt;""),AK471-W471,"")</f>
        <v/>
      </c>
      <c r="AZ471" s="102">
        <f>IF((AL471&lt;&gt;"")*(X471&lt;&gt;""),AL471-X471,"")</f>
        <v/>
      </c>
      <c r="BA471" s="50">
        <f>IFERROR(__xludf.dummyfunction("AI(""Actúa como un tutor académico y dirígete personalmente al estudiante "" &amp; I471 &amp; "" "" &amp; J471 &amp; "" "" &amp; G471 &amp; "" "" &amp; H471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AM471 &amp; ""'. Diferencias por área: Matemáticas ("" &amp; AQ471 &amp; ""), Ciencias Natura"&amp;"les ("" &amp; AR471 &amp; ""), Sociales ("" &amp; AS471 &amp; ""), Lectura Crítica ("" &amp; AT471 &amp; "") e Inglés ("" &amp; AU471 &amp; ""). Variación en posición: grupo ("" &amp; AN471 &amp; ""), grado ("" &amp; AO471 &amp; "") y media ("" &amp; AP471 &amp; ""). Puntajes Primer Simulacro: Global "" &amp; K471 &amp; "", Mat "" &amp; "&amp;"O4 &amp; "", Cien "" &amp; P471 &amp; "", Soc "" &amp; Q471 &amp; "", Lec "" &amp; R471 &amp; "", Ing "" &amp; S471 &amp; "". Puntajes Segundo Simulacro: Global "" &amp; Y471 &amp; "", Mat "" &amp; AC471 &amp; "", Cien "" &amp; AD471 &amp; "", Soc "" &amp; AE471 &amp; "", Lec "" &amp; AF471 &amp; "", Ing "" &amp; AG471 &amp; "". Escribe un mensaje motivador"&amp;" y breve (máximo 4 líneas)."")
"),"=AI(""Actúa como un tutor académico y dirígete personalmente al estudiante "" &amp; I471 &amp; "" "" &amp; J471 &amp; "" "" &amp; G471 &amp; "" "" &amp; H471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AM471 &amp; ""'. Diferencias por área: Matemáticas ("" &amp; AQ471 &amp; ""), Ciencias Natur"&amp;"ales ("" &amp; AR471 &amp; ""), Sociales ("" &amp; AS471 &amp; ""), Lectura Crítica ("" &amp; AT471 &amp; "") e Inglés ("" &amp; AU471 &amp; ""). Variación en posición: grupo ("" &amp; AN471 &amp; ""), grado ("" &amp; AO471 &amp; "") y media ("" &amp; AP471 &amp; ""). Puntajes Primer Simulacro: Global "" &amp; K471 &amp; "", Mat "" &amp;"&amp;" O471 &amp; "", Cien "" &amp; P471 &amp; "", Soc "" &amp; Q471 &amp; "", Lec "" &amp; R471 &amp; "", Ing "" &amp; S471 &amp; "". Puntajes Segundo Simulacro: Global "" &amp; Y471 &amp; "", Mat "" &amp; AC471 &amp; "", Cien "" &amp; AD471 &amp; "", Soc "" &amp; AE471 &amp; "", Lec "" &amp; AF471 &amp; "", Ing "" &amp; AG471 &amp; "". Escribe un mensaje motivado"&amp;"r y breve (máximo 4 líneas)."")
")</f>
        <v/>
      </c>
    </row>
    <row r="472" ht="15.75" customHeight="1" s="42">
      <c r="A472" s="93" t="n"/>
      <c r="B472" s="94" t="inlineStr">
        <is>
          <t>Bachillerato</t>
        </is>
      </c>
      <c r="C472" s="94" t="n">
        <v>804</v>
      </c>
      <c r="D472" s="94" t="n"/>
      <c r="E472" s="95" t="n"/>
      <c r="F472" s="96">
        <f>TRIM(G472&amp;" "&amp;H472&amp;" "&amp;I472&amp;" "&amp;J472)</f>
        <v/>
      </c>
      <c r="G472" s="94" t="inlineStr">
        <is>
          <t>Campo</t>
        </is>
      </c>
      <c r="H472" s="94" t="inlineStr">
        <is>
          <t>Espinosa</t>
        </is>
      </c>
      <c r="I472" s="94" t="inlineStr">
        <is>
          <t>Nicolas</t>
        </is>
      </c>
      <c r="J472" s="97" t="n"/>
      <c r="K472" s="98">
        <f>IF(SUM(O472:S472)=0, "", ROUND(((O472*3+P472*3+Q472*3+R472*3+S472*1)/13)*5,0))</f>
        <v/>
      </c>
      <c r="L472" s="99">
        <f>IF(OR($C472="",K472=""),"",COUNTIFS($C$4:$C$1500,$C472,K$4:K$1500,"&gt;"&amp;K472)+1)</f>
        <v/>
      </c>
      <c r="M472" s="99">
        <f>IF(OR($C472="",K472=""),"",IF(AND($C472&gt;=1001,$C472&lt;=1005),COUNTIFS($C$4:$C$1500,"&gt;=1001",$C$4:$C$1500,"&lt;=1005",K$4:K$1500,"&gt;"&amp;K472)+1,IF(AND($C472&gt;=1101,$C472&lt;=1105),COUNTIFS($C$4:$C$1500,"&gt;=1101",$C$4:$C$1500,"&lt;=1105",K$4:K$1500,"&gt;"&amp;K472)+1,IF(AND($C472&gt;=901,$C472&lt;=905),COUNTIFS($C$4:$C$1500,"&gt;=901",$C$4:$C$1500,"&lt;=905",K$4:K$1500,"&gt;"&amp;K472)+1,IF(AND($C472&gt;=801,$C472&lt;=805),COUNTIFS($C$4:$C$1500,"&gt;=801",$C$4:$C$1500,"&lt;=805",K$4:K$1500,"&gt;"&amp;K472)+1,IF(AND($C472&gt;=701,$C472&lt;=705),COUNTIFS($C$4:$C$1500,"&gt;=701",$C$4:$C$1500,"&lt;=705",K$4:K$1500,"&gt;"&amp;K472)+1,IF(AND($C472&gt;=601,$C472&lt;=606),COUNTIFS($C$4:$C$1500,"&gt;=601",$C$4:$C$1500,"&lt;=606",K$4:K$1500,"&gt;"&amp;K472)+1,"")))))))</f>
        <v/>
      </c>
      <c r="N472" s="99">
        <f>IF(OR($C472="",K472=""),"",IF(OR(AND($C472&gt;=1001,$C472&lt;=1005),AND($C472&gt;=1101,$C472&lt;=1105)),COUNTIFS($C$4:$C$1500,"&gt;=1001",$C$4:$C$1500,"&lt;=1005",K$4:K$1500,"&gt;"&amp;K472)+COUNTIFS($C$4:$C$1500,"&gt;=1101",$C$4:$C$1500,"&lt;=1105",K$4:K$1500,"&gt;"&amp;K472)+1,""))</f>
        <v/>
      </c>
      <c r="O472" s="94" t="n">
        <v>14.69</v>
      </c>
      <c r="P472" s="94" t="n">
        <v>48.59</v>
      </c>
      <c r="Q472" s="94" t="n">
        <v>36.09</v>
      </c>
      <c r="R472" s="94" t="n">
        <v>29.17</v>
      </c>
      <c r="S472" s="94" t="n">
        <v>37.5</v>
      </c>
      <c r="T472" s="99">
        <f>IF(AND(O472&gt;0,O472&lt;36),1,IF(AND(O472&gt;=36,O472&lt;51),2,IF(AND(O472&gt;=51,O472&lt;71),3,IF(AND(O472&gt;=71,O472&lt;=100),4,))))</f>
        <v/>
      </c>
      <c r="U472" s="99">
        <f>IF(AND(P472&gt;0,P472&lt;41),1,IF(AND(P472&gt;=41,P472&lt;56),2,IF(AND(P472&gt;=56,P472&lt;71),3,IF(AND(P472&gt;=71,P472&lt;=100),4,))))</f>
        <v/>
      </c>
      <c r="V472" s="99">
        <f>IF(AND(Q472&gt;0,Q472&lt;41),1,IF(AND(Q472&gt;=41,Q472&lt;56),2,IF(AND(Q472&gt;=56,Q472&lt;71),3,IF(AND(Q472&gt;=71,Q472&lt;=100),4,))))</f>
        <v/>
      </c>
      <c r="W472" s="99">
        <f>IF(AND(R472&gt;0,R472&lt;36),1,IF(AND(R472&gt;=36,R472&lt;51),2,IF(AND(R472&gt;=51,R472&lt;66),3,IF(AND(R472&gt;=66,R472&lt;=100),4,))))</f>
        <v/>
      </c>
      <c r="X472" s="100">
        <f>IF(AND(S472&gt;0,S472&lt;37),1,IF(AND(S472&gt;=37,S472&lt;58),2,IF(AND(S472&gt;=58,S472&lt;71),3,IF(AND(S472&gt;=71,S472&lt;=100),4,))))</f>
        <v/>
      </c>
      <c r="Y472" s="101">
        <f>IF(SUM(AC472:AG472)=0, "", ROUND(((AC472*3+AD472*3+AE472*3+AF472*3+AG472*1)/13)*5,0))</f>
        <v/>
      </c>
      <c r="Z472" s="99">
        <f>IF(OR($C472="",Y472=""),"",COUNTIFS($C$4:$C$1500,$C472,Y$4:Y$1500,"&gt;"&amp;Y472)+1)</f>
        <v/>
      </c>
      <c r="AA472" s="99">
        <f>IF(OR($C472="",Y472=""),"",IF(AND($C472&gt;=1001,$C472&lt;=1005),COUNTIFS($C$4:$C$1500,"&gt;=1001",$C$4:$C$1500,"&lt;=1005",Y$4:Y$1500,"&gt;"&amp;Y472)+1,IF(AND($C472&gt;=1101,$C472&lt;=1105),COUNTIFS($C$4:$C$1500,"&gt;=1101",$C$4:$C$1500,"&lt;=1105",Y$4:Y$1500,"&gt;"&amp;Y472)+1,IF(AND($C472&gt;=901,$C472&lt;=905),COUNTIFS($C$4:$C$1500,"&gt;=901",$C$4:$C$1500,"&lt;=905",Y$4:Y$1500,"&gt;"&amp;Y472)+1,IF(AND($C472&gt;=801,$C472&lt;=805),COUNTIFS($C$4:$C$1500,"&gt;=801",$C$4:$C$1500,"&lt;=805",Y$4:Y$1500,"&gt;"&amp;Y472)+1,IF(AND($C472&gt;=701,$C472&lt;=705),COUNTIFS($C$4:$C$1500,"&gt;=701",$C$4:$C$1500,"&lt;=705",Y$4:Y$1500,"&gt;"&amp;Y472)+1,IF(AND($C472&gt;=601,$C472&lt;=606),COUNTIFS($C$4:$C$1500,"&gt;=601",$C$4:$C$1500,"&lt;=606",Y$4:Y$1500,"&gt;"&amp;Y472)+1,"")))))))</f>
        <v/>
      </c>
      <c r="AB472" s="99">
        <f>IF(OR($C472="",Y472=""),"",IF(OR(AND($C472&gt;=1001,$C472&lt;=1005),AND($C472&gt;=1101,$C472&lt;=1105)),COUNTIFS($C$4:$C$1500,"&gt;=1001",$C$4:$C$1500,"&lt;=1005",Y$4:Y$1500,"&gt;"&amp;Y472)+COUNTIFS($C$4:$C$1500,"&gt;=1101",$C$4:$C$1500,"&lt;=1105",Y$4:Y$1500,"&gt;"&amp;Y472)+1,""))</f>
        <v/>
      </c>
      <c r="AC472" s="94" t="n">
        <v>53.13</v>
      </c>
      <c r="AD472" s="94" t="n">
        <v>36.25</v>
      </c>
      <c r="AE472" s="94" t="n">
        <v>50.38</v>
      </c>
      <c r="AF472" s="94" t="n">
        <v>30.63</v>
      </c>
      <c r="AG472" s="94" t="n">
        <v>23.96</v>
      </c>
      <c r="AH472" s="99">
        <f>IF(AND(AC472&gt;0,AC472&lt;36),1,IF(AND(AC472&gt;=36,AC472&lt;51),2,IF(AND(AC472&gt;=51,AC472&lt;71),3,IF(AND(AC472&gt;=71,AC472&lt;=100),4,))))</f>
        <v/>
      </c>
      <c r="AI472" s="99">
        <f>IF(AND(AD472&gt;0,AD472&lt;41),1,IF(AND(AD472&gt;=41,AD472&lt;56),2,IF(AND(AD472&gt;=56,AD472&lt;71),3,IF(AND(AD472&gt;=71,AD472&lt;=100),4,))))</f>
        <v/>
      </c>
      <c r="AJ472" s="99">
        <f>IF(AND(AE472&gt;0,AE472&lt;41),1,IF(AND(AE472&gt;=41,AE472&lt;56),2,IF(AND(AE472&gt;=56,AE472&lt;71),3,IF(AND(AE472&gt;=71,AE472&lt;=100),4,))))</f>
        <v/>
      </c>
      <c r="AK472" s="99">
        <f>IF(AND(AF472&gt;0,AF472&lt;36),1,IF(AND(AF472&gt;=36,AF472&lt;51),2,IF(AND(AF472&gt;=51,AF472&lt;66),3,IF(AND(AF472&gt;=66,AF472&lt;=100),4,))))</f>
        <v/>
      </c>
      <c r="AL472" s="100">
        <f>IF(AND(AG472&gt;0,AG472&lt;37),1,IF(AND(AG472&gt;=37,AG472&lt;58),2,IF(AND(AG472&gt;=58,AG472&lt;71),3,IF(AND(AG472&gt;=71,AG472&lt;=100),4,))))</f>
        <v/>
      </c>
      <c r="AM472" s="101">
        <f>IF((Y472&lt;&gt;"")*(K472&lt;&gt;""),Y472-K472,"")</f>
        <v/>
      </c>
      <c r="AN472" s="99">
        <f>IF((Z472&lt;&gt;"")*(L472&lt;&gt;""),Z472-L472,"")</f>
        <v/>
      </c>
      <c r="AO472" s="99">
        <f>IF((AA472&lt;&gt;"")*(M472&lt;&gt;""),AA472-M472,"")</f>
        <v/>
      </c>
      <c r="AP472" s="99">
        <f>IF((AB472&lt;&gt;"")*(N472&lt;&gt;""),AB472-N472,"")</f>
        <v/>
      </c>
      <c r="AQ472" s="94">
        <f>IF((AC472&lt;&gt;"")*(O472&lt;&gt;""),AC472-O472,"")</f>
        <v/>
      </c>
      <c r="AR472" s="94">
        <f>IF((AD472&lt;&gt;"")*(P472&lt;&gt;""),AD472-P472,"")</f>
        <v/>
      </c>
      <c r="AS472" s="94">
        <f>IF((AE472&lt;&gt;"")*(Q472&lt;&gt;""),AE472-Q472,"")</f>
        <v/>
      </c>
      <c r="AT472" s="94">
        <f>IF((AF472&lt;&gt;"")*(R472&lt;&gt;""),AF472-R472,"")</f>
        <v/>
      </c>
      <c r="AU472" s="94">
        <f>IF((AG472&lt;&gt;"")*(S472&lt;&gt;""),AG472-S472,"")</f>
        <v/>
      </c>
      <c r="AV472" s="99">
        <f>IF((AH472&lt;&gt;"")*(T472&lt;&gt;""),AH472-T472,"")</f>
        <v/>
      </c>
      <c r="AW472" s="99">
        <f>IF((AI472&lt;&gt;"")*(U472&lt;&gt;""),AI472-U472,"")</f>
        <v/>
      </c>
      <c r="AX472" s="99">
        <f>IF((AJ472&lt;&gt;"")*(V472&lt;&gt;""),AJ472-V472,"")</f>
        <v/>
      </c>
      <c r="AY472" s="99">
        <f>IF((AK472&lt;&gt;"")*(W472&lt;&gt;""),AK472-W472,"")</f>
        <v/>
      </c>
      <c r="AZ472" s="102">
        <f>IF((AL472&lt;&gt;"")*(X472&lt;&gt;""),AL472-X472,"")</f>
        <v/>
      </c>
      <c r="BA472" s="50">
        <f>IFERROR(__xludf.dummyfunction("AI(""Actúa como un tutor académico y dirígete personalmente al estudiante "" &amp; I472 &amp; "" "" &amp; J472 &amp; "" "" &amp; G472 &amp; "" "" &amp; H472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AM472 &amp; ""'. Diferencias por área: Matemáticas ("" &amp; AQ472 &amp; ""), Ciencias Natura"&amp;"les ("" &amp; AR472 &amp; ""), Sociales ("" &amp; AS472 &amp; ""), Lectura Crítica ("" &amp; AT472 &amp; "") e Inglés ("" &amp; AU472 &amp; ""). Variación en posición: grupo ("" &amp; AN472 &amp; ""), grado ("" &amp; AO472 &amp; "") y media ("" &amp; AP472 &amp; ""). Puntajes Primer Simulacro: Global "" &amp; K472 &amp; "", Mat "" &amp; "&amp;"O4 &amp; "", Cien "" &amp; P472 &amp; "", Soc "" &amp; Q472 &amp; "", Lec "" &amp; R472 &amp; "", Ing "" &amp; S472 &amp; "". Puntajes Segundo Simulacro: Global "" &amp; Y472 &amp; "", Mat "" &amp; AC472 &amp; "", Cien "" &amp; AD472 &amp; "", Soc "" &amp; AE472 &amp; "", Lec "" &amp; AF472 &amp; "", Ing "" &amp; AG472 &amp; "". Escribe un mensaje motivador"&amp;" y breve (máximo 4 líneas)."")
"),"=AI(""Actúa como un tutor académico y dirígete personalmente al estudiante "" &amp; I472 &amp; "" "" &amp; J472 &amp; "" "" &amp; G472 &amp; "" "" &amp; H472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AM472 &amp; ""'. Diferencias por área: Matemáticas ("" &amp; AQ472 &amp; ""), Ciencias Natur"&amp;"ales ("" &amp; AR472 &amp; ""), Sociales ("" &amp; AS472 &amp; ""), Lectura Crítica ("" &amp; AT472 &amp; "") e Inglés ("" &amp; AU472 &amp; ""). Variación en posición: grupo ("" &amp; AN472 &amp; ""), grado ("" &amp; AO472 &amp; "") y media ("" &amp; AP472 &amp; ""). Puntajes Primer Simulacro: Global "" &amp; K472 &amp; "", Mat "" &amp;"&amp;" O472 &amp; "", Cien "" &amp; P472 &amp; "", Soc "" &amp; Q472 &amp; "", Lec "" &amp; R472 &amp; "", Ing "" &amp; S472 &amp; "". Puntajes Segundo Simulacro: Global "" &amp; Y472 &amp; "", Mat "" &amp; AC472 &amp; "", Cien "" &amp; AD472 &amp; "", Soc "" &amp; AE472 &amp; "", Lec "" &amp; AF472 &amp; "", Ing "" &amp; AG472 &amp; "". Escribe un mensaje motivado"&amp;"r y breve (máximo 4 líneas)."")
")</f>
        <v/>
      </c>
    </row>
    <row r="473" ht="15.75" customHeight="1" s="42">
      <c r="A473" s="93" t="n"/>
      <c r="B473" s="94" t="inlineStr">
        <is>
          <t>Bachillerato</t>
        </is>
      </c>
      <c r="C473" s="94" t="n">
        <v>804</v>
      </c>
      <c r="D473" s="94" t="n"/>
      <c r="E473" s="95" t="n"/>
      <c r="F473" s="96">
        <f>TRIM(G473&amp;" "&amp;H473&amp;" "&amp;I473&amp;" "&amp;J473)</f>
        <v/>
      </c>
      <c r="G473" s="94" t="inlineStr">
        <is>
          <t>Carvajal</t>
        </is>
      </c>
      <c r="H473" s="94" t="inlineStr">
        <is>
          <t>Alcaraz</t>
        </is>
      </c>
      <c r="I473" s="94" t="inlineStr">
        <is>
          <t>Susana</t>
        </is>
      </c>
      <c r="J473" s="97" t="n"/>
      <c r="K473" s="98">
        <f>IF(SUM(O473:S473)=0, "", ROUND(((O473*3+P473*3+Q473*3+R473*3+S473*1)/13)*5,0))</f>
        <v/>
      </c>
      <c r="L473" s="99">
        <f>IF(OR($C473="",K473=""),"",COUNTIFS($C$4:$C$1500,$C473,K$4:K$1500,"&gt;"&amp;K473)+1)</f>
        <v/>
      </c>
      <c r="M473" s="99">
        <f>IF(OR($C473="",K473=""),"",IF(AND($C473&gt;=1001,$C473&lt;=1005),COUNTIFS($C$4:$C$1500,"&gt;=1001",$C$4:$C$1500,"&lt;=1005",K$4:K$1500,"&gt;"&amp;K473)+1,IF(AND($C473&gt;=1101,$C473&lt;=1105),COUNTIFS($C$4:$C$1500,"&gt;=1101",$C$4:$C$1500,"&lt;=1105",K$4:K$1500,"&gt;"&amp;K473)+1,IF(AND($C473&gt;=901,$C473&lt;=905),COUNTIFS($C$4:$C$1500,"&gt;=901",$C$4:$C$1500,"&lt;=905",K$4:K$1500,"&gt;"&amp;K473)+1,IF(AND($C473&gt;=801,$C473&lt;=805),COUNTIFS($C$4:$C$1500,"&gt;=801",$C$4:$C$1500,"&lt;=805",K$4:K$1500,"&gt;"&amp;K473)+1,IF(AND($C473&gt;=701,$C473&lt;=705),COUNTIFS($C$4:$C$1500,"&gt;=701",$C$4:$C$1500,"&lt;=705",K$4:K$1500,"&gt;"&amp;K473)+1,IF(AND($C473&gt;=601,$C473&lt;=606),COUNTIFS($C$4:$C$1500,"&gt;=601",$C$4:$C$1500,"&lt;=606",K$4:K$1500,"&gt;"&amp;K473)+1,"")))))))</f>
        <v/>
      </c>
      <c r="N473" s="99">
        <f>IF(OR($C473="",K473=""),"",IF(OR(AND($C473&gt;=1001,$C473&lt;=1005),AND($C473&gt;=1101,$C473&lt;=1105)),COUNTIFS($C$4:$C$1500,"&gt;=1001",$C$4:$C$1500,"&lt;=1005",K$4:K$1500,"&gt;"&amp;K473)+COUNTIFS($C$4:$C$1500,"&gt;=1101",$C$4:$C$1500,"&lt;=1105",K$4:K$1500,"&gt;"&amp;K473)+1,""))</f>
        <v/>
      </c>
      <c r="O473" s="94" t="n">
        <v>37.66</v>
      </c>
      <c r="P473" s="94" t="n">
        <v>49.86</v>
      </c>
      <c r="Q473" s="94" t="n">
        <v>26.25</v>
      </c>
      <c r="R473" s="94" t="n">
        <v>54.17</v>
      </c>
      <c r="S473" s="94" t="n">
        <v>50</v>
      </c>
      <c r="T473" s="99">
        <f>IF(AND(O473&gt;0,O473&lt;36),1,IF(AND(O473&gt;=36,O473&lt;51),2,IF(AND(O473&gt;=51,O473&lt;71),3,IF(AND(O473&gt;=71,O473&lt;=100),4,))))</f>
        <v/>
      </c>
      <c r="U473" s="99">
        <f>IF(AND(P473&gt;0,P473&lt;41),1,IF(AND(P473&gt;=41,P473&lt;56),2,IF(AND(P473&gt;=56,P473&lt;71),3,IF(AND(P473&gt;=71,P473&lt;=100),4,))))</f>
        <v/>
      </c>
      <c r="V473" s="99">
        <f>IF(AND(Q473&gt;0,Q473&lt;41),1,IF(AND(Q473&gt;=41,Q473&lt;56),2,IF(AND(Q473&gt;=56,Q473&lt;71),3,IF(AND(Q473&gt;=71,Q473&lt;=100),4,))))</f>
        <v/>
      </c>
      <c r="W473" s="99">
        <f>IF(AND(R473&gt;0,R473&lt;36),1,IF(AND(R473&gt;=36,R473&lt;51),2,IF(AND(R473&gt;=51,R473&lt;66),3,IF(AND(R473&gt;=66,R473&lt;=100),4,))))</f>
        <v/>
      </c>
      <c r="X473" s="100">
        <f>IF(AND(S473&gt;0,S473&lt;37),1,IF(AND(S473&gt;=37,S473&lt;58),2,IF(AND(S473&gt;=58,S473&lt;71),3,IF(AND(S473&gt;=71,S473&lt;=100),4,))))</f>
        <v/>
      </c>
      <c r="Y473" s="101">
        <f>IF(SUM(AC473:AG473)=0, "", ROUND(((AC473*3+AD473*3+AE473*3+AF473*3+AG473*1)/13)*5,0))</f>
        <v/>
      </c>
      <c r="Z473" s="99">
        <f>IF(OR($C473="",Y473=""),"",COUNTIFS($C$4:$C$1500,$C473,Y$4:Y$1500,"&gt;"&amp;Y473)+1)</f>
        <v/>
      </c>
      <c r="AA473" s="99">
        <f>IF(OR($C473="",Y473=""),"",IF(AND($C473&gt;=1001,$C473&lt;=1005),COUNTIFS($C$4:$C$1500,"&gt;=1001",$C$4:$C$1500,"&lt;=1005",Y$4:Y$1500,"&gt;"&amp;Y473)+1,IF(AND($C473&gt;=1101,$C473&lt;=1105),COUNTIFS($C$4:$C$1500,"&gt;=1101",$C$4:$C$1500,"&lt;=1105",Y$4:Y$1500,"&gt;"&amp;Y473)+1,IF(AND($C473&gt;=901,$C473&lt;=905),COUNTIFS($C$4:$C$1500,"&gt;=901",$C$4:$C$1500,"&lt;=905",Y$4:Y$1500,"&gt;"&amp;Y473)+1,IF(AND($C473&gt;=801,$C473&lt;=805),COUNTIFS($C$4:$C$1500,"&gt;=801",$C$4:$C$1500,"&lt;=805",Y$4:Y$1500,"&gt;"&amp;Y473)+1,IF(AND($C473&gt;=701,$C473&lt;=705),COUNTIFS($C$4:$C$1500,"&gt;=701",$C$4:$C$1500,"&lt;=705",Y$4:Y$1500,"&gt;"&amp;Y473)+1,IF(AND($C473&gt;=601,$C473&lt;=606),COUNTIFS($C$4:$C$1500,"&gt;=601",$C$4:$C$1500,"&lt;=606",Y$4:Y$1500,"&gt;"&amp;Y473)+1,"")))))))</f>
        <v/>
      </c>
      <c r="AB473" s="99">
        <f>IF(OR($C473="",Y473=""),"",IF(OR(AND($C473&gt;=1001,$C473&lt;=1005),AND($C473&gt;=1101,$C473&lt;=1105)),COUNTIFS($C$4:$C$1500,"&gt;=1001",$C$4:$C$1500,"&lt;=1005",Y$4:Y$1500,"&gt;"&amp;Y473)+COUNTIFS($C$4:$C$1500,"&gt;=1101",$C$4:$C$1500,"&lt;=1105",Y$4:Y$1500,"&gt;"&amp;Y473)+1,""))</f>
        <v/>
      </c>
      <c r="AC473" s="94" t="n">
        <v>40.63</v>
      </c>
      <c r="AD473" s="94" t="n">
        <v>51.88</v>
      </c>
      <c r="AE473" s="94" t="n">
        <v>61.38</v>
      </c>
      <c r="AF473" s="94" t="n">
        <v>48.13</v>
      </c>
      <c r="AG473" s="94" t="n">
        <v>67.08</v>
      </c>
      <c r="AH473" s="99">
        <f>IF(AND(AC473&gt;0,AC473&lt;36),1,IF(AND(AC473&gt;=36,AC473&lt;51),2,IF(AND(AC473&gt;=51,AC473&lt;71),3,IF(AND(AC473&gt;=71,AC473&lt;=100),4,))))</f>
        <v/>
      </c>
      <c r="AI473" s="99">
        <f>IF(AND(AD473&gt;0,AD473&lt;41),1,IF(AND(AD473&gt;=41,AD473&lt;56),2,IF(AND(AD473&gt;=56,AD473&lt;71),3,IF(AND(AD473&gt;=71,AD473&lt;=100),4,))))</f>
        <v/>
      </c>
      <c r="AJ473" s="99">
        <f>IF(AND(AE473&gt;0,AE473&lt;41),1,IF(AND(AE473&gt;=41,AE473&lt;56),2,IF(AND(AE473&gt;=56,AE473&lt;71),3,IF(AND(AE473&gt;=71,AE473&lt;=100),4,))))</f>
        <v/>
      </c>
      <c r="AK473" s="99">
        <f>IF(AND(AF473&gt;0,AF473&lt;36),1,IF(AND(AF473&gt;=36,AF473&lt;51),2,IF(AND(AF473&gt;=51,AF473&lt;66),3,IF(AND(AF473&gt;=66,AF473&lt;=100),4,))))</f>
        <v/>
      </c>
      <c r="AL473" s="100">
        <f>IF(AND(AG473&gt;0,AG473&lt;37),1,IF(AND(AG473&gt;=37,AG473&lt;58),2,IF(AND(AG473&gt;=58,AG473&lt;71),3,IF(AND(AG473&gt;=71,AG473&lt;=100),4,))))</f>
        <v/>
      </c>
      <c r="AM473" s="101">
        <f>IF((Y473&lt;&gt;"")*(K473&lt;&gt;""),Y473-K473,"")</f>
        <v/>
      </c>
      <c r="AN473" s="99">
        <f>IF((Z473&lt;&gt;"")*(L473&lt;&gt;""),Z473-L473,"")</f>
        <v/>
      </c>
      <c r="AO473" s="99">
        <f>IF((AA473&lt;&gt;"")*(M473&lt;&gt;""),AA473-M473,"")</f>
        <v/>
      </c>
      <c r="AP473" s="99">
        <f>IF((AB473&lt;&gt;"")*(N473&lt;&gt;""),AB473-N473,"")</f>
        <v/>
      </c>
      <c r="AQ473" s="94">
        <f>IF((AC473&lt;&gt;"")*(O473&lt;&gt;""),AC473-O473,"")</f>
        <v/>
      </c>
      <c r="AR473" s="94">
        <f>IF((AD473&lt;&gt;"")*(P473&lt;&gt;""),AD473-P473,"")</f>
        <v/>
      </c>
      <c r="AS473" s="94">
        <f>IF((AE473&lt;&gt;"")*(Q473&lt;&gt;""),AE473-Q473,"")</f>
        <v/>
      </c>
      <c r="AT473" s="94">
        <f>IF((AF473&lt;&gt;"")*(R473&lt;&gt;""),AF473-R473,"")</f>
        <v/>
      </c>
      <c r="AU473" s="94">
        <f>IF((AG473&lt;&gt;"")*(S473&lt;&gt;""),AG473-S473,"")</f>
        <v/>
      </c>
      <c r="AV473" s="99">
        <f>IF((AH473&lt;&gt;"")*(T473&lt;&gt;""),AH473-T473,"")</f>
        <v/>
      </c>
      <c r="AW473" s="99">
        <f>IF((AI473&lt;&gt;"")*(U473&lt;&gt;""),AI473-U473,"")</f>
        <v/>
      </c>
      <c r="AX473" s="99">
        <f>IF((AJ473&lt;&gt;"")*(V473&lt;&gt;""),AJ473-V473,"")</f>
        <v/>
      </c>
      <c r="AY473" s="99">
        <f>IF((AK473&lt;&gt;"")*(W473&lt;&gt;""),AK473-W473,"")</f>
        <v/>
      </c>
      <c r="AZ473" s="102">
        <f>IF((AL473&lt;&gt;"")*(X473&lt;&gt;""),AL473-X473,"")</f>
        <v/>
      </c>
      <c r="BA473" s="50">
        <f>IFERROR(__xludf.dummyfunction("AI(""Actúa como un tutor académico y dirígete personalmente al estudiante "" &amp; I473 &amp; "" "" &amp; J473 &amp; "" "" &amp; G473 &amp; "" "" &amp; H473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AM473 &amp; ""'. Diferencias por área: Matemáticas ("" &amp; AQ473 &amp; ""), Ciencias Natura"&amp;"les ("" &amp; AR473 &amp; ""), Sociales ("" &amp; AS473 &amp; ""), Lectura Crítica ("" &amp; AT473 &amp; "") e Inglés ("" &amp; AU473 &amp; ""). Variación en posición: grupo ("" &amp; AN473 &amp; ""), grado ("" &amp; AO473 &amp; "") y media ("" &amp; AP473 &amp; ""). Puntajes Primer Simulacro: Global "" &amp; K473 &amp; "", Mat "" &amp; "&amp;"O4 &amp; "", Cien "" &amp; P473 &amp; "", Soc "" &amp; Q473 &amp; "", Lec "" &amp; R473 &amp; "", Ing "" &amp; S473 &amp; "". Puntajes Segundo Simulacro: Global "" &amp; Y473 &amp; "", Mat "" &amp; AC473 &amp; "", Cien "" &amp; AD473 &amp; "", Soc "" &amp; AE473 &amp; "", Lec "" &amp; AF473 &amp; "", Ing "" &amp; AG473 &amp; "". Escribe un mensaje motivador"&amp;" y breve (máximo 4 líneas)."")
"),"=AI(""Actúa como un tutor académico y dirígete personalmente al estudiante "" &amp; I473 &amp; "" "" &amp; J473 &amp; "" "" &amp; G473 &amp; "" "" &amp; H473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AM473 &amp; ""'. Diferencias por área: Matemáticas ("" &amp; AQ473 &amp; ""), Ciencias Natur"&amp;"ales ("" &amp; AR473 &amp; ""), Sociales ("" &amp; AS473 &amp; ""), Lectura Crítica ("" &amp; AT473 &amp; "") e Inglés ("" &amp; AU473 &amp; ""). Variación en posición: grupo ("" &amp; AN473 &amp; ""), grado ("" &amp; AO473 &amp; "") y media ("" &amp; AP473 &amp; ""). Puntajes Primer Simulacro: Global "" &amp; K473 &amp; "", Mat "" &amp;"&amp;" O473 &amp; "", Cien "" &amp; P473 &amp; "", Soc "" &amp; Q473 &amp; "", Lec "" &amp; R473 &amp; "", Ing "" &amp; S473 &amp; "". Puntajes Segundo Simulacro: Global "" &amp; Y473 &amp; "", Mat "" &amp; AC473 &amp; "", Cien "" &amp; AD473 &amp; "", Soc "" &amp; AE473 &amp; "", Lec "" &amp; AF473 &amp; "", Ing "" &amp; AG473 &amp; "". Escribe un mensaje motivado"&amp;"r y breve (máximo 4 líneas)."")
")</f>
        <v/>
      </c>
    </row>
    <row r="474" ht="15.75" customHeight="1" s="42">
      <c r="A474" s="93" t="n"/>
      <c r="B474" s="94" t="inlineStr">
        <is>
          <t>Bachillerato</t>
        </is>
      </c>
      <c r="C474" s="94" t="n">
        <v>804</v>
      </c>
      <c r="D474" s="94" t="n"/>
      <c r="E474" s="95" t="n"/>
      <c r="F474" s="96">
        <f>TRIM(G474&amp;" "&amp;H474&amp;" "&amp;I474&amp;" "&amp;J474)</f>
        <v/>
      </c>
      <c r="G474" s="94" t="inlineStr">
        <is>
          <t>Cortinez</t>
        </is>
      </c>
      <c r="H474" s="94" t="inlineStr">
        <is>
          <t>Londoño</t>
        </is>
      </c>
      <c r="I474" s="94" t="inlineStr">
        <is>
          <t>Silvana</t>
        </is>
      </c>
      <c r="J474" s="97" t="n"/>
      <c r="K474" s="98">
        <f>IF(SUM(O474:S474)=0, "", ROUND(((O474*3+P474*3+Q474*3+R474*3+S474*1)/13)*5,0))</f>
        <v/>
      </c>
      <c r="L474" s="99">
        <f>IF(OR($C474="",K474=""),"",COUNTIFS($C$4:$C$1500,$C474,K$4:K$1500,"&gt;"&amp;K474)+1)</f>
        <v/>
      </c>
      <c r="M474" s="99">
        <f>IF(OR($C474="",K474=""),"",IF(AND($C474&gt;=1001,$C474&lt;=1005),COUNTIFS($C$4:$C$1500,"&gt;=1001",$C$4:$C$1500,"&lt;=1005",K$4:K$1500,"&gt;"&amp;K474)+1,IF(AND($C474&gt;=1101,$C474&lt;=1105),COUNTIFS($C$4:$C$1500,"&gt;=1101",$C$4:$C$1500,"&lt;=1105",K$4:K$1500,"&gt;"&amp;K474)+1,IF(AND($C474&gt;=901,$C474&lt;=905),COUNTIFS($C$4:$C$1500,"&gt;=901",$C$4:$C$1500,"&lt;=905",K$4:K$1500,"&gt;"&amp;K474)+1,IF(AND($C474&gt;=801,$C474&lt;=805),COUNTIFS($C$4:$C$1500,"&gt;=801",$C$4:$C$1500,"&lt;=805",K$4:K$1500,"&gt;"&amp;K474)+1,IF(AND($C474&gt;=701,$C474&lt;=705),COUNTIFS($C$4:$C$1500,"&gt;=701",$C$4:$C$1500,"&lt;=705",K$4:K$1500,"&gt;"&amp;K474)+1,IF(AND($C474&gt;=601,$C474&lt;=606),COUNTIFS($C$4:$C$1500,"&gt;=601",$C$4:$C$1500,"&lt;=606",K$4:K$1500,"&gt;"&amp;K474)+1,"")))))))</f>
        <v/>
      </c>
      <c r="N474" s="99">
        <f>IF(OR($C474="",K474=""),"",IF(OR(AND($C474&gt;=1001,$C474&lt;=1005),AND($C474&gt;=1101,$C474&lt;=1105)),COUNTIFS($C$4:$C$1500,"&gt;=1001",$C$4:$C$1500,"&lt;=1005",K$4:K$1500,"&gt;"&amp;K474)+COUNTIFS($C$4:$C$1500,"&gt;=1101",$C$4:$C$1500,"&lt;=1105",K$4:K$1500,"&gt;"&amp;K474)+1,""))</f>
        <v/>
      </c>
      <c r="O474" s="94" t="n">
        <v>37.81</v>
      </c>
      <c r="P474" s="94" t="n">
        <v>44.87</v>
      </c>
      <c r="Q474" s="94" t="n">
        <v>32.81</v>
      </c>
      <c r="R474" s="94" t="n">
        <v>41.67</v>
      </c>
      <c r="S474" s="94" t="n">
        <v>41.67</v>
      </c>
      <c r="T474" s="99">
        <f>IF(AND(O474&gt;0,O474&lt;36),1,IF(AND(O474&gt;=36,O474&lt;51),2,IF(AND(O474&gt;=51,O474&lt;71),3,IF(AND(O474&gt;=71,O474&lt;=100),4,))))</f>
        <v/>
      </c>
      <c r="U474" s="99">
        <f>IF(AND(P474&gt;0,P474&lt;41),1,IF(AND(P474&gt;=41,P474&lt;56),2,IF(AND(P474&gt;=56,P474&lt;71),3,IF(AND(P474&gt;=71,P474&lt;=100),4,))))</f>
        <v/>
      </c>
      <c r="V474" s="99">
        <f>IF(AND(Q474&gt;0,Q474&lt;41),1,IF(AND(Q474&gt;=41,Q474&lt;56),2,IF(AND(Q474&gt;=56,Q474&lt;71),3,IF(AND(Q474&gt;=71,Q474&lt;=100),4,))))</f>
        <v/>
      </c>
      <c r="W474" s="99">
        <f>IF(AND(R474&gt;0,R474&lt;36),1,IF(AND(R474&gt;=36,R474&lt;51),2,IF(AND(R474&gt;=51,R474&lt;66),3,IF(AND(R474&gt;=66,R474&lt;=100),4,))))</f>
        <v/>
      </c>
      <c r="X474" s="100">
        <f>IF(AND(S474&gt;0,S474&lt;37),1,IF(AND(S474&gt;=37,S474&lt;58),2,IF(AND(S474&gt;=58,S474&lt;71),3,IF(AND(S474&gt;=71,S474&lt;=100),4,))))</f>
        <v/>
      </c>
      <c r="Y474" s="101">
        <f>IF(SUM(AC474:AG474)=0, "", ROUND(((AC474*3+AD474*3+AE474*3+AF474*3+AG474*1)/13)*5,0))</f>
        <v/>
      </c>
      <c r="Z474" s="99">
        <f>IF(OR($C474="",Y474=""),"",COUNTIFS($C$4:$C$1500,$C474,Y$4:Y$1500,"&gt;"&amp;Y474)+1)</f>
        <v/>
      </c>
      <c r="AA474" s="99">
        <f>IF(OR($C474="",Y474=""),"",IF(AND($C474&gt;=1001,$C474&lt;=1005),COUNTIFS($C$4:$C$1500,"&gt;=1001",$C$4:$C$1500,"&lt;=1005",Y$4:Y$1500,"&gt;"&amp;Y474)+1,IF(AND($C474&gt;=1101,$C474&lt;=1105),COUNTIFS($C$4:$C$1500,"&gt;=1101",$C$4:$C$1500,"&lt;=1105",Y$4:Y$1500,"&gt;"&amp;Y474)+1,IF(AND($C474&gt;=901,$C474&lt;=905),COUNTIFS($C$4:$C$1500,"&gt;=901",$C$4:$C$1500,"&lt;=905",Y$4:Y$1500,"&gt;"&amp;Y474)+1,IF(AND($C474&gt;=801,$C474&lt;=805),COUNTIFS($C$4:$C$1500,"&gt;=801",$C$4:$C$1500,"&lt;=805",Y$4:Y$1500,"&gt;"&amp;Y474)+1,IF(AND($C474&gt;=701,$C474&lt;=705),COUNTIFS($C$4:$C$1500,"&gt;=701",$C$4:$C$1500,"&lt;=705",Y$4:Y$1500,"&gt;"&amp;Y474)+1,IF(AND($C474&gt;=601,$C474&lt;=606),COUNTIFS($C$4:$C$1500,"&gt;=601",$C$4:$C$1500,"&lt;=606",Y$4:Y$1500,"&gt;"&amp;Y474)+1,"")))))))</f>
        <v/>
      </c>
      <c r="AB474" s="99">
        <f>IF(OR($C474="",Y474=""),"",IF(OR(AND($C474&gt;=1001,$C474&lt;=1005),AND($C474&gt;=1101,$C474&lt;=1105)),COUNTIFS($C$4:$C$1500,"&gt;=1001",$C$4:$C$1500,"&lt;=1005",Y$4:Y$1500,"&gt;"&amp;Y474)+COUNTIFS($C$4:$C$1500,"&gt;=1101",$C$4:$C$1500,"&lt;=1105",Y$4:Y$1500,"&gt;"&amp;Y474)+1,""))</f>
        <v/>
      </c>
      <c r="AC474" s="94" t="n">
        <v>78.13</v>
      </c>
      <c r="AD474" s="94" t="n">
        <v>59.38</v>
      </c>
      <c r="AE474" s="94" t="n">
        <v>40.63</v>
      </c>
      <c r="AF474" s="94" t="n">
        <v>52.5</v>
      </c>
      <c r="AG474" s="94" t="n">
        <v>57.5</v>
      </c>
      <c r="AH474" s="99">
        <f>IF(AND(AC474&gt;0,AC474&lt;36),1,IF(AND(AC474&gt;=36,AC474&lt;51),2,IF(AND(AC474&gt;=51,AC474&lt;71),3,IF(AND(AC474&gt;=71,AC474&lt;=100),4,))))</f>
        <v/>
      </c>
      <c r="AI474" s="99">
        <f>IF(AND(AD474&gt;0,AD474&lt;41),1,IF(AND(AD474&gt;=41,AD474&lt;56),2,IF(AND(AD474&gt;=56,AD474&lt;71),3,IF(AND(AD474&gt;=71,AD474&lt;=100),4,))))</f>
        <v/>
      </c>
      <c r="AJ474" s="99">
        <f>IF(AND(AE474&gt;0,AE474&lt;41),1,IF(AND(AE474&gt;=41,AE474&lt;56),2,IF(AND(AE474&gt;=56,AE474&lt;71),3,IF(AND(AE474&gt;=71,AE474&lt;=100),4,))))</f>
        <v/>
      </c>
      <c r="AK474" s="99">
        <f>IF(AND(AF474&gt;0,AF474&lt;36),1,IF(AND(AF474&gt;=36,AF474&lt;51),2,IF(AND(AF474&gt;=51,AF474&lt;66),3,IF(AND(AF474&gt;=66,AF474&lt;=100),4,))))</f>
        <v/>
      </c>
      <c r="AL474" s="100">
        <f>IF(AND(AG474&gt;0,AG474&lt;37),1,IF(AND(AG474&gt;=37,AG474&lt;58),2,IF(AND(AG474&gt;=58,AG474&lt;71),3,IF(AND(AG474&gt;=71,AG474&lt;=100),4,))))</f>
        <v/>
      </c>
      <c r="AM474" s="101">
        <f>IF((Y474&lt;&gt;"")*(K474&lt;&gt;""),Y474-K474,"")</f>
        <v/>
      </c>
      <c r="AN474" s="99">
        <f>IF((Z474&lt;&gt;"")*(L474&lt;&gt;""),Z474-L474,"")</f>
        <v/>
      </c>
      <c r="AO474" s="99">
        <f>IF((AA474&lt;&gt;"")*(M474&lt;&gt;""),AA474-M474,"")</f>
        <v/>
      </c>
      <c r="AP474" s="99">
        <f>IF((AB474&lt;&gt;"")*(N474&lt;&gt;""),AB474-N474,"")</f>
        <v/>
      </c>
      <c r="AQ474" s="94">
        <f>IF((AC474&lt;&gt;"")*(O474&lt;&gt;""),AC474-O474,"")</f>
        <v/>
      </c>
      <c r="AR474" s="94">
        <f>IF((AD474&lt;&gt;"")*(P474&lt;&gt;""),AD474-P474,"")</f>
        <v/>
      </c>
      <c r="AS474" s="94">
        <f>IF((AE474&lt;&gt;"")*(Q474&lt;&gt;""),AE474-Q474,"")</f>
        <v/>
      </c>
      <c r="AT474" s="94">
        <f>IF((AF474&lt;&gt;"")*(R474&lt;&gt;""),AF474-R474,"")</f>
        <v/>
      </c>
      <c r="AU474" s="94">
        <f>IF((AG474&lt;&gt;"")*(S474&lt;&gt;""),AG474-S474,"")</f>
        <v/>
      </c>
      <c r="AV474" s="99">
        <f>IF((AH474&lt;&gt;"")*(T474&lt;&gt;""),AH474-T474,"")</f>
        <v/>
      </c>
      <c r="AW474" s="99">
        <f>IF((AI474&lt;&gt;"")*(U474&lt;&gt;""),AI474-U474,"")</f>
        <v/>
      </c>
      <c r="AX474" s="99">
        <f>IF((AJ474&lt;&gt;"")*(V474&lt;&gt;""),AJ474-V474,"")</f>
        <v/>
      </c>
      <c r="AY474" s="99">
        <f>IF((AK474&lt;&gt;"")*(W474&lt;&gt;""),AK474-W474,"")</f>
        <v/>
      </c>
      <c r="AZ474" s="102">
        <f>IF((AL474&lt;&gt;"")*(X474&lt;&gt;""),AL474-X474,"")</f>
        <v/>
      </c>
      <c r="BA474" s="50">
        <f>IFERROR(__xludf.dummyfunction("AI(""Actúa como un tutor académico y dirígete personalmente al estudiante "" &amp; I474 &amp; "" "" &amp; J474 &amp; "" "" &amp; G474 &amp; "" "" &amp; H474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AM474 &amp; ""'. Diferencias por área: Matemáticas ("" &amp; AQ474 &amp; ""), Ciencias Natura"&amp;"les ("" &amp; AR474 &amp; ""), Sociales ("" &amp; AS474 &amp; ""), Lectura Crítica ("" &amp; AT474 &amp; "") e Inglés ("" &amp; AU474 &amp; ""). Variación en posición: grupo ("" &amp; AN474 &amp; ""), grado ("" &amp; AO474 &amp; "") y media ("" &amp; AP474 &amp; ""). Puntajes Primer Simulacro: Global "" &amp; K474 &amp; "", Mat "" &amp; "&amp;"O4 &amp; "", Cien "" &amp; P474 &amp; "", Soc "" &amp; Q474 &amp; "", Lec "" &amp; R474 &amp; "", Ing "" &amp; S474 &amp; "". Puntajes Segundo Simulacro: Global "" &amp; Y474 &amp; "", Mat "" &amp; AC474 &amp; "", Cien "" &amp; AD474 &amp; "", Soc "" &amp; AE474 &amp; "", Lec "" &amp; AF474 &amp; "", Ing "" &amp; AG474 &amp; "". Escribe un mensaje motivador"&amp;" y breve (máximo 4 líneas)."")
"),"=AI(""Actúa como un tutor académico y dirígete personalmente al estudiante "" &amp; I474 &amp; "" "" &amp; J474 &amp; "" "" &amp; G474 &amp; "" "" &amp; H474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AM474 &amp; ""'. Diferencias por área: Matemáticas ("" &amp; AQ474 &amp; ""), Ciencias Natur"&amp;"ales ("" &amp; AR474 &amp; ""), Sociales ("" &amp; AS474 &amp; ""), Lectura Crítica ("" &amp; AT474 &amp; "") e Inglés ("" &amp; AU474 &amp; ""). Variación en posición: grupo ("" &amp; AN474 &amp; ""), grado ("" &amp; AO474 &amp; "") y media ("" &amp; AP474 &amp; ""). Puntajes Primer Simulacro: Global "" &amp; K474 &amp; "", Mat "" &amp;"&amp;" O474 &amp; "", Cien "" &amp; P474 &amp; "", Soc "" &amp; Q474 &amp; "", Lec "" &amp; R474 &amp; "", Ing "" &amp; S474 &amp; "". Puntajes Segundo Simulacro: Global "" &amp; Y474 &amp; "", Mat "" &amp; AC474 &amp; "", Cien "" &amp; AD474 &amp; "", Soc "" &amp; AE474 &amp; "", Lec "" &amp; AF474 &amp; "", Ing "" &amp; AG474 &amp; "". Escribe un mensaje motivado"&amp;"r y breve (máximo 4 líneas)."")
")</f>
        <v/>
      </c>
    </row>
    <row r="475" ht="15.75" customHeight="1" s="42">
      <c r="A475" s="93" t="n"/>
      <c r="B475" s="94" t="inlineStr">
        <is>
          <t>Bachillerato</t>
        </is>
      </c>
      <c r="C475" s="94" t="n">
        <v>804</v>
      </c>
      <c r="D475" s="94" t="n"/>
      <c r="E475" s="95" t="n"/>
      <c r="F475" s="96">
        <f>TRIM(G475&amp;" "&amp;H475&amp;" "&amp;I475&amp;" "&amp;J475)</f>
        <v/>
      </c>
      <c r="G475" s="94" t="inlineStr">
        <is>
          <t>Florez</t>
        </is>
      </c>
      <c r="H475" s="94" t="inlineStr">
        <is>
          <t>Hernandez</t>
        </is>
      </c>
      <c r="I475" s="94" t="inlineStr">
        <is>
          <t>Jorge</t>
        </is>
      </c>
      <c r="J475" s="97" t="inlineStr">
        <is>
          <t>Ivan</t>
        </is>
      </c>
      <c r="K475" s="98">
        <f>IF(SUM(O475:S475)=0, "", ROUND(((O475*3+P475*3+Q475*3+R475*3+S475*1)/13)*5,0))</f>
        <v/>
      </c>
      <c r="L475" s="99">
        <f>IF(OR($C475="",K475=""),"",COUNTIFS($C$4:$C$1500,$C475,K$4:K$1500,"&gt;"&amp;K475)+1)</f>
        <v/>
      </c>
      <c r="M475" s="99">
        <f>IF(OR($C475="",K475=""),"",IF(AND($C475&gt;=1001,$C475&lt;=1005),COUNTIFS($C$4:$C$1500,"&gt;=1001",$C$4:$C$1500,"&lt;=1005",K$4:K$1500,"&gt;"&amp;K475)+1,IF(AND($C475&gt;=1101,$C475&lt;=1105),COUNTIFS($C$4:$C$1500,"&gt;=1101",$C$4:$C$1500,"&lt;=1105",K$4:K$1500,"&gt;"&amp;K475)+1,IF(AND($C475&gt;=901,$C475&lt;=905),COUNTIFS($C$4:$C$1500,"&gt;=901",$C$4:$C$1500,"&lt;=905",K$4:K$1500,"&gt;"&amp;K475)+1,IF(AND($C475&gt;=801,$C475&lt;=805),COUNTIFS($C$4:$C$1500,"&gt;=801",$C$4:$C$1500,"&lt;=805",K$4:K$1500,"&gt;"&amp;K475)+1,IF(AND($C475&gt;=701,$C475&lt;=705),COUNTIFS($C$4:$C$1500,"&gt;=701",$C$4:$C$1500,"&lt;=705",K$4:K$1500,"&gt;"&amp;K475)+1,IF(AND($C475&gt;=601,$C475&lt;=606),COUNTIFS($C$4:$C$1500,"&gt;=601",$C$4:$C$1500,"&lt;=606",K$4:K$1500,"&gt;"&amp;K475)+1,"")))))))</f>
        <v/>
      </c>
      <c r="N475" s="99">
        <f>IF(OR($C475="",K475=""),"",IF(OR(AND($C475&gt;=1001,$C475&lt;=1005),AND($C475&gt;=1101,$C475&lt;=1105)),COUNTIFS($C$4:$C$1500,"&gt;=1001",$C$4:$C$1500,"&lt;=1005",K$4:K$1500,"&gt;"&amp;K475)+COUNTIFS($C$4:$C$1500,"&gt;=1101",$C$4:$C$1500,"&lt;=1105",K$4:K$1500,"&gt;"&amp;K475)+1,""))</f>
        <v/>
      </c>
      <c r="O475" s="94" t="n">
        <v>31.41</v>
      </c>
      <c r="P475" s="94" t="n">
        <v>21.73</v>
      </c>
      <c r="Q475" s="94" t="n">
        <v>36.09</v>
      </c>
      <c r="R475" s="94" t="n">
        <v>37.5</v>
      </c>
      <c r="S475" s="94" t="n">
        <v>45.83</v>
      </c>
      <c r="T475" s="99">
        <f>IF(AND(O475&gt;0,O475&lt;36),1,IF(AND(O475&gt;=36,O475&lt;51),2,IF(AND(O475&gt;=51,O475&lt;71),3,IF(AND(O475&gt;=71,O475&lt;=100),4,))))</f>
        <v/>
      </c>
      <c r="U475" s="99">
        <f>IF(AND(P475&gt;0,P475&lt;41),1,IF(AND(P475&gt;=41,P475&lt;56),2,IF(AND(P475&gt;=56,P475&lt;71),3,IF(AND(P475&gt;=71,P475&lt;=100),4,))))</f>
        <v/>
      </c>
      <c r="V475" s="99">
        <f>IF(AND(Q475&gt;0,Q475&lt;41),1,IF(AND(Q475&gt;=41,Q475&lt;56),2,IF(AND(Q475&gt;=56,Q475&lt;71),3,IF(AND(Q475&gt;=71,Q475&lt;=100),4,))))</f>
        <v/>
      </c>
      <c r="W475" s="99">
        <f>IF(AND(R475&gt;0,R475&lt;36),1,IF(AND(R475&gt;=36,R475&lt;51),2,IF(AND(R475&gt;=51,R475&lt;66),3,IF(AND(R475&gt;=66,R475&lt;=100),4,))))</f>
        <v/>
      </c>
      <c r="X475" s="100">
        <f>IF(AND(S475&gt;0,S475&lt;37),1,IF(AND(S475&gt;=37,S475&lt;58),2,IF(AND(S475&gt;=58,S475&lt;71),3,IF(AND(S475&gt;=71,S475&lt;=100),4,))))</f>
        <v/>
      </c>
      <c r="Y475" s="101">
        <f>IF(SUM(AC475:AG475)=0, "", ROUND(((AC475*3+AD475*3+AE475*3+AF475*3+AG475*1)/13)*5,0))</f>
        <v/>
      </c>
      <c r="Z475" s="99">
        <f>IF(OR($C475="",Y475=""),"",COUNTIFS($C$4:$C$1500,$C475,Y$4:Y$1500,"&gt;"&amp;Y475)+1)</f>
        <v/>
      </c>
      <c r="AA475" s="99">
        <f>IF(OR($C475="",Y475=""),"",IF(AND($C475&gt;=1001,$C475&lt;=1005),COUNTIFS($C$4:$C$1500,"&gt;=1001",$C$4:$C$1500,"&lt;=1005",Y$4:Y$1500,"&gt;"&amp;Y475)+1,IF(AND($C475&gt;=1101,$C475&lt;=1105),COUNTIFS($C$4:$C$1500,"&gt;=1101",$C$4:$C$1500,"&lt;=1105",Y$4:Y$1500,"&gt;"&amp;Y475)+1,IF(AND($C475&gt;=901,$C475&lt;=905),COUNTIFS($C$4:$C$1500,"&gt;=901",$C$4:$C$1500,"&lt;=905",Y$4:Y$1500,"&gt;"&amp;Y475)+1,IF(AND($C475&gt;=801,$C475&lt;=805),COUNTIFS($C$4:$C$1500,"&gt;=801",$C$4:$C$1500,"&lt;=805",Y$4:Y$1500,"&gt;"&amp;Y475)+1,IF(AND($C475&gt;=701,$C475&lt;=705),COUNTIFS($C$4:$C$1500,"&gt;=701",$C$4:$C$1500,"&lt;=705",Y$4:Y$1500,"&gt;"&amp;Y475)+1,IF(AND($C475&gt;=601,$C475&lt;=606),COUNTIFS($C$4:$C$1500,"&gt;=601",$C$4:$C$1500,"&lt;=606",Y$4:Y$1500,"&gt;"&amp;Y475)+1,"")))))))</f>
        <v/>
      </c>
      <c r="AB475" s="99">
        <f>IF(OR($C475="",Y475=""),"",IF(OR(AND($C475&gt;=1001,$C475&lt;=1005),AND($C475&gt;=1101,$C475&lt;=1105)),COUNTIFS($C$4:$C$1500,"&gt;=1001",$C$4:$C$1500,"&lt;=1005",Y$4:Y$1500,"&gt;"&amp;Y475)+COUNTIFS($C$4:$C$1500,"&gt;=1101",$C$4:$C$1500,"&lt;=1105",Y$4:Y$1500,"&gt;"&amp;Y475)+1,""))</f>
        <v/>
      </c>
      <c r="AC475" s="94" t="n">
        <v>71.88</v>
      </c>
      <c r="AD475" s="94" t="n">
        <v>45.63</v>
      </c>
      <c r="AE475" s="94" t="n">
        <v>72.38</v>
      </c>
      <c r="AF475" s="94" t="n">
        <v>43.75</v>
      </c>
      <c r="AG475" s="94" t="n">
        <v>52.71</v>
      </c>
      <c r="AH475" s="99">
        <f>IF(AND(AC475&gt;0,AC475&lt;36),1,IF(AND(AC475&gt;=36,AC475&lt;51),2,IF(AND(AC475&gt;=51,AC475&lt;71),3,IF(AND(AC475&gt;=71,AC475&lt;=100),4,))))</f>
        <v/>
      </c>
      <c r="AI475" s="99">
        <f>IF(AND(AD475&gt;0,AD475&lt;41),1,IF(AND(AD475&gt;=41,AD475&lt;56),2,IF(AND(AD475&gt;=56,AD475&lt;71),3,IF(AND(AD475&gt;=71,AD475&lt;=100),4,))))</f>
        <v/>
      </c>
      <c r="AJ475" s="99">
        <f>IF(AND(AE475&gt;0,AE475&lt;41),1,IF(AND(AE475&gt;=41,AE475&lt;56),2,IF(AND(AE475&gt;=56,AE475&lt;71),3,IF(AND(AE475&gt;=71,AE475&lt;=100),4,))))</f>
        <v/>
      </c>
      <c r="AK475" s="99">
        <f>IF(AND(AF475&gt;0,AF475&lt;36),1,IF(AND(AF475&gt;=36,AF475&lt;51),2,IF(AND(AF475&gt;=51,AF475&lt;66),3,IF(AND(AF475&gt;=66,AF475&lt;=100),4,))))</f>
        <v/>
      </c>
      <c r="AL475" s="100">
        <f>IF(AND(AG475&gt;0,AG475&lt;37),1,IF(AND(AG475&gt;=37,AG475&lt;58),2,IF(AND(AG475&gt;=58,AG475&lt;71),3,IF(AND(AG475&gt;=71,AG475&lt;=100),4,))))</f>
        <v/>
      </c>
      <c r="AM475" s="101">
        <f>IF((Y475&lt;&gt;"")*(K475&lt;&gt;""),Y475-K475,"")</f>
        <v/>
      </c>
      <c r="AN475" s="99">
        <f>IF((Z475&lt;&gt;"")*(L475&lt;&gt;""),Z475-L475,"")</f>
        <v/>
      </c>
      <c r="AO475" s="99">
        <f>IF((AA475&lt;&gt;"")*(M475&lt;&gt;""),AA475-M475,"")</f>
        <v/>
      </c>
      <c r="AP475" s="99">
        <f>IF((AB475&lt;&gt;"")*(N475&lt;&gt;""),AB475-N475,"")</f>
        <v/>
      </c>
      <c r="AQ475" s="94">
        <f>IF((AC475&lt;&gt;"")*(O475&lt;&gt;""),AC475-O475,"")</f>
        <v/>
      </c>
      <c r="AR475" s="94">
        <f>IF((AD475&lt;&gt;"")*(P475&lt;&gt;""),AD475-P475,"")</f>
        <v/>
      </c>
      <c r="AS475" s="94">
        <f>IF((AE475&lt;&gt;"")*(Q475&lt;&gt;""),AE475-Q475,"")</f>
        <v/>
      </c>
      <c r="AT475" s="94">
        <f>IF((AF475&lt;&gt;"")*(R475&lt;&gt;""),AF475-R475,"")</f>
        <v/>
      </c>
      <c r="AU475" s="94">
        <f>IF((AG475&lt;&gt;"")*(S475&lt;&gt;""),AG475-S475,"")</f>
        <v/>
      </c>
      <c r="AV475" s="99">
        <f>IF((AH475&lt;&gt;"")*(T475&lt;&gt;""),AH475-T475,"")</f>
        <v/>
      </c>
      <c r="AW475" s="99">
        <f>IF((AI475&lt;&gt;"")*(U475&lt;&gt;""),AI475-U475,"")</f>
        <v/>
      </c>
      <c r="AX475" s="99">
        <f>IF((AJ475&lt;&gt;"")*(V475&lt;&gt;""),AJ475-V475,"")</f>
        <v/>
      </c>
      <c r="AY475" s="99">
        <f>IF((AK475&lt;&gt;"")*(W475&lt;&gt;""),AK475-W475,"")</f>
        <v/>
      </c>
      <c r="AZ475" s="102">
        <f>IF((AL475&lt;&gt;"")*(X475&lt;&gt;""),AL475-X475,"")</f>
        <v/>
      </c>
      <c r="BA475" s="50">
        <f>IFERROR(__xludf.dummyfunction("AI(""Actúa como un tutor académico y dirígete personalmente al estudiante "" &amp; I475 &amp; "" "" &amp; J475 &amp; "" "" &amp; G475 &amp; "" "" &amp; H475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AM475 &amp; ""'. Diferencias por área: Matemáticas ("" &amp; AQ475 &amp; ""), Ciencias Natura"&amp;"les ("" &amp; AR475 &amp; ""), Sociales ("" &amp; AS475 &amp; ""), Lectura Crítica ("" &amp; AT475 &amp; "") e Inglés ("" &amp; AU475 &amp; ""). Variación en posición: grupo ("" &amp; AN475 &amp; ""), grado ("" &amp; AO475 &amp; "") y media ("" &amp; AP475 &amp; ""). Puntajes Primer Simulacro: Global "" &amp; K475 &amp; "", Mat "" &amp; "&amp;"O4 &amp; "", Cien "" &amp; P475 &amp; "", Soc "" &amp; Q475 &amp; "", Lec "" &amp; R475 &amp; "", Ing "" &amp; S475 &amp; "". Puntajes Segundo Simulacro: Global "" &amp; Y475 &amp; "", Mat "" &amp; AC475 &amp; "", Cien "" &amp; AD475 &amp; "", Soc "" &amp; AE475 &amp; "", Lec "" &amp; AF475 &amp; "", Ing "" &amp; AG475 &amp; "". Escribe un mensaje motivador"&amp;" y breve (máximo 4 líneas)."")
"),"=AI(""Actúa como un tutor académico y dirígete personalmente al estudiante "" &amp; I475 &amp; "" "" &amp; J475 &amp; "" "" &amp; G475 &amp; "" "" &amp; H475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AM475 &amp; ""'. Diferencias por área: Matemáticas ("" &amp; AQ475 &amp; ""), Ciencias Natur"&amp;"ales ("" &amp; AR475 &amp; ""), Sociales ("" &amp; AS475 &amp; ""), Lectura Crítica ("" &amp; AT475 &amp; "") e Inglés ("" &amp; AU475 &amp; ""). Variación en posición: grupo ("" &amp; AN475 &amp; ""), grado ("" &amp; AO475 &amp; "") y media ("" &amp; AP475 &amp; ""). Puntajes Primer Simulacro: Global "" &amp; K475 &amp; "", Mat "" &amp;"&amp;" O475 &amp; "", Cien "" &amp; P475 &amp; "", Soc "" &amp; Q475 &amp; "", Lec "" &amp; R475 &amp; "", Ing "" &amp; S475 &amp; "". Puntajes Segundo Simulacro: Global "" &amp; Y475 &amp; "", Mat "" &amp; AC475 &amp; "", Cien "" &amp; AD475 &amp; "", Soc "" &amp; AE475 &amp; "", Lec "" &amp; AF475 &amp; "", Ing "" &amp; AG475 &amp; "". Escribe un mensaje motivado"&amp;"r y breve (máximo 4 líneas)."")
")</f>
        <v/>
      </c>
    </row>
    <row r="476" ht="15.75" customHeight="1" s="42">
      <c r="A476" s="93" t="n"/>
      <c r="B476" s="94" t="inlineStr">
        <is>
          <t>Bachillerato</t>
        </is>
      </c>
      <c r="C476" s="94" t="n">
        <v>804</v>
      </c>
      <c r="D476" s="94" t="n"/>
      <c r="E476" s="95" t="n"/>
      <c r="F476" s="96">
        <f>TRIM(G476&amp;" "&amp;H476&amp;" "&amp;I476&amp;" "&amp;J476)</f>
        <v/>
      </c>
      <c r="G476" s="94" t="inlineStr">
        <is>
          <t>Garcia</t>
        </is>
      </c>
      <c r="H476" s="94" t="inlineStr">
        <is>
          <t>Ospina</t>
        </is>
      </c>
      <c r="I476" s="94" t="inlineStr">
        <is>
          <t>Juan</t>
        </is>
      </c>
      <c r="J476" s="97" t="inlineStr">
        <is>
          <t>Sebastian</t>
        </is>
      </c>
      <c r="K476" s="98">
        <f>IF(SUM(O476:S476)=0, "", ROUND(((O476*3+P476*3+Q476*3+R476*3+S476*1)/13)*5,0))</f>
        <v/>
      </c>
      <c r="L476" s="99">
        <f>IF(OR($C476="",K476=""),"",COUNTIFS($C$4:$C$1500,$C476,K$4:K$1500,"&gt;"&amp;K476)+1)</f>
        <v/>
      </c>
      <c r="M476" s="99">
        <f>IF(OR($C476="",K476=""),"",IF(AND($C476&gt;=1001,$C476&lt;=1005),COUNTIFS($C$4:$C$1500,"&gt;=1001",$C$4:$C$1500,"&lt;=1005",K$4:K$1500,"&gt;"&amp;K476)+1,IF(AND($C476&gt;=1101,$C476&lt;=1105),COUNTIFS($C$4:$C$1500,"&gt;=1101",$C$4:$C$1500,"&lt;=1105",K$4:K$1500,"&gt;"&amp;K476)+1,IF(AND($C476&gt;=901,$C476&lt;=905),COUNTIFS($C$4:$C$1500,"&gt;=901",$C$4:$C$1500,"&lt;=905",K$4:K$1500,"&gt;"&amp;K476)+1,IF(AND($C476&gt;=801,$C476&lt;=805),COUNTIFS($C$4:$C$1500,"&gt;=801",$C$4:$C$1500,"&lt;=805",K$4:K$1500,"&gt;"&amp;K476)+1,IF(AND($C476&gt;=701,$C476&lt;=705),COUNTIFS($C$4:$C$1500,"&gt;=701",$C$4:$C$1500,"&lt;=705",K$4:K$1500,"&gt;"&amp;K476)+1,IF(AND($C476&gt;=601,$C476&lt;=606),COUNTIFS($C$4:$C$1500,"&gt;=601",$C$4:$C$1500,"&lt;=606",K$4:K$1500,"&gt;"&amp;K476)+1,"")))))))</f>
        <v/>
      </c>
      <c r="N476" s="99">
        <f>IF(OR($C476="",K476=""),"",IF(OR(AND($C476&gt;=1001,$C476&lt;=1005),AND($C476&gt;=1101,$C476&lt;=1105)),COUNTIFS($C$4:$C$1500,"&gt;=1001",$C$4:$C$1500,"&lt;=1005",K$4:K$1500,"&gt;"&amp;K476)+COUNTIFS($C$4:$C$1500,"&gt;=1101",$C$4:$C$1500,"&lt;=1105",K$4:K$1500,"&gt;"&amp;K476)+1,""))</f>
        <v/>
      </c>
      <c r="O476" s="94" t="n">
        <v>35.63</v>
      </c>
      <c r="P476" s="94" t="n">
        <v>51.71</v>
      </c>
      <c r="Q476" s="94" t="n">
        <v>42.66</v>
      </c>
      <c r="R476" s="94" t="n">
        <v>37.5</v>
      </c>
      <c r="S476" s="94" t="n">
        <v>33.33</v>
      </c>
      <c r="T476" s="99">
        <f>IF(AND(O476&gt;0,O476&lt;36),1,IF(AND(O476&gt;=36,O476&lt;51),2,IF(AND(O476&gt;=51,O476&lt;71),3,IF(AND(O476&gt;=71,O476&lt;=100),4,))))</f>
        <v/>
      </c>
      <c r="U476" s="99">
        <f>IF(AND(P476&gt;0,P476&lt;41),1,IF(AND(P476&gt;=41,P476&lt;56),2,IF(AND(P476&gt;=56,P476&lt;71),3,IF(AND(P476&gt;=71,P476&lt;=100),4,))))</f>
        <v/>
      </c>
      <c r="V476" s="99">
        <f>IF(AND(Q476&gt;0,Q476&lt;41),1,IF(AND(Q476&gt;=41,Q476&lt;56),2,IF(AND(Q476&gt;=56,Q476&lt;71),3,IF(AND(Q476&gt;=71,Q476&lt;=100),4,))))</f>
        <v/>
      </c>
      <c r="W476" s="99">
        <f>IF(AND(R476&gt;0,R476&lt;36),1,IF(AND(R476&gt;=36,R476&lt;51),2,IF(AND(R476&gt;=51,R476&lt;66),3,IF(AND(R476&gt;=66,R476&lt;=100),4,))))</f>
        <v/>
      </c>
      <c r="X476" s="100">
        <f>IF(AND(S476&gt;0,S476&lt;37),1,IF(AND(S476&gt;=37,S476&lt;58),2,IF(AND(S476&gt;=58,S476&lt;71),3,IF(AND(S476&gt;=71,S476&lt;=100),4,))))</f>
        <v/>
      </c>
      <c r="Y476" s="101">
        <f>IF(SUM(AC476:AG476)=0, "", ROUND(((AC476*3+AD476*3+AE476*3+AF476*3+AG476*1)/13)*5,0))</f>
        <v/>
      </c>
      <c r="Z476" s="99">
        <f>IF(OR($C476="",Y476=""),"",COUNTIFS($C$4:$C$1500,$C476,Y$4:Y$1500,"&gt;"&amp;Y476)+1)</f>
        <v/>
      </c>
      <c r="AA476" s="99">
        <f>IF(OR($C476="",Y476=""),"",IF(AND($C476&gt;=1001,$C476&lt;=1005),COUNTIFS($C$4:$C$1500,"&gt;=1001",$C$4:$C$1500,"&lt;=1005",Y$4:Y$1500,"&gt;"&amp;Y476)+1,IF(AND($C476&gt;=1101,$C476&lt;=1105),COUNTIFS($C$4:$C$1500,"&gt;=1101",$C$4:$C$1500,"&lt;=1105",Y$4:Y$1500,"&gt;"&amp;Y476)+1,IF(AND($C476&gt;=901,$C476&lt;=905),COUNTIFS($C$4:$C$1500,"&gt;=901",$C$4:$C$1500,"&lt;=905",Y$4:Y$1500,"&gt;"&amp;Y476)+1,IF(AND($C476&gt;=801,$C476&lt;=805),COUNTIFS($C$4:$C$1500,"&gt;=801",$C$4:$C$1500,"&lt;=805",Y$4:Y$1500,"&gt;"&amp;Y476)+1,IF(AND($C476&gt;=701,$C476&lt;=705),COUNTIFS($C$4:$C$1500,"&gt;=701",$C$4:$C$1500,"&lt;=705",Y$4:Y$1500,"&gt;"&amp;Y476)+1,IF(AND($C476&gt;=601,$C476&lt;=606),COUNTIFS($C$4:$C$1500,"&gt;=601",$C$4:$C$1500,"&lt;=606",Y$4:Y$1500,"&gt;"&amp;Y476)+1,"")))))))</f>
        <v/>
      </c>
      <c r="AB476" s="99">
        <f>IF(OR($C476="",Y476=""),"",IF(OR(AND($C476&gt;=1001,$C476&lt;=1005),AND($C476&gt;=1101,$C476&lt;=1105)),COUNTIFS($C$4:$C$1500,"&gt;=1001",$C$4:$C$1500,"&lt;=1005",Y$4:Y$1500,"&gt;"&amp;Y476)+COUNTIFS($C$4:$C$1500,"&gt;=1101",$C$4:$C$1500,"&lt;=1105",Y$4:Y$1500,"&gt;"&amp;Y476)+1,""))</f>
        <v/>
      </c>
      <c r="AC476" s="94" t="n">
        <v>37.5</v>
      </c>
      <c r="AD476" s="94" t="n">
        <v>59.38</v>
      </c>
      <c r="AE476" s="94" t="n">
        <v>80.63</v>
      </c>
      <c r="AF476" s="94" t="n">
        <v>65.63</v>
      </c>
      <c r="AG476" s="94" t="n">
        <v>52.71</v>
      </c>
      <c r="AH476" s="99">
        <f>IF(AND(AC476&gt;0,AC476&lt;36),1,IF(AND(AC476&gt;=36,AC476&lt;51),2,IF(AND(AC476&gt;=51,AC476&lt;71),3,IF(AND(AC476&gt;=71,AC476&lt;=100),4,))))</f>
        <v/>
      </c>
      <c r="AI476" s="99">
        <f>IF(AND(AD476&gt;0,AD476&lt;41),1,IF(AND(AD476&gt;=41,AD476&lt;56),2,IF(AND(AD476&gt;=56,AD476&lt;71),3,IF(AND(AD476&gt;=71,AD476&lt;=100),4,))))</f>
        <v/>
      </c>
      <c r="AJ476" s="99">
        <f>IF(AND(AE476&gt;0,AE476&lt;41),1,IF(AND(AE476&gt;=41,AE476&lt;56),2,IF(AND(AE476&gt;=56,AE476&lt;71),3,IF(AND(AE476&gt;=71,AE476&lt;=100),4,))))</f>
        <v/>
      </c>
      <c r="AK476" s="99">
        <f>IF(AND(AF476&gt;0,AF476&lt;36),1,IF(AND(AF476&gt;=36,AF476&lt;51),2,IF(AND(AF476&gt;=51,AF476&lt;66),3,IF(AND(AF476&gt;=66,AF476&lt;=100),4,))))</f>
        <v/>
      </c>
      <c r="AL476" s="100">
        <f>IF(AND(AG476&gt;0,AG476&lt;37),1,IF(AND(AG476&gt;=37,AG476&lt;58),2,IF(AND(AG476&gt;=58,AG476&lt;71),3,IF(AND(AG476&gt;=71,AG476&lt;=100),4,))))</f>
        <v/>
      </c>
      <c r="AM476" s="101">
        <f>IF((Y476&lt;&gt;"")*(K476&lt;&gt;""),Y476-K476,"")</f>
        <v/>
      </c>
      <c r="AN476" s="99">
        <f>IF((Z476&lt;&gt;"")*(L476&lt;&gt;""),Z476-L476,"")</f>
        <v/>
      </c>
      <c r="AO476" s="99">
        <f>IF((AA476&lt;&gt;"")*(M476&lt;&gt;""),AA476-M476,"")</f>
        <v/>
      </c>
      <c r="AP476" s="99">
        <f>IF((AB476&lt;&gt;"")*(N476&lt;&gt;""),AB476-N476,"")</f>
        <v/>
      </c>
      <c r="AQ476" s="94">
        <f>IF((AC476&lt;&gt;"")*(O476&lt;&gt;""),AC476-O476,"")</f>
        <v/>
      </c>
      <c r="AR476" s="94">
        <f>IF((AD476&lt;&gt;"")*(P476&lt;&gt;""),AD476-P476,"")</f>
        <v/>
      </c>
      <c r="AS476" s="94">
        <f>IF((AE476&lt;&gt;"")*(Q476&lt;&gt;""),AE476-Q476,"")</f>
        <v/>
      </c>
      <c r="AT476" s="94">
        <f>IF((AF476&lt;&gt;"")*(R476&lt;&gt;""),AF476-R476,"")</f>
        <v/>
      </c>
      <c r="AU476" s="94">
        <f>IF((AG476&lt;&gt;"")*(S476&lt;&gt;""),AG476-S476,"")</f>
        <v/>
      </c>
      <c r="AV476" s="99">
        <f>IF((AH476&lt;&gt;"")*(T476&lt;&gt;""),AH476-T476,"")</f>
        <v/>
      </c>
      <c r="AW476" s="99">
        <f>IF((AI476&lt;&gt;"")*(U476&lt;&gt;""),AI476-U476,"")</f>
        <v/>
      </c>
      <c r="AX476" s="99">
        <f>IF((AJ476&lt;&gt;"")*(V476&lt;&gt;""),AJ476-V476,"")</f>
        <v/>
      </c>
      <c r="AY476" s="99">
        <f>IF((AK476&lt;&gt;"")*(W476&lt;&gt;""),AK476-W476,"")</f>
        <v/>
      </c>
      <c r="AZ476" s="102">
        <f>IF((AL476&lt;&gt;"")*(X476&lt;&gt;""),AL476-X476,"")</f>
        <v/>
      </c>
      <c r="BA476" s="50">
        <f>IFERROR(__xludf.dummyfunction("AI(""Actúa como un tutor académico y dirígete personalmente al estudiante "" &amp; I476 &amp; "" "" &amp; J476 &amp; "" "" &amp; G476 &amp; "" "" &amp; H476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AM476 &amp; ""'. Diferencias por área: Matemáticas ("" &amp; AQ476 &amp; ""), Ciencias Natura"&amp;"les ("" &amp; AR476 &amp; ""), Sociales ("" &amp; AS476 &amp; ""), Lectura Crítica ("" &amp; AT476 &amp; "") e Inglés ("" &amp; AU476 &amp; ""). Variación en posición: grupo ("" &amp; AN476 &amp; ""), grado ("" &amp; AO476 &amp; "") y media ("" &amp; AP476 &amp; ""). Puntajes Primer Simulacro: Global "" &amp; K476 &amp; "", Mat "" &amp; "&amp;"O4 &amp; "", Cien "" &amp; P476 &amp; "", Soc "" &amp; Q476 &amp; "", Lec "" &amp; R476 &amp; "", Ing "" &amp; S476 &amp; "". Puntajes Segundo Simulacro: Global "" &amp; Y476 &amp; "", Mat "" &amp; AC476 &amp; "", Cien "" &amp; AD476 &amp; "", Soc "" &amp; AE476 &amp; "", Lec "" &amp; AF476 &amp; "", Ing "" &amp; AG476 &amp; "". Escribe un mensaje motivador"&amp;" y breve (máximo 4 líneas)."")
"),"=AI(""Actúa como un tutor académico y dirígete personalmente al estudiante "" &amp; I476 &amp; "" "" &amp; J476 &amp; "" "" &amp; G476 &amp; "" "" &amp; H476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AM476 &amp; ""'. Diferencias por área: Matemáticas ("" &amp; AQ476 &amp; ""), Ciencias Natur"&amp;"ales ("" &amp; AR476 &amp; ""), Sociales ("" &amp; AS476 &amp; ""), Lectura Crítica ("" &amp; AT476 &amp; "") e Inglés ("" &amp; AU476 &amp; ""). Variación en posición: grupo ("" &amp; AN476 &amp; ""), grado ("" &amp; AO476 &amp; "") y media ("" &amp; AP476 &amp; ""). Puntajes Primer Simulacro: Global "" &amp; K476 &amp; "", Mat "" &amp;"&amp;" O476 &amp; "", Cien "" &amp; P476 &amp; "", Soc "" &amp; Q476 &amp; "", Lec "" &amp; R476 &amp; "", Ing "" &amp; S476 &amp; "". Puntajes Segundo Simulacro: Global "" &amp; Y476 &amp; "", Mat "" &amp; AC476 &amp; "", Cien "" &amp; AD476 &amp; "", Soc "" &amp; AE476 &amp; "", Lec "" &amp; AF476 &amp; "", Ing "" &amp; AG476 &amp; "". Escribe un mensaje motivado"&amp;"r y breve (máximo 4 líneas)."")
")</f>
        <v/>
      </c>
    </row>
    <row r="477" ht="15.75" customHeight="1" s="42">
      <c r="A477" s="93" t="n"/>
      <c r="B477" s="94" t="inlineStr">
        <is>
          <t>Bachillerato</t>
        </is>
      </c>
      <c r="C477" s="94" t="n">
        <v>804</v>
      </c>
      <c r="D477" s="94" t="n"/>
      <c r="E477" s="95" t="n"/>
      <c r="F477" s="96">
        <f>TRIM(G477&amp;" "&amp;H477&amp;" "&amp;I477&amp;" "&amp;J477)</f>
        <v/>
      </c>
      <c r="G477" s="94" t="inlineStr">
        <is>
          <t>Giron</t>
        </is>
      </c>
      <c r="H477" s="94" t="inlineStr">
        <is>
          <t>Gonzalez</t>
        </is>
      </c>
      <c r="I477" s="94" t="inlineStr">
        <is>
          <t>Jacobo</t>
        </is>
      </c>
      <c r="J477" s="97" t="n"/>
      <c r="K477" s="98">
        <f>IF(SUM(O477:S477)=0, "", ROUND(((O477*3+P477*3+Q477*3+R477*3+S477*1)/13)*5,0))</f>
        <v/>
      </c>
      <c r="L477" s="99">
        <f>IF(OR($C477="",K477=""),"",COUNTIFS($C$4:$C$1500,$C477,K$4:K$1500,"&gt;"&amp;K477)+1)</f>
        <v/>
      </c>
      <c r="M477" s="99">
        <f>IF(OR($C477="",K477=""),"",IF(AND($C477&gt;=1001,$C477&lt;=1005),COUNTIFS($C$4:$C$1500,"&gt;=1001",$C$4:$C$1500,"&lt;=1005",K$4:K$1500,"&gt;"&amp;K477)+1,IF(AND($C477&gt;=1101,$C477&lt;=1105),COUNTIFS($C$4:$C$1500,"&gt;=1101",$C$4:$C$1500,"&lt;=1105",K$4:K$1500,"&gt;"&amp;K477)+1,IF(AND($C477&gt;=901,$C477&lt;=905),COUNTIFS($C$4:$C$1500,"&gt;=901",$C$4:$C$1500,"&lt;=905",K$4:K$1500,"&gt;"&amp;K477)+1,IF(AND($C477&gt;=801,$C477&lt;=805),COUNTIFS($C$4:$C$1500,"&gt;=801",$C$4:$C$1500,"&lt;=805",K$4:K$1500,"&gt;"&amp;K477)+1,IF(AND($C477&gt;=701,$C477&lt;=705),COUNTIFS($C$4:$C$1500,"&gt;=701",$C$4:$C$1500,"&lt;=705",K$4:K$1500,"&gt;"&amp;K477)+1,IF(AND($C477&gt;=601,$C477&lt;=606),COUNTIFS($C$4:$C$1500,"&gt;=601",$C$4:$C$1500,"&lt;=606",K$4:K$1500,"&gt;"&amp;K477)+1,"")))))))</f>
        <v/>
      </c>
      <c r="N477" s="99">
        <f>IF(OR($C477="",K477=""),"",IF(OR(AND($C477&gt;=1001,$C477&lt;=1005),AND($C477&gt;=1101,$C477&lt;=1105)),COUNTIFS($C$4:$C$1500,"&gt;=1001",$C$4:$C$1500,"&lt;=1005",K$4:K$1500,"&gt;"&amp;K477)+COUNTIFS($C$4:$C$1500,"&gt;=1101",$C$4:$C$1500,"&lt;=1105",K$4:K$1500,"&gt;"&amp;K477)+1,""))</f>
        <v/>
      </c>
      <c r="O477" s="94" t="n">
        <v>42.03</v>
      </c>
      <c r="P477" s="94" t="n">
        <v>17.12</v>
      </c>
      <c r="Q477" s="94" t="n">
        <v>39.38</v>
      </c>
      <c r="R477" s="94" t="n">
        <v>45.83</v>
      </c>
      <c r="S477" s="94" t="n">
        <v>50</v>
      </c>
      <c r="T477" s="99">
        <f>IF(AND(O477&gt;0,O477&lt;36),1,IF(AND(O477&gt;=36,O477&lt;51),2,IF(AND(O477&gt;=51,O477&lt;71),3,IF(AND(O477&gt;=71,O477&lt;=100),4,))))</f>
        <v/>
      </c>
      <c r="U477" s="99">
        <f>IF(AND(P477&gt;0,P477&lt;41),1,IF(AND(P477&gt;=41,P477&lt;56),2,IF(AND(P477&gt;=56,P477&lt;71),3,IF(AND(P477&gt;=71,P477&lt;=100),4,))))</f>
        <v/>
      </c>
      <c r="V477" s="99">
        <f>IF(AND(Q477&gt;0,Q477&lt;41),1,IF(AND(Q477&gt;=41,Q477&lt;56),2,IF(AND(Q477&gt;=56,Q477&lt;71),3,IF(AND(Q477&gt;=71,Q477&lt;=100),4,))))</f>
        <v/>
      </c>
      <c r="W477" s="99">
        <f>IF(AND(R477&gt;0,R477&lt;36),1,IF(AND(R477&gt;=36,R477&lt;51),2,IF(AND(R477&gt;=51,R477&lt;66),3,IF(AND(R477&gt;=66,R477&lt;=100),4,))))</f>
        <v/>
      </c>
      <c r="X477" s="100">
        <f>IF(AND(S477&gt;0,S477&lt;37),1,IF(AND(S477&gt;=37,S477&lt;58),2,IF(AND(S477&gt;=58,S477&lt;71),3,IF(AND(S477&gt;=71,S477&lt;=100),4,))))</f>
        <v/>
      </c>
      <c r="Y477" s="101">
        <f>IF(SUM(AC477:AG477)=0, "", ROUND(((AC477*3+AD477*3+AE477*3+AF477*3+AG477*1)/13)*5,0))</f>
        <v/>
      </c>
      <c r="Z477" s="99">
        <f>IF(OR($C477="",Y477=""),"",COUNTIFS($C$4:$C$1500,$C477,Y$4:Y$1500,"&gt;"&amp;Y477)+1)</f>
        <v/>
      </c>
      <c r="AA477" s="99">
        <f>IF(OR($C477="",Y477=""),"",IF(AND($C477&gt;=1001,$C477&lt;=1005),COUNTIFS($C$4:$C$1500,"&gt;=1001",$C$4:$C$1500,"&lt;=1005",Y$4:Y$1500,"&gt;"&amp;Y477)+1,IF(AND($C477&gt;=1101,$C477&lt;=1105),COUNTIFS($C$4:$C$1500,"&gt;=1101",$C$4:$C$1500,"&lt;=1105",Y$4:Y$1500,"&gt;"&amp;Y477)+1,IF(AND($C477&gt;=901,$C477&lt;=905),COUNTIFS($C$4:$C$1500,"&gt;=901",$C$4:$C$1500,"&lt;=905",Y$4:Y$1500,"&gt;"&amp;Y477)+1,IF(AND($C477&gt;=801,$C477&lt;=805),COUNTIFS($C$4:$C$1500,"&gt;=801",$C$4:$C$1500,"&lt;=805",Y$4:Y$1500,"&gt;"&amp;Y477)+1,IF(AND($C477&gt;=701,$C477&lt;=705),COUNTIFS($C$4:$C$1500,"&gt;=701",$C$4:$C$1500,"&lt;=705",Y$4:Y$1500,"&gt;"&amp;Y477)+1,IF(AND($C477&gt;=601,$C477&lt;=606),COUNTIFS($C$4:$C$1500,"&gt;=601",$C$4:$C$1500,"&lt;=606",Y$4:Y$1500,"&gt;"&amp;Y477)+1,"")))))))</f>
        <v/>
      </c>
      <c r="AB477" s="99">
        <f>IF(OR($C477="",Y477=""),"",IF(OR(AND($C477&gt;=1001,$C477&lt;=1005),AND($C477&gt;=1101,$C477&lt;=1105)),COUNTIFS($C$4:$C$1500,"&gt;=1001",$C$4:$C$1500,"&lt;=1005",Y$4:Y$1500,"&gt;"&amp;Y477)+COUNTIFS($C$4:$C$1500,"&gt;=1101",$C$4:$C$1500,"&lt;=1105",Y$4:Y$1500,"&gt;"&amp;Y477)+1,""))</f>
        <v/>
      </c>
      <c r="AC477" s="94" t="n">
        <v>46.88</v>
      </c>
      <c r="AD477" s="94" t="n">
        <v>33.75</v>
      </c>
      <c r="AE477" s="94" t="n">
        <v>45.5</v>
      </c>
      <c r="AF477" s="94" t="n">
        <v>43.75</v>
      </c>
      <c r="AG477" s="94" t="n">
        <v>33.54</v>
      </c>
      <c r="AH477" s="99">
        <f>IF(AND(AC477&gt;0,AC477&lt;36),1,IF(AND(AC477&gt;=36,AC477&lt;51),2,IF(AND(AC477&gt;=51,AC477&lt;71),3,IF(AND(AC477&gt;=71,AC477&lt;=100),4,))))</f>
        <v/>
      </c>
      <c r="AI477" s="99">
        <f>IF(AND(AD477&gt;0,AD477&lt;41),1,IF(AND(AD477&gt;=41,AD477&lt;56),2,IF(AND(AD477&gt;=56,AD477&lt;71),3,IF(AND(AD477&gt;=71,AD477&lt;=100),4,))))</f>
        <v/>
      </c>
      <c r="AJ477" s="99">
        <f>IF(AND(AE477&gt;0,AE477&lt;41),1,IF(AND(AE477&gt;=41,AE477&lt;56),2,IF(AND(AE477&gt;=56,AE477&lt;71),3,IF(AND(AE477&gt;=71,AE477&lt;=100),4,))))</f>
        <v/>
      </c>
      <c r="AK477" s="99">
        <f>IF(AND(AF477&gt;0,AF477&lt;36),1,IF(AND(AF477&gt;=36,AF477&lt;51),2,IF(AND(AF477&gt;=51,AF477&lt;66),3,IF(AND(AF477&gt;=66,AF477&lt;=100),4,))))</f>
        <v/>
      </c>
      <c r="AL477" s="100">
        <f>IF(AND(AG477&gt;0,AG477&lt;37),1,IF(AND(AG477&gt;=37,AG477&lt;58),2,IF(AND(AG477&gt;=58,AG477&lt;71),3,IF(AND(AG477&gt;=71,AG477&lt;=100),4,))))</f>
        <v/>
      </c>
      <c r="AM477" s="101">
        <f>IF((Y477&lt;&gt;"")*(K477&lt;&gt;""),Y477-K477,"")</f>
        <v/>
      </c>
      <c r="AN477" s="99">
        <f>IF((Z477&lt;&gt;"")*(L477&lt;&gt;""),Z477-L477,"")</f>
        <v/>
      </c>
      <c r="AO477" s="99">
        <f>IF((AA477&lt;&gt;"")*(M477&lt;&gt;""),AA477-M477,"")</f>
        <v/>
      </c>
      <c r="AP477" s="99">
        <f>IF((AB477&lt;&gt;"")*(N477&lt;&gt;""),AB477-N477,"")</f>
        <v/>
      </c>
      <c r="AQ477" s="94">
        <f>IF((AC477&lt;&gt;"")*(O477&lt;&gt;""),AC477-O477,"")</f>
        <v/>
      </c>
      <c r="AR477" s="94">
        <f>IF((AD477&lt;&gt;"")*(P477&lt;&gt;""),AD477-P477,"")</f>
        <v/>
      </c>
      <c r="AS477" s="94">
        <f>IF((AE477&lt;&gt;"")*(Q477&lt;&gt;""),AE477-Q477,"")</f>
        <v/>
      </c>
      <c r="AT477" s="94">
        <f>IF((AF477&lt;&gt;"")*(R477&lt;&gt;""),AF477-R477,"")</f>
        <v/>
      </c>
      <c r="AU477" s="94">
        <f>IF((AG477&lt;&gt;"")*(S477&lt;&gt;""),AG477-S477,"")</f>
        <v/>
      </c>
      <c r="AV477" s="99">
        <f>IF((AH477&lt;&gt;"")*(T477&lt;&gt;""),AH477-T477,"")</f>
        <v/>
      </c>
      <c r="AW477" s="99">
        <f>IF((AI477&lt;&gt;"")*(U477&lt;&gt;""),AI477-U477,"")</f>
        <v/>
      </c>
      <c r="AX477" s="99">
        <f>IF((AJ477&lt;&gt;"")*(V477&lt;&gt;""),AJ477-V477,"")</f>
        <v/>
      </c>
      <c r="AY477" s="99">
        <f>IF((AK477&lt;&gt;"")*(W477&lt;&gt;""),AK477-W477,"")</f>
        <v/>
      </c>
      <c r="AZ477" s="102">
        <f>IF((AL477&lt;&gt;"")*(X477&lt;&gt;""),AL477-X477,"")</f>
        <v/>
      </c>
      <c r="BA477" s="50">
        <f>IFERROR(__xludf.dummyfunction("AI(""Actúa como un tutor académico y dirígete personalmente al estudiante "" &amp; I477 &amp; "" "" &amp; J477 &amp; "" "" &amp; G477 &amp; "" "" &amp; H477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AM477 &amp; ""'. Diferencias por área: Matemáticas ("" &amp; AQ477 &amp; ""), Ciencias Natura"&amp;"les ("" &amp; AR477 &amp; ""), Sociales ("" &amp; AS477 &amp; ""), Lectura Crítica ("" &amp; AT477 &amp; "") e Inglés ("" &amp; AU477 &amp; ""). Variación en posición: grupo ("" &amp; AN477 &amp; ""), grado ("" &amp; AO477 &amp; "") y media ("" &amp; AP477 &amp; ""). Puntajes Primer Simulacro: Global "" &amp; K477 &amp; "", Mat "" &amp; "&amp;"O4 &amp; "", Cien "" &amp; P477 &amp; "", Soc "" &amp; Q477 &amp; "", Lec "" &amp; R477 &amp; "", Ing "" &amp; S477 &amp; "". Puntajes Segundo Simulacro: Global "" &amp; Y477 &amp; "", Mat "" &amp; AC477 &amp; "", Cien "" &amp; AD477 &amp; "", Soc "" &amp; AE477 &amp; "", Lec "" &amp; AF477 &amp; "", Ing "" &amp; AG477 &amp; "". Escribe un mensaje motivador"&amp;" y breve (máximo 4 líneas)."")
"),"=AI(""Actúa como un tutor académico y dirígete personalmente al estudiante "" &amp; I477 &amp; "" "" &amp; J477 &amp; "" "" &amp; G477 &amp; "" "" &amp; H477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AM477 &amp; ""'. Diferencias por área: Matemáticas ("" &amp; AQ477 &amp; ""), Ciencias Natur"&amp;"ales ("" &amp; AR477 &amp; ""), Sociales ("" &amp; AS477 &amp; ""), Lectura Crítica ("" &amp; AT477 &amp; "") e Inglés ("" &amp; AU477 &amp; ""). Variación en posición: grupo ("" &amp; AN477 &amp; ""), grado ("" &amp; AO477 &amp; "") y media ("" &amp; AP477 &amp; ""). Puntajes Primer Simulacro: Global "" &amp; K477 &amp; "", Mat "" &amp;"&amp;" O477 &amp; "", Cien "" &amp; P477 &amp; "", Soc "" &amp; Q477 &amp; "", Lec "" &amp; R477 &amp; "", Ing "" &amp; S477 &amp; "". Puntajes Segundo Simulacro: Global "" &amp; Y477 &amp; "", Mat "" &amp; AC477 &amp; "", Cien "" &amp; AD477 &amp; "", Soc "" &amp; AE477 &amp; "", Lec "" &amp; AF477 &amp; "", Ing "" &amp; AG477 &amp; "". Escribe un mensaje motivado"&amp;"r y breve (máximo 4 líneas)."")
")</f>
        <v/>
      </c>
    </row>
    <row r="478" ht="15.75" customHeight="1" s="42">
      <c r="A478" s="93" t="n"/>
      <c r="B478" s="94" t="inlineStr">
        <is>
          <t>Bachillerato</t>
        </is>
      </c>
      <c r="C478" s="94" t="n">
        <v>803</v>
      </c>
      <c r="D478" s="94" t="n"/>
      <c r="E478" s="95" t="n"/>
      <c r="F478" s="96">
        <f>TRIM(G478&amp;" "&amp;H478&amp;" "&amp;I478&amp;" "&amp;J478)</f>
        <v/>
      </c>
      <c r="G478" s="94" t="inlineStr">
        <is>
          <t>Gomez</t>
        </is>
      </c>
      <c r="H478" s="94" t="inlineStr">
        <is>
          <t>Urrego</t>
        </is>
      </c>
      <c r="I478" s="94" t="inlineStr">
        <is>
          <t>Emanuel</t>
        </is>
      </c>
      <c r="J478" s="97" t="n"/>
      <c r="K478" s="98">
        <f>IF(SUM(O478:S478)=0, "", ROUND(((O478*3+P478*3+Q478*3+R478*3+S478*1)/13)*5,0))</f>
        <v/>
      </c>
      <c r="L478" s="99">
        <f>IF(OR($C478="",K478=""),"",COUNTIFS($C$4:$C$1500,$C478,K$4:K$1500,"&gt;"&amp;K478)+1)</f>
        <v/>
      </c>
      <c r="M478" s="99">
        <f>IF(OR($C478="",K478=""),"",IF(AND($C478&gt;=1001,$C478&lt;=1005),COUNTIFS($C$4:$C$1500,"&gt;=1001",$C$4:$C$1500,"&lt;=1005",K$4:K$1500,"&gt;"&amp;K478)+1,IF(AND($C478&gt;=1101,$C478&lt;=1105),COUNTIFS($C$4:$C$1500,"&gt;=1101",$C$4:$C$1500,"&lt;=1105",K$4:K$1500,"&gt;"&amp;K478)+1,IF(AND($C478&gt;=901,$C478&lt;=905),COUNTIFS($C$4:$C$1500,"&gt;=901",$C$4:$C$1500,"&lt;=905",K$4:K$1500,"&gt;"&amp;K478)+1,IF(AND($C478&gt;=801,$C478&lt;=805),COUNTIFS($C$4:$C$1500,"&gt;=801",$C$4:$C$1500,"&lt;=805",K$4:K$1500,"&gt;"&amp;K478)+1,IF(AND($C478&gt;=701,$C478&lt;=705),COUNTIFS($C$4:$C$1500,"&gt;=701",$C$4:$C$1500,"&lt;=705",K$4:K$1500,"&gt;"&amp;K478)+1,IF(AND($C478&gt;=601,$C478&lt;=606),COUNTIFS($C$4:$C$1500,"&gt;=601",$C$4:$C$1500,"&lt;=606",K$4:K$1500,"&gt;"&amp;K478)+1,"")))))))</f>
        <v/>
      </c>
      <c r="N478" s="99">
        <f>IF(OR($C478="",K478=""),"",IF(OR(AND($C478&gt;=1001,$C478&lt;=1005),AND($C478&gt;=1101,$C478&lt;=1105)),COUNTIFS($C$4:$C$1500,"&gt;=1001",$C$4:$C$1500,"&lt;=1005",K$4:K$1500,"&gt;"&amp;K478)+COUNTIFS($C$4:$C$1500,"&gt;=1101",$C$4:$C$1500,"&lt;=1105",K$4:K$1500,"&gt;"&amp;K478)+1,""))</f>
        <v/>
      </c>
      <c r="O478" s="94" t="n">
        <v>48.13</v>
      </c>
      <c r="P478" s="94" t="n">
        <v>43.83</v>
      </c>
      <c r="Q478" s="94" t="n">
        <v>13.13</v>
      </c>
      <c r="R478" s="94" t="n">
        <v>41.67</v>
      </c>
      <c r="S478" s="94" t="n">
        <v>37.5</v>
      </c>
      <c r="T478" s="99">
        <f>IF(AND(O478&gt;0,O478&lt;36),1,IF(AND(O478&gt;=36,O478&lt;51),2,IF(AND(O478&gt;=51,O478&lt;71),3,IF(AND(O478&gt;=71,O478&lt;=100),4,))))</f>
        <v/>
      </c>
      <c r="U478" s="99">
        <f>IF(AND(P478&gt;0,P478&lt;41),1,IF(AND(P478&gt;=41,P478&lt;56),2,IF(AND(P478&gt;=56,P478&lt;71),3,IF(AND(P478&gt;=71,P478&lt;=100),4,))))</f>
        <v/>
      </c>
      <c r="V478" s="99">
        <f>IF(AND(Q478&gt;0,Q478&lt;41),1,IF(AND(Q478&gt;=41,Q478&lt;56),2,IF(AND(Q478&gt;=56,Q478&lt;71),3,IF(AND(Q478&gt;=71,Q478&lt;=100),4,))))</f>
        <v/>
      </c>
      <c r="W478" s="99">
        <f>IF(AND(R478&gt;0,R478&lt;36),1,IF(AND(R478&gt;=36,R478&lt;51),2,IF(AND(R478&gt;=51,R478&lt;66),3,IF(AND(R478&gt;=66,R478&lt;=100),4,))))</f>
        <v/>
      </c>
      <c r="X478" s="100">
        <f>IF(AND(S478&gt;0,S478&lt;37),1,IF(AND(S478&gt;=37,S478&lt;58),2,IF(AND(S478&gt;=58,S478&lt;71),3,IF(AND(S478&gt;=71,S478&lt;=100),4,))))</f>
        <v/>
      </c>
      <c r="Y478" s="101">
        <f>IF(SUM(AC478:AG478)=0, "", ROUND(((AC478*3+AD478*3+AE478*3+AF478*3+AG478*1)/13)*5,0))</f>
        <v/>
      </c>
      <c r="Z478" s="99">
        <f>IF(OR($C478="",Y478=""),"",COUNTIFS($C$4:$C$1500,$C478,Y$4:Y$1500,"&gt;"&amp;Y478)+1)</f>
        <v/>
      </c>
      <c r="AA478" s="99">
        <f>IF(OR($C478="",Y478=""),"",IF(AND($C478&gt;=1001,$C478&lt;=1005),COUNTIFS($C$4:$C$1500,"&gt;=1001",$C$4:$C$1500,"&lt;=1005",Y$4:Y$1500,"&gt;"&amp;Y478)+1,IF(AND($C478&gt;=1101,$C478&lt;=1105),COUNTIFS($C$4:$C$1500,"&gt;=1101",$C$4:$C$1500,"&lt;=1105",Y$4:Y$1500,"&gt;"&amp;Y478)+1,IF(AND($C478&gt;=901,$C478&lt;=905),COUNTIFS($C$4:$C$1500,"&gt;=901",$C$4:$C$1500,"&lt;=905",Y$4:Y$1500,"&gt;"&amp;Y478)+1,IF(AND($C478&gt;=801,$C478&lt;=805),COUNTIFS($C$4:$C$1500,"&gt;=801",$C$4:$C$1500,"&lt;=805",Y$4:Y$1500,"&gt;"&amp;Y478)+1,IF(AND($C478&gt;=701,$C478&lt;=705),COUNTIFS($C$4:$C$1500,"&gt;=701",$C$4:$C$1500,"&lt;=705",Y$4:Y$1500,"&gt;"&amp;Y478)+1,IF(AND($C478&gt;=601,$C478&lt;=606),COUNTIFS($C$4:$C$1500,"&gt;=601",$C$4:$C$1500,"&lt;=606",Y$4:Y$1500,"&gt;"&amp;Y478)+1,"")))))))</f>
        <v/>
      </c>
      <c r="AB478" s="99">
        <f>IF(OR($C478="",Y478=""),"",IF(OR(AND($C478&gt;=1001,$C478&lt;=1005),AND($C478&gt;=1101,$C478&lt;=1105)),COUNTIFS($C$4:$C$1500,"&gt;=1001",$C$4:$C$1500,"&lt;=1005",Y$4:Y$1500,"&gt;"&amp;Y478)+COUNTIFS($C$4:$C$1500,"&gt;=1101",$C$4:$C$1500,"&lt;=1105",Y$4:Y$1500,"&gt;"&amp;Y478)+1,""))</f>
        <v/>
      </c>
      <c r="AC478" s="94" t="n">
        <v>58.13</v>
      </c>
      <c r="AD478" s="94" t="n">
        <v>71.95999999999999</v>
      </c>
      <c r="AE478" s="94" t="n">
        <v>51</v>
      </c>
      <c r="AF478" s="94" t="n">
        <v>65.63</v>
      </c>
      <c r="AG478" s="94" t="n">
        <v>32.08</v>
      </c>
      <c r="AH478" s="99">
        <f>IF(AND(AC478&gt;0,AC478&lt;36),1,IF(AND(AC478&gt;=36,AC478&lt;51),2,IF(AND(AC478&gt;=51,AC478&lt;71),3,IF(AND(AC478&gt;=71,AC478&lt;=100),4,))))</f>
        <v/>
      </c>
      <c r="AI478" s="99">
        <f>IF(AND(AD478&gt;0,AD478&lt;41),1,IF(AND(AD478&gt;=41,AD478&lt;56),2,IF(AND(AD478&gt;=56,AD478&lt;71),3,IF(AND(AD478&gt;=71,AD478&lt;=100),4,))))</f>
        <v/>
      </c>
      <c r="AJ478" s="99">
        <f>IF(AND(AE478&gt;0,AE478&lt;41),1,IF(AND(AE478&gt;=41,AE478&lt;56),2,IF(AND(AE478&gt;=56,AE478&lt;71),3,IF(AND(AE478&gt;=71,AE478&lt;=100),4,))))</f>
        <v/>
      </c>
      <c r="AK478" s="99">
        <f>IF(AND(AF478&gt;0,AF478&lt;36),1,IF(AND(AF478&gt;=36,AF478&lt;51),2,IF(AND(AF478&gt;=51,AF478&lt;66),3,IF(AND(AF478&gt;=66,AF478&lt;=100),4,))))</f>
        <v/>
      </c>
      <c r="AL478" s="100">
        <f>IF(AND(AG478&gt;0,AG478&lt;37),1,IF(AND(AG478&gt;=37,AG478&lt;58),2,IF(AND(AG478&gt;=58,AG478&lt;71),3,IF(AND(AG478&gt;=71,AG478&lt;=100),4,))))</f>
        <v/>
      </c>
      <c r="AM478" s="101">
        <f>IF((Y478&lt;&gt;"")*(K478&lt;&gt;""),Y478-K478,"")</f>
        <v/>
      </c>
      <c r="AN478" s="99">
        <f>IF((Z478&lt;&gt;"")*(L478&lt;&gt;""),Z478-L478,"")</f>
        <v/>
      </c>
      <c r="AO478" s="99">
        <f>IF((AA478&lt;&gt;"")*(M478&lt;&gt;""),AA478-M478,"")</f>
        <v/>
      </c>
      <c r="AP478" s="99">
        <f>IF((AB478&lt;&gt;"")*(N478&lt;&gt;""),AB478-N478,"")</f>
        <v/>
      </c>
      <c r="AQ478" s="94">
        <f>IF((AC478&lt;&gt;"")*(O478&lt;&gt;""),AC478-O478,"")</f>
        <v/>
      </c>
      <c r="AR478" s="94">
        <f>IF((AD478&lt;&gt;"")*(P478&lt;&gt;""),AD478-P478,"")</f>
        <v/>
      </c>
      <c r="AS478" s="94">
        <f>IF((AE478&lt;&gt;"")*(Q478&lt;&gt;""),AE478-Q478,"")</f>
        <v/>
      </c>
      <c r="AT478" s="94">
        <f>IF((AF478&lt;&gt;"")*(R478&lt;&gt;""),AF478-R478,"")</f>
        <v/>
      </c>
      <c r="AU478" s="94">
        <f>IF((AG478&lt;&gt;"")*(S478&lt;&gt;""),AG478-S478,"")</f>
        <v/>
      </c>
      <c r="AV478" s="99">
        <f>IF((AH478&lt;&gt;"")*(T478&lt;&gt;""),AH478-T478,"")</f>
        <v/>
      </c>
      <c r="AW478" s="99">
        <f>IF((AI478&lt;&gt;"")*(U478&lt;&gt;""),AI478-U478,"")</f>
        <v/>
      </c>
      <c r="AX478" s="99">
        <f>IF((AJ478&lt;&gt;"")*(V478&lt;&gt;""),AJ478-V478,"")</f>
        <v/>
      </c>
      <c r="AY478" s="99">
        <f>IF((AK478&lt;&gt;"")*(W478&lt;&gt;""),AK478-W478,"")</f>
        <v/>
      </c>
      <c r="AZ478" s="102">
        <f>IF((AL478&lt;&gt;"")*(X478&lt;&gt;""),AL478-X478,"")</f>
        <v/>
      </c>
      <c r="BA478" s="50">
        <f>IFERROR(__xludf.dummyfunction("AI(""Actúa como un tutor académico y dirígete personalmente al estudiante "" &amp; I478 &amp; "" "" &amp; J478 &amp; "" "" &amp; G478 &amp; "" "" &amp; H478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AM478 &amp; ""'. Diferencias por área: Matemáticas ("" &amp; AQ478 &amp; ""), Ciencias Natura"&amp;"les ("" &amp; AR478 &amp; ""), Sociales ("" &amp; AS478 &amp; ""), Lectura Crítica ("" &amp; AT478 &amp; "") e Inglés ("" &amp; AU478 &amp; ""). Variación en posición: grupo ("" &amp; AN478 &amp; ""), grado ("" &amp; AO478 &amp; "") y media ("" &amp; AP478 &amp; ""). Puntajes Primer Simulacro: Global "" &amp; K478 &amp; "", Mat "" &amp; "&amp;"O4 &amp; "", Cien "" &amp; P478 &amp; "", Soc "" &amp; Q478 &amp; "", Lec "" &amp; R478 &amp; "", Ing "" &amp; S478 &amp; "". Puntajes Segundo Simulacro: Global "" &amp; Y478 &amp; "", Mat "" &amp; AC478 &amp; "", Cien "" &amp; AD478 &amp; "", Soc "" &amp; AE478 &amp; "", Lec "" &amp; AF478 &amp; "", Ing "" &amp; AG478 &amp; "". Escribe un mensaje motivador"&amp;" y breve (máximo 4 líneas)."")
"),"=AI(""Actúa como un tutor académico y dirígete personalmente al estudiante "" &amp; I478 &amp; "" "" &amp; J478 &amp; "" "" &amp; G478 &amp; "" "" &amp; H478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AM478 &amp; ""'. Diferencias por área: Matemáticas ("" &amp; AQ478 &amp; ""), Ciencias Natur"&amp;"ales ("" &amp; AR478 &amp; ""), Sociales ("" &amp; AS478 &amp; ""), Lectura Crítica ("" &amp; AT478 &amp; "") e Inglés ("" &amp; AU478 &amp; ""). Variación en posición: grupo ("" &amp; AN478 &amp; ""), grado ("" &amp; AO478 &amp; "") y media ("" &amp; AP478 &amp; ""). Puntajes Primer Simulacro: Global "" &amp; K478 &amp; "", Mat "" &amp;"&amp;" O478 &amp; "", Cien "" &amp; P478 &amp; "", Soc "" &amp; Q478 &amp; "", Lec "" &amp; R478 &amp; "", Ing "" &amp; S478 &amp; "". Puntajes Segundo Simulacro: Global "" &amp; Y478 &amp; "", Mat "" &amp; AC478 &amp; "", Cien "" &amp; AD478 &amp; "", Soc "" &amp; AE478 &amp; "", Lec "" &amp; AF478 &amp; "", Ing "" &amp; AG478 &amp; "". Escribe un mensaje motivado"&amp;"r y breve (máximo 4 líneas)."")
")</f>
        <v/>
      </c>
    </row>
    <row r="479" ht="15.75" customHeight="1" s="42">
      <c r="A479" s="93" t="n"/>
      <c r="B479" s="94" t="inlineStr">
        <is>
          <t>Bachillerato</t>
        </is>
      </c>
      <c r="C479" s="94" t="n">
        <v>804</v>
      </c>
      <c r="D479" s="94" t="n"/>
      <c r="E479" s="95" t="n"/>
      <c r="F479" s="96">
        <f>TRIM(G479&amp;" "&amp;H479&amp;" "&amp;I479&amp;" "&amp;J479)</f>
        <v/>
      </c>
      <c r="G479" s="94" t="inlineStr">
        <is>
          <t>Gonzalez</t>
        </is>
      </c>
      <c r="H479" s="94" t="inlineStr">
        <is>
          <t>Lopez</t>
        </is>
      </c>
      <c r="I479" s="94" t="inlineStr">
        <is>
          <t>Juan</t>
        </is>
      </c>
      <c r="J479" s="97" t="inlineStr">
        <is>
          <t>Camilo</t>
        </is>
      </c>
      <c r="K479" s="98">
        <f>IF(SUM(O479:S479)=0, "", ROUND(((O479*3+P479*3+Q479*3+R479*3+S479*1)/13)*5,0))</f>
        <v/>
      </c>
      <c r="L479" s="99">
        <f>IF(OR($C479="",K479=""),"",COUNTIFS($C$4:$C$1500,$C479,K$4:K$1500,"&gt;"&amp;K479)+1)</f>
        <v/>
      </c>
      <c r="M479" s="99">
        <f>IF(OR($C479="",K479=""),"",IF(AND($C479&gt;=1001,$C479&lt;=1005),COUNTIFS($C$4:$C$1500,"&gt;=1001",$C$4:$C$1500,"&lt;=1005",K$4:K$1500,"&gt;"&amp;K479)+1,IF(AND($C479&gt;=1101,$C479&lt;=1105),COUNTIFS($C$4:$C$1500,"&gt;=1101",$C$4:$C$1500,"&lt;=1105",K$4:K$1500,"&gt;"&amp;K479)+1,IF(AND($C479&gt;=901,$C479&lt;=905),COUNTIFS($C$4:$C$1500,"&gt;=901",$C$4:$C$1500,"&lt;=905",K$4:K$1500,"&gt;"&amp;K479)+1,IF(AND($C479&gt;=801,$C479&lt;=805),COUNTIFS($C$4:$C$1500,"&gt;=801",$C$4:$C$1500,"&lt;=805",K$4:K$1500,"&gt;"&amp;K479)+1,IF(AND($C479&gt;=701,$C479&lt;=705),COUNTIFS($C$4:$C$1500,"&gt;=701",$C$4:$C$1500,"&lt;=705",K$4:K$1500,"&gt;"&amp;K479)+1,IF(AND($C479&gt;=601,$C479&lt;=606),COUNTIFS($C$4:$C$1500,"&gt;=601",$C$4:$C$1500,"&lt;=606",K$4:K$1500,"&gt;"&amp;K479)+1,"")))))))</f>
        <v/>
      </c>
      <c r="N479" s="99">
        <f>IF(OR($C479="",K479=""),"",IF(OR(AND($C479&gt;=1001,$C479&lt;=1005),AND($C479&gt;=1101,$C479&lt;=1105)),COUNTIFS($C$4:$C$1500,"&gt;=1001",$C$4:$C$1500,"&lt;=1005",K$4:K$1500,"&gt;"&amp;K479)+COUNTIFS($C$4:$C$1500,"&gt;=1101",$C$4:$C$1500,"&lt;=1105",K$4:K$1500,"&gt;"&amp;K479)+1,""))</f>
        <v/>
      </c>
      <c r="O479" s="94" t="n">
        <v>44.06</v>
      </c>
      <c r="P479" s="94" t="n">
        <v>40.11</v>
      </c>
      <c r="Q479" s="94" t="n">
        <v>32.81</v>
      </c>
      <c r="R479" s="94" t="n">
        <v>37.5</v>
      </c>
      <c r="S479" s="94" t="n">
        <v>33.33</v>
      </c>
      <c r="T479" s="99">
        <f>IF(AND(O479&gt;0,O479&lt;36),1,IF(AND(O479&gt;=36,O479&lt;51),2,IF(AND(O479&gt;=51,O479&lt;71),3,IF(AND(O479&gt;=71,O479&lt;=100),4,))))</f>
        <v/>
      </c>
      <c r="U479" s="99">
        <f>IF(AND(P479&gt;0,P479&lt;41),1,IF(AND(P479&gt;=41,P479&lt;56),2,IF(AND(P479&gt;=56,P479&lt;71),3,IF(AND(P479&gt;=71,P479&lt;=100),4,))))</f>
        <v/>
      </c>
      <c r="V479" s="99">
        <f>IF(AND(Q479&gt;0,Q479&lt;41),1,IF(AND(Q479&gt;=41,Q479&lt;56),2,IF(AND(Q479&gt;=56,Q479&lt;71),3,IF(AND(Q479&gt;=71,Q479&lt;=100),4,))))</f>
        <v/>
      </c>
      <c r="W479" s="99">
        <f>IF(AND(R479&gt;0,R479&lt;36),1,IF(AND(R479&gt;=36,R479&lt;51),2,IF(AND(R479&gt;=51,R479&lt;66),3,IF(AND(R479&gt;=66,R479&lt;=100),4,))))</f>
        <v/>
      </c>
      <c r="X479" s="100">
        <f>IF(AND(S479&gt;0,S479&lt;37),1,IF(AND(S479&gt;=37,S479&lt;58),2,IF(AND(S479&gt;=58,S479&lt;71),3,IF(AND(S479&gt;=71,S479&lt;=100),4,))))</f>
        <v/>
      </c>
      <c r="Y479" s="101">
        <f>IF(SUM(AC479:AG479)=0, "", ROUND(((AC479*3+AD479*3+AE479*3+AF479*3+AG479*1)/13)*5,0))</f>
        <v/>
      </c>
      <c r="Z479" s="99">
        <f>IF(OR($C479="",Y479=""),"",COUNTIFS($C$4:$C$1500,$C479,Y$4:Y$1500,"&gt;"&amp;Y479)+1)</f>
        <v/>
      </c>
      <c r="AA479" s="99">
        <f>IF(OR($C479="",Y479=""),"",IF(AND($C479&gt;=1001,$C479&lt;=1005),COUNTIFS($C$4:$C$1500,"&gt;=1001",$C$4:$C$1500,"&lt;=1005",Y$4:Y$1500,"&gt;"&amp;Y479)+1,IF(AND($C479&gt;=1101,$C479&lt;=1105),COUNTIFS($C$4:$C$1500,"&gt;=1101",$C$4:$C$1500,"&lt;=1105",Y$4:Y$1500,"&gt;"&amp;Y479)+1,IF(AND($C479&gt;=901,$C479&lt;=905),COUNTIFS($C$4:$C$1500,"&gt;=901",$C$4:$C$1500,"&lt;=905",Y$4:Y$1500,"&gt;"&amp;Y479)+1,IF(AND($C479&gt;=801,$C479&lt;=805),COUNTIFS($C$4:$C$1500,"&gt;=801",$C$4:$C$1500,"&lt;=805",Y$4:Y$1500,"&gt;"&amp;Y479)+1,IF(AND($C479&gt;=701,$C479&lt;=705),COUNTIFS($C$4:$C$1500,"&gt;=701",$C$4:$C$1500,"&lt;=705",Y$4:Y$1500,"&gt;"&amp;Y479)+1,IF(AND($C479&gt;=601,$C479&lt;=606),COUNTIFS($C$4:$C$1500,"&gt;=601",$C$4:$C$1500,"&lt;=606",Y$4:Y$1500,"&gt;"&amp;Y479)+1,"")))))))</f>
        <v/>
      </c>
      <c r="AB479" s="99">
        <f>IF(OR($C479="",Y479=""),"",IF(OR(AND($C479&gt;=1001,$C479&lt;=1005),AND($C479&gt;=1101,$C479&lt;=1105)),COUNTIFS($C$4:$C$1500,"&gt;=1001",$C$4:$C$1500,"&lt;=1005",Y$4:Y$1500,"&gt;"&amp;Y479)+COUNTIFS($C$4:$C$1500,"&gt;=1101",$C$4:$C$1500,"&lt;=1105",Y$4:Y$1500,"&gt;"&amp;Y479)+1,""))</f>
        <v/>
      </c>
      <c r="AC479" s="94" t="n">
        <v>46.88</v>
      </c>
      <c r="AD479" s="94" t="n">
        <v>41.25</v>
      </c>
      <c r="AE479" s="94" t="n">
        <v>56.5</v>
      </c>
      <c r="AF479" s="94" t="n">
        <v>61.25</v>
      </c>
      <c r="AG479" s="94" t="n">
        <v>47.92</v>
      </c>
      <c r="AH479" s="99">
        <f>IF(AND(AC479&gt;0,AC479&lt;36),1,IF(AND(AC479&gt;=36,AC479&lt;51),2,IF(AND(AC479&gt;=51,AC479&lt;71),3,IF(AND(AC479&gt;=71,AC479&lt;=100),4,))))</f>
        <v/>
      </c>
      <c r="AI479" s="99">
        <f>IF(AND(AD479&gt;0,AD479&lt;41),1,IF(AND(AD479&gt;=41,AD479&lt;56),2,IF(AND(AD479&gt;=56,AD479&lt;71),3,IF(AND(AD479&gt;=71,AD479&lt;=100),4,))))</f>
        <v/>
      </c>
      <c r="AJ479" s="99">
        <f>IF(AND(AE479&gt;0,AE479&lt;41),1,IF(AND(AE479&gt;=41,AE479&lt;56),2,IF(AND(AE479&gt;=56,AE479&lt;71),3,IF(AND(AE479&gt;=71,AE479&lt;=100),4,))))</f>
        <v/>
      </c>
      <c r="AK479" s="99">
        <f>IF(AND(AF479&gt;0,AF479&lt;36),1,IF(AND(AF479&gt;=36,AF479&lt;51),2,IF(AND(AF479&gt;=51,AF479&lt;66),3,IF(AND(AF479&gt;=66,AF479&lt;=100),4,))))</f>
        <v/>
      </c>
      <c r="AL479" s="100">
        <f>IF(AND(AG479&gt;0,AG479&lt;37),1,IF(AND(AG479&gt;=37,AG479&lt;58),2,IF(AND(AG479&gt;=58,AG479&lt;71),3,IF(AND(AG479&gt;=71,AG479&lt;=100),4,))))</f>
        <v/>
      </c>
      <c r="AM479" s="101">
        <f>IF((Y479&lt;&gt;"")*(K479&lt;&gt;""),Y479-K479,"")</f>
        <v/>
      </c>
      <c r="AN479" s="99">
        <f>IF((Z479&lt;&gt;"")*(L479&lt;&gt;""),Z479-L479,"")</f>
        <v/>
      </c>
      <c r="AO479" s="99">
        <f>IF((AA479&lt;&gt;"")*(M479&lt;&gt;""),AA479-M479,"")</f>
        <v/>
      </c>
      <c r="AP479" s="99">
        <f>IF((AB479&lt;&gt;"")*(N479&lt;&gt;""),AB479-N479,"")</f>
        <v/>
      </c>
      <c r="AQ479" s="94">
        <f>IF((AC479&lt;&gt;"")*(O479&lt;&gt;""),AC479-O479,"")</f>
        <v/>
      </c>
      <c r="AR479" s="94">
        <f>IF((AD479&lt;&gt;"")*(P479&lt;&gt;""),AD479-P479,"")</f>
        <v/>
      </c>
      <c r="AS479" s="94">
        <f>IF((AE479&lt;&gt;"")*(Q479&lt;&gt;""),AE479-Q479,"")</f>
        <v/>
      </c>
      <c r="AT479" s="94">
        <f>IF((AF479&lt;&gt;"")*(R479&lt;&gt;""),AF479-R479,"")</f>
        <v/>
      </c>
      <c r="AU479" s="94">
        <f>IF((AG479&lt;&gt;"")*(S479&lt;&gt;""),AG479-S479,"")</f>
        <v/>
      </c>
      <c r="AV479" s="99">
        <f>IF((AH479&lt;&gt;"")*(T479&lt;&gt;""),AH479-T479,"")</f>
        <v/>
      </c>
      <c r="AW479" s="99">
        <f>IF((AI479&lt;&gt;"")*(U479&lt;&gt;""),AI479-U479,"")</f>
        <v/>
      </c>
      <c r="AX479" s="99">
        <f>IF((AJ479&lt;&gt;"")*(V479&lt;&gt;""),AJ479-V479,"")</f>
        <v/>
      </c>
      <c r="AY479" s="99">
        <f>IF((AK479&lt;&gt;"")*(W479&lt;&gt;""),AK479-W479,"")</f>
        <v/>
      </c>
      <c r="AZ479" s="102">
        <f>IF((AL479&lt;&gt;"")*(X479&lt;&gt;""),AL479-X479,"")</f>
        <v/>
      </c>
      <c r="BA479" s="50">
        <f>IFERROR(__xludf.dummyfunction("AI(""Actúa como un tutor académico y dirígete personalmente al estudiante "" &amp; I479 &amp; "" "" &amp; J479 &amp; "" "" &amp; G479 &amp; "" "" &amp; H479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AM479 &amp; ""'. Diferencias por área: Matemáticas ("" &amp; AQ479 &amp; ""), Ciencias Natura"&amp;"les ("" &amp; AR479 &amp; ""), Sociales ("" &amp; AS479 &amp; ""), Lectura Crítica ("" &amp; AT479 &amp; "") e Inglés ("" &amp; AU479 &amp; ""). Variación en posición: grupo ("" &amp; AN479 &amp; ""), grado ("" &amp; AO479 &amp; "") y media ("" &amp; AP479 &amp; ""). Puntajes Primer Simulacro: Global "" &amp; K479 &amp; "", Mat "" &amp; "&amp;"O4 &amp; "", Cien "" &amp; P479 &amp; "", Soc "" &amp; Q479 &amp; "", Lec "" &amp; R479 &amp; "", Ing "" &amp; S479 &amp; "". Puntajes Segundo Simulacro: Global "" &amp; Y479 &amp; "", Mat "" &amp; AC479 &amp; "", Cien "" &amp; AD479 &amp; "", Soc "" &amp; AE479 &amp; "", Lec "" &amp; AF479 &amp; "", Ing "" &amp; AG479 &amp; "". Escribe un mensaje motivador"&amp;" y breve (máximo 4 líneas)."")
"),"=AI(""Actúa como un tutor académico y dirígete personalmente al estudiante "" &amp; I479 &amp; "" "" &amp; J479 &amp; "" "" &amp; G479 &amp; "" "" &amp; H479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AM479 &amp; ""'. Diferencias por área: Matemáticas ("" &amp; AQ479 &amp; ""), Ciencias Natur"&amp;"ales ("" &amp; AR479 &amp; ""), Sociales ("" &amp; AS479 &amp; ""), Lectura Crítica ("" &amp; AT479 &amp; "") e Inglés ("" &amp; AU479 &amp; ""). Variación en posición: grupo ("" &amp; AN479 &amp; ""), grado ("" &amp; AO479 &amp; "") y media ("" &amp; AP479 &amp; ""). Puntajes Primer Simulacro: Global "" &amp; K479 &amp; "", Mat "" &amp;"&amp;" O479 &amp; "", Cien "" &amp; P479 &amp; "", Soc "" &amp; Q479 &amp; "", Lec "" &amp; R479 &amp; "", Ing "" &amp; S479 &amp; "". Puntajes Segundo Simulacro: Global "" &amp; Y479 &amp; "", Mat "" &amp; AC479 &amp; "", Cien "" &amp; AD479 &amp; "", Soc "" &amp; AE479 &amp; "", Lec "" &amp; AF479 &amp; "", Ing "" &amp; AG479 &amp; "". Escribe un mensaje motivado"&amp;"r y breve (máximo 4 líneas)."")
")</f>
        <v/>
      </c>
    </row>
    <row r="480" ht="15.75" customHeight="1" s="42">
      <c r="A480" s="93" t="n"/>
      <c r="B480" s="94" t="inlineStr">
        <is>
          <t>Bachillerato</t>
        </is>
      </c>
      <c r="C480" s="94" t="n">
        <v>804</v>
      </c>
      <c r="D480" s="94" t="n"/>
      <c r="E480" s="95" t="n"/>
      <c r="F480" s="96">
        <f>TRIM(G480&amp;" "&amp;H480&amp;" "&amp;I480&amp;" "&amp;J480)</f>
        <v/>
      </c>
      <c r="G480" s="94" t="inlineStr">
        <is>
          <t>Gutierrez</t>
        </is>
      </c>
      <c r="H480" s="94" t="inlineStr">
        <is>
          <t>Vélez</t>
        </is>
      </c>
      <c r="I480" s="94" t="inlineStr">
        <is>
          <t>Salome</t>
        </is>
      </c>
      <c r="J480" s="97" t="n"/>
      <c r="K480" s="98">
        <f>IF(SUM(O480:S480)=0, "", ROUND(((O480*3+P480*3+Q480*3+R480*3+S480*1)/13)*5,0))</f>
        <v/>
      </c>
      <c r="L480" s="99">
        <f>IF(OR($C480="",K480=""),"",COUNTIFS($C$4:$C$1500,$C480,K$4:K$1500,"&gt;"&amp;K480)+1)</f>
        <v/>
      </c>
      <c r="M480" s="99">
        <f>IF(OR($C480="",K480=""),"",IF(AND($C480&gt;=1001,$C480&lt;=1005),COUNTIFS($C$4:$C$1500,"&gt;=1001",$C$4:$C$1500,"&lt;=1005",K$4:K$1500,"&gt;"&amp;K480)+1,IF(AND($C480&gt;=1101,$C480&lt;=1105),COUNTIFS($C$4:$C$1500,"&gt;=1101",$C$4:$C$1500,"&lt;=1105",K$4:K$1500,"&gt;"&amp;K480)+1,IF(AND($C480&gt;=901,$C480&lt;=905),COUNTIFS($C$4:$C$1500,"&gt;=901",$C$4:$C$1500,"&lt;=905",K$4:K$1500,"&gt;"&amp;K480)+1,IF(AND($C480&gt;=801,$C480&lt;=805),COUNTIFS($C$4:$C$1500,"&gt;=801",$C$4:$C$1500,"&lt;=805",K$4:K$1500,"&gt;"&amp;K480)+1,IF(AND($C480&gt;=701,$C480&lt;=705),COUNTIFS($C$4:$C$1500,"&gt;=701",$C$4:$C$1500,"&lt;=705",K$4:K$1500,"&gt;"&amp;K480)+1,IF(AND($C480&gt;=601,$C480&lt;=606),COUNTIFS($C$4:$C$1500,"&gt;=601",$C$4:$C$1500,"&lt;=606",K$4:K$1500,"&gt;"&amp;K480)+1,"")))))))</f>
        <v/>
      </c>
      <c r="N480" s="99">
        <f>IF(OR($C480="",K480=""),"",IF(OR(AND($C480&gt;=1001,$C480&lt;=1005),AND($C480&gt;=1101,$C480&lt;=1105)),COUNTIFS($C$4:$C$1500,"&gt;=1001",$C$4:$C$1500,"&lt;=1005",K$4:K$1500,"&gt;"&amp;K480)+COUNTIFS($C$4:$C$1500,"&gt;=1101",$C$4:$C$1500,"&lt;=1105",K$4:K$1500,"&gt;"&amp;K480)+1,""))</f>
        <v/>
      </c>
      <c r="O480" s="94" t="n">
        <v>54.38</v>
      </c>
      <c r="P480" s="94" t="n">
        <v>32.37</v>
      </c>
      <c r="Q480" s="94" t="n">
        <v>49.22</v>
      </c>
      <c r="R480" s="94" t="n">
        <v>33.33</v>
      </c>
      <c r="S480" s="94" t="n">
        <v>62.5</v>
      </c>
      <c r="T480" s="99">
        <f>IF(AND(O480&gt;0,O480&lt;36),1,IF(AND(O480&gt;=36,O480&lt;51),2,IF(AND(O480&gt;=51,O480&lt;71),3,IF(AND(O480&gt;=71,O480&lt;=100),4,))))</f>
        <v/>
      </c>
      <c r="U480" s="99">
        <f>IF(AND(P480&gt;0,P480&lt;41),1,IF(AND(P480&gt;=41,P480&lt;56),2,IF(AND(P480&gt;=56,P480&lt;71),3,IF(AND(P480&gt;=71,P480&lt;=100),4,))))</f>
        <v/>
      </c>
      <c r="V480" s="99">
        <f>IF(AND(Q480&gt;0,Q480&lt;41),1,IF(AND(Q480&gt;=41,Q480&lt;56),2,IF(AND(Q480&gt;=56,Q480&lt;71),3,IF(AND(Q480&gt;=71,Q480&lt;=100),4,))))</f>
        <v/>
      </c>
      <c r="W480" s="99">
        <f>IF(AND(R480&gt;0,R480&lt;36),1,IF(AND(R480&gt;=36,R480&lt;51),2,IF(AND(R480&gt;=51,R480&lt;66),3,IF(AND(R480&gt;=66,R480&lt;=100),4,))))</f>
        <v/>
      </c>
      <c r="X480" s="100">
        <f>IF(AND(S480&gt;0,S480&lt;37),1,IF(AND(S480&gt;=37,S480&lt;58),2,IF(AND(S480&gt;=58,S480&lt;71),3,IF(AND(S480&gt;=71,S480&lt;=100),4,))))</f>
        <v/>
      </c>
      <c r="Y480" s="101">
        <f>IF(SUM(AC480:AG480)=0, "", ROUND(((AC480*3+AD480*3+AE480*3+AF480*3+AG480*1)/13)*5,0))</f>
        <v/>
      </c>
      <c r="Z480" s="99">
        <f>IF(OR($C480="",Y480=""),"",COUNTIFS($C$4:$C$1500,$C480,Y$4:Y$1500,"&gt;"&amp;Y480)+1)</f>
        <v/>
      </c>
      <c r="AA480" s="99">
        <f>IF(OR($C480="",Y480=""),"",IF(AND($C480&gt;=1001,$C480&lt;=1005),COUNTIFS($C$4:$C$1500,"&gt;=1001",$C$4:$C$1500,"&lt;=1005",Y$4:Y$1500,"&gt;"&amp;Y480)+1,IF(AND($C480&gt;=1101,$C480&lt;=1105),COUNTIFS($C$4:$C$1500,"&gt;=1101",$C$4:$C$1500,"&lt;=1105",Y$4:Y$1500,"&gt;"&amp;Y480)+1,IF(AND($C480&gt;=901,$C480&lt;=905),COUNTIFS($C$4:$C$1500,"&gt;=901",$C$4:$C$1500,"&lt;=905",Y$4:Y$1500,"&gt;"&amp;Y480)+1,IF(AND($C480&gt;=801,$C480&lt;=805),COUNTIFS($C$4:$C$1500,"&gt;=801",$C$4:$C$1500,"&lt;=805",Y$4:Y$1500,"&gt;"&amp;Y480)+1,IF(AND($C480&gt;=701,$C480&lt;=705),COUNTIFS($C$4:$C$1500,"&gt;=701",$C$4:$C$1500,"&lt;=705",Y$4:Y$1500,"&gt;"&amp;Y480)+1,IF(AND($C480&gt;=601,$C480&lt;=606),COUNTIFS($C$4:$C$1500,"&gt;=601",$C$4:$C$1500,"&lt;=606",Y$4:Y$1500,"&gt;"&amp;Y480)+1,"")))))))</f>
        <v/>
      </c>
      <c r="AB480" s="99">
        <f>IF(OR($C480="",Y480=""),"",IF(OR(AND($C480&gt;=1001,$C480&lt;=1005),AND($C480&gt;=1101,$C480&lt;=1105)),COUNTIFS($C$4:$C$1500,"&gt;=1001",$C$4:$C$1500,"&lt;=1005",Y$4:Y$1500,"&gt;"&amp;Y480)+COUNTIFS($C$4:$C$1500,"&gt;=1101",$C$4:$C$1500,"&lt;=1105",Y$4:Y$1500,"&gt;"&amp;Y480)+1,""))</f>
        <v/>
      </c>
      <c r="AC480" s="94" t="n">
        <v>46.88</v>
      </c>
      <c r="AD480" s="94" t="n">
        <v>60</v>
      </c>
      <c r="AE480" s="94" t="n">
        <v>59.25</v>
      </c>
      <c r="AF480" s="94" t="n">
        <v>65.63</v>
      </c>
      <c r="AG480" s="94" t="n">
        <v>86.25</v>
      </c>
      <c r="AH480" s="99">
        <f>IF(AND(AC480&gt;0,AC480&lt;36),1,IF(AND(AC480&gt;=36,AC480&lt;51),2,IF(AND(AC480&gt;=51,AC480&lt;71),3,IF(AND(AC480&gt;=71,AC480&lt;=100),4,))))</f>
        <v/>
      </c>
      <c r="AI480" s="99">
        <f>IF(AND(AD480&gt;0,AD480&lt;41),1,IF(AND(AD480&gt;=41,AD480&lt;56),2,IF(AND(AD480&gt;=56,AD480&lt;71),3,IF(AND(AD480&gt;=71,AD480&lt;=100),4,))))</f>
        <v/>
      </c>
      <c r="AJ480" s="99">
        <f>IF(AND(AE480&gt;0,AE480&lt;41),1,IF(AND(AE480&gt;=41,AE480&lt;56),2,IF(AND(AE480&gt;=56,AE480&lt;71),3,IF(AND(AE480&gt;=71,AE480&lt;=100),4,))))</f>
        <v/>
      </c>
      <c r="AK480" s="99">
        <f>IF(AND(AF480&gt;0,AF480&lt;36),1,IF(AND(AF480&gt;=36,AF480&lt;51),2,IF(AND(AF480&gt;=51,AF480&lt;66),3,IF(AND(AF480&gt;=66,AF480&lt;=100),4,))))</f>
        <v/>
      </c>
      <c r="AL480" s="100">
        <f>IF(AND(AG480&gt;0,AG480&lt;37),1,IF(AND(AG480&gt;=37,AG480&lt;58),2,IF(AND(AG480&gt;=58,AG480&lt;71),3,IF(AND(AG480&gt;=71,AG480&lt;=100),4,))))</f>
        <v/>
      </c>
      <c r="AM480" s="101">
        <f>IF((Y480&lt;&gt;"")*(K480&lt;&gt;""),Y480-K480,"")</f>
        <v/>
      </c>
      <c r="AN480" s="99">
        <f>IF((Z480&lt;&gt;"")*(L480&lt;&gt;""),Z480-L480,"")</f>
        <v/>
      </c>
      <c r="AO480" s="99">
        <f>IF((AA480&lt;&gt;"")*(M480&lt;&gt;""),AA480-M480,"")</f>
        <v/>
      </c>
      <c r="AP480" s="99">
        <f>IF((AB480&lt;&gt;"")*(N480&lt;&gt;""),AB480-N480,"")</f>
        <v/>
      </c>
      <c r="AQ480" s="94">
        <f>IF((AC480&lt;&gt;"")*(O480&lt;&gt;""),AC480-O480,"")</f>
        <v/>
      </c>
      <c r="AR480" s="94">
        <f>IF((AD480&lt;&gt;"")*(P480&lt;&gt;""),AD480-P480,"")</f>
        <v/>
      </c>
      <c r="AS480" s="94">
        <f>IF((AE480&lt;&gt;"")*(Q480&lt;&gt;""),AE480-Q480,"")</f>
        <v/>
      </c>
      <c r="AT480" s="94">
        <f>IF((AF480&lt;&gt;"")*(R480&lt;&gt;""),AF480-R480,"")</f>
        <v/>
      </c>
      <c r="AU480" s="94">
        <f>IF((AG480&lt;&gt;"")*(S480&lt;&gt;""),AG480-S480,"")</f>
        <v/>
      </c>
      <c r="AV480" s="99">
        <f>IF((AH480&lt;&gt;"")*(T480&lt;&gt;""),AH480-T480,"")</f>
        <v/>
      </c>
      <c r="AW480" s="99">
        <f>IF((AI480&lt;&gt;"")*(U480&lt;&gt;""),AI480-U480,"")</f>
        <v/>
      </c>
      <c r="AX480" s="99">
        <f>IF((AJ480&lt;&gt;"")*(V480&lt;&gt;""),AJ480-V480,"")</f>
        <v/>
      </c>
      <c r="AY480" s="99">
        <f>IF((AK480&lt;&gt;"")*(W480&lt;&gt;""),AK480-W480,"")</f>
        <v/>
      </c>
      <c r="AZ480" s="102">
        <f>IF((AL480&lt;&gt;"")*(X480&lt;&gt;""),AL480-X480,"")</f>
        <v/>
      </c>
      <c r="BA480" s="50">
        <f>IFERROR(__xludf.dummyfunction("AI(""Actúa como un tutor académico y dirígete personalmente al estudiante "" &amp; I480 &amp; "" "" &amp; J480 &amp; "" "" &amp; G480 &amp; "" "" &amp; H480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AM480 &amp; ""'. Diferencias por área: Matemáticas ("" &amp; AQ480 &amp; ""), Ciencias Natura"&amp;"les ("" &amp; AR480 &amp; ""), Sociales ("" &amp; AS480 &amp; ""), Lectura Crítica ("" &amp; AT480 &amp; "") e Inglés ("" &amp; AU480 &amp; ""). Variación en posición: grupo ("" &amp; AN480 &amp; ""), grado ("" &amp; AO480 &amp; "") y media ("" &amp; AP480 &amp; ""). Puntajes Primer Simulacro: Global "" &amp; K480 &amp; "", Mat "" &amp; "&amp;"O4 &amp; "", Cien "" &amp; P480 &amp; "", Soc "" &amp; Q480 &amp; "", Lec "" &amp; R480 &amp; "", Ing "" &amp; S480 &amp; "". Puntajes Segundo Simulacro: Global "" &amp; Y480 &amp; "", Mat "" &amp; AC480 &amp; "", Cien "" &amp; AD480 &amp; "", Soc "" &amp; AE480 &amp; "", Lec "" &amp; AF480 &amp; "", Ing "" &amp; AG480 &amp; "". Escribe un mensaje motivador"&amp;" y breve (máximo 4 líneas)."")
"),"=AI(""Actúa como un tutor académico y dirígete personalmente al estudiante "" &amp; I480 &amp; "" "" &amp; J480 &amp; "" "" &amp; G480 &amp; "" "" &amp; H480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AM480 &amp; ""'. Diferencias por área: Matemáticas ("" &amp; AQ480 &amp; ""), Ciencias Natur"&amp;"ales ("" &amp; AR480 &amp; ""), Sociales ("" &amp; AS480 &amp; ""), Lectura Crítica ("" &amp; AT480 &amp; "") e Inglés ("" &amp; AU480 &amp; ""). Variación en posición: grupo ("" &amp; AN480 &amp; ""), grado ("" &amp; AO480 &amp; "") y media ("" &amp; AP480 &amp; ""). Puntajes Primer Simulacro: Global "" &amp; K480 &amp; "", Mat "" &amp;"&amp;" O480 &amp; "", Cien "" &amp; P480 &amp; "", Soc "" &amp; Q480 &amp; "", Lec "" &amp; R480 &amp; "", Ing "" &amp; S480 &amp; "". Puntajes Segundo Simulacro: Global "" &amp; Y480 &amp; "", Mat "" &amp; AC480 &amp; "", Cien "" &amp; AD480 &amp; "", Soc "" &amp; AE480 &amp; "", Lec "" &amp; AF480 &amp; "", Ing "" &amp; AG480 &amp; "". Escribe un mensaje motivado"&amp;"r y breve (máximo 4 líneas)."")
")</f>
        <v/>
      </c>
    </row>
    <row r="481" ht="15.75" customHeight="1" s="42">
      <c r="A481" s="93" t="n"/>
      <c r="B481" s="94" t="inlineStr">
        <is>
          <t>Bachillerato</t>
        </is>
      </c>
      <c r="C481" s="94" t="n">
        <v>804</v>
      </c>
      <c r="D481" s="94" t="n"/>
      <c r="E481" s="95" t="n"/>
      <c r="F481" s="96">
        <f>TRIM(G481&amp;" "&amp;H481&amp;" "&amp;I481&amp;" "&amp;J481)</f>
        <v/>
      </c>
      <c r="G481" s="94" t="inlineStr">
        <is>
          <t>Mendez</t>
        </is>
      </c>
      <c r="H481" s="94" t="inlineStr">
        <is>
          <t>Hernández</t>
        </is>
      </c>
      <c r="I481" s="94" t="inlineStr">
        <is>
          <t>Luciana</t>
        </is>
      </c>
      <c r="J481" s="97" t="n"/>
      <c r="K481" s="98">
        <f>IF(SUM(O481:S481)=0, "", ROUND(((O481*3+P481*3+Q481*3+R481*3+S481*1)/13)*5,0))</f>
        <v/>
      </c>
      <c r="L481" s="99">
        <f>IF(OR($C481="",K481=""),"",COUNTIFS($C$4:$C$1500,$C481,K$4:K$1500,"&gt;"&amp;K481)+1)</f>
        <v/>
      </c>
      <c r="M481" s="99">
        <f>IF(OR($C481="",K481=""),"",IF(AND($C481&gt;=1001,$C481&lt;=1005),COUNTIFS($C$4:$C$1500,"&gt;=1001",$C$4:$C$1500,"&lt;=1005",K$4:K$1500,"&gt;"&amp;K481)+1,IF(AND($C481&gt;=1101,$C481&lt;=1105),COUNTIFS($C$4:$C$1500,"&gt;=1101",$C$4:$C$1500,"&lt;=1105",K$4:K$1500,"&gt;"&amp;K481)+1,IF(AND($C481&gt;=901,$C481&lt;=905),COUNTIFS($C$4:$C$1500,"&gt;=901",$C$4:$C$1500,"&lt;=905",K$4:K$1500,"&gt;"&amp;K481)+1,IF(AND($C481&gt;=801,$C481&lt;=805),COUNTIFS($C$4:$C$1500,"&gt;=801",$C$4:$C$1500,"&lt;=805",K$4:K$1500,"&gt;"&amp;K481)+1,IF(AND($C481&gt;=701,$C481&lt;=705),COUNTIFS($C$4:$C$1500,"&gt;=701",$C$4:$C$1500,"&lt;=705",K$4:K$1500,"&gt;"&amp;K481)+1,IF(AND($C481&gt;=601,$C481&lt;=606),COUNTIFS($C$4:$C$1500,"&gt;=601",$C$4:$C$1500,"&lt;=606",K$4:K$1500,"&gt;"&amp;K481)+1,"")))))))</f>
        <v/>
      </c>
      <c r="N481" s="99">
        <f>IF(OR($C481="",K481=""),"",IF(OR(AND($C481&gt;=1001,$C481&lt;=1005),AND($C481&gt;=1101,$C481&lt;=1105)),COUNTIFS($C$4:$C$1500,"&gt;=1001",$C$4:$C$1500,"&lt;=1005",K$4:K$1500,"&gt;"&amp;K481)+COUNTIFS($C$4:$C$1500,"&gt;=1101",$C$4:$C$1500,"&lt;=1105",K$4:K$1500,"&gt;"&amp;K481)+1,""))</f>
        <v/>
      </c>
      <c r="O481" s="94" t="n">
        <v>56.56</v>
      </c>
      <c r="P481" s="94" t="n">
        <v>40.71</v>
      </c>
      <c r="Q481" s="94" t="n">
        <v>42.66</v>
      </c>
      <c r="R481" s="94" t="n">
        <v>58.33</v>
      </c>
      <c r="S481" s="94" t="n">
        <v>66.67</v>
      </c>
      <c r="T481" s="99">
        <f>IF(AND(O481&gt;0,O481&lt;36),1,IF(AND(O481&gt;=36,O481&lt;51),2,IF(AND(O481&gt;=51,O481&lt;71),3,IF(AND(O481&gt;=71,O481&lt;=100),4,))))</f>
        <v/>
      </c>
      <c r="U481" s="99">
        <f>IF(AND(P481&gt;0,P481&lt;41),1,IF(AND(P481&gt;=41,P481&lt;56),2,IF(AND(P481&gt;=56,P481&lt;71),3,IF(AND(P481&gt;=71,P481&lt;=100),4,))))</f>
        <v/>
      </c>
      <c r="V481" s="99">
        <f>IF(AND(Q481&gt;0,Q481&lt;41),1,IF(AND(Q481&gt;=41,Q481&lt;56),2,IF(AND(Q481&gt;=56,Q481&lt;71),3,IF(AND(Q481&gt;=71,Q481&lt;=100),4,))))</f>
        <v/>
      </c>
      <c r="W481" s="99">
        <f>IF(AND(R481&gt;0,R481&lt;36),1,IF(AND(R481&gt;=36,R481&lt;51),2,IF(AND(R481&gt;=51,R481&lt;66),3,IF(AND(R481&gt;=66,R481&lt;=100),4,))))</f>
        <v/>
      </c>
      <c r="X481" s="100">
        <f>IF(AND(S481&gt;0,S481&lt;37),1,IF(AND(S481&gt;=37,S481&lt;58),2,IF(AND(S481&gt;=58,S481&lt;71),3,IF(AND(S481&gt;=71,S481&lt;=100),4,))))</f>
        <v/>
      </c>
      <c r="Y481" s="101">
        <f>IF(SUM(AC481:AG481)=0, "", ROUND(((AC481*3+AD481*3+AE481*3+AF481*3+AG481*1)/13)*5,0))</f>
        <v/>
      </c>
      <c r="Z481" s="99">
        <f>IF(OR($C481="",Y481=""),"",COUNTIFS($C$4:$C$1500,$C481,Y$4:Y$1500,"&gt;"&amp;Y481)+1)</f>
        <v/>
      </c>
      <c r="AA481" s="99">
        <f>IF(OR($C481="",Y481=""),"",IF(AND($C481&gt;=1001,$C481&lt;=1005),COUNTIFS($C$4:$C$1500,"&gt;=1001",$C$4:$C$1500,"&lt;=1005",Y$4:Y$1500,"&gt;"&amp;Y481)+1,IF(AND($C481&gt;=1101,$C481&lt;=1105),COUNTIFS($C$4:$C$1500,"&gt;=1101",$C$4:$C$1500,"&lt;=1105",Y$4:Y$1500,"&gt;"&amp;Y481)+1,IF(AND($C481&gt;=901,$C481&lt;=905),COUNTIFS($C$4:$C$1500,"&gt;=901",$C$4:$C$1500,"&lt;=905",Y$4:Y$1500,"&gt;"&amp;Y481)+1,IF(AND($C481&gt;=801,$C481&lt;=805),COUNTIFS($C$4:$C$1500,"&gt;=801",$C$4:$C$1500,"&lt;=805",Y$4:Y$1500,"&gt;"&amp;Y481)+1,IF(AND($C481&gt;=701,$C481&lt;=705),COUNTIFS($C$4:$C$1500,"&gt;=701",$C$4:$C$1500,"&lt;=705",Y$4:Y$1500,"&gt;"&amp;Y481)+1,IF(AND($C481&gt;=601,$C481&lt;=606),COUNTIFS($C$4:$C$1500,"&gt;=601",$C$4:$C$1500,"&lt;=606",Y$4:Y$1500,"&gt;"&amp;Y481)+1,"")))))))</f>
        <v/>
      </c>
      <c r="AB481" s="99">
        <f>IF(OR($C481="",Y481=""),"",IF(OR(AND($C481&gt;=1001,$C481&lt;=1005),AND($C481&gt;=1101,$C481&lt;=1105)),COUNTIFS($C$4:$C$1500,"&gt;=1001",$C$4:$C$1500,"&lt;=1005",Y$4:Y$1500,"&gt;"&amp;Y481)+COUNTIFS($C$4:$C$1500,"&gt;=1101",$C$4:$C$1500,"&lt;=1105",Y$4:Y$1500,"&gt;"&amp;Y481)+1,""))</f>
        <v/>
      </c>
      <c r="AC481" s="94" t="n">
        <v>40.63</v>
      </c>
      <c r="AD481" s="94" t="n">
        <v>69.38</v>
      </c>
      <c r="AE481" s="94" t="n">
        <v>64.75</v>
      </c>
      <c r="AF481" s="94" t="n">
        <v>56.88</v>
      </c>
      <c r="AG481" s="94" t="n">
        <v>52.71</v>
      </c>
      <c r="AH481" s="99">
        <f>IF(AND(AC481&gt;0,AC481&lt;36),1,IF(AND(AC481&gt;=36,AC481&lt;51),2,IF(AND(AC481&gt;=51,AC481&lt;71),3,IF(AND(AC481&gt;=71,AC481&lt;=100),4,))))</f>
        <v/>
      </c>
      <c r="AI481" s="99">
        <f>IF(AND(AD481&gt;0,AD481&lt;41),1,IF(AND(AD481&gt;=41,AD481&lt;56),2,IF(AND(AD481&gt;=56,AD481&lt;71),3,IF(AND(AD481&gt;=71,AD481&lt;=100),4,))))</f>
        <v/>
      </c>
      <c r="AJ481" s="99">
        <f>IF(AND(AE481&gt;0,AE481&lt;41),1,IF(AND(AE481&gt;=41,AE481&lt;56),2,IF(AND(AE481&gt;=56,AE481&lt;71),3,IF(AND(AE481&gt;=71,AE481&lt;=100),4,))))</f>
        <v/>
      </c>
      <c r="AK481" s="99">
        <f>IF(AND(AF481&gt;0,AF481&lt;36),1,IF(AND(AF481&gt;=36,AF481&lt;51),2,IF(AND(AF481&gt;=51,AF481&lt;66),3,IF(AND(AF481&gt;=66,AF481&lt;=100),4,))))</f>
        <v/>
      </c>
      <c r="AL481" s="100">
        <f>IF(AND(AG481&gt;0,AG481&lt;37),1,IF(AND(AG481&gt;=37,AG481&lt;58),2,IF(AND(AG481&gt;=58,AG481&lt;71),3,IF(AND(AG481&gt;=71,AG481&lt;=100),4,))))</f>
        <v/>
      </c>
      <c r="AM481" s="101">
        <f>IF((Y481&lt;&gt;"")*(K481&lt;&gt;""),Y481-K481,"")</f>
        <v/>
      </c>
      <c r="AN481" s="99">
        <f>IF((Z481&lt;&gt;"")*(L481&lt;&gt;""),Z481-L481,"")</f>
        <v/>
      </c>
      <c r="AO481" s="99">
        <f>IF((AA481&lt;&gt;"")*(M481&lt;&gt;""),AA481-M481,"")</f>
        <v/>
      </c>
      <c r="AP481" s="99">
        <f>IF((AB481&lt;&gt;"")*(N481&lt;&gt;""),AB481-N481,"")</f>
        <v/>
      </c>
      <c r="AQ481" s="94">
        <f>IF((AC481&lt;&gt;"")*(O481&lt;&gt;""),AC481-O481,"")</f>
        <v/>
      </c>
      <c r="AR481" s="94">
        <f>IF((AD481&lt;&gt;"")*(P481&lt;&gt;""),AD481-P481,"")</f>
        <v/>
      </c>
      <c r="AS481" s="94">
        <f>IF((AE481&lt;&gt;"")*(Q481&lt;&gt;""),AE481-Q481,"")</f>
        <v/>
      </c>
      <c r="AT481" s="94">
        <f>IF((AF481&lt;&gt;"")*(R481&lt;&gt;""),AF481-R481,"")</f>
        <v/>
      </c>
      <c r="AU481" s="94">
        <f>IF((AG481&lt;&gt;"")*(S481&lt;&gt;""),AG481-S481,"")</f>
        <v/>
      </c>
      <c r="AV481" s="99">
        <f>IF((AH481&lt;&gt;"")*(T481&lt;&gt;""),AH481-T481,"")</f>
        <v/>
      </c>
      <c r="AW481" s="99">
        <f>IF((AI481&lt;&gt;"")*(U481&lt;&gt;""),AI481-U481,"")</f>
        <v/>
      </c>
      <c r="AX481" s="99">
        <f>IF((AJ481&lt;&gt;"")*(V481&lt;&gt;""),AJ481-V481,"")</f>
        <v/>
      </c>
      <c r="AY481" s="99">
        <f>IF((AK481&lt;&gt;"")*(W481&lt;&gt;""),AK481-W481,"")</f>
        <v/>
      </c>
      <c r="AZ481" s="102">
        <f>IF((AL481&lt;&gt;"")*(X481&lt;&gt;""),AL481-X481,"")</f>
        <v/>
      </c>
      <c r="BA481" s="50">
        <f>IFERROR(__xludf.dummyfunction("AI(""Actúa como un tutor académico y dirígete personalmente al estudiante "" &amp; I481 &amp; "" "" &amp; J481 &amp; "" "" &amp; G481 &amp; "" "" &amp; H481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AM481 &amp; ""'. Diferencias por área: Matemáticas ("" &amp; AQ481 &amp; ""), Ciencias Natura"&amp;"les ("" &amp; AR481 &amp; ""), Sociales ("" &amp; AS481 &amp; ""), Lectura Crítica ("" &amp; AT481 &amp; "") e Inglés ("" &amp; AU481 &amp; ""). Variación en posición: grupo ("" &amp; AN481 &amp; ""), grado ("" &amp; AO481 &amp; "") y media ("" &amp; AP481 &amp; ""). Puntajes Primer Simulacro: Global "" &amp; K481 &amp; "", Mat "" &amp; "&amp;"O4 &amp; "", Cien "" &amp; P481 &amp; "", Soc "" &amp; Q481 &amp; "", Lec "" &amp; R481 &amp; "", Ing "" &amp; S481 &amp; "". Puntajes Segundo Simulacro: Global "" &amp; Y481 &amp; "", Mat "" &amp; AC481 &amp; "", Cien "" &amp; AD481 &amp; "", Soc "" &amp; AE481 &amp; "", Lec "" &amp; AF481 &amp; "", Ing "" &amp; AG481 &amp; "". Escribe un mensaje motivador"&amp;" y breve (máximo 4 líneas)."")
"),"=AI(""Actúa como un tutor académico y dirígete personalmente al estudiante "" &amp; I481 &amp; "" "" &amp; J481 &amp; "" "" &amp; G481 &amp; "" "" &amp; H481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AM481 &amp; ""'. Diferencias por área: Matemáticas ("" &amp; AQ481 &amp; ""), Ciencias Natur"&amp;"ales ("" &amp; AR481 &amp; ""), Sociales ("" &amp; AS481 &amp; ""), Lectura Crítica ("" &amp; AT481 &amp; "") e Inglés ("" &amp; AU481 &amp; ""). Variación en posición: grupo ("" &amp; AN481 &amp; ""), grado ("" &amp; AO481 &amp; "") y media ("" &amp; AP481 &amp; ""). Puntajes Primer Simulacro: Global "" &amp; K481 &amp; "", Mat "" &amp;"&amp;" O481 &amp; "", Cien "" &amp; P481 &amp; "", Soc "" &amp; Q481 &amp; "", Lec "" &amp; R481 &amp; "", Ing "" &amp; S481 &amp; "". Puntajes Segundo Simulacro: Global "" &amp; Y481 &amp; "", Mat "" &amp; AC481 &amp; "", Cien "" &amp; AD481 &amp; "", Soc "" &amp; AE481 &amp; "", Lec "" &amp; AF481 &amp; "", Ing "" &amp; AG481 &amp; "". Escribe un mensaje motivado"&amp;"r y breve (máximo 4 líneas)."")
")</f>
        <v/>
      </c>
    </row>
    <row r="482" ht="15.75" customHeight="1" s="42">
      <c r="A482" s="93" t="n"/>
      <c r="B482" s="94" t="inlineStr">
        <is>
          <t>Bachillerato</t>
        </is>
      </c>
      <c r="C482" s="94" t="n">
        <v>804</v>
      </c>
      <c r="D482" s="94" t="n"/>
      <c r="E482" s="95" t="n"/>
      <c r="F482" s="96">
        <f>TRIM(G482&amp;" "&amp;H482&amp;" "&amp;I482&amp;" "&amp;J482)</f>
        <v/>
      </c>
      <c r="G482" s="94" t="inlineStr">
        <is>
          <t>Montoya</t>
        </is>
      </c>
      <c r="H482" s="94" t="inlineStr">
        <is>
          <t>Oyola</t>
        </is>
      </c>
      <c r="I482" s="94" t="inlineStr">
        <is>
          <t>Ioseh</t>
        </is>
      </c>
      <c r="J482" s="97" t="inlineStr">
        <is>
          <t>Yoan</t>
        </is>
      </c>
      <c r="K482" s="98">
        <f>IF(SUM(O482:S482)=0, "", ROUND(((O482*3+P482*3+Q482*3+R482*3+S482*1)/13)*5,0))</f>
        <v/>
      </c>
      <c r="L482" s="99">
        <f>IF(OR($C482="",K482=""),"",COUNTIFS($C$4:$C$1500,$C482,K$4:K$1500,"&gt;"&amp;K482)+1)</f>
        <v/>
      </c>
      <c r="M482" s="99">
        <f>IF(OR($C482="",K482=""),"",IF(AND($C482&gt;=1001,$C482&lt;=1005),COUNTIFS($C$4:$C$1500,"&gt;=1001",$C$4:$C$1500,"&lt;=1005",K$4:K$1500,"&gt;"&amp;K482)+1,IF(AND($C482&gt;=1101,$C482&lt;=1105),COUNTIFS($C$4:$C$1500,"&gt;=1101",$C$4:$C$1500,"&lt;=1105",K$4:K$1500,"&gt;"&amp;K482)+1,IF(AND($C482&gt;=901,$C482&lt;=905),COUNTIFS($C$4:$C$1500,"&gt;=901",$C$4:$C$1500,"&lt;=905",K$4:K$1500,"&gt;"&amp;K482)+1,IF(AND($C482&gt;=801,$C482&lt;=805),COUNTIFS($C$4:$C$1500,"&gt;=801",$C$4:$C$1500,"&lt;=805",K$4:K$1500,"&gt;"&amp;K482)+1,IF(AND($C482&gt;=701,$C482&lt;=705),COUNTIFS($C$4:$C$1500,"&gt;=701",$C$4:$C$1500,"&lt;=705",K$4:K$1500,"&gt;"&amp;K482)+1,IF(AND($C482&gt;=601,$C482&lt;=606),COUNTIFS($C$4:$C$1500,"&gt;=601",$C$4:$C$1500,"&lt;=606",K$4:K$1500,"&gt;"&amp;K482)+1,"")))))))</f>
        <v/>
      </c>
      <c r="N482" s="99">
        <f>IF(OR($C482="",K482=""),"",IF(OR(AND($C482&gt;=1001,$C482&lt;=1005),AND($C482&gt;=1101,$C482&lt;=1105)),COUNTIFS($C$4:$C$1500,"&gt;=1001",$C$4:$C$1500,"&lt;=1005",K$4:K$1500,"&gt;"&amp;K482)+COUNTIFS($C$4:$C$1500,"&gt;=1101",$C$4:$C$1500,"&lt;=1105",K$4:K$1500,"&gt;"&amp;K482)+1,""))</f>
        <v/>
      </c>
      <c r="O482" s="94" t="n">
        <v>37.66</v>
      </c>
      <c r="P482" s="94" t="n">
        <v>37.8</v>
      </c>
      <c r="Q482" s="94" t="n">
        <v>26.25</v>
      </c>
      <c r="R482" s="94" t="n">
        <v>41.67</v>
      </c>
      <c r="S482" s="94" t="n">
        <v>50</v>
      </c>
      <c r="T482" s="99">
        <f>IF(AND(O482&gt;0,O482&lt;36),1,IF(AND(O482&gt;=36,O482&lt;51),2,IF(AND(O482&gt;=51,O482&lt;71),3,IF(AND(O482&gt;=71,O482&lt;=100),4,))))</f>
        <v/>
      </c>
      <c r="U482" s="99">
        <f>IF(AND(P482&gt;0,P482&lt;41),1,IF(AND(P482&gt;=41,P482&lt;56),2,IF(AND(P482&gt;=56,P482&lt;71),3,IF(AND(P482&gt;=71,P482&lt;=100),4,))))</f>
        <v/>
      </c>
      <c r="V482" s="99">
        <f>IF(AND(Q482&gt;0,Q482&lt;41),1,IF(AND(Q482&gt;=41,Q482&lt;56),2,IF(AND(Q482&gt;=56,Q482&lt;71),3,IF(AND(Q482&gt;=71,Q482&lt;=100),4,))))</f>
        <v/>
      </c>
      <c r="W482" s="99">
        <f>IF(AND(R482&gt;0,R482&lt;36),1,IF(AND(R482&gt;=36,R482&lt;51),2,IF(AND(R482&gt;=51,R482&lt;66),3,IF(AND(R482&gt;=66,R482&lt;=100),4,))))</f>
        <v/>
      </c>
      <c r="X482" s="100">
        <f>IF(AND(S482&gt;0,S482&lt;37),1,IF(AND(S482&gt;=37,S482&lt;58),2,IF(AND(S482&gt;=58,S482&lt;71),3,IF(AND(S482&gt;=71,S482&lt;=100),4,))))</f>
        <v/>
      </c>
      <c r="Y482" s="101">
        <f>IF(SUM(AC482:AG482)=0, "", ROUND(((AC482*3+AD482*3+AE482*3+AF482*3+AG482*1)/13)*5,0))</f>
        <v/>
      </c>
      <c r="Z482" s="99">
        <f>IF(OR($C482="",Y482=""),"",COUNTIFS($C$4:$C$1500,$C482,Y$4:Y$1500,"&gt;"&amp;Y482)+1)</f>
        <v/>
      </c>
      <c r="AA482" s="99">
        <f>IF(OR($C482="",Y482=""),"",IF(AND($C482&gt;=1001,$C482&lt;=1005),COUNTIFS($C$4:$C$1500,"&gt;=1001",$C$4:$C$1500,"&lt;=1005",Y$4:Y$1500,"&gt;"&amp;Y482)+1,IF(AND($C482&gt;=1101,$C482&lt;=1105),COUNTIFS($C$4:$C$1500,"&gt;=1101",$C$4:$C$1500,"&lt;=1105",Y$4:Y$1500,"&gt;"&amp;Y482)+1,IF(AND($C482&gt;=901,$C482&lt;=905),COUNTIFS($C$4:$C$1500,"&gt;=901",$C$4:$C$1500,"&lt;=905",Y$4:Y$1500,"&gt;"&amp;Y482)+1,IF(AND($C482&gt;=801,$C482&lt;=805),COUNTIFS($C$4:$C$1500,"&gt;=801",$C$4:$C$1500,"&lt;=805",Y$4:Y$1500,"&gt;"&amp;Y482)+1,IF(AND($C482&gt;=701,$C482&lt;=705),COUNTIFS($C$4:$C$1500,"&gt;=701",$C$4:$C$1500,"&lt;=705",Y$4:Y$1500,"&gt;"&amp;Y482)+1,IF(AND($C482&gt;=601,$C482&lt;=606),COUNTIFS($C$4:$C$1500,"&gt;=601",$C$4:$C$1500,"&lt;=606",Y$4:Y$1500,"&gt;"&amp;Y482)+1,"")))))))</f>
        <v/>
      </c>
      <c r="AB482" s="99">
        <f>IF(OR($C482="",Y482=""),"",IF(OR(AND($C482&gt;=1001,$C482&lt;=1005),AND($C482&gt;=1101,$C482&lt;=1105)),COUNTIFS($C$4:$C$1500,"&gt;=1001",$C$4:$C$1500,"&lt;=1005",Y$4:Y$1500,"&gt;"&amp;Y482)+COUNTIFS($C$4:$C$1500,"&gt;=1101",$C$4:$C$1500,"&lt;=1105",Y$4:Y$1500,"&gt;"&amp;Y482)+1,""))</f>
        <v/>
      </c>
      <c r="AC482" s="94" t="n">
        <v>56.25</v>
      </c>
      <c r="AD482" s="94" t="n">
        <v>77.5</v>
      </c>
      <c r="AE482" s="94" t="n">
        <v>51</v>
      </c>
      <c r="AF482" s="94" t="n">
        <v>48.13</v>
      </c>
      <c r="AG482" s="94" t="n">
        <v>52.71</v>
      </c>
      <c r="AH482" s="99">
        <f>IF(AND(AC482&gt;0,AC482&lt;36),1,IF(AND(AC482&gt;=36,AC482&lt;51),2,IF(AND(AC482&gt;=51,AC482&lt;71),3,IF(AND(AC482&gt;=71,AC482&lt;=100),4,))))</f>
        <v/>
      </c>
      <c r="AI482" s="99">
        <f>IF(AND(AD482&gt;0,AD482&lt;41),1,IF(AND(AD482&gt;=41,AD482&lt;56),2,IF(AND(AD482&gt;=56,AD482&lt;71),3,IF(AND(AD482&gt;=71,AD482&lt;=100),4,))))</f>
        <v/>
      </c>
      <c r="AJ482" s="99">
        <f>IF(AND(AE482&gt;0,AE482&lt;41),1,IF(AND(AE482&gt;=41,AE482&lt;56),2,IF(AND(AE482&gt;=56,AE482&lt;71),3,IF(AND(AE482&gt;=71,AE482&lt;=100),4,))))</f>
        <v/>
      </c>
      <c r="AK482" s="99">
        <f>IF(AND(AF482&gt;0,AF482&lt;36),1,IF(AND(AF482&gt;=36,AF482&lt;51),2,IF(AND(AF482&gt;=51,AF482&lt;66),3,IF(AND(AF482&gt;=66,AF482&lt;=100),4,))))</f>
        <v/>
      </c>
      <c r="AL482" s="100">
        <f>IF(AND(AG482&gt;0,AG482&lt;37),1,IF(AND(AG482&gt;=37,AG482&lt;58),2,IF(AND(AG482&gt;=58,AG482&lt;71),3,IF(AND(AG482&gt;=71,AG482&lt;=100),4,))))</f>
        <v/>
      </c>
      <c r="AM482" s="101">
        <f>IF((Y482&lt;&gt;"")*(K482&lt;&gt;""),Y482-K482,"")</f>
        <v/>
      </c>
      <c r="AN482" s="99">
        <f>IF((Z482&lt;&gt;"")*(L482&lt;&gt;""),Z482-L482,"")</f>
        <v/>
      </c>
      <c r="AO482" s="99">
        <f>IF((AA482&lt;&gt;"")*(M482&lt;&gt;""),AA482-M482,"")</f>
        <v/>
      </c>
      <c r="AP482" s="99">
        <f>IF((AB482&lt;&gt;"")*(N482&lt;&gt;""),AB482-N482,"")</f>
        <v/>
      </c>
      <c r="AQ482" s="94">
        <f>IF((AC482&lt;&gt;"")*(O482&lt;&gt;""),AC482-O482,"")</f>
        <v/>
      </c>
      <c r="AR482" s="94">
        <f>IF((AD482&lt;&gt;"")*(P482&lt;&gt;""),AD482-P482,"")</f>
        <v/>
      </c>
      <c r="AS482" s="94">
        <f>IF((AE482&lt;&gt;"")*(Q482&lt;&gt;""),AE482-Q482,"")</f>
        <v/>
      </c>
      <c r="AT482" s="94">
        <f>IF((AF482&lt;&gt;"")*(R482&lt;&gt;""),AF482-R482,"")</f>
        <v/>
      </c>
      <c r="AU482" s="94">
        <f>IF((AG482&lt;&gt;"")*(S482&lt;&gt;""),AG482-S482,"")</f>
        <v/>
      </c>
      <c r="AV482" s="99">
        <f>IF((AH482&lt;&gt;"")*(T482&lt;&gt;""),AH482-T482,"")</f>
        <v/>
      </c>
      <c r="AW482" s="99">
        <f>IF((AI482&lt;&gt;"")*(U482&lt;&gt;""),AI482-U482,"")</f>
        <v/>
      </c>
      <c r="AX482" s="99">
        <f>IF((AJ482&lt;&gt;"")*(V482&lt;&gt;""),AJ482-V482,"")</f>
        <v/>
      </c>
      <c r="AY482" s="99">
        <f>IF((AK482&lt;&gt;"")*(W482&lt;&gt;""),AK482-W482,"")</f>
        <v/>
      </c>
      <c r="AZ482" s="102">
        <f>IF((AL482&lt;&gt;"")*(X482&lt;&gt;""),AL482-X482,"")</f>
        <v/>
      </c>
      <c r="BA482" s="50">
        <f>IFERROR(__xludf.dummyfunction("AI(""Actúa como un tutor académico y dirígete personalmente al estudiante "" &amp; I482 &amp; "" "" &amp; J482 &amp; "" "" &amp; G482 &amp; "" "" &amp; H482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AM482 &amp; ""'. Diferencias por área: Matemáticas ("" &amp; AQ482 &amp; ""), Ciencias Natura"&amp;"les ("" &amp; AR482 &amp; ""), Sociales ("" &amp; AS482 &amp; ""), Lectura Crítica ("" &amp; AT482 &amp; "") e Inglés ("" &amp; AU482 &amp; ""). Variación en posición: grupo ("" &amp; AN482 &amp; ""), grado ("" &amp; AO482 &amp; "") y media ("" &amp; AP482 &amp; ""). Puntajes Primer Simulacro: Global "" &amp; K482 &amp; "", Mat "" &amp; "&amp;"O4 &amp; "", Cien "" &amp; P482 &amp; "", Soc "" &amp; Q482 &amp; "", Lec "" &amp; R482 &amp; "", Ing "" &amp; S482 &amp; "". Puntajes Segundo Simulacro: Global "" &amp; Y482 &amp; "", Mat "" &amp; AC482 &amp; "", Cien "" &amp; AD482 &amp; "", Soc "" &amp; AE482 &amp; "", Lec "" &amp; AF482 &amp; "", Ing "" &amp; AG482 &amp; "". Escribe un mensaje motivador"&amp;" y breve (máximo 4 líneas)."")
"),"=AI(""Actúa como un tutor académico y dirígete personalmente al estudiante "" &amp; I482 &amp; "" "" &amp; J482 &amp; "" "" &amp; G482 &amp; "" "" &amp; H482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AM482 &amp; ""'. Diferencias por área: Matemáticas ("" &amp; AQ482 &amp; ""), Ciencias Natur"&amp;"ales ("" &amp; AR482 &amp; ""), Sociales ("" &amp; AS482 &amp; ""), Lectura Crítica ("" &amp; AT482 &amp; "") e Inglés ("" &amp; AU482 &amp; ""). Variación en posición: grupo ("" &amp; AN482 &amp; ""), grado ("" &amp; AO482 &amp; "") y media ("" &amp; AP482 &amp; ""). Puntajes Primer Simulacro: Global "" &amp; K482 &amp; "", Mat "" &amp;"&amp;" O482 &amp; "", Cien "" &amp; P482 &amp; "", Soc "" &amp; Q482 &amp; "", Lec "" &amp; R482 &amp; "", Ing "" &amp; S482 &amp; "". Puntajes Segundo Simulacro: Global "" &amp; Y482 &amp; "", Mat "" &amp; AC482 &amp; "", Cien "" &amp; AD482 &amp; "", Soc "" &amp; AE482 &amp; "", Lec "" &amp; AF482 &amp; "", Ing "" &amp; AG482 &amp; "". Escribe un mensaje motivado"&amp;"r y breve (máximo 4 líneas)."")
")</f>
        <v/>
      </c>
    </row>
    <row r="483" ht="15.75" customHeight="1" s="42">
      <c r="A483" s="93" t="n"/>
      <c r="B483" s="94" t="inlineStr">
        <is>
          <t>Bachillerato</t>
        </is>
      </c>
      <c r="C483" s="94" t="n">
        <v>804</v>
      </c>
      <c r="D483" s="94" t="n"/>
      <c r="E483" s="95" t="n"/>
      <c r="F483" s="96">
        <f>TRIM(G483&amp;" "&amp;H483&amp;" "&amp;I483&amp;" "&amp;J483)</f>
        <v/>
      </c>
      <c r="G483" s="94" t="inlineStr">
        <is>
          <t>Morales</t>
        </is>
      </c>
      <c r="H483" s="94" t="inlineStr">
        <is>
          <t>Garcia</t>
        </is>
      </c>
      <c r="I483" s="94" t="inlineStr">
        <is>
          <t>Maria</t>
        </is>
      </c>
      <c r="J483" s="97" t="inlineStr">
        <is>
          <t>Camila</t>
        </is>
      </c>
      <c r="K483" s="98">
        <f>IF(SUM(O483:S483)=0, "", ROUND(((O483*3+P483*3+Q483*3+R483*3+S483*1)/13)*5,0))</f>
        <v/>
      </c>
      <c r="L483" s="99">
        <f>IF(OR($C483="",K483=""),"",COUNTIFS($C$4:$C$1500,$C483,K$4:K$1500,"&gt;"&amp;K483)+1)</f>
        <v/>
      </c>
      <c r="M483" s="99">
        <f>IF(OR($C483="",K483=""),"",IF(AND($C483&gt;=1001,$C483&lt;=1005),COUNTIFS($C$4:$C$1500,"&gt;=1001",$C$4:$C$1500,"&lt;=1005",K$4:K$1500,"&gt;"&amp;K483)+1,IF(AND($C483&gt;=1101,$C483&lt;=1105),COUNTIFS($C$4:$C$1500,"&gt;=1101",$C$4:$C$1500,"&lt;=1105",K$4:K$1500,"&gt;"&amp;K483)+1,IF(AND($C483&gt;=901,$C483&lt;=905),COUNTIFS($C$4:$C$1500,"&gt;=901",$C$4:$C$1500,"&lt;=905",K$4:K$1500,"&gt;"&amp;K483)+1,IF(AND($C483&gt;=801,$C483&lt;=805),COUNTIFS($C$4:$C$1500,"&gt;=801",$C$4:$C$1500,"&lt;=805",K$4:K$1500,"&gt;"&amp;K483)+1,IF(AND($C483&gt;=701,$C483&lt;=705),COUNTIFS($C$4:$C$1500,"&gt;=701",$C$4:$C$1500,"&lt;=705",K$4:K$1500,"&gt;"&amp;K483)+1,IF(AND($C483&gt;=601,$C483&lt;=606),COUNTIFS($C$4:$C$1500,"&gt;=601",$C$4:$C$1500,"&lt;=606",K$4:K$1500,"&gt;"&amp;K483)+1,"")))))))</f>
        <v/>
      </c>
      <c r="N483" s="99">
        <f>IF(OR($C483="",K483=""),"",IF(OR(AND($C483&gt;=1001,$C483&lt;=1005),AND($C483&gt;=1101,$C483&lt;=1105)),COUNTIFS($C$4:$C$1500,"&gt;=1001",$C$4:$C$1500,"&lt;=1005",K$4:K$1500,"&gt;"&amp;K483)+COUNTIFS($C$4:$C$1500,"&gt;=1101",$C$4:$C$1500,"&lt;=1105",K$4:K$1500,"&gt;"&amp;K483)+1,""))</f>
        <v/>
      </c>
      <c r="O483" s="94" t="n">
        <v>41.88</v>
      </c>
      <c r="P483" s="94" t="n">
        <v>78.20999999999999</v>
      </c>
      <c r="Q483" s="94" t="n">
        <v>72.19</v>
      </c>
      <c r="R483" s="94" t="n">
        <v>50</v>
      </c>
      <c r="S483" s="94" t="n">
        <v>33.33</v>
      </c>
      <c r="T483" s="99">
        <f>IF(AND(O483&gt;0,O483&lt;36),1,IF(AND(O483&gt;=36,O483&lt;51),2,IF(AND(O483&gt;=51,O483&lt;71),3,IF(AND(O483&gt;=71,O483&lt;=100),4,))))</f>
        <v/>
      </c>
      <c r="U483" s="99">
        <f>IF(AND(P483&gt;0,P483&lt;41),1,IF(AND(P483&gt;=41,P483&lt;56),2,IF(AND(P483&gt;=56,P483&lt;71),3,IF(AND(P483&gt;=71,P483&lt;=100),4,))))</f>
        <v/>
      </c>
      <c r="V483" s="99">
        <f>IF(AND(Q483&gt;0,Q483&lt;41),1,IF(AND(Q483&gt;=41,Q483&lt;56),2,IF(AND(Q483&gt;=56,Q483&lt;71),3,IF(AND(Q483&gt;=71,Q483&lt;=100),4,))))</f>
        <v/>
      </c>
      <c r="W483" s="99">
        <f>IF(AND(R483&gt;0,R483&lt;36),1,IF(AND(R483&gt;=36,R483&lt;51),2,IF(AND(R483&gt;=51,R483&lt;66),3,IF(AND(R483&gt;=66,R483&lt;=100),4,))))</f>
        <v/>
      </c>
      <c r="X483" s="100">
        <f>IF(AND(S483&gt;0,S483&lt;37),1,IF(AND(S483&gt;=37,S483&lt;58),2,IF(AND(S483&gt;=58,S483&lt;71),3,IF(AND(S483&gt;=71,S483&lt;=100),4,))))</f>
        <v/>
      </c>
      <c r="Y483" s="101">
        <f>IF(SUM(AC483:AG483)=0, "", ROUND(((AC483*3+AD483*3+AE483*3+AF483*3+AG483*1)/13)*5,0))</f>
        <v/>
      </c>
      <c r="Z483" s="99">
        <f>IF(OR($C483="",Y483=""),"",COUNTIFS($C$4:$C$1500,$C483,Y$4:Y$1500,"&gt;"&amp;Y483)+1)</f>
        <v/>
      </c>
      <c r="AA483" s="99">
        <f>IF(OR($C483="",Y483=""),"",IF(AND($C483&gt;=1001,$C483&lt;=1005),COUNTIFS($C$4:$C$1500,"&gt;=1001",$C$4:$C$1500,"&lt;=1005",Y$4:Y$1500,"&gt;"&amp;Y483)+1,IF(AND($C483&gt;=1101,$C483&lt;=1105),COUNTIFS($C$4:$C$1500,"&gt;=1101",$C$4:$C$1500,"&lt;=1105",Y$4:Y$1500,"&gt;"&amp;Y483)+1,IF(AND($C483&gt;=901,$C483&lt;=905),COUNTIFS($C$4:$C$1500,"&gt;=901",$C$4:$C$1500,"&lt;=905",Y$4:Y$1500,"&gt;"&amp;Y483)+1,IF(AND($C483&gt;=801,$C483&lt;=805),COUNTIFS($C$4:$C$1500,"&gt;=801",$C$4:$C$1500,"&lt;=805",Y$4:Y$1500,"&gt;"&amp;Y483)+1,IF(AND($C483&gt;=701,$C483&lt;=705),COUNTIFS($C$4:$C$1500,"&gt;=701",$C$4:$C$1500,"&lt;=705",Y$4:Y$1500,"&gt;"&amp;Y483)+1,IF(AND($C483&gt;=601,$C483&lt;=606),COUNTIFS($C$4:$C$1500,"&gt;=601",$C$4:$C$1500,"&lt;=606",Y$4:Y$1500,"&gt;"&amp;Y483)+1,"")))))))</f>
        <v/>
      </c>
      <c r="AB483" s="99">
        <f>IF(OR($C483="",Y483=""),"",IF(OR(AND($C483&gt;=1001,$C483&lt;=1005),AND($C483&gt;=1101,$C483&lt;=1105)),COUNTIFS($C$4:$C$1500,"&gt;=1001",$C$4:$C$1500,"&lt;=1005",Y$4:Y$1500,"&gt;"&amp;Y483)+COUNTIFS($C$4:$C$1500,"&gt;=1101",$C$4:$C$1500,"&lt;=1105",Y$4:Y$1500,"&gt;"&amp;Y483)+1,""))</f>
        <v/>
      </c>
      <c r="AC483" s="94" t="n">
        <v>43.75</v>
      </c>
      <c r="AD483" s="94" t="n">
        <v>54.38</v>
      </c>
      <c r="AE483" s="94" t="n">
        <v>67.5</v>
      </c>
      <c r="AF483" s="94" t="n">
        <v>83.13</v>
      </c>
      <c r="AG483" s="94" t="n">
        <v>62.29</v>
      </c>
      <c r="AH483" s="99">
        <f>IF(AND(AC483&gt;0,AC483&lt;36),1,IF(AND(AC483&gt;=36,AC483&lt;51),2,IF(AND(AC483&gt;=51,AC483&lt;71),3,IF(AND(AC483&gt;=71,AC483&lt;=100),4,))))</f>
        <v/>
      </c>
      <c r="AI483" s="99">
        <f>IF(AND(AD483&gt;0,AD483&lt;41),1,IF(AND(AD483&gt;=41,AD483&lt;56),2,IF(AND(AD483&gt;=56,AD483&lt;71),3,IF(AND(AD483&gt;=71,AD483&lt;=100),4,))))</f>
        <v/>
      </c>
      <c r="AJ483" s="99">
        <f>IF(AND(AE483&gt;0,AE483&lt;41),1,IF(AND(AE483&gt;=41,AE483&lt;56),2,IF(AND(AE483&gt;=56,AE483&lt;71),3,IF(AND(AE483&gt;=71,AE483&lt;=100),4,))))</f>
        <v/>
      </c>
      <c r="AK483" s="99">
        <f>IF(AND(AF483&gt;0,AF483&lt;36),1,IF(AND(AF483&gt;=36,AF483&lt;51),2,IF(AND(AF483&gt;=51,AF483&lt;66),3,IF(AND(AF483&gt;=66,AF483&lt;=100),4,))))</f>
        <v/>
      </c>
      <c r="AL483" s="100">
        <f>IF(AND(AG483&gt;0,AG483&lt;37),1,IF(AND(AG483&gt;=37,AG483&lt;58),2,IF(AND(AG483&gt;=58,AG483&lt;71),3,IF(AND(AG483&gt;=71,AG483&lt;=100),4,))))</f>
        <v/>
      </c>
      <c r="AM483" s="101">
        <f>IF((Y483&lt;&gt;"")*(K483&lt;&gt;""),Y483-K483,"")</f>
        <v/>
      </c>
      <c r="AN483" s="99">
        <f>IF((Z483&lt;&gt;"")*(L483&lt;&gt;""),Z483-L483,"")</f>
        <v/>
      </c>
      <c r="AO483" s="99">
        <f>IF((AA483&lt;&gt;"")*(M483&lt;&gt;""),AA483-M483,"")</f>
        <v/>
      </c>
      <c r="AP483" s="99">
        <f>IF((AB483&lt;&gt;"")*(N483&lt;&gt;""),AB483-N483,"")</f>
        <v/>
      </c>
      <c r="AQ483" s="94">
        <f>IF((AC483&lt;&gt;"")*(O483&lt;&gt;""),AC483-O483,"")</f>
        <v/>
      </c>
      <c r="AR483" s="94">
        <f>IF((AD483&lt;&gt;"")*(P483&lt;&gt;""),AD483-P483,"")</f>
        <v/>
      </c>
      <c r="AS483" s="94">
        <f>IF((AE483&lt;&gt;"")*(Q483&lt;&gt;""),AE483-Q483,"")</f>
        <v/>
      </c>
      <c r="AT483" s="94">
        <f>IF((AF483&lt;&gt;"")*(R483&lt;&gt;""),AF483-R483,"")</f>
        <v/>
      </c>
      <c r="AU483" s="94">
        <f>IF((AG483&lt;&gt;"")*(S483&lt;&gt;""),AG483-S483,"")</f>
        <v/>
      </c>
      <c r="AV483" s="99">
        <f>IF((AH483&lt;&gt;"")*(T483&lt;&gt;""),AH483-T483,"")</f>
        <v/>
      </c>
      <c r="AW483" s="99">
        <f>IF((AI483&lt;&gt;"")*(U483&lt;&gt;""),AI483-U483,"")</f>
        <v/>
      </c>
      <c r="AX483" s="99">
        <f>IF((AJ483&lt;&gt;"")*(V483&lt;&gt;""),AJ483-V483,"")</f>
        <v/>
      </c>
      <c r="AY483" s="99">
        <f>IF((AK483&lt;&gt;"")*(W483&lt;&gt;""),AK483-W483,"")</f>
        <v/>
      </c>
      <c r="AZ483" s="102">
        <f>IF((AL483&lt;&gt;"")*(X483&lt;&gt;""),AL483-X483,"")</f>
        <v/>
      </c>
      <c r="BA483" s="50">
        <f>IFERROR(__xludf.dummyfunction("AI(""Actúa como un tutor académico y dirígete personalmente al estudiante "" &amp; I483 &amp; "" "" &amp; J483 &amp; "" "" &amp; G483 &amp; "" "" &amp; H483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AM483 &amp; ""'. Diferencias por área: Matemáticas ("" &amp; AQ483 &amp; ""), Ciencias Natura"&amp;"les ("" &amp; AR483 &amp; ""), Sociales ("" &amp; AS483 &amp; ""), Lectura Crítica ("" &amp; AT483 &amp; "") e Inglés ("" &amp; AU483 &amp; ""). Variación en posición: grupo ("" &amp; AN483 &amp; ""), grado ("" &amp; AO483 &amp; "") y media ("" &amp; AP483 &amp; ""). Puntajes Primer Simulacro: Global "" &amp; K483 &amp; "", Mat "" &amp; "&amp;"O4 &amp; "", Cien "" &amp; P483 &amp; "", Soc "" &amp; Q483 &amp; "", Lec "" &amp; R483 &amp; "", Ing "" &amp; S483 &amp; "". Puntajes Segundo Simulacro: Global "" &amp; Y483 &amp; "", Mat "" &amp; AC483 &amp; "", Cien "" &amp; AD483 &amp; "", Soc "" &amp; AE483 &amp; "", Lec "" &amp; AF483 &amp; "", Ing "" &amp; AG483 &amp; "". Escribe un mensaje motivador"&amp;" y breve (máximo 4 líneas)."")
"),"=AI(""Actúa como un tutor académico y dirígete personalmente al estudiante "" &amp; I483 &amp; "" "" &amp; J483 &amp; "" "" &amp; G483 &amp; "" "" &amp; H483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AM483 &amp; ""'. Diferencias por área: Matemáticas ("" &amp; AQ483 &amp; ""), Ciencias Natur"&amp;"ales ("" &amp; AR483 &amp; ""), Sociales ("" &amp; AS483 &amp; ""), Lectura Crítica ("" &amp; AT483 &amp; "") e Inglés ("" &amp; AU483 &amp; ""). Variación en posición: grupo ("" &amp; AN483 &amp; ""), grado ("" &amp; AO483 &amp; "") y media ("" &amp; AP483 &amp; ""). Puntajes Primer Simulacro: Global "" &amp; K483 &amp; "", Mat "" &amp;"&amp;" O483 &amp; "", Cien "" &amp; P483 &amp; "", Soc "" &amp; Q483 &amp; "", Lec "" &amp; R483 &amp; "", Ing "" &amp; S483 &amp; "". Puntajes Segundo Simulacro: Global "" &amp; Y483 &amp; "", Mat "" &amp; AC483 &amp; "", Cien "" &amp; AD483 &amp; "", Soc "" &amp; AE483 &amp; "", Lec "" &amp; AF483 &amp; "", Ing "" &amp; AG483 &amp; "". Escribe un mensaje motivado"&amp;"r y breve (máximo 4 líneas)."")
")</f>
        <v/>
      </c>
    </row>
    <row r="484" ht="15.75" customHeight="1" s="42">
      <c r="A484" s="93" t="n"/>
      <c r="B484" s="94" t="inlineStr">
        <is>
          <t>Bachillerato</t>
        </is>
      </c>
      <c r="C484" s="94" t="n">
        <v>804</v>
      </c>
      <c r="D484" s="94" t="n"/>
      <c r="E484" s="95" t="n"/>
      <c r="F484" s="96">
        <f>TRIM(G484&amp;" "&amp;H484&amp;" "&amp;I484&amp;" "&amp;J484)</f>
        <v/>
      </c>
      <c r="G484" s="94" t="inlineStr">
        <is>
          <t>Moreno</t>
        </is>
      </c>
      <c r="H484" s="94" t="inlineStr">
        <is>
          <t>Cardona</t>
        </is>
      </c>
      <c r="I484" s="94" t="inlineStr">
        <is>
          <t>Juan</t>
        </is>
      </c>
      <c r="J484" s="97" t="inlineStr">
        <is>
          <t>Manuel</t>
        </is>
      </c>
      <c r="K484" s="98">
        <f>IF(SUM(O484:S484)=0, "", ROUND(((O484*3+P484*3+Q484*3+R484*3+S484*1)/13)*5,0))</f>
        <v/>
      </c>
      <c r="L484" s="99">
        <f>IF(OR($C484="",K484=""),"",COUNTIFS($C$4:$C$1500,$C484,K$4:K$1500,"&gt;"&amp;K484)+1)</f>
        <v/>
      </c>
      <c r="M484" s="99">
        <f>IF(OR($C484="",K484=""),"",IF(AND($C484&gt;=1001,$C484&lt;=1005),COUNTIFS($C$4:$C$1500,"&gt;=1001",$C$4:$C$1500,"&lt;=1005",K$4:K$1500,"&gt;"&amp;K484)+1,IF(AND($C484&gt;=1101,$C484&lt;=1105),COUNTIFS($C$4:$C$1500,"&gt;=1101",$C$4:$C$1500,"&lt;=1105",K$4:K$1500,"&gt;"&amp;K484)+1,IF(AND($C484&gt;=901,$C484&lt;=905),COUNTIFS($C$4:$C$1500,"&gt;=901",$C$4:$C$1500,"&lt;=905",K$4:K$1500,"&gt;"&amp;K484)+1,IF(AND($C484&gt;=801,$C484&lt;=805),COUNTIFS($C$4:$C$1500,"&gt;=801",$C$4:$C$1500,"&lt;=805",K$4:K$1500,"&gt;"&amp;K484)+1,IF(AND($C484&gt;=701,$C484&lt;=705),COUNTIFS($C$4:$C$1500,"&gt;=701",$C$4:$C$1500,"&lt;=705",K$4:K$1500,"&gt;"&amp;K484)+1,IF(AND($C484&gt;=601,$C484&lt;=606),COUNTIFS($C$4:$C$1500,"&gt;=601",$C$4:$C$1500,"&lt;=606",K$4:K$1500,"&gt;"&amp;K484)+1,"")))))))</f>
        <v/>
      </c>
      <c r="N484" s="99">
        <f>IF(OR($C484="",K484=""),"",IF(OR(AND($C484&gt;=1001,$C484&lt;=1005),AND($C484&gt;=1101,$C484&lt;=1105)),COUNTIFS($C$4:$C$1500,"&gt;=1001",$C$4:$C$1500,"&lt;=1005",K$4:K$1500,"&gt;"&amp;K484)+COUNTIFS($C$4:$C$1500,"&gt;=1101",$C$4:$C$1500,"&lt;=1105",K$4:K$1500,"&gt;"&amp;K484)+1,""))</f>
        <v/>
      </c>
      <c r="O484" s="94" t="n">
        <v>52.34</v>
      </c>
      <c r="P484" s="94" t="n">
        <v>47.63</v>
      </c>
      <c r="Q484" s="94" t="n">
        <v>62.34</v>
      </c>
      <c r="R484" s="94" t="n">
        <v>50</v>
      </c>
      <c r="S484" s="94" t="n">
        <v>54.17</v>
      </c>
      <c r="T484" s="99">
        <f>IF(AND(O484&gt;0,O484&lt;36),1,IF(AND(O484&gt;=36,O484&lt;51),2,IF(AND(O484&gt;=51,O484&lt;71),3,IF(AND(O484&gt;=71,O484&lt;=100),4,))))</f>
        <v/>
      </c>
      <c r="U484" s="99">
        <f>IF(AND(P484&gt;0,P484&lt;41),1,IF(AND(P484&gt;=41,P484&lt;56),2,IF(AND(P484&gt;=56,P484&lt;71),3,IF(AND(P484&gt;=71,P484&lt;=100),4,))))</f>
        <v/>
      </c>
      <c r="V484" s="99">
        <f>IF(AND(Q484&gt;0,Q484&lt;41),1,IF(AND(Q484&gt;=41,Q484&lt;56),2,IF(AND(Q484&gt;=56,Q484&lt;71),3,IF(AND(Q484&gt;=71,Q484&lt;=100),4,))))</f>
        <v/>
      </c>
      <c r="W484" s="99">
        <f>IF(AND(R484&gt;0,R484&lt;36),1,IF(AND(R484&gt;=36,R484&lt;51),2,IF(AND(R484&gt;=51,R484&lt;66),3,IF(AND(R484&gt;=66,R484&lt;=100),4,))))</f>
        <v/>
      </c>
      <c r="X484" s="100">
        <f>IF(AND(S484&gt;0,S484&lt;37),1,IF(AND(S484&gt;=37,S484&lt;58),2,IF(AND(S484&gt;=58,S484&lt;71),3,IF(AND(S484&gt;=71,S484&lt;=100),4,))))</f>
        <v/>
      </c>
      <c r="Y484" s="101">
        <f>IF(SUM(AC484:AG484)=0, "", ROUND(((AC484*3+AD484*3+AE484*3+AF484*3+AG484*1)/13)*5,0))</f>
        <v/>
      </c>
      <c r="Z484" s="99">
        <f>IF(OR($C484="",Y484=""),"",COUNTIFS($C$4:$C$1500,$C484,Y$4:Y$1500,"&gt;"&amp;Y484)+1)</f>
        <v/>
      </c>
      <c r="AA484" s="99">
        <f>IF(OR($C484="",Y484=""),"",IF(AND($C484&gt;=1001,$C484&lt;=1005),COUNTIFS($C$4:$C$1500,"&gt;=1001",$C$4:$C$1500,"&lt;=1005",Y$4:Y$1500,"&gt;"&amp;Y484)+1,IF(AND($C484&gt;=1101,$C484&lt;=1105),COUNTIFS($C$4:$C$1500,"&gt;=1101",$C$4:$C$1500,"&lt;=1105",Y$4:Y$1500,"&gt;"&amp;Y484)+1,IF(AND($C484&gt;=901,$C484&lt;=905),COUNTIFS($C$4:$C$1500,"&gt;=901",$C$4:$C$1500,"&lt;=905",Y$4:Y$1500,"&gt;"&amp;Y484)+1,IF(AND($C484&gt;=801,$C484&lt;=805),COUNTIFS($C$4:$C$1500,"&gt;=801",$C$4:$C$1500,"&lt;=805",Y$4:Y$1500,"&gt;"&amp;Y484)+1,IF(AND($C484&gt;=701,$C484&lt;=705),COUNTIFS($C$4:$C$1500,"&gt;=701",$C$4:$C$1500,"&lt;=705",Y$4:Y$1500,"&gt;"&amp;Y484)+1,IF(AND($C484&gt;=601,$C484&lt;=606),COUNTIFS($C$4:$C$1500,"&gt;=601",$C$4:$C$1500,"&lt;=606",Y$4:Y$1500,"&gt;"&amp;Y484)+1,"")))))))</f>
        <v/>
      </c>
      <c r="AB484" s="99">
        <f>IF(OR($C484="",Y484=""),"",IF(OR(AND($C484&gt;=1001,$C484&lt;=1005),AND($C484&gt;=1101,$C484&lt;=1105)),COUNTIFS($C$4:$C$1500,"&gt;=1001",$C$4:$C$1500,"&lt;=1005",Y$4:Y$1500,"&gt;"&amp;Y484)+COUNTIFS($C$4:$C$1500,"&gt;=1101",$C$4:$C$1500,"&lt;=1105",Y$4:Y$1500,"&gt;"&amp;Y484)+1,""))</f>
        <v/>
      </c>
      <c r="AC484" s="94" t="n">
        <v>66</v>
      </c>
      <c r="AD484" s="94" t="n">
        <v>53</v>
      </c>
      <c r="AE484" s="94" t="n">
        <v>75</v>
      </c>
      <c r="AF484" s="94" t="n">
        <v>79</v>
      </c>
      <c r="AG484" s="94" t="n">
        <v>86</v>
      </c>
      <c r="AH484" s="99">
        <f>IF(AND(AC484&gt;0,AC484&lt;36),1,IF(AND(AC484&gt;=36,AC484&lt;51),2,IF(AND(AC484&gt;=51,AC484&lt;71),3,IF(AND(AC484&gt;=71,AC484&lt;=100),4,))))</f>
        <v/>
      </c>
      <c r="AI484" s="99">
        <f>IF(AND(AD484&gt;0,AD484&lt;41),1,IF(AND(AD484&gt;=41,AD484&lt;56),2,IF(AND(AD484&gt;=56,AD484&lt;71),3,IF(AND(AD484&gt;=71,AD484&lt;=100),4,))))</f>
        <v/>
      </c>
      <c r="AJ484" s="99">
        <f>IF(AND(AE484&gt;0,AE484&lt;41),1,IF(AND(AE484&gt;=41,AE484&lt;56),2,IF(AND(AE484&gt;=56,AE484&lt;71),3,IF(AND(AE484&gt;=71,AE484&lt;=100),4,))))</f>
        <v/>
      </c>
      <c r="AK484" s="99">
        <f>IF(AND(AF484&gt;0,AF484&lt;36),1,IF(AND(AF484&gt;=36,AF484&lt;51),2,IF(AND(AF484&gt;=51,AF484&lt;66),3,IF(AND(AF484&gt;=66,AF484&lt;=100),4,))))</f>
        <v/>
      </c>
      <c r="AL484" s="100">
        <f>IF(AND(AG484&gt;0,AG484&lt;37),1,IF(AND(AG484&gt;=37,AG484&lt;58),2,IF(AND(AG484&gt;=58,AG484&lt;71),3,IF(AND(AG484&gt;=71,AG484&lt;=100),4,))))</f>
        <v/>
      </c>
      <c r="AM484" s="101">
        <f>IF((Y484&lt;&gt;"")*(K484&lt;&gt;""),Y484-K484,"")</f>
        <v/>
      </c>
      <c r="AN484" s="99">
        <f>IF((Z484&lt;&gt;"")*(L484&lt;&gt;""),Z484-L484,"")</f>
        <v/>
      </c>
      <c r="AO484" s="99">
        <f>IF((AA484&lt;&gt;"")*(M484&lt;&gt;""),AA484-M484,"")</f>
        <v/>
      </c>
      <c r="AP484" s="99">
        <f>IF((AB484&lt;&gt;"")*(N484&lt;&gt;""),AB484-N484,"")</f>
        <v/>
      </c>
      <c r="AQ484" s="94">
        <f>IF((AC484&lt;&gt;"")*(O484&lt;&gt;""),AC484-O484,"")</f>
        <v/>
      </c>
      <c r="AR484" s="94">
        <f>IF((AD484&lt;&gt;"")*(P484&lt;&gt;""),AD484-P484,"")</f>
        <v/>
      </c>
      <c r="AS484" s="94">
        <f>IF((AE484&lt;&gt;"")*(Q484&lt;&gt;""),AE484-Q484,"")</f>
        <v/>
      </c>
      <c r="AT484" s="94">
        <f>IF((AF484&lt;&gt;"")*(R484&lt;&gt;""),AF484-R484,"")</f>
        <v/>
      </c>
      <c r="AU484" s="94">
        <f>IF((AG484&lt;&gt;"")*(S484&lt;&gt;""),AG484-S484,"")</f>
        <v/>
      </c>
      <c r="AV484" s="99">
        <f>IF((AH484&lt;&gt;"")*(T484&lt;&gt;""),AH484-T484,"")</f>
        <v/>
      </c>
      <c r="AW484" s="99">
        <f>IF((AI484&lt;&gt;"")*(U484&lt;&gt;""),AI484-U484,"")</f>
        <v/>
      </c>
      <c r="AX484" s="99">
        <f>IF((AJ484&lt;&gt;"")*(V484&lt;&gt;""),AJ484-V484,"")</f>
        <v/>
      </c>
      <c r="AY484" s="99">
        <f>IF((AK484&lt;&gt;"")*(W484&lt;&gt;""),AK484-W484,"")</f>
        <v/>
      </c>
      <c r="AZ484" s="102">
        <f>IF((AL484&lt;&gt;"")*(X484&lt;&gt;""),AL484-X484,"")</f>
        <v/>
      </c>
      <c r="BA484" s="50">
        <f>IFERROR(__xludf.dummyfunction("AI(""Actúa como un tutor académico y dirígete personalmente al estudiante "" &amp; I484 &amp; "" "" &amp; J484 &amp; "" "" &amp; G484 &amp; "" "" &amp; H484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AM484 &amp; ""'. Diferencias por área: Matemáticas ("" &amp; AQ484 &amp; ""), Ciencias Natura"&amp;"les ("" &amp; AR484 &amp; ""), Sociales ("" &amp; AS484 &amp; ""), Lectura Crítica ("" &amp; AT484 &amp; "") e Inglés ("" &amp; AU484 &amp; ""). Variación en posición: grupo ("" &amp; AN484 &amp; ""), grado ("" &amp; AO484 &amp; "") y media ("" &amp; AP484 &amp; ""). Puntajes Primer Simulacro: Global "" &amp; K484 &amp; "", Mat "" &amp; "&amp;"O4 &amp; "", Cien "" &amp; P484 &amp; "", Soc "" &amp; Q484 &amp; "", Lec "" &amp; R484 &amp; "", Ing "" &amp; S484 &amp; "". Puntajes Segundo Simulacro: Global "" &amp; Y484 &amp; "", Mat "" &amp; AC484 &amp; "", Cien "" &amp; AD484 &amp; "", Soc "" &amp; AE484 &amp; "", Lec "" &amp; AF484 &amp; "", Ing "" &amp; AG484 &amp; "". Escribe un mensaje motivador"&amp;" y breve (máximo 4 líneas)."")
"),"=AI(""Actúa como un tutor académico y dirígete personalmente al estudiante "" &amp; I484 &amp; "" "" &amp; J484 &amp; "" "" &amp; G484 &amp; "" "" &amp; H484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AM484 &amp; ""'. Diferencias por área: Matemáticas ("" &amp; AQ484 &amp; ""), Ciencias Natur"&amp;"ales ("" &amp; AR484 &amp; ""), Sociales ("" &amp; AS484 &amp; ""), Lectura Crítica ("" &amp; AT484 &amp; "") e Inglés ("" &amp; AU484 &amp; ""). Variación en posición: grupo ("" &amp; AN484 &amp; ""), grado ("" &amp; AO484 &amp; "") y media ("" &amp; AP484 &amp; ""). Puntajes Primer Simulacro: Global "" &amp; K484 &amp; "", Mat "" &amp;"&amp;" O484 &amp; "", Cien "" &amp; P484 &amp; "", Soc "" &amp; Q484 &amp; "", Lec "" &amp; R484 &amp; "", Ing "" &amp; S484 &amp; "". Puntajes Segundo Simulacro: Global "" &amp; Y484 &amp; "", Mat "" &amp; AC484 &amp; "", Cien "" &amp; AD484 &amp; "", Soc "" &amp; AE484 &amp; "", Lec "" &amp; AF484 &amp; "", Ing "" &amp; AG484 &amp; "". Escribe un mensaje motivado"&amp;"r y breve (máximo 4 líneas)."")
")</f>
        <v/>
      </c>
    </row>
    <row r="485" ht="15.75" customHeight="1" s="42">
      <c r="A485" s="93" t="n"/>
      <c r="B485" s="94" t="inlineStr">
        <is>
          <t>Bachillerato</t>
        </is>
      </c>
      <c r="C485" s="94" t="n">
        <v>804</v>
      </c>
      <c r="D485" s="94" t="n"/>
      <c r="E485" s="95" t="n"/>
      <c r="F485" s="96">
        <f>TRIM(G485&amp;" "&amp;H485&amp;" "&amp;I485&amp;" "&amp;J485)</f>
        <v/>
      </c>
      <c r="G485" s="94" t="inlineStr">
        <is>
          <t>Muñoz</t>
        </is>
      </c>
      <c r="H485" s="94" t="inlineStr">
        <is>
          <t>Giraldo</t>
        </is>
      </c>
      <c r="I485" s="94" t="inlineStr">
        <is>
          <t>Jimmy</t>
        </is>
      </c>
      <c r="J485" s="97" t="n"/>
      <c r="K485" s="98">
        <f>IF(SUM(O485:S485)=0, "", ROUND(((O485*3+P485*3+Q485*3+R485*3+S485*1)/13)*5,0))</f>
        <v/>
      </c>
      <c r="L485" s="99">
        <f>IF(OR($C485="",K485=""),"",COUNTIFS($C$4:$C$1500,$C485,K$4:K$1500,"&gt;"&amp;K485)+1)</f>
        <v/>
      </c>
      <c r="M485" s="99">
        <f>IF(OR($C485="",K485=""),"",IF(AND($C485&gt;=1001,$C485&lt;=1005),COUNTIFS($C$4:$C$1500,"&gt;=1001",$C$4:$C$1500,"&lt;=1005",K$4:K$1500,"&gt;"&amp;K485)+1,IF(AND($C485&gt;=1101,$C485&lt;=1105),COUNTIFS($C$4:$C$1500,"&gt;=1101",$C$4:$C$1500,"&lt;=1105",K$4:K$1500,"&gt;"&amp;K485)+1,IF(AND($C485&gt;=901,$C485&lt;=905),COUNTIFS($C$4:$C$1500,"&gt;=901",$C$4:$C$1500,"&lt;=905",K$4:K$1500,"&gt;"&amp;K485)+1,IF(AND($C485&gt;=801,$C485&lt;=805),COUNTIFS($C$4:$C$1500,"&gt;=801",$C$4:$C$1500,"&lt;=805",K$4:K$1500,"&gt;"&amp;K485)+1,IF(AND($C485&gt;=701,$C485&lt;=705),COUNTIFS($C$4:$C$1500,"&gt;=701",$C$4:$C$1500,"&lt;=705",K$4:K$1500,"&gt;"&amp;K485)+1,IF(AND($C485&gt;=601,$C485&lt;=606),COUNTIFS($C$4:$C$1500,"&gt;=601",$C$4:$C$1500,"&lt;=606",K$4:K$1500,"&gt;"&amp;K485)+1,"")))))))</f>
        <v/>
      </c>
      <c r="N485" s="99">
        <f>IF(OR($C485="",K485=""),"",IF(OR(AND($C485&gt;=1001,$C485&lt;=1005),AND($C485&gt;=1101,$C485&lt;=1105)),COUNTIFS($C$4:$C$1500,"&gt;=1001",$C$4:$C$1500,"&lt;=1005",K$4:K$1500,"&gt;"&amp;K485)+COUNTIFS($C$4:$C$1500,"&gt;=1101",$C$4:$C$1500,"&lt;=1105",K$4:K$1500,"&gt;"&amp;K485)+1,""))</f>
        <v/>
      </c>
      <c r="O485" s="94" t="n">
        <v>44.06</v>
      </c>
      <c r="P485" s="94" t="n">
        <v>42.56</v>
      </c>
      <c r="Q485" s="94" t="n">
        <v>59.06</v>
      </c>
      <c r="R485" s="94" t="n">
        <v>37.5</v>
      </c>
      <c r="S485" s="94" t="n">
        <v>45.83</v>
      </c>
      <c r="T485" s="99">
        <f>IF(AND(O485&gt;0,O485&lt;36),1,IF(AND(O485&gt;=36,O485&lt;51),2,IF(AND(O485&gt;=51,O485&lt;71),3,IF(AND(O485&gt;=71,O485&lt;=100),4,))))</f>
        <v/>
      </c>
      <c r="U485" s="99">
        <f>IF(AND(P485&gt;0,P485&lt;41),1,IF(AND(P485&gt;=41,P485&lt;56),2,IF(AND(P485&gt;=56,P485&lt;71),3,IF(AND(P485&gt;=71,P485&lt;=100),4,))))</f>
        <v/>
      </c>
      <c r="V485" s="99">
        <f>IF(AND(Q485&gt;0,Q485&lt;41),1,IF(AND(Q485&gt;=41,Q485&lt;56),2,IF(AND(Q485&gt;=56,Q485&lt;71),3,IF(AND(Q485&gt;=71,Q485&lt;=100),4,))))</f>
        <v/>
      </c>
      <c r="W485" s="99">
        <f>IF(AND(R485&gt;0,R485&lt;36),1,IF(AND(R485&gt;=36,R485&lt;51),2,IF(AND(R485&gt;=51,R485&lt;66),3,IF(AND(R485&gt;=66,R485&lt;=100),4,))))</f>
        <v/>
      </c>
      <c r="X485" s="100">
        <f>IF(AND(S485&gt;0,S485&lt;37),1,IF(AND(S485&gt;=37,S485&lt;58),2,IF(AND(S485&gt;=58,S485&lt;71),3,IF(AND(S485&gt;=71,S485&lt;=100),4,))))</f>
        <v/>
      </c>
      <c r="Y485" s="101">
        <f>IF(SUM(AC485:AG485)=0, "", ROUND(((AC485*3+AD485*3+AE485*3+AF485*3+AG485*1)/13)*5,0))</f>
        <v/>
      </c>
      <c r="Z485" s="99">
        <f>IF(OR($C485="",Y485=""),"",COUNTIFS($C$4:$C$1500,$C485,Y$4:Y$1500,"&gt;"&amp;Y485)+1)</f>
        <v/>
      </c>
      <c r="AA485" s="99">
        <f>IF(OR($C485="",Y485=""),"",IF(AND($C485&gt;=1001,$C485&lt;=1005),COUNTIFS($C$4:$C$1500,"&gt;=1001",$C$4:$C$1500,"&lt;=1005",Y$4:Y$1500,"&gt;"&amp;Y485)+1,IF(AND($C485&gt;=1101,$C485&lt;=1105),COUNTIFS($C$4:$C$1500,"&gt;=1101",$C$4:$C$1500,"&lt;=1105",Y$4:Y$1500,"&gt;"&amp;Y485)+1,IF(AND($C485&gt;=901,$C485&lt;=905),COUNTIFS($C$4:$C$1500,"&gt;=901",$C$4:$C$1500,"&lt;=905",Y$4:Y$1500,"&gt;"&amp;Y485)+1,IF(AND($C485&gt;=801,$C485&lt;=805),COUNTIFS($C$4:$C$1500,"&gt;=801",$C$4:$C$1500,"&lt;=805",Y$4:Y$1500,"&gt;"&amp;Y485)+1,IF(AND($C485&gt;=701,$C485&lt;=705),COUNTIFS($C$4:$C$1500,"&gt;=701",$C$4:$C$1500,"&lt;=705",Y$4:Y$1500,"&gt;"&amp;Y485)+1,IF(AND($C485&gt;=601,$C485&lt;=606),COUNTIFS($C$4:$C$1500,"&gt;=601",$C$4:$C$1500,"&lt;=606",Y$4:Y$1500,"&gt;"&amp;Y485)+1,"")))))))</f>
        <v/>
      </c>
      <c r="AB485" s="99">
        <f>IF(OR($C485="",Y485=""),"",IF(OR(AND($C485&gt;=1001,$C485&lt;=1005),AND($C485&gt;=1101,$C485&lt;=1105)),COUNTIFS($C$4:$C$1500,"&gt;=1001",$C$4:$C$1500,"&lt;=1005",Y$4:Y$1500,"&gt;"&amp;Y485)+COUNTIFS($C$4:$C$1500,"&gt;=1101",$C$4:$C$1500,"&lt;=1105",Y$4:Y$1500,"&gt;"&amp;Y485)+1,""))</f>
        <v/>
      </c>
      <c r="AC485" s="94" t="n">
        <v>50</v>
      </c>
      <c r="AD485" s="94" t="n">
        <v>39.38</v>
      </c>
      <c r="AE485" s="94" t="n">
        <v>51</v>
      </c>
      <c r="AF485" s="94" t="n">
        <v>48.13</v>
      </c>
      <c r="AG485" s="94" t="n">
        <v>62.29</v>
      </c>
      <c r="AH485" s="99">
        <f>IF(AND(AC485&gt;0,AC485&lt;36),1,IF(AND(AC485&gt;=36,AC485&lt;51),2,IF(AND(AC485&gt;=51,AC485&lt;71),3,IF(AND(AC485&gt;=71,AC485&lt;=100),4,))))</f>
        <v/>
      </c>
      <c r="AI485" s="99">
        <f>IF(AND(AD485&gt;0,AD485&lt;41),1,IF(AND(AD485&gt;=41,AD485&lt;56),2,IF(AND(AD485&gt;=56,AD485&lt;71),3,IF(AND(AD485&gt;=71,AD485&lt;=100),4,))))</f>
        <v/>
      </c>
      <c r="AJ485" s="99">
        <f>IF(AND(AE485&gt;0,AE485&lt;41),1,IF(AND(AE485&gt;=41,AE485&lt;56),2,IF(AND(AE485&gt;=56,AE485&lt;71),3,IF(AND(AE485&gt;=71,AE485&lt;=100),4,))))</f>
        <v/>
      </c>
      <c r="AK485" s="99">
        <f>IF(AND(AF485&gt;0,AF485&lt;36),1,IF(AND(AF485&gt;=36,AF485&lt;51),2,IF(AND(AF485&gt;=51,AF485&lt;66),3,IF(AND(AF485&gt;=66,AF485&lt;=100),4,))))</f>
        <v/>
      </c>
      <c r="AL485" s="100">
        <f>IF(AND(AG485&gt;0,AG485&lt;37),1,IF(AND(AG485&gt;=37,AG485&lt;58),2,IF(AND(AG485&gt;=58,AG485&lt;71),3,IF(AND(AG485&gt;=71,AG485&lt;=100),4,))))</f>
        <v/>
      </c>
      <c r="AM485" s="101">
        <f>IF((Y485&lt;&gt;"")*(K485&lt;&gt;""),Y485-K485,"")</f>
        <v/>
      </c>
      <c r="AN485" s="99">
        <f>IF((Z485&lt;&gt;"")*(L485&lt;&gt;""),Z485-L485,"")</f>
        <v/>
      </c>
      <c r="AO485" s="99">
        <f>IF((AA485&lt;&gt;"")*(M485&lt;&gt;""),AA485-M485,"")</f>
        <v/>
      </c>
      <c r="AP485" s="99">
        <f>IF((AB485&lt;&gt;"")*(N485&lt;&gt;""),AB485-N485,"")</f>
        <v/>
      </c>
      <c r="AQ485" s="94">
        <f>IF((AC485&lt;&gt;"")*(O485&lt;&gt;""),AC485-O485,"")</f>
        <v/>
      </c>
      <c r="AR485" s="94">
        <f>IF((AD485&lt;&gt;"")*(P485&lt;&gt;""),AD485-P485,"")</f>
        <v/>
      </c>
      <c r="AS485" s="94">
        <f>IF((AE485&lt;&gt;"")*(Q485&lt;&gt;""),AE485-Q485,"")</f>
        <v/>
      </c>
      <c r="AT485" s="94">
        <f>IF((AF485&lt;&gt;"")*(R485&lt;&gt;""),AF485-R485,"")</f>
        <v/>
      </c>
      <c r="AU485" s="94">
        <f>IF((AG485&lt;&gt;"")*(S485&lt;&gt;""),AG485-S485,"")</f>
        <v/>
      </c>
      <c r="AV485" s="99">
        <f>IF((AH485&lt;&gt;"")*(T485&lt;&gt;""),AH485-T485,"")</f>
        <v/>
      </c>
      <c r="AW485" s="99">
        <f>IF((AI485&lt;&gt;"")*(U485&lt;&gt;""),AI485-U485,"")</f>
        <v/>
      </c>
      <c r="AX485" s="99">
        <f>IF((AJ485&lt;&gt;"")*(V485&lt;&gt;""),AJ485-V485,"")</f>
        <v/>
      </c>
      <c r="AY485" s="99">
        <f>IF((AK485&lt;&gt;"")*(W485&lt;&gt;""),AK485-W485,"")</f>
        <v/>
      </c>
      <c r="AZ485" s="102">
        <f>IF((AL485&lt;&gt;"")*(X485&lt;&gt;""),AL485-X485,"")</f>
        <v/>
      </c>
      <c r="BA485" s="50">
        <f>IFERROR(__xludf.dummyfunction("AI(""Actúa como un tutor académico y dirígete personalmente al estudiante "" &amp; I485 &amp; "" "" &amp; J485 &amp; "" "" &amp; G485 &amp; "" "" &amp; H485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AM485 &amp; ""'. Diferencias por área: Matemáticas ("" &amp; AQ485 &amp; ""), Ciencias Natura"&amp;"les ("" &amp; AR485 &amp; ""), Sociales ("" &amp; AS485 &amp; ""), Lectura Crítica ("" &amp; AT485 &amp; "") e Inglés ("" &amp; AU485 &amp; ""). Variación en posición: grupo ("" &amp; AN485 &amp; ""), grado ("" &amp; AO485 &amp; "") y media ("" &amp; AP485 &amp; ""). Puntajes Primer Simulacro: Global "" &amp; K485 &amp; "", Mat "" &amp; "&amp;"O4 &amp; "", Cien "" &amp; P485 &amp; "", Soc "" &amp; Q485 &amp; "", Lec "" &amp; R485 &amp; "", Ing "" &amp; S485 &amp; "". Puntajes Segundo Simulacro: Global "" &amp; Y485 &amp; "", Mat "" &amp; AC485 &amp; "", Cien "" &amp; AD485 &amp; "", Soc "" &amp; AE485 &amp; "", Lec "" &amp; AF485 &amp; "", Ing "" &amp; AG485 &amp; "". Escribe un mensaje motivador"&amp;" y breve (máximo 4 líneas)."")
"),"=AI(""Actúa como un tutor académico y dirígete personalmente al estudiante "" &amp; I485 &amp; "" "" &amp; J485 &amp; "" "" &amp; G485 &amp; "" "" &amp; H485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AM485 &amp; ""'. Diferencias por área: Matemáticas ("" &amp; AQ485 &amp; ""), Ciencias Natur"&amp;"ales ("" &amp; AR485 &amp; ""), Sociales ("" &amp; AS485 &amp; ""), Lectura Crítica ("" &amp; AT485 &amp; "") e Inglés ("" &amp; AU485 &amp; ""). Variación en posición: grupo ("" &amp; AN485 &amp; ""), grado ("" &amp; AO485 &amp; "") y media ("" &amp; AP485 &amp; ""). Puntajes Primer Simulacro: Global "" &amp; K485 &amp; "", Mat "" &amp;"&amp;" O485 &amp; "", Cien "" &amp; P485 &amp; "", Soc "" &amp; Q485 &amp; "", Lec "" &amp; R485 &amp; "", Ing "" &amp; S485 &amp; "". Puntajes Segundo Simulacro: Global "" &amp; Y485 &amp; "", Mat "" &amp; AC485 &amp; "", Cien "" &amp; AD485 &amp; "", Soc "" &amp; AE485 &amp; "", Lec "" &amp; AF485 &amp; "", Ing "" &amp; AG485 &amp; "". Escribe un mensaje motivado"&amp;"r y breve (máximo 4 líneas)."")
")</f>
        <v/>
      </c>
    </row>
    <row r="486" ht="15.75" customHeight="1" s="42">
      <c r="A486" s="93" t="n"/>
      <c r="B486" s="94" t="inlineStr">
        <is>
          <t>Bachillerato</t>
        </is>
      </c>
      <c r="C486" s="94" t="n">
        <v>804</v>
      </c>
      <c r="D486" s="94" t="n"/>
      <c r="E486" s="95" t="n"/>
      <c r="F486" s="96">
        <f>TRIM(G486&amp;" "&amp;H486&amp;" "&amp;I486&amp;" "&amp;J486)</f>
        <v/>
      </c>
      <c r="G486" s="94" t="inlineStr">
        <is>
          <t>Palacios</t>
        </is>
      </c>
      <c r="H486" s="94" t="inlineStr">
        <is>
          <t>Zapata</t>
        </is>
      </c>
      <c r="I486" s="94" t="inlineStr">
        <is>
          <t>Valeri</t>
        </is>
      </c>
      <c r="J486" s="97" t="n"/>
      <c r="K486" s="98">
        <f>IF(SUM(O486:S486)=0, "", ROUND(((O486*3+P486*3+Q486*3+R486*3+S486*1)/13)*5,0))</f>
        <v/>
      </c>
      <c r="L486" s="99">
        <f>IF(OR($C486="",K486=""),"",COUNTIFS($C$4:$C$1500,$C486,K$4:K$1500,"&gt;"&amp;K486)+1)</f>
        <v/>
      </c>
      <c r="M486" s="99">
        <f>IF(OR($C486="",K486=""),"",IF(AND($C486&gt;=1001,$C486&lt;=1005),COUNTIFS($C$4:$C$1500,"&gt;=1001",$C$4:$C$1500,"&lt;=1005",K$4:K$1500,"&gt;"&amp;K486)+1,IF(AND($C486&gt;=1101,$C486&lt;=1105),COUNTIFS($C$4:$C$1500,"&gt;=1101",$C$4:$C$1500,"&lt;=1105",K$4:K$1500,"&gt;"&amp;K486)+1,IF(AND($C486&gt;=901,$C486&lt;=905),COUNTIFS($C$4:$C$1500,"&gt;=901",$C$4:$C$1500,"&lt;=905",K$4:K$1500,"&gt;"&amp;K486)+1,IF(AND($C486&gt;=801,$C486&lt;=805),COUNTIFS($C$4:$C$1500,"&gt;=801",$C$4:$C$1500,"&lt;=805",K$4:K$1500,"&gt;"&amp;K486)+1,IF(AND($C486&gt;=701,$C486&lt;=705),COUNTIFS($C$4:$C$1500,"&gt;=701",$C$4:$C$1500,"&lt;=705",K$4:K$1500,"&gt;"&amp;K486)+1,IF(AND($C486&gt;=601,$C486&lt;=606),COUNTIFS($C$4:$C$1500,"&gt;=601",$C$4:$C$1500,"&lt;=606",K$4:K$1500,"&gt;"&amp;K486)+1,"")))))))</f>
        <v/>
      </c>
      <c r="N486" s="99">
        <f>IF(OR($C486="",K486=""),"",IF(OR(AND($C486&gt;=1001,$C486&lt;=1005),AND($C486&gt;=1101,$C486&lt;=1105)),COUNTIFS($C$4:$C$1500,"&gt;=1001",$C$4:$C$1500,"&lt;=1005",K$4:K$1500,"&gt;"&amp;K486)+COUNTIFS($C$4:$C$1500,"&gt;=1101",$C$4:$C$1500,"&lt;=1105",K$4:K$1500,"&gt;"&amp;K486)+1,""))</f>
        <v/>
      </c>
      <c r="O486" s="94" t="n">
        <v>37.81</v>
      </c>
      <c r="P486" s="94" t="n">
        <v>40.26</v>
      </c>
      <c r="Q486" s="94" t="n">
        <v>59.06</v>
      </c>
      <c r="R486" s="94" t="n">
        <v>54.17</v>
      </c>
      <c r="S486" s="94" t="n">
        <v>54.17</v>
      </c>
      <c r="T486" s="99">
        <f>IF(AND(O486&gt;0,O486&lt;36),1,IF(AND(O486&gt;=36,O486&lt;51),2,IF(AND(O486&gt;=51,O486&lt;71),3,IF(AND(O486&gt;=71,O486&lt;=100),4,))))</f>
        <v/>
      </c>
      <c r="U486" s="99">
        <f>IF(AND(P486&gt;0,P486&lt;41),1,IF(AND(P486&gt;=41,P486&lt;56),2,IF(AND(P486&gt;=56,P486&lt;71),3,IF(AND(P486&gt;=71,P486&lt;=100),4,))))</f>
        <v/>
      </c>
      <c r="V486" s="99">
        <f>IF(AND(Q486&gt;0,Q486&lt;41),1,IF(AND(Q486&gt;=41,Q486&lt;56),2,IF(AND(Q486&gt;=56,Q486&lt;71),3,IF(AND(Q486&gt;=71,Q486&lt;=100),4,))))</f>
        <v/>
      </c>
      <c r="W486" s="99">
        <f>IF(AND(R486&gt;0,R486&lt;36),1,IF(AND(R486&gt;=36,R486&lt;51),2,IF(AND(R486&gt;=51,R486&lt;66),3,IF(AND(R486&gt;=66,R486&lt;=100),4,))))</f>
        <v/>
      </c>
      <c r="X486" s="100">
        <f>IF(AND(S486&gt;0,S486&lt;37),1,IF(AND(S486&gt;=37,S486&lt;58),2,IF(AND(S486&gt;=58,S486&lt;71),3,IF(AND(S486&gt;=71,S486&lt;=100),4,))))</f>
        <v/>
      </c>
      <c r="Y486" s="101">
        <f>IF(SUM(AC486:AG486)=0, "", ROUND(((AC486*3+AD486*3+AE486*3+AF486*3+AG486*1)/13)*5,0))</f>
        <v/>
      </c>
      <c r="Z486" s="99">
        <f>IF(OR($C486="",Y486=""),"",COUNTIFS($C$4:$C$1500,$C486,Y$4:Y$1500,"&gt;"&amp;Y486)+1)</f>
        <v/>
      </c>
      <c r="AA486" s="99">
        <f>IF(OR($C486="",Y486=""),"",IF(AND($C486&gt;=1001,$C486&lt;=1005),COUNTIFS($C$4:$C$1500,"&gt;=1001",$C$4:$C$1500,"&lt;=1005",Y$4:Y$1500,"&gt;"&amp;Y486)+1,IF(AND($C486&gt;=1101,$C486&lt;=1105),COUNTIFS($C$4:$C$1500,"&gt;=1101",$C$4:$C$1500,"&lt;=1105",Y$4:Y$1500,"&gt;"&amp;Y486)+1,IF(AND($C486&gt;=901,$C486&lt;=905),COUNTIFS($C$4:$C$1500,"&gt;=901",$C$4:$C$1500,"&lt;=905",Y$4:Y$1500,"&gt;"&amp;Y486)+1,IF(AND($C486&gt;=801,$C486&lt;=805),COUNTIFS($C$4:$C$1500,"&gt;=801",$C$4:$C$1500,"&lt;=805",Y$4:Y$1500,"&gt;"&amp;Y486)+1,IF(AND($C486&gt;=701,$C486&lt;=705),COUNTIFS($C$4:$C$1500,"&gt;=701",$C$4:$C$1500,"&lt;=705",Y$4:Y$1500,"&gt;"&amp;Y486)+1,IF(AND($C486&gt;=601,$C486&lt;=606),COUNTIFS($C$4:$C$1500,"&gt;=601",$C$4:$C$1500,"&lt;=606",Y$4:Y$1500,"&gt;"&amp;Y486)+1,"")))))))</f>
        <v/>
      </c>
      <c r="AB486" s="99">
        <f>IF(OR($C486="",Y486=""),"",IF(OR(AND($C486&gt;=1001,$C486&lt;=1005),AND($C486&gt;=1101,$C486&lt;=1105)),COUNTIFS($C$4:$C$1500,"&gt;=1001",$C$4:$C$1500,"&lt;=1005",Y$4:Y$1500,"&gt;"&amp;Y486)+COUNTIFS($C$4:$C$1500,"&gt;=1101",$C$4:$C$1500,"&lt;=1105",Y$4:Y$1500,"&gt;"&amp;Y486)+1,""))</f>
        <v/>
      </c>
      <c r="AC486" s="94" t="n">
        <v>56.25</v>
      </c>
      <c r="AD486" s="94" t="n">
        <v>65.63</v>
      </c>
      <c r="AE486" s="94" t="n">
        <v>66.88</v>
      </c>
      <c r="AF486" s="94" t="n">
        <v>56.88</v>
      </c>
      <c r="AG486" s="94" t="n">
        <v>33.54</v>
      </c>
      <c r="AH486" s="99">
        <f>IF(AND(AC486&gt;0,AC486&lt;36),1,IF(AND(AC486&gt;=36,AC486&lt;51),2,IF(AND(AC486&gt;=51,AC486&lt;71),3,IF(AND(AC486&gt;=71,AC486&lt;=100),4,))))</f>
        <v/>
      </c>
      <c r="AI486" s="99">
        <f>IF(AND(AD486&gt;0,AD486&lt;41),1,IF(AND(AD486&gt;=41,AD486&lt;56),2,IF(AND(AD486&gt;=56,AD486&lt;71),3,IF(AND(AD486&gt;=71,AD486&lt;=100),4,))))</f>
        <v/>
      </c>
      <c r="AJ486" s="99">
        <f>IF(AND(AE486&gt;0,AE486&lt;41),1,IF(AND(AE486&gt;=41,AE486&lt;56),2,IF(AND(AE486&gt;=56,AE486&lt;71),3,IF(AND(AE486&gt;=71,AE486&lt;=100),4,))))</f>
        <v/>
      </c>
      <c r="AK486" s="99">
        <f>IF(AND(AF486&gt;0,AF486&lt;36),1,IF(AND(AF486&gt;=36,AF486&lt;51),2,IF(AND(AF486&gt;=51,AF486&lt;66),3,IF(AND(AF486&gt;=66,AF486&lt;=100),4,))))</f>
        <v/>
      </c>
      <c r="AL486" s="100">
        <f>IF(AND(AG486&gt;0,AG486&lt;37),1,IF(AND(AG486&gt;=37,AG486&lt;58),2,IF(AND(AG486&gt;=58,AG486&lt;71),3,IF(AND(AG486&gt;=71,AG486&lt;=100),4,))))</f>
        <v/>
      </c>
      <c r="AM486" s="101">
        <f>IF((Y486&lt;&gt;"")*(K486&lt;&gt;""),Y486-K486,"")</f>
        <v/>
      </c>
      <c r="AN486" s="99">
        <f>IF((Z486&lt;&gt;"")*(L486&lt;&gt;""),Z486-L486,"")</f>
        <v/>
      </c>
      <c r="AO486" s="99">
        <f>IF((AA486&lt;&gt;"")*(M486&lt;&gt;""),AA486-M486,"")</f>
        <v/>
      </c>
      <c r="AP486" s="99">
        <f>IF((AB486&lt;&gt;"")*(N486&lt;&gt;""),AB486-N486,"")</f>
        <v/>
      </c>
      <c r="AQ486" s="94">
        <f>IF((AC486&lt;&gt;"")*(O486&lt;&gt;""),AC486-O486,"")</f>
        <v/>
      </c>
      <c r="AR486" s="94">
        <f>IF((AD486&lt;&gt;"")*(P486&lt;&gt;""),AD486-P486,"")</f>
        <v/>
      </c>
      <c r="AS486" s="94">
        <f>IF((AE486&lt;&gt;"")*(Q486&lt;&gt;""),AE486-Q486,"")</f>
        <v/>
      </c>
      <c r="AT486" s="94">
        <f>IF((AF486&lt;&gt;"")*(R486&lt;&gt;""),AF486-R486,"")</f>
        <v/>
      </c>
      <c r="AU486" s="94">
        <f>IF((AG486&lt;&gt;"")*(S486&lt;&gt;""),AG486-S486,"")</f>
        <v/>
      </c>
      <c r="AV486" s="99">
        <f>IF((AH486&lt;&gt;"")*(T486&lt;&gt;""),AH486-T486,"")</f>
        <v/>
      </c>
      <c r="AW486" s="99">
        <f>IF((AI486&lt;&gt;"")*(U486&lt;&gt;""),AI486-U486,"")</f>
        <v/>
      </c>
      <c r="AX486" s="99">
        <f>IF((AJ486&lt;&gt;"")*(V486&lt;&gt;""),AJ486-V486,"")</f>
        <v/>
      </c>
      <c r="AY486" s="99">
        <f>IF((AK486&lt;&gt;"")*(W486&lt;&gt;""),AK486-W486,"")</f>
        <v/>
      </c>
      <c r="AZ486" s="102">
        <f>IF((AL486&lt;&gt;"")*(X486&lt;&gt;""),AL486-X486,"")</f>
        <v/>
      </c>
      <c r="BA486" s="50">
        <f>IFERROR(__xludf.dummyfunction("AI(""Actúa como un tutor académico y dirígete personalmente al estudiante "" &amp; I486 &amp; "" "" &amp; J486 &amp; "" "" &amp; G486 &amp; "" "" &amp; H486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AM486 &amp; ""'. Diferencias por área: Matemáticas ("" &amp; AQ486 &amp; ""), Ciencias Natura"&amp;"les ("" &amp; AR486 &amp; ""), Sociales ("" &amp; AS486 &amp; ""), Lectura Crítica ("" &amp; AT486 &amp; "") e Inglés ("" &amp; AU486 &amp; ""). Variación en posición: grupo ("" &amp; AN486 &amp; ""), grado ("" &amp; AO486 &amp; "") y media ("" &amp; AP486 &amp; ""). Puntajes Primer Simulacro: Global "" &amp; K486 &amp; "", Mat "" &amp; "&amp;"O4 &amp; "", Cien "" &amp; P486 &amp; "", Soc "" &amp; Q486 &amp; "", Lec "" &amp; R486 &amp; "", Ing "" &amp; S486 &amp; "". Puntajes Segundo Simulacro: Global "" &amp; Y486 &amp; "", Mat "" &amp; AC486 &amp; "", Cien "" &amp; AD486 &amp; "", Soc "" &amp; AE486 &amp; "", Lec "" &amp; AF486 &amp; "", Ing "" &amp; AG486 &amp; "". Escribe un mensaje motivador"&amp;" y breve (máximo 4 líneas)."")
"),"=AI(""Actúa como un tutor académico y dirígete personalmente al estudiante "" &amp; I486 &amp; "" "" &amp; J486 &amp; "" "" &amp; G486 &amp; "" "" &amp; H486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AM486 &amp; ""'. Diferencias por área: Matemáticas ("" &amp; AQ486 &amp; ""), Ciencias Natur"&amp;"ales ("" &amp; AR486 &amp; ""), Sociales ("" &amp; AS486 &amp; ""), Lectura Crítica ("" &amp; AT486 &amp; "") e Inglés ("" &amp; AU486 &amp; ""). Variación en posición: grupo ("" &amp; AN486 &amp; ""), grado ("" &amp; AO486 &amp; "") y media ("" &amp; AP486 &amp; ""). Puntajes Primer Simulacro: Global "" &amp; K486 &amp; "", Mat "" &amp;"&amp;" O486 &amp; "", Cien "" &amp; P486 &amp; "", Soc "" &amp; Q486 &amp; "", Lec "" &amp; R486 &amp; "", Ing "" &amp; S486 &amp; "". Puntajes Segundo Simulacro: Global "" &amp; Y486 &amp; "", Mat "" &amp; AC486 &amp; "", Cien "" &amp; AD486 &amp; "", Soc "" &amp; AE486 &amp; "", Lec "" &amp; AF486 &amp; "", Ing "" &amp; AG486 &amp; "". Escribe un mensaje motivado"&amp;"r y breve (máximo 4 líneas)."")
")</f>
        <v/>
      </c>
    </row>
    <row r="487" ht="15.75" customHeight="1" s="42">
      <c r="A487" s="93" t="n"/>
      <c r="B487" s="94" t="inlineStr">
        <is>
          <t>Bachillerato</t>
        </is>
      </c>
      <c r="C487" s="94" t="n">
        <v>804</v>
      </c>
      <c r="D487" s="94" t="n"/>
      <c r="E487" s="95" t="n"/>
      <c r="F487" s="96">
        <f>TRIM(G487&amp;" "&amp;H487&amp;" "&amp;I487&amp;" "&amp;J487)</f>
        <v/>
      </c>
      <c r="G487" s="94" t="inlineStr">
        <is>
          <t>Perez</t>
        </is>
      </c>
      <c r="H487" s="94" t="inlineStr">
        <is>
          <t>Piedrahita</t>
        </is>
      </c>
      <c r="I487" s="94" t="inlineStr">
        <is>
          <t>Salome</t>
        </is>
      </c>
      <c r="J487" s="97" t="n"/>
      <c r="K487" s="98">
        <f>IF(SUM(O487:S487)=0, "", ROUND(((O487*3+P487*3+Q487*3+R487*3+S487*1)/13)*5,0))</f>
        <v/>
      </c>
      <c r="L487" s="99">
        <f>IF(OR($C487="",K487=""),"",COUNTIFS($C$4:$C$1500,$C487,K$4:K$1500,"&gt;"&amp;K487)+1)</f>
        <v/>
      </c>
      <c r="M487" s="99">
        <f>IF(OR($C487="",K487=""),"",IF(AND($C487&gt;=1001,$C487&lt;=1005),COUNTIFS($C$4:$C$1500,"&gt;=1001",$C$4:$C$1500,"&lt;=1005",K$4:K$1500,"&gt;"&amp;K487)+1,IF(AND($C487&gt;=1101,$C487&lt;=1105),COUNTIFS($C$4:$C$1500,"&gt;=1101",$C$4:$C$1500,"&lt;=1105",K$4:K$1500,"&gt;"&amp;K487)+1,IF(AND($C487&gt;=901,$C487&lt;=905),COUNTIFS($C$4:$C$1500,"&gt;=901",$C$4:$C$1500,"&lt;=905",K$4:K$1500,"&gt;"&amp;K487)+1,IF(AND($C487&gt;=801,$C487&lt;=805),COUNTIFS($C$4:$C$1500,"&gt;=801",$C$4:$C$1500,"&lt;=805",K$4:K$1500,"&gt;"&amp;K487)+1,IF(AND($C487&gt;=701,$C487&lt;=705),COUNTIFS($C$4:$C$1500,"&gt;=701",$C$4:$C$1500,"&lt;=705",K$4:K$1500,"&gt;"&amp;K487)+1,IF(AND($C487&gt;=601,$C487&lt;=606),COUNTIFS($C$4:$C$1500,"&gt;=601",$C$4:$C$1500,"&lt;=606",K$4:K$1500,"&gt;"&amp;K487)+1,"")))))))</f>
        <v/>
      </c>
      <c r="N487" s="99">
        <f>IF(OR($C487="",K487=""),"",IF(OR(AND($C487&gt;=1001,$C487&lt;=1005),AND($C487&gt;=1101,$C487&lt;=1105)),COUNTIFS($C$4:$C$1500,"&gt;=1001",$C$4:$C$1500,"&lt;=1005",K$4:K$1500,"&gt;"&amp;K487)+COUNTIFS($C$4:$C$1500,"&gt;=1101",$C$4:$C$1500,"&lt;=1105",K$4:K$1500,"&gt;"&amp;K487)+1,""))</f>
        <v/>
      </c>
      <c r="O487" s="94" t="n">
        <v>44.06</v>
      </c>
      <c r="P487" s="94" t="n">
        <v>31.92</v>
      </c>
      <c r="Q487" s="94" t="n">
        <v>59.06</v>
      </c>
      <c r="R487" s="94" t="n">
        <v>41.67</v>
      </c>
      <c r="S487" s="94" t="n">
        <v>33.33</v>
      </c>
      <c r="T487" s="99">
        <f>IF(AND(O487&gt;0,O487&lt;36),1,IF(AND(O487&gt;=36,O487&lt;51),2,IF(AND(O487&gt;=51,O487&lt;71),3,IF(AND(O487&gt;=71,O487&lt;=100),4,))))</f>
        <v/>
      </c>
      <c r="U487" s="99">
        <f>IF(AND(P487&gt;0,P487&lt;41),1,IF(AND(P487&gt;=41,P487&lt;56),2,IF(AND(P487&gt;=56,P487&lt;71),3,IF(AND(P487&gt;=71,P487&lt;=100),4,))))</f>
        <v/>
      </c>
      <c r="V487" s="99">
        <f>IF(AND(Q487&gt;0,Q487&lt;41),1,IF(AND(Q487&gt;=41,Q487&lt;56),2,IF(AND(Q487&gt;=56,Q487&lt;71),3,IF(AND(Q487&gt;=71,Q487&lt;=100),4,))))</f>
        <v/>
      </c>
      <c r="W487" s="99">
        <f>IF(AND(R487&gt;0,R487&lt;36),1,IF(AND(R487&gt;=36,R487&lt;51),2,IF(AND(R487&gt;=51,R487&lt;66),3,IF(AND(R487&gt;=66,R487&lt;=100),4,))))</f>
        <v/>
      </c>
      <c r="X487" s="100">
        <f>IF(AND(S487&gt;0,S487&lt;37),1,IF(AND(S487&gt;=37,S487&lt;58),2,IF(AND(S487&gt;=58,S487&lt;71),3,IF(AND(S487&gt;=71,S487&lt;=100),4,))))</f>
        <v/>
      </c>
      <c r="Y487" s="101">
        <f>IF(SUM(AC487:AG487)=0, "", ROUND(((AC487*3+AD487*3+AE487*3+AF487*3+AG487*1)/13)*5,0))</f>
        <v/>
      </c>
      <c r="Z487" s="99">
        <f>IF(OR($C487="",Y487=""),"",COUNTIFS($C$4:$C$1500,$C487,Y$4:Y$1500,"&gt;"&amp;Y487)+1)</f>
        <v/>
      </c>
      <c r="AA487" s="99">
        <f>IF(OR($C487="",Y487=""),"",IF(AND($C487&gt;=1001,$C487&lt;=1005),COUNTIFS($C$4:$C$1500,"&gt;=1001",$C$4:$C$1500,"&lt;=1005",Y$4:Y$1500,"&gt;"&amp;Y487)+1,IF(AND($C487&gt;=1101,$C487&lt;=1105),COUNTIFS($C$4:$C$1500,"&gt;=1101",$C$4:$C$1500,"&lt;=1105",Y$4:Y$1500,"&gt;"&amp;Y487)+1,IF(AND($C487&gt;=901,$C487&lt;=905),COUNTIFS($C$4:$C$1500,"&gt;=901",$C$4:$C$1500,"&lt;=905",Y$4:Y$1500,"&gt;"&amp;Y487)+1,IF(AND($C487&gt;=801,$C487&lt;=805),COUNTIFS($C$4:$C$1500,"&gt;=801",$C$4:$C$1500,"&lt;=805",Y$4:Y$1500,"&gt;"&amp;Y487)+1,IF(AND($C487&gt;=701,$C487&lt;=705),COUNTIFS($C$4:$C$1500,"&gt;=701",$C$4:$C$1500,"&lt;=705",Y$4:Y$1500,"&gt;"&amp;Y487)+1,IF(AND($C487&gt;=601,$C487&lt;=606),COUNTIFS($C$4:$C$1500,"&gt;=601",$C$4:$C$1500,"&lt;=606",Y$4:Y$1500,"&gt;"&amp;Y487)+1,"")))))))</f>
        <v/>
      </c>
      <c r="AB487" s="99">
        <f>IF(OR($C487="",Y487=""),"",IF(OR(AND($C487&gt;=1001,$C487&lt;=1005),AND($C487&gt;=1101,$C487&lt;=1105)),COUNTIFS($C$4:$C$1500,"&gt;=1001",$C$4:$C$1500,"&lt;=1005",Y$4:Y$1500,"&gt;"&amp;Y487)+COUNTIFS($C$4:$C$1500,"&gt;=1101",$C$4:$C$1500,"&lt;=1105",Y$4:Y$1500,"&gt;"&amp;Y487)+1,""))</f>
        <v/>
      </c>
      <c r="AC487" s="94" t="n">
        <v>56.25</v>
      </c>
      <c r="AD487" s="94" t="n">
        <v>39.38</v>
      </c>
      <c r="AE487" s="94" t="n">
        <v>59.25</v>
      </c>
      <c r="AF487" s="94" t="n">
        <v>52.5</v>
      </c>
      <c r="AG487" s="94" t="n">
        <v>33.54</v>
      </c>
      <c r="AH487" s="99">
        <f>IF(AND(AC487&gt;0,AC487&lt;36),1,IF(AND(AC487&gt;=36,AC487&lt;51),2,IF(AND(AC487&gt;=51,AC487&lt;71),3,IF(AND(AC487&gt;=71,AC487&lt;=100),4,))))</f>
        <v/>
      </c>
      <c r="AI487" s="99">
        <f>IF(AND(AD487&gt;0,AD487&lt;41),1,IF(AND(AD487&gt;=41,AD487&lt;56),2,IF(AND(AD487&gt;=56,AD487&lt;71),3,IF(AND(AD487&gt;=71,AD487&lt;=100),4,))))</f>
        <v/>
      </c>
      <c r="AJ487" s="99">
        <f>IF(AND(AE487&gt;0,AE487&lt;41),1,IF(AND(AE487&gt;=41,AE487&lt;56),2,IF(AND(AE487&gt;=56,AE487&lt;71),3,IF(AND(AE487&gt;=71,AE487&lt;=100),4,))))</f>
        <v/>
      </c>
      <c r="AK487" s="99">
        <f>IF(AND(AF487&gt;0,AF487&lt;36),1,IF(AND(AF487&gt;=36,AF487&lt;51),2,IF(AND(AF487&gt;=51,AF487&lt;66),3,IF(AND(AF487&gt;=66,AF487&lt;=100),4,))))</f>
        <v/>
      </c>
      <c r="AL487" s="100">
        <f>IF(AND(AG487&gt;0,AG487&lt;37),1,IF(AND(AG487&gt;=37,AG487&lt;58),2,IF(AND(AG487&gt;=58,AG487&lt;71),3,IF(AND(AG487&gt;=71,AG487&lt;=100),4,))))</f>
        <v/>
      </c>
      <c r="AM487" s="101">
        <f>IF((Y487&lt;&gt;"")*(K487&lt;&gt;""),Y487-K487,"")</f>
        <v/>
      </c>
      <c r="AN487" s="99">
        <f>IF((Z487&lt;&gt;"")*(L487&lt;&gt;""),Z487-L487,"")</f>
        <v/>
      </c>
      <c r="AO487" s="99">
        <f>IF((AA487&lt;&gt;"")*(M487&lt;&gt;""),AA487-M487,"")</f>
        <v/>
      </c>
      <c r="AP487" s="99">
        <f>IF((AB487&lt;&gt;"")*(N487&lt;&gt;""),AB487-N487,"")</f>
        <v/>
      </c>
      <c r="AQ487" s="94">
        <f>IF((AC487&lt;&gt;"")*(O487&lt;&gt;""),AC487-O487,"")</f>
        <v/>
      </c>
      <c r="AR487" s="94">
        <f>IF((AD487&lt;&gt;"")*(P487&lt;&gt;""),AD487-P487,"")</f>
        <v/>
      </c>
      <c r="AS487" s="94">
        <f>IF((AE487&lt;&gt;"")*(Q487&lt;&gt;""),AE487-Q487,"")</f>
        <v/>
      </c>
      <c r="AT487" s="94">
        <f>IF((AF487&lt;&gt;"")*(R487&lt;&gt;""),AF487-R487,"")</f>
        <v/>
      </c>
      <c r="AU487" s="94">
        <f>IF((AG487&lt;&gt;"")*(S487&lt;&gt;""),AG487-S487,"")</f>
        <v/>
      </c>
      <c r="AV487" s="99">
        <f>IF((AH487&lt;&gt;"")*(T487&lt;&gt;""),AH487-T487,"")</f>
        <v/>
      </c>
      <c r="AW487" s="99">
        <f>IF((AI487&lt;&gt;"")*(U487&lt;&gt;""),AI487-U487,"")</f>
        <v/>
      </c>
      <c r="AX487" s="99">
        <f>IF((AJ487&lt;&gt;"")*(V487&lt;&gt;""),AJ487-V487,"")</f>
        <v/>
      </c>
      <c r="AY487" s="99">
        <f>IF((AK487&lt;&gt;"")*(W487&lt;&gt;""),AK487-W487,"")</f>
        <v/>
      </c>
      <c r="AZ487" s="102">
        <f>IF((AL487&lt;&gt;"")*(X487&lt;&gt;""),AL487-X487,"")</f>
        <v/>
      </c>
      <c r="BA487" s="50">
        <f>IFERROR(__xludf.dummyfunction("AI(""Actúa como un tutor académico y dirígete personalmente al estudiante "" &amp; I487 &amp; "" "" &amp; J487 &amp; "" "" &amp; G487 &amp; "" "" &amp; H487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AM487 &amp; ""'. Diferencias por área: Matemáticas ("" &amp; AQ487 &amp; ""), Ciencias Natura"&amp;"les ("" &amp; AR487 &amp; ""), Sociales ("" &amp; AS487 &amp; ""), Lectura Crítica ("" &amp; AT487 &amp; "") e Inglés ("" &amp; AU487 &amp; ""). Variación en posición: grupo ("" &amp; AN487 &amp; ""), grado ("" &amp; AO487 &amp; "") y media ("" &amp; AP487 &amp; ""). Puntajes Primer Simulacro: Global "" &amp; K487 &amp; "", Mat "" &amp; "&amp;"O4 &amp; "", Cien "" &amp; P487 &amp; "", Soc "" &amp; Q487 &amp; "", Lec "" &amp; R487 &amp; "", Ing "" &amp; S487 &amp; "". Puntajes Segundo Simulacro: Global "" &amp; Y487 &amp; "", Mat "" &amp; AC487 &amp; "", Cien "" &amp; AD487 &amp; "", Soc "" &amp; AE487 &amp; "", Lec "" &amp; AF487 &amp; "", Ing "" &amp; AG487 &amp; "". Escribe un mensaje motivador"&amp;" y breve (máximo 4 líneas)."")
"),"=AI(""Actúa como un tutor académico y dirígete personalmente al estudiante "" &amp; I487 &amp; "" "" &amp; J487 &amp; "" "" &amp; G487 &amp; "" "" &amp; H487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AM487 &amp; ""'. Diferencias por área: Matemáticas ("" &amp; AQ487 &amp; ""), Ciencias Natur"&amp;"ales ("" &amp; AR487 &amp; ""), Sociales ("" &amp; AS487 &amp; ""), Lectura Crítica ("" &amp; AT487 &amp; "") e Inglés ("" &amp; AU487 &amp; ""). Variación en posición: grupo ("" &amp; AN487 &amp; ""), grado ("" &amp; AO487 &amp; "") y media ("" &amp; AP487 &amp; ""). Puntajes Primer Simulacro: Global "" &amp; K487 &amp; "", Mat "" &amp;"&amp;" O487 &amp; "", Cien "" &amp; P487 &amp; "", Soc "" &amp; Q487 &amp; "", Lec "" &amp; R487 &amp; "", Ing "" &amp; S487 &amp; "". Puntajes Segundo Simulacro: Global "" &amp; Y487 &amp; "", Mat "" &amp; AC487 &amp; "", Cien "" &amp; AD487 &amp; "", Soc "" &amp; AE487 &amp; "", Lec "" &amp; AF487 &amp; "", Ing "" &amp; AG487 &amp; "". Escribe un mensaje motivado"&amp;"r y breve (máximo 4 líneas)."")
")</f>
        <v/>
      </c>
    </row>
    <row r="488" ht="15.75" customHeight="1" s="42">
      <c r="A488" s="93" t="n"/>
      <c r="B488" s="94" t="inlineStr">
        <is>
          <t>Bachillerato</t>
        </is>
      </c>
      <c r="C488" s="94" t="n">
        <v>804</v>
      </c>
      <c r="D488" s="94" t="n"/>
      <c r="E488" s="95" t="n"/>
      <c r="F488" s="96">
        <f>TRIM(G488&amp;" "&amp;H488&amp;" "&amp;I488&amp;" "&amp;J488)</f>
        <v/>
      </c>
      <c r="G488" s="94" t="inlineStr">
        <is>
          <t>Peña</t>
        </is>
      </c>
      <c r="H488" s="94" t="inlineStr">
        <is>
          <t>Gomez</t>
        </is>
      </c>
      <c r="I488" s="94" t="inlineStr">
        <is>
          <t>Jhor</t>
        </is>
      </c>
      <c r="J488" s="97" t="inlineStr">
        <is>
          <t>Alejandro</t>
        </is>
      </c>
      <c r="K488" s="98">
        <f>IF(SUM(O488:S488)=0, "", ROUND(((O488*3+P488*3+Q488*3+R488*3+S488*1)/13)*5,0))</f>
        <v/>
      </c>
      <c r="L488" s="99">
        <f>IF(OR($C488="",K488=""),"",COUNTIFS($C$4:$C$1500,$C488,K$4:K$1500,"&gt;"&amp;K488)+1)</f>
        <v/>
      </c>
      <c r="M488" s="99">
        <f>IF(OR($C488="",K488=""),"",IF(AND($C488&gt;=1001,$C488&lt;=1005),COUNTIFS($C$4:$C$1500,"&gt;=1001",$C$4:$C$1500,"&lt;=1005",K$4:K$1500,"&gt;"&amp;K488)+1,IF(AND($C488&gt;=1101,$C488&lt;=1105),COUNTIFS($C$4:$C$1500,"&gt;=1101",$C$4:$C$1500,"&lt;=1105",K$4:K$1500,"&gt;"&amp;K488)+1,IF(AND($C488&gt;=901,$C488&lt;=905),COUNTIFS($C$4:$C$1500,"&gt;=901",$C$4:$C$1500,"&lt;=905",K$4:K$1500,"&gt;"&amp;K488)+1,IF(AND($C488&gt;=801,$C488&lt;=805),COUNTIFS($C$4:$C$1500,"&gt;=801",$C$4:$C$1500,"&lt;=805",K$4:K$1500,"&gt;"&amp;K488)+1,IF(AND($C488&gt;=701,$C488&lt;=705),COUNTIFS($C$4:$C$1500,"&gt;=701",$C$4:$C$1500,"&lt;=705",K$4:K$1500,"&gt;"&amp;K488)+1,IF(AND($C488&gt;=601,$C488&lt;=606),COUNTIFS($C$4:$C$1500,"&gt;=601",$C$4:$C$1500,"&lt;=606",K$4:K$1500,"&gt;"&amp;K488)+1,"")))))))</f>
        <v/>
      </c>
      <c r="N488" s="99">
        <f>IF(OR($C488="",K488=""),"",IF(OR(AND($C488&gt;=1001,$C488&lt;=1005),AND($C488&gt;=1101,$C488&lt;=1105)),COUNTIFS($C$4:$C$1500,"&gt;=1001",$C$4:$C$1500,"&lt;=1005",K$4:K$1500,"&gt;"&amp;K488)+COUNTIFS($C$4:$C$1500,"&gt;=1101",$C$4:$C$1500,"&lt;=1105",K$4:K$1500,"&gt;"&amp;K488)+1,""))</f>
        <v/>
      </c>
      <c r="O488" s="94" t="n">
        <v>50.31</v>
      </c>
      <c r="P488" s="94" t="n">
        <v>34.68</v>
      </c>
      <c r="Q488" s="94" t="n">
        <v>59.06</v>
      </c>
      <c r="R488" s="94" t="n">
        <v>50</v>
      </c>
      <c r="S488" s="94" t="n">
        <v>70.83</v>
      </c>
      <c r="T488" s="99">
        <f>IF(AND(O488&gt;0,O488&lt;36),1,IF(AND(O488&gt;=36,O488&lt;51),2,IF(AND(O488&gt;=51,O488&lt;71),3,IF(AND(O488&gt;=71,O488&lt;=100),4,))))</f>
        <v/>
      </c>
      <c r="U488" s="99">
        <f>IF(AND(P488&gt;0,P488&lt;41),1,IF(AND(P488&gt;=41,P488&lt;56),2,IF(AND(P488&gt;=56,P488&lt;71),3,IF(AND(P488&gt;=71,P488&lt;=100),4,))))</f>
        <v/>
      </c>
      <c r="V488" s="99">
        <f>IF(AND(Q488&gt;0,Q488&lt;41),1,IF(AND(Q488&gt;=41,Q488&lt;56),2,IF(AND(Q488&gt;=56,Q488&lt;71),3,IF(AND(Q488&gt;=71,Q488&lt;=100),4,))))</f>
        <v/>
      </c>
      <c r="W488" s="99">
        <f>IF(AND(R488&gt;0,R488&lt;36),1,IF(AND(R488&gt;=36,R488&lt;51),2,IF(AND(R488&gt;=51,R488&lt;66),3,IF(AND(R488&gt;=66,R488&lt;=100),4,))))</f>
        <v/>
      </c>
      <c r="X488" s="100">
        <f>IF(AND(S488&gt;0,S488&lt;37),1,IF(AND(S488&gt;=37,S488&lt;58),2,IF(AND(S488&gt;=58,S488&lt;71),3,IF(AND(S488&gt;=71,S488&lt;=100),4,))))</f>
        <v/>
      </c>
      <c r="Y488" s="101">
        <f>IF(SUM(AC488:AG488)=0, "", ROUND(((AC488*3+AD488*3+AE488*3+AF488*3+AG488*1)/13)*5,0))</f>
        <v/>
      </c>
      <c r="Z488" s="99">
        <f>IF(OR($C488="",Y488=""),"",COUNTIFS($C$4:$C$1500,$C488,Y$4:Y$1500,"&gt;"&amp;Y488)+1)</f>
        <v/>
      </c>
      <c r="AA488" s="99">
        <f>IF(OR($C488="",Y488=""),"",IF(AND($C488&gt;=1001,$C488&lt;=1005),COUNTIFS($C$4:$C$1500,"&gt;=1001",$C$4:$C$1500,"&lt;=1005",Y$4:Y$1500,"&gt;"&amp;Y488)+1,IF(AND($C488&gt;=1101,$C488&lt;=1105),COUNTIFS($C$4:$C$1500,"&gt;=1101",$C$4:$C$1500,"&lt;=1105",Y$4:Y$1500,"&gt;"&amp;Y488)+1,IF(AND($C488&gt;=901,$C488&lt;=905),COUNTIFS($C$4:$C$1500,"&gt;=901",$C$4:$C$1500,"&lt;=905",Y$4:Y$1500,"&gt;"&amp;Y488)+1,IF(AND($C488&gt;=801,$C488&lt;=805),COUNTIFS($C$4:$C$1500,"&gt;=801",$C$4:$C$1500,"&lt;=805",Y$4:Y$1500,"&gt;"&amp;Y488)+1,IF(AND($C488&gt;=701,$C488&lt;=705),COUNTIFS($C$4:$C$1500,"&gt;=701",$C$4:$C$1500,"&lt;=705",Y$4:Y$1500,"&gt;"&amp;Y488)+1,IF(AND($C488&gt;=601,$C488&lt;=606),COUNTIFS($C$4:$C$1500,"&gt;=601",$C$4:$C$1500,"&lt;=606",Y$4:Y$1500,"&gt;"&amp;Y488)+1,"")))))))</f>
        <v/>
      </c>
      <c r="AB488" s="99">
        <f>IF(OR($C488="",Y488=""),"",IF(OR(AND($C488&gt;=1001,$C488&lt;=1005),AND($C488&gt;=1101,$C488&lt;=1105)),COUNTIFS($C$4:$C$1500,"&gt;=1001",$C$4:$C$1500,"&lt;=1005",Y$4:Y$1500,"&gt;"&amp;Y488)+COUNTIFS($C$4:$C$1500,"&gt;=1101",$C$4:$C$1500,"&lt;=1105",Y$4:Y$1500,"&gt;"&amp;Y488)+1,""))</f>
        <v/>
      </c>
      <c r="AC488" s="94" t="n">
        <v>50</v>
      </c>
      <c r="AD488" s="94" t="n">
        <v>63.13</v>
      </c>
      <c r="AE488" s="94" t="n">
        <v>77.88</v>
      </c>
      <c r="AF488" s="94" t="n">
        <v>70</v>
      </c>
      <c r="AG488" s="94" t="n">
        <v>81.45999999999999</v>
      </c>
      <c r="AH488" s="99">
        <f>IF(AND(AC488&gt;0,AC488&lt;36),1,IF(AND(AC488&gt;=36,AC488&lt;51),2,IF(AND(AC488&gt;=51,AC488&lt;71),3,IF(AND(AC488&gt;=71,AC488&lt;=100),4,))))</f>
        <v/>
      </c>
      <c r="AI488" s="99">
        <f>IF(AND(AD488&gt;0,AD488&lt;41),1,IF(AND(AD488&gt;=41,AD488&lt;56),2,IF(AND(AD488&gt;=56,AD488&lt;71),3,IF(AND(AD488&gt;=71,AD488&lt;=100),4,))))</f>
        <v/>
      </c>
      <c r="AJ488" s="99">
        <f>IF(AND(AE488&gt;0,AE488&lt;41),1,IF(AND(AE488&gt;=41,AE488&lt;56),2,IF(AND(AE488&gt;=56,AE488&lt;71),3,IF(AND(AE488&gt;=71,AE488&lt;=100),4,))))</f>
        <v/>
      </c>
      <c r="AK488" s="99">
        <f>IF(AND(AF488&gt;0,AF488&lt;36),1,IF(AND(AF488&gt;=36,AF488&lt;51),2,IF(AND(AF488&gt;=51,AF488&lt;66),3,IF(AND(AF488&gt;=66,AF488&lt;=100),4,))))</f>
        <v/>
      </c>
      <c r="AL488" s="100">
        <f>IF(AND(AG488&gt;0,AG488&lt;37),1,IF(AND(AG488&gt;=37,AG488&lt;58),2,IF(AND(AG488&gt;=58,AG488&lt;71),3,IF(AND(AG488&gt;=71,AG488&lt;=100),4,))))</f>
        <v/>
      </c>
      <c r="AM488" s="101">
        <f>IF((Y488&lt;&gt;"")*(K488&lt;&gt;""),Y488-K488,"")</f>
        <v/>
      </c>
      <c r="AN488" s="99">
        <f>IF((Z488&lt;&gt;"")*(L488&lt;&gt;""),Z488-L488,"")</f>
        <v/>
      </c>
      <c r="AO488" s="99">
        <f>IF((AA488&lt;&gt;"")*(M488&lt;&gt;""),AA488-M488,"")</f>
        <v/>
      </c>
      <c r="AP488" s="99">
        <f>IF((AB488&lt;&gt;"")*(N488&lt;&gt;""),AB488-N488,"")</f>
        <v/>
      </c>
      <c r="AQ488" s="94">
        <f>IF((AC488&lt;&gt;"")*(O488&lt;&gt;""),AC488-O488,"")</f>
        <v/>
      </c>
      <c r="AR488" s="94">
        <f>IF((AD488&lt;&gt;"")*(P488&lt;&gt;""),AD488-P488,"")</f>
        <v/>
      </c>
      <c r="AS488" s="94">
        <f>IF((AE488&lt;&gt;"")*(Q488&lt;&gt;""),AE488-Q488,"")</f>
        <v/>
      </c>
      <c r="AT488" s="94">
        <f>IF((AF488&lt;&gt;"")*(R488&lt;&gt;""),AF488-R488,"")</f>
        <v/>
      </c>
      <c r="AU488" s="94">
        <f>IF((AG488&lt;&gt;"")*(S488&lt;&gt;""),AG488-S488,"")</f>
        <v/>
      </c>
      <c r="AV488" s="99">
        <f>IF((AH488&lt;&gt;"")*(T488&lt;&gt;""),AH488-T488,"")</f>
        <v/>
      </c>
      <c r="AW488" s="99">
        <f>IF((AI488&lt;&gt;"")*(U488&lt;&gt;""),AI488-U488,"")</f>
        <v/>
      </c>
      <c r="AX488" s="99">
        <f>IF((AJ488&lt;&gt;"")*(V488&lt;&gt;""),AJ488-V488,"")</f>
        <v/>
      </c>
      <c r="AY488" s="99">
        <f>IF((AK488&lt;&gt;"")*(W488&lt;&gt;""),AK488-W488,"")</f>
        <v/>
      </c>
      <c r="AZ488" s="102">
        <f>IF((AL488&lt;&gt;"")*(X488&lt;&gt;""),AL488-X488,"")</f>
        <v/>
      </c>
      <c r="BA488" s="50">
        <f>IFERROR(__xludf.dummyfunction("AI(""Actúa como un tutor académico y dirígete personalmente al estudiante "" &amp; I488 &amp; "" "" &amp; J488 &amp; "" "" &amp; G488 &amp; "" "" &amp; H488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AM488 &amp; ""'. Diferencias por área: Matemáticas ("" &amp; AQ488 &amp; ""), Ciencias Natura"&amp;"les ("" &amp; AR488 &amp; ""), Sociales ("" &amp; AS488 &amp; ""), Lectura Crítica ("" &amp; AT488 &amp; "") e Inglés ("" &amp; AU488 &amp; ""). Variación en posición: grupo ("" &amp; AN488 &amp; ""), grado ("" &amp; AO488 &amp; "") y media ("" &amp; AP488 &amp; ""). Puntajes Primer Simulacro: Global "" &amp; K488 &amp; "", Mat "" &amp; "&amp;"O4 &amp; "", Cien "" &amp; P488 &amp; "", Soc "" &amp; Q488 &amp; "", Lec "" &amp; R488 &amp; "", Ing "" &amp; S488 &amp; "". Puntajes Segundo Simulacro: Global "" &amp; Y488 &amp; "", Mat "" &amp; AC488 &amp; "", Cien "" &amp; AD488 &amp; "", Soc "" &amp; AE488 &amp; "", Lec "" &amp; AF488 &amp; "", Ing "" &amp; AG488 &amp; "". Escribe un mensaje motivador"&amp;" y breve (máximo 4 líneas)."")
"),"=AI(""Actúa como un tutor académico y dirígete personalmente al estudiante "" &amp; I488 &amp; "" "" &amp; J488 &amp; "" "" &amp; G488 &amp; "" "" &amp; H488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AM488 &amp; ""'. Diferencias por área: Matemáticas ("" &amp; AQ488 &amp; ""), Ciencias Natur"&amp;"ales ("" &amp; AR488 &amp; ""), Sociales ("" &amp; AS488 &amp; ""), Lectura Crítica ("" &amp; AT488 &amp; "") e Inglés ("" &amp; AU488 &amp; ""). Variación en posición: grupo ("" &amp; AN488 &amp; ""), grado ("" &amp; AO488 &amp; "") y media ("" &amp; AP488 &amp; ""). Puntajes Primer Simulacro: Global "" &amp; K488 &amp; "", Mat "" &amp;"&amp;" O488 &amp; "", Cien "" &amp; P488 &amp; "", Soc "" &amp; Q488 &amp; "", Lec "" &amp; R488 &amp; "", Ing "" &amp; S488 &amp; "". Puntajes Segundo Simulacro: Global "" &amp; Y488 &amp; "", Mat "" &amp; AC488 &amp; "", Cien "" &amp; AD488 &amp; "", Soc "" &amp; AE488 &amp; "", Lec "" &amp; AF488 &amp; "", Ing "" &amp; AG488 &amp; "". Escribe un mensaje motivado"&amp;"r y breve (máximo 4 líneas)."")
")</f>
        <v/>
      </c>
    </row>
    <row r="489" ht="15.75" customHeight="1" s="42">
      <c r="A489" s="93" t="n"/>
      <c r="B489" s="94" t="inlineStr">
        <is>
          <t>Bachillerato</t>
        </is>
      </c>
      <c r="C489" s="94" t="n">
        <v>804</v>
      </c>
      <c r="D489" s="94" t="n"/>
      <c r="E489" s="95" t="n"/>
      <c r="F489" s="96">
        <f>TRIM(G489&amp;" "&amp;H489&amp;" "&amp;I489&amp;" "&amp;J489)</f>
        <v/>
      </c>
      <c r="G489" s="94" t="inlineStr">
        <is>
          <t>Quiros</t>
        </is>
      </c>
      <c r="H489" s="94" t="inlineStr">
        <is>
          <t>Machado</t>
        </is>
      </c>
      <c r="I489" s="94" t="inlineStr">
        <is>
          <t>Laura</t>
        </is>
      </c>
      <c r="J489" s="97" t="inlineStr">
        <is>
          <t>Cristina</t>
        </is>
      </c>
      <c r="K489" s="98">
        <f>IF(SUM(O489:S489)=0, "", ROUND(((O489*3+P489*3+Q489*3+R489*3+S489*1)/13)*5,0))</f>
        <v/>
      </c>
      <c r="L489" s="99">
        <f>IF(OR($C489="",K489=""),"",COUNTIFS($C$4:$C$1500,$C489,K$4:K$1500,"&gt;"&amp;K489)+1)</f>
        <v/>
      </c>
      <c r="M489" s="99">
        <f>IF(OR($C489="",K489=""),"",IF(AND($C489&gt;=1001,$C489&lt;=1005),COUNTIFS($C$4:$C$1500,"&gt;=1001",$C$4:$C$1500,"&lt;=1005",K$4:K$1500,"&gt;"&amp;K489)+1,IF(AND($C489&gt;=1101,$C489&lt;=1105),COUNTIFS($C$4:$C$1500,"&gt;=1101",$C$4:$C$1500,"&lt;=1105",K$4:K$1500,"&gt;"&amp;K489)+1,IF(AND($C489&gt;=901,$C489&lt;=905),COUNTIFS($C$4:$C$1500,"&gt;=901",$C$4:$C$1500,"&lt;=905",K$4:K$1500,"&gt;"&amp;K489)+1,IF(AND($C489&gt;=801,$C489&lt;=805),COUNTIFS($C$4:$C$1500,"&gt;=801",$C$4:$C$1500,"&lt;=805",K$4:K$1500,"&gt;"&amp;K489)+1,IF(AND($C489&gt;=701,$C489&lt;=705),COUNTIFS($C$4:$C$1500,"&gt;=701",$C$4:$C$1500,"&lt;=705",K$4:K$1500,"&gt;"&amp;K489)+1,IF(AND($C489&gt;=601,$C489&lt;=606),COUNTIFS($C$4:$C$1500,"&gt;=601",$C$4:$C$1500,"&lt;=606",K$4:K$1500,"&gt;"&amp;K489)+1,"")))))))</f>
        <v/>
      </c>
      <c r="N489" s="99">
        <f>IF(OR($C489="",K489=""),"",IF(OR(AND($C489&gt;=1001,$C489&lt;=1005),AND($C489&gt;=1101,$C489&lt;=1105)),COUNTIFS($C$4:$C$1500,"&gt;=1001",$C$4:$C$1500,"&lt;=1005",K$4:K$1500,"&gt;"&amp;K489)+COUNTIFS($C$4:$C$1500,"&gt;=1101",$C$4:$C$1500,"&lt;=1105",K$4:K$1500,"&gt;"&amp;K489)+1,""))</f>
        <v/>
      </c>
      <c r="O489" s="94" t="n">
        <v>52.34</v>
      </c>
      <c r="P489" s="94" t="n">
        <v>66.52</v>
      </c>
      <c r="Q489" s="94" t="n">
        <v>42.66</v>
      </c>
      <c r="R489" s="94" t="n">
        <v>37.5</v>
      </c>
      <c r="S489" s="94" t="n">
        <v>45.83</v>
      </c>
      <c r="T489" s="99">
        <f>IF(AND(O489&gt;0,O489&lt;36),1,IF(AND(O489&gt;=36,O489&lt;51),2,IF(AND(O489&gt;=51,O489&lt;71),3,IF(AND(O489&gt;=71,O489&lt;=100),4,))))</f>
        <v/>
      </c>
      <c r="U489" s="99">
        <f>IF(AND(P489&gt;0,P489&lt;41),1,IF(AND(P489&gt;=41,P489&lt;56),2,IF(AND(P489&gt;=56,P489&lt;71),3,IF(AND(P489&gt;=71,P489&lt;=100),4,))))</f>
        <v/>
      </c>
      <c r="V489" s="99">
        <f>IF(AND(Q489&gt;0,Q489&lt;41),1,IF(AND(Q489&gt;=41,Q489&lt;56),2,IF(AND(Q489&gt;=56,Q489&lt;71),3,IF(AND(Q489&gt;=71,Q489&lt;=100),4,))))</f>
        <v/>
      </c>
      <c r="W489" s="99">
        <f>IF(AND(R489&gt;0,R489&lt;36),1,IF(AND(R489&gt;=36,R489&lt;51),2,IF(AND(R489&gt;=51,R489&lt;66),3,IF(AND(R489&gt;=66,R489&lt;=100),4,))))</f>
        <v/>
      </c>
      <c r="X489" s="100">
        <f>IF(AND(S489&gt;0,S489&lt;37),1,IF(AND(S489&gt;=37,S489&lt;58),2,IF(AND(S489&gt;=58,S489&lt;71),3,IF(AND(S489&gt;=71,S489&lt;=100),4,))))</f>
        <v/>
      </c>
      <c r="Y489" s="101">
        <f>IF(SUM(AC489:AG489)=0, "", ROUND(((AC489*3+AD489*3+AE489*3+AF489*3+AG489*1)/13)*5,0))</f>
        <v/>
      </c>
      <c r="Z489" s="99">
        <f>IF(OR($C489="",Y489=""),"",COUNTIFS($C$4:$C$1500,$C489,Y$4:Y$1500,"&gt;"&amp;Y489)+1)</f>
        <v/>
      </c>
      <c r="AA489" s="99">
        <f>IF(OR($C489="",Y489=""),"",IF(AND($C489&gt;=1001,$C489&lt;=1005),COUNTIFS($C$4:$C$1500,"&gt;=1001",$C$4:$C$1500,"&lt;=1005",Y$4:Y$1500,"&gt;"&amp;Y489)+1,IF(AND($C489&gt;=1101,$C489&lt;=1105),COUNTIFS($C$4:$C$1500,"&gt;=1101",$C$4:$C$1500,"&lt;=1105",Y$4:Y$1500,"&gt;"&amp;Y489)+1,IF(AND($C489&gt;=901,$C489&lt;=905),COUNTIFS($C$4:$C$1500,"&gt;=901",$C$4:$C$1500,"&lt;=905",Y$4:Y$1500,"&gt;"&amp;Y489)+1,IF(AND($C489&gt;=801,$C489&lt;=805),COUNTIFS($C$4:$C$1500,"&gt;=801",$C$4:$C$1500,"&lt;=805",Y$4:Y$1500,"&gt;"&amp;Y489)+1,IF(AND($C489&gt;=701,$C489&lt;=705),COUNTIFS($C$4:$C$1500,"&gt;=701",$C$4:$C$1500,"&lt;=705",Y$4:Y$1500,"&gt;"&amp;Y489)+1,IF(AND($C489&gt;=601,$C489&lt;=606),COUNTIFS($C$4:$C$1500,"&gt;=601",$C$4:$C$1500,"&lt;=606",Y$4:Y$1500,"&gt;"&amp;Y489)+1,"")))))))</f>
        <v/>
      </c>
      <c r="AB489" s="99">
        <f>IF(OR($C489="",Y489=""),"",IF(OR(AND($C489&gt;=1001,$C489&lt;=1005),AND($C489&gt;=1101,$C489&lt;=1105)),COUNTIFS($C$4:$C$1500,"&gt;=1001",$C$4:$C$1500,"&lt;=1005",Y$4:Y$1500,"&gt;"&amp;Y489)+COUNTIFS($C$4:$C$1500,"&gt;=1101",$C$4:$C$1500,"&lt;=1105",Y$4:Y$1500,"&gt;"&amp;Y489)+1,""))</f>
        <v/>
      </c>
      <c r="AC489" s="94" t="n">
        <v>34.38</v>
      </c>
      <c r="AD489" s="94" t="n">
        <v>43.13</v>
      </c>
      <c r="AE489" s="94" t="n">
        <v>29.63</v>
      </c>
      <c r="AF489" s="94" t="n">
        <v>61.25</v>
      </c>
      <c r="AG489" s="94" t="n">
        <v>19.17</v>
      </c>
      <c r="AH489" s="99">
        <f>IF(AND(AC489&gt;0,AC489&lt;36),1,IF(AND(AC489&gt;=36,AC489&lt;51),2,IF(AND(AC489&gt;=51,AC489&lt;71),3,IF(AND(AC489&gt;=71,AC489&lt;=100),4,))))</f>
        <v/>
      </c>
      <c r="AI489" s="99">
        <f>IF(AND(AD489&gt;0,AD489&lt;41),1,IF(AND(AD489&gt;=41,AD489&lt;56),2,IF(AND(AD489&gt;=56,AD489&lt;71),3,IF(AND(AD489&gt;=71,AD489&lt;=100),4,))))</f>
        <v/>
      </c>
      <c r="AJ489" s="99">
        <f>IF(AND(AE489&gt;0,AE489&lt;41),1,IF(AND(AE489&gt;=41,AE489&lt;56),2,IF(AND(AE489&gt;=56,AE489&lt;71),3,IF(AND(AE489&gt;=71,AE489&lt;=100),4,))))</f>
        <v/>
      </c>
      <c r="AK489" s="99">
        <f>IF(AND(AF489&gt;0,AF489&lt;36),1,IF(AND(AF489&gt;=36,AF489&lt;51),2,IF(AND(AF489&gt;=51,AF489&lt;66),3,IF(AND(AF489&gt;=66,AF489&lt;=100),4,))))</f>
        <v/>
      </c>
      <c r="AL489" s="100">
        <f>IF(AND(AG489&gt;0,AG489&lt;37),1,IF(AND(AG489&gt;=37,AG489&lt;58),2,IF(AND(AG489&gt;=58,AG489&lt;71),3,IF(AND(AG489&gt;=71,AG489&lt;=100),4,))))</f>
        <v/>
      </c>
      <c r="AM489" s="101">
        <f>IF((Y489&lt;&gt;"")*(K489&lt;&gt;""),Y489-K489,"")</f>
        <v/>
      </c>
      <c r="AN489" s="99">
        <f>IF((Z489&lt;&gt;"")*(L489&lt;&gt;""),Z489-L489,"")</f>
        <v/>
      </c>
      <c r="AO489" s="99">
        <f>IF((AA489&lt;&gt;"")*(M489&lt;&gt;""),AA489-M489,"")</f>
        <v/>
      </c>
      <c r="AP489" s="99">
        <f>IF((AB489&lt;&gt;"")*(N489&lt;&gt;""),AB489-N489,"")</f>
        <v/>
      </c>
      <c r="AQ489" s="94">
        <f>IF((AC489&lt;&gt;"")*(O489&lt;&gt;""),AC489-O489,"")</f>
        <v/>
      </c>
      <c r="AR489" s="94">
        <f>IF((AD489&lt;&gt;"")*(P489&lt;&gt;""),AD489-P489,"")</f>
        <v/>
      </c>
      <c r="AS489" s="94">
        <f>IF((AE489&lt;&gt;"")*(Q489&lt;&gt;""),AE489-Q489,"")</f>
        <v/>
      </c>
      <c r="AT489" s="94">
        <f>IF((AF489&lt;&gt;"")*(R489&lt;&gt;""),AF489-R489,"")</f>
        <v/>
      </c>
      <c r="AU489" s="94">
        <f>IF((AG489&lt;&gt;"")*(S489&lt;&gt;""),AG489-S489,"")</f>
        <v/>
      </c>
      <c r="AV489" s="99">
        <f>IF((AH489&lt;&gt;"")*(T489&lt;&gt;""),AH489-T489,"")</f>
        <v/>
      </c>
      <c r="AW489" s="99">
        <f>IF((AI489&lt;&gt;"")*(U489&lt;&gt;""),AI489-U489,"")</f>
        <v/>
      </c>
      <c r="AX489" s="99">
        <f>IF((AJ489&lt;&gt;"")*(V489&lt;&gt;""),AJ489-V489,"")</f>
        <v/>
      </c>
      <c r="AY489" s="99">
        <f>IF((AK489&lt;&gt;"")*(W489&lt;&gt;""),AK489-W489,"")</f>
        <v/>
      </c>
      <c r="AZ489" s="102">
        <f>IF((AL489&lt;&gt;"")*(X489&lt;&gt;""),AL489-X489,"")</f>
        <v/>
      </c>
      <c r="BA489" s="50">
        <f>IFERROR(__xludf.dummyfunction("AI(""Actúa como un tutor académico y dirígete personalmente al estudiante "" &amp; I489 &amp; "" "" &amp; J489 &amp; "" "" &amp; G489 &amp; "" "" &amp; H489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AM489 &amp; ""'. Diferencias por área: Matemáticas ("" &amp; AQ489 &amp; ""), Ciencias Natura"&amp;"les ("" &amp; AR489 &amp; ""), Sociales ("" &amp; AS489 &amp; ""), Lectura Crítica ("" &amp; AT489 &amp; "") e Inglés ("" &amp; AU489 &amp; ""). Variación en posición: grupo ("" &amp; AN489 &amp; ""), grado ("" &amp; AO489 &amp; "") y media ("" &amp; AP489 &amp; ""). Puntajes Primer Simulacro: Global "" &amp; K489 &amp; "", Mat "" &amp; "&amp;"O4 &amp; "", Cien "" &amp; P489 &amp; "", Soc "" &amp; Q489 &amp; "", Lec "" &amp; R489 &amp; "", Ing "" &amp; S489 &amp; "". Puntajes Segundo Simulacro: Global "" &amp; Y489 &amp; "", Mat "" &amp; AC489 &amp; "", Cien "" &amp; AD489 &amp; "", Soc "" &amp; AE489 &amp; "", Lec "" &amp; AF489 &amp; "", Ing "" &amp; AG489 &amp; "". Escribe un mensaje motivador"&amp;" y breve (máximo 4 líneas)."")
"),"=AI(""Actúa como un tutor académico y dirígete personalmente al estudiante "" &amp; I489 &amp; "" "" &amp; J489 &amp; "" "" &amp; G489 &amp; "" "" &amp; H489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AM489 &amp; ""'. Diferencias por área: Matemáticas ("" &amp; AQ489 &amp; ""), Ciencias Natur"&amp;"ales ("" &amp; AR489 &amp; ""), Sociales ("" &amp; AS489 &amp; ""), Lectura Crítica ("" &amp; AT489 &amp; "") e Inglés ("" &amp; AU489 &amp; ""). Variación en posición: grupo ("" &amp; AN489 &amp; ""), grado ("" &amp; AO489 &amp; "") y media ("" &amp; AP489 &amp; ""). Puntajes Primer Simulacro: Global "" &amp; K489 &amp; "", Mat "" &amp;"&amp;" O489 &amp; "", Cien "" &amp; P489 &amp; "", Soc "" &amp; Q489 &amp; "", Lec "" &amp; R489 &amp; "", Ing "" &amp; S489 &amp; "". Puntajes Segundo Simulacro: Global "" &amp; Y489 &amp; "", Mat "" &amp; AC489 &amp; "", Cien "" &amp; AD489 &amp; "", Soc "" &amp; AE489 &amp; "", Lec "" &amp; AF489 &amp; "", Ing "" &amp; AG489 &amp; "". Escribe un mensaje motivado"&amp;"r y breve (máximo 4 líneas)."")
")</f>
        <v/>
      </c>
    </row>
    <row r="490" ht="15.75" customHeight="1" s="42">
      <c r="A490" s="93" t="n"/>
      <c r="B490" s="94" t="inlineStr">
        <is>
          <t>Bachillerato</t>
        </is>
      </c>
      <c r="C490" s="94" t="n">
        <v>804</v>
      </c>
      <c r="D490" s="94" t="n"/>
      <c r="E490" s="95" t="n"/>
      <c r="F490" s="96">
        <f>TRIM(G490&amp;" "&amp;H490&amp;" "&amp;I490&amp;" "&amp;J490)</f>
        <v/>
      </c>
      <c r="G490" s="94" t="inlineStr">
        <is>
          <t>Rincon</t>
        </is>
      </c>
      <c r="H490" s="94" t="inlineStr">
        <is>
          <t>Montoya</t>
        </is>
      </c>
      <c r="I490" s="94" t="inlineStr">
        <is>
          <t>Maria</t>
        </is>
      </c>
      <c r="J490" s="97" t="inlineStr">
        <is>
          <t>Antonia</t>
        </is>
      </c>
      <c r="K490" s="98">
        <f>IF(SUM(O490:S490)=0, "", ROUND(((O490*3+P490*3+Q490*3+R490*3+S490*1)/13)*5,0))</f>
        <v/>
      </c>
      <c r="L490" s="99">
        <f>IF(OR($C490="",K490=""),"",COUNTIFS($C$4:$C$1500,$C490,K$4:K$1500,"&gt;"&amp;K490)+1)</f>
        <v/>
      </c>
      <c r="M490" s="99">
        <f>IF(OR($C490="",K490=""),"",IF(AND($C490&gt;=1001,$C490&lt;=1005),COUNTIFS($C$4:$C$1500,"&gt;=1001",$C$4:$C$1500,"&lt;=1005",K$4:K$1500,"&gt;"&amp;K490)+1,IF(AND($C490&gt;=1101,$C490&lt;=1105),COUNTIFS($C$4:$C$1500,"&gt;=1101",$C$4:$C$1500,"&lt;=1105",K$4:K$1500,"&gt;"&amp;K490)+1,IF(AND($C490&gt;=901,$C490&lt;=905),COUNTIFS($C$4:$C$1500,"&gt;=901",$C$4:$C$1500,"&lt;=905",K$4:K$1500,"&gt;"&amp;K490)+1,IF(AND($C490&gt;=801,$C490&lt;=805),COUNTIFS($C$4:$C$1500,"&gt;=801",$C$4:$C$1500,"&lt;=805",K$4:K$1500,"&gt;"&amp;K490)+1,IF(AND($C490&gt;=701,$C490&lt;=705),COUNTIFS($C$4:$C$1500,"&gt;=701",$C$4:$C$1500,"&lt;=705",K$4:K$1500,"&gt;"&amp;K490)+1,IF(AND($C490&gt;=601,$C490&lt;=606),COUNTIFS($C$4:$C$1500,"&gt;=601",$C$4:$C$1500,"&lt;=606",K$4:K$1500,"&gt;"&amp;K490)+1,"")))))))</f>
        <v/>
      </c>
      <c r="N490" s="99">
        <f>IF(OR($C490="",K490=""),"",IF(OR(AND($C490&gt;=1001,$C490&lt;=1005),AND($C490&gt;=1101,$C490&lt;=1105)),COUNTIFS($C$4:$C$1500,"&gt;=1001",$C$4:$C$1500,"&lt;=1005",K$4:K$1500,"&gt;"&amp;K490)+COUNTIFS($C$4:$C$1500,"&gt;=1101",$C$4:$C$1500,"&lt;=1105",K$4:K$1500,"&gt;"&amp;K490)+1,""))</f>
        <v/>
      </c>
      <c r="O490" s="94" t="n">
        <v>56.56</v>
      </c>
      <c r="P490" s="94" t="n">
        <v>35.05</v>
      </c>
      <c r="Q490" s="94" t="n">
        <v>52.5</v>
      </c>
      <c r="R490" s="94" t="n">
        <v>58.33</v>
      </c>
      <c r="S490" s="94" t="n">
        <v>54.17</v>
      </c>
      <c r="T490" s="99">
        <f>IF(AND(O490&gt;0,O490&lt;36),1,IF(AND(O490&gt;=36,O490&lt;51),2,IF(AND(O490&gt;=51,O490&lt;71),3,IF(AND(O490&gt;=71,O490&lt;=100),4,))))</f>
        <v/>
      </c>
      <c r="U490" s="99">
        <f>IF(AND(P490&gt;0,P490&lt;41),1,IF(AND(P490&gt;=41,P490&lt;56),2,IF(AND(P490&gt;=56,P490&lt;71),3,IF(AND(P490&gt;=71,P490&lt;=100),4,))))</f>
        <v/>
      </c>
      <c r="V490" s="99">
        <f>IF(AND(Q490&gt;0,Q490&lt;41),1,IF(AND(Q490&gt;=41,Q490&lt;56),2,IF(AND(Q490&gt;=56,Q490&lt;71),3,IF(AND(Q490&gt;=71,Q490&lt;=100),4,))))</f>
        <v/>
      </c>
      <c r="W490" s="99">
        <f>IF(AND(R490&gt;0,R490&lt;36),1,IF(AND(R490&gt;=36,R490&lt;51),2,IF(AND(R490&gt;=51,R490&lt;66),3,IF(AND(R490&gt;=66,R490&lt;=100),4,))))</f>
        <v/>
      </c>
      <c r="X490" s="100">
        <f>IF(AND(S490&gt;0,S490&lt;37),1,IF(AND(S490&gt;=37,S490&lt;58),2,IF(AND(S490&gt;=58,S490&lt;71),3,IF(AND(S490&gt;=71,S490&lt;=100),4,))))</f>
        <v/>
      </c>
      <c r="Y490" s="101">
        <f>IF(SUM(AC490:AG490)=0, "", ROUND(((AC490*3+AD490*3+AE490*3+AF490*3+AG490*1)/13)*5,0))</f>
        <v/>
      </c>
      <c r="Z490" s="99">
        <f>IF(OR($C490="",Y490=""),"",COUNTIFS($C$4:$C$1500,$C490,Y$4:Y$1500,"&gt;"&amp;Y490)+1)</f>
        <v/>
      </c>
      <c r="AA490" s="99">
        <f>IF(OR($C490="",Y490=""),"",IF(AND($C490&gt;=1001,$C490&lt;=1005),COUNTIFS($C$4:$C$1500,"&gt;=1001",$C$4:$C$1500,"&lt;=1005",Y$4:Y$1500,"&gt;"&amp;Y490)+1,IF(AND($C490&gt;=1101,$C490&lt;=1105),COUNTIFS($C$4:$C$1500,"&gt;=1101",$C$4:$C$1500,"&lt;=1105",Y$4:Y$1500,"&gt;"&amp;Y490)+1,IF(AND($C490&gt;=901,$C490&lt;=905),COUNTIFS($C$4:$C$1500,"&gt;=901",$C$4:$C$1500,"&lt;=905",Y$4:Y$1500,"&gt;"&amp;Y490)+1,IF(AND($C490&gt;=801,$C490&lt;=805),COUNTIFS($C$4:$C$1500,"&gt;=801",$C$4:$C$1500,"&lt;=805",Y$4:Y$1500,"&gt;"&amp;Y490)+1,IF(AND($C490&gt;=701,$C490&lt;=705),COUNTIFS($C$4:$C$1500,"&gt;=701",$C$4:$C$1500,"&lt;=705",Y$4:Y$1500,"&gt;"&amp;Y490)+1,IF(AND($C490&gt;=601,$C490&lt;=606),COUNTIFS($C$4:$C$1500,"&gt;=601",$C$4:$C$1500,"&lt;=606",Y$4:Y$1500,"&gt;"&amp;Y490)+1,"")))))))</f>
        <v/>
      </c>
      <c r="AB490" s="99">
        <f>IF(OR($C490="",Y490=""),"",IF(OR(AND($C490&gt;=1001,$C490&lt;=1005),AND($C490&gt;=1101,$C490&lt;=1105)),COUNTIFS($C$4:$C$1500,"&gt;=1001",$C$4:$C$1500,"&lt;=1005",Y$4:Y$1500,"&gt;"&amp;Y490)+COUNTIFS($C$4:$C$1500,"&gt;=1101",$C$4:$C$1500,"&lt;=1105",Y$4:Y$1500,"&gt;"&amp;Y490)+1,""))</f>
        <v/>
      </c>
      <c r="AC490" s="94" t="n">
        <v>43.75</v>
      </c>
      <c r="AD490" s="94" t="n">
        <v>66.88</v>
      </c>
      <c r="AE490" s="94" t="n">
        <v>53.75</v>
      </c>
      <c r="AF490" s="94" t="n">
        <v>65.63</v>
      </c>
      <c r="AG490" s="94" t="n">
        <v>76.67</v>
      </c>
      <c r="AH490" s="99">
        <f>IF(AND(AC490&gt;0,AC490&lt;36),1,IF(AND(AC490&gt;=36,AC490&lt;51),2,IF(AND(AC490&gt;=51,AC490&lt;71),3,IF(AND(AC490&gt;=71,AC490&lt;=100),4,))))</f>
        <v/>
      </c>
      <c r="AI490" s="99">
        <f>IF(AND(AD490&gt;0,AD490&lt;41),1,IF(AND(AD490&gt;=41,AD490&lt;56),2,IF(AND(AD490&gt;=56,AD490&lt;71),3,IF(AND(AD490&gt;=71,AD490&lt;=100),4,))))</f>
        <v/>
      </c>
      <c r="AJ490" s="99">
        <f>IF(AND(AE490&gt;0,AE490&lt;41),1,IF(AND(AE490&gt;=41,AE490&lt;56),2,IF(AND(AE490&gt;=56,AE490&lt;71),3,IF(AND(AE490&gt;=71,AE490&lt;=100),4,))))</f>
        <v/>
      </c>
      <c r="AK490" s="99">
        <f>IF(AND(AF490&gt;0,AF490&lt;36),1,IF(AND(AF490&gt;=36,AF490&lt;51),2,IF(AND(AF490&gt;=51,AF490&lt;66),3,IF(AND(AF490&gt;=66,AF490&lt;=100),4,))))</f>
        <v/>
      </c>
      <c r="AL490" s="100">
        <f>IF(AND(AG490&gt;0,AG490&lt;37),1,IF(AND(AG490&gt;=37,AG490&lt;58),2,IF(AND(AG490&gt;=58,AG490&lt;71),3,IF(AND(AG490&gt;=71,AG490&lt;=100),4,))))</f>
        <v/>
      </c>
      <c r="AM490" s="101">
        <f>IF((Y490&lt;&gt;"")*(K490&lt;&gt;""),Y490-K490,"")</f>
        <v/>
      </c>
      <c r="AN490" s="99">
        <f>IF((Z490&lt;&gt;"")*(L490&lt;&gt;""),Z490-L490,"")</f>
        <v/>
      </c>
      <c r="AO490" s="99">
        <f>IF((AA490&lt;&gt;"")*(M490&lt;&gt;""),AA490-M490,"")</f>
        <v/>
      </c>
      <c r="AP490" s="99">
        <f>IF((AB490&lt;&gt;"")*(N490&lt;&gt;""),AB490-N490,"")</f>
        <v/>
      </c>
      <c r="AQ490" s="94">
        <f>IF((AC490&lt;&gt;"")*(O490&lt;&gt;""),AC490-O490,"")</f>
        <v/>
      </c>
      <c r="AR490" s="94">
        <f>IF((AD490&lt;&gt;"")*(P490&lt;&gt;""),AD490-P490,"")</f>
        <v/>
      </c>
      <c r="AS490" s="94">
        <f>IF((AE490&lt;&gt;"")*(Q490&lt;&gt;""),AE490-Q490,"")</f>
        <v/>
      </c>
      <c r="AT490" s="94">
        <f>IF((AF490&lt;&gt;"")*(R490&lt;&gt;""),AF490-R490,"")</f>
        <v/>
      </c>
      <c r="AU490" s="94">
        <f>IF((AG490&lt;&gt;"")*(S490&lt;&gt;""),AG490-S490,"")</f>
        <v/>
      </c>
      <c r="AV490" s="99">
        <f>IF((AH490&lt;&gt;"")*(T490&lt;&gt;""),AH490-T490,"")</f>
        <v/>
      </c>
      <c r="AW490" s="99">
        <f>IF((AI490&lt;&gt;"")*(U490&lt;&gt;""),AI490-U490,"")</f>
        <v/>
      </c>
      <c r="AX490" s="99">
        <f>IF((AJ490&lt;&gt;"")*(V490&lt;&gt;""),AJ490-V490,"")</f>
        <v/>
      </c>
      <c r="AY490" s="99">
        <f>IF((AK490&lt;&gt;"")*(W490&lt;&gt;""),AK490-W490,"")</f>
        <v/>
      </c>
      <c r="AZ490" s="102">
        <f>IF((AL490&lt;&gt;"")*(X490&lt;&gt;""),AL490-X490,"")</f>
        <v/>
      </c>
      <c r="BA490" s="50">
        <f>IFERROR(__xludf.dummyfunction("AI(""Actúa como un tutor académico y dirígete personalmente al estudiante "" &amp; I490 &amp; "" "" &amp; J490 &amp; "" "" &amp; G490 &amp; "" "" &amp; H490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AM490 &amp; ""'. Diferencias por área: Matemáticas ("" &amp; AQ490 &amp; ""), Ciencias Natura"&amp;"les ("" &amp; AR490 &amp; ""), Sociales ("" &amp; AS490 &amp; ""), Lectura Crítica ("" &amp; AT490 &amp; "") e Inglés ("" &amp; AU490 &amp; ""). Variación en posición: grupo ("" &amp; AN490 &amp; ""), grado ("" &amp; AO490 &amp; "") y media ("" &amp; AP490 &amp; ""). Puntajes Primer Simulacro: Global "" &amp; K490 &amp; "", Mat "" &amp; "&amp;"O4 &amp; "", Cien "" &amp; P490 &amp; "", Soc "" &amp; Q490 &amp; "", Lec "" &amp; R490 &amp; "", Ing "" &amp; S490 &amp; "". Puntajes Segundo Simulacro: Global "" &amp; Y490 &amp; "", Mat "" &amp; AC490 &amp; "", Cien "" &amp; AD490 &amp; "", Soc "" &amp; AE490 &amp; "", Lec "" &amp; AF490 &amp; "", Ing "" &amp; AG490 &amp; "". Escribe un mensaje motivador"&amp;" y breve (máximo 4 líneas)."")
"),"=AI(""Actúa como un tutor académico y dirígete personalmente al estudiante "" &amp; I490 &amp; "" "" &amp; J490 &amp; "" "" &amp; G490 &amp; "" "" &amp; H490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AM490 &amp; ""'. Diferencias por área: Matemáticas ("" &amp; AQ490 &amp; ""), Ciencias Natur"&amp;"ales ("" &amp; AR490 &amp; ""), Sociales ("" &amp; AS490 &amp; ""), Lectura Crítica ("" &amp; AT490 &amp; "") e Inglés ("" &amp; AU490 &amp; ""). Variación en posición: grupo ("" &amp; AN490 &amp; ""), grado ("" &amp; AO490 &amp; "") y media ("" &amp; AP490 &amp; ""). Puntajes Primer Simulacro: Global "" &amp; K490 &amp; "", Mat "" &amp;"&amp;" O490 &amp; "", Cien "" &amp; P490 &amp; "", Soc "" &amp; Q490 &amp; "", Lec "" &amp; R490 &amp; "", Ing "" &amp; S490 &amp; "". Puntajes Segundo Simulacro: Global "" &amp; Y490 &amp; "", Mat "" &amp; AC490 &amp; "", Cien "" &amp; AD490 &amp; "", Soc "" &amp; AE490 &amp; "", Lec "" &amp; AF490 &amp; "", Ing "" &amp; AG490 &amp; "". Escribe un mensaje motivado"&amp;"r y breve (máximo 4 líneas)."")
")</f>
        <v/>
      </c>
    </row>
    <row r="491" ht="15.75" customHeight="1" s="42">
      <c r="A491" s="93" t="n"/>
      <c r="B491" s="94" t="inlineStr">
        <is>
          <t>Bachillerato</t>
        </is>
      </c>
      <c r="C491" s="94" t="n">
        <v>804</v>
      </c>
      <c r="D491" s="94" t="n"/>
      <c r="E491" s="95" t="n"/>
      <c r="F491" s="96">
        <f>TRIM(G491&amp;" "&amp;H491&amp;" "&amp;I491&amp;" "&amp;J491)</f>
        <v/>
      </c>
      <c r="G491" s="94" t="inlineStr">
        <is>
          <t>Rivera</t>
        </is>
      </c>
      <c r="H491" s="94" t="inlineStr">
        <is>
          <t>Sepulveda</t>
        </is>
      </c>
      <c r="I491" s="94" t="inlineStr">
        <is>
          <t>David</t>
        </is>
      </c>
      <c r="J491" s="97" t="n"/>
      <c r="K491" s="98">
        <f>IF(SUM(O491:S491)=0, "", ROUND(((O491*3+P491*3+Q491*3+R491*3+S491*1)/13)*5,0))</f>
        <v/>
      </c>
      <c r="L491" s="99">
        <f>IF(OR($C491="",K491=""),"",COUNTIFS($C$4:$C$1500,$C491,K$4:K$1500,"&gt;"&amp;K491)+1)</f>
        <v/>
      </c>
      <c r="M491" s="99">
        <f>IF(OR($C491="",K491=""),"",IF(AND($C491&gt;=1001,$C491&lt;=1005),COUNTIFS($C$4:$C$1500,"&gt;=1001",$C$4:$C$1500,"&lt;=1005",K$4:K$1500,"&gt;"&amp;K491)+1,IF(AND($C491&gt;=1101,$C491&lt;=1105),COUNTIFS($C$4:$C$1500,"&gt;=1101",$C$4:$C$1500,"&lt;=1105",K$4:K$1500,"&gt;"&amp;K491)+1,IF(AND($C491&gt;=901,$C491&lt;=905),COUNTIFS($C$4:$C$1500,"&gt;=901",$C$4:$C$1500,"&lt;=905",K$4:K$1500,"&gt;"&amp;K491)+1,IF(AND($C491&gt;=801,$C491&lt;=805),COUNTIFS($C$4:$C$1500,"&gt;=801",$C$4:$C$1500,"&lt;=805",K$4:K$1500,"&gt;"&amp;K491)+1,IF(AND($C491&gt;=701,$C491&lt;=705),COUNTIFS($C$4:$C$1500,"&gt;=701",$C$4:$C$1500,"&lt;=705",K$4:K$1500,"&gt;"&amp;K491)+1,IF(AND($C491&gt;=601,$C491&lt;=606),COUNTIFS($C$4:$C$1500,"&gt;=601",$C$4:$C$1500,"&lt;=606",K$4:K$1500,"&gt;"&amp;K491)+1,"")))))))</f>
        <v/>
      </c>
      <c r="N491" s="99">
        <f>IF(OR($C491="",K491=""),"",IF(OR(AND($C491&gt;=1001,$C491&lt;=1005),AND($C491&gt;=1101,$C491&lt;=1105)),COUNTIFS($C$4:$C$1500,"&gt;=1001",$C$4:$C$1500,"&lt;=1005",K$4:K$1500,"&gt;"&amp;K491)+COUNTIFS($C$4:$C$1500,"&gt;=1101",$C$4:$C$1500,"&lt;=1105",K$4:K$1500,"&gt;"&amp;K491)+1,""))</f>
        <v/>
      </c>
      <c r="O491" s="94" t="n">
        <v>37.81</v>
      </c>
      <c r="P491" s="94" t="n">
        <v>42.12</v>
      </c>
      <c r="Q491" s="94" t="n">
        <v>45.94</v>
      </c>
      <c r="R491" s="94" t="n">
        <v>45.83</v>
      </c>
      <c r="S491" s="94" t="n">
        <v>41.67</v>
      </c>
      <c r="T491" s="99">
        <f>IF(AND(O491&gt;0,O491&lt;36),1,IF(AND(O491&gt;=36,O491&lt;51),2,IF(AND(O491&gt;=51,O491&lt;71),3,IF(AND(O491&gt;=71,O491&lt;=100),4,))))</f>
        <v/>
      </c>
      <c r="U491" s="99">
        <f>IF(AND(P491&gt;0,P491&lt;41),1,IF(AND(P491&gt;=41,P491&lt;56),2,IF(AND(P491&gt;=56,P491&lt;71),3,IF(AND(P491&gt;=71,P491&lt;=100),4,))))</f>
        <v/>
      </c>
      <c r="V491" s="99">
        <f>IF(AND(Q491&gt;0,Q491&lt;41),1,IF(AND(Q491&gt;=41,Q491&lt;56),2,IF(AND(Q491&gt;=56,Q491&lt;71),3,IF(AND(Q491&gt;=71,Q491&lt;=100),4,))))</f>
        <v/>
      </c>
      <c r="W491" s="99">
        <f>IF(AND(R491&gt;0,R491&lt;36),1,IF(AND(R491&gt;=36,R491&lt;51),2,IF(AND(R491&gt;=51,R491&lt;66),3,IF(AND(R491&gt;=66,R491&lt;=100),4,))))</f>
        <v/>
      </c>
      <c r="X491" s="100">
        <f>IF(AND(S491&gt;0,S491&lt;37),1,IF(AND(S491&gt;=37,S491&lt;58),2,IF(AND(S491&gt;=58,S491&lt;71),3,IF(AND(S491&gt;=71,S491&lt;=100),4,))))</f>
        <v/>
      </c>
      <c r="Y491" s="101">
        <f>IF(SUM(AC491:AG491)=0, "", ROUND(((AC491*3+AD491*3+AE491*3+AF491*3+AG491*1)/13)*5,0))</f>
        <v/>
      </c>
      <c r="Z491" s="99">
        <f>IF(OR($C491="",Y491=""),"",COUNTIFS($C$4:$C$1500,$C491,Y$4:Y$1500,"&gt;"&amp;Y491)+1)</f>
        <v/>
      </c>
      <c r="AA491" s="99">
        <f>IF(OR($C491="",Y491=""),"",IF(AND($C491&gt;=1001,$C491&lt;=1005),COUNTIFS($C$4:$C$1500,"&gt;=1001",$C$4:$C$1500,"&lt;=1005",Y$4:Y$1500,"&gt;"&amp;Y491)+1,IF(AND($C491&gt;=1101,$C491&lt;=1105),COUNTIFS($C$4:$C$1500,"&gt;=1101",$C$4:$C$1500,"&lt;=1105",Y$4:Y$1500,"&gt;"&amp;Y491)+1,IF(AND($C491&gt;=901,$C491&lt;=905),COUNTIFS($C$4:$C$1500,"&gt;=901",$C$4:$C$1500,"&lt;=905",Y$4:Y$1500,"&gt;"&amp;Y491)+1,IF(AND($C491&gt;=801,$C491&lt;=805),COUNTIFS($C$4:$C$1500,"&gt;=801",$C$4:$C$1500,"&lt;=805",Y$4:Y$1500,"&gt;"&amp;Y491)+1,IF(AND($C491&gt;=701,$C491&lt;=705),COUNTIFS($C$4:$C$1500,"&gt;=701",$C$4:$C$1500,"&lt;=705",Y$4:Y$1500,"&gt;"&amp;Y491)+1,IF(AND($C491&gt;=601,$C491&lt;=606),COUNTIFS($C$4:$C$1500,"&gt;=601",$C$4:$C$1500,"&lt;=606",Y$4:Y$1500,"&gt;"&amp;Y491)+1,"")))))))</f>
        <v/>
      </c>
      <c r="AB491" s="99">
        <f>IF(OR($C491="",Y491=""),"",IF(OR(AND($C491&gt;=1001,$C491&lt;=1005),AND($C491&gt;=1101,$C491&lt;=1105)),COUNTIFS($C$4:$C$1500,"&gt;=1001",$C$4:$C$1500,"&lt;=1005",Y$4:Y$1500,"&gt;"&amp;Y491)+COUNTIFS($C$4:$C$1500,"&gt;=1101",$C$4:$C$1500,"&lt;=1105",Y$4:Y$1500,"&gt;"&amp;Y491)+1,""))</f>
        <v/>
      </c>
      <c r="AC491" s="94" t="n">
        <v>56.25</v>
      </c>
      <c r="AD491" s="94" t="n">
        <v>72.5</v>
      </c>
      <c r="AE491" s="94" t="n">
        <v>29.63</v>
      </c>
      <c r="AF491" s="94" t="n">
        <v>61.25</v>
      </c>
      <c r="AG491" s="94" t="n">
        <v>76.67</v>
      </c>
      <c r="AH491" s="99">
        <f>IF(AND(AC491&gt;0,AC491&lt;36),1,IF(AND(AC491&gt;=36,AC491&lt;51),2,IF(AND(AC491&gt;=51,AC491&lt;71),3,IF(AND(AC491&gt;=71,AC491&lt;=100),4,))))</f>
        <v/>
      </c>
      <c r="AI491" s="99">
        <f>IF(AND(AD491&gt;0,AD491&lt;41),1,IF(AND(AD491&gt;=41,AD491&lt;56),2,IF(AND(AD491&gt;=56,AD491&lt;71),3,IF(AND(AD491&gt;=71,AD491&lt;=100),4,))))</f>
        <v/>
      </c>
      <c r="AJ491" s="99">
        <f>IF(AND(AE491&gt;0,AE491&lt;41),1,IF(AND(AE491&gt;=41,AE491&lt;56),2,IF(AND(AE491&gt;=56,AE491&lt;71),3,IF(AND(AE491&gt;=71,AE491&lt;=100),4,))))</f>
        <v/>
      </c>
      <c r="AK491" s="99">
        <f>IF(AND(AF491&gt;0,AF491&lt;36),1,IF(AND(AF491&gt;=36,AF491&lt;51),2,IF(AND(AF491&gt;=51,AF491&lt;66),3,IF(AND(AF491&gt;=66,AF491&lt;=100),4,))))</f>
        <v/>
      </c>
      <c r="AL491" s="100">
        <f>IF(AND(AG491&gt;0,AG491&lt;37),1,IF(AND(AG491&gt;=37,AG491&lt;58),2,IF(AND(AG491&gt;=58,AG491&lt;71),3,IF(AND(AG491&gt;=71,AG491&lt;=100),4,))))</f>
        <v/>
      </c>
      <c r="AM491" s="101">
        <f>IF((Y491&lt;&gt;"")*(K491&lt;&gt;""),Y491-K491,"")</f>
        <v/>
      </c>
      <c r="AN491" s="99">
        <f>IF((Z491&lt;&gt;"")*(L491&lt;&gt;""),Z491-L491,"")</f>
        <v/>
      </c>
      <c r="AO491" s="99">
        <f>IF((AA491&lt;&gt;"")*(M491&lt;&gt;""),AA491-M491,"")</f>
        <v/>
      </c>
      <c r="AP491" s="99">
        <f>IF((AB491&lt;&gt;"")*(N491&lt;&gt;""),AB491-N491,"")</f>
        <v/>
      </c>
      <c r="AQ491" s="94">
        <f>IF((AC491&lt;&gt;"")*(O491&lt;&gt;""),AC491-O491,"")</f>
        <v/>
      </c>
      <c r="AR491" s="94">
        <f>IF((AD491&lt;&gt;"")*(P491&lt;&gt;""),AD491-P491,"")</f>
        <v/>
      </c>
      <c r="AS491" s="94">
        <f>IF((AE491&lt;&gt;"")*(Q491&lt;&gt;""),AE491-Q491,"")</f>
        <v/>
      </c>
      <c r="AT491" s="94">
        <f>IF((AF491&lt;&gt;"")*(R491&lt;&gt;""),AF491-R491,"")</f>
        <v/>
      </c>
      <c r="AU491" s="94">
        <f>IF((AG491&lt;&gt;"")*(S491&lt;&gt;""),AG491-S491,"")</f>
        <v/>
      </c>
      <c r="AV491" s="99">
        <f>IF((AH491&lt;&gt;"")*(T491&lt;&gt;""),AH491-T491,"")</f>
        <v/>
      </c>
      <c r="AW491" s="99">
        <f>IF((AI491&lt;&gt;"")*(U491&lt;&gt;""),AI491-U491,"")</f>
        <v/>
      </c>
      <c r="AX491" s="99">
        <f>IF((AJ491&lt;&gt;"")*(V491&lt;&gt;""),AJ491-V491,"")</f>
        <v/>
      </c>
      <c r="AY491" s="99">
        <f>IF((AK491&lt;&gt;"")*(W491&lt;&gt;""),AK491-W491,"")</f>
        <v/>
      </c>
      <c r="AZ491" s="102">
        <f>IF((AL491&lt;&gt;"")*(X491&lt;&gt;""),AL491-X491,"")</f>
        <v/>
      </c>
      <c r="BA491" s="50">
        <f>IFERROR(__xludf.dummyfunction("AI(""Actúa como un tutor académico y dirígete personalmente al estudiante "" &amp; I491 &amp; "" "" &amp; J491 &amp; "" "" &amp; G491 &amp; "" "" &amp; H491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AM491 &amp; ""'. Diferencias por área: Matemáticas ("" &amp; AQ491 &amp; ""), Ciencias Natura"&amp;"les ("" &amp; AR491 &amp; ""), Sociales ("" &amp; AS491 &amp; ""), Lectura Crítica ("" &amp; AT491 &amp; "") e Inglés ("" &amp; AU491 &amp; ""). Variación en posición: grupo ("" &amp; AN491 &amp; ""), grado ("" &amp; AO491 &amp; "") y media ("" &amp; AP491 &amp; ""). Puntajes Primer Simulacro: Global "" &amp; K491 &amp; "", Mat "" &amp; "&amp;"O4 &amp; "", Cien "" &amp; P491 &amp; "", Soc "" &amp; Q491 &amp; "", Lec "" &amp; R491 &amp; "", Ing "" &amp; S491 &amp; "". Puntajes Segundo Simulacro: Global "" &amp; Y491 &amp; "", Mat "" &amp; AC491 &amp; "", Cien "" &amp; AD491 &amp; "", Soc "" &amp; AE491 &amp; "", Lec "" &amp; AF491 &amp; "", Ing "" &amp; AG491 &amp; "". Escribe un mensaje motivador"&amp;" y breve (máximo 4 líneas)."")
"),"=AI(""Actúa como un tutor académico y dirígete personalmente al estudiante "" &amp; I491 &amp; "" "" &amp; J491 &amp; "" "" &amp; G491 &amp; "" "" &amp; H491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AM491 &amp; ""'. Diferencias por área: Matemáticas ("" &amp; AQ491 &amp; ""), Ciencias Natur"&amp;"ales ("" &amp; AR491 &amp; ""), Sociales ("" &amp; AS491 &amp; ""), Lectura Crítica ("" &amp; AT491 &amp; "") e Inglés ("" &amp; AU491 &amp; ""). Variación en posición: grupo ("" &amp; AN491 &amp; ""), grado ("" &amp; AO491 &amp; "") y media ("" &amp; AP491 &amp; ""). Puntajes Primer Simulacro: Global "" &amp; K491 &amp; "", Mat "" &amp;"&amp;" O491 &amp; "", Cien "" &amp; P491 &amp; "", Soc "" &amp; Q491 &amp; "", Lec "" &amp; R491 &amp; "", Ing "" &amp; S491 &amp; "". Puntajes Segundo Simulacro: Global "" &amp; Y491 &amp; "", Mat "" &amp; AC491 &amp; "", Cien "" &amp; AD491 &amp; "", Soc "" &amp; AE491 &amp; "", Lec "" &amp; AF491 &amp; "", Ing "" &amp; AG491 &amp; "". Escribe un mensaje motivado"&amp;"r y breve (máximo 4 líneas)."")
")</f>
        <v/>
      </c>
    </row>
    <row r="492" ht="15.75" customHeight="1" s="42">
      <c r="A492" s="93" t="n"/>
      <c r="B492" s="94" t="inlineStr">
        <is>
          <t>Bachillerato</t>
        </is>
      </c>
      <c r="C492" s="94" t="n">
        <v>804</v>
      </c>
      <c r="D492" s="94" t="n"/>
      <c r="E492" s="95" t="n"/>
      <c r="F492" s="96">
        <f>TRIM(G492&amp;" "&amp;H492&amp;" "&amp;I492&amp;" "&amp;J492)</f>
        <v/>
      </c>
      <c r="G492" s="94" t="inlineStr">
        <is>
          <t>Roldan</t>
        </is>
      </c>
      <c r="H492" s="94" t="inlineStr">
        <is>
          <t>Goez</t>
        </is>
      </c>
      <c r="I492" s="94" t="inlineStr">
        <is>
          <t>Nicol</t>
        </is>
      </c>
      <c r="J492" s="97" t="inlineStr">
        <is>
          <t>Estefani</t>
        </is>
      </c>
      <c r="K492" s="98">
        <f>IF(SUM(O492:S492)=0, "", ROUND(((O492*3+P492*3+Q492*3+R492*3+S492*1)/13)*5,0))</f>
        <v/>
      </c>
      <c r="L492" s="99">
        <f>IF(OR($C492="",K492=""),"",COUNTIFS($C$4:$C$1500,$C492,K$4:K$1500,"&gt;"&amp;K492)+1)</f>
        <v/>
      </c>
      <c r="M492" s="99">
        <f>IF(OR($C492="",K492=""),"",IF(AND($C492&gt;=1001,$C492&lt;=1005),COUNTIFS($C$4:$C$1500,"&gt;=1001",$C$4:$C$1500,"&lt;=1005",K$4:K$1500,"&gt;"&amp;K492)+1,IF(AND($C492&gt;=1101,$C492&lt;=1105),COUNTIFS($C$4:$C$1500,"&gt;=1101",$C$4:$C$1500,"&lt;=1105",K$4:K$1500,"&gt;"&amp;K492)+1,IF(AND($C492&gt;=901,$C492&lt;=905),COUNTIFS($C$4:$C$1500,"&gt;=901",$C$4:$C$1500,"&lt;=905",K$4:K$1500,"&gt;"&amp;K492)+1,IF(AND($C492&gt;=801,$C492&lt;=805),COUNTIFS($C$4:$C$1500,"&gt;=801",$C$4:$C$1500,"&lt;=805",K$4:K$1500,"&gt;"&amp;K492)+1,IF(AND($C492&gt;=701,$C492&lt;=705),COUNTIFS($C$4:$C$1500,"&gt;=701",$C$4:$C$1500,"&lt;=705",K$4:K$1500,"&gt;"&amp;K492)+1,IF(AND($C492&gt;=601,$C492&lt;=606),COUNTIFS($C$4:$C$1500,"&gt;=601",$C$4:$C$1500,"&lt;=606",K$4:K$1500,"&gt;"&amp;K492)+1,"")))))))</f>
        <v/>
      </c>
      <c r="N492" s="99">
        <f>IF(OR($C492="",K492=""),"",IF(OR(AND($C492&gt;=1001,$C492&lt;=1005),AND($C492&gt;=1101,$C492&lt;=1105)),COUNTIFS($C$4:$C$1500,"&gt;=1001",$C$4:$C$1500,"&lt;=1005",K$4:K$1500,"&gt;"&amp;K492)+COUNTIFS($C$4:$C$1500,"&gt;=1101",$C$4:$C$1500,"&lt;=1105",K$4:K$1500,"&gt;"&amp;K492)+1,""))</f>
        <v/>
      </c>
      <c r="O492" s="94" t="n">
        <v>37.81</v>
      </c>
      <c r="P492" s="94" t="n">
        <v>29.02</v>
      </c>
      <c r="Q492" s="94" t="n">
        <v>16.41</v>
      </c>
      <c r="R492" s="94" t="n">
        <v>41.67</v>
      </c>
      <c r="S492" s="94" t="n">
        <v>20.83</v>
      </c>
      <c r="T492" s="99">
        <f>IF(AND(O492&gt;0,O492&lt;36),1,IF(AND(O492&gt;=36,O492&lt;51),2,IF(AND(O492&gt;=51,O492&lt;71),3,IF(AND(O492&gt;=71,O492&lt;=100),4,))))</f>
        <v/>
      </c>
      <c r="U492" s="99">
        <f>IF(AND(P492&gt;0,P492&lt;41),1,IF(AND(P492&gt;=41,P492&lt;56),2,IF(AND(P492&gt;=56,P492&lt;71),3,IF(AND(P492&gt;=71,P492&lt;=100),4,))))</f>
        <v/>
      </c>
      <c r="V492" s="99">
        <f>IF(AND(Q492&gt;0,Q492&lt;41),1,IF(AND(Q492&gt;=41,Q492&lt;56),2,IF(AND(Q492&gt;=56,Q492&lt;71),3,IF(AND(Q492&gt;=71,Q492&lt;=100),4,))))</f>
        <v/>
      </c>
      <c r="W492" s="99">
        <f>IF(AND(R492&gt;0,R492&lt;36),1,IF(AND(R492&gt;=36,R492&lt;51),2,IF(AND(R492&gt;=51,R492&lt;66),3,IF(AND(R492&gt;=66,R492&lt;=100),4,))))</f>
        <v/>
      </c>
      <c r="X492" s="100">
        <f>IF(AND(S492&gt;0,S492&lt;37),1,IF(AND(S492&gt;=37,S492&lt;58),2,IF(AND(S492&gt;=58,S492&lt;71),3,IF(AND(S492&gt;=71,S492&lt;=100),4,))))</f>
        <v/>
      </c>
      <c r="Y492" s="101">
        <f>IF(SUM(AC492:AG492)=0, "", ROUND(((AC492*3+AD492*3+AE492*3+AF492*3+AG492*1)/13)*5,0))</f>
        <v/>
      </c>
      <c r="Z492" s="99">
        <f>IF(OR($C492="",Y492=""),"",COUNTIFS($C$4:$C$1500,$C492,Y$4:Y$1500,"&gt;"&amp;Y492)+1)</f>
        <v/>
      </c>
      <c r="AA492" s="99">
        <f>IF(OR($C492="",Y492=""),"",IF(AND($C492&gt;=1001,$C492&lt;=1005),COUNTIFS($C$4:$C$1500,"&gt;=1001",$C$4:$C$1500,"&lt;=1005",Y$4:Y$1500,"&gt;"&amp;Y492)+1,IF(AND($C492&gt;=1101,$C492&lt;=1105),COUNTIFS($C$4:$C$1500,"&gt;=1101",$C$4:$C$1500,"&lt;=1105",Y$4:Y$1500,"&gt;"&amp;Y492)+1,IF(AND($C492&gt;=901,$C492&lt;=905),COUNTIFS($C$4:$C$1500,"&gt;=901",$C$4:$C$1500,"&lt;=905",Y$4:Y$1500,"&gt;"&amp;Y492)+1,IF(AND($C492&gt;=801,$C492&lt;=805),COUNTIFS($C$4:$C$1500,"&gt;=801",$C$4:$C$1500,"&lt;=805",Y$4:Y$1500,"&gt;"&amp;Y492)+1,IF(AND($C492&gt;=701,$C492&lt;=705),COUNTIFS($C$4:$C$1500,"&gt;=701",$C$4:$C$1500,"&lt;=705",Y$4:Y$1500,"&gt;"&amp;Y492)+1,IF(AND($C492&gt;=601,$C492&lt;=606),COUNTIFS($C$4:$C$1500,"&gt;=601",$C$4:$C$1500,"&lt;=606",Y$4:Y$1500,"&gt;"&amp;Y492)+1,"")))))))</f>
        <v/>
      </c>
      <c r="AB492" s="99">
        <f>IF(OR($C492="",Y492=""),"",IF(OR(AND($C492&gt;=1001,$C492&lt;=1005),AND($C492&gt;=1101,$C492&lt;=1105)),COUNTIFS($C$4:$C$1500,"&gt;=1001",$C$4:$C$1500,"&lt;=1005",Y$4:Y$1500,"&gt;"&amp;Y492)+COUNTIFS($C$4:$C$1500,"&gt;=1101",$C$4:$C$1500,"&lt;=1105",Y$4:Y$1500,"&gt;"&amp;Y492)+1,""))</f>
        <v/>
      </c>
      <c r="AC492" s="94" t="n">
        <v>56.25</v>
      </c>
      <c r="AD492" s="94" t="n">
        <v>30.63</v>
      </c>
      <c r="AE492" s="94" t="n">
        <v>24.13</v>
      </c>
      <c r="AF492" s="94" t="n">
        <v>35</v>
      </c>
      <c r="AG492" s="94" t="n">
        <v>14.38</v>
      </c>
      <c r="AH492" s="99">
        <f>IF(AND(AC492&gt;0,AC492&lt;36),1,IF(AND(AC492&gt;=36,AC492&lt;51),2,IF(AND(AC492&gt;=51,AC492&lt;71),3,IF(AND(AC492&gt;=71,AC492&lt;=100),4,))))</f>
        <v/>
      </c>
      <c r="AI492" s="99">
        <f>IF(AND(AD492&gt;0,AD492&lt;41),1,IF(AND(AD492&gt;=41,AD492&lt;56),2,IF(AND(AD492&gt;=56,AD492&lt;71),3,IF(AND(AD492&gt;=71,AD492&lt;=100),4,))))</f>
        <v/>
      </c>
      <c r="AJ492" s="99">
        <f>IF(AND(AE492&gt;0,AE492&lt;41),1,IF(AND(AE492&gt;=41,AE492&lt;56),2,IF(AND(AE492&gt;=56,AE492&lt;71),3,IF(AND(AE492&gt;=71,AE492&lt;=100),4,))))</f>
        <v/>
      </c>
      <c r="AK492" s="99">
        <f>IF(AND(AF492&gt;0,AF492&lt;36),1,IF(AND(AF492&gt;=36,AF492&lt;51),2,IF(AND(AF492&gt;=51,AF492&lt;66),3,IF(AND(AF492&gt;=66,AF492&lt;=100),4,))))</f>
        <v/>
      </c>
      <c r="AL492" s="100">
        <f>IF(AND(AG492&gt;0,AG492&lt;37),1,IF(AND(AG492&gt;=37,AG492&lt;58),2,IF(AND(AG492&gt;=58,AG492&lt;71),3,IF(AND(AG492&gt;=71,AG492&lt;=100),4,))))</f>
        <v/>
      </c>
      <c r="AM492" s="101">
        <f>IF((Y492&lt;&gt;"")*(K492&lt;&gt;""),Y492-K492,"")</f>
        <v/>
      </c>
      <c r="AN492" s="99">
        <f>IF((Z492&lt;&gt;"")*(L492&lt;&gt;""),Z492-L492,"")</f>
        <v/>
      </c>
      <c r="AO492" s="99">
        <f>IF((AA492&lt;&gt;"")*(M492&lt;&gt;""),AA492-M492,"")</f>
        <v/>
      </c>
      <c r="AP492" s="99">
        <f>IF((AB492&lt;&gt;"")*(N492&lt;&gt;""),AB492-N492,"")</f>
        <v/>
      </c>
      <c r="AQ492" s="94">
        <f>IF((AC492&lt;&gt;"")*(O492&lt;&gt;""),AC492-O492,"")</f>
        <v/>
      </c>
      <c r="AR492" s="94">
        <f>IF((AD492&lt;&gt;"")*(P492&lt;&gt;""),AD492-P492,"")</f>
        <v/>
      </c>
      <c r="AS492" s="94">
        <f>IF((AE492&lt;&gt;"")*(Q492&lt;&gt;""),AE492-Q492,"")</f>
        <v/>
      </c>
      <c r="AT492" s="94">
        <f>IF((AF492&lt;&gt;"")*(R492&lt;&gt;""),AF492-R492,"")</f>
        <v/>
      </c>
      <c r="AU492" s="94">
        <f>IF((AG492&lt;&gt;"")*(S492&lt;&gt;""),AG492-S492,"")</f>
        <v/>
      </c>
      <c r="AV492" s="99">
        <f>IF((AH492&lt;&gt;"")*(T492&lt;&gt;""),AH492-T492,"")</f>
        <v/>
      </c>
      <c r="AW492" s="99">
        <f>IF((AI492&lt;&gt;"")*(U492&lt;&gt;""),AI492-U492,"")</f>
        <v/>
      </c>
      <c r="AX492" s="99">
        <f>IF((AJ492&lt;&gt;"")*(V492&lt;&gt;""),AJ492-V492,"")</f>
        <v/>
      </c>
      <c r="AY492" s="99">
        <f>IF((AK492&lt;&gt;"")*(W492&lt;&gt;""),AK492-W492,"")</f>
        <v/>
      </c>
      <c r="AZ492" s="102">
        <f>IF((AL492&lt;&gt;"")*(X492&lt;&gt;""),AL492-X492,"")</f>
        <v/>
      </c>
      <c r="BA492" s="50">
        <f>IFERROR(__xludf.dummyfunction("AI(""Actúa como un tutor académico y dirígete personalmente al estudiante "" &amp; I492 &amp; "" "" &amp; J492 &amp; "" "" &amp; G492 &amp; "" "" &amp; H492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AM492 &amp; ""'. Diferencias por área: Matemáticas ("" &amp; AQ492 &amp; ""), Ciencias Natura"&amp;"les ("" &amp; AR492 &amp; ""), Sociales ("" &amp; AS492 &amp; ""), Lectura Crítica ("" &amp; AT492 &amp; "") e Inglés ("" &amp; AU492 &amp; ""). Variación en posición: grupo ("" &amp; AN492 &amp; ""), grado ("" &amp; AO492 &amp; "") y media ("" &amp; AP492 &amp; ""). Puntajes Primer Simulacro: Global "" &amp; K492 &amp; "", Mat "" &amp; "&amp;"O4 &amp; "", Cien "" &amp; P492 &amp; "", Soc "" &amp; Q492 &amp; "", Lec "" &amp; R492 &amp; "", Ing "" &amp; S492 &amp; "". Puntajes Segundo Simulacro: Global "" &amp; Y492 &amp; "", Mat "" &amp; AC492 &amp; "", Cien "" &amp; AD492 &amp; "", Soc "" &amp; AE492 &amp; "", Lec "" &amp; AF492 &amp; "", Ing "" &amp; AG492 &amp; "". Escribe un mensaje motivador"&amp;" y breve (máximo 4 líneas)."")
"),"=AI(""Actúa como un tutor académico y dirígete personalmente al estudiante "" &amp; I492 &amp; "" "" &amp; J492 &amp; "" "" &amp; G492 &amp; "" "" &amp; H492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AM492 &amp; ""'. Diferencias por área: Matemáticas ("" &amp; AQ492 &amp; ""), Ciencias Natur"&amp;"ales ("" &amp; AR492 &amp; ""), Sociales ("" &amp; AS492 &amp; ""), Lectura Crítica ("" &amp; AT492 &amp; "") e Inglés ("" &amp; AU492 &amp; ""). Variación en posición: grupo ("" &amp; AN492 &amp; ""), grado ("" &amp; AO492 &amp; "") y media ("" &amp; AP492 &amp; ""). Puntajes Primer Simulacro: Global "" &amp; K492 &amp; "", Mat "" &amp;"&amp;" O492 &amp; "", Cien "" &amp; P492 &amp; "", Soc "" &amp; Q492 &amp; "", Lec "" &amp; R492 &amp; "", Ing "" &amp; S492 &amp; "". Puntajes Segundo Simulacro: Global "" &amp; Y492 &amp; "", Mat "" &amp; AC492 &amp; "", Cien "" &amp; AD492 &amp; "", Soc "" &amp; AE492 &amp; "", Lec "" &amp; AF492 &amp; "", Ing "" &amp; AG492 &amp; "". Escribe un mensaje motivado"&amp;"r y breve (máximo 4 líneas)."")
")</f>
        <v/>
      </c>
    </row>
    <row r="493" ht="15.75" customHeight="1" s="42">
      <c r="A493" s="93" t="n"/>
      <c r="B493" s="94" t="inlineStr">
        <is>
          <t>Bachillerato</t>
        </is>
      </c>
      <c r="C493" s="94" t="n">
        <v>804</v>
      </c>
      <c r="D493" s="94" t="n"/>
      <c r="E493" s="95" t="n"/>
      <c r="F493" s="96">
        <f>TRIM(G493&amp;" "&amp;H493&amp;" "&amp;I493&amp;" "&amp;J493)</f>
        <v/>
      </c>
      <c r="G493" s="117" t="inlineStr">
        <is>
          <t>Salcedo</t>
        </is>
      </c>
      <c r="H493" s="117" t="inlineStr">
        <is>
          <t>Perez</t>
        </is>
      </c>
      <c r="I493" s="117" t="inlineStr">
        <is>
          <t>Lennysmar</t>
        </is>
      </c>
      <c r="J493" s="118" t="inlineStr">
        <is>
          <t>Del Valle</t>
        </is>
      </c>
      <c r="K493" s="98">
        <f>IF(SUM(O493:S493)=0, "", ROUND(((O493*3+P493*3+Q493*3+R493*3+S493*1)/13)*5,0))</f>
        <v/>
      </c>
      <c r="L493" s="99">
        <f>IF(OR($C493="",K493=""),"",COUNTIFS($C$4:$C$1500,$C493,K$4:K$1500,"&gt;"&amp;K493)+1)</f>
        <v/>
      </c>
      <c r="M493" s="99">
        <f>IF(OR($C493="",K493=""),"",IF(AND($C493&gt;=1001,$C493&lt;=1005),COUNTIFS($C$4:$C$1500,"&gt;=1001",$C$4:$C$1500,"&lt;=1005",K$4:K$1500,"&gt;"&amp;K493)+1,IF(AND($C493&gt;=1101,$C493&lt;=1105),COUNTIFS($C$4:$C$1500,"&gt;=1101",$C$4:$C$1500,"&lt;=1105",K$4:K$1500,"&gt;"&amp;K493)+1,IF(AND($C493&gt;=901,$C493&lt;=905),COUNTIFS($C$4:$C$1500,"&gt;=901",$C$4:$C$1500,"&lt;=905",K$4:K$1500,"&gt;"&amp;K493)+1,IF(AND($C493&gt;=801,$C493&lt;=805),COUNTIFS($C$4:$C$1500,"&gt;=801",$C$4:$C$1500,"&lt;=805",K$4:K$1500,"&gt;"&amp;K493)+1,IF(AND($C493&gt;=701,$C493&lt;=705),COUNTIFS($C$4:$C$1500,"&gt;=701",$C$4:$C$1500,"&lt;=705",K$4:K$1500,"&gt;"&amp;K493)+1,IF(AND($C493&gt;=601,$C493&lt;=606),COUNTIFS($C$4:$C$1500,"&gt;=601",$C$4:$C$1500,"&lt;=606",K$4:K$1500,"&gt;"&amp;K493)+1,"")))))))</f>
        <v/>
      </c>
      <c r="N493" s="99">
        <f>IF(OR($C493="",K493=""),"",IF(OR(AND($C493&gt;=1001,$C493&lt;=1005),AND($C493&gt;=1101,$C493&lt;=1105)),COUNTIFS($C$4:$C$1500,"&gt;=1001",$C$4:$C$1500,"&lt;=1005",K$4:K$1500,"&gt;"&amp;K493)+COUNTIFS($C$4:$C$1500,"&gt;=1101",$C$4:$C$1500,"&lt;=1105",K$4:K$1500,"&gt;"&amp;K493)+1,""))</f>
        <v/>
      </c>
      <c r="O493" s="94" t="n">
        <v>37.81</v>
      </c>
      <c r="P493" s="94" t="n">
        <v>23.59</v>
      </c>
      <c r="Q493" s="94" t="n">
        <v>26.25</v>
      </c>
      <c r="R493" s="94" t="n">
        <v>33.33</v>
      </c>
      <c r="S493" s="94" t="n">
        <v>33.33</v>
      </c>
      <c r="T493" s="99">
        <f>IF(AND(O493&gt;0,O493&lt;36),1,IF(AND(O493&gt;=36,O493&lt;51),2,IF(AND(O493&gt;=51,O493&lt;71),3,IF(AND(O493&gt;=71,O493&lt;=100),4,))))</f>
        <v/>
      </c>
      <c r="U493" s="99">
        <f>IF(AND(P493&gt;0,P493&lt;41),1,IF(AND(P493&gt;=41,P493&lt;56),2,IF(AND(P493&gt;=56,P493&lt;71),3,IF(AND(P493&gt;=71,P493&lt;=100),4,))))</f>
        <v/>
      </c>
      <c r="V493" s="99">
        <f>IF(AND(Q493&gt;0,Q493&lt;41),1,IF(AND(Q493&gt;=41,Q493&lt;56),2,IF(AND(Q493&gt;=56,Q493&lt;71),3,IF(AND(Q493&gt;=71,Q493&lt;=100),4,))))</f>
        <v/>
      </c>
      <c r="W493" s="99">
        <f>IF(AND(R493&gt;0,R493&lt;36),1,IF(AND(R493&gt;=36,R493&lt;51),2,IF(AND(R493&gt;=51,R493&lt;66),3,IF(AND(R493&gt;=66,R493&lt;=100),4,))))</f>
        <v/>
      </c>
      <c r="X493" s="100">
        <f>IF(AND(S493&gt;0,S493&lt;37),1,IF(AND(S493&gt;=37,S493&lt;58),2,IF(AND(S493&gt;=58,S493&lt;71),3,IF(AND(S493&gt;=71,S493&lt;=100),4,))))</f>
        <v/>
      </c>
      <c r="Y493" s="101">
        <f>IF(SUM(AC493:AG493)=0, "", ROUND(((AC493*3+AD493*3+AE493*3+AF493*3+AG493*1)/13)*5,0))</f>
        <v/>
      </c>
      <c r="Z493" s="99">
        <f>IF(OR($C493="",Y493=""),"",COUNTIFS($C$4:$C$1500,$C493,Y$4:Y$1500,"&gt;"&amp;Y493)+1)</f>
        <v/>
      </c>
      <c r="AA493" s="99">
        <f>IF(OR($C493="",Y493=""),"",IF(AND($C493&gt;=1001,$C493&lt;=1005),COUNTIFS($C$4:$C$1500,"&gt;=1001",$C$4:$C$1500,"&lt;=1005",Y$4:Y$1500,"&gt;"&amp;Y493)+1,IF(AND($C493&gt;=1101,$C493&lt;=1105),COUNTIFS($C$4:$C$1500,"&gt;=1101",$C$4:$C$1500,"&lt;=1105",Y$4:Y$1500,"&gt;"&amp;Y493)+1,IF(AND($C493&gt;=901,$C493&lt;=905),COUNTIFS($C$4:$C$1500,"&gt;=901",$C$4:$C$1500,"&lt;=905",Y$4:Y$1500,"&gt;"&amp;Y493)+1,IF(AND($C493&gt;=801,$C493&lt;=805),COUNTIFS($C$4:$C$1500,"&gt;=801",$C$4:$C$1500,"&lt;=805",Y$4:Y$1500,"&gt;"&amp;Y493)+1,IF(AND($C493&gt;=701,$C493&lt;=705),COUNTIFS($C$4:$C$1500,"&gt;=701",$C$4:$C$1500,"&lt;=705",Y$4:Y$1500,"&gt;"&amp;Y493)+1,IF(AND($C493&gt;=601,$C493&lt;=606),COUNTIFS($C$4:$C$1500,"&gt;=601",$C$4:$C$1500,"&lt;=606",Y$4:Y$1500,"&gt;"&amp;Y493)+1,"")))))))</f>
        <v/>
      </c>
      <c r="AB493" s="99">
        <f>IF(OR($C493="",Y493=""),"",IF(OR(AND($C493&gt;=1001,$C493&lt;=1005),AND($C493&gt;=1101,$C493&lt;=1105)),COUNTIFS($C$4:$C$1500,"&gt;=1001",$C$4:$C$1500,"&lt;=1005",Y$4:Y$1500,"&gt;"&amp;Y493)+COUNTIFS($C$4:$C$1500,"&gt;=1101",$C$4:$C$1500,"&lt;=1105",Y$4:Y$1500,"&gt;"&amp;Y493)+1,""))</f>
        <v/>
      </c>
      <c r="AC493" s="94" t="n">
        <v>25</v>
      </c>
      <c r="AD493" s="94" t="n">
        <v>31.88</v>
      </c>
      <c r="AE493" s="94" t="n">
        <v>24.13</v>
      </c>
      <c r="AF493" s="94" t="n">
        <v>26.25</v>
      </c>
      <c r="AG493" s="94" t="n">
        <v>47.92</v>
      </c>
      <c r="AH493" s="99">
        <f>IF(AND(AC493&gt;0,AC493&lt;36),1,IF(AND(AC493&gt;=36,AC493&lt;51),2,IF(AND(AC493&gt;=51,AC493&lt;71),3,IF(AND(AC493&gt;=71,AC493&lt;=100),4,))))</f>
        <v/>
      </c>
      <c r="AI493" s="99">
        <f>IF(AND(AD493&gt;0,AD493&lt;41),1,IF(AND(AD493&gt;=41,AD493&lt;56),2,IF(AND(AD493&gt;=56,AD493&lt;71),3,IF(AND(AD493&gt;=71,AD493&lt;=100),4,))))</f>
        <v/>
      </c>
      <c r="AJ493" s="99">
        <f>IF(AND(AE493&gt;0,AE493&lt;41),1,IF(AND(AE493&gt;=41,AE493&lt;56),2,IF(AND(AE493&gt;=56,AE493&lt;71),3,IF(AND(AE493&gt;=71,AE493&lt;=100),4,))))</f>
        <v/>
      </c>
      <c r="AK493" s="99">
        <f>IF(AND(AF493&gt;0,AF493&lt;36),1,IF(AND(AF493&gt;=36,AF493&lt;51),2,IF(AND(AF493&gt;=51,AF493&lt;66),3,IF(AND(AF493&gt;=66,AF493&lt;=100),4,))))</f>
        <v/>
      </c>
      <c r="AL493" s="100">
        <f>IF(AND(AG493&gt;0,AG493&lt;37),1,IF(AND(AG493&gt;=37,AG493&lt;58),2,IF(AND(AG493&gt;=58,AG493&lt;71),3,IF(AND(AG493&gt;=71,AG493&lt;=100),4,))))</f>
        <v/>
      </c>
      <c r="AM493" s="101">
        <f>IF((Y493&lt;&gt;"")*(K493&lt;&gt;""),Y493-K493,"")</f>
        <v/>
      </c>
      <c r="AN493" s="99">
        <f>IF((Z493&lt;&gt;"")*(L493&lt;&gt;""),Z493-L493,"")</f>
        <v/>
      </c>
      <c r="AO493" s="99">
        <f>IF((AA493&lt;&gt;"")*(M493&lt;&gt;""),AA493-M493,"")</f>
        <v/>
      </c>
      <c r="AP493" s="99">
        <f>IF((AB493&lt;&gt;"")*(N493&lt;&gt;""),AB493-N493,"")</f>
        <v/>
      </c>
      <c r="AQ493" s="94">
        <f>IF((AC493&lt;&gt;"")*(O493&lt;&gt;""),AC493-O493,"")</f>
        <v/>
      </c>
      <c r="AR493" s="94">
        <f>IF((AD493&lt;&gt;"")*(P493&lt;&gt;""),AD493-P493,"")</f>
        <v/>
      </c>
      <c r="AS493" s="94">
        <f>IF((AE493&lt;&gt;"")*(Q493&lt;&gt;""),AE493-Q493,"")</f>
        <v/>
      </c>
      <c r="AT493" s="94">
        <f>IF((AF493&lt;&gt;"")*(R493&lt;&gt;""),AF493-R493,"")</f>
        <v/>
      </c>
      <c r="AU493" s="94">
        <f>IF((AG493&lt;&gt;"")*(S493&lt;&gt;""),AG493-S493,"")</f>
        <v/>
      </c>
      <c r="AV493" s="99">
        <f>IF((AH493&lt;&gt;"")*(T493&lt;&gt;""),AH493-T493,"")</f>
        <v/>
      </c>
      <c r="AW493" s="99">
        <f>IF((AI493&lt;&gt;"")*(U493&lt;&gt;""),AI493-U493,"")</f>
        <v/>
      </c>
      <c r="AX493" s="99">
        <f>IF((AJ493&lt;&gt;"")*(V493&lt;&gt;""),AJ493-V493,"")</f>
        <v/>
      </c>
      <c r="AY493" s="99">
        <f>IF((AK493&lt;&gt;"")*(W493&lt;&gt;""),AK493-W493,"")</f>
        <v/>
      </c>
      <c r="AZ493" s="102">
        <f>IF((AL493&lt;&gt;"")*(X493&lt;&gt;""),AL493-X493,"")</f>
        <v/>
      </c>
      <c r="BA493" s="50">
        <f>IFERROR(__xludf.dummyfunction("AI(""Actúa como un tutor académico y dirígete personalmente al estudiante "" &amp; I493 &amp; "" "" &amp; J493 &amp; "" "" &amp; G493 &amp; "" "" &amp; H493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AM493 &amp; ""'. Diferencias por área: Matemáticas ("" &amp; AQ493 &amp; ""), Ciencias Natura"&amp;"les ("" &amp; AR493 &amp; ""), Sociales ("" &amp; AS493 &amp; ""), Lectura Crítica ("" &amp; AT493 &amp; "") e Inglés ("" &amp; AU493 &amp; ""). Variación en posición: grupo ("" &amp; AN493 &amp; ""), grado ("" &amp; AO493 &amp; "") y media ("" &amp; AP493 &amp; ""). Puntajes Primer Simulacro: Global "" &amp; K493 &amp; "", Mat "" &amp; "&amp;"O4 &amp; "", Cien "" &amp; P493 &amp; "", Soc "" &amp; Q493 &amp; "", Lec "" &amp; R493 &amp; "", Ing "" &amp; S493 &amp; "". Puntajes Segundo Simulacro: Global "" &amp; Y493 &amp; "", Mat "" &amp; AC493 &amp; "", Cien "" &amp; AD493 &amp; "", Soc "" &amp; AE493 &amp; "", Lec "" &amp; AF493 &amp; "", Ing "" &amp; AG493 &amp; "". Escribe un mensaje motivador"&amp;" y breve (máximo 4 líneas)."")
"),"=AI(""Actúa como un tutor académico y dirígete personalmente al estudiante "" &amp; I493 &amp; "" "" &amp; J493 &amp; "" "" &amp; G493 &amp; "" "" &amp; H493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AM493 &amp; ""'. Diferencias por área: Matemáticas ("" &amp; AQ493 &amp; ""), Ciencias Natur"&amp;"ales ("" &amp; AR493 &amp; ""), Sociales ("" &amp; AS493 &amp; ""), Lectura Crítica ("" &amp; AT493 &amp; "") e Inglés ("" &amp; AU493 &amp; ""). Variación en posición: grupo ("" &amp; AN493 &amp; ""), grado ("" &amp; AO493 &amp; "") y media ("" &amp; AP493 &amp; ""). Puntajes Primer Simulacro: Global "" &amp; K493 &amp; "", Mat "" &amp;"&amp;" O493 &amp; "", Cien "" &amp; P493 &amp; "", Soc "" &amp; Q493 &amp; "", Lec "" &amp; R493 &amp; "", Ing "" &amp; S493 &amp; "". Puntajes Segundo Simulacro: Global "" &amp; Y493 &amp; "", Mat "" &amp; AC493 &amp; "", Cien "" &amp; AD493 &amp; "", Soc "" &amp; AE493 &amp; "", Lec "" &amp; AF493 &amp; "", Ing "" &amp; AG493 &amp; "". Escribe un mensaje motivado"&amp;"r y breve (máximo 4 líneas)."")
")</f>
        <v/>
      </c>
    </row>
    <row r="494" ht="15.75" customHeight="1" s="42">
      <c r="A494" s="93" t="n"/>
      <c r="B494" s="94" t="inlineStr">
        <is>
          <t>Bachillerato</t>
        </is>
      </c>
      <c r="C494" s="94" t="n">
        <v>804</v>
      </c>
      <c r="D494" s="94" t="n"/>
      <c r="E494" s="95" t="n"/>
      <c r="F494" s="96">
        <f>TRIM(G494&amp;" "&amp;H494&amp;" "&amp;I494&amp;" "&amp;J494)</f>
        <v/>
      </c>
      <c r="G494" s="94" t="inlineStr">
        <is>
          <t>Sepulveda</t>
        </is>
      </c>
      <c r="H494" s="94" t="inlineStr">
        <is>
          <t>Rodriguez</t>
        </is>
      </c>
      <c r="I494" s="94" t="inlineStr">
        <is>
          <t>Santiago</t>
        </is>
      </c>
      <c r="J494" s="97" t="n"/>
      <c r="K494" s="98">
        <f>IF(SUM(O494:S494)=0, "", ROUND(((O494*3+P494*3+Q494*3+R494*3+S494*1)/13)*5,0))</f>
        <v/>
      </c>
      <c r="L494" s="99">
        <f>IF(OR($C494="",K494=""),"",COUNTIFS($C$4:$C$1500,$C494,K$4:K$1500,"&gt;"&amp;K494)+1)</f>
        <v/>
      </c>
      <c r="M494" s="99">
        <f>IF(OR($C494="",K494=""),"",IF(AND($C494&gt;=1001,$C494&lt;=1005),COUNTIFS($C$4:$C$1500,"&gt;=1001",$C$4:$C$1500,"&lt;=1005",K$4:K$1500,"&gt;"&amp;K494)+1,IF(AND($C494&gt;=1101,$C494&lt;=1105),COUNTIFS($C$4:$C$1500,"&gt;=1101",$C$4:$C$1500,"&lt;=1105",K$4:K$1500,"&gt;"&amp;K494)+1,IF(AND($C494&gt;=901,$C494&lt;=905),COUNTIFS($C$4:$C$1500,"&gt;=901",$C$4:$C$1500,"&lt;=905",K$4:K$1500,"&gt;"&amp;K494)+1,IF(AND($C494&gt;=801,$C494&lt;=805),COUNTIFS($C$4:$C$1500,"&gt;=801",$C$4:$C$1500,"&lt;=805",K$4:K$1500,"&gt;"&amp;K494)+1,IF(AND($C494&gt;=701,$C494&lt;=705),COUNTIFS($C$4:$C$1500,"&gt;=701",$C$4:$C$1500,"&lt;=705",K$4:K$1500,"&gt;"&amp;K494)+1,IF(AND($C494&gt;=601,$C494&lt;=606),COUNTIFS($C$4:$C$1500,"&gt;=601",$C$4:$C$1500,"&lt;=606",K$4:K$1500,"&gt;"&amp;K494)+1,"")))))))</f>
        <v/>
      </c>
      <c r="N494" s="99">
        <f>IF(OR($C494="",K494=""),"",IF(OR(AND($C494&gt;=1001,$C494&lt;=1005),AND($C494&gt;=1101,$C494&lt;=1105)),COUNTIFS($C$4:$C$1500,"&gt;=1001",$C$4:$C$1500,"&lt;=1005",K$4:K$1500,"&gt;"&amp;K494)+COUNTIFS($C$4:$C$1500,"&gt;=1101",$C$4:$C$1500,"&lt;=1105",K$4:K$1500,"&gt;"&amp;K494)+1,""))</f>
        <v/>
      </c>
      <c r="O494" s="94" t="n">
        <v>46.09</v>
      </c>
      <c r="P494" s="94" t="n">
        <v>46.14</v>
      </c>
      <c r="Q494" s="94" t="n">
        <v>55.78</v>
      </c>
      <c r="R494" s="94" t="n">
        <v>25</v>
      </c>
      <c r="S494" s="94" t="n">
        <v>45.83</v>
      </c>
      <c r="T494" s="99">
        <f>IF(AND(O494&gt;0,O494&lt;36),1,IF(AND(O494&gt;=36,O494&lt;51),2,IF(AND(O494&gt;=51,O494&lt;71),3,IF(AND(O494&gt;=71,O494&lt;=100),4,))))</f>
        <v/>
      </c>
      <c r="U494" s="99">
        <f>IF(AND(P494&gt;0,P494&lt;41),1,IF(AND(P494&gt;=41,P494&lt;56),2,IF(AND(P494&gt;=56,P494&lt;71),3,IF(AND(P494&gt;=71,P494&lt;=100),4,))))</f>
        <v/>
      </c>
      <c r="V494" s="99">
        <f>IF(AND(Q494&gt;0,Q494&lt;41),1,IF(AND(Q494&gt;=41,Q494&lt;56),2,IF(AND(Q494&gt;=56,Q494&lt;71),3,IF(AND(Q494&gt;=71,Q494&lt;=100),4,))))</f>
        <v/>
      </c>
      <c r="W494" s="99">
        <f>IF(AND(R494&gt;0,R494&lt;36),1,IF(AND(R494&gt;=36,R494&lt;51),2,IF(AND(R494&gt;=51,R494&lt;66),3,IF(AND(R494&gt;=66,R494&lt;=100),4,))))</f>
        <v/>
      </c>
      <c r="X494" s="100">
        <f>IF(AND(S494&gt;0,S494&lt;37),1,IF(AND(S494&gt;=37,S494&lt;58),2,IF(AND(S494&gt;=58,S494&lt;71),3,IF(AND(S494&gt;=71,S494&lt;=100),4,))))</f>
        <v/>
      </c>
      <c r="Y494" s="101">
        <f>IF(SUM(AC494:AG494)=0, "", ROUND(((AC494*3+AD494*3+AE494*3+AF494*3+AG494*1)/13)*5,0))</f>
        <v/>
      </c>
      <c r="Z494" s="99">
        <f>IF(OR($C494="",Y494=""),"",COUNTIFS($C$4:$C$1500,$C494,Y$4:Y$1500,"&gt;"&amp;Y494)+1)</f>
        <v/>
      </c>
      <c r="AA494" s="99">
        <f>IF(OR($C494="",Y494=""),"",IF(AND($C494&gt;=1001,$C494&lt;=1005),COUNTIFS($C$4:$C$1500,"&gt;=1001",$C$4:$C$1500,"&lt;=1005",Y$4:Y$1500,"&gt;"&amp;Y494)+1,IF(AND($C494&gt;=1101,$C494&lt;=1105),COUNTIFS($C$4:$C$1500,"&gt;=1101",$C$4:$C$1500,"&lt;=1105",Y$4:Y$1500,"&gt;"&amp;Y494)+1,IF(AND($C494&gt;=901,$C494&lt;=905),COUNTIFS($C$4:$C$1500,"&gt;=901",$C$4:$C$1500,"&lt;=905",Y$4:Y$1500,"&gt;"&amp;Y494)+1,IF(AND($C494&gt;=801,$C494&lt;=805),COUNTIFS($C$4:$C$1500,"&gt;=801",$C$4:$C$1500,"&lt;=805",Y$4:Y$1500,"&gt;"&amp;Y494)+1,IF(AND($C494&gt;=701,$C494&lt;=705),COUNTIFS($C$4:$C$1500,"&gt;=701",$C$4:$C$1500,"&lt;=705",Y$4:Y$1500,"&gt;"&amp;Y494)+1,IF(AND($C494&gt;=601,$C494&lt;=606),COUNTIFS($C$4:$C$1500,"&gt;=601",$C$4:$C$1500,"&lt;=606",Y$4:Y$1500,"&gt;"&amp;Y494)+1,"")))))))</f>
        <v/>
      </c>
      <c r="AB494" s="99">
        <f>IF(OR($C494="",Y494=""),"",IF(OR(AND($C494&gt;=1001,$C494&lt;=1005),AND($C494&gt;=1101,$C494&lt;=1105)),COUNTIFS($C$4:$C$1500,"&gt;=1001",$C$4:$C$1500,"&lt;=1005",Y$4:Y$1500,"&gt;"&amp;Y494)+COUNTIFS($C$4:$C$1500,"&gt;=1101",$C$4:$C$1500,"&lt;=1105",Y$4:Y$1500,"&gt;"&amp;Y494)+1,""))</f>
        <v/>
      </c>
      <c r="AC494" s="94" t="n">
        <v>46.88</v>
      </c>
      <c r="AD494" s="94" t="n">
        <v>55</v>
      </c>
      <c r="AE494" s="94" t="n">
        <v>59.25</v>
      </c>
      <c r="AF494" s="94" t="n">
        <v>39.38</v>
      </c>
      <c r="AG494" s="94" t="n">
        <v>33.54</v>
      </c>
      <c r="AH494" s="99">
        <f>IF(AND(AC494&gt;0,AC494&lt;36),1,IF(AND(AC494&gt;=36,AC494&lt;51),2,IF(AND(AC494&gt;=51,AC494&lt;71),3,IF(AND(AC494&gt;=71,AC494&lt;=100),4,))))</f>
        <v/>
      </c>
      <c r="AI494" s="99">
        <f>IF(AND(AD494&gt;0,AD494&lt;41),1,IF(AND(AD494&gt;=41,AD494&lt;56),2,IF(AND(AD494&gt;=56,AD494&lt;71),3,IF(AND(AD494&gt;=71,AD494&lt;=100),4,))))</f>
        <v/>
      </c>
      <c r="AJ494" s="99">
        <f>IF(AND(AE494&gt;0,AE494&lt;41),1,IF(AND(AE494&gt;=41,AE494&lt;56),2,IF(AND(AE494&gt;=56,AE494&lt;71),3,IF(AND(AE494&gt;=71,AE494&lt;=100),4,))))</f>
        <v/>
      </c>
      <c r="AK494" s="99">
        <f>IF(AND(AF494&gt;0,AF494&lt;36),1,IF(AND(AF494&gt;=36,AF494&lt;51),2,IF(AND(AF494&gt;=51,AF494&lt;66),3,IF(AND(AF494&gt;=66,AF494&lt;=100),4,))))</f>
        <v/>
      </c>
      <c r="AL494" s="100">
        <f>IF(AND(AG494&gt;0,AG494&lt;37),1,IF(AND(AG494&gt;=37,AG494&lt;58),2,IF(AND(AG494&gt;=58,AG494&lt;71),3,IF(AND(AG494&gt;=71,AG494&lt;=100),4,))))</f>
        <v/>
      </c>
      <c r="AM494" s="101">
        <f>IF((Y494&lt;&gt;"")*(K494&lt;&gt;""),Y494-K494,"")</f>
        <v/>
      </c>
      <c r="AN494" s="99">
        <f>IF((Z494&lt;&gt;"")*(L494&lt;&gt;""),Z494-L494,"")</f>
        <v/>
      </c>
      <c r="AO494" s="99">
        <f>IF((AA494&lt;&gt;"")*(M494&lt;&gt;""),AA494-M494,"")</f>
        <v/>
      </c>
      <c r="AP494" s="99">
        <f>IF((AB494&lt;&gt;"")*(N494&lt;&gt;""),AB494-N494,"")</f>
        <v/>
      </c>
      <c r="AQ494" s="94">
        <f>IF((AC494&lt;&gt;"")*(O494&lt;&gt;""),AC494-O494,"")</f>
        <v/>
      </c>
      <c r="AR494" s="94">
        <f>IF((AD494&lt;&gt;"")*(P494&lt;&gt;""),AD494-P494,"")</f>
        <v/>
      </c>
      <c r="AS494" s="94">
        <f>IF((AE494&lt;&gt;"")*(Q494&lt;&gt;""),AE494-Q494,"")</f>
        <v/>
      </c>
      <c r="AT494" s="94">
        <f>IF((AF494&lt;&gt;"")*(R494&lt;&gt;""),AF494-R494,"")</f>
        <v/>
      </c>
      <c r="AU494" s="94">
        <f>IF((AG494&lt;&gt;"")*(S494&lt;&gt;""),AG494-S494,"")</f>
        <v/>
      </c>
      <c r="AV494" s="99">
        <f>IF((AH494&lt;&gt;"")*(T494&lt;&gt;""),AH494-T494,"")</f>
        <v/>
      </c>
      <c r="AW494" s="99">
        <f>IF((AI494&lt;&gt;"")*(U494&lt;&gt;""),AI494-U494,"")</f>
        <v/>
      </c>
      <c r="AX494" s="99">
        <f>IF((AJ494&lt;&gt;"")*(V494&lt;&gt;""),AJ494-V494,"")</f>
        <v/>
      </c>
      <c r="AY494" s="99">
        <f>IF((AK494&lt;&gt;"")*(W494&lt;&gt;""),AK494-W494,"")</f>
        <v/>
      </c>
      <c r="AZ494" s="102">
        <f>IF((AL494&lt;&gt;"")*(X494&lt;&gt;""),AL494-X494,"")</f>
        <v/>
      </c>
      <c r="BA494" s="50">
        <f>IFERROR(__xludf.dummyfunction("AI(""Actúa como un tutor académico y dirígete personalmente al estudiante "" &amp; I494 &amp; "" "" &amp; J494 &amp; "" "" &amp; G494 &amp; "" "" &amp; H494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AM494 &amp; ""'. Diferencias por área: Matemáticas ("" &amp; AQ494 &amp; ""), Ciencias Natura"&amp;"les ("" &amp; AR494 &amp; ""), Sociales ("" &amp; AS494 &amp; ""), Lectura Crítica ("" &amp; AT494 &amp; "") e Inglés ("" &amp; AU494 &amp; ""). Variación en posición: grupo ("" &amp; AN494 &amp; ""), grado ("" &amp; AO494 &amp; "") y media ("" &amp; AP494 &amp; ""). Puntajes Primer Simulacro: Global "" &amp; K494 &amp; "", Mat "" &amp; "&amp;"O4 &amp; "", Cien "" &amp; P494 &amp; "", Soc "" &amp; Q494 &amp; "", Lec "" &amp; R494 &amp; "", Ing "" &amp; S494 &amp; "". Puntajes Segundo Simulacro: Global "" &amp; Y494 &amp; "", Mat "" &amp; AC494 &amp; "", Cien "" &amp; AD494 &amp; "", Soc "" &amp; AE494 &amp; "", Lec "" &amp; AF494 &amp; "", Ing "" &amp; AG494 &amp; "". Escribe un mensaje motivador"&amp;" y breve (máximo 4 líneas)."")
"),"=AI(""Actúa como un tutor académico y dirígete personalmente al estudiante "" &amp; I494 &amp; "" "" &amp; J494 &amp; "" "" &amp; G494 &amp; "" "" &amp; H494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AM494 &amp; ""'. Diferencias por área: Matemáticas ("" &amp; AQ494 &amp; ""), Ciencias Natur"&amp;"ales ("" &amp; AR494 &amp; ""), Sociales ("" &amp; AS494 &amp; ""), Lectura Crítica ("" &amp; AT494 &amp; "") e Inglés ("" &amp; AU494 &amp; ""). Variación en posición: grupo ("" &amp; AN494 &amp; ""), grado ("" &amp; AO494 &amp; "") y media ("" &amp; AP494 &amp; ""). Puntajes Primer Simulacro: Global "" &amp; K494 &amp; "", Mat "" &amp;"&amp;" O494 &amp; "", Cien "" &amp; P494 &amp; "", Soc "" &amp; Q494 &amp; "", Lec "" &amp; R494 &amp; "", Ing "" &amp; S494 &amp; "". Puntajes Segundo Simulacro: Global "" &amp; Y494 &amp; "", Mat "" &amp; AC494 &amp; "", Cien "" &amp; AD494 &amp; "", Soc "" &amp; AE494 &amp; "", Lec "" &amp; AF494 &amp; "", Ing "" &amp; AG494 &amp; "". Escribe un mensaje motivado"&amp;"r y breve (máximo 4 líneas)."")
")</f>
        <v/>
      </c>
    </row>
    <row r="495" ht="15.75" customHeight="1" s="42">
      <c r="A495" s="93" t="n"/>
      <c r="B495" s="94" t="inlineStr">
        <is>
          <t>Bachillerato</t>
        </is>
      </c>
      <c r="C495" s="94" t="n">
        <v>804</v>
      </c>
      <c r="D495" s="94" t="n"/>
      <c r="E495" s="95" t="n"/>
      <c r="F495" s="96">
        <f>TRIM(G495&amp;" "&amp;H495&amp;" "&amp;I495&amp;" "&amp;J495)</f>
        <v/>
      </c>
      <c r="G495" s="94" t="inlineStr">
        <is>
          <t>Tilano</t>
        </is>
      </c>
      <c r="H495" s="94" t="inlineStr">
        <is>
          <t>Alcaraz</t>
        </is>
      </c>
      <c r="I495" s="94" t="inlineStr">
        <is>
          <t>Kleyder</t>
        </is>
      </c>
      <c r="J495" s="97" t="inlineStr">
        <is>
          <t>Ignacio</t>
        </is>
      </c>
      <c r="K495" s="98">
        <f>IF(SUM(O495:S495)=0, "", ROUND(((O495*3+P495*3+Q495*3+R495*3+S495*1)/13)*5,0))</f>
        <v/>
      </c>
      <c r="L495" s="99">
        <f>IF(OR($C495="",K495=""),"",COUNTIFS($C$4:$C$1500,$C495,K$4:K$1500,"&gt;"&amp;K495)+1)</f>
        <v/>
      </c>
      <c r="M495" s="99">
        <f>IF(OR($C495="",K495=""),"",IF(AND($C495&gt;=1001,$C495&lt;=1005),COUNTIFS($C$4:$C$1500,"&gt;=1001",$C$4:$C$1500,"&lt;=1005",K$4:K$1500,"&gt;"&amp;K495)+1,IF(AND($C495&gt;=1101,$C495&lt;=1105),COUNTIFS($C$4:$C$1500,"&gt;=1101",$C$4:$C$1500,"&lt;=1105",K$4:K$1500,"&gt;"&amp;K495)+1,IF(AND($C495&gt;=901,$C495&lt;=905),COUNTIFS($C$4:$C$1500,"&gt;=901",$C$4:$C$1500,"&lt;=905",K$4:K$1500,"&gt;"&amp;K495)+1,IF(AND($C495&gt;=801,$C495&lt;=805),COUNTIFS($C$4:$C$1500,"&gt;=801",$C$4:$C$1500,"&lt;=805",K$4:K$1500,"&gt;"&amp;K495)+1,IF(AND($C495&gt;=701,$C495&lt;=705),COUNTIFS($C$4:$C$1500,"&gt;=701",$C$4:$C$1500,"&lt;=705",K$4:K$1500,"&gt;"&amp;K495)+1,IF(AND($C495&gt;=601,$C495&lt;=606),COUNTIFS($C$4:$C$1500,"&gt;=601",$C$4:$C$1500,"&lt;=606",K$4:K$1500,"&gt;"&amp;K495)+1,"")))))))</f>
        <v/>
      </c>
      <c r="N495" s="99">
        <f>IF(OR($C495="",K495=""),"",IF(OR(AND($C495&gt;=1001,$C495&lt;=1005),AND($C495&gt;=1101,$C495&lt;=1105)),COUNTIFS($C$4:$C$1500,"&gt;=1001",$C$4:$C$1500,"&lt;=1005",K$4:K$1500,"&gt;"&amp;K495)+COUNTIFS($C$4:$C$1500,"&gt;=1101",$C$4:$C$1500,"&lt;=1105",K$4:K$1500,"&gt;"&amp;K495)+1,""))</f>
        <v/>
      </c>
      <c r="O495" s="94" t="n">
        <v>56.56</v>
      </c>
      <c r="P495" s="94" t="n">
        <v>51.71</v>
      </c>
      <c r="Q495" s="94" t="n">
        <v>42.66</v>
      </c>
      <c r="R495" s="94" t="n">
        <v>33.33</v>
      </c>
      <c r="S495" s="94" t="n">
        <v>33.33</v>
      </c>
      <c r="T495" s="99">
        <f>IF(AND(O495&gt;0,O495&lt;36),1,IF(AND(O495&gt;=36,O495&lt;51),2,IF(AND(O495&gt;=51,O495&lt;71),3,IF(AND(O495&gt;=71,O495&lt;=100),4,))))</f>
        <v/>
      </c>
      <c r="U495" s="99">
        <f>IF(AND(P495&gt;0,P495&lt;41),1,IF(AND(P495&gt;=41,P495&lt;56),2,IF(AND(P495&gt;=56,P495&lt;71),3,IF(AND(P495&gt;=71,P495&lt;=100),4,))))</f>
        <v/>
      </c>
      <c r="V495" s="99">
        <f>IF(AND(Q495&gt;0,Q495&lt;41),1,IF(AND(Q495&gt;=41,Q495&lt;56),2,IF(AND(Q495&gt;=56,Q495&lt;71),3,IF(AND(Q495&gt;=71,Q495&lt;=100),4,))))</f>
        <v/>
      </c>
      <c r="W495" s="99">
        <f>IF(AND(R495&gt;0,R495&lt;36),1,IF(AND(R495&gt;=36,R495&lt;51),2,IF(AND(R495&gt;=51,R495&lt;66),3,IF(AND(R495&gt;=66,R495&lt;=100),4,))))</f>
        <v/>
      </c>
      <c r="X495" s="100">
        <f>IF(AND(S495&gt;0,S495&lt;37),1,IF(AND(S495&gt;=37,S495&lt;58),2,IF(AND(S495&gt;=58,S495&lt;71),3,IF(AND(S495&gt;=71,S495&lt;=100),4,))))</f>
        <v/>
      </c>
      <c r="Y495" s="101">
        <f>IF(SUM(AC495:AG495)=0, "", ROUND(((AC495*3+AD495*3+AE495*3+AF495*3+AG495*1)/13)*5,0))</f>
        <v/>
      </c>
      <c r="Z495" s="99">
        <f>IF(OR($C495="",Y495=""),"",COUNTIFS($C$4:$C$1500,$C495,Y$4:Y$1500,"&gt;"&amp;Y495)+1)</f>
        <v/>
      </c>
      <c r="AA495" s="99">
        <f>IF(OR($C495="",Y495=""),"",IF(AND($C495&gt;=1001,$C495&lt;=1005),COUNTIFS($C$4:$C$1500,"&gt;=1001",$C$4:$C$1500,"&lt;=1005",Y$4:Y$1500,"&gt;"&amp;Y495)+1,IF(AND($C495&gt;=1101,$C495&lt;=1105),COUNTIFS($C$4:$C$1500,"&gt;=1101",$C$4:$C$1500,"&lt;=1105",Y$4:Y$1500,"&gt;"&amp;Y495)+1,IF(AND($C495&gt;=901,$C495&lt;=905),COUNTIFS($C$4:$C$1500,"&gt;=901",$C$4:$C$1500,"&lt;=905",Y$4:Y$1500,"&gt;"&amp;Y495)+1,IF(AND($C495&gt;=801,$C495&lt;=805),COUNTIFS($C$4:$C$1500,"&gt;=801",$C$4:$C$1500,"&lt;=805",Y$4:Y$1500,"&gt;"&amp;Y495)+1,IF(AND($C495&gt;=701,$C495&lt;=705),COUNTIFS($C$4:$C$1500,"&gt;=701",$C$4:$C$1500,"&lt;=705",Y$4:Y$1500,"&gt;"&amp;Y495)+1,IF(AND($C495&gt;=601,$C495&lt;=606),COUNTIFS($C$4:$C$1500,"&gt;=601",$C$4:$C$1500,"&lt;=606",Y$4:Y$1500,"&gt;"&amp;Y495)+1,"")))))))</f>
        <v/>
      </c>
      <c r="AB495" s="99">
        <f>IF(OR($C495="",Y495=""),"",IF(OR(AND($C495&gt;=1001,$C495&lt;=1005),AND($C495&gt;=1101,$C495&lt;=1105)),COUNTIFS($C$4:$C$1500,"&gt;=1001",$C$4:$C$1500,"&lt;=1005",Y$4:Y$1500,"&gt;"&amp;Y495)+COUNTIFS($C$4:$C$1500,"&gt;=1101",$C$4:$C$1500,"&lt;=1105",Y$4:Y$1500,"&gt;"&amp;Y495)+1,""))</f>
        <v/>
      </c>
      <c r="AC495" s="94" t="n">
        <v>28.13</v>
      </c>
      <c r="AD495" s="94" t="n">
        <v>35.63</v>
      </c>
      <c r="AE495" s="94" t="n">
        <v>59.25</v>
      </c>
      <c r="AF495" s="94" t="n">
        <v>43.75</v>
      </c>
      <c r="AG495" s="94" t="n">
        <v>47.92</v>
      </c>
      <c r="AH495" s="99">
        <f>IF(AND(AC495&gt;0,AC495&lt;36),1,IF(AND(AC495&gt;=36,AC495&lt;51),2,IF(AND(AC495&gt;=51,AC495&lt;71),3,IF(AND(AC495&gt;=71,AC495&lt;=100),4,))))</f>
        <v/>
      </c>
      <c r="AI495" s="99">
        <f>IF(AND(AD495&gt;0,AD495&lt;41),1,IF(AND(AD495&gt;=41,AD495&lt;56),2,IF(AND(AD495&gt;=56,AD495&lt;71),3,IF(AND(AD495&gt;=71,AD495&lt;=100),4,))))</f>
        <v/>
      </c>
      <c r="AJ495" s="99">
        <f>IF(AND(AE495&gt;0,AE495&lt;41),1,IF(AND(AE495&gt;=41,AE495&lt;56),2,IF(AND(AE495&gt;=56,AE495&lt;71),3,IF(AND(AE495&gt;=71,AE495&lt;=100),4,))))</f>
        <v/>
      </c>
      <c r="AK495" s="99">
        <f>IF(AND(AF495&gt;0,AF495&lt;36),1,IF(AND(AF495&gt;=36,AF495&lt;51),2,IF(AND(AF495&gt;=51,AF495&lt;66),3,IF(AND(AF495&gt;=66,AF495&lt;=100),4,))))</f>
        <v/>
      </c>
      <c r="AL495" s="100">
        <f>IF(AND(AG495&gt;0,AG495&lt;37),1,IF(AND(AG495&gt;=37,AG495&lt;58),2,IF(AND(AG495&gt;=58,AG495&lt;71),3,IF(AND(AG495&gt;=71,AG495&lt;=100),4,))))</f>
        <v/>
      </c>
      <c r="AM495" s="101">
        <f>IF((Y495&lt;&gt;"")*(K495&lt;&gt;""),Y495-K495,"")</f>
        <v/>
      </c>
      <c r="AN495" s="99">
        <f>IF((Z495&lt;&gt;"")*(L495&lt;&gt;""),Z495-L495,"")</f>
        <v/>
      </c>
      <c r="AO495" s="99">
        <f>IF((AA495&lt;&gt;"")*(M495&lt;&gt;""),AA495-M495,"")</f>
        <v/>
      </c>
      <c r="AP495" s="99">
        <f>IF((AB495&lt;&gt;"")*(N495&lt;&gt;""),AB495-N495,"")</f>
        <v/>
      </c>
      <c r="AQ495" s="94">
        <f>IF((AC495&lt;&gt;"")*(O495&lt;&gt;""),AC495-O495,"")</f>
        <v/>
      </c>
      <c r="AR495" s="94">
        <f>IF((AD495&lt;&gt;"")*(P495&lt;&gt;""),AD495-P495,"")</f>
        <v/>
      </c>
      <c r="AS495" s="94">
        <f>IF((AE495&lt;&gt;"")*(Q495&lt;&gt;""),AE495-Q495,"")</f>
        <v/>
      </c>
      <c r="AT495" s="94">
        <f>IF((AF495&lt;&gt;"")*(R495&lt;&gt;""),AF495-R495,"")</f>
        <v/>
      </c>
      <c r="AU495" s="94">
        <f>IF((AG495&lt;&gt;"")*(S495&lt;&gt;""),AG495-S495,"")</f>
        <v/>
      </c>
      <c r="AV495" s="99">
        <f>IF((AH495&lt;&gt;"")*(T495&lt;&gt;""),AH495-T495,"")</f>
        <v/>
      </c>
      <c r="AW495" s="99">
        <f>IF((AI495&lt;&gt;"")*(U495&lt;&gt;""),AI495-U495,"")</f>
        <v/>
      </c>
      <c r="AX495" s="99">
        <f>IF((AJ495&lt;&gt;"")*(V495&lt;&gt;""),AJ495-V495,"")</f>
        <v/>
      </c>
      <c r="AY495" s="99">
        <f>IF((AK495&lt;&gt;"")*(W495&lt;&gt;""),AK495-W495,"")</f>
        <v/>
      </c>
      <c r="AZ495" s="102">
        <f>IF((AL495&lt;&gt;"")*(X495&lt;&gt;""),AL495-X495,"")</f>
        <v/>
      </c>
      <c r="BA495" s="50">
        <f>IFERROR(__xludf.dummyfunction("AI(""Actúa como un tutor académico y dirígete personalmente al estudiante "" &amp; I495 &amp; "" "" &amp; J495 &amp; "" "" &amp; G495 &amp; "" "" &amp; H495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AM495 &amp; ""'. Diferencias por área: Matemáticas ("" &amp; AQ495 &amp; ""), Ciencias Natura"&amp;"les ("" &amp; AR495 &amp; ""), Sociales ("" &amp; AS495 &amp; ""), Lectura Crítica ("" &amp; AT495 &amp; "") e Inglés ("" &amp; AU495 &amp; ""). Variación en posición: grupo ("" &amp; AN495 &amp; ""), grado ("" &amp; AO495 &amp; "") y media ("" &amp; AP495 &amp; ""). Puntajes Primer Simulacro: Global "" &amp; K495 &amp; "", Mat "" &amp; "&amp;"O4 &amp; "", Cien "" &amp; P495 &amp; "", Soc "" &amp; Q495 &amp; "", Lec "" &amp; R495 &amp; "", Ing "" &amp; S495 &amp; "". Puntajes Segundo Simulacro: Global "" &amp; Y495 &amp; "", Mat "" &amp; AC495 &amp; "", Cien "" &amp; AD495 &amp; "", Soc "" &amp; AE495 &amp; "", Lec "" &amp; AF495 &amp; "", Ing "" &amp; AG495 &amp; "". Escribe un mensaje motivador"&amp;" y breve (máximo 4 líneas)."")
"),"=AI(""Actúa como un tutor académico y dirígete personalmente al estudiante "" &amp; I495 &amp; "" "" &amp; J495 &amp; "" "" &amp; G495 &amp; "" "" &amp; H495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AM495 &amp; ""'. Diferencias por área: Matemáticas ("" &amp; AQ495 &amp; ""), Ciencias Natur"&amp;"ales ("" &amp; AR495 &amp; ""), Sociales ("" &amp; AS495 &amp; ""), Lectura Crítica ("" &amp; AT495 &amp; "") e Inglés ("" &amp; AU495 &amp; ""). Variación en posición: grupo ("" &amp; AN495 &amp; ""), grado ("" &amp; AO495 &amp; "") y media ("" &amp; AP495 &amp; ""). Puntajes Primer Simulacro: Global "" &amp; K495 &amp; "", Mat "" &amp;"&amp;" O495 &amp; "", Cien "" &amp; P495 &amp; "", Soc "" &amp; Q495 &amp; "", Lec "" &amp; R495 &amp; "", Ing "" &amp; S495 &amp; "". Puntajes Segundo Simulacro: Global "" &amp; Y495 &amp; "", Mat "" &amp; AC495 &amp; "", Cien "" &amp; AD495 &amp; "", Soc "" &amp; AE495 &amp; "", Lec "" &amp; AF495 &amp; "", Ing "" &amp; AG495 &amp; "". Escribe un mensaje motivado"&amp;"r y breve (máximo 4 líneas)."")
")</f>
        <v/>
      </c>
    </row>
    <row r="496" ht="15.75" customHeight="1" s="42">
      <c r="A496" s="93" t="n"/>
      <c r="B496" s="94" t="inlineStr">
        <is>
          <t>Bachillerato</t>
        </is>
      </c>
      <c r="C496" s="94" t="n">
        <v>804</v>
      </c>
      <c r="D496" s="94" t="n"/>
      <c r="E496" s="95" t="n"/>
      <c r="F496" s="96">
        <f>TRIM(G496&amp;" "&amp;H496&amp;" "&amp;I496&amp;" "&amp;J496)</f>
        <v/>
      </c>
      <c r="G496" s="94" t="inlineStr">
        <is>
          <t>Urrutia</t>
        </is>
      </c>
      <c r="H496" s="94" t="inlineStr">
        <is>
          <t>Sucerquia</t>
        </is>
      </c>
      <c r="I496" s="94" t="inlineStr">
        <is>
          <t>Dylan</t>
        </is>
      </c>
      <c r="J496" s="97" t="inlineStr">
        <is>
          <t>Stik</t>
        </is>
      </c>
      <c r="K496" s="98">
        <f>IF(SUM(O496:S496)=0, "", ROUND(((O496*3+P496*3+Q496*3+R496*3+S496*1)/13)*5,0))</f>
        <v/>
      </c>
      <c r="L496" s="99">
        <f>IF(OR($C496="",K496=""),"",COUNTIFS($C$4:$C$1500,$C496,K$4:K$1500,"&gt;"&amp;K496)+1)</f>
        <v/>
      </c>
      <c r="M496" s="99">
        <f>IF(OR($C496="",K496=""),"",IF(AND($C496&gt;=1001,$C496&lt;=1005),COUNTIFS($C$4:$C$1500,"&gt;=1001",$C$4:$C$1500,"&lt;=1005",K$4:K$1500,"&gt;"&amp;K496)+1,IF(AND($C496&gt;=1101,$C496&lt;=1105),COUNTIFS($C$4:$C$1500,"&gt;=1101",$C$4:$C$1500,"&lt;=1105",K$4:K$1500,"&gt;"&amp;K496)+1,IF(AND($C496&gt;=901,$C496&lt;=905),COUNTIFS($C$4:$C$1500,"&gt;=901",$C$4:$C$1500,"&lt;=905",K$4:K$1500,"&gt;"&amp;K496)+1,IF(AND($C496&gt;=801,$C496&lt;=805),COUNTIFS($C$4:$C$1500,"&gt;=801",$C$4:$C$1500,"&lt;=805",K$4:K$1500,"&gt;"&amp;K496)+1,IF(AND($C496&gt;=701,$C496&lt;=705),COUNTIFS($C$4:$C$1500,"&gt;=701",$C$4:$C$1500,"&lt;=705",K$4:K$1500,"&gt;"&amp;K496)+1,IF(AND($C496&gt;=601,$C496&lt;=606),COUNTIFS($C$4:$C$1500,"&gt;=601",$C$4:$C$1500,"&lt;=606",K$4:K$1500,"&gt;"&amp;K496)+1,"")))))))</f>
        <v/>
      </c>
      <c r="N496" s="99">
        <f>IF(OR($C496="",K496=""),"",IF(OR(AND($C496&gt;=1001,$C496&lt;=1005),AND($C496&gt;=1101,$C496&lt;=1105)),COUNTIFS($C$4:$C$1500,"&gt;=1001",$C$4:$C$1500,"&lt;=1005",K$4:K$1500,"&gt;"&amp;K496)+COUNTIFS($C$4:$C$1500,"&gt;=1101",$C$4:$C$1500,"&lt;=1105",K$4:K$1500,"&gt;"&amp;K496)+1,""))</f>
        <v/>
      </c>
      <c r="O496" s="94" t="n">
        <v>35.63</v>
      </c>
      <c r="P496" s="94" t="n">
        <v>41.52</v>
      </c>
      <c r="Q496" s="94" t="n">
        <v>59.06</v>
      </c>
      <c r="R496" s="94" t="n">
        <v>45.83</v>
      </c>
      <c r="S496" s="94" t="n">
        <v>70.83</v>
      </c>
      <c r="T496" s="99">
        <f>IF(AND(O496&gt;0,O496&lt;36),1,IF(AND(O496&gt;=36,O496&lt;51),2,IF(AND(O496&gt;=51,O496&lt;71),3,IF(AND(O496&gt;=71,O496&lt;=100),4,))))</f>
        <v/>
      </c>
      <c r="U496" s="99">
        <f>IF(AND(P496&gt;0,P496&lt;41),1,IF(AND(P496&gt;=41,P496&lt;56),2,IF(AND(P496&gt;=56,P496&lt;71),3,IF(AND(P496&gt;=71,P496&lt;=100),4,))))</f>
        <v/>
      </c>
      <c r="V496" s="99">
        <f>IF(AND(Q496&gt;0,Q496&lt;41),1,IF(AND(Q496&gt;=41,Q496&lt;56),2,IF(AND(Q496&gt;=56,Q496&lt;71),3,IF(AND(Q496&gt;=71,Q496&lt;=100),4,))))</f>
        <v/>
      </c>
      <c r="W496" s="99">
        <f>IF(AND(R496&gt;0,R496&lt;36),1,IF(AND(R496&gt;=36,R496&lt;51),2,IF(AND(R496&gt;=51,R496&lt;66),3,IF(AND(R496&gt;=66,R496&lt;=100),4,))))</f>
        <v/>
      </c>
      <c r="X496" s="100">
        <f>IF(AND(S496&gt;0,S496&lt;37),1,IF(AND(S496&gt;=37,S496&lt;58),2,IF(AND(S496&gt;=58,S496&lt;71),3,IF(AND(S496&gt;=71,S496&lt;=100),4,))))</f>
        <v/>
      </c>
      <c r="Y496" s="101">
        <f>IF(SUM(AC496:AG496)=0, "", ROUND(((AC496*3+AD496*3+AE496*3+AF496*3+AG496*1)/13)*5,0))</f>
        <v/>
      </c>
      <c r="Z496" s="99">
        <f>IF(OR($C496="",Y496=""),"",COUNTIFS($C$4:$C$1500,$C496,Y$4:Y$1500,"&gt;"&amp;Y496)+1)</f>
        <v/>
      </c>
      <c r="AA496" s="99">
        <f>IF(OR($C496="",Y496=""),"",IF(AND($C496&gt;=1001,$C496&lt;=1005),COUNTIFS($C$4:$C$1500,"&gt;=1001",$C$4:$C$1500,"&lt;=1005",Y$4:Y$1500,"&gt;"&amp;Y496)+1,IF(AND($C496&gt;=1101,$C496&lt;=1105),COUNTIFS($C$4:$C$1500,"&gt;=1101",$C$4:$C$1500,"&lt;=1105",Y$4:Y$1500,"&gt;"&amp;Y496)+1,IF(AND($C496&gt;=901,$C496&lt;=905),COUNTIFS($C$4:$C$1500,"&gt;=901",$C$4:$C$1500,"&lt;=905",Y$4:Y$1500,"&gt;"&amp;Y496)+1,IF(AND($C496&gt;=801,$C496&lt;=805),COUNTIFS($C$4:$C$1500,"&gt;=801",$C$4:$C$1500,"&lt;=805",Y$4:Y$1500,"&gt;"&amp;Y496)+1,IF(AND($C496&gt;=701,$C496&lt;=705),COUNTIFS($C$4:$C$1500,"&gt;=701",$C$4:$C$1500,"&lt;=705",Y$4:Y$1500,"&gt;"&amp;Y496)+1,IF(AND($C496&gt;=601,$C496&lt;=606),COUNTIFS($C$4:$C$1500,"&gt;=601",$C$4:$C$1500,"&lt;=606",Y$4:Y$1500,"&gt;"&amp;Y496)+1,"")))))))</f>
        <v/>
      </c>
      <c r="AB496" s="99">
        <f>IF(OR($C496="",Y496=""),"",IF(OR(AND($C496&gt;=1001,$C496&lt;=1005),AND($C496&gt;=1101,$C496&lt;=1105)),COUNTIFS($C$4:$C$1500,"&gt;=1001",$C$4:$C$1500,"&lt;=1005",Y$4:Y$1500,"&gt;"&amp;Y496)+COUNTIFS($C$4:$C$1500,"&gt;=1101",$C$4:$C$1500,"&lt;=1105",Y$4:Y$1500,"&gt;"&amp;Y496)+1,""))</f>
        <v/>
      </c>
      <c r="AC496" s="94" t="n">
        <v>46.88</v>
      </c>
      <c r="AD496" s="94" t="n">
        <v>51.88</v>
      </c>
      <c r="AE496" s="94" t="n">
        <v>40</v>
      </c>
      <c r="AF496" s="94" t="n">
        <v>61.25</v>
      </c>
      <c r="AG496" s="94" t="n">
        <v>23.96</v>
      </c>
      <c r="AH496" s="99">
        <f>IF(AND(AC496&gt;0,AC496&lt;36),1,IF(AND(AC496&gt;=36,AC496&lt;51),2,IF(AND(AC496&gt;=51,AC496&lt;71),3,IF(AND(AC496&gt;=71,AC496&lt;=100),4,))))</f>
        <v/>
      </c>
      <c r="AI496" s="99">
        <f>IF(AND(AD496&gt;0,AD496&lt;41),1,IF(AND(AD496&gt;=41,AD496&lt;56),2,IF(AND(AD496&gt;=56,AD496&lt;71),3,IF(AND(AD496&gt;=71,AD496&lt;=100),4,))))</f>
        <v/>
      </c>
      <c r="AJ496" s="99">
        <f>IF(AND(AE496&gt;0,AE496&lt;41),1,IF(AND(AE496&gt;=41,AE496&lt;56),2,IF(AND(AE496&gt;=56,AE496&lt;71),3,IF(AND(AE496&gt;=71,AE496&lt;=100),4,))))</f>
        <v/>
      </c>
      <c r="AK496" s="99">
        <f>IF(AND(AF496&gt;0,AF496&lt;36),1,IF(AND(AF496&gt;=36,AF496&lt;51),2,IF(AND(AF496&gt;=51,AF496&lt;66),3,IF(AND(AF496&gt;=66,AF496&lt;=100),4,))))</f>
        <v/>
      </c>
      <c r="AL496" s="100">
        <f>IF(AND(AG496&gt;0,AG496&lt;37),1,IF(AND(AG496&gt;=37,AG496&lt;58),2,IF(AND(AG496&gt;=58,AG496&lt;71),3,IF(AND(AG496&gt;=71,AG496&lt;=100),4,))))</f>
        <v/>
      </c>
      <c r="AM496" s="101">
        <f>IF((Y496&lt;&gt;"")*(K496&lt;&gt;""),Y496-K496,"")</f>
        <v/>
      </c>
      <c r="AN496" s="99">
        <f>IF((Z496&lt;&gt;"")*(L496&lt;&gt;""),Z496-L496,"")</f>
        <v/>
      </c>
      <c r="AO496" s="99">
        <f>IF((AA496&lt;&gt;"")*(M496&lt;&gt;""),AA496-M496,"")</f>
        <v/>
      </c>
      <c r="AP496" s="99">
        <f>IF((AB496&lt;&gt;"")*(N496&lt;&gt;""),AB496-N496,"")</f>
        <v/>
      </c>
      <c r="AQ496" s="94">
        <f>IF((AC496&lt;&gt;"")*(O496&lt;&gt;""),AC496-O496,"")</f>
        <v/>
      </c>
      <c r="AR496" s="94">
        <f>IF((AD496&lt;&gt;"")*(P496&lt;&gt;""),AD496-P496,"")</f>
        <v/>
      </c>
      <c r="AS496" s="94">
        <f>IF((AE496&lt;&gt;"")*(Q496&lt;&gt;""),AE496-Q496,"")</f>
        <v/>
      </c>
      <c r="AT496" s="94">
        <f>IF((AF496&lt;&gt;"")*(R496&lt;&gt;""),AF496-R496,"")</f>
        <v/>
      </c>
      <c r="AU496" s="94">
        <f>IF((AG496&lt;&gt;"")*(S496&lt;&gt;""),AG496-S496,"")</f>
        <v/>
      </c>
      <c r="AV496" s="99">
        <f>IF((AH496&lt;&gt;"")*(T496&lt;&gt;""),AH496-T496,"")</f>
        <v/>
      </c>
      <c r="AW496" s="99">
        <f>IF((AI496&lt;&gt;"")*(U496&lt;&gt;""),AI496-U496,"")</f>
        <v/>
      </c>
      <c r="AX496" s="99">
        <f>IF((AJ496&lt;&gt;"")*(V496&lt;&gt;""),AJ496-V496,"")</f>
        <v/>
      </c>
      <c r="AY496" s="99">
        <f>IF((AK496&lt;&gt;"")*(W496&lt;&gt;""),AK496-W496,"")</f>
        <v/>
      </c>
      <c r="AZ496" s="102">
        <f>IF((AL496&lt;&gt;"")*(X496&lt;&gt;""),AL496-X496,"")</f>
        <v/>
      </c>
      <c r="BA496" s="50">
        <f>IFERROR(__xludf.dummyfunction("AI(""Actúa como un tutor académico y dirígete personalmente al estudiante "" &amp; I496 &amp; "" "" &amp; J496 &amp; "" "" &amp; G496 &amp; "" "" &amp; H496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AM496 &amp; ""'. Diferencias por área: Matemáticas ("" &amp; AQ496 &amp; ""), Ciencias Natura"&amp;"les ("" &amp; AR496 &amp; ""), Sociales ("" &amp; AS496 &amp; ""), Lectura Crítica ("" &amp; AT496 &amp; "") e Inglés ("" &amp; AU496 &amp; ""). Variación en posición: grupo ("" &amp; AN496 &amp; ""), grado ("" &amp; AO496 &amp; "") y media ("" &amp; AP496 &amp; ""). Puntajes Primer Simulacro: Global "" &amp; K496 &amp; "", Mat "" &amp; "&amp;"O4 &amp; "", Cien "" &amp; P496 &amp; "", Soc "" &amp; Q496 &amp; "", Lec "" &amp; R496 &amp; "", Ing "" &amp; S496 &amp; "". Puntajes Segundo Simulacro: Global "" &amp; Y496 &amp; "", Mat "" &amp; AC496 &amp; "", Cien "" &amp; AD496 &amp; "", Soc "" &amp; AE496 &amp; "", Lec "" &amp; AF496 &amp; "", Ing "" &amp; AG496 &amp; "". Escribe un mensaje motivador"&amp;" y breve (máximo 4 líneas)."")
"),"=AI(""Actúa como un tutor académico y dirígete personalmente al estudiante "" &amp; I496 &amp; "" "" &amp; J496 &amp; "" "" &amp; G496 &amp; "" "" &amp; H496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AM496 &amp; ""'. Diferencias por área: Matemáticas ("" &amp; AQ496 &amp; ""), Ciencias Natur"&amp;"ales ("" &amp; AR496 &amp; ""), Sociales ("" &amp; AS496 &amp; ""), Lectura Crítica ("" &amp; AT496 &amp; "") e Inglés ("" &amp; AU496 &amp; ""). Variación en posición: grupo ("" &amp; AN496 &amp; ""), grado ("" &amp; AO496 &amp; "") y media ("" &amp; AP496 &amp; ""). Puntajes Primer Simulacro: Global "" &amp; K496 &amp; "", Mat "" &amp;"&amp;" O496 &amp; "", Cien "" &amp; P496 &amp; "", Soc "" &amp; Q496 &amp; "", Lec "" &amp; R496 &amp; "", Ing "" &amp; S496 &amp; "". Puntajes Segundo Simulacro: Global "" &amp; Y496 &amp; "", Mat "" &amp; AC496 &amp; "", Cien "" &amp; AD496 &amp; "", Soc "" &amp; AE496 &amp; "", Lec "" &amp; AF496 &amp; "", Ing "" &amp; AG496 &amp; "". Escribe un mensaje motivado"&amp;"r y breve (máximo 4 líneas)."")
")</f>
        <v/>
      </c>
    </row>
    <row r="497" ht="15.75" customHeight="1" s="42">
      <c r="A497" s="93" t="n"/>
      <c r="B497" s="94" t="inlineStr">
        <is>
          <t>Bachillerato</t>
        </is>
      </c>
      <c r="C497" s="94" t="n">
        <v>804</v>
      </c>
      <c r="D497" s="94" t="n"/>
      <c r="E497" s="95" t="n"/>
      <c r="F497" s="96">
        <f>TRIM(G497&amp;" "&amp;H497&amp;" "&amp;I497&amp;" "&amp;J497)</f>
        <v/>
      </c>
      <c r="G497" s="94" t="inlineStr">
        <is>
          <t>Zambrano</t>
        </is>
      </c>
      <c r="H497" s="94" t="inlineStr">
        <is>
          <t>Cabello</t>
        </is>
      </c>
      <c r="I497" s="94" t="inlineStr">
        <is>
          <t>Jefferson</t>
        </is>
      </c>
      <c r="J497" s="97" t="inlineStr">
        <is>
          <t>Ruben</t>
        </is>
      </c>
      <c r="K497" s="98">
        <f>IF(SUM(O497:S497)=0, "", ROUND(((O497*3+P497*3+Q497*3+R497*3+S497*1)/13)*5,0))</f>
        <v/>
      </c>
      <c r="L497" s="99">
        <f>IF(OR($C497="",K497=""),"",COUNTIFS($C$4:$C$1500,$C497,K$4:K$1500,"&gt;"&amp;K497)+1)</f>
        <v/>
      </c>
      <c r="M497" s="99">
        <f>IF(OR($C497="",K497=""),"",IF(AND($C497&gt;=1001,$C497&lt;=1005),COUNTIFS($C$4:$C$1500,"&gt;=1001",$C$4:$C$1500,"&lt;=1005",K$4:K$1500,"&gt;"&amp;K497)+1,IF(AND($C497&gt;=1101,$C497&lt;=1105),COUNTIFS($C$4:$C$1500,"&gt;=1101",$C$4:$C$1500,"&lt;=1105",K$4:K$1500,"&gt;"&amp;K497)+1,IF(AND($C497&gt;=901,$C497&lt;=905),COUNTIFS($C$4:$C$1500,"&gt;=901",$C$4:$C$1500,"&lt;=905",K$4:K$1500,"&gt;"&amp;K497)+1,IF(AND($C497&gt;=801,$C497&lt;=805),COUNTIFS($C$4:$C$1500,"&gt;=801",$C$4:$C$1500,"&lt;=805",K$4:K$1500,"&gt;"&amp;K497)+1,IF(AND($C497&gt;=701,$C497&lt;=705),COUNTIFS($C$4:$C$1500,"&gt;=701",$C$4:$C$1500,"&lt;=705",K$4:K$1500,"&gt;"&amp;K497)+1,IF(AND($C497&gt;=601,$C497&lt;=606),COUNTIFS($C$4:$C$1500,"&gt;=601",$C$4:$C$1500,"&lt;=606",K$4:K$1500,"&gt;"&amp;K497)+1,"")))))))</f>
        <v/>
      </c>
      <c r="N497" s="99">
        <f>IF(OR($C497="",K497=""),"",IF(OR(AND($C497&gt;=1001,$C497&lt;=1005),AND($C497&gt;=1101,$C497&lt;=1105)),COUNTIFS($C$4:$C$1500,"&gt;=1001",$C$4:$C$1500,"&lt;=1005",K$4:K$1500,"&gt;"&amp;K497)+COUNTIFS($C$4:$C$1500,"&gt;=1101",$C$4:$C$1500,"&lt;=1105",K$4:K$1500,"&gt;"&amp;K497)+1,""))</f>
        <v/>
      </c>
      <c r="O497" s="94" t="n">
        <v>60.78</v>
      </c>
      <c r="P497" s="94" t="n">
        <v>62.8</v>
      </c>
      <c r="Q497" s="94" t="n">
        <v>42.66</v>
      </c>
      <c r="R497" s="94" t="n">
        <v>45.83</v>
      </c>
      <c r="S497" s="94" t="n">
        <v>75</v>
      </c>
      <c r="T497" s="99">
        <f>IF(AND(O497&gt;0,O497&lt;36),1,IF(AND(O497&gt;=36,O497&lt;51),2,IF(AND(O497&gt;=51,O497&lt;71),3,IF(AND(O497&gt;=71,O497&lt;=100),4,))))</f>
        <v/>
      </c>
      <c r="U497" s="99">
        <f>IF(AND(P497&gt;0,P497&lt;41),1,IF(AND(P497&gt;=41,P497&lt;56),2,IF(AND(P497&gt;=56,P497&lt;71),3,IF(AND(P497&gt;=71,P497&lt;=100),4,))))</f>
        <v/>
      </c>
      <c r="V497" s="99">
        <f>IF(AND(Q497&gt;0,Q497&lt;41),1,IF(AND(Q497&gt;=41,Q497&lt;56),2,IF(AND(Q497&gt;=56,Q497&lt;71),3,IF(AND(Q497&gt;=71,Q497&lt;=100),4,))))</f>
        <v/>
      </c>
      <c r="W497" s="99">
        <f>IF(AND(R497&gt;0,R497&lt;36),1,IF(AND(R497&gt;=36,R497&lt;51),2,IF(AND(R497&gt;=51,R497&lt;66),3,IF(AND(R497&gt;=66,R497&lt;=100),4,))))</f>
        <v/>
      </c>
      <c r="X497" s="100">
        <f>IF(AND(S497&gt;0,S497&lt;37),1,IF(AND(S497&gt;=37,S497&lt;58),2,IF(AND(S497&gt;=58,S497&lt;71),3,IF(AND(S497&gt;=71,S497&lt;=100),4,))))</f>
        <v/>
      </c>
      <c r="Y497" s="101">
        <f>IF(SUM(AC497:AG497)=0, "", ROUND(((AC497*3+AD497*3+AE497*3+AF497*3+AG497*1)/13)*5,0))</f>
        <v/>
      </c>
      <c r="Z497" s="99">
        <f>IF(OR($C497="",Y497=""),"",COUNTIFS($C$4:$C$1500,$C497,Y$4:Y$1500,"&gt;"&amp;Y497)+1)</f>
        <v/>
      </c>
      <c r="AA497" s="99">
        <f>IF(OR($C497="",Y497=""),"",IF(AND($C497&gt;=1001,$C497&lt;=1005),COUNTIFS($C$4:$C$1500,"&gt;=1001",$C$4:$C$1500,"&lt;=1005",Y$4:Y$1500,"&gt;"&amp;Y497)+1,IF(AND($C497&gt;=1101,$C497&lt;=1105),COUNTIFS($C$4:$C$1500,"&gt;=1101",$C$4:$C$1500,"&lt;=1105",Y$4:Y$1500,"&gt;"&amp;Y497)+1,IF(AND($C497&gt;=901,$C497&lt;=905),COUNTIFS($C$4:$C$1500,"&gt;=901",$C$4:$C$1500,"&lt;=905",Y$4:Y$1500,"&gt;"&amp;Y497)+1,IF(AND($C497&gt;=801,$C497&lt;=805),COUNTIFS($C$4:$C$1500,"&gt;=801",$C$4:$C$1500,"&lt;=805",Y$4:Y$1500,"&gt;"&amp;Y497)+1,IF(AND($C497&gt;=701,$C497&lt;=705),COUNTIFS($C$4:$C$1500,"&gt;=701",$C$4:$C$1500,"&lt;=705",Y$4:Y$1500,"&gt;"&amp;Y497)+1,IF(AND($C497&gt;=601,$C497&lt;=606),COUNTIFS($C$4:$C$1500,"&gt;=601",$C$4:$C$1500,"&lt;=606",Y$4:Y$1500,"&gt;"&amp;Y497)+1,"")))))))</f>
        <v/>
      </c>
      <c r="AB497" s="99">
        <f>IF(OR($C497="",Y497=""),"",IF(OR(AND($C497&gt;=1001,$C497&lt;=1005),AND($C497&gt;=1101,$C497&lt;=1105)),COUNTIFS($C$4:$C$1500,"&gt;=1001",$C$4:$C$1500,"&lt;=1005",Y$4:Y$1500,"&gt;"&amp;Y497)+COUNTIFS($C$4:$C$1500,"&gt;=1101",$C$4:$C$1500,"&lt;=1105",Y$4:Y$1500,"&gt;"&amp;Y497)+1,""))</f>
        <v/>
      </c>
      <c r="AC497" s="94" t="n">
        <v>40.63</v>
      </c>
      <c r="AD497" s="94" t="n">
        <v>64.38</v>
      </c>
      <c r="AE497" s="94" t="n">
        <v>51</v>
      </c>
      <c r="AF497" s="94" t="n">
        <v>78.75</v>
      </c>
      <c r="AG497" s="94" t="n">
        <v>62.29</v>
      </c>
      <c r="AH497" s="99">
        <f>IF(AND(AC497&gt;0,AC497&lt;36),1,IF(AND(AC497&gt;=36,AC497&lt;51),2,IF(AND(AC497&gt;=51,AC497&lt;71),3,IF(AND(AC497&gt;=71,AC497&lt;=100),4,))))</f>
        <v/>
      </c>
      <c r="AI497" s="99">
        <f>IF(AND(AD497&gt;0,AD497&lt;41),1,IF(AND(AD497&gt;=41,AD497&lt;56),2,IF(AND(AD497&gt;=56,AD497&lt;71),3,IF(AND(AD497&gt;=71,AD497&lt;=100),4,))))</f>
        <v/>
      </c>
      <c r="AJ497" s="99">
        <f>IF(AND(AE497&gt;0,AE497&lt;41),1,IF(AND(AE497&gt;=41,AE497&lt;56),2,IF(AND(AE497&gt;=56,AE497&lt;71),3,IF(AND(AE497&gt;=71,AE497&lt;=100),4,))))</f>
        <v/>
      </c>
      <c r="AK497" s="99">
        <f>IF(AND(AF497&gt;0,AF497&lt;36),1,IF(AND(AF497&gt;=36,AF497&lt;51),2,IF(AND(AF497&gt;=51,AF497&lt;66),3,IF(AND(AF497&gt;=66,AF497&lt;=100),4,))))</f>
        <v/>
      </c>
      <c r="AL497" s="100">
        <f>IF(AND(AG497&gt;0,AG497&lt;37),1,IF(AND(AG497&gt;=37,AG497&lt;58),2,IF(AND(AG497&gt;=58,AG497&lt;71),3,IF(AND(AG497&gt;=71,AG497&lt;=100),4,))))</f>
        <v/>
      </c>
      <c r="AM497" s="101">
        <f>IF((Y497&lt;&gt;"")*(K497&lt;&gt;""),Y497-K497,"")</f>
        <v/>
      </c>
      <c r="AN497" s="99">
        <f>IF((Z497&lt;&gt;"")*(L497&lt;&gt;""),Z497-L497,"")</f>
        <v/>
      </c>
      <c r="AO497" s="99">
        <f>IF((AA497&lt;&gt;"")*(M497&lt;&gt;""),AA497-M497,"")</f>
        <v/>
      </c>
      <c r="AP497" s="99">
        <f>IF((AB497&lt;&gt;"")*(N497&lt;&gt;""),AB497-N497,"")</f>
        <v/>
      </c>
      <c r="AQ497" s="94">
        <f>IF((AC497&lt;&gt;"")*(O497&lt;&gt;""),AC497-O497,"")</f>
        <v/>
      </c>
      <c r="AR497" s="94">
        <f>IF((AD497&lt;&gt;"")*(P497&lt;&gt;""),AD497-P497,"")</f>
        <v/>
      </c>
      <c r="AS497" s="94">
        <f>IF((AE497&lt;&gt;"")*(Q497&lt;&gt;""),AE497-Q497,"")</f>
        <v/>
      </c>
      <c r="AT497" s="94">
        <f>IF((AF497&lt;&gt;"")*(R497&lt;&gt;""),AF497-R497,"")</f>
        <v/>
      </c>
      <c r="AU497" s="94">
        <f>IF((AG497&lt;&gt;"")*(S497&lt;&gt;""),AG497-S497,"")</f>
        <v/>
      </c>
      <c r="AV497" s="99">
        <f>IF((AH497&lt;&gt;"")*(T497&lt;&gt;""),AH497-T497,"")</f>
        <v/>
      </c>
      <c r="AW497" s="99">
        <f>IF((AI497&lt;&gt;"")*(U497&lt;&gt;""),AI497-U497,"")</f>
        <v/>
      </c>
      <c r="AX497" s="99">
        <f>IF((AJ497&lt;&gt;"")*(V497&lt;&gt;""),AJ497-V497,"")</f>
        <v/>
      </c>
      <c r="AY497" s="99">
        <f>IF((AK497&lt;&gt;"")*(W497&lt;&gt;""),AK497-W497,"")</f>
        <v/>
      </c>
      <c r="AZ497" s="102">
        <f>IF((AL497&lt;&gt;"")*(X497&lt;&gt;""),AL497-X497,"")</f>
        <v/>
      </c>
      <c r="BA497" s="50">
        <f>IFERROR(__xludf.dummyfunction("AI(""Actúa como un tutor académico y dirígete personalmente al estudiante "" &amp; I497 &amp; "" "" &amp; J497 &amp; "" "" &amp; G497 &amp; "" "" &amp; H497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AM497 &amp; ""'. Diferencias por área: Matemáticas ("" &amp; AQ497 &amp; ""), Ciencias Natura"&amp;"les ("" &amp; AR497 &amp; ""), Sociales ("" &amp; AS497 &amp; ""), Lectura Crítica ("" &amp; AT497 &amp; "") e Inglés ("" &amp; AU497 &amp; ""). Variación en posición: grupo ("" &amp; AN497 &amp; ""), grado ("" &amp; AO497 &amp; "") y media ("" &amp; AP497 &amp; ""). Puntajes Primer Simulacro: Global "" &amp; K497 &amp; "", Mat "" &amp; "&amp;"O4 &amp; "", Cien "" &amp; P497 &amp; "", Soc "" &amp; Q497 &amp; "", Lec "" &amp; R497 &amp; "", Ing "" &amp; S497 &amp; "". Puntajes Segundo Simulacro: Global "" &amp; Y497 &amp; "", Mat "" &amp; AC497 &amp; "", Cien "" &amp; AD497 &amp; "", Soc "" &amp; AE497 &amp; "", Lec "" &amp; AF497 &amp; "", Ing "" &amp; AG497 &amp; "". Escribe un mensaje motivador"&amp;" y breve (máximo 4 líneas)."")
"),"=AI(""Actúa como un tutor académico y dirígete personalmente al estudiante "" &amp; I497 &amp; "" "" &amp; J497 &amp; "" "" &amp; G497 &amp; "" "" &amp; H497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AM497 &amp; ""'. Diferencias por área: Matemáticas ("" &amp; AQ497 &amp; ""), Ciencias Natur"&amp;"ales ("" &amp; AR497 &amp; ""), Sociales ("" &amp; AS497 &amp; ""), Lectura Crítica ("" &amp; AT497 &amp; "") e Inglés ("" &amp; AU497 &amp; ""). Variación en posición: grupo ("" &amp; AN497 &amp; ""), grado ("" &amp; AO497 &amp; "") y media ("" &amp; AP497 &amp; ""). Puntajes Primer Simulacro: Global "" &amp; K497 &amp; "", Mat "" &amp;"&amp;" O497 &amp; "", Cien "" &amp; P497 &amp; "", Soc "" &amp; Q497 &amp; "", Lec "" &amp; R497 &amp; "", Ing "" &amp; S497 &amp; "". Puntajes Segundo Simulacro: Global "" &amp; Y497 &amp; "", Mat "" &amp; AC497 &amp; "", Cien "" &amp; AD497 &amp; "", Soc "" &amp; AE497 &amp; "", Lec "" &amp; AF497 &amp; "", Ing "" &amp; AG497 &amp; "". Escribe un mensaje motivado"&amp;"r y breve (máximo 4 líneas)."")
")</f>
        <v/>
      </c>
    </row>
    <row r="498" ht="15.75" customHeight="1" s="42">
      <c r="A498" s="93" t="n"/>
      <c r="B498" s="94" t="inlineStr">
        <is>
          <t>Bachillerato</t>
        </is>
      </c>
      <c r="C498" s="94" t="n">
        <v>804</v>
      </c>
      <c r="D498" s="94" t="n"/>
      <c r="E498" s="95" t="n"/>
      <c r="F498" s="96">
        <f>TRIM(G498&amp;" "&amp;H498&amp;" "&amp;I498&amp;" "&amp;J498)</f>
        <v/>
      </c>
      <c r="G498" s="94" t="inlineStr">
        <is>
          <t>Zambrano</t>
        </is>
      </c>
      <c r="H498" s="94" t="inlineStr">
        <is>
          <t>Garcia</t>
        </is>
      </c>
      <c r="I498" s="94" t="inlineStr">
        <is>
          <t>Isaac</t>
        </is>
      </c>
      <c r="J498" s="97" t="inlineStr">
        <is>
          <t>David</t>
        </is>
      </c>
      <c r="K498" s="98">
        <f>IF(SUM(O498:S498)=0, "", ROUND(((O498*3+P498*3+Q498*3+R498*3+S498*1)/13)*5,0))</f>
        <v/>
      </c>
      <c r="L498" s="99">
        <f>IF(OR($C498="",K498=""),"",COUNTIFS($C$4:$C$1500,$C498,K$4:K$1500,"&gt;"&amp;K498)+1)</f>
        <v/>
      </c>
      <c r="M498" s="99">
        <f>IF(OR($C498="",K498=""),"",IF(AND($C498&gt;=1001,$C498&lt;=1005),COUNTIFS($C$4:$C$1500,"&gt;=1001",$C$4:$C$1500,"&lt;=1005",K$4:K$1500,"&gt;"&amp;K498)+1,IF(AND($C498&gt;=1101,$C498&lt;=1105),COUNTIFS($C$4:$C$1500,"&gt;=1101",$C$4:$C$1500,"&lt;=1105",K$4:K$1500,"&gt;"&amp;K498)+1,IF(AND($C498&gt;=901,$C498&lt;=905),COUNTIFS($C$4:$C$1500,"&gt;=901",$C$4:$C$1500,"&lt;=905",K$4:K$1500,"&gt;"&amp;K498)+1,IF(AND($C498&gt;=801,$C498&lt;=805),COUNTIFS($C$4:$C$1500,"&gt;=801",$C$4:$C$1500,"&lt;=805",K$4:K$1500,"&gt;"&amp;K498)+1,IF(AND($C498&gt;=701,$C498&lt;=705),COUNTIFS($C$4:$C$1500,"&gt;=701",$C$4:$C$1500,"&lt;=705",K$4:K$1500,"&gt;"&amp;K498)+1,IF(AND($C498&gt;=601,$C498&lt;=606),COUNTIFS($C$4:$C$1500,"&gt;=601",$C$4:$C$1500,"&lt;=606",K$4:K$1500,"&gt;"&amp;K498)+1,"")))))))</f>
        <v/>
      </c>
      <c r="N498" s="99">
        <f>IF(OR($C498="",K498=""),"",IF(OR(AND($C498&gt;=1001,$C498&lt;=1005),AND($C498&gt;=1101,$C498&lt;=1105)),COUNTIFS($C$4:$C$1500,"&gt;=1001",$C$4:$C$1500,"&lt;=1005",K$4:K$1500,"&gt;"&amp;K498)+COUNTIFS($C$4:$C$1500,"&gt;=1101",$C$4:$C$1500,"&lt;=1105",K$4:K$1500,"&gt;"&amp;K498)+1,""))</f>
        <v/>
      </c>
      <c r="O498" s="94" t="n">
        <v>52.5</v>
      </c>
      <c r="P498" s="94" t="n">
        <v>65.11</v>
      </c>
      <c r="Q498" s="94" t="n">
        <v>26.25</v>
      </c>
      <c r="R498" s="94" t="n">
        <v>41.67</v>
      </c>
      <c r="S498" s="94" t="n">
        <v>83.33</v>
      </c>
      <c r="T498" s="99">
        <f>IF(AND(O498&gt;0,O498&lt;36),1,IF(AND(O498&gt;=36,O498&lt;51),2,IF(AND(O498&gt;=51,O498&lt;71),3,IF(AND(O498&gt;=71,O498&lt;=100),4,))))</f>
        <v/>
      </c>
      <c r="U498" s="99">
        <f>IF(AND(P498&gt;0,P498&lt;41),1,IF(AND(P498&gt;=41,P498&lt;56),2,IF(AND(P498&gt;=56,P498&lt;71),3,IF(AND(P498&gt;=71,P498&lt;=100),4,))))</f>
        <v/>
      </c>
      <c r="V498" s="99">
        <f>IF(AND(Q498&gt;0,Q498&lt;41),1,IF(AND(Q498&gt;=41,Q498&lt;56),2,IF(AND(Q498&gt;=56,Q498&lt;71),3,IF(AND(Q498&gt;=71,Q498&lt;=100),4,))))</f>
        <v/>
      </c>
      <c r="W498" s="99">
        <f>IF(AND(R498&gt;0,R498&lt;36),1,IF(AND(R498&gt;=36,R498&lt;51),2,IF(AND(R498&gt;=51,R498&lt;66),3,IF(AND(R498&gt;=66,R498&lt;=100),4,))))</f>
        <v/>
      </c>
      <c r="X498" s="100">
        <f>IF(AND(S498&gt;0,S498&lt;37),1,IF(AND(S498&gt;=37,S498&lt;58),2,IF(AND(S498&gt;=58,S498&lt;71),3,IF(AND(S498&gt;=71,S498&lt;=100),4,))))</f>
        <v/>
      </c>
      <c r="Y498" s="101">
        <f>IF(SUM(AC498:AG498)=0, "", ROUND(((AC498*3+AD498*3+AE498*3+AF498*3+AG498*1)/13)*5,0))</f>
        <v/>
      </c>
      <c r="Z498" s="99">
        <f>IF(OR($C498="",Y498=""),"",COUNTIFS($C$4:$C$1500,$C498,Y$4:Y$1500,"&gt;"&amp;Y498)+1)</f>
        <v/>
      </c>
      <c r="AA498" s="99">
        <f>IF(OR($C498="",Y498=""),"",IF(AND($C498&gt;=1001,$C498&lt;=1005),COUNTIFS($C$4:$C$1500,"&gt;=1001",$C$4:$C$1500,"&lt;=1005",Y$4:Y$1500,"&gt;"&amp;Y498)+1,IF(AND($C498&gt;=1101,$C498&lt;=1105),COUNTIFS($C$4:$C$1500,"&gt;=1101",$C$4:$C$1500,"&lt;=1105",Y$4:Y$1500,"&gt;"&amp;Y498)+1,IF(AND($C498&gt;=901,$C498&lt;=905),COUNTIFS($C$4:$C$1500,"&gt;=901",$C$4:$C$1500,"&lt;=905",Y$4:Y$1500,"&gt;"&amp;Y498)+1,IF(AND($C498&gt;=801,$C498&lt;=805),COUNTIFS($C$4:$C$1500,"&gt;=801",$C$4:$C$1500,"&lt;=805",Y$4:Y$1500,"&gt;"&amp;Y498)+1,IF(AND($C498&gt;=701,$C498&lt;=705),COUNTIFS($C$4:$C$1500,"&gt;=701",$C$4:$C$1500,"&lt;=705",Y$4:Y$1500,"&gt;"&amp;Y498)+1,IF(AND($C498&gt;=601,$C498&lt;=606),COUNTIFS($C$4:$C$1500,"&gt;=601",$C$4:$C$1500,"&lt;=606",Y$4:Y$1500,"&gt;"&amp;Y498)+1,"")))))))</f>
        <v/>
      </c>
      <c r="AB498" s="99">
        <f>IF(OR($C498="",Y498=""),"",IF(OR(AND($C498&gt;=1001,$C498&lt;=1005),AND($C498&gt;=1101,$C498&lt;=1105)),COUNTIFS($C$4:$C$1500,"&gt;=1001",$C$4:$C$1500,"&lt;=1005",Y$4:Y$1500,"&gt;"&amp;Y498)+COUNTIFS($C$4:$C$1500,"&gt;=1101",$C$4:$C$1500,"&lt;=1105",Y$4:Y$1500,"&gt;"&amp;Y498)+1,""))</f>
        <v/>
      </c>
      <c r="AC498" s="94" t="n">
        <v>53.13</v>
      </c>
      <c r="AD498" s="94" t="n">
        <v>40</v>
      </c>
      <c r="AE498" s="94" t="n">
        <v>77.88</v>
      </c>
      <c r="AF498" s="94" t="n">
        <v>65.63</v>
      </c>
      <c r="AG498" s="94" t="n">
        <v>52.71</v>
      </c>
      <c r="AH498" s="99">
        <f>IF(AND(AC498&gt;0,AC498&lt;36),1,IF(AND(AC498&gt;=36,AC498&lt;51),2,IF(AND(AC498&gt;=51,AC498&lt;71),3,IF(AND(AC498&gt;=71,AC498&lt;=100),4,))))</f>
        <v/>
      </c>
      <c r="AI498" s="99">
        <f>IF(AND(AD498&gt;0,AD498&lt;41),1,IF(AND(AD498&gt;=41,AD498&lt;56),2,IF(AND(AD498&gt;=56,AD498&lt;71),3,IF(AND(AD498&gt;=71,AD498&lt;=100),4,))))</f>
        <v/>
      </c>
      <c r="AJ498" s="99">
        <f>IF(AND(AE498&gt;0,AE498&lt;41),1,IF(AND(AE498&gt;=41,AE498&lt;56),2,IF(AND(AE498&gt;=56,AE498&lt;71),3,IF(AND(AE498&gt;=71,AE498&lt;=100),4,))))</f>
        <v/>
      </c>
      <c r="AK498" s="99">
        <f>IF(AND(AF498&gt;0,AF498&lt;36),1,IF(AND(AF498&gt;=36,AF498&lt;51),2,IF(AND(AF498&gt;=51,AF498&lt;66),3,IF(AND(AF498&gt;=66,AF498&lt;=100),4,))))</f>
        <v/>
      </c>
      <c r="AL498" s="100">
        <f>IF(AND(AG498&gt;0,AG498&lt;37),1,IF(AND(AG498&gt;=37,AG498&lt;58),2,IF(AND(AG498&gt;=58,AG498&lt;71),3,IF(AND(AG498&gt;=71,AG498&lt;=100),4,))))</f>
        <v/>
      </c>
      <c r="AM498" s="101">
        <f>IF((Y498&lt;&gt;"")*(K498&lt;&gt;""),Y498-K498,"")</f>
        <v/>
      </c>
      <c r="AN498" s="99">
        <f>IF((Z498&lt;&gt;"")*(L498&lt;&gt;""),Z498-L498,"")</f>
        <v/>
      </c>
      <c r="AO498" s="99">
        <f>IF((AA498&lt;&gt;"")*(M498&lt;&gt;""),AA498-M498,"")</f>
        <v/>
      </c>
      <c r="AP498" s="99">
        <f>IF((AB498&lt;&gt;"")*(N498&lt;&gt;""),AB498-N498,"")</f>
        <v/>
      </c>
      <c r="AQ498" s="94">
        <f>IF((AC498&lt;&gt;"")*(O498&lt;&gt;""),AC498-O498,"")</f>
        <v/>
      </c>
      <c r="AR498" s="94">
        <f>IF((AD498&lt;&gt;"")*(P498&lt;&gt;""),AD498-P498,"")</f>
        <v/>
      </c>
      <c r="AS498" s="94">
        <f>IF((AE498&lt;&gt;"")*(Q498&lt;&gt;""),AE498-Q498,"")</f>
        <v/>
      </c>
      <c r="AT498" s="94">
        <f>IF((AF498&lt;&gt;"")*(R498&lt;&gt;""),AF498-R498,"")</f>
        <v/>
      </c>
      <c r="AU498" s="94">
        <f>IF((AG498&lt;&gt;"")*(S498&lt;&gt;""),AG498-S498,"")</f>
        <v/>
      </c>
      <c r="AV498" s="99">
        <f>IF((AH498&lt;&gt;"")*(T498&lt;&gt;""),AH498-T498,"")</f>
        <v/>
      </c>
      <c r="AW498" s="99">
        <f>IF((AI498&lt;&gt;"")*(U498&lt;&gt;""),AI498-U498,"")</f>
        <v/>
      </c>
      <c r="AX498" s="99">
        <f>IF((AJ498&lt;&gt;"")*(V498&lt;&gt;""),AJ498-V498,"")</f>
        <v/>
      </c>
      <c r="AY498" s="99">
        <f>IF((AK498&lt;&gt;"")*(W498&lt;&gt;""),AK498-W498,"")</f>
        <v/>
      </c>
      <c r="AZ498" s="102">
        <f>IF((AL498&lt;&gt;"")*(X498&lt;&gt;""),AL498-X498,"")</f>
        <v/>
      </c>
      <c r="BA498" s="50">
        <f>IFERROR(__xludf.dummyfunction("AI(""Actúa como un tutor académico y dirígete personalmente al estudiante "" &amp; I498 &amp; "" "" &amp; J498 &amp; "" "" &amp; G498 &amp; "" "" &amp; H498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AM498 &amp; ""'. Diferencias por área: Matemáticas ("" &amp; AQ498 &amp; ""), Ciencias Natura"&amp;"les ("" &amp; AR498 &amp; ""), Sociales ("" &amp; AS498 &amp; ""), Lectura Crítica ("" &amp; AT498 &amp; "") e Inglés ("" &amp; AU498 &amp; ""). Variación en posición: grupo ("" &amp; AN498 &amp; ""), grado ("" &amp; AO498 &amp; "") y media ("" &amp; AP498 &amp; ""). Puntajes Primer Simulacro: Global "" &amp; K498 &amp; "", Mat "" &amp; "&amp;"O4 &amp; "", Cien "" &amp; P498 &amp; "", Soc "" &amp; Q498 &amp; "", Lec "" &amp; R498 &amp; "", Ing "" &amp; S498 &amp; "". Puntajes Segundo Simulacro: Global "" &amp; Y498 &amp; "", Mat "" &amp; AC498 &amp; "", Cien "" &amp; AD498 &amp; "", Soc "" &amp; AE498 &amp; "", Lec "" &amp; AF498 &amp; "", Ing "" &amp; AG498 &amp; "". Escribe un mensaje motivador"&amp;" y breve (máximo 4 líneas)."")
"),"=AI(""Actúa como un tutor académico y dirígete personalmente al estudiante "" &amp; I498 &amp; "" "" &amp; J498 &amp; "" "" &amp; G498 &amp; "" "" &amp; H498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AM498 &amp; ""'. Diferencias por área: Matemáticas ("" &amp; AQ498 &amp; ""), Ciencias Natur"&amp;"ales ("" &amp; AR498 &amp; ""), Sociales ("" &amp; AS498 &amp; ""), Lectura Crítica ("" &amp; AT498 &amp; "") e Inglés ("" &amp; AU498 &amp; ""). Variación en posición: grupo ("" &amp; AN498 &amp; ""), grado ("" &amp; AO498 &amp; "") y media ("" &amp; AP498 &amp; ""). Puntajes Primer Simulacro: Global "" &amp; K498 &amp; "", Mat "" &amp;"&amp;" O498 &amp; "", Cien "" &amp; P498 &amp; "", Soc "" &amp; Q498 &amp; "", Lec "" &amp; R498 &amp; "", Ing "" &amp; S498 &amp; "". Puntajes Segundo Simulacro: Global "" &amp; Y498 &amp; "", Mat "" &amp; AC498 &amp; "", Cien "" &amp; AD498 &amp; "", Soc "" &amp; AE498 &amp; "", Lec "" &amp; AF498 &amp; "", Ing "" &amp; AG498 &amp; "". Escribe un mensaje motivado"&amp;"r y breve (máximo 4 líneas)."")
")</f>
        <v/>
      </c>
    </row>
    <row r="499" ht="15.75" customHeight="1" s="42">
      <c r="A499" s="93" t="n"/>
      <c r="B499" s="94" t="inlineStr">
        <is>
          <t>Bachillerato</t>
        </is>
      </c>
      <c r="C499" s="94" t="n">
        <v>804</v>
      </c>
      <c r="D499" s="94" t="n"/>
      <c r="E499" s="95" t="n"/>
      <c r="F499" s="96">
        <f>TRIM(G499&amp;" "&amp;H499&amp;" "&amp;I499&amp;" "&amp;J499)</f>
        <v/>
      </c>
      <c r="G499" s="94" t="inlineStr">
        <is>
          <t>Zapata</t>
        </is>
      </c>
      <c r="H499" s="94" t="inlineStr">
        <is>
          <t>Hernandez</t>
        </is>
      </c>
      <c r="I499" s="94" t="inlineStr">
        <is>
          <t>Laura</t>
        </is>
      </c>
      <c r="J499" s="97" t="inlineStr">
        <is>
          <t>Sofia</t>
        </is>
      </c>
      <c r="K499" s="98">
        <f>IF(SUM(O499:S499)=0, "", ROUND(((O499*3+P499*3+Q499*3+R499*3+S499*1)/13)*5,0))</f>
        <v/>
      </c>
      <c r="L499" s="99">
        <f>IF(OR($C499="",K499=""),"",COUNTIFS($C$4:$C$1500,$C499,K$4:K$1500,"&gt;"&amp;K499)+1)</f>
        <v/>
      </c>
      <c r="M499" s="99">
        <f>IF(OR($C499="",K499=""),"",IF(AND($C499&gt;=1001,$C499&lt;=1005),COUNTIFS($C$4:$C$1500,"&gt;=1001",$C$4:$C$1500,"&lt;=1005",K$4:K$1500,"&gt;"&amp;K499)+1,IF(AND($C499&gt;=1101,$C499&lt;=1105),COUNTIFS($C$4:$C$1500,"&gt;=1101",$C$4:$C$1500,"&lt;=1105",K$4:K$1500,"&gt;"&amp;K499)+1,IF(AND($C499&gt;=901,$C499&lt;=905),COUNTIFS($C$4:$C$1500,"&gt;=901",$C$4:$C$1500,"&lt;=905",K$4:K$1500,"&gt;"&amp;K499)+1,IF(AND($C499&gt;=801,$C499&lt;=805),COUNTIFS($C$4:$C$1500,"&gt;=801",$C$4:$C$1500,"&lt;=805",K$4:K$1500,"&gt;"&amp;K499)+1,IF(AND($C499&gt;=701,$C499&lt;=705),COUNTIFS($C$4:$C$1500,"&gt;=701",$C$4:$C$1500,"&lt;=705",K$4:K$1500,"&gt;"&amp;K499)+1,IF(AND($C499&gt;=601,$C499&lt;=606),COUNTIFS($C$4:$C$1500,"&gt;=601",$C$4:$C$1500,"&lt;=606",K$4:K$1500,"&gt;"&amp;K499)+1,"")))))))</f>
        <v/>
      </c>
      <c r="N499" s="99">
        <f>IF(OR($C499="",K499=""),"",IF(OR(AND($C499&gt;=1001,$C499&lt;=1005),AND($C499&gt;=1101,$C499&lt;=1105)),COUNTIFS($C$4:$C$1500,"&gt;=1001",$C$4:$C$1500,"&lt;=1005",K$4:K$1500,"&gt;"&amp;K499)+COUNTIFS($C$4:$C$1500,"&gt;=1101",$C$4:$C$1500,"&lt;=1105",K$4:K$1500,"&gt;"&amp;K499)+1,""))</f>
        <v/>
      </c>
      <c r="O499" s="94" t="n">
        <v>39.84</v>
      </c>
      <c r="P499" s="94" t="n">
        <v>61.99</v>
      </c>
      <c r="Q499" s="94" t="n">
        <v>55.78</v>
      </c>
      <c r="R499" s="94" t="n">
        <v>75</v>
      </c>
      <c r="S499" s="94" t="n">
        <v>70.83</v>
      </c>
      <c r="T499" s="99">
        <f>IF(AND(O499&gt;0,O499&lt;36),1,IF(AND(O499&gt;=36,O499&lt;51),2,IF(AND(O499&gt;=51,O499&lt;71),3,IF(AND(O499&gt;=71,O499&lt;=100),4,))))</f>
        <v/>
      </c>
      <c r="U499" s="99">
        <f>IF(AND(P499&gt;0,P499&lt;41),1,IF(AND(P499&gt;=41,P499&lt;56),2,IF(AND(P499&gt;=56,P499&lt;71),3,IF(AND(P499&gt;=71,P499&lt;=100),4,))))</f>
        <v/>
      </c>
      <c r="V499" s="99">
        <f>IF(AND(Q499&gt;0,Q499&lt;41),1,IF(AND(Q499&gt;=41,Q499&lt;56),2,IF(AND(Q499&gt;=56,Q499&lt;71),3,IF(AND(Q499&gt;=71,Q499&lt;=100),4,))))</f>
        <v/>
      </c>
      <c r="W499" s="99">
        <f>IF(AND(R499&gt;0,R499&lt;36),1,IF(AND(R499&gt;=36,R499&lt;51),2,IF(AND(R499&gt;=51,R499&lt;66),3,IF(AND(R499&gt;=66,R499&lt;=100),4,))))</f>
        <v/>
      </c>
      <c r="X499" s="100">
        <f>IF(AND(S499&gt;0,S499&lt;37),1,IF(AND(S499&gt;=37,S499&lt;58),2,IF(AND(S499&gt;=58,S499&lt;71),3,IF(AND(S499&gt;=71,S499&lt;=100),4,))))</f>
        <v/>
      </c>
      <c r="Y499" s="101">
        <f>IF(SUM(AC499:AG499)=0, "", ROUND(((AC499*3+AD499*3+AE499*3+AF499*3+AG499*1)/13)*5,0))</f>
        <v/>
      </c>
      <c r="Z499" s="99">
        <f>IF(OR($C499="",Y499=""),"",COUNTIFS($C$4:$C$1500,$C499,Y$4:Y$1500,"&gt;"&amp;Y499)+1)</f>
        <v/>
      </c>
      <c r="AA499" s="99">
        <f>IF(OR($C499="",Y499=""),"",IF(AND($C499&gt;=1001,$C499&lt;=1005),COUNTIFS($C$4:$C$1500,"&gt;=1001",$C$4:$C$1500,"&lt;=1005",Y$4:Y$1500,"&gt;"&amp;Y499)+1,IF(AND($C499&gt;=1101,$C499&lt;=1105),COUNTIFS($C$4:$C$1500,"&gt;=1101",$C$4:$C$1500,"&lt;=1105",Y$4:Y$1500,"&gt;"&amp;Y499)+1,IF(AND($C499&gt;=901,$C499&lt;=905),COUNTIFS($C$4:$C$1500,"&gt;=901",$C$4:$C$1500,"&lt;=905",Y$4:Y$1500,"&gt;"&amp;Y499)+1,IF(AND($C499&gt;=801,$C499&lt;=805),COUNTIFS($C$4:$C$1500,"&gt;=801",$C$4:$C$1500,"&lt;=805",Y$4:Y$1500,"&gt;"&amp;Y499)+1,IF(AND($C499&gt;=701,$C499&lt;=705),COUNTIFS($C$4:$C$1500,"&gt;=701",$C$4:$C$1500,"&lt;=705",Y$4:Y$1500,"&gt;"&amp;Y499)+1,IF(AND($C499&gt;=601,$C499&lt;=606),COUNTIFS($C$4:$C$1500,"&gt;=601",$C$4:$C$1500,"&lt;=606",Y$4:Y$1500,"&gt;"&amp;Y499)+1,"")))))))</f>
        <v/>
      </c>
      <c r="AB499" s="99">
        <f>IF(OR($C499="",Y499=""),"",IF(OR(AND($C499&gt;=1001,$C499&lt;=1005),AND($C499&gt;=1101,$C499&lt;=1105)),COUNTIFS($C$4:$C$1500,"&gt;=1001",$C$4:$C$1500,"&lt;=1005",Y$4:Y$1500,"&gt;"&amp;Y499)+COUNTIFS($C$4:$C$1500,"&gt;=1101",$C$4:$C$1500,"&lt;=1105",Y$4:Y$1500,"&gt;"&amp;Y499)+1,""))</f>
        <v/>
      </c>
      <c r="AC499" s="94" t="n">
        <v>56.25</v>
      </c>
      <c r="AD499" s="94" t="n">
        <v>59.38</v>
      </c>
      <c r="AE499" s="94" t="n">
        <v>75.75</v>
      </c>
      <c r="AF499" s="94" t="n">
        <v>74.38</v>
      </c>
      <c r="AG499" s="94" t="n">
        <v>95.83</v>
      </c>
      <c r="AH499" s="99">
        <f>IF(AND(AC499&gt;0,AC499&lt;36),1,IF(AND(AC499&gt;=36,AC499&lt;51),2,IF(AND(AC499&gt;=51,AC499&lt;71),3,IF(AND(AC499&gt;=71,AC499&lt;=100),4,))))</f>
        <v/>
      </c>
      <c r="AI499" s="99">
        <f>IF(AND(AD499&gt;0,AD499&lt;41),1,IF(AND(AD499&gt;=41,AD499&lt;56),2,IF(AND(AD499&gt;=56,AD499&lt;71),3,IF(AND(AD499&gt;=71,AD499&lt;=100),4,))))</f>
        <v/>
      </c>
      <c r="AJ499" s="99">
        <f>IF(AND(AE499&gt;0,AE499&lt;41),1,IF(AND(AE499&gt;=41,AE499&lt;56),2,IF(AND(AE499&gt;=56,AE499&lt;71),3,IF(AND(AE499&gt;=71,AE499&lt;=100),4,))))</f>
        <v/>
      </c>
      <c r="AK499" s="99">
        <f>IF(AND(AF499&gt;0,AF499&lt;36),1,IF(AND(AF499&gt;=36,AF499&lt;51),2,IF(AND(AF499&gt;=51,AF499&lt;66),3,IF(AND(AF499&gt;=66,AF499&lt;=100),4,))))</f>
        <v/>
      </c>
      <c r="AL499" s="100">
        <f>IF(AND(AG499&gt;0,AG499&lt;37),1,IF(AND(AG499&gt;=37,AG499&lt;58),2,IF(AND(AG499&gt;=58,AG499&lt;71),3,IF(AND(AG499&gt;=71,AG499&lt;=100),4,))))</f>
        <v/>
      </c>
      <c r="AM499" s="101">
        <f>IF((Y499&lt;&gt;"")*(K499&lt;&gt;""),Y499-K499,"")</f>
        <v/>
      </c>
      <c r="AN499" s="99">
        <f>IF((Z499&lt;&gt;"")*(L499&lt;&gt;""),Z499-L499,"")</f>
        <v/>
      </c>
      <c r="AO499" s="99">
        <f>IF((AA499&lt;&gt;"")*(M499&lt;&gt;""),AA499-M499,"")</f>
        <v/>
      </c>
      <c r="AP499" s="99">
        <f>IF((AB499&lt;&gt;"")*(N499&lt;&gt;""),AB499-N499,"")</f>
        <v/>
      </c>
      <c r="AQ499" s="94">
        <f>IF((AC499&lt;&gt;"")*(O499&lt;&gt;""),AC499-O499,"")</f>
        <v/>
      </c>
      <c r="AR499" s="94">
        <f>IF((AD499&lt;&gt;"")*(P499&lt;&gt;""),AD499-P499,"")</f>
        <v/>
      </c>
      <c r="AS499" s="94">
        <f>IF((AE499&lt;&gt;"")*(Q499&lt;&gt;""),AE499-Q499,"")</f>
        <v/>
      </c>
      <c r="AT499" s="94">
        <f>IF((AF499&lt;&gt;"")*(R499&lt;&gt;""),AF499-R499,"")</f>
        <v/>
      </c>
      <c r="AU499" s="94">
        <f>IF((AG499&lt;&gt;"")*(S499&lt;&gt;""),AG499-S499,"")</f>
        <v/>
      </c>
      <c r="AV499" s="99">
        <f>IF((AH499&lt;&gt;"")*(T499&lt;&gt;""),AH499-T499,"")</f>
        <v/>
      </c>
      <c r="AW499" s="99">
        <f>IF((AI499&lt;&gt;"")*(U499&lt;&gt;""),AI499-U499,"")</f>
        <v/>
      </c>
      <c r="AX499" s="99">
        <f>IF((AJ499&lt;&gt;"")*(V499&lt;&gt;""),AJ499-V499,"")</f>
        <v/>
      </c>
      <c r="AY499" s="99">
        <f>IF((AK499&lt;&gt;"")*(W499&lt;&gt;""),AK499-W499,"")</f>
        <v/>
      </c>
      <c r="AZ499" s="102">
        <f>IF((AL499&lt;&gt;"")*(X499&lt;&gt;""),AL499-X499,"")</f>
        <v/>
      </c>
      <c r="BA499" s="50">
        <f>IFERROR(__xludf.dummyfunction("AI(""Actúa como un tutor académico y dirígete personalmente al estudiante "" &amp; I499 &amp; "" "" &amp; J499 &amp; "" "" &amp; G499 &amp; "" "" &amp; H499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AM499 &amp; ""'. Diferencias por área: Matemáticas ("" &amp; AQ499 &amp; ""), Ciencias Natura"&amp;"les ("" &amp; AR499 &amp; ""), Sociales ("" &amp; AS499 &amp; ""), Lectura Crítica ("" &amp; AT499 &amp; "") e Inglés ("" &amp; AU499 &amp; ""). Variación en posición: grupo ("" &amp; AN499 &amp; ""), grado ("" &amp; AO499 &amp; "") y media ("" &amp; AP499 &amp; ""). Puntajes Primer Simulacro: Global "" &amp; K499 &amp; "", Mat "" &amp; "&amp;"O4 &amp; "", Cien "" &amp; P499 &amp; "", Soc "" &amp; Q499 &amp; "", Lec "" &amp; R499 &amp; "", Ing "" &amp; S499 &amp; "". Puntajes Segundo Simulacro: Global "" &amp; Y499 &amp; "", Mat "" &amp; AC499 &amp; "", Cien "" &amp; AD499 &amp; "", Soc "" &amp; AE499 &amp; "", Lec "" &amp; AF499 &amp; "", Ing "" &amp; AG499 &amp; "". Escribe un mensaje motivador"&amp;" y breve (máximo 4 líneas)."")
"),"=AI(""Actúa como un tutor académico y dirígete personalmente al estudiante "" &amp; I499 &amp; "" "" &amp; J499 &amp; "" "" &amp; G499 &amp; "" "" &amp; H499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AM499 &amp; ""'. Diferencias por área: Matemáticas ("" &amp; AQ499 &amp; ""), Ciencias Natur"&amp;"ales ("" &amp; AR499 &amp; ""), Sociales ("" &amp; AS499 &amp; ""), Lectura Crítica ("" &amp; AT499 &amp; "") e Inglés ("" &amp; AU499 &amp; ""). Variación en posición: grupo ("" &amp; AN499 &amp; ""), grado ("" &amp; AO499 &amp; "") y media ("" &amp; AP499 &amp; ""). Puntajes Primer Simulacro: Global "" &amp; K499 &amp; "", Mat "" &amp;"&amp;" O499 &amp; "", Cien "" &amp; P499 &amp; "", Soc "" &amp; Q499 &amp; "", Lec "" &amp; R499 &amp; "", Ing "" &amp; S499 &amp; "". Puntajes Segundo Simulacro: Global "" &amp; Y499 &amp; "", Mat "" &amp; AC499 &amp; "", Cien "" &amp; AD499 &amp; "", Soc "" &amp; AE499 &amp; "", Lec "" &amp; AF499 &amp; "", Ing "" &amp; AG499 &amp; "". Escribe un mensaje motivado"&amp;"r y breve (máximo 4 líneas)."")
")</f>
        <v/>
      </c>
    </row>
    <row r="500" ht="15.75" customHeight="1" s="42">
      <c r="A500" s="93" t="n"/>
      <c r="B500" s="94" t="inlineStr">
        <is>
          <t>Bachillerato</t>
        </is>
      </c>
      <c r="C500" s="94" t="n">
        <v>804</v>
      </c>
      <c r="D500" s="94" t="n"/>
      <c r="E500" s="95" t="n"/>
      <c r="F500" s="96">
        <f>TRIM(G500&amp;" "&amp;H500&amp;" "&amp;I500&amp;" "&amp;J500)</f>
        <v/>
      </c>
      <c r="G500" s="94" t="inlineStr">
        <is>
          <t>Zapata</t>
        </is>
      </c>
      <c r="H500" s="94" t="inlineStr">
        <is>
          <t>Ospina</t>
        </is>
      </c>
      <c r="I500" s="94" t="inlineStr">
        <is>
          <t>Juan</t>
        </is>
      </c>
      <c r="J500" s="97" t="inlineStr">
        <is>
          <t>Sebástian</t>
        </is>
      </c>
      <c r="K500" s="98">
        <f>IF(SUM(O500:S500)=0, "", ROUND(((O500*3+P500*3+Q500*3+R500*3+S500*1)/13)*5,0))</f>
        <v/>
      </c>
      <c r="L500" s="99">
        <f>IF(OR($C500="",K500=""),"",COUNTIFS($C$4:$C$1500,$C500,K$4:K$1500,"&gt;"&amp;K500)+1)</f>
        <v/>
      </c>
      <c r="M500" s="99">
        <f>IF(OR($C500="",K500=""),"",IF(AND($C500&gt;=1001,$C500&lt;=1005),COUNTIFS($C$4:$C$1500,"&gt;=1001",$C$4:$C$1500,"&lt;=1005",K$4:K$1500,"&gt;"&amp;K500)+1,IF(AND($C500&gt;=1101,$C500&lt;=1105),COUNTIFS($C$4:$C$1500,"&gt;=1101",$C$4:$C$1500,"&lt;=1105",K$4:K$1500,"&gt;"&amp;K500)+1,IF(AND($C500&gt;=901,$C500&lt;=905),COUNTIFS($C$4:$C$1500,"&gt;=901",$C$4:$C$1500,"&lt;=905",K$4:K$1500,"&gt;"&amp;K500)+1,IF(AND($C500&gt;=801,$C500&lt;=805),COUNTIFS($C$4:$C$1500,"&gt;=801",$C$4:$C$1500,"&lt;=805",K$4:K$1500,"&gt;"&amp;K500)+1,IF(AND($C500&gt;=701,$C500&lt;=705),COUNTIFS($C$4:$C$1500,"&gt;=701",$C$4:$C$1500,"&lt;=705",K$4:K$1500,"&gt;"&amp;K500)+1,IF(AND($C500&gt;=601,$C500&lt;=606),COUNTIFS($C$4:$C$1500,"&gt;=601",$C$4:$C$1500,"&lt;=606",K$4:K$1500,"&gt;"&amp;K500)+1,"")))))))</f>
        <v/>
      </c>
      <c r="N500" s="99">
        <f>IF(OR($C500="",K500=""),"",IF(OR(AND($C500&gt;=1001,$C500&lt;=1005),AND($C500&gt;=1101,$C500&lt;=1105)),COUNTIFS($C$4:$C$1500,"&gt;=1001",$C$4:$C$1500,"&lt;=1005",K$4:K$1500,"&gt;"&amp;K500)+COUNTIFS($C$4:$C$1500,"&gt;=1101",$C$4:$C$1500,"&lt;=1105",K$4:K$1500,"&gt;"&amp;K500)+1,""))</f>
        <v/>
      </c>
      <c r="O500" s="94" t="n">
        <v>33.44</v>
      </c>
      <c r="P500" s="94" t="n">
        <v>63.25</v>
      </c>
      <c r="Q500" s="94" t="n">
        <v>42.66</v>
      </c>
      <c r="R500" s="94" t="n">
        <v>45.83</v>
      </c>
      <c r="S500" s="94" t="n">
        <v>66.67</v>
      </c>
      <c r="T500" s="99">
        <f>IF(AND(O500&gt;0,O500&lt;36),1,IF(AND(O500&gt;=36,O500&lt;51),2,IF(AND(O500&gt;=51,O500&lt;71),3,IF(AND(O500&gt;=71,O500&lt;=100),4,))))</f>
        <v/>
      </c>
      <c r="U500" s="99">
        <f>IF(AND(P500&gt;0,P500&lt;41),1,IF(AND(P500&gt;=41,P500&lt;56),2,IF(AND(P500&gt;=56,P500&lt;71),3,IF(AND(P500&gt;=71,P500&lt;=100),4,))))</f>
        <v/>
      </c>
      <c r="V500" s="99">
        <f>IF(AND(Q500&gt;0,Q500&lt;41),1,IF(AND(Q500&gt;=41,Q500&lt;56),2,IF(AND(Q500&gt;=56,Q500&lt;71),3,IF(AND(Q500&gt;=71,Q500&lt;=100),4,))))</f>
        <v/>
      </c>
      <c r="W500" s="99">
        <f>IF(AND(R500&gt;0,R500&lt;36),1,IF(AND(R500&gt;=36,R500&lt;51),2,IF(AND(R500&gt;=51,R500&lt;66),3,IF(AND(R500&gt;=66,R500&lt;=100),4,))))</f>
        <v/>
      </c>
      <c r="X500" s="100">
        <f>IF(AND(S500&gt;0,S500&lt;37),1,IF(AND(S500&gt;=37,S500&lt;58),2,IF(AND(S500&gt;=58,S500&lt;71),3,IF(AND(S500&gt;=71,S500&lt;=100),4,))))</f>
        <v/>
      </c>
      <c r="Y500" s="101">
        <f>IF(SUM(AC500:AG500)=0, "", ROUND(((AC500*3+AD500*3+AE500*3+AF500*3+AG500*1)/13)*5,0))</f>
        <v/>
      </c>
      <c r="Z500" s="99">
        <f>IF(OR($C500="",Y500=""),"",COUNTIFS($C$4:$C$1500,$C500,Y$4:Y$1500,"&gt;"&amp;Y500)+1)</f>
        <v/>
      </c>
      <c r="AA500" s="99">
        <f>IF(OR($C500="",Y500=""),"",IF(AND($C500&gt;=1001,$C500&lt;=1005),COUNTIFS($C$4:$C$1500,"&gt;=1001",$C$4:$C$1500,"&lt;=1005",Y$4:Y$1500,"&gt;"&amp;Y500)+1,IF(AND($C500&gt;=1101,$C500&lt;=1105),COUNTIFS($C$4:$C$1500,"&gt;=1101",$C$4:$C$1500,"&lt;=1105",Y$4:Y$1500,"&gt;"&amp;Y500)+1,IF(AND($C500&gt;=901,$C500&lt;=905),COUNTIFS($C$4:$C$1500,"&gt;=901",$C$4:$C$1500,"&lt;=905",Y$4:Y$1500,"&gt;"&amp;Y500)+1,IF(AND($C500&gt;=801,$C500&lt;=805),COUNTIFS($C$4:$C$1500,"&gt;=801",$C$4:$C$1500,"&lt;=805",Y$4:Y$1500,"&gt;"&amp;Y500)+1,IF(AND($C500&gt;=701,$C500&lt;=705),COUNTIFS($C$4:$C$1500,"&gt;=701",$C$4:$C$1500,"&lt;=705",Y$4:Y$1500,"&gt;"&amp;Y500)+1,IF(AND($C500&gt;=601,$C500&lt;=606),COUNTIFS($C$4:$C$1500,"&gt;=601",$C$4:$C$1500,"&lt;=606",Y$4:Y$1500,"&gt;"&amp;Y500)+1,"")))))))</f>
        <v/>
      </c>
      <c r="AB500" s="99">
        <f>IF(OR($C500="",Y500=""),"",IF(OR(AND($C500&gt;=1001,$C500&lt;=1005),AND($C500&gt;=1101,$C500&lt;=1105)),COUNTIFS($C$4:$C$1500,"&gt;=1001",$C$4:$C$1500,"&lt;=1005",Y$4:Y$1500,"&gt;"&amp;Y500)+COUNTIFS($C$4:$C$1500,"&gt;=1101",$C$4:$C$1500,"&lt;=1105",Y$4:Y$1500,"&gt;"&amp;Y500)+1,""))</f>
        <v/>
      </c>
      <c r="AC500" s="94" t="n">
        <v>59.38</v>
      </c>
      <c r="AD500" s="94" t="n">
        <v>71.25</v>
      </c>
      <c r="AE500" s="94" t="n">
        <v>59.25</v>
      </c>
      <c r="AF500" s="94" t="n">
        <v>78.75</v>
      </c>
      <c r="AG500" s="94" t="n">
        <v>67.08</v>
      </c>
      <c r="AH500" s="99">
        <f>IF(AND(AC500&gt;0,AC500&lt;36),1,IF(AND(AC500&gt;=36,AC500&lt;51),2,IF(AND(AC500&gt;=51,AC500&lt;71),3,IF(AND(AC500&gt;=71,AC500&lt;=100),4,))))</f>
        <v/>
      </c>
      <c r="AI500" s="99">
        <f>IF(AND(AD500&gt;0,AD500&lt;41),1,IF(AND(AD500&gt;=41,AD500&lt;56),2,IF(AND(AD500&gt;=56,AD500&lt;71),3,IF(AND(AD500&gt;=71,AD500&lt;=100),4,))))</f>
        <v/>
      </c>
      <c r="AJ500" s="99">
        <f>IF(AND(AE500&gt;0,AE500&lt;41),1,IF(AND(AE500&gt;=41,AE500&lt;56),2,IF(AND(AE500&gt;=56,AE500&lt;71),3,IF(AND(AE500&gt;=71,AE500&lt;=100),4,))))</f>
        <v/>
      </c>
      <c r="AK500" s="99">
        <f>IF(AND(AF500&gt;0,AF500&lt;36),1,IF(AND(AF500&gt;=36,AF500&lt;51),2,IF(AND(AF500&gt;=51,AF500&lt;66),3,IF(AND(AF500&gt;=66,AF500&lt;=100),4,))))</f>
        <v/>
      </c>
      <c r="AL500" s="100">
        <f>IF(AND(AG500&gt;0,AG500&lt;37),1,IF(AND(AG500&gt;=37,AG500&lt;58),2,IF(AND(AG500&gt;=58,AG500&lt;71),3,IF(AND(AG500&gt;=71,AG500&lt;=100),4,))))</f>
        <v/>
      </c>
      <c r="AM500" s="101">
        <f>IF((Y500&lt;&gt;"")*(K500&lt;&gt;""),Y500-K500,"")</f>
        <v/>
      </c>
      <c r="AN500" s="99">
        <f>IF((Z500&lt;&gt;"")*(L500&lt;&gt;""),Z500-L500,"")</f>
        <v/>
      </c>
      <c r="AO500" s="99">
        <f>IF((AA500&lt;&gt;"")*(M500&lt;&gt;""),AA500-M500,"")</f>
        <v/>
      </c>
      <c r="AP500" s="99">
        <f>IF((AB500&lt;&gt;"")*(N500&lt;&gt;""),AB500-N500,"")</f>
        <v/>
      </c>
      <c r="AQ500" s="94">
        <f>IF((AC500&lt;&gt;"")*(O500&lt;&gt;""),AC500-O500,"")</f>
        <v/>
      </c>
      <c r="AR500" s="94">
        <f>IF((AD500&lt;&gt;"")*(P500&lt;&gt;""),AD500-P500,"")</f>
        <v/>
      </c>
      <c r="AS500" s="94">
        <f>IF((AE500&lt;&gt;"")*(Q500&lt;&gt;""),AE500-Q500,"")</f>
        <v/>
      </c>
      <c r="AT500" s="94">
        <f>IF((AF500&lt;&gt;"")*(R500&lt;&gt;""),AF500-R500,"")</f>
        <v/>
      </c>
      <c r="AU500" s="94">
        <f>IF((AG500&lt;&gt;"")*(S500&lt;&gt;""),AG500-S500,"")</f>
        <v/>
      </c>
      <c r="AV500" s="99">
        <f>IF((AH500&lt;&gt;"")*(T500&lt;&gt;""),AH500-T500,"")</f>
        <v/>
      </c>
      <c r="AW500" s="99">
        <f>IF((AI500&lt;&gt;"")*(U500&lt;&gt;""),AI500-U500,"")</f>
        <v/>
      </c>
      <c r="AX500" s="99">
        <f>IF((AJ500&lt;&gt;"")*(V500&lt;&gt;""),AJ500-V500,"")</f>
        <v/>
      </c>
      <c r="AY500" s="99">
        <f>IF((AK500&lt;&gt;"")*(W500&lt;&gt;""),AK500-W500,"")</f>
        <v/>
      </c>
      <c r="AZ500" s="102">
        <f>IF((AL500&lt;&gt;"")*(X500&lt;&gt;""),AL500-X500,"")</f>
        <v/>
      </c>
      <c r="BA500" s="50">
        <f>IFERROR(__xludf.dummyfunction("AI(""Actúa como un tutor académico y dirígete personalmente al estudiante "" &amp; I500 &amp; "" "" &amp; J500 &amp; "" "" &amp; G500 &amp; "" "" &amp; H500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AM500 &amp; ""'. Diferencias por área: Matemáticas ("" &amp; AQ500 &amp; ""), Ciencias Natura"&amp;"les ("" &amp; AR500 &amp; ""), Sociales ("" &amp; AS500 &amp; ""), Lectura Crítica ("" &amp; AT500 &amp; "") e Inglés ("" &amp; AU500 &amp; ""). Variación en posición: grupo ("" &amp; AN500 &amp; ""), grado ("" &amp; AO500 &amp; "") y media ("" &amp; AP500 &amp; ""). Puntajes Primer Simulacro: Global "" &amp; K500 &amp; "", Mat "" &amp; "&amp;"O4 &amp; "", Cien "" &amp; P500 &amp; "", Soc "" &amp; Q500 &amp; "", Lec "" &amp; R500 &amp; "", Ing "" &amp; S500 &amp; "". Puntajes Segundo Simulacro: Global "" &amp; Y500 &amp; "", Mat "" &amp; AC500 &amp; "", Cien "" &amp; AD500 &amp; "", Soc "" &amp; AE500 &amp; "", Lec "" &amp; AF500 &amp; "", Ing "" &amp; AG500 &amp; "". Escribe un mensaje motivador"&amp;" y breve (máximo 4 líneas)."")
"),"=AI(""Actúa como un tutor académico y dirígete personalmente al estudiante "" &amp; I500 &amp; "" "" &amp; J500 &amp; "" "" &amp; G500 &amp; "" "" &amp; H500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AM500 &amp; ""'. Diferencias por área: Matemáticas ("" &amp; AQ500 &amp; ""), Ciencias Natur"&amp;"ales ("" &amp; AR500 &amp; ""), Sociales ("" &amp; AS500 &amp; ""), Lectura Crítica ("" &amp; AT500 &amp; "") e Inglés ("" &amp; AU500 &amp; ""). Variación en posición: grupo ("" &amp; AN500 &amp; ""), grado ("" &amp; AO500 &amp; "") y media ("" &amp; AP500 &amp; ""). Puntajes Primer Simulacro: Global "" &amp; K500 &amp; "", Mat "" &amp;"&amp;" O500 &amp; "", Cien "" &amp; P500 &amp; "", Soc "" &amp; Q500 &amp; "", Lec "" &amp; R500 &amp; "", Ing "" &amp; S500 &amp; "". Puntajes Segundo Simulacro: Global "" &amp; Y500 &amp; "", Mat "" &amp; AC500 &amp; "", Cien "" &amp; AD500 &amp; "", Soc "" &amp; AE500 &amp; "", Lec "" &amp; AF500 &amp; "", Ing "" &amp; AG500 &amp; "". Escribe un mensaje motivado"&amp;"r y breve (máximo 4 líneas)."")
")</f>
        <v/>
      </c>
    </row>
    <row r="501" ht="15.75" customHeight="1" s="42">
      <c r="A501" s="93" t="n"/>
      <c r="B501" s="94" t="inlineStr">
        <is>
          <t>Bachillerato</t>
        </is>
      </c>
      <c r="C501" s="94" t="n">
        <v>805</v>
      </c>
      <c r="D501" s="94" t="n"/>
      <c r="E501" s="95" t="n"/>
      <c r="F501" s="96">
        <f>TRIM(G501&amp;" "&amp;H501&amp;" "&amp;I501&amp;" "&amp;J501)</f>
        <v/>
      </c>
      <c r="G501" s="94" t="inlineStr">
        <is>
          <t>Aguirre</t>
        </is>
      </c>
      <c r="H501" s="94" t="inlineStr">
        <is>
          <t>Lezcano</t>
        </is>
      </c>
      <c r="I501" s="94" t="inlineStr">
        <is>
          <t>Melany</t>
        </is>
      </c>
      <c r="J501" s="97" t="n"/>
      <c r="K501" s="98">
        <f>IF(SUM(O501:S501)=0, "", ROUND(((O501*3+P501*3+Q501*3+R501*3+S501*1)/13)*5,0))</f>
        <v/>
      </c>
      <c r="L501" s="99">
        <f>IF(OR($C501="",K501=""),"",COUNTIFS($C$4:$C$1500,$C501,K$4:K$1500,"&gt;"&amp;K501)+1)</f>
        <v/>
      </c>
      <c r="M501" s="99">
        <f>IF(OR($C501="",K501=""),"",IF(AND($C501&gt;=1001,$C501&lt;=1005),COUNTIFS($C$4:$C$1500,"&gt;=1001",$C$4:$C$1500,"&lt;=1005",K$4:K$1500,"&gt;"&amp;K501)+1,IF(AND($C501&gt;=1101,$C501&lt;=1105),COUNTIFS($C$4:$C$1500,"&gt;=1101",$C$4:$C$1500,"&lt;=1105",K$4:K$1500,"&gt;"&amp;K501)+1,IF(AND($C501&gt;=901,$C501&lt;=905),COUNTIFS($C$4:$C$1500,"&gt;=901",$C$4:$C$1500,"&lt;=905",K$4:K$1500,"&gt;"&amp;K501)+1,IF(AND($C501&gt;=801,$C501&lt;=805),COUNTIFS($C$4:$C$1500,"&gt;=801",$C$4:$C$1500,"&lt;=805",K$4:K$1500,"&gt;"&amp;K501)+1,IF(AND($C501&gt;=701,$C501&lt;=705),COUNTIFS($C$4:$C$1500,"&gt;=701",$C$4:$C$1500,"&lt;=705",K$4:K$1500,"&gt;"&amp;K501)+1,IF(AND($C501&gt;=601,$C501&lt;=606),COUNTIFS($C$4:$C$1500,"&gt;=601",$C$4:$C$1500,"&lt;=606",K$4:K$1500,"&gt;"&amp;K501)+1,"")))))))</f>
        <v/>
      </c>
      <c r="N501" s="99">
        <f>IF(OR($C501="",K501=""),"",IF(OR(AND($C501&gt;=1001,$C501&lt;=1005),AND($C501&gt;=1101,$C501&lt;=1105)),COUNTIFS($C$4:$C$1500,"&gt;=1001",$C$4:$C$1500,"&lt;=1005",K$4:K$1500,"&gt;"&amp;K501)+COUNTIFS($C$4:$C$1500,"&gt;=1101",$C$4:$C$1500,"&lt;=1105",K$4:K$1500,"&gt;"&amp;K501)+1,""))</f>
        <v/>
      </c>
      <c r="O501" s="94" t="n">
        <v>45.31</v>
      </c>
      <c r="P501" s="94" t="n">
        <v>12.39</v>
      </c>
      <c r="Q501" s="94" t="n">
        <v>39.69</v>
      </c>
      <c r="R501" s="94" t="n">
        <v>33.33</v>
      </c>
      <c r="S501" s="94" t="n">
        <v>41.67</v>
      </c>
      <c r="T501" s="99">
        <f>IF(AND(O501&gt;0,O501&lt;36),1,IF(AND(O501&gt;=36,O501&lt;51),2,IF(AND(O501&gt;=51,O501&lt;71),3,IF(AND(O501&gt;=71,O501&lt;=100),4,))))</f>
        <v/>
      </c>
      <c r="U501" s="99">
        <f>IF(AND(P501&gt;0,P501&lt;41),1,IF(AND(P501&gt;=41,P501&lt;56),2,IF(AND(P501&gt;=56,P501&lt;71),3,IF(AND(P501&gt;=71,P501&lt;=100),4,))))</f>
        <v/>
      </c>
      <c r="V501" s="99">
        <f>IF(AND(Q501&gt;0,Q501&lt;41),1,IF(AND(Q501&gt;=41,Q501&lt;56),2,IF(AND(Q501&gt;=56,Q501&lt;71),3,IF(AND(Q501&gt;=71,Q501&lt;=100),4,))))</f>
        <v/>
      </c>
      <c r="W501" s="99">
        <f>IF(AND(R501&gt;0,R501&lt;36),1,IF(AND(R501&gt;=36,R501&lt;51),2,IF(AND(R501&gt;=51,R501&lt;66),3,IF(AND(R501&gt;=66,R501&lt;=100),4,))))</f>
        <v/>
      </c>
      <c r="X501" s="100">
        <f>IF(AND(S501&gt;0,S501&lt;37),1,IF(AND(S501&gt;=37,S501&lt;58),2,IF(AND(S501&gt;=58,S501&lt;71),3,IF(AND(S501&gt;=71,S501&lt;=100),4,))))</f>
        <v/>
      </c>
      <c r="Y501" s="101">
        <f>IF(SUM(AC501:AG501)=0, "", ROUND(((AC501*3+AD501*3+AE501*3+AF501*3+AG501*1)/13)*5,0))</f>
        <v/>
      </c>
      <c r="Z501" s="99">
        <f>IF(OR($C501="",Y501=""),"",COUNTIFS($C$4:$C$1500,$C501,Y$4:Y$1500,"&gt;"&amp;Y501)+1)</f>
        <v/>
      </c>
      <c r="AA501" s="99">
        <f>IF(OR($C501="",Y501=""),"",IF(AND($C501&gt;=1001,$C501&lt;=1005),COUNTIFS($C$4:$C$1500,"&gt;=1001",$C$4:$C$1500,"&lt;=1005",Y$4:Y$1500,"&gt;"&amp;Y501)+1,IF(AND($C501&gt;=1101,$C501&lt;=1105),COUNTIFS($C$4:$C$1500,"&gt;=1101",$C$4:$C$1500,"&lt;=1105",Y$4:Y$1500,"&gt;"&amp;Y501)+1,IF(AND($C501&gt;=901,$C501&lt;=905),COUNTIFS($C$4:$C$1500,"&gt;=901",$C$4:$C$1500,"&lt;=905",Y$4:Y$1500,"&gt;"&amp;Y501)+1,IF(AND($C501&gt;=801,$C501&lt;=805),COUNTIFS($C$4:$C$1500,"&gt;=801",$C$4:$C$1500,"&lt;=805",Y$4:Y$1500,"&gt;"&amp;Y501)+1,IF(AND($C501&gt;=701,$C501&lt;=705),COUNTIFS($C$4:$C$1500,"&gt;=701",$C$4:$C$1500,"&lt;=705",Y$4:Y$1500,"&gt;"&amp;Y501)+1,IF(AND($C501&gt;=601,$C501&lt;=606),COUNTIFS($C$4:$C$1500,"&gt;=601",$C$4:$C$1500,"&lt;=606",Y$4:Y$1500,"&gt;"&amp;Y501)+1,"")))))))</f>
        <v/>
      </c>
      <c r="AB501" s="99">
        <f>IF(OR($C501="",Y501=""),"",IF(OR(AND($C501&gt;=1001,$C501&lt;=1005),AND($C501&gt;=1101,$C501&lt;=1105)),COUNTIFS($C$4:$C$1500,"&gt;=1001",$C$4:$C$1500,"&lt;=1005",Y$4:Y$1500,"&gt;"&amp;Y501)+COUNTIFS($C$4:$C$1500,"&gt;=1101",$C$4:$C$1500,"&lt;=1105",Y$4:Y$1500,"&gt;"&amp;Y501)+1,""))</f>
        <v/>
      </c>
      <c r="AC501" s="94" t="n">
        <v>58.5</v>
      </c>
      <c r="AD501" s="94" t="n">
        <v>27.19</v>
      </c>
      <c r="AE501" s="94" t="n">
        <v>29</v>
      </c>
      <c r="AF501" s="94" t="n">
        <v>35</v>
      </c>
      <c r="AG501" s="94" t="n">
        <v>39.38</v>
      </c>
      <c r="AH501" s="99">
        <f>IF(AND(AC501&gt;0,AC501&lt;36),1,IF(AND(AC501&gt;=36,AC501&lt;51),2,IF(AND(AC501&gt;=51,AC501&lt;71),3,IF(AND(AC501&gt;=71,AC501&lt;=100),4,))))</f>
        <v/>
      </c>
      <c r="AI501" s="99">
        <f>IF(AND(AD501&gt;0,AD501&lt;41),1,IF(AND(AD501&gt;=41,AD501&lt;56),2,IF(AND(AD501&gt;=56,AD501&lt;71),3,IF(AND(AD501&gt;=71,AD501&lt;=100),4,))))</f>
        <v/>
      </c>
      <c r="AJ501" s="99">
        <f>IF(AND(AE501&gt;0,AE501&lt;41),1,IF(AND(AE501&gt;=41,AE501&lt;56),2,IF(AND(AE501&gt;=56,AE501&lt;71),3,IF(AND(AE501&gt;=71,AE501&lt;=100),4,))))</f>
        <v/>
      </c>
      <c r="AK501" s="99">
        <f>IF(AND(AF501&gt;0,AF501&lt;36),1,IF(AND(AF501&gt;=36,AF501&lt;51),2,IF(AND(AF501&gt;=51,AF501&lt;66),3,IF(AND(AF501&gt;=66,AF501&lt;=100),4,))))</f>
        <v/>
      </c>
      <c r="AL501" s="100">
        <f>IF(AND(AG501&gt;0,AG501&lt;37),1,IF(AND(AG501&gt;=37,AG501&lt;58),2,IF(AND(AG501&gt;=58,AG501&lt;71),3,IF(AND(AG501&gt;=71,AG501&lt;=100),4,))))</f>
        <v/>
      </c>
      <c r="AM501" s="101">
        <f>IF((Y501&lt;&gt;"")*(K501&lt;&gt;""),Y501-K501,"")</f>
        <v/>
      </c>
      <c r="AN501" s="99">
        <f>IF((Z501&lt;&gt;"")*(L501&lt;&gt;""),Z501-L501,"")</f>
        <v/>
      </c>
      <c r="AO501" s="99">
        <f>IF((AA501&lt;&gt;"")*(M501&lt;&gt;""),AA501-M501,"")</f>
        <v/>
      </c>
      <c r="AP501" s="99">
        <f>IF((AB501&lt;&gt;"")*(N501&lt;&gt;""),AB501-N501,"")</f>
        <v/>
      </c>
      <c r="AQ501" s="94">
        <f>IF((AC501&lt;&gt;"")*(O501&lt;&gt;""),AC501-O501,"")</f>
        <v/>
      </c>
      <c r="AR501" s="94">
        <f>IF((AD501&lt;&gt;"")*(P501&lt;&gt;""),AD501-P501,"")</f>
        <v/>
      </c>
      <c r="AS501" s="94">
        <f>IF((AE501&lt;&gt;"")*(Q501&lt;&gt;""),AE501-Q501,"")</f>
        <v/>
      </c>
      <c r="AT501" s="94">
        <f>IF((AF501&lt;&gt;"")*(R501&lt;&gt;""),AF501-R501,"")</f>
        <v/>
      </c>
      <c r="AU501" s="94">
        <f>IF((AG501&lt;&gt;"")*(S501&lt;&gt;""),AG501-S501,"")</f>
        <v/>
      </c>
      <c r="AV501" s="99">
        <f>IF((AH501&lt;&gt;"")*(T501&lt;&gt;""),AH501-T501,"")</f>
        <v/>
      </c>
      <c r="AW501" s="99">
        <f>IF((AI501&lt;&gt;"")*(U501&lt;&gt;""),AI501-U501,"")</f>
        <v/>
      </c>
      <c r="AX501" s="99">
        <f>IF((AJ501&lt;&gt;"")*(V501&lt;&gt;""),AJ501-V501,"")</f>
        <v/>
      </c>
      <c r="AY501" s="99">
        <f>IF((AK501&lt;&gt;"")*(W501&lt;&gt;""),AK501-W501,"")</f>
        <v/>
      </c>
      <c r="AZ501" s="102">
        <f>IF((AL501&lt;&gt;"")*(X501&lt;&gt;""),AL501-X501,"")</f>
        <v/>
      </c>
      <c r="BA501" s="50">
        <f>IFERROR(__xludf.dummyfunction("AI(""Actúa como un tutor académico y dirígete personalmente al estudiante "" &amp; I501 &amp; "" "" &amp; J501 &amp; "" "" &amp; G501 &amp; "" "" &amp; H501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AM501 &amp; ""'. Diferencias por área: Matemáticas ("" &amp; AQ501 &amp; ""), Ciencias Natura"&amp;"les ("" &amp; AR501 &amp; ""), Sociales ("" &amp; AS501 &amp; ""), Lectura Crítica ("" &amp; AT501 &amp; "") e Inglés ("" &amp; AU501 &amp; ""). Variación en posición: grupo ("" &amp; AN501 &amp; ""), grado ("" &amp; AO501 &amp; "") y media ("" &amp; AP501 &amp; ""). Puntajes Primer Simulacro: Global "" &amp; K501 &amp; "", Mat "" &amp; "&amp;"O4 &amp; "", Cien "" &amp; P501 &amp; "", Soc "" &amp; Q501 &amp; "", Lec "" &amp; R501 &amp; "", Ing "" &amp; S501 &amp; "". Puntajes Segundo Simulacro: Global "" &amp; Y501 &amp; "", Mat "" &amp; AC501 &amp; "", Cien "" &amp; AD501 &amp; "", Soc "" &amp; AE501 &amp; "", Lec "" &amp; AF501 &amp; "", Ing "" &amp; AG501 &amp; "". Escribe un mensaje motivador"&amp;" y breve (máximo 4 líneas)."")
"),"=AI(""Actúa como un tutor académico y dirígete personalmente al estudiante "" &amp; I501 &amp; "" "" &amp; J501 &amp; "" "" &amp; G501 &amp; "" "" &amp; H501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AM501 &amp; ""'. Diferencias por área: Matemáticas ("" &amp; AQ501 &amp; ""), Ciencias Natur"&amp;"ales ("" &amp; AR501 &amp; ""), Sociales ("" &amp; AS501 &amp; ""), Lectura Crítica ("" &amp; AT501 &amp; "") e Inglés ("" &amp; AU501 &amp; ""). Variación en posición: grupo ("" &amp; AN501 &amp; ""), grado ("" &amp; AO501 &amp; "") y media ("" &amp; AP501 &amp; ""). Puntajes Primer Simulacro: Global "" &amp; K501 &amp; "", Mat "" &amp;"&amp;" O501 &amp; "", Cien "" &amp; P501 &amp; "", Soc "" &amp; Q501 &amp; "", Lec "" &amp; R501 &amp; "", Ing "" &amp; S501 &amp; "". Puntajes Segundo Simulacro: Global "" &amp; Y501 &amp; "", Mat "" &amp; AC501 &amp; "", Cien "" &amp; AD501 &amp; "", Soc "" &amp; AE501 &amp; "", Lec "" &amp; AF501 &amp; "", Ing "" &amp; AG501 &amp; "". Escribe un mensaje motivado"&amp;"r y breve (máximo 4 líneas)."")
")</f>
        <v/>
      </c>
    </row>
    <row r="502" ht="15.75" customHeight="1" s="42">
      <c r="A502" s="93" t="n"/>
      <c r="B502" s="94" t="inlineStr">
        <is>
          <t>Bachillerato</t>
        </is>
      </c>
      <c r="C502" s="94" t="n">
        <v>805</v>
      </c>
      <c r="D502" s="94" t="n"/>
      <c r="E502" s="95" t="n"/>
      <c r="F502" s="96">
        <f>TRIM(G502&amp;" "&amp;H502&amp;" "&amp;I502&amp;" "&amp;J502)</f>
        <v/>
      </c>
      <c r="G502" s="94" t="inlineStr">
        <is>
          <t>Alcaraz</t>
        </is>
      </c>
      <c r="H502" s="94" t="inlineStr">
        <is>
          <t>Urrego</t>
        </is>
      </c>
      <c r="I502" s="94" t="inlineStr">
        <is>
          <t>Miguel</t>
        </is>
      </c>
      <c r="J502" s="97" t="n"/>
      <c r="K502" s="98">
        <f>IF(SUM(O502:S502)=0, "", ROUND(((O502*3+P502*3+Q502*3+R502*3+S502*1)/13)*5,0))</f>
        <v/>
      </c>
      <c r="L502" s="99">
        <f>IF(OR($C502="",K502=""),"",COUNTIFS($C$4:$C$1500,$C502,K$4:K$1500,"&gt;"&amp;K502)+1)</f>
        <v/>
      </c>
      <c r="M502" s="99">
        <f>IF(OR($C502="",K502=""),"",IF(AND($C502&gt;=1001,$C502&lt;=1005),COUNTIFS($C$4:$C$1500,"&gt;=1001",$C$4:$C$1500,"&lt;=1005",K$4:K$1500,"&gt;"&amp;K502)+1,IF(AND($C502&gt;=1101,$C502&lt;=1105),COUNTIFS($C$4:$C$1500,"&gt;=1101",$C$4:$C$1500,"&lt;=1105",K$4:K$1500,"&gt;"&amp;K502)+1,IF(AND($C502&gt;=901,$C502&lt;=905),COUNTIFS($C$4:$C$1500,"&gt;=901",$C$4:$C$1500,"&lt;=905",K$4:K$1500,"&gt;"&amp;K502)+1,IF(AND($C502&gt;=801,$C502&lt;=805),COUNTIFS($C$4:$C$1500,"&gt;=801",$C$4:$C$1500,"&lt;=805",K$4:K$1500,"&gt;"&amp;K502)+1,IF(AND($C502&gt;=701,$C502&lt;=705),COUNTIFS($C$4:$C$1500,"&gt;=701",$C$4:$C$1500,"&lt;=705",K$4:K$1500,"&gt;"&amp;K502)+1,IF(AND($C502&gt;=601,$C502&lt;=606),COUNTIFS($C$4:$C$1500,"&gt;=601",$C$4:$C$1500,"&lt;=606",K$4:K$1500,"&gt;"&amp;K502)+1,"")))))))</f>
        <v/>
      </c>
      <c r="N502" s="99">
        <f>IF(OR($C502="",K502=""),"",IF(OR(AND($C502&gt;=1001,$C502&lt;=1005),AND($C502&gt;=1101,$C502&lt;=1105)),COUNTIFS($C$4:$C$1500,"&gt;=1001",$C$4:$C$1500,"&lt;=1005",K$4:K$1500,"&gt;"&amp;K502)+COUNTIFS($C$4:$C$1500,"&gt;=1101",$C$4:$C$1500,"&lt;=1105",K$4:K$1500,"&gt;"&amp;K502)+1,""))</f>
        <v/>
      </c>
      <c r="O502" s="94" t="n">
        <v>51.25</v>
      </c>
      <c r="P502" s="94" t="n">
        <v>38.35</v>
      </c>
      <c r="Q502" s="94" t="n">
        <v>25.16</v>
      </c>
      <c r="R502" s="94" t="n">
        <v>16.67</v>
      </c>
      <c r="S502" s="94" t="n">
        <v>54.17</v>
      </c>
      <c r="T502" s="99">
        <f>IF(AND(O502&gt;0,O502&lt;36),1,IF(AND(O502&gt;=36,O502&lt;51),2,IF(AND(O502&gt;=51,O502&lt;71),3,IF(AND(O502&gt;=71,O502&lt;=100),4,))))</f>
        <v/>
      </c>
      <c r="U502" s="99">
        <f>IF(AND(P502&gt;0,P502&lt;41),1,IF(AND(P502&gt;=41,P502&lt;56),2,IF(AND(P502&gt;=56,P502&lt;71),3,IF(AND(P502&gt;=71,P502&lt;=100),4,))))</f>
        <v/>
      </c>
      <c r="V502" s="99">
        <f>IF(AND(Q502&gt;0,Q502&lt;41),1,IF(AND(Q502&gt;=41,Q502&lt;56),2,IF(AND(Q502&gt;=56,Q502&lt;71),3,IF(AND(Q502&gt;=71,Q502&lt;=100),4,))))</f>
        <v/>
      </c>
      <c r="W502" s="99">
        <f>IF(AND(R502&gt;0,R502&lt;36),1,IF(AND(R502&gt;=36,R502&lt;51),2,IF(AND(R502&gt;=51,R502&lt;66),3,IF(AND(R502&gt;=66,R502&lt;=100),4,))))</f>
        <v/>
      </c>
      <c r="X502" s="100">
        <f>IF(AND(S502&gt;0,S502&lt;37),1,IF(AND(S502&gt;=37,S502&lt;58),2,IF(AND(S502&gt;=58,S502&lt;71),3,IF(AND(S502&gt;=71,S502&lt;=100),4,))))</f>
        <v/>
      </c>
      <c r="Y502" s="101">
        <f>IF(SUM(AC502:AG502)=0, "", ROUND(((AC502*3+AD502*3+AE502*3+AF502*3+AG502*1)/13)*5,0))</f>
        <v/>
      </c>
      <c r="Z502" s="99">
        <f>IF(OR($C502="",Y502=""),"",COUNTIFS($C$4:$C$1500,$C502,Y$4:Y$1500,"&gt;"&amp;Y502)+1)</f>
        <v/>
      </c>
      <c r="AA502" s="99">
        <f>IF(OR($C502="",Y502=""),"",IF(AND($C502&gt;=1001,$C502&lt;=1005),COUNTIFS($C$4:$C$1500,"&gt;=1001",$C$4:$C$1500,"&lt;=1005",Y$4:Y$1500,"&gt;"&amp;Y502)+1,IF(AND($C502&gt;=1101,$C502&lt;=1105),COUNTIFS($C$4:$C$1500,"&gt;=1101",$C$4:$C$1500,"&lt;=1105",Y$4:Y$1500,"&gt;"&amp;Y502)+1,IF(AND($C502&gt;=901,$C502&lt;=905),COUNTIFS($C$4:$C$1500,"&gt;=901",$C$4:$C$1500,"&lt;=905",Y$4:Y$1500,"&gt;"&amp;Y502)+1,IF(AND($C502&gt;=801,$C502&lt;=805),COUNTIFS($C$4:$C$1500,"&gt;=801",$C$4:$C$1500,"&lt;=805",Y$4:Y$1500,"&gt;"&amp;Y502)+1,IF(AND($C502&gt;=701,$C502&lt;=705),COUNTIFS($C$4:$C$1500,"&gt;=701",$C$4:$C$1500,"&lt;=705",Y$4:Y$1500,"&gt;"&amp;Y502)+1,IF(AND($C502&gt;=601,$C502&lt;=606),COUNTIFS($C$4:$C$1500,"&gt;=601",$C$4:$C$1500,"&lt;=606",Y$4:Y$1500,"&gt;"&amp;Y502)+1,"")))))))</f>
        <v/>
      </c>
      <c r="AB502" s="99">
        <f>IF(OR($C502="",Y502=""),"",IF(OR(AND($C502&gt;=1001,$C502&lt;=1005),AND($C502&gt;=1101,$C502&lt;=1105)),COUNTIFS($C$4:$C$1500,"&gt;=1001",$C$4:$C$1500,"&lt;=1005",Y$4:Y$1500,"&gt;"&amp;Y502)+COUNTIFS($C$4:$C$1500,"&gt;=1101",$C$4:$C$1500,"&lt;=1105",Y$4:Y$1500,"&gt;"&amp;Y502)+1,""))</f>
        <v/>
      </c>
      <c r="AC502" s="94" t="n">
        <v>77</v>
      </c>
      <c r="AD502" s="94" t="n">
        <v>68.26000000000001</v>
      </c>
      <c r="AE502" s="94" t="n">
        <v>44.25</v>
      </c>
      <c r="AF502" s="94" t="n">
        <v>52.5</v>
      </c>
      <c r="AG502" s="94" t="n">
        <v>56.88</v>
      </c>
      <c r="AH502" s="99">
        <f>IF(AND(AC502&gt;0,AC502&lt;36),1,IF(AND(AC502&gt;=36,AC502&lt;51),2,IF(AND(AC502&gt;=51,AC502&lt;71),3,IF(AND(AC502&gt;=71,AC502&lt;=100),4,))))</f>
        <v/>
      </c>
      <c r="AI502" s="99">
        <f>IF(AND(AD502&gt;0,AD502&lt;41),1,IF(AND(AD502&gt;=41,AD502&lt;56),2,IF(AND(AD502&gt;=56,AD502&lt;71),3,IF(AND(AD502&gt;=71,AD502&lt;=100),4,))))</f>
        <v/>
      </c>
      <c r="AJ502" s="99">
        <f>IF(AND(AE502&gt;0,AE502&lt;41),1,IF(AND(AE502&gt;=41,AE502&lt;56),2,IF(AND(AE502&gt;=56,AE502&lt;71),3,IF(AND(AE502&gt;=71,AE502&lt;=100),4,))))</f>
        <v/>
      </c>
      <c r="AK502" s="99">
        <f>IF(AND(AF502&gt;0,AF502&lt;36),1,IF(AND(AF502&gt;=36,AF502&lt;51),2,IF(AND(AF502&gt;=51,AF502&lt;66),3,IF(AND(AF502&gt;=66,AF502&lt;=100),4,))))</f>
        <v/>
      </c>
      <c r="AL502" s="100">
        <f>IF(AND(AG502&gt;0,AG502&lt;37),1,IF(AND(AG502&gt;=37,AG502&lt;58),2,IF(AND(AG502&gt;=58,AG502&lt;71),3,IF(AND(AG502&gt;=71,AG502&lt;=100),4,))))</f>
        <v/>
      </c>
      <c r="AM502" s="101">
        <f>IF((Y502&lt;&gt;"")*(K502&lt;&gt;""),Y502-K502,"")</f>
        <v/>
      </c>
      <c r="AN502" s="99">
        <f>IF((Z502&lt;&gt;"")*(L502&lt;&gt;""),Z502-L502,"")</f>
        <v/>
      </c>
      <c r="AO502" s="99">
        <f>IF((AA502&lt;&gt;"")*(M502&lt;&gt;""),AA502-M502,"")</f>
        <v/>
      </c>
      <c r="AP502" s="99">
        <f>IF((AB502&lt;&gt;"")*(N502&lt;&gt;""),AB502-N502,"")</f>
        <v/>
      </c>
      <c r="AQ502" s="94">
        <f>IF((AC502&lt;&gt;"")*(O502&lt;&gt;""),AC502-O502,"")</f>
        <v/>
      </c>
      <c r="AR502" s="94">
        <f>IF((AD502&lt;&gt;"")*(P502&lt;&gt;""),AD502-P502,"")</f>
        <v/>
      </c>
      <c r="AS502" s="94">
        <f>IF((AE502&lt;&gt;"")*(Q502&lt;&gt;""),AE502-Q502,"")</f>
        <v/>
      </c>
      <c r="AT502" s="94">
        <f>IF((AF502&lt;&gt;"")*(R502&lt;&gt;""),AF502-R502,"")</f>
        <v/>
      </c>
      <c r="AU502" s="94">
        <f>IF((AG502&lt;&gt;"")*(S502&lt;&gt;""),AG502-S502,"")</f>
        <v/>
      </c>
      <c r="AV502" s="99">
        <f>IF((AH502&lt;&gt;"")*(T502&lt;&gt;""),AH502-T502,"")</f>
        <v/>
      </c>
      <c r="AW502" s="99">
        <f>IF((AI502&lt;&gt;"")*(U502&lt;&gt;""),AI502-U502,"")</f>
        <v/>
      </c>
      <c r="AX502" s="99">
        <f>IF((AJ502&lt;&gt;"")*(V502&lt;&gt;""),AJ502-V502,"")</f>
        <v/>
      </c>
      <c r="AY502" s="99">
        <f>IF((AK502&lt;&gt;"")*(W502&lt;&gt;""),AK502-W502,"")</f>
        <v/>
      </c>
      <c r="AZ502" s="102">
        <f>IF((AL502&lt;&gt;"")*(X502&lt;&gt;""),AL502-X502,"")</f>
        <v/>
      </c>
      <c r="BA502" s="50">
        <f>IFERROR(__xludf.dummyfunction("AI(""Actúa como un tutor académico y dirígete personalmente al estudiante "" &amp; I502 &amp; "" "" &amp; J502 &amp; "" "" &amp; G502 &amp; "" "" &amp; H502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AM502 &amp; ""'. Diferencias por área: Matemáticas ("" &amp; AQ502 &amp; ""), Ciencias Natura"&amp;"les ("" &amp; AR502 &amp; ""), Sociales ("" &amp; AS502 &amp; ""), Lectura Crítica ("" &amp; AT502 &amp; "") e Inglés ("" &amp; AU502 &amp; ""). Variación en posición: grupo ("" &amp; AN502 &amp; ""), grado ("" &amp; AO502 &amp; "") y media ("" &amp; AP502 &amp; ""). Puntajes Primer Simulacro: Global "" &amp; K502 &amp; "", Mat "" &amp; "&amp;"O4 &amp; "", Cien "" &amp; P502 &amp; "", Soc "" &amp; Q502 &amp; "", Lec "" &amp; R502 &amp; "", Ing "" &amp; S502 &amp; "". Puntajes Segundo Simulacro: Global "" &amp; Y502 &amp; "", Mat "" &amp; AC502 &amp; "", Cien "" &amp; AD502 &amp; "", Soc "" &amp; AE502 &amp; "", Lec "" &amp; AF502 &amp; "", Ing "" &amp; AG502 &amp; "". Escribe un mensaje motivador"&amp;" y breve (máximo 4 líneas)."")
"),"=AI(""Actúa como un tutor académico y dirígete personalmente al estudiante "" &amp; I502 &amp; "" "" &amp; J502 &amp; "" "" &amp; G502 &amp; "" "" &amp; H502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AM502 &amp; ""'. Diferencias por área: Matemáticas ("" &amp; AQ502 &amp; ""), Ciencias Natur"&amp;"ales ("" &amp; AR502 &amp; ""), Sociales ("" &amp; AS502 &amp; ""), Lectura Crítica ("" &amp; AT502 &amp; "") e Inglés ("" &amp; AU502 &amp; ""). Variación en posición: grupo ("" &amp; AN502 &amp; ""), grado ("" &amp; AO502 &amp; "") y media ("" &amp; AP502 &amp; ""). Puntajes Primer Simulacro: Global "" &amp; K502 &amp; "", Mat "" &amp;"&amp;" O502 &amp; "", Cien "" &amp; P502 &amp; "", Soc "" &amp; Q502 &amp; "", Lec "" &amp; R502 &amp; "", Ing "" &amp; S502 &amp; "". Puntajes Segundo Simulacro: Global "" &amp; Y502 &amp; "", Mat "" &amp; AC502 &amp; "", Cien "" &amp; AD502 &amp; "", Soc "" &amp; AE502 &amp; "", Lec "" &amp; AF502 &amp; "", Ing "" &amp; AG502 &amp; "". Escribe un mensaje motivado"&amp;"r y breve (máximo 4 líneas)."")
")</f>
        <v/>
      </c>
    </row>
    <row r="503" ht="15.75" customHeight="1" s="42">
      <c r="A503" s="93" t="n"/>
      <c r="B503" s="94" t="inlineStr">
        <is>
          <t>Bachillerato</t>
        </is>
      </c>
      <c r="C503" s="94" t="n">
        <v>805</v>
      </c>
      <c r="D503" s="94" t="n"/>
      <c r="E503" s="95" t="n"/>
      <c r="F503" s="96">
        <f>TRIM(G503&amp;" "&amp;H503&amp;" "&amp;I503&amp;" "&amp;J503)</f>
        <v/>
      </c>
      <c r="G503" s="94" t="inlineStr">
        <is>
          <t>Ardila</t>
        </is>
      </c>
      <c r="H503" s="94" t="inlineStr">
        <is>
          <t>Diaz</t>
        </is>
      </c>
      <c r="I503" s="94" t="inlineStr">
        <is>
          <t>Jair</t>
        </is>
      </c>
      <c r="J503" s="97" t="n"/>
      <c r="K503" s="98">
        <f>IF(SUM(O503:S503)=0, "", ROUND(((O503*3+P503*3+Q503*3+R503*3+S503*1)/13)*5,0))</f>
        <v/>
      </c>
      <c r="L503" s="99">
        <f>IF(OR($C503="",K503=""),"",COUNTIFS($C$4:$C$1500,$C503,K$4:K$1500,"&gt;"&amp;K503)+1)</f>
        <v/>
      </c>
      <c r="M503" s="99">
        <f>IF(OR($C503="",K503=""),"",IF(AND($C503&gt;=1001,$C503&lt;=1005),COUNTIFS($C$4:$C$1500,"&gt;=1001",$C$4:$C$1500,"&lt;=1005",K$4:K$1500,"&gt;"&amp;K503)+1,IF(AND($C503&gt;=1101,$C503&lt;=1105),COUNTIFS($C$4:$C$1500,"&gt;=1101",$C$4:$C$1500,"&lt;=1105",K$4:K$1500,"&gt;"&amp;K503)+1,IF(AND($C503&gt;=901,$C503&lt;=905),COUNTIFS($C$4:$C$1500,"&gt;=901",$C$4:$C$1500,"&lt;=905",K$4:K$1500,"&gt;"&amp;K503)+1,IF(AND($C503&gt;=801,$C503&lt;=805),COUNTIFS($C$4:$C$1500,"&gt;=801",$C$4:$C$1500,"&lt;=805",K$4:K$1500,"&gt;"&amp;K503)+1,IF(AND($C503&gt;=701,$C503&lt;=705),COUNTIFS($C$4:$C$1500,"&gt;=701",$C$4:$C$1500,"&lt;=705",K$4:K$1500,"&gt;"&amp;K503)+1,IF(AND($C503&gt;=601,$C503&lt;=606),COUNTIFS($C$4:$C$1500,"&gt;=601",$C$4:$C$1500,"&lt;=606",K$4:K$1500,"&gt;"&amp;K503)+1,"")))))))</f>
        <v/>
      </c>
      <c r="N503" s="99">
        <f>IF(OR($C503="",K503=""),"",IF(OR(AND($C503&gt;=1001,$C503&lt;=1005),AND($C503&gt;=1101,$C503&lt;=1105)),COUNTIFS($C$4:$C$1500,"&gt;=1001",$C$4:$C$1500,"&lt;=1005",K$4:K$1500,"&gt;"&amp;K503)+COUNTIFS($C$4:$C$1500,"&gt;=1101",$C$4:$C$1500,"&lt;=1105",K$4:K$1500,"&gt;"&amp;K503)+1,""))</f>
        <v/>
      </c>
      <c r="O503" s="94" t="n">
        <v>35</v>
      </c>
      <c r="P503" s="94" t="n">
        <v>10.27</v>
      </c>
      <c r="Q503" s="94" t="n">
        <v>22.5</v>
      </c>
      <c r="R503" s="94" t="n">
        <v>29.17</v>
      </c>
      <c r="S503" s="94" t="n">
        <v>54.17</v>
      </c>
      <c r="T503" s="99">
        <f>IF(AND(O503&gt;0,O503&lt;36),1,IF(AND(O503&gt;=36,O503&lt;51),2,IF(AND(O503&gt;=51,O503&lt;71),3,IF(AND(O503&gt;=71,O503&lt;=100),4,))))</f>
        <v/>
      </c>
      <c r="U503" s="99">
        <f>IF(AND(P503&gt;0,P503&lt;41),1,IF(AND(P503&gt;=41,P503&lt;56),2,IF(AND(P503&gt;=56,P503&lt;71),3,IF(AND(P503&gt;=71,P503&lt;=100),4,))))</f>
        <v/>
      </c>
      <c r="V503" s="99">
        <f>IF(AND(Q503&gt;0,Q503&lt;41),1,IF(AND(Q503&gt;=41,Q503&lt;56),2,IF(AND(Q503&gt;=56,Q503&lt;71),3,IF(AND(Q503&gt;=71,Q503&lt;=100),4,))))</f>
        <v/>
      </c>
      <c r="W503" s="99">
        <f>IF(AND(R503&gt;0,R503&lt;36),1,IF(AND(R503&gt;=36,R503&lt;51),2,IF(AND(R503&gt;=51,R503&lt;66),3,IF(AND(R503&gt;=66,R503&lt;=100),4,))))</f>
        <v/>
      </c>
      <c r="X503" s="100">
        <f>IF(AND(S503&gt;0,S503&lt;37),1,IF(AND(S503&gt;=37,S503&lt;58),2,IF(AND(S503&gt;=58,S503&lt;71),3,IF(AND(S503&gt;=71,S503&lt;=100),4,))))</f>
        <v/>
      </c>
      <c r="Y503" s="101">
        <f>IF(SUM(AC503:AG503)=0, "", ROUND(((AC503*3+AD503*3+AE503*3+AF503*3+AG503*1)/13)*5,0))</f>
        <v/>
      </c>
      <c r="Z503" s="99">
        <f>IF(OR($C503="",Y503=""),"",COUNTIFS($C$4:$C$1500,$C503,Y$4:Y$1500,"&gt;"&amp;Y503)+1)</f>
        <v/>
      </c>
      <c r="AA503" s="99">
        <f>IF(OR($C503="",Y503=""),"",IF(AND($C503&gt;=1001,$C503&lt;=1005),COUNTIFS($C$4:$C$1500,"&gt;=1001",$C$4:$C$1500,"&lt;=1005",Y$4:Y$1500,"&gt;"&amp;Y503)+1,IF(AND($C503&gt;=1101,$C503&lt;=1105),COUNTIFS($C$4:$C$1500,"&gt;=1101",$C$4:$C$1500,"&lt;=1105",Y$4:Y$1500,"&gt;"&amp;Y503)+1,IF(AND($C503&gt;=901,$C503&lt;=905),COUNTIFS($C$4:$C$1500,"&gt;=901",$C$4:$C$1500,"&lt;=905",Y$4:Y$1500,"&gt;"&amp;Y503)+1,IF(AND($C503&gt;=801,$C503&lt;=805),COUNTIFS($C$4:$C$1500,"&gt;=801",$C$4:$C$1500,"&lt;=805",Y$4:Y$1500,"&gt;"&amp;Y503)+1,IF(AND($C503&gt;=701,$C503&lt;=705),COUNTIFS($C$4:$C$1500,"&gt;=701",$C$4:$C$1500,"&lt;=705",Y$4:Y$1500,"&gt;"&amp;Y503)+1,IF(AND($C503&gt;=601,$C503&lt;=606),COUNTIFS($C$4:$C$1500,"&gt;=601",$C$4:$C$1500,"&lt;=606",Y$4:Y$1500,"&gt;"&amp;Y503)+1,"")))))))</f>
        <v/>
      </c>
      <c r="AB503" s="99">
        <f>IF(OR($C503="",Y503=""),"",IF(OR(AND($C503&gt;=1001,$C503&lt;=1005),AND($C503&gt;=1101,$C503&lt;=1105)),COUNTIFS($C$4:$C$1500,"&gt;=1001",$C$4:$C$1500,"&lt;=1005",Y$4:Y$1500,"&gt;"&amp;Y503)+COUNTIFS($C$4:$C$1500,"&gt;=1101",$C$4:$C$1500,"&lt;=1105",Y$4:Y$1500,"&gt;"&amp;Y503)+1,""))</f>
        <v/>
      </c>
      <c r="AC503" s="94" t="n"/>
      <c r="AD503" s="94" t="n"/>
      <c r="AE503" s="94" t="n"/>
      <c r="AF503" s="94" t="n"/>
      <c r="AG503" s="94" t="n"/>
      <c r="AH503" s="99">
        <f>IF(AND(AC503&gt;0,AC503&lt;36),1,IF(AND(AC503&gt;=36,AC503&lt;51),2,IF(AND(AC503&gt;=51,AC503&lt;71),3,IF(AND(AC503&gt;=71,AC503&lt;=100),4,))))</f>
        <v/>
      </c>
      <c r="AI503" s="99">
        <f>IF(AND(AD503&gt;0,AD503&lt;41),1,IF(AND(AD503&gt;=41,AD503&lt;56),2,IF(AND(AD503&gt;=56,AD503&lt;71),3,IF(AND(AD503&gt;=71,AD503&lt;=100),4,))))</f>
        <v/>
      </c>
      <c r="AJ503" s="99">
        <f>IF(AND(AE503&gt;0,AE503&lt;41),1,IF(AND(AE503&gt;=41,AE503&lt;56),2,IF(AND(AE503&gt;=56,AE503&lt;71),3,IF(AND(AE503&gt;=71,AE503&lt;=100),4,))))</f>
        <v/>
      </c>
      <c r="AK503" s="99">
        <f>IF(AND(AF503&gt;0,AF503&lt;36),1,IF(AND(AF503&gt;=36,AF503&lt;51),2,IF(AND(AF503&gt;=51,AF503&lt;66),3,IF(AND(AF503&gt;=66,AF503&lt;=100),4,))))</f>
        <v/>
      </c>
      <c r="AL503" s="100">
        <f>IF(AND(AG503&gt;0,AG503&lt;37),1,IF(AND(AG503&gt;=37,AG503&lt;58),2,IF(AND(AG503&gt;=58,AG503&lt;71),3,IF(AND(AG503&gt;=71,AG503&lt;=100),4,))))</f>
        <v/>
      </c>
      <c r="AM503" s="101">
        <f>IF((Y503&lt;&gt;"")*(K503&lt;&gt;""),Y503-K503,"")</f>
        <v/>
      </c>
      <c r="AN503" s="99">
        <f>IF((Z503&lt;&gt;"")*(L503&lt;&gt;""),Z503-L503,"")</f>
        <v/>
      </c>
      <c r="AO503" s="99">
        <f>IF((AA503&lt;&gt;"")*(M503&lt;&gt;""),AA503-M503,"")</f>
        <v/>
      </c>
      <c r="AP503" s="99">
        <f>IF((AB503&lt;&gt;"")*(N503&lt;&gt;""),AB503-N503,"")</f>
        <v/>
      </c>
      <c r="AQ503" s="94">
        <f>IF((AC503&lt;&gt;"")*(O503&lt;&gt;""),AC503-O503,"")</f>
        <v/>
      </c>
      <c r="AR503" s="94">
        <f>IF((AD503&lt;&gt;"")*(P503&lt;&gt;""),AD503-P503,"")</f>
        <v/>
      </c>
      <c r="AS503" s="94">
        <f>IF((AE503&lt;&gt;"")*(Q503&lt;&gt;""),AE503-Q503,"")</f>
        <v/>
      </c>
      <c r="AT503" s="94">
        <f>IF((AF503&lt;&gt;"")*(R503&lt;&gt;""),AF503-R503,"")</f>
        <v/>
      </c>
      <c r="AU503" s="94">
        <f>IF((AG503&lt;&gt;"")*(S503&lt;&gt;""),AG503-S503,"")</f>
        <v/>
      </c>
      <c r="AV503" s="99">
        <f>IF((AH503&lt;&gt;"")*(T503&lt;&gt;""),AH503-T503,"")</f>
        <v/>
      </c>
      <c r="AW503" s="99">
        <f>IF((AI503&lt;&gt;"")*(U503&lt;&gt;""),AI503-U503,"")</f>
        <v/>
      </c>
      <c r="AX503" s="99">
        <f>IF((AJ503&lt;&gt;"")*(V503&lt;&gt;""),AJ503-V503,"")</f>
        <v/>
      </c>
      <c r="AY503" s="99">
        <f>IF((AK503&lt;&gt;"")*(W503&lt;&gt;""),AK503-W503,"")</f>
        <v/>
      </c>
      <c r="AZ503" s="102">
        <f>IF((AL503&lt;&gt;"")*(X503&lt;&gt;""),AL503-X503,"")</f>
        <v/>
      </c>
      <c r="BA503" s="50">
        <f>IFERROR(__xludf.dummyfunction("AI(""Actúa como un tutor académico y dirígete personalmente al estudiante "" &amp; I503 &amp; "" "" &amp; J503 &amp; "" "" &amp; G503 &amp; "" "" &amp; H503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AM503 &amp; ""'. Diferencias por área: Matemáticas ("" &amp; AQ503 &amp; ""), Ciencias Natura"&amp;"les ("" &amp; AR503 &amp; ""), Sociales ("" &amp; AS503 &amp; ""), Lectura Crítica ("" &amp; AT503 &amp; "") e Inglés ("" &amp; AU503 &amp; ""). Variación en posición: grupo ("" &amp; AN503 &amp; ""), grado ("" &amp; AO503 &amp; "") y media ("" &amp; AP503 &amp; ""). Puntajes Primer Simulacro: Global "" &amp; K503 &amp; "", Mat "" &amp; "&amp;"O4 &amp; "", Cien "" &amp; P503 &amp; "", Soc "" &amp; Q503 &amp; "", Lec "" &amp; R503 &amp; "", Ing "" &amp; S503 &amp; "". Puntajes Segundo Simulacro: Global "" &amp; Y503 &amp; "", Mat "" &amp; AC503 &amp; "", Cien "" &amp; AD503 &amp; "", Soc "" &amp; AE503 &amp; "", Lec "" &amp; AF503 &amp; "", Ing "" &amp; AG503 &amp; "". Escribe un mensaje motivador"&amp;" y breve (máximo 4 líneas)."")
"),"=AI(""Actúa como un tutor académico y dirígete personalmente al estudiante "" &amp; I503 &amp; "" "" &amp; J503 &amp; "" "" &amp; G503 &amp; "" "" &amp; H503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AM503 &amp; ""'. Diferencias por área: Matemáticas ("" &amp; AQ503 &amp; ""), Ciencias Natur"&amp;"ales ("" &amp; AR503 &amp; ""), Sociales ("" &amp; AS503 &amp; ""), Lectura Crítica ("" &amp; AT503 &amp; "") e Inglés ("" &amp; AU503 &amp; ""). Variación en posición: grupo ("" &amp; AN503 &amp; ""), grado ("" &amp; AO503 &amp; "") y media ("" &amp; AP503 &amp; ""). Puntajes Primer Simulacro: Global "" &amp; K503 &amp; "", Mat "" &amp;"&amp;" O503 &amp; "", Cien "" &amp; P503 &amp; "", Soc "" &amp; Q503 &amp; "", Lec "" &amp; R503 &amp; "", Ing "" &amp; S503 &amp; "". Puntajes Segundo Simulacro: Global "" &amp; Y503 &amp; "", Mat "" &amp; AC503 &amp; "", Cien "" &amp; AD503 &amp; "", Soc "" &amp; AE503 &amp; "", Lec "" &amp; AF503 &amp; "", Ing "" &amp; AG503 &amp; "". Escribe un mensaje motivado"&amp;"r y breve (máximo 4 líneas)."")
")</f>
        <v/>
      </c>
    </row>
    <row r="504" ht="15.75" customHeight="1" s="42">
      <c r="A504" s="93" t="n"/>
      <c r="B504" s="94" t="inlineStr">
        <is>
          <t>Bachillerato</t>
        </is>
      </c>
      <c r="C504" s="94" t="n">
        <v>805</v>
      </c>
      <c r="D504" s="94" t="n"/>
      <c r="E504" s="95" t="n"/>
      <c r="F504" s="96">
        <f>TRIM(G504&amp;" "&amp;H504&amp;" "&amp;I504&amp;" "&amp;J504)</f>
        <v/>
      </c>
      <c r="G504" s="94" t="inlineStr">
        <is>
          <t>Areiza</t>
        </is>
      </c>
      <c r="H504" s="94" t="inlineStr">
        <is>
          <t>Ramirez</t>
        </is>
      </c>
      <c r="I504" s="94" t="inlineStr">
        <is>
          <t>Cristian</t>
        </is>
      </c>
      <c r="J504" s="97" t="inlineStr">
        <is>
          <t>Alonso</t>
        </is>
      </c>
      <c r="K504" s="98">
        <f>IF(SUM(O504:S504)=0, "", ROUND(((O504*3+P504*3+Q504*3+R504*3+S504*1)/13)*5,0))</f>
        <v/>
      </c>
      <c r="L504" s="99">
        <f>IF(OR($C504="",K504=""),"",COUNTIFS($C$4:$C$1500,$C504,K$4:K$1500,"&gt;"&amp;K504)+1)</f>
        <v/>
      </c>
      <c r="M504" s="99">
        <f>IF(OR($C504="",K504=""),"",IF(AND($C504&gt;=1001,$C504&lt;=1005),COUNTIFS($C$4:$C$1500,"&gt;=1001",$C$4:$C$1500,"&lt;=1005",K$4:K$1500,"&gt;"&amp;K504)+1,IF(AND($C504&gt;=1101,$C504&lt;=1105),COUNTIFS($C$4:$C$1500,"&gt;=1101",$C$4:$C$1500,"&lt;=1105",K$4:K$1500,"&gt;"&amp;K504)+1,IF(AND($C504&gt;=901,$C504&lt;=905),COUNTIFS($C$4:$C$1500,"&gt;=901",$C$4:$C$1500,"&lt;=905",K$4:K$1500,"&gt;"&amp;K504)+1,IF(AND($C504&gt;=801,$C504&lt;=805),COUNTIFS($C$4:$C$1500,"&gt;=801",$C$4:$C$1500,"&lt;=805",K$4:K$1500,"&gt;"&amp;K504)+1,IF(AND($C504&gt;=701,$C504&lt;=705),COUNTIFS($C$4:$C$1500,"&gt;=701",$C$4:$C$1500,"&lt;=705",K$4:K$1500,"&gt;"&amp;K504)+1,IF(AND($C504&gt;=601,$C504&lt;=606),COUNTIFS($C$4:$C$1500,"&gt;=601",$C$4:$C$1500,"&lt;=606",K$4:K$1500,"&gt;"&amp;K504)+1,"")))))))</f>
        <v/>
      </c>
      <c r="N504" s="99">
        <f>IF(OR($C504="",K504=""),"",IF(OR(AND($C504&gt;=1001,$C504&lt;=1005),AND($C504&gt;=1101,$C504&lt;=1105)),COUNTIFS($C$4:$C$1500,"&gt;=1001",$C$4:$C$1500,"&lt;=1005",K$4:K$1500,"&gt;"&amp;K504)+COUNTIFS($C$4:$C$1500,"&gt;=1101",$C$4:$C$1500,"&lt;=1105",K$4:K$1500,"&gt;"&amp;K504)+1,""))</f>
        <v/>
      </c>
      <c r="O504" s="94" t="n">
        <v>51.56</v>
      </c>
      <c r="P504" s="94" t="n">
        <v>65.16</v>
      </c>
      <c r="Q504" s="94" t="n">
        <v>65.78</v>
      </c>
      <c r="R504" s="94" t="n">
        <v>54.17</v>
      </c>
      <c r="S504" s="94" t="n">
        <v>54.17</v>
      </c>
      <c r="T504" s="99">
        <f>IF(AND(O504&gt;0,O504&lt;36),1,IF(AND(O504&gt;=36,O504&lt;51),2,IF(AND(O504&gt;=51,O504&lt;71),3,IF(AND(O504&gt;=71,O504&lt;=100),4,))))</f>
        <v/>
      </c>
      <c r="U504" s="99">
        <f>IF(AND(P504&gt;0,P504&lt;41),1,IF(AND(P504&gt;=41,P504&lt;56),2,IF(AND(P504&gt;=56,P504&lt;71),3,IF(AND(P504&gt;=71,P504&lt;=100),4,))))</f>
        <v/>
      </c>
      <c r="V504" s="99">
        <f>IF(AND(Q504&gt;0,Q504&lt;41),1,IF(AND(Q504&gt;=41,Q504&lt;56),2,IF(AND(Q504&gt;=56,Q504&lt;71),3,IF(AND(Q504&gt;=71,Q504&lt;=100),4,))))</f>
        <v/>
      </c>
      <c r="W504" s="99">
        <f>IF(AND(R504&gt;0,R504&lt;36),1,IF(AND(R504&gt;=36,R504&lt;51),2,IF(AND(R504&gt;=51,R504&lt;66),3,IF(AND(R504&gt;=66,R504&lt;=100),4,))))</f>
        <v/>
      </c>
      <c r="X504" s="100">
        <f>IF(AND(S504&gt;0,S504&lt;37),1,IF(AND(S504&gt;=37,S504&lt;58),2,IF(AND(S504&gt;=58,S504&lt;71),3,IF(AND(S504&gt;=71,S504&lt;=100),4,))))</f>
        <v/>
      </c>
      <c r="Y504" s="101">
        <f>IF(SUM(AC504:AG504)=0, "", ROUND(((AC504*3+AD504*3+AE504*3+AF504*3+AG504*1)/13)*5,0))</f>
        <v/>
      </c>
      <c r="Z504" s="99">
        <f>IF(OR($C504="",Y504=""),"",COUNTIFS($C$4:$C$1500,$C504,Y$4:Y$1500,"&gt;"&amp;Y504)+1)</f>
        <v/>
      </c>
      <c r="AA504" s="99">
        <f>IF(OR($C504="",Y504=""),"",IF(AND($C504&gt;=1001,$C504&lt;=1005),COUNTIFS($C$4:$C$1500,"&gt;=1001",$C$4:$C$1500,"&lt;=1005",Y$4:Y$1500,"&gt;"&amp;Y504)+1,IF(AND($C504&gt;=1101,$C504&lt;=1105),COUNTIFS($C$4:$C$1500,"&gt;=1101",$C$4:$C$1500,"&lt;=1105",Y$4:Y$1500,"&gt;"&amp;Y504)+1,IF(AND($C504&gt;=901,$C504&lt;=905),COUNTIFS($C$4:$C$1500,"&gt;=901",$C$4:$C$1500,"&lt;=905",Y$4:Y$1500,"&gt;"&amp;Y504)+1,IF(AND($C504&gt;=801,$C504&lt;=805),COUNTIFS($C$4:$C$1500,"&gt;=801",$C$4:$C$1500,"&lt;=805",Y$4:Y$1500,"&gt;"&amp;Y504)+1,IF(AND($C504&gt;=701,$C504&lt;=705),COUNTIFS($C$4:$C$1500,"&gt;=701",$C$4:$C$1500,"&lt;=705",Y$4:Y$1500,"&gt;"&amp;Y504)+1,IF(AND($C504&gt;=601,$C504&lt;=606),COUNTIFS($C$4:$C$1500,"&gt;=601",$C$4:$C$1500,"&lt;=606",Y$4:Y$1500,"&gt;"&amp;Y504)+1,"")))))))</f>
        <v/>
      </c>
      <c r="AB504" s="99">
        <f>IF(OR($C504="",Y504=""),"",IF(OR(AND($C504&gt;=1001,$C504&lt;=1005),AND($C504&gt;=1101,$C504&lt;=1105)),COUNTIFS($C$4:$C$1500,"&gt;=1001",$C$4:$C$1500,"&lt;=1005",Y$4:Y$1500,"&gt;"&amp;Y504)+COUNTIFS($C$4:$C$1500,"&gt;=1101",$C$4:$C$1500,"&lt;=1105",Y$4:Y$1500,"&gt;"&amp;Y504)+1,""))</f>
        <v/>
      </c>
      <c r="AC504" s="94" t="n">
        <v>64.5</v>
      </c>
      <c r="AD504" s="94" t="n">
        <v>61.7</v>
      </c>
      <c r="AE504" s="94" t="n">
        <v>60.75</v>
      </c>
      <c r="AF504" s="94" t="n">
        <v>52.5</v>
      </c>
      <c r="AG504" s="94" t="n">
        <v>61.25</v>
      </c>
      <c r="AH504" s="99">
        <f>IF(AND(AC504&gt;0,AC504&lt;36),1,IF(AND(AC504&gt;=36,AC504&lt;51),2,IF(AND(AC504&gt;=51,AC504&lt;71),3,IF(AND(AC504&gt;=71,AC504&lt;=100),4,))))</f>
        <v/>
      </c>
      <c r="AI504" s="99">
        <f>IF(AND(AD504&gt;0,AD504&lt;41),1,IF(AND(AD504&gt;=41,AD504&lt;56),2,IF(AND(AD504&gt;=56,AD504&lt;71),3,IF(AND(AD504&gt;=71,AD504&lt;=100),4,))))</f>
        <v/>
      </c>
      <c r="AJ504" s="99">
        <f>IF(AND(AE504&gt;0,AE504&lt;41),1,IF(AND(AE504&gt;=41,AE504&lt;56),2,IF(AND(AE504&gt;=56,AE504&lt;71),3,IF(AND(AE504&gt;=71,AE504&lt;=100),4,))))</f>
        <v/>
      </c>
      <c r="AK504" s="99">
        <f>IF(AND(AF504&gt;0,AF504&lt;36),1,IF(AND(AF504&gt;=36,AF504&lt;51),2,IF(AND(AF504&gt;=51,AF504&lt;66),3,IF(AND(AF504&gt;=66,AF504&lt;=100),4,))))</f>
        <v/>
      </c>
      <c r="AL504" s="100">
        <f>IF(AND(AG504&gt;0,AG504&lt;37),1,IF(AND(AG504&gt;=37,AG504&lt;58),2,IF(AND(AG504&gt;=58,AG504&lt;71),3,IF(AND(AG504&gt;=71,AG504&lt;=100),4,))))</f>
        <v/>
      </c>
      <c r="AM504" s="101">
        <f>IF((Y504&lt;&gt;"")*(K504&lt;&gt;""),Y504-K504,"")</f>
        <v/>
      </c>
      <c r="AN504" s="99">
        <f>IF((Z504&lt;&gt;"")*(L504&lt;&gt;""),Z504-L504,"")</f>
        <v/>
      </c>
      <c r="AO504" s="99">
        <f>IF((AA504&lt;&gt;"")*(M504&lt;&gt;""),AA504-M504,"")</f>
        <v/>
      </c>
      <c r="AP504" s="99">
        <f>IF((AB504&lt;&gt;"")*(N504&lt;&gt;""),AB504-N504,"")</f>
        <v/>
      </c>
      <c r="AQ504" s="94">
        <f>IF((AC504&lt;&gt;"")*(O504&lt;&gt;""),AC504-O504,"")</f>
        <v/>
      </c>
      <c r="AR504" s="94">
        <f>IF((AD504&lt;&gt;"")*(P504&lt;&gt;""),AD504-P504,"")</f>
        <v/>
      </c>
      <c r="AS504" s="94">
        <f>IF((AE504&lt;&gt;"")*(Q504&lt;&gt;""),AE504-Q504,"")</f>
        <v/>
      </c>
      <c r="AT504" s="94">
        <f>IF((AF504&lt;&gt;"")*(R504&lt;&gt;""),AF504-R504,"")</f>
        <v/>
      </c>
      <c r="AU504" s="94">
        <f>IF((AG504&lt;&gt;"")*(S504&lt;&gt;""),AG504-S504,"")</f>
        <v/>
      </c>
      <c r="AV504" s="99">
        <f>IF((AH504&lt;&gt;"")*(T504&lt;&gt;""),AH504-T504,"")</f>
        <v/>
      </c>
      <c r="AW504" s="99">
        <f>IF((AI504&lt;&gt;"")*(U504&lt;&gt;""),AI504-U504,"")</f>
        <v/>
      </c>
      <c r="AX504" s="99">
        <f>IF((AJ504&lt;&gt;"")*(V504&lt;&gt;""),AJ504-V504,"")</f>
        <v/>
      </c>
      <c r="AY504" s="99">
        <f>IF((AK504&lt;&gt;"")*(W504&lt;&gt;""),AK504-W504,"")</f>
        <v/>
      </c>
      <c r="AZ504" s="102">
        <f>IF((AL504&lt;&gt;"")*(X504&lt;&gt;""),AL504-X504,"")</f>
        <v/>
      </c>
      <c r="BA504" s="50">
        <f>IFERROR(__xludf.dummyfunction("AI(""Actúa como un tutor académico y dirígete personalmente al estudiante "" &amp; I504 &amp; "" "" &amp; J504 &amp; "" "" &amp; G504 &amp; "" "" &amp; H504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AM504 &amp; ""'. Diferencias por área: Matemáticas ("" &amp; AQ504 &amp; ""), Ciencias Natura"&amp;"les ("" &amp; AR504 &amp; ""), Sociales ("" &amp; AS504 &amp; ""), Lectura Crítica ("" &amp; AT504 &amp; "") e Inglés ("" &amp; AU504 &amp; ""). Variación en posición: grupo ("" &amp; AN504 &amp; ""), grado ("" &amp; AO504 &amp; "") y media ("" &amp; AP504 &amp; ""). Puntajes Primer Simulacro: Global "" &amp; K504 &amp; "", Mat "" &amp; "&amp;"O4 &amp; "", Cien "" &amp; P504 &amp; "", Soc "" &amp; Q504 &amp; "", Lec "" &amp; R504 &amp; "", Ing "" &amp; S504 &amp; "". Puntajes Segundo Simulacro: Global "" &amp; Y504 &amp; "", Mat "" &amp; AC504 &amp; "", Cien "" &amp; AD504 &amp; "", Soc "" &amp; AE504 &amp; "", Lec "" &amp; AF504 &amp; "", Ing "" &amp; AG504 &amp; "". Escribe un mensaje motivador"&amp;" y breve (máximo 4 líneas)."")
"),"=AI(""Actúa como un tutor académico y dirígete personalmente al estudiante "" &amp; I504 &amp; "" "" &amp; J504 &amp; "" "" &amp; G504 &amp; "" "" &amp; H504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AM504 &amp; ""'. Diferencias por área: Matemáticas ("" &amp; AQ504 &amp; ""), Ciencias Natur"&amp;"ales ("" &amp; AR504 &amp; ""), Sociales ("" &amp; AS504 &amp; ""), Lectura Crítica ("" &amp; AT504 &amp; "") e Inglés ("" &amp; AU504 &amp; ""). Variación en posición: grupo ("" &amp; AN504 &amp; ""), grado ("" &amp; AO504 &amp; "") y media ("" &amp; AP504 &amp; ""). Puntajes Primer Simulacro: Global "" &amp; K504 &amp; "", Mat "" &amp;"&amp;" O504 &amp; "", Cien "" &amp; P504 &amp; "", Soc "" &amp; Q504 &amp; "", Lec "" &amp; R504 &amp; "", Ing "" &amp; S504 &amp; "". Puntajes Segundo Simulacro: Global "" &amp; Y504 &amp; "", Mat "" &amp; AC504 &amp; "", Cien "" &amp; AD504 &amp; "", Soc "" &amp; AE504 &amp; "", Lec "" &amp; AF504 &amp; "", Ing "" &amp; AG504 &amp; "". Escribe un mensaje motivado"&amp;"r y breve (máximo 4 líneas)."")
")</f>
        <v/>
      </c>
    </row>
    <row r="505" ht="15.75" customHeight="1" s="42">
      <c r="A505" s="93" t="n"/>
      <c r="B505" s="94" t="inlineStr">
        <is>
          <t>Bachillerato</t>
        </is>
      </c>
      <c r="C505" s="94" t="n">
        <v>805</v>
      </c>
      <c r="D505" s="94" t="n"/>
      <c r="E505" s="95" t="n"/>
      <c r="F505" s="96">
        <f>TRIM(G505&amp;" "&amp;H505&amp;" "&amp;I505&amp;" "&amp;J505)</f>
        <v/>
      </c>
      <c r="G505" s="94" t="inlineStr">
        <is>
          <t>Bolivar</t>
        </is>
      </c>
      <c r="H505" s="94" t="inlineStr">
        <is>
          <t>Bedoya</t>
        </is>
      </c>
      <c r="I505" s="94" t="inlineStr">
        <is>
          <t>Daniel</t>
        </is>
      </c>
      <c r="J505" s="97" t="n"/>
      <c r="K505" s="98">
        <f>IF(SUM(O505:S505)=0, "", ROUND(((O505*3+P505*3+Q505*3+R505*3+S505*1)/13)*5,0))</f>
        <v/>
      </c>
      <c r="L505" s="99">
        <f>IF(OR($C505="",K505=""),"",COUNTIFS($C$4:$C$1500,$C505,K$4:K$1500,"&gt;"&amp;K505)+1)</f>
        <v/>
      </c>
      <c r="M505" s="99">
        <f>IF(OR($C505="",K505=""),"",IF(AND($C505&gt;=1001,$C505&lt;=1005),COUNTIFS($C$4:$C$1500,"&gt;=1001",$C$4:$C$1500,"&lt;=1005",K$4:K$1500,"&gt;"&amp;K505)+1,IF(AND($C505&gt;=1101,$C505&lt;=1105),COUNTIFS($C$4:$C$1500,"&gt;=1101",$C$4:$C$1500,"&lt;=1105",K$4:K$1500,"&gt;"&amp;K505)+1,IF(AND($C505&gt;=901,$C505&lt;=905),COUNTIFS($C$4:$C$1500,"&gt;=901",$C$4:$C$1500,"&lt;=905",K$4:K$1500,"&gt;"&amp;K505)+1,IF(AND($C505&gt;=801,$C505&lt;=805),COUNTIFS($C$4:$C$1500,"&gt;=801",$C$4:$C$1500,"&lt;=805",K$4:K$1500,"&gt;"&amp;K505)+1,IF(AND($C505&gt;=701,$C505&lt;=705),COUNTIFS($C$4:$C$1500,"&gt;=701",$C$4:$C$1500,"&lt;=705",K$4:K$1500,"&gt;"&amp;K505)+1,IF(AND($C505&gt;=601,$C505&lt;=606),COUNTIFS($C$4:$C$1500,"&gt;=601",$C$4:$C$1500,"&lt;=606",K$4:K$1500,"&gt;"&amp;K505)+1,"")))))))</f>
        <v/>
      </c>
      <c r="N505" s="99">
        <f>IF(OR($C505="",K505=""),"",IF(OR(AND($C505&gt;=1001,$C505&lt;=1005),AND($C505&gt;=1101,$C505&lt;=1105)),COUNTIFS($C$4:$C$1500,"&gt;=1001",$C$4:$C$1500,"&lt;=1005",K$4:K$1500,"&gt;"&amp;K505)+COUNTIFS($C$4:$C$1500,"&gt;=1101",$C$4:$C$1500,"&lt;=1105",K$4:K$1500,"&gt;"&amp;K505)+1,""))</f>
        <v/>
      </c>
      <c r="O505" s="94" t="n">
        <v>18.44</v>
      </c>
      <c r="P505" s="94" t="n">
        <v>24.65</v>
      </c>
      <c r="Q505" s="94" t="n">
        <v>42.34</v>
      </c>
      <c r="R505" s="94" t="n">
        <v>25</v>
      </c>
      <c r="S505" s="94" t="n">
        <v>33.33</v>
      </c>
      <c r="T505" s="99">
        <f>IF(AND(O505&gt;0,O505&lt;36),1,IF(AND(O505&gt;=36,O505&lt;51),2,IF(AND(O505&gt;=51,O505&lt;71),3,IF(AND(O505&gt;=71,O505&lt;=100),4,))))</f>
        <v/>
      </c>
      <c r="U505" s="99">
        <f>IF(AND(P505&gt;0,P505&lt;41),1,IF(AND(P505&gt;=41,P505&lt;56),2,IF(AND(P505&gt;=56,P505&lt;71),3,IF(AND(P505&gt;=71,P505&lt;=100),4,))))</f>
        <v/>
      </c>
      <c r="V505" s="99">
        <f>IF(AND(Q505&gt;0,Q505&lt;41),1,IF(AND(Q505&gt;=41,Q505&lt;56),2,IF(AND(Q505&gt;=56,Q505&lt;71),3,IF(AND(Q505&gt;=71,Q505&lt;=100),4,))))</f>
        <v/>
      </c>
      <c r="W505" s="99">
        <f>IF(AND(R505&gt;0,R505&lt;36),1,IF(AND(R505&gt;=36,R505&lt;51),2,IF(AND(R505&gt;=51,R505&lt;66),3,IF(AND(R505&gt;=66,R505&lt;=100),4,))))</f>
        <v/>
      </c>
      <c r="X505" s="100">
        <f>IF(AND(S505&gt;0,S505&lt;37),1,IF(AND(S505&gt;=37,S505&lt;58),2,IF(AND(S505&gt;=58,S505&lt;71),3,IF(AND(S505&gt;=71,S505&lt;=100),4,))))</f>
        <v/>
      </c>
      <c r="Y505" s="101">
        <f>IF(SUM(AC505:AG505)=0, "", ROUND(((AC505*3+AD505*3+AE505*3+AF505*3+AG505*1)/13)*5,0))</f>
        <v/>
      </c>
      <c r="Z505" s="99">
        <f>IF(OR($C505="",Y505=""),"",COUNTIFS($C$4:$C$1500,$C505,Y$4:Y$1500,"&gt;"&amp;Y505)+1)</f>
        <v/>
      </c>
      <c r="AA505" s="99">
        <f>IF(OR($C505="",Y505=""),"",IF(AND($C505&gt;=1001,$C505&lt;=1005),COUNTIFS($C$4:$C$1500,"&gt;=1001",$C$4:$C$1500,"&lt;=1005",Y$4:Y$1500,"&gt;"&amp;Y505)+1,IF(AND($C505&gt;=1101,$C505&lt;=1105),COUNTIFS($C$4:$C$1500,"&gt;=1101",$C$4:$C$1500,"&lt;=1105",Y$4:Y$1500,"&gt;"&amp;Y505)+1,IF(AND($C505&gt;=901,$C505&lt;=905),COUNTIFS($C$4:$C$1500,"&gt;=901",$C$4:$C$1500,"&lt;=905",Y$4:Y$1500,"&gt;"&amp;Y505)+1,IF(AND($C505&gt;=801,$C505&lt;=805),COUNTIFS($C$4:$C$1500,"&gt;=801",$C$4:$C$1500,"&lt;=805",Y$4:Y$1500,"&gt;"&amp;Y505)+1,IF(AND($C505&gt;=701,$C505&lt;=705),COUNTIFS($C$4:$C$1500,"&gt;=701",$C$4:$C$1500,"&lt;=705",Y$4:Y$1500,"&gt;"&amp;Y505)+1,IF(AND($C505&gt;=601,$C505&lt;=606),COUNTIFS($C$4:$C$1500,"&gt;=601",$C$4:$C$1500,"&lt;=606",Y$4:Y$1500,"&gt;"&amp;Y505)+1,"")))))))</f>
        <v/>
      </c>
      <c r="AB505" s="99">
        <f>IF(OR($C505="",Y505=""),"",IF(OR(AND($C505&gt;=1001,$C505&lt;=1005),AND($C505&gt;=1101,$C505&lt;=1105)),COUNTIFS($C$4:$C$1500,"&gt;=1001",$C$4:$C$1500,"&lt;=1005",Y$4:Y$1500,"&gt;"&amp;Y505)+COUNTIFS($C$4:$C$1500,"&gt;=1101",$C$4:$C$1500,"&lt;=1105",Y$4:Y$1500,"&gt;"&amp;Y505)+1,""))</f>
        <v/>
      </c>
      <c r="AC505" s="94" t="n">
        <v>45.5</v>
      </c>
      <c r="AD505" s="94" t="n">
        <v>48.84</v>
      </c>
      <c r="AE505" s="94" t="n">
        <v>65</v>
      </c>
      <c r="AF505" s="94" t="n">
        <v>35</v>
      </c>
      <c r="AG505" s="94" t="n">
        <v>70</v>
      </c>
      <c r="AH505" s="99">
        <f>IF(AND(AC505&gt;0,AC505&lt;36),1,IF(AND(AC505&gt;=36,AC505&lt;51),2,IF(AND(AC505&gt;=51,AC505&lt;71),3,IF(AND(AC505&gt;=71,AC505&lt;=100),4,))))</f>
        <v/>
      </c>
      <c r="AI505" s="99">
        <f>IF(AND(AD505&gt;0,AD505&lt;41),1,IF(AND(AD505&gt;=41,AD505&lt;56),2,IF(AND(AD505&gt;=56,AD505&lt;71),3,IF(AND(AD505&gt;=71,AD505&lt;=100),4,))))</f>
        <v/>
      </c>
      <c r="AJ505" s="99">
        <f>IF(AND(AE505&gt;0,AE505&lt;41),1,IF(AND(AE505&gt;=41,AE505&lt;56),2,IF(AND(AE505&gt;=56,AE505&lt;71),3,IF(AND(AE505&gt;=71,AE505&lt;=100),4,))))</f>
        <v/>
      </c>
      <c r="AK505" s="99">
        <f>IF(AND(AF505&gt;0,AF505&lt;36),1,IF(AND(AF505&gt;=36,AF505&lt;51),2,IF(AND(AF505&gt;=51,AF505&lt;66),3,IF(AND(AF505&gt;=66,AF505&lt;=100),4,))))</f>
        <v/>
      </c>
      <c r="AL505" s="100">
        <f>IF(AND(AG505&gt;0,AG505&lt;37),1,IF(AND(AG505&gt;=37,AG505&lt;58),2,IF(AND(AG505&gt;=58,AG505&lt;71),3,IF(AND(AG505&gt;=71,AG505&lt;=100),4,))))</f>
        <v/>
      </c>
      <c r="AM505" s="101">
        <f>IF((Y505&lt;&gt;"")*(K505&lt;&gt;""),Y505-K505,"")</f>
        <v/>
      </c>
      <c r="AN505" s="99">
        <f>IF((Z505&lt;&gt;"")*(L505&lt;&gt;""),Z505-L505,"")</f>
        <v/>
      </c>
      <c r="AO505" s="99">
        <f>IF((AA505&lt;&gt;"")*(M505&lt;&gt;""),AA505-M505,"")</f>
        <v/>
      </c>
      <c r="AP505" s="99">
        <f>IF((AB505&lt;&gt;"")*(N505&lt;&gt;""),AB505-N505,"")</f>
        <v/>
      </c>
      <c r="AQ505" s="94">
        <f>IF((AC505&lt;&gt;"")*(O505&lt;&gt;""),AC505-O505,"")</f>
        <v/>
      </c>
      <c r="AR505" s="94">
        <f>IF((AD505&lt;&gt;"")*(P505&lt;&gt;""),AD505-P505,"")</f>
        <v/>
      </c>
      <c r="AS505" s="94">
        <f>IF((AE505&lt;&gt;"")*(Q505&lt;&gt;""),AE505-Q505,"")</f>
        <v/>
      </c>
      <c r="AT505" s="94">
        <f>IF((AF505&lt;&gt;"")*(R505&lt;&gt;""),AF505-R505,"")</f>
        <v/>
      </c>
      <c r="AU505" s="94">
        <f>IF((AG505&lt;&gt;"")*(S505&lt;&gt;""),AG505-S505,"")</f>
        <v/>
      </c>
      <c r="AV505" s="99">
        <f>IF((AH505&lt;&gt;"")*(T505&lt;&gt;""),AH505-T505,"")</f>
        <v/>
      </c>
      <c r="AW505" s="99">
        <f>IF((AI505&lt;&gt;"")*(U505&lt;&gt;""),AI505-U505,"")</f>
        <v/>
      </c>
      <c r="AX505" s="99">
        <f>IF((AJ505&lt;&gt;"")*(V505&lt;&gt;""),AJ505-V505,"")</f>
        <v/>
      </c>
      <c r="AY505" s="99">
        <f>IF((AK505&lt;&gt;"")*(W505&lt;&gt;""),AK505-W505,"")</f>
        <v/>
      </c>
      <c r="AZ505" s="102">
        <f>IF((AL505&lt;&gt;"")*(X505&lt;&gt;""),AL505-X505,"")</f>
        <v/>
      </c>
      <c r="BA505" s="50">
        <f>IFERROR(__xludf.dummyfunction("AI(""Actúa como un tutor académico y dirígete personalmente al estudiante "" &amp; I505 &amp; "" "" &amp; J505 &amp; "" "" &amp; G505 &amp; "" "" &amp; H505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AM505 &amp; ""'. Diferencias por área: Matemáticas ("" &amp; AQ505 &amp; ""), Ciencias Natura"&amp;"les ("" &amp; AR505 &amp; ""), Sociales ("" &amp; AS505 &amp; ""), Lectura Crítica ("" &amp; AT505 &amp; "") e Inglés ("" &amp; AU505 &amp; ""). Variación en posición: grupo ("" &amp; AN505 &amp; ""), grado ("" &amp; AO505 &amp; "") y media ("" &amp; AP505 &amp; ""). Puntajes Primer Simulacro: Global "" &amp; K505 &amp; "", Mat "" &amp; "&amp;"O4 &amp; "", Cien "" &amp; P505 &amp; "", Soc "" &amp; Q505 &amp; "", Lec "" &amp; R505 &amp; "", Ing "" &amp; S505 &amp; "". Puntajes Segundo Simulacro: Global "" &amp; Y505 &amp; "", Mat "" &amp; AC505 &amp; "", Cien "" &amp; AD505 &amp; "", Soc "" &amp; AE505 &amp; "", Lec "" &amp; AF505 &amp; "", Ing "" &amp; AG505 &amp; "". Escribe un mensaje motivador"&amp;" y breve (máximo 4 líneas)."")
"),"=AI(""Actúa como un tutor académico y dirígete personalmente al estudiante "" &amp; I505 &amp; "" "" &amp; J505 &amp; "" "" &amp; G505 &amp; "" "" &amp; H505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AM505 &amp; ""'. Diferencias por área: Matemáticas ("" &amp; AQ505 &amp; ""), Ciencias Natur"&amp;"ales ("" &amp; AR505 &amp; ""), Sociales ("" &amp; AS505 &amp; ""), Lectura Crítica ("" &amp; AT505 &amp; "") e Inglés ("" &amp; AU505 &amp; ""). Variación en posición: grupo ("" &amp; AN505 &amp; ""), grado ("" &amp; AO505 &amp; "") y media ("" &amp; AP505 &amp; ""). Puntajes Primer Simulacro: Global "" &amp; K505 &amp; "", Mat "" &amp;"&amp;" O505 &amp; "", Cien "" &amp; P505 &amp; "", Soc "" &amp; Q505 &amp; "", Lec "" &amp; R505 &amp; "", Ing "" &amp; S505 &amp; "". Puntajes Segundo Simulacro: Global "" &amp; Y505 &amp; "", Mat "" &amp; AC505 &amp; "", Cien "" &amp; AD505 &amp; "", Soc "" &amp; AE505 &amp; "", Lec "" &amp; AF505 &amp; "", Ing "" &amp; AG505 &amp; "". Escribe un mensaje motivado"&amp;"r y breve (máximo 4 líneas)."")
")</f>
        <v/>
      </c>
    </row>
    <row r="506" ht="15.75" customHeight="1" s="42">
      <c r="A506" s="93" t="n"/>
      <c r="B506" s="94" t="inlineStr">
        <is>
          <t>Bachillerato</t>
        </is>
      </c>
      <c r="C506" s="94" t="n">
        <v>805</v>
      </c>
      <c r="D506" s="94" t="n"/>
      <c r="E506" s="95" t="n"/>
      <c r="F506" s="96">
        <f>TRIM(G506&amp;" "&amp;H506&amp;" "&amp;I506&amp;" "&amp;J506)</f>
        <v/>
      </c>
      <c r="G506" s="94" t="inlineStr">
        <is>
          <t>Brand</t>
        </is>
      </c>
      <c r="H506" s="94" t="inlineStr">
        <is>
          <t>Silva</t>
        </is>
      </c>
      <c r="I506" s="94" t="inlineStr">
        <is>
          <t>Andrey</t>
        </is>
      </c>
      <c r="J506" s="97" t="inlineStr">
        <is>
          <t>Sebastian</t>
        </is>
      </c>
      <c r="K506" s="98">
        <f>IF(SUM(O506:S506)=0, "", ROUND(((O506*3+P506*3+Q506*3+R506*3+S506*1)/13)*5,0))</f>
        <v/>
      </c>
      <c r="L506" s="99">
        <f>IF(OR($C506="",K506=""),"",COUNTIFS($C$4:$C$1500,$C506,K$4:K$1500,"&gt;"&amp;K506)+1)</f>
        <v/>
      </c>
      <c r="M506" s="99">
        <f>IF(OR($C506="",K506=""),"",IF(AND($C506&gt;=1001,$C506&lt;=1005),COUNTIFS($C$4:$C$1500,"&gt;=1001",$C$4:$C$1500,"&lt;=1005",K$4:K$1500,"&gt;"&amp;K506)+1,IF(AND($C506&gt;=1101,$C506&lt;=1105),COUNTIFS($C$4:$C$1500,"&gt;=1101",$C$4:$C$1500,"&lt;=1105",K$4:K$1500,"&gt;"&amp;K506)+1,IF(AND($C506&gt;=901,$C506&lt;=905),COUNTIFS($C$4:$C$1500,"&gt;=901",$C$4:$C$1500,"&lt;=905",K$4:K$1500,"&gt;"&amp;K506)+1,IF(AND($C506&gt;=801,$C506&lt;=805),COUNTIFS($C$4:$C$1500,"&gt;=801",$C$4:$C$1500,"&lt;=805",K$4:K$1500,"&gt;"&amp;K506)+1,IF(AND($C506&gt;=701,$C506&lt;=705),COUNTIFS($C$4:$C$1500,"&gt;=701",$C$4:$C$1500,"&lt;=705",K$4:K$1500,"&gt;"&amp;K506)+1,IF(AND($C506&gt;=601,$C506&lt;=606),COUNTIFS($C$4:$C$1500,"&gt;=601",$C$4:$C$1500,"&lt;=606",K$4:K$1500,"&gt;"&amp;K506)+1,"")))))))</f>
        <v/>
      </c>
      <c r="N506" s="99">
        <f>IF(OR($C506="",K506=""),"",IF(OR(AND($C506&gt;=1001,$C506&lt;=1005),AND($C506&gt;=1101,$C506&lt;=1105)),COUNTIFS($C$4:$C$1500,"&gt;=1001",$C$4:$C$1500,"&lt;=1005",K$4:K$1500,"&gt;"&amp;K506)+COUNTIFS($C$4:$C$1500,"&gt;=1101",$C$4:$C$1500,"&lt;=1105",K$4:K$1500,"&gt;"&amp;K506)+1,""))</f>
        <v/>
      </c>
      <c r="O506" s="94" t="n">
        <v>47.5</v>
      </c>
      <c r="P506" s="94" t="n">
        <v>40.34</v>
      </c>
      <c r="Q506" s="94" t="n">
        <v>33.28</v>
      </c>
      <c r="R506" s="94" t="n">
        <v>45.83</v>
      </c>
      <c r="S506" s="94" t="n">
        <v>50</v>
      </c>
      <c r="T506" s="99">
        <f>IF(AND(O506&gt;0,O506&lt;36),1,IF(AND(O506&gt;=36,O506&lt;51),2,IF(AND(O506&gt;=51,O506&lt;71),3,IF(AND(O506&gt;=71,O506&lt;=100),4,))))</f>
        <v/>
      </c>
      <c r="U506" s="99">
        <f>IF(AND(P506&gt;0,P506&lt;41),1,IF(AND(P506&gt;=41,P506&lt;56),2,IF(AND(P506&gt;=56,P506&lt;71),3,IF(AND(P506&gt;=71,P506&lt;=100),4,))))</f>
        <v/>
      </c>
      <c r="V506" s="99">
        <f>IF(AND(Q506&gt;0,Q506&lt;41),1,IF(AND(Q506&gt;=41,Q506&lt;56),2,IF(AND(Q506&gt;=56,Q506&lt;71),3,IF(AND(Q506&gt;=71,Q506&lt;=100),4,))))</f>
        <v/>
      </c>
      <c r="W506" s="99">
        <f>IF(AND(R506&gt;0,R506&lt;36),1,IF(AND(R506&gt;=36,R506&lt;51),2,IF(AND(R506&gt;=51,R506&lt;66),3,IF(AND(R506&gt;=66,R506&lt;=100),4,))))</f>
        <v/>
      </c>
      <c r="X506" s="100">
        <f>IF(AND(S506&gt;0,S506&lt;37),1,IF(AND(S506&gt;=37,S506&lt;58),2,IF(AND(S506&gt;=58,S506&lt;71),3,IF(AND(S506&gt;=71,S506&lt;=100),4,))))</f>
        <v/>
      </c>
      <c r="Y506" s="101">
        <f>IF(SUM(AC506:AG506)=0, "", ROUND(((AC506*3+AD506*3+AE506*3+AF506*3+AG506*1)/13)*5,0))</f>
        <v/>
      </c>
      <c r="Z506" s="99">
        <f>IF(OR($C506="",Y506=""),"",COUNTIFS($C$4:$C$1500,$C506,Y$4:Y$1500,"&gt;"&amp;Y506)+1)</f>
        <v/>
      </c>
      <c r="AA506" s="99">
        <f>IF(OR($C506="",Y506=""),"",IF(AND($C506&gt;=1001,$C506&lt;=1005),COUNTIFS($C$4:$C$1500,"&gt;=1001",$C$4:$C$1500,"&lt;=1005",Y$4:Y$1500,"&gt;"&amp;Y506)+1,IF(AND($C506&gt;=1101,$C506&lt;=1105),COUNTIFS($C$4:$C$1500,"&gt;=1101",$C$4:$C$1500,"&lt;=1105",Y$4:Y$1500,"&gt;"&amp;Y506)+1,IF(AND($C506&gt;=901,$C506&lt;=905),COUNTIFS($C$4:$C$1500,"&gt;=901",$C$4:$C$1500,"&lt;=905",Y$4:Y$1500,"&gt;"&amp;Y506)+1,IF(AND($C506&gt;=801,$C506&lt;=805),COUNTIFS($C$4:$C$1500,"&gt;=801",$C$4:$C$1500,"&lt;=805",Y$4:Y$1500,"&gt;"&amp;Y506)+1,IF(AND($C506&gt;=701,$C506&lt;=705),COUNTIFS($C$4:$C$1500,"&gt;=701",$C$4:$C$1500,"&lt;=705",Y$4:Y$1500,"&gt;"&amp;Y506)+1,IF(AND($C506&gt;=601,$C506&lt;=606),COUNTIFS($C$4:$C$1500,"&gt;=601",$C$4:$C$1500,"&lt;=606",Y$4:Y$1500,"&gt;"&amp;Y506)+1,"")))))))</f>
        <v/>
      </c>
      <c r="AB506" s="99">
        <f>IF(OR($C506="",Y506=""),"",IF(OR(AND($C506&gt;=1001,$C506&lt;=1005),AND($C506&gt;=1101,$C506&lt;=1105)),COUNTIFS($C$4:$C$1500,"&gt;=1001",$C$4:$C$1500,"&lt;=1005",Y$4:Y$1500,"&gt;"&amp;Y506)+COUNTIFS($C$4:$C$1500,"&gt;=1101",$C$4:$C$1500,"&lt;=1105",Y$4:Y$1500,"&gt;"&amp;Y506)+1,""))</f>
        <v/>
      </c>
      <c r="AC506" s="94" t="n">
        <v>45.5</v>
      </c>
      <c r="AD506" s="94" t="n">
        <v>61.34</v>
      </c>
      <c r="AE506" s="94" t="n">
        <v>55.25</v>
      </c>
      <c r="AF506" s="94" t="n">
        <v>61.25</v>
      </c>
      <c r="AG506" s="94" t="n">
        <v>83.13</v>
      </c>
      <c r="AH506" s="99">
        <f>IF(AND(AC506&gt;0,AC506&lt;36),1,IF(AND(AC506&gt;=36,AC506&lt;51),2,IF(AND(AC506&gt;=51,AC506&lt;71),3,IF(AND(AC506&gt;=71,AC506&lt;=100),4,))))</f>
        <v/>
      </c>
      <c r="AI506" s="99">
        <f>IF(AND(AD506&gt;0,AD506&lt;41),1,IF(AND(AD506&gt;=41,AD506&lt;56),2,IF(AND(AD506&gt;=56,AD506&lt;71),3,IF(AND(AD506&gt;=71,AD506&lt;=100),4,))))</f>
        <v/>
      </c>
      <c r="AJ506" s="99">
        <f>IF(AND(AE506&gt;0,AE506&lt;41),1,IF(AND(AE506&gt;=41,AE506&lt;56),2,IF(AND(AE506&gt;=56,AE506&lt;71),3,IF(AND(AE506&gt;=71,AE506&lt;=100),4,))))</f>
        <v/>
      </c>
      <c r="AK506" s="99">
        <f>IF(AND(AF506&gt;0,AF506&lt;36),1,IF(AND(AF506&gt;=36,AF506&lt;51),2,IF(AND(AF506&gt;=51,AF506&lt;66),3,IF(AND(AF506&gt;=66,AF506&lt;=100),4,))))</f>
        <v/>
      </c>
      <c r="AL506" s="100">
        <f>IF(AND(AG506&gt;0,AG506&lt;37),1,IF(AND(AG506&gt;=37,AG506&lt;58),2,IF(AND(AG506&gt;=58,AG506&lt;71),3,IF(AND(AG506&gt;=71,AG506&lt;=100),4,))))</f>
        <v/>
      </c>
      <c r="AM506" s="101">
        <f>IF((Y506&lt;&gt;"")*(K506&lt;&gt;""),Y506-K506,"")</f>
        <v/>
      </c>
      <c r="AN506" s="99">
        <f>IF((Z506&lt;&gt;"")*(L506&lt;&gt;""),Z506-L506,"")</f>
        <v/>
      </c>
      <c r="AO506" s="99">
        <f>IF((AA506&lt;&gt;"")*(M506&lt;&gt;""),AA506-M506,"")</f>
        <v/>
      </c>
      <c r="AP506" s="99">
        <f>IF((AB506&lt;&gt;"")*(N506&lt;&gt;""),AB506-N506,"")</f>
        <v/>
      </c>
      <c r="AQ506" s="94">
        <f>IF((AC506&lt;&gt;"")*(O506&lt;&gt;""),AC506-O506,"")</f>
        <v/>
      </c>
      <c r="AR506" s="94">
        <f>IF((AD506&lt;&gt;"")*(P506&lt;&gt;""),AD506-P506,"")</f>
        <v/>
      </c>
      <c r="AS506" s="94">
        <f>IF((AE506&lt;&gt;"")*(Q506&lt;&gt;""),AE506-Q506,"")</f>
        <v/>
      </c>
      <c r="AT506" s="94">
        <f>IF((AF506&lt;&gt;"")*(R506&lt;&gt;""),AF506-R506,"")</f>
        <v/>
      </c>
      <c r="AU506" s="94">
        <f>IF((AG506&lt;&gt;"")*(S506&lt;&gt;""),AG506-S506,"")</f>
        <v/>
      </c>
      <c r="AV506" s="99">
        <f>IF((AH506&lt;&gt;"")*(T506&lt;&gt;""),AH506-T506,"")</f>
        <v/>
      </c>
      <c r="AW506" s="99">
        <f>IF((AI506&lt;&gt;"")*(U506&lt;&gt;""),AI506-U506,"")</f>
        <v/>
      </c>
      <c r="AX506" s="99">
        <f>IF((AJ506&lt;&gt;"")*(V506&lt;&gt;""),AJ506-V506,"")</f>
        <v/>
      </c>
      <c r="AY506" s="99">
        <f>IF((AK506&lt;&gt;"")*(W506&lt;&gt;""),AK506-W506,"")</f>
        <v/>
      </c>
      <c r="AZ506" s="102">
        <f>IF((AL506&lt;&gt;"")*(X506&lt;&gt;""),AL506-X506,"")</f>
        <v/>
      </c>
      <c r="BA506" s="50">
        <f>IFERROR(__xludf.dummyfunction("AI(""Actúa como un tutor académico y dirígete personalmente al estudiante "" &amp; I506 &amp; "" "" &amp; J506 &amp; "" "" &amp; G506 &amp; "" "" &amp; H506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AM506 &amp; ""'. Diferencias por área: Matemáticas ("" &amp; AQ506 &amp; ""), Ciencias Natura"&amp;"les ("" &amp; AR506 &amp; ""), Sociales ("" &amp; AS506 &amp; ""), Lectura Crítica ("" &amp; AT506 &amp; "") e Inglés ("" &amp; AU506 &amp; ""). Variación en posición: grupo ("" &amp; AN506 &amp; ""), grado ("" &amp; AO506 &amp; "") y media ("" &amp; AP506 &amp; ""). Puntajes Primer Simulacro: Global "" &amp; K506 &amp; "", Mat "" &amp; "&amp;"O4 &amp; "", Cien "" &amp; P506 &amp; "", Soc "" &amp; Q506 &amp; "", Lec "" &amp; R506 &amp; "", Ing "" &amp; S506 &amp; "". Puntajes Segundo Simulacro: Global "" &amp; Y506 &amp; "", Mat "" &amp; AC506 &amp; "", Cien "" &amp; AD506 &amp; "", Soc "" &amp; AE506 &amp; "", Lec "" &amp; AF506 &amp; "", Ing "" &amp; AG506 &amp; "". Escribe un mensaje motivador"&amp;" y breve (máximo 4 líneas)."")
"),"=AI(""Actúa como un tutor académico y dirígete personalmente al estudiante "" &amp; I506 &amp; "" "" &amp; J506 &amp; "" "" &amp; G506 &amp; "" "" &amp; H506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AM506 &amp; ""'. Diferencias por área: Matemáticas ("" &amp; AQ506 &amp; ""), Ciencias Natur"&amp;"ales ("" &amp; AR506 &amp; ""), Sociales ("" &amp; AS506 &amp; ""), Lectura Crítica ("" &amp; AT506 &amp; "") e Inglés ("" &amp; AU506 &amp; ""). Variación en posición: grupo ("" &amp; AN506 &amp; ""), grado ("" &amp; AO506 &amp; "") y media ("" &amp; AP506 &amp; ""). Puntajes Primer Simulacro: Global "" &amp; K506 &amp; "", Mat "" &amp;"&amp;" O506 &amp; "", Cien "" &amp; P506 &amp; "", Soc "" &amp; Q506 &amp; "", Lec "" &amp; R506 &amp; "", Ing "" &amp; S506 &amp; "". Puntajes Segundo Simulacro: Global "" &amp; Y506 &amp; "", Mat "" &amp; AC506 &amp; "", Cien "" &amp; AD506 &amp; "", Soc "" &amp; AE506 &amp; "", Lec "" &amp; AF506 &amp; "", Ing "" &amp; AG506 &amp; "". Escribe un mensaje motivado"&amp;"r y breve (máximo 4 líneas)."")
")</f>
        <v/>
      </c>
    </row>
    <row r="507" ht="15.75" customHeight="1" s="42">
      <c r="A507" s="93" t="n"/>
      <c r="B507" s="94" t="inlineStr">
        <is>
          <t>Bachillerato</t>
        </is>
      </c>
      <c r="C507" s="94" t="n">
        <v>805</v>
      </c>
      <c r="D507" s="94" t="n"/>
      <c r="E507" s="95" t="n"/>
      <c r="F507" s="96">
        <f>TRIM(G507&amp;" "&amp;H507&amp;" "&amp;I507&amp;" "&amp;J507)</f>
        <v/>
      </c>
      <c r="G507" s="94" t="inlineStr">
        <is>
          <t>Cantillo</t>
        </is>
      </c>
      <c r="H507" s="94" t="inlineStr">
        <is>
          <t>Trujillo</t>
        </is>
      </c>
      <c r="I507" s="94" t="inlineStr">
        <is>
          <t>Adismar</t>
        </is>
      </c>
      <c r="J507" s="97" t="inlineStr">
        <is>
          <t>Veronica</t>
        </is>
      </c>
      <c r="K507" s="98">
        <f>IF(SUM(O507:S507)=0, "", ROUND(((O507*3+P507*3+Q507*3+R507*3+S507*1)/13)*5,0))</f>
        <v/>
      </c>
      <c r="L507" s="99">
        <f>IF(OR($C507="",K507=""),"",COUNTIFS($C$4:$C$1500,$C507,K$4:K$1500,"&gt;"&amp;K507)+1)</f>
        <v/>
      </c>
      <c r="M507" s="99">
        <f>IF(OR($C507="",K507=""),"",IF(AND($C507&gt;=1001,$C507&lt;=1005),COUNTIFS($C$4:$C$1500,"&gt;=1001",$C$4:$C$1500,"&lt;=1005",K$4:K$1500,"&gt;"&amp;K507)+1,IF(AND($C507&gt;=1101,$C507&lt;=1105),COUNTIFS($C$4:$C$1500,"&gt;=1101",$C$4:$C$1500,"&lt;=1105",K$4:K$1500,"&gt;"&amp;K507)+1,IF(AND($C507&gt;=901,$C507&lt;=905),COUNTIFS($C$4:$C$1500,"&gt;=901",$C$4:$C$1500,"&lt;=905",K$4:K$1500,"&gt;"&amp;K507)+1,IF(AND($C507&gt;=801,$C507&lt;=805),COUNTIFS($C$4:$C$1500,"&gt;=801",$C$4:$C$1500,"&lt;=805",K$4:K$1500,"&gt;"&amp;K507)+1,IF(AND($C507&gt;=701,$C507&lt;=705),COUNTIFS($C$4:$C$1500,"&gt;=701",$C$4:$C$1500,"&lt;=705",K$4:K$1500,"&gt;"&amp;K507)+1,IF(AND($C507&gt;=601,$C507&lt;=606),COUNTIFS($C$4:$C$1500,"&gt;=601",$C$4:$C$1500,"&lt;=606",K$4:K$1500,"&gt;"&amp;K507)+1,"")))))))</f>
        <v/>
      </c>
      <c r="N507" s="99">
        <f>IF(OR($C507="",K507=""),"",IF(OR(AND($C507&gt;=1001,$C507&lt;=1005),AND($C507&gt;=1101,$C507&lt;=1105)),COUNTIFS($C$4:$C$1500,"&gt;=1001",$C$4:$C$1500,"&lt;=1005",K$4:K$1500,"&gt;"&amp;K507)+COUNTIFS($C$4:$C$1500,"&gt;=1101",$C$4:$C$1500,"&lt;=1105",K$4:K$1500,"&gt;"&amp;K507)+1,""))</f>
        <v/>
      </c>
      <c r="O507" s="94" t="n">
        <v>63.75</v>
      </c>
      <c r="P507" s="94" t="n">
        <v>50.61</v>
      </c>
      <c r="Q507" s="94" t="n">
        <v>34.22</v>
      </c>
      <c r="R507" s="94" t="n">
        <v>33.33</v>
      </c>
      <c r="S507" s="94" t="n">
        <v>50</v>
      </c>
      <c r="T507" s="99">
        <f>IF(AND(O507&gt;0,O507&lt;36),1,IF(AND(O507&gt;=36,O507&lt;51),2,IF(AND(O507&gt;=51,O507&lt;71),3,IF(AND(O507&gt;=71,O507&lt;=100),4,))))</f>
        <v/>
      </c>
      <c r="U507" s="99">
        <f>IF(AND(P507&gt;0,P507&lt;41),1,IF(AND(P507&gt;=41,P507&lt;56),2,IF(AND(P507&gt;=56,P507&lt;71),3,IF(AND(P507&gt;=71,P507&lt;=100),4,))))</f>
        <v/>
      </c>
      <c r="V507" s="99">
        <f>IF(AND(Q507&gt;0,Q507&lt;41),1,IF(AND(Q507&gt;=41,Q507&lt;56),2,IF(AND(Q507&gt;=56,Q507&lt;71),3,IF(AND(Q507&gt;=71,Q507&lt;=100),4,))))</f>
        <v/>
      </c>
      <c r="W507" s="99">
        <f>IF(AND(R507&gt;0,R507&lt;36),1,IF(AND(R507&gt;=36,R507&lt;51),2,IF(AND(R507&gt;=51,R507&lt;66),3,IF(AND(R507&gt;=66,R507&lt;=100),4,))))</f>
        <v/>
      </c>
      <c r="X507" s="100">
        <f>IF(AND(S507&gt;0,S507&lt;37),1,IF(AND(S507&gt;=37,S507&lt;58),2,IF(AND(S507&gt;=58,S507&lt;71),3,IF(AND(S507&gt;=71,S507&lt;=100),4,))))</f>
        <v/>
      </c>
      <c r="Y507" s="101">
        <f>IF(SUM(AC507:AG507)=0, "", ROUND(((AC507*3+AD507*3+AE507*3+AF507*3+AG507*1)/13)*5,0))</f>
        <v/>
      </c>
      <c r="Z507" s="99">
        <f>IF(OR($C507="",Y507=""),"",COUNTIFS($C$4:$C$1500,$C507,Y$4:Y$1500,"&gt;"&amp;Y507)+1)</f>
        <v/>
      </c>
      <c r="AA507" s="99">
        <f>IF(OR($C507="",Y507=""),"",IF(AND($C507&gt;=1001,$C507&lt;=1005),COUNTIFS($C$4:$C$1500,"&gt;=1001",$C$4:$C$1500,"&lt;=1005",Y$4:Y$1500,"&gt;"&amp;Y507)+1,IF(AND($C507&gt;=1101,$C507&lt;=1105),COUNTIFS($C$4:$C$1500,"&gt;=1101",$C$4:$C$1500,"&lt;=1105",Y$4:Y$1500,"&gt;"&amp;Y507)+1,IF(AND($C507&gt;=901,$C507&lt;=905),COUNTIFS($C$4:$C$1500,"&gt;=901",$C$4:$C$1500,"&lt;=905",Y$4:Y$1500,"&gt;"&amp;Y507)+1,IF(AND($C507&gt;=801,$C507&lt;=805),COUNTIFS($C$4:$C$1500,"&gt;=801",$C$4:$C$1500,"&lt;=805",Y$4:Y$1500,"&gt;"&amp;Y507)+1,IF(AND($C507&gt;=701,$C507&lt;=705),COUNTIFS($C$4:$C$1500,"&gt;=701",$C$4:$C$1500,"&lt;=705",Y$4:Y$1500,"&gt;"&amp;Y507)+1,IF(AND($C507&gt;=601,$C507&lt;=606),COUNTIFS($C$4:$C$1500,"&gt;=601",$C$4:$C$1500,"&lt;=606",Y$4:Y$1500,"&gt;"&amp;Y507)+1,"")))))))</f>
        <v/>
      </c>
      <c r="AB507" s="99">
        <f>IF(OR($C507="",Y507=""),"",IF(OR(AND($C507&gt;=1001,$C507&lt;=1005),AND($C507&gt;=1101,$C507&lt;=1105)),COUNTIFS($C$4:$C$1500,"&gt;=1001",$C$4:$C$1500,"&lt;=1005",Y$4:Y$1500,"&gt;"&amp;Y507)+COUNTIFS($C$4:$C$1500,"&gt;=1101",$C$4:$C$1500,"&lt;=1105",Y$4:Y$1500,"&gt;"&amp;Y507)+1,""))</f>
        <v/>
      </c>
      <c r="AC507" s="94" t="n">
        <v>55</v>
      </c>
      <c r="AD507" s="94" t="n">
        <v>57.1</v>
      </c>
      <c r="AE507" s="94" t="n">
        <v>58</v>
      </c>
      <c r="AF507" s="94" t="n">
        <v>56.88</v>
      </c>
      <c r="AG507" s="94" t="n">
        <v>70</v>
      </c>
      <c r="AH507" s="99">
        <f>IF(AND(AC507&gt;0,AC507&lt;36),1,IF(AND(AC507&gt;=36,AC507&lt;51),2,IF(AND(AC507&gt;=51,AC507&lt;71),3,IF(AND(AC507&gt;=71,AC507&lt;=100),4,))))</f>
        <v/>
      </c>
      <c r="AI507" s="99">
        <f>IF(AND(AD507&gt;0,AD507&lt;41),1,IF(AND(AD507&gt;=41,AD507&lt;56),2,IF(AND(AD507&gt;=56,AD507&lt;71),3,IF(AND(AD507&gt;=71,AD507&lt;=100),4,))))</f>
        <v/>
      </c>
      <c r="AJ507" s="99">
        <f>IF(AND(AE507&gt;0,AE507&lt;41),1,IF(AND(AE507&gt;=41,AE507&lt;56),2,IF(AND(AE507&gt;=56,AE507&lt;71),3,IF(AND(AE507&gt;=71,AE507&lt;=100),4,))))</f>
        <v/>
      </c>
      <c r="AK507" s="99">
        <f>IF(AND(AF507&gt;0,AF507&lt;36),1,IF(AND(AF507&gt;=36,AF507&lt;51),2,IF(AND(AF507&gt;=51,AF507&lt;66),3,IF(AND(AF507&gt;=66,AF507&lt;=100),4,))))</f>
        <v/>
      </c>
      <c r="AL507" s="100">
        <f>IF(AND(AG507&gt;0,AG507&lt;37),1,IF(AND(AG507&gt;=37,AG507&lt;58),2,IF(AND(AG507&gt;=58,AG507&lt;71),3,IF(AND(AG507&gt;=71,AG507&lt;=100),4,))))</f>
        <v/>
      </c>
      <c r="AM507" s="101">
        <f>IF((Y507&lt;&gt;"")*(K507&lt;&gt;""),Y507-K507,"")</f>
        <v/>
      </c>
      <c r="AN507" s="99">
        <f>IF((Z507&lt;&gt;"")*(L507&lt;&gt;""),Z507-L507,"")</f>
        <v/>
      </c>
      <c r="AO507" s="99">
        <f>IF((AA507&lt;&gt;"")*(M507&lt;&gt;""),AA507-M507,"")</f>
        <v/>
      </c>
      <c r="AP507" s="99">
        <f>IF((AB507&lt;&gt;"")*(N507&lt;&gt;""),AB507-N507,"")</f>
        <v/>
      </c>
      <c r="AQ507" s="94">
        <f>IF((AC507&lt;&gt;"")*(O507&lt;&gt;""),AC507-O507,"")</f>
        <v/>
      </c>
      <c r="AR507" s="94">
        <f>IF((AD507&lt;&gt;"")*(P507&lt;&gt;""),AD507-P507,"")</f>
        <v/>
      </c>
      <c r="AS507" s="94">
        <f>IF((AE507&lt;&gt;"")*(Q507&lt;&gt;""),AE507-Q507,"")</f>
        <v/>
      </c>
      <c r="AT507" s="94">
        <f>IF((AF507&lt;&gt;"")*(R507&lt;&gt;""),AF507-R507,"")</f>
        <v/>
      </c>
      <c r="AU507" s="94">
        <f>IF((AG507&lt;&gt;"")*(S507&lt;&gt;""),AG507-S507,"")</f>
        <v/>
      </c>
      <c r="AV507" s="99">
        <f>IF((AH507&lt;&gt;"")*(T507&lt;&gt;""),AH507-T507,"")</f>
        <v/>
      </c>
      <c r="AW507" s="99">
        <f>IF((AI507&lt;&gt;"")*(U507&lt;&gt;""),AI507-U507,"")</f>
        <v/>
      </c>
      <c r="AX507" s="99">
        <f>IF((AJ507&lt;&gt;"")*(V507&lt;&gt;""),AJ507-V507,"")</f>
        <v/>
      </c>
      <c r="AY507" s="99">
        <f>IF((AK507&lt;&gt;"")*(W507&lt;&gt;""),AK507-W507,"")</f>
        <v/>
      </c>
      <c r="AZ507" s="102">
        <f>IF((AL507&lt;&gt;"")*(X507&lt;&gt;""),AL507-X507,"")</f>
        <v/>
      </c>
      <c r="BA507" s="50">
        <f>IFERROR(__xludf.dummyfunction("AI(""Actúa como un tutor académico y dirígete personalmente al estudiante "" &amp; I507 &amp; "" "" &amp; J507 &amp; "" "" &amp; G507 &amp; "" "" &amp; H507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AM507 &amp; ""'. Diferencias por área: Matemáticas ("" &amp; AQ507 &amp; ""), Ciencias Natura"&amp;"les ("" &amp; AR507 &amp; ""), Sociales ("" &amp; AS507 &amp; ""), Lectura Crítica ("" &amp; AT507 &amp; "") e Inglés ("" &amp; AU507 &amp; ""). Variación en posición: grupo ("" &amp; AN507 &amp; ""), grado ("" &amp; AO507 &amp; "") y media ("" &amp; AP507 &amp; ""). Puntajes Primer Simulacro: Global "" &amp; K507 &amp; "", Mat "" &amp; "&amp;"O4 &amp; "", Cien "" &amp; P507 &amp; "", Soc "" &amp; Q507 &amp; "", Lec "" &amp; R507 &amp; "", Ing "" &amp; S507 &amp; "". Puntajes Segundo Simulacro: Global "" &amp; Y507 &amp; "", Mat "" &amp; AC507 &amp; "", Cien "" &amp; AD507 &amp; "", Soc "" &amp; AE507 &amp; "", Lec "" &amp; AF507 &amp; "", Ing "" &amp; AG507 &amp; "". Escribe un mensaje motivador"&amp;" y breve (máximo 4 líneas)."")
"),"=AI(""Actúa como un tutor académico y dirígete personalmente al estudiante "" &amp; I507 &amp; "" "" &amp; J507 &amp; "" "" &amp; G507 &amp; "" "" &amp; H507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AM507 &amp; ""'. Diferencias por área: Matemáticas ("" &amp; AQ507 &amp; ""), Ciencias Natur"&amp;"ales ("" &amp; AR507 &amp; ""), Sociales ("" &amp; AS507 &amp; ""), Lectura Crítica ("" &amp; AT507 &amp; "") e Inglés ("" &amp; AU507 &amp; ""). Variación en posición: grupo ("" &amp; AN507 &amp; ""), grado ("" &amp; AO507 &amp; "") y media ("" &amp; AP507 &amp; ""). Puntajes Primer Simulacro: Global "" &amp; K507 &amp; "", Mat "" &amp;"&amp;" O507 &amp; "", Cien "" &amp; P507 &amp; "", Soc "" &amp; Q507 &amp; "", Lec "" &amp; R507 &amp; "", Ing "" &amp; S507 &amp; "". Puntajes Segundo Simulacro: Global "" &amp; Y507 &amp; "", Mat "" &amp; AC507 &amp; "", Cien "" &amp; AD507 &amp; "", Soc "" &amp; AE507 &amp; "", Lec "" &amp; AF507 &amp; "", Ing "" &amp; AG507 &amp; "". Escribe un mensaje motivado"&amp;"r y breve (máximo 4 líneas)."")
")</f>
        <v/>
      </c>
    </row>
    <row r="508" ht="15.75" customHeight="1" s="42">
      <c r="A508" s="93" t="n"/>
      <c r="B508" s="94" t="inlineStr">
        <is>
          <t>Bachillerato</t>
        </is>
      </c>
      <c r="C508" s="94" t="n">
        <v>805</v>
      </c>
      <c r="D508" s="94" t="n"/>
      <c r="E508" s="95" t="n"/>
      <c r="F508" s="96">
        <f>TRIM(G508&amp;" "&amp;H508&amp;" "&amp;I508&amp;" "&amp;J508)</f>
        <v/>
      </c>
      <c r="G508" s="94" t="inlineStr">
        <is>
          <t>Cartagena</t>
        </is>
      </c>
      <c r="H508" s="94" t="inlineStr">
        <is>
          <t>Rivera</t>
        </is>
      </c>
      <c r="I508" s="94" t="inlineStr">
        <is>
          <t>Leidy</t>
        </is>
      </c>
      <c r="J508" s="97" t="n"/>
      <c r="K508" s="98">
        <f>IF(SUM(O508:S508)=0, "", ROUND(((O508*3+P508*3+Q508*3+R508*3+S508*1)/13)*5,0))</f>
        <v/>
      </c>
      <c r="L508" s="99">
        <f>IF(OR($C508="",K508=""),"",COUNTIFS($C$4:$C$1500,$C508,K$4:K$1500,"&gt;"&amp;K508)+1)</f>
        <v/>
      </c>
      <c r="M508" s="99">
        <f>IF(OR($C508="",K508=""),"",IF(AND($C508&gt;=1001,$C508&lt;=1005),COUNTIFS($C$4:$C$1500,"&gt;=1001",$C$4:$C$1500,"&lt;=1005",K$4:K$1500,"&gt;"&amp;K508)+1,IF(AND($C508&gt;=1101,$C508&lt;=1105),COUNTIFS($C$4:$C$1500,"&gt;=1101",$C$4:$C$1500,"&lt;=1105",K$4:K$1500,"&gt;"&amp;K508)+1,IF(AND($C508&gt;=901,$C508&lt;=905),COUNTIFS($C$4:$C$1500,"&gt;=901",$C$4:$C$1500,"&lt;=905",K$4:K$1500,"&gt;"&amp;K508)+1,IF(AND($C508&gt;=801,$C508&lt;=805),COUNTIFS($C$4:$C$1500,"&gt;=801",$C$4:$C$1500,"&lt;=805",K$4:K$1500,"&gt;"&amp;K508)+1,IF(AND($C508&gt;=701,$C508&lt;=705),COUNTIFS($C$4:$C$1500,"&gt;=701",$C$4:$C$1500,"&lt;=705",K$4:K$1500,"&gt;"&amp;K508)+1,IF(AND($C508&gt;=601,$C508&lt;=606),COUNTIFS($C$4:$C$1500,"&gt;=601",$C$4:$C$1500,"&lt;=606",K$4:K$1500,"&gt;"&amp;K508)+1,"")))))))</f>
        <v/>
      </c>
      <c r="N508" s="99">
        <f>IF(OR($C508="",K508=""),"",IF(OR(AND($C508&gt;=1001,$C508&lt;=1005),AND($C508&gt;=1101,$C508&lt;=1105)),COUNTIFS($C$4:$C$1500,"&gt;=1001",$C$4:$C$1500,"&lt;=1005",K$4:K$1500,"&gt;"&amp;K508)+COUNTIFS($C$4:$C$1500,"&gt;=1101",$C$4:$C$1500,"&lt;=1105",K$4:K$1500,"&gt;"&amp;K508)+1,""))</f>
        <v/>
      </c>
      <c r="O508" s="94" t="n">
        <v>32.81</v>
      </c>
      <c r="P508" s="94" t="n">
        <v>37.52</v>
      </c>
      <c r="Q508" s="94" t="n">
        <v>42.34</v>
      </c>
      <c r="R508" s="94" t="n">
        <v>41.67</v>
      </c>
      <c r="S508" s="94" t="n">
        <v>37.5</v>
      </c>
      <c r="T508" s="99">
        <f>IF(AND(O508&gt;0,O508&lt;36),1,IF(AND(O508&gt;=36,O508&lt;51),2,IF(AND(O508&gt;=51,O508&lt;71),3,IF(AND(O508&gt;=71,O508&lt;=100),4,))))</f>
        <v/>
      </c>
      <c r="U508" s="99">
        <f>IF(AND(P508&gt;0,P508&lt;41),1,IF(AND(P508&gt;=41,P508&lt;56),2,IF(AND(P508&gt;=56,P508&lt;71),3,IF(AND(P508&gt;=71,P508&lt;=100),4,))))</f>
        <v/>
      </c>
      <c r="V508" s="99">
        <f>IF(AND(Q508&gt;0,Q508&lt;41),1,IF(AND(Q508&gt;=41,Q508&lt;56),2,IF(AND(Q508&gt;=56,Q508&lt;71),3,IF(AND(Q508&gt;=71,Q508&lt;=100),4,))))</f>
        <v/>
      </c>
      <c r="W508" s="99">
        <f>IF(AND(R508&gt;0,R508&lt;36),1,IF(AND(R508&gt;=36,R508&lt;51),2,IF(AND(R508&gt;=51,R508&lt;66),3,IF(AND(R508&gt;=66,R508&lt;=100),4,))))</f>
        <v/>
      </c>
      <c r="X508" s="100">
        <f>IF(AND(S508&gt;0,S508&lt;37),1,IF(AND(S508&gt;=37,S508&lt;58),2,IF(AND(S508&gt;=58,S508&lt;71),3,IF(AND(S508&gt;=71,S508&lt;=100),4,))))</f>
        <v/>
      </c>
      <c r="Y508" s="101">
        <f>IF(SUM(AC508:AG508)=0, "", ROUND(((AC508*3+AD508*3+AE508*3+AF508*3+AG508*1)/13)*5,0))</f>
        <v/>
      </c>
      <c r="Z508" s="99">
        <f>IF(OR($C508="",Y508=""),"",COUNTIFS($C$4:$C$1500,$C508,Y$4:Y$1500,"&gt;"&amp;Y508)+1)</f>
        <v/>
      </c>
      <c r="AA508" s="99">
        <f>IF(OR($C508="",Y508=""),"",IF(AND($C508&gt;=1001,$C508&lt;=1005),COUNTIFS($C$4:$C$1500,"&gt;=1001",$C$4:$C$1500,"&lt;=1005",Y$4:Y$1500,"&gt;"&amp;Y508)+1,IF(AND($C508&gt;=1101,$C508&lt;=1105),COUNTIFS($C$4:$C$1500,"&gt;=1101",$C$4:$C$1500,"&lt;=1105",Y$4:Y$1500,"&gt;"&amp;Y508)+1,IF(AND($C508&gt;=901,$C508&lt;=905),COUNTIFS($C$4:$C$1500,"&gt;=901",$C$4:$C$1500,"&lt;=905",Y$4:Y$1500,"&gt;"&amp;Y508)+1,IF(AND($C508&gt;=801,$C508&lt;=805),COUNTIFS($C$4:$C$1500,"&gt;=801",$C$4:$C$1500,"&lt;=805",Y$4:Y$1500,"&gt;"&amp;Y508)+1,IF(AND($C508&gt;=701,$C508&lt;=705),COUNTIFS($C$4:$C$1500,"&gt;=701",$C$4:$C$1500,"&lt;=705",Y$4:Y$1500,"&gt;"&amp;Y508)+1,IF(AND($C508&gt;=601,$C508&lt;=606),COUNTIFS($C$4:$C$1500,"&gt;=601",$C$4:$C$1500,"&lt;=606",Y$4:Y$1500,"&gt;"&amp;Y508)+1,"")))))))</f>
        <v/>
      </c>
      <c r="AB508" s="99">
        <f>IF(OR($C508="",Y508=""),"",IF(OR(AND($C508&gt;=1001,$C508&lt;=1005),AND($C508&gt;=1101,$C508&lt;=1105)),COUNTIFS($C$4:$C$1500,"&gt;=1001",$C$4:$C$1500,"&lt;=1005",Y$4:Y$1500,"&gt;"&amp;Y508)+COUNTIFS($C$4:$C$1500,"&gt;=1101",$C$4:$C$1500,"&lt;=1105",Y$4:Y$1500,"&gt;"&amp;Y508)+1,""))</f>
        <v/>
      </c>
      <c r="AC508" s="94" t="n">
        <v>61.5</v>
      </c>
      <c r="AD508" s="94" t="n">
        <v>45.36</v>
      </c>
      <c r="AE508" s="94" t="n">
        <v>52.5</v>
      </c>
      <c r="AF508" s="94" t="n">
        <v>61.25</v>
      </c>
      <c r="AG508" s="94" t="n">
        <v>30.63</v>
      </c>
      <c r="AH508" s="99">
        <f>IF(AND(AC508&gt;0,AC508&lt;36),1,IF(AND(AC508&gt;=36,AC508&lt;51),2,IF(AND(AC508&gt;=51,AC508&lt;71),3,IF(AND(AC508&gt;=71,AC508&lt;=100),4,))))</f>
        <v/>
      </c>
      <c r="AI508" s="99">
        <f>IF(AND(AD508&gt;0,AD508&lt;41),1,IF(AND(AD508&gt;=41,AD508&lt;56),2,IF(AND(AD508&gt;=56,AD508&lt;71),3,IF(AND(AD508&gt;=71,AD508&lt;=100),4,))))</f>
        <v/>
      </c>
      <c r="AJ508" s="99">
        <f>IF(AND(AE508&gt;0,AE508&lt;41),1,IF(AND(AE508&gt;=41,AE508&lt;56),2,IF(AND(AE508&gt;=56,AE508&lt;71),3,IF(AND(AE508&gt;=71,AE508&lt;=100),4,))))</f>
        <v/>
      </c>
      <c r="AK508" s="99">
        <f>IF(AND(AF508&gt;0,AF508&lt;36),1,IF(AND(AF508&gt;=36,AF508&lt;51),2,IF(AND(AF508&gt;=51,AF508&lt;66),3,IF(AND(AF508&gt;=66,AF508&lt;=100),4,))))</f>
        <v/>
      </c>
      <c r="AL508" s="100">
        <f>IF(AND(AG508&gt;0,AG508&lt;37),1,IF(AND(AG508&gt;=37,AG508&lt;58),2,IF(AND(AG508&gt;=58,AG508&lt;71),3,IF(AND(AG508&gt;=71,AG508&lt;=100),4,))))</f>
        <v/>
      </c>
      <c r="AM508" s="101">
        <f>IF((Y508&lt;&gt;"")*(K508&lt;&gt;""),Y508-K508,"")</f>
        <v/>
      </c>
      <c r="AN508" s="99">
        <f>IF((Z508&lt;&gt;"")*(L508&lt;&gt;""),Z508-L508,"")</f>
        <v/>
      </c>
      <c r="AO508" s="99">
        <f>IF((AA508&lt;&gt;"")*(M508&lt;&gt;""),AA508-M508,"")</f>
        <v/>
      </c>
      <c r="AP508" s="99">
        <f>IF((AB508&lt;&gt;"")*(N508&lt;&gt;""),AB508-N508,"")</f>
        <v/>
      </c>
      <c r="AQ508" s="94">
        <f>IF((AC508&lt;&gt;"")*(O508&lt;&gt;""),AC508-O508,"")</f>
        <v/>
      </c>
      <c r="AR508" s="94">
        <f>IF((AD508&lt;&gt;"")*(P508&lt;&gt;""),AD508-P508,"")</f>
        <v/>
      </c>
      <c r="AS508" s="94">
        <f>IF((AE508&lt;&gt;"")*(Q508&lt;&gt;""),AE508-Q508,"")</f>
        <v/>
      </c>
      <c r="AT508" s="94">
        <f>IF((AF508&lt;&gt;"")*(R508&lt;&gt;""),AF508-R508,"")</f>
        <v/>
      </c>
      <c r="AU508" s="94">
        <f>IF((AG508&lt;&gt;"")*(S508&lt;&gt;""),AG508-S508,"")</f>
        <v/>
      </c>
      <c r="AV508" s="99">
        <f>IF((AH508&lt;&gt;"")*(T508&lt;&gt;""),AH508-T508,"")</f>
        <v/>
      </c>
      <c r="AW508" s="99">
        <f>IF((AI508&lt;&gt;"")*(U508&lt;&gt;""),AI508-U508,"")</f>
        <v/>
      </c>
      <c r="AX508" s="99">
        <f>IF((AJ508&lt;&gt;"")*(V508&lt;&gt;""),AJ508-V508,"")</f>
        <v/>
      </c>
      <c r="AY508" s="99">
        <f>IF((AK508&lt;&gt;"")*(W508&lt;&gt;""),AK508-W508,"")</f>
        <v/>
      </c>
      <c r="AZ508" s="102">
        <f>IF((AL508&lt;&gt;"")*(X508&lt;&gt;""),AL508-X508,"")</f>
        <v/>
      </c>
      <c r="BA508" s="50">
        <f>IFERROR(__xludf.dummyfunction("AI(""Actúa como un tutor académico y dirígete personalmente al estudiante "" &amp; I508 &amp; "" "" &amp; J508 &amp; "" "" &amp; G508 &amp; "" "" &amp; H508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AM508 &amp; ""'. Diferencias por área: Matemáticas ("" &amp; AQ508 &amp; ""), Ciencias Natura"&amp;"les ("" &amp; AR508 &amp; ""), Sociales ("" &amp; AS508 &amp; ""), Lectura Crítica ("" &amp; AT508 &amp; "") e Inglés ("" &amp; AU508 &amp; ""). Variación en posición: grupo ("" &amp; AN508 &amp; ""), grado ("" &amp; AO508 &amp; "") y media ("" &amp; AP508 &amp; ""). Puntajes Primer Simulacro: Global "" &amp; K508 &amp; "", Mat "" &amp; "&amp;"O4 &amp; "", Cien "" &amp; P508 &amp; "", Soc "" &amp; Q508 &amp; "", Lec "" &amp; R508 &amp; "", Ing "" &amp; S508 &amp; "". Puntajes Segundo Simulacro: Global "" &amp; Y508 &amp; "", Mat "" &amp; AC508 &amp; "", Cien "" &amp; AD508 &amp; "", Soc "" &amp; AE508 &amp; "", Lec "" &amp; AF508 &amp; "", Ing "" &amp; AG508 &amp; "". Escribe un mensaje motivador"&amp;" y breve (máximo 4 líneas)."")
"),"=AI(""Actúa como un tutor académico y dirígete personalmente al estudiante "" &amp; I508 &amp; "" "" &amp; J508 &amp; "" "" &amp; G508 &amp; "" "" &amp; H508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AM508 &amp; ""'. Diferencias por área: Matemáticas ("" &amp; AQ508 &amp; ""), Ciencias Natur"&amp;"ales ("" &amp; AR508 &amp; ""), Sociales ("" &amp; AS508 &amp; ""), Lectura Crítica ("" &amp; AT508 &amp; "") e Inglés ("" &amp; AU508 &amp; ""). Variación en posición: grupo ("" &amp; AN508 &amp; ""), grado ("" &amp; AO508 &amp; "") y media ("" &amp; AP508 &amp; ""). Puntajes Primer Simulacro: Global "" &amp; K508 &amp; "", Mat "" &amp;"&amp;" O508 &amp; "", Cien "" &amp; P508 &amp; "", Soc "" &amp; Q508 &amp; "", Lec "" &amp; R508 &amp; "", Ing "" &amp; S508 &amp; "". Puntajes Segundo Simulacro: Global "" &amp; Y508 &amp; "", Mat "" &amp; AC508 &amp; "", Cien "" &amp; AD508 &amp; "", Soc "" &amp; AE508 &amp; "", Lec "" &amp; AF508 &amp; "", Ing "" &amp; AG508 &amp; "". Escribe un mensaje motivado"&amp;"r y breve (máximo 4 líneas)."")
")</f>
        <v/>
      </c>
    </row>
    <row r="509" ht="15.75" customHeight="1" s="42">
      <c r="A509" s="93" t="n"/>
      <c r="B509" s="94" t="inlineStr">
        <is>
          <t>Bachillerato</t>
        </is>
      </c>
      <c r="C509" s="94" t="n">
        <v>805</v>
      </c>
      <c r="D509" s="94" t="n"/>
      <c r="E509" s="95" t="n"/>
      <c r="F509" s="96">
        <f>TRIM(G509&amp;" "&amp;H509&amp;" "&amp;I509&amp;" "&amp;J509)</f>
        <v/>
      </c>
      <c r="G509" s="94" t="inlineStr">
        <is>
          <t>Carvajal</t>
        </is>
      </c>
      <c r="H509" s="94" t="inlineStr">
        <is>
          <t>Hernandez</t>
        </is>
      </c>
      <c r="I509" s="94" t="inlineStr">
        <is>
          <t>Sara</t>
        </is>
      </c>
      <c r="J509" s="97" t="inlineStr">
        <is>
          <t>Vanesa</t>
        </is>
      </c>
      <c r="K509" s="98">
        <f>IF(SUM(O509:S509)=0, "", ROUND(((O509*3+P509*3+Q509*3+R509*3+S509*1)/13)*5,0))</f>
        <v/>
      </c>
      <c r="L509" s="99">
        <f>IF(OR($C509="",K509=""),"",COUNTIFS($C$4:$C$1500,$C509,K$4:K$1500,"&gt;"&amp;K509)+1)</f>
        <v/>
      </c>
      <c r="M509" s="99">
        <f>IF(OR($C509="",K509=""),"",IF(AND($C509&gt;=1001,$C509&lt;=1005),COUNTIFS($C$4:$C$1500,"&gt;=1001",$C$4:$C$1500,"&lt;=1005",K$4:K$1500,"&gt;"&amp;K509)+1,IF(AND($C509&gt;=1101,$C509&lt;=1105),COUNTIFS($C$4:$C$1500,"&gt;=1101",$C$4:$C$1500,"&lt;=1105",K$4:K$1500,"&gt;"&amp;K509)+1,IF(AND($C509&gt;=901,$C509&lt;=905),COUNTIFS($C$4:$C$1500,"&gt;=901",$C$4:$C$1500,"&lt;=905",K$4:K$1500,"&gt;"&amp;K509)+1,IF(AND($C509&gt;=801,$C509&lt;=805),COUNTIFS($C$4:$C$1500,"&gt;=801",$C$4:$C$1500,"&lt;=805",K$4:K$1500,"&gt;"&amp;K509)+1,IF(AND($C509&gt;=701,$C509&lt;=705),COUNTIFS($C$4:$C$1500,"&gt;=701",$C$4:$C$1500,"&lt;=705",K$4:K$1500,"&gt;"&amp;K509)+1,IF(AND($C509&gt;=601,$C509&lt;=606),COUNTIFS($C$4:$C$1500,"&gt;=601",$C$4:$C$1500,"&lt;=606",K$4:K$1500,"&gt;"&amp;K509)+1,"")))))))</f>
        <v/>
      </c>
      <c r="N509" s="99">
        <f>IF(OR($C509="",K509=""),"",IF(OR(AND($C509&gt;=1001,$C509&lt;=1005),AND($C509&gt;=1101,$C509&lt;=1105)),COUNTIFS($C$4:$C$1500,"&gt;=1001",$C$4:$C$1500,"&lt;=1005",K$4:K$1500,"&gt;"&amp;K509)+COUNTIFS($C$4:$C$1500,"&gt;=1101",$C$4:$C$1500,"&lt;=1105",K$4:K$1500,"&gt;"&amp;K509)+1,""))</f>
        <v/>
      </c>
      <c r="O509" s="94" t="n">
        <v>53.44</v>
      </c>
      <c r="P509" s="94" t="n">
        <v>68.56</v>
      </c>
      <c r="Q509" s="94" t="n">
        <v>40.47</v>
      </c>
      <c r="R509" s="94" t="n">
        <v>66.67</v>
      </c>
      <c r="S509" s="94" t="n">
        <v>45.83</v>
      </c>
      <c r="T509" s="99">
        <f>IF(AND(O509&gt;0,O509&lt;36),1,IF(AND(O509&gt;=36,O509&lt;51),2,IF(AND(O509&gt;=51,O509&lt;71),3,IF(AND(O509&gt;=71,O509&lt;=100),4,))))</f>
        <v/>
      </c>
      <c r="U509" s="99">
        <f>IF(AND(P509&gt;0,P509&lt;41),1,IF(AND(P509&gt;=41,P509&lt;56),2,IF(AND(P509&gt;=56,P509&lt;71),3,IF(AND(P509&gt;=71,P509&lt;=100),4,))))</f>
        <v/>
      </c>
      <c r="V509" s="99">
        <f>IF(AND(Q509&gt;0,Q509&lt;41),1,IF(AND(Q509&gt;=41,Q509&lt;56),2,IF(AND(Q509&gt;=56,Q509&lt;71),3,IF(AND(Q509&gt;=71,Q509&lt;=100),4,))))</f>
        <v/>
      </c>
      <c r="W509" s="99">
        <f>IF(AND(R509&gt;0,R509&lt;36),1,IF(AND(R509&gt;=36,R509&lt;51),2,IF(AND(R509&gt;=51,R509&lt;66),3,IF(AND(R509&gt;=66,R509&lt;=100),4,))))</f>
        <v/>
      </c>
      <c r="X509" s="100">
        <f>IF(AND(S509&gt;0,S509&lt;37),1,IF(AND(S509&gt;=37,S509&lt;58),2,IF(AND(S509&gt;=58,S509&lt;71),3,IF(AND(S509&gt;=71,S509&lt;=100),4,))))</f>
        <v/>
      </c>
      <c r="Y509" s="101">
        <f>IF(SUM(AC509:AG509)=0, "", ROUND(((AC509*3+AD509*3+AE509*3+AF509*3+AG509*1)/13)*5,0))</f>
        <v/>
      </c>
      <c r="Z509" s="99">
        <f>IF(OR($C509="",Y509=""),"",COUNTIFS($C$4:$C$1500,$C509,Y$4:Y$1500,"&gt;"&amp;Y509)+1)</f>
        <v/>
      </c>
      <c r="AA509" s="99">
        <f>IF(OR($C509="",Y509=""),"",IF(AND($C509&gt;=1001,$C509&lt;=1005),COUNTIFS($C$4:$C$1500,"&gt;=1001",$C$4:$C$1500,"&lt;=1005",Y$4:Y$1500,"&gt;"&amp;Y509)+1,IF(AND($C509&gt;=1101,$C509&lt;=1105),COUNTIFS($C$4:$C$1500,"&gt;=1101",$C$4:$C$1500,"&lt;=1105",Y$4:Y$1500,"&gt;"&amp;Y509)+1,IF(AND($C509&gt;=901,$C509&lt;=905),COUNTIFS($C$4:$C$1500,"&gt;=901",$C$4:$C$1500,"&lt;=905",Y$4:Y$1500,"&gt;"&amp;Y509)+1,IF(AND($C509&gt;=801,$C509&lt;=805),COUNTIFS($C$4:$C$1500,"&gt;=801",$C$4:$C$1500,"&lt;=805",Y$4:Y$1500,"&gt;"&amp;Y509)+1,IF(AND($C509&gt;=701,$C509&lt;=705),COUNTIFS($C$4:$C$1500,"&gt;=701",$C$4:$C$1500,"&lt;=705",Y$4:Y$1500,"&gt;"&amp;Y509)+1,IF(AND($C509&gt;=601,$C509&lt;=606),COUNTIFS($C$4:$C$1500,"&gt;=601",$C$4:$C$1500,"&lt;=606",Y$4:Y$1500,"&gt;"&amp;Y509)+1,"")))))))</f>
        <v/>
      </c>
      <c r="AB509" s="99">
        <f>IF(OR($C509="",Y509=""),"",IF(OR(AND($C509&gt;=1001,$C509&lt;=1005),AND($C509&gt;=1101,$C509&lt;=1105)),COUNTIFS($C$4:$C$1500,"&gt;=1001",$C$4:$C$1500,"&lt;=1005",Y$4:Y$1500,"&gt;"&amp;Y509)+COUNTIFS($C$4:$C$1500,"&gt;=1101",$C$4:$C$1500,"&lt;=1105",Y$4:Y$1500,"&gt;"&amp;Y509)+1,""))</f>
        <v/>
      </c>
      <c r="AC509" s="94" t="n">
        <v>52</v>
      </c>
      <c r="AD509" s="94" t="n">
        <v>59.6</v>
      </c>
      <c r="AE509" s="94" t="n">
        <v>78.75</v>
      </c>
      <c r="AF509" s="94" t="n">
        <v>70</v>
      </c>
      <c r="AG509" s="94" t="n">
        <v>70</v>
      </c>
      <c r="AH509" s="99">
        <f>IF(AND(AC509&gt;0,AC509&lt;36),1,IF(AND(AC509&gt;=36,AC509&lt;51),2,IF(AND(AC509&gt;=51,AC509&lt;71),3,IF(AND(AC509&gt;=71,AC509&lt;=100),4,))))</f>
        <v/>
      </c>
      <c r="AI509" s="99">
        <f>IF(AND(AD509&gt;0,AD509&lt;41),1,IF(AND(AD509&gt;=41,AD509&lt;56),2,IF(AND(AD509&gt;=56,AD509&lt;71),3,IF(AND(AD509&gt;=71,AD509&lt;=100),4,))))</f>
        <v/>
      </c>
      <c r="AJ509" s="99">
        <f>IF(AND(AE509&gt;0,AE509&lt;41),1,IF(AND(AE509&gt;=41,AE509&lt;56),2,IF(AND(AE509&gt;=56,AE509&lt;71),3,IF(AND(AE509&gt;=71,AE509&lt;=100),4,))))</f>
        <v/>
      </c>
      <c r="AK509" s="99">
        <f>IF(AND(AF509&gt;0,AF509&lt;36),1,IF(AND(AF509&gt;=36,AF509&lt;51),2,IF(AND(AF509&gt;=51,AF509&lt;66),3,IF(AND(AF509&gt;=66,AF509&lt;=100),4,))))</f>
        <v/>
      </c>
      <c r="AL509" s="100">
        <f>IF(AND(AG509&gt;0,AG509&lt;37),1,IF(AND(AG509&gt;=37,AG509&lt;58),2,IF(AND(AG509&gt;=58,AG509&lt;71),3,IF(AND(AG509&gt;=71,AG509&lt;=100),4,))))</f>
        <v/>
      </c>
      <c r="AM509" s="101">
        <f>IF((Y509&lt;&gt;"")*(K509&lt;&gt;""),Y509-K509,"")</f>
        <v/>
      </c>
      <c r="AN509" s="99">
        <f>IF((Z509&lt;&gt;"")*(L509&lt;&gt;""),Z509-L509,"")</f>
        <v/>
      </c>
      <c r="AO509" s="99">
        <f>IF((AA509&lt;&gt;"")*(M509&lt;&gt;""),AA509-M509,"")</f>
        <v/>
      </c>
      <c r="AP509" s="99">
        <f>IF((AB509&lt;&gt;"")*(N509&lt;&gt;""),AB509-N509,"")</f>
        <v/>
      </c>
      <c r="AQ509" s="94">
        <f>IF((AC509&lt;&gt;"")*(O509&lt;&gt;""),AC509-O509,"")</f>
        <v/>
      </c>
      <c r="AR509" s="94">
        <f>IF((AD509&lt;&gt;"")*(P509&lt;&gt;""),AD509-P509,"")</f>
        <v/>
      </c>
      <c r="AS509" s="94">
        <f>IF((AE509&lt;&gt;"")*(Q509&lt;&gt;""),AE509-Q509,"")</f>
        <v/>
      </c>
      <c r="AT509" s="94">
        <f>IF((AF509&lt;&gt;"")*(R509&lt;&gt;""),AF509-R509,"")</f>
        <v/>
      </c>
      <c r="AU509" s="94">
        <f>IF((AG509&lt;&gt;"")*(S509&lt;&gt;""),AG509-S509,"")</f>
        <v/>
      </c>
      <c r="AV509" s="99">
        <f>IF((AH509&lt;&gt;"")*(T509&lt;&gt;""),AH509-T509,"")</f>
        <v/>
      </c>
      <c r="AW509" s="99">
        <f>IF((AI509&lt;&gt;"")*(U509&lt;&gt;""),AI509-U509,"")</f>
        <v/>
      </c>
      <c r="AX509" s="99">
        <f>IF((AJ509&lt;&gt;"")*(V509&lt;&gt;""),AJ509-V509,"")</f>
        <v/>
      </c>
      <c r="AY509" s="99">
        <f>IF((AK509&lt;&gt;"")*(W509&lt;&gt;""),AK509-W509,"")</f>
        <v/>
      </c>
      <c r="AZ509" s="102">
        <f>IF((AL509&lt;&gt;"")*(X509&lt;&gt;""),AL509-X509,"")</f>
        <v/>
      </c>
      <c r="BA509" s="50">
        <f>IFERROR(__xludf.dummyfunction("AI(""Actúa como un tutor académico y dirígete personalmente al estudiante "" &amp; I509 &amp; "" "" &amp; J509 &amp; "" "" &amp; G509 &amp; "" "" &amp; H509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AM509 &amp; ""'. Diferencias por área: Matemáticas ("" &amp; AQ509 &amp; ""), Ciencias Natura"&amp;"les ("" &amp; AR509 &amp; ""), Sociales ("" &amp; AS509 &amp; ""), Lectura Crítica ("" &amp; AT509 &amp; "") e Inglés ("" &amp; AU509 &amp; ""). Variación en posición: grupo ("" &amp; AN509 &amp; ""), grado ("" &amp; AO509 &amp; "") y media ("" &amp; AP509 &amp; ""). Puntajes Primer Simulacro: Global "" &amp; K509 &amp; "", Mat "" &amp; "&amp;"O4 &amp; "", Cien "" &amp; P509 &amp; "", Soc "" &amp; Q509 &amp; "", Lec "" &amp; R509 &amp; "", Ing "" &amp; S509 &amp; "". Puntajes Segundo Simulacro: Global "" &amp; Y509 &amp; "", Mat "" &amp; AC509 &amp; "", Cien "" &amp; AD509 &amp; "", Soc "" &amp; AE509 &amp; "", Lec "" &amp; AF509 &amp; "", Ing "" &amp; AG509 &amp; "". Escribe un mensaje motivador"&amp;" y breve (máximo 4 líneas)."")
"),"=AI(""Actúa como un tutor académico y dirígete personalmente al estudiante "" &amp; I509 &amp; "" "" &amp; J509 &amp; "" "" &amp; G509 &amp; "" "" &amp; H509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AM509 &amp; ""'. Diferencias por área: Matemáticas ("" &amp; AQ509 &amp; ""), Ciencias Natur"&amp;"ales ("" &amp; AR509 &amp; ""), Sociales ("" &amp; AS509 &amp; ""), Lectura Crítica ("" &amp; AT509 &amp; "") e Inglés ("" &amp; AU509 &amp; ""). Variación en posición: grupo ("" &amp; AN509 &amp; ""), grado ("" &amp; AO509 &amp; "") y media ("" &amp; AP509 &amp; ""). Puntajes Primer Simulacro: Global "" &amp; K509 &amp; "", Mat "" &amp;"&amp;" O509 &amp; "", Cien "" &amp; P509 &amp; "", Soc "" &amp; Q509 &amp; "", Lec "" &amp; R509 &amp; "", Ing "" &amp; S509 &amp; "". Puntajes Segundo Simulacro: Global "" &amp; Y509 &amp; "", Mat "" &amp; AC509 &amp; "", Cien "" &amp; AD509 &amp; "", Soc "" &amp; AE509 &amp; "", Lec "" &amp; AF509 &amp; "", Ing "" &amp; AG509 &amp; "". Escribe un mensaje motivado"&amp;"r y breve (máximo 4 líneas)."")
")</f>
        <v/>
      </c>
    </row>
    <row r="510" ht="15.75" customHeight="1" s="42">
      <c r="A510" s="93" t="n"/>
      <c r="B510" s="94" t="inlineStr">
        <is>
          <t>Bachillerato</t>
        </is>
      </c>
      <c r="C510" s="94" t="n">
        <v>805</v>
      </c>
      <c r="D510" s="94" t="n"/>
      <c r="E510" s="95" t="n"/>
      <c r="F510" s="96">
        <f>TRIM(G510&amp;" "&amp;H510&amp;" "&amp;I510&amp;" "&amp;J510)</f>
        <v/>
      </c>
      <c r="G510" s="94" t="inlineStr">
        <is>
          <t>Chaparro</t>
        </is>
      </c>
      <c r="H510" s="94" t="inlineStr">
        <is>
          <t>Martinez</t>
        </is>
      </c>
      <c r="I510" s="94" t="inlineStr">
        <is>
          <t>Wiliannys</t>
        </is>
      </c>
      <c r="J510" s="97" t="inlineStr">
        <is>
          <t>Sofia</t>
        </is>
      </c>
      <c r="K510" s="98">
        <f>IF(SUM(O510:S510)=0, "", ROUND(((O510*3+P510*3+Q510*3+R510*3+S510*1)/13)*5,0))</f>
        <v/>
      </c>
      <c r="L510" s="99">
        <f>IF(OR($C510="",K510=""),"",COUNTIFS($C$4:$C$1500,$C510,K$4:K$1500,"&gt;"&amp;K510)+1)</f>
        <v/>
      </c>
      <c r="M510" s="99">
        <f>IF(OR($C510="",K510=""),"",IF(AND($C510&gt;=1001,$C510&lt;=1005),COUNTIFS($C$4:$C$1500,"&gt;=1001",$C$4:$C$1500,"&lt;=1005",K$4:K$1500,"&gt;"&amp;K510)+1,IF(AND($C510&gt;=1101,$C510&lt;=1105),COUNTIFS($C$4:$C$1500,"&gt;=1101",$C$4:$C$1500,"&lt;=1105",K$4:K$1500,"&gt;"&amp;K510)+1,IF(AND($C510&gt;=901,$C510&lt;=905),COUNTIFS($C$4:$C$1500,"&gt;=901",$C$4:$C$1500,"&lt;=905",K$4:K$1500,"&gt;"&amp;K510)+1,IF(AND($C510&gt;=801,$C510&lt;=805),COUNTIFS($C$4:$C$1500,"&gt;=801",$C$4:$C$1500,"&lt;=805",K$4:K$1500,"&gt;"&amp;K510)+1,IF(AND($C510&gt;=701,$C510&lt;=705),COUNTIFS($C$4:$C$1500,"&gt;=701",$C$4:$C$1500,"&lt;=705",K$4:K$1500,"&gt;"&amp;K510)+1,IF(AND($C510&gt;=601,$C510&lt;=606),COUNTIFS($C$4:$C$1500,"&gt;=601",$C$4:$C$1500,"&lt;=606",K$4:K$1500,"&gt;"&amp;K510)+1,"")))))))</f>
        <v/>
      </c>
      <c r="N510" s="99">
        <f>IF(OR($C510="",K510=""),"",IF(OR(AND($C510&gt;=1001,$C510&lt;=1005),AND($C510&gt;=1101,$C510&lt;=1105)),COUNTIFS($C$4:$C$1500,"&gt;=1001",$C$4:$C$1500,"&lt;=1005",K$4:K$1500,"&gt;"&amp;K510)+COUNTIFS($C$4:$C$1500,"&gt;=1101",$C$4:$C$1500,"&lt;=1105",K$4:K$1500,"&gt;"&amp;K510)+1,""))</f>
        <v/>
      </c>
      <c r="O510" s="94" t="n">
        <v>43.13</v>
      </c>
      <c r="P510" s="94" t="n">
        <v>57.13</v>
      </c>
      <c r="Q510" s="94" t="n">
        <v>69.38</v>
      </c>
      <c r="R510" s="94" t="n">
        <v>66.67</v>
      </c>
      <c r="S510" s="94" t="n">
        <v>41.67</v>
      </c>
      <c r="T510" s="99">
        <f>IF(AND(O510&gt;0,O510&lt;36),1,IF(AND(O510&gt;=36,O510&lt;51),2,IF(AND(O510&gt;=51,O510&lt;71),3,IF(AND(O510&gt;=71,O510&lt;=100),4,))))</f>
        <v/>
      </c>
      <c r="U510" s="99">
        <f>IF(AND(P510&gt;0,P510&lt;41),1,IF(AND(P510&gt;=41,P510&lt;56),2,IF(AND(P510&gt;=56,P510&lt;71),3,IF(AND(P510&gt;=71,P510&lt;=100),4,))))</f>
        <v/>
      </c>
      <c r="V510" s="99">
        <f>IF(AND(Q510&gt;0,Q510&lt;41),1,IF(AND(Q510&gt;=41,Q510&lt;56),2,IF(AND(Q510&gt;=56,Q510&lt;71),3,IF(AND(Q510&gt;=71,Q510&lt;=100),4,))))</f>
        <v/>
      </c>
      <c r="W510" s="99">
        <f>IF(AND(R510&gt;0,R510&lt;36),1,IF(AND(R510&gt;=36,R510&lt;51),2,IF(AND(R510&gt;=51,R510&lt;66),3,IF(AND(R510&gt;=66,R510&lt;=100),4,))))</f>
        <v/>
      </c>
      <c r="X510" s="100">
        <f>IF(AND(S510&gt;0,S510&lt;37),1,IF(AND(S510&gt;=37,S510&lt;58),2,IF(AND(S510&gt;=58,S510&lt;71),3,IF(AND(S510&gt;=71,S510&lt;=100),4,))))</f>
        <v/>
      </c>
      <c r="Y510" s="101">
        <f>IF(SUM(AC510:AG510)=0, "", ROUND(((AC510*3+AD510*3+AE510*3+AF510*3+AG510*1)/13)*5,0))</f>
        <v/>
      </c>
      <c r="Z510" s="99">
        <f>IF(OR($C510="",Y510=""),"",COUNTIFS($C$4:$C$1500,$C510,Y$4:Y$1500,"&gt;"&amp;Y510)+1)</f>
        <v/>
      </c>
      <c r="AA510" s="99">
        <f>IF(OR($C510="",Y510=""),"",IF(AND($C510&gt;=1001,$C510&lt;=1005),COUNTIFS($C$4:$C$1500,"&gt;=1001",$C$4:$C$1500,"&lt;=1005",Y$4:Y$1500,"&gt;"&amp;Y510)+1,IF(AND($C510&gt;=1101,$C510&lt;=1105),COUNTIFS($C$4:$C$1500,"&gt;=1101",$C$4:$C$1500,"&lt;=1105",Y$4:Y$1500,"&gt;"&amp;Y510)+1,IF(AND($C510&gt;=901,$C510&lt;=905),COUNTIFS($C$4:$C$1500,"&gt;=901",$C$4:$C$1500,"&lt;=905",Y$4:Y$1500,"&gt;"&amp;Y510)+1,IF(AND($C510&gt;=801,$C510&lt;=805),COUNTIFS($C$4:$C$1500,"&gt;=801",$C$4:$C$1500,"&lt;=805",Y$4:Y$1500,"&gt;"&amp;Y510)+1,IF(AND($C510&gt;=701,$C510&lt;=705),COUNTIFS($C$4:$C$1500,"&gt;=701",$C$4:$C$1500,"&lt;=705",Y$4:Y$1500,"&gt;"&amp;Y510)+1,IF(AND($C510&gt;=601,$C510&lt;=606),COUNTIFS($C$4:$C$1500,"&gt;=601",$C$4:$C$1500,"&lt;=606",Y$4:Y$1500,"&gt;"&amp;Y510)+1,"")))))))</f>
        <v/>
      </c>
      <c r="AB510" s="99">
        <f>IF(OR($C510="",Y510=""),"",IF(OR(AND($C510&gt;=1001,$C510&lt;=1005),AND($C510&gt;=1101,$C510&lt;=1105)),COUNTIFS($C$4:$C$1500,"&gt;=1001",$C$4:$C$1500,"&lt;=1005",Y$4:Y$1500,"&gt;"&amp;Y510)+COUNTIFS($C$4:$C$1500,"&gt;=1101",$C$4:$C$1500,"&lt;=1105",Y$4:Y$1500,"&gt;"&amp;Y510)+1,""))</f>
        <v/>
      </c>
      <c r="AC510" s="94" t="n">
        <v>43</v>
      </c>
      <c r="AD510" s="94" t="n">
        <v>57.68</v>
      </c>
      <c r="AE510" s="94" t="n">
        <v>67.75</v>
      </c>
      <c r="AF510" s="94" t="n">
        <v>74.38</v>
      </c>
      <c r="AG510" s="94" t="n">
        <v>56.88</v>
      </c>
      <c r="AH510" s="99">
        <f>IF(AND(AC510&gt;0,AC510&lt;36),1,IF(AND(AC510&gt;=36,AC510&lt;51),2,IF(AND(AC510&gt;=51,AC510&lt;71),3,IF(AND(AC510&gt;=71,AC510&lt;=100),4,))))</f>
        <v/>
      </c>
      <c r="AI510" s="99">
        <f>IF(AND(AD510&gt;0,AD510&lt;41),1,IF(AND(AD510&gt;=41,AD510&lt;56),2,IF(AND(AD510&gt;=56,AD510&lt;71),3,IF(AND(AD510&gt;=71,AD510&lt;=100),4,))))</f>
        <v/>
      </c>
      <c r="AJ510" s="99">
        <f>IF(AND(AE510&gt;0,AE510&lt;41),1,IF(AND(AE510&gt;=41,AE510&lt;56),2,IF(AND(AE510&gt;=56,AE510&lt;71),3,IF(AND(AE510&gt;=71,AE510&lt;=100),4,))))</f>
        <v/>
      </c>
      <c r="AK510" s="99">
        <f>IF(AND(AF510&gt;0,AF510&lt;36),1,IF(AND(AF510&gt;=36,AF510&lt;51),2,IF(AND(AF510&gt;=51,AF510&lt;66),3,IF(AND(AF510&gt;=66,AF510&lt;=100),4,))))</f>
        <v/>
      </c>
      <c r="AL510" s="100">
        <f>IF(AND(AG510&gt;0,AG510&lt;37),1,IF(AND(AG510&gt;=37,AG510&lt;58),2,IF(AND(AG510&gt;=58,AG510&lt;71),3,IF(AND(AG510&gt;=71,AG510&lt;=100),4,))))</f>
        <v/>
      </c>
      <c r="AM510" s="101">
        <f>IF((Y510&lt;&gt;"")*(K510&lt;&gt;""),Y510-K510,"")</f>
        <v/>
      </c>
      <c r="AN510" s="99">
        <f>IF((Z510&lt;&gt;"")*(L510&lt;&gt;""),Z510-L510,"")</f>
        <v/>
      </c>
      <c r="AO510" s="99">
        <f>IF((AA510&lt;&gt;"")*(M510&lt;&gt;""),AA510-M510,"")</f>
        <v/>
      </c>
      <c r="AP510" s="99">
        <f>IF((AB510&lt;&gt;"")*(N510&lt;&gt;""),AB510-N510,"")</f>
        <v/>
      </c>
      <c r="AQ510" s="94">
        <f>IF((AC510&lt;&gt;"")*(O510&lt;&gt;""),AC510-O510,"")</f>
        <v/>
      </c>
      <c r="AR510" s="94">
        <f>IF((AD510&lt;&gt;"")*(P510&lt;&gt;""),AD510-P510,"")</f>
        <v/>
      </c>
      <c r="AS510" s="94">
        <f>IF((AE510&lt;&gt;"")*(Q510&lt;&gt;""),AE510-Q510,"")</f>
        <v/>
      </c>
      <c r="AT510" s="94">
        <f>IF((AF510&lt;&gt;"")*(R510&lt;&gt;""),AF510-R510,"")</f>
        <v/>
      </c>
      <c r="AU510" s="94">
        <f>IF((AG510&lt;&gt;"")*(S510&lt;&gt;""),AG510-S510,"")</f>
        <v/>
      </c>
      <c r="AV510" s="99">
        <f>IF((AH510&lt;&gt;"")*(T510&lt;&gt;""),AH510-T510,"")</f>
        <v/>
      </c>
      <c r="AW510" s="99">
        <f>IF((AI510&lt;&gt;"")*(U510&lt;&gt;""),AI510-U510,"")</f>
        <v/>
      </c>
      <c r="AX510" s="99">
        <f>IF((AJ510&lt;&gt;"")*(V510&lt;&gt;""),AJ510-V510,"")</f>
        <v/>
      </c>
      <c r="AY510" s="99">
        <f>IF((AK510&lt;&gt;"")*(W510&lt;&gt;""),AK510-W510,"")</f>
        <v/>
      </c>
      <c r="AZ510" s="102">
        <f>IF((AL510&lt;&gt;"")*(X510&lt;&gt;""),AL510-X510,"")</f>
        <v/>
      </c>
      <c r="BA510" s="50">
        <f>IFERROR(__xludf.dummyfunction("AI(""Actúa como un tutor académico y dirígete personalmente al estudiante "" &amp; I510 &amp; "" "" &amp; J510 &amp; "" "" &amp; G510 &amp; "" "" &amp; H510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AM510 &amp; ""'. Diferencias por área: Matemáticas ("" &amp; AQ510 &amp; ""), Ciencias Natura"&amp;"les ("" &amp; AR510 &amp; ""), Sociales ("" &amp; AS510 &amp; ""), Lectura Crítica ("" &amp; AT510 &amp; "") e Inglés ("" &amp; AU510 &amp; ""). Variación en posición: grupo ("" &amp; AN510 &amp; ""), grado ("" &amp; AO510 &amp; "") y media ("" &amp; AP510 &amp; ""). Puntajes Primer Simulacro: Global "" &amp; K510 &amp; "", Mat "" &amp; "&amp;"O4 &amp; "", Cien "" &amp; P510 &amp; "", Soc "" &amp; Q510 &amp; "", Lec "" &amp; R510 &amp; "", Ing "" &amp; S510 &amp; "". Puntajes Segundo Simulacro: Global "" &amp; Y510 &amp; "", Mat "" &amp; AC510 &amp; "", Cien "" &amp; AD510 &amp; "", Soc "" &amp; AE510 &amp; "", Lec "" &amp; AF510 &amp; "", Ing "" &amp; AG510 &amp; "". Escribe un mensaje motivador"&amp;" y breve (máximo 4 líneas)."")
"),"=AI(""Actúa como un tutor académico y dirígete personalmente al estudiante "" &amp; I510 &amp; "" "" &amp; J510 &amp; "" "" &amp; G510 &amp; "" "" &amp; H510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AM510 &amp; ""'. Diferencias por área: Matemáticas ("" &amp; AQ510 &amp; ""), Ciencias Natur"&amp;"ales ("" &amp; AR510 &amp; ""), Sociales ("" &amp; AS510 &amp; ""), Lectura Crítica ("" &amp; AT510 &amp; "") e Inglés ("" &amp; AU510 &amp; ""). Variación en posición: grupo ("" &amp; AN510 &amp; ""), grado ("" &amp; AO510 &amp; "") y media ("" &amp; AP510 &amp; ""). Puntajes Primer Simulacro: Global "" &amp; K510 &amp; "", Mat "" &amp;"&amp;" O510 &amp; "", Cien "" &amp; P510 &amp; "", Soc "" &amp; Q510 &amp; "", Lec "" &amp; R510 &amp; "", Ing "" &amp; S510 &amp; "". Puntajes Segundo Simulacro: Global "" &amp; Y510 &amp; "", Mat "" &amp; AC510 &amp; "", Cien "" &amp; AD510 &amp; "", Soc "" &amp; AE510 &amp; "", Lec "" &amp; AF510 &amp; "", Ing "" &amp; AG510 &amp; "". Escribe un mensaje motivado"&amp;"r y breve (máximo 4 líneas)."")
")</f>
        <v/>
      </c>
    </row>
    <row r="511" ht="15.75" customHeight="1" s="42">
      <c r="A511" s="93" t="n"/>
      <c r="B511" s="94" t="inlineStr">
        <is>
          <t>Bachillerato</t>
        </is>
      </c>
      <c r="C511" s="94" t="n">
        <v>805</v>
      </c>
      <c r="D511" s="94" t="n"/>
      <c r="E511" s="95" t="n"/>
      <c r="F511" s="96">
        <f>TRIM(G511&amp;" "&amp;H511&amp;" "&amp;I511&amp;" "&amp;J511)</f>
        <v/>
      </c>
      <c r="G511" s="94" t="inlineStr">
        <is>
          <t>Diaz</t>
        </is>
      </c>
      <c r="H511" s="94" t="inlineStr">
        <is>
          <t>Montes</t>
        </is>
      </c>
      <c r="I511" s="94" t="inlineStr">
        <is>
          <t>Mariana</t>
        </is>
      </c>
      <c r="J511" s="97" t="n"/>
      <c r="K511" s="98">
        <f>IF(SUM(O511:S511)=0, "", ROUND(((O511*3+P511*3+Q511*3+R511*3+S511*1)/13)*5,0))</f>
        <v/>
      </c>
      <c r="L511" s="99">
        <f>IF(OR($C511="",K511=""),"",COUNTIFS($C$4:$C$1500,$C511,K$4:K$1500,"&gt;"&amp;K511)+1)</f>
        <v/>
      </c>
      <c r="M511" s="99">
        <f>IF(OR($C511="",K511=""),"",IF(AND($C511&gt;=1001,$C511&lt;=1005),COUNTIFS($C$4:$C$1500,"&gt;=1001",$C$4:$C$1500,"&lt;=1005",K$4:K$1500,"&gt;"&amp;K511)+1,IF(AND($C511&gt;=1101,$C511&lt;=1105),COUNTIFS($C$4:$C$1500,"&gt;=1101",$C$4:$C$1500,"&lt;=1105",K$4:K$1500,"&gt;"&amp;K511)+1,IF(AND($C511&gt;=901,$C511&lt;=905),COUNTIFS($C$4:$C$1500,"&gt;=901",$C$4:$C$1500,"&lt;=905",K$4:K$1500,"&gt;"&amp;K511)+1,IF(AND($C511&gt;=801,$C511&lt;=805),COUNTIFS($C$4:$C$1500,"&gt;=801",$C$4:$C$1500,"&lt;=805",K$4:K$1500,"&gt;"&amp;K511)+1,IF(AND($C511&gt;=701,$C511&lt;=705),COUNTIFS($C$4:$C$1500,"&gt;=701",$C$4:$C$1500,"&lt;=705",K$4:K$1500,"&gt;"&amp;K511)+1,IF(AND($C511&gt;=601,$C511&lt;=606),COUNTIFS($C$4:$C$1500,"&gt;=601",$C$4:$C$1500,"&lt;=606",K$4:K$1500,"&gt;"&amp;K511)+1,"")))))))</f>
        <v/>
      </c>
      <c r="N511" s="99">
        <f>IF(OR($C511="",K511=""),"",IF(OR(AND($C511&gt;=1001,$C511&lt;=1005),AND($C511&gt;=1101,$C511&lt;=1105)),COUNTIFS($C$4:$C$1500,"&gt;=1001",$C$4:$C$1500,"&lt;=1005",K$4:K$1500,"&gt;"&amp;K511)+COUNTIFS($C$4:$C$1500,"&gt;=1101",$C$4:$C$1500,"&lt;=1105",K$4:K$1500,"&gt;"&amp;K511)+1,""))</f>
        <v/>
      </c>
      <c r="O511" s="94" t="n">
        <v>43.13</v>
      </c>
      <c r="P511" s="94" t="n">
        <v>31.3</v>
      </c>
      <c r="Q511" s="94" t="n">
        <v>56.72</v>
      </c>
      <c r="R511" s="94" t="n">
        <v>45.83</v>
      </c>
      <c r="S511" s="94" t="n">
        <v>58.33</v>
      </c>
      <c r="T511" s="99">
        <f>IF(AND(O511&gt;0,O511&lt;36),1,IF(AND(O511&gt;=36,O511&lt;51),2,IF(AND(O511&gt;=51,O511&lt;71),3,IF(AND(O511&gt;=71,O511&lt;=100),4,))))</f>
        <v/>
      </c>
      <c r="U511" s="99">
        <f>IF(AND(P511&gt;0,P511&lt;41),1,IF(AND(P511&gt;=41,P511&lt;56),2,IF(AND(P511&gt;=56,P511&lt;71),3,IF(AND(P511&gt;=71,P511&lt;=100),4,))))</f>
        <v/>
      </c>
      <c r="V511" s="99">
        <f>IF(AND(Q511&gt;0,Q511&lt;41),1,IF(AND(Q511&gt;=41,Q511&lt;56),2,IF(AND(Q511&gt;=56,Q511&lt;71),3,IF(AND(Q511&gt;=71,Q511&lt;=100),4,))))</f>
        <v/>
      </c>
      <c r="W511" s="99">
        <f>IF(AND(R511&gt;0,R511&lt;36),1,IF(AND(R511&gt;=36,R511&lt;51),2,IF(AND(R511&gt;=51,R511&lt;66),3,IF(AND(R511&gt;=66,R511&lt;=100),4,))))</f>
        <v/>
      </c>
      <c r="X511" s="100">
        <f>IF(AND(S511&gt;0,S511&lt;37),1,IF(AND(S511&gt;=37,S511&lt;58),2,IF(AND(S511&gt;=58,S511&lt;71),3,IF(AND(S511&gt;=71,S511&lt;=100),4,))))</f>
        <v/>
      </c>
      <c r="Y511" s="101">
        <f>IF(SUM(AC511:AG511)=0, "", ROUND(((AC511*3+AD511*3+AE511*3+AF511*3+AG511*1)/13)*5,0))</f>
        <v/>
      </c>
      <c r="Z511" s="99">
        <f>IF(OR($C511="",Y511=""),"",COUNTIFS($C$4:$C$1500,$C511,Y$4:Y$1500,"&gt;"&amp;Y511)+1)</f>
        <v/>
      </c>
      <c r="AA511" s="99">
        <f>IF(OR($C511="",Y511=""),"",IF(AND($C511&gt;=1001,$C511&lt;=1005),COUNTIFS($C$4:$C$1500,"&gt;=1001",$C$4:$C$1500,"&lt;=1005",Y$4:Y$1500,"&gt;"&amp;Y511)+1,IF(AND($C511&gt;=1101,$C511&lt;=1105),COUNTIFS($C$4:$C$1500,"&gt;=1101",$C$4:$C$1500,"&lt;=1105",Y$4:Y$1500,"&gt;"&amp;Y511)+1,IF(AND($C511&gt;=901,$C511&lt;=905),COUNTIFS($C$4:$C$1500,"&gt;=901",$C$4:$C$1500,"&lt;=905",Y$4:Y$1500,"&gt;"&amp;Y511)+1,IF(AND($C511&gt;=801,$C511&lt;=805),COUNTIFS($C$4:$C$1500,"&gt;=801",$C$4:$C$1500,"&lt;=805",Y$4:Y$1500,"&gt;"&amp;Y511)+1,IF(AND($C511&gt;=701,$C511&lt;=705),COUNTIFS($C$4:$C$1500,"&gt;=701",$C$4:$C$1500,"&lt;=705",Y$4:Y$1500,"&gt;"&amp;Y511)+1,IF(AND($C511&gt;=601,$C511&lt;=606),COUNTIFS($C$4:$C$1500,"&gt;=601",$C$4:$C$1500,"&lt;=606",Y$4:Y$1500,"&gt;"&amp;Y511)+1,"")))))))</f>
        <v/>
      </c>
      <c r="AB511" s="99">
        <f>IF(OR($C511="",Y511=""),"",IF(OR(AND($C511&gt;=1001,$C511&lt;=1005),AND($C511&gt;=1101,$C511&lt;=1105)),COUNTIFS($C$4:$C$1500,"&gt;=1001",$C$4:$C$1500,"&lt;=1005",Y$4:Y$1500,"&gt;"&amp;Y511)+COUNTIFS($C$4:$C$1500,"&gt;=1101",$C$4:$C$1500,"&lt;=1105",Y$4:Y$1500,"&gt;"&amp;Y511)+1,""))</f>
        <v/>
      </c>
      <c r="AC511" s="94" t="n">
        <v>40</v>
      </c>
      <c r="AD511" s="94" t="n">
        <v>64.87</v>
      </c>
      <c r="AE511" s="94" t="n">
        <v>65</v>
      </c>
      <c r="AF511" s="94" t="n">
        <v>78.75</v>
      </c>
      <c r="AG511" s="94" t="n">
        <v>48.13</v>
      </c>
      <c r="AH511" s="99">
        <f>IF(AND(AC511&gt;0,AC511&lt;36),1,IF(AND(AC511&gt;=36,AC511&lt;51),2,IF(AND(AC511&gt;=51,AC511&lt;71),3,IF(AND(AC511&gt;=71,AC511&lt;=100),4,))))</f>
        <v/>
      </c>
      <c r="AI511" s="99">
        <f>IF(AND(AD511&gt;0,AD511&lt;41),1,IF(AND(AD511&gt;=41,AD511&lt;56),2,IF(AND(AD511&gt;=56,AD511&lt;71),3,IF(AND(AD511&gt;=71,AD511&lt;=100),4,))))</f>
        <v/>
      </c>
      <c r="AJ511" s="99">
        <f>IF(AND(AE511&gt;0,AE511&lt;41),1,IF(AND(AE511&gt;=41,AE511&lt;56),2,IF(AND(AE511&gt;=56,AE511&lt;71),3,IF(AND(AE511&gt;=71,AE511&lt;=100),4,))))</f>
        <v/>
      </c>
      <c r="AK511" s="99">
        <f>IF(AND(AF511&gt;0,AF511&lt;36),1,IF(AND(AF511&gt;=36,AF511&lt;51),2,IF(AND(AF511&gt;=51,AF511&lt;66),3,IF(AND(AF511&gt;=66,AF511&lt;=100),4,))))</f>
        <v/>
      </c>
      <c r="AL511" s="100">
        <f>IF(AND(AG511&gt;0,AG511&lt;37),1,IF(AND(AG511&gt;=37,AG511&lt;58),2,IF(AND(AG511&gt;=58,AG511&lt;71),3,IF(AND(AG511&gt;=71,AG511&lt;=100),4,))))</f>
        <v/>
      </c>
      <c r="AM511" s="101">
        <f>IF((Y511&lt;&gt;"")*(K511&lt;&gt;""),Y511-K511,"")</f>
        <v/>
      </c>
      <c r="AN511" s="99">
        <f>IF((Z511&lt;&gt;"")*(L511&lt;&gt;""),Z511-L511,"")</f>
        <v/>
      </c>
      <c r="AO511" s="99">
        <f>IF((AA511&lt;&gt;"")*(M511&lt;&gt;""),AA511-M511,"")</f>
        <v/>
      </c>
      <c r="AP511" s="99">
        <f>IF((AB511&lt;&gt;"")*(N511&lt;&gt;""),AB511-N511,"")</f>
        <v/>
      </c>
      <c r="AQ511" s="94">
        <f>IF((AC511&lt;&gt;"")*(O511&lt;&gt;""),AC511-O511,"")</f>
        <v/>
      </c>
      <c r="AR511" s="94">
        <f>IF((AD511&lt;&gt;"")*(P511&lt;&gt;""),AD511-P511,"")</f>
        <v/>
      </c>
      <c r="AS511" s="94">
        <f>IF((AE511&lt;&gt;"")*(Q511&lt;&gt;""),AE511-Q511,"")</f>
        <v/>
      </c>
      <c r="AT511" s="94">
        <f>IF((AF511&lt;&gt;"")*(R511&lt;&gt;""),AF511-R511,"")</f>
        <v/>
      </c>
      <c r="AU511" s="94">
        <f>IF((AG511&lt;&gt;"")*(S511&lt;&gt;""),AG511-S511,"")</f>
        <v/>
      </c>
      <c r="AV511" s="99">
        <f>IF((AH511&lt;&gt;"")*(T511&lt;&gt;""),AH511-T511,"")</f>
        <v/>
      </c>
      <c r="AW511" s="99">
        <f>IF((AI511&lt;&gt;"")*(U511&lt;&gt;""),AI511-U511,"")</f>
        <v/>
      </c>
      <c r="AX511" s="99">
        <f>IF((AJ511&lt;&gt;"")*(V511&lt;&gt;""),AJ511-V511,"")</f>
        <v/>
      </c>
      <c r="AY511" s="99">
        <f>IF((AK511&lt;&gt;"")*(W511&lt;&gt;""),AK511-W511,"")</f>
        <v/>
      </c>
      <c r="AZ511" s="102">
        <f>IF((AL511&lt;&gt;"")*(X511&lt;&gt;""),AL511-X511,"")</f>
        <v/>
      </c>
      <c r="BA511" s="50">
        <f>IFERROR(__xludf.dummyfunction("AI(""Actúa como un tutor académico y dirígete personalmente al estudiante "" &amp; I511 &amp; "" "" &amp; J511 &amp; "" "" &amp; G511 &amp; "" "" &amp; H511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AM511 &amp; ""'. Diferencias por área: Matemáticas ("" &amp; AQ511 &amp; ""), Ciencias Natura"&amp;"les ("" &amp; AR511 &amp; ""), Sociales ("" &amp; AS511 &amp; ""), Lectura Crítica ("" &amp; AT511 &amp; "") e Inglés ("" &amp; AU511 &amp; ""). Variación en posición: grupo ("" &amp; AN511 &amp; ""), grado ("" &amp; AO511 &amp; "") y media ("" &amp; AP511 &amp; ""). Puntajes Primer Simulacro: Global "" &amp; K511 &amp; "", Mat "" &amp; "&amp;"O4 &amp; "", Cien "" &amp; P511 &amp; "", Soc "" &amp; Q511 &amp; "", Lec "" &amp; R511 &amp; "", Ing "" &amp; S511 &amp; "". Puntajes Segundo Simulacro: Global "" &amp; Y511 &amp; "", Mat "" &amp; AC511 &amp; "", Cien "" &amp; AD511 &amp; "", Soc "" &amp; AE511 &amp; "", Lec "" &amp; AF511 &amp; "", Ing "" &amp; AG511 &amp; "". Escribe un mensaje motivador"&amp;" y breve (máximo 4 líneas)."")
"),"=AI(""Actúa como un tutor académico y dirígete personalmente al estudiante "" &amp; I511 &amp; "" "" &amp; J511 &amp; "" "" &amp; G511 &amp; "" "" &amp; H511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AM511 &amp; ""'. Diferencias por área: Matemáticas ("" &amp; AQ511 &amp; ""), Ciencias Natur"&amp;"ales ("" &amp; AR511 &amp; ""), Sociales ("" &amp; AS511 &amp; ""), Lectura Crítica ("" &amp; AT511 &amp; "") e Inglés ("" &amp; AU511 &amp; ""). Variación en posición: grupo ("" &amp; AN511 &amp; ""), grado ("" &amp; AO511 &amp; "") y media ("" &amp; AP511 &amp; ""). Puntajes Primer Simulacro: Global "" &amp; K511 &amp; "", Mat "" &amp;"&amp;" O511 &amp; "", Cien "" &amp; P511 &amp; "", Soc "" &amp; Q511 &amp; "", Lec "" &amp; R511 &amp; "", Ing "" &amp; S511 &amp; "". Puntajes Segundo Simulacro: Global "" &amp; Y511 &amp; "", Mat "" &amp; AC511 &amp; "", Cien "" &amp; AD511 &amp; "", Soc "" &amp; AE511 &amp; "", Lec "" &amp; AF511 &amp; "", Ing "" &amp; AG511 &amp; "". Escribe un mensaje motivado"&amp;"r y breve (máximo 4 líneas)."")
")</f>
        <v/>
      </c>
    </row>
    <row r="512" ht="15.75" customHeight="1" s="42">
      <c r="A512" s="93" t="n"/>
      <c r="B512" s="94" t="inlineStr">
        <is>
          <t>Bachillerato</t>
        </is>
      </c>
      <c r="C512" s="94" t="n">
        <v>805</v>
      </c>
      <c r="D512" s="94" t="n"/>
      <c r="E512" s="95" t="n"/>
      <c r="F512" s="96">
        <f>TRIM(G512&amp;" "&amp;H512&amp;" "&amp;I512&amp;" "&amp;J512)</f>
        <v/>
      </c>
      <c r="G512" s="94" t="inlineStr">
        <is>
          <t>Garcia</t>
        </is>
      </c>
      <c r="H512" s="94" t="inlineStr">
        <is>
          <t>Alvarez</t>
        </is>
      </c>
      <c r="I512" s="94" t="inlineStr">
        <is>
          <t>Juan</t>
        </is>
      </c>
      <c r="J512" s="97" t="inlineStr">
        <is>
          <t>Jose</t>
        </is>
      </c>
      <c r="K512" s="98">
        <f>IF(SUM(O512:S512)=0, "", ROUND(((O512*3+P512*3+Q512*3+R512*3+S512*1)/13)*5,0))</f>
        <v/>
      </c>
      <c r="L512" s="99">
        <f>IF(OR($C512="",K512=""),"",COUNTIFS($C$4:$C$1500,$C512,K$4:K$1500,"&gt;"&amp;K512)+1)</f>
        <v/>
      </c>
      <c r="M512" s="99">
        <f>IF(OR($C512="",K512=""),"",IF(AND($C512&gt;=1001,$C512&lt;=1005),COUNTIFS($C$4:$C$1500,"&gt;=1001",$C$4:$C$1500,"&lt;=1005",K$4:K$1500,"&gt;"&amp;K512)+1,IF(AND($C512&gt;=1101,$C512&lt;=1105),COUNTIFS($C$4:$C$1500,"&gt;=1101",$C$4:$C$1500,"&lt;=1105",K$4:K$1500,"&gt;"&amp;K512)+1,IF(AND($C512&gt;=901,$C512&lt;=905),COUNTIFS($C$4:$C$1500,"&gt;=901",$C$4:$C$1500,"&lt;=905",K$4:K$1500,"&gt;"&amp;K512)+1,IF(AND($C512&gt;=801,$C512&lt;=805),COUNTIFS($C$4:$C$1500,"&gt;=801",$C$4:$C$1500,"&lt;=805",K$4:K$1500,"&gt;"&amp;K512)+1,IF(AND($C512&gt;=701,$C512&lt;=705),COUNTIFS($C$4:$C$1500,"&gt;=701",$C$4:$C$1500,"&lt;=705",K$4:K$1500,"&gt;"&amp;K512)+1,IF(AND($C512&gt;=601,$C512&lt;=606),COUNTIFS($C$4:$C$1500,"&gt;=601",$C$4:$C$1500,"&lt;=606",K$4:K$1500,"&gt;"&amp;K512)+1,"")))))))</f>
        <v/>
      </c>
      <c r="N512" s="99">
        <f>IF(OR($C512="",K512=""),"",IF(OR(AND($C512&gt;=1001,$C512&lt;=1005),AND($C512&gt;=1101,$C512&lt;=1105)),COUNTIFS($C$4:$C$1500,"&gt;=1001",$C$4:$C$1500,"&lt;=1005",K$4:K$1500,"&gt;"&amp;K512)+COUNTIFS($C$4:$C$1500,"&gt;=1101",$C$4:$C$1500,"&lt;=1105",K$4:K$1500,"&gt;"&amp;K512)+1,""))</f>
        <v/>
      </c>
      <c r="O512" s="94" t="n">
        <v>39.06</v>
      </c>
      <c r="P512" s="94" t="n">
        <v>14.5</v>
      </c>
      <c r="Q512" s="94" t="n">
        <v>28.75</v>
      </c>
      <c r="R512" s="94" t="n">
        <v>54.17</v>
      </c>
      <c r="S512" s="94" t="n">
        <v>37.5</v>
      </c>
      <c r="T512" s="99">
        <f>IF(AND(O512&gt;0,O512&lt;36),1,IF(AND(O512&gt;=36,O512&lt;51),2,IF(AND(O512&gt;=51,O512&lt;71),3,IF(AND(O512&gt;=71,O512&lt;=100),4,))))</f>
        <v/>
      </c>
      <c r="U512" s="99">
        <f>IF(AND(P512&gt;0,P512&lt;41),1,IF(AND(P512&gt;=41,P512&lt;56),2,IF(AND(P512&gt;=56,P512&lt;71),3,IF(AND(P512&gt;=71,P512&lt;=100),4,))))</f>
        <v/>
      </c>
      <c r="V512" s="99">
        <f>IF(AND(Q512&gt;0,Q512&lt;41),1,IF(AND(Q512&gt;=41,Q512&lt;56),2,IF(AND(Q512&gt;=56,Q512&lt;71),3,IF(AND(Q512&gt;=71,Q512&lt;=100),4,))))</f>
        <v/>
      </c>
      <c r="W512" s="99">
        <f>IF(AND(R512&gt;0,R512&lt;36),1,IF(AND(R512&gt;=36,R512&lt;51),2,IF(AND(R512&gt;=51,R512&lt;66),3,IF(AND(R512&gt;=66,R512&lt;=100),4,))))</f>
        <v/>
      </c>
      <c r="X512" s="100">
        <f>IF(AND(S512&gt;0,S512&lt;37),1,IF(AND(S512&gt;=37,S512&lt;58),2,IF(AND(S512&gt;=58,S512&lt;71),3,IF(AND(S512&gt;=71,S512&lt;=100),4,))))</f>
        <v/>
      </c>
      <c r="Y512" s="101">
        <f>IF(SUM(AC512:AG512)=0, "", ROUND(((AC512*3+AD512*3+AE512*3+AF512*3+AG512*1)/13)*5,0))</f>
        <v/>
      </c>
      <c r="Z512" s="99">
        <f>IF(OR($C512="",Y512=""),"",COUNTIFS($C$4:$C$1500,$C512,Y$4:Y$1500,"&gt;"&amp;Y512)+1)</f>
        <v/>
      </c>
      <c r="AA512" s="99">
        <f>IF(OR($C512="",Y512=""),"",IF(AND($C512&gt;=1001,$C512&lt;=1005),COUNTIFS($C$4:$C$1500,"&gt;=1001",$C$4:$C$1500,"&lt;=1005",Y$4:Y$1500,"&gt;"&amp;Y512)+1,IF(AND($C512&gt;=1101,$C512&lt;=1105),COUNTIFS($C$4:$C$1500,"&gt;=1101",$C$4:$C$1500,"&lt;=1105",Y$4:Y$1500,"&gt;"&amp;Y512)+1,IF(AND($C512&gt;=901,$C512&lt;=905),COUNTIFS($C$4:$C$1500,"&gt;=901",$C$4:$C$1500,"&lt;=905",Y$4:Y$1500,"&gt;"&amp;Y512)+1,IF(AND($C512&gt;=801,$C512&lt;=805),COUNTIFS($C$4:$C$1500,"&gt;=801",$C$4:$C$1500,"&lt;=805",Y$4:Y$1500,"&gt;"&amp;Y512)+1,IF(AND($C512&gt;=701,$C512&lt;=705),COUNTIFS($C$4:$C$1500,"&gt;=701",$C$4:$C$1500,"&lt;=705",Y$4:Y$1500,"&gt;"&amp;Y512)+1,IF(AND($C512&gt;=601,$C512&lt;=606),COUNTIFS($C$4:$C$1500,"&gt;=601",$C$4:$C$1500,"&lt;=606",Y$4:Y$1500,"&gt;"&amp;Y512)+1,"")))))))</f>
        <v/>
      </c>
      <c r="AB512" s="99">
        <f>IF(OR($C512="",Y512=""),"",IF(OR(AND($C512&gt;=1001,$C512&lt;=1005),AND($C512&gt;=1101,$C512&lt;=1105)),COUNTIFS($C$4:$C$1500,"&gt;=1001",$C$4:$C$1500,"&lt;=1005",Y$4:Y$1500,"&gt;"&amp;Y512)+COUNTIFS($C$4:$C$1500,"&gt;=1101",$C$4:$C$1500,"&lt;=1105",Y$4:Y$1500,"&gt;"&amp;Y512)+1,""))</f>
        <v/>
      </c>
      <c r="AC512" s="94" t="n">
        <v>73.5</v>
      </c>
      <c r="AD512" s="94" t="n">
        <v>66.06999999999999</v>
      </c>
      <c r="AE512" s="94" t="n">
        <v>40</v>
      </c>
      <c r="AF512" s="94" t="n">
        <v>43.75</v>
      </c>
      <c r="AG512" s="94" t="n">
        <v>87.5</v>
      </c>
      <c r="AH512" s="99">
        <f>IF(AND(AC512&gt;0,AC512&lt;36),1,IF(AND(AC512&gt;=36,AC512&lt;51),2,IF(AND(AC512&gt;=51,AC512&lt;71),3,IF(AND(AC512&gt;=71,AC512&lt;=100),4,))))</f>
        <v/>
      </c>
      <c r="AI512" s="99">
        <f>IF(AND(AD512&gt;0,AD512&lt;41),1,IF(AND(AD512&gt;=41,AD512&lt;56),2,IF(AND(AD512&gt;=56,AD512&lt;71),3,IF(AND(AD512&gt;=71,AD512&lt;=100),4,))))</f>
        <v/>
      </c>
      <c r="AJ512" s="99">
        <f>IF(AND(AE512&gt;0,AE512&lt;41),1,IF(AND(AE512&gt;=41,AE512&lt;56),2,IF(AND(AE512&gt;=56,AE512&lt;71),3,IF(AND(AE512&gt;=71,AE512&lt;=100),4,))))</f>
        <v/>
      </c>
      <c r="AK512" s="99">
        <f>IF(AND(AF512&gt;0,AF512&lt;36),1,IF(AND(AF512&gt;=36,AF512&lt;51),2,IF(AND(AF512&gt;=51,AF512&lt;66),3,IF(AND(AF512&gt;=66,AF512&lt;=100),4,))))</f>
        <v/>
      </c>
      <c r="AL512" s="100">
        <f>IF(AND(AG512&gt;0,AG512&lt;37),1,IF(AND(AG512&gt;=37,AG512&lt;58),2,IF(AND(AG512&gt;=58,AG512&lt;71),3,IF(AND(AG512&gt;=71,AG512&lt;=100),4,))))</f>
        <v/>
      </c>
      <c r="AM512" s="101">
        <f>IF((Y512&lt;&gt;"")*(K512&lt;&gt;""),Y512-K512,"")</f>
        <v/>
      </c>
      <c r="AN512" s="99">
        <f>IF((Z512&lt;&gt;"")*(L512&lt;&gt;""),Z512-L512,"")</f>
        <v/>
      </c>
      <c r="AO512" s="99">
        <f>IF((AA512&lt;&gt;"")*(M512&lt;&gt;""),AA512-M512,"")</f>
        <v/>
      </c>
      <c r="AP512" s="99">
        <f>IF((AB512&lt;&gt;"")*(N512&lt;&gt;""),AB512-N512,"")</f>
        <v/>
      </c>
      <c r="AQ512" s="94">
        <f>IF((AC512&lt;&gt;"")*(O512&lt;&gt;""),AC512-O512,"")</f>
        <v/>
      </c>
      <c r="AR512" s="94">
        <f>IF((AD512&lt;&gt;"")*(P512&lt;&gt;""),AD512-P512,"")</f>
        <v/>
      </c>
      <c r="AS512" s="94">
        <f>IF((AE512&lt;&gt;"")*(Q512&lt;&gt;""),AE512-Q512,"")</f>
        <v/>
      </c>
      <c r="AT512" s="94">
        <f>IF((AF512&lt;&gt;"")*(R512&lt;&gt;""),AF512-R512,"")</f>
        <v/>
      </c>
      <c r="AU512" s="94">
        <f>IF((AG512&lt;&gt;"")*(S512&lt;&gt;""),AG512-S512,"")</f>
        <v/>
      </c>
      <c r="AV512" s="99">
        <f>IF((AH512&lt;&gt;"")*(T512&lt;&gt;""),AH512-T512,"")</f>
        <v/>
      </c>
      <c r="AW512" s="99">
        <f>IF((AI512&lt;&gt;"")*(U512&lt;&gt;""),AI512-U512,"")</f>
        <v/>
      </c>
      <c r="AX512" s="99">
        <f>IF((AJ512&lt;&gt;"")*(V512&lt;&gt;""),AJ512-V512,"")</f>
        <v/>
      </c>
      <c r="AY512" s="99">
        <f>IF((AK512&lt;&gt;"")*(W512&lt;&gt;""),AK512-W512,"")</f>
        <v/>
      </c>
      <c r="AZ512" s="102">
        <f>IF((AL512&lt;&gt;"")*(X512&lt;&gt;""),AL512-X512,"")</f>
        <v/>
      </c>
      <c r="BA512" s="50">
        <f>IFERROR(__xludf.dummyfunction("AI(""Actúa como un tutor académico y dirígete personalmente al estudiante "" &amp; I512 &amp; "" "" &amp; J512 &amp; "" "" &amp; G512 &amp; "" "" &amp; H512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AM512 &amp; ""'. Diferencias por área: Matemáticas ("" &amp; AQ512 &amp; ""), Ciencias Natura"&amp;"les ("" &amp; AR512 &amp; ""), Sociales ("" &amp; AS512 &amp; ""), Lectura Crítica ("" &amp; AT512 &amp; "") e Inglés ("" &amp; AU512 &amp; ""). Variación en posición: grupo ("" &amp; AN512 &amp; ""), grado ("" &amp; AO512 &amp; "") y media ("" &amp; AP512 &amp; ""). Puntajes Primer Simulacro: Global "" &amp; K512 &amp; "", Mat "" &amp; "&amp;"O4 &amp; "", Cien "" &amp; P512 &amp; "", Soc "" &amp; Q512 &amp; "", Lec "" &amp; R512 &amp; "", Ing "" &amp; S512 &amp; "". Puntajes Segundo Simulacro: Global "" &amp; Y512 &amp; "", Mat "" &amp; AC512 &amp; "", Cien "" &amp; AD512 &amp; "", Soc "" &amp; AE512 &amp; "", Lec "" &amp; AF512 &amp; "", Ing "" &amp; AG512 &amp; "". Escribe un mensaje motivador"&amp;" y breve (máximo 4 líneas)."")
"),"=AI(""Actúa como un tutor académico y dirígete personalmente al estudiante "" &amp; I512 &amp; "" "" &amp; J512 &amp; "" "" &amp; G512 &amp; "" "" &amp; H512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AM512 &amp; ""'. Diferencias por área: Matemáticas ("" &amp; AQ512 &amp; ""), Ciencias Natur"&amp;"ales ("" &amp; AR512 &amp; ""), Sociales ("" &amp; AS512 &amp; ""), Lectura Crítica ("" &amp; AT512 &amp; "") e Inglés ("" &amp; AU512 &amp; ""). Variación en posición: grupo ("" &amp; AN512 &amp; ""), grado ("" &amp; AO512 &amp; "") y media ("" &amp; AP512 &amp; ""). Puntajes Primer Simulacro: Global "" &amp; K512 &amp; "", Mat "" &amp;"&amp;" O512 &amp; "", Cien "" &amp; P512 &amp; "", Soc "" &amp; Q512 &amp; "", Lec "" &amp; R512 &amp; "", Ing "" &amp; S512 &amp; "". Puntajes Segundo Simulacro: Global "" &amp; Y512 &amp; "", Mat "" &amp; AC512 &amp; "", Cien "" &amp; AD512 &amp; "", Soc "" &amp; AE512 &amp; "", Lec "" &amp; AF512 &amp; "", Ing "" &amp; AG512 &amp; "". Escribe un mensaje motivado"&amp;"r y breve (máximo 4 líneas)."")
")</f>
        <v/>
      </c>
    </row>
    <row r="513" ht="15.75" customHeight="1" s="42">
      <c r="A513" s="93" t="n"/>
      <c r="B513" s="94" t="inlineStr">
        <is>
          <t>Bachillerato</t>
        </is>
      </c>
      <c r="C513" s="94" t="n">
        <v>805</v>
      </c>
      <c r="D513" s="94" t="n"/>
      <c r="E513" s="95" t="n"/>
      <c r="F513" s="96">
        <f>TRIM(G513&amp;" "&amp;H513&amp;" "&amp;I513&amp;" "&amp;J513)</f>
        <v/>
      </c>
      <c r="G513" s="94" t="inlineStr">
        <is>
          <t>Garcés</t>
        </is>
      </c>
      <c r="H513" s="94" t="inlineStr">
        <is>
          <t>Hernandez</t>
        </is>
      </c>
      <c r="I513" s="94" t="inlineStr">
        <is>
          <t>Juan</t>
        </is>
      </c>
      <c r="J513" s="97" t="inlineStr">
        <is>
          <t>Jose</t>
        </is>
      </c>
      <c r="K513" s="98">
        <f>IF(SUM(O513:S513)=0, "", ROUND(((O513*3+P513*3+Q513*3+R513*3+S513*1)/13)*5,0))</f>
        <v/>
      </c>
      <c r="L513" s="99">
        <f>IF(OR($C513="",K513=""),"",COUNTIFS($C$4:$C$1500,$C513,K$4:K$1500,"&gt;"&amp;K513)+1)</f>
        <v/>
      </c>
      <c r="M513" s="99">
        <f>IF(OR($C513="",K513=""),"",IF(AND($C513&gt;=1001,$C513&lt;=1005),COUNTIFS($C$4:$C$1500,"&gt;=1001",$C$4:$C$1500,"&lt;=1005",K$4:K$1500,"&gt;"&amp;K513)+1,IF(AND($C513&gt;=1101,$C513&lt;=1105),COUNTIFS($C$4:$C$1500,"&gt;=1101",$C$4:$C$1500,"&lt;=1105",K$4:K$1500,"&gt;"&amp;K513)+1,IF(AND($C513&gt;=901,$C513&lt;=905),COUNTIFS($C$4:$C$1500,"&gt;=901",$C$4:$C$1500,"&lt;=905",K$4:K$1500,"&gt;"&amp;K513)+1,IF(AND($C513&gt;=801,$C513&lt;=805),COUNTIFS($C$4:$C$1500,"&gt;=801",$C$4:$C$1500,"&lt;=805",K$4:K$1500,"&gt;"&amp;K513)+1,IF(AND($C513&gt;=701,$C513&lt;=705),COUNTIFS($C$4:$C$1500,"&gt;=701",$C$4:$C$1500,"&lt;=705",K$4:K$1500,"&gt;"&amp;K513)+1,IF(AND($C513&gt;=601,$C513&lt;=606),COUNTIFS($C$4:$C$1500,"&gt;=601",$C$4:$C$1500,"&lt;=606",K$4:K$1500,"&gt;"&amp;K513)+1,"")))))))</f>
        <v/>
      </c>
      <c r="N513" s="99">
        <f>IF(OR($C513="",K513=""),"",IF(OR(AND($C513&gt;=1001,$C513&lt;=1005),AND($C513&gt;=1101,$C513&lt;=1105)),COUNTIFS($C$4:$C$1500,"&gt;=1001",$C$4:$C$1500,"&lt;=1005",K$4:K$1500,"&gt;"&amp;K513)+COUNTIFS($C$4:$C$1500,"&gt;=1101",$C$4:$C$1500,"&lt;=1105",K$4:K$1500,"&gt;"&amp;K513)+1,""))</f>
        <v/>
      </c>
      <c r="O513" s="94" t="n">
        <v>55.63</v>
      </c>
      <c r="P513" s="94" t="n">
        <v>38.04</v>
      </c>
      <c r="Q513" s="94" t="n">
        <v>56.72</v>
      </c>
      <c r="R513" s="94" t="n">
        <v>45.83</v>
      </c>
      <c r="S513" s="94" t="n">
        <v>33.33</v>
      </c>
      <c r="T513" s="99">
        <f>IF(AND(O513&gt;0,O513&lt;36),1,IF(AND(O513&gt;=36,O513&lt;51),2,IF(AND(O513&gt;=51,O513&lt;71),3,IF(AND(O513&gt;=71,O513&lt;=100),4,))))</f>
        <v/>
      </c>
      <c r="U513" s="99">
        <f>IF(AND(P513&gt;0,P513&lt;41),1,IF(AND(P513&gt;=41,P513&lt;56),2,IF(AND(P513&gt;=56,P513&lt;71),3,IF(AND(P513&gt;=71,P513&lt;=100),4,))))</f>
        <v/>
      </c>
      <c r="V513" s="99">
        <f>IF(AND(Q513&gt;0,Q513&lt;41),1,IF(AND(Q513&gt;=41,Q513&lt;56),2,IF(AND(Q513&gt;=56,Q513&lt;71),3,IF(AND(Q513&gt;=71,Q513&lt;=100),4,))))</f>
        <v/>
      </c>
      <c r="W513" s="99">
        <f>IF(AND(R513&gt;0,R513&lt;36),1,IF(AND(R513&gt;=36,R513&lt;51),2,IF(AND(R513&gt;=51,R513&lt;66),3,IF(AND(R513&gt;=66,R513&lt;=100),4,))))</f>
        <v/>
      </c>
      <c r="X513" s="100">
        <f>IF(AND(S513&gt;0,S513&lt;37),1,IF(AND(S513&gt;=37,S513&lt;58),2,IF(AND(S513&gt;=58,S513&lt;71),3,IF(AND(S513&gt;=71,S513&lt;=100),4,))))</f>
        <v/>
      </c>
      <c r="Y513" s="101">
        <f>IF(SUM(AC513:AG513)=0, "", ROUND(((AC513*3+AD513*3+AE513*3+AF513*3+AG513*1)/13)*5,0))</f>
        <v/>
      </c>
      <c r="Z513" s="99">
        <f>IF(OR($C513="",Y513=""),"",COUNTIFS($C$4:$C$1500,$C513,Y$4:Y$1500,"&gt;"&amp;Y513)+1)</f>
        <v/>
      </c>
      <c r="AA513" s="99">
        <f>IF(OR($C513="",Y513=""),"",IF(AND($C513&gt;=1001,$C513&lt;=1005),COUNTIFS($C$4:$C$1500,"&gt;=1001",$C$4:$C$1500,"&lt;=1005",Y$4:Y$1500,"&gt;"&amp;Y513)+1,IF(AND($C513&gt;=1101,$C513&lt;=1105),COUNTIFS($C$4:$C$1500,"&gt;=1101",$C$4:$C$1500,"&lt;=1105",Y$4:Y$1500,"&gt;"&amp;Y513)+1,IF(AND($C513&gt;=901,$C513&lt;=905),COUNTIFS($C$4:$C$1500,"&gt;=901",$C$4:$C$1500,"&lt;=905",Y$4:Y$1500,"&gt;"&amp;Y513)+1,IF(AND($C513&gt;=801,$C513&lt;=805),COUNTIFS($C$4:$C$1500,"&gt;=801",$C$4:$C$1500,"&lt;=805",Y$4:Y$1500,"&gt;"&amp;Y513)+1,IF(AND($C513&gt;=701,$C513&lt;=705),COUNTIFS($C$4:$C$1500,"&gt;=701",$C$4:$C$1500,"&lt;=705",Y$4:Y$1500,"&gt;"&amp;Y513)+1,IF(AND($C513&gt;=601,$C513&lt;=606),COUNTIFS($C$4:$C$1500,"&gt;=601",$C$4:$C$1500,"&lt;=606",Y$4:Y$1500,"&gt;"&amp;Y513)+1,"")))))))</f>
        <v/>
      </c>
      <c r="AB513" s="99">
        <f>IF(OR($C513="",Y513=""),"",IF(OR(AND($C513&gt;=1001,$C513&lt;=1005),AND($C513&gt;=1101,$C513&lt;=1105)),COUNTIFS($C$4:$C$1500,"&gt;=1001",$C$4:$C$1500,"&lt;=1005",Y$4:Y$1500,"&gt;"&amp;Y513)+COUNTIFS($C$4:$C$1500,"&gt;=1101",$C$4:$C$1500,"&lt;=1105",Y$4:Y$1500,"&gt;"&amp;Y513)+1,""))</f>
        <v/>
      </c>
      <c r="AC513" s="94" t="n">
        <v>76.5</v>
      </c>
      <c r="AD513" s="94" t="n">
        <v>59.51</v>
      </c>
      <c r="AE513" s="94" t="n">
        <v>40</v>
      </c>
      <c r="AF513" s="94" t="n">
        <v>56.88</v>
      </c>
      <c r="AG513" s="94" t="n">
        <v>83.13</v>
      </c>
      <c r="AH513" s="99">
        <f>IF(AND(AC513&gt;0,AC513&lt;36),1,IF(AND(AC513&gt;=36,AC513&lt;51),2,IF(AND(AC513&gt;=51,AC513&lt;71),3,IF(AND(AC513&gt;=71,AC513&lt;=100),4,))))</f>
        <v/>
      </c>
      <c r="AI513" s="99">
        <f>IF(AND(AD513&gt;0,AD513&lt;41),1,IF(AND(AD513&gt;=41,AD513&lt;56),2,IF(AND(AD513&gt;=56,AD513&lt;71),3,IF(AND(AD513&gt;=71,AD513&lt;=100),4,))))</f>
        <v/>
      </c>
      <c r="AJ513" s="99">
        <f>IF(AND(AE513&gt;0,AE513&lt;41),1,IF(AND(AE513&gt;=41,AE513&lt;56),2,IF(AND(AE513&gt;=56,AE513&lt;71),3,IF(AND(AE513&gt;=71,AE513&lt;=100),4,))))</f>
        <v/>
      </c>
      <c r="AK513" s="99">
        <f>IF(AND(AF513&gt;0,AF513&lt;36),1,IF(AND(AF513&gt;=36,AF513&lt;51),2,IF(AND(AF513&gt;=51,AF513&lt;66),3,IF(AND(AF513&gt;=66,AF513&lt;=100),4,))))</f>
        <v/>
      </c>
      <c r="AL513" s="100">
        <f>IF(AND(AG513&gt;0,AG513&lt;37),1,IF(AND(AG513&gt;=37,AG513&lt;58),2,IF(AND(AG513&gt;=58,AG513&lt;71),3,IF(AND(AG513&gt;=71,AG513&lt;=100),4,))))</f>
        <v/>
      </c>
      <c r="AM513" s="101">
        <f>IF((Y513&lt;&gt;"")*(K513&lt;&gt;""),Y513-K513,"")</f>
        <v/>
      </c>
      <c r="AN513" s="99">
        <f>IF((Z513&lt;&gt;"")*(L513&lt;&gt;""),Z513-L513,"")</f>
        <v/>
      </c>
      <c r="AO513" s="99">
        <f>IF((AA513&lt;&gt;"")*(M513&lt;&gt;""),AA513-M513,"")</f>
        <v/>
      </c>
      <c r="AP513" s="99">
        <f>IF((AB513&lt;&gt;"")*(N513&lt;&gt;""),AB513-N513,"")</f>
        <v/>
      </c>
      <c r="AQ513" s="94">
        <f>IF((AC513&lt;&gt;"")*(O513&lt;&gt;""),AC513-O513,"")</f>
        <v/>
      </c>
      <c r="AR513" s="94">
        <f>IF((AD513&lt;&gt;"")*(P513&lt;&gt;""),AD513-P513,"")</f>
        <v/>
      </c>
      <c r="AS513" s="94">
        <f>IF((AE513&lt;&gt;"")*(Q513&lt;&gt;""),AE513-Q513,"")</f>
        <v/>
      </c>
      <c r="AT513" s="94">
        <f>IF((AF513&lt;&gt;"")*(R513&lt;&gt;""),AF513-R513,"")</f>
        <v/>
      </c>
      <c r="AU513" s="94">
        <f>IF((AG513&lt;&gt;"")*(S513&lt;&gt;""),AG513-S513,"")</f>
        <v/>
      </c>
      <c r="AV513" s="99">
        <f>IF((AH513&lt;&gt;"")*(T513&lt;&gt;""),AH513-T513,"")</f>
        <v/>
      </c>
      <c r="AW513" s="99">
        <f>IF((AI513&lt;&gt;"")*(U513&lt;&gt;""),AI513-U513,"")</f>
        <v/>
      </c>
      <c r="AX513" s="99">
        <f>IF((AJ513&lt;&gt;"")*(V513&lt;&gt;""),AJ513-V513,"")</f>
        <v/>
      </c>
      <c r="AY513" s="99">
        <f>IF((AK513&lt;&gt;"")*(W513&lt;&gt;""),AK513-W513,"")</f>
        <v/>
      </c>
      <c r="AZ513" s="102">
        <f>IF((AL513&lt;&gt;"")*(X513&lt;&gt;""),AL513-X513,"")</f>
        <v/>
      </c>
      <c r="BA513" s="50">
        <f>IFERROR(__xludf.dummyfunction("AI(""Actúa como un tutor académico y dirígete personalmente al estudiante "" &amp; I513 &amp; "" "" &amp; J513 &amp; "" "" &amp; G513 &amp; "" "" &amp; H513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AM513 &amp; ""'. Diferencias por área: Matemáticas ("" &amp; AQ513 &amp; ""), Ciencias Natura"&amp;"les ("" &amp; AR513 &amp; ""), Sociales ("" &amp; AS513 &amp; ""), Lectura Crítica ("" &amp; AT513 &amp; "") e Inglés ("" &amp; AU513 &amp; ""). Variación en posición: grupo ("" &amp; AN513 &amp; ""), grado ("" &amp; AO513 &amp; "") y media ("" &amp; AP513 &amp; ""). Puntajes Primer Simulacro: Global "" &amp; K513 &amp; "", Mat "" &amp; "&amp;"O4 &amp; "", Cien "" &amp; P513 &amp; "", Soc "" &amp; Q513 &amp; "", Lec "" &amp; R513 &amp; "", Ing "" &amp; S513 &amp; "". Puntajes Segundo Simulacro: Global "" &amp; Y513 &amp; "", Mat "" &amp; AC513 &amp; "", Cien "" &amp; AD513 &amp; "", Soc "" &amp; AE513 &amp; "", Lec "" &amp; AF513 &amp; "", Ing "" &amp; AG513 &amp; "". Escribe un mensaje motivador"&amp;" y breve (máximo 4 líneas)."")
"),"=AI(""Actúa como un tutor académico y dirígete personalmente al estudiante "" &amp; I513 &amp; "" "" &amp; J513 &amp; "" "" &amp; G513 &amp; "" "" &amp; H513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AM513 &amp; ""'. Diferencias por área: Matemáticas ("" &amp; AQ513 &amp; ""), Ciencias Natur"&amp;"ales ("" &amp; AR513 &amp; ""), Sociales ("" &amp; AS513 &amp; ""), Lectura Crítica ("" &amp; AT513 &amp; "") e Inglés ("" &amp; AU513 &amp; ""). Variación en posición: grupo ("" &amp; AN513 &amp; ""), grado ("" &amp; AO513 &amp; "") y media ("" &amp; AP513 &amp; ""). Puntajes Primer Simulacro: Global "" &amp; K513 &amp; "", Mat "" &amp;"&amp;" O513 &amp; "", Cien "" &amp; P513 &amp; "", Soc "" &amp; Q513 &amp; "", Lec "" &amp; R513 &amp; "", Ing "" &amp; S513 &amp; "". Puntajes Segundo Simulacro: Global "" &amp; Y513 &amp; "", Mat "" &amp; AC513 &amp; "", Cien "" &amp; AD513 &amp; "", Soc "" &amp; AE513 &amp; "", Lec "" &amp; AF513 &amp; "", Ing "" &amp; AG513 &amp; "". Escribe un mensaje motivado"&amp;"r y breve (máximo 4 líneas)."")
")</f>
        <v/>
      </c>
    </row>
    <row r="514" ht="15.75" customHeight="1" s="42">
      <c r="A514" s="93" t="n"/>
      <c r="B514" s="94" t="inlineStr">
        <is>
          <t>Bachillerato</t>
        </is>
      </c>
      <c r="C514" s="94" t="n">
        <v>805</v>
      </c>
      <c r="D514" s="94" t="n"/>
      <c r="E514" s="95" t="n"/>
      <c r="F514" s="96">
        <f>TRIM(G514&amp;" "&amp;H514&amp;" "&amp;I514&amp;" "&amp;J514)</f>
        <v/>
      </c>
      <c r="G514" s="94" t="inlineStr">
        <is>
          <t>Guevara</t>
        </is>
      </c>
      <c r="H514" s="94" t="inlineStr">
        <is>
          <t>Uran</t>
        </is>
      </c>
      <c r="I514" s="94" t="inlineStr">
        <is>
          <t>John</t>
        </is>
      </c>
      <c r="J514" s="97" t="inlineStr">
        <is>
          <t>Mario</t>
        </is>
      </c>
      <c r="K514" s="98">
        <f>IF(SUM(O514:S514)=0, "", ROUND(((O514*3+P514*3+Q514*3+R514*3+S514*1)/13)*5,0))</f>
        <v/>
      </c>
      <c r="L514" s="99">
        <f>IF(OR($C514="",K514=""),"",COUNTIFS($C$4:$C$1500,$C514,K$4:K$1500,"&gt;"&amp;K514)+1)</f>
        <v/>
      </c>
      <c r="M514" s="99">
        <f>IF(OR($C514="",K514=""),"",IF(AND($C514&gt;=1001,$C514&lt;=1005),COUNTIFS($C$4:$C$1500,"&gt;=1001",$C$4:$C$1500,"&lt;=1005",K$4:K$1500,"&gt;"&amp;K514)+1,IF(AND($C514&gt;=1101,$C514&lt;=1105),COUNTIFS($C$4:$C$1500,"&gt;=1101",$C$4:$C$1500,"&lt;=1105",K$4:K$1500,"&gt;"&amp;K514)+1,IF(AND($C514&gt;=901,$C514&lt;=905),COUNTIFS($C$4:$C$1500,"&gt;=901",$C$4:$C$1500,"&lt;=905",K$4:K$1500,"&gt;"&amp;K514)+1,IF(AND($C514&gt;=801,$C514&lt;=805),COUNTIFS($C$4:$C$1500,"&gt;=801",$C$4:$C$1500,"&lt;=805",K$4:K$1500,"&gt;"&amp;K514)+1,IF(AND($C514&gt;=701,$C514&lt;=705),COUNTIFS($C$4:$C$1500,"&gt;=701",$C$4:$C$1500,"&lt;=705",K$4:K$1500,"&gt;"&amp;K514)+1,IF(AND($C514&gt;=601,$C514&lt;=606),COUNTIFS($C$4:$C$1500,"&gt;=601",$C$4:$C$1500,"&lt;=606",K$4:K$1500,"&gt;"&amp;K514)+1,"")))))))</f>
        <v/>
      </c>
      <c r="N514" s="99">
        <f>IF(OR($C514="",K514=""),"",IF(OR(AND($C514&gt;=1001,$C514&lt;=1005),AND($C514&gt;=1101,$C514&lt;=1105)),COUNTIFS($C$4:$C$1500,"&gt;=1001",$C$4:$C$1500,"&lt;=1005",K$4:K$1500,"&gt;"&amp;K514)+COUNTIFS($C$4:$C$1500,"&gt;=1101",$C$4:$C$1500,"&lt;=1105",K$4:K$1500,"&gt;"&amp;K514)+1,""))</f>
        <v/>
      </c>
      <c r="O514" s="94" t="n">
        <v>74.06</v>
      </c>
      <c r="P514" s="94" t="n">
        <v>50.61</v>
      </c>
      <c r="Q514" s="94" t="n">
        <v>49.53</v>
      </c>
      <c r="R514" s="94" t="n">
        <v>33.33</v>
      </c>
      <c r="S514" s="94" t="n">
        <v>58.33</v>
      </c>
      <c r="T514" s="99">
        <f>IF(AND(O514&gt;0,O514&lt;36),1,IF(AND(O514&gt;=36,O514&lt;51),2,IF(AND(O514&gt;=51,O514&lt;71),3,IF(AND(O514&gt;=71,O514&lt;=100),4,))))</f>
        <v/>
      </c>
      <c r="U514" s="99">
        <f>IF(AND(P514&gt;0,P514&lt;41),1,IF(AND(P514&gt;=41,P514&lt;56),2,IF(AND(P514&gt;=56,P514&lt;71),3,IF(AND(P514&gt;=71,P514&lt;=100),4,))))</f>
        <v/>
      </c>
      <c r="V514" s="99">
        <f>IF(AND(Q514&gt;0,Q514&lt;41),1,IF(AND(Q514&gt;=41,Q514&lt;56),2,IF(AND(Q514&gt;=56,Q514&lt;71),3,IF(AND(Q514&gt;=71,Q514&lt;=100),4,))))</f>
        <v/>
      </c>
      <c r="W514" s="99">
        <f>IF(AND(R514&gt;0,R514&lt;36),1,IF(AND(R514&gt;=36,R514&lt;51),2,IF(AND(R514&gt;=51,R514&lt;66),3,IF(AND(R514&gt;=66,R514&lt;=100),4,))))</f>
        <v/>
      </c>
      <c r="X514" s="100">
        <f>IF(AND(S514&gt;0,S514&lt;37),1,IF(AND(S514&gt;=37,S514&lt;58),2,IF(AND(S514&gt;=58,S514&lt;71),3,IF(AND(S514&gt;=71,S514&lt;=100),4,))))</f>
        <v/>
      </c>
      <c r="Y514" s="101">
        <f>IF(SUM(AC514:AG514)=0, "", ROUND(((AC514*3+AD514*3+AE514*3+AF514*3+AG514*1)/13)*5,0))</f>
        <v/>
      </c>
      <c r="Z514" s="99">
        <f>IF(OR($C514="",Y514=""),"",COUNTIFS($C$4:$C$1500,$C514,Y$4:Y$1500,"&gt;"&amp;Y514)+1)</f>
        <v/>
      </c>
      <c r="AA514" s="99">
        <f>IF(OR($C514="",Y514=""),"",IF(AND($C514&gt;=1001,$C514&lt;=1005),COUNTIFS($C$4:$C$1500,"&gt;=1001",$C$4:$C$1500,"&lt;=1005",Y$4:Y$1500,"&gt;"&amp;Y514)+1,IF(AND($C514&gt;=1101,$C514&lt;=1105),COUNTIFS($C$4:$C$1500,"&gt;=1101",$C$4:$C$1500,"&lt;=1105",Y$4:Y$1500,"&gt;"&amp;Y514)+1,IF(AND($C514&gt;=901,$C514&lt;=905),COUNTIFS($C$4:$C$1500,"&gt;=901",$C$4:$C$1500,"&lt;=905",Y$4:Y$1500,"&gt;"&amp;Y514)+1,IF(AND($C514&gt;=801,$C514&lt;=805),COUNTIFS($C$4:$C$1500,"&gt;=801",$C$4:$C$1500,"&lt;=805",Y$4:Y$1500,"&gt;"&amp;Y514)+1,IF(AND($C514&gt;=701,$C514&lt;=705),COUNTIFS($C$4:$C$1500,"&gt;=701",$C$4:$C$1500,"&lt;=705",Y$4:Y$1500,"&gt;"&amp;Y514)+1,IF(AND($C514&gt;=601,$C514&lt;=606),COUNTIFS($C$4:$C$1500,"&gt;=601",$C$4:$C$1500,"&lt;=606",Y$4:Y$1500,"&gt;"&amp;Y514)+1,"")))))))</f>
        <v/>
      </c>
      <c r="AB514" s="99">
        <f>IF(OR($C514="",Y514=""),"",IF(OR(AND($C514&gt;=1001,$C514&lt;=1005),AND($C514&gt;=1101,$C514&lt;=1105)),COUNTIFS($C$4:$C$1500,"&gt;=1001",$C$4:$C$1500,"&lt;=1005",Y$4:Y$1500,"&gt;"&amp;Y514)+COUNTIFS($C$4:$C$1500,"&gt;=1101",$C$4:$C$1500,"&lt;=1105",Y$4:Y$1500,"&gt;"&amp;Y514)+1,""))</f>
        <v/>
      </c>
      <c r="AC514" s="94" t="n"/>
      <c r="AD514" s="94" t="n"/>
      <c r="AE514" s="94" t="n"/>
      <c r="AF514" s="94" t="n"/>
      <c r="AG514" s="94" t="n"/>
      <c r="AH514" s="99">
        <f>IF(AND(AC514&gt;0,AC514&lt;36),1,IF(AND(AC514&gt;=36,AC514&lt;51),2,IF(AND(AC514&gt;=51,AC514&lt;71),3,IF(AND(AC514&gt;=71,AC514&lt;=100),4,))))</f>
        <v/>
      </c>
      <c r="AI514" s="99">
        <f>IF(AND(AD514&gt;0,AD514&lt;41),1,IF(AND(AD514&gt;=41,AD514&lt;56),2,IF(AND(AD514&gt;=56,AD514&lt;71),3,IF(AND(AD514&gt;=71,AD514&lt;=100),4,))))</f>
        <v/>
      </c>
      <c r="AJ514" s="99">
        <f>IF(AND(AE514&gt;0,AE514&lt;41),1,IF(AND(AE514&gt;=41,AE514&lt;56),2,IF(AND(AE514&gt;=56,AE514&lt;71),3,IF(AND(AE514&gt;=71,AE514&lt;=100),4,))))</f>
        <v/>
      </c>
      <c r="AK514" s="99">
        <f>IF(AND(AF514&gt;0,AF514&lt;36),1,IF(AND(AF514&gt;=36,AF514&lt;51),2,IF(AND(AF514&gt;=51,AF514&lt;66),3,IF(AND(AF514&gt;=66,AF514&lt;=100),4,))))</f>
        <v/>
      </c>
      <c r="AL514" s="100">
        <f>IF(AND(AG514&gt;0,AG514&lt;37),1,IF(AND(AG514&gt;=37,AG514&lt;58),2,IF(AND(AG514&gt;=58,AG514&lt;71),3,IF(AND(AG514&gt;=71,AG514&lt;=100),4,))))</f>
        <v/>
      </c>
      <c r="AM514" s="101">
        <f>IF((Y514&lt;&gt;"")*(K514&lt;&gt;""),Y514-K514,"")</f>
        <v/>
      </c>
      <c r="AN514" s="99">
        <f>IF((Z514&lt;&gt;"")*(L514&lt;&gt;""),Z514-L514,"")</f>
        <v/>
      </c>
      <c r="AO514" s="99">
        <f>IF((AA514&lt;&gt;"")*(M514&lt;&gt;""),AA514-M514,"")</f>
        <v/>
      </c>
      <c r="AP514" s="99">
        <f>IF((AB514&lt;&gt;"")*(N514&lt;&gt;""),AB514-N514,"")</f>
        <v/>
      </c>
      <c r="AQ514" s="94">
        <f>IF((AC514&lt;&gt;"")*(O514&lt;&gt;""),AC514-O514,"")</f>
        <v/>
      </c>
      <c r="AR514" s="94">
        <f>IF((AD514&lt;&gt;"")*(P514&lt;&gt;""),AD514-P514,"")</f>
        <v/>
      </c>
      <c r="AS514" s="94">
        <f>IF((AE514&lt;&gt;"")*(Q514&lt;&gt;""),AE514-Q514,"")</f>
        <v/>
      </c>
      <c r="AT514" s="94">
        <f>IF((AF514&lt;&gt;"")*(R514&lt;&gt;""),AF514-R514,"")</f>
        <v/>
      </c>
      <c r="AU514" s="94">
        <f>IF((AG514&lt;&gt;"")*(S514&lt;&gt;""),AG514-S514,"")</f>
        <v/>
      </c>
      <c r="AV514" s="99">
        <f>IF((AH514&lt;&gt;"")*(T514&lt;&gt;""),AH514-T514,"")</f>
        <v/>
      </c>
      <c r="AW514" s="99">
        <f>IF((AI514&lt;&gt;"")*(U514&lt;&gt;""),AI514-U514,"")</f>
        <v/>
      </c>
      <c r="AX514" s="99">
        <f>IF((AJ514&lt;&gt;"")*(V514&lt;&gt;""),AJ514-V514,"")</f>
        <v/>
      </c>
      <c r="AY514" s="99">
        <f>IF((AK514&lt;&gt;"")*(W514&lt;&gt;""),AK514-W514,"")</f>
        <v/>
      </c>
      <c r="AZ514" s="102">
        <f>IF((AL514&lt;&gt;"")*(X514&lt;&gt;""),AL514-X514,"")</f>
        <v/>
      </c>
      <c r="BA514" s="50">
        <f>IFERROR(__xludf.dummyfunction("AI(""Actúa como un tutor académico y dirígete personalmente al estudiante "" &amp; I514 &amp; "" "" &amp; J514 &amp; "" "" &amp; G514 &amp; "" "" &amp; H514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AM514 &amp; ""'. Diferencias por área: Matemáticas ("" &amp; AQ514 &amp; ""), Ciencias Natura"&amp;"les ("" &amp; AR514 &amp; ""), Sociales ("" &amp; AS514 &amp; ""), Lectura Crítica ("" &amp; AT514 &amp; "") e Inglés ("" &amp; AU514 &amp; ""). Variación en posición: grupo ("" &amp; AN514 &amp; ""), grado ("" &amp; AO514 &amp; "") y media ("" &amp; AP514 &amp; ""). Puntajes Primer Simulacro: Global "" &amp; K514 &amp; "", Mat "" &amp; "&amp;"O4 &amp; "", Cien "" &amp; P514 &amp; "", Soc "" &amp; Q514 &amp; "", Lec "" &amp; R514 &amp; "", Ing "" &amp; S514 &amp; "". Puntajes Segundo Simulacro: Global "" &amp; Y514 &amp; "", Mat "" &amp; AC514 &amp; "", Cien "" &amp; AD514 &amp; "", Soc "" &amp; AE514 &amp; "", Lec "" &amp; AF514 &amp; "", Ing "" &amp; AG514 &amp; "". Escribe un mensaje motivador"&amp;" y breve (máximo 4 líneas)."")
"),"=AI(""Actúa como un tutor académico y dirígete personalmente al estudiante "" &amp; I514 &amp; "" "" &amp; J514 &amp; "" "" &amp; G514 &amp; "" "" &amp; H514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AM514 &amp; ""'. Diferencias por área: Matemáticas ("" &amp; AQ514 &amp; ""), Ciencias Natur"&amp;"ales ("" &amp; AR514 &amp; ""), Sociales ("" &amp; AS514 &amp; ""), Lectura Crítica ("" &amp; AT514 &amp; "") e Inglés ("" &amp; AU514 &amp; ""). Variación en posición: grupo ("" &amp; AN514 &amp; ""), grado ("" &amp; AO514 &amp; "") y media ("" &amp; AP514 &amp; ""). Puntajes Primer Simulacro: Global "" &amp; K514 &amp; "", Mat "" &amp;"&amp;" O514 &amp; "", Cien "" &amp; P514 &amp; "", Soc "" &amp; Q514 &amp; "", Lec "" &amp; R514 &amp; "", Ing "" &amp; S514 &amp; "". Puntajes Segundo Simulacro: Global "" &amp; Y514 &amp; "", Mat "" &amp; AC514 &amp; "", Cien "" &amp; AD514 &amp; "", Soc "" &amp; AE514 &amp; "", Lec "" &amp; AF514 &amp; "", Ing "" &amp; AG514 &amp; "". Escribe un mensaje motivado"&amp;"r y breve (máximo 4 líneas)."")
")</f>
        <v/>
      </c>
    </row>
    <row r="515" ht="15.75" customHeight="1" s="42">
      <c r="A515" s="93" t="n"/>
      <c r="B515" s="94" t="inlineStr">
        <is>
          <t>Bachillerato</t>
        </is>
      </c>
      <c r="C515" s="94" t="n">
        <v>805</v>
      </c>
      <c r="D515" s="94" t="n"/>
      <c r="E515" s="95" t="n"/>
      <c r="F515" s="96">
        <f>TRIM(G515&amp;" "&amp;H515&amp;" "&amp;I515&amp;" "&amp;J515)</f>
        <v/>
      </c>
      <c r="G515" s="94" t="inlineStr">
        <is>
          <t>Herron</t>
        </is>
      </c>
      <c r="H515" s="94" t="inlineStr">
        <is>
          <t>Loaiza</t>
        </is>
      </c>
      <c r="I515" s="94" t="inlineStr">
        <is>
          <t>Santiago</t>
        </is>
      </c>
      <c r="J515" s="97" t="n"/>
      <c r="K515" s="98">
        <f>IF(SUM(O515:S515)=0, "", ROUND(((O515*3+P515*3+Q515*3+R515*3+S515*1)/13)*5,0))</f>
        <v/>
      </c>
      <c r="L515" s="99">
        <f>IF(OR($C515="",K515=""),"",COUNTIFS($C$4:$C$1500,$C515,K$4:K$1500,"&gt;"&amp;K515)+1)</f>
        <v/>
      </c>
      <c r="M515" s="99">
        <f>IF(OR($C515="",K515=""),"",IF(AND($C515&gt;=1001,$C515&lt;=1005),COUNTIFS($C$4:$C$1500,"&gt;=1001",$C$4:$C$1500,"&lt;=1005",K$4:K$1500,"&gt;"&amp;K515)+1,IF(AND($C515&gt;=1101,$C515&lt;=1105),COUNTIFS($C$4:$C$1500,"&gt;=1101",$C$4:$C$1500,"&lt;=1105",K$4:K$1500,"&gt;"&amp;K515)+1,IF(AND($C515&gt;=901,$C515&lt;=905),COUNTIFS($C$4:$C$1500,"&gt;=901",$C$4:$C$1500,"&lt;=905",K$4:K$1500,"&gt;"&amp;K515)+1,IF(AND($C515&gt;=801,$C515&lt;=805),COUNTIFS($C$4:$C$1500,"&gt;=801",$C$4:$C$1500,"&lt;=805",K$4:K$1500,"&gt;"&amp;K515)+1,IF(AND($C515&gt;=701,$C515&lt;=705),COUNTIFS($C$4:$C$1500,"&gt;=701",$C$4:$C$1500,"&lt;=705",K$4:K$1500,"&gt;"&amp;K515)+1,IF(AND($C515&gt;=601,$C515&lt;=606),COUNTIFS($C$4:$C$1500,"&gt;=601",$C$4:$C$1500,"&lt;=606",K$4:K$1500,"&gt;"&amp;K515)+1,"")))))))</f>
        <v/>
      </c>
      <c r="N515" s="99">
        <f>IF(OR($C515="",K515=""),"",IF(OR(AND($C515&gt;=1001,$C515&lt;=1005),AND($C515&gt;=1101,$C515&lt;=1105)),COUNTIFS($C$4:$C$1500,"&gt;=1001",$C$4:$C$1500,"&lt;=1005",K$4:K$1500,"&gt;"&amp;K515)+COUNTIFS($C$4:$C$1500,"&gt;=1101",$C$4:$C$1500,"&lt;=1105",K$4:K$1500,"&gt;"&amp;K515)+1,""))</f>
        <v/>
      </c>
      <c r="O515" s="94" t="n">
        <v>80.31</v>
      </c>
      <c r="P515" s="94" t="n">
        <v>56.83</v>
      </c>
      <c r="Q515" s="94" t="n">
        <v>51.41</v>
      </c>
      <c r="R515" s="94" t="n">
        <v>50</v>
      </c>
      <c r="S515" s="94" t="n">
        <v>54.17</v>
      </c>
      <c r="T515" s="99">
        <f>IF(AND(O515&gt;0,O515&lt;36),1,IF(AND(O515&gt;=36,O515&lt;51),2,IF(AND(O515&gt;=51,O515&lt;71),3,IF(AND(O515&gt;=71,O515&lt;=100),4,))))</f>
        <v/>
      </c>
      <c r="U515" s="99">
        <f>IF(AND(P515&gt;0,P515&lt;41),1,IF(AND(P515&gt;=41,P515&lt;56),2,IF(AND(P515&gt;=56,P515&lt;71),3,IF(AND(P515&gt;=71,P515&lt;=100),4,))))</f>
        <v/>
      </c>
      <c r="V515" s="99">
        <f>IF(AND(Q515&gt;0,Q515&lt;41),1,IF(AND(Q515&gt;=41,Q515&lt;56),2,IF(AND(Q515&gt;=56,Q515&lt;71),3,IF(AND(Q515&gt;=71,Q515&lt;=100),4,))))</f>
        <v/>
      </c>
      <c r="W515" s="99">
        <f>IF(AND(R515&gt;0,R515&lt;36),1,IF(AND(R515&gt;=36,R515&lt;51),2,IF(AND(R515&gt;=51,R515&lt;66),3,IF(AND(R515&gt;=66,R515&lt;=100),4,))))</f>
        <v/>
      </c>
      <c r="X515" s="100">
        <f>IF(AND(S515&gt;0,S515&lt;37),1,IF(AND(S515&gt;=37,S515&lt;58),2,IF(AND(S515&gt;=58,S515&lt;71),3,IF(AND(S515&gt;=71,S515&lt;=100),4,))))</f>
        <v/>
      </c>
      <c r="Y515" s="101">
        <f>IF(SUM(AC515:AG515)=0, "", ROUND(((AC515*3+AD515*3+AE515*3+AF515*3+AG515*1)/13)*5,0))</f>
        <v/>
      </c>
      <c r="Z515" s="99">
        <f>IF(OR($C515="",Y515=""),"",COUNTIFS($C$4:$C$1500,$C515,Y$4:Y$1500,"&gt;"&amp;Y515)+1)</f>
        <v/>
      </c>
      <c r="AA515" s="99">
        <f>IF(OR($C515="",Y515=""),"",IF(AND($C515&gt;=1001,$C515&lt;=1005),COUNTIFS($C$4:$C$1500,"&gt;=1001",$C$4:$C$1500,"&lt;=1005",Y$4:Y$1500,"&gt;"&amp;Y515)+1,IF(AND($C515&gt;=1101,$C515&lt;=1105),COUNTIFS($C$4:$C$1500,"&gt;=1101",$C$4:$C$1500,"&lt;=1105",Y$4:Y$1500,"&gt;"&amp;Y515)+1,IF(AND($C515&gt;=901,$C515&lt;=905),COUNTIFS($C$4:$C$1500,"&gt;=901",$C$4:$C$1500,"&lt;=905",Y$4:Y$1500,"&gt;"&amp;Y515)+1,IF(AND($C515&gt;=801,$C515&lt;=805),COUNTIFS($C$4:$C$1500,"&gt;=801",$C$4:$C$1500,"&lt;=805",Y$4:Y$1500,"&gt;"&amp;Y515)+1,IF(AND($C515&gt;=701,$C515&lt;=705),COUNTIFS($C$4:$C$1500,"&gt;=701",$C$4:$C$1500,"&lt;=705",Y$4:Y$1500,"&gt;"&amp;Y515)+1,IF(AND($C515&gt;=601,$C515&lt;=606),COUNTIFS($C$4:$C$1500,"&gt;=601",$C$4:$C$1500,"&lt;=606",Y$4:Y$1500,"&gt;"&amp;Y515)+1,"")))))))</f>
        <v/>
      </c>
      <c r="AB515" s="99">
        <f>IF(OR($C515="",Y515=""),"",IF(OR(AND($C515&gt;=1001,$C515&lt;=1005),AND($C515&gt;=1101,$C515&lt;=1105)),COUNTIFS($C$4:$C$1500,"&gt;=1001",$C$4:$C$1500,"&lt;=1005",Y$4:Y$1500,"&gt;"&amp;Y515)+COUNTIFS($C$4:$C$1500,"&gt;=1101",$C$4:$C$1500,"&lt;=1105",Y$4:Y$1500,"&gt;"&amp;Y515)+1,""))</f>
        <v/>
      </c>
      <c r="AC515" s="94" t="n">
        <v>80</v>
      </c>
      <c r="AD515" s="94" t="n">
        <v>68.26000000000001</v>
      </c>
      <c r="AE515" s="94" t="n">
        <v>96.75</v>
      </c>
      <c r="AF515" s="94" t="n">
        <v>61.25</v>
      </c>
      <c r="AG515" s="94" t="n">
        <v>78.75</v>
      </c>
      <c r="AH515" s="99">
        <f>IF(AND(AC515&gt;0,AC515&lt;36),1,IF(AND(AC515&gt;=36,AC515&lt;51),2,IF(AND(AC515&gt;=51,AC515&lt;71),3,IF(AND(AC515&gt;=71,AC515&lt;=100),4,))))</f>
        <v/>
      </c>
      <c r="AI515" s="99">
        <f>IF(AND(AD515&gt;0,AD515&lt;41),1,IF(AND(AD515&gt;=41,AD515&lt;56),2,IF(AND(AD515&gt;=56,AD515&lt;71),3,IF(AND(AD515&gt;=71,AD515&lt;=100),4,))))</f>
        <v/>
      </c>
      <c r="AJ515" s="99">
        <f>IF(AND(AE515&gt;0,AE515&lt;41),1,IF(AND(AE515&gt;=41,AE515&lt;56),2,IF(AND(AE515&gt;=56,AE515&lt;71),3,IF(AND(AE515&gt;=71,AE515&lt;=100),4,))))</f>
        <v/>
      </c>
      <c r="AK515" s="99">
        <f>IF(AND(AF515&gt;0,AF515&lt;36),1,IF(AND(AF515&gt;=36,AF515&lt;51),2,IF(AND(AF515&gt;=51,AF515&lt;66),3,IF(AND(AF515&gt;=66,AF515&lt;=100),4,))))</f>
        <v/>
      </c>
      <c r="AL515" s="100">
        <f>IF(AND(AG515&gt;0,AG515&lt;37),1,IF(AND(AG515&gt;=37,AG515&lt;58),2,IF(AND(AG515&gt;=58,AG515&lt;71),3,IF(AND(AG515&gt;=71,AG515&lt;=100),4,))))</f>
        <v/>
      </c>
      <c r="AM515" s="101">
        <f>IF((Y515&lt;&gt;"")*(K515&lt;&gt;""),Y515-K515,"")</f>
        <v/>
      </c>
      <c r="AN515" s="99">
        <f>IF((Z515&lt;&gt;"")*(L515&lt;&gt;""),Z515-L515,"")</f>
        <v/>
      </c>
      <c r="AO515" s="99">
        <f>IF((AA515&lt;&gt;"")*(M515&lt;&gt;""),AA515-M515,"")</f>
        <v/>
      </c>
      <c r="AP515" s="99">
        <f>IF((AB515&lt;&gt;"")*(N515&lt;&gt;""),AB515-N515,"")</f>
        <v/>
      </c>
      <c r="AQ515" s="94">
        <f>IF((AC515&lt;&gt;"")*(O515&lt;&gt;""),AC515-O515,"")</f>
        <v/>
      </c>
      <c r="AR515" s="94">
        <f>IF((AD515&lt;&gt;"")*(P515&lt;&gt;""),AD515-P515,"")</f>
        <v/>
      </c>
      <c r="AS515" s="94">
        <f>IF((AE515&lt;&gt;"")*(Q515&lt;&gt;""),AE515-Q515,"")</f>
        <v/>
      </c>
      <c r="AT515" s="94">
        <f>IF((AF515&lt;&gt;"")*(R515&lt;&gt;""),AF515-R515,"")</f>
        <v/>
      </c>
      <c r="AU515" s="94">
        <f>IF((AG515&lt;&gt;"")*(S515&lt;&gt;""),AG515-S515,"")</f>
        <v/>
      </c>
      <c r="AV515" s="99">
        <f>IF((AH515&lt;&gt;"")*(T515&lt;&gt;""),AH515-T515,"")</f>
        <v/>
      </c>
      <c r="AW515" s="99">
        <f>IF((AI515&lt;&gt;"")*(U515&lt;&gt;""),AI515-U515,"")</f>
        <v/>
      </c>
      <c r="AX515" s="99">
        <f>IF((AJ515&lt;&gt;"")*(V515&lt;&gt;""),AJ515-V515,"")</f>
        <v/>
      </c>
      <c r="AY515" s="99">
        <f>IF((AK515&lt;&gt;"")*(W515&lt;&gt;""),AK515-W515,"")</f>
        <v/>
      </c>
      <c r="AZ515" s="102">
        <f>IF((AL515&lt;&gt;"")*(X515&lt;&gt;""),AL515-X515,"")</f>
        <v/>
      </c>
      <c r="BA515" s="50">
        <f>IFERROR(__xludf.dummyfunction("AI(""Actúa como un tutor académico y dirígete personalmente al estudiante "" &amp; I515 &amp; "" "" &amp; J515 &amp; "" "" &amp; G515 &amp; "" "" &amp; H515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AM515 &amp; ""'. Diferencias por área: Matemáticas ("" &amp; AQ515 &amp; ""), Ciencias Natura"&amp;"les ("" &amp; AR515 &amp; ""), Sociales ("" &amp; AS515 &amp; ""), Lectura Crítica ("" &amp; AT515 &amp; "") e Inglés ("" &amp; AU515 &amp; ""). Variación en posición: grupo ("" &amp; AN515 &amp; ""), grado ("" &amp; AO515 &amp; "") y media ("" &amp; AP515 &amp; ""). Puntajes Primer Simulacro: Global "" &amp; K515 &amp; "", Mat "" &amp; "&amp;"O4 &amp; "", Cien "" &amp; P515 &amp; "", Soc "" &amp; Q515 &amp; "", Lec "" &amp; R515 &amp; "", Ing "" &amp; S515 &amp; "". Puntajes Segundo Simulacro: Global "" &amp; Y515 &amp; "", Mat "" &amp; AC515 &amp; "", Cien "" &amp; AD515 &amp; "", Soc "" &amp; AE515 &amp; "", Lec "" &amp; AF515 &amp; "", Ing "" &amp; AG515 &amp; "". Escribe un mensaje motivador"&amp;" y breve (máximo 4 líneas)."")
"),"=AI(""Actúa como un tutor académico y dirígete personalmente al estudiante "" &amp; I515 &amp; "" "" &amp; J515 &amp; "" "" &amp; G515 &amp; "" "" &amp; H515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AM515 &amp; ""'. Diferencias por área: Matemáticas ("" &amp; AQ515 &amp; ""), Ciencias Natur"&amp;"ales ("" &amp; AR515 &amp; ""), Sociales ("" &amp; AS515 &amp; ""), Lectura Crítica ("" &amp; AT515 &amp; "") e Inglés ("" &amp; AU515 &amp; ""). Variación en posición: grupo ("" &amp; AN515 &amp; ""), grado ("" &amp; AO515 &amp; "") y media ("" &amp; AP515 &amp; ""). Puntajes Primer Simulacro: Global "" &amp; K515 &amp; "", Mat "" &amp;"&amp;" O515 &amp; "", Cien "" &amp; P515 &amp; "", Soc "" &amp; Q515 &amp; "", Lec "" &amp; R515 &amp; "", Ing "" &amp; S515 &amp; "". Puntajes Segundo Simulacro: Global "" &amp; Y515 &amp; "", Mat "" &amp; AC515 &amp; "", Cien "" &amp; AD515 &amp; "", Soc "" &amp; AE515 &amp; "", Lec "" &amp; AF515 &amp; "", Ing "" &amp; AG515 &amp; "". Escribe un mensaje motivado"&amp;"r y breve (máximo 4 líneas)."")
")</f>
        <v/>
      </c>
    </row>
    <row r="516" ht="15.75" customHeight="1" s="42">
      <c r="A516" s="93" t="n"/>
      <c r="B516" s="94" t="inlineStr">
        <is>
          <t>Bachillerato</t>
        </is>
      </c>
      <c r="C516" s="94" t="n">
        <v>805</v>
      </c>
      <c r="D516" s="94" t="n"/>
      <c r="E516" s="95" t="n"/>
      <c r="F516" s="96">
        <f>TRIM(G516&amp;" "&amp;H516&amp;" "&amp;I516&amp;" "&amp;J516)</f>
        <v/>
      </c>
      <c r="G516" s="94" t="inlineStr">
        <is>
          <t>Jaraba</t>
        </is>
      </c>
      <c r="H516" s="94" t="inlineStr">
        <is>
          <t>Silva</t>
        </is>
      </c>
      <c r="I516" s="94" t="inlineStr">
        <is>
          <t>Jeronimo</t>
        </is>
      </c>
      <c r="J516" s="97" t="n"/>
      <c r="K516" s="98">
        <f>IF(SUM(O516:S516)=0, "", ROUND(((O516*3+P516*3+Q516*3+R516*3+S516*1)/13)*5,0))</f>
        <v/>
      </c>
      <c r="L516" s="99">
        <f>IF(OR($C516="",K516=""),"",COUNTIFS($C$4:$C$1500,$C516,K$4:K$1500,"&gt;"&amp;K516)+1)</f>
        <v/>
      </c>
      <c r="M516" s="99">
        <f>IF(OR($C516="",K516=""),"",IF(AND($C516&gt;=1001,$C516&lt;=1005),COUNTIFS($C$4:$C$1500,"&gt;=1001",$C$4:$C$1500,"&lt;=1005",K$4:K$1500,"&gt;"&amp;K516)+1,IF(AND($C516&gt;=1101,$C516&lt;=1105),COUNTIFS($C$4:$C$1500,"&gt;=1101",$C$4:$C$1500,"&lt;=1105",K$4:K$1500,"&gt;"&amp;K516)+1,IF(AND($C516&gt;=901,$C516&lt;=905),COUNTIFS($C$4:$C$1500,"&gt;=901",$C$4:$C$1500,"&lt;=905",K$4:K$1500,"&gt;"&amp;K516)+1,IF(AND($C516&gt;=801,$C516&lt;=805),COUNTIFS($C$4:$C$1500,"&gt;=801",$C$4:$C$1500,"&lt;=805",K$4:K$1500,"&gt;"&amp;K516)+1,IF(AND($C516&gt;=701,$C516&lt;=705),COUNTIFS($C$4:$C$1500,"&gt;=701",$C$4:$C$1500,"&lt;=705",K$4:K$1500,"&gt;"&amp;K516)+1,IF(AND($C516&gt;=601,$C516&lt;=606),COUNTIFS($C$4:$C$1500,"&gt;=601",$C$4:$C$1500,"&lt;=606",K$4:K$1500,"&gt;"&amp;K516)+1,"")))))))</f>
        <v/>
      </c>
      <c r="N516" s="99">
        <f>IF(OR($C516="",K516=""),"",IF(OR(AND($C516&gt;=1001,$C516&lt;=1005),AND($C516&gt;=1101,$C516&lt;=1105)),COUNTIFS($C$4:$C$1500,"&gt;=1001",$C$4:$C$1500,"&lt;=1005",K$4:K$1500,"&gt;"&amp;K516)+COUNTIFS($C$4:$C$1500,"&gt;=1101",$C$4:$C$1500,"&lt;=1105",K$4:K$1500,"&gt;"&amp;K516)+1,""))</f>
        <v/>
      </c>
      <c r="O516" s="94" t="n">
        <v>65.63</v>
      </c>
      <c r="P516" s="94" t="n">
        <v>63.17</v>
      </c>
      <c r="Q516" s="94" t="n">
        <v>38.75</v>
      </c>
      <c r="R516" s="94" t="n">
        <v>79.17</v>
      </c>
      <c r="S516" s="94" t="n">
        <v>58.33</v>
      </c>
      <c r="T516" s="99">
        <f>IF(AND(O516&gt;0,O516&lt;36),1,IF(AND(O516&gt;=36,O516&lt;51),2,IF(AND(O516&gt;=51,O516&lt;71),3,IF(AND(O516&gt;=71,O516&lt;=100),4,))))</f>
        <v/>
      </c>
      <c r="U516" s="99">
        <f>IF(AND(P516&gt;0,P516&lt;41),1,IF(AND(P516&gt;=41,P516&lt;56),2,IF(AND(P516&gt;=56,P516&lt;71),3,IF(AND(P516&gt;=71,P516&lt;=100),4,))))</f>
        <v/>
      </c>
      <c r="V516" s="99">
        <f>IF(AND(Q516&gt;0,Q516&lt;41),1,IF(AND(Q516&gt;=41,Q516&lt;56),2,IF(AND(Q516&gt;=56,Q516&lt;71),3,IF(AND(Q516&gt;=71,Q516&lt;=100),4,))))</f>
        <v/>
      </c>
      <c r="W516" s="99">
        <f>IF(AND(R516&gt;0,R516&lt;36),1,IF(AND(R516&gt;=36,R516&lt;51),2,IF(AND(R516&gt;=51,R516&lt;66),3,IF(AND(R516&gt;=66,R516&lt;=100),4,))))</f>
        <v/>
      </c>
      <c r="X516" s="100">
        <f>IF(AND(S516&gt;0,S516&lt;37),1,IF(AND(S516&gt;=37,S516&lt;58),2,IF(AND(S516&gt;=58,S516&lt;71),3,IF(AND(S516&gt;=71,S516&lt;=100),4,))))</f>
        <v/>
      </c>
      <c r="Y516" s="101">
        <f>IF(SUM(AC516:AG516)=0, "", ROUND(((AC516*3+AD516*3+AE516*3+AF516*3+AG516*1)/13)*5,0))</f>
        <v/>
      </c>
      <c r="Z516" s="99">
        <f>IF(OR($C516="",Y516=""),"",COUNTIFS($C$4:$C$1500,$C516,Y$4:Y$1500,"&gt;"&amp;Y516)+1)</f>
        <v/>
      </c>
      <c r="AA516" s="99">
        <f>IF(OR($C516="",Y516=""),"",IF(AND($C516&gt;=1001,$C516&lt;=1005),COUNTIFS($C$4:$C$1500,"&gt;=1001",$C$4:$C$1500,"&lt;=1005",Y$4:Y$1500,"&gt;"&amp;Y516)+1,IF(AND($C516&gt;=1101,$C516&lt;=1105),COUNTIFS($C$4:$C$1500,"&gt;=1101",$C$4:$C$1500,"&lt;=1105",Y$4:Y$1500,"&gt;"&amp;Y516)+1,IF(AND($C516&gt;=901,$C516&lt;=905),COUNTIFS($C$4:$C$1500,"&gt;=901",$C$4:$C$1500,"&lt;=905",Y$4:Y$1500,"&gt;"&amp;Y516)+1,IF(AND($C516&gt;=801,$C516&lt;=805),COUNTIFS($C$4:$C$1500,"&gt;=801",$C$4:$C$1500,"&lt;=805",Y$4:Y$1500,"&gt;"&amp;Y516)+1,IF(AND($C516&gt;=701,$C516&lt;=705),COUNTIFS($C$4:$C$1500,"&gt;=701",$C$4:$C$1500,"&lt;=705",Y$4:Y$1500,"&gt;"&amp;Y516)+1,IF(AND($C516&gt;=601,$C516&lt;=606),COUNTIFS($C$4:$C$1500,"&gt;=601",$C$4:$C$1500,"&lt;=606",Y$4:Y$1500,"&gt;"&amp;Y516)+1,"")))))))</f>
        <v/>
      </c>
      <c r="AB516" s="99">
        <f>IF(OR($C516="",Y516=""),"",IF(OR(AND($C516&gt;=1001,$C516&lt;=1005),AND($C516&gt;=1101,$C516&lt;=1105)),COUNTIFS($C$4:$C$1500,"&gt;=1001",$C$4:$C$1500,"&lt;=1005",Y$4:Y$1500,"&gt;"&amp;Y516)+COUNTIFS($C$4:$C$1500,"&gt;=1101",$C$4:$C$1500,"&lt;=1105",Y$4:Y$1500,"&gt;"&amp;Y516)+1,""))</f>
        <v/>
      </c>
      <c r="AC516" s="94" t="n">
        <v>52</v>
      </c>
      <c r="AD516" s="94" t="n">
        <v>72.98999999999999</v>
      </c>
      <c r="AE516" s="94" t="n">
        <v>58</v>
      </c>
      <c r="AF516" s="94" t="n">
        <v>65.63</v>
      </c>
      <c r="AG516" s="94" t="n">
        <v>52.5</v>
      </c>
      <c r="AH516" s="99">
        <f>IF(AND(AC516&gt;0,AC516&lt;36),1,IF(AND(AC516&gt;=36,AC516&lt;51),2,IF(AND(AC516&gt;=51,AC516&lt;71),3,IF(AND(AC516&gt;=71,AC516&lt;=100),4,))))</f>
        <v/>
      </c>
      <c r="AI516" s="99">
        <f>IF(AND(AD516&gt;0,AD516&lt;41),1,IF(AND(AD516&gt;=41,AD516&lt;56),2,IF(AND(AD516&gt;=56,AD516&lt;71),3,IF(AND(AD516&gt;=71,AD516&lt;=100),4,))))</f>
        <v/>
      </c>
      <c r="AJ516" s="99">
        <f>IF(AND(AE516&gt;0,AE516&lt;41),1,IF(AND(AE516&gt;=41,AE516&lt;56),2,IF(AND(AE516&gt;=56,AE516&lt;71),3,IF(AND(AE516&gt;=71,AE516&lt;=100),4,))))</f>
        <v/>
      </c>
      <c r="AK516" s="99">
        <f>IF(AND(AF516&gt;0,AF516&lt;36),1,IF(AND(AF516&gt;=36,AF516&lt;51),2,IF(AND(AF516&gt;=51,AF516&lt;66),3,IF(AND(AF516&gt;=66,AF516&lt;=100),4,))))</f>
        <v/>
      </c>
      <c r="AL516" s="100">
        <f>IF(AND(AG516&gt;0,AG516&lt;37),1,IF(AND(AG516&gt;=37,AG516&lt;58),2,IF(AND(AG516&gt;=58,AG516&lt;71),3,IF(AND(AG516&gt;=71,AG516&lt;=100),4,))))</f>
        <v/>
      </c>
      <c r="AM516" s="101">
        <f>IF((Y516&lt;&gt;"")*(K516&lt;&gt;""),Y516-K516,"")</f>
        <v/>
      </c>
      <c r="AN516" s="99">
        <f>IF((Z516&lt;&gt;"")*(L516&lt;&gt;""),Z516-L516,"")</f>
        <v/>
      </c>
      <c r="AO516" s="99">
        <f>IF((AA516&lt;&gt;"")*(M516&lt;&gt;""),AA516-M516,"")</f>
        <v/>
      </c>
      <c r="AP516" s="99">
        <f>IF((AB516&lt;&gt;"")*(N516&lt;&gt;""),AB516-N516,"")</f>
        <v/>
      </c>
      <c r="AQ516" s="94">
        <f>IF((AC516&lt;&gt;"")*(O516&lt;&gt;""),AC516-O516,"")</f>
        <v/>
      </c>
      <c r="AR516" s="94">
        <f>IF((AD516&lt;&gt;"")*(P516&lt;&gt;""),AD516-P516,"")</f>
        <v/>
      </c>
      <c r="AS516" s="94">
        <f>IF((AE516&lt;&gt;"")*(Q516&lt;&gt;""),AE516-Q516,"")</f>
        <v/>
      </c>
      <c r="AT516" s="94">
        <f>IF((AF516&lt;&gt;"")*(R516&lt;&gt;""),AF516-R516,"")</f>
        <v/>
      </c>
      <c r="AU516" s="94">
        <f>IF((AG516&lt;&gt;"")*(S516&lt;&gt;""),AG516-S516,"")</f>
        <v/>
      </c>
      <c r="AV516" s="99">
        <f>IF((AH516&lt;&gt;"")*(T516&lt;&gt;""),AH516-T516,"")</f>
        <v/>
      </c>
      <c r="AW516" s="99">
        <f>IF((AI516&lt;&gt;"")*(U516&lt;&gt;""),AI516-U516,"")</f>
        <v/>
      </c>
      <c r="AX516" s="99">
        <f>IF((AJ516&lt;&gt;"")*(V516&lt;&gt;""),AJ516-V516,"")</f>
        <v/>
      </c>
      <c r="AY516" s="99">
        <f>IF((AK516&lt;&gt;"")*(W516&lt;&gt;""),AK516-W516,"")</f>
        <v/>
      </c>
      <c r="AZ516" s="102">
        <f>IF((AL516&lt;&gt;"")*(X516&lt;&gt;""),AL516-X516,"")</f>
        <v/>
      </c>
      <c r="BA516" s="50">
        <f>IFERROR(__xludf.dummyfunction("AI(""Actúa como un tutor académico y dirígete personalmente al estudiante "" &amp; I516 &amp; "" "" &amp; J516 &amp; "" "" &amp; G516 &amp; "" "" &amp; H516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AM516 &amp; ""'. Diferencias por área: Matemáticas ("" &amp; AQ516 &amp; ""), Ciencias Natura"&amp;"les ("" &amp; AR516 &amp; ""), Sociales ("" &amp; AS516 &amp; ""), Lectura Crítica ("" &amp; AT516 &amp; "") e Inglés ("" &amp; AU516 &amp; ""). Variación en posición: grupo ("" &amp; AN516 &amp; ""), grado ("" &amp; AO516 &amp; "") y media ("" &amp; AP516 &amp; ""). Puntajes Primer Simulacro: Global "" &amp; K516 &amp; "", Mat "" &amp; "&amp;"O4 &amp; "", Cien "" &amp; P516 &amp; "", Soc "" &amp; Q516 &amp; "", Lec "" &amp; R516 &amp; "", Ing "" &amp; S516 &amp; "". Puntajes Segundo Simulacro: Global "" &amp; Y516 &amp; "", Mat "" &amp; AC516 &amp; "", Cien "" &amp; AD516 &amp; "", Soc "" &amp; AE516 &amp; "", Lec "" &amp; AF516 &amp; "", Ing "" &amp; AG516 &amp; "". Escribe un mensaje motivador"&amp;" y breve (máximo 4 líneas)."")
"),"=AI(""Actúa como un tutor académico y dirígete personalmente al estudiante "" &amp; I516 &amp; "" "" &amp; J516 &amp; "" "" &amp; G516 &amp; "" "" &amp; H516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AM516 &amp; ""'. Diferencias por área: Matemáticas ("" &amp; AQ516 &amp; ""), Ciencias Natur"&amp;"ales ("" &amp; AR516 &amp; ""), Sociales ("" &amp; AS516 &amp; ""), Lectura Crítica ("" &amp; AT516 &amp; "") e Inglés ("" &amp; AU516 &amp; ""). Variación en posición: grupo ("" &amp; AN516 &amp; ""), grado ("" &amp; AO516 &amp; "") y media ("" &amp; AP516 &amp; ""). Puntajes Primer Simulacro: Global "" &amp; K516 &amp; "", Mat "" &amp;"&amp;" O516 &amp; "", Cien "" &amp; P516 &amp; "", Soc "" &amp; Q516 &amp; "", Lec "" &amp; R516 &amp; "", Ing "" &amp; S516 &amp; "". Puntajes Segundo Simulacro: Global "" &amp; Y516 &amp; "", Mat "" &amp; AC516 &amp; "", Cien "" &amp; AD516 &amp; "", Soc "" &amp; AE516 &amp; "", Lec "" &amp; AF516 &amp; "", Ing "" &amp; AG516 &amp; "". Escribe un mensaje motivado"&amp;"r y breve (máximo 4 líneas)."")
")</f>
        <v/>
      </c>
    </row>
    <row r="517" ht="15.75" customHeight="1" s="42">
      <c r="A517" s="93" t="n"/>
      <c r="B517" s="94" t="inlineStr">
        <is>
          <t>Bachillerato</t>
        </is>
      </c>
      <c r="C517" s="94" t="n">
        <v>805</v>
      </c>
      <c r="D517" s="94" t="n"/>
      <c r="E517" s="95" t="n"/>
      <c r="F517" s="96">
        <f>TRIM(G517&amp;" "&amp;H517&amp;" "&amp;I517&amp;" "&amp;J517)</f>
        <v/>
      </c>
      <c r="G517" s="94" t="inlineStr">
        <is>
          <t>Loaiza</t>
        </is>
      </c>
      <c r="H517" s="94" t="inlineStr">
        <is>
          <t>Diez</t>
        </is>
      </c>
      <c r="I517" s="94" t="inlineStr">
        <is>
          <t>Sebastian</t>
        </is>
      </c>
      <c r="J517" s="97" t="n"/>
      <c r="K517" s="98">
        <f>IF(SUM(O517:S517)=0, "", ROUND(((O517*3+P517*3+Q517*3+R517*3+S517*1)/13)*5,0))</f>
        <v/>
      </c>
      <c r="L517" s="99">
        <f>IF(OR($C517="",K517=""),"",COUNTIFS($C$4:$C$1500,$C517,K$4:K$1500,"&gt;"&amp;K517)+1)</f>
        <v/>
      </c>
      <c r="M517" s="99">
        <f>IF(OR($C517="",K517=""),"",IF(AND($C517&gt;=1001,$C517&lt;=1005),COUNTIFS($C$4:$C$1500,"&gt;=1001",$C$4:$C$1500,"&lt;=1005",K$4:K$1500,"&gt;"&amp;K517)+1,IF(AND($C517&gt;=1101,$C517&lt;=1105),COUNTIFS($C$4:$C$1500,"&gt;=1101",$C$4:$C$1500,"&lt;=1105",K$4:K$1500,"&gt;"&amp;K517)+1,IF(AND($C517&gt;=901,$C517&lt;=905),COUNTIFS($C$4:$C$1500,"&gt;=901",$C$4:$C$1500,"&lt;=905",K$4:K$1500,"&gt;"&amp;K517)+1,IF(AND($C517&gt;=801,$C517&lt;=805),COUNTIFS($C$4:$C$1500,"&gt;=801",$C$4:$C$1500,"&lt;=805",K$4:K$1500,"&gt;"&amp;K517)+1,IF(AND($C517&gt;=701,$C517&lt;=705),COUNTIFS($C$4:$C$1500,"&gt;=701",$C$4:$C$1500,"&lt;=705",K$4:K$1500,"&gt;"&amp;K517)+1,IF(AND($C517&gt;=601,$C517&lt;=606),COUNTIFS($C$4:$C$1500,"&gt;=601",$C$4:$C$1500,"&lt;=606",K$4:K$1500,"&gt;"&amp;K517)+1,"")))))))</f>
        <v/>
      </c>
      <c r="N517" s="99">
        <f>IF(OR($C517="",K517=""),"",IF(OR(AND($C517&gt;=1001,$C517&lt;=1005),AND($C517&gt;=1101,$C517&lt;=1105)),COUNTIFS($C$4:$C$1500,"&gt;=1001",$C$4:$C$1500,"&lt;=1005",K$4:K$1500,"&gt;"&amp;K517)+COUNTIFS($C$4:$C$1500,"&gt;=1101",$C$4:$C$1500,"&lt;=1105",K$4:K$1500,"&gt;"&amp;K517)+1,""))</f>
        <v/>
      </c>
      <c r="O517" s="94" t="n">
        <v>63.75</v>
      </c>
      <c r="P517" s="94" t="n">
        <v>74.78</v>
      </c>
      <c r="Q517" s="94" t="n">
        <v>65.78</v>
      </c>
      <c r="R517" s="94" t="n">
        <v>41.67</v>
      </c>
      <c r="S517" s="94" t="n">
        <v>66.67</v>
      </c>
      <c r="T517" s="99">
        <f>IF(AND(O517&gt;0,O517&lt;36),1,IF(AND(O517&gt;=36,O517&lt;51),2,IF(AND(O517&gt;=51,O517&lt;71),3,IF(AND(O517&gt;=71,O517&lt;=100),4,))))</f>
        <v/>
      </c>
      <c r="U517" s="99">
        <f>IF(AND(P517&gt;0,P517&lt;41),1,IF(AND(P517&gt;=41,P517&lt;56),2,IF(AND(P517&gt;=56,P517&lt;71),3,IF(AND(P517&gt;=71,P517&lt;=100),4,))))</f>
        <v/>
      </c>
      <c r="V517" s="99">
        <f>IF(AND(Q517&gt;0,Q517&lt;41),1,IF(AND(Q517&gt;=41,Q517&lt;56),2,IF(AND(Q517&gt;=56,Q517&lt;71),3,IF(AND(Q517&gt;=71,Q517&lt;=100),4,))))</f>
        <v/>
      </c>
      <c r="W517" s="99">
        <f>IF(AND(R517&gt;0,R517&lt;36),1,IF(AND(R517&gt;=36,R517&lt;51),2,IF(AND(R517&gt;=51,R517&lt;66),3,IF(AND(R517&gt;=66,R517&lt;=100),4,))))</f>
        <v/>
      </c>
      <c r="X517" s="100">
        <f>IF(AND(S517&gt;0,S517&lt;37),1,IF(AND(S517&gt;=37,S517&lt;58),2,IF(AND(S517&gt;=58,S517&lt;71),3,IF(AND(S517&gt;=71,S517&lt;=100),4,))))</f>
        <v/>
      </c>
      <c r="Y517" s="101">
        <f>IF(SUM(AC517:AG517)=0, "", ROUND(((AC517*3+AD517*3+AE517*3+AF517*3+AG517*1)/13)*5,0))</f>
        <v/>
      </c>
      <c r="Z517" s="99">
        <f>IF(OR($C517="",Y517=""),"",COUNTIFS($C$4:$C$1500,$C517,Y$4:Y$1500,"&gt;"&amp;Y517)+1)</f>
        <v/>
      </c>
      <c r="AA517" s="99">
        <f>IF(OR($C517="",Y517=""),"",IF(AND($C517&gt;=1001,$C517&lt;=1005),COUNTIFS($C$4:$C$1500,"&gt;=1001",$C$4:$C$1500,"&lt;=1005",Y$4:Y$1500,"&gt;"&amp;Y517)+1,IF(AND($C517&gt;=1101,$C517&lt;=1105),COUNTIFS($C$4:$C$1500,"&gt;=1101",$C$4:$C$1500,"&lt;=1105",Y$4:Y$1500,"&gt;"&amp;Y517)+1,IF(AND($C517&gt;=901,$C517&lt;=905),COUNTIFS($C$4:$C$1500,"&gt;=901",$C$4:$C$1500,"&lt;=905",Y$4:Y$1500,"&gt;"&amp;Y517)+1,IF(AND($C517&gt;=801,$C517&lt;=805),COUNTIFS($C$4:$C$1500,"&gt;=801",$C$4:$C$1500,"&lt;=805",Y$4:Y$1500,"&gt;"&amp;Y517)+1,IF(AND($C517&gt;=701,$C517&lt;=705),COUNTIFS($C$4:$C$1500,"&gt;=701",$C$4:$C$1500,"&lt;=705",Y$4:Y$1500,"&gt;"&amp;Y517)+1,IF(AND($C517&gt;=601,$C517&lt;=606),COUNTIFS($C$4:$C$1500,"&gt;=601",$C$4:$C$1500,"&lt;=606",Y$4:Y$1500,"&gt;"&amp;Y517)+1,"")))))))</f>
        <v/>
      </c>
      <c r="AB517" s="99">
        <f>IF(OR($C517="",Y517=""),"",IF(OR(AND($C517&gt;=1001,$C517&lt;=1005),AND($C517&gt;=1101,$C517&lt;=1105)),COUNTIFS($C$4:$C$1500,"&gt;=1001",$C$4:$C$1500,"&lt;=1005",Y$4:Y$1500,"&gt;"&amp;Y517)+COUNTIFS($C$4:$C$1500,"&gt;=1101",$C$4:$C$1500,"&lt;=1105",Y$4:Y$1500,"&gt;"&amp;Y517)+1,""))</f>
        <v/>
      </c>
      <c r="AC517" s="94" t="n">
        <v>49</v>
      </c>
      <c r="AD517" s="94" t="n">
        <v>80.84999999999999</v>
      </c>
      <c r="AE517" s="94" t="n">
        <v>71.75</v>
      </c>
      <c r="AF517" s="94" t="n">
        <v>74.38</v>
      </c>
      <c r="AG517" s="94" t="n">
        <v>78.75</v>
      </c>
      <c r="AH517" s="99">
        <f>IF(AND(AC517&gt;0,AC517&lt;36),1,IF(AND(AC517&gt;=36,AC517&lt;51),2,IF(AND(AC517&gt;=51,AC517&lt;71),3,IF(AND(AC517&gt;=71,AC517&lt;=100),4,))))</f>
        <v/>
      </c>
      <c r="AI517" s="99">
        <f>IF(AND(AD517&gt;0,AD517&lt;41),1,IF(AND(AD517&gt;=41,AD517&lt;56),2,IF(AND(AD517&gt;=56,AD517&lt;71),3,IF(AND(AD517&gt;=71,AD517&lt;=100),4,))))</f>
        <v/>
      </c>
      <c r="AJ517" s="99">
        <f>IF(AND(AE517&gt;0,AE517&lt;41),1,IF(AND(AE517&gt;=41,AE517&lt;56),2,IF(AND(AE517&gt;=56,AE517&lt;71),3,IF(AND(AE517&gt;=71,AE517&lt;=100),4,))))</f>
        <v/>
      </c>
      <c r="AK517" s="99">
        <f>IF(AND(AF517&gt;0,AF517&lt;36),1,IF(AND(AF517&gt;=36,AF517&lt;51),2,IF(AND(AF517&gt;=51,AF517&lt;66),3,IF(AND(AF517&gt;=66,AF517&lt;=100),4,))))</f>
        <v/>
      </c>
      <c r="AL517" s="100">
        <f>IF(AND(AG517&gt;0,AG517&lt;37),1,IF(AND(AG517&gt;=37,AG517&lt;58),2,IF(AND(AG517&gt;=58,AG517&lt;71),3,IF(AND(AG517&gt;=71,AG517&lt;=100),4,))))</f>
        <v/>
      </c>
      <c r="AM517" s="101">
        <f>IF((Y517&lt;&gt;"")*(K517&lt;&gt;""),Y517-K517,"")</f>
        <v/>
      </c>
      <c r="AN517" s="99">
        <f>IF((Z517&lt;&gt;"")*(L517&lt;&gt;""),Z517-L517,"")</f>
        <v/>
      </c>
      <c r="AO517" s="99">
        <f>IF((AA517&lt;&gt;"")*(M517&lt;&gt;""),AA517-M517,"")</f>
        <v/>
      </c>
      <c r="AP517" s="99">
        <f>IF((AB517&lt;&gt;"")*(N517&lt;&gt;""),AB517-N517,"")</f>
        <v/>
      </c>
      <c r="AQ517" s="94">
        <f>IF((AC517&lt;&gt;"")*(O517&lt;&gt;""),AC517-O517,"")</f>
        <v/>
      </c>
      <c r="AR517" s="94">
        <f>IF((AD517&lt;&gt;"")*(P517&lt;&gt;""),AD517-P517,"")</f>
        <v/>
      </c>
      <c r="AS517" s="94">
        <f>IF((AE517&lt;&gt;"")*(Q517&lt;&gt;""),AE517-Q517,"")</f>
        <v/>
      </c>
      <c r="AT517" s="94">
        <f>IF((AF517&lt;&gt;"")*(R517&lt;&gt;""),AF517-R517,"")</f>
        <v/>
      </c>
      <c r="AU517" s="94">
        <f>IF((AG517&lt;&gt;"")*(S517&lt;&gt;""),AG517-S517,"")</f>
        <v/>
      </c>
      <c r="AV517" s="99">
        <f>IF((AH517&lt;&gt;"")*(T517&lt;&gt;""),AH517-T517,"")</f>
        <v/>
      </c>
      <c r="AW517" s="99">
        <f>IF((AI517&lt;&gt;"")*(U517&lt;&gt;""),AI517-U517,"")</f>
        <v/>
      </c>
      <c r="AX517" s="99">
        <f>IF((AJ517&lt;&gt;"")*(V517&lt;&gt;""),AJ517-V517,"")</f>
        <v/>
      </c>
      <c r="AY517" s="99">
        <f>IF((AK517&lt;&gt;"")*(W517&lt;&gt;""),AK517-W517,"")</f>
        <v/>
      </c>
      <c r="AZ517" s="102">
        <f>IF((AL517&lt;&gt;"")*(X517&lt;&gt;""),AL517-X517,"")</f>
        <v/>
      </c>
      <c r="BA517" s="50">
        <f>IFERROR(__xludf.dummyfunction("AI(""Actúa como un tutor académico y dirígete personalmente al estudiante "" &amp; I517 &amp; "" "" &amp; J517 &amp; "" "" &amp; G517 &amp; "" "" &amp; H517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AM517 &amp; ""'. Diferencias por área: Matemáticas ("" &amp; AQ517 &amp; ""), Ciencias Natura"&amp;"les ("" &amp; AR517 &amp; ""), Sociales ("" &amp; AS517 &amp; ""), Lectura Crítica ("" &amp; AT517 &amp; "") e Inglés ("" &amp; AU517 &amp; ""). Variación en posición: grupo ("" &amp; AN517 &amp; ""), grado ("" &amp; AO517 &amp; "") y media ("" &amp; AP517 &amp; ""). Puntajes Primer Simulacro: Global "" &amp; K517 &amp; "", Mat "" &amp; "&amp;"O4 &amp; "", Cien "" &amp; P517 &amp; "", Soc "" &amp; Q517 &amp; "", Lec "" &amp; R517 &amp; "", Ing "" &amp; S517 &amp; "". Puntajes Segundo Simulacro: Global "" &amp; Y517 &amp; "", Mat "" &amp; AC517 &amp; "", Cien "" &amp; AD517 &amp; "", Soc "" &amp; AE517 &amp; "", Lec "" &amp; AF517 &amp; "", Ing "" &amp; AG517 &amp; "". Escribe un mensaje motivador"&amp;" y breve (máximo 4 líneas)."")
"),"=AI(""Actúa como un tutor académico y dirígete personalmente al estudiante "" &amp; I517 &amp; "" "" &amp; J517 &amp; "" "" &amp; G517 &amp; "" "" &amp; H517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AM517 &amp; ""'. Diferencias por área: Matemáticas ("" &amp; AQ517 &amp; ""), Ciencias Natur"&amp;"ales ("" &amp; AR517 &amp; ""), Sociales ("" &amp; AS517 &amp; ""), Lectura Crítica ("" &amp; AT517 &amp; "") e Inglés ("" &amp; AU517 &amp; ""). Variación en posición: grupo ("" &amp; AN517 &amp; ""), grado ("" &amp; AO517 &amp; "") y media ("" &amp; AP517 &amp; ""). Puntajes Primer Simulacro: Global "" &amp; K517 &amp; "", Mat "" &amp;"&amp;" O517 &amp; "", Cien "" &amp; P517 &amp; "", Soc "" &amp; Q517 &amp; "", Lec "" &amp; R517 &amp; "", Ing "" &amp; S517 &amp; "". Puntajes Segundo Simulacro: Global "" &amp; Y517 &amp; "", Mat "" &amp; AC517 &amp; "", Cien "" &amp; AD517 &amp; "", Soc "" &amp; AE517 &amp; "", Lec "" &amp; AF517 &amp; "", Ing "" &amp; AG517 &amp; "". Escribe un mensaje motivado"&amp;"r y breve (máximo 4 líneas)."")
")</f>
        <v/>
      </c>
    </row>
    <row r="518" ht="15.75" customHeight="1" s="42">
      <c r="A518" s="93" t="n"/>
      <c r="B518" s="94" t="inlineStr">
        <is>
          <t>Bachillerato</t>
        </is>
      </c>
      <c r="C518" s="94" t="n">
        <v>805</v>
      </c>
      <c r="D518" s="94" t="n"/>
      <c r="E518" s="95" t="n"/>
      <c r="F518" s="96">
        <f>TRIM(G518&amp;" "&amp;H518&amp;" "&amp;I518&amp;" "&amp;J518)</f>
        <v/>
      </c>
      <c r="G518" s="94" t="inlineStr">
        <is>
          <t>Lopez</t>
        </is>
      </c>
      <c r="H518" s="94" t="inlineStr">
        <is>
          <t>Cossio</t>
        </is>
      </c>
      <c r="I518" s="94" t="inlineStr">
        <is>
          <t>Alejandro</t>
        </is>
      </c>
      <c r="J518" s="97" t="n"/>
      <c r="K518" s="98">
        <f>IF(SUM(O518:S518)=0, "", ROUND(((O518*3+P518*3+Q518*3+R518*3+S518*1)/13)*5,0))</f>
        <v/>
      </c>
      <c r="L518" s="99">
        <f>IF(OR($C518="",K518=""),"",COUNTIFS($C$4:$C$1500,$C518,K$4:K$1500,"&gt;"&amp;K518)+1)</f>
        <v/>
      </c>
      <c r="M518" s="99">
        <f>IF(OR($C518="",K518=""),"",IF(AND($C518&gt;=1001,$C518&lt;=1005),COUNTIFS($C$4:$C$1500,"&gt;=1001",$C$4:$C$1500,"&lt;=1005",K$4:K$1500,"&gt;"&amp;K518)+1,IF(AND($C518&gt;=1101,$C518&lt;=1105),COUNTIFS($C$4:$C$1500,"&gt;=1101",$C$4:$C$1500,"&lt;=1105",K$4:K$1500,"&gt;"&amp;K518)+1,IF(AND($C518&gt;=901,$C518&lt;=905),COUNTIFS($C$4:$C$1500,"&gt;=901",$C$4:$C$1500,"&lt;=905",K$4:K$1500,"&gt;"&amp;K518)+1,IF(AND($C518&gt;=801,$C518&lt;=805),COUNTIFS($C$4:$C$1500,"&gt;=801",$C$4:$C$1500,"&lt;=805",K$4:K$1500,"&gt;"&amp;K518)+1,IF(AND($C518&gt;=701,$C518&lt;=705),COUNTIFS($C$4:$C$1500,"&gt;=701",$C$4:$C$1500,"&lt;=705",K$4:K$1500,"&gt;"&amp;K518)+1,IF(AND($C518&gt;=601,$C518&lt;=606),COUNTIFS($C$4:$C$1500,"&gt;=601",$C$4:$C$1500,"&lt;=606",K$4:K$1500,"&gt;"&amp;K518)+1,"")))))))</f>
        <v/>
      </c>
      <c r="N518" s="99">
        <f>IF(OR($C518="",K518=""),"",IF(OR(AND($C518&gt;=1001,$C518&lt;=1005),AND($C518&gt;=1101,$C518&lt;=1105)),COUNTIFS($C$4:$C$1500,"&gt;=1001",$C$4:$C$1500,"&lt;=1005",K$4:K$1500,"&gt;"&amp;K518)+COUNTIFS($C$4:$C$1500,"&gt;=1101",$C$4:$C$1500,"&lt;=1105",K$4:K$1500,"&gt;"&amp;K518)+1,""))</f>
        <v/>
      </c>
      <c r="O518" s="94" t="n">
        <v>18.44</v>
      </c>
      <c r="P518" s="94" t="n">
        <v>42.45</v>
      </c>
      <c r="Q518" s="94" t="n">
        <v>30.63</v>
      </c>
      <c r="R518" s="94" t="n">
        <v>33.33</v>
      </c>
      <c r="S518" s="94" t="n">
        <v>16.67</v>
      </c>
      <c r="T518" s="99">
        <f>IF(AND(O518&gt;0,O518&lt;36),1,IF(AND(O518&gt;=36,O518&lt;51),2,IF(AND(O518&gt;=51,O518&lt;71),3,IF(AND(O518&gt;=71,O518&lt;=100),4,))))</f>
        <v/>
      </c>
      <c r="U518" s="99">
        <f>IF(AND(P518&gt;0,P518&lt;41),1,IF(AND(P518&gt;=41,P518&lt;56),2,IF(AND(P518&gt;=56,P518&lt;71),3,IF(AND(P518&gt;=71,P518&lt;=100),4,))))</f>
        <v/>
      </c>
      <c r="V518" s="99">
        <f>IF(AND(Q518&gt;0,Q518&lt;41),1,IF(AND(Q518&gt;=41,Q518&lt;56),2,IF(AND(Q518&gt;=56,Q518&lt;71),3,IF(AND(Q518&gt;=71,Q518&lt;=100),4,))))</f>
        <v/>
      </c>
      <c r="W518" s="99">
        <f>IF(AND(R518&gt;0,R518&lt;36),1,IF(AND(R518&gt;=36,R518&lt;51),2,IF(AND(R518&gt;=51,R518&lt;66),3,IF(AND(R518&gt;=66,R518&lt;=100),4,))))</f>
        <v/>
      </c>
      <c r="X518" s="100">
        <f>IF(AND(S518&gt;0,S518&lt;37),1,IF(AND(S518&gt;=37,S518&lt;58),2,IF(AND(S518&gt;=58,S518&lt;71),3,IF(AND(S518&gt;=71,S518&lt;=100),4,))))</f>
        <v/>
      </c>
      <c r="Y518" s="101">
        <f>IF(SUM(AC518:AG518)=0, "", ROUND(((AC518*3+AD518*3+AE518*3+AF518*3+AG518*1)/13)*5,0))</f>
        <v/>
      </c>
      <c r="Z518" s="99">
        <f>IF(OR($C518="",Y518=""),"",COUNTIFS($C$4:$C$1500,$C518,Y$4:Y$1500,"&gt;"&amp;Y518)+1)</f>
        <v/>
      </c>
      <c r="AA518" s="99">
        <f>IF(OR($C518="",Y518=""),"",IF(AND($C518&gt;=1001,$C518&lt;=1005),COUNTIFS($C$4:$C$1500,"&gt;=1001",$C$4:$C$1500,"&lt;=1005",Y$4:Y$1500,"&gt;"&amp;Y518)+1,IF(AND($C518&gt;=1101,$C518&lt;=1105),COUNTIFS($C$4:$C$1500,"&gt;=1101",$C$4:$C$1500,"&lt;=1105",Y$4:Y$1500,"&gt;"&amp;Y518)+1,IF(AND($C518&gt;=901,$C518&lt;=905),COUNTIFS($C$4:$C$1500,"&gt;=901",$C$4:$C$1500,"&lt;=905",Y$4:Y$1500,"&gt;"&amp;Y518)+1,IF(AND($C518&gt;=801,$C518&lt;=805),COUNTIFS($C$4:$C$1500,"&gt;=801",$C$4:$C$1500,"&lt;=805",Y$4:Y$1500,"&gt;"&amp;Y518)+1,IF(AND($C518&gt;=701,$C518&lt;=705),COUNTIFS($C$4:$C$1500,"&gt;=701",$C$4:$C$1500,"&lt;=705",Y$4:Y$1500,"&gt;"&amp;Y518)+1,IF(AND($C518&gt;=601,$C518&lt;=606),COUNTIFS($C$4:$C$1500,"&gt;=601",$C$4:$C$1500,"&lt;=606",Y$4:Y$1500,"&gt;"&amp;Y518)+1,"")))))))</f>
        <v/>
      </c>
      <c r="AB518" s="99">
        <f>IF(OR($C518="",Y518=""),"",IF(OR(AND($C518&gt;=1001,$C518&lt;=1005),AND($C518&gt;=1101,$C518&lt;=1105)),COUNTIFS($C$4:$C$1500,"&gt;=1001",$C$4:$C$1500,"&lt;=1005",Y$4:Y$1500,"&gt;"&amp;Y518)+COUNTIFS($C$4:$C$1500,"&gt;=1101",$C$4:$C$1500,"&lt;=1105",Y$4:Y$1500,"&gt;"&amp;Y518)+1,""))</f>
        <v/>
      </c>
      <c r="AC518" s="94" t="n">
        <v>40</v>
      </c>
      <c r="AD518" s="94" t="n">
        <v>68.26000000000001</v>
      </c>
      <c r="AE518" s="94" t="n">
        <v>96.75</v>
      </c>
      <c r="AF518" s="94" t="n">
        <v>56.88</v>
      </c>
      <c r="AG518" s="94" t="n">
        <v>74.38</v>
      </c>
      <c r="AH518" s="99">
        <f>IF(AND(AC518&gt;0,AC518&lt;36),1,IF(AND(AC518&gt;=36,AC518&lt;51),2,IF(AND(AC518&gt;=51,AC518&lt;71),3,IF(AND(AC518&gt;=71,AC518&lt;=100),4,))))</f>
        <v/>
      </c>
      <c r="AI518" s="99">
        <f>IF(AND(AD518&gt;0,AD518&lt;41),1,IF(AND(AD518&gt;=41,AD518&lt;56),2,IF(AND(AD518&gt;=56,AD518&lt;71),3,IF(AND(AD518&gt;=71,AD518&lt;=100),4,))))</f>
        <v/>
      </c>
      <c r="AJ518" s="99">
        <f>IF(AND(AE518&gt;0,AE518&lt;41),1,IF(AND(AE518&gt;=41,AE518&lt;56),2,IF(AND(AE518&gt;=56,AE518&lt;71),3,IF(AND(AE518&gt;=71,AE518&lt;=100),4,))))</f>
        <v/>
      </c>
      <c r="AK518" s="99">
        <f>IF(AND(AF518&gt;0,AF518&lt;36),1,IF(AND(AF518&gt;=36,AF518&lt;51),2,IF(AND(AF518&gt;=51,AF518&lt;66),3,IF(AND(AF518&gt;=66,AF518&lt;=100),4,))))</f>
        <v/>
      </c>
      <c r="AL518" s="100">
        <f>IF(AND(AG518&gt;0,AG518&lt;37),1,IF(AND(AG518&gt;=37,AG518&lt;58),2,IF(AND(AG518&gt;=58,AG518&lt;71),3,IF(AND(AG518&gt;=71,AG518&lt;=100),4,))))</f>
        <v/>
      </c>
      <c r="AM518" s="101">
        <f>IF((Y518&lt;&gt;"")*(K518&lt;&gt;""),Y518-K518,"")</f>
        <v/>
      </c>
      <c r="AN518" s="99">
        <f>IF((Z518&lt;&gt;"")*(L518&lt;&gt;""),Z518-L518,"")</f>
        <v/>
      </c>
      <c r="AO518" s="99">
        <f>IF((AA518&lt;&gt;"")*(M518&lt;&gt;""),AA518-M518,"")</f>
        <v/>
      </c>
      <c r="AP518" s="99">
        <f>IF((AB518&lt;&gt;"")*(N518&lt;&gt;""),AB518-N518,"")</f>
        <v/>
      </c>
      <c r="AQ518" s="94">
        <f>IF((AC518&lt;&gt;"")*(O518&lt;&gt;""),AC518-O518,"")</f>
        <v/>
      </c>
      <c r="AR518" s="94">
        <f>IF((AD518&lt;&gt;"")*(P518&lt;&gt;""),AD518-P518,"")</f>
        <v/>
      </c>
      <c r="AS518" s="94">
        <f>IF((AE518&lt;&gt;"")*(Q518&lt;&gt;""),AE518-Q518,"")</f>
        <v/>
      </c>
      <c r="AT518" s="94">
        <f>IF((AF518&lt;&gt;"")*(R518&lt;&gt;""),AF518-R518,"")</f>
        <v/>
      </c>
      <c r="AU518" s="94">
        <f>IF((AG518&lt;&gt;"")*(S518&lt;&gt;""),AG518-S518,"")</f>
        <v/>
      </c>
      <c r="AV518" s="99">
        <f>IF((AH518&lt;&gt;"")*(T518&lt;&gt;""),AH518-T518,"")</f>
        <v/>
      </c>
      <c r="AW518" s="99">
        <f>IF((AI518&lt;&gt;"")*(U518&lt;&gt;""),AI518-U518,"")</f>
        <v/>
      </c>
      <c r="AX518" s="99">
        <f>IF((AJ518&lt;&gt;"")*(V518&lt;&gt;""),AJ518-V518,"")</f>
        <v/>
      </c>
      <c r="AY518" s="99">
        <f>IF((AK518&lt;&gt;"")*(W518&lt;&gt;""),AK518-W518,"")</f>
        <v/>
      </c>
      <c r="AZ518" s="102">
        <f>IF((AL518&lt;&gt;"")*(X518&lt;&gt;""),AL518-X518,"")</f>
        <v/>
      </c>
      <c r="BA518" s="50">
        <f>IFERROR(__xludf.dummyfunction("AI(""Actúa como un tutor académico y dirígete personalmente al estudiante "" &amp; I518 &amp; "" "" &amp; J518 &amp; "" "" &amp; G518 &amp; "" "" &amp; H518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AM518 &amp; ""'. Diferencias por área: Matemáticas ("" &amp; AQ518 &amp; ""), Ciencias Natura"&amp;"les ("" &amp; AR518 &amp; ""), Sociales ("" &amp; AS518 &amp; ""), Lectura Crítica ("" &amp; AT518 &amp; "") e Inglés ("" &amp; AU518 &amp; ""). Variación en posición: grupo ("" &amp; AN518 &amp; ""), grado ("" &amp; AO518 &amp; "") y media ("" &amp; AP518 &amp; ""). Puntajes Primer Simulacro: Global "" &amp; K518 &amp; "", Mat "" &amp; "&amp;"O4 &amp; "", Cien "" &amp; P518 &amp; "", Soc "" &amp; Q518 &amp; "", Lec "" &amp; R518 &amp; "", Ing "" &amp; S518 &amp; "". Puntajes Segundo Simulacro: Global "" &amp; Y518 &amp; "", Mat "" &amp; AC518 &amp; "", Cien "" &amp; AD518 &amp; "", Soc "" &amp; AE518 &amp; "", Lec "" &amp; AF518 &amp; "", Ing "" &amp; AG518 &amp; "". Escribe un mensaje motivador"&amp;" y breve (máximo 4 líneas)."")
"),"=AI(""Actúa como un tutor académico y dirígete personalmente al estudiante "" &amp; I518 &amp; "" "" &amp; J518 &amp; "" "" &amp; G518 &amp; "" "" &amp; H518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AM518 &amp; ""'. Diferencias por área: Matemáticas ("" &amp; AQ518 &amp; ""), Ciencias Natur"&amp;"ales ("" &amp; AR518 &amp; ""), Sociales ("" &amp; AS518 &amp; ""), Lectura Crítica ("" &amp; AT518 &amp; "") e Inglés ("" &amp; AU518 &amp; ""). Variación en posición: grupo ("" &amp; AN518 &amp; ""), grado ("" &amp; AO518 &amp; "") y media ("" &amp; AP518 &amp; ""). Puntajes Primer Simulacro: Global "" &amp; K518 &amp; "", Mat "" &amp;"&amp;" O518 &amp; "", Cien "" &amp; P518 &amp; "", Soc "" &amp; Q518 &amp; "", Lec "" &amp; R518 &amp; "", Ing "" &amp; S518 &amp; "". Puntajes Segundo Simulacro: Global "" &amp; Y518 &amp; "", Mat "" &amp; AC518 &amp; "", Cien "" &amp; AD518 &amp; "", Soc "" &amp; AE518 &amp; "", Lec "" &amp; AF518 &amp; "", Ing "" &amp; AG518 &amp; "". Escribe un mensaje motivado"&amp;"r y breve (máximo 4 líneas)."")
")</f>
        <v/>
      </c>
    </row>
    <row r="519" ht="15.75" customHeight="1" s="42">
      <c r="A519" s="93" t="n"/>
      <c r="B519" s="94" t="inlineStr">
        <is>
          <t>Bachillerato</t>
        </is>
      </c>
      <c r="C519" s="94" t="n">
        <v>805</v>
      </c>
      <c r="D519" s="94" t="n"/>
      <c r="E519" s="95" t="n"/>
      <c r="F519" s="96">
        <f>TRIM(G519&amp;" "&amp;H519&amp;" "&amp;I519&amp;" "&amp;J519)</f>
        <v/>
      </c>
      <c r="G519" s="94" t="inlineStr">
        <is>
          <t>Moncada</t>
        </is>
      </c>
      <c r="H519" s="94" t="inlineStr">
        <is>
          <t>Martinez</t>
        </is>
      </c>
      <c r="I519" s="94" t="inlineStr">
        <is>
          <t>Camila</t>
        </is>
      </c>
      <c r="J519" s="97" t="inlineStr">
        <is>
          <t>Andrea</t>
        </is>
      </c>
      <c r="K519" s="98">
        <f>IF(SUM(O519:S519)=0, "", ROUND(((O519*3+P519*3+Q519*3+R519*3+S519*1)/13)*5,0))</f>
        <v/>
      </c>
      <c r="L519" s="99">
        <f>IF(OR($C519="",K519=""),"",COUNTIFS($C$4:$C$1500,$C519,K$4:K$1500,"&gt;"&amp;K519)+1)</f>
        <v/>
      </c>
      <c r="M519" s="99">
        <f>IF(OR($C519="",K519=""),"",IF(AND($C519&gt;=1001,$C519&lt;=1005),COUNTIFS($C$4:$C$1500,"&gt;=1001",$C$4:$C$1500,"&lt;=1005",K$4:K$1500,"&gt;"&amp;K519)+1,IF(AND($C519&gt;=1101,$C519&lt;=1105),COUNTIFS($C$4:$C$1500,"&gt;=1101",$C$4:$C$1500,"&lt;=1105",K$4:K$1500,"&gt;"&amp;K519)+1,IF(AND($C519&gt;=901,$C519&lt;=905),COUNTIFS($C$4:$C$1500,"&gt;=901",$C$4:$C$1500,"&lt;=905",K$4:K$1500,"&gt;"&amp;K519)+1,IF(AND($C519&gt;=801,$C519&lt;=805),COUNTIFS($C$4:$C$1500,"&gt;=801",$C$4:$C$1500,"&lt;=805",K$4:K$1500,"&gt;"&amp;K519)+1,IF(AND($C519&gt;=701,$C519&lt;=705),COUNTIFS($C$4:$C$1500,"&gt;=701",$C$4:$C$1500,"&lt;=705",K$4:K$1500,"&gt;"&amp;K519)+1,IF(AND($C519&gt;=601,$C519&lt;=606),COUNTIFS($C$4:$C$1500,"&gt;=601",$C$4:$C$1500,"&lt;=606",K$4:K$1500,"&gt;"&amp;K519)+1,"")))))))</f>
        <v/>
      </c>
      <c r="N519" s="99">
        <f>IF(OR($C519="",K519=""),"",IF(OR(AND($C519&gt;=1001,$C519&lt;=1005),AND($C519&gt;=1101,$C519&lt;=1105)),COUNTIFS($C$4:$C$1500,"&gt;=1001",$C$4:$C$1500,"&lt;=1005",K$4:K$1500,"&gt;"&amp;K519)+COUNTIFS($C$4:$C$1500,"&gt;=1101",$C$4:$C$1500,"&lt;=1105",K$4:K$1500,"&gt;"&amp;K519)+1,""))</f>
        <v/>
      </c>
      <c r="O519" s="94" t="n">
        <v>45.31</v>
      </c>
      <c r="P519" s="94" t="n">
        <v>41.62</v>
      </c>
      <c r="Q519" s="94" t="n">
        <v>53.13</v>
      </c>
      <c r="R519" s="94" t="n">
        <v>45.83</v>
      </c>
      <c r="S519" s="94" t="n">
        <v>54.17</v>
      </c>
      <c r="T519" s="99">
        <f>IF(AND(O519&gt;0,O519&lt;36),1,IF(AND(O519&gt;=36,O519&lt;51),2,IF(AND(O519&gt;=51,O519&lt;71),3,IF(AND(O519&gt;=71,O519&lt;=100),4,))))</f>
        <v/>
      </c>
      <c r="U519" s="99">
        <f>IF(AND(P519&gt;0,P519&lt;41),1,IF(AND(P519&gt;=41,P519&lt;56),2,IF(AND(P519&gt;=56,P519&lt;71),3,IF(AND(P519&gt;=71,P519&lt;=100),4,))))</f>
        <v/>
      </c>
      <c r="V519" s="99">
        <f>IF(AND(Q519&gt;0,Q519&lt;41),1,IF(AND(Q519&gt;=41,Q519&lt;56),2,IF(AND(Q519&gt;=56,Q519&lt;71),3,IF(AND(Q519&gt;=71,Q519&lt;=100),4,))))</f>
        <v/>
      </c>
      <c r="W519" s="99">
        <f>IF(AND(R519&gt;0,R519&lt;36),1,IF(AND(R519&gt;=36,R519&lt;51),2,IF(AND(R519&gt;=51,R519&lt;66),3,IF(AND(R519&gt;=66,R519&lt;=100),4,))))</f>
        <v/>
      </c>
      <c r="X519" s="100">
        <f>IF(AND(S519&gt;0,S519&lt;37),1,IF(AND(S519&gt;=37,S519&lt;58),2,IF(AND(S519&gt;=58,S519&lt;71),3,IF(AND(S519&gt;=71,S519&lt;=100),4,))))</f>
        <v/>
      </c>
      <c r="Y519" s="101">
        <f>IF(SUM(AC519:AG519)=0, "", ROUND(((AC519*3+AD519*3+AE519*3+AF519*3+AG519*1)/13)*5,0))</f>
        <v/>
      </c>
      <c r="Z519" s="99">
        <f>IF(OR($C519="",Y519=""),"",COUNTIFS($C$4:$C$1500,$C519,Y$4:Y$1500,"&gt;"&amp;Y519)+1)</f>
        <v/>
      </c>
      <c r="AA519" s="99">
        <f>IF(OR($C519="",Y519=""),"",IF(AND($C519&gt;=1001,$C519&lt;=1005),COUNTIFS($C$4:$C$1500,"&gt;=1001",$C$4:$C$1500,"&lt;=1005",Y$4:Y$1500,"&gt;"&amp;Y519)+1,IF(AND($C519&gt;=1101,$C519&lt;=1105),COUNTIFS($C$4:$C$1500,"&gt;=1101",$C$4:$C$1500,"&lt;=1105",Y$4:Y$1500,"&gt;"&amp;Y519)+1,IF(AND($C519&gt;=901,$C519&lt;=905),COUNTIFS($C$4:$C$1500,"&gt;=901",$C$4:$C$1500,"&lt;=905",Y$4:Y$1500,"&gt;"&amp;Y519)+1,IF(AND($C519&gt;=801,$C519&lt;=805),COUNTIFS($C$4:$C$1500,"&gt;=801",$C$4:$C$1500,"&lt;=805",Y$4:Y$1500,"&gt;"&amp;Y519)+1,IF(AND($C519&gt;=701,$C519&lt;=705),COUNTIFS($C$4:$C$1500,"&gt;=701",$C$4:$C$1500,"&lt;=705",Y$4:Y$1500,"&gt;"&amp;Y519)+1,IF(AND($C519&gt;=601,$C519&lt;=606),COUNTIFS($C$4:$C$1500,"&gt;=601",$C$4:$C$1500,"&lt;=606",Y$4:Y$1500,"&gt;"&amp;Y519)+1,"")))))))</f>
        <v/>
      </c>
      <c r="AB519" s="99">
        <f>IF(OR($C519="",Y519=""),"",IF(OR(AND($C519&gt;=1001,$C519&lt;=1005),AND($C519&gt;=1101,$C519&lt;=1105)),COUNTIFS($C$4:$C$1500,"&gt;=1001",$C$4:$C$1500,"&lt;=1005",Y$4:Y$1500,"&gt;"&amp;Y519)+COUNTIFS($C$4:$C$1500,"&gt;=1101",$C$4:$C$1500,"&lt;=1105",Y$4:Y$1500,"&gt;"&amp;Y519)+1,""))</f>
        <v/>
      </c>
      <c r="AC519" s="94" t="n">
        <v>46</v>
      </c>
      <c r="AD519" s="94" t="n">
        <v>61.7</v>
      </c>
      <c r="AE519" s="94" t="n">
        <v>47</v>
      </c>
      <c r="AF519" s="94" t="n">
        <v>61.25</v>
      </c>
      <c r="AG519" s="94" t="n">
        <v>78.75</v>
      </c>
      <c r="AH519" s="99">
        <f>IF(AND(AC519&gt;0,AC519&lt;36),1,IF(AND(AC519&gt;=36,AC519&lt;51),2,IF(AND(AC519&gt;=51,AC519&lt;71),3,IF(AND(AC519&gt;=71,AC519&lt;=100),4,))))</f>
        <v/>
      </c>
      <c r="AI519" s="99">
        <f>IF(AND(AD519&gt;0,AD519&lt;41),1,IF(AND(AD519&gt;=41,AD519&lt;56),2,IF(AND(AD519&gt;=56,AD519&lt;71),3,IF(AND(AD519&gt;=71,AD519&lt;=100),4,))))</f>
        <v/>
      </c>
      <c r="AJ519" s="99">
        <f>IF(AND(AE519&gt;0,AE519&lt;41),1,IF(AND(AE519&gt;=41,AE519&lt;56),2,IF(AND(AE519&gt;=56,AE519&lt;71),3,IF(AND(AE519&gt;=71,AE519&lt;=100),4,))))</f>
        <v/>
      </c>
      <c r="AK519" s="99">
        <f>IF(AND(AF519&gt;0,AF519&lt;36),1,IF(AND(AF519&gt;=36,AF519&lt;51),2,IF(AND(AF519&gt;=51,AF519&lt;66),3,IF(AND(AF519&gt;=66,AF519&lt;=100),4,))))</f>
        <v/>
      </c>
      <c r="AL519" s="100">
        <f>IF(AND(AG519&gt;0,AG519&lt;37),1,IF(AND(AG519&gt;=37,AG519&lt;58),2,IF(AND(AG519&gt;=58,AG519&lt;71),3,IF(AND(AG519&gt;=71,AG519&lt;=100),4,))))</f>
        <v/>
      </c>
      <c r="AM519" s="101">
        <f>IF((Y519&lt;&gt;"")*(K519&lt;&gt;""),Y519-K519,"")</f>
        <v/>
      </c>
      <c r="AN519" s="99">
        <f>IF((Z519&lt;&gt;"")*(L519&lt;&gt;""),Z519-L519,"")</f>
        <v/>
      </c>
      <c r="AO519" s="99">
        <f>IF((AA519&lt;&gt;"")*(M519&lt;&gt;""),AA519-M519,"")</f>
        <v/>
      </c>
      <c r="AP519" s="99">
        <f>IF((AB519&lt;&gt;"")*(N519&lt;&gt;""),AB519-N519,"")</f>
        <v/>
      </c>
      <c r="AQ519" s="94">
        <f>IF((AC519&lt;&gt;"")*(O519&lt;&gt;""),AC519-O519,"")</f>
        <v/>
      </c>
      <c r="AR519" s="94">
        <f>IF((AD519&lt;&gt;"")*(P519&lt;&gt;""),AD519-P519,"")</f>
        <v/>
      </c>
      <c r="AS519" s="94">
        <f>IF((AE519&lt;&gt;"")*(Q519&lt;&gt;""),AE519-Q519,"")</f>
        <v/>
      </c>
      <c r="AT519" s="94">
        <f>IF((AF519&lt;&gt;"")*(R519&lt;&gt;""),AF519-R519,"")</f>
        <v/>
      </c>
      <c r="AU519" s="94">
        <f>IF((AG519&lt;&gt;"")*(S519&lt;&gt;""),AG519-S519,"")</f>
        <v/>
      </c>
      <c r="AV519" s="99">
        <f>IF((AH519&lt;&gt;"")*(T519&lt;&gt;""),AH519-T519,"")</f>
        <v/>
      </c>
      <c r="AW519" s="99">
        <f>IF((AI519&lt;&gt;"")*(U519&lt;&gt;""),AI519-U519,"")</f>
        <v/>
      </c>
      <c r="AX519" s="99">
        <f>IF((AJ519&lt;&gt;"")*(V519&lt;&gt;""),AJ519-V519,"")</f>
        <v/>
      </c>
      <c r="AY519" s="99">
        <f>IF((AK519&lt;&gt;"")*(W519&lt;&gt;""),AK519-W519,"")</f>
        <v/>
      </c>
      <c r="AZ519" s="102">
        <f>IF((AL519&lt;&gt;"")*(X519&lt;&gt;""),AL519-X519,"")</f>
        <v/>
      </c>
      <c r="BA519" s="50">
        <f>IFERROR(__xludf.dummyfunction("AI(""Actúa como un tutor académico y dirígete personalmente al estudiante "" &amp; I519 &amp; "" "" &amp; J519 &amp; "" "" &amp; G519 &amp; "" "" &amp; H519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AM519 &amp; ""'. Diferencias por área: Matemáticas ("" &amp; AQ519 &amp; ""), Ciencias Natura"&amp;"les ("" &amp; AR519 &amp; ""), Sociales ("" &amp; AS519 &amp; ""), Lectura Crítica ("" &amp; AT519 &amp; "") e Inglés ("" &amp; AU519 &amp; ""). Variación en posición: grupo ("" &amp; AN519 &amp; ""), grado ("" &amp; AO519 &amp; "") y media ("" &amp; AP519 &amp; ""). Puntajes Primer Simulacro: Global "" &amp; K519 &amp; "", Mat "" &amp; "&amp;"O4 &amp; "", Cien "" &amp; P519 &amp; "", Soc "" &amp; Q519 &amp; "", Lec "" &amp; R519 &amp; "", Ing "" &amp; S519 &amp; "". Puntajes Segundo Simulacro: Global "" &amp; Y519 &amp; "", Mat "" &amp; AC519 &amp; "", Cien "" &amp; AD519 &amp; "", Soc "" &amp; AE519 &amp; "", Lec "" &amp; AF519 &amp; "", Ing "" &amp; AG519 &amp; "". Escribe un mensaje motivador"&amp;" y breve (máximo 4 líneas)."")
"),"=AI(""Actúa como un tutor académico y dirígete personalmente al estudiante "" &amp; I519 &amp; "" "" &amp; J519 &amp; "" "" &amp; G519 &amp; "" "" &amp; H519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AM519 &amp; ""'. Diferencias por área: Matemáticas ("" &amp; AQ519 &amp; ""), Ciencias Natur"&amp;"ales ("" &amp; AR519 &amp; ""), Sociales ("" &amp; AS519 &amp; ""), Lectura Crítica ("" &amp; AT519 &amp; "") e Inglés ("" &amp; AU519 &amp; ""). Variación en posición: grupo ("" &amp; AN519 &amp; ""), grado ("" &amp; AO519 &amp; "") y media ("" &amp; AP519 &amp; ""). Puntajes Primer Simulacro: Global "" &amp; K519 &amp; "", Mat "" &amp;"&amp;" O519 &amp; "", Cien "" &amp; P519 &amp; "", Soc "" &amp; Q519 &amp; "", Lec "" &amp; R519 &amp; "", Ing "" &amp; S519 &amp; "". Puntajes Segundo Simulacro: Global "" &amp; Y519 &amp; "", Mat "" &amp; AC519 &amp; "", Cien "" &amp; AD519 &amp; "", Soc "" &amp; AE519 &amp; "", Lec "" &amp; AF519 &amp; "", Ing "" &amp; AG519 &amp; "". Escribe un mensaje motivado"&amp;"r y breve (máximo 4 líneas)."")
")</f>
        <v/>
      </c>
    </row>
    <row r="520" ht="15.75" customHeight="1" s="42">
      <c r="A520" s="93" t="n"/>
      <c r="B520" s="94" t="inlineStr">
        <is>
          <t>Bachillerato</t>
        </is>
      </c>
      <c r="C520" s="94" t="n">
        <v>805</v>
      </c>
      <c r="D520" s="94" t="n"/>
      <c r="E520" s="95" t="n"/>
      <c r="F520" s="96">
        <f>TRIM(G520&amp;" "&amp;H520&amp;" "&amp;I520&amp;" "&amp;J520)</f>
        <v/>
      </c>
      <c r="G520" s="94" t="inlineStr">
        <is>
          <t>Mora</t>
        </is>
      </c>
      <c r="H520" s="94" t="inlineStr">
        <is>
          <t>Sierra</t>
        </is>
      </c>
      <c r="I520" s="94" t="inlineStr">
        <is>
          <t>Breyner</t>
        </is>
      </c>
      <c r="J520" s="97" t="inlineStr">
        <is>
          <t>Yesid</t>
        </is>
      </c>
      <c r="K520" s="98">
        <f>IF(SUM(O520:S520)=0, "", ROUND(((O520*3+P520*3+Q520*3+R520*3+S520*1)/13)*5,0))</f>
        <v/>
      </c>
      <c r="L520" s="99">
        <f>IF(OR($C520="",K520=""),"",COUNTIFS($C$4:$C$1500,$C520,K$4:K$1500,"&gt;"&amp;K520)+1)</f>
        <v/>
      </c>
      <c r="M520" s="99">
        <f>IF(OR($C520="",K520=""),"",IF(AND($C520&gt;=1001,$C520&lt;=1005),COUNTIFS($C$4:$C$1500,"&gt;=1001",$C$4:$C$1500,"&lt;=1005",K$4:K$1500,"&gt;"&amp;K520)+1,IF(AND($C520&gt;=1101,$C520&lt;=1105),COUNTIFS($C$4:$C$1500,"&gt;=1101",$C$4:$C$1500,"&lt;=1105",K$4:K$1500,"&gt;"&amp;K520)+1,IF(AND($C520&gt;=901,$C520&lt;=905),COUNTIFS($C$4:$C$1500,"&gt;=901",$C$4:$C$1500,"&lt;=905",K$4:K$1500,"&gt;"&amp;K520)+1,IF(AND($C520&gt;=801,$C520&lt;=805),COUNTIFS($C$4:$C$1500,"&gt;=801",$C$4:$C$1500,"&lt;=805",K$4:K$1500,"&gt;"&amp;K520)+1,IF(AND($C520&gt;=701,$C520&lt;=705),COUNTIFS($C$4:$C$1500,"&gt;=701",$C$4:$C$1500,"&lt;=705",K$4:K$1500,"&gt;"&amp;K520)+1,IF(AND($C520&gt;=601,$C520&lt;=606),COUNTIFS($C$4:$C$1500,"&gt;=601",$C$4:$C$1500,"&lt;=606",K$4:K$1500,"&gt;"&amp;K520)+1,"")))))))</f>
        <v/>
      </c>
      <c r="N520" s="99">
        <f>IF(OR($C520="",K520=""),"",IF(OR(AND($C520&gt;=1001,$C520&lt;=1005),AND($C520&gt;=1101,$C520&lt;=1105)),COUNTIFS($C$4:$C$1500,"&gt;=1001",$C$4:$C$1500,"&lt;=1005",K$4:K$1500,"&gt;"&amp;K520)+COUNTIFS($C$4:$C$1500,"&gt;=1101",$C$4:$C$1500,"&lt;=1105",K$4:K$1500,"&gt;"&amp;K520)+1,""))</f>
        <v/>
      </c>
      <c r="O520" s="94" t="n">
        <v>47.5</v>
      </c>
      <c r="P520" s="94" t="n">
        <v>68.25</v>
      </c>
      <c r="Q520" s="94" t="n">
        <v>34.22</v>
      </c>
      <c r="R520" s="94" t="n">
        <v>41.67</v>
      </c>
      <c r="S520" s="94" t="n">
        <v>45.83</v>
      </c>
      <c r="T520" s="99">
        <f>IF(AND(O520&gt;0,O520&lt;36),1,IF(AND(O520&gt;=36,O520&lt;51),2,IF(AND(O520&gt;=51,O520&lt;71),3,IF(AND(O520&gt;=71,O520&lt;=100),4,))))</f>
        <v/>
      </c>
      <c r="U520" s="99">
        <f>IF(AND(P520&gt;0,P520&lt;41),1,IF(AND(P520&gt;=41,P520&lt;56),2,IF(AND(P520&gt;=56,P520&lt;71),3,IF(AND(P520&gt;=71,P520&lt;=100),4,))))</f>
        <v/>
      </c>
      <c r="V520" s="99">
        <f>IF(AND(Q520&gt;0,Q520&lt;41),1,IF(AND(Q520&gt;=41,Q520&lt;56),2,IF(AND(Q520&gt;=56,Q520&lt;71),3,IF(AND(Q520&gt;=71,Q520&lt;=100),4,))))</f>
        <v/>
      </c>
      <c r="W520" s="99">
        <f>IF(AND(R520&gt;0,R520&lt;36),1,IF(AND(R520&gt;=36,R520&lt;51),2,IF(AND(R520&gt;=51,R520&lt;66),3,IF(AND(R520&gt;=66,R520&lt;=100),4,))))</f>
        <v/>
      </c>
      <c r="X520" s="100">
        <f>IF(AND(S520&gt;0,S520&lt;37),1,IF(AND(S520&gt;=37,S520&lt;58),2,IF(AND(S520&gt;=58,S520&lt;71),3,IF(AND(S520&gt;=71,S520&lt;=100),4,))))</f>
        <v/>
      </c>
      <c r="Y520" s="101">
        <f>IF(SUM(AC520:AG520)=0, "", ROUND(((AC520*3+AD520*3+AE520*3+AF520*3+AG520*1)/13)*5,0))</f>
        <v/>
      </c>
      <c r="Z520" s="99">
        <f>IF(OR($C520="",Y520=""),"",COUNTIFS($C$4:$C$1500,$C520,Y$4:Y$1500,"&gt;"&amp;Y520)+1)</f>
        <v/>
      </c>
      <c r="AA520" s="99">
        <f>IF(OR($C520="",Y520=""),"",IF(AND($C520&gt;=1001,$C520&lt;=1005),COUNTIFS($C$4:$C$1500,"&gt;=1001",$C$4:$C$1500,"&lt;=1005",Y$4:Y$1500,"&gt;"&amp;Y520)+1,IF(AND($C520&gt;=1101,$C520&lt;=1105),COUNTIFS($C$4:$C$1500,"&gt;=1101",$C$4:$C$1500,"&lt;=1105",Y$4:Y$1500,"&gt;"&amp;Y520)+1,IF(AND($C520&gt;=901,$C520&lt;=905),COUNTIFS($C$4:$C$1500,"&gt;=901",$C$4:$C$1500,"&lt;=905",Y$4:Y$1500,"&gt;"&amp;Y520)+1,IF(AND($C520&gt;=801,$C520&lt;=805),COUNTIFS($C$4:$C$1500,"&gt;=801",$C$4:$C$1500,"&lt;=805",Y$4:Y$1500,"&gt;"&amp;Y520)+1,IF(AND($C520&gt;=701,$C520&lt;=705),COUNTIFS($C$4:$C$1500,"&gt;=701",$C$4:$C$1500,"&lt;=705",Y$4:Y$1500,"&gt;"&amp;Y520)+1,IF(AND($C520&gt;=601,$C520&lt;=606),COUNTIFS($C$4:$C$1500,"&gt;=601",$C$4:$C$1500,"&lt;=606",Y$4:Y$1500,"&gt;"&amp;Y520)+1,"")))))))</f>
        <v/>
      </c>
      <c r="AB520" s="99">
        <f>IF(OR($C520="",Y520=""),"",IF(OR(AND($C520&gt;=1001,$C520&lt;=1005),AND($C520&gt;=1101,$C520&lt;=1105)),COUNTIFS($C$4:$C$1500,"&gt;=1001",$C$4:$C$1500,"&lt;=1005",Y$4:Y$1500,"&gt;"&amp;Y520)+COUNTIFS($C$4:$C$1500,"&gt;=1101",$C$4:$C$1500,"&lt;=1105",Y$4:Y$1500,"&gt;"&amp;Y520)+1,""))</f>
        <v/>
      </c>
      <c r="AC520" s="94" t="n">
        <v>33.5</v>
      </c>
      <c r="AD520" s="94" t="n">
        <v>51.03</v>
      </c>
      <c r="AE520" s="94" t="n">
        <v>40</v>
      </c>
      <c r="AF520" s="94" t="n">
        <v>56.88</v>
      </c>
      <c r="AG520" s="94" t="n">
        <v>91.88</v>
      </c>
      <c r="AH520" s="99">
        <f>IF(AND(AC520&gt;0,AC520&lt;36),1,IF(AND(AC520&gt;=36,AC520&lt;51),2,IF(AND(AC520&gt;=51,AC520&lt;71),3,IF(AND(AC520&gt;=71,AC520&lt;=100),4,))))</f>
        <v/>
      </c>
      <c r="AI520" s="99">
        <f>IF(AND(AD520&gt;0,AD520&lt;41),1,IF(AND(AD520&gt;=41,AD520&lt;56),2,IF(AND(AD520&gt;=56,AD520&lt;71),3,IF(AND(AD520&gt;=71,AD520&lt;=100),4,))))</f>
        <v/>
      </c>
      <c r="AJ520" s="99">
        <f>IF(AND(AE520&gt;0,AE520&lt;41),1,IF(AND(AE520&gt;=41,AE520&lt;56),2,IF(AND(AE520&gt;=56,AE520&lt;71),3,IF(AND(AE520&gt;=71,AE520&lt;=100),4,))))</f>
        <v/>
      </c>
      <c r="AK520" s="99">
        <f>IF(AND(AF520&gt;0,AF520&lt;36),1,IF(AND(AF520&gt;=36,AF520&lt;51),2,IF(AND(AF520&gt;=51,AF520&lt;66),3,IF(AND(AF520&gt;=66,AF520&lt;=100),4,))))</f>
        <v/>
      </c>
      <c r="AL520" s="100">
        <f>IF(AND(AG520&gt;0,AG520&lt;37),1,IF(AND(AG520&gt;=37,AG520&lt;58),2,IF(AND(AG520&gt;=58,AG520&lt;71),3,IF(AND(AG520&gt;=71,AG520&lt;=100),4,))))</f>
        <v/>
      </c>
      <c r="AM520" s="101">
        <f>IF((Y520&lt;&gt;"")*(K520&lt;&gt;""),Y520-K520,"")</f>
        <v/>
      </c>
      <c r="AN520" s="99">
        <f>IF((Z520&lt;&gt;"")*(L520&lt;&gt;""),Z520-L520,"")</f>
        <v/>
      </c>
      <c r="AO520" s="99">
        <f>IF((AA520&lt;&gt;"")*(M520&lt;&gt;""),AA520-M520,"")</f>
        <v/>
      </c>
      <c r="AP520" s="99">
        <f>IF((AB520&lt;&gt;"")*(N520&lt;&gt;""),AB520-N520,"")</f>
        <v/>
      </c>
      <c r="AQ520" s="94">
        <f>IF((AC520&lt;&gt;"")*(O520&lt;&gt;""),AC520-O520,"")</f>
        <v/>
      </c>
      <c r="AR520" s="94">
        <f>IF((AD520&lt;&gt;"")*(P520&lt;&gt;""),AD520-P520,"")</f>
        <v/>
      </c>
      <c r="AS520" s="94">
        <f>IF((AE520&lt;&gt;"")*(Q520&lt;&gt;""),AE520-Q520,"")</f>
        <v/>
      </c>
      <c r="AT520" s="94">
        <f>IF((AF520&lt;&gt;"")*(R520&lt;&gt;""),AF520-R520,"")</f>
        <v/>
      </c>
      <c r="AU520" s="94">
        <f>IF((AG520&lt;&gt;"")*(S520&lt;&gt;""),AG520-S520,"")</f>
        <v/>
      </c>
      <c r="AV520" s="99">
        <f>IF((AH520&lt;&gt;"")*(T520&lt;&gt;""),AH520-T520,"")</f>
        <v/>
      </c>
      <c r="AW520" s="99">
        <f>IF((AI520&lt;&gt;"")*(U520&lt;&gt;""),AI520-U520,"")</f>
        <v/>
      </c>
      <c r="AX520" s="99">
        <f>IF((AJ520&lt;&gt;"")*(V520&lt;&gt;""),AJ520-V520,"")</f>
        <v/>
      </c>
      <c r="AY520" s="99">
        <f>IF((AK520&lt;&gt;"")*(W520&lt;&gt;""),AK520-W520,"")</f>
        <v/>
      </c>
      <c r="AZ520" s="102">
        <f>IF((AL520&lt;&gt;"")*(X520&lt;&gt;""),AL520-X520,"")</f>
        <v/>
      </c>
      <c r="BA520" s="50">
        <f>IFERROR(__xludf.dummyfunction("AI(""Actúa como un tutor académico y dirígete personalmente al estudiante "" &amp; I520 &amp; "" "" &amp; J520 &amp; "" "" &amp; G520 &amp; "" "" &amp; H520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AM520 &amp; ""'. Diferencias por área: Matemáticas ("" &amp; AQ520 &amp; ""), Ciencias Natura"&amp;"les ("" &amp; AR520 &amp; ""), Sociales ("" &amp; AS520 &amp; ""), Lectura Crítica ("" &amp; AT520 &amp; "") e Inglés ("" &amp; AU520 &amp; ""). Variación en posición: grupo ("" &amp; AN520 &amp; ""), grado ("" &amp; AO520 &amp; "") y media ("" &amp; AP520 &amp; ""). Puntajes Primer Simulacro: Global "" &amp; K520 &amp; "", Mat "" &amp; "&amp;"O4 &amp; "", Cien "" &amp; P520 &amp; "", Soc "" &amp; Q520 &amp; "", Lec "" &amp; R520 &amp; "", Ing "" &amp; S520 &amp; "". Puntajes Segundo Simulacro: Global "" &amp; Y520 &amp; "", Mat "" &amp; AC520 &amp; "", Cien "" &amp; AD520 &amp; "", Soc "" &amp; AE520 &amp; "", Lec "" &amp; AF520 &amp; "", Ing "" &amp; AG520 &amp; "". Escribe un mensaje motivador"&amp;" y breve (máximo 4 líneas)."")
"),"=AI(""Actúa como un tutor académico y dirígete personalmente al estudiante "" &amp; I520 &amp; "" "" &amp; J520 &amp; "" "" &amp; G520 &amp; "" "" &amp; H520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AM520 &amp; ""'. Diferencias por área: Matemáticas ("" &amp; AQ520 &amp; ""), Ciencias Natur"&amp;"ales ("" &amp; AR520 &amp; ""), Sociales ("" &amp; AS520 &amp; ""), Lectura Crítica ("" &amp; AT520 &amp; "") e Inglés ("" &amp; AU520 &amp; ""). Variación en posición: grupo ("" &amp; AN520 &amp; ""), grado ("" &amp; AO520 &amp; "") y media ("" &amp; AP520 &amp; ""). Puntajes Primer Simulacro: Global "" &amp; K520 &amp; "", Mat "" &amp;"&amp;" O520 &amp; "", Cien "" &amp; P520 &amp; "", Soc "" &amp; Q520 &amp; "", Lec "" &amp; R520 &amp; "", Ing "" &amp; S520 &amp; "". Puntajes Segundo Simulacro: Global "" &amp; Y520 &amp; "", Mat "" &amp; AC520 &amp; "", Cien "" &amp; AD520 &amp; "", Soc "" &amp; AE520 &amp; "", Lec "" &amp; AF520 &amp; "", Ing "" &amp; AG520 &amp; "". Escribe un mensaje motivado"&amp;"r y breve (máximo 4 líneas)."")
")</f>
        <v/>
      </c>
    </row>
    <row r="521" ht="15.75" customHeight="1" s="42">
      <c r="A521" s="93" t="n"/>
      <c r="B521" s="94" t="inlineStr">
        <is>
          <t>Bachillerato</t>
        </is>
      </c>
      <c r="C521" s="94" t="n">
        <v>805</v>
      </c>
      <c r="D521" s="94" t="n"/>
      <c r="E521" s="95" t="n"/>
      <c r="F521" s="96">
        <f>TRIM(G521&amp;" "&amp;H521&amp;" "&amp;I521&amp;" "&amp;J521)</f>
        <v/>
      </c>
      <c r="G521" s="94" t="inlineStr">
        <is>
          <t>Perez</t>
        </is>
      </c>
      <c r="H521" s="94" t="inlineStr">
        <is>
          <t>Campo</t>
        </is>
      </c>
      <c r="I521" s="94" t="inlineStr">
        <is>
          <t>Jacobo</t>
        </is>
      </c>
      <c r="J521" s="97" t="inlineStr">
        <is>
          <t>Alejandro</t>
        </is>
      </c>
      <c r="K521" s="98">
        <f>IF(SUM(O521:S521)=0, "", ROUND(((O521*3+P521*3+Q521*3+R521*3+S521*1)/13)*5,0))</f>
        <v/>
      </c>
      <c r="L521" s="99">
        <f>IF(OR($C521="",K521=""),"",COUNTIFS($C$4:$C$1500,$C521,K$4:K$1500,"&gt;"&amp;K521)+1)</f>
        <v/>
      </c>
      <c r="M521" s="99">
        <f>IF(OR($C521="",K521=""),"",IF(AND($C521&gt;=1001,$C521&lt;=1005),COUNTIFS($C$4:$C$1500,"&gt;=1001",$C$4:$C$1500,"&lt;=1005",K$4:K$1500,"&gt;"&amp;K521)+1,IF(AND($C521&gt;=1101,$C521&lt;=1105),COUNTIFS($C$4:$C$1500,"&gt;=1101",$C$4:$C$1500,"&lt;=1105",K$4:K$1500,"&gt;"&amp;K521)+1,IF(AND($C521&gt;=901,$C521&lt;=905),COUNTIFS($C$4:$C$1500,"&gt;=901",$C$4:$C$1500,"&lt;=905",K$4:K$1500,"&gt;"&amp;K521)+1,IF(AND($C521&gt;=801,$C521&lt;=805),COUNTIFS($C$4:$C$1500,"&gt;=801",$C$4:$C$1500,"&lt;=805",K$4:K$1500,"&gt;"&amp;K521)+1,IF(AND($C521&gt;=701,$C521&lt;=705),COUNTIFS($C$4:$C$1500,"&gt;=701",$C$4:$C$1500,"&lt;=705",K$4:K$1500,"&gt;"&amp;K521)+1,IF(AND($C521&gt;=601,$C521&lt;=606),COUNTIFS($C$4:$C$1500,"&gt;=601",$C$4:$C$1500,"&lt;=606",K$4:K$1500,"&gt;"&amp;K521)+1,"")))))))</f>
        <v/>
      </c>
      <c r="N521" s="99">
        <f>IF(OR($C521="",K521=""),"",IF(OR(AND($C521&gt;=1001,$C521&lt;=1005),AND($C521&gt;=1101,$C521&lt;=1105)),COUNTIFS($C$4:$C$1500,"&gt;=1001",$C$4:$C$1500,"&lt;=1005",K$4:K$1500,"&gt;"&amp;K521)+COUNTIFS($C$4:$C$1500,"&gt;=1101",$C$4:$C$1500,"&lt;=1105",K$4:K$1500,"&gt;"&amp;K521)+1,""))</f>
        <v/>
      </c>
      <c r="O521" s="94" t="n">
        <v>20.63</v>
      </c>
      <c r="P521" s="94" t="n">
        <v>32</v>
      </c>
      <c r="Q521" s="94" t="n">
        <v>23.44</v>
      </c>
      <c r="R521" s="94" t="n">
        <v>20.83</v>
      </c>
      <c r="S521" s="94" t="n">
        <v>29.17</v>
      </c>
      <c r="T521" s="99">
        <f>IF(AND(O521&gt;0,O521&lt;36),1,IF(AND(O521&gt;=36,O521&lt;51),2,IF(AND(O521&gt;=51,O521&lt;71),3,IF(AND(O521&gt;=71,O521&lt;=100),4,))))</f>
        <v/>
      </c>
      <c r="U521" s="99">
        <f>IF(AND(P521&gt;0,P521&lt;41),1,IF(AND(P521&gt;=41,P521&lt;56),2,IF(AND(P521&gt;=56,P521&lt;71),3,IF(AND(P521&gt;=71,P521&lt;=100),4,))))</f>
        <v/>
      </c>
      <c r="V521" s="99">
        <f>IF(AND(Q521&gt;0,Q521&lt;41),1,IF(AND(Q521&gt;=41,Q521&lt;56),2,IF(AND(Q521&gt;=56,Q521&lt;71),3,IF(AND(Q521&gt;=71,Q521&lt;=100),4,))))</f>
        <v/>
      </c>
      <c r="W521" s="99">
        <f>IF(AND(R521&gt;0,R521&lt;36),1,IF(AND(R521&gt;=36,R521&lt;51),2,IF(AND(R521&gt;=51,R521&lt;66),3,IF(AND(R521&gt;=66,R521&lt;=100),4,))))</f>
        <v/>
      </c>
      <c r="X521" s="100">
        <f>IF(AND(S521&gt;0,S521&lt;37),1,IF(AND(S521&gt;=37,S521&lt;58),2,IF(AND(S521&gt;=58,S521&lt;71),3,IF(AND(S521&gt;=71,S521&lt;=100),4,))))</f>
        <v/>
      </c>
      <c r="Y521" s="101">
        <f>IF(SUM(AC521:AG521)=0, "", ROUND(((AC521*3+AD521*3+AE521*3+AF521*3+AG521*1)/13)*5,0))</f>
        <v/>
      </c>
      <c r="Z521" s="99">
        <f>IF(OR($C521="",Y521=""),"",COUNTIFS($C$4:$C$1500,$C521,Y$4:Y$1500,"&gt;"&amp;Y521)+1)</f>
        <v/>
      </c>
      <c r="AA521" s="99">
        <f>IF(OR($C521="",Y521=""),"",IF(AND($C521&gt;=1001,$C521&lt;=1005),COUNTIFS($C$4:$C$1500,"&gt;=1001",$C$4:$C$1500,"&lt;=1005",Y$4:Y$1500,"&gt;"&amp;Y521)+1,IF(AND($C521&gt;=1101,$C521&lt;=1105),COUNTIFS($C$4:$C$1500,"&gt;=1101",$C$4:$C$1500,"&lt;=1105",Y$4:Y$1500,"&gt;"&amp;Y521)+1,IF(AND($C521&gt;=901,$C521&lt;=905),COUNTIFS($C$4:$C$1500,"&gt;=901",$C$4:$C$1500,"&lt;=905",Y$4:Y$1500,"&gt;"&amp;Y521)+1,IF(AND($C521&gt;=801,$C521&lt;=805),COUNTIFS($C$4:$C$1500,"&gt;=801",$C$4:$C$1500,"&lt;=805",Y$4:Y$1500,"&gt;"&amp;Y521)+1,IF(AND($C521&gt;=701,$C521&lt;=705),COUNTIFS($C$4:$C$1500,"&gt;=701",$C$4:$C$1500,"&lt;=705",Y$4:Y$1500,"&gt;"&amp;Y521)+1,IF(AND($C521&gt;=601,$C521&lt;=606),COUNTIFS($C$4:$C$1500,"&gt;=601",$C$4:$C$1500,"&lt;=606",Y$4:Y$1500,"&gt;"&amp;Y521)+1,"")))))))</f>
        <v/>
      </c>
      <c r="AB521" s="99">
        <f>IF(OR($C521="",Y521=""),"",IF(OR(AND($C521&gt;=1001,$C521&lt;=1005),AND($C521&gt;=1101,$C521&lt;=1105)),COUNTIFS($C$4:$C$1500,"&gt;=1001",$C$4:$C$1500,"&lt;=1005",Y$4:Y$1500,"&gt;"&amp;Y521)+COUNTIFS($C$4:$C$1500,"&gt;=1101",$C$4:$C$1500,"&lt;=1105",Y$4:Y$1500,"&gt;"&amp;Y521)+1,""))</f>
        <v/>
      </c>
      <c r="AC521" s="94" t="n">
        <v>27.5</v>
      </c>
      <c r="AD521" s="94" t="n">
        <v>32.28</v>
      </c>
      <c r="AE521" s="94" t="n">
        <v>47</v>
      </c>
      <c r="AF521" s="94" t="n">
        <v>43.75</v>
      </c>
      <c r="AG521" s="94" t="n">
        <v>35</v>
      </c>
      <c r="AH521" s="99">
        <f>IF(AND(AC521&gt;0,AC521&lt;36),1,IF(AND(AC521&gt;=36,AC521&lt;51),2,IF(AND(AC521&gt;=51,AC521&lt;71),3,IF(AND(AC521&gt;=71,AC521&lt;=100),4,))))</f>
        <v/>
      </c>
      <c r="AI521" s="99">
        <f>IF(AND(AD521&gt;0,AD521&lt;41),1,IF(AND(AD521&gt;=41,AD521&lt;56),2,IF(AND(AD521&gt;=56,AD521&lt;71),3,IF(AND(AD521&gt;=71,AD521&lt;=100),4,))))</f>
        <v/>
      </c>
      <c r="AJ521" s="99">
        <f>IF(AND(AE521&gt;0,AE521&lt;41),1,IF(AND(AE521&gt;=41,AE521&lt;56),2,IF(AND(AE521&gt;=56,AE521&lt;71),3,IF(AND(AE521&gt;=71,AE521&lt;=100),4,))))</f>
        <v/>
      </c>
      <c r="AK521" s="99">
        <f>IF(AND(AF521&gt;0,AF521&lt;36),1,IF(AND(AF521&gt;=36,AF521&lt;51),2,IF(AND(AF521&gt;=51,AF521&lt;66),3,IF(AND(AF521&gt;=66,AF521&lt;=100),4,))))</f>
        <v/>
      </c>
      <c r="AL521" s="100">
        <f>IF(AND(AG521&gt;0,AG521&lt;37),1,IF(AND(AG521&gt;=37,AG521&lt;58),2,IF(AND(AG521&gt;=58,AG521&lt;71),3,IF(AND(AG521&gt;=71,AG521&lt;=100),4,))))</f>
        <v/>
      </c>
      <c r="AM521" s="101">
        <f>IF((Y521&lt;&gt;"")*(K521&lt;&gt;""),Y521-K521,"")</f>
        <v/>
      </c>
      <c r="AN521" s="99">
        <f>IF((Z521&lt;&gt;"")*(L521&lt;&gt;""),Z521-L521,"")</f>
        <v/>
      </c>
      <c r="AO521" s="99">
        <f>IF((AA521&lt;&gt;"")*(M521&lt;&gt;""),AA521-M521,"")</f>
        <v/>
      </c>
      <c r="AP521" s="99">
        <f>IF((AB521&lt;&gt;"")*(N521&lt;&gt;""),AB521-N521,"")</f>
        <v/>
      </c>
      <c r="AQ521" s="94">
        <f>IF((AC521&lt;&gt;"")*(O521&lt;&gt;""),AC521-O521,"")</f>
        <v/>
      </c>
      <c r="AR521" s="94">
        <f>IF((AD521&lt;&gt;"")*(P521&lt;&gt;""),AD521-P521,"")</f>
        <v/>
      </c>
      <c r="AS521" s="94">
        <f>IF((AE521&lt;&gt;"")*(Q521&lt;&gt;""),AE521-Q521,"")</f>
        <v/>
      </c>
      <c r="AT521" s="94">
        <f>IF((AF521&lt;&gt;"")*(R521&lt;&gt;""),AF521-R521,"")</f>
        <v/>
      </c>
      <c r="AU521" s="94">
        <f>IF((AG521&lt;&gt;"")*(S521&lt;&gt;""),AG521-S521,"")</f>
        <v/>
      </c>
      <c r="AV521" s="99">
        <f>IF((AH521&lt;&gt;"")*(T521&lt;&gt;""),AH521-T521,"")</f>
        <v/>
      </c>
      <c r="AW521" s="99">
        <f>IF((AI521&lt;&gt;"")*(U521&lt;&gt;""),AI521-U521,"")</f>
        <v/>
      </c>
      <c r="AX521" s="99">
        <f>IF((AJ521&lt;&gt;"")*(V521&lt;&gt;""),AJ521-V521,"")</f>
        <v/>
      </c>
      <c r="AY521" s="99">
        <f>IF((AK521&lt;&gt;"")*(W521&lt;&gt;""),AK521-W521,"")</f>
        <v/>
      </c>
      <c r="AZ521" s="102">
        <f>IF((AL521&lt;&gt;"")*(X521&lt;&gt;""),AL521-X521,"")</f>
        <v/>
      </c>
      <c r="BA521" s="50">
        <f>IFERROR(__xludf.dummyfunction("AI(""Actúa como un tutor académico y dirígete personalmente al estudiante "" &amp; I521 &amp; "" "" &amp; J521 &amp; "" "" &amp; G521 &amp; "" "" &amp; H521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AM521 &amp; ""'. Diferencias por área: Matemáticas ("" &amp; AQ521 &amp; ""), Ciencias Natura"&amp;"les ("" &amp; AR521 &amp; ""), Sociales ("" &amp; AS521 &amp; ""), Lectura Crítica ("" &amp; AT521 &amp; "") e Inglés ("" &amp; AU521 &amp; ""). Variación en posición: grupo ("" &amp; AN521 &amp; ""), grado ("" &amp; AO521 &amp; "") y media ("" &amp; AP521 &amp; ""). Puntajes Primer Simulacro: Global "" &amp; K521 &amp; "", Mat "" &amp; "&amp;"O4 &amp; "", Cien "" &amp; P521 &amp; "", Soc "" &amp; Q521 &amp; "", Lec "" &amp; R521 &amp; "", Ing "" &amp; S521 &amp; "". Puntajes Segundo Simulacro: Global "" &amp; Y521 &amp; "", Mat "" &amp; AC521 &amp; "", Cien "" &amp; AD521 &amp; "", Soc "" &amp; AE521 &amp; "", Lec "" &amp; AF521 &amp; "", Ing "" &amp; AG521 &amp; "". Escribe un mensaje motivador"&amp;" y breve (máximo 4 líneas)."")
"),"=AI(""Actúa como un tutor académico y dirígete personalmente al estudiante "" &amp; I521 &amp; "" "" &amp; J521 &amp; "" "" &amp; G521 &amp; "" "" &amp; H521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AM521 &amp; ""'. Diferencias por área: Matemáticas ("" &amp; AQ521 &amp; ""), Ciencias Natur"&amp;"ales ("" &amp; AR521 &amp; ""), Sociales ("" &amp; AS521 &amp; ""), Lectura Crítica ("" &amp; AT521 &amp; "") e Inglés ("" &amp; AU521 &amp; ""). Variación en posición: grupo ("" &amp; AN521 &amp; ""), grado ("" &amp; AO521 &amp; "") y media ("" &amp; AP521 &amp; ""). Puntajes Primer Simulacro: Global "" &amp; K521 &amp; "", Mat "" &amp;"&amp;" O521 &amp; "", Cien "" &amp; P521 &amp; "", Soc "" &amp; Q521 &amp; "", Lec "" &amp; R521 &amp; "", Ing "" &amp; S521 &amp; "". Puntajes Segundo Simulacro: Global "" &amp; Y521 &amp; "", Mat "" &amp; AC521 &amp; "", Cien "" &amp; AD521 &amp; "", Soc "" &amp; AE521 &amp; "", Lec "" &amp; AF521 &amp; "", Ing "" &amp; AG521 &amp; "". Escribe un mensaje motivado"&amp;"r y breve (máximo 4 líneas)."")
")</f>
        <v/>
      </c>
    </row>
    <row r="522" ht="15.75" customHeight="1" s="42">
      <c r="A522" s="93" t="n"/>
      <c r="B522" s="94" t="inlineStr">
        <is>
          <t>Bachillerato</t>
        </is>
      </c>
      <c r="C522" s="94" t="n">
        <v>805</v>
      </c>
      <c r="D522" s="94" t="n"/>
      <c r="E522" s="95" t="n"/>
      <c r="F522" s="96">
        <f>TRIM(G522&amp;" "&amp;H522&amp;" "&amp;I522&amp;" "&amp;J522)</f>
        <v/>
      </c>
      <c r="G522" s="94" t="inlineStr">
        <is>
          <t>Piedrahita</t>
        </is>
      </c>
      <c r="H522" s="94" t="inlineStr">
        <is>
          <t>Rivera</t>
        </is>
      </c>
      <c r="I522" s="94" t="inlineStr">
        <is>
          <t>Maria</t>
        </is>
      </c>
      <c r="J522" s="97" t="inlineStr">
        <is>
          <t>Manuela</t>
        </is>
      </c>
      <c r="K522" s="98">
        <f>IF(SUM(O522:S522)=0, "", ROUND(((O522*3+P522*3+Q522*3+R522*3+S522*1)/13)*5,0))</f>
        <v/>
      </c>
      <c r="L522" s="99">
        <f>IF(OR($C522="",K522=""),"",COUNTIFS($C$4:$C$1500,$C522,K$4:K$1500,"&gt;"&amp;K522)+1)</f>
        <v/>
      </c>
      <c r="M522" s="99">
        <f>IF(OR($C522="",K522=""),"",IF(AND($C522&gt;=1001,$C522&lt;=1005),COUNTIFS($C$4:$C$1500,"&gt;=1001",$C$4:$C$1500,"&lt;=1005",K$4:K$1500,"&gt;"&amp;K522)+1,IF(AND($C522&gt;=1101,$C522&lt;=1105),COUNTIFS($C$4:$C$1500,"&gt;=1101",$C$4:$C$1500,"&lt;=1105",K$4:K$1500,"&gt;"&amp;K522)+1,IF(AND($C522&gt;=901,$C522&lt;=905),COUNTIFS($C$4:$C$1500,"&gt;=901",$C$4:$C$1500,"&lt;=905",K$4:K$1500,"&gt;"&amp;K522)+1,IF(AND($C522&gt;=801,$C522&lt;=805),COUNTIFS($C$4:$C$1500,"&gt;=801",$C$4:$C$1500,"&lt;=805",K$4:K$1500,"&gt;"&amp;K522)+1,IF(AND($C522&gt;=701,$C522&lt;=705),COUNTIFS($C$4:$C$1500,"&gt;=701",$C$4:$C$1500,"&lt;=705",K$4:K$1500,"&gt;"&amp;K522)+1,IF(AND($C522&gt;=601,$C522&lt;=606),COUNTIFS($C$4:$C$1500,"&gt;=601",$C$4:$C$1500,"&lt;=606",K$4:K$1500,"&gt;"&amp;K522)+1,"")))))))</f>
        <v/>
      </c>
      <c r="N522" s="99">
        <f>IF(OR($C522="",K522=""),"",IF(OR(AND($C522&gt;=1001,$C522&lt;=1005),AND($C522&gt;=1101,$C522&lt;=1105)),COUNTIFS($C$4:$C$1500,"&gt;=1001",$C$4:$C$1500,"&lt;=1005",K$4:K$1500,"&gt;"&amp;K522)+COUNTIFS($C$4:$C$1500,"&gt;=1101",$C$4:$C$1500,"&lt;=1105",K$4:K$1500,"&gt;"&amp;K522)+1,""))</f>
        <v/>
      </c>
      <c r="O522" s="94" t="n">
        <v>30.94</v>
      </c>
      <c r="P522" s="94" t="n">
        <v>54.36</v>
      </c>
      <c r="Q522" s="94" t="n">
        <v>57.66</v>
      </c>
      <c r="R522" s="94" t="n">
        <v>41.67</v>
      </c>
      <c r="S522" s="94" t="n">
        <v>25</v>
      </c>
      <c r="T522" s="99">
        <f>IF(AND(O522&gt;0,O522&lt;36),1,IF(AND(O522&gt;=36,O522&lt;51),2,IF(AND(O522&gt;=51,O522&lt;71),3,IF(AND(O522&gt;=71,O522&lt;=100),4,))))</f>
        <v/>
      </c>
      <c r="U522" s="99">
        <f>IF(AND(P522&gt;0,P522&lt;41),1,IF(AND(P522&gt;=41,P522&lt;56),2,IF(AND(P522&gt;=56,P522&lt;71),3,IF(AND(P522&gt;=71,P522&lt;=100),4,))))</f>
        <v/>
      </c>
      <c r="V522" s="99">
        <f>IF(AND(Q522&gt;0,Q522&lt;41),1,IF(AND(Q522&gt;=41,Q522&lt;56),2,IF(AND(Q522&gt;=56,Q522&lt;71),3,IF(AND(Q522&gt;=71,Q522&lt;=100),4,))))</f>
        <v/>
      </c>
      <c r="W522" s="99">
        <f>IF(AND(R522&gt;0,R522&lt;36),1,IF(AND(R522&gt;=36,R522&lt;51),2,IF(AND(R522&gt;=51,R522&lt;66),3,IF(AND(R522&gt;=66,R522&lt;=100),4,))))</f>
        <v/>
      </c>
      <c r="X522" s="100">
        <f>IF(AND(S522&gt;0,S522&lt;37),1,IF(AND(S522&gt;=37,S522&lt;58),2,IF(AND(S522&gt;=58,S522&lt;71),3,IF(AND(S522&gt;=71,S522&lt;=100),4,))))</f>
        <v/>
      </c>
      <c r="Y522" s="101">
        <f>IF(SUM(AC522:AG522)=0, "", ROUND(((AC522*3+AD522*3+AE522*3+AF522*3+AG522*1)/13)*5,0))</f>
        <v/>
      </c>
      <c r="Z522" s="99">
        <f>IF(OR($C522="",Y522=""),"",COUNTIFS($C$4:$C$1500,$C522,Y$4:Y$1500,"&gt;"&amp;Y522)+1)</f>
        <v/>
      </c>
      <c r="AA522" s="99">
        <f>IF(OR($C522="",Y522=""),"",IF(AND($C522&gt;=1001,$C522&lt;=1005),COUNTIFS($C$4:$C$1500,"&gt;=1001",$C$4:$C$1500,"&lt;=1005",Y$4:Y$1500,"&gt;"&amp;Y522)+1,IF(AND($C522&gt;=1101,$C522&lt;=1105),COUNTIFS($C$4:$C$1500,"&gt;=1101",$C$4:$C$1500,"&lt;=1105",Y$4:Y$1500,"&gt;"&amp;Y522)+1,IF(AND($C522&gt;=901,$C522&lt;=905),COUNTIFS($C$4:$C$1500,"&gt;=901",$C$4:$C$1500,"&lt;=905",Y$4:Y$1500,"&gt;"&amp;Y522)+1,IF(AND($C522&gt;=801,$C522&lt;=805),COUNTIFS($C$4:$C$1500,"&gt;=801",$C$4:$C$1500,"&lt;=805",Y$4:Y$1500,"&gt;"&amp;Y522)+1,IF(AND($C522&gt;=701,$C522&lt;=705),COUNTIFS($C$4:$C$1500,"&gt;=701",$C$4:$C$1500,"&lt;=705",Y$4:Y$1500,"&gt;"&amp;Y522)+1,IF(AND($C522&gt;=601,$C522&lt;=606),COUNTIFS($C$4:$C$1500,"&gt;=601",$C$4:$C$1500,"&lt;=606",Y$4:Y$1500,"&gt;"&amp;Y522)+1,"")))))))</f>
        <v/>
      </c>
      <c r="AB522" s="99">
        <f>IF(OR($C522="",Y522=""),"",IF(OR(AND($C522&gt;=1001,$C522&lt;=1005),AND($C522&gt;=1101,$C522&lt;=1105)),COUNTIFS($C$4:$C$1500,"&gt;=1001",$C$4:$C$1500,"&lt;=1005",Y$4:Y$1500,"&gt;"&amp;Y522)+COUNTIFS($C$4:$C$1500,"&gt;=1101",$C$4:$C$1500,"&lt;=1105",Y$4:Y$1500,"&gt;"&amp;Y522)+1,""))</f>
        <v/>
      </c>
      <c r="AC522" s="94" t="n">
        <v>24.5</v>
      </c>
      <c r="AD522" s="94" t="n">
        <v>44.51</v>
      </c>
      <c r="AE522" s="94" t="n">
        <v>55.25</v>
      </c>
      <c r="AF522" s="94" t="n">
        <v>61.25</v>
      </c>
      <c r="AG522" s="94" t="n">
        <v>30.63</v>
      </c>
      <c r="AH522" s="99">
        <f>IF(AND(AC522&gt;0,AC522&lt;36),1,IF(AND(AC522&gt;=36,AC522&lt;51),2,IF(AND(AC522&gt;=51,AC522&lt;71),3,IF(AND(AC522&gt;=71,AC522&lt;=100),4,))))</f>
        <v/>
      </c>
      <c r="AI522" s="99">
        <f>IF(AND(AD522&gt;0,AD522&lt;41),1,IF(AND(AD522&gt;=41,AD522&lt;56),2,IF(AND(AD522&gt;=56,AD522&lt;71),3,IF(AND(AD522&gt;=71,AD522&lt;=100),4,))))</f>
        <v/>
      </c>
      <c r="AJ522" s="99">
        <f>IF(AND(AE522&gt;0,AE522&lt;41),1,IF(AND(AE522&gt;=41,AE522&lt;56),2,IF(AND(AE522&gt;=56,AE522&lt;71),3,IF(AND(AE522&gt;=71,AE522&lt;=100),4,))))</f>
        <v/>
      </c>
      <c r="AK522" s="99">
        <f>IF(AND(AF522&gt;0,AF522&lt;36),1,IF(AND(AF522&gt;=36,AF522&lt;51),2,IF(AND(AF522&gt;=51,AF522&lt;66),3,IF(AND(AF522&gt;=66,AF522&lt;=100),4,))))</f>
        <v/>
      </c>
      <c r="AL522" s="100">
        <f>IF(AND(AG522&gt;0,AG522&lt;37),1,IF(AND(AG522&gt;=37,AG522&lt;58),2,IF(AND(AG522&gt;=58,AG522&lt;71),3,IF(AND(AG522&gt;=71,AG522&lt;=100),4,))))</f>
        <v/>
      </c>
      <c r="AM522" s="101">
        <f>IF((Y522&lt;&gt;"")*(K522&lt;&gt;""),Y522-K522,"")</f>
        <v/>
      </c>
      <c r="AN522" s="99">
        <f>IF((Z522&lt;&gt;"")*(L522&lt;&gt;""),Z522-L522,"")</f>
        <v/>
      </c>
      <c r="AO522" s="99">
        <f>IF((AA522&lt;&gt;"")*(M522&lt;&gt;""),AA522-M522,"")</f>
        <v/>
      </c>
      <c r="AP522" s="99">
        <f>IF((AB522&lt;&gt;"")*(N522&lt;&gt;""),AB522-N522,"")</f>
        <v/>
      </c>
      <c r="AQ522" s="94">
        <f>IF((AC522&lt;&gt;"")*(O522&lt;&gt;""),AC522-O522,"")</f>
        <v/>
      </c>
      <c r="AR522" s="94">
        <f>IF((AD522&lt;&gt;"")*(P522&lt;&gt;""),AD522-P522,"")</f>
        <v/>
      </c>
      <c r="AS522" s="94">
        <f>IF((AE522&lt;&gt;"")*(Q522&lt;&gt;""),AE522-Q522,"")</f>
        <v/>
      </c>
      <c r="AT522" s="94">
        <f>IF((AF522&lt;&gt;"")*(R522&lt;&gt;""),AF522-R522,"")</f>
        <v/>
      </c>
      <c r="AU522" s="94">
        <f>IF((AG522&lt;&gt;"")*(S522&lt;&gt;""),AG522-S522,"")</f>
        <v/>
      </c>
      <c r="AV522" s="99">
        <f>IF((AH522&lt;&gt;"")*(T522&lt;&gt;""),AH522-T522,"")</f>
        <v/>
      </c>
      <c r="AW522" s="99">
        <f>IF((AI522&lt;&gt;"")*(U522&lt;&gt;""),AI522-U522,"")</f>
        <v/>
      </c>
      <c r="AX522" s="99">
        <f>IF((AJ522&lt;&gt;"")*(V522&lt;&gt;""),AJ522-V522,"")</f>
        <v/>
      </c>
      <c r="AY522" s="99">
        <f>IF((AK522&lt;&gt;"")*(W522&lt;&gt;""),AK522-W522,"")</f>
        <v/>
      </c>
      <c r="AZ522" s="102">
        <f>IF((AL522&lt;&gt;"")*(X522&lt;&gt;""),AL522-X522,"")</f>
        <v/>
      </c>
      <c r="BA522" s="50">
        <f>IFERROR(__xludf.dummyfunction("AI(""Actúa como un tutor académico y dirígete personalmente al estudiante "" &amp; I522 &amp; "" "" &amp; J522 &amp; "" "" &amp; G522 &amp; "" "" &amp; H522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AM522 &amp; ""'. Diferencias por área: Matemáticas ("" &amp; AQ522 &amp; ""), Ciencias Natura"&amp;"les ("" &amp; AR522 &amp; ""), Sociales ("" &amp; AS522 &amp; ""), Lectura Crítica ("" &amp; AT522 &amp; "") e Inglés ("" &amp; AU522 &amp; ""). Variación en posición: grupo ("" &amp; AN522 &amp; ""), grado ("" &amp; AO522 &amp; "") y media ("" &amp; AP522 &amp; ""). Puntajes Primer Simulacro: Global "" &amp; K522 &amp; "", Mat "" &amp; "&amp;"O4 &amp; "", Cien "" &amp; P522 &amp; "", Soc "" &amp; Q522 &amp; "", Lec "" &amp; R522 &amp; "", Ing "" &amp; S522 &amp; "". Puntajes Segundo Simulacro: Global "" &amp; Y522 &amp; "", Mat "" &amp; AC522 &amp; "", Cien "" &amp; AD522 &amp; "", Soc "" &amp; AE522 &amp; "", Lec "" &amp; AF522 &amp; "", Ing "" &amp; AG522 &amp; "". Escribe un mensaje motivador"&amp;" y breve (máximo 4 líneas)."")
"),"=AI(""Actúa como un tutor académico y dirígete personalmente al estudiante "" &amp; I522 &amp; "" "" &amp; J522 &amp; "" "" &amp; G522 &amp; "" "" &amp; H522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AM522 &amp; ""'. Diferencias por área: Matemáticas ("" &amp; AQ522 &amp; ""), Ciencias Natur"&amp;"ales ("" &amp; AR522 &amp; ""), Sociales ("" &amp; AS522 &amp; ""), Lectura Crítica ("" &amp; AT522 &amp; "") e Inglés ("" &amp; AU522 &amp; ""). Variación en posición: grupo ("" &amp; AN522 &amp; ""), grado ("" &amp; AO522 &amp; "") y media ("" &amp; AP522 &amp; ""). Puntajes Primer Simulacro: Global "" &amp; K522 &amp; "", Mat "" &amp;"&amp;" O522 &amp; "", Cien "" &amp; P522 &amp; "", Soc "" &amp; Q522 &amp; "", Lec "" &amp; R522 &amp; "", Ing "" &amp; S522 &amp; "". Puntajes Segundo Simulacro: Global "" &amp; Y522 &amp; "", Mat "" &amp; AC522 &amp; "", Cien "" &amp; AD522 &amp; "", Soc "" &amp; AE522 &amp; "", Lec "" &amp; AF522 &amp; "", Ing "" &amp; AG522 &amp; "". Escribe un mensaje motivado"&amp;"r y breve (máximo 4 líneas)."")
")</f>
        <v/>
      </c>
    </row>
    <row r="523" ht="15.75" customHeight="1" s="42">
      <c r="A523" s="93" t="n"/>
      <c r="B523" s="94" t="inlineStr">
        <is>
          <t>Bachillerato</t>
        </is>
      </c>
      <c r="C523" s="94" t="n">
        <v>805</v>
      </c>
      <c r="D523" s="94" t="n"/>
      <c r="E523" s="95" t="n"/>
      <c r="F523" s="96">
        <f>TRIM(G523&amp;" "&amp;H523&amp;" "&amp;I523&amp;" "&amp;J523)</f>
        <v/>
      </c>
      <c r="G523" s="94" t="inlineStr">
        <is>
          <t>Quiroz</t>
        </is>
      </c>
      <c r="H523" s="94" t="inlineStr">
        <is>
          <t>Oquendo</t>
        </is>
      </c>
      <c r="I523" s="94" t="inlineStr">
        <is>
          <t>Ana</t>
        </is>
      </c>
      <c r="J523" s="97" t="inlineStr">
        <is>
          <t>Sofia</t>
        </is>
      </c>
      <c r="K523" s="98">
        <f>IF(SUM(O523:S523)=0, "", ROUND(((O523*3+P523*3+Q523*3+R523*3+S523*1)/13)*5,0))</f>
        <v/>
      </c>
      <c r="L523" s="99">
        <f>IF(OR($C523="",K523=""),"",COUNTIFS($C$4:$C$1500,$C523,K$4:K$1500,"&gt;"&amp;K523)+1)</f>
        <v/>
      </c>
      <c r="M523" s="99">
        <f>IF(OR($C523="",K523=""),"",IF(AND($C523&gt;=1001,$C523&lt;=1005),COUNTIFS($C$4:$C$1500,"&gt;=1001",$C$4:$C$1500,"&lt;=1005",K$4:K$1500,"&gt;"&amp;K523)+1,IF(AND($C523&gt;=1101,$C523&lt;=1105),COUNTIFS($C$4:$C$1500,"&gt;=1101",$C$4:$C$1500,"&lt;=1105",K$4:K$1500,"&gt;"&amp;K523)+1,IF(AND($C523&gt;=901,$C523&lt;=905),COUNTIFS($C$4:$C$1500,"&gt;=901",$C$4:$C$1500,"&lt;=905",K$4:K$1500,"&gt;"&amp;K523)+1,IF(AND($C523&gt;=801,$C523&lt;=805),COUNTIFS($C$4:$C$1500,"&gt;=801",$C$4:$C$1500,"&lt;=805",K$4:K$1500,"&gt;"&amp;K523)+1,IF(AND($C523&gt;=701,$C523&lt;=705),COUNTIFS($C$4:$C$1500,"&gt;=701",$C$4:$C$1500,"&lt;=705",K$4:K$1500,"&gt;"&amp;K523)+1,IF(AND($C523&gt;=601,$C523&lt;=606),COUNTIFS($C$4:$C$1500,"&gt;=601",$C$4:$C$1500,"&lt;=606",K$4:K$1500,"&gt;"&amp;K523)+1,"")))))))</f>
        <v/>
      </c>
      <c r="N523" s="99">
        <f>IF(OR($C523="",K523=""),"",IF(OR(AND($C523&gt;=1001,$C523&lt;=1005),AND($C523&gt;=1101,$C523&lt;=1105)),COUNTIFS($C$4:$C$1500,"&gt;=1001",$C$4:$C$1500,"&lt;=1005",K$4:K$1500,"&gt;"&amp;K523)+COUNTIFS($C$4:$C$1500,"&gt;=1101",$C$4:$C$1500,"&lt;=1105",K$4:K$1500,"&gt;"&amp;K523)+1,""))</f>
        <v/>
      </c>
      <c r="O523" s="94" t="n">
        <v>26.88</v>
      </c>
      <c r="P523" s="94" t="n">
        <v>41.44</v>
      </c>
      <c r="Q523" s="94" t="n">
        <v>35.16</v>
      </c>
      <c r="R523" s="94" t="n">
        <v>41.67</v>
      </c>
      <c r="S523" s="94" t="n">
        <v>45.83</v>
      </c>
      <c r="T523" s="99">
        <f>IF(AND(O523&gt;0,O523&lt;36),1,IF(AND(O523&gt;=36,O523&lt;51),2,IF(AND(O523&gt;=51,O523&lt;71),3,IF(AND(O523&gt;=71,O523&lt;=100),4,))))</f>
        <v/>
      </c>
      <c r="U523" s="99">
        <f>IF(AND(P523&gt;0,P523&lt;41),1,IF(AND(P523&gt;=41,P523&lt;56),2,IF(AND(P523&gt;=56,P523&lt;71),3,IF(AND(P523&gt;=71,P523&lt;=100),4,))))</f>
        <v/>
      </c>
      <c r="V523" s="99">
        <f>IF(AND(Q523&gt;0,Q523&lt;41),1,IF(AND(Q523&gt;=41,Q523&lt;56),2,IF(AND(Q523&gt;=56,Q523&lt;71),3,IF(AND(Q523&gt;=71,Q523&lt;=100),4,))))</f>
        <v/>
      </c>
      <c r="W523" s="99">
        <f>IF(AND(R523&gt;0,R523&lt;36),1,IF(AND(R523&gt;=36,R523&lt;51),2,IF(AND(R523&gt;=51,R523&lt;66),3,IF(AND(R523&gt;=66,R523&lt;=100),4,))))</f>
        <v/>
      </c>
      <c r="X523" s="100">
        <f>IF(AND(S523&gt;0,S523&lt;37),1,IF(AND(S523&gt;=37,S523&lt;58),2,IF(AND(S523&gt;=58,S523&lt;71),3,IF(AND(S523&gt;=71,S523&lt;=100),4,))))</f>
        <v/>
      </c>
      <c r="Y523" s="101">
        <f>IF(SUM(AC523:AG523)=0, "", ROUND(((AC523*3+AD523*3+AE523*3+AF523*3+AG523*1)/13)*5,0))</f>
        <v/>
      </c>
      <c r="Z523" s="99">
        <f>IF(OR($C523="",Y523=""),"",COUNTIFS($C$4:$C$1500,$C523,Y$4:Y$1500,"&gt;"&amp;Y523)+1)</f>
        <v/>
      </c>
      <c r="AA523" s="99">
        <f>IF(OR($C523="",Y523=""),"",IF(AND($C523&gt;=1001,$C523&lt;=1005),COUNTIFS($C$4:$C$1500,"&gt;=1001",$C$4:$C$1500,"&lt;=1005",Y$4:Y$1500,"&gt;"&amp;Y523)+1,IF(AND($C523&gt;=1101,$C523&lt;=1105),COUNTIFS($C$4:$C$1500,"&gt;=1101",$C$4:$C$1500,"&lt;=1105",Y$4:Y$1500,"&gt;"&amp;Y523)+1,IF(AND($C523&gt;=901,$C523&lt;=905),COUNTIFS($C$4:$C$1500,"&gt;=901",$C$4:$C$1500,"&lt;=905",Y$4:Y$1500,"&gt;"&amp;Y523)+1,IF(AND($C523&gt;=801,$C523&lt;=805),COUNTIFS($C$4:$C$1500,"&gt;=801",$C$4:$C$1500,"&lt;=805",Y$4:Y$1500,"&gt;"&amp;Y523)+1,IF(AND($C523&gt;=701,$C523&lt;=705),COUNTIFS($C$4:$C$1500,"&gt;=701",$C$4:$C$1500,"&lt;=705",Y$4:Y$1500,"&gt;"&amp;Y523)+1,IF(AND($C523&gt;=601,$C523&lt;=606),COUNTIFS($C$4:$C$1500,"&gt;=601",$C$4:$C$1500,"&lt;=606",Y$4:Y$1500,"&gt;"&amp;Y523)+1,"")))))))</f>
        <v/>
      </c>
      <c r="AB523" s="99">
        <f>IF(OR($C523="",Y523=""),"",IF(OR(AND($C523&gt;=1001,$C523&lt;=1005),AND($C523&gt;=1101,$C523&lt;=1105)),COUNTIFS($C$4:$C$1500,"&gt;=1001",$C$4:$C$1500,"&lt;=1005",Y$4:Y$1500,"&gt;"&amp;Y523)+COUNTIFS($C$4:$C$1500,"&gt;=1101",$C$4:$C$1500,"&lt;=1105",Y$4:Y$1500,"&gt;"&amp;Y523)+1,""))</f>
        <v/>
      </c>
      <c r="AC523" s="94" t="n">
        <v>49</v>
      </c>
      <c r="AD523" s="94" t="n">
        <v>73.93000000000001</v>
      </c>
      <c r="AE523" s="94" t="n">
        <v>26.25</v>
      </c>
      <c r="AF523" s="94" t="n">
        <v>43.75</v>
      </c>
      <c r="AG523" s="94" t="n">
        <v>87.5</v>
      </c>
      <c r="AH523" s="99">
        <f>IF(AND(AC523&gt;0,AC523&lt;36),1,IF(AND(AC523&gt;=36,AC523&lt;51),2,IF(AND(AC523&gt;=51,AC523&lt;71),3,IF(AND(AC523&gt;=71,AC523&lt;=100),4,))))</f>
        <v/>
      </c>
      <c r="AI523" s="99">
        <f>IF(AND(AD523&gt;0,AD523&lt;41),1,IF(AND(AD523&gt;=41,AD523&lt;56),2,IF(AND(AD523&gt;=56,AD523&lt;71),3,IF(AND(AD523&gt;=71,AD523&lt;=100),4,))))</f>
        <v/>
      </c>
      <c r="AJ523" s="99">
        <f>IF(AND(AE523&gt;0,AE523&lt;41),1,IF(AND(AE523&gt;=41,AE523&lt;56),2,IF(AND(AE523&gt;=56,AE523&lt;71),3,IF(AND(AE523&gt;=71,AE523&lt;=100),4,))))</f>
        <v/>
      </c>
      <c r="AK523" s="99">
        <f>IF(AND(AF523&gt;0,AF523&lt;36),1,IF(AND(AF523&gt;=36,AF523&lt;51),2,IF(AND(AF523&gt;=51,AF523&lt;66),3,IF(AND(AF523&gt;=66,AF523&lt;=100),4,))))</f>
        <v/>
      </c>
      <c r="AL523" s="100">
        <f>IF(AND(AG523&gt;0,AG523&lt;37),1,IF(AND(AG523&gt;=37,AG523&lt;58),2,IF(AND(AG523&gt;=58,AG523&lt;71),3,IF(AND(AG523&gt;=71,AG523&lt;=100),4,))))</f>
        <v/>
      </c>
      <c r="AM523" s="101">
        <f>IF((Y523&lt;&gt;"")*(K523&lt;&gt;""),Y523-K523,"")</f>
        <v/>
      </c>
      <c r="AN523" s="99">
        <f>IF((Z523&lt;&gt;"")*(L523&lt;&gt;""),Z523-L523,"")</f>
        <v/>
      </c>
      <c r="AO523" s="99">
        <f>IF((AA523&lt;&gt;"")*(M523&lt;&gt;""),AA523-M523,"")</f>
        <v/>
      </c>
      <c r="AP523" s="99">
        <f>IF((AB523&lt;&gt;"")*(N523&lt;&gt;""),AB523-N523,"")</f>
        <v/>
      </c>
      <c r="AQ523" s="94">
        <f>IF((AC523&lt;&gt;"")*(O523&lt;&gt;""),AC523-O523,"")</f>
        <v/>
      </c>
      <c r="AR523" s="94">
        <f>IF((AD523&lt;&gt;"")*(P523&lt;&gt;""),AD523-P523,"")</f>
        <v/>
      </c>
      <c r="AS523" s="94">
        <f>IF((AE523&lt;&gt;"")*(Q523&lt;&gt;""),AE523-Q523,"")</f>
        <v/>
      </c>
      <c r="AT523" s="94">
        <f>IF((AF523&lt;&gt;"")*(R523&lt;&gt;""),AF523-R523,"")</f>
        <v/>
      </c>
      <c r="AU523" s="94">
        <f>IF((AG523&lt;&gt;"")*(S523&lt;&gt;""),AG523-S523,"")</f>
        <v/>
      </c>
      <c r="AV523" s="99">
        <f>IF((AH523&lt;&gt;"")*(T523&lt;&gt;""),AH523-T523,"")</f>
        <v/>
      </c>
      <c r="AW523" s="99">
        <f>IF((AI523&lt;&gt;"")*(U523&lt;&gt;""),AI523-U523,"")</f>
        <v/>
      </c>
      <c r="AX523" s="99">
        <f>IF((AJ523&lt;&gt;"")*(V523&lt;&gt;""),AJ523-V523,"")</f>
        <v/>
      </c>
      <c r="AY523" s="99">
        <f>IF((AK523&lt;&gt;"")*(W523&lt;&gt;""),AK523-W523,"")</f>
        <v/>
      </c>
      <c r="AZ523" s="102">
        <f>IF((AL523&lt;&gt;"")*(X523&lt;&gt;""),AL523-X523,"")</f>
        <v/>
      </c>
      <c r="BA523" s="50">
        <f>IFERROR(__xludf.dummyfunction("AI(""Actúa como un tutor académico y dirígete personalmente al estudiante "" &amp; I523 &amp; "" "" &amp; J523 &amp; "" "" &amp; G523 &amp; "" "" &amp; H523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AM523 &amp; ""'. Diferencias por área: Matemáticas ("" &amp; AQ523 &amp; ""), Ciencias Natura"&amp;"les ("" &amp; AR523 &amp; ""), Sociales ("" &amp; AS523 &amp; ""), Lectura Crítica ("" &amp; AT523 &amp; "") e Inglés ("" &amp; AU523 &amp; ""). Variación en posición: grupo ("" &amp; AN523 &amp; ""), grado ("" &amp; AO523 &amp; "") y media ("" &amp; AP523 &amp; ""). Puntajes Primer Simulacro: Global "" &amp; K523 &amp; "", Mat "" &amp; "&amp;"O4 &amp; "", Cien "" &amp; P523 &amp; "", Soc "" &amp; Q523 &amp; "", Lec "" &amp; R523 &amp; "", Ing "" &amp; S523 &amp; "". Puntajes Segundo Simulacro: Global "" &amp; Y523 &amp; "", Mat "" &amp; AC523 &amp; "", Cien "" &amp; AD523 &amp; "", Soc "" &amp; AE523 &amp; "", Lec "" &amp; AF523 &amp; "", Ing "" &amp; AG523 &amp; "". Escribe un mensaje motivador"&amp;" y breve (máximo 4 líneas)."")
"),"=AI(""Actúa como un tutor académico y dirígete personalmente al estudiante "" &amp; I523 &amp; "" "" &amp; J523 &amp; "" "" &amp; G523 &amp; "" "" &amp; H523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AM523 &amp; ""'. Diferencias por área: Matemáticas ("" &amp; AQ523 &amp; ""), Ciencias Natur"&amp;"ales ("" &amp; AR523 &amp; ""), Sociales ("" &amp; AS523 &amp; ""), Lectura Crítica ("" &amp; AT523 &amp; "") e Inglés ("" &amp; AU523 &amp; ""). Variación en posición: grupo ("" &amp; AN523 &amp; ""), grado ("" &amp; AO523 &amp; "") y media ("" &amp; AP523 &amp; ""). Puntajes Primer Simulacro: Global "" &amp; K523 &amp; "", Mat "" &amp;"&amp;" O523 &amp; "", Cien "" &amp; P523 &amp; "", Soc "" &amp; Q523 &amp; "", Lec "" &amp; R523 &amp; "", Ing "" &amp; S523 &amp; "". Puntajes Segundo Simulacro: Global "" &amp; Y523 &amp; "", Mat "" &amp; AC523 &amp; "", Cien "" &amp; AD523 &amp; "", Soc "" &amp; AE523 &amp; "", Lec "" &amp; AF523 &amp; "", Ing "" &amp; AG523 &amp; "". Escribe un mensaje motivado"&amp;"r y breve (máximo 4 líneas)."")
")</f>
        <v/>
      </c>
    </row>
    <row r="524" ht="15.75" customHeight="1" s="42">
      <c r="A524" s="93" t="n"/>
      <c r="B524" s="94" t="inlineStr">
        <is>
          <t>Bachillerato</t>
        </is>
      </c>
      <c r="C524" s="94" t="n">
        <v>805</v>
      </c>
      <c r="D524" s="94" t="n"/>
      <c r="E524" s="95" t="n"/>
      <c r="F524" s="96">
        <f>TRIM(G524&amp;" "&amp;H524&amp;" "&amp;I524&amp;" "&amp;J524)</f>
        <v/>
      </c>
      <c r="G524" s="94" t="inlineStr">
        <is>
          <t>Riveros</t>
        </is>
      </c>
      <c r="H524" s="94" t="inlineStr">
        <is>
          <t>Aguirre</t>
        </is>
      </c>
      <c r="I524" s="94" t="inlineStr">
        <is>
          <t>Stiven</t>
        </is>
      </c>
      <c r="J524" s="97" t="n"/>
      <c r="K524" s="98">
        <f>IF(SUM(O524:S524)=0, "", ROUND(((O524*3+P524*3+Q524*3+R524*3+S524*1)/13)*5,0))</f>
        <v/>
      </c>
      <c r="L524" s="99">
        <f>IF(OR($C524="",K524=""),"",COUNTIFS($C$4:$C$1500,$C524,K$4:K$1500,"&gt;"&amp;K524)+1)</f>
        <v/>
      </c>
      <c r="M524" s="99">
        <f>IF(OR($C524="",K524=""),"",IF(AND($C524&gt;=1001,$C524&lt;=1005),COUNTIFS($C$4:$C$1500,"&gt;=1001",$C$4:$C$1500,"&lt;=1005",K$4:K$1500,"&gt;"&amp;K524)+1,IF(AND($C524&gt;=1101,$C524&lt;=1105),COUNTIFS($C$4:$C$1500,"&gt;=1101",$C$4:$C$1500,"&lt;=1105",K$4:K$1500,"&gt;"&amp;K524)+1,IF(AND($C524&gt;=901,$C524&lt;=905),COUNTIFS($C$4:$C$1500,"&gt;=901",$C$4:$C$1500,"&lt;=905",K$4:K$1500,"&gt;"&amp;K524)+1,IF(AND($C524&gt;=801,$C524&lt;=805),COUNTIFS($C$4:$C$1500,"&gt;=801",$C$4:$C$1500,"&lt;=805",K$4:K$1500,"&gt;"&amp;K524)+1,IF(AND($C524&gt;=701,$C524&lt;=705),COUNTIFS($C$4:$C$1500,"&gt;=701",$C$4:$C$1500,"&lt;=705",K$4:K$1500,"&gt;"&amp;K524)+1,IF(AND($C524&gt;=601,$C524&lt;=606),COUNTIFS($C$4:$C$1500,"&gt;=601",$C$4:$C$1500,"&lt;=606",K$4:K$1500,"&gt;"&amp;K524)+1,"")))))))</f>
        <v/>
      </c>
      <c r="N524" s="99">
        <f>IF(OR($C524="",K524=""),"",IF(OR(AND($C524&gt;=1001,$C524&lt;=1005),AND($C524&gt;=1101,$C524&lt;=1105)),COUNTIFS($C$4:$C$1500,"&gt;=1001",$C$4:$C$1500,"&lt;=1005",K$4:K$1500,"&gt;"&amp;K524)+COUNTIFS($C$4:$C$1500,"&gt;=1101",$C$4:$C$1500,"&lt;=1105",K$4:K$1500,"&gt;"&amp;K524)+1,""))</f>
        <v/>
      </c>
      <c r="O524" s="94" t="n">
        <v>63.75</v>
      </c>
      <c r="P524" s="94" t="n">
        <v>71.51000000000001</v>
      </c>
      <c r="Q524" s="94" t="n">
        <v>56.72</v>
      </c>
      <c r="R524" s="94" t="n">
        <v>45.83</v>
      </c>
      <c r="S524" s="94" t="n">
        <v>70.83</v>
      </c>
      <c r="T524" s="99">
        <f>IF(AND(O524&gt;0,O524&lt;36),1,IF(AND(O524&gt;=36,O524&lt;51),2,IF(AND(O524&gt;=51,O524&lt;71),3,IF(AND(O524&gt;=71,O524&lt;=100),4,))))</f>
        <v/>
      </c>
      <c r="U524" s="99">
        <f>IF(AND(P524&gt;0,P524&lt;41),1,IF(AND(P524&gt;=41,P524&lt;56),2,IF(AND(P524&gt;=56,P524&lt;71),3,IF(AND(P524&gt;=71,P524&lt;=100),4,))))</f>
        <v/>
      </c>
      <c r="V524" s="99">
        <f>IF(AND(Q524&gt;0,Q524&lt;41),1,IF(AND(Q524&gt;=41,Q524&lt;56),2,IF(AND(Q524&gt;=56,Q524&lt;71),3,IF(AND(Q524&gt;=71,Q524&lt;=100),4,))))</f>
        <v/>
      </c>
      <c r="W524" s="99">
        <f>IF(AND(R524&gt;0,R524&lt;36),1,IF(AND(R524&gt;=36,R524&lt;51),2,IF(AND(R524&gt;=51,R524&lt;66),3,IF(AND(R524&gt;=66,R524&lt;=100),4,))))</f>
        <v/>
      </c>
      <c r="X524" s="100">
        <f>IF(AND(S524&gt;0,S524&lt;37),1,IF(AND(S524&gt;=37,S524&lt;58),2,IF(AND(S524&gt;=58,S524&lt;71),3,IF(AND(S524&gt;=71,S524&lt;=100),4,))))</f>
        <v/>
      </c>
      <c r="Y524" s="101">
        <f>IF(SUM(AC524:AG524)=0, "", ROUND(((AC524*3+AD524*3+AE524*3+AF524*3+AG524*1)/13)*5,0))</f>
        <v/>
      </c>
      <c r="Z524" s="99">
        <f>IF(OR($C524="",Y524=""),"",COUNTIFS($C$4:$C$1500,$C524,Y$4:Y$1500,"&gt;"&amp;Y524)+1)</f>
        <v/>
      </c>
      <c r="AA524" s="99">
        <f>IF(OR($C524="",Y524=""),"",IF(AND($C524&gt;=1001,$C524&lt;=1005),COUNTIFS($C$4:$C$1500,"&gt;=1001",$C$4:$C$1500,"&lt;=1005",Y$4:Y$1500,"&gt;"&amp;Y524)+1,IF(AND($C524&gt;=1101,$C524&lt;=1105),COUNTIFS($C$4:$C$1500,"&gt;=1101",$C$4:$C$1500,"&lt;=1105",Y$4:Y$1500,"&gt;"&amp;Y524)+1,IF(AND($C524&gt;=901,$C524&lt;=905),COUNTIFS($C$4:$C$1500,"&gt;=901",$C$4:$C$1500,"&lt;=905",Y$4:Y$1500,"&gt;"&amp;Y524)+1,IF(AND($C524&gt;=801,$C524&lt;=805),COUNTIFS($C$4:$C$1500,"&gt;=801",$C$4:$C$1500,"&lt;=805",Y$4:Y$1500,"&gt;"&amp;Y524)+1,IF(AND($C524&gt;=701,$C524&lt;=705),COUNTIFS($C$4:$C$1500,"&gt;=701",$C$4:$C$1500,"&lt;=705",Y$4:Y$1500,"&gt;"&amp;Y524)+1,IF(AND($C524&gt;=601,$C524&lt;=606),COUNTIFS($C$4:$C$1500,"&gt;=601",$C$4:$C$1500,"&lt;=606",Y$4:Y$1500,"&gt;"&amp;Y524)+1,"")))))))</f>
        <v/>
      </c>
      <c r="AB524" s="99">
        <f>IF(OR($C524="",Y524=""),"",IF(OR(AND($C524&gt;=1001,$C524&lt;=1005),AND($C524&gt;=1101,$C524&lt;=1105)),COUNTIFS($C$4:$C$1500,"&gt;=1001",$C$4:$C$1500,"&lt;=1005",Y$4:Y$1500,"&gt;"&amp;Y524)+COUNTIFS($C$4:$C$1500,"&gt;=1101",$C$4:$C$1500,"&lt;=1105",Y$4:Y$1500,"&gt;"&amp;Y524)+1,""))</f>
        <v/>
      </c>
      <c r="AC524" s="94" t="n">
        <v>55</v>
      </c>
      <c r="AD524" s="94" t="n">
        <v>72.72</v>
      </c>
      <c r="AE524" s="94" t="n">
        <v>69</v>
      </c>
      <c r="AF524" s="94" t="n">
        <v>78.75</v>
      </c>
      <c r="AG524" s="94" t="n">
        <v>74.38</v>
      </c>
      <c r="AH524" s="99">
        <f>IF(AND(AC524&gt;0,AC524&lt;36),1,IF(AND(AC524&gt;=36,AC524&lt;51),2,IF(AND(AC524&gt;=51,AC524&lt;71),3,IF(AND(AC524&gt;=71,AC524&lt;=100),4,))))</f>
        <v/>
      </c>
      <c r="AI524" s="99">
        <f>IF(AND(AD524&gt;0,AD524&lt;41),1,IF(AND(AD524&gt;=41,AD524&lt;56),2,IF(AND(AD524&gt;=56,AD524&lt;71),3,IF(AND(AD524&gt;=71,AD524&lt;=100),4,))))</f>
        <v/>
      </c>
      <c r="AJ524" s="99">
        <f>IF(AND(AE524&gt;0,AE524&lt;41),1,IF(AND(AE524&gt;=41,AE524&lt;56),2,IF(AND(AE524&gt;=56,AE524&lt;71),3,IF(AND(AE524&gt;=71,AE524&lt;=100),4,))))</f>
        <v/>
      </c>
      <c r="AK524" s="99">
        <f>IF(AND(AF524&gt;0,AF524&lt;36),1,IF(AND(AF524&gt;=36,AF524&lt;51),2,IF(AND(AF524&gt;=51,AF524&lt;66),3,IF(AND(AF524&gt;=66,AF524&lt;=100),4,))))</f>
        <v/>
      </c>
      <c r="AL524" s="100">
        <f>IF(AND(AG524&gt;0,AG524&lt;37),1,IF(AND(AG524&gt;=37,AG524&lt;58),2,IF(AND(AG524&gt;=58,AG524&lt;71),3,IF(AND(AG524&gt;=71,AG524&lt;=100),4,))))</f>
        <v/>
      </c>
      <c r="AM524" s="101">
        <f>IF((Y524&lt;&gt;"")*(K524&lt;&gt;""),Y524-K524,"")</f>
        <v/>
      </c>
      <c r="AN524" s="99">
        <f>IF((Z524&lt;&gt;"")*(L524&lt;&gt;""),Z524-L524,"")</f>
        <v/>
      </c>
      <c r="AO524" s="99">
        <f>IF((AA524&lt;&gt;"")*(M524&lt;&gt;""),AA524-M524,"")</f>
        <v/>
      </c>
      <c r="AP524" s="99">
        <f>IF((AB524&lt;&gt;"")*(N524&lt;&gt;""),AB524-N524,"")</f>
        <v/>
      </c>
      <c r="AQ524" s="94">
        <f>IF((AC524&lt;&gt;"")*(O524&lt;&gt;""),AC524-O524,"")</f>
        <v/>
      </c>
      <c r="AR524" s="94">
        <f>IF((AD524&lt;&gt;"")*(P524&lt;&gt;""),AD524-P524,"")</f>
        <v/>
      </c>
      <c r="AS524" s="94">
        <f>IF((AE524&lt;&gt;"")*(Q524&lt;&gt;""),AE524-Q524,"")</f>
        <v/>
      </c>
      <c r="AT524" s="94">
        <f>IF((AF524&lt;&gt;"")*(R524&lt;&gt;""),AF524-R524,"")</f>
        <v/>
      </c>
      <c r="AU524" s="94">
        <f>IF((AG524&lt;&gt;"")*(S524&lt;&gt;""),AG524-S524,"")</f>
        <v/>
      </c>
      <c r="AV524" s="99">
        <f>IF((AH524&lt;&gt;"")*(T524&lt;&gt;""),AH524-T524,"")</f>
        <v/>
      </c>
      <c r="AW524" s="99">
        <f>IF((AI524&lt;&gt;"")*(U524&lt;&gt;""),AI524-U524,"")</f>
        <v/>
      </c>
      <c r="AX524" s="99">
        <f>IF((AJ524&lt;&gt;"")*(V524&lt;&gt;""),AJ524-V524,"")</f>
        <v/>
      </c>
      <c r="AY524" s="99">
        <f>IF((AK524&lt;&gt;"")*(W524&lt;&gt;""),AK524-W524,"")</f>
        <v/>
      </c>
      <c r="AZ524" s="102">
        <f>IF((AL524&lt;&gt;"")*(X524&lt;&gt;""),AL524-X524,"")</f>
        <v/>
      </c>
      <c r="BA524" s="50">
        <f>IFERROR(__xludf.dummyfunction("AI(""Actúa como un tutor académico y dirígete personalmente al estudiante "" &amp; I524 &amp; "" "" &amp; J524 &amp; "" "" &amp; G524 &amp; "" "" &amp; H524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AM524 &amp; ""'. Diferencias por área: Matemáticas ("" &amp; AQ524 &amp; ""), Ciencias Natura"&amp;"les ("" &amp; AR524 &amp; ""), Sociales ("" &amp; AS524 &amp; ""), Lectura Crítica ("" &amp; AT524 &amp; "") e Inglés ("" &amp; AU524 &amp; ""). Variación en posición: grupo ("" &amp; AN524 &amp; ""), grado ("" &amp; AO524 &amp; "") y media ("" &amp; AP524 &amp; ""). Puntajes Primer Simulacro: Global "" &amp; K524 &amp; "", Mat "" &amp; "&amp;"O4 &amp; "", Cien "" &amp; P524 &amp; "", Soc "" &amp; Q524 &amp; "", Lec "" &amp; R524 &amp; "", Ing "" &amp; S524 &amp; "". Puntajes Segundo Simulacro: Global "" &amp; Y524 &amp; "", Mat "" &amp; AC524 &amp; "", Cien "" &amp; AD524 &amp; "", Soc "" &amp; AE524 &amp; "", Lec "" &amp; AF524 &amp; "", Ing "" &amp; AG524 &amp; "". Escribe un mensaje motivador"&amp;" y breve (máximo 4 líneas)."")
"),"=AI(""Actúa como un tutor académico y dirígete personalmente al estudiante "" &amp; I524 &amp; "" "" &amp; J524 &amp; "" "" &amp; G524 &amp; "" "" &amp; H524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AM524 &amp; ""'. Diferencias por área: Matemáticas ("" &amp; AQ524 &amp; ""), Ciencias Natur"&amp;"ales ("" &amp; AR524 &amp; ""), Sociales ("" &amp; AS524 &amp; ""), Lectura Crítica ("" &amp; AT524 &amp; "") e Inglés ("" &amp; AU524 &amp; ""). Variación en posición: grupo ("" &amp; AN524 &amp; ""), grado ("" &amp; AO524 &amp; "") y media ("" &amp; AP524 &amp; ""). Puntajes Primer Simulacro: Global "" &amp; K524 &amp; "", Mat "" &amp;"&amp;" O524 &amp; "", Cien "" &amp; P524 &amp; "", Soc "" &amp; Q524 &amp; "", Lec "" &amp; R524 &amp; "", Ing "" &amp; S524 &amp; "". Puntajes Segundo Simulacro: Global "" &amp; Y524 &amp; "", Mat "" &amp; AC524 &amp; "", Cien "" &amp; AD524 &amp; "", Soc "" &amp; AE524 &amp; "", Lec "" &amp; AF524 &amp; "", Ing "" &amp; AG524 &amp; "". Escribe un mensaje motivado"&amp;"r y breve (máximo 4 líneas)."")
")</f>
        <v/>
      </c>
    </row>
    <row r="525" ht="15.75" customHeight="1" s="42">
      <c r="A525" s="93" t="n"/>
      <c r="B525" s="94" t="inlineStr">
        <is>
          <t>Bachillerato</t>
        </is>
      </c>
      <c r="C525" s="94" t="n">
        <v>805</v>
      </c>
      <c r="D525" s="94" t="n"/>
      <c r="E525" s="95" t="n"/>
      <c r="F525" s="96">
        <f>TRIM(G525&amp;" "&amp;H525&amp;" "&amp;I525&amp;" "&amp;J525)</f>
        <v/>
      </c>
      <c r="G525" s="94" t="inlineStr">
        <is>
          <t>Robledo</t>
        </is>
      </c>
      <c r="H525" s="94" t="inlineStr">
        <is>
          <t>Marin</t>
        </is>
      </c>
      <c r="I525" s="94" t="inlineStr">
        <is>
          <t>Ana</t>
        </is>
      </c>
      <c r="J525" s="97" t="inlineStr">
        <is>
          <t>María</t>
        </is>
      </c>
      <c r="K525" s="98">
        <f>IF(SUM(O525:S525)=0, "", ROUND(((O525*3+P525*3+Q525*3+R525*3+S525*1)/13)*5,0))</f>
        <v/>
      </c>
      <c r="L525" s="99">
        <f>IF(OR($C525="",K525=""),"",COUNTIFS($C$4:$C$1500,$C525,K$4:K$1500,"&gt;"&amp;K525)+1)</f>
        <v/>
      </c>
      <c r="M525" s="99">
        <f>IF(OR($C525="",K525=""),"",IF(AND($C525&gt;=1001,$C525&lt;=1005),COUNTIFS($C$4:$C$1500,"&gt;=1001",$C$4:$C$1500,"&lt;=1005",K$4:K$1500,"&gt;"&amp;K525)+1,IF(AND($C525&gt;=1101,$C525&lt;=1105),COUNTIFS($C$4:$C$1500,"&gt;=1101",$C$4:$C$1500,"&lt;=1105",K$4:K$1500,"&gt;"&amp;K525)+1,IF(AND($C525&gt;=901,$C525&lt;=905),COUNTIFS($C$4:$C$1500,"&gt;=901",$C$4:$C$1500,"&lt;=905",K$4:K$1500,"&gt;"&amp;K525)+1,IF(AND($C525&gt;=801,$C525&lt;=805),COUNTIFS($C$4:$C$1500,"&gt;=801",$C$4:$C$1500,"&lt;=805",K$4:K$1500,"&gt;"&amp;K525)+1,IF(AND($C525&gt;=701,$C525&lt;=705),COUNTIFS($C$4:$C$1500,"&gt;=701",$C$4:$C$1500,"&lt;=705",K$4:K$1500,"&gt;"&amp;K525)+1,IF(AND($C525&gt;=601,$C525&lt;=606),COUNTIFS($C$4:$C$1500,"&gt;=601",$C$4:$C$1500,"&lt;=606",K$4:K$1500,"&gt;"&amp;K525)+1,"")))))))</f>
        <v/>
      </c>
      <c r="N525" s="99">
        <f>IF(OR($C525="",K525=""),"",IF(OR(AND($C525&gt;=1001,$C525&lt;=1005),AND($C525&gt;=1101,$C525&lt;=1105)),COUNTIFS($C$4:$C$1500,"&gt;=1001",$C$4:$C$1500,"&lt;=1005",K$4:K$1500,"&gt;"&amp;K525)+COUNTIFS($C$4:$C$1500,"&gt;=1101",$C$4:$C$1500,"&lt;=1105",K$4:K$1500,"&gt;"&amp;K525)+1,""))</f>
        <v/>
      </c>
      <c r="O525" s="94" t="n">
        <v>18.44</v>
      </c>
      <c r="P525" s="94" t="n">
        <v>62.56</v>
      </c>
      <c r="Q525" s="94" t="n">
        <v>23.44</v>
      </c>
      <c r="R525" s="94" t="n">
        <v>29.17</v>
      </c>
      <c r="S525" s="94" t="n">
        <v>29.17</v>
      </c>
      <c r="T525" s="99">
        <f>IF(AND(O525&gt;0,O525&lt;36),1,IF(AND(O525&gt;=36,O525&lt;51),2,IF(AND(O525&gt;=51,O525&lt;71),3,IF(AND(O525&gt;=71,O525&lt;=100),4,))))</f>
        <v/>
      </c>
      <c r="U525" s="99">
        <f>IF(AND(P525&gt;0,P525&lt;41),1,IF(AND(P525&gt;=41,P525&lt;56),2,IF(AND(P525&gt;=56,P525&lt;71),3,IF(AND(P525&gt;=71,P525&lt;=100),4,))))</f>
        <v/>
      </c>
      <c r="V525" s="99">
        <f>IF(AND(Q525&gt;0,Q525&lt;41),1,IF(AND(Q525&gt;=41,Q525&lt;56),2,IF(AND(Q525&gt;=56,Q525&lt;71),3,IF(AND(Q525&gt;=71,Q525&lt;=100),4,))))</f>
        <v/>
      </c>
      <c r="W525" s="99">
        <f>IF(AND(R525&gt;0,R525&lt;36),1,IF(AND(R525&gt;=36,R525&lt;51),2,IF(AND(R525&gt;=51,R525&lt;66),3,IF(AND(R525&gt;=66,R525&lt;=100),4,))))</f>
        <v/>
      </c>
      <c r="X525" s="100">
        <f>IF(AND(S525&gt;0,S525&lt;37),1,IF(AND(S525&gt;=37,S525&lt;58),2,IF(AND(S525&gt;=58,S525&lt;71),3,IF(AND(S525&gt;=71,S525&lt;=100),4,))))</f>
        <v/>
      </c>
      <c r="Y525" s="101">
        <f>IF(SUM(AC525:AG525)=0, "", ROUND(((AC525*3+AD525*3+AE525*3+AF525*3+AG525*1)/13)*5,0))</f>
        <v/>
      </c>
      <c r="Z525" s="99">
        <f>IF(OR($C525="",Y525=""),"",COUNTIFS($C$4:$C$1500,$C525,Y$4:Y$1500,"&gt;"&amp;Y525)+1)</f>
        <v/>
      </c>
      <c r="AA525" s="99">
        <f>IF(OR($C525="",Y525=""),"",IF(AND($C525&gt;=1001,$C525&lt;=1005),COUNTIFS($C$4:$C$1500,"&gt;=1001",$C$4:$C$1500,"&lt;=1005",Y$4:Y$1500,"&gt;"&amp;Y525)+1,IF(AND($C525&gt;=1101,$C525&lt;=1105),COUNTIFS($C$4:$C$1500,"&gt;=1101",$C$4:$C$1500,"&lt;=1105",Y$4:Y$1500,"&gt;"&amp;Y525)+1,IF(AND($C525&gt;=901,$C525&lt;=905),COUNTIFS($C$4:$C$1500,"&gt;=901",$C$4:$C$1500,"&lt;=905",Y$4:Y$1500,"&gt;"&amp;Y525)+1,IF(AND($C525&gt;=801,$C525&lt;=805),COUNTIFS($C$4:$C$1500,"&gt;=801",$C$4:$C$1500,"&lt;=805",Y$4:Y$1500,"&gt;"&amp;Y525)+1,IF(AND($C525&gt;=701,$C525&lt;=705),COUNTIFS($C$4:$C$1500,"&gt;=701",$C$4:$C$1500,"&lt;=705",Y$4:Y$1500,"&gt;"&amp;Y525)+1,IF(AND($C525&gt;=601,$C525&lt;=606),COUNTIFS($C$4:$C$1500,"&gt;=601",$C$4:$C$1500,"&lt;=606",Y$4:Y$1500,"&gt;"&amp;Y525)+1,"")))))))</f>
        <v/>
      </c>
      <c r="AB525" s="99">
        <f>IF(OR($C525="",Y525=""),"",IF(OR(AND($C525&gt;=1001,$C525&lt;=1005),AND($C525&gt;=1101,$C525&lt;=1105)),COUNTIFS($C$4:$C$1500,"&gt;=1001",$C$4:$C$1500,"&lt;=1005",Y$4:Y$1500,"&gt;"&amp;Y525)+COUNTIFS($C$4:$C$1500,"&gt;=1101",$C$4:$C$1500,"&lt;=1105",Y$4:Y$1500,"&gt;"&amp;Y525)+1,""))</f>
        <v/>
      </c>
      <c r="AC525" s="94" t="n">
        <v>52</v>
      </c>
      <c r="AD525" s="94" t="n">
        <v>23.53</v>
      </c>
      <c r="AE525" s="94" t="n">
        <v>49.75</v>
      </c>
      <c r="AF525" s="94" t="n">
        <v>30.63</v>
      </c>
      <c r="AG525" s="94" t="n">
        <v>26.25</v>
      </c>
      <c r="AH525" s="99">
        <f>IF(AND(AC525&gt;0,AC525&lt;36),1,IF(AND(AC525&gt;=36,AC525&lt;51),2,IF(AND(AC525&gt;=51,AC525&lt;71),3,IF(AND(AC525&gt;=71,AC525&lt;=100),4,))))</f>
        <v/>
      </c>
      <c r="AI525" s="99">
        <f>IF(AND(AD525&gt;0,AD525&lt;41),1,IF(AND(AD525&gt;=41,AD525&lt;56),2,IF(AND(AD525&gt;=56,AD525&lt;71),3,IF(AND(AD525&gt;=71,AD525&lt;=100),4,))))</f>
        <v/>
      </c>
      <c r="AJ525" s="99">
        <f>IF(AND(AE525&gt;0,AE525&lt;41),1,IF(AND(AE525&gt;=41,AE525&lt;56),2,IF(AND(AE525&gt;=56,AE525&lt;71),3,IF(AND(AE525&gt;=71,AE525&lt;=100),4,))))</f>
        <v/>
      </c>
      <c r="AK525" s="99">
        <f>IF(AND(AF525&gt;0,AF525&lt;36),1,IF(AND(AF525&gt;=36,AF525&lt;51),2,IF(AND(AF525&gt;=51,AF525&lt;66),3,IF(AND(AF525&gt;=66,AF525&lt;=100),4,))))</f>
        <v/>
      </c>
      <c r="AL525" s="100">
        <f>IF(AND(AG525&gt;0,AG525&lt;37),1,IF(AND(AG525&gt;=37,AG525&lt;58),2,IF(AND(AG525&gt;=58,AG525&lt;71),3,IF(AND(AG525&gt;=71,AG525&lt;=100),4,))))</f>
        <v/>
      </c>
      <c r="AM525" s="101">
        <f>IF((Y525&lt;&gt;"")*(K525&lt;&gt;""),Y525-K525,"")</f>
        <v/>
      </c>
      <c r="AN525" s="99">
        <f>IF((Z525&lt;&gt;"")*(L525&lt;&gt;""),Z525-L525,"")</f>
        <v/>
      </c>
      <c r="AO525" s="99">
        <f>IF((AA525&lt;&gt;"")*(M525&lt;&gt;""),AA525-M525,"")</f>
        <v/>
      </c>
      <c r="AP525" s="99">
        <f>IF((AB525&lt;&gt;"")*(N525&lt;&gt;""),AB525-N525,"")</f>
        <v/>
      </c>
      <c r="AQ525" s="94">
        <f>IF((AC525&lt;&gt;"")*(O525&lt;&gt;""),AC525-O525,"")</f>
        <v/>
      </c>
      <c r="AR525" s="94">
        <f>IF((AD525&lt;&gt;"")*(P525&lt;&gt;""),AD525-P525,"")</f>
        <v/>
      </c>
      <c r="AS525" s="94">
        <f>IF((AE525&lt;&gt;"")*(Q525&lt;&gt;""),AE525-Q525,"")</f>
        <v/>
      </c>
      <c r="AT525" s="94">
        <f>IF((AF525&lt;&gt;"")*(R525&lt;&gt;""),AF525-R525,"")</f>
        <v/>
      </c>
      <c r="AU525" s="94">
        <f>IF((AG525&lt;&gt;"")*(S525&lt;&gt;""),AG525-S525,"")</f>
        <v/>
      </c>
      <c r="AV525" s="99">
        <f>IF((AH525&lt;&gt;"")*(T525&lt;&gt;""),AH525-T525,"")</f>
        <v/>
      </c>
      <c r="AW525" s="99">
        <f>IF((AI525&lt;&gt;"")*(U525&lt;&gt;""),AI525-U525,"")</f>
        <v/>
      </c>
      <c r="AX525" s="99">
        <f>IF((AJ525&lt;&gt;"")*(V525&lt;&gt;""),AJ525-V525,"")</f>
        <v/>
      </c>
      <c r="AY525" s="99">
        <f>IF((AK525&lt;&gt;"")*(W525&lt;&gt;""),AK525-W525,"")</f>
        <v/>
      </c>
      <c r="AZ525" s="102">
        <f>IF((AL525&lt;&gt;"")*(X525&lt;&gt;""),AL525-X525,"")</f>
        <v/>
      </c>
      <c r="BA525" s="50">
        <f>IFERROR(__xludf.dummyfunction("AI(""Actúa como un tutor académico y dirígete personalmente al estudiante "" &amp; I525 &amp; "" "" &amp; J525 &amp; "" "" &amp; G525 &amp; "" "" &amp; H525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AM525 &amp; ""'. Diferencias por área: Matemáticas ("" &amp; AQ525 &amp; ""), Ciencias Natura"&amp;"les ("" &amp; AR525 &amp; ""), Sociales ("" &amp; AS525 &amp; ""), Lectura Crítica ("" &amp; AT525 &amp; "") e Inglés ("" &amp; AU525 &amp; ""). Variación en posición: grupo ("" &amp; AN525 &amp; ""), grado ("" &amp; AO525 &amp; "") y media ("" &amp; AP525 &amp; ""). Puntajes Primer Simulacro: Global "" &amp; K525 &amp; "", Mat "" &amp; "&amp;"O4 &amp; "", Cien "" &amp; P525 &amp; "", Soc "" &amp; Q525 &amp; "", Lec "" &amp; R525 &amp; "", Ing "" &amp; S525 &amp; "". Puntajes Segundo Simulacro: Global "" &amp; Y525 &amp; "", Mat "" &amp; AC525 &amp; "", Cien "" &amp; AD525 &amp; "", Soc "" &amp; AE525 &amp; "", Lec "" &amp; AF525 &amp; "", Ing "" &amp; AG525 &amp; "". Escribe un mensaje motivador"&amp;" y breve (máximo 4 líneas)."")
"),"=AI(""Actúa como un tutor académico y dirígete personalmente al estudiante "" &amp; I525 &amp; "" "" &amp; J525 &amp; "" "" &amp; G525 &amp; "" "" &amp; H525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AM525 &amp; ""'. Diferencias por área: Matemáticas ("" &amp; AQ525 &amp; ""), Ciencias Natur"&amp;"ales ("" &amp; AR525 &amp; ""), Sociales ("" &amp; AS525 &amp; ""), Lectura Crítica ("" &amp; AT525 &amp; "") e Inglés ("" &amp; AU525 &amp; ""). Variación en posición: grupo ("" &amp; AN525 &amp; ""), grado ("" &amp; AO525 &amp; "") y media ("" &amp; AP525 &amp; ""). Puntajes Primer Simulacro: Global "" &amp; K525 &amp; "", Mat "" &amp;"&amp;" O525 &amp; "", Cien "" &amp; P525 &amp; "", Soc "" &amp; Q525 &amp; "", Lec "" &amp; R525 &amp; "", Ing "" &amp; S525 &amp; "". Puntajes Segundo Simulacro: Global "" &amp; Y525 &amp; "", Mat "" &amp; AC525 &amp; "", Cien "" &amp; AD525 &amp; "", Soc "" &amp; AE525 &amp; "", Lec "" &amp; AF525 &amp; "", Ing "" &amp; AG525 &amp; "". Escribe un mensaje motivado"&amp;"r y breve (máximo 4 líneas)."")
")</f>
        <v/>
      </c>
    </row>
    <row r="526" ht="15.75" customHeight="1" s="42">
      <c r="A526" s="93" t="n"/>
      <c r="B526" s="94" t="inlineStr">
        <is>
          <t>Bachillerato</t>
        </is>
      </c>
      <c r="C526" s="94" t="n">
        <v>805</v>
      </c>
      <c r="D526" s="94" t="n"/>
      <c r="E526" s="95" t="n"/>
      <c r="F526" s="96">
        <f>TRIM(G526&amp;" "&amp;H526&amp;" "&amp;I526&amp;" "&amp;J526)</f>
        <v/>
      </c>
      <c r="G526" s="94" t="inlineStr">
        <is>
          <t>Rodriguez</t>
        </is>
      </c>
      <c r="H526" s="94" t="inlineStr">
        <is>
          <t>Uribe</t>
        </is>
      </c>
      <c r="I526" s="94" t="inlineStr">
        <is>
          <t>Salome</t>
        </is>
      </c>
      <c r="J526" s="97" t="n"/>
      <c r="K526" s="98">
        <f>IF(SUM(O526:S526)=0, "", ROUND(((O526*3+P526*3+Q526*3+R526*3+S526*1)/13)*5,0))</f>
        <v/>
      </c>
      <c r="L526" s="99">
        <f>IF(OR($C526="",K526=""),"",COUNTIFS($C$4:$C$1500,$C526,K$4:K$1500,"&gt;"&amp;K526)+1)</f>
        <v/>
      </c>
      <c r="M526" s="99">
        <f>IF(OR($C526="",K526=""),"",IF(AND($C526&gt;=1001,$C526&lt;=1005),COUNTIFS($C$4:$C$1500,"&gt;=1001",$C$4:$C$1500,"&lt;=1005",K$4:K$1500,"&gt;"&amp;K526)+1,IF(AND($C526&gt;=1101,$C526&lt;=1105),COUNTIFS($C$4:$C$1500,"&gt;=1101",$C$4:$C$1500,"&lt;=1105",K$4:K$1500,"&gt;"&amp;K526)+1,IF(AND($C526&gt;=901,$C526&lt;=905),COUNTIFS($C$4:$C$1500,"&gt;=901",$C$4:$C$1500,"&lt;=905",K$4:K$1500,"&gt;"&amp;K526)+1,IF(AND($C526&gt;=801,$C526&lt;=805),COUNTIFS($C$4:$C$1500,"&gt;=801",$C$4:$C$1500,"&lt;=805",K$4:K$1500,"&gt;"&amp;K526)+1,IF(AND($C526&gt;=701,$C526&lt;=705),COUNTIFS($C$4:$C$1500,"&gt;=701",$C$4:$C$1500,"&lt;=705",K$4:K$1500,"&gt;"&amp;K526)+1,IF(AND($C526&gt;=601,$C526&lt;=606),COUNTIFS($C$4:$C$1500,"&gt;=601",$C$4:$C$1500,"&lt;=606",K$4:K$1500,"&gt;"&amp;K526)+1,"")))))))</f>
        <v/>
      </c>
      <c r="N526" s="99">
        <f>IF(OR($C526="",K526=""),"",IF(OR(AND($C526&gt;=1001,$C526&lt;=1005),AND($C526&gt;=1101,$C526&lt;=1105)),COUNTIFS($C$4:$C$1500,"&gt;=1001",$C$4:$C$1500,"&lt;=1005",K$4:K$1500,"&gt;"&amp;K526)+COUNTIFS($C$4:$C$1500,"&gt;=1101",$C$4:$C$1500,"&lt;=1105",K$4:K$1500,"&gt;"&amp;K526)+1,""))</f>
        <v/>
      </c>
      <c r="O526" s="94" t="n">
        <v>10.31</v>
      </c>
      <c r="P526" s="94" t="n">
        <v>26.76</v>
      </c>
      <c r="Q526" s="94" t="n">
        <v>49.53</v>
      </c>
      <c r="R526" s="94" t="n">
        <v>50</v>
      </c>
      <c r="S526" s="94" t="n">
        <v>41.67</v>
      </c>
      <c r="T526" s="99">
        <f>IF(AND(O526&gt;0,O526&lt;36),1,IF(AND(O526&gt;=36,O526&lt;51),2,IF(AND(O526&gt;=51,O526&lt;71),3,IF(AND(O526&gt;=71,O526&lt;=100),4,))))</f>
        <v/>
      </c>
      <c r="U526" s="99">
        <f>IF(AND(P526&gt;0,P526&lt;41),1,IF(AND(P526&gt;=41,P526&lt;56),2,IF(AND(P526&gt;=56,P526&lt;71),3,IF(AND(P526&gt;=71,P526&lt;=100),4,))))</f>
        <v/>
      </c>
      <c r="V526" s="99">
        <f>IF(AND(Q526&gt;0,Q526&lt;41),1,IF(AND(Q526&gt;=41,Q526&lt;56),2,IF(AND(Q526&gt;=56,Q526&lt;71),3,IF(AND(Q526&gt;=71,Q526&lt;=100),4,))))</f>
        <v/>
      </c>
      <c r="W526" s="99">
        <f>IF(AND(R526&gt;0,R526&lt;36),1,IF(AND(R526&gt;=36,R526&lt;51),2,IF(AND(R526&gt;=51,R526&lt;66),3,IF(AND(R526&gt;=66,R526&lt;=100),4,))))</f>
        <v/>
      </c>
      <c r="X526" s="100">
        <f>IF(AND(S526&gt;0,S526&lt;37),1,IF(AND(S526&gt;=37,S526&lt;58),2,IF(AND(S526&gt;=58,S526&lt;71),3,IF(AND(S526&gt;=71,S526&lt;=100),4,))))</f>
        <v/>
      </c>
      <c r="Y526" s="101">
        <f>IF(SUM(AC526:AG526)=0, "", ROUND(((AC526*3+AD526*3+AE526*3+AF526*3+AG526*1)/13)*5,0))</f>
        <v/>
      </c>
      <c r="Z526" s="99">
        <f>IF(OR($C526="",Y526=""),"",COUNTIFS($C$4:$C$1500,$C526,Y$4:Y$1500,"&gt;"&amp;Y526)+1)</f>
        <v/>
      </c>
      <c r="AA526" s="99">
        <f>IF(OR($C526="",Y526=""),"",IF(AND($C526&gt;=1001,$C526&lt;=1005),COUNTIFS($C$4:$C$1500,"&gt;=1001",$C$4:$C$1500,"&lt;=1005",Y$4:Y$1500,"&gt;"&amp;Y526)+1,IF(AND($C526&gt;=1101,$C526&lt;=1105),COUNTIFS($C$4:$C$1500,"&gt;=1101",$C$4:$C$1500,"&lt;=1105",Y$4:Y$1500,"&gt;"&amp;Y526)+1,IF(AND($C526&gt;=901,$C526&lt;=905),COUNTIFS($C$4:$C$1500,"&gt;=901",$C$4:$C$1500,"&lt;=905",Y$4:Y$1500,"&gt;"&amp;Y526)+1,IF(AND($C526&gt;=801,$C526&lt;=805),COUNTIFS($C$4:$C$1500,"&gt;=801",$C$4:$C$1500,"&lt;=805",Y$4:Y$1500,"&gt;"&amp;Y526)+1,IF(AND($C526&gt;=701,$C526&lt;=705),COUNTIFS($C$4:$C$1500,"&gt;=701",$C$4:$C$1500,"&lt;=705",Y$4:Y$1500,"&gt;"&amp;Y526)+1,IF(AND($C526&gt;=601,$C526&lt;=606),COUNTIFS($C$4:$C$1500,"&gt;=601",$C$4:$C$1500,"&lt;=606",Y$4:Y$1500,"&gt;"&amp;Y526)+1,"")))))))</f>
        <v/>
      </c>
      <c r="AB526" s="99">
        <f>IF(OR($C526="",Y526=""),"",IF(OR(AND($C526&gt;=1001,$C526&lt;=1005),AND($C526&gt;=1101,$C526&lt;=1105)),COUNTIFS($C$4:$C$1500,"&gt;=1001",$C$4:$C$1500,"&lt;=1005",Y$4:Y$1500,"&gt;"&amp;Y526)+COUNTIFS($C$4:$C$1500,"&gt;=1101",$C$4:$C$1500,"&lt;=1105",Y$4:Y$1500,"&gt;"&amp;Y526)+1,""))</f>
        <v/>
      </c>
      <c r="AC526" s="94" t="n">
        <v>36.5</v>
      </c>
      <c r="AD526" s="94" t="n">
        <v>67.37</v>
      </c>
      <c r="AE526" s="94" t="n">
        <v>55.25</v>
      </c>
      <c r="AF526" s="94" t="n">
        <v>61.25</v>
      </c>
      <c r="AG526" s="94" t="n">
        <v>30.63</v>
      </c>
      <c r="AH526" s="99">
        <f>IF(AND(AC526&gt;0,AC526&lt;36),1,IF(AND(AC526&gt;=36,AC526&lt;51),2,IF(AND(AC526&gt;=51,AC526&lt;71),3,IF(AND(AC526&gt;=71,AC526&lt;=100),4,))))</f>
        <v/>
      </c>
      <c r="AI526" s="99">
        <f>IF(AND(AD526&gt;0,AD526&lt;41),1,IF(AND(AD526&gt;=41,AD526&lt;56),2,IF(AND(AD526&gt;=56,AD526&lt;71),3,IF(AND(AD526&gt;=71,AD526&lt;=100),4,))))</f>
        <v/>
      </c>
      <c r="AJ526" s="99">
        <f>IF(AND(AE526&gt;0,AE526&lt;41),1,IF(AND(AE526&gt;=41,AE526&lt;56),2,IF(AND(AE526&gt;=56,AE526&lt;71),3,IF(AND(AE526&gt;=71,AE526&lt;=100),4,))))</f>
        <v/>
      </c>
      <c r="AK526" s="99">
        <f>IF(AND(AF526&gt;0,AF526&lt;36),1,IF(AND(AF526&gt;=36,AF526&lt;51),2,IF(AND(AF526&gt;=51,AF526&lt;66),3,IF(AND(AF526&gt;=66,AF526&lt;=100),4,))))</f>
        <v/>
      </c>
      <c r="AL526" s="100">
        <f>IF(AND(AG526&gt;0,AG526&lt;37),1,IF(AND(AG526&gt;=37,AG526&lt;58),2,IF(AND(AG526&gt;=58,AG526&lt;71),3,IF(AND(AG526&gt;=71,AG526&lt;=100),4,))))</f>
        <v/>
      </c>
      <c r="AM526" s="101">
        <f>IF((Y526&lt;&gt;"")*(K526&lt;&gt;""),Y526-K526,"")</f>
        <v/>
      </c>
      <c r="AN526" s="99">
        <f>IF((Z526&lt;&gt;"")*(L526&lt;&gt;""),Z526-L526,"")</f>
        <v/>
      </c>
      <c r="AO526" s="99">
        <f>IF((AA526&lt;&gt;"")*(M526&lt;&gt;""),AA526-M526,"")</f>
        <v/>
      </c>
      <c r="AP526" s="99">
        <f>IF((AB526&lt;&gt;"")*(N526&lt;&gt;""),AB526-N526,"")</f>
        <v/>
      </c>
      <c r="AQ526" s="94">
        <f>IF((AC526&lt;&gt;"")*(O526&lt;&gt;""),AC526-O526,"")</f>
        <v/>
      </c>
      <c r="AR526" s="94">
        <f>IF((AD526&lt;&gt;"")*(P526&lt;&gt;""),AD526-P526,"")</f>
        <v/>
      </c>
      <c r="AS526" s="94">
        <f>IF((AE526&lt;&gt;"")*(Q526&lt;&gt;""),AE526-Q526,"")</f>
        <v/>
      </c>
      <c r="AT526" s="94">
        <f>IF((AF526&lt;&gt;"")*(R526&lt;&gt;""),AF526-R526,"")</f>
        <v/>
      </c>
      <c r="AU526" s="94">
        <f>IF((AG526&lt;&gt;"")*(S526&lt;&gt;""),AG526-S526,"")</f>
        <v/>
      </c>
      <c r="AV526" s="99">
        <f>IF((AH526&lt;&gt;"")*(T526&lt;&gt;""),AH526-T526,"")</f>
        <v/>
      </c>
      <c r="AW526" s="99">
        <f>IF((AI526&lt;&gt;"")*(U526&lt;&gt;""),AI526-U526,"")</f>
        <v/>
      </c>
      <c r="AX526" s="99">
        <f>IF((AJ526&lt;&gt;"")*(V526&lt;&gt;""),AJ526-V526,"")</f>
        <v/>
      </c>
      <c r="AY526" s="99">
        <f>IF((AK526&lt;&gt;"")*(W526&lt;&gt;""),AK526-W526,"")</f>
        <v/>
      </c>
      <c r="AZ526" s="102">
        <f>IF((AL526&lt;&gt;"")*(X526&lt;&gt;""),AL526-X526,"")</f>
        <v/>
      </c>
      <c r="BA526" s="50">
        <f>IFERROR(__xludf.dummyfunction("AI(""Actúa como un tutor académico y dirígete personalmente al estudiante "" &amp; I526 &amp; "" "" &amp; J526 &amp; "" "" &amp; G526 &amp; "" "" &amp; H526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AM526 &amp; ""'. Diferencias por área: Matemáticas ("" &amp; AQ526 &amp; ""), Ciencias Natura"&amp;"les ("" &amp; AR526 &amp; ""), Sociales ("" &amp; AS526 &amp; ""), Lectura Crítica ("" &amp; AT526 &amp; "") e Inglés ("" &amp; AU526 &amp; ""). Variación en posición: grupo ("" &amp; AN526 &amp; ""), grado ("" &amp; AO526 &amp; "") y media ("" &amp; AP526 &amp; ""). Puntajes Primer Simulacro: Global "" &amp; K526 &amp; "", Mat "" &amp; "&amp;"O4 &amp; "", Cien "" &amp; P526 &amp; "", Soc "" &amp; Q526 &amp; "", Lec "" &amp; R526 &amp; "", Ing "" &amp; S526 &amp; "". Puntajes Segundo Simulacro: Global "" &amp; Y526 &amp; "", Mat "" &amp; AC526 &amp; "", Cien "" &amp; AD526 &amp; "", Soc "" &amp; AE526 &amp; "", Lec "" &amp; AF526 &amp; "", Ing "" &amp; AG526 &amp; "". Escribe un mensaje motivador"&amp;" y breve (máximo 4 líneas)."")
"),"=AI(""Actúa como un tutor académico y dirígete personalmente al estudiante "" &amp; I526 &amp; "" "" &amp; J526 &amp; "" "" &amp; G526 &amp; "" "" &amp; H526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AM526 &amp; ""'. Diferencias por área: Matemáticas ("" &amp; AQ526 &amp; ""), Ciencias Natur"&amp;"ales ("" &amp; AR526 &amp; ""), Sociales ("" &amp; AS526 &amp; ""), Lectura Crítica ("" &amp; AT526 &amp; "") e Inglés ("" &amp; AU526 &amp; ""). Variación en posición: grupo ("" &amp; AN526 &amp; ""), grado ("" &amp; AO526 &amp; "") y media ("" &amp; AP526 &amp; ""). Puntajes Primer Simulacro: Global "" &amp; K526 &amp; "", Mat "" &amp;"&amp;" O526 &amp; "", Cien "" &amp; P526 &amp; "", Soc "" &amp; Q526 &amp; "", Lec "" &amp; R526 &amp; "", Ing "" &amp; S526 &amp; "". Puntajes Segundo Simulacro: Global "" &amp; Y526 &amp; "", Mat "" &amp; AC526 &amp; "", Cien "" &amp; AD526 &amp; "", Soc "" &amp; AE526 &amp; "", Lec "" &amp; AF526 &amp; "", Ing "" &amp; AG526 &amp; "". Escribe un mensaje motivado"&amp;"r y breve (máximo 4 líneas)."")
")</f>
        <v/>
      </c>
    </row>
    <row r="527" ht="15.75" customHeight="1" s="42">
      <c r="A527" s="93" t="n"/>
      <c r="B527" s="94" t="inlineStr">
        <is>
          <t>Bachillerato</t>
        </is>
      </c>
      <c r="C527" s="94" t="n">
        <v>805</v>
      </c>
      <c r="D527" s="94" t="n"/>
      <c r="E527" s="95" t="n"/>
      <c r="F527" s="96">
        <f>TRIM(G527&amp;" "&amp;H527&amp;" "&amp;I527&amp;" "&amp;J527)</f>
        <v/>
      </c>
      <c r="G527" s="94" t="inlineStr">
        <is>
          <t>Taborda</t>
        </is>
      </c>
      <c r="H527" s="94" t="inlineStr">
        <is>
          <t>Macias</t>
        </is>
      </c>
      <c r="I527" s="94" t="inlineStr">
        <is>
          <t>Estefania</t>
        </is>
      </c>
      <c r="J527" s="97" t="n"/>
      <c r="K527" s="98">
        <f>IF(SUM(O527:S527)=0, "", ROUND(((O527*3+P527*3+Q527*3+R527*3+S527*1)/13)*5,0))</f>
        <v/>
      </c>
      <c r="L527" s="99">
        <f>IF(OR($C527="",K527=""),"",COUNTIFS($C$4:$C$1500,$C527,K$4:K$1500,"&gt;"&amp;K527)+1)</f>
        <v/>
      </c>
      <c r="M527" s="99">
        <f>IF(OR($C527="",K527=""),"",IF(AND($C527&gt;=1001,$C527&lt;=1005),COUNTIFS($C$4:$C$1500,"&gt;=1001",$C$4:$C$1500,"&lt;=1005",K$4:K$1500,"&gt;"&amp;K527)+1,IF(AND($C527&gt;=1101,$C527&lt;=1105),COUNTIFS($C$4:$C$1500,"&gt;=1101",$C$4:$C$1500,"&lt;=1105",K$4:K$1500,"&gt;"&amp;K527)+1,IF(AND($C527&gt;=901,$C527&lt;=905),COUNTIFS($C$4:$C$1500,"&gt;=901",$C$4:$C$1500,"&lt;=905",K$4:K$1500,"&gt;"&amp;K527)+1,IF(AND($C527&gt;=801,$C527&lt;=805),COUNTIFS($C$4:$C$1500,"&gt;=801",$C$4:$C$1500,"&lt;=805",K$4:K$1500,"&gt;"&amp;K527)+1,IF(AND($C527&gt;=701,$C527&lt;=705),COUNTIFS($C$4:$C$1500,"&gt;=701",$C$4:$C$1500,"&lt;=705",K$4:K$1500,"&gt;"&amp;K527)+1,IF(AND($C527&gt;=601,$C527&lt;=606),COUNTIFS($C$4:$C$1500,"&gt;=601",$C$4:$C$1500,"&lt;=606",K$4:K$1500,"&gt;"&amp;K527)+1,"")))))))</f>
        <v/>
      </c>
      <c r="N527" s="99">
        <f>IF(OR($C527="",K527=""),"",IF(OR(AND($C527&gt;=1001,$C527&lt;=1005),AND($C527&gt;=1101,$C527&lt;=1105)),COUNTIFS($C$4:$C$1500,"&gt;=1001",$C$4:$C$1500,"&lt;=1005",K$4:K$1500,"&gt;"&amp;K527)+COUNTIFS($C$4:$C$1500,"&gt;=1101",$C$4:$C$1500,"&lt;=1105",K$4:K$1500,"&gt;"&amp;K527)+1,""))</f>
        <v/>
      </c>
      <c r="O527" s="94" t="n">
        <v>55.31</v>
      </c>
      <c r="P527" s="94" t="n">
        <v>18.91</v>
      </c>
      <c r="Q527" s="94" t="n">
        <v>48.59</v>
      </c>
      <c r="R527" s="94" t="n">
        <v>41.67</v>
      </c>
      <c r="S527" s="94" t="n">
        <v>45.83</v>
      </c>
      <c r="T527" s="99">
        <f>IF(AND(O527&gt;0,O527&lt;36),1,IF(AND(O527&gt;=36,O527&lt;51),2,IF(AND(O527&gt;=51,O527&lt;71),3,IF(AND(O527&gt;=71,O527&lt;=100),4,))))</f>
        <v/>
      </c>
      <c r="U527" s="99">
        <f>IF(AND(P527&gt;0,P527&lt;41),1,IF(AND(P527&gt;=41,P527&lt;56),2,IF(AND(P527&gt;=56,P527&lt;71),3,IF(AND(P527&gt;=71,P527&lt;=100),4,))))</f>
        <v/>
      </c>
      <c r="V527" s="99">
        <f>IF(AND(Q527&gt;0,Q527&lt;41),1,IF(AND(Q527&gt;=41,Q527&lt;56),2,IF(AND(Q527&gt;=56,Q527&lt;71),3,IF(AND(Q527&gt;=71,Q527&lt;=100),4,))))</f>
        <v/>
      </c>
      <c r="W527" s="99">
        <f>IF(AND(R527&gt;0,R527&lt;36),1,IF(AND(R527&gt;=36,R527&lt;51),2,IF(AND(R527&gt;=51,R527&lt;66),3,IF(AND(R527&gt;=66,R527&lt;=100),4,))))</f>
        <v/>
      </c>
      <c r="X527" s="100">
        <f>IF(AND(S527&gt;0,S527&lt;37),1,IF(AND(S527&gt;=37,S527&lt;58),2,IF(AND(S527&gt;=58,S527&lt;71),3,IF(AND(S527&gt;=71,S527&lt;=100),4,))))</f>
        <v/>
      </c>
      <c r="Y527" s="101">
        <f>IF(SUM(AC527:AG527)=0, "", ROUND(((AC527*3+AD527*3+AE527*3+AF527*3+AG527*1)/13)*5,0))</f>
        <v/>
      </c>
      <c r="Z527" s="99">
        <f>IF(OR($C527="",Y527=""),"",COUNTIFS($C$4:$C$1500,$C527,Y$4:Y$1500,"&gt;"&amp;Y527)+1)</f>
        <v/>
      </c>
      <c r="AA527" s="99">
        <f>IF(OR($C527="",Y527=""),"",IF(AND($C527&gt;=1001,$C527&lt;=1005),COUNTIFS($C$4:$C$1500,"&gt;=1001",$C$4:$C$1500,"&lt;=1005",Y$4:Y$1500,"&gt;"&amp;Y527)+1,IF(AND($C527&gt;=1101,$C527&lt;=1105),COUNTIFS($C$4:$C$1500,"&gt;=1101",$C$4:$C$1500,"&lt;=1105",Y$4:Y$1500,"&gt;"&amp;Y527)+1,IF(AND($C527&gt;=901,$C527&lt;=905),COUNTIFS($C$4:$C$1500,"&gt;=901",$C$4:$C$1500,"&lt;=905",Y$4:Y$1500,"&gt;"&amp;Y527)+1,IF(AND($C527&gt;=801,$C527&lt;=805),COUNTIFS($C$4:$C$1500,"&gt;=801",$C$4:$C$1500,"&lt;=805",Y$4:Y$1500,"&gt;"&amp;Y527)+1,IF(AND($C527&gt;=701,$C527&lt;=705),COUNTIFS($C$4:$C$1500,"&gt;=701",$C$4:$C$1500,"&lt;=705",Y$4:Y$1500,"&gt;"&amp;Y527)+1,IF(AND($C527&gt;=601,$C527&lt;=606),COUNTIFS($C$4:$C$1500,"&gt;=601",$C$4:$C$1500,"&lt;=606",Y$4:Y$1500,"&gt;"&amp;Y527)+1,"")))))))</f>
        <v/>
      </c>
      <c r="AB527" s="99">
        <f>IF(OR($C527="",Y527=""),"",IF(OR(AND($C527&gt;=1001,$C527&lt;=1005),AND($C527&gt;=1101,$C527&lt;=1105)),COUNTIFS($C$4:$C$1500,"&gt;=1001",$C$4:$C$1500,"&lt;=1005",Y$4:Y$1500,"&gt;"&amp;Y527)+COUNTIFS($C$4:$C$1500,"&gt;=1101",$C$4:$C$1500,"&lt;=1105",Y$4:Y$1500,"&gt;"&amp;Y527)+1,""))</f>
        <v/>
      </c>
      <c r="AC527" s="94" t="n">
        <v>61.5</v>
      </c>
      <c r="AD527" s="94" t="n">
        <v>82.98999999999999</v>
      </c>
      <c r="AE527" s="94" t="n">
        <v>60.75</v>
      </c>
      <c r="AF527" s="94" t="n">
        <v>78.75</v>
      </c>
      <c r="AG527" s="94" t="n">
        <v>48.13</v>
      </c>
      <c r="AH527" s="99">
        <f>IF(AND(AC527&gt;0,AC527&lt;36),1,IF(AND(AC527&gt;=36,AC527&lt;51),2,IF(AND(AC527&gt;=51,AC527&lt;71),3,IF(AND(AC527&gt;=71,AC527&lt;=100),4,))))</f>
        <v/>
      </c>
      <c r="AI527" s="99">
        <f>IF(AND(AD527&gt;0,AD527&lt;41),1,IF(AND(AD527&gt;=41,AD527&lt;56),2,IF(AND(AD527&gt;=56,AD527&lt;71),3,IF(AND(AD527&gt;=71,AD527&lt;=100),4,))))</f>
        <v/>
      </c>
      <c r="AJ527" s="99">
        <f>IF(AND(AE527&gt;0,AE527&lt;41),1,IF(AND(AE527&gt;=41,AE527&lt;56),2,IF(AND(AE527&gt;=56,AE527&lt;71),3,IF(AND(AE527&gt;=71,AE527&lt;=100),4,))))</f>
        <v/>
      </c>
      <c r="AK527" s="99">
        <f>IF(AND(AF527&gt;0,AF527&lt;36),1,IF(AND(AF527&gt;=36,AF527&lt;51),2,IF(AND(AF527&gt;=51,AF527&lt;66),3,IF(AND(AF527&gt;=66,AF527&lt;=100),4,))))</f>
        <v/>
      </c>
      <c r="AL527" s="100">
        <f>IF(AND(AG527&gt;0,AG527&lt;37),1,IF(AND(AG527&gt;=37,AG527&lt;58),2,IF(AND(AG527&gt;=58,AG527&lt;71),3,IF(AND(AG527&gt;=71,AG527&lt;=100),4,))))</f>
        <v/>
      </c>
      <c r="AM527" s="101">
        <f>IF((Y527&lt;&gt;"")*(K527&lt;&gt;""),Y527-K527,"")</f>
        <v/>
      </c>
      <c r="AN527" s="99">
        <f>IF((Z527&lt;&gt;"")*(L527&lt;&gt;""),Z527-L527,"")</f>
        <v/>
      </c>
      <c r="AO527" s="99">
        <f>IF((AA527&lt;&gt;"")*(M527&lt;&gt;""),AA527-M527,"")</f>
        <v/>
      </c>
      <c r="AP527" s="99">
        <f>IF((AB527&lt;&gt;"")*(N527&lt;&gt;""),AB527-N527,"")</f>
        <v/>
      </c>
      <c r="AQ527" s="94">
        <f>IF((AC527&lt;&gt;"")*(O527&lt;&gt;""),AC527-O527,"")</f>
        <v/>
      </c>
      <c r="AR527" s="94">
        <f>IF((AD527&lt;&gt;"")*(P527&lt;&gt;""),AD527-P527,"")</f>
        <v/>
      </c>
      <c r="AS527" s="94">
        <f>IF((AE527&lt;&gt;"")*(Q527&lt;&gt;""),AE527-Q527,"")</f>
        <v/>
      </c>
      <c r="AT527" s="94">
        <f>IF((AF527&lt;&gt;"")*(R527&lt;&gt;""),AF527-R527,"")</f>
        <v/>
      </c>
      <c r="AU527" s="94">
        <f>IF((AG527&lt;&gt;"")*(S527&lt;&gt;""),AG527-S527,"")</f>
        <v/>
      </c>
      <c r="AV527" s="99">
        <f>IF((AH527&lt;&gt;"")*(T527&lt;&gt;""),AH527-T527,"")</f>
        <v/>
      </c>
      <c r="AW527" s="99">
        <f>IF((AI527&lt;&gt;"")*(U527&lt;&gt;""),AI527-U527,"")</f>
        <v/>
      </c>
      <c r="AX527" s="99">
        <f>IF((AJ527&lt;&gt;"")*(V527&lt;&gt;""),AJ527-V527,"")</f>
        <v/>
      </c>
      <c r="AY527" s="99">
        <f>IF((AK527&lt;&gt;"")*(W527&lt;&gt;""),AK527-W527,"")</f>
        <v/>
      </c>
      <c r="AZ527" s="102">
        <f>IF((AL527&lt;&gt;"")*(X527&lt;&gt;""),AL527-X527,"")</f>
        <v/>
      </c>
      <c r="BA527" s="50">
        <f>IFERROR(__xludf.dummyfunction("AI(""Actúa como un tutor académico y dirígete personalmente al estudiante "" &amp; I527 &amp; "" "" &amp; J527 &amp; "" "" &amp; G527 &amp; "" "" &amp; H527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AM527 &amp; ""'. Diferencias por área: Matemáticas ("" &amp; AQ527 &amp; ""), Ciencias Natura"&amp;"les ("" &amp; AR527 &amp; ""), Sociales ("" &amp; AS527 &amp; ""), Lectura Crítica ("" &amp; AT527 &amp; "") e Inglés ("" &amp; AU527 &amp; ""). Variación en posición: grupo ("" &amp; AN527 &amp; ""), grado ("" &amp; AO527 &amp; "") y media ("" &amp; AP527 &amp; ""). Puntajes Primer Simulacro: Global "" &amp; K527 &amp; "", Mat "" &amp; "&amp;"O4 &amp; "", Cien "" &amp; P527 &amp; "", Soc "" &amp; Q527 &amp; "", Lec "" &amp; R527 &amp; "", Ing "" &amp; S527 &amp; "". Puntajes Segundo Simulacro: Global "" &amp; Y527 &amp; "", Mat "" &amp; AC527 &amp; "", Cien "" &amp; AD527 &amp; "", Soc "" &amp; AE527 &amp; "", Lec "" &amp; AF527 &amp; "", Ing "" &amp; AG527 &amp; "". Escribe un mensaje motivador"&amp;" y breve (máximo 4 líneas)."")
"),"=AI(""Actúa como un tutor académico y dirígete personalmente al estudiante "" &amp; I527 &amp; "" "" &amp; J527 &amp; "" "" &amp; G527 &amp; "" "" &amp; H527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AM527 &amp; ""'. Diferencias por área: Matemáticas ("" &amp; AQ527 &amp; ""), Ciencias Natur"&amp;"ales ("" &amp; AR527 &amp; ""), Sociales ("" &amp; AS527 &amp; ""), Lectura Crítica ("" &amp; AT527 &amp; "") e Inglés ("" &amp; AU527 &amp; ""). Variación en posición: grupo ("" &amp; AN527 &amp; ""), grado ("" &amp; AO527 &amp; "") y media ("" &amp; AP527 &amp; ""). Puntajes Primer Simulacro: Global "" &amp; K527 &amp; "", Mat "" &amp;"&amp;" O527 &amp; "", Cien "" &amp; P527 &amp; "", Soc "" &amp; Q527 &amp; "", Lec "" &amp; R527 &amp; "", Ing "" &amp; S527 &amp; "". Puntajes Segundo Simulacro: Global "" &amp; Y527 &amp; "", Mat "" &amp; AC527 &amp; "", Cien "" &amp; AD527 &amp; "", Soc "" &amp; AE527 &amp; "", Lec "" &amp; AF527 &amp; "", Ing "" &amp; AG527 &amp; "". Escribe un mensaje motivado"&amp;"r y breve (máximo 4 líneas)."")
")</f>
        <v/>
      </c>
    </row>
    <row r="528" ht="15.75" customHeight="1" s="42">
      <c r="A528" s="93" t="n"/>
      <c r="B528" s="94" t="inlineStr">
        <is>
          <t>Bachillerato</t>
        </is>
      </c>
      <c r="C528" s="94" t="n">
        <v>805</v>
      </c>
      <c r="D528" s="94" t="n"/>
      <c r="E528" s="95" t="n"/>
      <c r="F528" s="96">
        <f>TRIM(G528&amp;" "&amp;H528&amp;" "&amp;I528&amp;" "&amp;J528)</f>
        <v/>
      </c>
      <c r="G528" s="94" t="inlineStr">
        <is>
          <t>Tobón</t>
        </is>
      </c>
      <c r="H528" s="94" t="inlineStr">
        <is>
          <t>Pérez</t>
        </is>
      </c>
      <c r="I528" s="94" t="inlineStr">
        <is>
          <t>Yasmin</t>
        </is>
      </c>
      <c r="J528" s="97" t="inlineStr">
        <is>
          <t>Camila</t>
        </is>
      </c>
      <c r="K528" s="98">
        <f>IF(SUM(O528:S528)=0, "", ROUND(((O528*3+P528*3+Q528*3+R528*3+S528*1)/13)*5,0))</f>
        <v/>
      </c>
      <c r="L528" s="99">
        <f>IF(OR($C528="",K528=""),"",COUNTIFS($C$4:$C$1500,$C528,K$4:K$1500,"&gt;"&amp;K528)+1)</f>
        <v/>
      </c>
      <c r="M528" s="99">
        <f>IF(OR($C528="",K528=""),"",IF(AND($C528&gt;=1001,$C528&lt;=1005),COUNTIFS($C$4:$C$1500,"&gt;=1001",$C$4:$C$1500,"&lt;=1005",K$4:K$1500,"&gt;"&amp;K528)+1,IF(AND($C528&gt;=1101,$C528&lt;=1105),COUNTIFS($C$4:$C$1500,"&gt;=1101",$C$4:$C$1500,"&lt;=1105",K$4:K$1500,"&gt;"&amp;K528)+1,IF(AND($C528&gt;=901,$C528&lt;=905),COUNTIFS($C$4:$C$1500,"&gt;=901",$C$4:$C$1500,"&lt;=905",K$4:K$1500,"&gt;"&amp;K528)+1,IF(AND($C528&gt;=801,$C528&lt;=805),COUNTIFS($C$4:$C$1500,"&gt;=801",$C$4:$C$1500,"&lt;=805",K$4:K$1500,"&gt;"&amp;K528)+1,IF(AND($C528&gt;=701,$C528&lt;=705),COUNTIFS($C$4:$C$1500,"&gt;=701",$C$4:$C$1500,"&lt;=705",K$4:K$1500,"&gt;"&amp;K528)+1,IF(AND($C528&gt;=601,$C528&lt;=606),COUNTIFS($C$4:$C$1500,"&gt;=601",$C$4:$C$1500,"&lt;=606",K$4:K$1500,"&gt;"&amp;K528)+1,"")))))))</f>
        <v/>
      </c>
      <c r="N528" s="99">
        <f>IF(OR($C528="",K528=""),"",IF(OR(AND($C528&gt;=1001,$C528&lt;=1005),AND($C528&gt;=1101,$C528&lt;=1105)),COUNTIFS($C$4:$C$1500,"&gt;=1001",$C$4:$C$1500,"&lt;=1005",K$4:K$1500,"&gt;"&amp;K528)+COUNTIFS($C$4:$C$1500,"&gt;=1101",$C$4:$C$1500,"&lt;=1105",K$4:K$1500,"&gt;"&amp;K528)+1,""))</f>
        <v/>
      </c>
      <c r="O528" s="94" t="n">
        <v>39.06</v>
      </c>
      <c r="P528" s="94" t="n">
        <v>20.54</v>
      </c>
      <c r="Q528" s="94" t="n">
        <v>34.22</v>
      </c>
      <c r="R528" s="94" t="n">
        <v>45.83</v>
      </c>
      <c r="S528" s="94" t="n">
        <v>50</v>
      </c>
      <c r="T528" s="99">
        <f>IF(AND(O528&gt;0,O528&lt;36),1,IF(AND(O528&gt;=36,O528&lt;51),2,IF(AND(O528&gt;=51,O528&lt;71),3,IF(AND(O528&gt;=71,O528&lt;=100),4,))))</f>
        <v/>
      </c>
      <c r="U528" s="99">
        <f>IF(AND(P528&gt;0,P528&lt;41),1,IF(AND(P528&gt;=41,P528&lt;56),2,IF(AND(P528&gt;=56,P528&lt;71),3,IF(AND(P528&gt;=71,P528&lt;=100),4,))))</f>
        <v/>
      </c>
      <c r="V528" s="99">
        <f>IF(AND(Q528&gt;0,Q528&lt;41),1,IF(AND(Q528&gt;=41,Q528&lt;56),2,IF(AND(Q528&gt;=56,Q528&lt;71),3,IF(AND(Q528&gt;=71,Q528&lt;=100),4,))))</f>
        <v/>
      </c>
      <c r="W528" s="99">
        <f>IF(AND(R528&gt;0,R528&lt;36),1,IF(AND(R528&gt;=36,R528&lt;51),2,IF(AND(R528&gt;=51,R528&lt;66),3,IF(AND(R528&gt;=66,R528&lt;=100),4,))))</f>
        <v/>
      </c>
      <c r="X528" s="100">
        <f>IF(AND(S528&gt;0,S528&lt;37),1,IF(AND(S528&gt;=37,S528&lt;58),2,IF(AND(S528&gt;=58,S528&lt;71),3,IF(AND(S528&gt;=71,S528&lt;=100),4,))))</f>
        <v/>
      </c>
      <c r="Y528" s="101">
        <f>IF(SUM(AC528:AG528)=0, "", ROUND(((AC528*3+AD528*3+AE528*3+AF528*3+AG528*1)/13)*5,0))</f>
        <v/>
      </c>
      <c r="Z528" s="99">
        <f>IF(OR($C528="",Y528=""),"",COUNTIFS($C$4:$C$1500,$C528,Y$4:Y$1500,"&gt;"&amp;Y528)+1)</f>
        <v/>
      </c>
      <c r="AA528" s="99">
        <f>IF(OR($C528="",Y528=""),"",IF(AND($C528&gt;=1001,$C528&lt;=1005),COUNTIFS($C$4:$C$1500,"&gt;=1001",$C$4:$C$1500,"&lt;=1005",Y$4:Y$1500,"&gt;"&amp;Y528)+1,IF(AND($C528&gt;=1101,$C528&lt;=1105),COUNTIFS($C$4:$C$1500,"&gt;=1101",$C$4:$C$1500,"&lt;=1105",Y$4:Y$1500,"&gt;"&amp;Y528)+1,IF(AND($C528&gt;=901,$C528&lt;=905),COUNTIFS($C$4:$C$1500,"&gt;=901",$C$4:$C$1500,"&lt;=905",Y$4:Y$1500,"&gt;"&amp;Y528)+1,IF(AND($C528&gt;=801,$C528&lt;=805),COUNTIFS($C$4:$C$1500,"&gt;=801",$C$4:$C$1500,"&lt;=805",Y$4:Y$1500,"&gt;"&amp;Y528)+1,IF(AND($C528&gt;=701,$C528&lt;=705),COUNTIFS($C$4:$C$1500,"&gt;=701",$C$4:$C$1500,"&lt;=705",Y$4:Y$1500,"&gt;"&amp;Y528)+1,IF(AND($C528&gt;=601,$C528&lt;=606),COUNTIFS($C$4:$C$1500,"&gt;=601",$C$4:$C$1500,"&lt;=606",Y$4:Y$1500,"&gt;"&amp;Y528)+1,"")))))))</f>
        <v/>
      </c>
      <c r="AB528" s="99">
        <f>IF(OR($C528="",Y528=""),"",IF(OR(AND($C528&gt;=1001,$C528&lt;=1005),AND($C528&gt;=1101,$C528&lt;=1105)),COUNTIFS($C$4:$C$1500,"&gt;=1001",$C$4:$C$1500,"&lt;=1005",Y$4:Y$1500,"&gt;"&amp;Y528)+COUNTIFS($C$4:$C$1500,"&gt;=1101",$C$4:$C$1500,"&lt;=1105",Y$4:Y$1500,"&gt;"&amp;Y528)+1,""))</f>
        <v/>
      </c>
      <c r="AC528" s="94" t="n">
        <v>37</v>
      </c>
      <c r="AD528" s="94" t="n">
        <v>67.37</v>
      </c>
      <c r="AE528" s="94" t="n">
        <v>55.25</v>
      </c>
      <c r="AF528" s="94" t="n">
        <v>65.63</v>
      </c>
      <c r="AG528" s="94" t="n">
        <v>35</v>
      </c>
      <c r="AH528" s="99">
        <f>IF(AND(AC528&gt;0,AC528&lt;36),1,IF(AND(AC528&gt;=36,AC528&lt;51),2,IF(AND(AC528&gt;=51,AC528&lt;71),3,IF(AND(AC528&gt;=71,AC528&lt;=100),4,))))</f>
        <v/>
      </c>
      <c r="AI528" s="99">
        <f>IF(AND(AD528&gt;0,AD528&lt;41),1,IF(AND(AD528&gt;=41,AD528&lt;56),2,IF(AND(AD528&gt;=56,AD528&lt;71),3,IF(AND(AD528&gt;=71,AD528&lt;=100),4,))))</f>
        <v/>
      </c>
      <c r="AJ528" s="99">
        <f>IF(AND(AE528&gt;0,AE528&lt;41),1,IF(AND(AE528&gt;=41,AE528&lt;56),2,IF(AND(AE528&gt;=56,AE528&lt;71),3,IF(AND(AE528&gt;=71,AE528&lt;=100),4,))))</f>
        <v/>
      </c>
      <c r="AK528" s="99">
        <f>IF(AND(AF528&gt;0,AF528&lt;36),1,IF(AND(AF528&gt;=36,AF528&lt;51),2,IF(AND(AF528&gt;=51,AF528&lt;66),3,IF(AND(AF528&gt;=66,AF528&lt;=100),4,))))</f>
        <v/>
      </c>
      <c r="AL528" s="100">
        <f>IF(AND(AG528&gt;0,AG528&lt;37),1,IF(AND(AG528&gt;=37,AG528&lt;58),2,IF(AND(AG528&gt;=58,AG528&lt;71),3,IF(AND(AG528&gt;=71,AG528&lt;=100),4,))))</f>
        <v/>
      </c>
      <c r="AM528" s="101">
        <f>IF((Y528&lt;&gt;"")*(K528&lt;&gt;""),Y528-K528,"")</f>
        <v/>
      </c>
      <c r="AN528" s="99">
        <f>IF((Z528&lt;&gt;"")*(L528&lt;&gt;""),Z528-L528,"")</f>
        <v/>
      </c>
      <c r="AO528" s="99">
        <f>IF((AA528&lt;&gt;"")*(M528&lt;&gt;""),AA528-M528,"")</f>
        <v/>
      </c>
      <c r="AP528" s="99">
        <f>IF((AB528&lt;&gt;"")*(N528&lt;&gt;""),AB528-N528,"")</f>
        <v/>
      </c>
      <c r="AQ528" s="94">
        <f>IF((AC528&lt;&gt;"")*(O528&lt;&gt;""),AC528-O528,"")</f>
        <v/>
      </c>
      <c r="AR528" s="94">
        <f>IF((AD528&lt;&gt;"")*(P528&lt;&gt;""),AD528-P528,"")</f>
        <v/>
      </c>
      <c r="AS528" s="94">
        <f>IF((AE528&lt;&gt;"")*(Q528&lt;&gt;""),AE528-Q528,"")</f>
        <v/>
      </c>
      <c r="AT528" s="94">
        <f>IF((AF528&lt;&gt;"")*(R528&lt;&gt;""),AF528-R528,"")</f>
        <v/>
      </c>
      <c r="AU528" s="94">
        <f>IF((AG528&lt;&gt;"")*(S528&lt;&gt;""),AG528-S528,"")</f>
        <v/>
      </c>
      <c r="AV528" s="99">
        <f>IF((AH528&lt;&gt;"")*(T528&lt;&gt;""),AH528-T528,"")</f>
        <v/>
      </c>
      <c r="AW528" s="99">
        <f>IF((AI528&lt;&gt;"")*(U528&lt;&gt;""),AI528-U528,"")</f>
        <v/>
      </c>
      <c r="AX528" s="99">
        <f>IF((AJ528&lt;&gt;"")*(V528&lt;&gt;""),AJ528-V528,"")</f>
        <v/>
      </c>
      <c r="AY528" s="99">
        <f>IF((AK528&lt;&gt;"")*(W528&lt;&gt;""),AK528-W528,"")</f>
        <v/>
      </c>
      <c r="AZ528" s="102">
        <f>IF((AL528&lt;&gt;"")*(X528&lt;&gt;""),AL528-X528,"")</f>
        <v/>
      </c>
      <c r="BA528" s="50">
        <f>IFERROR(__xludf.dummyfunction("AI(""Actúa como un tutor académico y dirígete personalmente al estudiante "" &amp; I528 &amp; "" "" &amp; J528 &amp; "" "" &amp; G528 &amp; "" "" &amp; H528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AM528 &amp; ""'. Diferencias por área: Matemáticas ("" &amp; AQ528 &amp; ""), Ciencias Natura"&amp;"les ("" &amp; AR528 &amp; ""), Sociales ("" &amp; AS528 &amp; ""), Lectura Crítica ("" &amp; AT528 &amp; "") e Inglés ("" &amp; AU528 &amp; ""). Variación en posición: grupo ("" &amp; AN528 &amp; ""), grado ("" &amp; AO528 &amp; "") y media ("" &amp; AP528 &amp; ""). Puntajes Primer Simulacro: Global "" &amp; K528 &amp; "", Mat "" &amp; "&amp;"O4 &amp; "", Cien "" &amp; P528 &amp; "", Soc "" &amp; Q528 &amp; "", Lec "" &amp; R528 &amp; "", Ing "" &amp; S528 &amp; "". Puntajes Segundo Simulacro: Global "" &amp; Y528 &amp; "", Mat "" &amp; AC528 &amp; "", Cien "" &amp; AD528 &amp; "", Soc "" &amp; AE528 &amp; "", Lec "" &amp; AF528 &amp; "", Ing "" &amp; AG528 &amp; "". Escribe un mensaje motivador"&amp;" y breve (máximo 4 líneas)."")
"),"=AI(""Actúa como un tutor académico y dirígete personalmente al estudiante "" &amp; I528 &amp; "" "" &amp; J528 &amp; "" "" &amp; G528 &amp; "" "" &amp; H528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AM528 &amp; ""'. Diferencias por área: Matemáticas ("" &amp; AQ528 &amp; ""), Ciencias Natur"&amp;"ales ("" &amp; AR528 &amp; ""), Sociales ("" &amp; AS528 &amp; ""), Lectura Crítica ("" &amp; AT528 &amp; "") e Inglés ("" &amp; AU528 &amp; ""). Variación en posición: grupo ("" &amp; AN528 &amp; ""), grado ("" &amp; AO528 &amp; "") y media ("" &amp; AP528 &amp; ""). Puntajes Primer Simulacro: Global "" &amp; K528 &amp; "", Mat "" &amp;"&amp;" O528 &amp; "", Cien "" &amp; P528 &amp; "", Soc "" &amp; Q528 &amp; "", Lec "" &amp; R528 &amp; "", Ing "" &amp; S528 &amp; "". Puntajes Segundo Simulacro: Global "" &amp; Y528 &amp; "", Mat "" &amp; AC528 &amp; "", Cien "" &amp; AD528 &amp; "", Soc "" &amp; AE528 &amp; "", Lec "" &amp; AF528 &amp; "", Ing "" &amp; AG528 &amp; "". Escribe un mensaje motivado"&amp;"r y breve (máximo 4 líneas)."")
")</f>
        <v/>
      </c>
    </row>
    <row r="529" ht="15.75" customHeight="1" s="42">
      <c r="A529" s="93" t="n"/>
      <c r="B529" s="94" t="inlineStr">
        <is>
          <t>Bachillerato</t>
        </is>
      </c>
      <c r="C529" s="94" t="n">
        <v>805</v>
      </c>
      <c r="D529" s="94" t="n"/>
      <c r="E529" s="95" t="n"/>
      <c r="F529" s="96">
        <f>TRIM(G529&amp;" "&amp;H529&amp;" "&amp;I529&amp;" "&amp;J529)</f>
        <v/>
      </c>
      <c r="G529" s="94" t="inlineStr">
        <is>
          <t>Varela</t>
        </is>
      </c>
      <c r="H529" s="94" t="inlineStr">
        <is>
          <t>Arredondo</t>
        </is>
      </c>
      <c r="I529" s="94" t="inlineStr">
        <is>
          <t>Allison</t>
        </is>
      </c>
      <c r="J529" s="97" t="n"/>
      <c r="K529" s="98">
        <f>IF(SUM(O529:S529)=0, "", ROUND(((O529*3+P529*3+Q529*3+R529*3+S529*1)/13)*5,0))</f>
        <v/>
      </c>
      <c r="L529" s="99">
        <f>IF(OR($C529="",K529=""),"",COUNTIFS($C$4:$C$1500,$C529,K$4:K$1500,"&gt;"&amp;K529)+1)</f>
        <v/>
      </c>
      <c r="M529" s="99">
        <f>IF(OR($C529="",K529=""),"",IF(AND($C529&gt;=1001,$C529&lt;=1005),COUNTIFS($C$4:$C$1500,"&gt;=1001",$C$4:$C$1500,"&lt;=1005",K$4:K$1500,"&gt;"&amp;K529)+1,IF(AND($C529&gt;=1101,$C529&lt;=1105),COUNTIFS($C$4:$C$1500,"&gt;=1101",$C$4:$C$1500,"&lt;=1105",K$4:K$1500,"&gt;"&amp;K529)+1,IF(AND($C529&gt;=901,$C529&lt;=905),COUNTIFS($C$4:$C$1500,"&gt;=901",$C$4:$C$1500,"&lt;=905",K$4:K$1500,"&gt;"&amp;K529)+1,IF(AND($C529&gt;=801,$C529&lt;=805),COUNTIFS($C$4:$C$1500,"&gt;=801",$C$4:$C$1500,"&lt;=805",K$4:K$1500,"&gt;"&amp;K529)+1,IF(AND($C529&gt;=701,$C529&lt;=705),COUNTIFS($C$4:$C$1500,"&gt;=701",$C$4:$C$1500,"&lt;=705",K$4:K$1500,"&gt;"&amp;K529)+1,IF(AND($C529&gt;=601,$C529&lt;=606),COUNTIFS($C$4:$C$1500,"&gt;=601",$C$4:$C$1500,"&lt;=606",K$4:K$1500,"&gt;"&amp;K529)+1,"")))))))</f>
        <v/>
      </c>
      <c r="N529" s="99">
        <f>IF(OR($C529="",K529=""),"",IF(OR(AND($C529&gt;=1001,$C529&lt;=1005),AND($C529&gt;=1101,$C529&lt;=1105)),COUNTIFS($C$4:$C$1500,"&gt;=1001",$C$4:$C$1500,"&lt;=1005",K$4:K$1500,"&gt;"&amp;K529)+COUNTIFS($C$4:$C$1500,"&gt;=1101",$C$4:$C$1500,"&lt;=1105",K$4:K$1500,"&gt;"&amp;K529)+1,""))</f>
        <v/>
      </c>
      <c r="O529" s="94" t="n">
        <v>35</v>
      </c>
      <c r="P529" s="94" t="n">
        <v>38.04</v>
      </c>
      <c r="Q529" s="94" t="n">
        <v>23.44</v>
      </c>
      <c r="R529" s="94" t="n">
        <v>50</v>
      </c>
      <c r="S529" s="94" t="n">
        <v>70.83</v>
      </c>
      <c r="T529" s="99">
        <f>IF(AND(O529&gt;0,O529&lt;36),1,IF(AND(O529&gt;=36,O529&lt;51),2,IF(AND(O529&gt;=51,O529&lt;71),3,IF(AND(O529&gt;=71,O529&lt;=100),4,))))</f>
        <v/>
      </c>
      <c r="U529" s="99">
        <f>IF(AND(P529&gt;0,P529&lt;41),1,IF(AND(P529&gt;=41,P529&lt;56),2,IF(AND(P529&gt;=56,P529&lt;71),3,IF(AND(P529&gt;=71,P529&lt;=100),4,))))</f>
        <v/>
      </c>
      <c r="V529" s="99">
        <f>IF(AND(Q529&gt;0,Q529&lt;41),1,IF(AND(Q529&gt;=41,Q529&lt;56),2,IF(AND(Q529&gt;=56,Q529&lt;71),3,IF(AND(Q529&gt;=71,Q529&lt;=100),4,))))</f>
        <v/>
      </c>
      <c r="W529" s="99">
        <f>IF(AND(R529&gt;0,R529&lt;36),1,IF(AND(R529&gt;=36,R529&lt;51),2,IF(AND(R529&gt;=51,R529&lt;66),3,IF(AND(R529&gt;=66,R529&lt;=100),4,))))</f>
        <v/>
      </c>
      <c r="X529" s="100">
        <f>IF(AND(S529&gt;0,S529&lt;37),1,IF(AND(S529&gt;=37,S529&lt;58),2,IF(AND(S529&gt;=58,S529&lt;71),3,IF(AND(S529&gt;=71,S529&lt;=100),4,))))</f>
        <v/>
      </c>
      <c r="Y529" s="101">
        <f>IF(SUM(AC529:AG529)=0, "", ROUND(((AC529*3+AD529*3+AE529*3+AF529*3+AG529*1)/13)*5,0))</f>
        <v/>
      </c>
      <c r="Z529" s="99">
        <f>IF(OR($C529="",Y529=""),"",COUNTIFS($C$4:$C$1500,$C529,Y$4:Y$1500,"&gt;"&amp;Y529)+1)</f>
        <v/>
      </c>
      <c r="AA529" s="99">
        <f>IF(OR($C529="",Y529=""),"",IF(AND($C529&gt;=1001,$C529&lt;=1005),COUNTIFS($C$4:$C$1500,"&gt;=1001",$C$4:$C$1500,"&lt;=1005",Y$4:Y$1500,"&gt;"&amp;Y529)+1,IF(AND($C529&gt;=1101,$C529&lt;=1105),COUNTIFS($C$4:$C$1500,"&gt;=1101",$C$4:$C$1500,"&lt;=1105",Y$4:Y$1500,"&gt;"&amp;Y529)+1,IF(AND($C529&gt;=901,$C529&lt;=905),COUNTIFS($C$4:$C$1500,"&gt;=901",$C$4:$C$1500,"&lt;=905",Y$4:Y$1500,"&gt;"&amp;Y529)+1,IF(AND($C529&gt;=801,$C529&lt;=805),COUNTIFS($C$4:$C$1500,"&gt;=801",$C$4:$C$1500,"&lt;=805",Y$4:Y$1500,"&gt;"&amp;Y529)+1,IF(AND($C529&gt;=701,$C529&lt;=705),COUNTIFS($C$4:$C$1500,"&gt;=701",$C$4:$C$1500,"&lt;=705",Y$4:Y$1500,"&gt;"&amp;Y529)+1,IF(AND($C529&gt;=601,$C529&lt;=606),COUNTIFS($C$4:$C$1500,"&gt;=601",$C$4:$C$1500,"&lt;=606",Y$4:Y$1500,"&gt;"&amp;Y529)+1,"")))))))</f>
        <v/>
      </c>
      <c r="AB529" s="99">
        <f>IF(OR($C529="",Y529=""),"",IF(OR(AND($C529&gt;=1001,$C529&lt;=1005),AND($C529&gt;=1101,$C529&lt;=1105)),COUNTIFS($C$4:$C$1500,"&gt;=1001",$C$4:$C$1500,"&lt;=1005",Y$4:Y$1500,"&gt;"&amp;Y529)+COUNTIFS($C$4:$C$1500,"&gt;=1101",$C$4:$C$1500,"&lt;=1105",Y$4:Y$1500,"&gt;"&amp;Y529)+1,""))</f>
        <v/>
      </c>
      <c r="AC529" s="94" t="n">
        <v>67.5</v>
      </c>
      <c r="AD529" s="94" t="n">
        <v>57.1</v>
      </c>
      <c r="AE529" s="94" t="n">
        <v>52.5</v>
      </c>
      <c r="AF529" s="94" t="n">
        <v>65.63</v>
      </c>
      <c r="AG529" s="94" t="n">
        <v>61.25</v>
      </c>
      <c r="AH529" s="99">
        <f>IF(AND(AC529&gt;0,AC529&lt;36),1,IF(AND(AC529&gt;=36,AC529&lt;51),2,IF(AND(AC529&gt;=51,AC529&lt;71),3,IF(AND(AC529&gt;=71,AC529&lt;=100),4,))))</f>
        <v/>
      </c>
      <c r="AI529" s="99">
        <f>IF(AND(AD529&gt;0,AD529&lt;41),1,IF(AND(AD529&gt;=41,AD529&lt;56),2,IF(AND(AD529&gt;=56,AD529&lt;71),3,IF(AND(AD529&gt;=71,AD529&lt;=100),4,))))</f>
        <v/>
      </c>
      <c r="AJ529" s="99">
        <f>IF(AND(AE529&gt;0,AE529&lt;41),1,IF(AND(AE529&gt;=41,AE529&lt;56),2,IF(AND(AE529&gt;=56,AE529&lt;71),3,IF(AND(AE529&gt;=71,AE529&lt;=100),4,))))</f>
        <v/>
      </c>
      <c r="AK529" s="99">
        <f>IF(AND(AF529&gt;0,AF529&lt;36),1,IF(AND(AF529&gt;=36,AF529&lt;51),2,IF(AND(AF529&gt;=51,AF529&lt;66),3,IF(AND(AF529&gt;=66,AF529&lt;=100),4,))))</f>
        <v/>
      </c>
      <c r="AL529" s="100">
        <f>IF(AND(AG529&gt;0,AG529&lt;37),1,IF(AND(AG529&gt;=37,AG529&lt;58),2,IF(AND(AG529&gt;=58,AG529&lt;71),3,IF(AND(AG529&gt;=71,AG529&lt;=100),4,))))</f>
        <v/>
      </c>
      <c r="AM529" s="101">
        <f>IF((Y529&lt;&gt;"")*(K529&lt;&gt;""),Y529-K529,"")</f>
        <v/>
      </c>
      <c r="AN529" s="99">
        <f>IF((Z529&lt;&gt;"")*(L529&lt;&gt;""),Z529-L529,"")</f>
        <v/>
      </c>
      <c r="AO529" s="99">
        <f>IF((AA529&lt;&gt;"")*(M529&lt;&gt;""),AA529-M529,"")</f>
        <v/>
      </c>
      <c r="AP529" s="99">
        <f>IF((AB529&lt;&gt;"")*(N529&lt;&gt;""),AB529-N529,"")</f>
        <v/>
      </c>
      <c r="AQ529" s="94">
        <f>IF((AC529&lt;&gt;"")*(O529&lt;&gt;""),AC529-O529,"")</f>
        <v/>
      </c>
      <c r="AR529" s="94">
        <f>IF((AD529&lt;&gt;"")*(P529&lt;&gt;""),AD529-P529,"")</f>
        <v/>
      </c>
      <c r="AS529" s="94">
        <f>IF((AE529&lt;&gt;"")*(Q529&lt;&gt;""),AE529-Q529,"")</f>
        <v/>
      </c>
      <c r="AT529" s="94">
        <f>IF((AF529&lt;&gt;"")*(R529&lt;&gt;""),AF529-R529,"")</f>
        <v/>
      </c>
      <c r="AU529" s="94">
        <f>IF((AG529&lt;&gt;"")*(S529&lt;&gt;""),AG529-S529,"")</f>
        <v/>
      </c>
      <c r="AV529" s="99">
        <f>IF((AH529&lt;&gt;"")*(T529&lt;&gt;""),AH529-T529,"")</f>
        <v/>
      </c>
      <c r="AW529" s="99">
        <f>IF((AI529&lt;&gt;"")*(U529&lt;&gt;""),AI529-U529,"")</f>
        <v/>
      </c>
      <c r="AX529" s="99">
        <f>IF((AJ529&lt;&gt;"")*(V529&lt;&gt;""),AJ529-V529,"")</f>
        <v/>
      </c>
      <c r="AY529" s="99">
        <f>IF((AK529&lt;&gt;"")*(W529&lt;&gt;""),AK529-W529,"")</f>
        <v/>
      </c>
      <c r="AZ529" s="102">
        <f>IF((AL529&lt;&gt;"")*(X529&lt;&gt;""),AL529-X529,"")</f>
        <v/>
      </c>
      <c r="BA529" s="50">
        <f>IFERROR(__xludf.dummyfunction("AI(""Actúa como un tutor académico y dirígete personalmente al estudiante "" &amp; I529 &amp; "" "" &amp; J529 &amp; "" "" &amp; G529 &amp; "" "" &amp; H529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AM529 &amp; ""'. Diferencias por área: Matemáticas ("" &amp; AQ529 &amp; ""), Ciencias Natura"&amp;"les ("" &amp; AR529 &amp; ""), Sociales ("" &amp; AS529 &amp; ""), Lectura Crítica ("" &amp; AT529 &amp; "") e Inglés ("" &amp; AU529 &amp; ""). Variación en posición: grupo ("" &amp; AN529 &amp; ""), grado ("" &amp; AO529 &amp; "") y media ("" &amp; AP529 &amp; ""). Puntajes Primer Simulacro: Global "" &amp; K529 &amp; "", Mat "" &amp; "&amp;"O4 &amp; "", Cien "" &amp; P529 &amp; "", Soc "" &amp; Q529 &amp; "", Lec "" &amp; R529 &amp; "", Ing "" &amp; S529 &amp; "". Puntajes Segundo Simulacro: Global "" &amp; Y529 &amp; "", Mat "" &amp; AC529 &amp; "", Cien "" &amp; AD529 &amp; "", Soc "" &amp; AE529 &amp; "", Lec "" &amp; AF529 &amp; "", Ing "" &amp; AG529 &amp; "". Escribe un mensaje motivador"&amp;" y breve (máximo 4 líneas)."")
"),"=AI(""Actúa como un tutor académico y dirígete personalmente al estudiante "" &amp; I529 &amp; "" "" &amp; J529 &amp; "" "" &amp; G529 &amp; "" "" &amp; H529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AM529 &amp; ""'. Diferencias por área: Matemáticas ("" &amp; AQ529 &amp; ""), Ciencias Natur"&amp;"ales ("" &amp; AR529 &amp; ""), Sociales ("" &amp; AS529 &amp; ""), Lectura Crítica ("" &amp; AT529 &amp; "") e Inglés ("" &amp; AU529 &amp; ""). Variación en posición: grupo ("" &amp; AN529 &amp; ""), grado ("" &amp; AO529 &amp; "") y media ("" &amp; AP529 &amp; ""). Puntajes Primer Simulacro: Global "" &amp; K529 &amp; "", Mat "" &amp;"&amp;" O529 &amp; "", Cien "" &amp; P529 &amp; "", Soc "" &amp; Q529 &amp; "", Lec "" &amp; R529 &amp; "", Ing "" &amp; S529 &amp; "". Puntajes Segundo Simulacro: Global "" &amp; Y529 &amp; "", Mat "" &amp; AC529 &amp; "", Cien "" &amp; AD529 &amp; "", Soc "" &amp; AE529 &amp; "", Lec "" &amp; AF529 &amp; "", Ing "" &amp; AG529 &amp; "". Escribe un mensaje motivado"&amp;"r y breve (máximo 4 líneas)."")
")</f>
        <v/>
      </c>
    </row>
    <row r="530" ht="15.75" customHeight="1" s="42">
      <c r="A530" s="93" t="n"/>
      <c r="B530" s="94" t="inlineStr">
        <is>
          <t>Bachillerato</t>
        </is>
      </c>
      <c r="C530" s="94" t="n">
        <v>805</v>
      </c>
      <c r="D530" s="94" t="n"/>
      <c r="E530" s="95" t="n">
        <v>1022004580</v>
      </c>
      <c r="F530" s="96">
        <f>TRIM(G530&amp;" "&amp;H530&amp;" "&amp;I530&amp;" "&amp;J530)</f>
        <v/>
      </c>
      <c r="G530" s="94" t="inlineStr">
        <is>
          <t>Yanes</t>
        </is>
      </c>
      <c r="H530" s="94" t="inlineStr">
        <is>
          <t>Arias</t>
        </is>
      </c>
      <c r="I530" s="94" t="inlineStr">
        <is>
          <t>Naomi</t>
        </is>
      </c>
      <c r="J530" s="97" t="inlineStr">
        <is>
          <t>Andrea</t>
        </is>
      </c>
      <c r="K530" s="98">
        <f>IF(SUM(O530:S530)=0, "", ROUND(((O530*3+P530*3+Q530*3+R530*3+S530*1)/13)*5,0))</f>
        <v/>
      </c>
      <c r="L530" s="99">
        <f>IF(OR($C530="",K530=""),"",COUNTIFS($C$4:$C$1500,$C530,K$4:K$1500,"&gt;"&amp;K530)+1)</f>
        <v/>
      </c>
      <c r="M530" s="99">
        <f>IF(OR($C530="",K530=""),"",IF(AND($C530&gt;=1001,$C530&lt;=1005),COUNTIFS($C$4:$C$1500,"&gt;=1001",$C$4:$C$1500,"&lt;=1005",K$4:K$1500,"&gt;"&amp;K530)+1,IF(AND($C530&gt;=1101,$C530&lt;=1105),COUNTIFS($C$4:$C$1500,"&gt;=1101",$C$4:$C$1500,"&lt;=1105",K$4:K$1500,"&gt;"&amp;K530)+1,IF(AND($C530&gt;=901,$C530&lt;=905),COUNTIFS($C$4:$C$1500,"&gt;=901",$C$4:$C$1500,"&lt;=905",K$4:K$1500,"&gt;"&amp;K530)+1,IF(AND($C530&gt;=801,$C530&lt;=805),COUNTIFS($C$4:$C$1500,"&gt;=801",$C$4:$C$1500,"&lt;=805",K$4:K$1500,"&gt;"&amp;K530)+1,IF(AND($C530&gt;=701,$C530&lt;=705),COUNTIFS($C$4:$C$1500,"&gt;=701",$C$4:$C$1500,"&lt;=705",K$4:K$1500,"&gt;"&amp;K530)+1,IF(AND($C530&gt;=601,$C530&lt;=606),COUNTIFS($C$4:$C$1500,"&gt;=601",$C$4:$C$1500,"&lt;=606",K$4:K$1500,"&gt;"&amp;K530)+1,"")))))))</f>
        <v/>
      </c>
      <c r="N530" s="99">
        <f>IF(OR($C530="",K530=""),"",IF(OR(AND($C530&gt;=1001,$C530&lt;=1005),AND($C530&gt;=1101,$C530&lt;=1105)),COUNTIFS($C$4:$C$1500,"&gt;=1001",$C$4:$C$1500,"&lt;=1005",K$4:K$1500,"&gt;"&amp;K530)+COUNTIFS($C$4:$C$1500,"&gt;=1101",$C$4:$C$1500,"&lt;=1105",K$4:K$1500,"&gt;"&amp;K530)+1,""))</f>
        <v/>
      </c>
      <c r="O530" s="94" t="n">
        <v>61.56</v>
      </c>
      <c r="P530" s="94" t="n">
        <v>29.18</v>
      </c>
      <c r="Q530" s="94" t="n">
        <v>56.72</v>
      </c>
      <c r="R530" s="94" t="n">
        <v>54.17</v>
      </c>
      <c r="S530" s="94" t="n">
        <v>62.5</v>
      </c>
      <c r="T530" s="99">
        <f>IF(AND(O530&gt;0,O530&lt;36),1,IF(AND(O530&gt;=36,O530&lt;51),2,IF(AND(O530&gt;=51,O530&lt;71),3,IF(AND(O530&gt;=71,O530&lt;=100),4,))))</f>
        <v/>
      </c>
      <c r="U530" s="99">
        <f>IF(AND(P530&gt;0,P530&lt;41),1,IF(AND(P530&gt;=41,P530&lt;56),2,IF(AND(P530&gt;=56,P530&lt;71),3,IF(AND(P530&gt;=71,P530&lt;=100),4,))))</f>
        <v/>
      </c>
      <c r="V530" s="99">
        <f>IF(AND(Q530&gt;0,Q530&lt;41),1,IF(AND(Q530&gt;=41,Q530&lt;56),2,IF(AND(Q530&gt;=56,Q530&lt;71),3,IF(AND(Q530&gt;=71,Q530&lt;=100),4,))))</f>
        <v/>
      </c>
      <c r="W530" s="99">
        <f>IF(AND(R530&gt;0,R530&lt;36),1,IF(AND(R530&gt;=36,R530&lt;51),2,IF(AND(R530&gt;=51,R530&lt;66),3,IF(AND(R530&gt;=66,R530&lt;=100),4,))))</f>
        <v/>
      </c>
      <c r="X530" s="100">
        <f>IF(AND(S530&gt;0,S530&lt;37),1,IF(AND(S530&gt;=37,S530&lt;58),2,IF(AND(S530&gt;=58,S530&lt;71),3,IF(AND(S530&gt;=71,S530&lt;=100),4,))))</f>
        <v/>
      </c>
      <c r="Y530" s="101">
        <f>IF(SUM(AC530:AG530)=0, "", ROUND(((AC530*3+AD530*3+AE530*3+AF530*3+AG530*1)/13)*5,0))</f>
        <v/>
      </c>
      <c r="Z530" s="99">
        <f>IF(OR($C530="",Y530=""),"",COUNTIFS($C$4:$C$1500,$C530,Y$4:Y$1500,"&gt;"&amp;Y530)+1)</f>
        <v/>
      </c>
      <c r="AA530" s="99">
        <f>IF(OR($C530="",Y530=""),"",IF(AND($C530&gt;=1001,$C530&lt;=1005),COUNTIFS($C$4:$C$1500,"&gt;=1001",$C$4:$C$1500,"&lt;=1005",Y$4:Y$1500,"&gt;"&amp;Y530)+1,IF(AND($C530&gt;=1101,$C530&lt;=1105),COUNTIFS($C$4:$C$1500,"&gt;=1101",$C$4:$C$1500,"&lt;=1105",Y$4:Y$1500,"&gt;"&amp;Y530)+1,IF(AND($C530&gt;=901,$C530&lt;=905),COUNTIFS($C$4:$C$1500,"&gt;=901",$C$4:$C$1500,"&lt;=905",Y$4:Y$1500,"&gt;"&amp;Y530)+1,IF(AND($C530&gt;=801,$C530&lt;=805),COUNTIFS($C$4:$C$1500,"&gt;=801",$C$4:$C$1500,"&lt;=805",Y$4:Y$1500,"&gt;"&amp;Y530)+1,IF(AND($C530&gt;=701,$C530&lt;=705),COUNTIFS($C$4:$C$1500,"&gt;=701",$C$4:$C$1500,"&lt;=705",Y$4:Y$1500,"&gt;"&amp;Y530)+1,IF(AND($C530&gt;=601,$C530&lt;=606),COUNTIFS($C$4:$C$1500,"&gt;=601",$C$4:$C$1500,"&lt;=606",Y$4:Y$1500,"&gt;"&amp;Y530)+1,"")))))))</f>
        <v/>
      </c>
      <c r="AB530" s="99">
        <f>IF(OR($C530="",Y530=""),"",IF(OR(AND($C530&gt;=1001,$C530&lt;=1005),AND($C530&gt;=1101,$C530&lt;=1105)),COUNTIFS($C$4:$C$1500,"&gt;=1001",$C$4:$C$1500,"&lt;=1005",Y$4:Y$1500,"&gt;"&amp;Y530)+COUNTIFS($C$4:$C$1500,"&gt;=1101",$C$4:$C$1500,"&lt;=1105",Y$4:Y$1500,"&gt;"&amp;Y530)+1,""))</f>
        <v/>
      </c>
      <c r="AC530" s="94" t="n"/>
      <c r="AD530" s="94" t="n"/>
      <c r="AE530" s="94" t="n"/>
      <c r="AF530" s="94" t="n"/>
      <c r="AG530" s="94" t="n"/>
      <c r="AH530" s="99">
        <f>IF(AND(AC530&gt;0,AC530&lt;36),1,IF(AND(AC530&gt;=36,AC530&lt;51),2,IF(AND(AC530&gt;=51,AC530&lt;71),3,IF(AND(AC530&gt;=71,AC530&lt;=100),4,))))</f>
        <v/>
      </c>
      <c r="AI530" s="99">
        <f>IF(AND(AD530&gt;0,AD530&lt;41),1,IF(AND(AD530&gt;=41,AD530&lt;56),2,IF(AND(AD530&gt;=56,AD530&lt;71),3,IF(AND(AD530&gt;=71,AD530&lt;=100),4,))))</f>
        <v/>
      </c>
      <c r="AJ530" s="99">
        <f>IF(AND(AE530&gt;0,AE530&lt;41),1,IF(AND(AE530&gt;=41,AE530&lt;56),2,IF(AND(AE530&gt;=56,AE530&lt;71),3,IF(AND(AE530&gt;=71,AE530&lt;=100),4,))))</f>
        <v/>
      </c>
      <c r="AK530" s="99">
        <f>IF(AND(AF530&gt;0,AF530&lt;36),1,IF(AND(AF530&gt;=36,AF530&lt;51),2,IF(AND(AF530&gt;=51,AF530&lt;66),3,IF(AND(AF530&gt;=66,AF530&lt;=100),4,))))</f>
        <v/>
      </c>
      <c r="AL530" s="100">
        <f>IF(AND(AG530&gt;0,AG530&lt;37),1,IF(AND(AG530&gt;=37,AG530&lt;58),2,IF(AND(AG530&gt;=58,AG530&lt;71),3,IF(AND(AG530&gt;=71,AG530&lt;=100),4,))))</f>
        <v/>
      </c>
      <c r="AM530" s="101">
        <f>IF((Y530&lt;&gt;"")*(K530&lt;&gt;""),Y530-K530,"")</f>
        <v/>
      </c>
      <c r="AN530" s="99">
        <f>IF((Z530&lt;&gt;"")*(L530&lt;&gt;""),Z530-L530,"")</f>
        <v/>
      </c>
      <c r="AO530" s="99">
        <f>IF((AA530&lt;&gt;"")*(M530&lt;&gt;""),AA530-M530,"")</f>
        <v/>
      </c>
      <c r="AP530" s="99">
        <f>IF((AB530&lt;&gt;"")*(N530&lt;&gt;""),AB530-N530,"")</f>
        <v/>
      </c>
      <c r="AQ530" s="94">
        <f>IF((AC530&lt;&gt;"")*(O530&lt;&gt;""),AC530-O530,"")</f>
        <v/>
      </c>
      <c r="AR530" s="94">
        <f>IF((AD530&lt;&gt;"")*(P530&lt;&gt;""),AD530-P530,"")</f>
        <v/>
      </c>
      <c r="AS530" s="94">
        <f>IF((AE530&lt;&gt;"")*(Q530&lt;&gt;""),AE530-Q530,"")</f>
        <v/>
      </c>
      <c r="AT530" s="94">
        <f>IF((AF530&lt;&gt;"")*(R530&lt;&gt;""),AF530-R530,"")</f>
        <v/>
      </c>
      <c r="AU530" s="94">
        <f>IF((AG530&lt;&gt;"")*(S530&lt;&gt;""),AG530-S530,"")</f>
        <v/>
      </c>
      <c r="AV530" s="99">
        <f>IF((AH530&lt;&gt;"")*(T530&lt;&gt;""),AH530-T530,"")</f>
        <v/>
      </c>
      <c r="AW530" s="99">
        <f>IF((AI530&lt;&gt;"")*(U530&lt;&gt;""),AI530-U530,"")</f>
        <v/>
      </c>
      <c r="AX530" s="99">
        <f>IF((AJ530&lt;&gt;"")*(V530&lt;&gt;""),AJ530-V530,"")</f>
        <v/>
      </c>
      <c r="AY530" s="99">
        <f>IF((AK530&lt;&gt;"")*(W530&lt;&gt;""),AK530-W530,"")</f>
        <v/>
      </c>
      <c r="AZ530" s="102">
        <f>IF((AL530&lt;&gt;"")*(X530&lt;&gt;""),AL530-X530,"")</f>
        <v/>
      </c>
      <c r="BA530" s="50">
        <f>IFERROR(__xludf.dummyfunction("AI(""Actúa como un tutor académico y dirígete personalmente al estudiante "" &amp; I530 &amp; "" "" &amp; J530 &amp; "" "" &amp; G530 &amp; "" "" &amp; H530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AM530 &amp; ""'. Diferencias por área: Matemáticas ("" &amp; AQ530 &amp; ""), Ciencias Natura"&amp;"les ("" &amp; AR530 &amp; ""), Sociales ("" &amp; AS530 &amp; ""), Lectura Crítica ("" &amp; AT530 &amp; "") e Inglés ("" &amp; AU530 &amp; ""). Variación en posición: grupo ("" &amp; AN530 &amp; ""), grado ("" &amp; AO530 &amp; "") y media ("" &amp; AP530 &amp; ""). Puntajes Primer Simulacro: Global "" &amp; K530 &amp; "", Mat "" &amp; "&amp;"O4 &amp; "", Cien "" &amp; P530 &amp; "", Soc "" &amp; Q530 &amp; "", Lec "" &amp; R530 &amp; "", Ing "" &amp; S530 &amp; "". Puntajes Segundo Simulacro: Global "" &amp; Y530 &amp; "", Mat "" &amp; AC530 &amp; "", Cien "" &amp; AD530 &amp; "", Soc "" &amp; AE530 &amp; "", Lec "" &amp; AF530 &amp; "", Ing "" &amp; AG530 &amp; "". Escribe un mensaje motivador"&amp;" y breve (máximo 4 líneas)."")
"),"=AI(""Actúa como un tutor académico y dirígete personalmente al estudiante "" &amp; I530 &amp; "" "" &amp; J530 &amp; "" "" &amp; G530 &amp; "" "" &amp; H530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AM530 &amp; ""'. Diferencias por área: Matemáticas ("" &amp; AQ530 &amp; ""), Ciencias Natur"&amp;"ales ("" &amp; AR530 &amp; ""), Sociales ("" &amp; AS530 &amp; ""), Lectura Crítica ("" &amp; AT530 &amp; "") e Inglés ("" &amp; AU530 &amp; ""). Variación en posición: grupo ("" &amp; AN530 &amp; ""), grado ("" &amp; AO530 &amp; "") y media ("" &amp; AP530 &amp; ""). Puntajes Primer Simulacro: Global "" &amp; K530 &amp; "", Mat "" &amp;"&amp;" O530 &amp; "", Cien "" &amp; P530 &amp; "", Soc "" &amp; Q530 &amp; "", Lec "" &amp; R530 &amp; "", Ing "" &amp; S530 &amp; "". Puntajes Segundo Simulacro: Global "" &amp; Y530 &amp; "", Mat "" &amp; AC530 &amp; "", Cien "" &amp; AD530 &amp; "", Soc "" &amp; AE530 &amp; "", Lec "" &amp; AF530 &amp; "", Ing "" &amp; AG530 &amp; "". Escribe un mensaje motivado"&amp;"r y breve (máximo 4 líneas)."")
")</f>
        <v/>
      </c>
      <c r="BM530" s="41" t="inlineStr">
        <is>
          <t>Sí</t>
        </is>
      </c>
    </row>
    <row r="531" ht="15.75" customHeight="1" s="42">
      <c r="A531" s="93" t="n"/>
      <c r="B531" s="94" t="inlineStr">
        <is>
          <t>Bachillerato</t>
        </is>
      </c>
      <c r="C531" s="94" t="n">
        <v>805</v>
      </c>
      <c r="D531" s="94" t="n"/>
      <c r="E531" s="95" t="n"/>
      <c r="F531" s="96">
        <f>TRIM(G531&amp;" "&amp;H531&amp;" "&amp;I531&amp;" "&amp;J531)</f>
        <v/>
      </c>
      <c r="G531" s="94" t="inlineStr">
        <is>
          <t>Yepes</t>
        </is>
      </c>
      <c r="H531" s="94" t="inlineStr">
        <is>
          <t>Hernández</t>
        </is>
      </c>
      <c r="I531" s="94" t="inlineStr">
        <is>
          <t>Angelismar</t>
        </is>
      </c>
      <c r="J531" s="97" t="inlineStr">
        <is>
          <t>Gabriela</t>
        </is>
      </c>
      <c r="K531" s="98">
        <f>IF(SUM(O531:S531)=0, "", ROUND(((O531*3+P531*3+Q531*3+R531*3+S531*1)/13)*5,0))</f>
        <v/>
      </c>
      <c r="L531" s="99">
        <f>IF(OR($C531="",K531=""),"",COUNTIFS($C$4:$C$1500,$C531,K$4:K$1500,"&gt;"&amp;K531)+1)</f>
        <v/>
      </c>
      <c r="M531" s="99">
        <f>IF(OR($C531="",K531=""),"",IF(AND($C531&gt;=1001,$C531&lt;=1005),COUNTIFS($C$4:$C$1500,"&gt;=1001",$C$4:$C$1500,"&lt;=1005",K$4:K$1500,"&gt;"&amp;K531)+1,IF(AND($C531&gt;=1101,$C531&lt;=1105),COUNTIFS($C$4:$C$1500,"&gt;=1101",$C$4:$C$1500,"&lt;=1105",K$4:K$1500,"&gt;"&amp;K531)+1,IF(AND($C531&gt;=901,$C531&lt;=905),COUNTIFS($C$4:$C$1500,"&gt;=901",$C$4:$C$1500,"&lt;=905",K$4:K$1500,"&gt;"&amp;K531)+1,IF(AND($C531&gt;=801,$C531&lt;=805),COUNTIFS($C$4:$C$1500,"&gt;=801",$C$4:$C$1500,"&lt;=805",K$4:K$1500,"&gt;"&amp;K531)+1,IF(AND($C531&gt;=701,$C531&lt;=705),COUNTIFS($C$4:$C$1500,"&gt;=701",$C$4:$C$1500,"&lt;=705",K$4:K$1500,"&gt;"&amp;K531)+1,IF(AND($C531&gt;=601,$C531&lt;=606),COUNTIFS($C$4:$C$1500,"&gt;=601",$C$4:$C$1500,"&lt;=606",K$4:K$1500,"&gt;"&amp;K531)+1,"")))))))</f>
        <v/>
      </c>
      <c r="N531" s="99">
        <f>IF(OR($C531="",K531=""),"",IF(OR(AND($C531&gt;=1001,$C531&lt;=1005),AND($C531&gt;=1101,$C531&lt;=1105)),COUNTIFS($C$4:$C$1500,"&gt;=1001",$C$4:$C$1500,"&lt;=1005",K$4:K$1500,"&gt;"&amp;K531)+COUNTIFS($C$4:$C$1500,"&gt;=1101",$C$4:$C$1500,"&lt;=1105",K$4:K$1500,"&gt;"&amp;K531)+1,""))</f>
        <v/>
      </c>
      <c r="O531" s="94" t="n">
        <v>43.13</v>
      </c>
      <c r="P531" s="94" t="n">
        <v>28.88</v>
      </c>
      <c r="Q531" s="94" t="n">
        <v>41.41</v>
      </c>
      <c r="R531" s="94" t="n">
        <v>50</v>
      </c>
      <c r="S531" s="94" t="n">
        <v>54.17</v>
      </c>
      <c r="T531" s="99">
        <f>IF(AND(O531&gt;0,O531&lt;36),1,IF(AND(O531&gt;=36,O531&lt;51),2,IF(AND(O531&gt;=51,O531&lt;71),3,IF(AND(O531&gt;=71,O531&lt;=100),4,))))</f>
        <v/>
      </c>
      <c r="U531" s="99">
        <f>IF(AND(P531&gt;0,P531&lt;41),1,IF(AND(P531&gt;=41,P531&lt;56),2,IF(AND(P531&gt;=56,P531&lt;71),3,IF(AND(P531&gt;=71,P531&lt;=100),4,))))</f>
        <v/>
      </c>
      <c r="V531" s="99">
        <f>IF(AND(Q531&gt;0,Q531&lt;41),1,IF(AND(Q531&gt;=41,Q531&lt;56),2,IF(AND(Q531&gt;=56,Q531&lt;71),3,IF(AND(Q531&gt;=71,Q531&lt;=100),4,))))</f>
        <v/>
      </c>
      <c r="W531" s="99">
        <f>IF(AND(R531&gt;0,R531&lt;36),1,IF(AND(R531&gt;=36,R531&lt;51),2,IF(AND(R531&gt;=51,R531&lt;66),3,IF(AND(R531&gt;=66,R531&lt;=100),4,))))</f>
        <v/>
      </c>
      <c r="X531" s="100">
        <f>IF(AND(S531&gt;0,S531&lt;37),1,IF(AND(S531&gt;=37,S531&lt;58),2,IF(AND(S531&gt;=58,S531&lt;71),3,IF(AND(S531&gt;=71,S531&lt;=100),4,))))</f>
        <v/>
      </c>
      <c r="Y531" s="101">
        <f>IF(SUM(AC531:AG531)=0, "", ROUND(((AC531*3+AD531*3+AE531*3+AF531*3+AG531*1)/13)*5,0))</f>
        <v/>
      </c>
      <c r="Z531" s="99">
        <f>IF(OR($C531="",Y531=""),"",COUNTIFS($C$4:$C$1500,$C531,Y$4:Y$1500,"&gt;"&amp;Y531)+1)</f>
        <v/>
      </c>
      <c r="AA531" s="99">
        <f>IF(OR($C531="",Y531=""),"",IF(AND($C531&gt;=1001,$C531&lt;=1005),COUNTIFS($C$4:$C$1500,"&gt;=1001",$C$4:$C$1500,"&lt;=1005",Y$4:Y$1500,"&gt;"&amp;Y531)+1,IF(AND($C531&gt;=1101,$C531&lt;=1105),COUNTIFS($C$4:$C$1500,"&gt;=1101",$C$4:$C$1500,"&lt;=1105",Y$4:Y$1500,"&gt;"&amp;Y531)+1,IF(AND($C531&gt;=901,$C531&lt;=905),COUNTIFS($C$4:$C$1500,"&gt;=901",$C$4:$C$1500,"&lt;=905",Y$4:Y$1500,"&gt;"&amp;Y531)+1,IF(AND($C531&gt;=801,$C531&lt;=805),COUNTIFS($C$4:$C$1500,"&gt;=801",$C$4:$C$1500,"&lt;=805",Y$4:Y$1500,"&gt;"&amp;Y531)+1,IF(AND($C531&gt;=701,$C531&lt;=705),COUNTIFS($C$4:$C$1500,"&gt;=701",$C$4:$C$1500,"&lt;=705",Y$4:Y$1500,"&gt;"&amp;Y531)+1,IF(AND($C531&gt;=601,$C531&lt;=606),COUNTIFS($C$4:$C$1500,"&gt;=601",$C$4:$C$1500,"&lt;=606",Y$4:Y$1500,"&gt;"&amp;Y531)+1,"")))))))</f>
        <v/>
      </c>
      <c r="AB531" s="99">
        <f>IF(OR($C531="",Y531=""),"",IF(OR(AND($C531&gt;=1001,$C531&lt;=1005),AND($C531&gt;=1101,$C531&lt;=1105)),COUNTIFS($C$4:$C$1500,"&gt;=1001",$C$4:$C$1500,"&lt;=1005",Y$4:Y$1500,"&gt;"&amp;Y531)+COUNTIFS($C$4:$C$1500,"&gt;=1101",$C$4:$C$1500,"&lt;=1105",Y$4:Y$1500,"&gt;"&amp;Y531)+1,""))</f>
        <v/>
      </c>
      <c r="AC531" s="94" t="n">
        <v>33.5</v>
      </c>
      <c r="AD531" s="94" t="n">
        <v>67.37</v>
      </c>
      <c r="AE531" s="94" t="n">
        <v>47</v>
      </c>
      <c r="AF531" s="94" t="n">
        <v>61.25</v>
      </c>
      <c r="AG531" s="94" t="n">
        <v>30.63</v>
      </c>
      <c r="AH531" s="99">
        <f>IF(AND(AC531&gt;0,AC531&lt;36),1,IF(AND(AC531&gt;=36,AC531&lt;51),2,IF(AND(AC531&gt;=51,AC531&lt;71),3,IF(AND(AC531&gt;=71,AC531&lt;=100),4,))))</f>
        <v/>
      </c>
      <c r="AI531" s="99">
        <f>IF(AND(AD531&gt;0,AD531&lt;41),1,IF(AND(AD531&gt;=41,AD531&lt;56),2,IF(AND(AD531&gt;=56,AD531&lt;71),3,IF(AND(AD531&gt;=71,AD531&lt;=100),4,))))</f>
        <v/>
      </c>
      <c r="AJ531" s="99">
        <f>IF(AND(AE531&gt;0,AE531&lt;41),1,IF(AND(AE531&gt;=41,AE531&lt;56),2,IF(AND(AE531&gt;=56,AE531&lt;71),3,IF(AND(AE531&gt;=71,AE531&lt;=100),4,))))</f>
        <v/>
      </c>
      <c r="AK531" s="99">
        <f>IF(AND(AF531&gt;0,AF531&lt;36),1,IF(AND(AF531&gt;=36,AF531&lt;51),2,IF(AND(AF531&gt;=51,AF531&lt;66),3,IF(AND(AF531&gt;=66,AF531&lt;=100),4,))))</f>
        <v/>
      </c>
      <c r="AL531" s="100">
        <f>IF(AND(AG531&gt;0,AG531&lt;37),1,IF(AND(AG531&gt;=37,AG531&lt;58),2,IF(AND(AG531&gt;=58,AG531&lt;71),3,IF(AND(AG531&gt;=71,AG531&lt;=100),4,))))</f>
        <v/>
      </c>
      <c r="AM531" s="101">
        <f>IF((Y531&lt;&gt;"")*(K531&lt;&gt;""),Y531-K531,"")</f>
        <v/>
      </c>
      <c r="AN531" s="99">
        <f>IF((Z531&lt;&gt;"")*(L531&lt;&gt;""),Z531-L531,"")</f>
        <v/>
      </c>
      <c r="AO531" s="99">
        <f>IF((AA531&lt;&gt;"")*(M531&lt;&gt;""),AA531-M531,"")</f>
        <v/>
      </c>
      <c r="AP531" s="99">
        <f>IF((AB531&lt;&gt;"")*(N531&lt;&gt;""),AB531-N531,"")</f>
        <v/>
      </c>
      <c r="AQ531" s="94">
        <f>IF((AC531&lt;&gt;"")*(O531&lt;&gt;""),AC531-O531,"")</f>
        <v/>
      </c>
      <c r="AR531" s="94">
        <f>IF((AD531&lt;&gt;"")*(P531&lt;&gt;""),AD531-P531,"")</f>
        <v/>
      </c>
      <c r="AS531" s="94">
        <f>IF((AE531&lt;&gt;"")*(Q531&lt;&gt;""),AE531-Q531,"")</f>
        <v/>
      </c>
      <c r="AT531" s="94">
        <f>IF((AF531&lt;&gt;"")*(R531&lt;&gt;""),AF531-R531,"")</f>
        <v/>
      </c>
      <c r="AU531" s="94">
        <f>IF((AG531&lt;&gt;"")*(S531&lt;&gt;""),AG531-S531,"")</f>
        <v/>
      </c>
      <c r="AV531" s="99">
        <f>IF((AH531&lt;&gt;"")*(T531&lt;&gt;""),AH531-T531,"")</f>
        <v/>
      </c>
      <c r="AW531" s="99">
        <f>IF((AI531&lt;&gt;"")*(U531&lt;&gt;""),AI531-U531,"")</f>
        <v/>
      </c>
      <c r="AX531" s="99">
        <f>IF((AJ531&lt;&gt;"")*(V531&lt;&gt;""),AJ531-V531,"")</f>
        <v/>
      </c>
      <c r="AY531" s="99">
        <f>IF((AK531&lt;&gt;"")*(W531&lt;&gt;""),AK531-W531,"")</f>
        <v/>
      </c>
      <c r="AZ531" s="102">
        <f>IF((AL531&lt;&gt;"")*(X531&lt;&gt;""),AL531-X531,"")</f>
        <v/>
      </c>
      <c r="BA531" s="50">
        <f>IFERROR(__xludf.dummyfunction("AI(""Actúa como un tutor académico y dirígete personalmente al estudiante "" &amp; I531 &amp; "" "" &amp; J531 &amp; "" "" &amp; G531 &amp; "" "" &amp; H531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AM531 &amp; ""'. Diferencias por área: Matemáticas ("" &amp; AQ531 &amp; ""), Ciencias Natura"&amp;"les ("" &amp; AR531 &amp; ""), Sociales ("" &amp; AS531 &amp; ""), Lectura Crítica ("" &amp; AT531 &amp; "") e Inglés ("" &amp; AU531 &amp; ""). Variación en posición: grupo ("" &amp; AN531 &amp; ""), grado ("" &amp; AO531 &amp; "") y media ("" &amp; AP531 &amp; ""). Puntajes Primer Simulacro: Global "" &amp; K531 &amp; "", Mat "" &amp; "&amp;"O4 &amp; "", Cien "" &amp; P531 &amp; "", Soc "" &amp; Q531 &amp; "", Lec "" &amp; R531 &amp; "", Ing "" &amp; S531 &amp; "". Puntajes Segundo Simulacro: Global "" &amp; Y531 &amp; "", Mat "" &amp; AC531 &amp; "", Cien "" &amp; AD531 &amp; "", Soc "" &amp; AE531 &amp; "", Lec "" &amp; AF531 &amp; "", Ing "" &amp; AG531 &amp; "". Escribe un mensaje motivador"&amp;" y breve (máximo 4 líneas)."")
"),"=AI(""Actúa como un tutor académico y dirígete personalmente al estudiante "" &amp; I531 &amp; "" "" &amp; J531 &amp; "" "" &amp; G531 &amp; "" "" &amp; H531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AM531 &amp; ""'. Diferencias por área: Matemáticas ("" &amp; AQ531 &amp; ""), Ciencias Natur"&amp;"ales ("" &amp; AR531 &amp; ""), Sociales ("" &amp; AS531 &amp; ""), Lectura Crítica ("" &amp; AT531 &amp; "") e Inglés ("" &amp; AU531 &amp; ""). Variación en posición: grupo ("" &amp; AN531 &amp; ""), grado ("" &amp; AO531 &amp; "") y media ("" &amp; AP531 &amp; ""). Puntajes Primer Simulacro: Global "" &amp; K531 &amp; "", Mat "" &amp;"&amp;" O531 &amp; "", Cien "" &amp; P531 &amp; "", Soc "" &amp; Q531 &amp; "", Lec "" &amp; R531 &amp; "", Ing "" &amp; S531 &amp; "". Puntajes Segundo Simulacro: Global "" &amp; Y531 &amp; "", Mat "" &amp; AC531 &amp; "", Cien "" &amp; AD531 &amp; "", Soc "" &amp; AE531 &amp; "", Lec "" &amp; AF531 &amp; "", Ing "" &amp; AG531 &amp; "". Escribe un mensaje motivado"&amp;"r y breve (máximo 4 líneas)."")
")</f>
        <v/>
      </c>
    </row>
    <row r="532" ht="15.75" customHeight="1" s="42">
      <c r="A532" s="93" t="n"/>
      <c r="B532" s="94" t="inlineStr">
        <is>
          <t>Bachillerato</t>
        </is>
      </c>
      <c r="C532" s="94" t="n">
        <v>901</v>
      </c>
      <c r="D532" s="94" t="n"/>
      <c r="E532" s="95" t="n">
        <v>1020118690</v>
      </c>
      <c r="F532" s="96">
        <f>TRIM(G532&amp;" "&amp;H532&amp;" "&amp;I532&amp;" "&amp;J532)</f>
        <v/>
      </c>
      <c r="G532" s="94" t="inlineStr">
        <is>
          <t>Betancur</t>
        </is>
      </c>
      <c r="H532" s="94" t="inlineStr">
        <is>
          <t>Varela</t>
        </is>
      </c>
      <c r="I532" s="94" t="inlineStr">
        <is>
          <t>María</t>
        </is>
      </c>
      <c r="J532" s="97" t="inlineStr">
        <is>
          <t>Antonia</t>
        </is>
      </c>
      <c r="K532" s="98">
        <f>IF(SUM(O532:S532)=0, "", ROUND(((O532*3+P532*3+Q532*3+R532*3+S532*1)/13)*5,0))</f>
        <v/>
      </c>
      <c r="L532" s="99">
        <f>IF(OR($C532="",K532=""),"",COUNTIFS($C$4:$C$1500,$C532,K$4:K$1500,"&gt;"&amp;K532)+1)</f>
        <v/>
      </c>
      <c r="M532" s="99">
        <f>IF(OR($C532="",K532=""),"",IF(AND($C532&gt;=1001,$C532&lt;=1005),COUNTIFS($C$4:$C$1500,"&gt;=1001",$C$4:$C$1500,"&lt;=1005",K$4:K$1500,"&gt;"&amp;K532)+1,IF(AND($C532&gt;=1101,$C532&lt;=1105),COUNTIFS($C$4:$C$1500,"&gt;=1101",$C$4:$C$1500,"&lt;=1105",K$4:K$1500,"&gt;"&amp;K532)+1,IF(AND($C532&gt;=901,$C532&lt;=905),COUNTIFS($C$4:$C$1500,"&gt;=901",$C$4:$C$1500,"&lt;=905",K$4:K$1500,"&gt;"&amp;K532)+1,IF(AND($C532&gt;=801,$C532&lt;=805),COUNTIFS($C$4:$C$1500,"&gt;=801",$C$4:$C$1500,"&lt;=805",K$4:K$1500,"&gt;"&amp;K532)+1,IF(AND($C532&gt;=701,$C532&lt;=705),COUNTIFS($C$4:$C$1500,"&gt;=701",$C$4:$C$1500,"&lt;=705",K$4:K$1500,"&gt;"&amp;K532)+1,IF(AND($C532&gt;=601,$C532&lt;=606),COUNTIFS($C$4:$C$1500,"&gt;=601",$C$4:$C$1500,"&lt;=606",K$4:K$1500,"&gt;"&amp;K532)+1,"")))))))</f>
        <v/>
      </c>
      <c r="N532" s="99">
        <f>IF(OR($C532="",K532=""),"",IF(OR(AND($C532&gt;=1001,$C532&lt;=1005),AND($C532&gt;=1101,$C532&lt;=1105)),COUNTIFS($C$4:$C$1500,"&gt;=1001",$C$4:$C$1500,"&lt;=1005",K$4:K$1500,"&gt;"&amp;K532)+COUNTIFS($C$4:$C$1500,"&gt;=1101",$C$4:$C$1500,"&lt;=1105",K$4:K$1500,"&gt;"&amp;K532)+1,""))</f>
        <v/>
      </c>
      <c r="O532" s="94" t="n">
        <v>33.88</v>
      </c>
      <c r="P532" s="94" t="n">
        <v>15.48</v>
      </c>
      <c r="Q532" s="94" t="n">
        <v>34.38</v>
      </c>
      <c r="R532" s="94" t="n">
        <v>68.75</v>
      </c>
      <c r="S532" s="94" t="n">
        <v>62.5</v>
      </c>
      <c r="T532" s="99">
        <f>IF(AND(O532&gt;0,O532&lt;36),1,IF(AND(O532&gt;=36,O532&lt;51),2,IF(AND(O532&gt;=51,O532&lt;71),3,IF(AND(O532&gt;=71,O532&lt;=100),4,))))</f>
        <v/>
      </c>
      <c r="U532" s="99">
        <f>IF(AND(P532&gt;0,P532&lt;41),1,IF(AND(P532&gt;=41,P532&lt;56),2,IF(AND(P532&gt;=56,P532&lt;71),3,IF(AND(P532&gt;=71,P532&lt;=100),4,))))</f>
        <v/>
      </c>
      <c r="V532" s="99">
        <f>IF(AND(Q532&gt;0,Q532&lt;41),1,IF(AND(Q532&gt;=41,Q532&lt;56),2,IF(AND(Q532&gt;=56,Q532&lt;71),3,IF(AND(Q532&gt;=71,Q532&lt;=100),4,))))</f>
        <v/>
      </c>
      <c r="W532" s="99">
        <f>IF(AND(R532&gt;0,R532&lt;36),1,IF(AND(R532&gt;=36,R532&lt;51),2,IF(AND(R532&gt;=51,R532&lt;66),3,IF(AND(R532&gt;=66,R532&lt;=100),4,))))</f>
        <v/>
      </c>
      <c r="X532" s="100">
        <f>IF(AND(S532&gt;0,S532&lt;37),1,IF(AND(S532&gt;=37,S532&lt;58),2,IF(AND(S532&gt;=58,S532&lt;71),3,IF(AND(S532&gt;=71,S532&lt;=100),4,))))</f>
        <v/>
      </c>
      <c r="Y532" s="101">
        <f>IF(SUM(AC532:AG532)=0, "", ROUND(((AC532*3+AD532*3+AE532*3+AF532*3+AG532*1)/13)*5,0))</f>
        <v/>
      </c>
      <c r="Z532" s="99">
        <f>IF(OR($C532="",Y532=""),"",COUNTIFS($C$4:$C$1500,$C532,Y$4:Y$1500,"&gt;"&amp;Y532)+1)</f>
        <v/>
      </c>
      <c r="AA532" s="99">
        <f>IF(OR($C532="",Y532=""),"",IF(AND($C532&gt;=1001,$C532&lt;=1005),COUNTIFS($C$4:$C$1500,"&gt;=1001",$C$4:$C$1500,"&lt;=1005",Y$4:Y$1500,"&gt;"&amp;Y532)+1,IF(AND($C532&gt;=1101,$C532&lt;=1105),COUNTIFS($C$4:$C$1500,"&gt;=1101",$C$4:$C$1500,"&lt;=1105",Y$4:Y$1500,"&gt;"&amp;Y532)+1,IF(AND($C532&gt;=901,$C532&lt;=905),COUNTIFS($C$4:$C$1500,"&gt;=901",$C$4:$C$1500,"&lt;=905",Y$4:Y$1500,"&gt;"&amp;Y532)+1,IF(AND($C532&gt;=801,$C532&lt;=805),COUNTIFS($C$4:$C$1500,"&gt;=801",$C$4:$C$1500,"&lt;=805",Y$4:Y$1500,"&gt;"&amp;Y532)+1,IF(AND($C532&gt;=701,$C532&lt;=705),COUNTIFS($C$4:$C$1500,"&gt;=701",$C$4:$C$1500,"&lt;=705",Y$4:Y$1500,"&gt;"&amp;Y532)+1,IF(AND($C532&gt;=601,$C532&lt;=606),COUNTIFS($C$4:$C$1500,"&gt;=601",$C$4:$C$1500,"&lt;=606",Y$4:Y$1500,"&gt;"&amp;Y532)+1,"")))))))</f>
        <v/>
      </c>
      <c r="AB532" s="99">
        <f>IF(OR($C532="",Y532=""),"",IF(OR(AND($C532&gt;=1001,$C532&lt;=1005),AND($C532&gt;=1101,$C532&lt;=1105)),COUNTIFS($C$4:$C$1500,"&gt;=1001",$C$4:$C$1500,"&lt;=1005",Y$4:Y$1500,"&gt;"&amp;Y532)+COUNTIFS($C$4:$C$1500,"&gt;=1101",$C$4:$C$1500,"&lt;=1105",Y$4:Y$1500,"&gt;"&amp;Y532)+1,""))</f>
        <v/>
      </c>
      <c r="AC532" s="94" t="n">
        <v>45</v>
      </c>
      <c r="AD532" s="94" t="n">
        <v>65.70999999999999</v>
      </c>
      <c r="AE532" s="94" t="n">
        <v>60.38</v>
      </c>
      <c r="AF532" s="94" t="n">
        <v>65.63</v>
      </c>
      <c r="AG532" s="94" t="n">
        <v>43.75</v>
      </c>
      <c r="AH532" s="99">
        <f>IF(AND(AC532&gt;0,AC532&lt;36),1,IF(AND(AC532&gt;=36,AC532&lt;51),2,IF(AND(AC532&gt;=51,AC532&lt;71),3,IF(AND(AC532&gt;=71,AC532&lt;=100),4,))))</f>
        <v/>
      </c>
      <c r="AI532" s="99">
        <f>IF(AND(AD532&gt;0,AD532&lt;41),1,IF(AND(AD532&gt;=41,AD532&lt;56),2,IF(AND(AD532&gt;=56,AD532&lt;71),3,IF(AND(AD532&gt;=71,AD532&lt;=100),4,))))</f>
        <v/>
      </c>
      <c r="AJ532" s="99">
        <f>IF(AND(AE532&gt;0,AE532&lt;41),1,IF(AND(AE532&gt;=41,AE532&lt;56),2,IF(AND(AE532&gt;=56,AE532&lt;71),3,IF(AND(AE532&gt;=71,AE532&lt;=100),4,))))</f>
        <v/>
      </c>
      <c r="AK532" s="99">
        <f>IF(AND(AF532&gt;0,AF532&lt;36),1,IF(AND(AF532&gt;=36,AF532&lt;51),2,IF(AND(AF532&gt;=51,AF532&lt;66),3,IF(AND(AF532&gt;=66,AF532&lt;=100),4,))))</f>
        <v/>
      </c>
      <c r="AL532" s="100">
        <f>IF(AND(AG532&gt;0,AG532&lt;37),1,IF(AND(AG532&gt;=37,AG532&lt;58),2,IF(AND(AG532&gt;=58,AG532&lt;71),3,IF(AND(AG532&gt;=71,AG532&lt;=100),4,))))</f>
        <v/>
      </c>
      <c r="AM532" s="101">
        <f>IF((Y532&lt;&gt;"")*(K532&lt;&gt;""),Y532-K532,"")</f>
        <v/>
      </c>
      <c r="AN532" s="99">
        <f>IF((Z532&lt;&gt;"")*(L532&lt;&gt;""),Z532-L532,"")</f>
        <v/>
      </c>
      <c r="AO532" s="99">
        <f>IF((AA532&lt;&gt;"")*(M532&lt;&gt;""),AA532-M532,"")</f>
        <v/>
      </c>
      <c r="AP532" s="99">
        <f>IF((AB532&lt;&gt;"")*(N532&lt;&gt;""),AB532-N532,"")</f>
        <v/>
      </c>
      <c r="AQ532" s="94">
        <f>IF((AC532&lt;&gt;"")*(O532&lt;&gt;""),AC532-O532,"")</f>
        <v/>
      </c>
      <c r="AR532" s="94">
        <f>IF((AD532&lt;&gt;"")*(P532&lt;&gt;""),AD532-P532,"")</f>
        <v/>
      </c>
      <c r="AS532" s="94">
        <f>IF((AE532&lt;&gt;"")*(Q532&lt;&gt;""),AE532-Q532,"")</f>
        <v/>
      </c>
      <c r="AT532" s="94">
        <f>IF((AF532&lt;&gt;"")*(R532&lt;&gt;""),AF532-R532,"")</f>
        <v/>
      </c>
      <c r="AU532" s="94">
        <f>IF((AG532&lt;&gt;"")*(S532&lt;&gt;""),AG532-S532,"")</f>
        <v/>
      </c>
      <c r="AV532" s="99">
        <f>IF((AH532&lt;&gt;"")*(T532&lt;&gt;""),AH532-T532,"")</f>
        <v/>
      </c>
      <c r="AW532" s="99">
        <f>IF((AI532&lt;&gt;"")*(U532&lt;&gt;""),AI532-U532,"")</f>
        <v/>
      </c>
      <c r="AX532" s="99">
        <f>IF((AJ532&lt;&gt;"")*(V532&lt;&gt;""),AJ532-V532,"")</f>
        <v/>
      </c>
      <c r="AY532" s="99">
        <f>IF((AK532&lt;&gt;"")*(W532&lt;&gt;""),AK532-W532,"")</f>
        <v/>
      </c>
      <c r="AZ532" s="102">
        <f>IF((AL532&lt;&gt;"")*(X532&lt;&gt;""),AL532-X532,"")</f>
        <v/>
      </c>
      <c r="BA532" s="50">
        <f>IFERROR(__xludf.dummyfunction("AI(""Actúa como un tutor académico y dirígete personalmente al estudiante "" &amp; I532 &amp; "" "" &amp; J532 &amp; "" "" &amp; G532 &amp; "" "" &amp; H532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AM532 &amp; ""'. Diferencias por área: Matemáticas ("" &amp; AQ532 &amp; ""), Ciencias Natura"&amp;"les ("" &amp; AR532 &amp; ""), Sociales ("" &amp; AS532 &amp; ""), Lectura Crítica ("" &amp; AT532 &amp; "") e Inglés ("" &amp; AU532 &amp; ""). Variación en posición: grupo ("" &amp; AN532 &amp; ""), grado ("" &amp; AO532 &amp; "") y media ("" &amp; AP532 &amp; ""). Puntajes Primer Simulacro: Global "" &amp; K532 &amp; "", Mat "" &amp; "&amp;"O4 &amp; "", Cien "" &amp; P532 &amp; "", Soc "" &amp; Q532 &amp; "", Lec "" &amp; R532 &amp; "", Ing "" &amp; S532 &amp; "". Puntajes Segundo Simulacro: Global "" &amp; Y532 &amp; "", Mat "" &amp; AC532 &amp; "", Cien "" &amp; AD532 &amp; "", Soc "" &amp; AE532 &amp; "", Lec "" &amp; AF532 &amp; "", Ing "" &amp; AG532 &amp; "". Escribe un mensaje motivador"&amp;" y breve (máximo 4 líneas)."")
"),"=AI(""Actúa como un tutor académico y dirígete personalmente al estudiante "" &amp; I532 &amp; "" "" &amp; J532 &amp; "" "" &amp; G532 &amp; "" "" &amp; H532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AM532 &amp; ""'. Diferencias por área: Matemáticas ("" &amp; AQ532 &amp; ""), Ciencias Natur"&amp;"ales ("" &amp; AR532 &amp; ""), Sociales ("" &amp; AS532 &amp; ""), Lectura Crítica ("" &amp; AT532 &amp; "") e Inglés ("" &amp; AU532 &amp; ""). Variación en posición: grupo ("" &amp; AN532 &amp; ""), grado ("" &amp; AO532 &amp; "") y media ("" &amp; AP532 &amp; ""). Puntajes Primer Simulacro: Global "" &amp; K532 &amp; "", Mat "" &amp;"&amp;" O532 &amp; "", Cien "" &amp; P532 &amp; "", Soc "" &amp; Q532 &amp; "", Lec "" &amp; R532 &amp; "", Ing "" &amp; S532 &amp; "". Puntajes Segundo Simulacro: Global "" &amp; Y532 &amp; "", Mat "" &amp; AC532 &amp; "", Cien "" &amp; AD532 &amp; "", Soc "" &amp; AE532 &amp; "", Lec "" &amp; AF532 &amp; "", Ing "" &amp; AG532 &amp; "". Escribe un mensaje motivado"&amp;"r y breve (máximo 4 líneas)."")
")</f>
        <v/>
      </c>
    </row>
    <row r="533" ht="15.75" customHeight="1" s="42">
      <c r="A533" s="93" t="n"/>
      <c r="B533" s="94" t="inlineStr">
        <is>
          <t>Bachillerato</t>
        </is>
      </c>
      <c r="C533" s="94" t="n">
        <v>901</v>
      </c>
      <c r="D533" s="94" t="n"/>
      <c r="E533" s="95" t="n">
        <v>1011594602</v>
      </c>
      <c r="F533" s="96">
        <f>TRIM(G533&amp;" "&amp;H533&amp;" "&amp;I533&amp;" "&amp;J533)</f>
        <v/>
      </c>
      <c r="G533" s="94" t="inlineStr">
        <is>
          <t>Cano</t>
        </is>
      </c>
      <c r="H533" s="94" t="inlineStr">
        <is>
          <t>Cano</t>
        </is>
      </c>
      <c r="I533" s="94" t="inlineStr">
        <is>
          <t>Leidy</t>
        </is>
      </c>
      <c r="J533" s="97" t="inlineStr">
        <is>
          <t>Tatiana</t>
        </is>
      </c>
      <c r="K533" s="98">
        <f>IF(SUM(O533:S533)=0, "", ROUND(((O533*3+P533*3+Q533*3+R533*3+S533*1)/13)*5,0))</f>
        <v/>
      </c>
      <c r="L533" s="99">
        <f>IF(OR($C533="",K533=""),"",COUNTIFS($C$4:$C$1500,$C533,K$4:K$1500,"&gt;"&amp;K533)+1)</f>
        <v/>
      </c>
      <c r="M533" s="99">
        <f>IF(OR($C533="",K533=""),"",IF(AND($C533&gt;=1001,$C533&lt;=1005),COUNTIFS($C$4:$C$1500,"&gt;=1001",$C$4:$C$1500,"&lt;=1005",K$4:K$1500,"&gt;"&amp;K533)+1,IF(AND($C533&gt;=1101,$C533&lt;=1105),COUNTIFS($C$4:$C$1500,"&gt;=1101",$C$4:$C$1500,"&lt;=1105",K$4:K$1500,"&gt;"&amp;K533)+1,IF(AND($C533&gt;=901,$C533&lt;=905),COUNTIFS($C$4:$C$1500,"&gt;=901",$C$4:$C$1500,"&lt;=905",K$4:K$1500,"&gt;"&amp;K533)+1,IF(AND($C533&gt;=801,$C533&lt;=805),COUNTIFS($C$4:$C$1500,"&gt;=801",$C$4:$C$1500,"&lt;=805",K$4:K$1500,"&gt;"&amp;K533)+1,IF(AND($C533&gt;=701,$C533&lt;=705),COUNTIFS($C$4:$C$1500,"&gt;=701",$C$4:$C$1500,"&lt;=705",K$4:K$1500,"&gt;"&amp;K533)+1,IF(AND($C533&gt;=601,$C533&lt;=606),COUNTIFS($C$4:$C$1500,"&gt;=601",$C$4:$C$1500,"&lt;=606",K$4:K$1500,"&gt;"&amp;K533)+1,"")))))))</f>
        <v/>
      </c>
      <c r="N533" s="99">
        <f>IF(OR($C533="",K533=""),"",IF(OR(AND($C533&gt;=1001,$C533&lt;=1005),AND($C533&gt;=1101,$C533&lt;=1105)),COUNTIFS($C$4:$C$1500,"&gt;=1001",$C$4:$C$1500,"&lt;=1005",K$4:K$1500,"&gt;"&amp;K533)+COUNTIFS($C$4:$C$1500,"&gt;=1101",$C$4:$C$1500,"&lt;=1105",K$4:K$1500,"&gt;"&amp;K533)+1,""))</f>
        <v/>
      </c>
      <c r="O533" s="94" t="n">
        <v>23</v>
      </c>
      <c r="P533" s="94" t="n">
        <v>32.74</v>
      </c>
      <c r="Q533" s="94" t="n">
        <v>53.13</v>
      </c>
      <c r="R533" s="94" t="n">
        <v>64.17</v>
      </c>
      <c r="S533" s="94" t="n">
        <v>54.17</v>
      </c>
      <c r="T533" s="99">
        <f>IF(AND(O533&gt;0,O533&lt;36),1,IF(AND(O533&gt;=36,O533&lt;51),2,IF(AND(O533&gt;=51,O533&lt;71),3,IF(AND(O533&gt;=71,O533&lt;=100),4,))))</f>
        <v/>
      </c>
      <c r="U533" s="99">
        <f>IF(AND(P533&gt;0,P533&lt;41),1,IF(AND(P533&gt;=41,P533&lt;56),2,IF(AND(P533&gt;=56,P533&lt;71),3,IF(AND(P533&gt;=71,P533&lt;=100),4,))))</f>
        <v/>
      </c>
      <c r="V533" s="99">
        <f>IF(AND(Q533&gt;0,Q533&lt;41),1,IF(AND(Q533&gt;=41,Q533&lt;56),2,IF(AND(Q533&gt;=56,Q533&lt;71),3,IF(AND(Q533&gt;=71,Q533&lt;=100),4,))))</f>
        <v/>
      </c>
      <c r="W533" s="99">
        <f>IF(AND(R533&gt;0,R533&lt;36),1,IF(AND(R533&gt;=36,R533&lt;51),2,IF(AND(R533&gt;=51,R533&lt;66),3,IF(AND(R533&gt;=66,R533&lt;=100),4,))))</f>
        <v/>
      </c>
      <c r="X533" s="100">
        <f>IF(AND(S533&gt;0,S533&lt;37),1,IF(AND(S533&gt;=37,S533&lt;58),2,IF(AND(S533&gt;=58,S533&lt;71),3,IF(AND(S533&gt;=71,S533&lt;=100),4,))))</f>
        <v/>
      </c>
      <c r="Y533" s="101">
        <f>IF(SUM(AC533:AG533)=0, "", ROUND(((AC533*3+AD533*3+AE533*3+AF533*3+AG533*1)/13)*5,0))</f>
        <v/>
      </c>
      <c r="Z533" s="99">
        <f>IF(OR($C533="",Y533=""),"",COUNTIFS($C$4:$C$1500,$C533,Y$4:Y$1500,"&gt;"&amp;Y533)+1)</f>
        <v/>
      </c>
      <c r="AA533" s="99">
        <f>IF(OR($C533="",Y533=""),"",IF(AND($C533&gt;=1001,$C533&lt;=1005),COUNTIFS($C$4:$C$1500,"&gt;=1001",$C$4:$C$1500,"&lt;=1005",Y$4:Y$1500,"&gt;"&amp;Y533)+1,IF(AND($C533&gt;=1101,$C533&lt;=1105),COUNTIFS($C$4:$C$1500,"&gt;=1101",$C$4:$C$1500,"&lt;=1105",Y$4:Y$1500,"&gt;"&amp;Y533)+1,IF(AND($C533&gt;=901,$C533&lt;=905),COUNTIFS($C$4:$C$1500,"&gt;=901",$C$4:$C$1500,"&lt;=905",Y$4:Y$1500,"&gt;"&amp;Y533)+1,IF(AND($C533&gt;=801,$C533&lt;=805),COUNTIFS($C$4:$C$1500,"&gt;=801",$C$4:$C$1500,"&lt;=805",Y$4:Y$1500,"&gt;"&amp;Y533)+1,IF(AND($C533&gt;=701,$C533&lt;=705),COUNTIFS($C$4:$C$1500,"&gt;=701",$C$4:$C$1500,"&lt;=705",Y$4:Y$1500,"&gt;"&amp;Y533)+1,IF(AND($C533&gt;=601,$C533&lt;=606),COUNTIFS($C$4:$C$1500,"&gt;=601",$C$4:$C$1500,"&lt;=606",Y$4:Y$1500,"&gt;"&amp;Y533)+1,"")))))))</f>
        <v/>
      </c>
      <c r="AB533" s="99">
        <f>IF(OR($C533="",Y533=""),"",IF(OR(AND($C533&gt;=1001,$C533&lt;=1005),AND($C533&gt;=1101,$C533&lt;=1105)),COUNTIFS($C$4:$C$1500,"&gt;=1001",$C$4:$C$1500,"&lt;=1005",Y$4:Y$1500,"&gt;"&amp;Y533)+COUNTIFS($C$4:$C$1500,"&gt;=1101",$C$4:$C$1500,"&lt;=1105",Y$4:Y$1500,"&gt;"&amp;Y533)+1,""))</f>
        <v/>
      </c>
      <c r="AC533" s="94" t="n">
        <v>51</v>
      </c>
      <c r="AD533" s="94" t="n">
        <v>72.19</v>
      </c>
      <c r="AE533" s="94" t="n">
        <v>81.38</v>
      </c>
      <c r="AF533" s="94" t="n">
        <v>56.88</v>
      </c>
      <c r="AG533" s="94" t="n">
        <v>35</v>
      </c>
      <c r="AH533" s="99">
        <f>IF(AND(AC533&gt;0,AC533&lt;36),1,IF(AND(AC533&gt;=36,AC533&lt;51),2,IF(AND(AC533&gt;=51,AC533&lt;71),3,IF(AND(AC533&gt;=71,AC533&lt;=100),4,))))</f>
        <v/>
      </c>
      <c r="AI533" s="99">
        <f>IF(AND(AD533&gt;0,AD533&lt;41),1,IF(AND(AD533&gt;=41,AD533&lt;56),2,IF(AND(AD533&gt;=56,AD533&lt;71),3,IF(AND(AD533&gt;=71,AD533&lt;=100),4,))))</f>
        <v/>
      </c>
      <c r="AJ533" s="99">
        <f>IF(AND(AE533&gt;0,AE533&lt;41),1,IF(AND(AE533&gt;=41,AE533&lt;56),2,IF(AND(AE533&gt;=56,AE533&lt;71),3,IF(AND(AE533&gt;=71,AE533&lt;=100),4,))))</f>
        <v/>
      </c>
      <c r="AK533" s="99">
        <f>IF(AND(AF533&gt;0,AF533&lt;36),1,IF(AND(AF533&gt;=36,AF533&lt;51),2,IF(AND(AF533&gt;=51,AF533&lt;66),3,IF(AND(AF533&gt;=66,AF533&lt;=100),4,))))</f>
        <v/>
      </c>
      <c r="AL533" s="100">
        <f>IF(AND(AG533&gt;0,AG533&lt;37),1,IF(AND(AG533&gt;=37,AG533&lt;58),2,IF(AND(AG533&gt;=58,AG533&lt;71),3,IF(AND(AG533&gt;=71,AG533&lt;=100),4,))))</f>
        <v/>
      </c>
      <c r="AM533" s="101">
        <f>IF((Y533&lt;&gt;"")*(K533&lt;&gt;""),Y533-K533,"")</f>
        <v/>
      </c>
      <c r="AN533" s="99">
        <f>IF((Z533&lt;&gt;"")*(L533&lt;&gt;""),Z533-L533,"")</f>
        <v/>
      </c>
      <c r="AO533" s="99">
        <f>IF((AA533&lt;&gt;"")*(M533&lt;&gt;""),AA533-M533,"")</f>
        <v/>
      </c>
      <c r="AP533" s="99">
        <f>IF((AB533&lt;&gt;"")*(N533&lt;&gt;""),AB533-N533,"")</f>
        <v/>
      </c>
      <c r="AQ533" s="94">
        <f>IF((AC533&lt;&gt;"")*(O533&lt;&gt;""),AC533-O533,"")</f>
        <v/>
      </c>
      <c r="AR533" s="94">
        <f>IF((AD533&lt;&gt;"")*(P533&lt;&gt;""),AD533-P533,"")</f>
        <v/>
      </c>
      <c r="AS533" s="94">
        <f>IF((AE533&lt;&gt;"")*(Q533&lt;&gt;""),AE533-Q533,"")</f>
        <v/>
      </c>
      <c r="AT533" s="94">
        <f>IF((AF533&lt;&gt;"")*(R533&lt;&gt;""),AF533-R533,"")</f>
        <v/>
      </c>
      <c r="AU533" s="94">
        <f>IF((AG533&lt;&gt;"")*(S533&lt;&gt;""),AG533-S533,"")</f>
        <v/>
      </c>
      <c r="AV533" s="99">
        <f>IF((AH533&lt;&gt;"")*(T533&lt;&gt;""),AH533-T533,"")</f>
        <v/>
      </c>
      <c r="AW533" s="99">
        <f>IF((AI533&lt;&gt;"")*(U533&lt;&gt;""),AI533-U533,"")</f>
        <v/>
      </c>
      <c r="AX533" s="99">
        <f>IF((AJ533&lt;&gt;"")*(V533&lt;&gt;""),AJ533-V533,"")</f>
        <v/>
      </c>
      <c r="AY533" s="99">
        <f>IF((AK533&lt;&gt;"")*(W533&lt;&gt;""),AK533-W533,"")</f>
        <v/>
      </c>
      <c r="AZ533" s="102">
        <f>IF((AL533&lt;&gt;"")*(X533&lt;&gt;""),AL533-X533,"")</f>
        <v/>
      </c>
      <c r="BA533" s="50">
        <f>IFERROR(__xludf.dummyfunction("AI(""Actúa como un tutor académico y dirígete personalmente al estudiante "" &amp; I533 &amp; "" "" &amp; J533 &amp; "" "" &amp; G533 &amp; "" "" &amp; H533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AM533 &amp; ""'. Diferencias por área: Matemáticas ("" &amp; AQ533 &amp; ""), Ciencias Natura"&amp;"les ("" &amp; AR533 &amp; ""), Sociales ("" &amp; AS533 &amp; ""), Lectura Crítica ("" &amp; AT533 &amp; "") e Inglés ("" &amp; AU533 &amp; ""). Variación en posición: grupo ("" &amp; AN533 &amp; ""), grado ("" &amp; AO533 &amp; "") y media ("" &amp; AP533 &amp; ""). Puntajes Primer Simulacro: Global "" &amp; K533 &amp; "", Mat "" &amp; "&amp;"O4 &amp; "", Cien "" &amp; P533 &amp; "", Soc "" &amp; Q533 &amp; "", Lec "" &amp; R533 &amp; "", Ing "" &amp; S533 &amp; "". Puntajes Segundo Simulacro: Global "" &amp; Y533 &amp; "", Mat "" &amp; AC533 &amp; "", Cien "" &amp; AD533 &amp; "", Soc "" &amp; AE533 &amp; "", Lec "" &amp; AF533 &amp; "", Ing "" &amp; AG533 &amp; "". Escribe un mensaje motivador"&amp;" y breve (máximo 4 líneas)."")
"),"=AI(""Actúa como un tutor académico y dirígete personalmente al estudiante "" &amp; I533 &amp; "" "" &amp; J533 &amp; "" "" &amp; G533 &amp; "" "" &amp; H533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AM533 &amp; ""'. Diferencias por área: Matemáticas ("" &amp; AQ533 &amp; ""), Ciencias Natur"&amp;"ales ("" &amp; AR533 &amp; ""), Sociales ("" &amp; AS533 &amp; ""), Lectura Crítica ("" &amp; AT533 &amp; "") e Inglés ("" &amp; AU533 &amp; ""). Variación en posición: grupo ("" &amp; AN533 &amp; ""), grado ("" &amp; AO533 &amp; "") y media ("" &amp; AP533 &amp; ""). Puntajes Primer Simulacro: Global "" &amp; K533 &amp; "", Mat "" &amp;"&amp;" O533 &amp; "", Cien "" &amp; P533 &amp; "", Soc "" &amp; Q533 &amp; "", Lec "" &amp; R533 &amp; "", Ing "" &amp; S533 &amp; "". Puntajes Segundo Simulacro: Global "" &amp; Y533 &amp; "", Mat "" &amp; AC533 &amp; "", Cien "" &amp; AD533 &amp; "", Soc "" &amp; AE533 &amp; "", Lec "" &amp; AF533 &amp; "", Ing "" &amp; AG533 &amp; "". Escribe un mensaje motivado"&amp;"r y breve (máximo 4 líneas)."")
")</f>
        <v/>
      </c>
    </row>
    <row r="534" ht="15.75" customHeight="1" s="42">
      <c r="A534" s="93" t="n"/>
      <c r="B534" s="94" t="inlineStr">
        <is>
          <t>Bachillerato</t>
        </is>
      </c>
      <c r="C534" s="94" t="n">
        <v>901</v>
      </c>
      <c r="D534" s="94" t="n"/>
      <c r="E534" s="95" t="n">
        <v>1011594828</v>
      </c>
      <c r="F534" s="96">
        <f>TRIM(G534&amp;" "&amp;H534&amp;" "&amp;I534&amp;" "&amp;J534)</f>
        <v/>
      </c>
      <c r="G534" s="94" t="inlineStr">
        <is>
          <t>Cartagena</t>
        </is>
      </c>
      <c r="H534" s="94" t="inlineStr">
        <is>
          <t>Perea</t>
        </is>
      </c>
      <c r="I534" s="94" t="inlineStr">
        <is>
          <t>Karen</t>
        </is>
      </c>
      <c r="J534" s="97" t="inlineStr">
        <is>
          <t>Soriany</t>
        </is>
      </c>
      <c r="K534" s="98">
        <f>IF(SUM(O534:S534)=0, "", ROUND(((O534*3+P534*3+Q534*3+R534*3+S534*1)/13)*5,0))</f>
        <v/>
      </c>
      <c r="L534" s="99">
        <f>IF(OR($C534="",K534=""),"",COUNTIFS($C$4:$C$1500,$C534,K$4:K$1500,"&gt;"&amp;K534)+1)</f>
        <v/>
      </c>
      <c r="M534" s="99">
        <f>IF(OR($C534="",K534=""),"",IF(AND($C534&gt;=1001,$C534&lt;=1005),COUNTIFS($C$4:$C$1500,"&gt;=1001",$C$4:$C$1500,"&lt;=1005",K$4:K$1500,"&gt;"&amp;K534)+1,IF(AND($C534&gt;=1101,$C534&lt;=1105),COUNTIFS($C$4:$C$1500,"&gt;=1101",$C$4:$C$1500,"&lt;=1105",K$4:K$1500,"&gt;"&amp;K534)+1,IF(AND($C534&gt;=901,$C534&lt;=905),COUNTIFS($C$4:$C$1500,"&gt;=901",$C$4:$C$1500,"&lt;=905",K$4:K$1500,"&gt;"&amp;K534)+1,IF(AND($C534&gt;=801,$C534&lt;=805),COUNTIFS($C$4:$C$1500,"&gt;=801",$C$4:$C$1500,"&lt;=805",K$4:K$1500,"&gt;"&amp;K534)+1,IF(AND($C534&gt;=701,$C534&lt;=705),COUNTIFS($C$4:$C$1500,"&gt;=701",$C$4:$C$1500,"&lt;=705",K$4:K$1500,"&gt;"&amp;K534)+1,IF(AND($C534&gt;=601,$C534&lt;=606),COUNTIFS($C$4:$C$1500,"&gt;=601",$C$4:$C$1500,"&lt;=606",K$4:K$1500,"&gt;"&amp;K534)+1,"")))))))</f>
        <v/>
      </c>
      <c r="N534" s="99">
        <f>IF(OR($C534="",K534=""),"",IF(OR(AND($C534&gt;=1001,$C534&lt;=1005),AND($C534&gt;=1101,$C534&lt;=1105)),COUNTIFS($C$4:$C$1500,"&gt;=1001",$C$4:$C$1500,"&lt;=1005",K$4:K$1500,"&gt;"&amp;K534)+COUNTIFS($C$4:$C$1500,"&gt;=1101",$C$4:$C$1500,"&lt;=1105",K$4:K$1500,"&gt;"&amp;K534)+1,""))</f>
        <v/>
      </c>
      <c r="O534" s="94" t="n">
        <v>11.5</v>
      </c>
      <c r="P534" s="94" t="n">
        <v>17.26</v>
      </c>
      <c r="Q534" s="94" t="n">
        <v>37.5</v>
      </c>
      <c r="R534" s="94" t="n">
        <v>41.25</v>
      </c>
      <c r="S534" s="94" t="n">
        <v>58.33</v>
      </c>
      <c r="T534" s="99">
        <f>IF(AND(O534&gt;0,O534&lt;36),1,IF(AND(O534&gt;=36,O534&lt;51),2,IF(AND(O534&gt;=51,O534&lt;71),3,IF(AND(O534&gt;=71,O534&lt;=100),4,))))</f>
        <v/>
      </c>
      <c r="U534" s="99">
        <f>IF(AND(P534&gt;0,P534&lt;41),1,IF(AND(P534&gt;=41,P534&lt;56),2,IF(AND(P534&gt;=56,P534&lt;71),3,IF(AND(P534&gt;=71,P534&lt;=100),4,))))</f>
        <v/>
      </c>
      <c r="V534" s="99">
        <f>IF(AND(Q534&gt;0,Q534&lt;41),1,IF(AND(Q534&gt;=41,Q534&lt;56),2,IF(AND(Q534&gt;=56,Q534&lt;71),3,IF(AND(Q534&gt;=71,Q534&lt;=100),4,))))</f>
        <v/>
      </c>
      <c r="W534" s="99">
        <f>IF(AND(R534&gt;0,R534&lt;36),1,IF(AND(R534&gt;=36,R534&lt;51),2,IF(AND(R534&gt;=51,R534&lt;66),3,IF(AND(R534&gt;=66,R534&lt;=100),4,))))</f>
        <v/>
      </c>
      <c r="X534" s="100">
        <f>IF(AND(S534&gt;0,S534&lt;37),1,IF(AND(S534&gt;=37,S534&lt;58),2,IF(AND(S534&gt;=58,S534&lt;71),3,IF(AND(S534&gt;=71,S534&lt;=100),4,))))</f>
        <v/>
      </c>
      <c r="Y534" s="101">
        <f>IF(SUM(AC534:AG534)=0, "", ROUND(((AC534*3+AD534*3+AE534*3+AF534*3+AG534*1)/13)*5,0))</f>
        <v/>
      </c>
      <c r="Z534" s="99">
        <f>IF(OR($C534="",Y534=""),"",COUNTIFS($C$4:$C$1500,$C534,Y$4:Y$1500,"&gt;"&amp;Y534)+1)</f>
        <v/>
      </c>
      <c r="AA534" s="99">
        <f>IF(OR($C534="",Y534=""),"",IF(AND($C534&gt;=1001,$C534&lt;=1005),COUNTIFS($C$4:$C$1500,"&gt;=1001",$C$4:$C$1500,"&lt;=1005",Y$4:Y$1500,"&gt;"&amp;Y534)+1,IF(AND($C534&gt;=1101,$C534&lt;=1105),COUNTIFS($C$4:$C$1500,"&gt;=1101",$C$4:$C$1500,"&lt;=1105",Y$4:Y$1500,"&gt;"&amp;Y534)+1,IF(AND($C534&gt;=901,$C534&lt;=905),COUNTIFS($C$4:$C$1500,"&gt;=901",$C$4:$C$1500,"&lt;=905",Y$4:Y$1500,"&gt;"&amp;Y534)+1,IF(AND($C534&gt;=801,$C534&lt;=805),COUNTIFS($C$4:$C$1500,"&gt;=801",$C$4:$C$1500,"&lt;=805",Y$4:Y$1500,"&gt;"&amp;Y534)+1,IF(AND($C534&gt;=701,$C534&lt;=705),COUNTIFS($C$4:$C$1500,"&gt;=701",$C$4:$C$1500,"&lt;=705",Y$4:Y$1500,"&gt;"&amp;Y534)+1,IF(AND($C534&gt;=601,$C534&lt;=606),COUNTIFS($C$4:$C$1500,"&gt;=601",$C$4:$C$1500,"&lt;=606",Y$4:Y$1500,"&gt;"&amp;Y534)+1,"")))))))</f>
        <v/>
      </c>
      <c r="AB534" s="99">
        <f>IF(OR($C534="",Y534=""),"",IF(OR(AND($C534&gt;=1001,$C534&lt;=1005),AND($C534&gt;=1101,$C534&lt;=1105)),COUNTIFS($C$4:$C$1500,"&gt;=1001",$C$4:$C$1500,"&lt;=1005",Y$4:Y$1500,"&gt;"&amp;Y534)+COUNTIFS($C$4:$C$1500,"&gt;=1101",$C$4:$C$1500,"&lt;=1105",Y$4:Y$1500,"&gt;"&amp;Y534)+1,""))</f>
        <v/>
      </c>
      <c r="AC534" s="94" t="n">
        <v>84</v>
      </c>
      <c r="AD534" s="94" t="n">
        <v>60.04</v>
      </c>
      <c r="AE534" s="94" t="n">
        <v>81.5</v>
      </c>
      <c r="AF534" s="94" t="n">
        <v>70</v>
      </c>
      <c r="AG534" s="94" t="n">
        <v>61.25</v>
      </c>
      <c r="AH534" s="99">
        <f>IF(AND(AC534&gt;0,AC534&lt;36),1,IF(AND(AC534&gt;=36,AC534&lt;51),2,IF(AND(AC534&gt;=51,AC534&lt;71),3,IF(AND(AC534&gt;=71,AC534&lt;=100),4,))))</f>
        <v/>
      </c>
      <c r="AI534" s="99">
        <f>IF(AND(AD534&gt;0,AD534&lt;41),1,IF(AND(AD534&gt;=41,AD534&lt;56),2,IF(AND(AD534&gt;=56,AD534&lt;71),3,IF(AND(AD534&gt;=71,AD534&lt;=100),4,))))</f>
        <v/>
      </c>
      <c r="AJ534" s="99">
        <f>IF(AND(AE534&gt;0,AE534&lt;41),1,IF(AND(AE534&gt;=41,AE534&lt;56),2,IF(AND(AE534&gt;=56,AE534&lt;71),3,IF(AND(AE534&gt;=71,AE534&lt;=100),4,))))</f>
        <v/>
      </c>
      <c r="AK534" s="99">
        <f>IF(AND(AF534&gt;0,AF534&lt;36),1,IF(AND(AF534&gt;=36,AF534&lt;51),2,IF(AND(AF534&gt;=51,AF534&lt;66),3,IF(AND(AF534&gt;=66,AF534&lt;=100),4,))))</f>
        <v/>
      </c>
      <c r="AL534" s="100">
        <f>IF(AND(AG534&gt;0,AG534&lt;37),1,IF(AND(AG534&gt;=37,AG534&lt;58),2,IF(AND(AG534&gt;=58,AG534&lt;71),3,IF(AND(AG534&gt;=71,AG534&lt;=100),4,))))</f>
        <v/>
      </c>
      <c r="AM534" s="101">
        <f>IF((Y534&lt;&gt;"")*(K534&lt;&gt;""),Y534-K534,"")</f>
        <v/>
      </c>
      <c r="AN534" s="99">
        <f>IF((Z534&lt;&gt;"")*(L534&lt;&gt;""),Z534-L534,"")</f>
        <v/>
      </c>
      <c r="AO534" s="99">
        <f>IF((AA534&lt;&gt;"")*(M534&lt;&gt;""),AA534-M534,"")</f>
        <v/>
      </c>
      <c r="AP534" s="99">
        <f>IF((AB534&lt;&gt;"")*(N534&lt;&gt;""),AB534-N534,"")</f>
        <v/>
      </c>
      <c r="AQ534" s="94">
        <f>IF((AC534&lt;&gt;"")*(O534&lt;&gt;""),AC534-O534,"")</f>
        <v/>
      </c>
      <c r="AR534" s="94">
        <f>IF((AD534&lt;&gt;"")*(P534&lt;&gt;""),AD534-P534,"")</f>
        <v/>
      </c>
      <c r="AS534" s="94">
        <f>IF((AE534&lt;&gt;"")*(Q534&lt;&gt;""),AE534-Q534,"")</f>
        <v/>
      </c>
      <c r="AT534" s="94">
        <f>IF((AF534&lt;&gt;"")*(R534&lt;&gt;""),AF534-R534,"")</f>
        <v/>
      </c>
      <c r="AU534" s="94">
        <f>IF((AG534&lt;&gt;"")*(S534&lt;&gt;""),AG534-S534,"")</f>
        <v/>
      </c>
      <c r="AV534" s="99">
        <f>IF((AH534&lt;&gt;"")*(T534&lt;&gt;""),AH534-T534,"")</f>
        <v/>
      </c>
      <c r="AW534" s="99">
        <f>IF((AI534&lt;&gt;"")*(U534&lt;&gt;""),AI534-U534,"")</f>
        <v/>
      </c>
      <c r="AX534" s="99">
        <f>IF((AJ534&lt;&gt;"")*(V534&lt;&gt;""),AJ534-V534,"")</f>
        <v/>
      </c>
      <c r="AY534" s="99">
        <f>IF((AK534&lt;&gt;"")*(W534&lt;&gt;""),AK534-W534,"")</f>
        <v/>
      </c>
      <c r="AZ534" s="102">
        <f>IF((AL534&lt;&gt;"")*(X534&lt;&gt;""),AL534-X534,"")</f>
        <v/>
      </c>
      <c r="BA534" s="50">
        <f>IFERROR(__xludf.dummyfunction("AI(""Actúa como un tutor académico y dirígete personalmente al estudiante "" &amp; I534 &amp; "" "" &amp; J534 &amp; "" "" &amp; G534 &amp; "" "" &amp; H534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AM534 &amp; ""'. Diferencias por área: Matemáticas ("" &amp; AQ534 &amp; ""), Ciencias Natura"&amp;"les ("" &amp; AR534 &amp; ""), Sociales ("" &amp; AS534 &amp; ""), Lectura Crítica ("" &amp; AT534 &amp; "") e Inglés ("" &amp; AU534 &amp; ""). Variación en posición: grupo ("" &amp; AN534 &amp; ""), grado ("" &amp; AO534 &amp; "") y media ("" &amp; AP534 &amp; ""). Puntajes Primer Simulacro: Global "" &amp; K534 &amp; "", Mat "" &amp; "&amp;"O4 &amp; "", Cien "" &amp; P534 &amp; "", Soc "" &amp; Q534 &amp; "", Lec "" &amp; R534 &amp; "", Ing "" &amp; S534 &amp; "". Puntajes Segundo Simulacro: Global "" &amp; Y534 &amp; "", Mat "" &amp; AC534 &amp; "", Cien "" &amp; AD534 &amp; "", Soc "" &amp; AE534 &amp; "", Lec "" &amp; AF534 &amp; "", Ing "" &amp; AG534 &amp; "". Escribe un mensaje motivador"&amp;" y breve (máximo 4 líneas)."")
"),"=AI(""Actúa como un tutor académico y dirígete personalmente al estudiante "" &amp; I534 &amp; "" "" &amp; J534 &amp; "" "" &amp; G534 &amp; "" "" &amp; H534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AM534 &amp; ""'. Diferencias por área: Matemáticas ("" &amp; AQ534 &amp; ""), Ciencias Natur"&amp;"ales ("" &amp; AR534 &amp; ""), Sociales ("" &amp; AS534 &amp; ""), Lectura Crítica ("" &amp; AT534 &amp; "") e Inglés ("" &amp; AU534 &amp; ""). Variación en posición: grupo ("" &amp; AN534 &amp; ""), grado ("" &amp; AO534 &amp; "") y media ("" &amp; AP534 &amp; ""). Puntajes Primer Simulacro: Global "" &amp; K534 &amp; "", Mat "" &amp;"&amp;" O534 &amp; "", Cien "" &amp; P534 &amp; "", Soc "" &amp; Q534 &amp; "", Lec "" &amp; R534 &amp; "", Ing "" &amp; S534 &amp; "". Puntajes Segundo Simulacro: Global "" &amp; Y534 &amp; "", Mat "" &amp; AC534 &amp; "", Cien "" &amp; AD534 &amp; "", Soc "" &amp; AE534 &amp; "", Lec "" &amp; AF534 &amp; "", Ing "" &amp; AG534 &amp; "". Escribe un mensaje motivado"&amp;"r y breve (máximo 4 líneas)."")
")</f>
        <v/>
      </c>
    </row>
    <row r="535" ht="15.75" customHeight="1" s="42">
      <c r="A535" s="93" t="n"/>
      <c r="B535" s="94" t="inlineStr">
        <is>
          <t>Bachillerato</t>
        </is>
      </c>
      <c r="C535" s="94" t="n">
        <v>901</v>
      </c>
      <c r="D535" s="94" t="n"/>
      <c r="E535" s="95" t="n">
        <v>1021928901</v>
      </c>
      <c r="F535" s="96">
        <f>TRIM(G535&amp;" "&amp;H535&amp;" "&amp;I535&amp;" "&amp;J535)</f>
        <v/>
      </c>
      <c r="G535" s="94" t="inlineStr">
        <is>
          <t>Cartagena</t>
        </is>
      </c>
      <c r="H535" s="94" t="inlineStr">
        <is>
          <t>Ramírez</t>
        </is>
      </c>
      <c r="I535" s="94" t="inlineStr">
        <is>
          <t>Juan</t>
        </is>
      </c>
      <c r="J535" s="97" t="inlineStr">
        <is>
          <t>Andrés</t>
        </is>
      </c>
      <c r="K535" s="98">
        <f>IF(SUM(O535:S535)=0, "", ROUND(((O535*3+P535*3+Q535*3+R535*3+S535*1)/13)*5,0))</f>
        <v/>
      </c>
      <c r="L535" s="99">
        <f>IF(OR($C535="",K535=""),"",COUNTIFS($C$4:$C$1500,$C535,K$4:K$1500,"&gt;"&amp;K535)+1)</f>
        <v/>
      </c>
      <c r="M535" s="99">
        <f>IF(OR($C535="",K535=""),"",IF(AND($C535&gt;=1001,$C535&lt;=1005),COUNTIFS($C$4:$C$1500,"&gt;=1001",$C$4:$C$1500,"&lt;=1005",K$4:K$1500,"&gt;"&amp;K535)+1,IF(AND($C535&gt;=1101,$C535&lt;=1105),COUNTIFS($C$4:$C$1500,"&gt;=1101",$C$4:$C$1500,"&lt;=1105",K$4:K$1500,"&gt;"&amp;K535)+1,IF(AND($C535&gt;=901,$C535&lt;=905),COUNTIFS($C$4:$C$1500,"&gt;=901",$C$4:$C$1500,"&lt;=905",K$4:K$1500,"&gt;"&amp;K535)+1,IF(AND($C535&gt;=801,$C535&lt;=805),COUNTIFS($C$4:$C$1500,"&gt;=801",$C$4:$C$1500,"&lt;=805",K$4:K$1500,"&gt;"&amp;K535)+1,IF(AND($C535&gt;=701,$C535&lt;=705),COUNTIFS($C$4:$C$1500,"&gt;=701",$C$4:$C$1500,"&lt;=705",K$4:K$1500,"&gt;"&amp;K535)+1,IF(AND($C535&gt;=601,$C535&lt;=606),COUNTIFS($C$4:$C$1500,"&gt;=601",$C$4:$C$1500,"&lt;=606",K$4:K$1500,"&gt;"&amp;K535)+1,"")))))))</f>
        <v/>
      </c>
      <c r="N535" s="99">
        <f>IF(OR($C535="",K535=""),"",IF(OR(AND($C535&gt;=1001,$C535&lt;=1005),AND($C535&gt;=1101,$C535&lt;=1105)),COUNTIFS($C$4:$C$1500,"&gt;=1001",$C$4:$C$1500,"&lt;=1005",K$4:K$1500,"&gt;"&amp;K535)+COUNTIFS($C$4:$C$1500,"&gt;=1101",$C$4:$C$1500,"&lt;=1105",K$4:K$1500,"&gt;"&amp;K535)+1,""))</f>
        <v/>
      </c>
      <c r="O535" s="94" t="n">
        <v>31</v>
      </c>
      <c r="P535" s="94" t="n">
        <v>26.19</v>
      </c>
      <c r="Q535" s="94" t="n">
        <v>12.5</v>
      </c>
      <c r="R535" s="94" t="n">
        <v>13.75</v>
      </c>
      <c r="S535" s="94" t="n">
        <v>33.33</v>
      </c>
      <c r="T535" s="99">
        <f>IF(AND(O535&gt;0,O535&lt;36),1,IF(AND(O535&gt;=36,O535&lt;51),2,IF(AND(O535&gt;=51,O535&lt;71),3,IF(AND(O535&gt;=71,O535&lt;=100),4,))))</f>
        <v/>
      </c>
      <c r="U535" s="99">
        <f>IF(AND(P535&gt;0,P535&lt;41),1,IF(AND(P535&gt;=41,P535&lt;56),2,IF(AND(P535&gt;=56,P535&lt;71),3,IF(AND(P535&gt;=71,P535&lt;=100),4,))))</f>
        <v/>
      </c>
      <c r="V535" s="99">
        <f>IF(AND(Q535&gt;0,Q535&lt;41),1,IF(AND(Q535&gt;=41,Q535&lt;56),2,IF(AND(Q535&gt;=56,Q535&lt;71),3,IF(AND(Q535&gt;=71,Q535&lt;=100),4,))))</f>
        <v/>
      </c>
      <c r="W535" s="99">
        <f>IF(AND(R535&gt;0,R535&lt;36),1,IF(AND(R535&gt;=36,R535&lt;51),2,IF(AND(R535&gt;=51,R535&lt;66),3,IF(AND(R535&gt;=66,R535&lt;=100),4,))))</f>
        <v/>
      </c>
      <c r="X535" s="100">
        <f>IF(AND(S535&gt;0,S535&lt;37),1,IF(AND(S535&gt;=37,S535&lt;58),2,IF(AND(S535&gt;=58,S535&lt;71),3,IF(AND(S535&gt;=71,S535&lt;=100),4,))))</f>
        <v/>
      </c>
      <c r="Y535" s="101">
        <f>IF(SUM(AC535:AG535)=0, "", ROUND(((AC535*3+AD535*3+AE535*3+AF535*3+AG535*1)/13)*5,0))</f>
        <v/>
      </c>
      <c r="Z535" s="99">
        <f>IF(OR($C535="",Y535=""),"",COUNTIFS($C$4:$C$1500,$C535,Y$4:Y$1500,"&gt;"&amp;Y535)+1)</f>
        <v/>
      </c>
      <c r="AA535" s="99">
        <f>IF(OR($C535="",Y535=""),"",IF(AND($C535&gt;=1001,$C535&lt;=1005),COUNTIFS($C$4:$C$1500,"&gt;=1001",$C$4:$C$1500,"&lt;=1005",Y$4:Y$1500,"&gt;"&amp;Y535)+1,IF(AND($C535&gt;=1101,$C535&lt;=1105),COUNTIFS($C$4:$C$1500,"&gt;=1101",$C$4:$C$1500,"&lt;=1105",Y$4:Y$1500,"&gt;"&amp;Y535)+1,IF(AND($C535&gt;=901,$C535&lt;=905),COUNTIFS($C$4:$C$1500,"&gt;=901",$C$4:$C$1500,"&lt;=905",Y$4:Y$1500,"&gt;"&amp;Y535)+1,IF(AND($C535&gt;=801,$C535&lt;=805),COUNTIFS($C$4:$C$1500,"&gt;=801",$C$4:$C$1500,"&lt;=805",Y$4:Y$1500,"&gt;"&amp;Y535)+1,IF(AND($C535&gt;=701,$C535&lt;=705),COUNTIFS($C$4:$C$1500,"&gt;=701",$C$4:$C$1500,"&lt;=705",Y$4:Y$1500,"&gt;"&amp;Y535)+1,IF(AND($C535&gt;=601,$C535&lt;=606),COUNTIFS($C$4:$C$1500,"&gt;=601",$C$4:$C$1500,"&lt;=606",Y$4:Y$1500,"&gt;"&amp;Y535)+1,"")))))))</f>
        <v/>
      </c>
      <c r="AB535" s="99">
        <f>IF(OR($C535="",Y535=""),"",IF(OR(AND($C535&gt;=1001,$C535&lt;=1005),AND($C535&gt;=1101,$C535&lt;=1105)),COUNTIFS($C$4:$C$1500,"&gt;=1001",$C$4:$C$1500,"&lt;=1005",Y$4:Y$1500,"&gt;"&amp;Y535)+COUNTIFS($C$4:$C$1500,"&gt;=1101",$C$4:$C$1500,"&lt;=1105",Y$4:Y$1500,"&gt;"&amp;Y535)+1,""))</f>
        <v/>
      </c>
      <c r="AC535" s="94" t="n">
        <v>24</v>
      </c>
      <c r="AD535" s="94" t="n">
        <v>57.68</v>
      </c>
      <c r="AE535" s="94" t="n">
        <v>23.63</v>
      </c>
      <c r="AF535" s="94" t="n">
        <v>39.38</v>
      </c>
      <c r="AG535" s="94" t="n">
        <v>39.38</v>
      </c>
      <c r="AH535" s="99">
        <f>IF(AND(AC535&gt;0,AC535&lt;36),1,IF(AND(AC535&gt;=36,AC535&lt;51),2,IF(AND(AC535&gt;=51,AC535&lt;71),3,IF(AND(AC535&gt;=71,AC535&lt;=100),4,))))</f>
        <v/>
      </c>
      <c r="AI535" s="99">
        <f>IF(AND(AD535&gt;0,AD535&lt;41),1,IF(AND(AD535&gt;=41,AD535&lt;56),2,IF(AND(AD535&gt;=56,AD535&lt;71),3,IF(AND(AD535&gt;=71,AD535&lt;=100),4,))))</f>
        <v/>
      </c>
      <c r="AJ535" s="99">
        <f>IF(AND(AE535&gt;0,AE535&lt;41),1,IF(AND(AE535&gt;=41,AE535&lt;56),2,IF(AND(AE535&gt;=56,AE535&lt;71),3,IF(AND(AE535&gt;=71,AE535&lt;=100),4,))))</f>
        <v/>
      </c>
      <c r="AK535" s="99">
        <f>IF(AND(AF535&gt;0,AF535&lt;36),1,IF(AND(AF535&gt;=36,AF535&lt;51),2,IF(AND(AF535&gt;=51,AF535&lt;66),3,IF(AND(AF535&gt;=66,AF535&lt;=100),4,))))</f>
        <v/>
      </c>
      <c r="AL535" s="100">
        <f>IF(AND(AG535&gt;0,AG535&lt;37),1,IF(AND(AG535&gt;=37,AG535&lt;58),2,IF(AND(AG535&gt;=58,AG535&lt;71),3,IF(AND(AG535&gt;=71,AG535&lt;=100),4,))))</f>
        <v/>
      </c>
      <c r="AM535" s="101">
        <f>IF((Y535&lt;&gt;"")*(K535&lt;&gt;""),Y535-K535,"")</f>
        <v/>
      </c>
      <c r="AN535" s="99">
        <f>IF((Z535&lt;&gt;"")*(L535&lt;&gt;""),Z535-L535,"")</f>
        <v/>
      </c>
      <c r="AO535" s="99">
        <f>IF((AA535&lt;&gt;"")*(M535&lt;&gt;""),AA535-M535,"")</f>
        <v/>
      </c>
      <c r="AP535" s="99">
        <f>IF((AB535&lt;&gt;"")*(N535&lt;&gt;""),AB535-N535,"")</f>
        <v/>
      </c>
      <c r="AQ535" s="94">
        <f>IF((AC535&lt;&gt;"")*(O535&lt;&gt;""),AC535-O535,"")</f>
        <v/>
      </c>
      <c r="AR535" s="94">
        <f>IF((AD535&lt;&gt;"")*(P535&lt;&gt;""),AD535-P535,"")</f>
        <v/>
      </c>
      <c r="AS535" s="94">
        <f>IF((AE535&lt;&gt;"")*(Q535&lt;&gt;""),AE535-Q535,"")</f>
        <v/>
      </c>
      <c r="AT535" s="94">
        <f>IF((AF535&lt;&gt;"")*(R535&lt;&gt;""),AF535-R535,"")</f>
        <v/>
      </c>
      <c r="AU535" s="94">
        <f>IF((AG535&lt;&gt;"")*(S535&lt;&gt;""),AG535-S535,"")</f>
        <v/>
      </c>
      <c r="AV535" s="99">
        <f>IF((AH535&lt;&gt;"")*(T535&lt;&gt;""),AH535-T535,"")</f>
        <v/>
      </c>
      <c r="AW535" s="99">
        <f>IF((AI535&lt;&gt;"")*(U535&lt;&gt;""),AI535-U535,"")</f>
        <v/>
      </c>
      <c r="AX535" s="99">
        <f>IF((AJ535&lt;&gt;"")*(V535&lt;&gt;""),AJ535-V535,"")</f>
        <v/>
      </c>
      <c r="AY535" s="99">
        <f>IF((AK535&lt;&gt;"")*(W535&lt;&gt;""),AK535-W535,"")</f>
        <v/>
      </c>
      <c r="AZ535" s="102">
        <f>IF((AL535&lt;&gt;"")*(X535&lt;&gt;""),AL535-X535,"")</f>
        <v/>
      </c>
      <c r="BA535" s="50">
        <f>IFERROR(__xludf.dummyfunction("AI(""Actúa como un tutor académico y dirígete personalmente al estudiante "" &amp; I535 &amp; "" "" &amp; J535 &amp; "" "" &amp; G535 &amp; "" "" &amp; H535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AM535 &amp; ""'. Diferencias por área: Matemáticas ("" &amp; AQ535 &amp; ""), Ciencias Natura"&amp;"les ("" &amp; AR535 &amp; ""), Sociales ("" &amp; AS535 &amp; ""), Lectura Crítica ("" &amp; AT535 &amp; "") e Inglés ("" &amp; AU535 &amp; ""). Variación en posición: grupo ("" &amp; AN535 &amp; ""), grado ("" &amp; AO535 &amp; "") y media ("" &amp; AP535 &amp; ""). Puntajes Primer Simulacro: Global "" &amp; K535 &amp; "", Mat "" &amp; "&amp;"O4 &amp; "", Cien "" &amp; P535 &amp; "", Soc "" &amp; Q535 &amp; "", Lec "" &amp; R535 &amp; "", Ing "" &amp; S535 &amp; "". Puntajes Segundo Simulacro: Global "" &amp; Y535 &amp; "", Mat "" &amp; AC535 &amp; "", Cien "" &amp; AD535 &amp; "", Soc "" &amp; AE535 &amp; "", Lec "" &amp; AF535 &amp; "", Ing "" &amp; AG535 &amp; "". Escribe un mensaje motivador"&amp;" y breve (máximo 4 líneas)."")
"),"=AI(""Actúa como un tutor académico y dirígete personalmente al estudiante "" &amp; I535 &amp; "" "" &amp; J535 &amp; "" "" &amp; G535 &amp; "" "" &amp; H535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AM535 &amp; ""'. Diferencias por área: Matemáticas ("" &amp; AQ535 &amp; ""), Ciencias Natur"&amp;"ales ("" &amp; AR535 &amp; ""), Sociales ("" &amp; AS535 &amp; ""), Lectura Crítica ("" &amp; AT535 &amp; "") e Inglés ("" &amp; AU535 &amp; ""). Variación en posición: grupo ("" &amp; AN535 &amp; ""), grado ("" &amp; AO535 &amp; "") y media ("" &amp; AP535 &amp; ""). Puntajes Primer Simulacro: Global "" &amp; K535 &amp; "", Mat "" &amp;"&amp;" O535 &amp; "", Cien "" &amp; P535 &amp; "", Soc "" &amp; Q535 &amp; "", Lec "" &amp; R535 &amp; "", Ing "" &amp; S535 &amp; "". Puntajes Segundo Simulacro: Global "" &amp; Y535 &amp; "", Mat "" &amp; AC535 &amp; "", Cien "" &amp; AD535 &amp; "", Soc "" &amp; AE535 &amp; "", Lec "" &amp; AF535 &amp; "", Ing "" &amp; AG535 &amp; "". Escribe un mensaje motivado"&amp;"r y breve (máximo 4 líneas)."")
")</f>
        <v/>
      </c>
    </row>
    <row r="536" ht="15.75" customHeight="1" s="42">
      <c r="A536" s="93" t="n"/>
      <c r="B536" s="94" t="inlineStr">
        <is>
          <t>Bachillerato</t>
        </is>
      </c>
      <c r="C536" s="94" t="n">
        <v>901</v>
      </c>
      <c r="D536" s="94" t="n"/>
      <c r="E536" s="95" t="n">
        <v>1011593954</v>
      </c>
      <c r="F536" s="96">
        <f>TRIM(G536&amp;" "&amp;H536&amp;" "&amp;I536&amp;" "&amp;J536)</f>
        <v/>
      </c>
      <c r="G536" s="94" t="inlineStr">
        <is>
          <t>Carvajal</t>
        </is>
      </c>
      <c r="H536" s="94" t="inlineStr">
        <is>
          <t>Carvajal</t>
        </is>
      </c>
      <c r="I536" s="94" t="inlineStr">
        <is>
          <t>Julián</t>
        </is>
      </c>
      <c r="J536" s="97" t="inlineStr">
        <is>
          <t>David</t>
        </is>
      </c>
      <c r="K536" s="98">
        <f>IF(SUM(O536:S536)=0, "", ROUND(((O536*3+P536*3+Q536*3+R536*3+S536*1)/13)*5,0))</f>
        <v/>
      </c>
      <c r="L536" s="99">
        <f>IF(OR($C536="",K536=""),"",COUNTIFS($C$4:$C$1500,$C536,K$4:K$1500,"&gt;"&amp;K536)+1)</f>
        <v/>
      </c>
      <c r="M536" s="99">
        <f>IF(OR($C536="",K536=""),"",IF(AND($C536&gt;=1001,$C536&lt;=1005),COUNTIFS($C$4:$C$1500,"&gt;=1001",$C$4:$C$1500,"&lt;=1005",K$4:K$1500,"&gt;"&amp;K536)+1,IF(AND($C536&gt;=1101,$C536&lt;=1105),COUNTIFS($C$4:$C$1500,"&gt;=1101",$C$4:$C$1500,"&lt;=1105",K$4:K$1500,"&gt;"&amp;K536)+1,IF(AND($C536&gt;=901,$C536&lt;=905),COUNTIFS($C$4:$C$1500,"&gt;=901",$C$4:$C$1500,"&lt;=905",K$4:K$1500,"&gt;"&amp;K536)+1,IF(AND($C536&gt;=801,$C536&lt;=805),COUNTIFS($C$4:$C$1500,"&gt;=801",$C$4:$C$1500,"&lt;=805",K$4:K$1500,"&gt;"&amp;K536)+1,IF(AND($C536&gt;=701,$C536&lt;=705),COUNTIFS($C$4:$C$1500,"&gt;=701",$C$4:$C$1500,"&lt;=705",K$4:K$1500,"&gt;"&amp;K536)+1,IF(AND($C536&gt;=601,$C536&lt;=606),COUNTIFS($C$4:$C$1500,"&gt;=601",$C$4:$C$1500,"&lt;=606",K$4:K$1500,"&gt;"&amp;K536)+1,"")))))))</f>
        <v/>
      </c>
      <c r="N536" s="99">
        <f>IF(OR($C536="",K536=""),"",IF(OR(AND($C536&gt;=1001,$C536&lt;=1005),AND($C536&gt;=1101,$C536&lt;=1105)),COUNTIFS($C$4:$C$1500,"&gt;=1001",$C$4:$C$1500,"&lt;=1005",K$4:K$1500,"&gt;"&amp;K536)+COUNTIFS($C$4:$C$1500,"&gt;=1101",$C$4:$C$1500,"&lt;=1105",K$4:K$1500,"&gt;"&amp;K536)+1,""))</f>
        <v/>
      </c>
      <c r="O536" s="94" t="n">
        <v>11.5</v>
      </c>
      <c r="P536" s="94" t="n">
        <v>33.33</v>
      </c>
      <c r="Q536" s="94" t="n">
        <v>21.88</v>
      </c>
      <c r="R536" s="94" t="n">
        <v>13.75</v>
      </c>
      <c r="S536" s="94" t="n">
        <v>41.67</v>
      </c>
      <c r="T536" s="99">
        <f>IF(AND(O536&gt;0,O536&lt;36),1,IF(AND(O536&gt;=36,O536&lt;51),2,IF(AND(O536&gt;=51,O536&lt;71),3,IF(AND(O536&gt;=71,O536&lt;=100),4,))))</f>
        <v/>
      </c>
      <c r="U536" s="99">
        <f>IF(AND(P536&gt;0,P536&lt;41),1,IF(AND(P536&gt;=41,P536&lt;56),2,IF(AND(P536&gt;=56,P536&lt;71),3,IF(AND(P536&gt;=71,P536&lt;=100),4,))))</f>
        <v/>
      </c>
      <c r="V536" s="99">
        <f>IF(AND(Q536&gt;0,Q536&lt;41),1,IF(AND(Q536&gt;=41,Q536&lt;56),2,IF(AND(Q536&gt;=56,Q536&lt;71),3,IF(AND(Q536&gt;=71,Q536&lt;=100),4,))))</f>
        <v/>
      </c>
      <c r="W536" s="99">
        <f>IF(AND(R536&gt;0,R536&lt;36),1,IF(AND(R536&gt;=36,R536&lt;51),2,IF(AND(R536&gt;=51,R536&lt;66),3,IF(AND(R536&gt;=66,R536&lt;=100),4,))))</f>
        <v/>
      </c>
      <c r="X536" s="100">
        <f>IF(AND(S536&gt;0,S536&lt;37),1,IF(AND(S536&gt;=37,S536&lt;58),2,IF(AND(S536&gt;=58,S536&lt;71),3,IF(AND(S536&gt;=71,S536&lt;=100),4,))))</f>
        <v/>
      </c>
      <c r="Y536" s="101">
        <f>IF(SUM(AC536:AG536)=0, "", ROUND(((AC536*3+AD536*3+AE536*3+AF536*3+AG536*1)/13)*5,0))</f>
        <v/>
      </c>
      <c r="Z536" s="99">
        <f>IF(OR($C536="",Y536=""),"",COUNTIFS($C$4:$C$1500,$C536,Y$4:Y$1500,"&gt;"&amp;Y536)+1)</f>
        <v/>
      </c>
      <c r="AA536" s="99">
        <f>IF(OR($C536="",Y536=""),"",IF(AND($C536&gt;=1001,$C536&lt;=1005),COUNTIFS($C$4:$C$1500,"&gt;=1001",$C$4:$C$1500,"&lt;=1005",Y$4:Y$1500,"&gt;"&amp;Y536)+1,IF(AND($C536&gt;=1101,$C536&lt;=1105),COUNTIFS($C$4:$C$1500,"&gt;=1101",$C$4:$C$1500,"&lt;=1105",Y$4:Y$1500,"&gt;"&amp;Y536)+1,IF(AND($C536&gt;=901,$C536&lt;=905),COUNTIFS($C$4:$C$1500,"&gt;=901",$C$4:$C$1500,"&lt;=905",Y$4:Y$1500,"&gt;"&amp;Y536)+1,IF(AND($C536&gt;=801,$C536&lt;=805),COUNTIFS($C$4:$C$1500,"&gt;=801",$C$4:$C$1500,"&lt;=805",Y$4:Y$1500,"&gt;"&amp;Y536)+1,IF(AND($C536&gt;=701,$C536&lt;=705),COUNTIFS($C$4:$C$1500,"&gt;=701",$C$4:$C$1500,"&lt;=705",Y$4:Y$1500,"&gt;"&amp;Y536)+1,IF(AND($C536&gt;=601,$C536&lt;=606),COUNTIFS($C$4:$C$1500,"&gt;=601",$C$4:$C$1500,"&lt;=606",Y$4:Y$1500,"&gt;"&amp;Y536)+1,"")))))))</f>
        <v/>
      </c>
      <c r="AB536" s="99">
        <f>IF(OR($C536="",Y536=""),"",IF(OR(AND($C536&gt;=1001,$C536&lt;=1005),AND($C536&gt;=1101,$C536&lt;=1105)),COUNTIFS($C$4:$C$1500,"&gt;=1001",$C$4:$C$1500,"&lt;=1005",Y$4:Y$1500,"&gt;"&amp;Y536)+COUNTIFS($C$4:$C$1500,"&gt;=1101",$C$4:$C$1500,"&lt;=1105",Y$4:Y$1500,"&gt;"&amp;Y536)+1,""))</f>
        <v/>
      </c>
      <c r="AC536" s="94" t="n">
        <v>54</v>
      </c>
      <c r="AD536" s="94" t="n">
        <v>61.25</v>
      </c>
      <c r="AE536" s="94" t="n">
        <v>73.5</v>
      </c>
      <c r="AF536" s="94" t="n">
        <v>30.63</v>
      </c>
      <c r="AG536" s="94" t="n">
        <v>39.38</v>
      </c>
      <c r="AH536" s="99">
        <f>IF(AND(AC536&gt;0,AC536&lt;36),1,IF(AND(AC536&gt;=36,AC536&lt;51),2,IF(AND(AC536&gt;=51,AC536&lt;71),3,IF(AND(AC536&gt;=71,AC536&lt;=100),4,))))</f>
        <v/>
      </c>
      <c r="AI536" s="99">
        <f>IF(AND(AD536&gt;0,AD536&lt;41),1,IF(AND(AD536&gt;=41,AD536&lt;56),2,IF(AND(AD536&gt;=56,AD536&lt;71),3,IF(AND(AD536&gt;=71,AD536&lt;=100),4,))))</f>
        <v/>
      </c>
      <c r="AJ536" s="99">
        <f>IF(AND(AE536&gt;0,AE536&lt;41),1,IF(AND(AE536&gt;=41,AE536&lt;56),2,IF(AND(AE536&gt;=56,AE536&lt;71),3,IF(AND(AE536&gt;=71,AE536&lt;=100),4,))))</f>
        <v/>
      </c>
      <c r="AK536" s="99">
        <f>IF(AND(AF536&gt;0,AF536&lt;36),1,IF(AND(AF536&gt;=36,AF536&lt;51),2,IF(AND(AF536&gt;=51,AF536&lt;66),3,IF(AND(AF536&gt;=66,AF536&lt;=100),4,))))</f>
        <v/>
      </c>
      <c r="AL536" s="100">
        <f>IF(AND(AG536&gt;0,AG536&lt;37),1,IF(AND(AG536&gt;=37,AG536&lt;58),2,IF(AND(AG536&gt;=58,AG536&lt;71),3,IF(AND(AG536&gt;=71,AG536&lt;=100),4,))))</f>
        <v/>
      </c>
      <c r="AM536" s="101">
        <f>IF((Y536&lt;&gt;"")*(K536&lt;&gt;""),Y536-K536,"")</f>
        <v/>
      </c>
      <c r="AN536" s="99">
        <f>IF((Z536&lt;&gt;"")*(L536&lt;&gt;""),Z536-L536,"")</f>
        <v/>
      </c>
      <c r="AO536" s="99">
        <f>IF((AA536&lt;&gt;"")*(M536&lt;&gt;""),AA536-M536,"")</f>
        <v/>
      </c>
      <c r="AP536" s="99">
        <f>IF((AB536&lt;&gt;"")*(N536&lt;&gt;""),AB536-N536,"")</f>
        <v/>
      </c>
      <c r="AQ536" s="94">
        <f>IF((AC536&lt;&gt;"")*(O536&lt;&gt;""),AC536-O536,"")</f>
        <v/>
      </c>
      <c r="AR536" s="94">
        <f>IF((AD536&lt;&gt;"")*(P536&lt;&gt;""),AD536-P536,"")</f>
        <v/>
      </c>
      <c r="AS536" s="94">
        <f>IF((AE536&lt;&gt;"")*(Q536&lt;&gt;""),AE536-Q536,"")</f>
        <v/>
      </c>
      <c r="AT536" s="94">
        <f>IF((AF536&lt;&gt;"")*(R536&lt;&gt;""),AF536-R536,"")</f>
        <v/>
      </c>
      <c r="AU536" s="94">
        <f>IF((AG536&lt;&gt;"")*(S536&lt;&gt;""),AG536-S536,"")</f>
        <v/>
      </c>
      <c r="AV536" s="99">
        <f>IF((AH536&lt;&gt;"")*(T536&lt;&gt;""),AH536-T536,"")</f>
        <v/>
      </c>
      <c r="AW536" s="99">
        <f>IF((AI536&lt;&gt;"")*(U536&lt;&gt;""),AI536-U536,"")</f>
        <v/>
      </c>
      <c r="AX536" s="99">
        <f>IF((AJ536&lt;&gt;"")*(V536&lt;&gt;""),AJ536-V536,"")</f>
        <v/>
      </c>
      <c r="AY536" s="99">
        <f>IF((AK536&lt;&gt;"")*(W536&lt;&gt;""),AK536-W536,"")</f>
        <v/>
      </c>
      <c r="AZ536" s="102">
        <f>IF((AL536&lt;&gt;"")*(X536&lt;&gt;""),AL536-X536,"")</f>
        <v/>
      </c>
      <c r="BA536" s="50">
        <f>IFERROR(__xludf.dummyfunction("AI(""Actúa como un tutor académico y dirígete personalmente al estudiante "" &amp; I536 &amp; "" "" &amp; J536 &amp; "" "" &amp; G536 &amp; "" "" &amp; H536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AM536 &amp; ""'. Diferencias por área: Matemáticas ("" &amp; AQ536 &amp; ""), Ciencias Natura"&amp;"les ("" &amp; AR536 &amp; ""), Sociales ("" &amp; AS536 &amp; ""), Lectura Crítica ("" &amp; AT536 &amp; "") e Inglés ("" &amp; AU536 &amp; ""). Variación en posición: grupo ("" &amp; AN536 &amp; ""), grado ("" &amp; AO536 &amp; "") y media ("" &amp; AP536 &amp; ""). Puntajes Primer Simulacro: Global "" &amp; K536 &amp; "", Mat "" &amp; "&amp;"O4 &amp; "", Cien "" &amp; P536 &amp; "", Soc "" &amp; Q536 &amp; "", Lec "" &amp; R536 &amp; "", Ing "" &amp; S536 &amp; "". Puntajes Segundo Simulacro: Global "" &amp; Y536 &amp; "", Mat "" &amp; AC536 &amp; "", Cien "" &amp; AD536 &amp; "", Soc "" &amp; AE536 &amp; "", Lec "" &amp; AF536 &amp; "", Ing "" &amp; AG536 &amp; "". Escribe un mensaje motivador"&amp;" y breve (máximo 4 líneas)."")
"),"=AI(""Actúa como un tutor académico y dirígete personalmente al estudiante "" &amp; I536 &amp; "" "" &amp; J536 &amp; "" "" &amp; G536 &amp; "" "" &amp; H536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AM536 &amp; ""'. Diferencias por área: Matemáticas ("" &amp; AQ536 &amp; ""), Ciencias Natur"&amp;"ales ("" &amp; AR536 &amp; ""), Sociales ("" &amp; AS536 &amp; ""), Lectura Crítica ("" &amp; AT536 &amp; "") e Inglés ("" &amp; AU536 &amp; ""). Variación en posición: grupo ("" &amp; AN536 &amp; ""), grado ("" &amp; AO536 &amp; "") y media ("" &amp; AP536 &amp; ""). Puntajes Primer Simulacro: Global "" &amp; K536 &amp; "", Mat "" &amp;"&amp;" O536 &amp; "", Cien "" &amp; P536 &amp; "", Soc "" &amp; Q536 &amp; "", Lec "" &amp; R536 &amp; "", Ing "" &amp; S536 &amp; "". Puntajes Segundo Simulacro: Global "" &amp; Y536 &amp; "", Mat "" &amp; AC536 &amp; "", Cien "" &amp; AD536 &amp; "", Soc "" &amp; AE536 &amp; "", Lec "" &amp; AF536 &amp; "", Ing "" &amp; AG536 &amp; "". Escribe un mensaje motivado"&amp;"r y breve (máximo 4 líneas)."")
")</f>
        <v/>
      </c>
    </row>
    <row r="537" ht="15.75" customHeight="1" s="42">
      <c r="A537" s="93" t="n"/>
      <c r="B537" s="94" t="inlineStr">
        <is>
          <t>Bachillerato</t>
        </is>
      </c>
      <c r="C537" s="94" t="n">
        <v>901</v>
      </c>
      <c r="D537" s="94" t="n"/>
      <c r="E537" s="95" t="n">
        <v>1011594524</v>
      </c>
      <c r="F537" s="96">
        <f>TRIM(G537&amp;" "&amp;H537&amp;" "&amp;I537&amp;" "&amp;J537)</f>
        <v/>
      </c>
      <c r="G537" s="94" t="inlineStr">
        <is>
          <t>Carvajal</t>
        </is>
      </c>
      <c r="H537" s="94" t="inlineStr">
        <is>
          <t>Higuita</t>
        </is>
      </c>
      <c r="I537" s="94" t="inlineStr">
        <is>
          <t>Emanuel</t>
        </is>
      </c>
      <c r="J537" s="97" t="n"/>
      <c r="K537" s="98">
        <f>IF(SUM(O537:S537)=0, "", ROUND(((O537*3+P537*3+Q537*3+R537*3+S537*1)/13)*5,0))</f>
        <v/>
      </c>
      <c r="L537" s="99">
        <f>IF(OR($C537="",K537=""),"",COUNTIFS($C$4:$C$1500,$C537,K$4:K$1500,"&gt;"&amp;K537)+1)</f>
        <v/>
      </c>
      <c r="M537" s="99">
        <f>IF(OR($C537="",K537=""),"",IF(AND($C537&gt;=1001,$C537&lt;=1005),COUNTIFS($C$4:$C$1500,"&gt;=1001",$C$4:$C$1500,"&lt;=1005",K$4:K$1500,"&gt;"&amp;K537)+1,IF(AND($C537&gt;=1101,$C537&lt;=1105),COUNTIFS($C$4:$C$1500,"&gt;=1101",$C$4:$C$1500,"&lt;=1105",K$4:K$1500,"&gt;"&amp;K537)+1,IF(AND($C537&gt;=901,$C537&lt;=905),COUNTIFS($C$4:$C$1500,"&gt;=901",$C$4:$C$1500,"&lt;=905",K$4:K$1500,"&gt;"&amp;K537)+1,IF(AND($C537&gt;=801,$C537&lt;=805),COUNTIFS($C$4:$C$1500,"&gt;=801",$C$4:$C$1500,"&lt;=805",K$4:K$1500,"&gt;"&amp;K537)+1,IF(AND($C537&gt;=701,$C537&lt;=705),COUNTIFS($C$4:$C$1500,"&gt;=701",$C$4:$C$1500,"&lt;=705",K$4:K$1500,"&gt;"&amp;K537)+1,IF(AND($C537&gt;=601,$C537&lt;=606),COUNTIFS($C$4:$C$1500,"&gt;=601",$C$4:$C$1500,"&lt;=606",K$4:K$1500,"&gt;"&amp;K537)+1,"")))))))</f>
        <v/>
      </c>
      <c r="N537" s="99">
        <f>IF(OR($C537="",K537=""),"",IF(OR(AND($C537&gt;=1001,$C537&lt;=1005),AND($C537&gt;=1101,$C537&lt;=1105)),COUNTIFS($C$4:$C$1500,"&gt;=1001",$C$4:$C$1500,"&lt;=1005",K$4:K$1500,"&gt;"&amp;K537)+COUNTIFS($C$4:$C$1500,"&gt;=1101",$C$4:$C$1500,"&lt;=1105",K$4:K$1500,"&gt;"&amp;K537)+1,""))</f>
        <v/>
      </c>
      <c r="O537" s="94" t="n">
        <v>44.75</v>
      </c>
      <c r="P537" s="94" t="n">
        <v>75</v>
      </c>
      <c r="Q537" s="94" t="n">
        <v>62.5</v>
      </c>
      <c r="R537" s="94" t="n">
        <v>64.17</v>
      </c>
      <c r="S537" s="94" t="n">
        <v>70.83</v>
      </c>
      <c r="T537" s="99">
        <f>IF(AND(O537&gt;0,O537&lt;36),1,IF(AND(O537&gt;=36,O537&lt;51),2,IF(AND(O537&gt;=51,O537&lt;71),3,IF(AND(O537&gt;=71,O537&lt;=100),4,))))</f>
        <v/>
      </c>
      <c r="U537" s="99">
        <f>IF(AND(P537&gt;0,P537&lt;41),1,IF(AND(P537&gt;=41,P537&lt;56),2,IF(AND(P537&gt;=56,P537&lt;71),3,IF(AND(P537&gt;=71,P537&lt;=100),4,))))</f>
        <v/>
      </c>
      <c r="V537" s="99">
        <f>IF(AND(Q537&gt;0,Q537&lt;41),1,IF(AND(Q537&gt;=41,Q537&lt;56),2,IF(AND(Q537&gt;=56,Q537&lt;71),3,IF(AND(Q537&gt;=71,Q537&lt;=100),4,))))</f>
        <v/>
      </c>
      <c r="W537" s="99">
        <f>IF(AND(R537&gt;0,R537&lt;36),1,IF(AND(R537&gt;=36,R537&lt;51),2,IF(AND(R537&gt;=51,R537&lt;66),3,IF(AND(R537&gt;=66,R537&lt;=100),4,))))</f>
        <v/>
      </c>
      <c r="X537" s="100">
        <f>IF(AND(S537&gt;0,S537&lt;37),1,IF(AND(S537&gt;=37,S537&lt;58),2,IF(AND(S537&gt;=58,S537&lt;71),3,IF(AND(S537&gt;=71,S537&lt;=100),4,))))</f>
        <v/>
      </c>
      <c r="Y537" s="101">
        <f>IF(SUM(AC537:AG537)=0, "", ROUND(((AC537*3+AD537*3+AE537*3+AF537*3+AG537*1)/13)*5,0))</f>
        <v/>
      </c>
      <c r="Z537" s="99">
        <f>IF(OR($C537="",Y537=""),"",COUNTIFS($C$4:$C$1500,$C537,Y$4:Y$1500,"&gt;"&amp;Y537)+1)</f>
        <v/>
      </c>
      <c r="AA537" s="99">
        <f>IF(OR($C537="",Y537=""),"",IF(AND($C537&gt;=1001,$C537&lt;=1005),COUNTIFS($C$4:$C$1500,"&gt;=1001",$C$4:$C$1500,"&lt;=1005",Y$4:Y$1500,"&gt;"&amp;Y537)+1,IF(AND($C537&gt;=1101,$C537&lt;=1105),COUNTIFS($C$4:$C$1500,"&gt;=1101",$C$4:$C$1500,"&lt;=1105",Y$4:Y$1500,"&gt;"&amp;Y537)+1,IF(AND($C537&gt;=901,$C537&lt;=905),COUNTIFS($C$4:$C$1500,"&gt;=901",$C$4:$C$1500,"&lt;=905",Y$4:Y$1500,"&gt;"&amp;Y537)+1,IF(AND($C537&gt;=801,$C537&lt;=805),COUNTIFS($C$4:$C$1500,"&gt;=801",$C$4:$C$1500,"&lt;=805",Y$4:Y$1500,"&gt;"&amp;Y537)+1,IF(AND($C537&gt;=701,$C537&lt;=705),COUNTIFS($C$4:$C$1500,"&gt;=701",$C$4:$C$1500,"&lt;=705",Y$4:Y$1500,"&gt;"&amp;Y537)+1,IF(AND($C537&gt;=601,$C537&lt;=606),COUNTIFS($C$4:$C$1500,"&gt;=601",$C$4:$C$1500,"&lt;=606",Y$4:Y$1500,"&gt;"&amp;Y537)+1,"")))))))</f>
        <v/>
      </c>
      <c r="AB537" s="99">
        <f>IF(OR($C537="",Y537=""),"",IF(OR(AND($C537&gt;=1001,$C537&lt;=1005),AND($C537&gt;=1101,$C537&lt;=1105)),COUNTIFS($C$4:$C$1500,"&gt;=1001",$C$4:$C$1500,"&lt;=1005",Y$4:Y$1500,"&gt;"&amp;Y537)+COUNTIFS($C$4:$C$1500,"&gt;=1101",$C$4:$C$1500,"&lt;=1105",Y$4:Y$1500,"&gt;"&amp;Y537)+1,""))</f>
        <v/>
      </c>
      <c r="AC537" s="94" t="n">
        <v>75</v>
      </c>
      <c r="AD537" s="94" t="n">
        <v>49.91</v>
      </c>
      <c r="AE537" s="94" t="n">
        <v>55.13</v>
      </c>
      <c r="AF537" s="94" t="n">
        <v>48.13</v>
      </c>
      <c r="AG537" s="94" t="n">
        <v>61.25</v>
      </c>
      <c r="AH537" s="99">
        <f>IF(AND(AC537&gt;0,AC537&lt;36),1,IF(AND(AC537&gt;=36,AC537&lt;51),2,IF(AND(AC537&gt;=51,AC537&lt;71),3,IF(AND(AC537&gt;=71,AC537&lt;=100),4,))))</f>
        <v/>
      </c>
      <c r="AI537" s="99">
        <f>IF(AND(AD537&gt;0,AD537&lt;41),1,IF(AND(AD537&gt;=41,AD537&lt;56),2,IF(AND(AD537&gt;=56,AD537&lt;71),3,IF(AND(AD537&gt;=71,AD537&lt;=100),4,))))</f>
        <v/>
      </c>
      <c r="AJ537" s="99">
        <f>IF(AND(AE537&gt;0,AE537&lt;41),1,IF(AND(AE537&gt;=41,AE537&lt;56),2,IF(AND(AE537&gt;=56,AE537&lt;71),3,IF(AND(AE537&gt;=71,AE537&lt;=100),4,))))</f>
        <v/>
      </c>
      <c r="AK537" s="99">
        <f>IF(AND(AF537&gt;0,AF537&lt;36),1,IF(AND(AF537&gt;=36,AF537&lt;51),2,IF(AND(AF537&gt;=51,AF537&lt;66),3,IF(AND(AF537&gt;=66,AF537&lt;=100),4,))))</f>
        <v/>
      </c>
      <c r="AL537" s="100">
        <f>IF(AND(AG537&gt;0,AG537&lt;37),1,IF(AND(AG537&gt;=37,AG537&lt;58),2,IF(AND(AG537&gt;=58,AG537&lt;71),3,IF(AND(AG537&gt;=71,AG537&lt;=100),4,))))</f>
        <v/>
      </c>
      <c r="AM537" s="101">
        <f>IF((Y537&lt;&gt;"")*(K537&lt;&gt;""),Y537-K537,"")</f>
        <v/>
      </c>
      <c r="AN537" s="99">
        <f>IF((Z537&lt;&gt;"")*(L537&lt;&gt;""),Z537-L537,"")</f>
        <v/>
      </c>
      <c r="AO537" s="99">
        <f>IF((AA537&lt;&gt;"")*(M537&lt;&gt;""),AA537-M537,"")</f>
        <v/>
      </c>
      <c r="AP537" s="99">
        <f>IF((AB537&lt;&gt;"")*(N537&lt;&gt;""),AB537-N537,"")</f>
        <v/>
      </c>
      <c r="AQ537" s="94">
        <f>IF((AC537&lt;&gt;"")*(O537&lt;&gt;""),AC537-O537,"")</f>
        <v/>
      </c>
      <c r="AR537" s="94">
        <f>IF((AD537&lt;&gt;"")*(P537&lt;&gt;""),AD537-P537,"")</f>
        <v/>
      </c>
      <c r="AS537" s="94">
        <f>IF((AE537&lt;&gt;"")*(Q537&lt;&gt;""),AE537-Q537,"")</f>
        <v/>
      </c>
      <c r="AT537" s="94">
        <f>IF((AF537&lt;&gt;"")*(R537&lt;&gt;""),AF537-R537,"")</f>
        <v/>
      </c>
      <c r="AU537" s="94">
        <f>IF((AG537&lt;&gt;"")*(S537&lt;&gt;""),AG537-S537,"")</f>
        <v/>
      </c>
      <c r="AV537" s="99">
        <f>IF((AH537&lt;&gt;"")*(T537&lt;&gt;""),AH537-T537,"")</f>
        <v/>
      </c>
      <c r="AW537" s="99">
        <f>IF((AI537&lt;&gt;"")*(U537&lt;&gt;""),AI537-U537,"")</f>
        <v/>
      </c>
      <c r="AX537" s="99">
        <f>IF((AJ537&lt;&gt;"")*(V537&lt;&gt;""),AJ537-V537,"")</f>
        <v/>
      </c>
      <c r="AY537" s="99">
        <f>IF((AK537&lt;&gt;"")*(W537&lt;&gt;""),AK537-W537,"")</f>
        <v/>
      </c>
      <c r="AZ537" s="102">
        <f>IF((AL537&lt;&gt;"")*(X537&lt;&gt;""),AL537-X537,"")</f>
        <v/>
      </c>
      <c r="BA537" s="50">
        <f>IFERROR(__xludf.dummyfunction("AI(""Actúa como un tutor académico y dirígete personalmente al estudiante "" &amp; I537 &amp; "" "" &amp; J537 &amp; "" "" &amp; G537 &amp; "" "" &amp; H537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AM537 &amp; ""'. Diferencias por área: Matemáticas ("" &amp; AQ537 &amp; ""), Ciencias Natura"&amp;"les ("" &amp; AR537 &amp; ""), Sociales ("" &amp; AS537 &amp; ""), Lectura Crítica ("" &amp; AT537 &amp; "") e Inglés ("" &amp; AU537 &amp; ""). Variación en posición: grupo ("" &amp; AN537 &amp; ""), grado ("" &amp; AO537 &amp; "") y media ("" &amp; AP537 &amp; ""). Puntajes Primer Simulacro: Global "" &amp; K537 &amp; "", Mat "" &amp; "&amp;"O4 &amp; "", Cien "" &amp; P537 &amp; "", Soc "" &amp; Q537 &amp; "", Lec "" &amp; R537 &amp; "", Ing "" &amp; S537 &amp; "". Puntajes Segundo Simulacro: Global "" &amp; Y537 &amp; "", Mat "" &amp; AC537 &amp; "", Cien "" &amp; AD537 &amp; "", Soc "" &amp; AE537 &amp; "", Lec "" &amp; AF537 &amp; "", Ing "" &amp; AG537 &amp; "". Escribe un mensaje motivador"&amp;" y breve (máximo 4 líneas)."")
"),"=AI(""Actúa como un tutor académico y dirígete personalmente al estudiante "" &amp; I537 &amp; "" "" &amp; J537 &amp; "" "" &amp; G537 &amp; "" "" &amp; H537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AM537 &amp; ""'. Diferencias por área: Matemáticas ("" &amp; AQ537 &amp; ""), Ciencias Natur"&amp;"ales ("" &amp; AR537 &amp; ""), Sociales ("" &amp; AS537 &amp; ""), Lectura Crítica ("" &amp; AT537 &amp; "") e Inglés ("" &amp; AU537 &amp; ""). Variación en posición: grupo ("" &amp; AN537 &amp; ""), grado ("" &amp; AO537 &amp; "") y media ("" &amp; AP537 &amp; ""). Puntajes Primer Simulacro: Global "" &amp; K537 &amp; "", Mat "" &amp;"&amp;" O537 &amp; "", Cien "" &amp; P537 &amp; "", Soc "" &amp; Q537 &amp; "", Lec "" &amp; R537 &amp; "", Ing "" &amp; S537 &amp; "". Puntajes Segundo Simulacro: Global "" &amp; Y537 &amp; "", Mat "" &amp; AC537 &amp; "", Cien "" &amp; AD537 &amp; "", Soc "" &amp; AE537 &amp; "", Lec "" &amp; AF537 &amp; "", Ing "" &amp; AG537 &amp; "". Escribe un mensaje motivado"&amp;"r y breve (máximo 4 líneas)."")
")</f>
        <v/>
      </c>
    </row>
    <row r="538" ht="15.75" customHeight="1" s="42">
      <c r="A538" s="93" t="n"/>
      <c r="B538" s="94" t="inlineStr">
        <is>
          <t>Bachillerato</t>
        </is>
      </c>
      <c r="C538" s="94" t="n">
        <v>901</v>
      </c>
      <c r="D538" s="94" t="n"/>
      <c r="E538" s="95" t="n">
        <v>1032019206</v>
      </c>
      <c r="F538" s="96">
        <f>TRIM(G538&amp;" "&amp;H538&amp;" "&amp;I538&amp;" "&amp;J538)</f>
        <v/>
      </c>
      <c r="G538" s="94" t="inlineStr">
        <is>
          <t>Carvajal</t>
        </is>
      </c>
      <c r="H538" s="94" t="inlineStr">
        <is>
          <t>Ortega</t>
        </is>
      </c>
      <c r="I538" s="94" t="inlineStr">
        <is>
          <t>Julián</t>
        </is>
      </c>
      <c r="J538" s="97" t="n"/>
      <c r="K538" s="98">
        <f>IF(SUM(O538:S538)=0, "", ROUND(((O538*3+P538*3+Q538*3+R538*3+S538*1)/13)*5,0))</f>
        <v/>
      </c>
      <c r="L538" s="99">
        <f>IF(OR($C538="",K538=""),"",COUNTIFS($C$4:$C$1500,$C538,K$4:K$1500,"&gt;"&amp;K538)+1)</f>
        <v/>
      </c>
      <c r="M538" s="99">
        <f>IF(OR($C538="",K538=""),"",IF(AND($C538&gt;=1001,$C538&lt;=1005),COUNTIFS($C$4:$C$1500,"&gt;=1001",$C$4:$C$1500,"&lt;=1005",K$4:K$1500,"&gt;"&amp;K538)+1,IF(AND($C538&gt;=1101,$C538&lt;=1105),COUNTIFS($C$4:$C$1500,"&gt;=1101",$C$4:$C$1500,"&lt;=1105",K$4:K$1500,"&gt;"&amp;K538)+1,IF(AND($C538&gt;=901,$C538&lt;=905),COUNTIFS($C$4:$C$1500,"&gt;=901",$C$4:$C$1500,"&lt;=905",K$4:K$1500,"&gt;"&amp;K538)+1,IF(AND($C538&gt;=801,$C538&lt;=805),COUNTIFS($C$4:$C$1500,"&gt;=801",$C$4:$C$1500,"&lt;=805",K$4:K$1500,"&gt;"&amp;K538)+1,IF(AND($C538&gt;=701,$C538&lt;=705),COUNTIFS($C$4:$C$1500,"&gt;=701",$C$4:$C$1500,"&lt;=705",K$4:K$1500,"&gt;"&amp;K538)+1,IF(AND($C538&gt;=601,$C538&lt;=606),COUNTIFS($C$4:$C$1500,"&gt;=601",$C$4:$C$1500,"&lt;=606",K$4:K$1500,"&gt;"&amp;K538)+1,"")))))))</f>
        <v/>
      </c>
      <c r="N538" s="99">
        <f>IF(OR($C538="",K538=""),"",IF(OR(AND($C538&gt;=1001,$C538&lt;=1005),AND($C538&gt;=1101,$C538&lt;=1105)),COUNTIFS($C$4:$C$1500,"&gt;=1001",$C$4:$C$1500,"&lt;=1005",K$4:K$1500,"&gt;"&amp;K538)+COUNTIFS($C$4:$C$1500,"&gt;=1101",$C$4:$C$1500,"&lt;=1105",K$4:K$1500,"&gt;"&amp;K538)+1,""))</f>
        <v/>
      </c>
      <c r="O538" s="94" t="n">
        <v>45.38</v>
      </c>
      <c r="P538" s="94" t="n">
        <v>72.02</v>
      </c>
      <c r="Q538" s="94" t="n">
        <v>68.75</v>
      </c>
      <c r="R538" s="94" t="n">
        <v>77.92</v>
      </c>
      <c r="S538" s="94" t="n">
        <v>70.83</v>
      </c>
      <c r="T538" s="99">
        <f>IF(AND(O538&gt;0,O538&lt;36),1,IF(AND(O538&gt;=36,O538&lt;51),2,IF(AND(O538&gt;=51,O538&lt;71),3,IF(AND(O538&gt;=71,O538&lt;=100),4,))))</f>
        <v/>
      </c>
      <c r="U538" s="99">
        <f>IF(AND(P538&gt;0,P538&lt;41),1,IF(AND(P538&gt;=41,P538&lt;56),2,IF(AND(P538&gt;=56,P538&lt;71),3,IF(AND(P538&gt;=71,P538&lt;=100),4,))))</f>
        <v/>
      </c>
      <c r="V538" s="99">
        <f>IF(AND(Q538&gt;0,Q538&lt;41),1,IF(AND(Q538&gt;=41,Q538&lt;56),2,IF(AND(Q538&gt;=56,Q538&lt;71),3,IF(AND(Q538&gt;=71,Q538&lt;=100),4,))))</f>
        <v/>
      </c>
      <c r="W538" s="99">
        <f>IF(AND(R538&gt;0,R538&lt;36),1,IF(AND(R538&gt;=36,R538&lt;51),2,IF(AND(R538&gt;=51,R538&lt;66),3,IF(AND(R538&gt;=66,R538&lt;=100),4,))))</f>
        <v/>
      </c>
      <c r="X538" s="100">
        <f>IF(AND(S538&gt;0,S538&lt;37),1,IF(AND(S538&gt;=37,S538&lt;58),2,IF(AND(S538&gt;=58,S538&lt;71),3,IF(AND(S538&gt;=71,S538&lt;=100),4,))))</f>
        <v/>
      </c>
      <c r="Y538" s="101">
        <f>IF(SUM(AC538:AG538)=0, "", ROUND(((AC538*3+AD538*3+AE538*3+AF538*3+AG538*1)/13)*5,0))</f>
        <v/>
      </c>
      <c r="Z538" s="99">
        <f>IF(OR($C538="",Y538=""),"",COUNTIFS($C$4:$C$1500,$C538,Y$4:Y$1500,"&gt;"&amp;Y538)+1)</f>
        <v/>
      </c>
      <c r="AA538" s="99">
        <f>IF(OR($C538="",Y538=""),"",IF(AND($C538&gt;=1001,$C538&lt;=1005),COUNTIFS($C$4:$C$1500,"&gt;=1001",$C$4:$C$1500,"&lt;=1005",Y$4:Y$1500,"&gt;"&amp;Y538)+1,IF(AND($C538&gt;=1101,$C538&lt;=1105),COUNTIFS($C$4:$C$1500,"&gt;=1101",$C$4:$C$1500,"&lt;=1105",Y$4:Y$1500,"&gt;"&amp;Y538)+1,IF(AND($C538&gt;=901,$C538&lt;=905),COUNTIFS($C$4:$C$1500,"&gt;=901",$C$4:$C$1500,"&lt;=905",Y$4:Y$1500,"&gt;"&amp;Y538)+1,IF(AND($C538&gt;=801,$C538&lt;=805),COUNTIFS($C$4:$C$1500,"&gt;=801",$C$4:$C$1500,"&lt;=805",Y$4:Y$1500,"&gt;"&amp;Y538)+1,IF(AND($C538&gt;=701,$C538&lt;=705),COUNTIFS($C$4:$C$1500,"&gt;=701",$C$4:$C$1500,"&lt;=705",Y$4:Y$1500,"&gt;"&amp;Y538)+1,IF(AND($C538&gt;=601,$C538&lt;=606),COUNTIFS($C$4:$C$1500,"&gt;=601",$C$4:$C$1500,"&lt;=606",Y$4:Y$1500,"&gt;"&amp;Y538)+1,"")))))))</f>
        <v/>
      </c>
      <c r="AB538" s="99">
        <f>IF(OR($C538="",Y538=""),"",IF(OR(AND($C538&gt;=1001,$C538&lt;=1005),AND($C538&gt;=1101,$C538&lt;=1105)),COUNTIFS($C$4:$C$1500,"&gt;=1001",$C$4:$C$1500,"&lt;=1005",Y$4:Y$1500,"&gt;"&amp;Y538)+COUNTIFS($C$4:$C$1500,"&gt;=1101",$C$4:$C$1500,"&lt;=1105",Y$4:Y$1500,"&gt;"&amp;Y538)+1,""))</f>
        <v/>
      </c>
      <c r="AC538" s="94" t="n">
        <v>63</v>
      </c>
      <c r="AD538" s="94" t="n">
        <v>75.04000000000001</v>
      </c>
      <c r="AE538" s="94" t="n">
        <v>84</v>
      </c>
      <c r="AF538" s="94" t="n">
        <v>83.13</v>
      </c>
      <c r="AG538" s="94" t="n">
        <v>83.13</v>
      </c>
      <c r="AH538" s="99">
        <f>IF(AND(AC538&gt;0,AC538&lt;36),1,IF(AND(AC538&gt;=36,AC538&lt;51),2,IF(AND(AC538&gt;=51,AC538&lt;71),3,IF(AND(AC538&gt;=71,AC538&lt;=100),4,))))</f>
        <v/>
      </c>
      <c r="AI538" s="99">
        <f>IF(AND(AD538&gt;0,AD538&lt;41),1,IF(AND(AD538&gt;=41,AD538&lt;56),2,IF(AND(AD538&gt;=56,AD538&lt;71),3,IF(AND(AD538&gt;=71,AD538&lt;=100),4,))))</f>
        <v/>
      </c>
      <c r="AJ538" s="99">
        <f>IF(AND(AE538&gt;0,AE538&lt;41),1,IF(AND(AE538&gt;=41,AE538&lt;56),2,IF(AND(AE538&gt;=56,AE538&lt;71),3,IF(AND(AE538&gt;=71,AE538&lt;=100),4,))))</f>
        <v/>
      </c>
      <c r="AK538" s="99">
        <f>IF(AND(AF538&gt;0,AF538&lt;36),1,IF(AND(AF538&gt;=36,AF538&lt;51),2,IF(AND(AF538&gt;=51,AF538&lt;66),3,IF(AND(AF538&gt;=66,AF538&lt;=100),4,))))</f>
        <v/>
      </c>
      <c r="AL538" s="100">
        <f>IF(AND(AG538&gt;0,AG538&lt;37),1,IF(AND(AG538&gt;=37,AG538&lt;58),2,IF(AND(AG538&gt;=58,AG538&lt;71),3,IF(AND(AG538&gt;=71,AG538&lt;=100),4,))))</f>
        <v/>
      </c>
      <c r="AM538" s="101">
        <f>IF((Y538&lt;&gt;"")*(K538&lt;&gt;""),Y538-K538,"")</f>
        <v/>
      </c>
      <c r="AN538" s="99">
        <f>IF((Z538&lt;&gt;"")*(L538&lt;&gt;""),Z538-L538,"")</f>
        <v/>
      </c>
      <c r="AO538" s="99">
        <f>IF((AA538&lt;&gt;"")*(M538&lt;&gt;""),AA538-M538,"")</f>
        <v/>
      </c>
      <c r="AP538" s="99">
        <f>IF((AB538&lt;&gt;"")*(N538&lt;&gt;""),AB538-N538,"")</f>
        <v/>
      </c>
      <c r="AQ538" s="94">
        <f>IF((AC538&lt;&gt;"")*(O538&lt;&gt;""),AC538-O538,"")</f>
        <v/>
      </c>
      <c r="AR538" s="94">
        <f>IF((AD538&lt;&gt;"")*(P538&lt;&gt;""),AD538-P538,"")</f>
        <v/>
      </c>
      <c r="AS538" s="94">
        <f>IF((AE538&lt;&gt;"")*(Q538&lt;&gt;""),AE538-Q538,"")</f>
        <v/>
      </c>
      <c r="AT538" s="94">
        <f>IF((AF538&lt;&gt;"")*(R538&lt;&gt;""),AF538-R538,"")</f>
        <v/>
      </c>
      <c r="AU538" s="94">
        <f>IF((AG538&lt;&gt;"")*(S538&lt;&gt;""),AG538-S538,"")</f>
        <v/>
      </c>
      <c r="AV538" s="99">
        <f>IF((AH538&lt;&gt;"")*(T538&lt;&gt;""),AH538-T538,"")</f>
        <v/>
      </c>
      <c r="AW538" s="99">
        <f>IF((AI538&lt;&gt;"")*(U538&lt;&gt;""),AI538-U538,"")</f>
        <v/>
      </c>
      <c r="AX538" s="99">
        <f>IF((AJ538&lt;&gt;"")*(V538&lt;&gt;""),AJ538-V538,"")</f>
        <v/>
      </c>
      <c r="AY538" s="99">
        <f>IF((AK538&lt;&gt;"")*(W538&lt;&gt;""),AK538-W538,"")</f>
        <v/>
      </c>
      <c r="AZ538" s="102">
        <f>IF((AL538&lt;&gt;"")*(X538&lt;&gt;""),AL538-X538,"")</f>
        <v/>
      </c>
      <c r="BA538" s="50">
        <f>IFERROR(__xludf.dummyfunction("AI(""Actúa como un tutor académico y dirígete personalmente al estudiante "" &amp; I538 &amp; "" "" &amp; J538 &amp; "" "" &amp; G538 &amp; "" "" &amp; H538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AM538 &amp; ""'. Diferencias por área: Matemáticas ("" &amp; AQ538 &amp; ""), Ciencias Natura"&amp;"les ("" &amp; AR538 &amp; ""), Sociales ("" &amp; AS538 &amp; ""), Lectura Crítica ("" &amp; AT538 &amp; "") e Inglés ("" &amp; AU538 &amp; ""). Variación en posición: grupo ("" &amp; AN538 &amp; ""), grado ("" &amp; AO538 &amp; "") y media ("" &amp; AP538 &amp; ""). Puntajes Primer Simulacro: Global "" &amp; K538 &amp; "", Mat "" &amp; "&amp;"O4 &amp; "", Cien "" &amp; P538 &amp; "", Soc "" &amp; Q538 &amp; "", Lec "" &amp; R538 &amp; "", Ing "" &amp; S538 &amp; "". Puntajes Segundo Simulacro: Global "" &amp; Y538 &amp; "", Mat "" &amp; AC538 &amp; "", Cien "" &amp; AD538 &amp; "", Soc "" &amp; AE538 &amp; "", Lec "" &amp; AF538 &amp; "", Ing "" &amp; AG538 &amp; "". Escribe un mensaje motivador"&amp;" y breve (máximo 4 líneas)."")
"),"=AI(""Actúa como un tutor académico y dirígete personalmente al estudiante "" &amp; I538 &amp; "" "" &amp; J538 &amp; "" "" &amp; G538 &amp; "" "" &amp; H538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AM538 &amp; ""'. Diferencias por área: Matemáticas ("" &amp; AQ538 &amp; ""), Ciencias Natur"&amp;"ales ("" &amp; AR538 &amp; ""), Sociales ("" &amp; AS538 &amp; ""), Lectura Crítica ("" &amp; AT538 &amp; "") e Inglés ("" &amp; AU538 &amp; ""). Variación en posición: grupo ("" &amp; AN538 &amp; ""), grado ("" &amp; AO538 &amp; "") y media ("" &amp; AP538 &amp; ""). Puntajes Primer Simulacro: Global "" &amp; K538 &amp; "", Mat "" &amp;"&amp;" O538 &amp; "", Cien "" &amp; P538 &amp; "", Soc "" &amp; Q538 &amp; "", Lec "" &amp; R538 &amp; "", Ing "" &amp; S538 &amp; "". Puntajes Segundo Simulacro: Global "" &amp; Y538 &amp; "", Mat "" &amp; AC538 &amp; "", Cien "" &amp; AD538 &amp; "", Soc "" &amp; AE538 &amp; "", Lec "" &amp; AF538 &amp; "", Ing "" &amp; AG538 &amp; "". Escribe un mensaje motivado"&amp;"r y breve (máximo 4 líneas)."")
")</f>
        <v/>
      </c>
    </row>
    <row r="539" ht="15.75" customHeight="1" s="42">
      <c r="A539" s="93" t="n"/>
      <c r="B539" s="94" t="inlineStr">
        <is>
          <t>Bachillerato</t>
        </is>
      </c>
      <c r="C539" s="94" t="n">
        <v>901</v>
      </c>
      <c r="D539" s="94" t="n"/>
      <c r="E539" s="95" t="n">
        <v>1023831855</v>
      </c>
      <c r="F539" s="96">
        <f>TRIM(G539&amp;" "&amp;H539&amp;" "&amp;I539&amp;" "&amp;J539)</f>
        <v/>
      </c>
      <c r="G539" s="94" t="inlineStr">
        <is>
          <t>Cristian</t>
        </is>
      </c>
      <c r="H539" s="94" t="inlineStr">
        <is>
          <t>Alejandro</t>
        </is>
      </c>
      <c r="I539" s="94" t="inlineStr">
        <is>
          <t>Guzman</t>
        </is>
      </c>
      <c r="J539" s="97" t="inlineStr">
        <is>
          <t>Marino</t>
        </is>
      </c>
      <c r="K539" s="98">
        <f>IF(SUM(O539:S539)=0, "", ROUND(((O539*3+P539*3+Q539*3+R539*3+S539*1)/13)*5,0))</f>
        <v/>
      </c>
      <c r="L539" s="99">
        <f>IF(OR($C539="",K539=""),"",COUNTIFS($C$4:$C$1500,$C539,K$4:K$1500,"&gt;"&amp;K539)+1)</f>
        <v/>
      </c>
      <c r="M539" s="99">
        <f>IF(OR($C539="",K539=""),"",IF(AND($C539&gt;=1001,$C539&lt;=1005),COUNTIFS($C$4:$C$1500,"&gt;=1001",$C$4:$C$1500,"&lt;=1005",K$4:K$1500,"&gt;"&amp;K539)+1,IF(AND($C539&gt;=1101,$C539&lt;=1105),COUNTIFS($C$4:$C$1500,"&gt;=1101",$C$4:$C$1500,"&lt;=1105",K$4:K$1500,"&gt;"&amp;K539)+1,IF(AND($C539&gt;=901,$C539&lt;=905),COUNTIFS($C$4:$C$1500,"&gt;=901",$C$4:$C$1500,"&lt;=905",K$4:K$1500,"&gt;"&amp;K539)+1,IF(AND($C539&gt;=801,$C539&lt;=805),COUNTIFS($C$4:$C$1500,"&gt;=801",$C$4:$C$1500,"&lt;=805",K$4:K$1500,"&gt;"&amp;K539)+1,IF(AND($C539&gt;=701,$C539&lt;=705),COUNTIFS($C$4:$C$1500,"&gt;=701",$C$4:$C$1500,"&lt;=705",K$4:K$1500,"&gt;"&amp;K539)+1,IF(AND($C539&gt;=601,$C539&lt;=606),COUNTIFS($C$4:$C$1500,"&gt;=601",$C$4:$C$1500,"&lt;=606",K$4:K$1500,"&gt;"&amp;K539)+1,"")))))))</f>
        <v/>
      </c>
      <c r="N539" s="99">
        <f>IF(OR($C539="",K539=""),"",IF(OR(AND($C539&gt;=1001,$C539&lt;=1005),AND($C539&gt;=1101,$C539&lt;=1105)),COUNTIFS($C$4:$C$1500,"&gt;=1001",$C$4:$C$1500,"&lt;=1005",K$4:K$1500,"&gt;"&amp;K539)+COUNTIFS($C$4:$C$1500,"&gt;=1101",$C$4:$C$1500,"&lt;=1105",K$4:K$1500,"&gt;"&amp;K539)+1,""))</f>
        <v/>
      </c>
      <c r="O539" s="94" t="n">
        <v>47.63</v>
      </c>
      <c r="P539" s="94" t="n">
        <v>23.81</v>
      </c>
      <c r="Q539" s="94" t="n">
        <v>34.38</v>
      </c>
      <c r="R539" s="94" t="n">
        <v>50.42</v>
      </c>
      <c r="S539" s="94" t="n">
        <v>45.83</v>
      </c>
      <c r="T539" s="99">
        <f>IF(AND(O539&gt;0,O539&lt;36),1,IF(AND(O539&gt;=36,O539&lt;51),2,IF(AND(O539&gt;=51,O539&lt;71),3,IF(AND(O539&gt;=71,O539&lt;=100),4,))))</f>
        <v/>
      </c>
      <c r="U539" s="99">
        <f>IF(AND(P539&gt;0,P539&lt;41),1,IF(AND(P539&gt;=41,P539&lt;56),2,IF(AND(P539&gt;=56,P539&lt;71),3,IF(AND(P539&gt;=71,P539&lt;=100),4,))))</f>
        <v/>
      </c>
      <c r="V539" s="99">
        <f>IF(AND(Q539&gt;0,Q539&lt;41),1,IF(AND(Q539&gt;=41,Q539&lt;56),2,IF(AND(Q539&gt;=56,Q539&lt;71),3,IF(AND(Q539&gt;=71,Q539&lt;=100),4,))))</f>
        <v/>
      </c>
      <c r="W539" s="99">
        <f>IF(AND(R539&gt;0,R539&lt;36),1,IF(AND(R539&gt;=36,R539&lt;51),2,IF(AND(R539&gt;=51,R539&lt;66),3,IF(AND(R539&gt;=66,R539&lt;=100),4,))))</f>
        <v/>
      </c>
      <c r="X539" s="100">
        <f>IF(AND(S539&gt;0,S539&lt;37),1,IF(AND(S539&gt;=37,S539&lt;58),2,IF(AND(S539&gt;=58,S539&lt;71),3,IF(AND(S539&gt;=71,S539&lt;=100),4,))))</f>
        <v/>
      </c>
      <c r="Y539" s="101">
        <f>IF(SUM(AC539:AG539)=0, "", ROUND(((AC539*3+AD539*3+AE539*3+AF539*3+AG539*1)/13)*5,0))</f>
        <v/>
      </c>
      <c r="Z539" s="99">
        <f>IF(OR($C539="",Y539=""),"",COUNTIFS($C$4:$C$1500,$C539,Y$4:Y$1500,"&gt;"&amp;Y539)+1)</f>
        <v/>
      </c>
      <c r="AA539" s="99">
        <f>IF(OR($C539="",Y539=""),"",IF(AND($C539&gt;=1001,$C539&lt;=1005),COUNTIFS($C$4:$C$1500,"&gt;=1001",$C$4:$C$1500,"&lt;=1005",Y$4:Y$1500,"&gt;"&amp;Y539)+1,IF(AND($C539&gt;=1101,$C539&lt;=1105),COUNTIFS($C$4:$C$1500,"&gt;=1101",$C$4:$C$1500,"&lt;=1105",Y$4:Y$1500,"&gt;"&amp;Y539)+1,IF(AND($C539&gt;=901,$C539&lt;=905),COUNTIFS($C$4:$C$1500,"&gt;=901",$C$4:$C$1500,"&lt;=905",Y$4:Y$1500,"&gt;"&amp;Y539)+1,IF(AND($C539&gt;=801,$C539&lt;=805),COUNTIFS($C$4:$C$1500,"&gt;=801",$C$4:$C$1500,"&lt;=805",Y$4:Y$1500,"&gt;"&amp;Y539)+1,IF(AND($C539&gt;=701,$C539&lt;=705),COUNTIFS($C$4:$C$1500,"&gt;=701",$C$4:$C$1500,"&lt;=705",Y$4:Y$1500,"&gt;"&amp;Y539)+1,IF(AND($C539&gt;=601,$C539&lt;=606),COUNTIFS($C$4:$C$1500,"&gt;=601",$C$4:$C$1500,"&lt;=606",Y$4:Y$1500,"&gt;"&amp;Y539)+1,"")))))))</f>
        <v/>
      </c>
      <c r="AB539" s="99">
        <f>IF(OR($C539="",Y539=""),"",IF(OR(AND($C539&gt;=1001,$C539&lt;=1005),AND($C539&gt;=1101,$C539&lt;=1105)),COUNTIFS($C$4:$C$1500,"&gt;=1001",$C$4:$C$1500,"&lt;=1005",Y$4:Y$1500,"&gt;"&amp;Y539)+COUNTIFS($C$4:$C$1500,"&gt;=1101",$C$4:$C$1500,"&lt;=1105",Y$4:Y$1500,"&gt;"&amp;Y539)+1,""))</f>
        <v/>
      </c>
      <c r="AC539" s="94" t="n">
        <v>45</v>
      </c>
      <c r="AD539" s="94" t="n">
        <v>43.35</v>
      </c>
      <c r="AE539" s="94" t="n">
        <v>89.38</v>
      </c>
      <c r="AF539" s="94" t="n">
        <v>65.63</v>
      </c>
      <c r="AG539" s="94" t="n">
        <v>35</v>
      </c>
      <c r="AH539" s="99">
        <f>IF(AND(AC539&gt;0,AC539&lt;36),1,IF(AND(AC539&gt;=36,AC539&lt;51),2,IF(AND(AC539&gt;=51,AC539&lt;71),3,IF(AND(AC539&gt;=71,AC539&lt;=100),4,))))</f>
        <v/>
      </c>
      <c r="AI539" s="99">
        <f>IF(AND(AD539&gt;0,AD539&lt;41),1,IF(AND(AD539&gt;=41,AD539&lt;56),2,IF(AND(AD539&gt;=56,AD539&lt;71),3,IF(AND(AD539&gt;=71,AD539&lt;=100),4,))))</f>
        <v/>
      </c>
      <c r="AJ539" s="99">
        <f>IF(AND(AE539&gt;0,AE539&lt;41),1,IF(AND(AE539&gt;=41,AE539&lt;56),2,IF(AND(AE539&gt;=56,AE539&lt;71),3,IF(AND(AE539&gt;=71,AE539&lt;=100),4,))))</f>
        <v/>
      </c>
      <c r="AK539" s="99">
        <f>IF(AND(AF539&gt;0,AF539&lt;36),1,IF(AND(AF539&gt;=36,AF539&lt;51),2,IF(AND(AF539&gt;=51,AF539&lt;66),3,IF(AND(AF539&gt;=66,AF539&lt;=100),4,))))</f>
        <v/>
      </c>
      <c r="AL539" s="100">
        <f>IF(AND(AG539&gt;0,AG539&lt;37),1,IF(AND(AG539&gt;=37,AG539&lt;58),2,IF(AND(AG539&gt;=58,AG539&lt;71),3,IF(AND(AG539&gt;=71,AG539&lt;=100),4,))))</f>
        <v/>
      </c>
      <c r="AM539" s="101">
        <f>IF((Y539&lt;&gt;"")*(K539&lt;&gt;""),Y539-K539,"")</f>
        <v/>
      </c>
      <c r="AN539" s="99">
        <f>IF((Z539&lt;&gt;"")*(L539&lt;&gt;""),Z539-L539,"")</f>
        <v/>
      </c>
      <c r="AO539" s="99">
        <f>IF((AA539&lt;&gt;"")*(M539&lt;&gt;""),AA539-M539,"")</f>
        <v/>
      </c>
      <c r="AP539" s="99">
        <f>IF((AB539&lt;&gt;"")*(N539&lt;&gt;""),AB539-N539,"")</f>
        <v/>
      </c>
      <c r="AQ539" s="94">
        <f>IF((AC539&lt;&gt;"")*(O539&lt;&gt;""),AC539-O539,"")</f>
        <v/>
      </c>
      <c r="AR539" s="94">
        <f>IF((AD539&lt;&gt;"")*(P539&lt;&gt;""),AD539-P539,"")</f>
        <v/>
      </c>
      <c r="AS539" s="94">
        <f>IF((AE539&lt;&gt;"")*(Q539&lt;&gt;""),AE539-Q539,"")</f>
        <v/>
      </c>
      <c r="AT539" s="94">
        <f>IF((AF539&lt;&gt;"")*(R539&lt;&gt;""),AF539-R539,"")</f>
        <v/>
      </c>
      <c r="AU539" s="94">
        <f>IF((AG539&lt;&gt;"")*(S539&lt;&gt;""),AG539-S539,"")</f>
        <v/>
      </c>
      <c r="AV539" s="99">
        <f>IF((AH539&lt;&gt;"")*(T539&lt;&gt;""),AH539-T539,"")</f>
        <v/>
      </c>
      <c r="AW539" s="99">
        <f>IF((AI539&lt;&gt;"")*(U539&lt;&gt;""),AI539-U539,"")</f>
        <v/>
      </c>
      <c r="AX539" s="99">
        <f>IF((AJ539&lt;&gt;"")*(V539&lt;&gt;""),AJ539-V539,"")</f>
        <v/>
      </c>
      <c r="AY539" s="99">
        <f>IF((AK539&lt;&gt;"")*(W539&lt;&gt;""),AK539-W539,"")</f>
        <v/>
      </c>
      <c r="AZ539" s="102">
        <f>IF((AL539&lt;&gt;"")*(X539&lt;&gt;""),AL539-X539,"")</f>
        <v/>
      </c>
      <c r="BA539" s="50">
        <f>IFERROR(__xludf.dummyfunction("AI(""Actúa como un tutor académico y dirígete personalmente al estudiante "" &amp; I539 &amp; "" "" &amp; J539 &amp; "" "" &amp; G539 &amp; "" "" &amp; H539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AM539 &amp; ""'. Diferencias por área: Matemáticas ("" &amp; AQ539 &amp; ""), Ciencias Natura"&amp;"les ("" &amp; AR539 &amp; ""), Sociales ("" &amp; AS539 &amp; ""), Lectura Crítica ("" &amp; AT539 &amp; "") e Inglés ("" &amp; AU539 &amp; ""). Variación en posición: grupo ("" &amp; AN539 &amp; ""), grado ("" &amp; AO539 &amp; "") y media ("" &amp; AP539 &amp; ""). Puntajes Primer Simulacro: Global "" &amp; K539 &amp; "", Mat "" &amp; "&amp;"O4 &amp; "", Cien "" &amp; P539 &amp; "", Soc "" &amp; Q539 &amp; "", Lec "" &amp; R539 &amp; "", Ing "" &amp; S539 &amp; "". Puntajes Segundo Simulacro: Global "" &amp; Y539 &amp; "", Mat "" &amp; AC539 &amp; "", Cien "" &amp; AD539 &amp; "", Soc "" &amp; AE539 &amp; "", Lec "" &amp; AF539 &amp; "", Ing "" &amp; AG539 &amp; "". Escribe un mensaje motivador"&amp;" y breve (máximo 4 líneas)."")
"),"=AI(""Actúa como un tutor académico y dirígete personalmente al estudiante "" &amp; I539 &amp; "" "" &amp; J539 &amp; "" "" &amp; G539 &amp; "" "" &amp; H539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AM539 &amp; ""'. Diferencias por área: Matemáticas ("" &amp; AQ539 &amp; ""), Ciencias Natur"&amp;"ales ("" &amp; AR539 &amp; ""), Sociales ("" &amp; AS539 &amp; ""), Lectura Crítica ("" &amp; AT539 &amp; "") e Inglés ("" &amp; AU539 &amp; ""). Variación en posición: grupo ("" &amp; AN539 &amp; ""), grado ("" &amp; AO539 &amp; "") y media ("" &amp; AP539 &amp; ""). Puntajes Primer Simulacro: Global "" &amp; K539 &amp; "", Mat "" &amp;"&amp;" O539 &amp; "", Cien "" &amp; P539 &amp; "", Soc "" &amp; Q539 &amp; "", Lec "" &amp; R539 &amp; "", Ing "" &amp; S539 &amp; "". Puntajes Segundo Simulacro: Global "" &amp; Y539 &amp; "", Mat "" &amp; AC539 &amp; "", Cien "" &amp; AD539 &amp; "", Soc "" &amp; AE539 &amp; "", Lec "" &amp; AF539 &amp; "", Ing "" &amp; AG539 &amp; "". Escribe un mensaje motivado"&amp;"r y breve (máximo 4 líneas)."")
")</f>
        <v/>
      </c>
    </row>
    <row r="540" ht="15.75" customHeight="1" s="42">
      <c r="A540" s="93" t="n"/>
      <c r="B540" s="94" t="inlineStr">
        <is>
          <t>Bachillerato</t>
        </is>
      </c>
      <c r="C540" s="94" t="n">
        <v>901</v>
      </c>
      <c r="D540" s="94" t="n"/>
      <c r="E540" s="95" t="n">
        <v>1011594644</v>
      </c>
      <c r="F540" s="96">
        <f>TRIM(G540&amp;" "&amp;H540&amp;" "&amp;I540&amp;" "&amp;J540)</f>
        <v/>
      </c>
      <c r="G540" s="94" t="inlineStr">
        <is>
          <t>Cuadros</t>
        </is>
      </c>
      <c r="H540" s="94" t="inlineStr">
        <is>
          <t>Moreno</t>
        </is>
      </c>
      <c r="I540" s="94" t="inlineStr">
        <is>
          <t>Michelle</t>
        </is>
      </c>
      <c r="J540" s="97" t="n"/>
      <c r="K540" s="98">
        <f>IF(SUM(O540:S540)=0, "", ROUND(((O540*3+P540*3+Q540*3+R540*3+S540*1)/13)*5,0))</f>
        <v/>
      </c>
      <c r="L540" s="99">
        <f>IF(OR($C540="",K540=""),"",COUNTIFS($C$4:$C$1500,$C540,K$4:K$1500,"&gt;"&amp;K540)+1)</f>
        <v/>
      </c>
      <c r="M540" s="99">
        <f>IF(OR($C540="",K540=""),"",IF(AND($C540&gt;=1001,$C540&lt;=1005),COUNTIFS($C$4:$C$1500,"&gt;=1001",$C$4:$C$1500,"&lt;=1005",K$4:K$1500,"&gt;"&amp;K540)+1,IF(AND($C540&gt;=1101,$C540&lt;=1105),COUNTIFS($C$4:$C$1500,"&gt;=1101",$C$4:$C$1500,"&lt;=1105",K$4:K$1500,"&gt;"&amp;K540)+1,IF(AND($C540&gt;=901,$C540&lt;=905),COUNTIFS($C$4:$C$1500,"&gt;=901",$C$4:$C$1500,"&lt;=905",K$4:K$1500,"&gt;"&amp;K540)+1,IF(AND($C540&gt;=801,$C540&lt;=805),COUNTIFS($C$4:$C$1500,"&gt;=801",$C$4:$C$1500,"&lt;=805",K$4:K$1500,"&gt;"&amp;K540)+1,IF(AND($C540&gt;=701,$C540&lt;=705),COUNTIFS($C$4:$C$1500,"&gt;=701",$C$4:$C$1500,"&lt;=705",K$4:K$1500,"&gt;"&amp;K540)+1,IF(AND($C540&gt;=601,$C540&lt;=606),COUNTIFS($C$4:$C$1500,"&gt;=601",$C$4:$C$1500,"&lt;=606",K$4:K$1500,"&gt;"&amp;K540)+1,"")))))))</f>
        <v/>
      </c>
      <c r="N540" s="99">
        <f>IF(OR($C540="",K540=""),"",IF(OR(AND($C540&gt;=1001,$C540&lt;=1005),AND($C540&gt;=1101,$C540&lt;=1105)),COUNTIFS($C$4:$C$1500,"&gt;=1001",$C$4:$C$1500,"&lt;=1005",K$4:K$1500,"&gt;"&amp;K540)+COUNTIFS($C$4:$C$1500,"&gt;=1101",$C$4:$C$1500,"&lt;=1105",K$4:K$1500,"&gt;"&amp;K540)+1,""))</f>
        <v/>
      </c>
      <c r="O540" s="94" t="n">
        <v>75.75</v>
      </c>
      <c r="P540" s="94" t="n">
        <v>81.55</v>
      </c>
      <c r="Q540" s="94" t="n">
        <v>31.25</v>
      </c>
      <c r="R540" s="94" t="n">
        <v>59.58</v>
      </c>
      <c r="S540" s="94" t="n">
        <v>54.17</v>
      </c>
      <c r="T540" s="99">
        <f>IF(AND(O540&gt;0,O540&lt;36),1,IF(AND(O540&gt;=36,O540&lt;51),2,IF(AND(O540&gt;=51,O540&lt;71),3,IF(AND(O540&gt;=71,O540&lt;=100),4,))))</f>
        <v/>
      </c>
      <c r="U540" s="99">
        <f>IF(AND(P540&gt;0,P540&lt;41),1,IF(AND(P540&gt;=41,P540&lt;56),2,IF(AND(P540&gt;=56,P540&lt;71),3,IF(AND(P540&gt;=71,P540&lt;=100),4,))))</f>
        <v/>
      </c>
      <c r="V540" s="99">
        <f>IF(AND(Q540&gt;0,Q540&lt;41),1,IF(AND(Q540&gt;=41,Q540&lt;56),2,IF(AND(Q540&gt;=56,Q540&lt;71),3,IF(AND(Q540&gt;=71,Q540&lt;=100),4,))))</f>
        <v/>
      </c>
      <c r="W540" s="99">
        <f>IF(AND(R540&gt;0,R540&lt;36),1,IF(AND(R540&gt;=36,R540&lt;51),2,IF(AND(R540&gt;=51,R540&lt;66),3,IF(AND(R540&gt;=66,R540&lt;=100),4,))))</f>
        <v/>
      </c>
      <c r="X540" s="100">
        <f>IF(AND(S540&gt;0,S540&lt;37),1,IF(AND(S540&gt;=37,S540&lt;58),2,IF(AND(S540&gt;=58,S540&lt;71),3,IF(AND(S540&gt;=71,S540&lt;=100),4,))))</f>
        <v/>
      </c>
      <c r="Y540" s="101">
        <f>IF(SUM(AC540:AG540)=0, "", ROUND(((AC540*3+AD540*3+AE540*3+AF540*3+AG540*1)/13)*5,0))</f>
        <v/>
      </c>
      <c r="Z540" s="99">
        <f>IF(OR($C540="",Y540=""),"",COUNTIFS($C$4:$C$1500,$C540,Y$4:Y$1500,"&gt;"&amp;Y540)+1)</f>
        <v/>
      </c>
      <c r="AA540" s="99">
        <f>IF(OR($C540="",Y540=""),"",IF(AND($C540&gt;=1001,$C540&lt;=1005),COUNTIFS($C$4:$C$1500,"&gt;=1001",$C$4:$C$1500,"&lt;=1005",Y$4:Y$1500,"&gt;"&amp;Y540)+1,IF(AND($C540&gt;=1101,$C540&lt;=1105),COUNTIFS($C$4:$C$1500,"&gt;=1101",$C$4:$C$1500,"&lt;=1105",Y$4:Y$1500,"&gt;"&amp;Y540)+1,IF(AND($C540&gt;=901,$C540&lt;=905),COUNTIFS($C$4:$C$1500,"&gt;=901",$C$4:$C$1500,"&lt;=905",Y$4:Y$1500,"&gt;"&amp;Y540)+1,IF(AND($C540&gt;=801,$C540&lt;=805),COUNTIFS($C$4:$C$1500,"&gt;=801",$C$4:$C$1500,"&lt;=805",Y$4:Y$1500,"&gt;"&amp;Y540)+1,IF(AND($C540&gt;=701,$C540&lt;=705),COUNTIFS($C$4:$C$1500,"&gt;=701",$C$4:$C$1500,"&lt;=705",Y$4:Y$1500,"&gt;"&amp;Y540)+1,IF(AND($C540&gt;=601,$C540&lt;=606),COUNTIFS($C$4:$C$1500,"&gt;=601",$C$4:$C$1500,"&lt;=606",Y$4:Y$1500,"&gt;"&amp;Y540)+1,"")))))))</f>
        <v/>
      </c>
      <c r="AB540" s="99">
        <f>IF(OR($C540="",Y540=""),"",IF(OR(AND($C540&gt;=1001,$C540&lt;=1005),AND($C540&gt;=1101,$C540&lt;=1105)),COUNTIFS($C$4:$C$1500,"&gt;=1001",$C$4:$C$1500,"&lt;=1005",Y$4:Y$1500,"&gt;"&amp;Y540)+COUNTIFS($C$4:$C$1500,"&gt;=1101",$C$4:$C$1500,"&lt;=1105",Y$4:Y$1500,"&gt;"&amp;Y540)+1,""))</f>
        <v/>
      </c>
      <c r="AC540" s="94" t="n">
        <v>81</v>
      </c>
      <c r="AD540" s="94" t="n">
        <v>47.63</v>
      </c>
      <c r="AE540" s="94" t="n">
        <v>92</v>
      </c>
      <c r="AF540" s="94" t="n">
        <v>65.63</v>
      </c>
      <c r="AG540" s="94" t="n">
        <v>78.75</v>
      </c>
      <c r="AH540" s="99">
        <f>IF(AND(AC540&gt;0,AC540&lt;36),1,IF(AND(AC540&gt;=36,AC540&lt;51),2,IF(AND(AC540&gt;=51,AC540&lt;71),3,IF(AND(AC540&gt;=71,AC540&lt;=100),4,))))</f>
        <v/>
      </c>
      <c r="AI540" s="99">
        <f>IF(AND(AD540&gt;0,AD540&lt;41),1,IF(AND(AD540&gt;=41,AD540&lt;56),2,IF(AND(AD540&gt;=56,AD540&lt;71),3,IF(AND(AD540&gt;=71,AD540&lt;=100),4,))))</f>
        <v/>
      </c>
      <c r="AJ540" s="99">
        <f>IF(AND(AE540&gt;0,AE540&lt;41),1,IF(AND(AE540&gt;=41,AE540&lt;56),2,IF(AND(AE540&gt;=56,AE540&lt;71),3,IF(AND(AE540&gt;=71,AE540&lt;=100),4,))))</f>
        <v/>
      </c>
      <c r="AK540" s="99">
        <f>IF(AND(AF540&gt;0,AF540&lt;36),1,IF(AND(AF540&gt;=36,AF540&lt;51),2,IF(AND(AF540&gt;=51,AF540&lt;66),3,IF(AND(AF540&gt;=66,AF540&lt;=100),4,))))</f>
        <v/>
      </c>
      <c r="AL540" s="100">
        <f>IF(AND(AG540&gt;0,AG540&lt;37),1,IF(AND(AG540&gt;=37,AG540&lt;58),2,IF(AND(AG540&gt;=58,AG540&lt;71),3,IF(AND(AG540&gt;=71,AG540&lt;=100),4,))))</f>
        <v/>
      </c>
      <c r="AM540" s="101">
        <f>IF((Y540&lt;&gt;"")*(K540&lt;&gt;""),Y540-K540,"")</f>
        <v/>
      </c>
      <c r="AN540" s="99">
        <f>IF((Z540&lt;&gt;"")*(L540&lt;&gt;""),Z540-L540,"")</f>
        <v/>
      </c>
      <c r="AO540" s="99">
        <f>IF((AA540&lt;&gt;"")*(M540&lt;&gt;""),AA540-M540,"")</f>
        <v/>
      </c>
      <c r="AP540" s="99">
        <f>IF((AB540&lt;&gt;"")*(N540&lt;&gt;""),AB540-N540,"")</f>
        <v/>
      </c>
      <c r="AQ540" s="94">
        <f>IF((AC540&lt;&gt;"")*(O540&lt;&gt;""),AC540-O540,"")</f>
        <v/>
      </c>
      <c r="AR540" s="94">
        <f>IF((AD540&lt;&gt;"")*(P540&lt;&gt;""),AD540-P540,"")</f>
        <v/>
      </c>
      <c r="AS540" s="94">
        <f>IF((AE540&lt;&gt;"")*(Q540&lt;&gt;""),AE540-Q540,"")</f>
        <v/>
      </c>
      <c r="AT540" s="94">
        <f>IF((AF540&lt;&gt;"")*(R540&lt;&gt;""),AF540-R540,"")</f>
        <v/>
      </c>
      <c r="AU540" s="94">
        <f>IF((AG540&lt;&gt;"")*(S540&lt;&gt;""),AG540-S540,"")</f>
        <v/>
      </c>
      <c r="AV540" s="99">
        <f>IF((AH540&lt;&gt;"")*(T540&lt;&gt;""),AH540-T540,"")</f>
        <v/>
      </c>
      <c r="AW540" s="99">
        <f>IF((AI540&lt;&gt;"")*(U540&lt;&gt;""),AI540-U540,"")</f>
        <v/>
      </c>
      <c r="AX540" s="99">
        <f>IF((AJ540&lt;&gt;"")*(V540&lt;&gt;""),AJ540-V540,"")</f>
        <v/>
      </c>
      <c r="AY540" s="99">
        <f>IF((AK540&lt;&gt;"")*(W540&lt;&gt;""),AK540-W540,"")</f>
        <v/>
      </c>
      <c r="AZ540" s="102">
        <f>IF((AL540&lt;&gt;"")*(X540&lt;&gt;""),AL540-X540,"")</f>
        <v/>
      </c>
      <c r="BA540" s="50">
        <f>IFERROR(__xludf.dummyfunction("AI(""Actúa como un tutor académico y dirígete personalmente al estudiante "" &amp; I540 &amp; "" "" &amp; J540 &amp; "" "" &amp; G540 &amp; "" "" &amp; H540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AM540 &amp; ""'. Diferencias por área: Matemáticas ("" &amp; AQ540 &amp; ""), Ciencias Natura"&amp;"les ("" &amp; AR540 &amp; ""), Sociales ("" &amp; AS540 &amp; ""), Lectura Crítica ("" &amp; AT540 &amp; "") e Inglés ("" &amp; AU540 &amp; ""). Variación en posición: grupo ("" &amp; AN540 &amp; ""), grado ("" &amp; AO540 &amp; "") y media ("" &amp; AP540 &amp; ""). Puntajes Primer Simulacro: Global "" &amp; K540 &amp; "", Mat "" &amp; "&amp;"O4 &amp; "", Cien "" &amp; P540 &amp; "", Soc "" &amp; Q540 &amp; "", Lec "" &amp; R540 &amp; "", Ing "" &amp; S540 &amp; "". Puntajes Segundo Simulacro: Global "" &amp; Y540 &amp; "", Mat "" &amp; AC540 &amp; "", Cien "" &amp; AD540 &amp; "", Soc "" &amp; AE540 &amp; "", Lec "" &amp; AF540 &amp; "", Ing "" &amp; AG540 &amp; "". Escribe un mensaje motivador"&amp;" y breve (máximo 4 líneas)."")
"),"=AI(""Actúa como un tutor académico y dirígete personalmente al estudiante "" &amp; I540 &amp; "" "" &amp; J540 &amp; "" "" &amp; G540 &amp; "" "" &amp; H540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AM540 &amp; ""'. Diferencias por área: Matemáticas ("" &amp; AQ540 &amp; ""), Ciencias Natur"&amp;"ales ("" &amp; AR540 &amp; ""), Sociales ("" &amp; AS540 &amp; ""), Lectura Crítica ("" &amp; AT540 &amp; "") e Inglés ("" &amp; AU540 &amp; ""). Variación en posición: grupo ("" &amp; AN540 &amp; ""), grado ("" &amp; AO540 &amp; "") y media ("" &amp; AP540 &amp; ""). Puntajes Primer Simulacro: Global "" &amp; K540 &amp; "", Mat "" &amp;"&amp;" O540 &amp; "", Cien "" &amp; P540 &amp; "", Soc "" &amp; Q540 &amp; "", Lec "" &amp; R540 &amp; "", Ing "" &amp; S540 &amp; "". Puntajes Segundo Simulacro: Global "" &amp; Y540 &amp; "", Mat "" &amp; AC540 &amp; "", Cien "" &amp; AD540 &amp; "", Soc "" &amp; AE540 &amp; "", Lec "" &amp; AF540 &amp; "", Ing "" &amp; AG540 &amp; "". Escribe un mensaje motivado"&amp;"r y breve (máximo 4 líneas)."")
")</f>
        <v/>
      </c>
    </row>
    <row r="541" ht="15.75" customHeight="1" s="42">
      <c r="A541" s="93" t="n"/>
      <c r="B541" s="94" t="inlineStr">
        <is>
          <t>Bachillerato</t>
        </is>
      </c>
      <c r="C541" s="94" t="n">
        <v>901</v>
      </c>
      <c r="D541" s="94" t="n"/>
      <c r="E541" s="95" t="n">
        <v>1046909843</v>
      </c>
      <c r="F541" s="96">
        <f>TRIM(G541&amp;" "&amp;H541&amp;" "&amp;I541&amp;" "&amp;J541)</f>
        <v/>
      </c>
      <c r="G541" s="94" t="inlineStr">
        <is>
          <t>Escalante</t>
        </is>
      </c>
      <c r="H541" s="94" t="inlineStr">
        <is>
          <t>Morales</t>
        </is>
      </c>
      <c r="I541" s="94" t="inlineStr">
        <is>
          <t>Fabiana</t>
        </is>
      </c>
      <c r="J541" s="97" t="inlineStr">
        <is>
          <t>Andrea</t>
        </is>
      </c>
      <c r="K541" s="98">
        <f>IF(SUM(O541:S541)=0, "", ROUND(((O541*3+P541*3+Q541*3+R541*3+S541*1)/13)*5,0))</f>
        <v/>
      </c>
      <c r="L541" s="99">
        <f>IF(OR($C541="",K541=""),"",COUNTIFS($C$4:$C$1500,$C541,K$4:K$1500,"&gt;"&amp;K541)+1)</f>
        <v/>
      </c>
      <c r="M541" s="99">
        <f>IF(OR($C541="",K541=""),"",IF(AND($C541&gt;=1001,$C541&lt;=1005),COUNTIFS($C$4:$C$1500,"&gt;=1001",$C$4:$C$1500,"&lt;=1005",K$4:K$1500,"&gt;"&amp;K541)+1,IF(AND($C541&gt;=1101,$C541&lt;=1105),COUNTIFS($C$4:$C$1500,"&gt;=1101",$C$4:$C$1500,"&lt;=1105",K$4:K$1500,"&gt;"&amp;K541)+1,IF(AND($C541&gt;=901,$C541&lt;=905),COUNTIFS($C$4:$C$1500,"&gt;=901",$C$4:$C$1500,"&lt;=905",K$4:K$1500,"&gt;"&amp;K541)+1,IF(AND($C541&gt;=801,$C541&lt;=805),COUNTIFS($C$4:$C$1500,"&gt;=801",$C$4:$C$1500,"&lt;=805",K$4:K$1500,"&gt;"&amp;K541)+1,IF(AND($C541&gt;=701,$C541&lt;=705),COUNTIFS($C$4:$C$1500,"&gt;=701",$C$4:$C$1500,"&lt;=705",K$4:K$1500,"&gt;"&amp;K541)+1,IF(AND($C541&gt;=601,$C541&lt;=606),COUNTIFS($C$4:$C$1500,"&gt;=601",$C$4:$C$1500,"&lt;=606",K$4:K$1500,"&gt;"&amp;K541)+1,"")))))))</f>
        <v/>
      </c>
      <c r="N541" s="99">
        <f>IF(OR($C541="",K541=""),"",IF(OR(AND($C541&gt;=1001,$C541&lt;=1005),AND($C541&gt;=1101,$C541&lt;=1105)),COUNTIFS($C$4:$C$1500,"&gt;=1001",$C$4:$C$1500,"&lt;=1005",K$4:K$1500,"&gt;"&amp;K541)+COUNTIFS($C$4:$C$1500,"&gt;=1101",$C$4:$C$1500,"&lt;=1105",K$4:K$1500,"&gt;"&amp;K541)+1,""))</f>
        <v/>
      </c>
      <c r="O541" s="94" t="n">
        <v>70</v>
      </c>
      <c r="P541" s="94" t="n">
        <v>32.14</v>
      </c>
      <c r="Q541" s="94" t="n">
        <v>34.38</v>
      </c>
      <c r="R541" s="94" t="n">
        <v>36.67</v>
      </c>
      <c r="S541" s="94" t="n">
        <v>41.67</v>
      </c>
      <c r="T541" s="99">
        <f>IF(AND(O541&gt;0,O541&lt;36),1,IF(AND(O541&gt;=36,O541&lt;51),2,IF(AND(O541&gt;=51,O541&lt;71),3,IF(AND(O541&gt;=71,O541&lt;=100),4,))))</f>
        <v/>
      </c>
      <c r="U541" s="99">
        <f>IF(AND(P541&gt;0,P541&lt;41),1,IF(AND(P541&gt;=41,P541&lt;56),2,IF(AND(P541&gt;=56,P541&lt;71),3,IF(AND(P541&gt;=71,P541&lt;=100),4,))))</f>
        <v/>
      </c>
      <c r="V541" s="99">
        <f>IF(AND(Q541&gt;0,Q541&lt;41),1,IF(AND(Q541&gt;=41,Q541&lt;56),2,IF(AND(Q541&gt;=56,Q541&lt;71),3,IF(AND(Q541&gt;=71,Q541&lt;=100),4,))))</f>
        <v/>
      </c>
      <c r="W541" s="99">
        <f>IF(AND(R541&gt;0,R541&lt;36),1,IF(AND(R541&gt;=36,R541&lt;51),2,IF(AND(R541&gt;=51,R541&lt;66),3,IF(AND(R541&gt;=66,R541&lt;=100),4,))))</f>
        <v/>
      </c>
      <c r="X541" s="100">
        <f>IF(AND(S541&gt;0,S541&lt;37),1,IF(AND(S541&gt;=37,S541&lt;58),2,IF(AND(S541&gt;=58,S541&lt;71),3,IF(AND(S541&gt;=71,S541&lt;=100),4,))))</f>
        <v/>
      </c>
      <c r="Y541" s="101">
        <f>IF(SUM(AC541:AG541)=0, "", ROUND(((AC541*3+AD541*3+AE541*3+AF541*3+AG541*1)/13)*5,0))</f>
        <v/>
      </c>
      <c r="Z541" s="99">
        <f>IF(OR($C541="",Y541=""),"",COUNTIFS($C$4:$C$1500,$C541,Y$4:Y$1500,"&gt;"&amp;Y541)+1)</f>
        <v/>
      </c>
      <c r="AA541" s="99">
        <f>IF(OR($C541="",Y541=""),"",IF(AND($C541&gt;=1001,$C541&lt;=1005),COUNTIFS($C$4:$C$1500,"&gt;=1001",$C$4:$C$1500,"&lt;=1005",Y$4:Y$1500,"&gt;"&amp;Y541)+1,IF(AND($C541&gt;=1101,$C541&lt;=1105),COUNTIFS($C$4:$C$1500,"&gt;=1101",$C$4:$C$1500,"&lt;=1105",Y$4:Y$1500,"&gt;"&amp;Y541)+1,IF(AND($C541&gt;=901,$C541&lt;=905),COUNTIFS($C$4:$C$1500,"&gt;=901",$C$4:$C$1500,"&lt;=905",Y$4:Y$1500,"&gt;"&amp;Y541)+1,IF(AND($C541&gt;=801,$C541&lt;=805),COUNTIFS($C$4:$C$1500,"&gt;=801",$C$4:$C$1500,"&lt;=805",Y$4:Y$1500,"&gt;"&amp;Y541)+1,IF(AND($C541&gt;=701,$C541&lt;=705),COUNTIFS($C$4:$C$1500,"&gt;=701",$C$4:$C$1500,"&lt;=705",Y$4:Y$1500,"&gt;"&amp;Y541)+1,IF(AND($C541&gt;=601,$C541&lt;=606),COUNTIFS($C$4:$C$1500,"&gt;=601",$C$4:$C$1500,"&lt;=606",Y$4:Y$1500,"&gt;"&amp;Y541)+1,"")))))))</f>
        <v/>
      </c>
      <c r="AB541" s="99">
        <f>IF(OR($C541="",Y541=""),"",IF(OR(AND($C541&gt;=1001,$C541&lt;=1005),AND($C541&gt;=1101,$C541&lt;=1105)),COUNTIFS($C$4:$C$1500,"&gt;=1001",$C$4:$C$1500,"&lt;=1005",Y$4:Y$1500,"&gt;"&amp;Y541)+COUNTIFS($C$4:$C$1500,"&gt;=1101",$C$4:$C$1500,"&lt;=1105",Y$4:Y$1500,"&gt;"&amp;Y541)+1,""))</f>
        <v/>
      </c>
      <c r="AC541" s="94" t="n">
        <v>66</v>
      </c>
      <c r="AD541" s="94" t="n">
        <v>31.03</v>
      </c>
      <c r="AE541" s="94" t="n">
        <v>70.88</v>
      </c>
      <c r="AF541" s="94" t="n">
        <v>35</v>
      </c>
      <c r="AG541" s="94" t="n">
        <v>30.63</v>
      </c>
      <c r="AH541" s="99">
        <f>IF(AND(AC541&gt;0,AC541&lt;36),1,IF(AND(AC541&gt;=36,AC541&lt;51),2,IF(AND(AC541&gt;=51,AC541&lt;71),3,IF(AND(AC541&gt;=71,AC541&lt;=100),4,))))</f>
        <v/>
      </c>
      <c r="AI541" s="99">
        <f>IF(AND(AD541&gt;0,AD541&lt;41),1,IF(AND(AD541&gt;=41,AD541&lt;56),2,IF(AND(AD541&gt;=56,AD541&lt;71),3,IF(AND(AD541&gt;=71,AD541&lt;=100),4,))))</f>
        <v/>
      </c>
      <c r="AJ541" s="99">
        <f>IF(AND(AE541&gt;0,AE541&lt;41),1,IF(AND(AE541&gt;=41,AE541&lt;56),2,IF(AND(AE541&gt;=56,AE541&lt;71),3,IF(AND(AE541&gt;=71,AE541&lt;=100),4,))))</f>
        <v/>
      </c>
      <c r="AK541" s="99">
        <f>IF(AND(AF541&gt;0,AF541&lt;36),1,IF(AND(AF541&gt;=36,AF541&lt;51),2,IF(AND(AF541&gt;=51,AF541&lt;66),3,IF(AND(AF541&gt;=66,AF541&lt;=100),4,))))</f>
        <v/>
      </c>
      <c r="AL541" s="100">
        <f>IF(AND(AG541&gt;0,AG541&lt;37),1,IF(AND(AG541&gt;=37,AG541&lt;58),2,IF(AND(AG541&gt;=58,AG541&lt;71),3,IF(AND(AG541&gt;=71,AG541&lt;=100),4,))))</f>
        <v/>
      </c>
      <c r="AM541" s="101">
        <f>IF((Y541&lt;&gt;"")*(K541&lt;&gt;""),Y541-K541,"")</f>
        <v/>
      </c>
      <c r="AN541" s="99">
        <f>IF((Z541&lt;&gt;"")*(L541&lt;&gt;""),Z541-L541,"")</f>
        <v/>
      </c>
      <c r="AO541" s="99">
        <f>IF((AA541&lt;&gt;"")*(M541&lt;&gt;""),AA541-M541,"")</f>
        <v/>
      </c>
      <c r="AP541" s="99">
        <f>IF((AB541&lt;&gt;"")*(N541&lt;&gt;""),AB541-N541,"")</f>
        <v/>
      </c>
      <c r="AQ541" s="94">
        <f>IF((AC541&lt;&gt;"")*(O541&lt;&gt;""),AC541-O541,"")</f>
        <v/>
      </c>
      <c r="AR541" s="94">
        <f>IF((AD541&lt;&gt;"")*(P541&lt;&gt;""),AD541-P541,"")</f>
        <v/>
      </c>
      <c r="AS541" s="94">
        <f>IF((AE541&lt;&gt;"")*(Q541&lt;&gt;""),AE541-Q541,"")</f>
        <v/>
      </c>
      <c r="AT541" s="94">
        <f>IF((AF541&lt;&gt;"")*(R541&lt;&gt;""),AF541-R541,"")</f>
        <v/>
      </c>
      <c r="AU541" s="94">
        <f>IF((AG541&lt;&gt;"")*(S541&lt;&gt;""),AG541-S541,"")</f>
        <v/>
      </c>
      <c r="AV541" s="99">
        <f>IF((AH541&lt;&gt;"")*(T541&lt;&gt;""),AH541-T541,"")</f>
        <v/>
      </c>
      <c r="AW541" s="99">
        <f>IF((AI541&lt;&gt;"")*(U541&lt;&gt;""),AI541-U541,"")</f>
        <v/>
      </c>
      <c r="AX541" s="99">
        <f>IF((AJ541&lt;&gt;"")*(V541&lt;&gt;""),AJ541-V541,"")</f>
        <v/>
      </c>
      <c r="AY541" s="99">
        <f>IF((AK541&lt;&gt;"")*(W541&lt;&gt;""),AK541-W541,"")</f>
        <v/>
      </c>
      <c r="AZ541" s="102">
        <f>IF((AL541&lt;&gt;"")*(X541&lt;&gt;""),AL541-X541,"")</f>
        <v/>
      </c>
      <c r="BA541" s="50">
        <f>IFERROR(__xludf.dummyfunction("AI(""Actúa como un tutor académico y dirígete personalmente al estudiante "" &amp; I541 &amp; "" "" &amp; J541 &amp; "" "" &amp; G541 &amp; "" "" &amp; H541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AM541 &amp; ""'. Diferencias por área: Matemáticas ("" &amp; AQ541 &amp; ""), Ciencias Natura"&amp;"les ("" &amp; AR541 &amp; ""), Sociales ("" &amp; AS541 &amp; ""), Lectura Crítica ("" &amp; AT541 &amp; "") e Inglés ("" &amp; AU541 &amp; ""). Variación en posición: grupo ("" &amp; AN541 &amp; ""), grado ("" &amp; AO541 &amp; "") y media ("" &amp; AP541 &amp; ""). Puntajes Primer Simulacro: Global "" &amp; K541 &amp; "", Mat "" &amp; "&amp;"O4 &amp; "", Cien "" &amp; P541 &amp; "", Soc "" &amp; Q541 &amp; "", Lec "" &amp; R541 &amp; "", Ing "" &amp; S541 &amp; "". Puntajes Segundo Simulacro: Global "" &amp; Y541 &amp; "", Mat "" &amp; AC541 &amp; "", Cien "" &amp; AD541 &amp; "", Soc "" &amp; AE541 &amp; "", Lec "" &amp; AF541 &amp; "", Ing "" &amp; AG541 &amp; "". Escribe un mensaje motivador"&amp;" y breve (máximo 4 líneas)."")
"),"=AI(""Actúa como un tutor académico y dirígete personalmente al estudiante "" &amp; I541 &amp; "" "" &amp; J541 &amp; "" "" &amp; G541 &amp; "" "" &amp; H541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AM541 &amp; ""'. Diferencias por área: Matemáticas ("" &amp; AQ541 &amp; ""), Ciencias Natur"&amp;"ales ("" &amp; AR541 &amp; ""), Sociales ("" &amp; AS541 &amp; ""), Lectura Crítica ("" &amp; AT541 &amp; "") e Inglés ("" &amp; AU541 &amp; ""). Variación en posición: grupo ("" &amp; AN541 &amp; ""), grado ("" &amp; AO541 &amp; "") y media ("" &amp; AP541 &amp; ""). Puntajes Primer Simulacro: Global "" &amp; K541 &amp; "", Mat "" &amp;"&amp;" O541 &amp; "", Cien "" &amp; P541 &amp; "", Soc "" &amp; Q541 &amp; "", Lec "" &amp; R541 &amp; "", Ing "" &amp; S541 &amp; "". Puntajes Segundo Simulacro: Global "" &amp; Y541 &amp; "", Mat "" &amp; AC541 &amp; "", Cien "" &amp; AD541 &amp; "", Soc "" &amp; AE541 &amp; "", Lec "" &amp; AF541 &amp; "", Ing "" &amp; AG541 &amp; "". Escribe un mensaje motivado"&amp;"r y breve (máximo 4 líneas)."")
")</f>
        <v/>
      </c>
    </row>
    <row r="542" ht="15.75" customHeight="1" s="42">
      <c r="A542" s="93" t="n"/>
      <c r="B542" s="94" t="inlineStr">
        <is>
          <t>Bachillerato</t>
        </is>
      </c>
      <c r="C542" s="94" t="n">
        <v>901</v>
      </c>
      <c r="D542" s="94" t="n"/>
      <c r="E542" s="95" t="n">
        <v>1011594622</v>
      </c>
      <c r="F542" s="96">
        <f>TRIM(G542&amp;" "&amp;H542&amp;" "&amp;I542&amp;" "&amp;J542)</f>
        <v/>
      </c>
      <c r="G542" s="94" t="inlineStr">
        <is>
          <t>García</t>
        </is>
      </c>
      <c r="H542" s="94" t="inlineStr">
        <is>
          <t>Correa</t>
        </is>
      </c>
      <c r="I542" s="94" t="inlineStr">
        <is>
          <t>Estefanía</t>
        </is>
      </c>
      <c r="J542" s="97" t="n"/>
      <c r="K542" s="98">
        <f>IF(SUM(O542:S542)=0, "", ROUND(((O542*3+P542*3+Q542*3+R542*3+S542*1)/13)*5,0))</f>
        <v/>
      </c>
      <c r="L542" s="99">
        <f>IF(OR($C542="",K542=""),"",COUNTIFS($C$4:$C$1500,$C542,K$4:K$1500,"&gt;"&amp;K542)+1)</f>
        <v/>
      </c>
      <c r="M542" s="99">
        <f>IF(OR($C542="",K542=""),"",IF(AND($C542&gt;=1001,$C542&lt;=1005),COUNTIFS($C$4:$C$1500,"&gt;=1001",$C$4:$C$1500,"&lt;=1005",K$4:K$1500,"&gt;"&amp;K542)+1,IF(AND($C542&gt;=1101,$C542&lt;=1105),COUNTIFS($C$4:$C$1500,"&gt;=1101",$C$4:$C$1500,"&lt;=1105",K$4:K$1500,"&gt;"&amp;K542)+1,IF(AND($C542&gt;=901,$C542&lt;=905),COUNTIFS($C$4:$C$1500,"&gt;=901",$C$4:$C$1500,"&lt;=905",K$4:K$1500,"&gt;"&amp;K542)+1,IF(AND($C542&gt;=801,$C542&lt;=805),COUNTIFS($C$4:$C$1500,"&gt;=801",$C$4:$C$1500,"&lt;=805",K$4:K$1500,"&gt;"&amp;K542)+1,IF(AND($C542&gt;=701,$C542&lt;=705),COUNTIFS($C$4:$C$1500,"&gt;=701",$C$4:$C$1500,"&lt;=705",K$4:K$1500,"&gt;"&amp;K542)+1,IF(AND($C542&gt;=601,$C542&lt;=606),COUNTIFS($C$4:$C$1500,"&gt;=601",$C$4:$C$1500,"&lt;=606",K$4:K$1500,"&gt;"&amp;K542)+1,"")))))))</f>
        <v/>
      </c>
      <c r="N542" s="99">
        <f>IF(OR($C542="",K542=""),"",IF(OR(AND($C542&gt;=1001,$C542&lt;=1005),AND($C542&gt;=1101,$C542&lt;=1105)),COUNTIFS($C$4:$C$1500,"&gt;=1001",$C$4:$C$1500,"&lt;=1005",K$4:K$1500,"&gt;"&amp;K542)+COUNTIFS($C$4:$C$1500,"&gt;=1101",$C$4:$C$1500,"&lt;=1105",K$4:K$1500,"&gt;"&amp;K542)+1,""))</f>
        <v/>
      </c>
      <c r="O542" s="94" t="n">
        <v>70</v>
      </c>
      <c r="P542" s="94" t="n">
        <v>81.55</v>
      </c>
      <c r="Q542" s="94" t="n">
        <v>59.38</v>
      </c>
      <c r="R542" s="94" t="n">
        <v>55</v>
      </c>
      <c r="S542" s="94" t="n">
        <v>62.5</v>
      </c>
      <c r="T542" s="99">
        <f>IF(AND(O542&gt;0,O542&lt;36),1,IF(AND(O542&gt;=36,O542&lt;51),2,IF(AND(O542&gt;=51,O542&lt;71),3,IF(AND(O542&gt;=71,O542&lt;=100),4,))))</f>
        <v/>
      </c>
      <c r="U542" s="99">
        <f>IF(AND(P542&gt;0,P542&lt;41),1,IF(AND(P542&gt;=41,P542&lt;56),2,IF(AND(P542&gt;=56,P542&lt;71),3,IF(AND(P542&gt;=71,P542&lt;=100),4,))))</f>
        <v/>
      </c>
      <c r="V542" s="99">
        <f>IF(AND(Q542&gt;0,Q542&lt;41),1,IF(AND(Q542&gt;=41,Q542&lt;56),2,IF(AND(Q542&gt;=56,Q542&lt;71),3,IF(AND(Q542&gt;=71,Q542&lt;=100),4,))))</f>
        <v/>
      </c>
      <c r="W542" s="99">
        <f>IF(AND(R542&gt;0,R542&lt;36),1,IF(AND(R542&gt;=36,R542&lt;51),2,IF(AND(R542&gt;=51,R542&lt;66),3,IF(AND(R542&gt;=66,R542&lt;=100),4,))))</f>
        <v/>
      </c>
      <c r="X542" s="100">
        <f>IF(AND(S542&gt;0,S542&lt;37),1,IF(AND(S542&gt;=37,S542&lt;58),2,IF(AND(S542&gt;=58,S542&lt;71),3,IF(AND(S542&gt;=71,S542&lt;=100),4,))))</f>
        <v/>
      </c>
      <c r="Y542" s="101">
        <f>IF(SUM(AC542:AG542)=0, "", ROUND(((AC542*3+AD542*3+AE542*3+AF542*3+AG542*1)/13)*5,0))</f>
        <v/>
      </c>
      <c r="Z542" s="99">
        <f>IF(OR($C542="",Y542=""),"",COUNTIFS($C$4:$C$1500,$C542,Y$4:Y$1500,"&gt;"&amp;Y542)+1)</f>
        <v/>
      </c>
      <c r="AA542" s="99">
        <f>IF(OR($C542="",Y542=""),"",IF(AND($C542&gt;=1001,$C542&lt;=1005),COUNTIFS($C$4:$C$1500,"&gt;=1001",$C$4:$C$1500,"&lt;=1005",Y$4:Y$1500,"&gt;"&amp;Y542)+1,IF(AND($C542&gt;=1101,$C542&lt;=1105),COUNTIFS($C$4:$C$1500,"&gt;=1101",$C$4:$C$1500,"&lt;=1105",Y$4:Y$1500,"&gt;"&amp;Y542)+1,IF(AND($C542&gt;=901,$C542&lt;=905),COUNTIFS($C$4:$C$1500,"&gt;=901",$C$4:$C$1500,"&lt;=905",Y$4:Y$1500,"&gt;"&amp;Y542)+1,IF(AND($C542&gt;=801,$C542&lt;=805),COUNTIFS($C$4:$C$1500,"&gt;=801",$C$4:$C$1500,"&lt;=805",Y$4:Y$1500,"&gt;"&amp;Y542)+1,IF(AND($C542&gt;=701,$C542&lt;=705),COUNTIFS($C$4:$C$1500,"&gt;=701",$C$4:$C$1500,"&lt;=705",Y$4:Y$1500,"&gt;"&amp;Y542)+1,IF(AND($C542&gt;=601,$C542&lt;=606),COUNTIFS($C$4:$C$1500,"&gt;=601",$C$4:$C$1500,"&lt;=606",Y$4:Y$1500,"&gt;"&amp;Y542)+1,"")))))))</f>
        <v/>
      </c>
      <c r="AB542" s="99">
        <f>IF(OR($C542="",Y542=""),"",IF(OR(AND($C542&gt;=1001,$C542&lt;=1005),AND($C542&gt;=1101,$C542&lt;=1105)),COUNTIFS($C$4:$C$1500,"&gt;=1001",$C$4:$C$1500,"&lt;=1005",Y$4:Y$1500,"&gt;"&amp;Y542)+COUNTIFS($C$4:$C$1500,"&gt;=1101",$C$4:$C$1500,"&lt;=1105",Y$4:Y$1500,"&gt;"&amp;Y542)+1,""))</f>
        <v/>
      </c>
      <c r="AC542" s="94" t="n">
        <v>54</v>
      </c>
      <c r="AD542" s="94" t="n">
        <v>76.56</v>
      </c>
      <c r="AE542" s="94" t="n">
        <v>78.75</v>
      </c>
      <c r="AF542" s="94" t="n">
        <v>52.5</v>
      </c>
      <c r="AG542" s="94" t="n">
        <v>65.63</v>
      </c>
      <c r="AH542" s="99">
        <f>IF(AND(AC542&gt;0,AC542&lt;36),1,IF(AND(AC542&gt;=36,AC542&lt;51),2,IF(AND(AC542&gt;=51,AC542&lt;71),3,IF(AND(AC542&gt;=71,AC542&lt;=100),4,))))</f>
        <v/>
      </c>
      <c r="AI542" s="99">
        <f>IF(AND(AD542&gt;0,AD542&lt;41),1,IF(AND(AD542&gt;=41,AD542&lt;56),2,IF(AND(AD542&gt;=56,AD542&lt;71),3,IF(AND(AD542&gt;=71,AD542&lt;=100),4,))))</f>
        <v/>
      </c>
      <c r="AJ542" s="99">
        <f>IF(AND(AE542&gt;0,AE542&lt;41),1,IF(AND(AE542&gt;=41,AE542&lt;56),2,IF(AND(AE542&gt;=56,AE542&lt;71),3,IF(AND(AE542&gt;=71,AE542&lt;=100),4,))))</f>
        <v/>
      </c>
      <c r="AK542" s="99">
        <f>IF(AND(AF542&gt;0,AF542&lt;36),1,IF(AND(AF542&gt;=36,AF542&lt;51),2,IF(AND(AF542&gt;=51,AF542&lt;66),3,IF(AND(AF542&gt;=66,AF542&lt;=100),4,))))</f>
        <v/>
      </c>
      <c r="AL542" s="100">
        <f>IF(AND(AG542&gt;0,AG542&lt;37),1,IF(AND(AG542&gt;=37,AG542&lt;58),2,IF(AND(AG542&gt;=58,AG542&lt;71),3,IF(AND(AG542&gt;=71,AG542&lt;=100),4,))))</f>
        <v/>
      </c>
      <c r="AM542" s="101">
        <f>IF((Y542&lt;&gt;"")*(K542&lt;&gt;""),Y542-K542,"")</f>
        <v/>
      </c>
      <c r="AN542" s="99">
        <f>IF((Z542&lt;&gt;"")*(L542&lt;&gt;""),Z542-L542,"")</f>
        <v/>
      </c>
      <c r="AO542" s="99">
        <f>IF((AA542&lt;&gt;"")*(M542&lt;&gt;""),AA542-M542,"")</f>
        <v/>
      </c>
      <c r="AP542" s="99">
        <f>IF((AB542&lt;&gt;"")*(N542&lt;&gt;""),AB542-N542,"")</f>
        <v/>
      </c>
      <c r="AQ542" s="94">
        <f>IF((AC542&lt;&gt;"")*(O542&lt;&gt;""),AC542-O542,"")</f>
        <v/>
      </c>
      <c r="AR542" s="94">
        <f>IF((AD542&lt;&gt;"")*(P542&lt;&gt;""),AD542-P542,"")</f>
        <v/>
      </c>
      <c r="AS542" s="94">
        <f>IF((AE542&lt;&gt;"")*(Q542&lt;&gt;""),AE542-Q542,"")</f>
        <v/>
      </c>
      <c r="AT542" s="94">
        <f>IF((AF542&lt;&gt;"")*(R542&lt;&gt;""),AF542-R542,"")</f>
        <v/>
      </c>
      <c r="AU542" s="94">
        <f>IF((AG542&lt;&gt;"")*(S542&lt;&gt;""),AG542-S542,"")</f>
        <v/>
      </c>
      <c r="AV542" s="99">
        <f>IF((AH542&lt;&gt;"")*(T542&lt;&gt;""),AH542-T542,"")</f>
        <v/>
      </c>
      <c r="AW542" s="99">
        <f>IF((AI542&lt;&gt;"")*(U542&lt;&gt;""),AI542-U542,"")</f>
        <v/>
      </c>
      <c r="AX542" s="99">
        <f>IF((AJ542&lt;&gt;"")*(V542&lt;&gt;""),AJ542-V542,"")</f>
        <v/>
      </c>
      <c r="AY542" s="99">
        <f>IF((AK542&lt;&gt;"")*(W542&lt;&gt;""),AK542-W542,"")</f>
        <v/>
      </c>
      <c r="AZ542" s="102">
        <f>IF((AL542&lt;&gt;"")*(X542&lt;&gt;""),AL542-X542,"")</f>
        <v/>
      </c>
      <c r="BA542" s="50">
        <f>IFERROR(__xludf.dummyfunction("AI(""Actúa como un tutor académico y dirígete personalmente al estudiante "" &amp; I542 &amp; "" "" &amp; J542 &amp; "" "" &amp; G542 &amp; "" "" &amp; H542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AM542 &amp; ""'. Diferencias por área: Matemáticas ("" &amp; AQ542 &amp; ""), Ciencias Natura"&amp;"les ("" &amp; AR542 &amp; ""), Sociales ("" &amp; AS542 &amp; ""), Lectura Crítica ("" &amp; AT542 &amp; "") e Inglés ("" &amp; AU542 &amp; ""). Variación en posición: grupo ("" &amp; AN542 &amp; ""), grado ("" &amp; AO542 &amp; "") y media ("" &amp; AP542 &amp; ""). Puntajes Primer Simulacro: Global "" &amp; K542 &amp; "", Mat "" &amp; "&amp;"O4 &amp; "", Cien "" &amp; P542 &amp; "", Soc "" &amp; Q542 &amp; "", Lec "" &amp; R542 &amp; "", Ing "" &amp; S542 &amp; "". Puntajes Segundo Simulacro: Global "" &amp; Y542 &amp; "", Mat "" &amp; AC542 &amp; "", Cien "" &amp; AD542 &amp; "", Soc "" &amp; AE542 &amp; "", Lec "" &amp; AF542 &amp; "", Ing "" &amp; AG542 &amp; "". Escribe un mensaje motivador"&amp;" y breve (máximo 4 líneas)."")
"),"=AI(""Actúa como un tutor académico y dirígete personalmente al estudiante "" &amp; I542 &amp; "" "" &amp; J542 &amp; "" "" &amp; G542 &amp; "" "" &amp; H542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AM542 &amp; ""'. Diferencias por área: Matemáticas ("" &amp; AQ542 &amp; ""), Ciencias Natur"&amp;"ales ("" &amp; AR542 &amp; ""), Sociales ("" &amp; AS542 &amp; ""), Lectura Crítica ("" &amp; AT542 &amp; "") e Inglés ("" &amp; AU542 &amp; ""). Variación en posición: grupo ("" &amp; AN542 &amp; ""), grado ("" &amp; AO542 &amp; "") y media ("" &amp; AP542 &amp; ""). Puntajes Primer Simulacro: Global "" &amp; K542 &amp; "", Mat "" &amp;"&amp;" O542 &amp; "", Cien "" &amp; P542 &amp; "", Soc "" &amp; Q542 &amp; "", Lec "" &amp; R542 &amp; "", Ing "" &amp; S542 &amp; "". Puntajes Segundo Simulacro: Global "" &amp; Y542 &amp; "", Mat "" &amp; AC542 &amp; "", Cien "" &amp; AD542 &amp; "", Soc "" &amp; AE542 &amp; "", Lec "" &amp; AF542 &amp; "", Ing "" &amp; AG542 &amp; "". Escribe un mensaje motivado"&amp;"r y breve (máximo 4 líneas)."")
")</f>
        <v/>
      </c>
    </row>
    <row r="543" ht="15.75" customHeight="1" s="42">
      <c r="A543" s="93" t="n"/>
      <c r="B543" s="94" t="inlineStr">
        <is>
          <t>Bachillerato</t>
        </is>
      </c>
      <c r="C543" s="94" t="n">
        <v>901</v>
      </c>
      <c r="D543" s="94" t="n"/>
      <c r="E543" s="95" t="n">
        <v>1073992672</v>
      </c>
      <c r="F543" s="96">
        <f>TRIM(G543&amp;" "&amp;H543&amp;" "&amp;I543&amp;" "&amp;J543)</f>
        <v/>
      </c>
      <c r="G543" s="94" t="inlineStr">
        <is>
          <t>García</t>
        </is>
      </c>
      <c r="H543" s="94" t="inlineStr">
        <is>
          <t>Tano</t>
        </is>
      </c>
      <c r="I543" s="94" t="inlineStr">
        <is>
          <t>Loren</t>
        </is>
      </c>
      <c r="J543" s="97" t="inlineStr">
        <is>
          <t>Sofía</t>
        </is>
      </c>
      <c r="K543" s="98">
        <f>IF(SUM(O543:S543)=0, "", ROUND(((O543*3+P543*3+Q543*3+R543*3+S543*1)/13)*5,0))</f>
        <v/>
      </c>
      <c r="L543" s="99">
        <f>IF(OR($C543="",K543=""),"",COUNTIFS($C$4:$C$1500,$C543,K$4:K$1500,"&gt;"&amp;K543)+1)</f>
        <v/>
      </c>
      <c r="M543" s="99">
        <f>IF(OR($C543="",K543=""),"",IF(AND($C543&gt;=1001,$C543&lt;=1005),COUNTIFS($C$4:$C$1500,"&gt;=1001",$C$4:$C$1500,"&lt;=1005",K$4:K$1500,"&gt;"&amp;K543)+1,IF(AND($C543&gt;=1101,$C543&lt;=1105),COUNTIFS($C$4:$C$1500,"&gt;=1101",$C$4:$C$1500,"&lt;=1105",K$4:K$1500,"&gt;"&amp;K543)+1,IF(AND($C543&gt;=901,$C543&lt;=905),COUNTIFS($C$4:$C$1500,"&gt;=901",$C$4:$C$1500,"&lt;=905",K$4:K$1500,"&gt;"&amp;K543)+1,IF(AND($C543&gt;=801,$C543&lt;=805),COUNTIFS($C$4:$C$1500,"&gt;=801",$C$4:$C$1500,"&lt;=805",K$4:K$1500,"&gt;"&amp;K543)+1,IF(AND($C543&gt;=701,$C543&lt;=705),COUNTIFS($C$4:$C$1500,"&gt;=701",$C$4:$C$1500,"&lt;=705",K$4:K$1500,"&gt;"&amp;K543)+1,IF(AND($C543&gt;=601,$C543&lt;=606),COUNTIFS($C$4:$C$1500,"&gt;=601",$C$4:$C$1500,"&lt;=606",K$4:K$1500,"&gt;"&amp;K543)+1,"")))))))</f>
        <v/>
      </c>
      <c r="N543" s="99">
        <f>IF(OR($C543="",K543=""),"",IF(OR(AND($C543&gt;=1001,$C543&lt;=1005),AND($C543&gt;=1101,$C543&lt;=1105)),COUNTIFS($C$4:$C$1500,"&gt;=1001",$C$4:$C$1500,"&lt;=1005",K$4:K$1500,"&gt;"&amp;K543)+COUNTIFS($C$4:$C$1500,"&gt;=1101",$C$4:$C$1500,"&lt;=1105",K$4:K$1500,"&gt;"&amp;K543)+1,""))</f>
        <v/>
      </c>
      <c r="O543" s="94" t="n">
        <v>59.13</v>
      </c>
      <c r="P543" s="94" t="n">
        <v>81.55</v>
      </c>
      <c r="Q543" s="94" t="n">
        <v>40.63</v>
      </c>
      <c r="R543" s="94" t="n">
        <v>36.67</v>
      </c>
      <c r="S543" s="94" t="n">
        <v>50</v>
      </c>
      <c r="T543" s="99">
        <f>IF(AND(O543&gt;0,O543&lt;36),1,IF(AND(O543&gt;=36,O543&lt;51),2,IF(AND(O543&gt;=51,O543&lt;71),3,IF(AND(O543&gt;=71,O543&lt;=100),4,))))</f>
        <v/>
      </c>
      <c r="U543" s="99">
        <f>IF(AND(P543&gt;0,P543&lt;41),1,IF(AND(P543&gt;=41,P543&lt;56),2,IF(AND(P543&gt;=56,P543&lt;71),3,IF(AND(P543&gt;=71,P543&lt;=100),4,))))</f>
        <v/>
      </c>
      <c r="V543" s="99">
        <f>IF(AND(Q543&gt;0,Q543&lt;41),1,IF(AND(Q543&gt;=41,Q543&lt;56),2,IF(AND(Q543&gt;=56,Q543&lt;71),3,IF(AND(Q543&gt;=71,Q543&lt;=100),4,))))</f>
        <v/>
      </c>
      <c r="W543" s="99">
        <f>IF(AND(R543&gt;0,R543&lt;36),1,IF(AND(R543&gt;=36,R543&lt;51),2,IF(AND(R543&gt;=51,R543&lt;66),3,IF(AND(R543&gt;=66,R543&lt;=100),4,))))</f>
        <v/>
      </c>
      <c r="X543" s="100">
        <f>IF(AND(S543&gt;0,S543&lt;37),1,IF(AND(S543&gt;=37,S543&lt;58),2,IF(AND(S543&gt;=58,S543&lt;71),3,IF(AND(S543&gt;=71,S543&lt;=100),4,))))</f>
        <v/>
      </c>
      <c r="Y543" s="101">
        <f>IF(SUM(AC543:AG543)=0, "", ROUND(((AC543*3+AD543*3+AE543*3+AF543*3+AG543*1)/13)*5,0))</f>
        <v/>
      </c>
      <c r="Z543" s="99">
        <f>IF(OR($C543="",Y543=""),"",COUNTIFS($C$4:$C$1500,$C543,Y$4:Y$1500,"&gt;"&amp;Y543)+1)</f>
        <v/>
      </c>
      <c r="AA543" s="99">
        <f>IF(OR($C543="",Y543=""),"",IF(AND($C543&gt;=1001,$C543&lt;=1005),COUNTIFS($C$4:$C$1500,"&gt;=1001",$C$4:$C$1500,"&lt;=1005",Y$4:Y$1500,"&gt;"&amp;Y543)+1,IF(AND($C543&gt;=1101,$C543&lt;=1105),COUNTIFS($C$4:$C$1500,"&gt;=1101",$C$4:$C$1500,"&lt;=1105",Y$4:Y$1500,"&gt;"&amp;Y543)+1,IF(AND($C543&gt;=901,$C543&lt;=905),COUNTIFS($C$4:$C$1500,"&gt;=901",$C$4:$C$1500,"&lt;=905",Y$4:Y$1500,"&gt;"&amp;Y543)+1,IF(AND($C543&gt;=801,$C543&lt;=805),COUNTIFS($C$4:$C$1500,"&gt;=801",$C$4:$C$1500,"&lt;=805",Y$4:Y$1500,"&gt;"&amp;Y543)+1,IF(AND($C543&gt;=701,$C543&lt;=705),COUNTIFS($C$4:$C$1500,"&gt;=701",$C$4:$C$1500,"&lt;=705",Y$4:Y$1500,"&gt;"&amp;Y543)+1,IF(AND($C543&gt;=601,$C543&lt;=606),COUNTIFS($C$4:$C$1500,"&gt;=601",$C$4:$C$1500,"&lt;=606",Y$4:Y$1500,"&gt;"&amp;Y543)+1,"")))))))</f>
        <v/>
      </c>
      <c r="AB543" s="99">
        <f>IF(OR($C543="",Y543=""),"",IF(OR(AND($C543&gt;=1001,$C543&lt;=1005),AND($C543&gt;=1101,$C543&lt;=1105)),COUNTIFS($C$4:$C$1500,"&gt;=1001",$C$4:$C$1500,"&lt;=1005",Y$4:Y$1500,"&gt;"&amp;Y543)+COUNTIFS($C$4:$C$1500,"&gt;=1101",$C$4:$C$1500,"&lt;=1105",Y$4:Y$1500,"&gt;"&amp;Y543)+1,""))</f>
        <v/>
      </c>
      <c r="AC543" s="94" t="n">
        <v>60</v>
      </c>
      <c r="AD543" s="94" t="n">
        <v>65.63</v>
      </c>
      <c r="AE543" s="94" t="n">
        <v>92</v>
      </c>
      <c r="AF543" s="94" t="n">
        <v>56.88</v>
      </c>
      <c r="AG543" s="94" t="n">
        <v>61.25</v>
      </c>
      <c r="AH543" s="99">
        <f>IF(AND(AC543&gt;0,AC543&lt;36),1,IF(AND(AC543&gt;=36,AC543&lt;51),2,IF(AND(AC543&gt;=51,AC543&lt;71),3,IF(AND(AC543&gt;=71,AC543&lt;=100),4,))))</f>
        <v/>
      </c>
      <c r="AI543" s="99">
        <f>IF(AND(AD543&gt;0,AD543&lt;41),1,IF(AND(AD543&gt;=41,AD543&lt;56),2,IF(AND(AD543&gt;=56,AD543&lt;71),3,IF(AND(AD543&gt;=71,AD543&lt;=100),4,))))</f>
        <v/>
      </c>
      <c r="AJ543" s="99">
        <f>IF(AND(AE543&gt;0,AE543&lt;41),1,IF(AND(AE543&gt;=41,AE543&lt;56),2,IF(AND(AE543&gt;=56,AE543&lt;71),3,IF(AND(AE543&gt;=71,AE543&lt;=100),4,))))</f>
        <v/>
      </c>
      <c r="AK543" s="99">
        <f>IF(AND(AF543&gt;0,AF543&lt;36),1,IF(AND(AF543&gt;=36,AF543&lt;51),2,IF(AND(AF543&gt;=51,AF543&lt;66),3,IF(AND(AF543&gt;=66,AF543&lt;=100),4,))))</f>
        <v/>
      </c>
      <c r="AL543" s="100">
        <f>IF(AND(AG543&gt;0,AG543&lt;37),1,IF(AND(AG543&gt;=37,AG543&lt;58),2,IF(AND(AG543&gt;=58,AG543&lt;71),3,IF(AND(AG543&gt;=71,AG543&lt;=100),4,))))</f>
        <v/>
      </c>
      <c r="AM543" s="101">
        <f>IF((Y543&lt;&gt;"")*(K543&lt;&gt;""),Y543-K543,"")</f>
        <v/>
      </c>
      <c r="AN543" s="99">
        <f>IF((Z543&lt;&gt;"")*(L543&lt;&gt;""),Z543-L543,"")</f>
        <v/>
      </c>
      <c r="AO543" s="99">
        <f>IF((AA543&lt;&gt;"")*(M543&lt;&gt;""),AA543-M543,"")</f>
        <v/>
      </c>
      <c r="AP543" s="99">
        <f>IF((AB543&lt;&gt;"")*(N543&lt;&gt;""),AB543-N543,"")</f>
        <v/>
      </c>
      <c r="AQ543" s="94">
        <f>IF((AC543&lt;&gt;"")*(O543&lt;&gt;""),AC543-O543,"")</f>
        <v/>
      </c>
      <c r="AR543" s="94">
        <f>IF((AD543&lt;&gt;"")*(P543&lt;&gt;""),AD543-P543,"")</f>
        <v/>
      </c>
      <c r="AS543" s="94">
        <f>IF((AE543&lt;&gt;"")*(Q543&lt;&gt;""),AE543-Q543,"")</f>
        <v/>
      </c>
      <c r="AT543" s="94">
        <f>IF((AF543&lt;&gt;"")*(R543&lt;&gt;""),AF543-R543,"")</f>
        <v/>
      </c>
      <c r="AU543" s="94">
        <f>IF((AG543&lt;&gt;"")*(S543&lt;&gt;""),AG543-S543,"")</f>
        <v/>
      </c>
      <c r="AV543" s="99">
        <f>IF((AH543&lt;&gt;"")*(T543&lt;&gt;""),AH543-T543,"")</f>
        <v/>
      </c>
      <c r="AW543" s="99">
        <f>IF((AI543&lt;&gt;"")*(U543&lt;&gt;""),AI543-U543,"")</f>
        <v/>
      </c>
      <c r="AX543" s="99">
        <f>IF((AJ543&lt;&gt;"")*(V543&lt;&gt;""),AJ543-V543,"")</f>
        <v/>
      </c>
      <c r="AY543" s="99">
        <f>IF((AK543&lt;&gt;"")*(W543&lt;&gt;""),AK543-W543,"")</f>
        <v/>
      </c>
      <c r="AZ543" s="102">
        <f>IF((AL543&lt;&gt;"")*(X543&lt;&gt;""),AL543-X543,"")</f>
        <v/>
      </c>
      <c r="BA543" s="50">
        <f>IFERROR(__xludf.dummyfunction("AI(""Actúa como un tutor académico y dirígete personalmente al estudiante "" &amp; I543 &amp; "" "" &amp; J543 &amp; "" "" &amp; G543 &amp; "" "" &amp; H543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AM543 &amp; ""'. Diferencias por área: Matemáticas ("" &amp; AQ543 &amp; ""), Ciencias Natura"&amp;"les ("" &amp; AR543 &amp; ""), Sociales ("" &amp; AS543 &amp; ""), Lectura Crítica ("" &amp; AT543 &amp; "") e Inglés ("" &amp; AU543 &amp; ""). Variación en posición: grupo ("" &amp; AN543 &amp; ""), grado ("" &amp; AO543 &amp; "") y media ("" &amp; AP543 &amp; ""). Puntajes Primer Simulacro: Global "" &amp; K543 &amp; "", Mat "" &amp; "&amp;"O4 &amp; "", Cien "" &amp; P543 &amp; "", Soc "" &amp; Q543 &amp; "", Lec "" &amp; R543 &amp; "", Ing "" &amp; S543 &amp; "". Puntajes Segundo Simulacro: Global "" &amp; Y543 &amp; "", Mat "" &amp; AC543 &amp; "", Cien "" &amp; AD543 &amp; "", Soc "" &amp; AE543 &amp; "", Lec "" &amp; AF543 &amp; "", Ing "" &amp; AG543 &amp; "". Escribe un mensaje motivador"&amp;" y breve (máximo 4 líneas)."")
"),"=AI(""Actúa como un tutor académico y dirígete personalmente al estudiante "" &amp; I543 &amp; "" "" &amp; J543 &amp; "" "" &amp; G543 &amp; "" "" &amp; H543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AM543 &amp; ""'. Diferencias por área: Matemáticas ("" &amp; AQ543 &amp; ""), Ciencias Natur"&amp;"ales ("" &amp; AR543 &amp; ""), Sociales ("" &amp; AS543 &amp; ""), Lectura Crítica ("" &amp; AT543 &amp; "") e Inglés ("" &amp; AU543 &amp; ""). Variación en posición: grupo ("" &amp; AN543 &amp; ""), grado ("" &amp; AO543 &amp; "") y media ("" &amp; AP543 &amp; ""). Puntajes Primer Simulacro: Global "" &amp; K543 &amp; "", Mat "" &amp;"&amp;" O543 &amp; "", Cien "" &amp; P543 &amp; "", Soc "" &amp; Q543 &amp; "", Lec "" &amp; R543 &amp; "", Ing "" &amp; S543 &amp; "". Puntajes Segundo Simulacro: Global "" &amp; Y543 &amp; "", Mat "" &amp; AC543 &amp; "", Cien "" &amp; AD543 &amp; "", Soc "" &amp; AE543 &amp; "", Lec "" &amp; AF543 &amp; "", Ing "" &amp; AG543 &amp; "". Escribe un mensaje motivado"&amp;"r y breve (máximo 4 líneas)."")
")</f>
        <v/>
      </c>
    </row>
    <row r="544" ht="15.75" customHeight="1" s="42">
      <c r="A544" s="93" t="n"/>
      <c r="B544" s="94" t="inlineStr">
        <is>
          <t>Bachillerato</t>
        </is>
      </c>
      <c r="C544" s="94" t="n">
        <v>901</v>
      </c>
      <c r="D544" s="94" t="n"/>
      <c r="E544" s="95" t="n">
        <v>1022096133</v>
      </c>
      <c r="F544" s="96">
        <f>TRIM(G544&amp;" "&amp;H544&amp;" "&amp;I544&amp;" "&amp;J544)</f>
        <v/>
      </c>
      <c r="G544" s="94" t="inlineStr">
        <is>
          <t>González</t>
        </is>
      </c>
      <c r="H544" s="94" t="inlineStr">
        <is>
          <t>Munera</t>
        </is>
      </c>
      <c r="I544" s="94" t="inlineStr">
        <is>
          <t>Mariángel</t>
        </is>
      </c>
      <c r="J544" s="97" t="n"/>
      <c r="K544" s="98">
        <f>IF(SUM(O544:S544)=0, "", ROUND(((O544*3+P544*3+Q544*3+R544*3+S544*1)/13)*5,0))</f>
        <v/>
      </c>
      <c r="L544" s="99">
        <f>IF(OR($C544="",K544=""),"",COUNTIFS($C$4:$C$1500,$C544,K$4:K$1500,"&gt;"&amp;K544)+1)</f>
        <v/>
      </c>
      <c r="M544" s="99">
        <f>IF(OR($C544="",K544=""),"",IF(AND($C544&gt;=1001,$C544&lt;=1005),COUNTIFS($C$4:$C$1500,"&gt;=1001",$C$4:$C$1500,"&lt;=1005",K$4:K$1500,"&gt;"&amp;K544)+1,IF(AND($C544&gt;=1101,$C544&lt;=1105),COUNTIFS($C$4:$C$1500,"&gt;=1101",$C$4:$C$1500,"&lt;=1105",K$4:K$1500,"&gt;"&amp;K544)+1,IF(AND($C544&gt;=901,$C544&lt;=905),COUNTIFS($C$4:$C$1500,"&gt;=901",$C$4:$C$1500,"&lt;=905",K$4:K$1500,"&gt;"&amp;K544)+1,IF(AND($C544&gt;=801,$C544&lt;=805),COUNTIFS($C$4:$C$1500,"&gt;=801",$C$4:$C$1500,"&lt;=805",K$4:K$1500,"&gt;"&amp;K544)+1,IF(AND($C544&gt;=701,$C544&lt;=705),COUNTIFS($C$4:$C$1500,"&gt;=701",$C$4:$C$1500,"&lt;=705",K$4:K$1500,"&gt;"&amp;K544)+1,IF(AND($C544&gt;=601,$C544&lt;=606),COUNTIFS($C$4:$C$1500,"&gt;=601",$C$4:$C$1500,"&lt;=606",K$4:K$1500,"&gt;"&amp;K544)+1,"")))))))</f>
        <v/>
      </c>
      <c r="N544" s="99">
        <f>IF(OR($C544="",K544=""),"",IF(OR(AND($C544&gt;=1001,$C544&lt;=1005),AND($C544&gt;=1101,$C544&lt;=1105)),COUNTIFS($C$4:$C$1500,"&gt;=1001",$C$4:$C$1500,"&lt;=1005",K$4:K$1500,"&gt;"&amp;K544)+COUNTIFS($C$4:$C$1500,"&gt;=1101",$C$4:$C$1500,"&lt;=1105",K$4:K$1500,"&gt;"&amp;K544)+1,""))</f>
        <v/>
      </c>
      <c r="O544" s="94" t="n">
        <v>47.63</v>
      </c>
      <c r="P544" s="94" t="n">
        <v>86.90000000000001</v>
      </c>
      <c r="Q544" s="94" t="n">
        <v>75</v>
      </c>
      <c r="R544" s="94" t="n">
        <v>68.75</v>
      </c>
      <c r="S544" s="94" t="n">
        <v>87.5</v>
      </c>
      <c r="T544" s="99">
        <f>IF(AND(O544&gt;0,O544&lt;36),1,IF(AND(O544&gt;=36,O544&lt;51),2,IF(AND(O544&gt;=51,O544&lt;71),3,IF(AND(O544&gt;=71,O544&lt;=100),4,))))</f>
        <v/>
      </c>
      <c r="U544" s="99">
        <f>IF(AND(P544&gt;0,P544&lt;41),1,IF(AND(P544&gt;=41,P544&lt;56),2,IF(AND(P544&gt;=56,P544&lt;71),3,IF(AND(P544&gt;=71,P544&lt;=100),4,))))</f>
        <v/>
      </c>
      <c r="V544" s="99">
        <f>IF(AND(Q544&gt;0,Q544&lt;41),1,IF(AND(Q544&gt;=41,Q544&lt;56),2,IF(AND(Q544&gt;=56,Q544&lt;71),3,IF(AND(Q544&gt;=71,Q544&lt;=100),4,))))</f>
        <v/>
      </c>
      <c r="W544" s="99">
        <f>IF(AND(R544&gt;0,R544&lt;36),1,IF(AND(R544&gt;=36,R544&lt;51),2,IF(AND(R544&gt;=51,R544&lt;66),3,IF(AND(R544&gt;=66,R544&lt;=100),4,))))</f>
        <v/>
      </c>
      <c r="X544" s="100">
        <f>IF(AND(S544&gt;0,S544&lt;37),1,IF(AND(S544&gt;=37,S544&lt;58),2,IF(AND(S544&gt;=58,S544&lt;71),3,IF(AND(S544&gt;=71,S544&lt;=100),4,))))</f>
        <v/>
      </c>
      <c r="Y544" s="101">
        <f>IF(SUM(AC544:AG544)=0, "", ROUND(((AC544*3+AD544*3+AE544*3+AF544*3+AG544*1)/13)*5,0))</f>
        <v/>
      </c>
      <c r="Z544" s="99">
        <f>IF(OR($C544="",Y544=""),"",COUNTIFS($C$4:$C$1500,$C544,Y$4:Y$1500,"&gt;"&amp;Y544)+1)</f>
        <v/>
      </c>
      <c r="AA544" s="99">
        <f>IF(OR($C544="",Y544=""),"",IF(AND($C544&gt;=1001,$C544&lt;=1005),COUNTIFS($C$4:$C$1500,"&gt;=1001",$C$4:$C$1500,"&lt;=1005",Y$4:Y$1500,"&gt;"&amp;Y544)+1,IF(AND($C544&gt;=1101,$C544&lt;=1105),COUNTIFS($C$4:$C$1500,"&gt;=1101",$C$4:$C$1500,"&lt;=1105",Y$4:Y$1500,"&gt;"&amp;Y544)+1,IF(AND($C544&gt;=901,$C544&lt;=905),COUNTIFS($C$4:$C$1500,"&gt;=901",$C$4:$C$1500,"&lt;=905",Y$4:Y$1500,"&gt;"&amp;Y544)+1,IF(AND($C544&gt;=801,$C544&lt;=805),COUNTIFS($C$4:$C$1500,"&gt;=801",$C$4:$C$1500,"&lt;=805",Y$4:Y$1500,"&gt;"&amp;Y544)+1,IF(AND($C544&gt;=701,$C544&lt;=705),COUNTIFS($C$4:$C$1500,"&gt;=701",$C$4:$C$1500,"&lt;=705",Y$4:Y$1500,"&gt;"&amp;Y544)+1,IF(AND($C544&gt;=601,$C544&lt;=606),COUNTIFS($C$4:$C$1500,"&gt;=601",$C$4:$C$1500,"&lt;=606",Y$4:Y$1500,"&gt;"&amp;Y544)+1,"")))))))</f>
        <v/>
      </c>
      <c r="AB544" s="99">
        <f>IF(OR($C544="",Y544=""),"",IF(OR(AND($C544&gt;=1001,$C544&lt;=1005),AND($C544&gt;=1101,$C544&lt;=1105)),COUNTIFS($C$4:$C$1500,"&gt;=1001",$C$4:$C$1500,"&lt;=1005",Y$4:Y$1500,"&gt;"&amp;Y544)+COUNTIFS($C$4:$C$1500,"&gt;=1101",$C$4:$C$1500,"&lt;=1105",Y$4:Y$1500,"&gt;"&amp;Y544)+1,""))</f>
        <v/>
      </c>
      <c r="AC544" s="94" t="n"/>
      <c r="AD544" s="94" t="n"/>
      <c r="AE544" s="94" t="n"/>
      <c r="AF544" s="94" t="n"/>
      <c r="AG544" s="94" t="n"/>
      <c r="AH544" s="99">
        <f>IF(AND(AC544&gt;0,AC544&lt;36),1,IF(AND(AC544&gt;=36,AC544&lt;51),2,IF(AND(AC544&gt;=51,AC544&lt;71),3,IF(AND(AC544&gt;=71,AC544&lt;=100),4,))))</f>
        <v/>
      </c>
      <c r="AI544" s="99">
        <f>IF(AND(AD544&gt;0,AD544&lt;41),1,IF(AND(AD544&gt;=41,AD544&lt;56),2,IF(AND(AD544&gt;=56,AD544&lt;71),3,IF(AND(AD544&gt;=71,AD544&lt;=100),4,))))</f>
        <v/>
      </c>
      <c r="AJ544" s="99">
        <f>IF(AND(AE544&gt;0,AE544&lt;41),1,IF(AND(AE544&gt;=41,AE544&lt;56),2,IF(AND(AE544&gt;=56,AE544&lt;71),3,IF(AND(AE544&gt;=71,AE544&lt;=100),4,))))</f>
        <v/>
      </c>
      <c r="AK544" s="99">
        <f>IF(AND(AF544&gt;0,AF544&lt;36),1,IF(AND(AF544&gt;=36,AF544&lt;51),2,IF(AND(AF544&gt;=51,AF544&lt;66),3,IF(AND(AF544&gt;=66,AF544&lt;=100),4,))))</f>
        <v/>
      </c>
      <c r="AL544" s="100">
        <f>IF(AND(AG544&gt;0,AG544&lt;37),1,IF(AND(AG544&gt;=37,AG544&lt;58),2,IF(AND(AG544&gt;=58,AG544&lt;71),3,IF(AND(AG544&gt;=71,AG544&lt;=100),4,))))</f>
        <v/>
      </c>
      <c r="AM544" s="101">
        <f>IF((Y544&lt;&gt;"")*(K544&lt;&gt;""),Y544-K544,"")</f>
        <v/>
      </c>
      <c r="AN544" s="99">
        <f>IF((Z544&lt;&gt;"")*(L544&lt;&gt;""),Z544-L544,"")</f>
        <v/>
      </c>
      <c r="AO544" s="99">
        <f>IF((AA544&lt;&gt;"")*(M544&lt;&gt;""),AA544-M544,"")</f>
        <v/>
      </c>
      <c r="AP544" s="99">
        <f>IF((AB544&lt;&gt;"")*(N544&lt;&gt;""),AB544-N544,"")</f>
        <v/>
      </c>
      <c r="AQ544" s="94">
        <f>IF((AC544&lt;&gt;"")*(O544&lt;&gt;""),AC544-O544,"")</f>
        <v/>
      </c>
      <c r="AR544" s="94">
        <f>IF((AD544&lt;&gt;"")*(P544&lt;&gt;""),AD544-P544,"")</f>
        <v/>
      </c>
      <c r="AS544" s="94">
        <f>IF((AE544&lt;&gt;"")*(Q544&lt;&gt;""),AE544-Q544,"")</f>
        <v/>
      </c>
      <c r="AT544" s="94">
        <f>IF((AF544&lt;&gt;"")*(R544&lt;&gt;""),AF544-R544,"")</f>
        <v/>
      </c>
      <c r="AU544" s="94">
        <f>IF((AG544&lt;&gt;"")*(S544&lt;&gt;""),AG544-S544,"")</f>
        <v/>
      </c>
      <c r="AV544" s="99">
        <f>IF((AH544&lt;&gt;"")*(T544&lt;&gt;""),AH544-T544,"")</f>
        <v/>
      </c>
      <c r="AW544" s="99">
        <f>IF((AI544&lt;&gt;"")*(U544&lt;&gt;""),AI544-U544,"")</f>
        <v/>
      </c>
      <c r="AX544" s="99">
        <f>IF((AJ544&lt;&gt;"")*(V544&lt;&gt;""),AJ544-V544,"")</f>
        <v/>
      </c>
      <c r="AY544" s="99">
        <f>IF((AK544&lt;&gt;"")*(W544&lt;&gt;""),AK544-W544,"")</f>
        <v/>
      </c>
      <c r="AZ544" s="102">
        <f>IF((AL544&lt;&gt;"")*(X544&lt;&gt;""),AL544-X544,"")</f>
        <v/>
      </c>
      <c r="BA544" s="50">
        <f>IFERROR(__xludf.dummyfunction("AI(""Actúa como un tutor académico y dirígete personalmente al estudiante "" &amp; I544 &amp; "" "" &amp; J544 &amp; "" "" &amp; G544 &amp; "" "" &amp; H544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AM544 &amp; ""'. Diferencias por área: Matemáticas ("" &amp; AQ544 &amp; ""), Ciencias Natura"&amp;"les ("" &amp; AR544 &amp; ""), Sociales ("" &amp; AS544 &amp; ""), Lectura Crítica ("" &amp; AT544 &amp; "") e Inglés ("" &amp; AU544 &amp; ""). Variación en posición: grupo ("" &amp; AN544 &amp; ""), grado ("" &amp; AO544 &amp; "") y media ("" &amp; AP544 &amp; ""). Puntajes Primer Simulacro: Global "" &amp; K544 &amp; "", Mat "" &amp; "&amp;"O4 &amp; "", Cien "" &amp; P544 &amp; "", Soc "" &amp; Q544 &amp; "", Lec "" &amp; R544 &amp; "", Ing "" &amp; S544 &amp; "". Puntajes Segundo Simulacro: Global "" &amp; Y544 &amp; "", Mat "" &amp; AC544 &amp; "", Cien "" &amp; AD544 &amp; "", Soc "" &amp; AE544 &amp; "", Lec "" &amp; AF544 &amp; "", Ing "" &amp; AG544 &amp; "". Escribe un mensaje motivador"&amp;" y breve (máximo 4 líneas)."")
"),"=AI(""Actúa como un tutor académico y dirígete personalmente al estudiante "" &amp; I544 &amp; "" "" &amp; J544 &amp; "" "" &amp; G544 &amp; "" "" &amp; H544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AM544 &amp; ""'. Diferencias por área: Matemáticas ("" &amp; AQ544 &amp; ""), Ciencias Natur"&amp;"ales ("" &amp; AR544 &amp; ""), Sociales ("" &amp; AS544 &amp; ""), Lectura Crítica ("" &amp; AT544 &amp; "") e Inglés ("" &amp; AU544 &amp; ""). Variación en posición: grupo ("" &amp; AN544 &amp; ""), grado ("" &amp; AO544 &amp; "") y media ("" &amp; AP544 &amp; ""). Puntajes Primer Simulacro: Global "" &amp; K544 &amp; "", Mat "" &amp;"&amp;" O544 &amp; "", Cien "" &amp; P544 &amp; "", Soc "" &amp; Q544 &amp; "", Lec "" &amp; R544 &amp; "", Ing "" &amp; S544 &amp; "". Puntajes Segundo Simulacro: Global "" &amp; Y544 &amp; "", Mat "" &amp; AC544 &amp; "", Cien "" &amp; AD544 &amp; "", Soc "" &amp; AE544 &amp; "", Lec "" &amp; AF544 &amp; "", Ing "" &amp; AG544 &amp; "". Escribe un mensaje motivado"&amp;"r y breve (máximo 4 líneas)."")
")</f>
        <v/>
      </c>
    </row>
    <row r="545" ht="15.75" customHeight="1" s="42">
      <c r="A545" s="93" t="n"/>
      <c r="B545" s="94" t="inlineStr">
        <is>
          <t>Bachillerato</t>
        </is>
      </c>
      <c r="C545" s="94" t="n">
        <v>901</v>
      </c>
      <c r="D545" s="94" t="n"/>
      <c r="E545" s="95" t="n">
        <v>1011594750</v>
      </c>
      <c r="F545" s="96">
        <f>TRIM(G545&amp;" "&amp;H545&amp;" "&amp;I545&amp;" "&amp;J545)</f>
        <v/>
      </c>
      <c r="G545" s="94" t="inlineStr">
        <is>
          <t>Guardia</t>
        </is>
      </c>
      <c r="H545" s="94" t="inlineStr">
        <is>
          <t>Yepes</t>
        </is>
      </c>
      <c r="I545" s="94" t="inlineStr">
        <is>
          <t>Andrés</t>
        </is>
      </c>
      <c r="J545" s="97" t="inlineStr">
        <is>
          <t>Felipe</t>
        </is>
      </c>
      <c r="K545" s="98">
        <f>IF(SUM(O545:S545)=0, "", ROUND(((O545*3+P545*3+Q545*3+R545*3+S545*1)/13)*5,0))</f>
        <v/>
      </c>
      <c r="L545" s="99">
        <f>IF(OR($C545="",K545=""),"",COUNTIFS($C$4:$C$1500,$C545,K$4:K$1500,"&gt;"&amp;K545)+1)</f>
        <v/>
      </c>
      <c r="M545" s="99">
        <f>IF(OR($C545="",K545=""),"",IF(AND($C545&gt;=1001,$C545&lt;=1005),COUNTIFS($C$4:$C$1500,"&gt;=1001",$C$4:$C$1500,"&lt;=1005",K$4:K$1500,"&gt;"&amp;K545)+1,IF(AND($C545&gt;=1101,$C545&lt;=1105),COUNTIFS($C$4:$C$1500,"&gt;=1101",$C$4:$C$1500,"&lt;=1105",K$4:K$1500,"&gt;"&amp;K545)+1,IF(AND($C545&gt;=901,$C545&lt;=905),COUNTIFS($C$4:$C$1500,"&gt;=901",$C$4:$C$1500,"&lt;=905",K$4:K$1500,"&gt;"&amp;K545)+1,IF(AND($C545&gt;=801,$C545&lt;=805),COUNTIFS($C$4:$C$1500,"&gt;=801",$C$4:$C$1500,"&lt;=805",K$4:K$1500,"&gt;"&amp;K545)+1,IF(AND($C545&gt;=701,$C545&lt;=705),COUNTIFS($C$4:$C$1500,"&gt;=701",$C$4:$C$1500,"&lt;=705",K$4:K$1500,"&gt;"&amp;K545)+1,IF(AND($C545&gt;=601,$C545&lt;=606),COUNTIFS($C$4:$C$1500,"&gt;=601",$C$4:$C$1500,"&lt;=606",K$4:K$1500,"&gt;"&amp;K545)+1,"")))))))</f>
        <v/>
      </c>
      <c r="N545" s="99">
        <f>IF(OR($C545="",K545=""),"",IF(OR(AND($C545&gt;=1001,$C545&lt;=1005),AND($C545&gt;=1101,$C545&lt;=1105)),COUNTIFS($C$4:$C$1500,"&gt;=1001",$C$4:$C$1500,"&lt;=1005",K$4:K$1500,"&gt;"&amp;K545)+COUNTIFS($C$4:$C$1500,"&gt;=1101",$C$4:$C$1500,"&lt;=1105",K$4:K$1500,"&gt;"&amp;K545)+1,""))</f>
        <v/>
      </c>
      <c r="O545" s="94" t="n">
        <v>56.25</v>
      </c>
      <c r="P545" s="94" t="n">
        <v>50.6</v>
      </c>
      <c r="Q545" s="94" t="n">
        <v>34.38</v>
      </c>
      <c r="R545" s="94" t="n">
        <v>41.25</v>
      </c>
      <c r="S545" s="94" t="n">
        <v>45.83</v>
      </c>
      <c r="T545" s="99">
        <f>IF(AND(O545&gt;0,O545&lt;36),1,IF(AND(O545&gt;=36,O545&lt;51),2,IF(AND(O545&gt;=51,O545&lt;71),3,IF(AND(O545&gt;=71,O545&lt;=100),4,))))</f>
        <v/>
      </c>
      <c r="U545" s="99">
        <f>IF(AND(P545&gt;0,P545&lt;41),1,IF(AND(P545&gt;=41,P545&lt;56),2,IF(AND(P545&gt;=56,P545&lt;71),3,IF(AND(P545&gt;=71,P545&lt;=100),4,))))</f>
        <v/>
      </c>
      <c r="V545" s="99">
        <f>IF(AND(Q545&gt;0,Q545&lt;41),1,IF(AND(Q545&gt;=41,Q545&lt;56),2,IF(AND(Q545&gt;=56,Q545&lt;71),3,IF(AND(Q545&gt;=71,Q545&lt;=100),4,))))</f>
        <v/>
      </c>
      <c r="W545" s="99">
        <f>IF(AND(R545&gt;0,R545&lt;36),1,IF(AND(R545&gt;=36,R545&lt;51),2,IF(AND(R545&gt;=51,R545&lt;66),3,IF(AND(R545&gt;=66,R545&lt;=100),4,))))</f>
        <v/>
      </c>
      <c r="X545" s="100">
        <f>IF(AND(S545&gt;0,S545&lt;37),1,IF(AND(S545&gt;=37,S545&lt;58),2,IF(AND(S545&gt;=58,S545&lt;71),3,IF(AND(S545&gt;=71,S545&lt;=100),4,))))</f>
        <v/>
      </c>
      <c r="Y545" s="101">
        <f>IF(SUM(AC545:AG545)=0, "", ROUND(((AC545*3+AD545*3+AE545*3+AF545*3+AG545*1)/13)*5,0))</f>
        <v/>
      </c>
      <c r="Z545" s="99">
        <f>IF(OR($C545="",Y545=""),"",COUNTIFS($C$4:$C$1500,$C545,Y$4:Y$1500,"&gt;"&amp;Y545)+1)</f>
        <v/>
      </c>
      <c r="AA545" s="99">
        <f>IF(OR($C545="",Y545=""),"",IF(AND($C545&gt;=1001,$C545&lt;=1005),COUNTIFS($C$4:$C$1500,"&gt;=1001",$C$4:$C$1500,"&lt;=1005",Y$4:Y$1500,"&gt;"&amp;Y545)+1,IF(AND($C545&gt;=1101,$C545&lt;=1105),COUNTIFS($C$4:$C$1500,"&gt;=1101",$C$4:$C$1500,"&lt;=1105",Y$4:Y$1500,"&gt;"&amp;Y545)+1,IF(AND($C545&gt;=901,$C545&lt;=905),COUNTIFS($C$4:$C$1500,"&gt;=901",$C$4:$C$1500,"&lt;=905",Y$4:Y$1500,"&gt;"&amp;Y545)+1,IF(AND($C545&gt;=801,$C545&lt;=805),COUNTIFS($C$4:$C$1500,"&gt;=801",$C$4:$C$1500,"&lt;=805",Y$4:Y$1500,"&gt;"&amp;Y545)+1,IF(AND($C545&gt;=701,$C545&lt;=705),COUNTIFS($C$4:$C$1500,"&gt;=701",$C$4:$C$1500,"&lt;=705",Y$4:Y$1500,"&gt;"&amp;Y545)+1,IF(AND($C545&gt;=601,$C545&lt;=606),COUNTIFS($C$4:$C$1500,"&gt;=601",$C$4:$C$1500,"&lt;=606",Y$4:Y$1500,"&gt;"&amp;Y545)+1,"")))))))</f>
        <v/>
      </c>
      <c r="AB545" s="99">
        <f>IF(OR($C545="",Y545=""),"",IF(OR(AND($C545&gt;=1001,$C545&lt;=1005),AND($C545&gt;=1101,$C545&lt;=1105)),COUNTIFS($C$4:$C$1500,"&gt;=1001",$C$4:$C$1500,"&lt;=1005",Y$4:Y$1500,"&gt;"&amp;Y545)+COUNTIFS($C$4:$C$1500,"&gt;=1101",$C$4:$C$1500,"&lt;=1105",Y$4:Y$1500,"&gt;"&amp;Y545)+1,""))</f>
        <v/>
      </c>
      <c r="AC545" s="94" t="n">
        <v>81</v>
      </c>
      <c r="AD545" s="94" t="n">
        <v>23.88</v>
      </c>
      <c r="AE545" s="94" t="n">
        <v>44.63</v>
      </c>
      <c r="AF545" s="94" t="n">
        <v>48.13</v>
      </c>
      <c r="AG545" s="94" t="n">
        <v>39.38</v>
      </c>
      <c r="AH545" s="99">
        <f>IF(AND(AC545&gt;0,AC545&lt;36),1,IF(AND(AC545&gt;=36,AC545&lt;51),2,IF(AND(AC545&gt;=51,AC545&lt;71),3,IF(AND(AC545&gt;=71,AC545&lt;=100),4,))))</f>
        <v/>
      </c>
      <c r="AI545" s="99">
        <f>IF(AND(AD545&gt;0,AD545&lt;41),1,IF(AND(AD545&gt;=41,AD545&lt;56),2,IF(AND(AD545&gt;=56,AD545&lt;71),3,IF(AND(AD545&gt;=71,AD545&lt;=100),4,))))</f>
        <v/>
      </c>
      <c r="AJ545" s="99">
        <f>IF(AND(AE545&gt;0,AE545&lt;41),1,IF(AND(AE545&gt;=41,AE545&lt;56),2,IF(AND(AE545&gt;=56,AE545&lt;71),3,IF(AND(AE545&gt;=71,AE545&lt;=100),4,))))</f>
        <v/>
      </c>
      <c r="AK545" s="99">
        <f>IF(AND(AF545&gt;0,AF545&lt;36),1,IF(AND(AF545&gt;=36,AF545&lt;51),2,IF(AND(AF545&gt;=51,AF545&lt;66),3,IF(AND(AF545&gt;=66,AF545&lt;=100),4,))))</f>
        <v/>
      </c>
      <c r="AL545" s="100">
        <f>IF(AND(AG545&gt;0,AG545&lt;37),1,IF(AND(AG545&gt;=37,AG545&lt;58),2,IF(AND(AG545&gt;=58,AG545&lt;71),3,IF(AND(AG545&gt;=71,AG545&lt;=100),4,))))</f>
        <v/>
      </c>
      <c r="AM545" s="101">
        <f>IF((Y545&lt;&gt;"")*(K545&lt;&gt;""),Y545-K545,"")</f>
        <v/>
      </c>
      <c r="AN545" s="99">
        <f>IF((Z545&lt;&gt;"")*(L545&lt;&gt;""),Z545-L545,"")</f>
        <v/>
      </c>
      <c r="AO545" s="99">
        <f>IF((AA545&lt;&gt;"")*(M545&lt;&gt;""),AA545-M545,"")</f>
        <v/>
      </c>
      <c r="AP545" s="99">
        <f>IF((AB545&lt;&gt;"")*(N545&lt;&gt;""),AB545-N545,"")</f>
        <v/>
      </c>
      <c r="AQ545" s="94">
        <f>IF((AC545&lt;&gt;"")*(O545&lt;&gt;""),AC545-O545,"")</f>
        <v/>
      </c>
      <c r="AR545" s="94">
        <f>IF((AD545&lt;&gt;"")*(P545&lt;&gt;""),AD545-P545,"")</f>
        <v/>
      </c>
      <c r="AS545" s="94">
        <f>IF((AE545&lt;&gt;"")*(Q545&lt;&gt;""),AE545-Q545,"")</f>
        <v/>
      </c>
      <c r="AT545" s="94">
        <f>IF((AF545&lt;&gt;"")*(R545&lt;&gt;""),AF545-R545,"")</f>
        <v/>
      </c>
      <c r="AU545" s="94">
        <f>IF((AG545&lt;&gt;"")*(S545&lt;&gt;""),AG545-S545,"")</f>
        <v/>
      </c>
      <c r="AV545" s="99">
        <f>IF((AH545&lt;&gt;"")*(T545&lt;&gt;""),AH545-T545,"")</f>
        <v/>
      </c>
      <c r="AW545" s="99">
        <f>IF((AI545&lt;&gt;"")*(U545&lt;&gt;""),AI545-U545,"")</f>
        <v/>
      </c>
      <c r="AX545" s="99">
        <f>IF((AJ545&lt;&gt;"")*(V545&lt;&gt;""),AJ545-V545,"")</f>
        <v/>
      </c>
      <c r="AY545" s="99">
        <f>IF((AK545&lt;&gt;"")*(W545&lt;&gt;""),AK545-W545,"")</f>
        <v/>
      </c>
      <c r="AZ545" s="102">
        <f>IF((AL545&lt;&gt;"")*(X545&lt;&gt;""),AL545-X545,"")</f>
        <v/>
      </c>
      <c r="BA545" s="50">
        <f>IFERROR(__xludf.dummyfunction("AI(""Actúa como un tutor académico y dirígete personalmente al estudiante "" &amp; I545 &amp; "" "" &amp; J545 &amp; "" "" &amp; G545 &amp; "" "" &amp; H545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AM545 &amp; ""'. Diferencias por área: Matemáticas ("" &amp; AQ545 &amp; ""), Ciencias Natura"&amp;"les ("" &amp; AR545 &amp; ""), Sociales ("" &amp; AS545 &amp; ""), Lectura Crítica ("" &amp; AT545 &amp; "") e Inglés ("" &amp; AU545 &amp; ""). Variación en posición: grupo ("" &amp; AN545 &amp; ""), grado ("" &amp; AO545 &amp; "") y media ("" &amp; AP545 &amp; ""). Puntajes Primer Simulacro: Global "" &amp; K545 &amp; "", Mat "" &amp; "&amp;"O4 &amp; "", Cien "" &amp; P545 &amp; "", Soc "" &amp; Q545 &amp; "", Lec "" &amp; R545 &amp; "", Ing "" &amp; S545 &amp; "". Puntajes Segundo Simulacro: Global "" &amp; Y545 &amp; "", Mat "" &amp; AC545 &amp; "", Cien "" &amp; AD545 &amp; "", Soc "" &amp; AE545 &amp; "", Lec "" &amp; AF545 &amp; "", Ing "" &amp; AG545 &amp; "". Escribe un mensaje motivador"&amp;" y breve (máximo 4 líneas)."")
"),"=AI(""Actúa como un tutor académico y dirígete personalmente al estudiante "" &amp; I545 &amp; "" "" &amp; J545 &amp; "" "" &amp; G545 &amp; "" "" &amp; H545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AM545 &amp; ""'. Diferencias por área: Matemáticas ("" &amp; AQ545 &amp; ""), Ciencias Natur"&amp;"ales ("" &amp; AR545 &amp; ""), Sociales ("" &amp; AS545 &amp; ""), Lectura Crítica ("" &amp; AT545 &amp; "") e Inglés ("" &amp; AU545 &amp; ""). Variación en posición: grupo ("" &amp; AN545 &amp; ""), grado ("" &amp; AO545 &amp; "") y media ("" &amp; AP545 &amp; ""). Puntajes Primer Simulacro: Global "" &amp; K545 &amp; "", Mat "" &amp;"&amp;" O545 &amp; "", Cien "" &amp; P545 &amp; "", Soc "" &amp; Q545 &amp; "", Lec "" &amp; R545 &amp; "", Ing "" &amp; S545 &amp; "". Puntajes Segundo Simulacro: Global "" &amp; Y545 &amp; "", Mat "" &amp; AC545 &amp; "", Cien "" &amp; AD545 &amp; "", Soc "" &amp; AE545 &amp; "", Lec "" &amp; AF545 &amp; "", Ing "" &amp; AG545 &amp; "". Escribe un mensaje motivado"&amp;"r y breve (máximo 4 líneas)."")
")</f>
        <v/>
      </c>
    </row>
    <row r="546" ht="15.75" customHeight="1" s="42">
      <c r="A546" s="93" t="n"/>
      <c r="B546" s="94" t="inlineStr">
        <is>
          <t>Bachillerato</t>
        </is>
      </c>
      <c r="C546" s="94" t="n">
        <v>901</v>
      </c>
      <c r="D546" s="94" t="n"/>
      <c r="E546" s="95" t="n">
        <v>1011594576</v>
      </c>
      <c r="F546" s="96">
        <f>TRIM(G546&amp;" "&amp;H546&amp;" "&amp;I546&amp;" "&amp;J546)</f>
        <v/>
      </c>
      <c r="G546" s="94" t="inlineStr">
        <is>
          <t>Gutiérrez</t>
        </is>
      </c>
      <c r="H546" s="94" t="inlineStr">
        <is>
          <t>Cruz</t>
        </is>
      </c>
      <c r="I546" s="94" t="inlineStr">
        <is>
          <t>María</t>
        </is>
      </c>
      <c r="J546" s="97" t="inlineStr">
        <is>
          <t>Salome</t>
        </is>
      </c>
      <c r="K546" s="98">
        <f>IF(SUM(O546:S546)=0, "", ROUND(((O546*3+P546*3+Q546*3+R546*3+S546*1)/13)*5,0))</f>
        <v/>
      </c>
      <c r="L546" s="99">
        <f>IF(OR($C546="",K546=""),"",COUNTIFS($C$4:$C$1500,$C546,K$4:K$1500,"&gt;"&amp;K546)+1)</f>
        <v/>
      </c>
      <c r="M546" s="99">
        <f>IF(OR($C546="",K546=""),"",IF(AND($C546&gt;=1001,$C546&lt;=1005),COUNTIFS($C$4:$C$1500,"&gt;=1001",$C$4:$C$1500,"&lt;=1005",K$4:K$1500,"&gt;"&amp;K546)+1,IF(AND($C546&gt;=1101,$C546&lt;=1105),COUNTIFS($C$4:$C$1500,"&gt;=1101",$C$4:$C$1500,"&lt;=1105",K$4:K$1500,"&gt;"&amp;K546)+1,IF(AND($C546&gt;=901,$C546&lt;=905),COUNTIFS($C$4:$C$1500,"&gt;=901",$C$4:$C$1500,"&lt;=905",K$4:K$1500,"&gt;"&amp;K546)+1,IF(AND($C546&gt;=801,$C546&lt;=805),COUNTIFS($C$4:$C$1500,"&gt;=801",$C$4:$C$1500,"&lt;=805",K$4:K$1500,"&gt;"&amp;K546)+1,IF(AND($C546&gt;=701,$C546&lt;=705),COUNTIFS($C$4:$C$1500,"&gt;=701",$C$4:$C$1500,"&lt;=705",K$4:K$1500,"&gt;"&amp;K546)+1,IF(AND($C546&gt;=601,$C546&lt;=606),COUNTIFS($C$4:$C$1500,"&gt;=601",$C$4:$C$1500,"&lt;=606",K$4:K$1500,"&gt;"&amp;K546)+1,"")))))))</f>
        <v/>
      </c>
      <c r="N546" s="99">
        <f>IF(OR($C546="",K546=""),"",IF(OR(AND($C546&gt;=1001,$C546&lt;=1005),AND($C546&gt;=1101,$C546&lt;=1105)),COUNTIFS($C$4:$C$1500,"&gt;=1001",$C$4:$C$1500,"&lt;=1005",K$4:K$1500,"&gt;"&amp;K546)+COUNTIFS($C$4:$C$1500,"&gt;=1101",$C$4:$C$1500,"&lt;=1105",K$4:K$1500,"&gt;"&amp;K546)+1,""))</f>
        <v/>
      </c>
      <c r="O546" s="94" t="n">
        <v>62</v>
      </c>
      <c r="P546" s="94" t="n">
        <v>88.69</v>
      </c>
      <c r="Q546" s="94" t="n">
        <v>68.75</v>
      </c>
      <c r="R546" s="94" t="n">
        <v>73.33</v>
      </c>
      <c r="S546" s="94" t="n">
        <v>79.17</v>
      </c>
      <c r="T546" s="99">
        <f>IF(AND(O546&gt;0,O546&lt;36),1,IF(AND(O546&gt;=36,O546&lt;51),2,IF(AND(O546&gt;=51,O546&lt;71),3,IF(AND(O546&gt;=71,O546&lt;=100),4,))))</f>
        <v/>
      </c>
      <c r="U546" s="99">
        <f>IF(AND(P546&gt;0,P546&lt;41),1,IF(AND(P546&gt;=41,P546&lt;56),2,IF(AND(P546&gt;=56,P546&lt;71),3,IF(AND(P546&gt;=71,P546&lt;=100),4,))))</f>
        <v/>
      </c>
      <c r="V546" s="99">
        <f>IF(AND(Q546&gt;0,Q546&lt;41),1,IF(AND(Q546&gt;=41,Q546&lt;56),2,IF(AND(Q546&gt;=56,Q546&lt;71),3,IF(AND(Q546&gt;=71,Q546&lt;=100),4,))))</f>
        <v/>
      </c>
      <c r="W546" s="99">
        <f>IF(AND(R546&gt;0,R546&lt;36),1,IF(AND(R546&gt;=36,R546&lt;51),2,IF(AND(R546&gt;=51,R546&lt;66),3,IF(AND(R546&gt;=66,R546&lt;=100),4,))))</f>
        <v/>
      </c>
      <c r="X546" s="100">
        <f>IF(AND(S546&gt;0,S546&lt;37),1,IF(AND(S546&gt;=37,S546&lt;58),2,IF(AND(S546&gt;=58,S546&lt;71),3,IF(AND(S546&gt;=71,S546&lt;=100),4,))))</f>
        <v/>
      </c>
      <c r="Y546" s="101">
        <f>IF(SUM(AC546:AG546)=0, "", ROUND(((AC546*3+AD546*3+AE546*3+AF546*3+AG546*1)/13)*5,0))</f>
        <v/>
      </c>
      <c r="Z546" s="99">
        <f>IF(OR($C546="",Y546=""),"",COUNTIFS($C$4:$C$1500,$C546,Y$4:Y$1500,"&gt;"&amp;Y546)+1)</f>
        <v/>
      </c>
      <c r="AA546" s="99">
        <f>IF(OR($C546="",Y546=""),"",IF(AND($C546&gt;=1001,$C546&lt;=1005),COUNTIFS($C$4:$C$1500,"&gt;=1001",$C$4:$C$1500,"&lt;=1005",Y$4:Y$1500,"&gt;"&amp;Y546)+1,IF(AND($C546&gt;=1101,$C546&lt;=1105),COUNTIFS($C$4:$C$1500,"&gt;=1101",$C$4:$C$1500,"&lt;=1105",Y$4:Y$1500,"&gt;"&amp;Y546)+1,IF(AND($C546&gt;=901,$C546&lt;=905),COUNTIFS($C$4:$C$1500,"&gt;=901",$C$4:$C$1500,"&lt;=905",Y$4:Y$1500,"&gt;"&amp;Y546)+1,IF(AND($C546&gt;=801,$C546&lt;=805),COUNTIFS($C$4:$C$1500,"&gt;=801",$C$4:$C$1500,"&lt;=805",Y$4:Y$1500,"&gt;"&amp;Y546)+1,IF(AND($C546&gt;=701,$C546&lt;=705),COUNTIFS($C$4:$C$1500,"&gt;=701",$C$4:$C$1500,"&lt;=705",Y$4:Y$1500,"&gt;"&amp;Y546)+1,IF(AND($C546&gt;=601,$C546&lt;=606),COUNTIFS($C$4:$C$1500,"&gt;=601",$C$4:$C$1500,"&lt;=606",Y$4:Y$1500,"&gt;"&amp;Y546)+1,"")))))))</f>
        <v/>
      </c>
      <c r="AB546" s="99">
        <f>IF(OR($C546="",Y546=""),"",IF(OR(AND($C546&gt;=1001,$C546&lt;=1005),AND($C546&gt;=1101,$C546&lt;=1105)),COUNTIFS($C$4:$C$1500,"&gt;=1001",$C$4:$C$1500,"&lt;=1005",Y$4:Y$1500,"&gt;"&amp;Y546)+COUNTIFS($C$4:$C$1500,"&gt;=1101",$C$4:$C$1500,"&lt;=1105",Y$4:Y$1500,"&gt;"&amp;Y546)+1,""))</f>
        <v/>
      </c>
      <c r="AC546" s="94" t="n">
        <v>90</v>
      </c>
      <c r="AD546" s="94" t="n">
        <v>65.63</v>
      </c>
      <c r="AE546" s="94" t="n">
        <v>92</v>
      </c>
      <c r="AF546" s="94" t="n">
        <v>78.75</v>
      </c>
      <c r="AG546" s="94" t="n">
        <v>78.75</v>
      </c>
      <c r="AH546" s="99">
        <f>IF(AND(AC546&gt;0,AC546&lt;36),1,IF(AND(AC546&gt;=36,AC546&lt;51),2,IF(AND(AC546&gt;=51,AC546&lt;71),3,IF(AND(AC546&gt;=71,AC546&lt;=100),4,))))</f>
        <v/>
      </c>
      <c r="AI546" s="99">
        <f>IF(AND(AD546&gt;0,AD546&lt;41),1,IF(AND(AD546&gt;=41,AD546&lt;56),2,IF(AND(AD546&gt;=56,AD546&lt;71),3,IF(AND(AD546&gt;=71,AD546&lt;=100),4,))))</f>
        <v/>
      </c>
      <c r="AJ546" s="99">
        <f>IF(AND(AE546&gt;0,AE546&lt;41),1,IF(AND(AE546&gt;=41,AE546&lt;56),2,IF(AND(AE546&gt;=56,AE546&lt;71),3,IF(AND(AE546&gt;=71,AE546&lt;=100),4,))))</f>
        <v/>
      </c>
      <c r="AK546" s="99">
        <f>IF(AND(AF546&gt;0,AF546&lt;36),1,IF(AND(AF546&gt;=36,AF546&lt;51),2,IF(AND(AF546&gt;=51,AF546&lt;66),3,IF(AND(AF546&gt;=66,AF546&lt;=100),4,))))</f>
        <v/>
      </c>
      <c r="AL546" s="100">
        <f>IF(AND(AG546&gt;0,AG546&lt;37),1,IF(AND(AG546&gt;=37,AG546&lt;58),2,IF(AND(AG546&gt;=58,AG546&lt;71),3,IF(AND(AG546&gt;=71,AG546&lt;=100),4,))))</f>
        <v/>
      </c>
      <c r="AM546" s="101">
        <f>IF((Y546&lt;&gt;"")*(K546&lt;&gt;""),Y546-K546,"")</f>
        <v/>
      </c>
      <c r="AN546" s="99">
        <f>IF((Z546&lt;&gt;"")*(L546&lt;&gt;""),Z546-L546,"")</f>
        <v/>
      </c>
      <c r="AO546" s="99">
        <f>IF((AA546&lt;&gt;"")*(M546&lt;&gt;""),AA546-M546,"")</f>
        <v/>
      </c>
      <c r="AP546" s="99">
        <f>IF((AB546&lt;&gt;"")*(N546&lt;&gt;""),AB546-N546,"")</f>
        <v/>
      </c>
      <c r="AQ546" s="94">
        <f>IF((AC546&lt;&gt;"")*(O546&lt;&gt;""),AC546-O546,"")</f>
        <v/>
      </c>
      <c r="AR546" s="94">
        <f>IF((AD546&lt;&gt;"")*(P546&lt;&gt;""),AD546-P546,"")</f>
        <v/>
      </c>
      <c r="AS546" s="94">
        <f>IF((AE546&lt;&gt;"")*(Q546&lt;&gt;""),AE546-Q546,"")</f>
        <v/>
      </c>
      <c r="AT546" s="94">
        <f>IF((AF546&lt;&gt;"")*(R546&lt;&gt;""),AF546-R546,"")</f>
        <v/>
      </c>
      <c r="AU546" s="94">
        <f>IF((AG546&lt;&gt;"")*(S546&lt;&gt;""),AG546-S546,"")</f>
        <v/>
      </c>
      <c r="AV546" s="99">
        <f>IF((AH546&lt;&gt;"")*(T546&lt;&gt;""),AH546-T546,"")</f>
        <v/>
      </c>
      <c r="AW546" s="99">
        <f>IF((AI546&lt;&gt;"")*(U546&lt;&gt;""),AI546-U546,"")</f>
        <v/>
      </c>
      <c r="AX546" s="99">
        <f>IF((AJ546&lt;&gt;"")*(V546&lt;&gt;""),AJ546-V546,"")</f>
        <v/>
      </c>
      <c r="AY546" s="99">
        <f>IF((AK546&lt;&gt;"")*(W546&lt;&gt;""),AK546-W546,"")</f>
        <v/>
      </c>
      <c r="AZ546" s="102">
        <f>IF((AL546&lt;&gt;"")*(X546&lt;&gt;""),AL546-X546,"")</f>
        <v/>
      </c>
      <c r="BA546" s="50">
        <f>IFERROR(__xludf.dummyfunction("AI(""Actúa como un tutor académico y dirígete personalmente al estudiante "" &amp; I546 &amp; "" "" &amp; J546 &amp; "" "" &amp; G546 &amp; "" "" &amp; H546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AM546 &amp; ""'. Diferencias por área: Matemáticas ("" &amp; AQ546 &amp; ""), Ciencias Natura"&amp;"les ("" &amp; AR546 &amp; ""), Sociales ("" &amp; AS546 &amp; ""), Lectura Crítica ("" &amp; AT546 &amp; "") e Inglés ("" &amp; AU546 &amp; ""). Variación en posición: grupo ("" &amp; AN546 &amp; ""), grado ("" &amp; AO546 &amp; "") y media ("" &amp; AP546 &amp; ""). Puntajes Primer Simulacro: Global "" &amp; K546 &amp; "", Mat "" &amp; "&amp;"O4 &amp; "", Cien "" &amp; P546 &amp; "", Soc "" &amp; Q546 &amp; "", Lec "" &amp; R546 &amp; "", Ing "" &amp; S546 &amp; "". Puntajes Segundo Simulacro: Global "" &amp; Y546 &amp; "", Mat "" &amp; AC546 &amp; "", Cien "" &amp; AD546 &amp; "", Soc "" &amp; AE546 &amp; "", Lec "" &amp; AF546 &amp; "", Ing "" &amp; AG546 &amp; "". Escribe un mensaje motivador"&amp;" y breve (máximo 4 líneas)."")
"),"=AI(""Actúa como un tutor académico y dirígete personalmente al estudiante "" &amp; I546 &amp; "" "" &amp; J546 &amp; "" "" &amp; G546 &amp; "" "" &amp; H546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AM546 &amp; ""'. Diferencias por área: Matemáticas ("" &amp; AQ546 &amp; ""), Ciencias Natur"&amp;"ales ("" &amp; AR546 &amp; ""), Sociales ("" &amp; AS546 &amp; ""), Lectura Crítica ("" &amp; AT546 &amp; "") e Inglés ("" &amp; AU546 &amp; ""). Variación en posición: grupo ("" &amp; AN546 &amp; ""), grado ("" &amp; AO546 &amp; "") y media ("" &amp; AP546 &amp; ""). Puntajes Primer Simulacro: Global "" &amp; K546 &amp; "", Mat "" &amp;"&amp;" O546 &amp; "", Cien "" &amp; P546 &amp; "", Soc "" &amp; Q546 &amp; "", Lec "" &amp; R546 &amp; "", Ing "" &amp; S546 &amp; "". Puntajes Segundo Simulacro: Global "" &amp; Y546 &amp; "", Mat "" &amp; AC546 &amp; "", Cien "" &amp; AD546 &amp; "", Soc "" &amp; AE546 &amp; "", Lec "" &amp; AF546 &amp; "", Ing "" &amp; AG546 &amp; "". Escribe un mensaje motivado"&amp;"r y breve (máximo 4 líneas)."")
")</f>
        <v/>
      </c>
    </row>
    <row r="547" ht="15.75" customHeight="1" s="42">
      <c r="A547" s="93" t="n"/>
      <c r="B547" s="94" t="inlineStr">
        <is>
          <t>Bachillerato</t>
        </is>
      </c>
      <c r="C547" s="94" t="n">
        <v>901</v>
      </c>
      <c r="D547" s="94" t="n"/>
      <c r="E547" s="95" t="n">
        <v>1018250065</v>
      </c>
      <c r="F547" s="96">
        <f>TRIM(G547&amp;" "&amp;H547&amp;" "&amp;I547&amp;" "&amp;J547)</f>
        <v/>
      </c>
      <c r="G547" s="94" t="inlineStr">
        <is>
          <t>Gómez</t>
        </is>
      </c>
      <c r="H547" s="94" t="inlineStr">
        <is>
          <t>Gómez</t>
        </is>
      </c>
      <c r="I547" s="94" t="inlineStr">
        <is>
          <t>Thomas</t>
        </is>
      </c>
      <c r="J547" s="97" t="n"/>
      <c r="K547" s="98">
        <f>IF(SUM(O547:S547)=0, "", ROUND(((O547*3+P547*3+Q547*3+R547*3+S547*1)/13)*5,0))</f>
        <v/>
      </c>
      <c r="L547" s="99">
        <f>IF(OR($C547="",K547=""),"",COUNTIFS($C$4:$C$1500,$C547,K$4:K$1500,"&gt;"&amp;K547)+1)</f>
        <v/>
      </c>
      <c r="M547" s="99">
        <f>IF(OR($C547="",K547=""),"",IF(AND($C547&gt;=1001,$C547&lt;=1005),COUNTIFS($C$4:$C$1500,"&gt;=1001",$C$4:$C$1500,"&lt;=1005",K$4:K$1500,"&gt;"&amp;K547)+1,IF(AND($C547&gt;=1101,$C547&lt;=1105),COUNTIFS($C$4:$C$1500,"&gt;=1101",$C$4:$C$1500,"&lt;=1105",K$4:K$1500,"&gt;"&amp;K547)+1,IF(AND($C547&gt;=901,$C547&lt;=905),COUNTIFS($C$4:$C$1500,"&gt;=901",$C$4:$C$1500,"&lt;=905",K$4:K$1500,"&gt;"&amp;K547)+1,IF(AND($C547&gt;=801,$C547&lt;=805),COUNTIFS($C$4:$C$1500,"&gt;=801",$C$4:$C$1500,"&lt;=805",K$4:K$1500,"&gt;"&amp;K547)+1,IF(AND($C547&gt;=701,$C547&lt;=705),COUNTIFS($C$4:$C$1500,"&gt;=701",$C$4:$C$1500,"&lt;=705",K$4:K$1500,"&gt;"&amp;K547)+1,IF(AND($C547&gt;=601,$C547&lt;=606),COUNTIFS($C$4:$C$1500,"&gt;=601",$C$4:$C$1500,"&lt;=606",K$4:K$1500,"&gt;"&amp;K547)+1,"")))))))</f>
        <v/>
      </c>
      <c r="N547" s="99">
        <f>IF(OR($C547="",K547=""),"",IF(OR(AND($C547&gt;=1001,$C547&lt;=1005),AND($C547&gt;=1101,$C547&lt;=1105)),COUNTIFS($C$4:$C$1500,"&gt;=1001",$C$4:$C$1500,"&lt;=1005",K$4:K$1500,"&gt;"&amp;K547)+COUNTIFS($C$4:$C$1500,"&gt;=1101",$C$4:$C$1500,"&lt;=1105",K$4:K$1500,"&gt;"&amp;K547)+1,""))</f>
        <v/>
      </c>
      <c r="O547" s="94" t="n">
        <v>56.25</v>
      </c>
      <c r="P547" s="94" t="n">
        <v>27.98</v>
      </c>
      <c r="Q547" s="94" t="n">
        <v>21.88</v>
      </c>
      <c r="R547" s="94" t="n">
        <v>36.67</v>
      </c>
      <c r="S547" s="94" t="n">
        <v>50</v>
      </c>
      <c r="T547" s="99">
        <f>IF(AND(O547&gt;0,O547&lt;36),1,IF(AND(O547&gt;=36,O547&lt;51),2,IF(AND(O547&gt;=51,O547&lt;71),3,IF(AND(O547&gt;=71,O547&lt;=100),4,))))</f>
        <v/>
      </c>
      <c r="U547" s="99">
        <f>IF(AND(P547&gt;0,P547&lt;41),1,IF(AND(P547&gt;=41,P547&lt;56),2,IF(AND(P547&gt;=56,P547&lt;71),3,IF(AND(P547&gt;=71,P547&lt;=100),4,))))</f>
        <v/>
      </c>
      <c r="V547" s="99">
        <f>IF(AND(Q547&gt;0,Q547&lt;41),1,IF(AND(Q547&gt;=41,Q547&lt;56),2,IF(AND(Q547&gt;=56,Q547&lt;71),3,IF(AND(Q547&gt;=71,Q547&lt;=100),4,))))</f>
        <v/>
      </c>
      <c r="W547" s="99">
        <f>IF(AND(R547&gt;0,R547&lt;36),1,IF(AND(R547&gt;=36,R547&lt;51),2,IF(AND(R547&gt;=51,R547&lt;66),3,IF(AND(R547&gt;=66,R547&lt;=100),4,))))</f>
        <v/>
      </c>
      <c r="X547" s="100">
        <f>IF(AND(S547&gt;0,S547&lt;37),1,IF(AND(S547&gt;=37,S547&lt;58),2,IF(AND(S547&gt;=58,S547&lt;71),3,IF(AND(S547&gt;=71,S547&lt;=100),4,))))</f>
        <v/>
      </c>
      <c r="Y547" s="101">
        <f>IF(SUM(AC547:AG547)=0, "", ROUND(((AC547*3+AD547*3+AE547*3+AF547*3+AG547*1)/13)*5,0))</f>
        <v/>
      </c>
      <c r="Z547" s="99">
        <f>IF(OR($C547="",Y547=""),"",COUNTIFS($C$4:$C$1500,$C547,Y$4:Y$1500,"&gt;"&amp;Y547)+1)</f>
        <v/>
      </c>
      <c r="AA547" s="99">
        <f>IF(OR($C547="",Y547=""),"",IF(AND($C547&gt;=1001,$C547&lt;=1005),COUNTIFS($C$4:$C$1500,"&gt;=1001",$C$4:$C$1500,"&lt;=1005",Y$4:Y$1500,"&gt;"&amp;Y547)+1,IF(AND($C547&gt;=1101,$C547&lt;=1105),COUNTIFS($C$4:$C$1500,"&gt;=1101",$C$4:$C$1500,"&lt;=1105",Y$4:Y$1500,"&gt;"&amp;Y547)+1,IF(AND($C547&gt;=901,$C547&lt;=905),COUNTIFS($C$4:$C$1500,"&gt;=901",$C$4:$C$1500,"&lt;=905",Y$4:Y$1500,"&gt;"&amp;Y547)+1,IF(AND($C547&gt;=801,$C547&lt;=805),COUNTIFS($C$4:$C$1500,"&gt;=801",$C$4:$C$1500,"&lt;=805",Y$4:Y$1500,"&gt;"&amp;Y547)+1,IF(AND($C547&gt;=701,$C547&lt;=705),COUNTIFS($C$4:$C$1500,"&gt;=701",$C$4:$C$1500,"&lt;=705",Y$4:Y$1500,"&gt;"&amp;Y547)+1,IF(AND($C547&gt;=601,$C547&lt;=606),COUNTIFS($C$4:$C$1500,"&gt;=601",$C$4:$C$1500,"&lt;=606",Y$4:Y$1500,"&gt;"&amp;Y547)+1,"")))))))</f>
        <v/>
      </c>
      <c r="AB547" s="99">
        <f>IF(OR($C547="",Y547=""),"",IF(OR(AND($C547&gt;=1001,$C547&lt;=1005),AND($C547&gt;=1101,$C547&lt;=1105)),COUNTIFS($C$4:$C$1500,"&gt;=1001",$C$4:$C$1500,"&lt;=1005",Y$4:Y$1500,"&gt;"&amp;Y547)+COUNTIFS($C$4:$C$1500,"&gt;=1101",$C$4:$C$1500,"&lt;=1105",Y$4:Y$1500,"&gt;"&amp;Y547)+1,""))</f>
        <v/>
      </c>
      <c r="AC547" s="94" t="n">
        <v>48</v>
      </c>
      <c r="AD547" s="94" t="n">
        <v>49.73</v>
      </c>
      <c r="AE547" s="94" t="n">
        <v>36.75</v>
      </c>
      <c r="AF547" s="94" t="n">
        <v>35</v>
      </c>
      <c r="AG547" s="94" t="n">
        <v>30.63</v>
      </c>
      <c r="AH547" s="99">
        <f>IF(AND(AC547&gt;0,AC547&lt;36),1,IF(AND(AC547&gt;=36,AC547&lt;51),2,IF(AND(AC547&gt;=51,AC547&lt;71),3,IF(AND(AC547&gt;=71,AC547&lt;=100),4,))))</f>
        <v/>
      </c>
      <c r="AI547" s="99">
        <f>IF(AND(AD547&gt;0,AD547&lt;41),1,IF(AND(AD547&gt;=41,AD547&lt;56),2,IF(AND(AD547&gt;=56,AD547&lt;71),3,IF(AND(AD547&gt;=71,AD547&lt;=100),4,))))</f>
        <v/>
      </c>
      <c r="AJ547" s="99">
        <f>IF(AND(AE547&gt;0,AE547&lt;41),1,IF(AND(AE547&gt;=41,AE547&lt;56),2,IF(AND(AE547&gt;=56,AE547&lt;71),3,IF(AND(AE547&gt;=71,AE547&lt;=100),4,))))</f>
        <v/>
      </c>
      <c r="AK547" s="99">
        <f>IF(AND(AF547&gt;0,AF547&lt;36),1,IF(AND(AF547&gt;=36,AF547&lt;51),2,IF(AND(AF547&gt;=51,AF547&lt;66),3,IF(AND(AF547&gt;=66,AF547&lt;=100),4,))))</f>
        <v/>
      </c>
      <c r="AL547" s="100">
        <f>IF(AND(AG547&gt;0,AG547&lt;37),1,IF(AND(AG547&gt;=37,AG547&lt;58),2,IF(AND(AG547&gt;=58,AG547&lt;71),3,IF(AND(AG547&gt;=71,AG547&lt;=100),4,))))</f>
        <v/>
      </c>
      <c r="AM547" s="101">
        <f>IF((Y547&lt;&gt;"")*(K547&lt;&gt;""),Y547-K547,"")</f>
        <v/>
      </c>
      <c r="AN547" s="99">
        <f>IF((Z547&lt;&gt;"")*(L547&lt;&gt;""),Z547-L547,"")</f>
        <v/>
      </c>
      <c r="AO547" s="99">
        <f>IF((AA547&lt;&gt;"")*(M547&lt;&gt;""),AA547-M547,"")</f>
        <v/>
      </c>
      <c r="AP547" s="99">
        <f>IF((AB547&lt;&gt;"")*(N547&lt;&gt;""),AB547-N547,"")</f>
        <v/>
      </c>
      <c r="AQ547" s="94">
        <f>IF((AC547&lt;&gt;"")*(O547&lt;&gt;""),AC547-O547,"")</f>
        <v/>
      </c>
      <c r="AR547" s="94">
        <f>IF((AD547&lt;&gt;"")*(P547&lt;&gt;""),AD547-P547,"")</f>
        <v/>
      </c>
      <c r="AS547" s="94">
        <f>IF((AE547&lt;&gt;"")*(Q547&lt;&gt;""),AE547-Q547,"")</f>
        <v/>
      </c>
      <c r="AT547" s="94">
        <f>IF((AF547&lt;&gt;"")*(R547&lt;&gt;""),AF547-R547,"")</f>
        <v/>
      </c>
      <c r="AU547" s="94">
        <f>IF((AG547&lt;&gt;"")*(S547&lt;&gt;""),AG547-S547,"")</f>
        <v/>
      </c>
      <c r="AV547" s="99">
        <f>IF((AH547&lt;&gt;"")*(T547&lt;&gt;""),AH547-T547,"")</f>
        <v/>
      </c>
      <c r="AW547" s="99">
        <f>IF((AI547&lt;&gt;"")*(U547&lt;&gt;""),AI547-U547,"")</f>
        <v/>
      </c>
      <c r="AX547" s="99">
        <f>IF((AJ547&lt;&gt;"")*(V547&lt;&gt;""),AJ547-V547,"")</f>
        <v/>
      </c>
      <c r="AY547" s="99">
        <f>IF((AK547&lt;&gt;"")*(W547&lt;&gt;""),AK547-W547,"")</f>
        <v/>
      </c>
      <c r="AZ547" s="102">
        <f>IF((AL547&lt;&gt;"")*(X547&lt;&gt;""),AL547-X547,"")</f>
        <v/>
      </c>
      <c r="BA547" s="50">
        <f>IFERROR(__xludf.dummyfunction("AI(""Actúa como un tutor académico y dirígete personalmente al estudiante "" &amp; I547 &amp; "" "" &amp; J547 &amp; "" "" &amp; G547 &amp; "" "" &amp; H547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AM547 &amp; ""'. Diferencias por área: Matemáticas ("" &amp; AQ547 &amp; ""), Ciencias Natura"&amp;"les ("" &amp; AR547 &amp; ""), Sociales ("" &amp; AS547 &amp; ""), Lectura Crítica ("" &amp; AT547 &amp; "") e Inglés ("" &amp; AU547 &amp; ""). Variación en posición: grupo ("" &amp; AN547 &amp; ""), grado ("" &amp; AO547 &amp; "") y media ("" &amp; AP547 &amp; ""). Puntajes Primer Simulacro: Global "" &amp; K547 &amp; "", Mat "" &amp; "&amp;"O4 &amp; "", Cien "" &amp; P547 &amp; "", Soc "" &amp; Q547 &amp; "", Lec "" &amp; R547 &amp; "", Ing "" &amp; S547 &amp; "". Puntajes Segundo Simulacro: Global "" &amp; Y547 &amp; "", Mat "" &amp; AC547 &amp; "", Cien "" &amp; AD547 &amp; "", Soc "" &amp; AE547 &amp; "", Lec "" &amp; AF547 &amp; "", Ing "" &amp; AG547 &amp; "". Escribe un mensaje motivador"&amp;" y breve (máximo 4 líneas)."")
"),"=AI(""Actúa como un tutor académico y dirígete personalmente al estudiante "" &amp; I547 &amp; "" "" &amp; J547 &amp; "" "" &amp; G547 &amp; "" "" &amp; H547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AM547 &amp; ""'. Diferencias por área: Matemáticas ("" &amp; AQ547 &amp; ""), Ciencias Natur"&amp;"ales ("" &amp; AR547 &amp; ""), Sociales ("" &amp; AS547 &amp; ""), Lectura Crítica ("" &amp; AT547 &amp; "") e Inglés ("" &amp; AU547 &amp; ""). Variación en posición: grupo ("" &amp; AN547 &amp; ""), grado ("" &amp; AO547 &amp; "") y media ("" &amp; AP547 &amp; ""). Puntajes Primer Simulacro: Global "" &amp; K547 &amp; "", Mat "" &amp;"&amp;" O547 &amp; "", Cien "" &amp; P547 &amp; "", Soc "" &amp; Q547 &amp; "", Lec "" &amp; R547 &amp; "", Ing "" &amp; S547 &amp; "". Puntajes Segundo Simulacro: Global "" &amp; Y547 &amp; "", Mat "" &amp; AC547 &amp; "", Cien "" &amp; AD547 &amp; "", Soc "" &amp; AE547 &amp; "", Lec "" &amp; AF547 &amp; "", Ing "" &amp; AG547 &amp; "". Escribe un mensaje motivado"&amp;"r y breve (máximo 4 líneas)."")
")</f>
        <v/>
      </c>
    </row>
    <row r="548" ht="15.75" customHeight="1" s="42">
      <c r="A548" s="93" t="n"/>
      <c r="B548" s="94" t="inlineStr">
        <is>
          <t>Bachillerato</t>
        </is>
      </c>
      <c r="C548" s="94" t="n">
        <v>901</v>
      </c>
      <c r="D548" s="94" t="n"/>
      <c r="E548" s="95" t="n">
        <v>1011594637</v>
      </c>
      <c r="F548" s="96">
        <f>TRIM(G548&amp;" "&amp;H548&amp;" "&amp;I548&amp;" "&amp;J548)</f>
        <v/>
      </c>
      <c r="G548" s="94" t="inlineStr">
        <is>
          <t>Higuita</t>
        </is>
      </c>
      <c r="H548" s="94" t="inlineStr">
        <is>
          <t>Silva</t>
        </is>
      </c>
      <c r="I548" s="94" t="inlineStr">
        <is>
          <t>Sara</t>
        </is>
      </c>
      <c r="J548" s="97" t="n"/>
      <c r="K548" s="98">
        <f>IF(SUM(O548:S548)=0, "", ROUND(((O548*3+P548*3+Q548*3+R548*3+S548*1)/13)*5,0))</f>
        <v/>
      </c>
      <c r="L548" s="99">
        <f>IF(OR($C548="",K548=""),"",COUNTIFS($C$4:$C$1500,$C548,K$4:K$1500,"&gt;"&amp;K548)+1)</f>
        <v/>
      </c>
      <c r="M548" s="99">
        <f>IF(OR($C548="",K548=""),"",IF(AND($C548&gt;=1001,$C548&lt;=1005),COUNTIFS($C$4:$C$1500,"&gt;=1001",$C$4:$C$1500,"&lt;=1005",K$4:K$1500,"&gt;"&amp;K548)+1,IF(AND($C548&gt;=1101,$C548&lt;=1105),COUNTIFS($C$4:$C$1500,"&gt;=1101",$C$4:$C$1500,"&lt;=1105",K$4:K$1500,"&gt;"&amp;K548)+1,IF(AND($C548&gt;=901,$C548&lt;=905),COUNTIFS($C$4:$C$1500,"&gt;=901",$C$4:$C$1500,"&lt;=905",K$4:K$1500,"&gt;"&amp;K548)+1,IF(AND($C548&gt;=801,$C548&lt;=805),COUNTIFS($C$4:$C$1500,"&gt;=801",$C$4:$C$1500,"&lt;=805",K$4:K$1500,"&gt;"&amp;K548)+1,IF(AND($C548&gt;=701,$C548&lt;=705),COUNTIFS($C$4:$C$1500,"&gt;=701",$C$4:$C$1500,"&lt;=705",K$4:K$1500,"&gt;"&amp;K548)+1,IF(AND($C548&gt;=601,$C548&lt;=606),COUNTIFS($C$4:$C$1500,"&gt;=601",$C$4:$C$1500,"&lt;=606",K$4:K$1500,"&gt;"&amp;K548)+1,"")))))))</f>
        <v/>
      </c>
      <c r="N548" s="99">
        <f>IF(OR($C548="",K548=""),"",IF(OR(AND($C548&gt;=1001,$C548&lt;=1005),AND($C548&gt;=1101,$C548&lt;=1105)),COUNTIFS($C$4:$C$1500,"&gt;=1001",$C$4:$C$1500,"&lt;=1005",K$4:K$1500,"&gt;"&amp;K548)+COUNTIFS($C$4:$C$1500,"&gt;=1101",$C$4:$C$1500,"&lt;=1105",K$4:K$1500,"&gt;"&amp;K548)+1,""))</f>
        <v/>
      </c>
      <c r="O548" s="94" t="n">
        <v>33.88</v>
      </c>
      <c r="P548" s="94" t="n">
        <v>31.55</v>
      </c>
      <c r="Q548" s="94" t="n">
        <v>43.75</v>
      </c>
      <c r="R548" s="94" t="n">
        <v>50.42</v>
      </c>
      <c r="S548" s="94" t="n">
        <v>62.5</v>
      </c>
      <c r="T548" s="99">
        <f>IF(AND(O548&gt;0,O548&lt;36),1,IF(AND(O548&gt;=36,O548&lt;51),2,IF(AND(O548&gt;=51,O548&lt;71),3,IF(AND(O548&gt;=71,O548&lt;=100),4,))))</f>
        <v/>
      </c>
      <c r="U548" s="99">
        <f>IF(AND(P548&gt;0,P548&lt;41),1,IF(AND(P548&gt;=41,P548&lt;56),2,IF(AND(P548&gt;=56,P548&lt;71),3,IF(AND(P548&gt;=71,P548&lt;=100),4,))))</f>
        <v/>
      </c>
      <c r="V548" s="99">
        <f>IF(AND(Q548&gt;0,Q548&lt;41),1,IF(AND(Q548&gt;=41,Q548&lt;56),2,IF(AND(Q548&gt;=56,Q548&lt;71),3,IF(AND(Q548&gt;=71,Q548&lt;=100),4,))))</f>
        <v/>
      </c>
      <c r="W548" s="99">
        <f>IF(AND(R548&gt;0,R548&lt;36),1,IF(AND(R548&gt;=36,R548&lt;51),2,IF(AND(R548&gt;=51,R548&lt;66),3,IF(AND(R548&gt;=66,R548&lt;=100),4,))))</f>
        <v/>
      </c>
      <c r="X548" s="100">
        <f>IF(AND(S548&gt;0,S548&lt;37),1,IF(AND(S548&gt;=37,S548&lt;58),2,IF(AND(S548&gt;=58,S548&lt;71),3,IF(AND(S548&gt;=71,S548&lt;=100),4,))))</f>
        <v/>
      </c>
      <c r="Y548" s="101">
        <f>IF(SUM(AC548:AG548)=0, "", ROUND(((AC548*3+AD548*3+AE548*3+AF548*3+AG548*1)/13)*5,0))</f>
        <v/>
      </c>
      <c r="Z548" s="99">
        <f>IF(OR($C548="",Y548=""),"",COUNTIFS($C$4:$C$1500,$C548,Y$4:Y$1500,"&gt;"&amp;Y548)+1)</f>
        <v/>
      </c>
      <c r="AA548" s="99">
        <f>IF(OR($C548="",Y548=""),"",IF(AND($C548&gt;=1001,$C548&lt;=1005),COUNTIFS($C$4:$C$1500,"&gt;=1001",$C$4:$C$1500,"&lt;=1005",Y$4:Y$1500,"&gt;"&amp;Y548)+1,IF(AND($C548&gt;=1101,$C548&lt;=1105),COUNTIFS($C$4:$C$1500,"&gt;=1101",$C$4:$C$1500,"&lt;=1105",Y$4:Y$1500,"&gt;"&amp;Y548)+1,IF(AND($C548&gt;=901,$C548&lt;=905),COUNTIFS($C$4:$C$1500,"&gt;=901",$C$4:$C$1500,"&lt;=905",Y$4:Y$1500,"&gt;"&amp;Y548)+1,IF(AND($C548&gt;=801,$C548&lt;=805),COUNTIFS($C$4:$C$1500,"&gt;=801",$C$4:$C$1500,"&lt;=805",Y$4:Y$1500,"&gt;"&amp;Y548)+1,IF(AND($C548&gt;=701,$C548&lt;=705),COUNTIFS($C$4:$C$1500,"&gt;=701",$C$4:$C$1500,"&lt;=705",Y$4:Y$1500,"&gt;"&amp;Y548)+1,IF(AND($C548&gt;=601,$C548&lt;=606),COUNTIFS($C$4:$C$1500,"&gt;=601",$C$4:$C$1500,"&lt;=606",Y$4:Y$1500,"&gt;"&amp;Y548)+1,"")))))))</f>
        <v/>
      </c>
      <c r="AB548" s="99">
        <f>IF(OR($C548="",Y548=""),"",IF(OR(AND($C548&gt;=1001,$C548&lt;=1005),AND($C548&gt;=1101,$C548&lt;=1105)),COUNTIFS($C$4:$C$1500,"&gt;=1001",$C$4:$C$1500,"&lt;=1005",Y$4:Y$1500,"&gt;"&amp;Y548)+COUNTIFS($C$4:$C$1500,"&gt;=1101",$C$4:$C$1500,"&lt;=1105",Y$4:Y$1500,"&gt;"&amp;Y548)+1,""))</f>
        <v/>
      </c>
      <c r="AC548" s="94" t="n">
        <v>42</v>
      </c>
      <c r="AD548" s="94" t="n">
        <v>43.35</v>
      </c>
      <c r="AE548" s="94" t="n">
        <v>89.38</v>
      </c>
      <c r="AF548" s="94" t="n">
        <v>65.63</v>
      </c>
      <c r="AG548" s="94" t="n">
        <v>35</v>
      </c>
      <c r="AH548" s="99">
        <f>IF(AND(AC548&gt;0,AC548&lt;36),1,IF(AND(AC548&gt;=36,AC548&lt;51),2,IF(AND(AC548&gt;=51,AC548&lt;71),3,IF(AND(AC548&gt;=71,AC548&lt;=100),4,))))</f>
        <v/>
      </c>
      <c r="AI548" s="99">
        <f>IF(AND(AD548&gt;0,AD548&lt;41),1,IF(AND(AD548&gt;=41,AD548&lt;56),2,IF(AND(AD548&gt;=56,AD548&lt;71),3,IF(AND(AD548&gt;=71,AD548&lt;=100),4,))))</f>
        <v/>
      </c>
      <c r="AJ548" s="99">
        <f>IF(AND(AE548&gt;0,AE548&lt;41),1,IF(AND(AE548&gt;=41,AE548&lt;56),2,IF(AND(AE548&gt;=56,AE548&lt;71),3,IF(AND(AE548&gt;=71,AE548&lt;=100),4,))))</f>
        <v/>
      </c>
      <c r="AK548" s="99">
        <f>IF(AND(AF548&gt;0,AF548&lt;36),1,IF(AND(AF548&gt;=36,AF548&lt;51),2,IF(AND(AF548&gt;=51,AF548&lt;66),3,IF(AND(AF548&gt;=66,AF548&lt;=100),4,))))</f>
        <v/>
      </c>
      <c r="AL548" s="100">
        <f>IF(AND(AG548&gt;0,AG548&lt;37),1,IF(AND(AG548&gt;=37,AG548&lt;58),2,IF(AND(AG548&gt;=58,AG548&lt;71),3,IF(AND(AG548&gt;=71,AG548&lt;=100),4,))))</f>
        <v/>
      </c>
      <c r="AM548" s="101">
        <f>IF((Y548&lt;&gt;"")*(K548&lt;&gt;""),Y548-K548,"")</f>
        <v/>
      </c>
      <c r="AN548" s="99">
        <f>IF((Z548&lt;&gt;"")*(L548&lt;&gt;""),Z548-L548,"")</f>
        <v/>
      </c>
      <c r="AO548" s="99">
        <f>IF((AA548&lt;&gt;"")*(M548&lt;&gt;""),AA548-M548,"")</f>
        <v/>
      </c>
      <c r="AP548" s="99">
        <f>IF((AB548&lt;&gt;"")*(N548&lt;&gt;""),AB548-N548,"")</f>
        <v/>
      </c>
      <c r="AQ548" s="94">
        <f>IF((AC548&lt;&gt;"")*(O548&lt;&gt;""),AC548-O548,"")</f>
        <v/>
      </c>
      <c r="AR548" s="94">
        <f>IF((AD548&lt;&gt;"")*(P548&lt;&gt;""),AD548-P548,"")</f>
        <v/>
      </c>
      <c r="AS548" s="94">
        <f>IF((AE548&lt;&gt;"")*(Q548&lt;&gt;""),AE548-Q548,"")</f>
        <v/>
      </c>
      <c r="AT548" s="94">
        <f>IF((AF548&lt;&gt;"")*(R548&lt;&gt;""),AF548-R548,"")</f>
        <v/>
      </c>
      <c r="AU548" s="94">
        <f>IF((AG548&lt;&gt;"")*(S548&lt;&gt;""),AG548-S548,"")</f>
        <v/>
      </c>
      <c r="AV548" s="99">
        <f>IF((AH548&lt;&gt;"")*(T548&lt;&gt;""),AH548-T548,"")</f>
        <v/>
      </c>
      <c r="AW548" s="99">
        <f>IF((AI548&lt;&gt;"")*(U548&lt;&gt;""),AI548-U548,"")</f>
        <v/>
      </c>
      <c r="AX548" s="99">
        <f>IF((AJ548&lt;&gt;"")*(V548&lt;&gt;""),AJ548-V548,"")</f>
        <v/>
      </c>
      <c r="AY548" s="99">
        <f>IF((AK548&lt;&gt;"")*(W548&lt;&gt;""),AK548-W548,"")</f>
        <v/>
      </c>
      <c r="AZ548" s="102">
        <f>IF((AL548&lt;&gt;"")*(X548&lt;&gt;""),AL548-X548,"")</f>
        <v/>
      </c>
      <c r="BA548" s="50">
        <f>IFERROR(__xludf.dummyfunction("AI(""Actúa como un tutor académico y dirígete personalmente al estudiante "" &amp; I548 &amp; "" "" &amp; J548 &amp; "" "" &amp; G548 &amp; "" "" &amp; H548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AM548 &amp; ""'. Diferencias por área: Matemáticas ("" &amp; AQ548 &amp; ""), Ciencias Natura"&amp;"les ("" &amp; AR548 &amp; ""), Sociales ("" &amp; AS548 &amp; ""), Lectura Crítica ("" &amp; AT548 &amp; "") e Inglés ("" &amp; AU548 &amp; ""). Variación en posición: grupo ("" &amp; AN548 &amp; ""), grado ("" &amp; AO548 &amp; "") y media ("" &amp; AP548 &amp; ""). Puntajes Primer Simulacro: Global "" &amp; K548 &amp; "", Mat "" &amp; "&amp;"O4 &amp; "", Cien "" &amp; P548 &amp; "", Soc "" &amp; Q548 &amp; "", Lec "" &amp; R548 &amp; "", Ing "" &amp; S548 &amp; "". Puntajes Segundo Simulacro: Global "" &amp; Y548 &amp; "", Mat "" &amp; AC548 &amp; "", Cien "" &amp; AD548 &amp; "", Soc "" &amp; AE548 &amp; "", Lec "" &amp; AF548 &amp; "", Ing "" &amp; AG548 &amp; "". Escribe un mensaje motivador"&amp;" y breve (máximo 4 líneas)."")
"),"=AI(""Actúa como un tutor académico y dirígete personalmente al estudiante "" &amp; I548 &amp; "" "" &amp; J548 &amp; "" "" &amp; G548 &amp; "" "" &amp; H548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AM548 &amp; ""'. Diferencias por área: Matemáticas ("" &amp; AQ548 &amp; ""), Ciencias Natur"&amp;"ales ("" &amp; AR548 &amp; ""), Sociales ("" &amp; AS548 &amp; ""), Lectura Crítica ("" &amp; AT548 &amp; "") e Inglés ("" &amp; AU548 &amp; ""). Variación en posición: grupo ("" &amp; AN548 &amp; ""), grado ("" &amp; AO548 &amp; "") y media ("" &amp; AP548 &amp; ""). Puntajes Primer Simulacro: Global "" &amp; K548 &amp; "", Mat "" &amp;"&amp;" O548 &amp; "", Cien "" &amp; P548 &amp; "", Soc "" &amp; Q548 &amp; "", Lec "" &amp; R548 &amp; "", Ing "" &amp; S548 &amp; "". Puntajes Segundo Simulacro: Global "" &amp; Y548 &amp; "", Mat "" &amp; AC548 &amp; "", Cien "" &amp; AD548 &amp; "", Soc "" &amp; AE548 &amp; "", Lec "" &amp; AF548 &amp; "", Ing "" &amp; AG548 &amp; "". Escribe un mensaje motivado"&amp;"r y breve (máximo 4 líneas)."")
")</f>
        <v/>
      </c>
    </row>
    <row r="549" ht="15.75" customHeight="1" s="42">
      <c r="A549" s="93" t="n"/>
      <c r="B549" s="94" t="inlineStr">
        <is>
          <t>Bachillerato</t>
        </is>
      </c>
      <c r="C549" s="94" t="n">
        <v>901</v>
      </c>
      <c r="D549" s="94" t="n"/>
      <c r="E549" s="95" t="n">
        <v>1022097085</v>
      </c>
      <c r="F549" s="96">
        <f>TRIM(G549&amp;" "&amp;H549&amp;" "&amp;I549&amp;" "&amp;J549)</f>
        <v/>
      </c>
      <c r="G549" s="94" t="inlineStr">
        <is>
          <t>Molina</t>
        </is>
      </c>
      <c r="H549" s="94" t="inlineStr">
        <is>
          <t>Sepúlveda</t>
        </is>
      </c>
      <c r="I549" s="94" t="inlineStr">
        <is>
          <t>Nathaly</t>
        </is>
      </c>
      <c r="J549" s="97" t="n"/>
      <c r="K549" s="98">
        <f>IF(SUM(O549:S549)=0, "", ROUND(((O549*3+P549*3+Q549*3+R549*3+S549*1)/13)*5,0))</f>
        <v/>
      </c>
      <c r="L549" s="99">
        <f>IF(OR($C549="",K549=""),"",COUNTIFS($C$4:$C$1500,$C549,K$4:K$1500,"&gt;"&amp;K549)+1)</f>
        <v/>
      </c>
      <c r="M549" s="99">
        <f>IF(OR($C549="",K549=""),"",IF(AND($C549&gt;=1001,$C549&lt;=1005),COUNTIFS($C$4:$C$1500,"&gt;=1001",$C$4:$C$1500,"&lt;=1005",K$4:K$1500,"&gt;"&amp;K549)+1,IF(AND($C549&gt;=1101,$C549&lt;=1105),COUNTIFS($C$4:$C$1500,"&gt;=1101",$C$4:$C$1500,"&lt;=1105",K$4:K$1500,"&gt;"&amp;K549)+1,IF(AND($C549&gt;=901,$C549&lt;=905),COUNTIFS($C$4:$C$1500,"&gt;=901",$C$4:$C$1500,"&lt;=905",K$4:K$1500,"&gt;"&amp;K549)+1,IF(AND($C549&gt;=801,$C549&lt;=805),COUNTIFS($C$4:$C$1500,"&gt;=801",$C$4:$C$1500,"&lt;=805",K$4:K$1500,"&gt;"&amp;K549)+1,IF(AND($C549&gt;=701,$C549&lt;=705),COUNTIFS($C$4:$C$1500,"&gt;=701",$C$4:$C$1500,"&lt;=705",K$4:K$1500,"&gt;"&amp;K549)+1,IF(AND($C549&gt;=601,$C549&lt;=606),COUNTIFS($C$4:$C$1500,"&gt;=601",$C$4:$C$1500,"&lt;=606",K$4:K$1500,"&gt;"&amp;K549)+1,"")))))))</f>
        <v/>
      </c>
      <c r="N549" s="99">
        <f>IF(OR($C549="",K549=""),"",IF(OR(AND($C549&gt;=1001,$C549&lt;=1005),AND($C549&gt;=1101,$C549&lt;=1105)),COUNTIFS($C$4:$C$1500,"&gt;=1001",$C$4:$C$1500,"&lt;=1005",K$4:K$1500,"&gt;"&amp;K549)+COUNTIFS($C$4:$C$1500,"&gt;=1101",$C$4:$C$1500,"&lt;=1105",K$4:K$1500,"&gt;"&amp;K549)+1,""))</f>
        <v/>
      </c>
      <c r="O549" s="94" t="n">
        <v>28.13</v>
      </c>
      <c r="P549" s="94" t="n">
        <v>51.79</v>
      </c>
      <c r="Q549" s="94" t="n">
        <v>53.13</v>
      </c>
      <c r="R549" s="94" t="n">
        <v>59.58</v>
      </c>
      <c r="S549" s="94" t="n">
        <v>62.5</v>
      </c>
      <c r="T549" s="99">
        <f>IF(AND(O549&gt;0,O549&lt;36),1,IF(AND(O549&gt;=36,O549&lt;51),2,IF(AND(O549&gt;=51,O549&lt;71),3,IF(AND(O549&gt;=71,O549&lt;=100),4,))))</f>
        <v/>
      </c>
      <c r="U549" s="99">
        <f>IF(AND(P549&gt;0,P549&lt;41),1,IF(AND(P549&gt;=41,P549&lt;56),2,IF(AND(P549&gt;=56,P549&lt;71),3,IF(AND(P549&gt;=71,P549&lt;=100),4,))))</f>
        <v/>
      </c>
      <c r="V549" s="99">
        <f>IF(AND(Q549&gt;0,Q549&lt;41),1,IF(AND(Q549&gt;=41,Q549&lt;56),2,IF(AND(Q549&gt;=56,Q549&lt;71),3,IF(AND(Q549&gt;=71,Q549&lt;=100),4,))))</f>
        <v/>
      </c>
      <c r="W549" s="99">
        <f>IF(AND(R549&gt;0,R549&lt;36),1,IF(AND(R549&gt;=36,R549&lt;51),2,IF(AND(R549&gt;=51,R549&lt;66),3,IF(AND(R549&gt;=66,R549&lt;=100),4,))))</f>
        <v/>
      </c>
      <c r="X549" s="100">
        <f>IF(AND(S549&gt;0,S549&lt;37),1,IF(AND(S549&gt;=37,S549&lt;58),2,IF(AND(S549&gt;=58,S549&lt;71),3,IF(AND(S549&gt;=71,S549&lt;=100),4,))))</f>
        <v/>
      </c>
      <c r="Y549" s="101">
        <f>IF(SUM(AC549:AG549)=0, "", ROUND(((AC549*3+AD549*3+AE549*3+AF549*3+AG549*1)/13)*5,0))</f>
        <v/>
      </c>
      <c r="Z549" s="99">
        <f>IF(OR($C549="",Y549=""),"",COUNTIFS($C$4:$C$1500,$C549,Y$4:Y$1500,"&gt;"&amp;Y549)+1)</f>
        <v/>
      </c>
      <c r="AA549" s="99">
        <f>IF(OR($C549="",Y549=""),"",IF(AND($C549&gt;=1001,$C549&lt;=1005),COUNTIFS($C$4:$C$1500,"&gt;=1001",$C$4:$C$1500,"&lt;=1005",Y$4:Y$1500,"&gt;"&amp;Y549)+1,IF(AND($C549&gt;=1101,$C549&lt;=1105),COUNTIFS($C$4:$C$1500,"&gt;=1101",$C$4:$C$1500,"&lt;=1105",Y$4:Y$1500,"&gt;"&amp;Y549)+1,IF(AND($C549&gt;=901,$C549&lt;=905),COUNTIFS($C$4:$C$1500,"&gt;=901",$C$4:$C$1500,"&lt;=905",Y$4:Y$1500,"&gt;"&amp;Y549)+1,IF(AND($C549&gt;=801,$C549&lt;=805),COUNTIFS($C$4:$C$1500,"&gt;=801",$C$4:$C$1500,"&lt;=805",Y$4:Y$1500,"&gt;"&amp;Y549)+1,IF(AND($C549&gt;=701,$C549&lt;=705),COUNTIFS($C$4:$C$1500,"&gt;=701",$C$4:$C$1500,"&lt;=705",Y$4:Y$1500,"&gt;"&amp;Y549)+1,IF(AND($C549&gt;=601,$C549&lt;=606),COUNTIFS($C$4:$C$1500,"&gt;=601",$C$4:$C$1500,"&lt;=606",Y$4:Y$1500,"&gt;"&amp;Y549)+1,"")))))))</f>
        <v/>
      </c>
      <c r="AB549" s="99">
        <f>IF(OR($C549="",Y549=""),"",IF(OR(AND($C549&gt;=1001,$C549&lt;=1005),AND($C549&gt;=1101,$C549&lt;=1105)),COUNTIFS($C$4:$C$1500,"&gt;=1001",$C$4:$C$1500,"&lt;=1005",Y$4:Y$1500,"&gt;"&amp;Y549)+COUNTIFS($C$4:$C$1500,"&gt;=1101",$C$4:$C$1500,"&lt;=1105",Y$4:Y$1500,"&gt;"&amp;Y549)+1,""))</f>
        <v/>
      </c>
      <c r="AC549" s="94" t="n">
        <v>54</v>
      </c>
      <c r="AD549" s="94" t="n">
        <v>73.3</v>
      </c>
      <c r="AE549" s="94" t="n">
        <v>70.88</v>
      </c>
      <c r="AF549" s="94" t="n">
        <v>65.63</v>
      </c>
      <c r="AG549" s="94" t="n">
        <v>70</v>
      </c>
      <c r="AH549" s="99">
        <f>IF(AND(AC549&gt;0,AC549&lt;36),1,IF(AND(AC549&gt;=36,AC549&lt;51),2,IF(AND(AC549&gt;=51,AC549&lt;71),3,IF(AND(AC549&gt;=71,AC549&lt;=100),4,))))</f>
        <v/>
      </c>
      <c r="AI549" s="99">
        <f>IF(AND(AD549&gt;0,AD549&lt;41),1,IF(AND(AD549&gt;=41,AD549&lt;56),2,IF(AND(AD549&gt;=56,AD549&lt;71),3,IF(AND(AD549&gt;=71,AD549&lt;=100),4,))))</f>
        <v/>
      </c>
      <c r="AJ549" s="99">
        <f>IF(AND(AE549&gt;0,AE549&lt;41),1,IF(AND(AE549&gt;=41,AE549&lt;56),2,IF(AND(AE549&gt;=56,AE549&lt;71),3,IF(AND(AE549&gt;=71,AE549&lt;=100),4,))))</f>
        <v/>
      </c>
      <c r="AK549" s="99">
        <f>IF(AND(AF549&gt;0,AF549&lt;36),1,IF(AND(AF549&gt;=36,AF549&lt;51),2,IF(AND(AF549&gt;=51,AF549&lt;66),3,IF(AND(AF549&gt;=66,AF549&lt;=100),4,))))</f>
        <v/>
      </c>
      <c r="AL549" s="100">
        <f>IF(AND(AG549&gt;0,AG549&lt;37),1,IF(AND(AG549&gt;=37,AG549&lt;58),2,IF(AND(AG549&gt;=58,AG549&lt;71),3,IF(AND(AG549&gt;=71,AG549&lt;=100),4,))))</f>
        <v/>
      </c>
      <c r="AM549" s="101">
        <f>IF((Y549&lt;&gt;"")*(K549&lt;&gt;""),Y549-K549,"")</f>
        <v/>
      </c>
      <c r="AN549" s="99">
        <f>IF((Z549&lt;&gt;"")*(L549&lt;&gt;""),Z549-L549,"")</f>
        <v/>
      </c>
      <c r="AO549" s="99">
        <f>IF((AA549&lt;&gt;"")*(M549&lt;&gt;""),AA549-M549,"")</f>
        <v/>
      </c>
      <c r="AP549" s="99">
        <f>IF((AB549&lt;&gt;"")*(N549&lt;&gt;""),AB549-N549,"")</f>
        <v/>
      </c>
      <c r="AQ549" s="94">
        <f>IF((AC549&lt;&gt;"")*(O549&lt;&gt;""),AC549-O549,"")</f>
        <v/>
      </c>
      <c r="AR549" s="94">
        <f>IF((AD549&lt;&gt;"")*(P549&lt;&gt;""),AD549-P549,"")</f>
        <v/>
      </c>
      <c r="AS549" s="94">
        <f>IF((AE549&lt;&gt;"")*(Q549&lt;&gt;""),AE549-Q549,"")</f>
        <v/>
      </c>
      <c r="AT549" s="94">
        <f>IF((AF549&lt;&gt;"")*(R549&lt;&gt;""),AF549-R549,"")</f>
        <v/>
      </c>
      <c r="AU549" s="94">
        <f>IF((AG549&lt;&gt;"")*(S549&lt;&gt;""),AG549-S549,"")</f>
        <v/>
      </c>
      <c r="AV549" s="99">
        <f>IF((AH549&lt;&gt;"")*(T549&lt;&gt;""),AH549-T549,"")</f>
        <v/>
      </c>
      <c r="AW549" s="99">
        <f>IF((AI549&lt;&gt;"")*(U549&lt;&gt;""),AI549-U549,"")</f>
        <v/>
      </c>
      <c r="AX549" s="99">
        <f>IF((AJ549&lt;&gt;"")*(V549&lt;&gt;""),AJ549-V549,"")</f>
        <v/>
      </c>
      <c r="AY549" s="99">
        <f>IF((AK549&lt;&gt;"")*(W549&lt;&gt;""),AK549-W549,"")</f>
        <v/>
      </c>
      <c r="AZ549" s="102">
        <f>IF((AL549&lt;&gt;"")*(X549&lt;&gt;""),AL549-X549,"")</f>
        <v/>
      </c>
      <c r="BA549" s="50">
        <f>IFERROR(__xludf.dummyfunction("AI(""Actúa como un tutor académico y dirígete personalmente al estudiante "" &amp; I549 &amp; "" "" &amp; J549 &amp; "" "" &amp; G549 &amp; "" "" &amp; H549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AM549 &amp; ""'. Diferencias por área: Matemáticas ("" &amp; AQ549 &amp; ""), Ciencias Natura"&amp;"les ("" &amp; AR549 &amp; ""), Sociales ("" &amp; AS549 &amp; ""), Lectura Crítica ("" &amp; AT549 &amp; "") e Inglés ("" &amp; AU549 &amp; ""). Variación en posición: grupo ("" &amp; AN549 &amp; ""), grado ("" &amp; AO549 &amp; "") y media ("" &amp; AP549 &amp; ""). Puntajes Primer Simulacro: Global "" &amp; K549 &amp; "", Mat "" &amp; "&amp;"O4 &amp; "", Cien "" &amp; P549 &amp; "", Soc "" &amp; Q549 &amp; "", Lec "" &amp; R549 &amp; "", Ing "" &amp; S549 &amp; "". Puntajes Segundo Simulacro: Global "" &amp; Y549 &amp; "", Mat "" &amp; AC549 &amp; "", Cien "" &amp; AD549 &amp; "", Soc "" &amp; AE549 &amp; "", Lec "" &amp; AF549 &amp; "", Ing "" &amp; AG549 &amp; "". Escribe un mensaje motivador"&amp;" y breve (máximo 4 líneas)."")
"),"=AI(""Actúa como un tutor académico y dirígete personalmente al estudiante "" &amp; I549 &amp; "" "" &amp; J549 &amp; "" "" &amp; G549 &amp; "" "" &amp; H549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AM549 &amp; ""'. Diferencias por área: Matemáticas ("" &amp; AQ549 &amp; ""), Ciencias Natur"&amp;"ales ("" &amp; AR549 &amp; ""), Sociales ("" &amp; AS549 &amp; ""), Lectura Crítica ("" &amp; AT549 &amp; "") e Inglés ("" &amp; AU549 &amp; ""). Variación en posición: grupo ("" &amp; AN549 &amp; ""), grado ("" &amp; AO549 &amp; "") y media ("" &amp; AP549 &amp; ""). Puntajes Primer Simulacro: Global "" &amp; K549 &amp; "", Mat "" &amp;"&amp;" O549 &amp; "", Cien "" &amp; P549 &amp; "", Soc "" &amp; Q549 &amp; "", Lec "" &amp; R549 &amp; "", Ing "" &amp; S549 &amp; "". Puntajes Segundo Simulacro: Global "" &amp; Y549 &amp; "", Mat "" &amp; AC549 &amp; "", Cien "" &amp; AD549 &amp; "", Soc "" &amp; AE549 &amp; "", Lec "" &amp; AF549 &amp; "", Ing "" &amp; AG549 &amp; "". Escribe un mensaje motivado"&amp;"r y breve (máximo 4 líneas)."")
")</f>
        <v/>
      </c>
    </row>
    <row r="550" ht="15.75" customHeight="1" s="42">
      <c r="A550" s="93" t="n"/>
      <c r="B550" s="94" t="inlineStr">
        <is>
          <t>Bachillerato</t>
        </is>
      </c>
      <c r="C550" s="94" t="n">
        <v>901</v>
      </c>
      <c r="D550" s="94" t="n"/>
      <c r="E550" s="95" t="n">
        <v>1039380185</v>
      </c>
      <c r="F550" s="96">
        <f>TRIM(G550&amp;" "&amp;H550&amp;" "&amp;I550&amp;" "&amp;J550)</f>
        <v/>
      </c>
      <c r="G550" s="94" t="inlineStr">
        <is>
          <t>Monsalve</t>
        </is>
      </c>
      <c r="H550" s="94" t="inlineStr">
        <is>
          <t>González</t>
        </is>
      </c>
      <c r="I550" s="94" t="inlineStr">
        <is>
          <t>Mariángel</t>
        </is>
      </c>
      <c r="J550" s="97" t="n"/>
      <c r="K550" s="98">
        <f>IF(SUM(O550:S550)=0, "", ROUND(((O550*3+P550*3+Q550*3+R550*3+S550*1)/13)*5,0))</f>
        <v/>
      </c>
      <c r="L550" s="99">
        <f>IF(OR($C550="",K550=""),"",COUNTIFS($C$4:$C$1500,$C550,K$4:K$1500,"&gt;"&amp;K550)+1)</f>
        <v/>
      </c>
      <c r="M550" s="99">
        <f>IF(OR($C550="",K550=""),"",IF(AND($C550&gt;=1001,$C550&lt;=1005),COUNTIFS($C$4:$C$1500,"&gt;=1001",$C$4:$C$1500,"&lt;=1005",K$4:K$1500,"&gt;"&amp;K550)+1,IF(AND($C550&gt;=1101,$C550&lt;=1105),COUNTIFS($C$4:$C$1500,"&gt;=1101",$C$4:$C$1500,"&lt;=1105",K$4:K$1500,"&gt;"&amp;K550)+1,IF(AND($C550&gt;=901,$C550&lt;=905),COUNTIFS($C$4:$C$1500,"&gt;=901",$C$4:$C$1500,"&lt;=905",K$4:K$1500,"&gt;"&amp;K550)+1,IF(AND($C550&gt;=801,$C550&lt;=805),COUNTIFS($C$4:$C$1500,"&gt;=801",$C$4:$C$1500,"&lt;=805",K$4:K$1500,"&gt;"&amp;K550)+1,IF(AND($C550&gt;=701,$C550&lt;=705),COUNTIFS($C$4:$C$1500,"&gt;=701",$C$4:$C$1500,"&lt;=705",K$4:K$1500,"&gt;"&amp;K550)+1,IF(AND($C550&gt;=601,$C550&lt;=606),COUNTIFS($C$4:$C$1500,"&gt;=601",$C$4:$C$1500,"&lt;=606",K$4:K$1500,"&gt;"&amp;K550)+1,"")))))))</f>
        <v/>
      </c>
      <c r="N550" s="99">
        <f>IF(OR($C550="",K550=""),"",IF(OR(AND($C550&gt;=1001,$C550&lt;=1005),AND($C550&gt;=1101,$C550&lt;=1105)),COUNTIFS($C$4:$C$1500,"&gt;=1001",$C$4:$C$1500,"&lt;=1005",K$4:K$1500,"&gt;"&amp;K550)+COUNTIFS($C$4:$C$1500,"&gt;=1101",$C$4:$C$1500,"&lt;=1105",K$4:K$1500,"&gt;"&amp;K550)+1,""))</f>
        <v/>
      </c>
      <c r="O550" s="94" t="n">
        <v>58.5</v>
      </c>
      <c r="P550" s="94" t="n">
        <v>51.19</v>
      </c>
      <c r="Q550" s="94" t="n">
        <v>71.88</v>
      </c>
      <c r="R550" s="94" t="n">
        <v>55</v>
      </c>
      <c r="S550" s="94" t="n">
        <v>70.83</v>
      </c>
      <c r="T550" s="99">
        <f>IF(AND(O550&gt;0,O550&lt;36),1,IF(AND(O550&gt;=36,O550&lt;51),2,IF(AND(O550&gt;=51,O550&lt;71),3,IF(AND(O550&gt;=71,O550&lt;=100),4,))))</f>
        <v/>
      </c>
      <c r="U550" s="99">
        <f>IF(AND(P550&gt;0,P550&lt;41),1,IF(AND(P550&gt;=41,P550&lt;56),2,IF(AND(P550&gt;=56,P550&lt;71),3,IF(AND(P550&gt;=71,P550&lt;=100),4,))))</f>
        <v/>
      </c>
      <c r="V550" s="99">
        <f>IF(AND(Q550&gt;0,Q550&lt;41),1,IF(AND(Q550&gt;=41,Q550&lt;56),2,IF(AND(Q550&gt;=56,Q550&lt;71),3,IF(AND(Q550&gt;=71,Q550&lt;=100),4,))))</f>
        <v/>
      </c>
      <c r="W550" s="99">
        <f>IF(AND(R550&gt;0,R550&lt;36),1,IF(AND(R550&gt;=36,R550&lt;51),2,IF(AND(R550&gt;=51,R550&lt;66),3,IF(AND(R550&gt;=66,R550&lt;=100),4,))))</f>
        <v/>
      </c>
      <c r="X550" s="100">
        <f>IF(AND(S550&gt;0,S550&lt;37),1,IF(AND(S550&gt;=37,S550&lt;58),2,IF(AND(S550&gt;=58,S550&lt;71),3,IF(AND(S550&gt;=71,S550&lt;=100),4,))))</f>
        <v/>
      </c>
      <c r="Y550" s="101">
        <f>IF(SUM(AC550:AG550)=0, "", ROUND(((AC550*3+AD550*3+AE550*3+AF550*3+AG550*1)/13)*5,0))</f>
        <v/>
      </c>
      <c r="Z550" s="99">
        <f>IF(OR($C550="",Y550=""),"",COUNTIFS($C$4:$C$1500,$C550,Y$4:Y$1500,"&gt;"&amp;Y550)+1)</f>
        <v/>
      </c>
      <c r="AA550" s="99">
        <f>IF(OR($C550="",Y550=""),"",IF(AND($C550&gt;=1001,$C550&lt;=1005),COUNTIFS($C$4:$C$1500,"&gt;=1001",$C$4:$C$1500,"&lt;=1005",Y$4:Y$1500,"&gt;"&amp;Y550)+1,IF(AND($C550&gt;=1101,$C550&lt;=1105),COUNTIFS($C$4:$C$1500,"&gt;=1101",$C$4:$C$1500,"&lt;=1105",Y$4:Y$1500,"&gt;"&amp;Y550)+1,IF(AND($C550&gt;=901,$C550&lt;=905),COUNTIFS($C$4:$C$1500,"&gt;=901",$C$4:$C$1500,"&lt;=905",Y$4:Y$1500,"&gt;"&amp;Y550)+1,IF(AND($C550&gt;=801,$C550&lt;=805),COUNTIFS($C$4:$C$1500,"&gt;=801",$C$4:$C$1500,"&lt;=805",Y$4:Y$1500,"&gt;"&amp;Y550)+1,IF(AND($C550&gt;=701,$C550&lt;=705),COUNTIFS($C$4:$C$1500,"&gt;=701",$C$4:$C$1500,"&lt;=705",Y$4:Y$1500,"&gt;"&amp;Y550)+1,IF(AND($C550&gt;=601,$C550&lt;=606),COUNTIFS($C$4:$C$1500,"&gt;=601",$C$4:$C$1500,"&lt;=606",Y$4:Y$1500,"&gt;"&amp;Y550)+1,"")))))))</f>
        <v/>
      </c>
      <c r="AB550" s="99">
        <f>IF(OR($C550="",Y550=""),"",IF(OR(AND($C550&gt;=1001,$C550&lt;=1005),AND($C550&gt;=1101,$C550&lt;=1105)),COUNTIFS($C$4:$C$1500,"&gt;=1001",$C$4:$C$1500,"&lt;=1005",Y$4:Y$1500,"&gt;"&amp;Y550)+COUNTIFS($C$4:$C$1500,"&gt;=1101",$C$4:$C$1500,"&lt;=1105",Y$4:Y$1500,"&gt;"&amp;Y550)+1,""))</f>
        <v/>
      </c>
      <c r="AC550" s="94" t="n">
        <v>69</v>
      </c>
      <c r="AD550" s="94" t="n">
        <v>64.42</v>
      </c>
      <c r="AE550" s="94" t="n">
        <v>70.88</v>
      </c>
      <c r="AF550" s="94" t="n">
        <v>83.13</v>
      </c>
      <c r="AG550" s="94" t="n">
        <v>65.63</v>
      </c>
      <c r="AH550" s="99">
        <f>IF(AND(AC550&gt;0,AC550&lt;36),1,IF(AND(AC550&gt;=36,AC550&lt;51),2,IF(AND(AC550&gt;=51,AC550&lt;71),3,IF(AND(AC550&gt;=71,AC550&lt;=100),4,))))</f>
        <v/>
      </c>
      <c r="AI550" s="99">
        <f>IF(AND(AD550&gt;0,AD550&lt;41),1,IF(AND(AD550&gt;=41,AD550&lt;56),2,IF(AND(AD550&gt;=56,AD550&lt;71),3,IF(AND(AD550&gt;=71,AD550&lt;=100),4,))))</f>
        <v/>
      </c>
      <c r="AJ550" s="99">
        <f>IF(AND(AE550&gt;0,AE550&lt;41),1,IF(AND(AE550&gt;=41,AE550&lt;56),2,IF(AND(AE550&gt;=56,AE550&lt;71),3,IF(AND(AE550&gt;=71,AE550&lt;=100),4,))))</f>
        <v/>
      </c>
      <c r="AK550" s="99">
        <f>IF(AND(AF550&gt;0,AF550&lt;36),1,IF(AND(AF550&gt;=36,AF550&lt;51),2,IF(AND(AF550&gt;=51,AF550&lt;66),3,IF(AND(AF550&gt;=66,AF550&lt;=100),4,))))</f>
        <v/>
      </c>
      <c r="AL550" s="100">
        <f>IF(AND(AG550&gt;0,AG550&lt;37),1,IF(AND(AG550&gt;=37,AG550&lt;58),2,IF(AND(AG550&gt;=58,AG550&lt;71),3,IF(AND(AG550&gt;=71,AG550&lt;=100),4,))))</f>
        <v/>
      </c>
      <c r="AM550" s="101">
        <f>IF((Y550&lt;&gt;"")*(K550&lt;&gt;""),Y550-K550,"")</f>
        <v/>
      </c>
      <c r="AN550" s="99">
        <f>IF((Z550&lt;&gt;"")*(L550&lt;&gt;""),Z550-L550,"")</f>
        <v/>
      </c>
      <c r="AO550" s="99">
        <f>IF((AA550&lt;&gt;"")*(M550&lt;&gt;""),AA550-M550,"")</f>
        <v/>
      </c>
      <c r="AP550" s="99">
        <f>IF((AB550&lt;&gt;"")*(N550&lt;&gt;""),AB550-N550,"")</f>
        <v/>
      </c>
      <c r="AQ550" s="94">
        <f>IF((AC550&lt;&gt;"")*(O550&lt;&gt;""),AC550-O550,"")</f>
        <v/>
      </c>
      <c r="AR550" s="94">
        <f>IF((AD550&lt;&gt;"")*(P550&lt;&gt;""),AD550-P550,"")</f>
        <v/>
      </c>
      <c r="AS550" s="94">
        <f>IF((AE550&lt;&gt;"")*(Q550&lt;&gt;""),AE550-Q550,"")</f>
        <v/>
      </c>
      <c r="AT550" s="94">
        <f>IF((AF550&lt;&gt;"")*(R550&lt;&gt;""),AF550-R550,"")</f>
        <v/>
      </c>
      <c r="AU550" s="94">
        <f>IF((AG550&lt;&gt;"")*(S550&lt;&gt;""),AG550-S550,"")</f>
        <v/>
      </c>
      <c r="AV550" s="99">
        <f>IF((AH550&lt;&gt;"")*(T550&lt;&gt;""),AH550-T550,"")</f>
        <v/>
      </c>
      <c r="AW550" s="99">
        <f>IF((AI550&lt;&gt;"")*(U550&lt;&gt;""),AI550-U550,"")</f>
        <v/>
      </c>
      <c r="AX550" s="99">
        <f>IF((AJ550&lt;&gt;"")*(V550&lt;&gt;""),AJ550-V550,"")</f>
        <v/>
      </c>
      <c r="AY550" s="99">
        <f>IF((AK550&lt;&gt;"")*(W550&lt;&gt;""),AK550-W550,"")</f>
        <v/>
      </c>
      <c r="AZ550" s="102">
        <f>IF((AL550&lt;&gt;"")*(X550&lt;&gt;""),AL550-X550,"")</f>
        <v/>
      </c>
      <c r="BA550" s="50">
        <f>IFERROR(__xludf.dummyfunction("AI(""Actúa como un tutor académico y dirígete personalmente al estudiante "" &amp; I550 &amp; "" "" &amp; J550 &amp; "" "" &amp; G550 &amp; "" "" &amp; H550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AM550 &amp; ""'. Diferencias por área: Matemáticas ("" &amp; AQ550 &amp; ""), Ciencias Natura"&amp;"les ("" &amp; AR550 &amp; ""), Sociales ("" &amp; AS550 &amp; ""), Lectura Crítica ("" &amp; AT550 &amp; "") e Inglés ("" &amp; AU550 &amp; ""). Variación en posición: grupo ("" &amp; AN550 &amp; ""), grado ("" &amp; AO550 &amp; "") y media ("" &amp; AP550 &amp; ""). Puntajes Primer Simulacro: Global "" &amp; K550 &amp; "", Mat "" &amp; "&amp;"O4 &amp; "", Cien "" &amp; P550 &amp; "", Soc "" &amp; Q550 &amp; "", Lec "" &amp; R550 &amp; "", Ing "" &amp; S550 &amp; "". Puntajes Segundo Simulacro: Global "" &amp; Y550 &amp; "", Mat "" &amp; AC550 &amp; "", Cien "" &amp; AD550 &amp; "", Soc "" &amp; AE550 &amp; "", Lec "" &amp; AF550 &amp; "", Ing "" &amp; AG550 &amp; "". Escribe un mensaje motivador"&amp;" y breve (máximo 4 líneas)."")
"),"=AI(""Actúa como un tutor académico y dirígete personalmente al estudiante "" &amp; I550 &amp; "" "" &amp; J550 &amp; "" "" &amp; G550 &amp; "" "" &amp; H550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AM550 &amp; ""'. Diferencias por área: Matemáticas ("" &amp; AQ550 &amp; ""), Ciencias Natur"&amp;"ales ("" &amp; AR550 &amp; ""), Sociales ("" &amp; AS550 &amp; ""), Lectura Crítica ("" &amp; AT550 &amp; "") e Inglés ("" &amp; AU550 &amp; ""). Variación en posición: grupo ("" &amp; AN550 &amp; ""), grado ("" &amp; AO550 &amp; "") y media ("" &amp; AP550 &amp; ""). Puntajes Primer Simulacro: Global "" &amp; K550 &amp; "", Mat "" &amp;"&amp;" O550 &amp; "", Cien "" &amp; P550 &amp; "", Soc "" &amp; Q550 &amp; "", Lec "" &amp; R550 &amp; "", Ing "" &amp; S550 &amp; "". Puntajes Segundo Simulacro: Global "" &amp; Y550 &amp; "", Mat "" &amp; AC550 &amp; "", Cien "" &amp; AD550 &amp; "", Soc "" &amp; AE550 &amp; "", Lec "" &amp; AF550 &amp; "", Ing "" &amp; AG550 &amp; "". Escribe un mensaje motivado"&amp;"r y breve (máximo 4 líneas)."")
")</f>
        <v/>
      </c>
    </row>
    <row r="551" ht="15.75" customHeight="1" s="42">
      <c r="A551" s="93" t="n"/>
      <c r="B551" s="94" t="inlineStr">
        <is>
          <t>Bachillerato</t>
        </is>
      </c>
      <c r="C551" s="94" t="n">
        <v>901</v>
      </c>
      <c r="D551" s="94" t="n"/>
      <c r="E551" s="95" t="n">
        <v>1032020172</v>
      </c>
      <c r="F551" s="96">
        <f>TRIM(G551&amp;" "&amp;H551&amp;" "&amp;I551&amp;" "&amp;J551)</f>
        <v/>
      </c>
      <c r="G551" s="94" t="inlineStr">
        <is>
          <t>Muñoz</t>
        </is>
      </c>
      <c r="H551" s="94" t="inlineStr">
        <is>
          <t>Muñoz</t>
        </is>
      </c>
      <c r="I551" s="94" t="inlineStr">
        <is>
          <t>Heidy</t>
        </is>
      </c>
      <c r="J551" s="97" t="inlineStr">
        <is>
          <t>Yurani</t>
        </is>
      </c>
      <c r="K551" s="98">
        <f>IF(SUM(O551:S551)=0, "", ROUND(((O551*3+P551*3+Q551*3+R551*3+S551*1)/13)*5,0))</f>
        <v/>
      </c>
      <c r="L551" s="99">
        <f>IF(OR($C551="",K551=""),"",COUNTIFS($C$4:$C$1500,$C551,K$4:K$1500,"&gt;"&amp;K551)+1)</f>
        <v/>
      </c>
      <c r="M551" s="99">
        <f>IF(OR($C551="",K551=""),"",IF(AND($C551&gt;=1001,$C551&lt;=1005),COUNTIFS($C$4:$C$1500,"&gt;=1001",$C$4:$C$1500,"&lt;=1005",K$4:K$1500,"&gt;"&amp;K551)+1,IF(AND($C551&gt;=1101,$C551&lt;=1105),COUNTIFS($C$4:$C$1500,"&gt;=1101",$C$4:$C$1500,"&lt;=1105",K$4:K$1500,"&gt;"&amp;K551)+1,IF(AND($C551&gt;=901,$C551&lt;=905),COUNTIFS($C$4:$C$1500,"&gt;=901",$C$4:$C$1500,"&lt;=905",K$4:K$1500,"&gt;"&amp;K551)+1,IF(AND($C551&gt;=801,$C551&lt;=805),COUNTIFS($C$4:$C$1500,"&gt;=801",$C$4:$C$1500,"&lt;=805",K$4:K$1500,"&gt;"&amp;K551)+1,IF(AND($C551&gt;=701,$C551&lt;=705),COUNTIFS($C$4:$C$1500,"&gt;=701",$C$4:$C$1500,"&lt;=705",K$4:K$1500,"&gt;"&amp;K551)+1,IF(AND($C551&gt;=601,$C551&lt;=606),COUNTIFS($C$4:$C$1500,"&gt;=601",$C$4:$C$1500,"&lt;=606",K$4:K$1500,"&gt;"&amp;K551)+1,"")))))))</f>
        <v/>
      </c>
      <c r="N551" s="99">
        <f>IF(OR($C551="",K551=""),"",IF(OR(AND($C551&gt;=1001,$C551&lt;=1005),AND($C551&gt;=1101,$C551&lt;=1105)),COUNTIFS($C$4:$C$1500,"&gt;=1001",$C$4:$C$1500,"&lt;=1005",K$4:K$1500,"&gt;"&amp;K551)+COUNTIFS($C$4:$C$1500,"&gt;=1101",$C$4:$C$1500,"&lt;=1105",K$4:K$1500,"&gt;"&amp;K551)+1,""))</f>
        <v/>
      </c>
      <c r="O551" s="94" t="n">
        <v>47.63</v>
      </c>
      <c r="P551" s="94" t="n">
        <v>51.19</v>
      </c>
      <c r="Q551" s="94" t="n">
        <v>56.25</v>
      </c>
      <c r="R551" s="94" t="n">
        <v>45.83</v>
      </c>
      <c r="S551" s="94" t="n">
        <v>62.5</v>
      </c>
      <c r="T551" s="99">
        <f>IF(AND(O551&gt;0,O551&lt;36),1,IF(AND(O551&gt;=36,O551&lt;51),2,IF(AND(O551&gt;=51,O551&lt;71),3,IF(AND(O551&gt;=71,O551&lt;=100),4,))))</f>
        <v/>
      </c>
      <c r="U551" s="99">
        <f>IF(AND(P551&gt;0,P551&lt;41),1,IF(AND(P551&gt;=41,P551&lt;56),2,IF(AND(P551&gt;=56,P551&lt;71),3,IF(AND(P551&gt;=71,P551&lt;=100),4,))))</f>
        <v/>
      </c>
      <c r="V551" s="99">
        <f>IF(AND(Q551&gt;0,Q551&lt;41),1,IF(AND(Q551&gt;=41,Q551&lt;56),2,IF(AND(Q551&gt;=56,Q551&lt;71),3,IF(AND(Q551&gt;=71,Q551&lt;=100),4,))))</f>
        <v/>
      </c>
      <c r="W551" s="99">
        <f>IF(AND(R551&gt;0,R551&lt;36),1,IF(AND(R551&gt;=36,R551&lt;51),2,IF(AND(R551&gt;=51,R551&lt;66),3,IF(AND(R551&gt;=66,R551&lt;=100),4,))))</f>
        <v/>
      </c>
      <c r="X551" s="100">
        <f>IF(AND(S551&gt;0,S551&lt;37),1,IF(AND(S551&gt;=37,S551&lt;58),2,IF(AND(S551&gt;=58,S551&lt;71),3,IF(AND(S551&gt;=71,S551&lt;=100),4,))))</f>
        <v/>
      </c>
      <c r="Y551" s="101">
        <f>IF(SUM(AC551:AG551)=0, "", ROUND(((AC551*3+AD551*3+AE551*3+AF551*3+AG551*1)/13)*5,0))</f>
        <v/>
      </c>
      <c r="Z551" s="99">
        <f>IF(OR($C551="",Y551=""),"",COUNTIFS($C$4:$C$1500,$C551,Y$4:Y$1500,"&gt;"&amp;Y551)+1)</f>
        <v/>
      </c>
      <c r="AA551" s="99">
        <f>IF(OR($C551="",Y551=""),"",IF(AND($C551&gt;=1001,$C551&lt;=1005),COUNTIFS($C$4:$C$1500,"&gt;=1001",$C$4:$C$1500,"&lt;=1005",Y$4:Y$1500,"&gt;"&amp;Y551)+1,IF(AND($C551&gt;=1101,$C551&lt;=1105),COUNTIFS($C$4:$C$1500,"&gt;=1101",$C$4:$C$1500,"&lt;=1105",Y$4:Y$1500,"&gt;"&amp;Y551)+1,IF(AND($C551&gt;=901,$C551&lt;=905),COUNTIFS($C$4:$C$1500,"&gt;=901",$C$4:$C$1500,"&lt;=905",Y$4:Y$1500,"&gt;"&amp;Y551)+1,IF(AND($C551&gt;=801,$C551&lt;=805),COUNTIFS($C$4:$C$1500,"&gt;=801",$C$4:$C$1500,"&lt;=805",Y$4:Y$1500,"&gt;"&amp;Y551)+1,IF(AND($C551&gt;=701,$C551&lt;=705),COUNTIFS($C$4:$C$1500,"&gt;=701",$C$4:$C$1500,"&lt;=705",Y$4:Y$1500,"&gt;"&amp;Y551)+1,IF(AND($C551&gt;=601,$C551&lt;=606),COUNTIFS($C$4:$C$1500,"&gt;=601",$C$4:$C$1500,"&lt;=606",Y$4:Y$1500,"&gt;"&amp;Y551)+1,"")))))))</f>
        <v/>
      </c>
      <c r="AB551" s="99">
        <f>IF(OR($C551="",Y551=""),"",IF(OR(AND($C551&gt;=1001,$C551&lt;=1005),AND($C551&gt;=1101,$C551&lt;=1105)),COUNTIFS($C$4:$C$1500,"&gt;=1001",$C$4:$C$1500,"&lt;=1005",Y$4:Y$1500,"&gt;"&amp;Y551)+COUNTIFS($C$4:$C$1500,"&gt;=1101",$C$4:$C$1500,"&lt;=1105",Y$4:Y$1500,"&gt;"&amp;Y551)+1,""))</f>
        <v/>
      </c>
      <c r="AC551" s="94" t="n">
        <v>27</v>
      </c>
      <c r="AD551" s="94" t="n">
        <v>80.04000000000001</v>
      </c>
      <c r="AE551" s="94" t="n">
        <v>60.38</v>
      </c>
      <c r="AF551" s="94" t="n">
        <v>52.5</v>
      </c>
      <c r="AG551" s="94" t="n">
        <v>61.25</v>
      </c>
      <c r="AH551" s="99">
        <f>IF(AND(AC551&gt;0,AC551&lt;36),1,IF(AND(AC551&gt;=36,AC551&lt;51),2,IF(AND(AC551&gt;=51,AC551&lt;71),3,IF(AND(AC551&gt;=71,AC551&lt;=100),4,))))</f>
        <v/>
      </c>
      <c r="AI551" s="99">
        <f>IF(AND(AD551&gt;0,AD551&lt;41),1,IF(AND(AD551&gt;=41,AD551&lt;56),2,IF(AND(AD551&gt;=56,AD551&lt;71),3,IF(AND(AD551&gt;=71,AD551&lt;=100),4,))))</f>
        <v/>
      </c>
      <c r="AJ551" s="99">
        <f>IF(AND(AE551&gt;0,AE551&lt;41),1,IF(AND(AE551&gt;=41,AE551&lt;56),2,IF(AND(AE551&gt;=56,AE551&lt;71),3,IF(AND(AE551&gt;=71,AE551&lt;=100),4,))))</f>
        <v/>
      </c>
      <c r="AK551" s="99">
        <f>IF(AND(AF551&gt;0,AF551&lt;36),1,IF(AND(AF551&gt;=36,AF551&lt;51),2,IF(AND(AF551&gt;=51,AF551&lt;66),3,IF(AND(AF551&gt;=66,AF551&lt;=100),4,))))</f>
        <v/>
      </c>
      <c r="AL551" s="100">
        <f>IF(AND(AG551&gt;0,AG551&lt;37),1,IF(AND(AG551&gt;=37,AG551&lt;58),2,IF(AND(AG551&gt;=58,AG551&lt;71),3,IF(AND(AG551&gt;=71,AG551&lt;=100),4,))))</f>
        <v/>
      </c>
      <c r="AM551" s="101">
        <f>IF((Y551&lt;&gt;"")*(K551&lt;&gt;""),Y551-K551,"")</f>
        <v/>
      </c>
      <c r="AN551" s="99">
        <f>IF((Z551&lt;&gt;"")*(L551&lt;&gt;""),Z551-L551,"")</f>
        <v/>
      </c>
      <c r="AO551" s="99">
        <f>IF((AA551&lt;&gt;"")*(M551&lt;&gt;""),AA551-M551,"")</f>
        <v/>
      </c>
      <c r="AP551" s="99">
        <f>IF((AB551&lt;&gt;"")*(N551&lt;&gt;""),AB551-N551,"")</f>
        <v/>
      </c>
      <c r="AQ551" s="94">
        <f>IF((AC551&lt;&gt;"")*(O551&lt;&gt;""),AC551-O551,"")</f>
        <v/>
      </c>
      <c r="AR551" s="94">
        <f>IF((AD551&lt;&gt;"")*(P551&lt;&gt;""),AD551-P551,"")</f>
        <v/>
      </c>
      <c r="AS551" s="94">
        <f>IF((AE551&lt;&gt;"")*(Q551&lt;&gt;""),AE551-Q551,"")</f>
        <v/>
      </c>
      <c r="AT551" s="94">
        <f>IF((AF551&lt;&gt;"")*(R551&lt;&gt;""),AF551-R551,"")</f>
        <v/>
      </c>
      <c r="AU551" s="94">
        <f>IF((AG551&lt;&gt;"")*(S551&lt;&gt;""),AG551-S551,"")</f>
        <v/>
      </c>
      <c r="AV551" s="99">
        <f>IF((AH551&lt;&gt;"")*(T551&lt;&gt;""),AH551-T551,"")</f>
        <v/>
      </c>
      <c r="AW551" s="99">
        <f>IF((AI551&lt;&gt;"")*(U551&lt;&gt;""),AI551-U551,"")</f>
        <v/>
      </c>
      <c r="AX551" s="99">
        <f>IF((AJ551&lt;&gt;"")*(V551&lt;&gt;""),AJ551-V551,"")</f>
        <v/>
      </c>
      <c r="AY551" s="99">
        <f>IF((AK551&lt;&gt;"")*(W551&lt;&gt;""),AK551-W551,"")</f>
        <v/>
      </c>
      <c r="AZ551" s="102">
        <f>IF((AL551&lt;&gt;"")*(X551&lt;&gt;""),AL551-X551,"")</f>
        <v/>
      </c>
      <c r="BA551" s="50">
        <f>IFERROR(__xludf.dummyfunction("AI(""Actúa como un tutor académico y dirígete personalmente al estudiante "" &amp; I551 &amp; "" "" &amp; J551 &amp; "" "" &amp; G551 &amp; "" "" &amp; H551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AM551 &amp; ""'. Diferencias por área: Matemáticas ("" &amp; AQ551 &amp; ""), Ciencias Natura"&amp;"les ("" &amp; AR551 &amp; ""), Sociales ("" &amp; AS551 &amp; ""), Lectura Crítica ("" &amp; AT551 &amp; "") e Inglés ("" &amp; AU551 &amp; ""). Variación en posición: grupo ("" &amp; AN551 &amp; ""), grado ("" &amp; AO551 &amp; "") y media ("" &amp; AP551 &amp; ""). Puntajes Primer Simulacro: Global "" &amp; K551 &amp; "", Mat "" &amp; "&amp;"O4 &amp; "", Cien "" &amp; P551 &amp; "", Soc "" &amp; Q551 &amp; "", Lec "" &amp; R551 &amp; "", Ing "" &amp; S551 &amp; "". Puntajes Segundo Simulacro: Global "" &amp; Y551 &amp; "", Mat "" &amp; AC551 &amp; "", Cien "" &amp; AD551 &amp; "", Soc "" &amp; AE551 &amp; "", Lec "" &amp; AF551 &amp; "", Ing "" &amp; AG551 &amp; "". Escribe un mensaje motivador"&amp;" y breve (máximo 4 líneas)."")
"),"=AI(""Actúa como un tutor académico y dirígete personalmente al estudiante "" &amp; I551 &amp; "" "" &amp; J551 &amp; "" "" &amp; G551 &amp; "" "" &amp; H551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AM551 &amp; ""'. Diferencias por área: Matemáticas ("" &amp; AQ551 &amp; ""), Ciencias Natur"&amp;"ales ("" &amp; AR551 &amp; ""), Sociales ("" &amp; AS551 &amp; ""), Lectura Crítica ("" &amp; AT551 &amp; "") e Inglés ("" &amp; AU551 &amp; ""). Variación en posición: grupo ("" &amp; AN551 &amp; ""), grado ("" &amp; AO551 &amp; "") y media ("" &amp; AP551 &amp; ""). Puntajes Primer Simulacro: Global "" &amp; K551 &amp; "", Mat "" &amp;"&amp;" O551 &amp; "", Cien "" &amp; P551 &amp; "", Soc "" &amp; Q551 &amp; "", Lec "" &amp; R551 &amp; "", Ing "" &amp; S551 &amp; "". Puntajes Segundo Simulacro: Global "" &amp; Y551 &amp; "", Mat "" &amp; AC551 &amp; "", Cien "" &amp; AD551 &amp; "", Soc "" &amp; AE551 &amp; "", Lec "" &amp; AF551 &amp; "", Ing "" &amp; AG551 &amp; "". Escribe un mensaje motivado"&amp;"r y breve (máximo 4 líneas)."")
")</f>
        <v/>
      </c>
    </row>
    <row r="552" ht="15.75" customHeight="1" s="42">
      <c r="A552" s="93" t="n"/>
      <c r="B552" s="94" t="inlineStr">
        <is>
          <t>Bachillerato</t>
        </is>
      </c>
      <c r="C552" s="94" t="n">
        <v>902</v>
      </c>
      <c r="D552" s="94" t="n"/>
      <c r="E552" s="95" t="n">
        <v>1022096941</v>
      </c>
      <c r="F552" s="96">
        <f>TRIM(G552&amp;" "&amp;H552&amp;" "&amp;I552&amp;" "&amp;J552)</f>
        <v/>
      </c>
      <c r="G552" s="94" t="inlineStr">
        <is>
          <t>Palomino</t>
        </is>
      </c>
      <c r="H552" s="94" t="inlineStr">
        <is>
          <t>Carvajal</t>
        </is>
      </c>
      <c r="I552" s="94" t="inlineStr">
        <is>
          <t>Emmanuel</t>
        </is>
      </c>
      <c r="J552" s="97" t="n"/>
      <c r="K552" s="98">
        <f>IF(SUM(O552:S552)=0, "", ROUND(((O552*3+P552*3+Q552*3+R552*3+S552*1)/13)*5,0))</f>
        <v/>
      </c>
      <c r="L552" s="99">
        <f>IF(OR($C552="",K552=""),"",COUNTIFS($C$4:$C$1500,$C552,K$4:K$1500,"&gt;"&amp;K552)+1)</f>
        <v/>
      </c>
      <c r="M552" s="99">
        <f>IF(OR($C552="",K552=""),"",IF(AND($C552&gt;=1001,$C552&lt;=1005),COUNTIFS($C$4:$C$1500,"&gt;=1001",$C$4:$C$1500,"&lt;=1005",K$4:K$1500,"&gt;"&amp;K552)+1,IF(AND($C552&gt;=1101,$C552&lt;=1105),COUNTIFS($C$4:$C$1500,"&gt;=1101",$C$4:$C$1500,"&lt;=1105",K$4:K$1500,"&gt;"&amp;K552)+1,IF(AND($C552&gt;=901,$C552&lt;=905),COUNTIFS($C$4:$C$1500,"&gt;=901",$C$4:$C$1500,"&lt;=905",K$4:K$1500,"&gt;"&amp;K552)+1,IF(AND($C552&gt;=801,$C552&lt;=805),COUNTIFS($C$4:$C$1500,"&gt;=801",$C$4:$C$1500,"&lt;=805",K$4:K$1500,"&gt;"&amp;K552)+1,IF(AND($C552&gt;=701,$C552&lt;=705),COUNTIFS($C$4:$C$1500,"&gt;=701",$C$4:$C$1500,"&lt;=705",K$4:K$1500,"&gt;"&amp;K552)+1,IF(AND($C552&gt;=601,$C552&lt;=606),COUNTIFS($C$4:$C$1500,"&gt;=601",$C$4:$C$1500,"&lt;=606",K$4:K$1500,"&gt;"&amp;K552)+1,"")))))))</f>
        <v/>
      </c>
      <c r="N552" s="99">
        <f>IF(OR($C552="",K552=""),"",IF(OR(AND($C552&gt;=1001,$C552&lt;=1005),AND($C552&gt;=1101,$C552&lt;=1105)),COUNTIFS($C$4:$C$1500,"&gt;=1001",$C$4:$C$1500,"&lt;=1005",K$4:K$1500,"&gt;"&amp;K552)+COUNTIFS($C$4:$C$1500,"&gt;=1101",$C$4:$C$1500,"&lt;=1105",K$4:K$1500,"&gt;"&amp;K552)+1,""))</f>
        <v/>
      </c>
      <c r="O552" s="94" t="n">
        <v>25.25</v>
      </c>
      <c r="P552" s="94" t="n">
        <v>22.02</v>
      </c>
      <c r="Q552" s="94" t="n">
        <v>25</v>
      </c>
      <c r="R552" s="94" t="n">
        <v>22.92</v>
      </c>
      <c r="S552" s="94" t="n">
        <v>50</v>
      </c>
      <c r="T552" s="99">
        <f>IF(AND(O552&gt;0,O552&lt;36),1,IF(AND(O552&gt;=36,O552&lt;51),2,IF(AND(O552&gt;=51,O552&lt;71),3,IF(AND(O552&gt;=71,O552&lt;=100),4,))))</f>
        <v/>
      </c>
      <c r="U552" s="99">
        <f>IF(AND(P552&gt;0,P552&lt;41),1,IF(AND(P552&gt;=41,P552&lt;56),2,IF(AND(P552&gt;=56,P552&lt;71),3,IF(AND(P552&gt;=71,P552&lt;=100),4,))))</f>
        <v/>
      </c>
      <c r="V552" s="99">
        <f>IF(AND(Q552&gt;0,Q552&lt;41),1,IF(AND(Q552&gt;=41,Q552&lt;56),2,IF(AND(Q552&gt;=56,Q552&lt;71),3,IF(AND(Q552&gt;=71,Q552&lt;=100),4,))))</f>
        <v/>
      </c>
      <c r="W552" s="99">
        <f>IF(AND(R552&gt;0,R552&lt;36),1,IF(AND(R552&gt;=36,R552&lt;51),2,IF(AND(R552&gt;=51,R552&lt;66),3,IF(AND(R552&gt;=66,R552&lt;=100),4,))))</f>
        <v/>
      </c>
      <c r="X552" s="100">
        <f>IF(AND(S552&gt;0,S552&lt;37),1,IF(AND(S552&gt;=37,S552&lt;58),2,IF(AND(S552&gt;=58,S552&lt;71),3,IF(AND(S552&gt;=71,S552&lt;=100),4,))))</f>
        <v/>
      </c>
      <c r="Y552" s="101">
        <f>IF(SUM(AC552:AG552)=0, "", ROUND(((AC552*3+AD552*3+AE552*3+AF552*3+AG552*1)/13)*5,0))</f>
        <v/>
      </c>
      <c r="Z552" s="99">
        <f>IF(OR($C552="",Y552=""),"",COUNTIFS($C$4:$C$1500,$C552,Y$4:Y$1500,"&gt;"&amp;Y552)+1)</f>
        <v/>
      </c>
      <c r="AA552" s="99">
        <f>IF(OR($C552="",Y552=""),"",IF(AND($C552&gt;=1001,$C552&lt;=1005),COUNTIFS($C$4:$C$1500,"&gt;=1001",$C$4:$C$1500,"&lt;=1005",Y$4:Y$1500,"&gt;"&amp;Y552)+1,IF(AND($C552&gt;=1101,$C552&lt;=1105),COUNTIFS($C$4:$C$1500,"&gt;=1101",$C$4:$C$1500,"&lt;=1105",Y$4:Y$1500,"&gt;"&amp;Y552)+1,IF(AND($C552&gt;=901,$C552&lt;=905),COUNTIFS($C$4:$C$1500,"&gt;=901",$C$4:$C$1500,"&lt;=905",Y$4:Y$1500,"&gt;"&amp;Y552)+1,IF(AND($C552&gt;=801,$C552&lt;=805),COUNTIFS($C$4:$C$1500,"&gt;=801",$C$4:$C$1500,"&lt;=805",Y$4:Y$1500,"&gt;"&amp;Y552)+1,IF(AND($C552&gt;=701,$C552&lt;=705),COUNTIFS($C$4:$C$1500,"&gt;=701",$C$4:$C$1500,"&lt;=705",Y$4:Y$1500,"&gt;"&amp;Y552)+1,IF(AND($C552&gt;=601,$C552&lt;=606),COUNTIFS($C$4:$C$1500,"&gt;=601",$C$4:$C$1500,"&lt;=606",Y$4:Y$1500,"&gt;"&amp;Y552)+1,"")))))))</f>
        <v/>
      </c>
      <c r="AB552" s="99">
        <f>IF(OR($C552="",Y552=""),"",IF(OR(AND($C552&gt;=1001,$C552&lt;=1005),AND($C552&gt;=1101,$C552&lt;=1105)),COUNTIFS($C$4:$C$1500,"&gt;=1001",$C$4:$C$1500,"&lt;=1005",Y$4:Y$1500,"&gt;"&amp;Y552)+COUNTIFS($C$4:$C$1500,"&gt;=1101",$C$4:$C$1500,"&lt;=1105",Y$4:Y$1500,"&gt;"&amp;Y552)+1,""))</f>
        <v/>
      </c>
      <c r="AC552" s="94" t="n">
        <v>66.88</v>
      </c>
      <c r="AD552" s="94" t="n">
        <v>60.13</v>
      </c>
      <c r="AE552" s="94" t="n">
        <v>76.25</v>
      </c>
      <c r="AF552" s="94" t="n">
        <v>56.88</v>
      </c>
      <c r="AG552" s="94" t="n">
        <v>48.13</v>
      </c>
      <c r="AH552" s="99">
        <f>IF(AND(AC552&gt;0,AC552&lt;36),1,IF(AND(AC552&gt;=36,AC552&lt;51),2,IF(AND(AC552&gt;=51,AC552&lt;71),3,IF(AND(AC552&gt;=71,AC552&lt;=100),4,))))</f>
        <v/>
      </c>
      <c r="AI552" s="99">
        <f>IF(AND(AD552&gt;0,AD552&lt;41),1,IF(AND(AD552&gt;=41,AD552&lt;56),2,IF(AND(AD552&gt;=56,AD552&lt;71),3,IF(AND(AD552&gt;=71,AD552&lt;=100),4,))))</f>
        <v/>
      </c>
      <c r="AJ552" s="99">
        <f>IF(AND(AE552&gt;0,AE552&lt;41),1,IF(AND(AE552&gt;=41,AE552&lt;56),2,IF(AND(AE552&gt;=56,AE552&lt;71),3,IF(AND(AE552&gt;=71,AE552&lt;=100),4,))))</f>
        <v/>
      </c>
      <c r="AK552" s="99">
        <f>IF(AND(AF552&gt;0,AF552&lt;36),1,IF(AND(AF552&gt;=36,AF552&lt;51),2,IF(AND(AF552&gt;=51,AF552&lt;66),3,IF(AND(AF552&gt;=66,AF552&lt;=100),4,))))</f>
        <v/>
      </c>
      <c r="AL552" s="100">
        <f>IF(AND(AG552&gt;0,AG552&lt;37),1,IF(AND(AG552&gt;=37,AG552&lt;58),2,IF(AND(AG552&gt;=58,AG552&lt;71),3,IF(AND(AG552&gt;=71,AG552&lt;=100),4,))))</f>
        <v/>
      </c>
      <c r="AM552" s="101">
        <f>IF((Y552&lt;&gt;"")*(K552&lt;&gt;""),Y552-K552,"")</f>
        <v/>
      </c>
      <c r="AN552" s="99">
        <f>IF((Z552&lt;&gt;"")*(L552&lt;&gt;""),Z552-L552,"")</f>
        <v/>
      </c>
      <c r="AO552" s="99">
        <f>IF((AA552&lt;&gt;"")*(M552&lt;&gt;""),AA552-M552,"")</f>
        <v/>
      </c>
      <c r="AP552" s="99">
        <f>IF((AB552&lt;&gt;"")*(N552&lt;&gt;""),AB552-N552,"")</f>
        <v/>
      </c>
      <c r="AQ552" s="94">
        <f>IF((AC552&lt;&gt;"")*(O552&lt;&gt;""),AC552-O552,"")</f>
        <v/>
      </c>
      <c r="AR552" s="94">
        <f>IF((AD552&lt;&gt;"")*(P552&lt;&gt;""),AD552-P552,"")</f>
        <v/>
      </c>
      <c r="AS552" s="94">
        <f>IF((AE552&lt;&gt;"")*(Q552&lt;&gt;""),AE552-Q552,"")</f>
        <v/>
      </c>
      <c r="AT552" s="94">
        <f>IF((AF552&lt;&gt;"")*(R552&lt;&gt;""),AF552-R552,"")</f>
        <v/>
      </c>
      <c r="AU552" s="94">
        <f>IF((AG552&lt;&gt;"")*(S552&lt;&gt;""),AG552-S552,"")</f>
        <v/>
      </c>
      <c r="AV552" s="99">
        <f>IF((AH552&lt;&gt;"")*(T552&lt;&gt;""),AH552-T552,"")</f>
        <v/>
      </c>
      <c r="AW552" s="99">
        <f>IF((AI552&lt;&gt;"")*(U552&lt;&gt;""),AI552-U552,"")</f>
        <v/>
      </c>
      <c r="AX552" s="99">
        <f>IF((AJ552&lt;&gt;"")*(V552&lt;&gt;""),AJ552-V552,"")</f>
        <v/>
      </c>
      <c r="AY552" s="99">
        <f>IF((AK552&lt;&gt;"")*(W552&lt;&gt;""),AK552-W552,"")</f>
        <v/>
      </c>
      <c r="AZ552" s="102">
        <f>IF((AL552&lt;&gt;"")*(X552&lt;&gt;""),AL552-X552,"")</f>
        <v/>
      </c>
      <c r="BA552" s="50">
        <f>IFERROR(__xludf.dummyfunction("AI(""Actúa como un tutor académico y dirígete personalmente al estudiante "" &amp; I552 &amp; "" "" &amp; J552 &amp; "" "" &amp; G552 &amp; "" "" &amp; H552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AM552 &amp; ""'. Diferencias por área: Matemáticas ("" &amp; AQ552 &amp; ""), Ciencias Natura"&amp;"les ("" &amp; AR552 &amp; ""), Sociales ("" &amp; AS552 &amp; ""), Lectura Crítica ("" &amp; AT552 &amp; "") e Inglés ("" &amp; AU552 &amp; ""). Variación en posición: grupo ("" &amp; AN552 &amp; ""), grado ("" &amp; AO552 &amp; "") y media ("" &amp; AP552 &amp; ""). Puntajes Primer Simulacro: Global "" &amp; K552 &amp; "", Mat "" &amp; "&amp;"O4 &amp; "", Cien "" &amp; P552 &amp; "", Soc "" &amp; Q552 &amp; "", Lec "" &amp; R552 &amp; "", Ing "" &amp; S552 &amp; "". Puntajes Segundo Simulacro: Global "" &amp; Y552 &amp; "", Mat "" &amp; AC552 &amp; "", Cien "" &amp; AD552 &amp; "", Soc "" &amp; AE552 &amp; "", Lec "" &amp; AF552 &amp; "", Ing "" &amp; AG552 &amp; "". Escribe un mensaje motivador"&amp;" y breve (máximo 4 líneas)."")
"),"=AI(""Actúa como un tutor académico y dirígete personalmente al estudiante "" &amp; I552 &amp; "" "" &amp; J552 &amp; "" "" &amp; G552 &amp; "" "" &amp; H552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AM552 &amp; ""'. Diferencias por área: Matemáticas ("" &amp; AQ552 &amp; ""), Ciencias Natur"&amp;"ales ("" &amp; AR552 &amp; ""), Sociales ("" &amp; AS552 &amp; ""), Lectura Crítica ("" &amp; AT552 &amp; "") e Inglés ("" &amp; AU552 &amp; ""). Variación en posición: grupo ("" &amp; AN552 &amp; ""), grado ("" &amp; AO552 &amp; "") y media ("" &amp; AP552 &amp; ""). Puntajes Primer Simulacro: Global "" &amp; K552 &amp; "", Mat "" &amp;"&amp;" O552 &amp; "", Cien "" &amp; P552 &amp; "", Soc "" &amp; Q552 &amp; "", Lec "" &amp; R552 &amp; "", Ing "" &amp; S552 &amp; "". Puntajes Segundo Simulacro: Global "" &amp; Y552 &amp; "", Mat "" &amp; AC552 &amp; "", Cien "" &amp; AD552 &amp; "", Soc "" &amp; AE552 &amp; "", Lec "" &amp; AF552 &amp; "", Ing "" &amp; AG552 &amp; "". Escribe un mensaje motivado"&amp;"r y breve (máximo 4 líneas)."")
")</f>
        <v/>
      </c>
    </row>
    <row r="553" ht="15.75" customHeight="1" s="42">
      <c r="A553" s="93" t="n"/>
      <c r="B553" s="94" t="inlineStr">
        <is>
          <t>Bachillerato</t>
        </is>
      </c>
      <c r="C553" s="94" t="n">
        <v>901</v>
      </c>
      <c r="D553" s="94" t="n"/>
      <c r="E553" s="95" t="n">
        <v>1046709312</v>
      </c>
      <c r="F553" s="96">
        <f>TRIM(G553&amp;" "&amp;H553&amp;" "&amp;I553&amp;" "&amp;J553)</f>
        <v/>
      </c>
      <c r="G553" s="94" t="inlineStr">
        <is>
          <t>Palomino</t>
        </is>
      </c>
      <c r="H553" s="94" t="inlineStr">
        <is>
          <t>Cervantes</t>
        </is>
      </c>
      <c r="I553" s="94" t="inlineStr">
        <is>
          <t>Tania</t>
        </is>
      </c>
      <c r="J553" s="97" t="inlineStr">
        <is>
          <t>Alejandra</t>
        </is>
      </c>
      <c r="K553" s="98">
        <f>IF(SUM(O553:S553)=0, "", ROUND(((O553*3+P553*3+Q553*3+R553*3+S553*1)/13)*5,0))</f>
        <v/>
      </c>
      <c r="L553" s="99">
        <f>IF(OR($C553="",K553=""),"",COUNTIFS($C$4:$C$1500,$C553,K$4:K$1500,"&gt;"&amp;K553)+1)</f>
        <v/>
      </c>
      <c r="M553" s="99">
        <f>IF(OR($C553="",K553=""),"",IF(AND($C553&gt;=1001,$C553&lt;=1005),COUNTIFS($C$4:$C$1500,"&gt;=1001",$C$4:$C$1500,"&lt;=1005",K$4:K$1500,"&gt;"&amp;K553)+1,IF(AND($C553&gt;=1101,$C553&lt;=1105),COUNTIFS($C$4:$C$1500,"&gt;=1101",$C$4:$C$1500,"&lt;=1105",K$4:K$1500,"&gt;"&amp;K553)+1,IF(AND($C553&gt;=901,$C553&lt;=905),COUNTIFS($C$4:$C$1500,"&gt;=901",$C$4:$C$1500,"&lt;=905",K$4:K$1500,"&gt;"&amp;K553)+1,IF(AND($C553&gt;=801,$C553&lt;=805),COUNTIFS($C$4:$C$1500,"&gt;=801",$C$4:$C$1500,"&lt;=805",K$4:K$1500,"&gt;"&amp;K553)+1,IF(AND($C553&gt;=701,$C553&lt;=705),COUNTIFS($C$4:$C$1500,"&gt;=701",$C$4:$C$1500,"&lt;=705",K$4:K$1500,"&gt;"&amp;K553)+1,IF(AND($C553&gt;=601,$C553&lt;=606),COUNTIFS($C$4:$C$1500,"&gt;=601",$C$4:$C$1500,"&lt;=606",K$4:K$1500,"&gt;"&amp;K553)+1,"")))))))</f>
        <v/>
      </c>
      <c r="N553" s="99">
        <f>IF(OR($C553="",K553=""),"",IF(OR(AND($C553&gt;=1001,$C553&lt;=1005),AND($C553&gt;=1101,$C553&lt;=1105)),COUNTIFS($C$4:$C$1500,"&gt;=1001",$C$4:$C$1500,"&lt;=1005",K$4:K$1500,"&gt;"&amp;K553)+COUNTIFS($C$4:$C$1500,"&gt;=1101",$C$4:$C$1500,"&lt;=1105",K$4:K$1500,"&gt;"&amp;K553)+1,""))</f>
        <v/>
      </c>
      <c r="O553" s="94" t="n">
        <v>31.63</v>
      </c>
      <c r="P553" s="94" t="n">
        <v>60.71</v>
      </c>
      <c r="Q553" s="94" t="n">
        <v>40.63</v>
      </c>
      <c r="R553" s="94" t="n">
        <v>45.83</v>
      </c>
      <c r="S553" s="94" t="n">
        <v>66.67</v>
      </c>
      <c r="T553" s="99">
        <f>IF(AND(O553&gt;0,O553&lt;36),1,IF(AND(O553&gt;=36,O553&lt;51),2,IF(AND(O553&gt;=51,O553&lt;71),3,IF(AND(O553&gt;=71,O553&lt;=100),4,))))</f>
        <v/>
      </c>
      <c r="U553" s="99">
        <f>IF(AND(P553&gt;0,P553&lt;41),1,IF(AND(P553&gt;=41,P553&lt;56),2,IF(AND(P553&gt;=56,P553&lt;71),3,IF(AND(P553&gt;=71,P553&lt;=100),4,))))</f>
        <v/>
      </c>
      <c r="V553" s="99">
        <f>IF(AND(Q553&gt;0,Q553&lt;41),1,IF(AND(Q553&gt;=41,Q553&lt;56),2,IF(AND(Q553&gt;=56,Q553&lt;71),3,IF(AND(Q553&gt;=71,Q553&lt;=100),4,))))</f>
        <v/>
      </c>
      <c r="W553" s="99">
        <f>IF(AND(R553&gt;0,R553&lt;36),1,IF(AND(R553&gt;=36,R553&lt;51),2,IF(AND(R553&gt;=51,R553&lt;66),3,IF(AND(R553&gt;=66,R553&lt;=100),4,))))</f>
        <v/>
      </c>
      <c r="X553" s="100">
        <f>IF(AND(S553&gt;0,S553&lt;37),1,IF(AND(S553&gt;=37,S553&lt;58),2,IF(AND(S553&gt;=58,S553&lt;71),3,IF(AND(S553&gt;=71,S553&lt;=100),4,))))</f>
        <v/>
      </c>
      <c r="Y553" s="101">
        <f>IF(SUM(AC553:AG553)=0, "", ROUND(((AC553*3+AD553*3+AE553*3+AF553*3+AG553*1)/13)*5,0))</f>
        <v/>
      </c>
      <c r="Z553" s="99">
        <f>IF(OR($C553="",Y553=""),"",COUNTIFS($C$4:$C$1500,$C553,Y$4:Y$1500,"&gt;"&amp;Y553)+1)</f>
        <v/>
      </c>
      <c r="AA553" s="99">
        <f>IF(OR($C553="",Y553=""),"",IF(AND($C553&gt;=1001,$C553&lt;=1005),COUNTIFS($C$4:$C$1500,"&gt;=1001",$C$4:$C$1500,"&lt;=1005",Y$4:Y$1500,"&gt;"&amp;Y553)+1,IF(AND($C553&gt;=1101,$C553&lt;=1105),COUNTIFS($C$4:$C$1500,"&gt;=1101",$C$4:$C$1500,"&lt;=1105",Y$4:Y$1500,"&gt;"&amp;Y553)+1,IF(AND($C553&gt;=901,$C553&lt;=905),COUNTIFS($C$4:$C$1500,"&gt;=901",$C$4:$C$1500,"&lt;=905",Y$4:Y$1500,"&gt;"&amp;Y553)+1,IF(AND($C553&gt;=801,$C553&lt;=805),COUNTIFS($C$4:$C$1500,"&gt;=801",$C$4:$C$1500,"&lt;=805",Y$4:Y$1500,"&gt;"&amp;Y553)+1,IF(AND($C553&gt;=701,$C553&lt;=705),COUNTIFS($C$4:$C$1500,"&gt;=701",$C$4:$C$1500,"&lt;=705",Y$4:Y$1500,"&gt;"&amp;Y553)+1,IF(AND($C553&gt;=601,$C553&lt;=606),COUNTIFS($C$4:$C$1500,"&gt;=601",$C$4:$C$1500,"&lt;=606",Y$4:Y$1500,"&gt;"&amp;Y553)+1,"")))))))</f>
        <v/>
      </c>
      <c r="AB553" s="99">
        <f>IF(OR($C553="",Y553=""),"",IF(OR(AND($C553&gt;=1001,$C553&lt;=1005),AND($C553&gt;=1101,$C553&lt;=1105)),COUNTIFS($C$4:$C$1500,"&gt;=1001",$C$4:$C$1500,"&lt;=1005",Y$4:Y$1500,"&gt;"&amp;Y553)+COUNTIFS($C$4:$C$1500,"&gt;=1101",$C$4:$C$1500,"&lt;=1105",Y$4:Y$1500,"&gt;"&amp;Y553)+1,""))</f>
        <v/>
      </c>
      <c r="AC553" s="94" t="n">
        <v>39</v>
      </c>
      <c r="AD553" s="94" t="n">
        <v>65.13</v>
      </c>
      <c r="AE553" s="94" t="n">
        <v>81.38</v>
      </c>
      <c r="AF553" s="94" t="n">
        <v>65.63</v>
      </c>
      <c r="AG553" s="94" t="n">
        <v>61.25</v>
      </c>
      <c r="AH553" s="99">
        <f>IF(AND(AC553&gt;0,AC553&lt;36),1,IF(AND(AC553&gt;=36,AC553&lt;51),2,IF(AND(AC553&gt;=51,AC553&lt;71),3,IF(AND(AC553&gt;=71,AC553&lt;=100),4,))))</f>
        <v/>
      </c>
      <c r="AI553" s="99">
        <f>IF(AND(AD553&gt;0,AD553&lt;41),1,IF(AND(AD553&gt;=41,AD553&lt;56),2,IF(AND(AD553&gt;=56,AD553&lt;71),3,IF(AND(AD553&gt;=71,AD553&lt;=100),4,))))</f>
        <v/>
      </c>
      <c r="AJ553" s="99">
        <f>IF(AND(AE553&gt;0,AE553&lt;41),1,IF(AND(AE553&gt;=41,AE553&lt;56),2,IF(AND(AE553&gt;=56,AE553&lt;71),3,IF(AND(AE553&gt;=71,AE553&lt;=100),4,))))</f>
        <v/>
      </c>
      <c r="AK553" s="99">
        <f>IF(AND(AF553&gt;0,AF553&lt;36),1,IF(AND(AF553&gt;=36,AF553&lt;51),2,IF(AND(AF553&gt;=51,AF553&lt;66),3,IF(AND(AF553&gt;=66,AF553&lt;=100),4,))))</f>
        <v/>
      </c>
      <c r="AL553" s="100">
        <f>IF(AND(AG553&gt;0,AG553&lt;37),1,IF(AND(AG553&gt;=37,AG553&lt;58),2,IF(AND(AG553&gt;=58,AG553&lt;71),3,IF(AND(AG553&gt;=71,AG553&lt;=100),4,))))</f>
        <v/>
      </c>
      <c r="AM553" s="101">
        <f>IF((Y553&lt;&gt;"")*(K553&lt;&gt;""),Y553-K553,"")</f>
        <v/>
      </c>
      <c r="AN553" s="99">
        <f>IF((Z553&lt;&gt;"")*(L553&lt;&gt;""),Z553-L553,"")</f>
        <v/>
      </c>
      <c r="AO553" s="99">
        <f>IF((AA553&lt;&gt;"")*(M553&lt;&gt;""),AA553-M553,"")</f>
        <v/>
      </c>
      <c r="AP553" s="99">
        <f>IF((AB553&lt;&gt;"")*(N553&lt;&gt;""),AB553-N553,"")</f>
        <v/>
      </c>
      <c r="AQ553" s="94">
        <f>IF((AC553&lt;&gt;"")*(O553&lt;&gt;""),AC553-O553,"")</f>
        <v/>
      </c>
      <c r="AR553" s="94">
        <f>IF((AD553&lt;&gt;"")*(P553&lt;&gt;""),AD553-P553,"")</f>
        <v/>
      </c>
      <c r="AS553" s="94">
        <f>IF((AE553&lt;&gt;"")*(Q553&lt;&gt;""),AE553-Q553,"")</f>
        <v/>
      </c>
      <c r="AT553" s="94">
        <f>IF((AF553&lt;&gt;"")*(R553&lt;&gt;""),AF553-R553,"")</f>
        <v/>
      </c>
      <c r="AU553" s="94">
        <f>IF((AG553&lt;&gt;"")*(S553&lt;&gt;""),AG553-S553,"")</f>
        <v/>
      </c>
      <c r="AV553" s="99">
        <f>IF((AH553&lt;&gt;"")*(T553&lt;&gt;""),AH553-T553,"")</f>
        <v/>
      </c>
      <c r="AW553" s="99">
        <f>IF((AI553&lt;&gt;"")*(U553&lt;&gt;""),AI553-U553,"")</f>
        <v/>
      </c>
      <c r="AX553" s="99">
        <f>IF((AJ553&lt;&gt;"")*(V553&lt;&gt;""),AJ553-V553,"")</f>
        <v/>
      </c>
      <c r="AY553" s="99">
        <f>IF((AK553&lt;&gt;"")*(W553&lt;&gt;""),AK553-W553,"")</f>
        <v/>
      </c>
      <c r="AZ553" s="102">
        <f>IF((AL553&lt;&gt;"")*(X553&lt;&gt;""),AL553-X553,"")</f>
        <v/>
      </c>
      <c r="BA553" s="50">
        <f>IFERROR(__xludf.dummyfunction("AI(""Actúa como un tutor académico y dirígete personalmente al estudiante "" &amp; I553 &amp; "" "" &amp; J553 &amp; "" "" &amp; G553 &amp; "" "" &amp; H553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AM553 &amp; ""'. Diferencias por área: Matemáticas ("" &amp; AQ553 &amp; ""), Ciencias Natura"&amp;"les ("" &amp; AR553 &amp; ""), Sociales ("" &amp; AS553 &amp; ""), Lectura Crítica ("" &amp; AT553 &amp; "") e Inglés ("" &amp; AU553 &amp; ""). Variación en posición: grupo ("" &amp; AN553 &amp; ""), grado ("" &amp; AO553 &amp; "") y media ("" &amp; AP553 &amp; ""). Puntajes Primer Simulacro: Global "" &amp; K553 &amp; "", Mat "" &amp; "&amp;"O4 &amp; "", Cien "" &amp; P553 &amp; "", Soc "" &amp; Q553 &amp; "", Lec "" &amp; R553 &amp; "", Ing "" &amp; S553 &amp; "". Puntajes Segundo Simulacro: Global "" &amp; Y553 &amp; "", Mat "" &amp; AC553 &amp; "", Cien "" &amp; AD553 &amp; "", Soc "" &amp; AE553 &amp; "", Lec "" &amp; AF553 &amp; "", Ing "" &amp; AG553 &amp; "". Escribe un mensaje motivador"&amp;" y breve (máximo 4 líneas)."")
"),"=AI(""Actúa como un tutor académico y dirígete personalmente al estudiante "" &amp; I553 &amp; "" "" &amp; J553 &amp; "" "" &amp; G553 &amp; "" "" &amp; H553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AM553 &amp; ""'. Diferencias por área: Matemáticas ("" &amp; AQ553 &amp; ""), Ciencias Natur"&amp;"ales ("" &amp; AR553 &amp; ""), Sociales ("" &amp; AS553 &amp; ""), Lectura Crítica ("" &amp; AT553 &amp; "") e Inglés ("" &amp; AU553 &amp; ""). Variación en posición: grupo ("" &amp; AN553 &amp; ""), grado ("" &amp; AO553 &amp; "") y media ("" &amp; AP553 &amp; ""). Puntajes Primer Simulacro: Global "" &amp; K553 &amp; "", Mat "" &amp;"&amp;" O553 &amp; "", Cien "" &amp; P553 &amp; "", Soc "" &amp; Q553 &amp; "", Lec "" &amp; R553 &amp; "", Ing "" &amp; S553 &amp; "". Puntajes Segundo Simulacro: Global "" &amp; Y553 &amp; "", Mat "" &amp; AC553 &amp; "", Cien "" &amp; AD553 &amp; "", Soc "" &amp; AE553 &amp; "", Lec "" &amp; AF553 &amp; "", Ing "" &amp; AG553 &amp; "". Escribe un mensaje motivado"&amp;"r y breve (máximo 4 líneas)."")
")</f>
        <v/>
      </c>
    </row>
    <row r="554" ht="15.75" customHeight="1" s="42">
      <c r="A554" s="93" t="n"/>
      <c r="B554" s="94" t="inlineStr">
        <is>
          <t>Bachillerato</t>
        </is>
      </c>
      <c r="C554" s="94" t="n">
        <v>901</v>
      </c>
      <c r="D554" s="94" t="n"/>
      <c r="E554" s="95" t="n">
        <v>1011594469</v>
      </c>
      <c r="F554" s="96">
        <f>TRIM(G554&amp;" "&amp;H554&amp;" "&amp;I554&amp;" "&amp;J554)</f>
        <v/>
      </c>
      <c r="G554" s="94" t="inlineStr">
        <is>
          <t>Puerta</t>
        </is>
      </c>
      <c r="H554" s="94" t="inlineStr">
        <is>
          <t>Tilano</t>
        </is>
      </c>
      <c r="I554" s="94" t="inlineStr">
        <is>
          <t>Álvaro</t>
        </is>
      </c>
      <c r="J554" s="97" t="inlineStr">
        <is>
          <t>Jhacerr</t>
        </is>
      </c>
      <c r="K554" s="98">
        <f>IF(SUM(O554:S554)=0, "", ROUND(((O554*3+P554*3+Q554*3+R554*3+S554*1)/13)*5,0))</f>
        <v/>
      </c>
      <c r="L554" s="99">
        <f>IF(OR($C554="",K554=""),"",COUNTIFS($C$4:$C$1500,$C554,K$4:K$1500,"&gt;"&amp;K554)+1)</f>
        <v/>
      </c>
      <c r="M554" s="99">
        <f>IF(OR($C554="",K554=""),"",IF(AND($C554&gt;=1001,$C554&lt;=1005),COUNTIFS($C$4:$C$1500,"&gt;=1001",$C$4:$C$1500,"&lt;=1005",K$4:K$1500,"&gt;"&amp;K554)+1,IF(AND($C554&gt;=1101,$C554&lt;=1105),COUNTIFS($C$4:$C$1500,"&gt;=1101",$C$4:$C$1500,"&lt;=1105",K$4:K$1500,"&gt;"&amp;K554)+1,IF(AND($C554&gt;=901,$C554&lt;=905),COUNTIFS($C$4:$C$1500,"&gt;=901",$C$4:$C$1500,"&lt;=905",K$4:K$1500,"&gt;"&amp;K554)+1,IF(AND($C554&gt;=801,$C554&lt;=805),COUNTIFS($C$4:$C$1500,"&gt;=801",$C$4:$C$1500,"&lt;=805",K$4:K$1500,"&gt;"&amp;K554)+1,IF(AND($C554&gt;=701,$C554&lt;=705),COUNTIFS($C$4:$C$1500,"&gt;=701",$C$4:$C$1500,"&lt;=705",K$4:K$1500,"&gt;"&amp;K554)+1,IF(AND($C554&gt;=601,$C554&lt;=606),COUNTIFS($C$4:$C$1500,"&gt;=601",$C$4:$C$1500,"&lt;=606",K$4:K$1500,"&gt;"&amp;K554)+1,"")))))))</f>
        <v/>
      </c>
      <c r="N554" s="99">
        <f>IF(OR($C554="",K554=""),"",IF(OR(AND($C554&gt;=1001,$C554&lt;=1005),AND($C554&gt;=1101,$C554&lt;=1105)),COUNTIFS($C$4:$C$1500,"&gt;=1001",$C$4:$C$1500,"&lt;=1005",K$4:K$1500,"&gt;"&amp;K554)+COUNTIFS($C$4:$C$1500,"&gt;=1101",$C$4:$C$1500,"&lt;=1105",K$4:K$1500,"&gt;"&amp;K554)+1,""))</f>
        <v/>
      </c>
      <c r="O554" s="94" t="n">
        <v>28.13</v>
      </c>
      <c r="P554" s="94" t="n">
        <v>38.1</v>
      </c>
      <c r="Q554" s="94" t="n">
        <v>34.38</v>
      </c>
      <c r="R554" s="94" t="n">
        <v>22.92</v>
      </c>
      <c r="S554" s="94" t="n">
        <v>41.67</v>
      </c>
      <c r="T554" s="99">
        <f>IF(AND(O554&gt;0,O554&lt;36),1,IF(AND(O554&gt;=36,O554&lt;51),2,IF(AND(O554&gt;=51,O554&lt;71),3,IF(AND(O554&gt;=71,O554&lt;=100),4,))))</f>
        <v/>
      </c>
      <c r="U554" s="99">
        <f>IF(AND(P554&gt;0,P554&lt;41),1,IF(AND(P554&gt;=41,P554&lt;56),2,IF(AND(P554&gt;=56,P554&lt;71),3,IF(AND(P554&gt;=71,P554&lt;=100),4,))))</f>
        <v/>
      </c>
      <c r="V554" s="99">
        <f>IF(AND(Q554&gt;0,Q554&lt;41),1,IF(AND(Q554&gt;=41,Q554&lt;56),2,IF(AND(Q554&gt;=56,Q554&lt;71),3,IF(AND(Q554&gt;=71,Q554&lt;=100),4,))))</f>
        <v/>
      </c>
      <c r="W554" s="99">
        <f>IF(AND(R554&gt;0,R554&lt;36),1,IF(AND(R554&gt;=36,R554&lt;51),2,IF(AND(R554&gt;=51,R554&lt;66),3,IF(AND(R554&gt;=66,R554&lt;=100),4,))))</f>
        <v/>
      </c>
      <c r="X554" s="100">
        <f>IF(AND(S554&gt;0,S554&lt;37),1,IF(AND(S554&gt;=37,S554&lt;58),2,IF(AND(S554&gt;=58,S554&lt;71),3,IF(AND(S554&gt;=71,S554&lt;=100),4,))))</f>
        <v/>
      </c>
      <c r="Y554" s="101">
        <f>IF(SUM(AC554:AG554)=0, "", ROUND(((AC554*3+AD554*3+AE554*3+AF554*3+AG554*1)/13)*5,0))</f>
        <v/>
      </c>
      <c r="Z554" s="99">
        <f>IF(OR($C554="",Y554=""),"",COUNTIFS($C$4:$C$1500,$C554,Y$4:Y$1500,"&gt;"&amp;Y554)+1)</f>
        <v/>
      </c>
      <c r="AA554" s="99">
        <f>IF(OR($C554="",Y554=""),"",IF(AND($C554&gt;=1001,$C554&lt;=1005),COUNTIFS($C$4:$C$1500,"&gt;=1001",$C$4:$C$1500,"&lt;=1005",Y$4:Y$1500,"&gt;"&amp;Y554)+1,IF(AND($C554&gt;=1101,$C554&lt;=1105),COUNTIFS($C$4:$C$1500,"&gt;=1101",$C$4:$C$1500,"&lt;=1105",Y$4:Y$1500,"&gt;"&amp;Y554)+1,IF(AND($C554&gt;=901,$C554&lt;=905),COUNTIFS($C$4:$C$1500,"&gt;=901",$C$4:$C$1500,"&lt;=905",Y$4:Y$1500,"&gt;"&amp;Y554)+1,IF(AND($C554&gt;=801,$C554&lt;=805),COUNTIFS($C$4:$C$1500,"&gt;=801",$C$4:$C$1500,"&lt;=805",Y$4:Y$1500,"&gt;"&amp;Y554)+1,IF(AND($C554&gt;=701,$C554&lt;=705),COUNTIFS($C$4:$C$1500,"&gt;=701",$C$4:$C$1500,"&lt;=705",Y$4:Y$1500,"&gt;"&amp;Y554)+1,IF(AND($C554&gt;=601,$C554&lt;=606),COUNTIFS($C$4:$C$1500,"&gt;=601",$C$4:$C$1500,"&lt;=606",Y$4:Y$1500,"&gt;"&amp;Y554)+1,"")))))))</f>
        <v/>
      </c>
      <c r="AB554" s="99">
        <f>IF(OR($C554="",Y554=""),"",IF(OR(AND($C554&gt;=1001,$C554&lt;=1005),AND($C554&gt;=1101,$C554&lt;=1105)),COUNTIFS($C$4:$C$1500,"&gt;=1001",$C$4:$C$1500,"&lt;=1005",Y$4:Y$1500,"&gt;"&amp;Y554)+COUNTIFS($C$4:$C$1500,"&gt;=1101",$C$4:$C$1500,"&lt;=1105",Y$4:Y$1500,"&gt;"&amp;Y554)+1,""))</f>
        <v/>
      </c>
      <c r="AC554" s="94" t="n">
        <v>48</v>
      </c>
      <c r="AD554" s="94" t="n">
        <v>38.17</v>
      </c>
      <c r="AE554" s="94" t="n">
        <v>31.5</v>
      </c>
      <c r="AF554" s="94" t="n">
        <v>61.25</v>
      </c>
      <c r="AG554" s="94" t="n">
        <v>30.63</v>
      </c>
      <c r="AH554" s="99">
        <f>IF(AND(AC554&gt;0,AC554&lt;36),1,IF(AND(AC554&gt;=36,AC554&lt;51),2,IF(AND(AC554&gt;=51,AC554&lt;71),3,IF(AND(AC554&gt;=71,AC554&lt;=100),4,))))</f>
        <v/>
      </c>
      <c r="AI554" s="99">
        <f>IF(AND(AD554&gt;0,AD554&lt;41),1,IF(AND(AD554&gt;=41,AD554&lt;56),2,IF(AND(AD554&gt;=56,AD554&lt;71),3,IF(AND(AD554&gt;=71,AD554&lt;=100),4,))))</f>
        <v/>
      </c>
      <c r="AJ554" s="99">
        <f>IF(AND(AE554&gt;0,AE554&lt;41),1,IF(AND(AE554&gt;=41,AE554&lt;56),2,IF(AND(AE554&gt;=56,AE554&lt;71),3,IF(AND(AE554&gt;=71,AE554&lt;=100),4,))))</f>
        <v/>
      </c>
      <c r="AK554" s="99">
        <f>IF(AND(AF554&gt;0,AF554&lt;36),1,IF(AND(AF554&gt;=36,AF554&lt;51),2,IF(AND(AF554&gt;=51,AF554&lt;66),3,IF(AND(AF554&gt;=66,AF554&lt;=100),4,))))</f>
        <v/>
      </c>
      <c r="AL554" s="100">
        <f>IF(AND(AG554&gt;0,AG554&lt;37),1,IF(AND(AG554&gt;=37,AG554&lt;58),2,IF(AND(AG554&gt;=58,AG554&lt;71),3,IF(AND(AG554&gt;=71,AG554&lt;=100),4,))))</f>
        <v/>
      </c>
      <c r="AM554" s="101">
        <f>IF((Y554&lt;&gt;"")*(K554&lt;&gt;""),Y554-K554,"")</f>
        <v/>
      </c>
      <c r="AN554" s="99">
        <f>IF((Z554&lt;&gt;"")*(L554&lt;&gt;""),Z554-L554,"")</f>
        <v/>
      </c>
      <c r="AO554" s="99">
        <f>IF((AA554&lt;&gt;"")*(M554&lt;&gt;""),AA554-M554,"")</f>
        <v/>
      </c>
      <c r="AP554" s="99">
        <f>IF((AB554&lt;&gt;"")*(N554&lt;&gt;""),AB554-N554,"")</f>
        <v/>
      </c>
      <c r="AQ554" s="94">
        <f>IF((AC554&lt;&gt;"")*(O554&lt;&gt;""),AC554-O554,"")</f>
        <v/>
      </c>
      <c r="AR554" s="94">
        <f>IF((AD554&lt;&gt;"")*(P554&lt;&gt;""),AD554-P554,"")</f>
        <v/>
      </c>
      <c r="AS554" s="94">
        <f>IF((AE554&lt;&gt;"")*(Q554&lt;&gt;""),AE554-Q554,"")</f>
        <v/>
      </c>
      <c r="AT554" s="94">
        <f>IF((AF554&lt;&gt;"")*(R554&lt;&gt;""),AF554-R554,"")</f>
        <v/>
      </c>
      <c r="AU554" s="94">
        <f>IF((AG554&lt;&gt;"")*(S554&lt;&gt;""),AG554-S554,"")</f>
        <v/>
      </c>
      <c r="AV554" s="99">
        <f>IF((AH554&lt;&gt;"")*(T554&lt;&gt;""),AH554-T554,"")</f>
        <v/>
      </c>
      <c r="AW554" s="99">
        <f>IF((AI554&lt;&gt;"")*(U554&lt;&gt;""),AI554-U554,"")</f>
        <v/>
      </c>
      <c r="AX554" s="99">
        <f>IF((AJ554&lt;&gt;"")*(V554&lt;&gt;""),AJ554-V554,"")</f>
        <v/>
      </c>
      <c r="AY554" s="99">
        <f>IF((AK554&lt;&gt;"")*(W554&lt;&gt;""),AK554-W554,"")</f>
        <v/>
      </c>
      <c r="AZ554" s="102">
        <f>IF((AL554&lt;&gt;"")*(X554&lt;&gt;""),AL554-X554,"")</f>
        <v/>
      </c>
      <c r="BA554" s="50">
        <f>IFERROR(__xludf.dummyfunction("AI(""Actúa como un tutor académico y dirígete personalmente al estudiante "" &amp; I554 &amp; "" "" &amp; J554 &amp; "" "" &amp; G554 &amp; "" "" &amp; H554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AM554 &amp; ""'. Diferencias por área: Matemáticas ("" &amp; AQ554 &amp; ""), Ciencias Natura"&amp;"les ("" &amp; AR554 &amp; ""), Sociales ("" &amp; AS554 &amp; ""), Lectura Crítica ("" &amp; AT554 &amp; "") e Inglés ("" &amp; AU554 &amp; ""). Variación en posición: grupo ("" &amp; AN554 &amp; ""), grado ("" &amp; AO554 &amp; "") y media ("" &amp; AP554 &amp; ""). Puntajes Primer Simulacro: Global "" &amp; K554 &amp; "", Mat "" &amp; "&amp;"O4 &amp; "", Cien "" &amp; P554 &amp; "", Soc "" &amp; Q554 &amp; "", Lec "" &amp; R554 &amp; "", Ing "" &amp; S554 &amp; "". Puntajes Segundo Simulacro: Global "" &amp; Y554 &amp; "", Mat "" &amp; AC554 &amp; "", Cien "" &amp; AD554 &amp; "", Soc "" &amp; AE554 &amp; "", Lec "" &amp; AF554 &amp; "", Ing "" &amp; AG554 &amp; "". Escribe un mensaje motivador"&amp;" y breve (máximo 4 líneas)."")
"),"=AI(""Actúa como un tutor académico y dirígete personalmente al estudiante "" &amp; I554 &amp; "" "" &amp; J554 &amp; "" "" &amp; G554 &amp; "" "" &amp; H554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AM554 &amp; ""'. Diferencias por área: Matemáticas ("" &amp; AQ554 &amp; ""), Ciencias Natur"&amp;"ales ("" &amp; AR554 &amp; ""), Sociales ("" &amp; AS554 &amp; ""), Lectura Crítica ("" &amp; AT554 &amp; "") e Inglés ("" &amp; AU554 &amp; ""). Variación en posición: grupo ("" &amp; AN554 &amp; ""), grado ("" &amp; AO554 &amp; "") y media ("" &amp; AP554 &amp; ""). Puntajes Primer Simulacro: Global "" &amp; K554 &amp; "", Mat "" &amp;"&amp;" O554 &amp; "", Cien "" &amp; P554 &amp; "", Soc "" &amp; Q554 &amp; "", Lec "" &amp; R554 &amp; "", Ing "" &amp; S554 &amp; "". Puntajes Segundo Simulacro: Global "" &amp; Y554 &amp; "", Mat "" &amp; AC554 &amp; "", Cien "" &amp; AD554 &amp; "", Soc "" &amp; AE554 &amp; "", Lec "" &amp; AF554 &amp; "", Ing "" &amp; AG554 &amp; "". Escribe un mensaje motivado"&amp;"r y breve (máximo 4 líneas)."")
")</f>
        <v/>
      </c>
    </row>
    <row r="555" ht="15.75" customHeight="1" s="42">
      <c r="A555" s="93" t="n"/>
      <c r="B555" s="94" t="inlineStr">
        <is>
          <t>Bachillerato</t>
        </is>
      </c>
      <c r="C555" s="94" t="n">
        <v>901</v>
      </c>
      <c r="D555" s="94" t="n"/>
      <c r="E555" s="95" t="n">
        <v>1011593983</v>
      </c>
      <c r="F555" s="96">
        <f>TRIM(G555&amp;" "&amp;H555&amp;" "&amp;I555&amp;" "&amp;J555)</f>
        <v/>
      </c>
      <c r="G555" s="94" t="inlineStr">
        <is>
          <t>Quevedo</t>
        </is>
      </c>
      <c r="H555" s="94" t="inlineStr">
        <is>
          <t>Torres</t>
        </is>
      </c>
      <c r="I555" s="94" t="inlineStr">
        <is>
          <t>María</t>
        </is>
      </c>
      <c r="J555" s="97" t="inlineStr">
        <is>
          <t>José</t>
        </is>
      </c>
      <c r="K555" s="98">
        <f>IF(SUM(O555:S555)=0, "", ROUND(((O555*3+P555*3+Q555*3+R555*3+S555*1)/13)*5,0))</f>
        <v/>
      </c>
      <c r="L555" s="99">
        <f>IF(OR($C555="",K555=""),"",COUNTIFS($C$4:$C$1500,$C555,K$4:K$1500,"&gt;"&amp;K555)+1)</f>
        <v/>
      </c>
      <c r="M555" s="99">
        <f>IF(OR($C555="",K555=""),"",IF(AND($C555&gt;=1001,$C555&lt;=1005),COUNTIFS($C$4:$C$1500,"&gt;=1001",$C$4:$C$1500,"&lt;=1005",K$4:K$1500,"&gt;"&amp;K555)+1,IF(AND($C555&gt;=1101,$C555&lt;=1105),COUNTIFS($C$4:$C$1500,"&gt;=1101",$C$4:$C$1500,"&lt;=1105",K$4:K$1500,"&gt;"&amp;K555)+1,IF(AND($C555&gt;=901,$C555&lt;=905),COUNTIFS($C$4:$C$1500,"&gt;=901",$C$4:$C$1500,"&lt;=905",K$4:K$1500,"&gt;"&amp;K555)+1,IF(AND($C555&gt;=801,$C555&lt;=805),COUNTIFS($C$4:$C$1500,"&gt;=801",$C$4:$C$1500,"&lt;=805",K$4:K$1500,"&gt;"&amp;K555)+1,IF(AND($C555&gt;=701,$C555&lt;=705),COUNTIFS($C$4:$C$1500,"&gt;=701",$C$4:$C$1500,"&lt;=705",K$4:K$1500,"&gt;"&amp;K555)+1,IF(AND($C555&gt;=601,$C555&lt;=606),COUNTIFS($C$4:$C$1500,"&gt;=601",$C$4:$C$1500,"&lt;=606",K$4:K$1500,"&gt;"&amp;K555)+1,"")))))))</f>
        <v/>
      </c>
      <c r="N555" s="99">
        <f>IF(OR($C555="",K555=""),"",IF(OR(AND($C555&gt;=1001,$C555&lt;=1005),AND($C555&gt;=1101,$C555&lt;=1105)),COUNTIFS($C$4:$C$1500,"&gt;=1001",$C$4:$C$1500,"&lt;=1005",K$4:K$1500,"&gt;"&amp;K555)+COUNTIFS($C$4:$C$1500,"&gt;=1101",$C$4:$C$1500,"&lt;=1105",K$4:K$1500,"&gt;"&amp;K555)+1,""))</f>
        <v/>
      </c>
      <c r="O555" s="94" t="n">
        <v>22.38</v>
      </c>
      <c r="P555" s="94" t="n">
        <v>25.6</v>
      </c>
      <c r="Q555" s="94" t="n">
        <v>34.38</v>
      </c>
      <c r="R555" s="94" t="n">
        <v>22.92</v>
      </c>
      <c r="S555" s="94" t="n">
        <v>37.5</v>
      </c>
      <c r="T555" s="99">
        <f>IF(AND(O555&gt;0,O555&lt;36),1,IF(AND(O555&gt;=36,O555&lt;51),2,IF(AND(O555&gt;=51,O555&lt;71),3,IF(AND(O555&gt;=71,O555&lt;=100),4,))))</f>
        <v/>
      </c>
      <c r="U555" s="99">
        <f>IF(AND(P555&gt;0,P555&lt;41),1,IF(AND(P555&gt;=41,P555&lt;56),2,IF(AND(P555&gt;=56,P555&lt;71),3,IF(AND(P555&gt;=71,P555&lt;=100),4,))))</f>
        <v/>
      </c>
      <c r="V555" s="99">
        <f>IF(AND(Q555&gt;0,Q555&lt;41),1,IF(AND(Q555&gt;=41,Q555&lt;56),2,IF(AND(Q555&gt;=56,Q555&lt;71),3,IF(AND(Q555&gt;=71,Q555&lt;=100),4,))))</f>
        <v/>
      </c>
      <c r="W555" s="99">
        <f>IF(AND(R555&gt;0,R555&lt;36),1,IF(AND(R555&gt;=36,R555&lt;51),2,IF(AND(R555&gt;=51,R555&lt;66),3,IF(AND(R555&gt;=66,R555&lt;=100),4,))))</f>
        <v/>
      </c>
      <c r="X555" s="100">
        <f>IF(AND(S555&gt;0,S555&lt;37),1,IF(AND(S555&gt;=37,S555&lt;58),2,IF(AND(S555&gt;=58,S555&lt;71),3,IF(AND(S555&gt;=71,S555&lt;=100),4,))))</f>
        <v/>
      </c>
      <c r="Y555" s="101">
        <f>IF(SUM(AC555:AG555)=0, "", ROUND(((AC555*3+AD555*3+AE555*3+AF555*3+AG555*1)/13)*5,0))</f>
        <v/>
      </c>
      <c r="Z555" s="99">
        <f>IF(OR($C555="",Y555=""),"",COUNTIFS($C$4:$C$1500,$C555,Y$4:Y$1500,"&gt;"&amp;Y555)+1)</f>
        <v/>
      </c>
      <c r="AA555" s="99">
        <f>IF(OR($C555="",Y555=""),"",IF(AND($C555&gt;=1001,$C555&lt;=1005),COUNTIFS($C$4:$C$1500,"&gt;=1001",$C$4:$C$1500,"&lt;=1005",Y$4:Y$1500,"&gt;"&amp;Y555)+1,IF(AND($C555&gt;=1101,$C555&lt;=1105),COUNTIFS($C$4:$C$1500,"&gt;=1101",$C$4:$C$1500,"&lt;=1105",Y$4:Y$1500,"&gt;"&amp;Y555)+1,IF(AND($C555&gt;=901,$C555&lt;=905),COUNTIFS($C$4:$C$1500,"&gt;=901",$C$4:$C$1500,"&lt;=905",Y$4:Y$1500,"&gt;"&amp;Y555)+1,IF(AND($C555&gt;=801,$C555&lt;=805),COUNTIFS($C$4:$C$1500,"&gt;=801",$C$4:$C$1500,"&lt;=805",Y$4:Y$1500,"&gt;"&amp;Y555)+1,IF(AND($C555&gt;=701,$C555&lt;=705),COUNTIFS($C$4:$C$1500,"&gt;=701",$C$4:$C$1500,"&lt;=705",Y$4:Y$1500,"&gt;"&amp;Y555)+1,IF(AND($C555&gt;=601,$C555&lt;=606),COUNTIFS($C$4:$C$1500,"&gt;=601",$C$4:$C$1500,"&lt;=606",Y$4:Y$1500,"&gt;"&amp;Y555)+1,"")))))))</f>
        <v/>
      </c>
      <c r="AB555" s="99">
        <f>IF(OR($C555="",Y555=""),"",IF(OR(AND($C555&gt;=1001,$C555&lt;=1005),AND($C555&gt;=1101,$C555&lt;=1105)),COUNTIFS($C$4:$C$1500,"&gt;=1001",$C$4:$C$1500,"&lt;=1005",Y$4:Y$1500,"&gt;"&amp;Y555)+COUNTIFS($C$4:$C$1500,"&gt;=1101",$C$4:$C$1500,"&lt;=1105",Y$4:Y$1500,"&gt;"&amp;Y555)+1,""))</f>
        <v/>
      </c>
      <c r="AC555" s="94" t="n">
        <v>54</v>
      </c>
      <c r="AD555" s="94" t="n">
        <v>42.46</v>
      </c>
      <c r="AE555" s="94" t="n">
        <v>31.5</v>
      </c>
      <c r="AF555" s="94" t="n">
        <v>30.63</v>
      </c>
      <c r="AG555" s="94" t="n">
        <v>35</v>
      </c>
      <c r="AH555" s="99">
        <f>IF(AND(AC555&gt;0,AC555&lt;36),1,IF(AND(AC555&gt;=36,AC555&lt;51),2,IF(AND(AC555&gt;=51,AC555&lt;71),3,IF(AND(AC555&gt;=71,AC555&lt;=100),4,))))</f>
        <v/>
      </c>
      <c r="AI555" s="99">
        <f>IF(AND(AD555&gt;0,AD555&lt;41),1,IF(AND(AD555&gt;=41,AD555&lt;56),2,IF(AND(AD555&gt;=56,AD555&lt;71),3,IF(AND(AD555&gt;=71,AD555&lt;=100),4,))))</f>
        <v/>
      </c>
      <c r="AJ555" s="99">
        <f>IF(AND(AE555&gt;0,AE555&lt;41),1,IF(AND(AE555&gt;=41,AE555&lt;56),2,IF(AND(AE555&gt;=56,AE555&lt;71),3,IF(AND(AE555&gt;=71,AE555&lt;=100),4,))))</f>
        <v/>
      </c>
      <c r="AK555" s="99">
        <f>IF(AND(AF555&gt;0,AF555&lt;36),1,IF(AND(AF555&gt;=36,AF555&lt;51),2,IF(AND(AF555&gt;=51,AF555&lt;66),3,IF(AND(AF555&gt;=66,AF555&lt;=100),4,))))</f>
        <v/>
      </c>
      <c r="AL555" s="100">
        <f>IF(AND(AG555&gt;0,AG555&lt;37),1,IF(AND(AG555&gt;=37,AG555&lt;58),2,IF(AND(AG555&gt;=58,AG555&lt;71),3,IF(AND(AG555&gt;=71,AG555&lt;=100),4,))))</f>
        <v/>
      </c>
      <c r="AM555" s="101">
        <f>IF((Y555&lt;&gt;"")*(K555&lt;&gt;""),Y555-K555,"")</f>
        <v/>
      </c>
      <c r="AN555" s="99">
        <f>IF((Z555&lt;&gt;"")*(L555&lt;&gt;""),Z555-L555,"")</f>
        <v/>
      </c>
      <c r="AO555" s="99">
        <f>IF((AA555&lt;&gt;"")*(M555&lt;&gt;""),AA555-M555,"")</f>
        <v/>
      </c>
      <c r="AP555" s="99">
        <f>IF((AB555&lt;&gt;"")*(N555&lt;&gt;""),AB555-N555,"")</f>
        <v/>
      </c>
      <c r="AQ555" s="94">
        <f>IF((AC555&lt;&gt;"")*(O555&lt;&gt;""),AC555-O555,"")</f>
        <v/>
      </c>
      <c r="AR555" s="94">
        <f>IF((AD555&lt;&gt;"")*(P555&lt;&gt;""),AD555-P555,"")</f>
        <v/>
      </c>
      <c r="AS555" s="94">
        <f>IF((AE555&lt;&gt;"")*(Q555&lt;&gt;""),AE555-Q555,"")</f>
        <v/>
      </c>
      <c r="AT555" s="94">
        <f>IF((AF555&lt;&gt;"")*(R555&lt;&gt;""),AF555-R555,"")</f>
        <v/>
      </c>
      <c r="AU555" s="94">
        <f>IF((AG555&lt;&gt;"")*(S555&lt;&gt;""),AG555-S555,"")</f>
        <v/>
      </c>
      <c r="AV555" s="99">
        <f>IF((AH555&lt;&gt;"")*(T555&lt;&gt;""),AH555-T555,"")</f>
        <v/>
      </c>
      <c r="AW555" s="99">
        <f>IF((AI555&lt;&gt;"")*(U555&lt;&gt;""),AI555-U555,"")</f>
        <v/>
      </c>
      <c r="AX555" s="99">
        <f>IF((AJ555&lt;&gt;"")*(V555&lt;&gt;""),AJ555-V555,"")</f>
        <v/>
      </c>
      <c r="AY555" s="99">
        <f>IF((AK555&lt;&gt;"")*(W555&lt;&gt;""),AK555-W555,"")</f>
        <v/>
      </c>
      <c r="AZ555" s="102">
        <f>IF((AL555&lt;&gt;"")*(X555&lt;&gt;""),AL555-X555,"")</f>
        <v/>
      </c>
      <c r="BA555" s="50">
        <f>IFERROR(__xludf.dummyfunction("AI(""Actúa como un tutor académico y dirígete personalmente al estudiante "" &amp; I555 &amp; "" "" &amp; J555 &amp; "" "" &amp; G555 &amp; "" "" &amp; H555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AM555 &amp; ""'. Diferencias por área: Matemáticas ("" &amp; AQ555 &amp; ""), Ciencias Natura"&amp;"les ("" &amp; AR555 &amp; ""), Sociales ("" &amp; AS555 &amp; ""), Lectura Crítica ("" &amp; AT555 &amp; "") e Inglés ("" &amp; AU555 &amp; ""). Variación en posición: grupo ("" &amp; AN555 &amp; ""), grado ("" &amp; AO555 &amp; "") y media ("" &amp; AP555 &amp; ""). Puntajes Primer Simulacro: Global "" &amp; K555 &amp; "", Mat "" &amp; "&amp;"O4 &amp; "", Cien "" &amp; P555 &amp; "", Soc "" &amp; Q555 &amp; "", Lec "" &amp; R555 &amp; "", Ing "" &amp; S555 &amp; "". Puntajes Segundo Simulacro: Global "" &amp; Y555 &amp; "", Mat "" &amp; AC555 &amp; "", Cien "" &amp; AD555 &amp; "", Soc "" &amp; AE555 &amp; "", Lec "" &amp; AF555 &amp; "", Ing "" &amp; AG555 &amp; "". Escribe un mensaje motivador"&amp;" y breve (máximo 4 líneas)."")
"),"=AI(""Actúa como un tutor académico y dirígete personalmente al estudiante "" &amp; I555 &amp; "" "" &amp; J555 &amp; "" "" &amp; G555 &amp; "" "" &amp; H555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AM555 &amp; ""'. Diferencias por área: Matemáticas ("" &amp; AQ555 &amp; ""), Ciencias Natur"&amp;"ales ("" &amp; AR555 &amp; ""), Sociales ("" &amp; AS555 &amp; ""), Lectura Crítica ("" &amp; AT555 &amp; "") e Inglés ("" &amp; AU555 &amp; ""). Variación en posición: grupo ("" &amp; AN555 &amp; ""), grado ("" &amp; AO555 &amp; "") y media ("" &amp; AP555 &amp; ""). Puntajes Primer Simulacro: Global "" &amp; K555 &amp; "", Mat "" &amp;"&amp;" O555 &amp; "", Cien "" &amp; P555 &amp; "", Soc "" &amp; Q555 &amp; "", Lec "" &amp; R555 &amp; "", Ing "" &amp; S555 &amp; "". Puntajes Segundo Simulacro: Global "" &amp; Y555 &amp; "", Mat "" &amp; AC555 &amp; "", Cien "" &amp; AD555 &amp; "", Soc "" &amp; AE555 &amp; "", Lec "" &amp; AF555 &amp; "", Ing "" &amp; AG555 &amp; "". Escribe un mensaje motivado"&amp;"r y breve (máximo 4 líneas)."")
")</f>
        <v/>
      </c>
    </row>
    <row r="556" ht="15.75" customHeight="1" s="42">
      <c r="A556" s="93" t="n"/>
      <c r="B556" s="94" t="inlineStr">
        <is>
          <t>Bachillerato</t>
        </is>
      </c>
      <c r="C556" s="94" t="n">
        <v>901</v>
      </c>
      <c r="D556" s="94" t="n"/>
      <c r="E556" s="95" t="n">
        <v>1025768210</v>
      </c>
      <c r="F556" s="96">
        <f>TRIM(G556&amp;" "&amp;H556&amp;" "&amp;I556&amp;" "&amp;J556)</f>
        <v/>
      </c>
      <c r="G556" s="94" t="inlineStr">
        <is>
          <t>Quiroz</t>
        </is>
      </c>
      <c r="H556" s="94" t="inlineStr">
        <is>
          <t>López</t>
        </is>
      </c>
      <c r="I556" s="94" t="inlineStr">
        <is>
          <t>Juan</t>
        </is>
      </c>
      <c r="J556" s="97" t="inlineStr">
        <is>
          <t>Sebastián</t>
        </is>
      </c>
      <c r="K556" s="98">
        <f>IF(SUM(O556:S556)=0, "", ROUND(((O556*3+P556*3+Q556*3+R556*3+S556*1)/13)*5,0))</f>
        <v/>
      </c>
      <c r="L556" s="99">
        <f>IF(OR($C556="",K556=""),"",COUNTIFS($C$4:$C$1500,$C556,K$4:K$1500,"&gt;"&amp;K556)+1)</f>
        <v/>
      </c>
      <c r="M556" s="99">
        <f>IF(OR($C556="",K556=""),"",IF(AND($C556&gt;=1001,$C556&lt;=1005),COUNTIFS($C$4:$C$1500,"&gt;=1001",$C$4:$C$1500,"&lt;=1005",K$4:K$1500,"&gt;"&amp;K556)+1,IF(AND($C556&gt;=1101,$C556&lt;=1105),COUNTIFS($C$4:$C$1500,"&gt;=1101",$C$4:$C$1500,"&lt;=1105",K$4:K$1500,"&gt;"&amp;K556)+1,IF(AND($C556&gt;=901,$C556&lt;=905),COUNTIFS($C$4:$C$1500,"&gt;=901",$C$4:$C$1500,"&lt;=905",K$4:K$1500,"&gt;"&amp;K556)+1,IF(AND($C556&gt;=801,$C556&lt;=805),COUNTIFS($C$4:$C$1500,"&gt;=801",$C$4:$C$1500,"&lt;=805",K$4:K$1500,"&gt;"&amp;K556)+1,IF(AND($C556&gt;=701,$C556&lt;=705),COUNTIFS($C$4:$C$1500,"&gt;=701",$C$4:$C$1500,"&lt;=705",K$4:K$1500,"&gt;"&amp;K556)+1,IF(AND($C556&gt;=601,$C556&lt;=606),COUNTIFS($C$4:$C$1500,"&gt;=601",$C$4:$C$1500,"&lt;=606",K$4:K$1500,"&gt;"&amp;K556)+1,"")))))))</f>
        <v/>
      </c>
      <c r="N556" s="99">
        <f>IF(OR($C556="",K556=""),"",IF(OR(AND($C556&gt;=1001,$C556&lt;=1005),AND($C556&gt;=1101,$C556&lt;=1105)),COUNTIFS($C$4:$C$1500,"&gt;=1001",$C$4:$C$1500,"&lt;=1005",K$4:K$1500,"&gt;"&amp;K556)+COUNTIFS($C$4:$C$1500,"&gt;=1101",$C$4:$C$1500,"&lt;=1105",K$4:K$1500,"&gt;"&amp;K556)+1,""))</f>
        <v/>
      </c>
      <c r="O556" s="94" t="n">
        <v>62</v>
      </c>
      <c r="P556" s="94" t="n">
        <v>88.69</v>
      </c>
      <c r="Q556" s="94" t="n">
        <v>78.13</v>
      </c>
      <c r="R556" s="94" t="n">
        <v>64.17</v>
      </c>
      <c r="S556" s="94" t="n">
        <v>75</v>
      </c>
      <c r="T556" s="99">
        <f>IF(AND(O556&gt;0,O556&lt;36),1,IF(AND(O556&gt;=36,O556&lt;51),2,IF(AND(O556&gt;=51,O556&lt;71),3,IF(AND(O556&gt;=71,O556&lt;=100),4,))))</f>
        <v/>
      </c>
      <c r="U556" s="99">
        <f>IF(AND(P556&gt;0,P556&lt;41),1,IF(AND(P556&gt;=41,P556&lt;56),2,IF(AND(P556&gt;=56,P556&lt;71),3,IF(AND(P556&gt;=71,P556&lt;=100),4,))))</f>
        <v/>
      </c>
      <c r="V556" s="99">
        <f>IF(AND(Q556&gt;0,Q556&lt;41),1,IF(AND(Q556&gt;=41,Q556&lt;56),2,IF(AND(Q556&gt;=56,Q556&lt;71),3,IF(AND(Q556&gt;=71,Q556&lt;=100),4,))))</f>
        <v/>
      </c>
      <c r="W556" s="99">
        <f>IF(AND(R556&gt;0,R556&lt;36),1,IF(AND(R556&gt;=36,R556&lt;51),2,IF(AND(R556&gt;=51,R556&lt;66),3,IF(AND(R556&gt;=66,R556&lt;=100),4,))))</f>
        <v/>
      </c>
      <c r="X556" s="100">
        <f>IF(AND(S556&gt;0,S556&lt;37),1,IF(AND(S556&gt;=37,S556&lt;58),2,IF(AND(S556&gt;=58,S556&lt;71),3,IF(AND(S556&gt;=71,S556&lt;=100),4,))))</f>
        <v/>
      </c>
      <c r="Y556" s="101">
        <f>IF(SUM(AC556:AG556)=0, "", ROUND(((AC556*3+AD556*3+AE556*3+AF556*3+AG556*1)/13)*5,0))</f>
        <v/>
      </c>
      <c r="Z556" s="99">
        <f>IF(OR($C556="",Y556=""),"",COUNTIFS($C$4:$C$1500,$C556,Y$4:Y$1500,"&gt;"&amp;Y556)+1)</f>
        <v/>
      </c>
      <c r="AA556" s="99">
        <f>IF(OR($C556="",Y556=""),"",IF(AND($C556&gt;=1001,$C556&lt;=1005),COUNTIFS($C$4:$C$1500,"&gt;=1001",$C$4:$C$1500,"&lt;=1005",Y$4:Y$1500,"&gt;"&amp;Y556)+1,IF(AND($C556&gt;=1101,$C556&lt;=1105),COUNTIFS($C$4:$C$1500,"&gt;=1101",$C$4:$C$1500,"&lt;=1105",Y$4:Y$1500,"&gt;"&amp;Y556)+1,IF(AND($C556&gt;=901,$C556&lt;=905),COUNTIFS($C$4:$C$1500,"&gt;=901",$C$4:$C$1500,"&lt;=905",Y$4:Y$1500,"&gt;"&amp;Y556)+1,IF(AND($C556&gt;=801,$C556&lt;=805),COUNTIFS($C$4:$C$1500,"&gt;=801",$C$4:$C$1500,"&lt;=805",Y$4:Y$1500,"&gt;"&amp;Y556)+1,IF(AND($C556&gt;=701,$C556&lt;=705),COUNTIFS($C$4:$C$1500,"&gt;=701",$C$4:$C$1500,"&lt;=705",Y$4:Y$1500,"&gt;"&amp;Y556)+1,IF(AND($C556&gt;=601,$C556&lt;=606),COUNTIFS($C$4:$C$1500,"&gt;=601",$C$4:$C$1500,"&lt;=606",Y$4:Y$1500,"&gt;"&amp;Y556)+1,"")))))))</f>
        <v/>
      </c>
      <c r="AB556" s="99">
        <f>IF(OR($C556="",Y556=""),"",IF(OR(AND($C556&gt;=1001,$C556&lt;=1005),AND($C556&gt;=1101,$C556&lt;=1105)),COUNTIFS($C$4:$C$1500,"&gt;=1001",$C$4:$C$1500,"&lt;=1005",Y$4:Y$1500,"&gt;"&amp;Y556)+COUNTIFS($C$4:$C$1500,"&gt;=1101",$C$4:$C$1500,"&lt;=1105",Y$4:Y$1500,"&gt;"&amp;Y556)+1,""))</f>
        <v/>
      </c>
      <c r="AC556" s="94" t="n">
        <v>80</v>
      </c>
      <c r="AD556" s="94" t="n">
        <v>64.91</v>
      </c>
      <c r="AE556" s="94" t="n">
        <v>73.5</v>
      </c>
      <c r="AF556" s="94" t="n">
        <v>74.38</v>
      </c>
      <c r="AG556" s="94" t="n">
        <v>87.5</v>
      </c>
      <c r="AH556" s="99">
        <f>IF(AND(AC556&gt;0,AC556&lt;36),1,IF(AND(AC556&gt;=36,AC556&lt;51),2,IF(AND(AC556&gt;=51,AC556&lt;71),3,IF(AND(AC556&gt;=71,AC556&lt;=100),4,))))</f>
        <v/>
      </c>
      <c r="AI556" s="99">
        <f>IF(AND(AD556&gt;0,AD556&lt;41),1,IF(AND(AD556&gt;=41,AD556&lt;56),2,IF(AND(AD556&gt;=56,AD556&lt;71),3,IF(AND(AD556&gt;=71,AD556&lt;=100),4,))))</f>
        <v/>
      </c>
      <c r="AJ556" s="99">
        <f>IF(AND(AE556&gt;0,AE556&lt;41),1,IF(AND(AE556&gt;=41,AE556&lt;56),2,IF(AND(AE556&gt;=56,AE556&lt;71),3,IF(AND(AE556&gt;=71,AE556&lt;=100),4,))))</f>
        <v/>
      </c>
      <c r="AK556" s="99">
        <f>IF(AND(AF556&gt;0,AF556&lt;36),1,IF(AND(AF556&gt;=36,AF556&lt;51),2,IF(AND(AF556&gt;=51,AF556&lt;66),3,IF(AND(AF556&gt;=66,AF556&lt;=100),4,))))</f>
        <v/>
      </c>
      <c r="AL556" s="100">
        <f>IF(AND(AG556&gt;0,AG556&lt;37),1,IF(AND(AG556&gt;=37,AG556&lt;58),2,IF(AND(AG556&gt;=58,AG556&lt;71),3,IF(AND(AG556&gt;=71,AG556&lt;=100),4,))))</f>
        <v/>
      </c>
      <c r="AM556" s="101">
        <f>IF((Y556&lt;&gt;"")*(K556&lt;&gt;""),Y556-K556,"")</f>
        <v/>
      </c>
      <c r="AN556" s="99">
        <f>IF((Z556&lt;&gt;"")*(L556&lt;&gt;""),Z556-L556,"")</f>
        <v/>
      </c>
      <c r="AO556" s="99">
        <f>IF((AA556&lt;&gt;"")*(M556&lt;&gt;""),AA556-M556,"")</f>
        <v/>
      </c>
      <c r="AP556" s="99">
        <f>IF((AB556&lt;&gt;"")*(N556&lt;&gt;""),AB556-N556,"")</f>
        <v/>
      </c>
      <c r="AQ556" s="94">
        <f>IF((AC556&lt;&gt;"")*(O556&lt;&gt;""),AC556-O556,"")</f>
        <v/>
      </c>
      <c r="AR556" s="94">
        <f>IF((AD556&lt;&gt;"")*(P556&lt;&gt;""),AD556-P556,"")</f>
        <v/>
      </c>
      <c r="AS556" s="94">
        <f>IF((AE556&lt;&gt;"")*(Q556&lt;&gt;""),AE556-Q556,"")</f>
        <v/>
      </c>
      <c r="AT556" s="94">
        <f>IF((AF556&lt;&gt;"")*(R556&lt;&gt;""),AF556-R556,"")</f>
        <v/>
      </c>
      <c r="AU556" s="94">
        <f>IF((AG556&lt;&gt;"")*(S556&lt;&gt;""),AG556-S556,"")</f>
        <v/>
      </c>
      <c r="AV556" s="99">
        <f>IF((AH556&lt;&gt;"")*(T556&lt;&gt;""),AH556-T556,"")</f>
        <v/>
      </c>
      <c r="AW556" s="99">
        <f>IF((AI556&lt;&gt;"")*(U556&lt;&gt;""),AI556-U556,"")</f>
        <v/>
      </c>
      <c r="AX556" s="99">
        <f>IF((AJ556&lt;&gt;"")*(V556&lt;&gt;""),AJ556-V556,"")</f>
        <v/>
      </c>
      <c r="AY556" s="99">
        <f>IF((AK556&lt;&gt;"")*(W556&lt;&gt;""),AK556-W556,"")</f>
        <v/>
      </c>
      <c r="AZ556" s="102">
        <f>IF((AL556&lt;&gt;"")*(X556&lt;&gt;""),AL556-X556,"")</f>
        <v/>
      </c>
      <c r="BA556" s="50">
        <f>IFERROR(__xludf.dummyfunction("AI(""Actúa como un tutor académico y dirígete personalmente al estudiante "" &amp; I556 &amp; "" "" &amp; J556 &amp; "" "" &amp; G556 &amp; "" "" &amp; H556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AM556 &amp; ""'. Diferencias por área: Matemáticas ("" &amp; AQ556 &amp; ""), Ciencias Natura"&amp;"les ("" &amp; AR556 &amp; ""), Sociales ("" &amp; AS556 &amp; ""), Lectura Crítica ("" &amp; AT556 &amp; "") e Inglés ("" &amp; AU556 &amp; ""). Variación en posición: grupo ("" &amp; AN556 &amp; ""), grado ("" &amp; AO556 &amp; "") y media ("" &amp; AP556 &amp; ""). Puntajes Primer Simulacro: Global "" &amp; K556 &amp; "", Mat "" &amp; "&amp;"O4 &amp; "", Cien "" &amp; P556 &amp; "", Soc "" &amp; Q556 &amp; "", Lec "" &amp; R556 &amp; "", Ing "" &amp; S556 &amp; "". Puntajes Segundo Simulacro: Global "" &amp; Y556 &amp; "", Mat "" &amp; AC556 &amp; "", Cien "" &amp; AD556 &amp; "", Soc "" &amp; AE556 &amp; "", Lec "" &amp; AF556 &amp; "", Ing "" &amp; AG556 &amp; "". Escribe un mensaje motivador"&amp;" y breve (máximo 4 líneas)."")
"),"=AI(""Actúa como un tutor académico y dirígete personalmente al estudiante "" &amp; I556 &amp; "" "" &amp; J556 &amp; "" "" &amp; G556 &amp; "" "" &amp; H556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AM556 &amp; ""'. Diferencias por área: Matemáticas ("" &amp; AQ556 &amp; ""), Ciencias Natur"&amp;"ales ("" &amp; AR556 &amp; ""), Sociales ("" &amp; AS556 &amp; ""), Lectura Crítica ("" &amp; AT556 &amp; "") e Inglés ("" &amp; AU556 &amp; ""). Variación en posición: grupo ("" &amp; AN556 &amp; ""), grado ("" &amp; AO556 &amp; "") y media ("" &amp; AP556 &amp; ""). Puntajes Primer Simulacro: Global "" &amp; K556 &amp; "", Mat "" &amp;"&amp;" O556 &amp; "", Cien "" &amp; P556 &amp; "", Soc "" &amp; Q556 &amp; "", Lec "" &amp; R556 &amp; "", Ing "" &amp; S556 &amp; "". Puntajes Segundo Simulacro: Global "" &amp; Y556 &amp; "", Mat "" &amp; AC556 &amp; "", Cien "" &amp; AD556 &amp; "", Soc "" &amp; AE556 &amp; "", Lec "" &amp; AF556 &amp; "", Ing "" &amp; AG556 &amp; "". Escribe un mensaje motivado"&amp;"r y breve (máximo 4 líneas)."")
")</f>
        <v/>
      </c>
    </row>
    <row r="557" ht="15.75" customHeight="1" s="42">
      <c r="A557" s="93" t="n"/>
      <c r="B557" s="94" t="inlineStr">
        <is>
          <t>Bachillerato</t>
        </is>
      </c>
      <c r="C557" s="94" t="n">
        <v>901</v>
      </c>
      <c r="D557" s="94" t="n"/>
      <c r="E557" s="95" t="n">
        <v>1043981787</v>
      </c>
      <c r="F557" s="96">
        <f>TRIM(G557&amp;" "&amp;H557&amp;" "&amp;I557&amp;" "&amp;J557)</f>
        <v/>
      </c>
      <c r="G557" s="94" t="inlineStr">
        <is>
          <t>Reyes</t>
        </is>
      </c>
      <c r="H557" s="94" t="inlineStr">
        <is>
          <t>Gómez</t>
        </is>
      </c>
      <c r="I557" s="94" t="inlineStr">
        <is>
          <t>Fernán</t>
        </is>
      </c>
      <c r="J557" s="97" t="inlineStr">
        <is>
          <t>Nicolas</t>
        </is>
      </c>
      <c r="K557" s="98">
        <f>IF(SUM(O557:S557)=0, "", ROUND(((O557*3+P557*3+Q557*3+R557*3+S557*1)/13)*5,0))</f>
        <v/>
      </c>
      <c r="L557" s="99">
        <f>IF(OR($C557="",K557=""),"",COUNTIFS($C$4:$C$1500,$C557,K$4:K$1500,"&gt;"&amp;K557)+1)</f>
        <v/>
      </c>
      <c r="M557" s="99">
        <f>IF(OR($C557="",K557=""),"",IF(AND($C557&gt;=1001,$C557&lt;=1005),COUNTIFS($C$4:$C$1500,"&gt;=1001",$C$4:$C$1500,"&lt;=1005",K$4:K$1500,"&gt;"&amp;K557)+1,IF(AND($C557&gt;=1101,$C557&lt;=1105),COUNTIFS($C$4:$C$1500,"&gt;=1101",$C$4:$C$1500,"&lt;=1105",K$4:K$1500,"&gt;"&amp;K557)+1,IF(AND($C557&gt;=901,$C557&lt;=905),COUNTIFS($C$4:$C$1500,"&gt;=901",$C$4:$C$1500,"&lt;=905",K$4:K$1500,"&gt;"&amp;K557)+1,IF(AND($C557&gt;=801,$C557&lt;=805),COUNTIFS($C$4:$C$1500,"&gt;=801",$C$4:$C$1500,"&lt;=805",K$4:K$1500,"&gt;"&amp;K557)+1,IF(AND($C557&gt;=701,$C557&lt;=705),COUNTIFS($C$4:$C$1500,"&gt;=701",$C$4:$C$1500,"&lt;=705",K$4:K$1500,"&gt;"&amp;K557)+1,IF(AND($C557&gt;=601,$C557&lt;=606),COUNTIFS($C$4:$C$1500,"&gt;=601",$C$4:$C$1500,"&lt;=606",K$4:K$1500,"&gt;"&amp;K557)+1,"")))))))</f>
        <v/>
      </c>
      <c r="N557" s="99">
        <f>IF(OR($C557="",K557=""),"",IF(OR(AND($C557&gt;=1001,$C557&lt;=1005),AND($C557&gt;=1101,$C557&lt;=1105)),COUNTIFS($C$4:$C$1500,"&gt;=1001",$C$4:$C$1500,"&lt;=1005",K$4:K$1500,"&gt;"&amp;K557)+COUNTIFS($C$4:$C$1500,"&gt;=1101",$C$4:$C$1500,"&lt;=1105",K$4:K$1500,"&gt;"&amp;K557)+1,""))</f>
        <v/>
      </c>
      <c r="O557" s="94" t="n">
        <v>50.5</v>
      </c>
      <c r="P557" s="94" t="n">
        <v>10.71</v>
      </c>
      <c r="Q557" s="94" t="n">
        <v>31.25</v>
      </c>
      <c r="R557" s="94" t="n">
        <v>27.5</v>
      </c>
      <c r="S557" s="94" t="n">
        <v>54.17</v>
      </c>
      <c r="T557" s="99">
        <f>IF(AND(O557&gt;0,O557&lt;36),1,IF(AND(O557&gt;=36,O557&lt;51),2,IF(AND(O557&gt;=51,O557&lt;71),3,IF(AND(O557&gt;=71,O557&lt;=100),4,))))</f>
        <v/>
      </c>
      <c r="U557" s="99">
        <f>IF(AND(P557&gt;0,P557&lt;41),1,IF(AND(P557&gt;=41,P557&lt;56),2,IF(AND(P557&gt;=56,P557&lt;71),3,IF(AND(P557&gt;=71,P557&lt;=100),4,))))</f>
        <v/>
      </c>
      <c r="V557" s="99">
        <f>IF(AND(Q557&gt;0,Q557&lt;41),1,IF(AND(Q557&gt;=41,Q557&lt;56),2,IF(AND(Q557&gt;=56,Q557&lt;71),3,IF(AND(Q557&gt;=71,Q557&lt;=100),4,))))</f>
        <v/>
      </c>
      <c r="W557" s="99">
        <f>IF(AND(R557&gt;0,R557&lt;36),1,IF(AND(R557&gt;=36,R557&lt;51),2,IF(AND(R557&gt;=51,R557&lt;66),3,IF(AND(R557&gt;=66,R557&lt;=100),4,))))</f>
        <v/>
      </c>
      <c r="X557" s="100">
        <f>IF(AND(S557&gt;0,S557&lt;37),1,IF(AND(S557&gt;=37,S557&lt;58),2,IF(AND(S557&gt;=58,S557&lt;71),3,IF(AND(S557&gt;=71,S557&lt;=100),4,))))</f>
        <v/>
      </c>
      <c r="Y557" s="101">
        <f>IF(SUM(AC557:AG557)=0, "", ROUND(((AC557*3+AD557*3+AE557*3+AF557*3+AG557*1)/13)*5,0))</f>
        <v/>
      </c>
      <c r="Z557" s="99">
        <f>IF(OR($C557="",Y557=""),"",COUNTIFS($C$4:$C$1500,$C557,Y$4:Y$1500,"&gt;"&amp;Y557)+1)</f>
        <v/>
      </c>
      <c r="AA557" s="99">
        <f>IF(OR($C557="",Y557=""),"",IF(AND($C557&gt;=1001,$C557&lt;=1005),COUNTIFS($C$4:$C$1500,"&gt;=1001",$C$4:$C$1500,"&lt;=1005",Y$4:Y$1500,"&gt;"&amp;Y557)+1,IF(AND($C557&gt;=1101,$C557&lt;=1105),COUNTIFS($C$4:$C$1500,"&gt;=1101",$C$4:$C$1500,"&lt;=1105",Y$4:Y$1500,"&gt;"&amp;Y557)+1,IF(AND($C557&gt;=901,$C557&lt;=905),COUNTIFS($C$4:$C$1500,"&gt;=901",$C$4:$C$1500,"&lt;=905",Y$4:Y$1500,"&gt;"&amp;Y557)+1,IF(AND($C557&gt;=801,$C557&lt;=805),COUNTIFS($C$4:$C$1500,"&gt;=801",$C$4:$C$1500,"&lt;=805",Y$4:Y$1500,"&gt;"&amp;Y557)+1,IF(AND($C557&gt;=701,$C557&lt;=705),COUNTIFS($C$4:$C$1500,"&gt;=701",$C$4:$C$1500,"&lt;=705",Y$4:Y$1500,"&gt;"&amp;Y557)+1,IF(AND($C557&gt;=601,$C557&lt;=606),COUNTIFS($C$4:$C$1500,"&gt;=601",$C$4:$C$1500,"&lt;=606",Y$4:Y$1500,"&gt;"&amp;Y557)+1,"")))))))</f>
        <v/>
      </c>
      <c r="AB557" s="99">
        <f>IF(OR($C557="",Y557=""),"",IF(OR(AND($C557&gt;=1001,$C557&lt;=1005),AND($C557&gt;=1101,$C557&lt;=1105)),COUNTIFS($C$4:$C$1500,"&gt;=1001",$C$4:$C$1500,"&lt;=1005",Y$4:Y$1500,"&gt;"&amp;Y557)+COUNTIFS($C$4:$C$1500,"&gt;=1101",$C$4:$C$1500,"&lt;=1105",Y$4:Y$1500,"&gt;"&amp;Y557)+1,""))</f>
        <v/>
      </c>
      <c r="AC557" s="94" t="n">
        <v>54</v>
      </c>
      <c r="AD557" s="94" t="n">
        <v>42.68</v>
      </c>
      <c r="AE557" s="94" t="n">
        <v>42</v>
      </c>
      <c r="AF557" s="94" t="n">
        <v>35</v>
      </c>
      <c r="AG557" s="94" t="n">
        <v>52.5</v>
      </c>
      <c r="AH557" s="99">
        <f>IF(AND(AC557&gt;0,AC557&lt;36),1,IF(AND(AC557&gt;=36,AC557&lt;51),2,IF(AND(AC557&gt;=51,AC557&lt;71),3,IF(AND(AC557&gt;=71,AC557&lt;=100),4,))))</f>
        <v/>
      </c>
      <c r="AI557" s="99">
        <f>IF(AND(AD557&gt;0,AD557&lt;41),1,IF(AND(AD557&gt;=41,AD557&lt;56),2,IF(AND(AD557&gt;=56,AD557&lt;71),3,IF(AND(AD557&gt;=71,AD557&lt;=100),4,))))</f>
        <v/>
      </c>
      <c r="AJ557" s="99">
        <f>IF(AND(AE557&gt;0,AE557&lt;41),1,IF(AND(AE557&gt;=41,AE557&lt;56),2,IF(AND(AE557&gt;=56,AE557&lt;71),3,IF(AND(AE557&gt;=71,AE557&lt;=100),4,))))</f>
        <v/>
      </c>
      <c r="AK557" s="99">
        <f>IF(AND(AF557&gt;0,AF557&lt;36),1,IF(AND(AF557&gt;=36,AF557&lt;51),2,IF(AND(AF557&gt;=51,AF557&lt;66),3,IF(AND(AF557&gt;=66,AF557&lt;=100),4,))))</f>
        <v/>
      </c>
      <c r="AL557" s="100">
        <f>IF(AND(AG557&gt;0,AG557&lt;37),1,IF(AND(AG557&gt;=37,AG557&lt;58),2,IF(AND(AG557&gt;=58,AG557&lt;71),3,IF(AND(AG557&gt;=71,AG557&lt;=100),4,))))</f>
        <v/>
      </c>
      <c r="AM557" s="101">
        <f>IF((Y557&lt;&gt;"")*(K557&lt;&gt;""),Y557-K557,"")</f>
        <v/>
      </c>
      <c r="AN557" s="99">
        <f>IF((Z557&lt;&gt;"")*(L557&lt;&gt;""),Z557-L557,"")</f>
        <v/>
      </c>
      <c r="AO557" s="99">
        <f>IF((AA557&lt;&gt;"")*(M557&lt;&gt;""),AA557-M557,"")</f>
        <v/>
      </c>
      <c r="AP557" s="99">
        <f>IF((AB557&lt;&gt;"")*(N557&lt;&gt;""),AB557-N557,"")</f>
        <v/>
      </c>
      <c r="AQ557" s="94">
        <f>IF((AC557&lt;&gt;"")*(O557&lt;&gt;""),AC557-O557,"")</f>
        <v/>
      </c>
      <c r="AR557" s="94">
        <f>IF((AD557&lt;&gt;"")*(P557&lt;&gt;""),AD557-P557,"")</f>
        <v/>
      </c>
      <c r="AS557" s="94">
        <f>IF((AE557&lt;&gt;"")*(Q557&lt;&gt;""),AE557-Q557,"")</f>
        <v/>
      </c>
      <c r="AT557" s="94">
        <f>IF((AF557&lt;&gt;"")*(R557&lt;&gt;""),AF557-R557,"")</f>
        <v/>
      </c>
      <c r="AU557" s="94">
        <f>IF((AG557&lt;&gt;"")*(S557&lt;&gt;""),AG557-S557,"")</f>
        <v/>
      </c>
      <c r="AV557" s="99">
        <f>IF((AH557&lt;&gt;"")*(T557&lt;&gt;""),AH557-T557,"")</f>
        <v/>
      </c>
      <c r="AW557" s="99">
        <f>IF((AI557&lt;&gt;"")*(U557&lt;&gt;""),AI557-U557,"")</f>
        <v/>
      </c>
      <c r="AX557" s="99">
        <f>IF((AJ557&lt;&gt;"")*(V557&lt;&gt;""),AJ557-V557,"")</f>
        <v/>
      </c>
      <c r="AY557" s="99">
        <f>IF((AK557&lt;&gt;"")*(W557&lt;&gt;""),AK557-W557,"")</f>
        <v/>
      </c>
      <c r="AZ557" s="102">
        <f>IF((AL557&lt;&gt;"")*(X557&lt;&gt;""),AL557-X557,"")</f>
        <v/>
      </c>
      <c r="BA557" s="50">
        <f>IFERROR(__xludf.dummyfunction("AI(""Actúa como un tutor académico y dirígete personalmente al estudiante "" &amp; I557 &amp; "" "" &amp; J557 &amp; "" "" &amp; G557 &amp; "" "" &amp; H557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AM557 &amp; ""'. Diferencias por área: Matemáticas ("" &amp; AQ557 &amp; ""), Ciencias Natura"&amp;"les ("" &amp; AR557 &amp; ""), Sociales ("" &amp; AS557 &amp; ""), Lectura Crítica ("" &amp; AT557 &amp; "") e Inglés ("" &amp; AU557 &amp; ""). Variación en posición: grupo ("" &amp; AN557 &amp; ""), grado ("" &amp; AO557 &amp; "") y media ("" &amp; AP557 &amp; ""). Puntajes Primer Simulacro: Global "" &amp; K557 &amp; "", Mat "" &amp; "&amp;"O4 &amp; "", Cien "" &amp; P557 &amp; "", Soc "" &amp; Q557 &amp; "", Lec "" &amp; R557 &amp; "", Ing "" &amp; S557 &amp; "". Puntajes Segundo Simulacro: Global "" &amp; Y557 &amp; "", Mat "" &amp; AC557 &amp; "", Cien "" &amp; AD557 &amp; "", Soc "" &amp; AE557 &amp; "", Lec "" &amp; AF557 &amp; "", Ing "" &amp; AG557 &amp; "". Escribe un mensaje motivador"&amp;" y breve (máximo 4 líneas)."")
"),"=AI(""Actúa como un tutor académico y dirígete personalmente al estudiante "" &amp; I557 &amp; "" "" &amp; J557 &amp; "" "" &amp; G557 &amp; "" "" &amp; H557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AM557 &amp; ""'. Diferencias por área: Matemáticas ("" &amp; AQ557 &amp; ""), Ciencias Natur"&amp;"ales ("" &amp; AR557 &amp; ""), Sociales ("" &amp; AS557 &amp; ""), Lectura Crítica ("" &amp; AT557 &amp; "") e Inglés ("" &amp; AU557 &amp; ""). Variación en posición: grupo ("" &amp; AN557 &amp; ""), grado ("" &amp; AO557 &amp; "") y media ("" &amp; AP557 &amp; ""). Puntajes Primer Simulacro: Global "" &amp; K557 &amp; "", Mat "" &amp;"&amp;" O557 &amp; "", Cien "" &amp; P557 &amp; "", Soc "" &amp; Q557 &amp; "", Lec "" &amp; R557 &amp; "", Ing "" &amp; S557 &amp; "". Puntajes Segundo Simulacro: Global "" &amp; Y557 &amp; "", Mat "" &amp; AC557 &amp; "", Cien "" &amp; AD557 &amp; "", Soc "" &amp; AE557 &amp; "", Lec "" &amp; AF557 &amp; "", Ing "" &amp; AG557 &amp; "". Escribe un mensaje motivado"&amp;"r y breve (máximo 4 líneas)."")
")</f>
        <v/>
      </c>
    </row>
    <row r="558" ht="15.75" customHeight="1" s="42">
      <c r="A558" s="93" t="n"/>
      <c r="B558" s="94" t="inlineStr">
        <is>
          <t>Bachillerato</t>
        </is>
      </c>
      <c r="C558" s="94" t="n">
        <v>901</v>
      </c>
      <c r="D558" s="94" t="n"/>
      <c r="E558" s="95" t="n">
        <v>1043981788</v>
      </c>
      <c r="F558" s="96">
        <f>TRIM(G558&amp;" "&amp;H558&amp;" "&amp;I558&amp;" "&amp;J558)</f>
        <v/>
      </c>
      <c r="G558" s="94" t="inlineStr">
        <is>
          <t>Reyes</t>
        </is>
      </c>
      <c r="H558" s="94" t="inlineStr">
        <is>
          <t>Gómez</t>
        </is>
      </c>
      <c r="I558" s="94" t="inlineStr">
        <is>
          <t>Gabriela</t>
        </is>
      </c>
      <c r="J558" s="97" t="n"/>
      <c r="K558" s="98">
        <f>IF(SUM(O558:S558)=0, "", ROUND(((O558*3+P558*3+Q558*3+R558*3+S558*1)/13)*5,0))</f>
        <v/>
      </c>
      <c r="L558" s="99">
        <f>IF(OR($C558="",K558=""),"",COUNTIFS($C$4:$C$1500,$C558,K$4:K$1500,"&gt;"&amp;K558)+1)</f>
        <v/>
      </c>
      <c r="M558" s="99">
        <f>IF(OR($C558="",K558=""),"",IF(AND($C558&gt;=1001,$C558&lt;=1005),COUNTIFS($C$4:$C$1500,"&gt;=1001",$C$4:$C$1500,"&lt;=1005",K$4:K$1500,"&gt;"&amp;K558)+1,IF(AND($C558&gt;=1101,$C558&lt;=1105),COUNTIFS($C$4:$C$1500,"&gt;=1101",$C$4:$C$1500,"&lt;=1105",K$4:K$1500,"&gt;"&amp;K558)+1,IF(AND($C558&gt;=901,$C558&lt;=905),COUNTIFS($C$4:$C$1500,"&gt;=901",$C$4:$C$1500,"&lt;=905",K$4:K$1500,"&gt;"&amp;K558)+1,IF(AND($C558&gt;=801,$C558&lt;=805),COUNTIFS($C$4:$C$1500,"&gt;=801",$C$4:$C$1500,"&lt;=805",K$4:K$1500,"&gt;"&amp;K558)+1,IF(AND($C558&gt;=701,$C558&lt;=705),COUNTIFS($C$4:$C$1500,"&gt;=701",$C$4:$C$1500,"&lt;=705",K$4:K$1500,"&gt;"&amp;K558)+1,IF(AND($C558&gt;=601,$C558&lt;=606),COUNTIFS($C$4:$C$1500,"&gt;=601",$C$4:$C$1500,"&lt;=606",K$4:K$1500,"&gt;"&amp;K558)+1,"")))))))</f>
        <v/>
      </c>
      <c r="N558" s="99">
        <f>IF(OR($C558="",K558=""),"",IF(OR(AND($C558&gt;=1001,$C558&lt;=1005),AND($C558&gt;=1101,$C558&lt;=1105)),COUNTIFS($C$4:$C$1500,"&gt;=1001",$C$4:$C$1500,"&lt;=1005",K$4:K$1500,"&gt;"&amp;K558)+COUNTIFS($C$4:$C$1500,"&gt;=1101",$C$4:$C$1500,"&lt;=1105",K$4:K$1500,"&gt;"&amp;K558)+1,""))</f>
        <v/>
      </c>
      <c r="O558" s="94" t="n">
        <v>36.75</v>
      </c>
      <c r="P558" s="94" t="n">
        <v>14.29</v>
      </c>
      <c r="Q558" s="94" t="n">
        <v>34.38</v>
      </c>
      <c r="R558" s="94" t="n">
        <v>36.67</v>
      </c>
      <c r="S558" s="94" t="n">
        <v>45.83</v>
      </c>
      <c r="T558" s="99">
        <f>IF(AND(O558&gt;0,O558&lt;36),1,IF(AND(O558&gt;=36,O558&lt;51),2,IF(AND(O558&gt;=51,O558&lt;71),3,IF(AND(O558&gt;=71,O558&lt;=100),4,))))</f>
        <v/>
      </c>
      <c r="U558" s="99">
        <f>IF(AND(P558&gt;0,P558&lt;41),1,IF(AND(P558&gt;=41,P558&lt;56),2,IF(AND(P558&gt;=56,P558&lt;71),3,IF(AND(P558&gt;=71,P558&lt;=100),4,))))</f>
        <v/>
      </c>
      <c r="V558" s="99">
        <f>IF(AND(Q558&gt;0,Q558&lt;41),1,IF(AND(Q558&gt;=41,Q558&lt;56),2,IF(AND(Q558&gt;=56,Q558&lt;71),3,IF(AND(Q558&gt;=71,Q558&lt;=100),4,))))</f>
        <v/>
      </c>
      <c r="W558" s="99">
        <f>IF(AND(R558&gt;0,R558&lt;36),1,IF(AND(R558&gt;=36,R558&lt;51),2,IF(AND(R558&gt;=51,R558&lt;66),3,IF(AND(R558&gt;=66,R558&lt;=100),4,))))</f>
        <v/>
      </c>
      <c r="X558" s="100">
        <f>IF(AND(S558&gt;0,S558&lt;37),1,IF(AND(S558&gt;=37,S558&lt;58),2,IF(AND(S558&gt;=58,S558&lt;71),3,IF(AND(S558&gt;=71,S558&lt;=100),4,))))</f>
        <v/>
      </c>
      <c r="Y558" s="101">
        <f>IF(SUM(AC558:AG558)=0, "", ROUND(((AC558*3+AD558*3+AE558*3+AF558*3+AG558*1)/13)*5,0))</f>
        <v/>
      </c>
      <c r="Z558" s="99">
        <f>IF(OR($C558="",Y558=""),"",COUNTIFS($C$4:$C$1500,$C558,Y$4:Y$1500,"&gt;"&amp;Y558)+1)</f>
        <v/>
      </c>
      <c r="AA558" s="99">
        <f>IF(OR($C558="",Y558=""),"",IF(AND($C558&gt;=1001,$C558&lt;=1005),COUNTIFS($C$4:$C$1500,"&gt;=1001",$C$4:$C$1500,"&lt;=1005",Y$4:Y$1500,"&gt;"&amp;Y558)+1,IF(AND($C558&gt;=1101,$C558&lt;=1105),COUNTIFS($C$4:$C$1500,"&gt;=1101",$C$4:$C$1500,"&lt;=1105",Y$4:Y$1500,"&gt;"&amp;Y558)+1,IF(AND($C558&gt;=901,$C558&lt;=905),COUNTIFS($C$4:$C$1500,"&gt;=901",$C$4:$C$1500,"&lt;=905",Y$4:Y$1500,"&gt;"&amp;Y558)+1,IF(AND($C558&gt;=801,$C558&lt;=805),COUNTIFS($C$4:$C$1500,"&gt;=801",$C$4:$C$1500,"&lt;=805",Y$4:Y$1500,"&gt;"&amp;Y558)+1,IF(AND($C558&gt;=701,$C558&lt;=705),COUNTIFS($C$4:$C$1500,"&gt;=701",$C$4:$C$1500,"&lt;=705",Y$4:Y$1500,"&gt;"&amp;Y558)+1,IF(AND($C558&gt;=601,$C558&lt;=606),COUNTIFS($C$4:$C$1500,"&gt;=601",$C$4:$C$1500,"&lt;=606",Y$4:Y$1500,"&gt;"&amp;Y558)+1,"")))))))</f>
        <v/>
      </c>
      <c r="AB558" s="99">
        <f>IF(OR($C558="",Y558=""),"",IF(OR(AND($C558&gt;=1001,$C558&lt;=1005),AND($C558&gt;=1101,$C558&lt;=1105)),COUNTIFS($C$4:$C$1500,"&gt;=1001",$C$4:$C$1500,"&lt;=1005",Y$4:Y$1500,"&gt;"&amp;Y558)+COUNTIFS($C$4:$C$1500,"&gt;=1101",$C$4:$C$1500,"&lt;=1105",Y$4:Y$1500,"&gt;"&amp;Y558)+1,""))</f>
        <v/>
      </c>
      <c r="AC558" s="94" t="n">
        <v>57</v>
      </c>
      <c r="AD558" s="94" t="n">
        <v>51.38</v>
      </c>
      <c r="AE558" s="94" t="n">
        <v>49.88</v>
      </c>
      <c r="AF558" s="94" t="n">
        <v>52.5</v>
      </c>
      <c r="AG558" s="94" t="n">
        <v>61.25</v>
      </c>
      <c r="AH558" s="99">
        <f>IF(AND(AC558&gt;0,AC558&lt;36),1,IF(AND(AC558&gt;=36,AC558&lt;51),2,IF(AND(AC558&gt;=51,AC558&lt;71),3,IF(AND(AC558&gt;=71,AC558&lt;=100),4,))))</f>
        <v/>
      </c>
      <c r="AI558" s="99">
        <f>IF(AND(AD558&gt;0,AD558&lt;41),1,IF(AND(AD558&gt;=41,AD558&lt;56),2,IF(AND(AD558&gt;=56,AD558&lt;71),3,IF(AND(AD558&gt;=71,AD558&lt;=100),4,))))</f>
        <v/>
      </c>
      <c r="AJ558" s="99">
        <f>IF(AND(AE558&gt;0,AE558&lt;41),1,IF(AND(AE558&gt;=41,AE558&lt;56),2,IF(AND(AE558&gt;=56,AE558&lt;71),3,IF(AND(AE558&gt;=71,AE558&lt;=100),4,))))</f>
        <v/>
      </c>
      <c r="AK558" s="99">
        <f>IF(AND(AF558&gt;0,AF558&lt;36),1,IF(AND(AF558&gt;=36,AF558&lt;51),2,IF(AND(AF558&gt;=51,AF558&lt;66),3,IF(AND(AF558&gt;=66,AF558&lt;=100),4,))))</f>
        <v/>
      </c>
      <c r="AL558" s="100">
        <f>IF(AND(AG558&gt;0,AG558&lt;37),1,IF(AND(AG558&gt;=37,AG558&lt;58),2,IF(AND(AG558&gt;=58,AG558&lt;71),3,IF(AND(AG558&gt;=71,AG558&lt;=100),4,))))</f>
        <v/>
      </c>
      <c r="AM558" s="101">
        <f>IF((Y558&lt;&gt;"")*(K558&lt;&gt;""),Y558-K558,"")</f>
        <v/>
      </c>
      <c r="AN558" s="99">
        <f>IF((Z558&lt;&gt;"")*(L558&lt;&gt;""),Z558-L558,"")</f>
        <v/>
      </c>
      <c r="AO558" s="99">
        <f>IF((AA558&lt;&gt;"")*(M558&lt;&gt;""),AA558-M558,"")</f>
        <v/>
      </c>
      <c r="AP558" s="99">
        <f>IF((AB558&lt;&gt;"")*(N558&lt;&gt;""),AB558-N558,"")</f>
        <v/>
      </c>
      <c r="AQ558" s="94">
        <f>IF((AC558&lt;&gt;"")*(O558&lt;&gt;""),AC558-O558,"")</f>
        <v/>
      </c>
      <c r="AR558" s="94">
        <f>IF((AD558&lt;&gt;"")*(P558&lt;&gt;""),AD558-P558,"")</f>
        <v/>
      </c>
      <c r="AS558" s="94">
        <f>IF((AE558&lt;&gt;"")*(Q558&lt;&gt;""),AE558-Q558,"")</f>
        <v/>
      </c>
      <c r="AT558" s="94">
        <f>IF((AF558&lt;&gt;"")*(R558&lt;&gt;""),AF558-R558,"")</f>
        <v/>
      </c>
      <c r="AU558" s="94">
        <f>IF((AG558&lt;&gt;"")*(S558&lt;&gt;""),AG558-S558,"")</f>
        <v/>
      </c>
      <c r="AV558" s="99">
        <f>IF((AH558&lt;&gt;"")*(T558&lt;&gt;""),AH558-T558,"")</f>
        <v/>
      </c>
      <c r="AW558" s="99">
        <f>IF((AI558&lt;&gt;"")*(U558&lt;&gt;""),AI558-U558,"")</f>
        <v/>
      </c>
      <c r="AX558" s="99">
        <f>IF((AJ558&lt;&gt;"")*(V558&lt;&gt;""),AJ558-V558,"")</f>
        <v/>
      </c>
      <c r="AY558" s="99">
        <f>IF((AK558&lt;&gt;"")*(W558&lt;&gt;""),AK558-W558,"")</f>
        <v/>
      </c>
      <c r="AZ558" s="102">
        <f>IF((AL558&lt;&gt;"")*(X558&lt;&gt;""),AL558-X558,"")</f>
        <v/>
      </c>
      <c r="BA558" s="50">
        <f>IFERROR(__xludf.dummyfunction("AI(""Actúa como un tutor académico y dirígete personalmente al estudiante "" &amp; I558 &amp; "" "" &amp; J558 &amp; "" "" &amp; G558 &amp; "" "" &amp; H558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AM558 &amp; ""'. Diferencias por área: Matemáticas ("" &amp; AQ558 &amp; ""), Ciencias Natura"&amp;"les ("" &amp; AR558 &amp; ""), Sociales ("" &amp; AS558 &amp; ""), Lectura Crítica ("" &amp; AT558 &amp; "") e Inglés ("" &amp; AU558 &amp; ""). Variación en posición: grupo ("" &amp; AN558 &amp; ""), grado ("" &amp; AO558 &amp; "") y media ("" &amp; AP558 &amp; ""). Puntajes Primer Simulacro: Global "" &amp; K558 &amp; "", Mat "" &amp; "&amp;"O4 &amp; "", Cien "" &amp; P558 &amp; "", Soc "" &amp; Q558 &amp; "", Lec "" &amp; R558 &amp; "", Ing "" &amp; S558 &amp; "". Puntajes Segundo Simulacro: Global "" &amp; Y558 &amp; "", Mat "" &amp; AC558 &amp; "", Cien "" &amp; AD558 &amp; "", Soc "" &amp; AE558 &amp; "", Lec "" &amp; AF558 &amp; "", Ing "" &amp; AG558 &amp; "". Escribe un mensaje motivador"&amp;" y breve (máximo 4 líneas)."")
"),"=AI(""Actúa como un tutor académico y dirígete personalmente al estudiante "" &amp; I558 &amp; "" "" &amp; J558 &amp; "" "" &amp; G558 &amp; "" "" &amp; H558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AM558 &amp; ""'. Diferencias por área: Matemáticas ("" &amp; AQ558 &amp; ""), Ciencias Natur"&amp;"ales ("" &amp; AR558 &amp; ""), Sociales ("" &amp; AS558 &amp; ""), Lectura Crítica ("" &amp; AT558 &amp; "") e Inglés ("" &amp; AU558 &amp; ""). Variación en posición: grupo ("" &amp; AN558 &amp; ""), grado ("" &amp; AO558 &amp; "") y media ("" &amp; AP558 &amp; ""). Puntajes Primer Simulacro: Global "" &amp; K558 &amp; "", Mat "" &amp;"&amp;" O558 &amp; "", Cien "" &amp; P558 &amp; "", Soc "" &amp; Q558 &amp; "", Lec "" &amp; R558 &amp; "", Ing "" &amp; S558 &amp; "". Puntajes Segundo Simulacro: Global "" &amp; Y558 &amp; "", Mat "" &amp; AC558 &amp; "", Cien "" &amp; AD558 &amp; "", Soc "" &amp; AE558 &amp; "", Lec "" &amp; AF558 &amp; "", Ing "" &amp; AG558 &amp; "". Escribe un mensaje motivado"&amp;"r y breve (máximo 4 líneas)."")
")</f>
        <v/>
      </c>
    </row>
    <row r="559" ht="15.75" customHeight="1" s="42">
      <c r="A559" s="93" t="n"/>
      <c r="B559" s="94" t="inlineStr">
        <is>
          <t>Bachillerato</t>
        </is>
      </c>
      <c r="C559" s="94" t="n">
        <v>901</v>
      </c>
      <c r="D559" s="94" t="n"/>
      <c r="E559" s="95" t="n">
        <v>1018241873</v>
      </c>
      <c r="F559" s="96">
        <f>TRIM(G559&amp;" "&amp;H559&amp;" "&amp;I559&amp;" "&amp;J559)</f>
        <v/>
      </c>
      <c r="G559" s="94" t="inlineStr">
        <is>
          <t>Rivera</t>
        </is>
      </c>
      <c r="H559" s="94" t="inlineStr">
        <is>
          <t>Sepúlveda</t>
        </is>
      </c>
      <c r="I559" s="94" t="inlineStr">
        <is>
          <t>Sebastián</t>
        </is>
      </c>
      <c r="J559" s="97" t="n"/>
      <c r="K559" s="98">
        <f>IF(SUM(O559:S559)=0, "", ROUND(((O559*3+P559*3+Q559*3+R559*3+S559*1)/13)*5,0))</f>
        <v/>
      </c>
      <c r="L559" s="99">
        <f>IF(OR($C559="",K559=""),"",COUNTIFS($C$4:$C$1500,$C559,K$4:K$1500,"&gt;"&amp;K559)+1)</f>
        <v/>
      </c>
      <c r="M559" s="99">
        <f>IF(OR($C559="",K559=""),"",IF(AND($C559&gt;=1001,$C559&lt;=1005),COUNTIFS($C$4:$C$1500,"&gt;=1001",$C$4:$C$1500,"&lt;=1005",K$4:K$1500,"&gt;"&amp;K559)+1,IF(AND($C559&gt;=1101,$C559&lt;=1105),COUNTIFS($C$4:$C$1500,"&gt;=1101",$C$4:$C$1500,"&lt;=1105",K$4:K$1500,"&gt;"&amp;K559)+1,IF(AND($C559&gt;=901,$C559&lt;=905),COUNTIFS($C$4:$C$1500,"&gt;=901",$C$4:$C$1500,"&lt;=905",K$4:K$1500,"&gt;"&amp;K559)+1,IF(AND($C559&gt;=801,$C559&lt;=805),COUNTIFS($C$4:$C$1500,"&gt;=801",$C$4:$C$1500,"&lt;=805",K$4:K$1500,"&gt;"&amp;K559)+1,IF(AND($C559&gt;=701,$C559&lt;=705),COUNTIFS($C$4:$C$1500,"&gt;=701",$C$4:$C$1500,"&lt;=705",K$4:K$1500,"&gt;"&amp;K559)+1,IF(AND($C559&gt;=601,$C559&lt;=606),COUNTIFS($C$4:$C$1500,"&gt;=601",$C$4:$C$1500,"&lt;=606",K$4:K$1500,"&gt;"&amp;K559)+1,"")))))))</f>
        <v/>
      </c>
      <c r="N559" s="99">
        <f>IF(OR($C559="",K559=""),"",IF(OR(AND($C559&gt;=1001,$C559&lt;=1005),AND($C559&gt;=1101,$C559&lt;=1105)),COUNTIFS($C$4:$C$1500,"&gt;=1001",$C$4:$C$1500,"&lt;=1005",K$4:K$1500,"&gt;"&amp;K559)+COUNTIFS($C$4:$C$1500,"&gt;=1101",$C$4:$C$1500,"&lt;=1105",K$4:K$1500,"&gt;"&amp;K559)+1,""))</f>
        <v/>
      </c>
      <c r="O559" s="94" t="n">
        <v>62</v>
      </c>
      <c r="P559" s="94" t="n">
        <v>88.69</v>
      </c>
      <c r="Q559" s="94" t="n">
        <v>71.88</v>
      </c>
      <c r="R559" s="94" t="n">
        <v>64.17</v>
      </c>
      <c r="S559" s="94" t="n">
        <v>87.5</v>
      </c>
      <c r="T559" s="99">
        <f>IF(AND(O559&gt;0,O559&lt;36),1,IF(AND(O559&gt;=36,O559&lt;51),2,IF(AND(O559&gt;=51,O559&lt;71),3,IF(AND(O559&gt;=71,O559&lt;=100),4,))))</f>
        <v/>
      </c>
      <c r="U559" s="99">
        <f>IF(AND(P559&gt;0,P559&lt;41),1,IF(AND(P559&gt;=41,P559&lt;56),2,IF(AND(P559&gt;=56,P559&lt;71),3,IF(AND(P559&gt;=71,P559&lt;=100),4,))))</f>
        <v/>
      </c>
      <c r="V559" s="99">
        <f>IF(AND(Q559&gt;0,Q559&lt;41),1,IF(AND(Q559&gt;=41,Q559&lt;56),2,IF(AND(Q559&gt;=56,Q559&lt;71),3,IF(AND(Q559&gt;=71,Q559&lt;=100),4,))))</f>
        <v/>
      </c>
      <c r="W559" s="99">
        <f>IF(AND(R559&gt;0,R559&lt;36),1,IF(AND(R559&gt;=36,R559&lt;51),2,IF(AND(R559&gt;=51,R559&lt;66),3,IF(AND(R559&gt;=66,R559&lt;=100),4,))))</f>
        <v/>
      </c>
      <c r="X559" s="100">
        <f>IF(AND(S559&gt;0,S559&lt;37),1,IF(AND(S559&gt;=37,S559&lt;58),2,IF(AND(S559&gt;=58,S559&lt;71),3,IF(AND(S559&gt;=71,S559&lt;=100),4,))))</f>
        <v/>
      </c>
      <c r="Y559" s="101">
        <f>IF(SUM(AC559:AG559)=0, "", ROUND(((AC559*3+AD559*3+AE559*3+AF559*3+AG559*1)/13)*5,0))</f>
        <v/>
      </c>
      <c r="Z559" s="99">
        <f>IF(OR($C559="",Y559=""),"",COUNTIFS($C$4:$C$1500,$C559,Y$4:Y$1500,"&gt;"&amp;Y559)+1)</f>
        <v/>
      </c>
      <c r="AA559" s="99">
        <f>IF(OR($C559="",Y559=""),"",IF(AND($C559&gt;=1001,$C559&lt;=1005),COUNTIFS($C$4:$C$1500,"&gt;=1001",$C$4:$C$1500,"&lt;=1005",Y$4:Y$1500,"&gt;"&amp;Y559)+1,IF(AND($C559&gt;=1101,$C559&lt;=1105),COUNTIFS($C$4:$C$1500,"&gt;=1101",$C$4:$C$1500,"&lt;=1105",Y$4:Y$1500,"&gt;"&amp;Y559)+1,IF(AND($C559&gt;=901,$C559&lt;=905),COUNTIFS($C$4:$C$1500,"&gt;=901",$C$4:$C$1500,"&lt;=905",Y$4:Y$1500,"&gt;"&amp;Y559)+1,IF(AND($C559&gt;=801,$C559&lt;=805),COUNTIFS($C$4:$C$1500,"&gt;=801",$C$4:$C$1500,"&lt;=805",Y$4:Y$1500,"&gt;"&amp;Y559)+1,IF(AND($C559&gt;=701,$C559&lt;=705),COUNTIFS($C$4:$C$1500,"&gt;=701",$C$4:$C$1500,"&lt;=705",Y$4:Y$1500,"&gt;"&amp;Y559)+1,IF(AND($C559&gt;=601,$C559&lt;=606),COUNTIFS($C$4:$C$1500,"&gt;=601",$C$4:$C$1500,"&lt;=606",Y$4:Y$1500,"&gt;"&amp;Y559)+1,"")))))))</f>
        <v/>
      </c>
      <c r="AB559" s="99">
        <f>IF(OR($C559="",Y559=""),"",IF(OR(AND($C559&gt;=1001,$C559&lt;=1005),AND($C559&gt;=1101,$C559&lt;=1105)),COUNTIFS($C$4:$C$1500,"&gt;=1001",$C$4:$C$1500,"&lt;=1005",Y$4:Y$1500,"&gt;"&amp;Y559)+COUNTIFS($C$4:$C$1500,"&gt;=1101",$C$4:$C$1500,"&lt;=1105",Y$4:Y$1500,"&gt;"&amp;Y559)+1,""))</f>
        <v/>
      </c>
      <c r="AC559" s="94" t="n">
        <v>72</v>
      </c>
      <c r="AD559" s="94" t="n">
        <v>60.04</v>
      </c>
      <c r="AE559" s="94" t="n">
        <v>55.13</v>
      </c>
      <c r="AF559" s="94" t="n">
        <v>52.5</v>
      </c>
      <c r="AG559" s="94" t="n">
        <v>56.88</v>
      </c>
      <c r="AH559" s="99">
        <f>IF(AND(AC559&gt;0,AC559&lt;36),1,IF(AND(AC559&gt;=36,AC559&lt;51),2,IF(AND(AC559&gt;=51,AC559&lt;71),3,IF(AND(AC559&gt;=71,AC559&lt;=100),4,))))</f>
        <v/>
      </c>
      <c r="AI559" s="99">
        <f>IF(AND(AD559&gt;0,AD559&lt;41),1,IF(AND(AD559&gt;=41,AD559&lt;56),2,IF(AND(AD559&gt;=56,AD559&lt;71),3,IF(AND(AD559&gt;=71,AD559&lt;=100),4,))))</f>
        <v/>
      </c>
      <c r="AJ559" s="99">
        <f>IF(AND(AE559&gt;0,AE559&lt;41),1,IF(AND(AE559&gt;=41,AE559&lt;56),2,IF(AND(AE559&gt;=56,AE559&lt;71),3,IF(AND(AE559&gt;=71,AE559&lt;=100),4,))))</f>
        <v/>
      </c>
      <c r="AK559" s="99">
        <f>IF(AND(AF559&gt;0,AF559&lt;36),1,IF(AND(AF559&gt;=36,AF559&lt;51),2,IF(AND(AF559&gt;=51,AF559&lt;66),3,IF(AND(AF559&gt;=66,AF559&lt;=100),4,))))</f>
        <v/>
      </c>
      <c r="AL559" s="100">
        <f>IF(AND(AG559&gt;0,AG559&lt;37),1,IF(AND(AG559&gt;=37,AG559&lt;58),2,IF(AND(AG559&gt;=58,AG559&lt;71),3,IF(AND(AG559&gt;=71,AG559&lt;=100),4,))))</f>
        <v/>
      </c>
      <c r="AM559" s="101">
        <f>IF((Y559&lt;&gt;"")*(K559&lt;&gt;""),Y559-K559,"")</f>
        <v/>
      </c>
      <c r="AN559" s="99">
        <f>IF((Z559&lt;&gt;"")*(L559&lt;&gt;""),Z559-L559,"")</f>
        <v/>
      </c>
      <c r="AO559" s="99">
        <f>IF((AA559&lt;&gt;"")*(M559&lt;&gt;""),AA559-M559,"")</f>
        <v/>
      </c>
      <c r="AP559" s="99">
        <f>IF((AB559&lt;&gt;"")*(N559&lt;&gt;""),AB559-N559,"")</f>
        <v/>
      </c>
      <c r="AQ559" s="94">
        <f>IF((AC559&lt;&gt;"")*(O559&lt;&gt;""),AC559-O559,"")</f>
        <v/>
      </c>
      <c r="AR559" s="94">
        <f>IF((AD559&lt;&gt;"")*(P559&lt;&gt;""),AD559-P559,"")</f>
        <v/>
      </c>
      <c r="AS559" s="94">
        <f>IF((AE559&lt;&gt;"")*(Q559&lt;&gt;""),AE559-Q559,"")</f>
        <v/>
      </c>
      <c r="AT559" s="94">
        <f>IF((AF559&lt;&gt;"")*(R559&lt;&gt;""),AF559-R559,"")</f>
        <v/>
      </c>
      <c r="AU559" s="94">
        <f>IF((AG559&lt;&gt;"")*(S559&lt;&gt;""),AG559-S559,"")</f>
        <v/>
      </c>
      <c r="AV559" s="99">
        <f>IF((AH559&lt;&gt;"")*(T559&lt;&gt;""),AH559-T559,"")</f>
        <v/>
      </c>
      <c r="AW559" s="99">
        <f>IF((AI559&lt;&gt;"")*(U559&lt;&gt;""),AI559-U559,"")</f>
        <v/>
      </c>
      <c r="AX559" s="99">
        <f>IF((AJ559&lt;&gt;"")*(V559&lt;&gt;""),AJ559-V559,"")</f>
        <v/>
      </c>
      <c r="AY559" s="99">
        <f>IF((AK559&lt;&gt;"")*(W559&lt;&gt;""),AK559-W559,"")</f>
        <v/>
      </c>
      <c r="AZ559" s="102">
        <f>IF((AL559&lt;&gt;"")*(X559&lt;&gt;""),AL559-X559,"")</f>
        <v/>
      </c>
      <c r="BA559" s="50">
        <f>IFERROR(__xludf.dummyfunction("AI(""Actúa como un tutor académico y dirígete personalmente al estudiante "" &amp; I559 &amp; "" "" &amp; J559 &amp; "" "" &amp; G559 &amp; "" "" &amp; H559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AM559 &amp; ""'. Diferencias por área: Matemáticas ("" &amp; AQ559 &amp; ""), Ciencias Natura"&amp;"les ("" &amp; AR559 &amp; ""), Sociales ("" &amp; AS559 &amp; ""), Lectura Crítica ("" &amp; AT559 &amp; "") e Inglés ("" &amp; AU559 &amp; ""). Variación en posición: grupo ("" &amp; AN559 &amp; ""), grado ("" &amp; AO559 &amp; "") y media ("" &amp; AP559 &amp; ""). Puntajes Primer Simulacro: Global "" &amp; K559 &amp; "", Mat "" &amp; "&amp;"O4 &amp; "", Cien "" &amp; P559 &amp; "", Soc "" &amp; Q559 &amp; "", Lec "" &amp; R559 &amp; "", Ing "" &amp; S559 &amp; "". Puntajes Segundo Simulacro: Global "" &amp; Y559 &amp; "", Mat "" &amp; AC559 &amp; "", Cien "" &amp; AD559 &amp; "", Soc "" &amp; AE559 &amp; "", Lec "" &amp; AF559 &amp; "", Ing "" &amp; AG559 &amp; "". Escribe un mensaje motivador"&amp;" y breve (máximo 4 líneas)."")
"),"=AI(""Actúa como un tutor académico y dirígete personalmente al estudiante "" &amp; I559 &amp; "" "" &amp; J559 &amp; "" "" &amp; G559 &amp; "" "" &amp; H559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AM559 &amp; ""'. Diferencias por área: Matemáticas ("" &amp; AQ559 &amp; ""), Ciencias Natur"&amp;"ales ("" &amp; AR559 &amp; ""), Sociales ("" &amp; AS559 &amp; ""), Lectura Crítica ("" &amp; AT559 &amp; "") e Inglés ("" &amp; AU559 &amp; ""). Variación en posición: grupo ("" &amp; AN559 &amp; ""), grado ("" &amp; AO559 &amp; "") y media ("" &amp; AP559 &amp; ""). Puntajes Primer Simulacro: Global "" &amp; K559 &amp; "", Mat "" &amp;"&amp;" O559 &amp; "", Cien "" &amp; P559 &amp; "", Soc "" &amp; Q559 &amp; "", Lec "" &amp; R559 &amp; "", Ing "" &amp; S559 &amp; "". Puntajes Segundo Simulacro: Global "" &amp; Y559 &amp; "", Mat "" &amp; AC559 &amp; "", Cien "" &amp; AD559 &amp; "", Soc "" &amp; AE559 &amp; "", Lec "" &amp; AF559 &amp; "", Ing "" &amp; AG559 &amp; "". Escribe un mensaje motivado"&amp;"r y breve (máximo 4 líneas)."")
")</f>
        <v/>
      </c>
    </row>
    <row r="560" ht="15.75" customHeight="1" s="42">
      <c r="A560" s="93" t="n"/>
      <c r="B560" s="94" t="inlineStr">
        <is>
          <t>Bachillerato</t>
        </is>
      </c>
      <c r="C560" s="94" t="n">
        <v>901</v>
      </c>
      <c r="D560" s="94" t="n"/>
      <c r="E560" s="95" t="n">
        <v>1011594470</v>
      </c>
      <c r="F560" s="96">
        <f>TRIM(G560&amp;" "&amp;H560&amp;" "&amp;I560&amp;" "&amp;J560)</f>
        <v/>
      </c>
      <c r="G560" s="94" t="inlineStr">
        <is>
          <t>Rodríguez</t>
        </is>
      </c>
      <c r="H560" s="94" t="inlineStr">
        <is>
          <t>Rivera</t>
        </is>
      </c>
      <c r="I560" s="94" t="inlineStr">
        <is>
          <t>Denilson</t>
        </is>
      </c>
      <c r="J560" s="97" t="n"/>
      <c r="K560" s="98">
        <f>IF(SUM(O560:S560)=0, "", ROUND(((O560*3+P560*3+Q560*3+R560*3+S560*1)/13)*5,0))</f>
        <v/>
      </c>
      <c r="L560" s="99">
        <f>IF(OR($C560="",K560=""),"",COUNTIFS($C$4:$C$1500,$C560,K$4:K$1500,"&gt;"&amp;K560)+1)</f>
        <v/>
      </c>
      <c r="M560" s="99">
        <f>IF(OR($C560="",K560=""),"",IF(AND($C560&gt;=1001,$C560&lt;=1005),COUNTIFS($C$4:$C$1500,"&gt;=1001",$C$4:$C$1500,"&lt;=1005",K$4:K$1500,"&gt;"&amp;K560)+1,IF(AND($C560&gt;=1101,$C560&lt;=1105),COUNTIFS($C$4:$C$1500,"&gt;=1101",$C$4:$C$1500,"&lt;=1105",K$4:K$1500,"&gt;"&amp;K560)+1,IF(AND($C560&gt;=901,$C560&lt;=905),COUNTIFS($C$4:$C$1500,"&gt;=901",$C$4:$C$1500,"&lt;=905",K$4:K$1500,"&gt;"&amp;K560)+1,IF(AND($C560&gt;=801,$C560&lt;=805),COUNTIFS($C$4:$C$1500,"&gt;=801",$C$4:$C$1500,"&lt;=805",K$4:K$1500,"&gt;"&amp;K560)+1,IF(AND($C560&gt;=701,$C560&lt;=705),COUNTIFS($C$4:$C$1500,"&gt;=701",$C$4:$C$1500,"&lt;=705",K$4:K$1500,"&gt;"&amp;K560)+1,IF(AND($C560&gt;=601,$C560&lt;=606),COUNTIFS($C$4:$C$1500,"&gt;=601",$C$4:$C$1500,"&lt;=606",K$4:K$1500,"&gt;"&amp;K560)+1,"")))))))</f>
        <v/>
      </c>
      <c r="N560" s="99">
        <f>IF(OR($C560="",K560=""),"",IF(OR(AND($C560&gt;=1001,$C560&lt;=1005),AND($C560&gt;=1101,$C560&lt;=1105)),COUNTIFS($C$4:$C$1500,"&gt;=1001",$C$4:$C$1500,"&lt;=1005",K$4:K$1500,"&gt;"&amp;K560)+COUNTIFS($C$4:$C$1500,"&gt;=1101",$C$4:$C$1500,"&lt;=1105",K$4:K$1500,"&gt;"&amp;K560)+1,""))</f>
        <v/>
      </c>
      <c r="O560" s="94" t="n">
        <v>56.25</v>
      </c>
      <c r="P560" s="94" t="n">
        <v>88.69</v>
      </c>
      <c r="Q560" s="94" t="n">
        <v>65.63</v>
      </c>
      <c r="R560" s="94" t="n">
        <v>41.25</v>
      </c>
      <c r="S560" s="94" t="n">
        <v>54.17</v>
      </c>
      <c r="T560" s="99">
        <f>IF(AND(O560&gt;0,O560&lt;36),1,IF(AND(O560&gt;=36,O560&lt;51),2,IF(AND(O560&gt;=51,O560&lt;71),3,IF(AND(O560&gt;=71,O560&lt;=100),4,))))</f>
        <v/>
      </c>
      <c r="U560" s="99">
        <f>IF(AND(P560&gt;0,P560&lt;41),1,IF(AND(P560&gt;=41,P560&lt;56),2,IF(AND(P560&gt;=56,P560&lt;71),3,IF(AND(P560&gt;=71,P560&lt;=100),4,))))</f>
        <v/>
      </c>
      <c r="V560" s="99">
        <f>IF(AND(Q560&gt;0,Q560&lt;41),1,IF(AND(Q560&gt;=41,Q560&lt;56),2,IF(AND(Q560&gt;=56,Q560&lt;71),3,IF(AND(Q560&gt;=71,Q560&lt;=100),4,))))</f>
        <v/>
      </c>
      <c r="W560" s="99">
        <f>IF(AND(R560&gt;0,R560&lt;36),1,IF(AND(R560&gt;=36,R560&lt;51),2,IF(AND(R560&gt;=51,R560&lt;66),3,IF(AND(R560&gt;=66,R560&lt;=100),4,))))</f>
        <v/>
      </c>
      <c r="X560" s="100">
        <f>IF(AND(S560&gt;0,S560&lt;37),1,IF(AND(S560&gt;=37,S560&lt;58),2,IF(AND(S560&gt;=58,S560&lt;71),3,IF(AND(S560&gt;=71,S560&lt;=100),4,))))</f>
        <v/>
      </c>
      <c r="Y560" s="101">
        <f>IF(SUM(AC560:AG560)=0, "", ROUND(((AC560*3+AD560*3+AE560*3+AF560*3+AG560*1)/13)*5,0))</f>
        <v/>
      </c>
      <c r="Z560" s="99">
        <f>IF(OR($C560="",Y560=""),"",COUNTIFS($C$4:$C$1500,$C560,Y$4:Y$1500,"&gt;"&amp;Y560)+1)</f>
        <v/>
      </c>
      <c r="AA560" s="99">
        <f>IF(OR($C560="",Y560=""),"",IF(AND($C560&gt;=1001,$C560&lt;=1005),COUNTIFS($C$4:$C$1500,"&gt;=1001",$C$4:$C$1500,"&lt;=1005",Y$4:Y$1500,"&gt;"&amp;Y560)+1,IF(AND($C560&gt;=1101,$C560&lt;=1105),COUNTIFS($C$4:$C$1500,"&gt;=1101",$C$4:$C$1500,"&lt;=1105",Y$4:Y$1500,"&gt;"&amp;Y560)+1,IF(AND($C560&gt;=901,$C560&lt;=905),COUNTIFS($C$4:$C$1500,"&gt;=901",$C$4:$C$1500,"&lt;=905",Y$4:Y$1500,"&gt;"&amp;Y560)+1,IF(AND($C560&gt;=801,$C560&lt;=805),COUNTIFS($C$4:$C$1500,"&gt;=801",$C$4:$C$1500,"&lt;=805",Y$4:Y$1500,"&gt;"&amp;Y560)+1,IF(AND($C560&gt;=701,$C560&lt;=705),COUNTIFS($C$4:$C$1500,"&gt;=701",$C$4:$C$1500,"&lt;=705",Y$4:Y$1500,"&gt;"&amp;Y560)+1,IF(AND($C560&gt;=601,$C560&lt;=606),COUNTIFS($C$4:$C$1500,"&gt;=601",$C$4:$C$1500,"&lt;=606",Y$4:Y$1500,"&gt;"&amp;Y560)+1,"")))))))</f>
        <v/>
      </c>
      <c r="AB560" s="99">
        <f>IF(OR($C560="",Y560=""),"",IF(OR(AND($C560&gt;=1001,$C560&lt;=1005),AND($C560&gt;=1101,$C560&lt;=1105)),COUNTIFS($C$4:$C$1500,"&gt;=1001",$C$4:$C$1500,"&lt;=1005",Y$4:Y$1500,"&gt;"&amp;Y560)+COUNTIFS($C$4:$C$1500,"&gt;=1101",$C$4:$C$1500,"&lt;=1105",Y$4:Y$1500,"&gt;"&amp;Y560)+1,""))</f>
        <v/>
      </c>
      <c r="AC560" s="94" t="n">
        <v>81</v>
      </c>
      <c r="AD560" s="94" t="n">
        <v>33.21</v>
      </c>
      <c r="AE560" s="94" t="n">
        <v>52.5</v>
      </c>
      <c r="AF560" s="94" t="n">
        <v>52.5</v>
      </c>
      <c r="AG560" s="94" t="n">
        <v>30.63</v>
      </c>
      <c r="AH560" s="99">
        <f>IF(AND(AC560&gt;0,AC560&lt;36),1,IF(AND(AC560&gt;=36,AC560&lt;51),2,IF(AND(AC560&gt;=51,AC560&lt;71),3,IF(AND(AC560&gt;=71,AC560&lt;=100),4,))))</f>
        <v/>
      </c>
      <c r="AI560" s="99">
        <f>IF(AND(AD560&gt;0,AD560&lt;41),1,IF(AND(AD560&gt;=41,AD560&lt;56),2,IF(AND(AD560&gt;=56,AD560&lt;71),3,IF(AND(AD560&gt;=71,AD560&lt;=100),4,))))</f>
        <v/>
      </c>
      <c r="AJ560" s="99">
        <f>IF(AND(AE560&gt;0,AE560&lt;41),1,IF(AND(AE560&gt;=41,AE560&lt;56),2,IF(AND(AE560&gt;=56,AE560&lt;71),3,IF(AND(AE560&gt;=71,AE560&lt;=100),4,))))</f>
        <v/>
      </c>
      <c r="AK560" s="99">
        <f>IF(AND(AF560&gt;0,AF560&lt;36),1,IF(AND(AF560&gt;=36,AF560&lt;51),2,IF(AND(AF560&gt;=51,AF560&lt;66),3,IF(AND(AF560&gt;=66,AF560&lt;=100),4,))))</f>
        <v/>
      </c>
      <c r="AL560" s="100">
        <f>IF(AND(AG560&gt;0,AG560&lt;37),1,IF(AND(AG560&gt;=37,AG560&lt;58),2,IF(AND(AG560&gt;=58,AG560&lt;71),3,IF(AND(AG560&gt;=71,AG560&lt;=100),4,))))</f>
        <v/>
      </c>
      <c r="AM560" s="101">
        <f>IF((Y560&lt;&gt;"")*(K560&lt;&gt;""),Y560-K560,"")</f>
        <v/>
      </c>
      <c r="AN560" s="99">
        <f>IF((Z560&lt;&gt;"")*(L560&lt;&gt;""),Z560-L560,"")</f>
        <v/>
      </c>
      <c r="AO560" s="99">
        <f>IF((AA560&lt;&gt;"")*(M560&lt;&gt;""),AA560-M560,"")</f>
        <v/>
      </c>
      <c r="AP560" s="99">
        <f>IF((AB560&lt;&gt;"")*(N560&lt;&gt;""),AB560-N560,"")</f>
        <v/>
      </c>
      <c r="AQ560" s="94">
        <f>IF((AC560&lt;&gt;"")*(O560&lt;&gt;""),AC560-O560,"")</f>
        <v/>
      </c>
      <c r="AR560" s="94">
        <f>IF((AD560&lt;&gt;"")*(P560&lt;&gt;""),AD560-P560,"")</f>
        <v/>
      </c>
      <c r="AS560" s="94">
        <f>IF((AE560&lt;&gt;"")*(Q560&lt;&gt;""),AE560-Q560,"")</f>
        <v/>
      </c>
      <c r="AT560" s="94">
        <f>IF((AF560&lt;&gt;"")*(R560&lt;&gt;""),AF560-R560,"")</f>
        <v/>
      </c>
      <c r="AU560" s="94">
        <f>IF((AG560&lt;&gt;"")*(S560&lt;&gt;""),AG560-S560,"")</f>
        <v/>
      </c>
      <c r="AV560" s="99">
        <f>IF((AH560&lt;&gt;"")*(T560&lt;&gt;""),AH560-T560,"")</f>
        <v/>
      </c>
      <c r="AW560" s="99">
        <f>IF((AI560&lt;&gt;"")*(U560&lt;&gt;""),AI560-U560,"")</f>
        <v/>
      </c>
      <c r="AX560" s="99">
        <f>IF((AJ560&lt;&gt;"")*(V560&lt;&gt;""),AJ560-V560,"")</f>
        <v/>
      </c>
      <c r="AY560" s="99">
        <f>IF((AK560&lt;&gt;"")*(W560&lt;&gt;""),AK560-W560,"")</f>
        <v/>
      </c>
      <c r="AZ560" s="102">
        <f>IF((AL560&lt;&gt;"")*(X560&lt;&gt;""),AL560-X560,"")</f>
        <v/>
      </c>
      <c r="BA560" s="50">
        <f>IFERROR(__xludf.dummyfunction("AI(""Actúa como un tutor académico y dirígete personalmente al estudiante "" &amp; I560 &amp; "" "" &amp; J560 &amp; "" "" &amp; G560 &amp; "" "" &amp; H560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AM560 &amp; ""'. Diferencias por área: Matemáticas ("" &amp; AQ560 &amp; ""), Ciencias Natura"&amp;"les ("" &amp; AR560 &amp; ""), Sociales ("" &amp; AS560 &amp; ""), Lectura Crítica ("" &amp; AT560 &amp; "") e Inglés ("" &amp; AU560 &amp; ""). Variación en posición: grupo ("" &amp; AN560 &amp; ""), grado ("" &amp; AO560 &amp; "") y media ("" &amp; AP560 &amp; ""). Puntajes Primer Simulacro: Global "" &amp; K560 &amp; "", Mat "" &amp; "&amp;"O4 &amp; "", Cien "" &amp; P560 &amp; "", Soc "" &amp; Q560 &amp; "", Lec "" &amp; R560 &amp; "", Ing "" &amp; S560 &amp; "". Puntajes Segundo Simulacro: Global "" &amp; Y560 &amp; "", Mat "" &amp; AC560 &amp; "", Cien "" &amp; AD560 &amp; "", Soc "" &amp; AE560 &amp; "", Lec "" &amp; AF560 &amp; "", Ing "" &amp; AG560 &amp; "". Escribe un mensaje motivador"&amp;" y breve (máximo 4 líneas)."")
"),"=AI(""Actúa como un tutor académico y dirígete personalmente al estudiante "" &amp; I560 &amp; "" "" &amp; J560 &amp; "" "" &amp; G560 &amp; "" "" &amp; H560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AM560 &amp; ""'. Diferencias por área: Matemáticas ("" &amp; AQ560 &amp; ""), Ciencias Natur"&amp;"ales ("" &amp; AR560 &amp; ""), Sociales ("" &amp; AS560 &amp; ""), Lectura Crítica ("" &amp; AT560 &amp; "") e Inglés ("" &amp; AU560 &amp; ""). Variación en posición: grupo ("" &amp; AN560 &amp; ""), grado ("" &amp; AO560 &amp; "") y media ("" &amp; AP560 &amp; ""). Puntajes Primer Simulacro: Global "" &amp; K560 &amp; "", Mat "" &amp;"&amp;" O560 &amp; "", Cien "" &amp; P560 &amp; "", Soc "" &amp; Q560 &amp; "", Lec "" &amp; R560 &amp; "", Ing "" &amp; S560 &amp; "". Puntajes Segundo Simulacro: Global "" &amp; Y560 &amp; "", Mat "" &amp; AC560 &amp; "", Cien "" &amp; AD560 &amp; "", Soc "" &amp; AE560 &amp; "", Lec "" &amp; AF560 &amp; "", Ing "" &amp; AG560 &amp; "". Escribe un mensaje motivado"&amp;"r y breve (máximo 4 líneas)."")
")</f>
        <v/>
      </c>
    </row>
    <row r="561" ht="15.75" customHeight="1" s="42">
      <c r="A561" s="93" t="n"/>
      <c r="B561" s="94" t="inlineStr">
        <is>
          <t>Bachillerato</t>
        </is>
      </c>
      <c r="C561" s="94" t="n">
        <v>901</v>
      </c>
      <c r="D561" s="94" t="n"/>
      <c r="E561" s="95" t="n">
        <v>1042707982</v>
      </c>
      <c r="F561" s="96">
        <f>TRIM(G561&amp;" "&amp;H561&amp;" "&amp;I561&amp;" "&amp;J561)</f>
        <v/>
      </c>
      <c r="G561" s="94" t="inlineStr">
        <is>
          <t>Tavera</t>
        </is>
      </c>
      <c r="H561" s="94" t="inlineStr">
        <is>
          <t>Ortiz</t>
        </is>
      </c>
      <c r="I561" s="94" t="inlineStr">
        <is>
          <t>Angelica</t>
        </is>
      </c>
      <c r="J561" s="97" t="n"/>
      <c r="K561" s="98">
        <f>IF(SUM(O561:S561)=0, "", ROUND(((O561*3+P561*3+Q561*3+R561*3+S561*1)/13)*5,0))</f>
        <v/>
      </c>
      <c r="L561" s="99">
        <f>IF(OR($C561="",K561=""),"",COUNTIFS($C$4:$C$1500,$C561,K$4:K$1500,"&gt;"&amp;K561)+1)</f>
        <v/>
      </c>
      <c r="M561" s="99">
        <f>IF(OR($C561="",K561=""),"",IF(AND($C561&gt;=1001,$C561&lt;=1005),COUNTIFS($C$4:$C$1500,"&gt;=1001",$C$4:$C$1500,"&lt;=1005",K$4:K$1500,"&gt;"&amp;K561)+1,IF(AND($C561&gt;=1101,$C561&lt;=1105),COUNTIFS($C$4:$C$1500,"&gt;=1101",$C$4:$C$1500,"&lt;=1105",K$4:K$1500,"&gt;"&amp;K561)+1,IF(AND($C561&gt;=901,$C561&lt;=905),COUNTIFS($C$4:$C$1500,"&gt;=901",$C$4:$C$1500,"&lt;=905",K$4:K$1500,"&gt;"&amp;K561)+1,IF(AND($C561&gt;=801,$C561&lt;=805),COUNTIFS($C$4:$C$1500,"&gt;=801",$C$4:$C$1500,"&lt;=805",K$4:K$1500,"&gt;"&amp;K561)+1,IF(AND($C561&gt;=701,$C561&lt;=705),COUNTIFS($C$4:$C$1500,"&gt;=701",$C$4:$C$1500,"&lt;=705",K$4:K$1500,"&gt;"&amp;K561)+1,IF(AND($C561&gt;=601,$C561&lt;=606),COUNTIFS($C$4:$C$1500,"&gt;=601",$C$4:$C$1500,"&lt;=606",K$4:K$1500,"&gt;"&amp;K561)+1,"")))))))</f>
        <v/>
      </c>
      <c r="N561" s="99">
        <f>IF(OR($C561="",K561=""),"",IF(OR(AND($C561&gt;=1001,$C561&lt;=1005),AND($C561&gt;=1101,$C561&lt;=1105)),COUNTIFS($C$4:$C$1500,"&gt;=1001",$C$4:$C$1500,"&lt;=1005",K$4:K$1500,"&gt;"&amp;K561)+COUNTIFS($C$4:$C$1500,"&gt;=1101",$C$4:$C$1500,"&lt;=1105",K$4:K$1500,"&gt;"&amp;K561)+1,""))</f>
        <v/>
      </c>
      <c r="O561" s="94" t="n">
        <v>59.13</v>
      </c>
      <c r="P561" s="94" t="n">
        <v>61.9</v>
      </c>
      <c r="Q561" s="94" t="n">
        <v>68.75</v>
      </c>
      <c r="R561" s="94" t="n">
        <v>50.42</v>
      </c>
      <c r="S561" s="94" t="n">
        <v>70.83</v>
      </c>
      <c r="T561" s="99">
        <f>IF(AND(O561&gt;0,O561&lt;36),1,IF(AND(O561&gt;=36,O561&lt;51),2,IF(AND(O561&gt;=51,O561&lt;71),3,IF(AND(O561&gt;=71,O561&lt;=100),4,))))</f>
        <v/>
      </c>
      <c r="U561" s="99">
        <f>IF(AND(P561&gt;0,P561&lt;41),1,IF(AND(P561&gt;=41,P561&lt;56),2,IF(AND(P561&gt;=56,P561&lt;71),3,IF(AND(P561&gt;=71,P561&lt;=100),4,))))</f>
        <v/>
      </c>
      <c r="V561" s="99">
        <f>IF(AND(Q561&gt;0,Q561&lt;41),1,IF(AND(Q561&gt;=41,Q561&lt;56),2,IF(AND(Q561&gt;=56,Q561&lt;71),3,IF(AND(Q561&gt;=71,Q561&lt;=100),4,))))</f>
        <v/>
      </c>
      <c r="W561" s="99">
        <f>IF(AND(R561&gt;0,R561&lt;36),1,IF(AND(R561&gt;=36,R561&lt;51),2,IF(AND(R561&gt;=51,R561&lt;66),3,IF(AND(R561&gt;=66,R561&lt;=100),4,))))</f>
        <v/>
      </c>
      <c r="X561" s="100">
        <f>IF(AND(S561&gt;0,S561&lt;37),1,IF(AND(S561&gt;=37,S561&lt;58),2,IF(AND(S561&gt;=58,S561&lt;71),3,IF(AND(S561&gt;=71,S561&lt;=100),4,))))</f>
        <v/>
      </c>
      <c r="Y561" s="101">
        <f>IF(SUM(AC561:AG561)=0, "", ROUND(((AC561*3+AD561*3+AE561*3+AF561*3+AG561*1)/13)*5,0))</f>
        <v/>
      </c>
      <c r="Z561" s="99">
        <f>IF(OR($C561="",Y561=""),"",COUNTIFS($C$4:$C$1500,$C561,Y$4:Y$1500,"&gt;"&amp;Y561)+1)</f>
        <v/>
      </c>
      <c r="AA561" s="99">
        <f>IF(OR($C561="",Y561=""),"",IF(AND($C561&gt;=1001,$C561&lt;=1005),COUNTIFS($C$4:$C$1500,"&gt;=1001",$C$4:$C$1500,"&lt;=1005",Y$4:Y$1500,"&gt;"&amp;Y561)+1,IF(AND($C561&gt;=1101,$C561&lt;=1105),COUNTIFS($C$4:$C$1500,"&gt;=1101",$C$4:$C$1500,"&lt;=1105",Y$4:Y$1500,"&gt;"&amp;Y561)+1,IF(AND($C561&gt;=901,$C561&lt;=905),COUNTIFS($C$4:$C$1500,"&gt;=901",$C$4:$C$1500,"&lt;=905",Y$4:Y$1500,"&gt;"&amp;Y561)+1,IF(AND($C561&gt;=801,$C561&lt;=805),COUNTIFS($C$4:$C$1500,"&gt;=801",$C$4:$C$1500,"&lt;=805",Y$4:Y$1500,"&gt;"&amp;Y561)+1,IF(AND($C561&gt;=701,$C561&lt;=705),COUNTIFS($C$4:$C$1500,"&gt;=701",$C$4:$C$1500,"&lt;=705",Y$4:Y$1500,"&gt;"&amp;Y561)+1,IF(AND($C561&gt;=601,$C561&lt;=606),COUNTIFS($C$4:$C$1500,"&gt;=601",$C$4:$C$1500,"&lt;=606",Y$4:Y$1500,"&gt;"&amp;Y561)+1,"")))))))</f>
        <v/>
      </c>
      <c r="AB561" s="99">
        <f>IF(OR($C561="",Y561=""),"",IF(OR(AND($C561&gt;=1001,$C561&lt;=1005),AND($C561&gt;=1101,$C561&lt;=1105)),COUNTIFS($C$4:$C$1500,"&gt;=1001",$C$4:$C$1500,"&lt;=1005",Y$4:Y$1500,"&gt;"&amp;Y561)+COUNTIFS($C$4:$C$1500,"&gt;=1101",$C$4:$C$1500,"&lt;=1105",Y$4:Y$1500,"&gt;"&amp;Y561)+1,""))</f>
        <v/>
      </c>
      <c r="AC561" s="94" t="n">
        <v>66</v>
      </c>
      <c r="AD561" s="94" t="n">
        <v>44.15</v>
      </c>
      <c r="AE561" s="94" t="n">
        <v>55.13</v>
      </c>
      <c r="AF561" s="94" t="n">
        <v>61.25</v>
      </c>
      <c r="AG561" s="94" t="n">
        <v>43.75</v>
      </c>
      <c r="AH561" s="99">
        <f>IF(AND(AC561&gt;0,AC561&lt;36),1,IF(AND(AC561&gt;=36,AC561&lt;51),2,IF(AND(AC561&gt;=51,AC561&lt;71),3,IF(AND(AC561&gt;=71,AC561&lt;=100),4,))))</f>
        <v/>
      </c>
      <c r="AI561" s="99">
        <f>IF(AND(AD561&gt;0,AD561&lt;41),1,IF(AND(AD561&gt;=41,AD561&lt;56),2,IF(AND(AD561&gt;=56,AD561&lt;71),3,IF(AND(AD561&gt;=71,AD561&lt;=100),4,))))</f>
        <v/>
      </c>
      <c r="AJ561" s="99">
        <f>IF(AND(AE561&gt;0,AE561&lt;41),1,IF(AND(AE561&gt;=41,AE561&lt;56),2,IF(AND(AE561&gt;=56,AE561&lt;71),3,IF(AND(AE561&gt;=71,AE561&lt;=100),4,))))</f>
        <v/>
      </c>
      <c r="AK561" s="99">
        <f>IF(AND(AF561&gt;0,AF561&lt;36),1,IF(AND(AF561&gt;=36,AF561&lt;51),2,IF(AND(AF561&gt;=51,AF561&lt;66),3,IF(AND(AF561&gt;=66,AF561&lt;=100),4,))))</f>
        <v/>
      </c>
      <c r="AL561" s="100">
        <f>IF(AND(AG561&gt;0,AG561&lt;37),1,IF(AND(AG561&gt;=37,AG561&lt;58),2,IF(AND(AG561&gt;=58,AG561&lt;71),3,IF(AND(AG561&gt;=71,AG561&lt;=100),4,))))</f>
        <v/>
      </c>
      <c r="AM561" s="101">
        <f>IF((Y561&lt;&gt;"")*(K561&lt;&gt;""),Y561-K561,"")</f>
        <v/>
      </c>
      <c r="AN561" s="99">
        <f>IF((Z561&lt;&gt;"")*(L561&lt;&gt;""),Z561-L561,"")</f>
        <v/>
      </c>
      <c r="AO561" s="99">
        <f>IF((AA561&lt;&gt;"")*(M561&lt;&gt;""),AA561-M561,"")</f>
        <v/>
      </c>
      <c r="AP561" s="99">
        <f>IF((AB561&lt;&gt;"")*(N561&lt;&gt;""),AB561-N561,"")</f>
        <v/>
      </c>
      <c r="AQ561" s="94">
        <f>IF((AC561&lt;&gt;"")*(O561&lt;&gt;""),AC561-O561,"")</f>
        <v/>
      </c>
      <c r="AR561" s="94">
        <f>IF((AD561&lt;&gt;"")*(P561&lt;&gt;""),AD561-P561,"")</f>
        <v/>
      </c>
      <c r="AS561" s="94">
        <f>IF((AE561&lt;&gt;"")*(Q561&lt;&gt;""),AE561-Q561,"")</f>
        <v/>
      </c>
      <c r="AT561" s="94">
        <f>IF((AF561&lt;&gt;"")*(R561&lt;&gt;""),AF561-R561,"")</f>
        <v/>
      </c>
      <c r="AU561" s="94">
        <f>IF((AG561&lt;&gt;"")*(S561&lt;&gt;""),AG561-S561,"")</f>
        <v/>
      </c>
      <c r="AV561" s="99">
        <f>IF((AH561&lt;&gt;"")*(T561&lt;&gt;""),AH561-T561,"")</f>
        <v/>
      </c>
      <c r="AW561" s="99">
        <f>IF((AI561&lt;&gt;"")*(U561&lt;&gt;""),AI561-U561,"")</f>
        <v/>
      </c>
      <c r="AX561" s="99">
        <f>IF((AJ561&lt;&gt;"")*(V561&lt;&gt;""),AJ561-V561,"")</f>
        <v/>
      </c>
      <c r="AY561" s="99">
        <f>IF((AK561&lt;&gt;"")*(W561&lt;&gt;""),AK561-W561,"")</f>
        <v/>
      </c>
      <c r="AZ561" s="102">
        <f>IF((AL561&lt;&gt;"")*(X561&lt;&gt;""),AL561-X561,"")</f>
        <v/>
      </c>
      <c r="BA561" s="50">
        <f>IFERROR(__xludf.dummyfunction("AI(""Actúa como un tutor académico y dirígete personalmente al estudiante "" &amp; I561 &amp; "" "" &amp; J561 &amp; "" "" &amp; G561 &amp; "" "" &amp; H561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AM561 &amp; ""'. Diferencias por área: Matemáticas ("" &amp; AQ561 &amp; ""), Ciencias Natura"&amp;"les ("" &amp; AR561 &amp; ""), Sociales ("" &amp; AS561 &amp; ""), Lectura Crítica ("" &amp; AT561 &amp; "") e Inglés ("" &amp; AU561 &amp; ""). Variación en posición: grupo ("" &amp; AN561 &amp; ""), grado ("" &amp; AO561 &amp; "") y media ("" &amp; AP561 &amp; ""). Puntajes Primer Simulacro: Global "" &amp; K561 &amp; "", Mat "" &amp; "&amp;"O4 &amp; "", Cien "" &amp; P561 &amp; "", Soc "" &amp; Q561 &amp; "", Lec "" &amp; R561 &amp; "", Ing "" &amp; S561 &amp; "". Puntajes Segundo Simulacro: Global "" &amp; Y561 &amp; "", Mat "" &amp; AC561 &amp; "", Cien "" &amp; AD561 &amp; "", Soc "" &amp; AE561 &amp; "", Lec "" &amp; AF561 &amp; "", Ing "" &amp; AG561 &amp; "". Escribe un mensaje motivador"&amp;" y breve (máximo 4 líneas)."")
"),"=AI(""Actúa como un tutor académico y dirígete personalmente al estudiante "" &amp; I561 &amp; "" "" &amp; J561 &amp; "" "" &amp; G561 &amp; "" "" &amp; H561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AM561 &amp; ""'. Diferencias por área: Matemáticas ("" &amp; AQ561 &amp; ""), Ciencias Natur"&amp;"ales ("" &amp; AR561 &amp; ""), Sociales ("" &amp; AS561 &amp; ""), Lectura Crítica ("" &amp; AT561 &amp; "") e Inglés ("" &amp; AU561 &amp; ""). Variación en posición: grupo ("" &amp; AN561 &amp; ""), grado ("" &amp; AO561 &amp; "") y media ("" &amp; AP561 &amp; ""). Puntajes Primer Simulacro: Global "" &amp; K561 &amp; "", Mat "" &amp;"&amp;" O561 &amp; "", Cien "" &amp; P561 &amp; "", Soc "" &amp; Q561 &amp; "", Lec "" &amp; R561 &amp; "", Ing "" &amp; S561 &amp; "". Puntajes Segundo Simulacro: Global "" &amp; Y561 &amp; "", Mat "" &amp; AC561 &amp; "", Cien "" &amp; AD561 &amp; "", Soc "" &amp; AE561 &amp; "", Lec "" &amp; AF561 &amp; "", Ing "" &amp; AG561 &amp; "". Escribe un mensaje motivado"&amp;"r y breve (máximo 4 líneas)."")
")</f>
        <v/>
      </c>
    </row>
    <row r="562" ht="15.75" customHeight="1" s="42">
      <c r="A562" s="93" t="n"/>
      <c r="B562" s="94" t="inlineStr">
        <is>
          <t>Bachillerato</t>
        </is>
      </c>
      <c r="C562" s="94" t="n">
        <v>901</v>
      </c>
      <c r="D562" s="94" t="n"/>
      <c r="E562" s="95" t="n">
        <v>4882313</v>
      </c>
      <c r="F562" s="96">
        <f>TRIM(G562&amp;" "&amp;H562&amp;" "&amp;I562&amp;" "&amp;J562)</f>
        <v/>
      </c>
      <c r="G562" s="94" t="inlineStr">
        <is>
          <t>Thomas</t>
        </is>
      </c>
      <c r="H562" s="94" t="inlineStr">
        <is>
          <t>Montaño</t>
        </is>
      </c>
      <c r="I562" s="94" t="inlineStr">
        <is>
          <t>Juliannis</t>
        </is>
      </c>
      <c r="J562" s="97" t="inlineStr">
        <is>
          <t>Karina</t>
        </is>
      </c>
      <c r="K562" s="98">
        <f>IF(SUM(O562:S562)=0, "", ROUND(((O562*3+P562*3+Q562*3+R562*3+S562*1)/13)*5,0))</f>
        <v/>
      </c>
      <c r="L562" s="99">
        <f>IF(OR($C562="",K562=""),"",COUNTIFS($C$4:$C$1500,$C562,K$4:K$1500,"&gt;"&amp;K562)+1)</f>
        <v/>
      </c>
      <c r="M562" s="99">
        <f>IF(OR($C562="",K562=""),"",IF(AND($C562&gt;=1001,$C562&lt;=1005),COUNTIFS($C$4:$C$1500,"&gt;=1001",$C$4:$C$1500,"&lt;=1005",K$4:K$1500,"&gt;"&amp;K562)+1,IF(AND($C562&gt;=1101,$C562&lt;=1105),COUNTIFS($C$4:$C$1500,"&gt;=1101",$C$4:$C$1500,"&lt;=1105",K$4:K$1500,"&gt;"&amp;K562)+1,IF(AND($C562&gt;=901,$C562&lt;=905),COUNTIFS($C$4:$C$1500,"&gt;=901",$C$4:$C$1500,"&lt;=905",K$4:K$1500,"&gt;"&amp;K562)+1,IF(AND($C562&gt;=801,$C562&lt;=805),COUNTIFS($C$4:$C$1500,"&gt;=801",$C$4:$C$1500,"&lt;=805",K$4:K$1500,"&gt;"&amp;K562)+1,IF(AND($C562&gt;=701,$C562&lt;=705),COUNTIFS($C$4:$C$1500,"&gt;=701",$C$4:$C$1500,"&lt;=705",K$4:K$1500,"&gt;"&amp;K562)+1,IF(AND($C562&gt;=601,$C562&lt;=606),COUNTIFS($C$4:$C$1500,"&gt;=601",$C$4:$C$1500,"&lt;=606",K$4:K$1500,"&gt;"&amp;K562)+1,"")))))))</f>
        <v/>
      </c>
      <c r="N562" s="99">
        <f>IF(OR($C562="",K562=""),"",IF(OR(AND($C562&gt;=1001,$C562&lt;=1005),AND($C562&gt;=1101,$C562&lt;=1105)),COUNTIFS($C$4:$C$1500,"&gt;=1001",$C$4:$C$1500,"&lt;=1005",K$4:K$1500,"&gt;"&amp;K562)+COUNTIFS($C$4:$C$1500,"&gt;=1101",$C$4:$C$1500,"&lt;=1105",K$4:K$1500,"&gt;"&amp;K562)+1,""))</f>
        <v/>
      </c>
      <c r="O562" s="94" t="n">
        <v>45.38</v>
      </c>
      <c r="P562" s="94" t="n">
        <v>82.73999999999999</v>
      </c>
      <c r="Q562" s="94" t="n">
        <v>71.88</v>
      </c>
      <c r="R562" s="94" t="n">
        <v>41.25</v>
      </c>
      <c r="S562" s="94" t="n">
        <v>87.5</v>
      </c>
      <c r="T562" s="99">
        <f>IF(AND(O562&gt;0,O562&lt;36),1,IF(AND(O562&gt;=36,O562&lt;51),2,IF(AND(O562&gt;=51,O562&lt;71),3,IF(AND(O562&gt;=71,O562&lt;=100),4,))))</f>
        <v/>
      </c>
      <c r="U562" s="99">
        <f>IF(AND(P562&gt;0,P562&lt;41),1,IF(AND(P562&gt;=41,P562&lt;56),2,IF(AND(P562&gt;=56,P562&lt;71),3,IF(AND(P562&gt;=71,P562&lt;=100),4,))))</f>
        <v/>
      </c>
      <c r="V562" s="99">
        <f>IF(AND(Q562&gt;0,Q562&lt;41),1,IF(AND(Q562&gt;=41,Q562&lt;56),2,IF(AND(Q562&gt;=56,Q562&lt;71),3,IF(AND(Q562&gt;=71,Q562&lt;=100),4,))))</f>
        <v/>
      </c>
      <c r="W562" s="99">
        <f>IF(AND(R562&gt;0,R562&lt;36),1,IF(AND(R562&gt;=36,R562&lt;51),2,IF(AND(R562&gt;=51,R562&lt;66),3,IF(AND(R562&gt;=66,R562&lt;=100),4,))))</f>
        <v/>
      </c>
      <c r="X562" s="100">
        <f>IF(AND(S562&gt;0,S562&lt;37),1,IF(AND(S562&gt;=37,S562&lt;58),2,IF(AND(S562&gt;=58,S562&lt;71),3,IF(AND(S562&gt;=71,S562&lt;=100),4,))))</f>
        <v/>
      </c>
      <c r="Y562" s="101">
        <f>IF(SUM(AC562:AG562)=0, "", ROUND(((AC562*3+AD562*3+AE562*3+AF562*3+AG562*1)/13)*5,0))</f>
        <v/>
      </c>
      <c r="Z562" s="99">
        <f>IF(OR($C562="",Y562=""),"",COUNTIFS($C$4:$C$1500,$C562,Y$4:Y$1500,"&gt;"&amp;Y562)+1)</f>
        <v/>
      </c>
      <c r="AA562" s="99">
        <f>IF(OR($C562="",Y562=""),"",IF(AND($C562&gt;=1001,$C562&lt;=1005),COUNTIFS($C$4:$C$1500,"&gt;=1001",$C$4:$C$1500,"&lt;=1005",Y$4:Y$1500,"&gt;"&amp;Y562)+1,IF(AND($C562&gt;=1101,$C562&lt;=1105),COUNTIFS($C$4:$C$1500,"&gt;=1101",$C$4:$C$1500,"&lt;=1105",Y$4:Y$1500,"&gt;"&amp;Y562)+1,IF(AND($C562&gt;=901,$C562&lt;=905),COUNTIFS($C$4:$C$1500,"&gt;=901",$C$4:$C$1500,"&lt;=905",Y$4:Y$1500,"&gt;"&amp;Y562)+1,IF(AND($C562&gt;=801,$C562&lt;=805),COUNTIFS($C$4:$C$1500,"&gt;=801",$C$4:$C$1500,"&lt;=805",Y$4:Y$1500,"&gt;"&amp;Y562)+1,IF(AND($C562&gt;=701,$C562&lt;=705),COUNTIFS($C$4:$C$1500,"&gt;=701",$C$4:$C$1500,"&lt;=705",Y$4:Y$1500,"&gt;"&amp;Y562)+1,IF(AND($C562&gt;=601,$C562&lt;=606),COUNTIFS($C$4:$C$1500,"&gt;=601",$C$4:$C$1500,"&lt;=606",Y$4:Y$1500,"&gt;"&amp;Y562)+1,"")))))))</f>
        <v/>
      </c>
      <c r="AB562" s="99">
        <f>IF(OR($C562="",Y562=""),"",IF(OR(AND($C562&gt;=1001,$C562&lt;=1005),AND($C562&gt;=1101,$C562&lt;=1105)),COUNTIFS($C$4:$C$1500,"&gt;=1001",$C$4:$C$1500,"&lt;=1005",Y$4:Y$1500,"&gt;"&amp;Y562)+COUNTIFS($C$4:$C$1500,"&gt;=1101",$C$4:$C$1500,"&lt;=1105",Y$4:Y$1500,"&gt;"&amp;Y562)+1,""))</f>
        <v/>
      </c>
      <c r="AC562" s="94" t="n">
        <v>72</v>
      </c>
      <c r="AD562" s="94" t="n">
        <v>81.79000000000001</v>
      </c>
      <c r="AE562" s="94" t="n">
        <v>70.88</v>
      </c>
      <c r="AF562" s="94" t="n">
        <v>52.5</v>
      </c>
      <c r="AG562" s="94" t="n">
        <v>83.13</v>
      </c>
      <c r="AH562" s="99">
        <f>IF(AND(AC562&gt;0,AC562&lt;36),1,IF(AND(AC562&gt;=36,AC562&lt;51),2,IF(AND(AC562&gt;=51,AC562&lt;71),3,IF(AND(AC562&gt;=71,AC562&lt;=100),4,))))</f>
        <v/>
      </c>
      <c r="AI562" s="99">
        <f>IF(AND(AD562&gt;0,AD562&lt;41),1,IF(AND(AD562&gt;=41,AD562&lt;56),2,IF(AND(AD562&gt;=56,AD562&lt;71),3,IF(AND(AD562&gt;=71,AD562&lt;=100),4,))))</f>
        <v/>
      </c>
      <c r="AJ562" s="99">
        <f>IF(AND(AE562&gt;0,AE562&lt;41),1,IF(AND(AE562&gt;=41,AE562&lt;56),2,IF(AND(AE562&gt;=56,AE562&lt;71),3,IF(AND(AE562&gt;=71,AE562&lt;=100),4,))))</f>
        <v/>
      </c>
      <c r="AK562" s="99">
        <f>IF(AND(AF562&gt;0,AF562&lt;36),1,IF(AND(AF562&gt;=36,AF562&lt;51),2,IF(AND(AF562&gt;=51,AF562&lt;66),3,IF(AND(AF562&gt;=66,AF562&lt;=100),4,))))</f>
        <v/>
      </c>
      <c r="AL562" s="100">
        <f>IF(AND(AG562&gt;0,AG562&lt;37),1,IF(AND(AG562&gt;=37,AG562&lt;58),2,IF(AND(AG562&gt;=58,AG562&lt;71),3,IF(AND(AG562&gt;=71,AG562&lt;=100),4,))))</f>
        <v/>
      </c>
      <c r="AM562" s="101">
        <f>IF((Y562&lt;&gt;"")*(K562&lt;&gt;""),Y562-K562,"")</f>
        <v/>
      </c>
      <c r="AN562" s="99">
        <f>IF((Z562&lt;&gt;"")*(L562&lt;&gt;""),Z562-L562,"")</f>
        <v/>
      </c>
      <c r="AO562" s="99">
        <f>IF((AA562&lt;&gt;"")*(M562&lt;&gt;""),AA562-M562,"")</f>
        <v/>
      </c>
      <c r="AP562" s="99">
        <f>IF((AB562&lt;&gt;"")*(N562&lt;&gt;""),AB562-N562,"")</f>
        <v/>
      </c>
      <c r="AQ562" s="94">
        <f>IF((AC562&lt;&gt;"")*(O562&lt;&gt;""),AC562-O562,"")</f>
        <v/>
      </c>
      <c r="AR562" s="94">
        <f>IF((AD562&lt;&gt;"")*(P562&lt;&gt;""),AD562-P562,"")</f>
        <v/>
      </c>
      <c r="AS562" s="94">
        <f>IF((AE562&lt;&gt;"")*(Q562&lt;&gt;""),AE562-Q562,"")</f>
        <v/>
      </c>
      <c r="AT562" s="94">
        <f>IF((AF562&lt;&gt;"")*(R562&lt;&gt;""),AF562-R562,"")</f>
        <v/>
      </c>
      <c r="AU562" s="94">
        <f>IF((AG562&lt;&gt;"")*(S562&lt;&gt;""),AG562-S562,"")</f>
        <v/>
      </c>
      <c r="AV562" s="99">
        <f>IF((AH562&lt;&gt;"")*(T562&lt;&gt;""),AH562-T562,"")</f>
        <v/>
      </c>
      <c r="AW562" s="99">
        <f>IF((AI562&lt;&gt;"")*(U562&lt;&gt;""),AI562-U562,"")</f>
        <v/>
      </c>
      <c r="AX562" s="99">
        <f>IF((AJ562&lt;&gt;"")*(V562&lt;&gt;""),AJ562-V562,"")</f>
        <v/>
      </c>
      <c r="AY562" s="99">
        <f>IF((AK562&lt;&gt;"")*(W562&lt;&gt;""),AK562-W562,"")</f>
        <v/>
      </c>
      <c r="AZ562" s="102">
        <f>IF((AL562&lt;&gt;"")*(X562&lt;&gt;""),AL562-X562,"")</f>
        <v/>
      </c>
      <c r="BA562" s="50">
        <f>IFERROR(__xludf.dummyfunction("AI(""Actúa como un tutor académico y dirígete personalmente al estudiante "" &amp; I562 &amp; "" "" &amp; J562 &amp; "" "" &amp; G562 &amp; "" "" &amp; H562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AM562 &amp; ""'. Diferencias por área: Matemáticas ("" &amp; AQ562 &amp; ""), Ciencias Natura"&amp;"les ("" &amp; AR562 &amp; ""), Sociales ("" &amp; AS562 &amp; ""), Lectura Crítica ("" &amp; AT562 &amp; "") e Inglés ("" &amp; AU562 &amp; ""). Variación en posición: grupo ("" &amp; AN562 &amp; ""), grado ("" &amp; AO562 &amp; "") y media ("" &amp; AP562 &amp; ""). Puntajes Primer Simulacro: Global "" &amp; K562 &amp; "", Mat "" &amp; "&amp;"O4 &amp; "", Cien "" &amp; P562 &amp; "", Soc "" &amp; Q562 &amp; "", Lec "" &amp; R562 &amp; "", Ing "" &amp; S562 &amp; "". Puntajes Segundo Simulacro: Global "" &amp; Y562 &amp; "", Mat "" &amp; AC562 &amp; "", Cien "" &amp; AD562 &amp; "", Soc "" &amp; AE562 &amp; "", Lec "" &amp; AF562 &amp; "", Ing "" &amp; AG562 &amp; "". Escribe un mensaje motivador"&amp;" y breve (máximo 4 líneas)."")
"),"=AI(""Actúa como un tutor académico y dirígete personalmente al estudiante "" &amp; I562 &amp; "" "" &amp; J562 &amp; "" "" &amp; G562 &amp; "" "" &amp; H562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AM562 &amp; ""'. Diferencias por área: Matemáticas ("" &amp; AQ562 &amp; ""), Ciencias Natur"&amp;"ales ("" &amp; AR562 &amp; ""), Sociales ("" &amp; AS562 &amp; ""), Lectura Crítica ("" &amp; AT562 &amp; "") e Inglés ("" &amp; AU562 &amp; ""). Variación en posición: grupo ("" &amp; AN562 &amp; ""), grado ("" &amp; AO562 &amp; "") y media ("" &amp; AP562 &amp; ""). Puntajes Primer Simulacro: Global "" &amp; K562 &amp; "", Mat "" &amp;"&amp;" O562 &amp; "", Cien "" &amp; P562 &amp; "", Soc "" &amp; Q562 &amp; "", Lec "" &amp; R562 &amp; "", Ing "" &amp; S562 &amp; "". Puntajes Segundo Simulacro: Global "" &amp; Y562 &amp; "", Mat "" &amp; AC562 &amp; "", Cien "" &amp; AD562 &amp; "", Soc "" &amp; AE562 &amp; "", Lec "" &amp; AF562 &amp; "", Ing "" &amp; AG562 &amp; "". Escribe un mensaje motivado"&amp;"r y breve (máximo 4 líneas)."")
")</f>
        <v/>
      </c>
    </row>
    <row r="563" ht="15.75" customHeight="1" s="42">
      <c r="A563" s="93" t="n"/>
      <c r="B563" s="94" t="inlineStr">
        <is>
          <t>Bachillerato</t>
        </is>
      </c>
      <c r="C563" s="94" t="n">
        <v>901</v>
      </c>
      <c r="D563" s="94" t="n"/>
      <c r="E563" s="95" t="n">
        <v>1011594160</v>
      </c>
      <c r="F563" s="96">
        <f>TRIM(G563&amp;" "&amp;H563&amp;" "&amp;I563&amp;" "&amp;J563)</f>
        <v/>
      </c>
      <c r="G563" s="94" t="inlineStr">
        <is>
          <t>Valencia</t>
        </is>
      </c>
      <c r="H563" s="94" t="inlineStr">
        <is>
          <t>Alcaraz</t>
        </is>
      </c>
      <c r="I563" s="94" t="inlineStr">
        <is>
          <t>Miguel</t>
        </is>
      </c>
      <c r="J563" s="97" t="inlineStr">
        <is>
          <t>Ángel</t>
        </is>
      </c>
      <c r="K563" s="98">
        <f>IF(SUM(O563:S563)=0, "", ROUND(((O563*3+P563*3+Q563*3+R563*3+S563*1)/13)*5,0))</f>
        <v/>
      </c>
      <c r="L563" s="99">
        <f>IF(OR($C563="",K563=""),"",COUNTIFS($C$4:$C$1500,$C563,K$4:K$1500,"&gt;"&amp;K563)+1)</f>
        <v/>
      </c>
      <c r="M563" s="99">
        <f>IF(OR($C563="",K563=""),"",IF(AND($C563&gt;=1001,$C563&lt;=1005),COUNTIFS($C$4:$C$1500,"&gt;=1001",$C$4:$C$1500,"&lt;=1005",K$4:K$1500,"&gt;"&amp;K563)+1,IF(AND($C563&gt;=1101,$C563&lt;=1105),COUNTIFS($C$4:$C$1500,"&gt;=1101",$C$4:$C$1500,"&lt;=1105",K$4:K$1500,"&gt;"&amp;K563)+1,IF(AND($C563&gt;=901,$C563&lt;=905),COUNTIFS($C$4:$C$1500,"&gt;=901",$C$4:$C$1500,"&lt;=905",K$4:K$1500,"&gt;"&amp;K563)+1,IF(AND($C563&gt;=801,$C563&lt;=805),COUNTIFS($C$4:$C$1500,"&gt;=801",$C$4:$C$1500,"&lt;=805",K$4:K$1500,"&gt;"&amp;K563)+1,IF(AND($C563&gt;=701,$C563&lt;=705),COUNTIFS($C$4:$C$1500,"&gt;=701",$C$4:$C$1500,"&lt;=705",K$4:K$1500,"&gt;"&amp;K563)+1,IF(AND($C563&gt;=601,$C563&lt;=606),COUNTIFS($C$4:$C$1500,"&gt;=601",$C$4:$C$1500,"&lt;=606",K$4:K$1500,"&gt;"&amp;K563)+1,"")))))))</f>
        <v/>
      </c>
      <c r="N563" s="99">
        <f>IF(OR($C563="",K563=""),"",IF(OR(AND($C563&gt;=1001,$C563&lt;=1005),AND($C563&gt;=1101,$C563&lt;=1105)),COUNTIFS($C$4:$C$1500,"&gt;=1001",$C$4:$C$1500,"&lt;=1005",K$4:K$1500,"&gt;"&amp;K563)+COUNTIFS($C$4:$C$1500,"&gt;=1101",$C$4:$C$1500,"&lt;=1105",K$4:K$1500,"&gt;"&amp;K563)+1,""))</f>
        <v/>
      </c>
      <c r="O563" s="94" t="n">
        <v>25.25</v>
      </c>
      <c r="P563" s="94" t="n">
        <v>24.4</v>
      </c>
      <c r="Q563" s="94" t="n">
        <v>37.5</v>
      </c>
      <c r="R563" s="94" t="n">
        <v>22.92</v>
      </c>
      <c r="S563" s="94" t="n">
        <v>41.67</v>
      </c>
      <c r="T563" s="99">
        <f>IF(AND(O563&gt;0,O563&lt;36),1,IF(AND(O563&gt;=36,O563&lt;51),2,IF(AND(O563&gt;=51,O563&lt;71),3,IF(AND(O563&gt;=71,O563&lt;=100),4,))))</f>
        <v/>
      </c>
      <c r="U563" s="99">
        <f>IF(AND(P563&gt;0,P563&lt;41),1,IF(AND(P563&gt;=41,P563&lt;56),2,IF(AND(P563&gt;=56,P563&lt;71),3,IF(AND(P563&gt;=71,P563&lt;=100),4,))))</f>
        <v/>
      </c>
      <c r="V563" s="99">
        <f>IF(AND(Q563&gt;0,Q563&lt;41),1,IF(AND(Q563&gt;=41,Q563&lt;56),2,IF(AND(Q563&gt;=56,Q563&lt;71),3,IF(AND(Q563&gt;=71,Q563&lt;=100),4,))))</f>
        <v/>
      </c>
      <c r="W563" s="99">
        <f>IF(AND(R563&gt;0,R563&lt;36),1,IF(AND(R563&gt;=36,R563&lt;51),2,IF(AND(R563&gt;=51,R563&lt;66),3,IF(AND(R563&gt;=66,R563&lt;=100),4,))))</f>
        <v/>
      </c>
      <c r="X563" s="100">
        <f>IF(AND(S563&gt;0,S563&lt;37),1,IF(AND(S563&gt;=37,S563&lt;58),2,IF(AND(S563&gt;=58,S563&lt;71),3,IF(AND(S563&gt;=71,S563&lt;=100),4,))))</f>
        <v/>
      </c>
      <c r="Y563" s="101">
        <f>IF(SUM(AC563:AG563)=0, "", ROUND(((AC563*3+AD563*3+AE563*3+AF563*3+AG563*1)/13)*5,0))</f>
        <v/>
      </c>
      <c r="Z563" s="99">
        <f>IF(OR($C563="",Y563=""),"",COUNTIFS($C$4:$C$1500,$C563,Y$4:Y$1500,"&gt;"&amp;Y563)+1)</f>
        <v/>
      </c>
      <c r="AA563" s="99">
        <f>IF(OR($C563="",Y563=""),"",IF(AND($C563&gt;=1001,$C563&lt;=1005),COUNTIFS($C$4:$C$1500,"&gt;=1001",$C$4:$C$1500,"&lt;=1005",Y$4:Y$1500,"&gt;"&amp;Y563)+1,IF(AND($C563&gt;=1101,$C563&lt;=1105),COUNTIFS($C$4:$C$1500,"&gt;=1101",$C$4:$C$1500,"&lt;=1105",Y$4:Y$1500,"&gt;"&amp;Y563)+1,IF(AND($C563&gt;=901,$C563&lt;=905),COUNTIFS($C$4:$C$1500,"&gt;=901",$C$4:$C$1500,"&lt;=905",Y$4:Y$1500,"&gt;"&amp;Y563)+1,IF(AND($C563&gt;=801,$C563&lt;=805),COUNTIFS($C$4:$C$1500,"&gt;=801",$C$4:$C$1500,"&lt;=805",Y$4:Y$1500,"&gt;"&amp;Y563)+1,IF(AND($C563&gt;=701,$C563&lt;=705),COUNTIFS($C$4:$C$1500,"&gt;=701",$C$4:$C$1500,"&lt;=705",Y$4:Y$1500,"&gt;"&amp;Y563)+1,IF(AND($C563&gt;=601,$C563&lt;=606),COUNTIFS($C$4:$C$1500,"&gt;=601",$C$4:$C$1500,"&lt;=606",Y$4:Y$1500,"&gt;"&amp;Y563)+1,"")))))))</f>
        <v/>
      </c>
      <c r="AB563" s="99">
        <f>IF(OR($C563="",Y563=""),"",IF(OR(AND($C563&gt;=1001,$C563&lt;=1005),AND($C563&gt;=1101,$C563&lt;=1105)),COUNTIFS($C$4:$C$1500,"&gt;=1001",$C$4:$C$1500,"&lt;=1005",Y$4:Y$1500,"&gt;"&amp;Y563)+COUNTIFS($C$4:$C$1500,"&gt;=1101",$C$4:$C$1500,"&lt;=1105",Y$4:Y$1500,"&gt;"&amp;Y563)+1,""))</f>
        <v/>
      </c>
      <c r="AC563" s="94" t="n">
        <v>33</v>
      </c>
      <c r="AD563" s="94" t="n">
        <v>26.16</v>
      </c>
      <c r="AE563" s="94" t="n">
        <v>28.88</v>
      </c>
      <c r="AF563" s="94" t="n">
        <v>35</v>
      </c>
      <c r="AG563" s="94" t="n">
        <v>21.88</v>
      </c>
      <c r="AH563" s="99">
        <f>IF(AND(AC563&gt;0,AC563&lt;36),1,IF(AND(AC563&gt;=36,AC563&lt;51),2,IF(AND(AC563&gt;=51,AC563&lt;71),3,IF(AND(AC563&gt;=71,AC563&lt;=100),4,))))</f>
        <v/>
      </c>
      <c r="AI563" s="99">
        <f>IF(AND(AD563&gt;0,AD563&lt;41),1,IF(AND(AD563&gt;=41,AD563&lt;56),2,IF(AND(AD563&gt;=56,AD563&lt;71),3,IF(AND(AD563&gt;=71,AD563&lt;=100),4,))))</f>
        <v/>
      </c>
      <c r="AJ563" s="99">
        <f>IF(AND(AE563&gt;0,AE563&lt;41),1,IF(AND(AE563&gt;=41,AE563&lt;56),2,IF(AND(AE563&gt;=56,AE563&lt;71),3,IF(AND(AE563&gt;=71,AE563&lt;=100),4,))))</f>
        <v/>
      </c>
      <c r="AK563" s="99">
        <f>IF(AND(AF563&gt;0,AF563&lt;36),1,IF(AND(AF563&gt;=36,AF563&lt;51),2,IF(AND(AF563&gt;=51,AF563&lt;66),3,IF(AND(AF563&gt;=66,AF563&lt;=100),4,))))</f>
        <v/>
      </c>
      <c r="AL563" s="100">
        <f>IF(AND(AG563&gt;0,AG563&lt;37),1,IF(AND(AG563&gt;=37,AG563&lt;58),2,IF(AND(AG563&gt;=58,AG563&lt;71),3,IF(AND(AG563&gt;=71,AG563&lt;=100),4,))))</f>
        <v/>
      </c>
      <c r="AM563" s="101">
        <f>IF((Y563&lt;&gt;"")*(K563&lt;&gt;""),Y563-K563,"")</f>
        <v/>
      </c>
      <c r="AN563" s="99">
        <f>IF((Z563&lt;&gt;"")*(L563&lt;&gt;""),Z563-L563,"")</f>
        <v/>
      </c>
      <c r="AO563" s="99">
        <f>IF((AA563&lt;&gt;"")*(M563&lt;&gt;""),AA563-M563,"")</f>
        <v/>
      </c>
      <c r="AP563" s="99">
        <f>IF((AB563&lt;&gt;"")*(N563&lt;&gt;""),AB563-N563,"")</f>
        <v/>
      </c>
      <c r="AQ563" s="94">
        <f>IF((AC563&lt;&gt;"")*(O563&lt;&gt;""),AC563-O563,"")</f>
        <v/>
      </c>
      <c r="AR563" s="94">
        <f>IF((AD563&lt;&gt;"")*(P563&lt;&gt;""),AD563-P563,"")</f>
        <v/>
      </c>
      <c r="AS563" s="94">
        <f>IF((AE563&lt;&gt;"")*(Q563&lt;&gt;""),AE563-Q563,"")</f>
        <v/>
      </c>
      <c r="AT563" s="94">
        <f>IF((AF563&lt;&gt;"")*(R563&lt;&gt;""),AF563-R563,"")</f>
        <v/>
      </c>
      <c r="AU563" s="94">
        <f>IF((AG563&lt;&gt;"")*(S563&lt;&gt;""),AG563-S563,"")</f>
        <v/>
      </c>
      <c r="AV563" s="99">
        <f>IF((AH563&lt;&gt;"")*(T563&lt;&gt;""),AH563-T563,"")</f>
        <v/>
      </c>
      <c r="AW563" s="99">
        <f>IF((AI563&lt;&gt;"")*(U563&lt;&gt;""),AI563-U563,"")</f>
        <v/>
      </c>
      <c r="AX563" s="99">
        <f>IF((AJ563&lt;&gt;"")*(V563&lt;&gt;""),AJ563-V563,"")</f>
        <v/>
      </c>
      <c r="AY563" s="99">
        <f>IF((AK563&lt;&gt;"")*(W563&lt;&gt;""),AK563-W563,"")</f>
        <v/>
      </c>
      <c r="AZ563" s="102">
        <f>IF((AL563&lt;&gt;"")*(X563&lt;&gt;""),AL563-X563,"")</f>
        <v/>
      </c>
      <c r="BA563" s="50">
        <f>IFERROR(__xludf.dummyfunction("AI(""Actúa como un tutor académico y dirígete personalmente al estudiante "" &amp; I563 &amp; "" "" &amp; J563 &amp; "" "" &amp; G563 &amp; "" "" &amp; H563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AM563 &amp; ""'. Diferencias por área: Matemáticas ("" &amp; AQ563 &amp; ""), Ciencias Natura"&amp;"les ("" &amp; AR563 &amp; ""), Sociales ("" &amp; AS563 &amp; ""), Lectura Crítica ("" &amp; AT563 &amp; "") e Inglés ("" &amp; AU563 &amp; ""). Variación en posición: grupo ("" &amp; AN563 &amp; ""), grado ("" &amp; AO563 &amp; "") y media ("" &amp; AP563 &amp; ""). Puntajes Primer Simulacro: Global "" &amp; K563 &amp; "", Mat "" &amp; "&amp;"O4 &amp; "", Cien "" &amp; P563 &amp; "", Soc "" &amp; Q563 &amp; "", Lec "" &amp; R563 &amp; "", Ing "" &amp; S563 &amp; "". Puntajes Segundo Simulacro: Global "" &amp; Y563 &amp; "", Mat "" &amp; AC563 &amp; "", Cien "" &amp; AD563 &amp; "", Soc "" &amp; AE563 &amp; "", Lec "" &amp; AF563 &amp; "", Ing "" &amp; AG563 &amp; "". Escribe un mensaje motivador"&amp;" y breve (máximo 4 líneas)."")
"),"=AI(""Actúa como un tutor académico y dirígete personalmente al estudiante "" &amp; I563 &amp; "" "" &amp; J563 &amp; "" "" &amp; G563 &amp; "" "" &amp; H563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AM563 &amp; ""'. Diferencias por área: Matemáticas ("" &amp; AQ563 &amp; ""), Ciencias Natur"&amp;"ales ("" &amp; AR563 &amp; ""), Sociales ("" &amp; AS563 &amp; ""), Lectura Crítica ("" &amp; AT563 &amp; "") e Inglés ("" &amp; AU563 &amp; ""). Variación en posición: grupo ("" &amp; AN563 &amp; ""), grado ("" &amp; AO563 &amp; "") y media ("" &amp; AP563 &amp; ""). Puntajes Primer Simulacro: Global "" &amp; K563 &amp; "", Mat "" &amp;"&amp;" O563 &amp; "", Cien "" &amp; P563 &amp; "", Soc "" &amp; Q563 &amp; "", Lec "" &amp; R563 &amp; "", Ing "" &amp; S563 &amp; "". Puntajes Segundo Simulacro: Global "" &amp; Y563 &amp; "", Mat "" &amp; AC563 &amp; "", Cien "" &amp; AD563 &amp; "", Soc "" &amp; AE563 &amp; "", Lec "" &amp; AF563 &amp; "", Ing "" &amp; AG563 &amp; "". Escribe un mensaje motivado"&amp;"r y breve (máximo 4 líneas)."")
")</f>
        <v/>
      </c>
    </row>
    <row r="564" ht="15.75" customHeight="1" s="42">
      <c r="A564" s="93" t="n"/>
      <c r="B564" s="94" t="inlineStr">
        <is>
          <t>Bachillerato</t>
        </is>
      </c>
      <c r="C564" s="94" t="n">
        <v>901</v>
      </c>
      <c r="D564" s="94" t="n"/>
      <c r="E564" s="95" t="n">
        <v>1045328608</v>
      </c>
      <c r="F564" s="96">
        <f>TRIM(G564&amp;" "&amp;H564&amp;" "&amp;I564&amp;" "&amp;J564)</f>
        <v/>
      </c>
      <c r="G564" s="94" t="inlineStr">
        <is>
          <t>Valencia</t>
        </is>
      </c>
      <c r="H564" s="94" t="inlineStr">
        <is>
          <t>Cardona</t>
        </is>
      </c>
      <c r="I564" s="94" t="inlineStr">
        <is>
          <t>Dayhana</t>
        </is>
      </c>
      <c r="J564" s="97" t="inlineStr">
        <is>
          <t>Isabella</t>
        </is>
      </c>
      <c r="K564" s="98">
        <f>IF(SUM(O564:S564)=0, "", ROUND(((O564*3+P564*3+Q564*3+R564*3+S564*1)/13)*5,0))</f>
        <v/>
      </c>
      <c r="L564" s="99">
        <f>IF(OR($C564="",K564=""),"",COUNTIFS($C$4:$C$1500,$C564,K$4:K$1500,"&gt;"&amp;K564)+1)</f>
        <v/>
      </c>
      <c r="M564" s="99">
        <f>IF(OR($C564="",K564=""),"",IF(AND($C564&gt;=1001,$C564&lt;=1005),COUNTIFS($C$4:$C$1500,"&gt;=1001",$C$4:$C$1500,"&lt;=1005",K$4:K$1500,"&gt;"&amp;K564)+1,IF(AND($C564&gt;=1101,$C564&lt;=1105),COUNTIFS($C$4:$C$1500,"&gt;=1101",$C$4:$C$1500,"&lt;=1105",K$4:K$1500,"&gt;"&amp;K564)+1,IF(AND($C564&gt;=901,$C564&lt;=905),COUNTIFS($C$4:$C$1500,"&gt;=901",$C$4:$C$1500,"&lt;=905",K$4:K$1500,"&gt;"&amp;K564)+1,IF(AND($C564&gt;=801,$C564&lt;=805),COUNTIFS($C$4:$C$1500,"&gt;=801",$C$4:$C$1500,"&lt;=805",K$4:K$1500,"&gt;"&amp;K564)+1,IF(AND($C564&gt;=701,$C564&lt;=705),COUNTIFS($C$4:$C$1500,"&gt;=701",$C$4:$C$1500,"&lt;=705",K$4:K$1500,"&gt;"&amp;K564)+1,IF(AND($C564&gt;=601,$C564&lt;=606),COUNTIFS($C$4:$C$1500,"&gt;=601",$C$4:$C$1500,"&lt;=606",K$4:K$1500,"&gt;"&amp;K564)+1,"")))))))</f>
        <v/>
      </c>
      <c r="N564" s="99">
        <f>IF(OR($C564="",K564=""),"",IF(OR(AND($C564&gt;=1001,$C564&lt;=1005),AND($C564&gt;=1101,$C564&lt;=1105)),COUNTIFS($C$4:$C$1500,"&gt;=1001",$C$4:$C$1500,"&lt;=1005",K$4:K$1500,"&gt;"&amp;K564)+COUNTIFS($C$4:$C$1500,"&gt;=1101",$C$4:$C$1500,"&lt;=1105",K$4:K$1500,"&gt;"&amp;K564)+1,""))</f>
        <v/>
      </c>
      <c r="O564" s="94" t="n">
        <v>56.25</v>
      </c>
      <c r="P564" s="94" t="n">
        <v>23.81</v>
      </c>
      <c r="Q564" s="94" t="n">
        <v>62.5</v>
      </c>
      <c r="R564" s="94" t="n">
        <v>64.17</v>
      </c>
      <c r="S564" s="94" t="n">
        <v>54.17</v>
      </c>
      <c r="T564" s="99">
        <f>IF(AND(O564&gt;0,O564&lt;36),1,IF(AND(O564&gt;=36,O564&lt;51),2,IF(AND(O564&gt;=51,O564&lt;71),3,IF(AND(O564&gt;=71,O564&lt;=100),4,))))</f>
        <v/>
      </c>
      <c r="U564" s="99">
        <f>IF(AND(P564&gt;0,P564&lt;41),1,IF(AND(P564&gt;=41,P564&lt;56),2,IF(AND(P564&gt;=56,P564&lt;71),3,IF(AND(P564&gt;=71,P564&lt;=100),4,))))</f>
        <v/>
      </c>
      <c r="V564" s="99">
        <f>IF(AND(Q564&gt;0,Q564&lt;41),1,IF(AND(Q564&gt;=41,Q564&lt;56),2,IF(AND(Q564&gt;=56,Q564&lt;71),3,IF(AND(Q564&gt;=71,Q564&lt;=100),4,))))</f>
        <v/>
      </c>
      <c r="W564" s="99">
        <f>IF(AND(R564&gt;0,R564&lt;36),1,IF(AND(R564&gt;=36,R564&lt;51),2,IF(AND(R564&gt;=51,R564&lt;66),3,IF(AND(R564&gt;=66,R564&lt;=100),4,))))</f>
        <v/>
      </c>
      <c r="X564" s="100">
        <f>IF(AND(S564&gt;0,S564&lt;37),1,IF(AND(S564&gt;=37,S564&lt;58),2,IF(AND(S564&gt;=58,S564&lt;71),3,IF(AND(S564&gt;=71,S564&lt;=100),4,))))</f>
        <v/>
      </c>
      <c r="Y564" s="101">
        <f>IF(SUM(AC564:AG564)=0, "", ROUND(((AC564*3+AD564*3+AE564*3+AF564*3+AG564*1)/13)*5,0))</f>
        <v/>
      </c>
      <c r="Z564" s="99">
        <f>IF(OR($C564="",Y564=""),"",COUNTIFS($C$4:$C$1500,$C564,Y$4:Y$1500,"&gt;"&amp;Y564)+1)</f>
        <v/>
      </c>
      <c r="AA564" s="99">
        <f>IF(OR($C564="",Y564=""),"",IF(AND($C564&gt;=1001,$C564&lt;=1005),COUNTIFS($C$4:$C$1500,"&gt;=1001",$C$4:$C$1500,"&lt;=1005",Y$4:Y$1500,"&gt;"&amp;Y564)+1,IF(AND($C564&gt;=1101,$C564&lt;=1105),COUNTIFS($C$4:$C$1500,"&gt;=1101",$C$4:$C$1500,"&lt;=1105",Y$4:Y$1500,"&gt;"&amp;Y564)+1,IF(AND($C564&gt;=901,$C564&lt;=905),COUNTIFS($C$4:$C$1500,"&gt;=901",$C$4:$C$1500,"&lt;=905",Y$4:Y$1500,"&gt;"&amp;Y564)+1,IF(AND($C564&gt;=801,$C564&lt;=805),COUNTIFS($C$4:$C$1500,"&gt;=801",$C$4:$C$1500,"&lt;=805",Y$4:Y$1500,"&gt;"&amp;Y564)+1,IF(AND($C564&gt;=701,$C564&lt;=705),COUNTIFS($C$4:$C$1500,"&gt;=701",$C$4:$C$1500,"&lt;=705",Y$4:Y$1500,"&gt;"&amp;Y564)+1,IF(AND($C564&gt;=601,$C564&lt;=606),COUNTIFS($C$4:$C$1500,"&gt;=601",$C$4:$C$1500,"&lt;=606",Y$4:Y$1500,"&gt;"&amp;Y564)+1,"")))))))</f>
        <v/>
      </c>
      <c r="AB564" s="99">
        <f>IF(OR($C564="",Y564=""),"",IF(OR(AND($C564&gt;=1001,$C564&lt;=1005),AND($C564&gt;=1101,$C564&lt;=1105)),COUNTIFS($C$4:$C$1500,"&gt;=1001",$C$4:$C$1500,"&lt;=1005",Y$4:Y$1500,"&gt;"&amp;Y564)+COUNTIFS($C$4:$C$1500,"&gt;=1101",$C$4:$C$1500,"&lt;=1105",Y$4:Y$1500,"&gt;"&amp;Y564)+1,""))</f>
        <v/>
      </c>
      <c r="AC564" s="94" t="n">
        <v>51</v>
      </c>
      <c r="AD564" s="94" t="n">
        <v>38.39</v>
      </c>
      <c r="AE564" s="94" t="n">
        <v>55.13</v>
      </c>
      <c r="AF564" s="94" t="n">
        <v>70</v>
      </c>
      <c r="AG564" s="94" t="n">
        <v>48.13</v>
      </c>
      <c r="AH564" s="99">
        <f>IF(AND(AC564&gt;0,AC564&lt;36),1,IF(AND(AC564&gt;=36,AC564&lt;51),2,IF(AND(AC564&gt;=51,AC564&lt;71),3,IF(AND(AC564&gt;=71,AC564&lt;=100),4,))))</f>
        <v/>
      </c>
      <c r="AI564" s="99">
        <f>IF(AND(AD564&gt;0,AD564&lt;41),1,IF(AND(AD564&gt;=41,AD564&lt;56),2,IF(AND(AD564&gt;=56,AD564&lt;71),3,IF(AND(AD564&gt;=71,AD564&lt;=100),4,))))</f>
        <v/>
      </c>
      <c r="AJ564" s="99">
        <f>IF(AND(AE564&gt;0,AE564&lt;41),1,IF(AND(AE564&gt;=41,AE564&lt;56),2,IF(AND(AE564&gt;=56,AE564&lt;71),3,IF(AND(AE564&gt;=71,AE564&lt;=100),4,))))</f>
        <v/>
      </c>
      <c r="AK564" s="99">
        <f>IF(AND(AF564&gt;0,AF564&lt;36),1,IF(AND(AF564&gt;=36,AF564&lt;51),2,IF(AND(AF564&gt;=51,AF564&lt;66),3,IF(AND(AF564&gt;=66,AF564&lt;=100),4,))))</f>
        <v/>
      </c>
      <c r="AL564" s="100">
        <f>IF(AND(AG564&gt;0,AG564&lt;37),1,IF(AND(AG564&gt;=37,AG564&lt;58),2,IF(AND(AG564&gt;=58,AG564&lt;71),3,IF(AND(AG564&gt;=71,AG564&lt;=100),4,))))</f>
        <v/>
      </c>
      <c r="AM564" s="101">
        <f>IF((Y564&lt;&gt;"")*(K564&lt;&gt;""),Y564-K564,"")</f>
        <v/>
      </c>
      <c r="AN564" s="99">
        <f>IF((Z564&lt;&gt;"")*(L564&lt;&gt;""),Z564-L564,"")</f>
        <v/>
      </c>
      <c r="AO564" s="99">
        <f>IF((AA564&lt;&gt;"")*(M564&lt;&gt;""),AA564-M564,"")</f>
        <v/>
      </c>
      <c r="AP564" s="99">
        <f>IF((AB564&lt;&gt;"")*(N564&lt;&gt;""),AB564-N564,"")</f>
        <v/>
      </c>
      <c r="AQ564" s="94">
        <f>IF((AC564&lt;&gt;"")*(O564&lt;&gt;""),AC564-O564,"")</f>
        <v/>
      </c>
      <c r="AR564" s="94">
        <f>IF((AD564&lt;&gt;"")*(P564&lt;&gt;""),AD564-P564,"")</f>
        <v/>
      </c>
      <c r="AS564" s="94">
        <f>IF((AE564&lt;&gt;"")*(Q564&lt;&gt;""),AE564-Q564,"")</f>
        <v/>
      </c>
      <c r="AT564" s="94">
        <f>IF((AF564&lt;&gt;"")*(R564&lt;&gt;""),AF564-R564,"")</f>
        <v/>
      </c>
      <c r="AU564" s="94">
        <f>IF((AG564&lt;&gt;"")*(S564&lt;&gt;""),AG564-S564,"")</f>
        <v/>
      </c>
      <c r="AV564" s="99">
        <f>IF((AH564&lt;&gt;"")*(T564&lt;&gt;""),AH564-T564,"")</f>
        <v/>
      </c>
      <c r="AW564" s="99">
        <f>IF((AI564&lt;&gt;"")*(U564&lt;&gt;""),AI564-U564,"")</f>
        <v/>
      </c>
      <c r="AX564" s="99">
        <f>IF((AJ564&lt;&gt;"")*(V564&lt;&gt;""),AJ564-V564,"")</f>
        <v/>
      </c>
      <c r="AY564" s="99">
        <f>IF((AK564&lt;&gt;"")*(W564&lt;&gt;""),AK564-W564,"")</f>
        <v/>
      </c>
      <c r="AZ564" s="102">
        <f>IF((AL564&lt;&gt;"")*(X564&lt;&gt;""),AL564-X564,"")</f>
        <v/>
      </c>
      <c r="BA564" s="50">
        <f>IFERROR(__xludf.dummyfunction("AI(""Actúa como un tutor académico y dirígete personalmente al estudiante "" &amp; I564 &amp; "" "" &amp; J564 &amp; "" "" &amp; G564 &amp; "" "" &amp; H564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AM564 &amp; ""'. Diferencias por área: Matemáticas ("" &amp; AQ564 &amp; ""), Ciencias Natura"&amp;"les ("" &amp; AR564 &amp; ""), Sociales ("" &amp; AS564 &amp; ""), Lectura Crítica ("" &amp; AT564 &amp; "") e Inglés ("" &amp; AU564 &amp; ""). Variación en posición: grupo ("" &amp; AN564 &amp; ""), grado ("" &amp; AO564 &amp; "") y media ("" &amp; AP564 &amp; ""). Puntajes Primer Simulacro: Global "" &amp; K564 &amp; "", Mat "" &amp; "&amp;"O4 &amp; "", Cien "" &amp; P564 &amp; "", Soc "" &amp; Q564 &amp; "", Lec "" &amp; R564 &amp; "", Ing "" &amp; S564 &amp; "". Puntajes Segundo Simulacro: Global "" &amp; Y564 &amp; "", Mat "" &amp; AC564 &amp; "", Cien "" &amp; AD564 &amp; "", Soc "" &amp; AE564 &amp; "", Lec "" &amp; AF564 &amp; "", Ing "" &amp; AG564 &amp; "". Escribe un mensaje motivador"&amp;" y breve (máximo 4 líneas)."")
"),"=AI(""Actúa como un tutor académico y dirígete personalmente al estudiante "" &amp; I564 &amp; "" "" &amp; J564 &amp; "" "" &amp; G564 &amp; "" "" &amp; H564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AM564 &amp; ""'. Diferencias por área: Matemáticas ("" &amp; AQ564 &amp; ""), Ciencias Natur"&amp;"ales ("" &amp; AR564 &amp; ""), Sociales ("" &amp; AS564 &amp; ""), Lectura Crítica ("" &amp; AT564 &amp; "") e Inglés ("" &amp; AU564 &amp; ""). Variación en posición: grupo ("" &amp; AN564 &amp; ""), grado ("" &amp; AO564 &amp; "") y media ("" &amp; AP564 &amp; ""). Puntajes Primer Simulacro: Global "" &amp; K564 &amp; "", Mat "" &amp;"&amp;" O564 &amp; "", Cien "" &amp; P564 &amp; "", Soc "" &amp; Q564 &amp; "", Lec "" &amp; R564 &amp; "", Ing "" &amp; S564 &amp; "". Puntajes Segundo Simulacro: Global "" &amp; Y564 &amp; "", Mat "" &amp; AC564 &amp; "", Cien "" &amp; AD564 &amp; "", Soc "" &amp; AE564 &amp; "", Lec "" &amp; AF564 &amp; "", Ing "" &amp; AG564 &amp; "". Escribe un mensaje motivado"&amp;"r y breve (máximo 4 líneas)."")
")</f>
        <v/>
      </c>
    </row>
    <row r="565" ht="15.75" customHeight="1" s="42">
      <c r="A565" s="93" t="n"/>
      <c r="B565" s="94" t="inlineStr">
        <is>
          <t>Bachillerato</t>
        </is>
      </c>
      <c r="C565" s="94" t="n">
        <v>901</v>
      </c>
      <c r="D565" s="94" t="n"/>
      <c r="E565" s="95" t="n">
        <v>1011593114</v>
      </c>
      <c r="F565" s="96">
        <f>TRIM(G565&amp;" "&amp;H565&amp;" "&amp;I565&amp;" "&amp;J565)</f>
        <v/>
      </c>
      <c r="G565" s="94" t="inlineStr">
        <is>
          <t>Vargas</t>
        </is>
      </c>
      <c r="H565" s="94" t="inlineStr">
        <is>
          <t>Pérez</t>
        </is>
      </c>
      <c r="I565" s="94" t="inlineStr">
        <is>
          <t>Ángel</t>
        </is>
      </c>
      <c r="J565" s="97" t="inlineStr">
        <is>
          <t>Santiago</t>
        </is>
      </c>
      <c r="K565" s="98">
        <f>IF(SUM(O565:S565)=0, "", ROUND(((O565*3+P565*3+Q565*3+R565*3+S565*1)/13)*5,0))</f>
        <v/>
      </c>
      <c r="L565" s="99">
        <f>IF(OR($C565="",K565=""),"",COUNTIFS($C$4:$C$1500,$C565,K$4:K$1500,"&gt;"&amp;K565)+1)</f>
        <v/>
      </c>
      <c r="M565" s="99">
        <f>IF(OR($C565="",K565=""),"",IF(AND($C565&gt;=1001,$C565&lt;=1005),COUNTIFS($C$4:$C$1500,"&gt;=1001",$C$4:$C$1500,"&lt;=1005",K$4:K$1500,"&gt;"&amp;K565)+1,IF(AND($C565&gt;=1101,$C565&lt;=1105),COUNTIFS($C$4:$C$1500,"&gt;=1101",$C$4:$C$1500,"&lt;=1105",K$4:K$1500,"&gt;"&amp;K565)+1,IF(AND($C565&gt;=901,$C565&lt;=905),COUNTIFS($C$4:$C$1500,"&gt;=901",$C$4:$C$1500,"&lt;=905",K$4:K$1500,"&gt;"&amp;K565)+1,IF(AND($C565&gt;=801,$C565&lt;=805),COUNTIFS($C$4:$C$1500,"&gt;=801",$C$4:$C$1500,"&lt;=805",K$4:K$1500,"&gt;"&amp;K565)+1,IF(AND($C565&gt;=701,$C565&lt;=705),COUNTIFS($C$4:$C$1500,"&gt;=701",$C$4:$C$1500,"&lt;=705",K$4:K$1500,"&gt;"&amp;K565)+1,IF(AND($C565&gt;=601,$C565&lt;=606),COUNTIFS($C$4:$C$1500,"&gt;=601",$C$4:$C$1500,"&lt;=606",K$4:K$1500,"&gt;"&amp;K565)+1,"")))))))</f>
        <v/>
      </c>
      <c r="N565" s="99">
        <f>IF(OR($C565="",K565=""),"",IF(OR(AND($C565&gt;=1001,$C565&lt;=1005),AND($C565&gt;=1101,$C565&lt;=1105)),COUNTIFS($C$4:$C$1500,"&gt;=1001",$C$4:$C$1500,"&lt;=1005",K$4:K$1500,"&gt;"&amp;K565)+COUNTIFS($C$4:$C$1500,"&gt;=1101",$C$4:$C$1500,"&lt;=1105",K$4:K$1500,"&gt;"&amp;K565)+1,""))</f>
        <v/>
      </c>
      <c r="O565" s="94" t="n">
        <v>39.63</v>
      </c>
      <c r="P565" s="94" t="n">
        <v>46.43</v>
      </c>
      <c r="Q565" s="94" t="n">
        <v>56.25</v>
      </c>
      <c r="R565" s="94" t="n">
        <v>32.08</v>
      </c>
      <c r="S565" s="94" t="n">
        <v>50</v>
      </c>
      <c r="T565" s="99">
        <f>IF(AND(O565&gt;0,O565&lt;36),1,IF(AND(O565&gt;=36,O565&lt;51),2,IF(AND(O565&gt;=51,O565&lt;71),3,IF(AND(O565&gt;=71,O565&lt;=100),4,))))</f>
        <v/>
      </c>
      <c r="U565" s="99">
        <f>IF(AND(P565&gt;0,P565&lt;41),1,IF(AND(P565&gt;=41,P565&lt;56),2,IF(AND(P565&gt;=56,P565&lt;71),3,IF(AND(P565&gt;=71,P565&lt;=100),4,))))</f>
        <v/>
      </c>
      <c r="V565" s="99">
        <f>IF(AND(Q565&gt;0,Q565&lt;41),1,IF(AND(Q565&gt;=41,Q565&lt;56),2,IF(AND(Q565&gt;=56,Q565&lt;71),3,IF(AND(Q565&gt;=71,Q565&lt;=100),4,))))</f>
        <v/>
      </c>
      <c r="W565" s="99">
        <f>IF(AND(R565&gt;0,R565&lt;36),1,IF(AND(R565&gt;=36,R565&lt;51),2,IF(AND(R565&gt;=51,R565&lt;66),3,IF(AND(R565&gt;=66,R565&lt;=100),4,))))</f>
        <v/>
      </c>
      <c r="X565" s="100">
        <f>IF(AND(S565&gt;0,S565&lt;37),1,IF(AND(S565&gt;=37,S565&lt;58),2,IF(AND(S565&gt;=58,S565&lt;71),3,IF(AND(S565&gt;=71,S565&lt;=100),4,))))</f>
        <v/>
      </c>
      <c r="Y565" s="101">
        <f>IF(SUM(AC565:AG565)=0, "", ROUND(((AC565*3+AD565*3+AE565*3+AF565*3+AG565*1)/13)*5,0))</f>
        <v/>
      </c>
      <c r="Z565" s="99">
        <f>IF(OR($C565="",Y565=""),"",COUNTIFS($C$4:$C$1500,$C565,Y$4:Y$1500,"&gt;"&amp;Y565)+1)</f>
        <v/>
      </c>
      <c r="AA565" s="99">
        <f>IF(OR($C565="",Y565=""),"",IF(AND($C565&gt;=1001,$C565&lt;=1005),COUNTIFS($C$4:$C$1500,"&gt;=1001",$C$4:$C$1500,"&lt;=1005",Y$4:Y$1500,"&gt;"&amp;Y565)+1,IF(AND($C565&gt;=1101,$C565&lt;=1105),COUNTIFS($C$4:$C$1500,"&gt;=1101",$C$4:$C$1500,"&lt;=1105",Y$4:Y$1500,"&gt;"&amp;Y565)+1,IF(AND($C565&gt;=901,$C565&lt;=905),COUNTIFS($C$4:$C$1500,"&gt;=901",$C$4:$C$1500,"&lt;=905",Y$4:Y$1500,"&gt;"&amp;Y565)+1,IF(AND($C565&gt;=801,$C565&lt;=805),COUNTIFS($C$4:$C$1500,"&gt;=801",$C$4:$C$1500,"&lt;=805",Y$4:Y$1500,"&gt;"&amp;Y565)+1,IF(AND($C565&gt;=701,$C565&lt;=705),COUNTIFS($C$4:$C$1500,"&gt;=701",$C$4:$C$1500,"&lt;=705",Y$4:Y$1500,"&gt;"&amp;Y565)+1,IF(AND($C565&gt;=601,$C565&lt;=606),COUNTIFS($C$4:$C$1500,"&gt;=601",$C$4:$C$1500,"&lt;=606",Y$4:Y$1500,"&gt;"&amp;Y565)+1,"")))))))</f>
        <v/>
      </c>
      <c r="AB565" s="99">
        <f>IF(OR($C565="",Y565=""),"",IF(OR(AND($C565&gt;=1001,$C565&lt;=1005),AND($C565&gt;=1101,$C565&lt;=1105)),COUNTIFS($C$4:$C$1500,"&gt;=1001",$C$4:$C$1500,"&lt;=1005",Y$4:Y$1500,"&gt;"&amp;Y565)+COUNTIFS($C$4:$C$1500,"&gt;=1101",$C$4:$C$1500,"&lt;=1105",Y$4:Y$1500,"&gt;"&amp;Y565)+1,""))</f>
        <v/>
      </c>
      <c r="AC565" s="94" t="n">
        <v>60</v>
      </c>
      <c r="AD565" s="94" t="n">
        <v>56.96</v>
      </c>
      <c r="AE565" s="94" t="n">
        <v>65.63</v>
      </c>
      <c r="AF565" s="94" t="n">
        <v>56.88</v>
      </c>
      <c r="AG565" s="94" t="n">
        <v>39.38</v>
      </c>
      <c r="AH565" s="99">
        <f>IF(AND(AC565&gt;0,AC565&lt;36),1,IF(AND(AC565&gt;=36,AC565&lt;51),2,IF(AND(AC565&gt;=51,AC565&lt;71),3,IF(AND(AC565&gt;=71,AC565&lt;=100),4,))))</f>
        <v/>
      </c>
      <c r="AI565" s="99">
        <f>IF(AND(AD565&gt;0,AD565&lt;41),1,IF(AND(AD565&gt;=41,AD565&lt;56),2,IF(AND(AD565&gt;=56,AD565&lt;71),3,IF(AND(AD565&gt;=71,AD565&lt;=100),4,))))</f>
        <v/>
      </c>
      <c r="AJ565" s="99">
        <f>IF(AND(AE565&gt;0,AE565&lt;41),1,IF(AND(AE565&gt;=41,AE565&lt;56),2,IF(AND(AE565&gt;=56,AE565&lt;71),3,IF(AND(AE565&gt;=71,AE565&lt;=100),4,))))</f>
        <v/>
      </c>
      <c r="AK565" s="99">
        <f>IF(AND(AF565&gt;0,AF565&lt;36),1,IF(AND(AF565&gt;=36,AF565&lt;51),2,IF(AND(AF565&gt;=51,AF565&lt;66),3,IF(AND(AF565&gt;=66,AF565&lt;=100),4,))))</f>
        <v/>
      </c>
      <c r="AL565" s="100">
        <f>IF(AND(AG565&gt;0,AG565&lt;37),1,IF(AND(AG565&gt;=37,AG565&lt;58),2,IF(AND(AG565&gt;=58,AG565&lt;71),3,IF(AND(AG565&gt;=71,AG565&lt;=100),4,))))</f>
        <v/>
      </c>
      <c r="AM565" s="101">
        <f>IF((Y565&lt;&gt;"")*(K565&lt;&gt;""),Y565-K565,"")</f>
        <v/>
      </c>
      <c r="AN565" s="99">
        <f>IF((Z565&lt;&gt;"")*(L565&lt;&gt;""),Z565-L565,"")</f>
        <v/>
      </c>
      <c r="AO565" s="99">
        <f>IF((AA565&lt;&gt;"")*(M565&lt;&gt;""),AA565-M565,"")</f>
        <v/>
      </c>
      <c r="AP565" s="99">
        <f>IF((AB565&lt;&gt;"")*(N565&lt;&gt;""),AB565-N565,"")</f>
        <v/>
      </c>
      <c r="AQ565" s="94">
        <f>IF((AC565&lt;&gt;"")*(O565&lt;&gt;""),AC565-O565,"")</f>
        <v/>
      </c>
      <c r="AR565" s="94">
        <f>IF((AD565&lt;&gt;"")*(P565&lt;&gt;""),AD565-P565,"")</f>
        <v/>
      </c>
      <c r="AS565" s="94">
        <f>IF((AE565&lt;&gt;"")*(Q565&lt;&gt;""),AE565-Q565,"")</f>
        <v/>
      </c>
      <c r="AT565" s="94">
        <f>IF((AF565&lt;&gt;"")*(R565&lt;&gt;""),AF565-R565,"")</f>
        <v/>
      </c>
      <c r="AU565" s="94">
        <f>IF((AG565&lt;&gt;"")*(S565&lt;&gt;""),AG565-S565,"")</f>
        <v/>
      </c>
      <c r="AV565" s="99">
        <f>IF((AH565&lt;&gt;"")*(T565&lt;&gt;""),AH565-T565,"")</f>
        <v/>
      </c>
      <c r="AW565" s="99">
        <f>IF((AI565&lt;&gt;"")*(U565&lt;&gt;""),AI565-U565,"")</f>
        <v/>
      </c>
      <c r="AX565" s="99">
        <f>IF((AJ565&lt;&gt;"")*(V565&lt;&gt;""),AJ565-V565,"")</f>
        <v/>
      </c>
      <c r="AY565" s="99">
        <f>IF((AK565&lt;&gt;"")*(W565&lt;&gt;""),AK565-W565,"")</f>
        <v/>
      </c>
      <c r="AZ565" s="102">
        <f>IF((AL565&lt;&gt;"")*(X565&lt;&gt;""),AL565-X565,"")</f>
        <v/>
      </c>
      <c r="BA565" s="50">
        <f>IFERROR(__xludf.dummyfunction("AI(""Actúa como un tutor académico y dirígete personalmente al estudiante "" &amp; I565 &amp; "" "" &amp; J565 &amp; "" "" &amp; G565 &amp; "" "" &amp; H565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AM565 &amp; ""'. Diferencias por área: Matemáticas ("" &amp; AQ565 &amp; ""), Ciencias Natura"&amp;"les ("" &amp; AR565 &amp; ""), Sociales ("" &amp; AS565 &amp; ""), Lectura Crítica ("" &amp; AT565 &amp; "") e Inglés ("" &amp; AU565 &amp; ""). Variación en posición: grupo ("" &amp; AN565 &amp; ""), grado ("" &amp; AO565 &amp; "") y media ("" &amp; AP565 &amp; ""). Puntajes Primer Simulacro: Global "" &amp; K565 &amp; "", Mat "" &amp; "&amp;"O4 &amp; "", Cien "" &amp; P565 &amp; "", Soc "" &amp; Q565 &amp; "", Lec "" &amp; R565 &amp; "", Ing "" &amp; S565 &amp; "". Puntajes Segundo Simulacro: Global "" &amp; Y565 &amp; "", Mat "" &amp; AC565 &amp; "", Cien "" &amp; AD565 &amp; "", Soc "" &amp; AE565 &amp; "", Lec "" &amp; AF565 &amp; "", Ing "" &amp; AG565 &amp; "". Escribe un mensaje motivador"&amp;" y breve (máximo 4 líneas)."")
"),"=AI(""Actúa como un tutor académico y dirígete personalmente al estudiante "" &amp; I565 &amp; "" "" &amp; J565 &amp; "" "" &amp; G565 &amp; "" "" &amp; H565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AM565 &amp; ""'. Diferencias por área: Matemáticas ("" &amp; AQ565 &amp; ""), Ciencias Natur"&amp;"ales ("" &amp; AR565 &amp; ""), Sociales ("" &amp; AS565 &amp; ""), Lectura Crítica ("" &amp; AT565 &amp; "") e Inglés ("" &amp; AU565 &amp; ""). Variación en posición: grupo ("" &amp; AN565 &amp; ""), grado ("" &amp; AO565 &amp; "") y media ("" &amp; AP565 &amp; ""). Puntajes Primer Simulacro: Global "" &amp; K565 &amp; "", Mat "" &amp;"&amp;" O565 &amp; "", Cien "" &amp; P565 &amp; "", Soc "" &amp; Q565 &amp; "", Lec "" &amp; R565 &amp; "", Ing "" &amp; S565 &amp; "". Puntajes Segundo Simulacro: Global "" &amp; Y565 &amp; "", Mat "" &amp; AC565 &amp; "", Cien "" &amp; AD565 &amp; "", Soc "" &amp; AE565 &amp; "", Lec "" &amp; AF565 &amp; "", Ing "" &amp; AG565 &amp; "". Escribe un mensaje motivado"&amp;"r y breve (máximo 4 líneas)."")
")</f>
        <v/>
      </c>
    </row>
    <row r="566" ht="15.75" customHeight="1" s="42">
      <c r="A566" s="93" t="n"/>
      <c r="B566" s="94" t="inlineStr">
        <is>
          <t>Bachillerato</t>
        </is>
      </c>
      <c r="C566" s="94" t="n">
        <v>901</v>
      </c>
      <c r="D566" s="94" t="n"/>
      <c r="E566" s="95" t="n">
        <v>1011594396</v>
      </c>
      <c r="F566" s="96">
        <f>TRIM(G566&amp;" "&amp;H566&amp;" "&amp;I566&amp;" "&amp;J566)</f>
        <v/>
      </c>
      <c r="G566" s="94" t="inlineStr">
        <is>
          <t>Zapata</t>
        </is>
      </c>
      <c r="H566" s="94" t="inlineStr">
        <is>
          <t>Hidalgo</t>
        </is>
      </c>
      <c r="I566" s="94" t="inlineStr">
        <is>
          <t>Sara</t>
        </is>
      </c>
      <c r="J566" s="97" t="n"/>
      <c r="K566" s="98">
        <f>IF(SUM(O566:S566)=0, "", ROUND(((O566*3+P566*3+Q566*3+R566*3+S566*1)/13)*5,0))</f>
        <v/>
      </c>
      <c r="L566" s="99">
        <f>IF(OR($C566="",K566=""),"",COUNTIFS($C$4:$C$1500,$C566,K$4:K$1500,"&gt;"&amp;K566)+1)</f>
        <v/>
      </c>
      <c r="M566" s="99">
        <f>IF(OR($C566="",K566=""),"",IF(AND($C566&gt;=1001,$C566&lt;=1005),COUNTIFS($C$4:$C$1500,"&gt;=1001",$C$4:$C$1500,"&lt;=1005",K$4:K$1500,"&gt;"&amp;K566)+1,IF(AND($C566&gt;=1101,$C566&lt;=1105),COUNTIFS($C$4:$C$1500,"&gt;=1101",$C$4:$C$1500,"&lt;=1105",K$4:K$1500,"&gt;"&amp;K566)+1,IF(AND($C566&gt;=901,$C566&lt;=905),COUNTIFS($C$4:$C$1500,"&gt;=901",$C$4:$C$1500,"&lt;=905",K$4:K$1500,"&gt;"&amp;K566)+1,IF(AND($C566&gt;=801,$C566&lt;=805),COUNTIFS($C$4:$C$1500,"&gt;=801",$C$4:$C$1500,"&lt;=805",K$4:K$1500,"&gt;"&amp;K566)+1,IF(AND($C566&gt;=701,$C566&lt;=705),COUNTIFS($C$4:$C$1500,"&gt;=701",$C$4:$C$1500,"&lt;=705",K$4:K$1500,"&gt;"&amp;K566)+1,IF(AND($C566&gt;=601,$C566&lt;=606),COUNTIFS($C$4:$C$1500,"&gt;=601",$C$4:$C$1500,"&lt;=606",K$4:K$1500,"&gt;"&amp;K566)+1,"")))))))</f>
        <v/>
      </c>
      <c r="N566" s="99">
        <f>IF(OR($C566="",K566=""),"",IF(OR(AND($C566&gt;=1001,$C566&lt;=1005),AND($C566&gt;=1101,$C566&lt;=1105)),COUNTIFS($C$4:$C$1500,"&gt;=1001",$C$4:$C$1500,"&lt;=1005",K$4:K$1500,"&gt;"&amp;K566)+COUNTIFS($C$4:$C$1500,"&gt;=1101",$C$4:$C$1500,"&lt;=1105",K$4:K$1500,"&gt;"&amp;K566)+1,""))</f>
        <v/>
      </c>
      <c r="O566" s="94" t="n">
        <v>36.75</v>
      </c>
      <c r="P566" s="94" t="n">
        <v>23.81</v>
      </c>
      <c r="Q566" s="94" t="n">
        <v>34.38</v>
      </c>
      <c r="R566" s="94" t="n">
        <v>27.5</v>
      </c>
      <c r="S566" s="94" t="n">
        <v>50</v>
      </c>
      <c r="T566" s="99">
        <f>IF(AND(O566&gt;0,O566&lt;36),1,IF(AND(O566&gt;=36,O566&lt;51),2,IF(AND(O566&gt;=51,O566&lt;71),3,IF(AND(O566&gt;=71,O566&lt;=100),4,))))</f>
        <v/>
      </c>
      <c r="U566" s="99">
        <f>IF(AND(P566&gt;0,P566&lt;41),1,IF(AND(P566&gt;=41,P566&lt;56),2,IF(AND(P566&gt;=56,P566&lt;71),3,IF(AND(P566&gt;=71,P566&lt;=100),4,))))</f>
        <v/>
      </c>
      <c r="V566" s="99">
        <f>IF(AND(Q566&gt;0,Q566&lt;41),1,IF(AND(Q566&gt;=41,Q566&lt;56),2,IF(AND(Q566&gt;=56,Q566&lt;71),3,IF(AND(Q566&gt;=71,Q566&lt;=100),4,))))</f>
        <v/>
      </c>
      <c r="W566" s="99">
        <f>IF(AND(R566&gt;0,R566&lt;36),1,IF(AND(R566&gt;=36,R566&lt;51),2,IF(AND(R566&gt;=51,R566&lt;66),3,IF(AND(R566&gt;=66,R566&lt;=100),4,))))</f>
        <v/>
      </c>
      <c r="X566" s="100">
        <f>IF(AND(S566&gt;0,S566&lt;37),1,IF(AND(S566&gt;=37,S566&lt;58),2,IF(AND(S566&gt;=58,S566&lt;71),3,IF(AND(S566&gt;=71,S566&lt;=100),4,))))</f>
        <v/>
      </c>
      <c r="Y566" s="101">
        <f>IF(SUM(AC566:AG566)=0, "", ROUND(((AC566*3+AD566*3+AE566*3+AF566*3+AG566*1)/13)*5,0))</f>
        <v/>
      </c>
      <c r="Z566" s="99">
        <f>IF(OR($C566="",Y566=""),"",COUNTIFS($C$4:$C$1500,$C566,Y$4:Y$1500,"&gt;"&amp;Y566)+1)</f>
        <v/>
      </c>
      <c r="AA566" s="99">
        <f>IF(OR($C566="",Y566=""),"",IF(AND($C566&gt;=1001,$C566&lt;=1005),COUNTIFS($C$4:$C$1500,"&gt;=1001",$C$4:$C$1500,"&lt;=1005",Y$4:Y$1500,"&gt;"&amp;Y566)+1,IF(AND($C566&gt;=1101,$C566&lt;=1105),COUNTIFS($C$4:$C$1500,"&gt;=1101",$C$4:$C$1500,"&lt;=1105",Y$4:Y$1500,"&gt;"&amp;Y566)+1,IF(AND($C566&gt;=901,$C566&lt;=905),COUNTIFS($C$4:$C$1500,"&gt;=901",$C$4:$C$1500,"&lt;=905",Y$4:Y$1500,"&gt;"&amp;Y566)+1,IF(AND($C566&gt;=801,$C566&lt;=805),COUNTIFS($C$4:$C$1500,"&gt;=801",$C$4:$C$1500,"&lt;=805",Y$4:Y$1500,"&gt;"&amp;Y566)+1,IF(AND($C566&gt;=701,$C566&lt;=705),COUNTIFS($C$4:$C$1500,"&gt;=701",$C$4:$C$1500,"&lt;=705",Y$4:Y$1500,"&gt;"&amp;Y566)+1,IF(AND($C566&gt;=601,$C566&lt;=606),COUNTIFS($C$4:$C$1500,"&gt;=601",$C$4:$C$1500,"&lt;=606",Y$4:Y$1500,"&gt;"&amp;Y566)+1,"")))))))</f>
        <v/>
      </c>
      <c r="AB566" s="99">
        <f>IF(OR($C566="",Y566=""),"",IF(OR(AND($C566&gt;=1001,$C566&lt;=1005),AND($C566&gt;=1101,$C566&lt;=1105)),COUNTIFS($C$4:$C$1500,"&gt;=1001",$C$4:$C$1500,"&lt;=1005",Y$4:Y$1500,"&gt;"&amp;Y566)+COUNTIFS($C$4:$C$1500,"&gt;=1101",$C$4:$C$1500,"&lt;=1105",Y$4:Y$1500,"&gt;"&amp;Y566)+1,""))</f>
        <v/>
      </c>
      <c r="AC566" s="94" t="n">
        <v>54</v>
      </c>
      <c r="AD566" s="94" t="n">
        <v>38.17</v>
      </c>
      <c r="AE566" s="94" t="n">
        <v>31.5</v>
      </c>
      <c r="AF566" s="94" t="n">
        <v>48.13</v>
      </c>
      <c r="AG566" s="94" t="n">
        <v>70</v>
      </c>
      <c r="AH566" s="99">
        <f>IF(AND(AC566&gt;0,AC566&lt;36),1,IF(AND(AC566&gt;=36,AC566&lt;51),2,IF(AND(AC566&gt;=51,AC566&lt;71),3,IF(AND(AC566&gt;=71,AC566&lt;=100),4,))))</f>
        <v/>
      </c>
      <c r="AI566" s="99">
        <f>IF(AND(AD566&gt;0,AD566&lt;41),1,IF(AND(AD566&gt;=41,AD566&lt;56),2,IF(AND(AD566&gt;=56,AD566&lt;71),3,IF(AND(AD566&gt;=71,AD566&lt;=100),4,))))</f>
        <v/>
      </c>
      <c r="AJ566" s="99">
        <f>IF(AND(AE566&gt;0,AE566&lt;41),1,IF(AND(AE566&gt;=41,AE566&lt;56),2,IF(AND(AE566&gt;=56,AE566&lt;71),3,IF(AND(AE566&gt;=71,AE566&lt;=100),4,))))</f>
        <v/>
      </c>
      <c r="AK566" s="99">
        <f>IF(AND(AF566&gt;0,AF566&lt;36),1,IF(AND(AF566&gt;=36,AF566&lt;51),2,IF(AND(AF566&gt;=51,AF566&lt;66),3,IF(AND(AF566&gt;=66,AF566&lt;=100),4,))))</f>
        <v/>
      </c>
      <c r="AL566" s="100">
        <f>IF(AND(AG566&gt;0,AG566&lt;37),1,IF(AND(AG566&gt;=37,AG566&lt;58),2,IF(AND(AG566&gt;=58,AG566&lt;71),3,IF(AND(AG566&gt;=71,AG566&lt;=100),4,))))</f>
        <v/>
      </c>
      <c r="AM566" s="101">
        <f>IF((Y566&lt;&gt;"")*(K566&lt;&gt;""),Y566-K566,"")</f>
        <v/>
      </c>
      <c r="AN566" s="99">
        <f>IF((Z566&lt;&gt;"")*(L566&lt;&gt;""),Z566-L566,"")</f>
        <v/>
      </c>
      <c r="AO566" s="99">
        <f>IF((AA566&lt;&gt;"")*(M566&lt;&gt;""),AA566-M566,"")</f>
        <v/>
      </c>
      <c r="AP566" s="99">
        <f>IF((AB566&lt;&gt;"")*(N566&lt;&gt;""),AB566-N566,"")</f>
        <v/>
      </c>
      <c r="AQ566" s="94">
        <f>IF((AC566&lt;&gt;"")*(O566&lt;&gt;""),AC566-O566,"")</f>
        <v/>
      </c>
      <c r="AR566" s="94">
        <f>IF((AD566&lt;&gt;"")*(P566&lt;&gt;""),AD566-P566,"")</f>
        <v/>
      </c>
      <c r="AS566" s="94">
        <f>IF((AE566&lt;&gt;"")*(Q566&lt;&gt;""),AE566-Q566,"")</f>
        <v/>
      </c>
      <c r="AT566" s="94">
        <f>IF((AF566&lt;&gt;"")*(R566&lt;&gt;""),AF566-R566,"")</f>
        <v/>
      </c>
      <c r="AU566" s="94">
        <f>IF((AG566&lt;&gt;"")*(S566&lt;&gt;""),AG566-S566,"")</f>
        <v/>
      </c>
      <c r="AV566" s="99">
        <f>IF((AH566&lt;&gt;"")*(T566&lt;&gt;""),AH566-T566,"")</f>
        <v/>
      </c>
      <c r="AW566" s="99">
        <f>IF((AI566&lt;&gt;"")*(U566&lt;&gt;""),AI566-U566,"")</f>
        <v/>
      </c>
      <c r="AX566" s="99">
        <f>IF((AJ566&lt;&gt;"")*(V566&lt;&gt;""),AJ566-V566,"")</f>
        <v/>
      </c>
      <c r="AY566" s="99">
        <f>IF((AK566&lt;&gt;"")*(W566&lt;&gt;""),AK566-W566,"")</f>
        <v/>
      </c>
      <c r="AZ566" s="102">
        <f>IF((AL566&lt;&gt;"")*(X566&lt;&gt;""),AL566-X566,"")</f>
        <v/>
      </c>
      <c r="BA566" s="50">
        <f>IFERROR(__xludf.dummyfunction("AI(""Actúa como un tutor académico y dirígete personalmente al estudiante "" &amp; I566 &amp; "" "" &amp; J566 &amp; "" "" &amp; G566 &amp; "" "" &amp; H566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AM566 &amp; ""'. Diferencias por área: Matemáticas ("" &amp; AQ566 &amp; ""), Ciencias Natura"&amp;"les ("" &amp; AR566 &amp; ""), Sociales ("" &amp; AS566 &amp; ""), Lectura Crítica ("" &amp; AT566 &amp; "") e Inglés ("" &amp; AU566 &amp; ""). Variación en posición: grupo ("" &amp; AN566 &amp; ""), grado ("" &amp; AO566 &amp; "") y media ("" &amp; AP566 &amp; ""). Puntajes Primer Simulacro: Global "" &amp; K566 &amp; "", Mat "" &amp; "&amp;"O4 &amp; "", Cien "" &amp; P566 &amp; "", Soc "" &amp; Q566 &amp; "", Lec "" &amp; R566 &amp; "", Ing "" &amp; S566 &amp; "". Puntajes Segundo Simulacro: Global "" &amp; Y566 &amp; "", Mat "" &amp; AC566 &amp; "", Cien "" &amp; AD566 &amp; "", Soc "" &amp; AE566 &amp; "", Lec "" &amp; AF566 &amp; "", Ing "" &amp; AG566 &amp; "". Escribe un mensaje motivador"&amp;" y breve (máximo 4 líneas)."")
"),"=AI(""Actúa como un tutor académico y dirígete personalmente al estudiante "" &amp; I566 &amp; "" "" &amp; J566 &amp; "" "" &amp; G566 &amp; "" "" &amp; H566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AM566 &amp; ""'. Diferencias por área: Matemáticas ("" &amp; AQ566 &amp; ""), Ciencias Natur"&amp;"ales ("" &amp; AR566 &amp; ""), Sociales ("" &amp; AS566 &amp; ""), Lectura Crítica ("" &amp; AT566 &amp; "") e Inglés ("" &amp; AU566 &amp; ""). Variación en posición: grupo ("" &amp; AN566 &amp; ""), grado ("" &amp; AO566 &amp; "") y media ("" &amp; AP566 &amp; ""). Puntajes Primer Simulacro: Global "" &amp; K566 &amp; "", Mat "" &amp;"&amp;" O566 &amp; "", Cien "" &amp; P566 &amp; "", Soc "" &amp; Q566 &amp; "", Lec "" &amp; R566 &amp; "", Ing "" &amp; S566 &amp; "". Puntajes Segundo Simulacro: Global "" &amp; Y566 &amp; "", Mat "" &amp; AC566 &amp; "", Cien "" &amp; AD566 &amp; "", Soc "" &amp; AE566 &amp; "", Lec "" &amp; AF566 &amp; "", Ing "" &amp; AG566 &amp; "". Escribe un mensaje motivado"&amp;"r y breve (máximo 4 líneas)."")
")</f>
        <v/>
      </c>
    </row>
    <row r="567" ht="15.75" customHeight="1" s="42">
      <c r="A567" s="93" t="n"/>
      <c r="B567" s="94" t="inlineStr">
        <is>
          <t>Bachillerato</t>
        </is>
      </c>
      <c r="C567" s="94" t="n">
        <v>901</v>
      </c>
      <c r="D567" s="94" t="n"/>
      <c r="E567" s="95" t="n"/>
      <c r="F567" s="96">
        <f>TRIM(G567&amp;" "&amp;H567&amp;" "&amp;I567&amp;" "&amp;J567)</f>
        <v/>
      </c>
      <c r="G567" s="94" t="inlineStr">
        <is>
          <t>Zapata</t>
        </is>
      </c>
      <c r="H567" s="94" t="inlineStr">
        <is>
          <t>Montoya</t>
        </is>
      </c>
      <c r="I567" s="94" t="inlineStr">
        <is>
          <t>Juan</t>
        </is>
      </c>
      <c r="J567" s="97" t="inlineStr">
        <is>
          <t>Felipe</t>
        </is>
      </c>
      <c r="K567" s="98">
        <f>IF(SUM(O567:S567)=0, "", ROUND(((O567*3+P567*3+Q567*3+R567*3+S567*1)/13)*5,0))</f>
        <v/>
      </c>
      <c r="L567" s="99">
        <f>IF(OR($C567="",K567=""),"",COUNTIFS($C$4:$C$1500,$C567,K$4:K$1500,"&gt;"&amp;K567)+1)</f>
        <v/>
      </c>
      <c r="M567" s="99">
        <f>IF(OR($C567="",K567=""),"",IF(AND($C567&gt;=1001,$C567&lt;=1005),COUNTIFS($C$4:$C$1500,"&gt;=1001",$C$4:$C$1500,"&lt;=1005",K$4:K$1500,"&gt;"&amp;K567)+1,IF(AND($C567&gt;=1101,$C567&lt;=1105),COUNTIFS($C$4:$C$1500,"&gt;=1101",$C$4:$C$1500,"&lt;=1105",K$4:K$1500,"&gt;"&amp;K567)+1,IF(AND($C567&gt;=901,$C567&lt;=905),COUNTIFS($C$4:$C$1500,"&gt;=901",$C$4:$C$1500,"&lt;=905",K$4:K$1500,"&gt;"&amp;K567)+1,IF(AND($C567&gt;=801,$C567&lt;=805),COUNTIFS($C$4:$C$1500,"&gt;=801",$C$4:$C$1500,"&lt;=805",K$4:K$1500,"&gt;"&amp;K567)+1,IF(AND($C567&gt;=701,$C567&lt;=705),COUNTIFS($C$4:$C$1500,"&gt;=701",$C$4:$C$1500,"&lt;=705",K$4:K$1500,"&gt;"&amp;K567)+1,IF(AND($C567&gt;=601,$C567&lt;=606),COUNTIFS($C$4:$C$1500,"&gt;=601",$C$4:$C$1500,"&lt;=606",K$4:K$1500,"&gt;"&amp;K567)+1,"")))))))</f>
        <v/>
      </c>
      <c r="N567" s="99">
        <f>IF(OR($C567="",K567=""),"",IF(OR(AND($C567&gt;=1001,$C567&lt;=1005),AND($C567&gt;=1101,$C567&lt;=1105)),COUNTIFS($C$4:$C$1500,"&gt;=1001",$C$4:$C$1500,"&lt;=1005",K$4:K$1500,"&gt;"&amp;K567)+COUNTIFS($C$4:$C$1500,"&gt;=1101",$C$4:$C$1500,"&lt;=1105",K$4:K$1500,"&gt;"&amp;K567)+1,""))</f>
        <v/>
      </c>
      <c r="O567" s="94" t="n">
        <v>50.5</v>
      </c>
      <c r="P567" s="94" t="n">
        <v>39.88</v>
      </c>
      <c r="Q567" s="94" t="n">
        <v>31.25</v>
      </c>
      <c r="R567" s="94" t="n">
        <v>13.75</v>
      </c>
      <c r="S567" s="94" t="n">
        <v>29.17</v>
      </c>
      <c r="T567" s="99">
        <f>IF(AND(O567&gt;0,O567&lt;36),1,IF(AND(O567&gt;=36,O567&lt;51),2,IF(AND(O567&gt;=51,O567&lt;71),3,IF(AND(O567&gt;=71,O567&lt;=100),4,))))</f>
        <v/>
      </c>
      <c r="U567" s="99">
        <f>IF(AND(P567&gt;0,P567&lt;41),1,IF(AND(P567&gt;=41,P567&lt;56),2,IF(AND(P567&gt;=56,P567&lt;71),3,IF(AND(P567&gt;=71,P567&lt;=100),4,))))</f>
        <v/>
      </c>
      <c r="V567" s="99">
        <f>IF(AND(Q567&gt;0,Q567&lt;41),1,IF(AND(Q567&gt;=41,Q567&lt;56),2,IF(AND(Q567&gt;=56,Q567&lt;71),3,IF(AND(Q567&gt;=71,Q567&lt;=100),4,))))</f>
        <v/>
      </c>
      <c r="W567" s="99">
        <f>IF(AND(R567&gt;0,R567&lt;36),1,IF(AND(R567&gt;=36,R567&lt;51),2,IF(AND(R567&gt;=51,R567&lt;66),3,IF(AND(R567&gt;=66,R567&lt;=100),4,))))</f>
        <v/>
      </c>
      <c r="X567" s="100">
        <f>IF(AND(S567&gt;0,S567&lt;37),1,IF(AND(S567&gt;=37,S567&lt;58),2,IF(AND(S567&gt;=58,S567&lt;71),3,IF(AND(S567&gt;=71,S567&lt;=100),4,))))</f>
        <v/>
      </c>
      <c r="Y567" s="101">
        <f>IF(SUM(AC567:AG567)=0, "", ROUND(((AC567*3+AD567*3+AE567*3+AF567*3+AG567*1)/13)*5,0))</f>
        <v/>
      </c>
      <c r="Z567" s="99">
        <f>IF(OR($C567="",Y567=""),"",COUNTIFS($C$4:$C$1500,$C567,Y$4:Y$1500,"&gt;"&amp;Y567)+1)</f>
        <v/>
      </c>
      <c r="AA567" s="99">
        <f>IF(OR($C567="",Y567=""),"",IF(AND($C567&gt;=1001,$C567&lt;=1005),COUNTIFS($C$4:$C$1500,"&gt;=1001",$C$4:$C$1500,"&lt;=1005",Y$4:Y$1500,"&gt;"&amp;Y567)+1,IF(AND($C567&gt;=1101,$C567&lt;=1105),COUNTIFS($C$4:$C$1500,"&gt;=1101",$C$4:$C$1500,"&lt;=1105",Y$4:Y$1500,"&gt;"&amp;Y567)+1,IF(AND($C567&gt;=901,$C567&lt;=905),COUNTIFS($C$4:$C$1500,"&gt;=901",$C$4:$C$1500,"&lt;=905",Y$4:Y$1500,"&gt;"&amp;Y567)+1,IF(AND($C567&gt;=801,$C567&lt;=805),COUNTIFS($C$4:$C$1500,"&gt;=801",$C$4:$C$1500,"&lt;=805",Y$4:Y$1500,"&gt;"&amp;Y567)+1,IF(AND($C567&gt;=701,$C567&lt;=705),COUNTIFS($C$4:$C$1500,"&gt;=701",$C$4:$C$1500,"&lt;=705",Y$4:Y$1500,"&gt;"&amp;Y567)+1,IF(AND($C567&gt;=601,$C567&lt;=606),COUNTIFS($C$4:$C$1500,"&gt;=601",$C$4:$C$1500,"&lt;=606",Y$4:Y$1500,"&gt;"&amp;Y567)+1,"")))))))</f>
        <v/>
      </c>
      <c r="AB567" s="99">
        <f>IF(OR($C567="",Y567=""),"",IF(OR(AND($C567&gt;=1001,$C567&lt;=1005),AND($C567&gt;=1101,$C567&lt;=1105)),COUNTIFS($C$4:$C$1500,"&gt;=1001",$C$4:$C$1500,"&lt;=1005",Y$4:Y$1500,"&gt;"&amp;Y567)+COUNTIFS($C$4:$C$1500,"&gt;=1101",$C$4:$C$1500,"&lt;=1105",Y$4:Y$1500,"&gt;"&amp;Y567)+1,""))</f>
        <v/>
      </c>
      <c r="AC567" s="94" t="n"/>
      <c r="AD567" s="94" t="n"/>
      <c r="AE567" s="94" t="n"/>
      <c r="AF567" s="94" t="n"/>
      <c r="AG567" s="94" t="n"/>
      <c r="AH567" s="99">
        <f>IF(AND(AC567&gt;0,AC567&lt;36),1,IF(AND(AC567&gt;=36,AC567&lt;51),2,IF(AND(AC567&gt;=51,AC567&lt;71),3,IF(AND(AC567&gt;=71,AC567&lt;=100),4,))))</f>
        <v/>
      </c>
      <c r="AI567" s="99">
        <f>IF(AND(AD567&gt;0,AD567&lt;41),1,IF(AND(AD567&gt;=41,AD567&lt;56),2,IF(AND(AD567&gt;=56,AD567&lt;71),3,IF(AND(AD567&gt;=71,AD567&lt;=100),4,))))</f>
        <v/>
      </c>
      <c r="AJ567" s="99">
        <f>IF(AND(AE567&gt;0,AE567&lt;41),1,IF(AND(AE567&gt;=41,AE567&lt;56),2,IF(AND(AE567&gt;=56,AE567&lt;71),3,IF(AND(AE567&gt;=71,AE567&lt;=100),4,))))</f>
        <v/>
      </c>
      <c r="AK567" s="99">
        <f>IF(AND(AF567&gt;0,AF567&lt;36),1,IF(AND(AF567&gt;=36,AF567&lt;51),2,IF(AND(AF567&gt;=51,AF567&lt;66),3,IF(AND(AF567&gt;=66,AF567&lt;=100),4,))))</f>
        <v/>
      </c>
      <c r="AL567" s="100">
        <f>IF(AND(AG567&gt;0,AG567&lt;37),1,IF(AND(AG567&gt;=37,AG567&lt;58),2,IF(AND(AG567&gt;=58,AG567&lt;71),3,IF(AND(AG567&gt;=71,AG567&lt;=100),4,))))</f>
        <v/>
      </c>
      <c r="AM567" s="101">
        <f>IF((Y567&lt;&gt;"")*(K567&lt;&gt;""),Y567-K567,"")</f>
        <v/>
      </c>
      <c r="AN567" s="99">
        <f>IF((Z567&lt;&gt;"")*(L567&lt;&gt;""),Z567-L567,"")</f>
        <v/>
      </c>
      <c r="AO567" s="99">
        <f>IF((AA567&lt;&gt;"")*(M567&lt;&gt;""),AA567-M567,"")</f>
        <v/>
      </c>
      <c r="AP567" s="99">
        <f>IF((AB567&lt;&gt;"")*(N567&lt;&gt;""),AB567-N567,"")</f>
        <v/>
      </c>
      <c r="AQ567" s="94">
        <f>IF((AC567&lt;&gt;"")*(O567&lt;&gt;""),AC567-O567,"")</f>
        <v/>
      </c>
      <c r="AR567" s="94">
        <f>IF((AD567&lt;&gt;"")*(P567&lt;&gt;""),AD567-P567,"")</f>
        <v/>
      </c>
      <c r="AS567" s="94">
        <f>IF((AE567&lt;&gt;"")*(Q567&lt;&gt;""),AE567-Q567,"")</f>
        <v/>
      </c>
      <c r="AT567" s="94">
        <f>IF((AF567&lt;&gt;"")*(R567&lt;&gt;""),AF567-R567,"")</f>
        <v/>
      </c>
      <c r="AU567" s="94">
        <f>IF((AG567&lt;&gt;"")*(S567&lt;&gt;""),AG567-S567,"")</f>
        <v/>
      </c>
      <c r="AV567" s="99">
        <f>IF((AH567&lt;&gt;"")*(T567&lt;&gt;""),AH567-T567,"")</f>
        <v/>
      </c>
      <c r="AW567" s="99">
        <f>IF((AI567&lt;&gt;"")*(U567&lt;&gt;""),AI567-U567,"")</f>
        <v/>
      </c>
      <c r="AX567" s="99">
        <f>IF((AJ567&lt;&gt;"")*(V567&lt;&gt;""),AJ567-V567,"")</f>
        <v/>
      </c>
      <c r="AY567" s="99">
        <f>IF((AK567&lt;&gt;"")*(W567&lt;&gt;""),AK567-W567,"")</f>
        <v/>
      </c>
      <c r="AZ567" s="102">
        <f>IF((AL567&lt;&gt;"")*(X567&lt;&gt;""),AL567-X567,"")</f>
        <v/>
      </c>
      <c r="BA567" s="50">
        <f>IFERROR(__xludf.dummyfunction("AI(""Actúa como un tutor académico y dirígete personalmente al estudiante "" &amp; I567 &amp; "" "" &amp; J567 &amp; "" "" &amp; G567 &amp; "" "" &amp; H567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AM567 &amp; ""'. Diferencias por área: Matemáticas ("" &amp; AQ567 &amp; ""), Ciencias Natura"&amp;"les ("" &amp; AR567 &amp; ""), Sociales ("" &amp; AS567 &amp; ""), Lectura Crítica ("" &amp; AT567 &amp; "") e Inglés ("" &amp; AU567 &amp; ""). Variación en posición: grupo ("" &amp; AN567 &amp; ""), grado ("" &amp; AO567 &amp; "") y media ("" &amp; AP567 &amp; ""). Puntajes Primer Simulacro: Global "" &amp; K567 &amp; "", Mat "" &amp; "&amp;"O4 &amp; "", Cien "" &amp; P567 &amp; "", Soc "" &amp; Q567 &amp; "", Lec "" &amp; R567 &amp; "", Ing "" &amp; S567 &amp; "". Puntajes Segundo Simulacro: Global "" &amp; Y567 &amp; "", Mat "" &amp; AC567 &amp; "", Cien "" &amp; AD567 &amp; "", Soc "" &amp; AE567 &amp; "", Lec "" &amp; AF567 &amp; "", Ing "" &amp; AG567 &amp; "". Escribe un mensaje motivador"&amp;" y breve (máximo 4 líneas)."")
"),"=AI(""Actúa como un tutor académico y dirígete personalmente al estudiante "" &amp; I567 &amp; "" "" &amp; J567 &amp; "" "" &amp; G567 &amp; "" "" &amp; H567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AM567 &amp; ""'. Diferencias por área: Matemáticas ("" &amp; AQ567 &amp; ""), Ciencias Natur"&amp;"ales ("" &amp; AR567 &amp; ""), Sociales ("" &amp; AS567 &amp; ""), Lectura Crítica ("" &amp; AT567 &amp; "") e Inglés ("" &amp; AU567 &amp; ""). Variación en posición: grupo ("" &amp; AN567 &amp; ""), grado ("" &amp; AO567 &amp; "") y media ("" &amp; AP567 &amp; ""). Puntajes Primer Simulacro: Global "" &amp; K567 &amp; "", Mat "" &amp;"&amp;" O567 &amp; "", Cien "" &amp; P567 &amp; "", Soc "" &amp; Q567 &amp; "", Lec "" &amp; R567 &amp; "", Ing "" &amp; S567 &amp; "". Puntajes Segundo Simulacro: Global "" &amp; Y567 &amp; "", Mat "" &amp; AC567 &amp; "", Cien "" &amp; AD567 &amp; "", Soc "" &amp; AE567 &amp; "", Lec "" &amp; AF567 &amp; "", Ing "" &amp; AG567 &amp; "". Escribe un mensaje motivado"&amp;"r y breve (máximo 4 líneas)."")
")</f>
        <v/>
      </c>
    </row>
    <row r="568" ht="15.75" customHeight="1" s="42">
      <c r="A568" s="93" t="n"/>
      <c r="B568" s="94" t="inlineStr">
        <is>
          <t>Bachillerato</t>
        </is>
      </c>
      <c r="C568" s="94" t="n">
        <v>901</v>
      </c>
      <c r="D568" s="94" t="n"/>
      <c r="E568" s="95" t="n">
        <v>1045511870</v>
      </c>
      <c r="F568" s="96">
        <f>TRIM(G568&amp;" "&amp;H568&amp;" "&amp;I568&amp;" "&amp;J568)</f>
        <v/>
      </c>
      <c r="G568" s="94" t="inlineStr">
        <is>
          <t>Álzate</t>
        </is>
      </c>
      <c r="H568" s="94" t="inlineStr">
        <is>
          <t>Martínez</t>
        </is>
      </c>
      <c r="I568" s="94" t="inlineStr">
        <is>
          <t>Paulette</t>
        </is>
      </c>
      <c r="J568" s="97" t="inlineStr">
        <is>
          <t>Sofia</t>
        </is>
      </c>
      <c r="K568" s="98">
        <f>IF(SUM(O568:S568)=0, "", ROUND(((O568*3+P568*3+Q568*3+R568*3+S568*1)/13)*5,0))</f>
        <v/>
      </c>
      <c r="L568" s="99">
        <f>IF(OR($C568="",K568=""),"",COUNTIFS($C$4:$C$1500,$C568,K$4:K$1500,"&gt;"&amp;K568)+1)</f>
        <v/>
      </c>
      <c r="M568" s="99">
        <f>IF(OR($C568="",K568=""),"",IF(AND($C568&gt;=1001,$C568&lt;=1005),COUNTIFS($C$4:$C$1500,"&gt;=1001",$C$4:$C$1500,"&lt;=1005",K$4:K$1500,"&gt;"&amp;K568)+1,IF(AND($C568&gt;=1101,$C568&lt;=1105),COUNTIFS($C$4:$C$1500,"&gt;=1101",$C$4:$C$1500,"&lt;=1105",K$4:K$1500,"&gt;"&amp;K568)+1,IF(AND($C568&gt;=901,$C568&lt;=905),COUNTIFS($C$4:$C$1500,"&gt;=901",$C$4:$C$1500,"&lt;=905",K$4:K$1500,"&gt;"&amp;K568)+1,IF(AND($C568&gt;=801,$C568&lt;=805),COUNTIFS($C$4:$C$1500,"&gt;=801",$C$4:$C$1500,"&lt;=805",K$4:K$1500,"&gt;"&amp;K568)+1,IF(AND($C568&gt;=701,$C568&lt;=705),COUNTIFS($C$4:$C$1500,"&gt;=701",$C$4:$C$1500,"&lt;=705",K$4:K$1500,"&gt;"&amp;K568)+1,IF(AND($C568&gt;=601,$C568&lt;=606),COUNTIFS($C$4:$C$1500,"&gt;=601",$C$4:$C$1500,"&lt;=606",K$4:K$1500,"&gt;"&amp;K568)+1,"")))))))</f>
        <v/>
      </c>
      <c r="N568" s="99">
        <f>IF(OR($C568="",K568=""),"",IF(OR(AND($C568&gt;=1001,$C568&lt;=1005),AND($C568&gt;=1101,$C568&lt;=1105)),COUNTIFS($C$4:$C$1500,"&gt;=1001",$C$4:$C$1500,"&lt;=1005",K$4:K$1500,"&gt;"&amp;K568)+COUNTIFS($C$4:$C$1500,"&gt;=1101",$C$4:$C$1500,"&lt;=1105",K$4:K$1500,"&gt;"&amp;K568)+1,""))</f>
        <v/>
      </c>
      <c r="O568" s="94" t="n">
        <v>61.38</v>
      </c>
      <c r="P568" s="94" t="n">
        <v>9.52</v>
      </c>
      <c r="Q568" s="94" t="n">
        <v>43.75</v>
      </c>
      <c r="R568" s="94" t="n">
        <v>45.83</v>
      </c>
      <c r="S568" s="94" t="n">
        <v>62.5</v>
      </c>
      <c r="T568" s="99">
        <f>IF(AND(O568&gt;0,O568&lt;36),1,IF(AND(O568&gt;=36,O568&lt;51),2,IF(AND(O568&gt;=51,O568&lt;71),3,IF(AND(O568&gt;=71,O568&lt;=100),4,))))</f>
        <v/>
      </c>
      <c r="U568" s="99">
        <f>IF(AND(P568&gt;0,P568&lt;41),1,IF(AND(P568&gt;=41,P568&lt;56),2,IF(AND(P568&gt;=56,P568&lt;71),3,IF(AND(P568&gt;=71,P568&lt;=100),4,))))</f>
        <v/>
      </c>
      <c r="V568" s="99">
        <f>IF(AND(Q568&gt;0,Q568&lt;41),1,IF(AND(Q568&gt;=41,Q568&lt;56),2,IF(AND(Q568&gt;=56,Q568&lt;71),3,IF(AND(Q568&gt;=71,Q568&lt;=100),4,))))</f>
        <v/>
      </c>
      <c r="W568" s="99">
        <f>IF(AND(R568&gt;0,R568&lt;36),1,IF(AND(R568&gt;=36,R568&lt;51),2,IF(AND(R568&gt;=51,R568&lt;66),3,IF(AND(R568&gt;=66,R568&lt;=100),4,))))</f>
        <v/>
      </c>
      <c r="X568" s="100">
        <f>IF(AND(S568&gt;0,S568&lt;37),1,IF(AND(S568&gt;=37,S568&lt;58),2,IF(AND(S568&gt;=58,S568&lt;71),3,IF(AND(S568&gt;=71,S568&lt;=100),4,))))</f>
        <v/>
      </c>
      <c r="Y568" s="101">
        <f>IF(SUM(AC568:AG568)=0, "", ROUND(((AC568*3+AD568*3+AE568*3+AF568*3+AG568*1)/13)*5,0))</f>
        <v/>
      </c>
      <c r="Z568" s="99">
        <f>IF(OR($C568="",Y568=""),"",COUNTIFS($C$4:$C$1500,$C568,Y$4:Y$1500,"&gt;"&amp;Y568)+1)</f>
        <v/>
      </c>
      <c r="AA568" s="99">
        <f>IF(OR($C568="",Y568=""),"",IF(AND($C568&gt;=1001,$C568&lt;=1005),COUNTIFS($C$4:$C$1500,"&gt;=1001",$C$4:$C$1500,"&lt;=1005",Y$4:Y$1500,"&gt;"&amp;Y568)+1,IF(AND($C568&gt;=1101,$C568&lt;=1105),COUNTIFS($C$4:$C$1500,"&gt;=1101",$C$4:$C$1500,"&lt;=1105",Y$4:Y$1500,"&gt;"&amp;Y568)+1,IF(AND($C568&gt;=901,$C568&lt;=905),COUNTIFS($C$4:$C$1500,"&gt;=901",$C$4:$C$1500,"&lt;=905",Y$4:Y$1500,"&gt;"&amp;Y568)+1,IF(AND($C568&gt;=801,$C568&lt;=805),COUNTIFS($C$4:$C$1500,"&gt;=801",$C$4:$C$1500,"&lt;=805",Y$4:Y$1500,"&gt;"&amp;Y568)+1,IF(AND($C568&gt;=701,$C568&lt;=705),COUNTIFS($C$4:$C$1500,"&gt;=701",$C$4:$C$1500,"&lt;=705",Y$4:Y$1500,"&gt;"&amp;Y568)+1,IF(AND($C568&gt;=601,$C568&lt;=606),COUNTIFS($C$4:$C$1500,"&gt;=601",$C$4:$C$1500,"&lt;=606",Y$4:Y$1500,"&gt;"&amp;Y568)+1,"")))))))</f>
        <v/>
      </c>
      <c r="AB568" s="99">
        <f>IF(OR($C568="",Y568=""),"",IF(OR(AND($C568&gt;=1001,$C568&lt;=1005),AND($C568&gt;=1101,$C568&lt;=1105)),COUNTIFS($C$4:$C$1500,"&gt;=1001",$C$4:$C$1500,"&lt;=1005",Y$4:Y$1500,"&gt;"&amp;Y568)+COUNTIFS($C$4:$C$1500,"&gt;=1101",$C$4:$C$1500,"&lt;=1105",Y$4:Y$1500,"&gt;"&amp;Y568)+1,""))</f>
        <v/>
      </c>
      <c r="AC568" s="94" t="n">
        <v>33</v>
      </c>
      <c r="AD568" s="94" t="n">
        <v>61.43</v>
      </c>
      <c r="AE568" s="94" t="n">
        <v>34.13</v>
      </c>
      <c r="AF568" s="94" t="n">
        <v>56.88</v>
      </c>
      <c r="AG568" s="94" t="n">
        <v>43.75</v>
      </c>
      <c r="AH568" s="99">
        <f>IF(AND(AC568&gt;0,AC568&lt;36),1,IF(AND(AC568&gt;=36,AC568&lt;51),2,IF(AND(AC568&gt;=51,AC568&lt;71),3,IF(AND(AC568&gt;=71,AC568&lt;=100),4,))))</f>
        <v/>
      </c>
      <c r="AI568" s="99">
        <f>IF(AND(AD568&gt;0,AD568&lt;41),1,IF(AND(AD568&gt;=41,AD568&lt;56),2,IF(AND(AD568&gt;=56,AD568&lt;71),3,IF(AND(AD568&gt;=71,AD568&lt;=100),4,))))</f>
        <v/>
      </c>
      <c r="AJ568" s="99">
        <f>IF(AND(AE568&gt;0,AE568&lt;41),1,IF(AND(AE568&gt;=41,AE568&lt;56),2,IF(AND(AE568&gt;=56,AE568&lt;71),3,IF(AND(AE568&gt;=71,AE568&lt;=100),4,))))</f>
        <v/>
      </c>
      <c r="AK568" s="99">
        <f>IF(AND(AF568&gt;0,AF568&lt;36),1,IF(AND(AF568&gt;=36,AF568&lt;51),2,IF(AND(AF568&gt;=51,AF568&lt;66),3,IF(AND(AF568&gt;=66,AF568&lt;=100),4,))))</f>
        <v/>
      </c>
      <c r="AL568" s="100">
        <f>IF(AND(AG568&gt;0,AG568&lt;37),1,IF(AND(AG568&gt;=37,AG568&lt;58),2,IF(AND(AG568&gt;=58,AG568&lt;71),3,IF(AND(AG568&gt;=71,AG568&lt;=100),4,))))</f>
        <v/>
      </c>
      <c r="AM568" s="101">
        <f>IF((Y568&lt;&gt;"")*(K568&lt;&gt;""),Y568-K568,"")</f>
        <v/>
      </c>
      <c r="AN568" s="99">
        <f>IF((Z568&lt;&gt;"")*(L568&lt;&gt;""),Z568-L568,"")</f>
        <v/>
      </c>
      <c r="AO568" s="99">
        <f>IF((AA568&lt;&gt;"")*(M568&lt;&gt;""),AA568-M568,"")</f>
        <v/>
      </c>
      <c r="AP568" s="99">
        <f>IF((AB568&lt;&gt;"")*(N568&lt;&gt;""),AB568-N568,"")</f>
        <v/>
      </c>
      <c r="AQ568" s="94">
        <f>IF((AC568&lt;&gt;"")*(O568&lt;&gt;""),AC568-O568,"")</f>
        <v/>
      </c>
      <c r="AR568" s="94">
        <f>IF((AD568&lt;&gt;"")*(P568&lt;&gt;""),AD568-P568,"")</f>
        <v/>
      </c>
      <c r="AS568" s="94">
        <f>IF((AE568&lt;&gt;"")*(Q568&lt;&gt;""),AE568-Q568,"")</f>
        <v/>
      </c>
      <c r="AT568" s="94">
        <f>IF((AF568&lt;&gt;"")*(R568&lt;&gt;""),AF568-R568,"")</f>
        <v/>
      </c>
      <c r="AU568" s="94">
        <f>IF((AG568&lt;&gt;"")*(S568&lt;&gt;""),AG568-S568,"")</f>
        <v/>
      </c>
      <c r="AV568" s="99">
        <f>IF((AH568&lt;&gt;"")*(T568&lt;&gt;""),AH568-T568,"")</f>
        <v/>
      </c>
      <c r="AW568" s="99">
        <f>IF((AI568&lt;&gt;"")*(U568&lt;&gt;""),AI568-U568,"")</f>
        <v/>
      </c>
      <c r="AX568" s="99">
        <f>IF((AJ568&lt;&gt;"")*(V568&lt;&gt;""),AJ568-V568,"")</f>
        <v/>
      </c>
      <c r="AY568" s="99">
        <f>IF((AK568&lt;&gt;"")*(W568&lt;&gt;""),AK568-W568,"")</f>
        <v/>
      </c>
      <c r="AZ568" s="102">
        <f>IF((AL568&lt;&gt;"")*(X568&lt;&gt;""),AL568-X568,"")</f>
        <v/>
      </c>
      <c r="BA568" s="50">
        <f>IFERROR(__xludf.dummyfunction("AI(""Actúa como un tutor académico y dirígete personalmente al estudiante "" &amp; I568 &amp; "" "" &amp; J568 &amp; "" "" &amp; G568 &amp; "" "" &amp; H568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AM568 &amp; ""'. Diferencias por área: Matemáticas ("" &amp; AQ568 &amp; ""), Ciencias Natura"&amp;"les ("" &amp; AR568 &amp; ""), Sociales ("" &amp; AS568 &amp; ""), Lectura Crítica ("" &amp; AT568 &amp; "") e Inglés ("" &amp; AU568 &amp; ""). Variación en posición: grupo ("" &amp; AN568 &amp; ""), grado ("" &amp; AO568 &amp; "") y media ("" &amp; AP568 &amp; ""). Puntajes Primer Simulacro: Global "" &amp; K568 &amp; "", Mat "" &amp; "&amp;"O4 &amp; "", Cien "" &amp; P568 &amp; "", Soc "" &amp; Q568 &amp; "", Lec "" &amp; R568 &amp; "", Ing "" &amp; S568 &amp; "". Puntajes Segundo Simulacro: Global "" &amp; Y568 &amp; "", Mat "" &amp; AC568 &amp; "", Cien "" &amp; AD568 &amp; "", Soc "" &amp; AE568 &amp; "", Lec "" &amp; AF568 &amp; "", Ing "" &amp; AG568 &amp; "". Escribe un mensaje motivador"&amp;" y breve (máximo 4 líneas)."")
"),"=AI(""Actúa como un tutor académico y dirígete personalmente al estudiante "" &amp; I568 &amp; "" "" &amp; J568 &amp; "" "" &amp; G568 &amp; "" "" &amp; H568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AM568 &amp; ""'. Diferencias por área: Matemáticas ("" &amp; AQ568 &amp; ""), Ciencias Natur"&amp;"ales ("" &amp; AR568 &amp; ""), Sociales ("" &amp; AS568 &amp; ""), Lectura Crítica ("" &amp; AT568 &amp; "") e Inglés ("" &amp; AU568 &amp; ""). Variación en posición: grupo ("" &amp; AN568 &amp; ""), grado ("" &amp; AO568 &amp; "") y media ("" &amp; AP568 &amp; ""). Puntajes Primer Simulacro: Global "" &amp; K568 &amp; "", Mat "" &amp;"&amp;" O568 &amp; "", Cien "" &amp; P568 &amp; "", Soc "" &amp; Q568 &amp; "", Lec "" &amp; R568 &amp; "", Ing "" &amp; S568 &amp; "". Puntajes Segundo Simulacro: Global "" &amp; Y568 &amp; "", Mat "" &amp; AC568 &amp; "", Cien "" &amp; AD568 &amp; "", Soc "" &amp; AE568 &amp; "", Lec "" &amp; AF568 &amp; "", Ing "" &amp; AG568 &amp; "". Escribe un mensaje motivado"&amp;"r y breve (máximo 4 líneas)."")
")</f>
        <v/>
      </c>
    </row>
    <row r="569" ht="15.75" customHeight="1" s="42">
      <c r="A569" s="93" t="n"/>
      <c r="B569" s="94" t="inlineStr">
        <is>
          <t>Bachillerato</t>
        </is>
      </c>
      <c r="C569" s="94" t="n">
        <v>902</v>
      </c>
      <c r="D569" s="94" t="n"/>
      <c r="E569" s="95" t="n">
        <v>1011593687</v>
      </c>
      <c r="F569" s="96">
        <f>TRIM(G569&amp;" "&amp;H569&amp;" "&amp;I569&amp;" "&amp;J569)</f>
        <v/>
      </c>
      <c r="G569" s="94" t="inlineStr">
        <is>
          <t>Aguinaga</t>
        </is>
      </c>
      <c r="H569" s="94" t="inlineStr">
        <is>
          <t>Layos</t>
        </is>
      </c>
      <c r="I569" s="94" t="inlineStr">
        <is>
          <t>Juan</t>
        </is>
      </c>
      <c r="J569" s="97" t="inlineStr">
        <is>
          <t>Camilo</t>
        </is>
      </c>
      <c r="K569" s="98">
        <f>IF(SUM(O569:S569)=0, "", ROUND(((O569*3+P569*3+Q569*3+R569*3+S569*1)/13)*5,0))</f>
        <v/>
      </c>
      <c r="L569" s="99">
        <f>IF(OR($C569="",K569=""),"",COUNTIFS($C$4:$C$1500,$C569,K$4:K$1500,"&gt;"&amp;K569)+1)</f>
        <v/>
      </c>
      <c r="M569" s="99">
        <f>IF(OR($C569="",K569=""),"",IF(AND($C569&gt;=1001,$C569&lt;=1005),COUNTIFS($C$4:$C$1500,"&gt;=1001",$C$4:$C$1500,"&lt;=1005",K$4:K$1500,"&gt;"&amp;K569)+1,IF(AND($C569&gt;=1101,$C569&lt;=1105),COUNTIFS($C$4:$C$1500,"&gt;=1101",$C$4:$C$1500,"&lt;=1105",K$4:K$1500,"&gt;"&amp;K569)+1,IF(AND($C569&gt;=901,$C569&lt;=905),COUNTIFS($C$4:$C$1500,"&gt;=901",$C$4:$C$1500,"&lt;=905",K$4:K$1500,"&gt;"&amp;K569)+1,IF(AND($C569&gt;=801,$C569&lt;=805),COUNTIFS($C$4:$C$1500,"&gt;=801",$C$4:$C$1500,"&lt;=805",K$4:K$1500,"&gt;"&amp;K569)+1,IF(AND($C569&gt;=701,$C569&lt;=705),COUNTIFS($C$4:$C$1500,"&gt;=701",$C$4:$C$1500,"&lt;=705",K$4:K$1500,"&gt;"&amp;K569)+1,IF(AND($C569&gt;=601,$C569&lt;=606),COUNTIFS($C$4:$C$1500,"&gt;=601",$C$4:$C$1500,"&lt;=606",K$4:K$1500,"&gt;"&amp;K569)+1,"")))))))</f>
        <v/>
      </c>
      <c r="N569" s="99">
        <f>IF(OR($C569="",K569=""),"",IF(OR(AND($C569&gt;=1001,$C569&lt;=1005),AND($C569&gt;=1101,$C569&lt;=1105)),COUNTIFS($C$4:$C$1500,"&gt;=1001",$C$4:$C$1500,"&lt;=1005",K$4:K$1500,"&gt;"&amp;K569)+COUNTIFS($C$4:$C$1500,"&gt;=1101",$C$4:$C$1500,"&lt;=1105",K$4:K$1500,"&gt;"&amp;K569)+1,""))</f>
        <v/>
      </c>
      <c r="O569" s="94" t="n">
        <v>39.38</v>
      </c>
      <c r="P569" s="94" t="n">
        <v>68.66</v>
      </c>
      <c r="Q569" s="94" t="n">
        <v>56.25</v>
      </c>
      <c r="R569" s="94" t="n">
        <v>25</v>
      </c>
      <c r="S569" s="94" t="n">
        <v>50</v>
      </c>
      <c r="T569" s="99">
        <f>IF(AND(O569&gt;0,O569&lt;36),1,IF(AND(O569&gt;=36,O569&lt;51),2,IF(AND(O569&gt;=51,O569&lt;71),3,IF(AND(O569&gt;=71,O569&lt;=100),4,))))</f>
        <v/>
      </c>
      <c r="U569" s="99">
        <f>IF(AND(P569&gt;0,P569&lt;41),1,IF(AND(P569&gt;=41,P569&lt;56),2,IF(AND(P569&gt;=56,P569&lt;71),3,IF(AND(P569&gt;=71,P569&lt;=100),4,))))</f>
        <v/>
      </c>
      <c r="V569" s="99">
        <f>IF(AND(Q569&gt;0,Q569&lt;41),1,IF(AND(Q569&gt;=41,Q569&lt;56),2,IF(AND(Q569&gt;=56,Q569&lt;71),3,IF(AND(Q569&gt;=71,Q569&lt;=100),4,))))</f>
        <v/>
      </c>
      <c r="W569" s="99">
        <f>IF(AND(R569&gt;0,R569&lt;36),1,IF(AND(R569&gt;=36,R569&lt;51),2,IF(AND(R569&gt;=51,R569&lt;66),3,IF(AND(R569&gt;=66,R569&lt;=100),4,))))</f>
        <v/>
      </c>
      <c r="X569" s="100">
        <f>IF(AND(S569&gt;0,S569&lt;37),1,IF(AND(S569&gt;=37,S569&lt;58),2,IF(AND(S569&gt;=58,S569&lt;71),3,IF(AND(S569&gt;=71,S569&lt;=100),4,))))</f>
        <v/>
      </c>
      <c r="Y569" s="101">
        <f>IF(SUM(AC569:AG569)=0, "", ROUND(((AC569*3+AD569*3+AE569*3+AF569*3+AG569*1)/13)*5,0))</f>
        <v/>
      </c>
      <c r="Z569" s="99">
        <f>IF(OR($C569="",Y569=""),"",COUNTIFS($C$4:$C$1500,$C569,Y$4:Y$1500,"&gt;"&amp;Y569)+1)</f>
        <v/>
      </c>
      <c r="AA569" s="99">
        <f>IF(OR($C569="",Y569=""),"",IF(AND($C569&gt;=1001,$C569&lt;=1005),COUNTIFS($C$4:$C$1500,"&gt;=1001",$C$4:$C$1500,"&lt;=1005",Y$4:Y$1500,"&gt;"&amp;Y569)+1,IF(AND($C569&gt;=1101,$C569&lt;=1105),COUNTIFS($C$4:$C$1500,"&gt;=1101",$C$4:$C$1500,"&lt;=1105",Y$4:Y$1500,"&gt;"&amp;Y569)+1,IF(AND($C569&gt;=901,$C569&lt;=905),COUNTIFS($C$4:$C$1500,"&gt;=901",$C$4:$C$1500,"&lt;=905",Y$4:Y$1500,"&gt;"&amp;Y569)+1,IF(AND($C569&gt;=801,$C569&lt;=805),COUNTIFS($C$4:$C$1500,"&gt;=801",$C$4:$C$1500,"&lt;=805",Y$4:Y$1500,"&gt;"&amp;Y569)+1,IF(AND($C569&gt;=701,$C569&lt;=705),COUNTIFS($C$4:$C$1500,"&gt;=701",$C$4:$C$1500,"&lt;=705",Y$4:Y$1500,"&gt;"&amp;Y569)+1,IF(AND($C569&gt;=601,$C569&lt;=606),COUNTIFS($C$4:$C$1500,"&gt;=601",$C$4:$C$1500,"&lt;=606",Y$4:Y$1500,"&gt;"&amp;Y569)+1,"")))))))</f>
        <v/>
      </c>
      <c r="AB569" s="99">
        <f>IF(OR($C569="",Y569=""),"",IF(OR(AND($C569&gt;=1001,$C569&lt;=1005),AND($C569&gt;=1101,$C569&lt;=1105)),COUNTIFS($C$4:$C$1500,"&gt;=1001",$C$4:$C$1500,"&lt;=1005",Y$4:Y$1500,"&gt;"&amp;Y569)+COUNTIFS($C$4:$C$1500,"&gt;=1101",$C$4:$C$1500,"&lt;=1105",Y$4:Y$1500,"&gt;"&amp;Y569)+1,""))</f>
        <v/>
      </c>
      <c r="AC569" s="94" t="n">
        <v>72.38</v>
      </c>
      <c r="AD569" s="94" t="n">
        <v>47.63</v>
      </c>
      <c r="AE569" s="94" t="n">
        <v>49.88</v>
      </c>
      <c r="AF569" s="94" t="n">
        <v>48.13</v>
      </c>
      <c r="AG569" s="94" t="n">
        <v>43.75</v>
      </c>
      <c r="AH569" s="99">
        <f>IF(AND(AC569&gt;0,AC569&lt;36),1,IF(AND(AC569&gt;=36,AC569&lt;51),2,IF(AND(AC569&gt;=51,AC569&lt;71),3,IF(AND(AC569&gt;=71,AC569&lt;=100),4,))))</f>
        <v/>
      </c>
      <c r="AI569" s="99">
        <f>IF(AND(AD569&gt;0,AD569&lt;41),1,IF(AND(AD569&gt;=41,AD569&lt;56),2,IF(AND(AD569&gt;=56,AD569&lt;71),3,IF(AND(AD569&gt;=71,AD569&lt;=100),4,))))</f>
        <v/>
      </c>
      <c r="AJ569" s="99">
        <f>IF(AND(AE569&gt;0,AE569&lt;41),1,IF(AND(AE569&gt;=41,AE569&lt;56),2,IF(AND(AE569&gt;=56,AE569&lt;71),3,IF(AND(AE569&gt;=71,AE569&lt;=100),4,))))</f>
        <v/>
      </c>
      <c r="AK569" s="99">
        <f>IF(AND(AF569&gt;0,AF569&lt;36),1,IF(AND(AF569&gt;=36,AF569&lt;51),2,IF(AND(AF569&gt;=51,AF569&lt;66),3,IF(AND(AF569&gt;=66,AF569&lt;=100),4,))))</f>
        <v/>
      </c>
      <c r="AL569" s="100">
        <f>IF(AND(AG569&gt;0,AG569&lt;37),1,IF(AND(AG569&gt;=37,AG569&lt;58),2,IF(AND(AG569&gt;=58,AG569&lt;71),3,IF(AND(AG569&gt;=71,AG569&lt;=100),4,))))</f>
        <v/>
      </c>
      <c r="AM569" s="101">
        <f>IF((Y569&lt;&gt;"")*(K569&lt;&gt;""),Y569-K569,"")</f>
        <v/>
      </c>
      <c r="AN569" s="99">
        <f>IF((Z569&lt;&gt;"")*(L569&lt;&gt;""),Z569-L569,"")</f>
        <v/>
      </c>
      <c r="AO569" s="99">
        <f>IF((AA569&lt;&gt;"")*(M569&lt;&gt;""),AA569-M569,"")</f>
        <v/>
      </c>
      <c r="AP569" s="99">
        <f>IF((AB569&lt;&gt;"")*(N569&lt;&gt;""),AB569-N569,"")</f>
        <v/>
      </c>
      <c r="AQ569" s="94">
        <f>IF((AC569&lt;&gt;"")*(O569&lt;&gt;""),AC569-O569,"")</f>
        <v/>
      </c>
      <c r="AR569" s="94">
        <f>IF((AD569&lt;&gt;"")*(P569&lt;&gt;""),AD569-P569,"")</f>
        <v/>
      </c>
      <c r="AS569" s="94">
        <f>IF((AE569&lt;&gt;"")*(Q569&lt;&gt;""),AE569-Q569,"")</f>
        <v/>
      </c>
      <c r="AT569" s="94">
        <f>IF((AF569&lt;&gt;"")*(R569&lt;&gt;""),AF569-R569,"")</f>
        <v/>
      </c>
      <c r="AU569" s="94">
        <f>IF((AG569&lt;&gt;"")*(S569&lt;&gt;""),AG569-S569,"")</f>
        <v/>
      </c>
      <c r="AV569" s="99">
        <f>IF((AH569&lt;&gt;"")*(T569&lt;&gt;""),AH569-T569,"")</f>
        <v/>
      </c>
      <c r="AW569" s="99">
        <f>IF((AI569&lt;&gt;"")*(U569&lt;&gt;""),AI569-U569,"")</f>
        <v/>
      </c>
      <c r="AX569" s="99">
        <f>IF((AJ569&lt;&gt;"")*(V569&lt;&gt;""),AJ569-V569,"")</f>
        <v/>
      </c>
      <c r="AY569" s="99">
        <f>IF((AK569&lt;&gt;"")*(W569&lt;&gt;""),AK569-W569,"")</f>
        <v/>
      </c>
      <c r="AZ569" s="102">
        <f>IF((AL569&lt;&gt;"")*(X569&lt;&gt;""),AL569-X569,"")</f>
        <v/>
      </c>
      <c r="BA569" s="50">
        <f>IFERROR(__xludf.dummyfunction("AI(""Actúa como un tutor académico y dirígete personalmente al estudiante "" &amp; I569 &amp; "" "" &amp; J569 &amp; "" "" &amp; G569 &amp; "" "" &amp; H569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AM569 &amp; ""'. Diferencias por área: Matemáticas ("" &amp; AQ569 &amp; ""), Ciencias Natura"&amp;"les ("" &amp; AR569 &amp; ""), Sociales ("" &amp; AS569 &amp; ""), Lectura Crítica ("" &amp; AT569 &amp; "") e Inglés ("" &amp; AU569 &amp; ""). Variación en posición: grupo ("" &amp; AN569 &amp; ""), grado ("" &amp; AO569 &amp; "") y media ("" &amp; AP569 &amp; ""). Puntajes Primer Simulacro: Global "" &amp; K569 &amp; "", Mat "" &amp; "&amp;"O4 &amp; "", Cien "" &amp; P569 &amp; "", Soc "" &amp; Q569 &amp; "", Lec "" &amp; R569 &amp; "", Ing "" &amp; S569 &amp; "". Puntajes Segundo Simulacro: Global "" &amp; Y569 &amp; "", Mat "" &amp; AC569 &amp; "", Cien "" &amp; AD569 &amp; "", Soc "" &amp; AE569 &amp; "", Lec "" &amp; AF569 &amp; "", Ing "" &amp; AG569 &amp; "". Escribe un mensaje motivador"&amp;" y breve (máximo 4 líneas)."")
"),"=AI(""Actúa como un tutor académico y dirígete personalmente al estudiante "" &amp; I569 &amp; "" "" &amp; J569 &amp; "" "" &amp; G569 &amp; "" "" &amp; H569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AM569 &amp; ""'. Diferencias por área: Matemáticas ("" &amp; AQ569 &amp; ""), Ciencias Natur"&amp;"ales ("" &amp; AR569 &amp; ""), Sociales ("" &amp; AS569 &amp; ""), Lectura Crítica ("" &amp; AT569 &amp; "") e Inglés ("" &amp; AU569 &amp; ""). Variación en posición: grupo ("" &amp; AN569 &amp; ""), grado ("" &amp; AO569 &amp; "") y media ("" &amp; AP569 &amp; ""). Puntajes Primer Simulacro: Global "" &amp; K569 &amp; "", Mat "" &amp;"&amp;" O569 &amp; "", Cien "" &amp; P569 &amp; "", Soc "" &amp; Q569 &amp; "", Lec "" &amp; R569 &amp; "", Ing "" &amp; S569 &amp; "". Puntajes Segundo Simulacro: Global "" &amp; Y569 &amp; "", Mat "" &amp; AC569 &amp; "", Cien "" &amp; AD569 &amp; "", Soc "" &amp; AE569 &amp; "", Lec "" &amp; AF569 &amp; "", Ing "" &amp; AG569 &amp; "". Escribe un mensaje motivado"&amp;"r y breve (máximo 4 líneas)."")
")</f>
        <v/>
      </c>
    </row>
    <row r="570" ht="15.75" customHeight="1" s="42">
      <c r="A570" s="93" t="n"/>
      <c r="B570" s="94" t="inlineStr">
        <is>
          <t>Bachillerato</t>
        </is>
      </c>
      <c r="C570" s="94" t="n">
        <v>902</v>
      </c>
      <c r="D570" s="94" t="n"/>
      <c r="E570" s="95" t="n">
        <v>1011594454</v>
      </c>
      <c r="F570" s="96">
        <f>TRIM(G570&amp;" "&amp;H570&amp;" "&amp;I570&amp;" "&amp;J570)</f>
        <v/>
      </c>
      <c r="G570" s="94" t="inlineStr">
        <is>
          <t>Aguirre</t>
        </is>
      </c>
      <c r="H570" s="94" t="inlineStr">
        <is>
          <t>Rueda</t>
        </is>
      </c>
      <c r="I570" s="94" t="inlineStr">
        <is>
          <t>Miguel</t>
        </is>
      </c>
      <c r="J570" s="97" t="inlineStr">
        <is>
          <t>Angel</t>
        </is>
      </c>
      <c r="K570" s="98">
        <f>IF(SUM(O570:S570)=0, "", ROUND(((O570*3+P570*3+Q570*3+R570*3+S570*1)/13)*5,0))</f>
        <v/>
      </c>
      <c r="L570" s="99">
        <f>IF(OR($C570="",K570=""),"",COUNTIFS($C$4:$C$1500,$C570,K$4:K$1500,"&gt;"&amp;K570)+1)</f>
        <v/>
      </c>
      <c r="M570" s="99">
        <f>IF(OR($C570="",K570=""),"",IF(AND($C570&gt;=1001,$C570&lt;=1005),COUNTIFS($C$4:$C$1500,"&gt;=1001",$C$4:$C$1500,"&lt;=1005",K$4:K$1500,"&gt;"&amp;K570)+1,IF(AND($C570&gt;=1101,$C570&lt;=1105),COUNTIFS($C$4:$C$1500,"&gt;=1101",$C$4:$C$1500,"&lt;=1105",K$4:K$1500,"&gt;"&amp;K570)+1,IF(AND($C570&gt;=901,$C570&lt;=905),COUNTIFS($C$4:$C$1500,"&gt;=901",$C$4:$C$1500,"&lt;=905",K$4:K$1500,"&gt;"&amp;K570)+1,IF(AND($C570&gt;=801,$C570&lt;=805),COUNTIFS($C$4:$C$1500,"&gt;=801",$C$4:$C$1500,"&lt;=805",K$4:K$1500,"&gt;"&amp;K570)+1,IF(AND($C570&gt;=701,$C570&lt;=705),COUNTIFS($C$4:$C$1500,"&gt;=701",$C$4:$C$1500,"&lt;=705",K$4:K$1500,"&gt;"&amp;K570)+1,IF(AND($C570&gt;=601,$C570&lt;=606),COUNTIFS($C$4:$C$1500,"&gt;=601",$C$4:$C$1500,"&lt;=606",K$4:K$1500,"&gt;"&amp;K570)+1,"")))))))</f>
        <v/>
      </c>
      <c r="N570" s="99">
        <f>IF(OR($C570="",K570=""),"",IF(OR(AND($C570&gt;=1001,$C570&lt;=1005),AND($C570&gt;=1101,$C570&lt;=1105)),COUNTIFS($C$4:$C$1500,"&gt;=1001",$C$4:$C$1500,"&lt;=1005",K$4:K$1500,"&gt;"&amp;K570)+COUNTIFS($C$4:$C$1500,"&gt;=1101",$C$4:$C$1500,"&lt;=1105",K$4:K$1500,"&gt;"&amp;K570)+1,""))</f>
        <v/>
      </c>
      <c r="O570" s="94" t="n">
        <v>53.75</v>
      </c>
      <c r="P570" s="94" t="n">
        <v>71.25</v>
      </c>
      <c r="Q570" s="94" t="n">
        <v>46.88</v>
      </c>
      <c r="R570" s="94" t="n">
        <v>50</v>
      </c>
      <c r="S570" s="94" t="n">
        <v>50</v>
      </c>
      <c r="T570" s="99">
        <f>IF(AND(O570&gt;0,O570&lt;36),1,IF(AND(O570&gt;=36,O570&lt;51),2,IF(AND(O570&gt;=51,O570&lt;71),3,IF(AND(O570&gt;=71,O570&lt;=100),4,))))</f>
        <v/>
      </c>
      <c r="U570" s="99">
        <f>IF(AND(P570&gt;0,P570&lt;41),1,IF(AND(P570&gt;=41,P570&lt;56),2,IF(AND(P570&gt;=56,P570&lt;71),3,IF(AND(P570&gt;=71,P570&lt;=100),4,))))</f>
        <v/>
      </c>
      <c r="V570" s="99">
        <f>IF(AND(Q570&gt;0,Q570&lt;41),1,IF(AND(Q570&gt;=41,Q570&lt;56),2,IF(AND(Q570&gt;=56,Q570&lt;71),3,IF(AND(Q570&gt;=71,Q570&lt;=100),4,))))</f>
        <v/>
      </c>
      <c r="W570" s="99">
        <f>IF(AND(R570&gt;0,R570&lt;36),1,IF(AND(R570&gt;=36,R570&lt;51),2,IF(AND(R570&gt;=51,R570&lt;66),3,IF(AND(R570&gt;=66,R570&lt;=100),4,))))</f>
        <v/>
      </c>
      <c r="X570" s="100">
        <f>IF(AND(S570&gt;0,S570&lt;37),1,IF(AND(S570&gt;=37,S570&lt;58),2,IF(AND(S570&gt;=58,S570&lt;71),3,IF(AND(S570&gt;=71,S570&lt;=100),4,))))</f>
        <v/>
      </c>
      <c r="Y570" s="101">
        <f>IF(SUM(AC570:AG570)=0, "", ROUND(((AC570*3+AD570*3+AE570*3+AF570*3+AG570*1)/13)*5,0))</f>
        <v/>
      </c>
      <c r="Z570" s="99">
        <f>IF(OR($C570="",Y570=""),"",COUNTIFS($C$4:$C$1500,$C570,Y$4:Y$1500,"&gt;"&amp;Y570)+1)</f>
        <v/>
      </c>
      <c r="AA570" s="99">
        <f>IF(OR($C570="",Y570=""),"",IF(AND($C570&gt;=1001,$C570&lt;=1005),COUNTIFS($C$4:$C$1500,"&gt;=1001",$C$4:$C$1500,"&lt;=1005",Y$4:Y$1500,"&gt;"&amp;Y570)+1,IF(AND($C570&gt;=1101,$C570&lt;=1105),COUNTIFS($C$4:$C$1500,"&gt;=1101",$C$4:$C$1500,"&lt;=1105",Y$4:Y$1500,"&gt;"&amp;Y570)+1,IF(AND($C570&gt;=901,$C570&lt;=905),COUNTIFS($C$4:$C$1500,"&gt;=901",$C$4:$C$1500,"&lt;=905",Y$4:Y$1500,"&gt;"&amp;Y570)+1,IF(AND($C570&gt;=801,$C570&lt;=805),COUNTIFS($C$4:$C$1500,"&gt;=801",$C$4:$C$1500,"&lt;=805",Y$4:Y$1500,"&gt;"&amp;Y570)+1,IF(AND($C570&gt;=701,$C570&lt;=705),COUNTIFS($C$4:$C$1500,"&gt;=701",$C$4:$C$1500,"&lt;=705",Y$4:Y$1500,"&gt;"&amp;Y570)+1,IF(AND($C570&gt;=601,$C570&lt;=606),COUNTIFS($C$4:$C$1500,"&gt;=601",$C$4:$C$1500,"&lt;=606",Y$4:Y$1500,"&gt;"&amp;Y570)+1,"")))))))</f>
        <v/>
      </c>
      <c r="AB570" s="99">
        <f>IF(OR($C570="",Y570=""),"",IF(OR(AND($C570&gt;=1001,$C570&lt;=1005),AND($C570&gt;=1101,$C570&lt;=1105)),COUNTIFS($C$4:$C$1500,"&gt;=1001",$C$4:$C$1500,"&lt;=1005",Y$4:Y$1500,"&gt;"&amp;Y570)+COUNTIFS($C$4:$C$1500,"&gt;=1101",$C$4:$C$1500,"&lt;=1105",Y$4:Y$1500,"&gt;"&amp;Y570)+1,""))</f>
        <v/>
      </c>
      <c r="AC570" s="94" t="n">
        <v>69.63</v>
      </c>
      <c r="AD570" s="94" t="n">
        <v>38.88</v>
      </c>
      <c r="AE570" s="94" t="n">
        <v>34.13</v>
      </c>
      <c r="AF570" s="94" t="n">
        <v>39.38</v>
      </c>
      <c r="AG570" s="94" t="n">
        <v>43.75</v>
      </c>
      <c r="AH570" s="99">
        <f>IF(AND(AC570&gt;0,AC570&lt;36),1,IF(AND(AC570&gt;=36,AC570&lt;51),2,IF(AND(AC570&gt;=51,AC570&lt;71),3,IF(AND(AC570&gt;=71,AC570&lt;=100),4,))))</f>
        <v/>
      </c>
      <c r="AI570" s="99">
        <f>IF(AND(AD570&gt;0,AD570&lt;41),1,IF(AND(AD570&gt;=41,AD570&lt;56),2,IF(AND(AD570&gt;=56,AD570&lt;71),3,IF(AND(AD570&gt;=71,AD570&lt;=100),4,))))</f>
        <v/>
      </c>
      <c r="AJ570" s="99">
        <f>IF(AND(AE570&gt;0,AE570&lt;41),1,IF(AND(AE570&gt;=41,AE570&lt;56),2,IF(AND(AE570&gt;=56,AE570&lt;71),3,IF(AND(AE570&gt;=71,AE570&lt;=100),4,))))</f>
        <v/>
      </c>
      <c r="AK570" s="99">
        <f>IF(AND(AF570&gt;0,AF570&lt;36),1,IF(AND(AF570&gt;=36,AF570&lt;51),2,IF(AND(AF570&gt;=51,AF570&lt;66),3,IF(AND(AF570&gt;=66,AF570&lt;=100),4,))))</f>
        <v/>
      </c>
      <c r="AL570" s="100">
        <f>IF(AND(AG570&gt;0,AG570&lt;37),1,IF(AND(AG570&gt;=37,AG570&lt;58),2,IF(AND(AG570&gt;=58,AG570&lt;71),3,IF(AND(AG570&gt;=71,AG570&lt;=100),4,))))</f>
        <v/>
      </c>
      <c r="AM570" s="101">
        <f>IF((Y570&lt;&gt;"")*(K570&lt;&gt;""),Y570-K570,"")</f>
        <v/>
      </c>
      <c r="AN570" s="99">
        <f>IF((Z570&lt;&gt;"")*(L570&lt;&gt;""),Z570-L570,"")</f>
        <v/>
      </c>
      <c r="AO570" s="99">
        <f>IF((AA570&lt;&gt;"")*(M570&lt;&gt;""),AA570-M570,"")</f>
        <v/>
      </c>
      <c r="AP570" s="99">
        <f>IF((AB570&lt;&gt;"")*(N570&lt;&gt;""),AB570-N570,"")</f>
        <v/>
      </c>
      <c r="AQ570" s="94">
        <f>IF((AC570&lt;&gt;"")*(O570&lt;&gt;""),AC570-O570,"")</f>
        <v/>
      </c>
      <c r="AR570" s="94">
        <f>IF((AD570&lt;&gt;"")*(P570&lt;&gt;""),AD570-P570,"")</f>
        <v/>
      </c>
      <c r="AS570" s="94">
        <f>IF((AE570&lt;&gt;"")*(Q570&lt;&gt;""),AE570-Q570,"")</f>
        <v/>
      </c>
      <c r="AT570" s="94">
        <f>IF((AF570&lt;&gt;"")*(R570&lt;&gt;""),AF570-R570,"")</f>
        <v/>
      </c>
      <c r="AU570" s="94">
        <f>IF((AG570&lt;&gt;"")*(S570&lt;&gt;""),AG570-S570,"")</f>
        <v/>
      </c>
      <c r="AV570" s="99">
        <f>IF((AH570&lt;&gt;"")*(T570&lt;&gt;""),AH570-T570,"")</f>
        <v/>
      </c>
      <c r="AW570" s="99">
        <f>IF((AI570&lt;&gt;"")*(U570&lt;&gt;""),AI570-U570,"")</f>
        <v/>
      </c>
      <c r="AX570" s="99">
        <f>IF((AJ570&lt;&gt;"")*(V570&lt;&gt;""),AJ570-V570,"")</f>
        <v/>
      </c>
      <c r="AY570" s="99">
        <f>IF((AK570&lt;&gt;"")*(W570&lt;&gt;""),AK570-W570,"")</f>
        <v/>
      </c>
      <c r="AZ570" s="102">
        <f>IF((AL570&lt;&gt;"")*(X570&lt;&gt;""),AL570-X570,"")</f>
        <v/>
      </c>
      <c r="BA570" s="50">
        <f>IFERROR(__xludf.dummyfunction("AI(""Actúa como un tutor académico y dirígete personalmente al estudiante "" &amp; I570 &amp; "" "" &amp; J570 &amp; "" "" &amp; G570 &amp; "" "" &amp; H570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AM570 &amp; ""'. Diferencias por área: Matemáticas ("" &amp; AQ570 &amp; ""), Ciencias Natura"&amp;"les ("" &amp; AR570 &amp; ""), Sociales ("" &amp; AS570 &amp; ""), Lectura Crítica ("" &amp; AT570 &amp; "") e Inglés ("" &amp; AU570 &amp; ""). Variación en posición: grupo ("" &amp; AN570 &amp; ""), grado ("" &amp; AO570 &amp; "") y media ("" &amp; AP570 &amp; ""). Puntajes Primer Simulacro: Global "" &amp; K570 &amp; "", Mat "" &amp; "&amp;"O4 &amp; "", Cien "" &amp; P570 &amp; "", Soc "" &amp; Q570 &amp; "", Lec "" &amp; R570 &amp; "", Ing "" &amp; S570 &amp; "". Puntajes Segundo Simulacro: Global "" &amp; Y570 &amp; "", Mat "" &amp; AC570 &amp; "", Cien "" &amp; AD570 &amp; "", Soc "" &amp; AE570 &amp; "", Lec "" &amp; AF570 &amp; "", Ing "" &amp; AG570 &amp; "". Escribe un mensaje motivador"&amp;" y breve (máximo 4 líneas)."")
"),"=AI(""Actúa como un tutor académico y dirígete personalmente al estudiante "" &amp; I570 &amp; "" "" &amp; J570 &amp; "" "" &amp; G570 &amp; "" "" &amp; H570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AM570 &amp; ""'. Diferencias por área: Matemáticas ("" &amp; AQ570 &amp; ""), Ciencias Natur"&amp;"ales ("" &amp; AR570 &amp; ""), Sociales ("" &amp; AS570 &amp; ""), Lectura Crítica ("" &amp; AT570 &amp; "") e Inglés ("" &amp; AU570 &amp; ""). Variación en posición: grupo ("" &amp; AN570 &amp; ""), grado ("" &amp; AO570 &amp; "") y media ("" &amp; AP570 &amp; ""). Puntajes Primer Simulacro: Global "" &amp; K570 &amp; "", Mat "" &amp;"&amp;" O570 &amp; "", Cien "" &amp; P570 &amp; "", Soc "" &amp; Q570 &amp; "", Lec "" &amp; R570 &amp; "", Ing "" &amp; S570 &amp; "". Puntajes Segundo Simulacro: Global "" &amp; Y570 &amp; "", Mat "" &amp; AC570 &amp; "", Cien "" &amp; AD570 &amp; "", Soc "" &amp; AE570 &amp; "", Lec "" &amp; AF570 &amp; "", Ing "" &amp; AG570 &amp; "". Escribe un mensaje motivado"&amp;"r y breve (máximo 4 líneas)."")
")</f>
        <v/>
      </c>
    </row>
    <row r="571" ht="15.75" customHeight="1" s="42">
      <c r="A571" s="93" t="n"/>
      <c r="B571" s="94" t="inlineStr">
        <is>
          <t>Bachillerato</t>
        </is>
      </c>
      <c r="C571" s="94" t="n">
        <v>902</v>
      </c>
      <c r="D571" s="94" t="n"/>
      <c r="E571" s="95" t="n">
        <v>1011594511</v>
      </c>
      <c r="F571" s="96">
        <f>TRIM(G571&amp;" "&amp;H571&amp;" "&amp;I571&amp;" "&amp;J571)</f>
        <v/>
      </c>
      <c r="G571" s="94" t="inlineStr">
        <is>
          <t>Araque</t>
        </is>
      </c>
      <c r="H571" s="94" t="inlineStr">
        <is>
          <t>Rodríguez</t>
        </is>
      </c>
      <c r="I571" s="94" t="inlineStr">
        <is>
          <t>Katherin</t>
        </is>
      </c>
      <c r="J571" s="97" t="inlineStr">
        <is>
          <t>Sofia</t>
        </is>
      </c>
      <c r="K571" s="98">
        <f>IF(SUM(O571:S571)=0, "", ROUND(((O571*3+P571*3+Q571*3+R571*3+S571*1)/13)*5,0))</f>
        <v/>
      </c>
      <c r="L571" s="99">
        <f>IF(OR($C571="",K571=""),"",COUNTIFS($C$4:$C$1500,$C571,K$4:K$1500,"&gt;"&amp;K571)+1)</f>
        <v/>
      </c>
      <c r="M571" s="99">
        <f>IF(OR($C571="",K571=""),"",IF(AND($C571&gt;=1001,$C571&lt;=1005),COUNTIFS($C$4:$C$1500,"&gt;=1001",$C$4:$C$1500,"&lt;=1005",K$4:K$1500,"&gt;"&amp;K571)+1,IF(AND($C571&gt;=1101,$C571&lt;=1105),COUNTIFS($C$4:$C$1500,"&gt;=1101",$C$4:$C$1500,"&lt;=1105",K$4:K$1500,"&gt;"&amp;K571)+1,IF(AND($C571&gt;=901,$C571&lt;=905),COUNTIFS($C$4:$C$1500,"&gt;=901",$C$4:$C$1500,"&lt;=905",K$4:K$1500,"&gt;"&amp;K571)+1,IF(AND($C571&gt;=801,$C571&lt;=805),COUNTIFS($C$4:$C$1500,"&gt;=801",$C$4:$C$1500,"&lt;=805",K$4:K$1500,"&gt;"&amp;K571)+1,IF(AND($C571&gt;=701,$C571&lt;=705),COUNTIFS($C$4:$C$1500,"&gt;=701",$C$4:$C$1500,"&lt;=705",K$4:K$1500,"&gt;"&amp;K571)+1,IF(AND($C571&gt;=601,$C571&lt;=606),COUNTIFS($C$4:$C$1500,"&gt;=601",$C$4:$C$1500,"&lt;=606",K$4:K$1500,"&gt;"&amp;K571)+1,"")))))))</f>
        <v/>
      </c>
      <c r="N571" s="99">
        <f>IF(OR($C571="",K571=""),"",IF(OR(AND($C571&gt;=1001,$C571&lt;=1005),AND($C571&gt;=1101,$C571&lt;=1105)),COUNTIFS($C$4:$C$1500,"&gt;=1001",$C$4:$C$1500,"&lt;=1005",K$4:K$1500,"&gt;"&amp;K571)+COUNTIFS($C$4:$C$1500,"&gt;=1101",$C$4:$C$1500,"&lt;=1105",K$4:K$1500,"&gt;"&amp;K571)+1,""))</f>
        <v/>
      </c>
      <c r="O571" s="94" t="n">
        <v>38.75</v>
      </c>
      <c r="P571" s="94" t="n">
        <v>5.36</v>
      </c>
      <c r="Q571" s="94" t="n">
        <v>46.88</v>
      </c>
      <c r="R571" s="94" t="n">
        <v>29.17</v>
      </c>
      <c r="S571" s="94" t="n">
        <v>58.33</v>
      </c>
      <c r="T571" s="99">
        <f>IF(AND(O571&gt;0,O571&lt;36),1,IF(AND(O571&gt;=36,O571&lt;51),2,IF(AND(O571&gt;=51,O571&lt;71),3,IF(AND(O571&gt;=71,O571&lt;=100),4,))))</f>
        <v/>
      </c>
      <c r="U571" s="99">
        <f>IF(AND(P571&gt;0,P571&lt;41),1,IF(AND(P571&gt;=41,P571&lt;56),2,IF(AND(P571&gt;=56,P571&lt;71),3,IF(AND(P571&gt;=71,P571&lt;=100),4,))))</f>
        <v/>
      </c>
      <c r="V571" s="99">
        <f>IF(AND(Q571&gt;0,Q571&lt;41),1,IF(AND(Q571&gt;=41,Q571&lt;56),2,IF(AND(Q571&gt;=56,Q571&lt;71),3,IF(AND(Q571&gt;=71,Q571&lt;=100),4,))))</f>
        <v/>
      </c>
      <c r="W571" s="99">
        <f>IF(AND(R571&gt;0,R571&lt;36),1,IF(AND(R571&gt;=36,R571&lt;51),2,IF(AND(R571&gt;=51,R571&lt;66),3,IF(AND(R571&gt;=66,R571&lt;=100),4,))))</f>
        <v/>
      </c>
      <c r="X571" s="100">
        <f>IF(AND(S571&gt;0,S571&lt;37),1,IF(AND(S571&gt;=37,S571&lt;58),2,IF(AND(S571&gt;=58,S571&lt;71),3,IF(AND(S571&gt;=71,S571&lt;=100),4,))))</f>
        <v/>
      </c>
      <c r="Y571" s="101">
        <f>IF(SUM(AC571:AG571)=0, "", ROUND(((AC571*3+AD571*3+AE571*3+AF571*3+AG571*1)/13)*5,0))</f>
        <v/>
      </c>
      <c r="Z571" s="99">
        <f>IF(OR($C571="",Y571=""),"",COUNTIFS($C$4:$C$1500,$C571,Y$4:Y$1500,"&gt;"&amp;Y571)+1)</f>
        <v/>
      </c>
      <c r="AA571" s="99">
        <f>IF(OR($C571="",Y571=""),"",IF(AND($C571&gt;=1001,$C571&lt;=1005),COUNTIFS($C$4:$C$1500,"&gt;=1001",$C$4:$C$1500,"&lt;=1005",Y$4:Y$1500,"&gt;"&amp;Y571)+1,IF(AND($C571&gt;=1101,$C571&lt;=1105),COUNTIFS($C$4:$C$1500,"&gt;=1101",$C$4:$C$1500,"&lt;=1105",Y$4:Y$1500,"&gt;"&amp;Y571)+1,IF(AND($C571&gt;=901,$C571&lt;=905),COUNTIFS($C$4:$C$1500,"&gt;=901",$C$4:$C$1500,"&lt;=905",Y$4:Y$1500,"&gt;"&amp;Y571)+1,IF(AND($C571&gt;=801,$C571&lt;=805),COUNTIFS($C$4:$C$1500,"&gt;=801",$C$4:$C$1500,"&lt;=805",Y$4:Y$1500,"&gt;"&amp;Y571)+1,IF(AND($C571&gt;=701,$C571&lt;=705),COUNTIFS($C$4:$C$1500,"&gt;=701",$C$4:$C$1500,"&lt;=705",Y$4:Y$1500,"&gt;"&amp;Y571)+1,IF(AND($C571&gt;=601,$C571&lt;=606),COUNTIFS($C$4:$C$1500,"&gt;=601",$C$4:$C$1500,"&lt;=606",Y$4:Y$1500,"&gt;"&amp;Y571)+1,"")))))))</f>
        <v/>
      </c>
      <c r="AB571" s="99">
        <f>IF(OR($C571="",Y571=""),"",IF(OR(AND($C571&gt;=1001,$C571&lt;=1005),AND($C571&gt;=1101,$C571&lt;=1105)),COUNTIFS($C$4:$C$1500,"&gt;=1001",$C$4:$C$1500,"&lt;=1005",Y$4:Y$1500,"&gt;"&amp;Y571)+COUNTIFS($C$4:$C$1500,"&gt;=1101",$C$4:$C$1500,"&lt;=1105",Y$4:Y$1500,"&gt;"&amp;Y571)+1,""))</f>
        <v/>
      </c>
      <c r="AC571" s="94" t="n">
        <v>55.88</v>
      </c>
      <c r="AD571" s="94" t="n">
        <v>46.61</v>
      </c>
      <c r="AE571" s="94" t="n">
        <v>31.5</v>
      </c>
      <c r="AF571" s="94" t="n">
        <v>65.63</v>
      </c>
      <c r="AG571" s="94" t="n">
        <v>48.13</v>
      </c>
      <c r="AH571" s="99">
        <f>IF(AND(AC571&gt;0,AC571&lt;36),1,IF(AND(AC571&gt;=36,AC571&lt;51),2,IF(AND(AC571&gt;=51,AC571&lt;71),3,IF(AND(AC571&gt;=71,AC571&lt;=100),4,))))</f>
        <v/>
      </c>
      <c r="AI571" s="99">
        <f>IF(AND(AD571&gt;0,AD571&lt;41),1,IF(AND(AD571&gt;=41,AD571&lt;56),2,IF(AND(AD571&gt;=56,AD571&lt;71),3,IF(AND(AD571&gt;=71,AD571&lt;=100),4,))))</f>
        <v/>
      </c>
      <c r="AJ571" s="99">
        <f>IF(AND(AE571&gt;0,AE571&lt;41),1,IF(AND(AE571&gt;=41,AE571&lt;56),2,IF(AND(AE571&gt;=56,AE571&lt;71),3,IF(AND(AE571&gt;=71,AE571&lt;=100),4,))))</f>
        <v/>
      </c>
      <c r="AK571" s="99">
        <f>IF(AND(AF571&gt;0,AF571&lt;36),1,IF(AND(AF571&gt;=36,AF571&lt;51),2,IF(AND(AF571&gt;=51,AF571&lt;66),3,IF(AND(AF571&gt;=66,AF571&lt;=100),4,))))</f>
        <v/>
      </c>
      <c r="AL571" s="100">
        <f>IF(AND(AG571&gt;0,AG571&lt;37),1,IF(AND(AG571&gt;=37,AG571&lt;58),2,IF(AND(AG571&gt;=58,AG571&lt;71),3,IF(AND(AG571&gt;=71,AG571&lt;=100),4,))))</f>
        <v/>
      </c>
      <c r="AM571" s="101">
        <f>IF((Y571&lt;&gt;"")*(K571&lt;&gt;""),Y571-K571,"")</f>
        <v/>
      </c>
      <c r="AN571" s="99">
        <f>IF((Z571&lt;&gt;"")*(L571&lt;&gt;""),Z571-L571,"")</f>
        <v/>
      </c>
      <c r="AO571" s="99">
        <f>IF((AA571&lt;&gt;"")*(M571&lt;&gt;""),AA571-M571,"")</f>
        <v/>
      </c>
      <c r="AP571" s="99">
        <f>IF((AB571&lt;&gt;"")*(N571&lt;&gt;""),AB571-N571,"")</f>
        <v/>
      </c>
      <c r="AQ571" s="94">
        <f>IF((AC571&lt;&gt;"")*(O571&lt;&gt;""),AC571-O571,"")</f>
        <v/>
      </c>
      <c r="AR571" s="94">
        <f>IF((AD571&lt;&gt;"")*(P571&lt;&gt;""),AD571-P571,"")</f>
        <v/>
      </c>
      <c r="AS571" s="94">
        <f>IF((AE571&lt;&gt;"")*(Q571&lt;&gt;""),AE571-Q571,"")</f>
        <v/>
      </c>
      <c r="AT571" s="94">
        <f>IF((AF571&lt;&gt;"")*(R571&lt;&gt;""),AF571-R571,"")</f>
        <v/>
      </c>
      <c r="AU571" s="94">
        <f>IF((AG571&lt;&gt;"")*(S571&lt;&gt;""),AG571-S571,"")</f>
        <v/>
      </c>
      <c r="AV571" s="99">
        <f>IF((AH571&lt;&gt;"")*(T571&lt;&gt;""),AH571-T571,"")</f>
        <v/>
      </c>
      <c r="AW571" s="99">
        <f>IF((AI571&lt;&gt;"")*(U571&lt;&gt;""),AI571-U571,"")</f>
        <v/>
      </c>
      <c r="AX571" s="99">
        <f>IF((AJ571&lt;&gt;"")*(V571&lt;&gt;""),AJ571-V571,"")</f>
        <v/>
      </c>
      <c r="AY571" s="99">
        <f>IF((AK571&lt;&gt;"")*(W571&lt;&gt;""),AK571-W571,"")</f>
        <v/>
      </c>
      <c r="AZ571" s="102">
        <f>IF((AL571&lt;&gt;"")*(X571&lt;&gt;""),AL571-X571,"")</f>
        <v/>
      </c>
      <c r="BA571" s="50">
        <f>IFERROR(__xludf.dummyfunction("AI(""Actúa como un tutor académico y dirígete personalmente al estudiante "" &amp; I571 &amp; "" "" &amp; J571 &amp; "" "" &amp; G571 &amp; "" "" &amp; H571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AM571 &amp; ""'. Diferencias por área: Matemáticas ("" &amp; AQ571 &amp; ""), Ciencias Natura"&amp;"les ("" &amp; AR571 &amp; ""), Sociales ("" &amp; AS571 &amp; ""), Lectura Crítica ("" &amp; AT571 &amp; "") e Inglés ("" &amp; AU571 &amp; ""). Variación en posición: grupo ("" &amp; AN571 &amp; ""), grado ("" &amp; AO571 &amp; "") y media ("" &amp; AP571 &amp; ""). Puntajes Primer Simulacro: Global "" &amp; K571 &amp; "", Mat "" &amp; "&amp;"O4 &amp; "", Cien "" &amp; P571 &amp; "", Soc "" &amp; Q571 &amp; "", Lec "" &amp; R571 &amp; "", Ing "" &amp; S571 &amp; "". Puntajes Segundo Simulacro: Global "" &amp; Y571 &amp; "", Mat "" &amp; AC571 &amp; "", Cien "" &amp; AD571 &amp; "", Soc "" &amp; AE571 &amp; "", Lec "" &amp; AF571 &amp; "", Ing "" &amp; AG571 &amp; "". Escribe un mensaje motivador"&amp;" y breve (máximo 4 líneas)."")
"),"=AI(""Actúa como un tutor académico y dirígete personalmente al estudiante "" &amp; I571 &amp; "" "" &amp; J571 &amp; "" "" &amp; G571 &amp; "" "" &amp; H571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AM571 &amp; ""'. Diferencias por área: Matemáticas ("" &amp; AQ571 &amp; ""), Ciencias Natur"&amp;"ales ("" &amp; AR571 &amp; ""), Sociales ("" &amp; AS571 &amp; ""), Lectura Crítica ("" &amp; AT571 &amp; "") e Inglés ("" &amp; AU571 &amp; ""). Variación en posición: grupo ("" &amp; AN571 &amp; ""), grado ("" &amp; AO571 &amp; "") y media ("" &amp; AP571 &amp; ""). Puntajes Primer Simulacro: Global "" &amp; K571 &amp; "", Mat "" &amp;"&amp;" O571 &amp; "", Cien "" &amp; P571 &amp; "", Soc "" &amp; Q571 &amp; "", Lec "" &amp; R571 &amp; "", Ing "" &amp; S571 &amp; "". Puntajes Segundo Simulacro: Global "" &amp; Y571 &amp; "", Mat "" &amp; AC571 &amp; "", Cien "" &amp; AD571 &amp; "", Soc "" &amp; AE571 &amp; "", Lec "" &amp; AF571 &amp; "", Ing "" &amp; AG571 &amp; "". Escribe un mensaje motivado"&amp;"r y breve (máximo 4 líneas)."")
")</f>
        <v/>
      </c>
    </row>
    <row r="572" ht="15.75" customHeight="1" s="42">
      <c r="A572" s="93" t="n"/>
      <c r="B572" s="94" t="inlineStr">
        <is>
          <t>Bachillerato</t>
        </is>
      </c>
      <c r="C572" s="94" t="n">
        <v>902</v>
      </c>
      <c r="D572" s="94" t="n"/>
      <c r="E572" s="95" t="n">
        <v>1011592448</v>
      </c>
      <c r="F572" s="96">
        <f>TRIM(G572&amp;" "&amp;H572&amp;" "&amp;I572&amp;" "&amp;J572)</f>
        <v/>
      </c>
      <c r="G572" s="94" t="inlineStr">
        <is>
          <t>Calle</t>
        </is>
      </c>
      <c r="H572" s="94" t="inlineStr">
        <is>
          <t>Vélez</t>
        </is>
      </c>
      <c r="I572" s="94" t="inlineStr">
        <is>
          <t>Juan</t>
        </is>
      </c>
      <c r="J572" s="97" t="inlineStr">
        <is>
          <t>Camilo</t>
        </is>
      </c>
      <c r="K572" s="98">
        <f>IF(SUM(O572:S572)=0, "", ROUND(((O572*3+P572*3+Q572*3+R572*3+S572*1)/13)*5,0))</f>
        <v/>
      </c>
      <c r="L572" s="99">
        <f>IF(OR($C572="",K572=""),"",COUNTIFS($C$4:$C$1500,$C572,K$4:K$1500,"&gt;"&amp;K572)+1)</f>
        <v/>
      </c>
      <c r="M572" s="99">
        <f>IF(OR($C572="",K572=""),"",IF(AND($C572&gt;=1001,$C572&lt;=1005),COUNTIFS($C$4:$C$1500,"&gt;=1001",$C$4:$C$1500,"&lt;=1005",K$4:K$1500,"&gt;"&amp;K572)+1,IF(AND($C572&gt;=1101,$C572&lt;=1105),COUNTIFS($C$4:$C$1500,"&gt;=1101",$C$4:$C$1500,"&lt;=1105",K$4:K$1500,"&gt;"&amp;K572)+1,IF(AND($C572&gt;=901,$C572&lt;=905),COUNTIFS($C$4:$C$1500,"&gt;=901",$C$4:$C$1500,"&lt;=905",K$4:K$1500,"&gt;"&amp;K572)+1,IF(AND($C572&gt;=801,$C572&lt;=805),COUNTIFS($C$4:$C$1500,"&gt;=801",$C$4:$C$1500,"&lt;=805",K$4:K$1500,"&gt;"&amp;K572)+1,IF(AND($C572&gt;=701,$C572&lt;=705),COUNTIFS($C$4:$C$1500,"&gt;=701",$C$4:$C$1500,"&lt;=705",K$4:K$1500,"&gt;"&amp;K572)+1,IF(AND($C572&gt;=601,$C572&lt;=606),COUNTIFS($C$4:$C$1500,"&gt;=601",$C$4:$C$1500,"&lt;=606",K$4:K$1500,"&gt;"&amp;K572)+1,"")))))))</f>
        <v/>
      </c>
      <c r="N572" s="99">
        <f>IF(OR($C572="",K572=""),"",IF(OR(AND($C572&gt;=1001,$C572&lt;=1005),AND($C572&gt;=1101,$C572&lt;=1105)),COUNTIFS($C$4:$C$1500,"&gt;=1001",$C$4:$C$1500,"&lt;=1005",K$4:K$1500,"&gt;"&amp;K572)+COUNTIFS($C$4:$C$1500,"&gt;=1101",$C$4:$C$1500,"&lt;=1105",K$4:K$1500,"&gt;"&amp;K572)+1,""))</f>
        <v/>
      </c>
      <c r="O572" s="94" t="n">
        <v>41.88</v>
      </c>
      <c r="P572" s="94" t="n">
        <v>64.29000000000001</v>
      </c>
      <c r="Q572" s="94" t="n">
        <v>68.75</v>
      </c>
      <c r="R572" s="94" t="n">
        <v>50</v>
      </c>
      <c r="S572" s="94" t="n">
        <v>70.83</v>
      </c>
      <c r="T572" s="99">
        <f>IF(AND(O572&gt;0,O572&lt;36),1,IF(AND(O572&gt;=36,O572&lt;51),2,IF(AND(O572&gt;=51,O572&lt;71),3,IF(AND(O572&gt;=71,O572&lt;=100),4,))))</f>
        <v/>
      </c>
      <c r="U572" s="99">
        <f>IF(AND(P572&gt;0,P572&lt;41),1,IF(AND(P572&gt;=41,P572&lt;56),2,IF(AND(P572&gt;=56,P572&lt;71),3,IF(AND(P572&gt;=71,P572&lt;=100),4,))))</f>
        <v/>
      </c>
      <c r="V572" s="99">
        <f>IF(AND(Q572&gt;0,Q572&lt;41),1,IF(AND(Q572&gt;=41,Q572&lt;56),2,IF(AND(Q572&gt;=56,Q572&lt;71),3,IF(AND(Q572&gt;=71,Q572&lt;=100),4,))))</f>
        <v/>
      </c>
      <c r="W572" s="99">
        <f>IF(AND(R572&gt;0,R572&lt;36),1,IF(AND(R572&gt;=36,R572&lt;51),2,IF(AND(R572&gt;=51,R572&lt;66),3,IF(AND(R572&gt;=66,R572&lt;=100),4,))))</f>
        <v/>
      </c>
      <c r="X572" s="100">
        <f>IF(AND(S572&gt;0,S572&lt;37),1,IF(AND(S572&gt;=37,S572&lt;58),2,IF(AND(S572&gt;=58,S572&lt;71),3,IF(AND(S572&gt;=71,S572&lt;=100),4,))))</f>
        <v/>
      </c>
      <c r="Y572" s="101">
        <f>IF(SUM(AC572:AG572)=0, "", ROUND(((AC572*3+AD572*3+AE572*3+AF572*3+AG572*1)/13)*5,0))</f>
        <v/>
      </c>
      <c r="Z572" s="99">
        <f>IF(OR($C572="",Y572=""),"",COUNTIFS($C$4:$C$1500,$C572,Y$4:Y$1500,"&gt;"&amp;Y572)+1)</f>
        <v/>
      </c>
      <c r="AA572" s="99">
        <f>IF(OR($C572="",Y572=""),"",IF(AND($C572&gt;=1001,$C572&lt;=1005),COUNTIFS($C$4:$C$1500,"&gt;=1001",$C$4:$C$1500,"&lt;=1005",Y$4:Y$1500,"&gt;"&amp;Y572)+1,IF(AND($C572&gt;=1101,$C572&lt;=1105),COUNTIFS($C$4:$C$1500,"&gt;=1101",$C$4:$C$1500,"&lt;=1105",Y$4:Y$1500,"&gt;"&amp;Y572)+1,IF(AND($C572&gt;=901,$C572&lt;=905),COUNTIFS($C$4:$C$1500,"&gt;=901",$C$4:$C$1500,"&lt;=905",Y$4:Y$1500,"&gt;"&amp;Y572)+1,IF(AND($C572&gt;=801,$C572&lt;=805),COUNTIFS($C$4:$C$1500,"&gt;=801",$C$4:$C$1500,"&lt;=805",Y$4:Y$1500,"&gt;"&amp;Y572)+1,IF(AND($C572&gt;=701,$C572&lt;=705),COUNTIFS($C$4:$C$1500,"&gt;=701",$C$4:$C$1500,"&lt;=705",Y$4:Y$1500,"&gt;"&amp;Y572)+1,IF(AND($C572&gt;=601,$C572&lt;=606),COUNTIFS($C$4:$C$1500,"&gt;=601",$C$4:$C$1500,"&lt;=606",Y$4:Y$1500,"&gt;"&amp;Y572)+1,"")))))))</f>
        <v/>
      </c>
      <c r="AB572" s="99">
        <f>IF(OR($C572="",Y572=""),"",IF(OR(AND($C572&gt;=1001,$C572&lt;=1005),AND($C572&gt;=1101,$C572&lt;=1105)),COUNTIFS($C$4:$C$1500,"&gt;=1001",$C$4:$C$1500,"&lt;=1005",Y$4:Y$1500,"&gt;"&amp;Y572)+COUNTIFS($C$4:$C$1500,"&gt;=1101",$C$4:$C$1500,"&lt;=1105",Y$4:Y$1500,"&gt;"&amp;Y572)+1,""))</f>
        <v/>
      </c>
      <c r="AC572" s="94" t="n"/>
      <c r="AD572" s="94" t="n"/>
      <c r="AE572" s="94" t="n"/>
      <c r="AF572" s="94" t="n"/>
      <c r="AG572" s="94" t="n"/>
      <c r="AH572" s="99">
        <f>IF(AND(AC572&gt;0,AC572&lt;36),1,IF(AND(AC572&gt;=36,AC572&lt;51),2,IF(AND(AC572&gt;=51,AC572&lt;71),3,IF(AND(AC572&gt;=71,AC572&lt;=100),4,))))</f>
        <v/>
      </c>
      <c r="AI572" s="99">
        <f>IF(AND(AD572&gt;0,AD572&lt;41),1,IF(AND(AD572&gt;=41,AD572&lt;56),2,IF(AND(AD572&gt;=56,AD572&lt;71),3,IF(AND(AD572&gt;=71,AD572&lt;=100),4,))))</f>
        <v/>
      </c>
      <c r="AJ572" s="99">
        <f>IF(AND(AE572&gt;0,AE572&lt;41),1,IF(AND(AE572&gt;=41,AE572&lt;56),2,IF(AND(AE572&gt;=56,AE572&lt;71),3,IF(AND(AE572&gt;=71,AE572&lt;=100),4,))))</f>
        <v/>
      </c>
      <c r="AK572" s="99">
        <f>IF(AND(AF572&gt;0,AF572&lt;36),1,IF(AND(AF572&gt;=36,AF572&lt;51),2,IF(AND(AF572&gt;=51,AF572&lt;66),3,IF(AND(AF572&gt;=66,AF572&lt;=100),4,))))</f>
        <v/>
      </c>
      <c r="AL572" s="100">
        <f>IF(AND(AG572&gt;0,AG572&lt;37),1,IF(AND(AG572&gt;=37,AG572&lt;58),2,IF(AND(AG572&gt;=58,AG572&lt;71),3,IF(AND(AG572&gt;=71,AG572&lt;=100),4,))))</f>
        <v/>
      </c>
      <c r="AM572" s="101">
        <f>IF((Y572&lt;&gt;"")*(K572&lt;&gt;""),Y572-K572,"")</f>
        <v/>
      </c>
      <c r="AN572" s="99">
        <f>IF((Z572&lt;&gt;"")*(L572&lt;&gt;""),Z572-L572,"")</f>
        <v/>
      </c>
      <c r="AO572" s="99">
        <f>IF((AA572&lt;&gt;"")*(M572&lt;&gt;""),AA572-M572,"")</f>
        <v/>
      </c>
      <c r="AP572" s="99">
        <f>IF((AB572&lt;&gt;"")*(N572&lt;&gt;""),AB572-N572,"")</f>
        <v/>
      </c>
      <c r="AQ572" s="94">
        <f>IF((AC572&lt;&gt;"")*(O572&lt;&gt;""),AC572-O572,"")</f>
        <v/>
      </c>
      <c r="AR572" s="94">
        <f>IF((AD572&lt;&gt;"")*(P572&lt;&gt;""),AD572-P572,"")</f>
        <v/>
      </c>
      <c r="AS572" s="94">
        <f>IF((AE572&lt;&gt;"")*(Q572&lt;&gt;""),AE572-Q572,"")</f>
        <v/>
      </c>
      <c r="AT572" s="94">
        <f>IF((AF572&lt;&gt;"")*(R572&lt;&gt;""),AF572-R572,"")</f>
        <v/>
      </c>
      <c r="AU572" s="94">
        <f>IF((AG572&lt;&gt;"")*(S572&lt;&gt;""),AG572-S572,"")</f>
        <v/>
      </c>
      <c r="AV572" s="99">
        <f>IF((AH572&lt;&gt;"")*(T572&lt;&gt;""),AH572-T572,"")</f>
        <v/>
      </c>
      <c r="AW572" s="99">
        <f>IF((AI572&lt;&gt;"")*(U572&lt;&gt;""),AI572-U572,"")</f>
        <v/>
      </c>
      <c r="AX572" s="99">
        <f>IF((AJ572&lt;&gt;"")*(V572&lt;&gt;""),AJ572-V572,"")</f>
        <v/>
      </c>
      <c r="AY572" s="99">
        <f>IF((AK572&lt;&gt;"")*(W572&lt;&gt;""),AK572-W572,"")</f>
        <v/>
      </c>
      <c r="AZ572" s="102">
        <f>IF((AL572&lt;&gt;"")*(X572&lt;&gt;""),AL572-X572,"")</f>
        <v/>
      </c>
      <c r="BA572" s="50">
        <f>IFERROR(__xludf.dummyfunction("AI(""Actúa como un tutor académico y dirígete personalmente al estudiante "" &amp; I572 &amp; "" "" &amp; J572 &amp; "" "" &amp; G572 &amp; "" "" &amp; H572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AM572 &amp; ""'. Diferencias por área: Matemáticas ("" &amp; AQ572 &amp; ""), Ciencias Natura"&amp;"les ("" &amp; AR572 &amp; ""), Sociales ("" &amp; AS572 &amp; ""), Lectura Crítica ("" &amp; AT572 &amp; "") e Inglés ("" &amp; AU572 &amp; ""). Variación en posición: grupo ("" &amp; AN572 &amp; ""), grado ("" &amp; AO572 &amp; "") y media ("" &amp; AP572 &amp; ""). Puntajes Primer Simulacro: Global "" &amp; K572 &amp; "", Mat "" &amp; "&amp;"O4 &amp; "", Cien "" &amp; P572 &amp; "", Soc "" &amp; Q572 &amp; "", Lec "" &amp; R572 &amp; "", Ing "" &amp; S572 &amp; "". Puntajes Segundo Simulacro: Global "" &amp; Y572 &amp; "", Mat "" &amp; AC572 &amp; "", Cien "" &amp; AD572 &amp; "", Soc "" &amp; AE572 &amp; "", Lec "" &amp; AF572 &amp; "", Ing "" &amp; AG572 &amp; "". Escribe un mensaje motivador"&amp;" y breve (máximo 4 líneas)."")
"),"=AI(""Actúa como un tutor académico y dirígete personalmente al estudiante "" &amp; I572 &amp; "" "" &amp; J572 &amp; "" "" &amp; G572 &amp; "" "" &amp; H572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AM572 &amp; ""'. Diferencias por área: Matemáticas ("" &amp; AQ572 &amp; ""), Ciencias Natur"&amp;"ales ("" &amp; AR572 &amp; ""), Sociales ("" &amp; AS572 &amp; ""), Lectura Crítica ("" &amp; AT572 &amp; "") e Inglés ("" &amp; AU572 &amp; ""). Variación en posición: grupo ("" &amp; AN572 &amp; ""), grado ("" &amp; AO572 &amp; "") y media ("" &amp; AP572 &amp; ""). Puntajes Primer Simulacro: Global "" &amp; K572 &amp; "", Mat "" &amp;"&amp;" O572 &amp; "", Cien "" &amp; P572 &amp; "", Soc "" &amp; Q572 &amp; "", Lec "" &amp; R572 &amp; "", Ing "" &amp; S572 &amp; "". Puntajes Segundo Simulacro: Global "" &amp; Y572 &amp; "", Mat "" &amp; AC572 &amp; "", Cien "" &amp; AD572 &amp; "", Soc "" &amp; AE572 &amp; "", Lec "" &amp; AF572 &amp; "", Ing "" &amp; AG572 &amp; "". Escribe un mensaje motivado"&amp;"r y breve (máximo 4 líneas)."")
")</f>
        <v/>
      </c>
    </row>
    <row r="573" ht="15.75" customHeight="1" s="42">
      <c r="A573" s="93" t="n"/>
      <c r="B573" s="94" t="inlineStr">
        <is>
          <t>Bachillerato</t>
        </is>
      </c>
      <c r="C573" s="94" t="n">
        <v>902</v>
      </c>
      <c r="D573" s="94" t="n"/>
      <c r="E573" s="95" t="n">
        <v>1011593917</v>
      </c>
      <c r="F573" s="96">
        <f>TRIM(G573&amp;" "&amp;H573&amp;" "&amp;I573&amp;" "&amp;J573)</f>
        <v/>
      </c>
      <c r="G573" s="94" t="inlineStr">
        <is>
          <t>Cardona</t>
        </is>
      </c>
      <c r="H573" s="94" t="inlineStr">
        <is>
          <t>Romero</t>
        </is>
      </c>
      <c r="I573" s="94" t="inlineStr">
        <is>
          <t>Susana</t>
        </is>
      </c>
      <c r="J573" s="97" t="n"/>
      <c r="K573" s="98">
        <f>IF(SUM(O573:S573)=0, "", ROUND(((O573*3+P573*3+Q573*3+R573*3+S573*1)/13)*5,0))</f>
        <v/>
      </c>
      <c r="L573" s="99">
        <f>IF(OR($C573="",K573=""),"",COUNTIFS($C$4:$C$1500,$C573,K$4:K$1500,"&gt;"&amp;K573)+1)</f>
        <v/>
      </c>
      <c r="M573" s="99">
        <f>IF(OR($C573="",K573=""),"",IF(AND($C573&gt;=1001,$C573&lt;=1005),COUNTIFS($C$4:$C$1500,"&gt;=1001",$C$4:$C$1500,"&lt;=1005",K$4:K$1500,"&gt;"&amp;K573)+1,IF(AND($C573&gt;=1101,$C573&lt;=1105),COUNTIFS($C$4:$C$1500,"&gt;=1101",$C$4:$C$1500,"&lt;=1105",K$4:K$1500,"&gt;"&amp;K573)+1,IF(AND($C573&gt;=901,$C573&lt;=905),COUNTIFS($C$4:$C$1500,"&gt;=901",$C$4:$C$1500,"&lt;=905",K$4:K$1500,"&gt;"&amp;K573)+1,IF(AND($C573&gt;=801,$C573&lt;=805),COUNTIFS($C$4:$C$1500,"&gt;=801",$C$4:$C$1500,"&lt;=805",K$4:K$1500,"&gt;"&amp;K573)+1,IF(AND($C573&gt;=701,$C573&lt;=705),COUNTIFS($C$4:$C$1500,"&gt;=701",$C$4:$C$1500,"&lt;=705",K$4:K$1500,"&gt;"&amp;K573)+1,IF(AND($C573&gt;=601,$C573&lt;=606),COUNTIFS($C$4:$C$1500,"&gt;=601",$C$4:$C$1500,"&lt;=606",K$4:K$1500,"&gt;"&amp;K573)+1,"")))))))</f>
        <v/>
      </c>
      <c r="N573" s="99">
        <f>IF(OR($C573="",K573=""),"",IF(OR(AND($C573&gt;=1001,$C573&lt;=1005),AND($C573&gt;=1101,$C573&lt;=1105)),COUNTIFS($C$4:$C$1500,"&gt;=1001",$C$4:$C$1500,"&lt;=1005",K$4:K$1500,"&gt;"&amp;K573)+COUNTIFS($C$4:$C$1500,"&gt;=1101",$C$4:$C$1500,"&lt;=1105",K$4:K$1500,"&gt;"&amp;K573)+1,""))</f>
        <v/>
      </c>
      <c r="O573" s="94" t="n">
        <v>60.63</v>
      </c>
      <c r="P573" s="94" t="n">
        <v>56.79</v>
      </c>
      <c r="Q573" s="94" t="n">
        <v>40.63</v>
      </c>
      <c r="R573" s="94" t="n">
        <v>29.17</v>
      </c>
      <c r="S573" s="94" t="n">
        <v>66.67</v>
      </c>
      <c r="T573" s="99">
        <f>IF(AND(O573&gt;0,O573&lt;36),1,IF(AND(O573&gt;=36,O573&lt;51),2,IF(AND(O573&gt;=51,O573&lt;71),3,IF(AND(O573&gt;=71,O573&lt;=100),4,))))</f>
        <v/>
      </c>
      <c r="U573" s="99">
        <f>IF(AND(P573&gt;0,P573&lt;41),1,IF(AND(P573&gt;=41,P573&lt;56),2,IF(AND(P573&gt;=56,P573&lt;71),3,IF(AND(P573&gt;=71,P573&lt;=100),4,))))</f>
        <v/>
      </c>
      <c r="V573" s="99">
        <f>IF(AND(Q573&gt;0,Q573&lt;41),1,IF(AND(Q573&gt;=41,Q573&lt;56),2,IF(AND(Q573&gt;=56,Q573&lt;71),3,IF(AND(Q573&gt;=71,Q573&lt;=100),4,))))</f>
        <v/>
      </c>
      <c r="W573" s="99">
        <f>IF(AND(R573&gt;0,R573&lt;36),1,IF(AND(R573&gt;=36,R573&lt;51),2,IF(AND(R573&gt;=51,R573&lt;66),3,IF(AND(R573&gt;=66,R573&lt;=100),4,))))</f>
        <v/>
      </c>
      <c r="X573" s="100">
        <f>IF(AND(S573&gt;0,S573&lt;37),1,IF(AND(S573&gt;=37,S573&lt;58),2,IF(AND(S573&gt;=58,S573&lt;71),3,IF(AND(S573&gt;=71,S573&lt;=100),4,))))</f>
        <v/>
      </c>
      <c r="Y573" s="101">
        <f>IF(SUM(AC573:AG573)=0, "", ROUND(((AC573*3+AD573*3+AE573*3+AF573*3+AG573*1)/13)*5,0))</f>
        <v/>
      </c>
      <c r="Z573" s="99">
        <f>IF(OR($C573="",Y573=""),"",COUNTIFS($C$4:$C$1500,$C573,Y$4:Y$1500,"&gt;"&amp;Y573)+1)</f>
        <v/>
      </c>
      <c r="AA573" s="99">
        <f>IF(OR($C573="",Y573=""),"",IF(AND($C573&gt;=1001,$C573&lt;=1005),COUNTIFS($C$4:$C$1500,"&gt;=1001",$C$4:$C$1500,"&lt;=1005",Y$4:Y$1500,"&gt;"&amp;Y573)+1,IF(AND($C573&gt;=1101,$C573&lt;=1105),COUNTIFS($C$4:$C$1500,"&gt;=1101",$C$4:$C$1500,"&lt;=1105",Y$4:Y$1500,"&gt;"&amp;Y573)+1,IF(AND($C573&gt;=901,$C573&lt;=905),COUNTIFS($C$4:$C$1500,"&gt;=901",$C$4:$C$1500,"&lt;=905",Y$4:Y$1500,"&gt;"&amp;Y573)+1,IF(AND($C573&gt;=801,$C573&lt;=805),COUNTIFS($C$4:$C$1500,"&gt;=801",$C$4:$C$1500,"&lt;=805",Y$4:Y$1500,"&gt;"&amp;Y573)+1,IF(AND($C573&gt;=701,$C573&lt;=705),COUNTIFS($C$4:$C$1500,"&gt;=701",$C$4:$C$1500,"&lt;=705",Y$4:Y$1500,"&gt;"&amp;Y573)+1,IF(AND($C573&gt;=601,$C573&lt;=606),COUNTIFS($C$4:$C$1500,"&gt;=601",$C$4:$C$1500,"&lt;=606",Y$4:Y$1500,"&gt;"&amp;Y573)+1,"")))))))</f>
        <v/>
      </c>
      <c r="AB573" s="99">
        <f>IF(OR($C573="",Y573=""),"",IF(OR(AND($C573&gt;=1001,$C573&lt;=1005),AND($C573&gt;=1101,$C573&lt;=1105)),COUNTIFS($C$4:$C$1500,"&gt;=1001",$C$4:$C$1500,"&lt;=1005",Y$4:Y$1500,"&gt;"&amp;Y573)+COUNTIFS($C$4:$C$1500,"&gt;=1101",$C$4:$C$1500,"&lt;=1105",Y$4:Y$1500,"&gt;"&amp;Y573)+1,""))</f>
        <v/>
      </c>
      <c r="AC573" s="94" t="n">
        <v>53.13</v>
      </c>
      <c r="AD573" s="94" t="n">
        <v>65.67</v>
      </c>
      <c r="AE573" s="94" t="n">
        <v>57.75</v>
      </c>
      <c r="AF573" s="94" t="n">
        <v>65.63</v>
      </c>
      <c r="AG573" s="94" t="n">
        <v>43.75</v>
      </c>
      <c r="AH573" s="99">
        <f>IF(AND(AC573&gt;0,AC573&lt;36),1,IF(AND(AC573&gt;=36,AC573&lt;51),2,IF(AND(AC573&gt;=51,AC573&lt;71),3,IF(AND(AC573&gt;=71,AC573&lt;=100),4,))))</f>
        <v/>
      </c>
      <c r="AI573" s="99">
        <f>IF(AND(AD573&gt;0,AD573&lt;41),1,IF(AND(AD573&gt;=41,AD573&lt;56),2,IF(AND(AD573&gt;=56,AD573&lt;71),3,IF(AND(AD573&gt;=71,AD573&lt;=100),4,))))</f>
        <v/>
      </c>
      <c r="AJ573" s="99">
        <f>IF(AND(AE573&gt;0,AE573&lt;41),1,IF(AND(AE573&gt;=41,AE573&lt;56),2,IF(AND(AE573&gt;=56,AE573&lt;71),3,IF(AND(AE573&gt;=71,AE573&lt;=100),4,))))</f>
        <v/>
      </c>
      <c r="AK573" s="99">
        <f>IF(AND(AF573&gt;0,AF573&lt;36),1,IF(AND(AF573&gt;=36,AF573&lt;51),2,IF(AND(AF573&gt;=51,AF573&lt;66),3,IF(AND(AF573&gt;=66,AF573&lt;=100),4,))))</f>
        <v/>
      </c>
      <c r="AL573" s="100">
        <f>IF(AND(AG573&gt;0,AG573&lt;37),1,IF(AND(AG573&gt;=37,AG573&lt;58),2,IF(AND(AG573&gt;=58,AG573&lt;71),3,IF(AND(AG573&gt;=71,AG573&lt;=100),4,))))</f>
        <v/>
      </c>
      <c r="AM573" s="101">
        <f>IF((Y573&lt;&gt;"")*(K573&lt;&gt;""),Y573-K573,"")</f>
        <v/>
      </c>
      <c r="AN573" s="99">
        <f>IF((Z573&lt;&gt;"")*(L573&lt;&gt;""),Z573-L573,"")</f>
        <v/>
      </c>
      <c r="AO573" s="99">
        <f>IF((AA573&lt;&gt;"")*(M573&lt;&gt;""),AA573-M573,"")</f>
        <v/>
      </c>
      <c r="AP573" s="99">
        <f>IF((AB573&lt;&gt;"")*(N573&lt;&gt;""),AB573-N573,"")</f>
        <v/>
      </c>
      <c r="AQ573" s="94">
        <f>IF((AC573&lt;&gt;"")*(O573&lt;&gt;""),AC573-O573,"")</f>
        <v/>
      </c>
      <c r="AR573" s="94">
        <f>IF((AD573&lt;&gt;"")*(P573&lt;&gt;""),AD573-P573,"")</f>
        <v/>
      </c>
      <c r="AS573" s="94">
        <f>IF((AE573&lt;&gt;"")*(Q573&lt;&gt;""),AE573-Q573,"")</f>
        <v/>
      </c>
      <c r="AT573" s="94">
        <f>IF((AF573&lt;&gt;"")*(R573&lt;&gt;""),AF573-R573,"")</f>
        <v/>
      </c>
      <c r="AU573" s="94">
        <f>IF((AG573&lt;&gt;"")*(S573&lt;&gt;""),AG573-S573,"")</f>
        <v/>
      </c>
      <c r="AV573" s="99">
        <f>IF((AH573&lt;&gt;"")*(T573&lt;&gt;""),AH573-T573,"")</f>
        <v/>
      </c>
      <c r="AW573" s="99">
        <f>IF((AI573&lt;&gt;"")*(U573&lt;&gt;""),AI573-U573,"")</f>
        <v/>
      </c>
      <c r="AX573" s="99">
        <f>IF((AJ573&lt;&gt;"")*(V573&lt;&gt;""),AJ573-V573,"")</f>
        <v/>
      </c>
      <c r="AY573" s="99">
        <f>IF((AK573&lt;&gt;"")*(W573&lt;&gt;""),AK573-W573,"")</f>
        <v/>
      </c>
      <c r="AZ573" s="102">
        <f>IF((AL573&lt;&gt;"")*(X573&lt;&gt;""),AL573-X573,"")</f>
        <v/>
      </c>
      <c r="BA573" s="50">
        <f>IFERROR(__xludf.dummyfunction("AI(""Actúa como un tutor académico y dirígete personalmente al estudiante "" &amp; I573 &amp; "" "" &amp; J573 &amp; "" "" &amp; G573 &amp; "" "" &amp; H573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AM573 &amp; ""'. Diferencias por área: Matemáticas ("" &amp; AQ573 &amp; ""), Ciencias Natura"&amp;"les ("" &amp; AR573 &amp; ""), Sociales ("" &amp; AS573 &amp; ""), Lectura Crítica ("" &amp; AT573 &amp; "") e Inglés ("" &amp; AU573 &amp; ""). Variación en posición: grupo ("" &amp; AN573 &amp; ""), grado ("" &amp; AO573 &amp; "") y media ("" &amp; AP573 &amp; ""). Puntajes Primer Simulacro: Global "" &amp; K573 &amp; "", Mat "" &amp; "&amp;"O4 &amp; "", Cien "" &amp; P573 &amp; "", Soc "" &amp; Q573 &amp; "", Lec "" &amp; R573 &amp; "", Ing "" &amp; S573 &amp; "". Puntajes Segundo Simulacro: Global "" &amp; Y573 &amp; "", Mat "" &amp; AC573 &amp; "", Cien "" &amp; AD573 &amp; "", Soc "" &amp; AE573 &amp; "", Lec "" &amp; AF573 &amp; "", Ing "" &amp; AG573 &amp; "". Escribe un mensaje motivador"&amp;" y breve (máximo 4 líneas)."")
"),"=AI(""Actúa como un tutor académico y dirígete personalmente al estudiante "" &amp; I573 &amp; "" "" &amp; J573 &amp; "" "" &amp; G573 &amp; "" "" &amp; H573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AM573 &amp; ""'. Diferencias por área: Matemáticas ("" &amp; AQ573 &amp; ""), Ciencias Natur"&amp;"ales ("" &amp; AR573 &amp; ""), Sociales ("" &amp; AS573 &amp; ""), Lectura Crítica ("" &amp; AT573 &amp; "") e Inglés ("" &amp; AU573 &amp; ""). Variación en posición: grupo ("" &amp; AN573 &amp; ""), grado ("" &amp; AO573 &amp; "") y media ("" &amp; AP573 &amp; ""). Puntajes Primer Simulacro: Global "" &amp; K573 &amp; "", Mat "" &amp;"&amp;" O573 &amp; "", Cien "" &amp; P573 &amp; "", Soc "" &amp; Q573 &amp; "", Lec "" &amp; R573 &amp; "", Ing "" &amp; S573 &amp; "". Puntajes Segundo Simulacro: Global "" &amp; Y573 &amp; "", Mat "" &amp; AC573 &amp; "", Cien "" &amp; AD573 &amp; "", Soc "" &amp; AE573 &amp; "", Lec "" &amp; AF573 &amp; "", Ing "" &amp; AG573 &amp; "". Escribe un mensaje motivado"&amp;"r y breve (máximo 4 líneas)."")
")</f>
        <v/>
      </c>
    </row>
    <row r="574" ht="15.75" customHeight="1" s="42">
      <c r="A574" s="93" t="n"/>
      <c r="B574" s="94" t="inlineStr">
        <is>
          <t>Bachillerato</t>
        </is>
      </c>
      <c r="C574" s="94" t="n">
        <v>902</v>
      </c>
      <c r="D574" s="94" t="n"/>
      <c r="E574" s="95" t="n">
        <v>1011594772</v>
      </c>
      <c r="F574" s="96">
        <f>TRIM(G574&amp;" "&amp;H574&amp;" "&amp;I574&amp;" "&amp;J574)</f>
        <v/>
      </c>
      <c r="G574" s="94" t="inlineStr">
        <is>
          <t>Carvajal</t>
        </is>
      </c>
      <c r="H574" s="94" t="inlineStr">
        <is>
          <t>Ibarra</t>
        </is>
      </c>
      <c r="I574" s="94" t="inlineStr">
        <is>
          <t>Julián</t>
        </is>
      </c>
      <c r="J574" s="97" t="n"/>
      <c r="K574" s="98">
        <f>IF(SUM(O574:S574)=0, "", ROUND(((O574*3+P574*3+Q574*3+R574*3+S574*1)/13)*5,0))</f>
        <v/>
      </c>
      <c r="L574" s="99">
        <f>IF(OR($C574="",K574=""),"",COUNTIFS($C$4:$C$1500,$C574,K$4:K$1500,"&gt;"&amp;K574)+1)</f>
        <v/>
      </c>
      <c r="M574" s="99">
        <f>IF(OR($C574="",K574=""),"",IF(AND($C574&gt;=1001,$C574&lt;=1005),COUNTIFS($C$4:$C$1500,"&gt;=1001",$C$4:$C$1500,"&lt;=1005",K$4:K$1500,"&gt;"&amp;K574)+1,IF(AND($C574&gt;=1101,$C574&lt;=1105),COUNTIFS($C$4:$C$1500,"&gt;=1101",$C$4:$C$1500,"&lt;=1105",K$4:K$1500,"&gt;"&amp;K574)+1,IF(AND($C574&gt;=901,$C574&lt;=905),COUNTIFS($C$4:$C$1500,"&gt;=901",$C$4:$C$1500,"&lt;=905",K$4:K$1500,"&gt;"&amp;K574)+1,IF(AND($C574&gt;=801,$C574&lt;=805),COUNTIFS($C$4:$C$1500,"&gt;=801",$C$4:$C$1500,"&lt;=805",K$4:K$1500,"&gt;"&amp;K574)+1,IF(AND($C574&gt;=701,$C574&lt;=705),COUNTIFS($C$4:$C$1500,"&gt;=701",$C$4:$C$1500,"&lt;=705",K$4:K$1500,"&gt;"&amp;K574)+1,IF(AND($C574&gt;=601,$C574&lt;=606),COUNTIFS($C$4:$C$1500,"&gt;=601",$C$4:$C$1500,"&lt;=606",K$4:K$1500,"&gt;"&amp;K574)+1,"")))))))</f>
        <v/>
      </c>
      <c r="N574" s="99">
        <f>IF(OR($C574="",K574=""),"",IF(OR(AND($C574&gt;=1001,$C574&lt;=1005),AND($C574&gt;=1101,$C574&lt;=1105)),COUNTIFS($C$4:$C$1500,"&gt;=1001",$C$4:$C$1500,"&lt;=1005",K$4:K$1500,"&gt;"&amp;K574)+COUNTIFS($C$4:$C$1500,"&gt;=1101",$C$4:$C$1500,"&lt;=1105",K$4:K$1500,"&gt;"&amp;K574)+1,""))</f>
        <v/>
      </c>
      <c r="O574" s="94" t="n">
        <v>53.75</v>
      </c>
      <c r="P574" s="94" t="n">
        <v>34.55</v>
      </c>
      <c r="Q574" s="94" t="n">
        <v>15.63</v>
      </c>
      <c r="R574" s="94" t="n">
        <v>33.33</v>
      </c>
      <c r="S574" s="94" t="n">
        <v>62.5</v>
      </c>
      <c r="T574" s="99">
        <f>IF(AND(O574&gt;0,O574&lt;36),1,IF(AND(O574&gt;=36,O574&lt;51),2,IF(AND(O574&gt;=51,O574&lt;71),3,IF(AND(O574&gt;=71,O574&lt;=100),4,))))</f>
        <v/>
      </c>
      <c r="U574" s="99">
        <f>IF(AND(P574&gt;0,P574&lt;41),1,IF(AND(P574&gt;=41,P574&lt;56),2,IF(AND(P574&gt;=56,P574&lt;71),3,IF(AND(P574&gt;=71,P574&lt;=100),4,))))</f>
        <v/>
      </c>
      <c r="V574" s="99">
        <f>IF(AND(Q574&gt;0,Q574&lt;41),1,IF(AND(Q574&gt;=41,Q574&lt;56),2,IF(AND(Q574&gt;=56,Q574&lt;71),3,IF(AND(Q574&gt;=71,Q574&lt;=100),4,))))</f>
        <v/>
      </c>
      <c r="W574" s="99">
        <f>IF(AND(R574&gt;0,R574&lt;36),1,IF(AND(R574&gt;=36,R574&lt;51),2,IF(AND(R574&gt;=51,R574&lt;66),3,IF(AND(R574&gt;=66,R574&lt;=100),4,))))</f>
        <v/>
      </c>
      <c r="X574" s="100">
        <f>IF(AND(S574&gt;0,S574&lt;37),1,IF(AND(S574&gt;=37,S574&lt;58),2,IF(AND(S574&gt;=58,S574&lt;71),3,IF(AND(S574&gt;=71,S574&lt;=100),4,))))</f>
        <v/>
      </c>
      <c r="Y574" s="101">
        <f>IF(SUM(AC574:AG574)=0, "", ROUND(((AC574*3+AD574*3+AE574*3+AF574*3+AG574*1)/13)*5,0))</f>
        <v/>
      </c>
      <c r="Z574" s="99">
        <f>IF(OR($C574="",Y574=""),"",COUNTIFS($C$4:$C$1500,$C574,Y$4:Y$1500,"&gt;"&amp;Y574)+1)</f>
        <v/>
      </c>
      <c r="AA574" s="99">
        <f>IF(OR($C574="",Y574=""),"",IF(AND($C574&gt;=1001,$C574&lt;=1005),COUNTIFS($C$4:$C$1500,"&gt;=1001",$C$4:$C$1500,"&lt;=1005",Y$4:Y$1500,"&gt;"&amp;Y574)+1,IF(AND($C574&gt;=1101,$C574&lt;=1105),COUNTIFS($C$4:$C$1500,"&gt;=1101",$C$4:$C$1500,"&lt;=1105",Y$4:Y$1500,"&gt;"&amp;Y574)+1,IF(AND($C574&gt;=901,$C574&lt;=905),COUNTIFS($C$4:$C$1500,"&gt;=901",$C$4:$C$1500,"&lt;=905",Y$4:Y$1500,"&gt;"&amp;Y574)+1,IF(AND($C574&gt;=801,$C574&lt;=805),COUNTIFS($C$4:$C$1500,"&gt;=801",$C$4:$C$1500,"&lt;=805",Y$4:Y$1500,"&gt;"&amp;Y574)+1,IF(AND($C574&gt;=701,$C574&lt;=705),COUNTIFS($C$4:$C$1500,"&gt;=701",$C$4:$C$1500,"&lt;=705",Y$4:Y$1500,"&gt;"&amp;Y574)+1,IF(AND($C574&gt;=601,$C574&lt;=606),COUNTIFS($C$4:$C$1500,"&gt;=601",$C$4:$C$1500,"&lt;=606",Y$4:Y$1500,"&gt;"&amp;Y574)+1,"")))))))</f>
        <v/>
      </c>
      <c r="AB574" s="99">
        <f>IF(OR($C574="",Y574=""),"",IF(OR(AND($C574&gt;=1001,$C574&lt;=1005),AND($C574&gt;=1101,$C574&lt;=1105)),COUNTIFS($C$4:$C$1500,"&gt;=1001",$C$4:$C$1500,"&lt;=1005",Y$4:Y$1500,"&gt;"&amp;Y574)+COUNTIFS($C$4:$C$1500,"&gt;=1101",$C$4:$C$1500,"&lt;=1105",Y$4:Y$1500,"&gt;"&amp;Y574)+1,""))</f>
        <v/>
      </c>
      <c r="AC574" s="94" t="n">
        <v>75.13</v>
      </c>
      <c r="AD574" s="94" t="n">
        <v>38.88</v>
      </c>
      <c r="AE574" s="94" t="n">
        <v>39.38</v>
      </c>
      <c r="AF574" s="94" t="n">
        <v>61.25</v>
      </c>
      <c r="AG574" s="94" t="n">
        <v>52.5</v>
      </c>
      <c r="AH574" s="99">
        <f>IF(AND(AC574&gt;0,AC574&lt;36),1,IF(AND(AC574&gt;=36,AC574&lt;51),2,IF(AND(AC574&gt;=51,AC574&lt;71),3,IF(AND(AC574&gt;=71,AC574&lt;=100),4,))))</f>
        <v/>
      </c>
      <c r="AI574" s="99">
        <f>IF(AND(AD574&gt;0,AD574&lt;41),1,IF(AND(AD574&gt;=41,AD574&lt;56),2,IF(AND(AD574&gt;=56,AD574&lt;71),3,IF(AND(AD574&gt;=71,AD574&lt;=100),4,))))</f>
        <v/>
      </c>
      <c r="AJ574" s="99">
        <f>IF(AND(AE574&gt;0,AE574&lt;41),1,IF(AND(AE574&gt;=41,AE574&lt;56),2,IF(AND(AE574&gt;=56,AE574&lt;71),3,IF(AND(AE574&gt;=71,AE574&lt;=100),4,))))</f>
        <v/>
      </c>
      <c r="AK574" s="99">
        <f>IF(AND(AF574&gt;0,AF574&lt;36),1,IF(AND(AF574&gt;=36,AF574&lt;51),2,IF(AND(AF574&gt;=51,AF574&lt;66),3,IF(AND(AF574&gt;=66,AF574&lt;=100),4,))))</f>
        <v/>
      </c>
      <c r="AL574" s="100">
        <f>IF(AND(AG574&gt;0,AG574&lt;37),1,IF(AND(AG574&gt;=37,AG574&lt;58),2,IF(AND(AG574&gt;=58,AG574&lt;71),3,IF(AND(AG574&gt;=71,AG574&lt;=100),4,))))</f>
        <v/>
      </c>
      <c r="AM574" s="101">
        <f>IF((Y574&lt;&gt;"")*(K574&lt;&gt;""),Y574-K574,"")</f>
        <v/>
      </c>
      <c r="AN574" s="99">
        <f>IF((Z574&lt;&gt;"")*(L574&lt;&gt;""),Z574-L574,"")</f>
        <v/>
      </c>
      <c r="AO574" s="99">
        <f>IF((AA574&lt;&gt;"")*(M574&lt;&gt;""),AA574-M574,"")</f>
        <v/>
      </c>
      <c r="AP574" s="99">
        <f>IF((AB574&lt;&gt;"")*(N574&lt;&gt;""),AB574-N574,"")</f>
        <v/>
      </c>
      <c r="AQ574" s="94">
        <f>IF((AC574&lt;&gt;"")*(O574&lt;&gt;""),AC574-O574,"")</f>
        <v/>
      </c>
      <c r="AR574" s="94">
        <f>IF((AD574&lt;&gt;"")*(P574&lt;&gt;""),AD574-P574,"")</f>
        <v/>
      </c>
      <c r="AS574" s="94">
        <f>IF((AE574&lt;&gt;"")*(Q574&lt;&gt;""),AE574-Q574,"")</f>
        <v/>
      </c>
      <c r="AT574" s="94">
        <f>IF((AF574&lt;&gt;"")*(R574&lt;&gt;""),AF574-R574,"")</f>
        <v/>
      </c>
      <c r="AU574" s="94">
        <f>IF((AG574&lt;&gt;"")*(S574&lt;&gt;""),AG574-S574,"")</f>
        <v/>
      </c>
      <c r="AV574" s="99">
        <f>IF((AH574&lt;&gt;"")*(T574&lt;&gt;""),AH574-T574,"")</f>
        <v/>
      </c>
      <c r="AW574" s="99">
        <f>IF((AI574&lt;&gt;"")*(U574&lt;&gt;""),AI574-U574,"")</f>
        <v/>
      </c>
      <c r="AX574" s="99">
        <f>IF((AJ574&lt;&gt;"")*(V574&lt;&gt;""),AJ574-V574,"")</f>
        <v/>
      </c>
      <c r="AY574" s="99">
        <f>IF((AK574&lt;&gt;"")*(W574&lt;&gt;""),AK574-W574,"")</f>
        <v/>
      </c>
      <c r="AZ574" s="102">
        <f>IF((AL574&lt;&gt;"")*(X574&lt;&gt;""),AL574-X574,"")</f>
        <v/>
      </c>
      <c r="BA574" s="50">
        <f>IFERROR(__xludf.dummyfunction("AI(""Actúa como un tutor académico y dirígete personalmente al estudiante "" &amp; I574 &amp; "" "" &amp; J574 &amp; "" "" &amp; G574 &amp; "" "" &amp; H574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AM574 &amp; ""'. Diferencias por área: Matemáticas ("" &amp; AQ574 &amp; ""), Ciencias Natura"&amp;"les ("" &amp; AR574 &amp; ""), Sociales ("" &amp; AS574 &amp; ""), Lectura Crítica ("" &amp; AT574 &amp; "") e Inglés ("" &amp; AU574 &amp; ""). Variación en posición: grupo ("" &amp; AN574 &amp; ""), grado ("" &amp; AO574 &amp; "") y media ("" &amp; AP574 &amp; ""). Puntajes Primer Simulacro: Global "" &amp; K574 &amp; "", Mat "" &amp; "&amp;"O4 &amp; "", Cien "" &amp; P574 &amp; "", Soc "" &amp; Q574 &amp; "", Lec "" &amp; R574 &amp; "", Ing "" &amp; S574 &amp; "". Puntajes Segundo Simulacro: Global "" &amp; Y574 &amp; "", Mat "" &amp; AC574 &amp; "", Cien "" &amp; AD574 &amp; "", Soc "" &amp; AE574 &amp; "", Lec "" &amp; AF574 &amp; "", Ing "" &amp; AG574 &amp; "". Escribe un mensaje motivador"&amp;" y breve (máximo 4 líneas)."")
"),"=AI(""Actúa como un tutor académico y dirígete personalmente al estudiante "" &amp; I574 &amp; "" "" &amp; J574 &amp; "" "" &amp; G574 &amp; "" "" &amp; H574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AM574 &amp; ""'. Diferencias por área: Matemáticas ("" &amp; AQ574 &amp; ""), Ciencias Natur"&amp;"ales ("" &amp; AR574 &amp; ""), Sociales ("" &amp; AS574 &amp; ""), Lectura Crítica ("" &amp; AT574 &amp; "") e Inglés ("" &amp; AU574 &amp; ""). Variación en posición: grupo ("" &amp; AN574 &amp; ""), grado ("" &amp; AO574 &amp; "") y media ("" &amp; AP574 &amp; ""). Puntajes Primer Simulacro: Global "" &amp; K574 &amp; "", Mat "" &amp;"&amp;" O574 &amp; "", Cien "" &amp; P574 &amp; "", Soc "" &amp; Q574 &amp; "", Lec "" &amp; R574 &amp; "", Ing "" &amp; S574 &amp; "". Puntajes Segundo Simulacro: Global "" &amp; Y574 &amp; "", Mat "" &amp; AC574 &amp; "", Cien "" &amp; AD574 &amp; "", Soc "" &amp; AE574 &amp; "", Lec "" &amp; AF574 &amp; "", Ing "" &amp; AG574 &amp; "". Escribe un mensaje motivado"&amp;"r y breve (máximo 4 líneas)."")
")</f>
        <v/>
      </c>
    </row>
    <row r="575" ht="15.75" customHeight="1" s="42">
      <c r="A575" s="93" t="n"/>
      <c r="B575" s="94" t="inlineStr">
        <is>
          <t>Bachillerato</t>
        </is>
      </c>
      <c r="C575" s="94" t="n">
        <v>902</v>
      </c>
      <c r="D575" s="94" t="n"/>
      <c r="E575" s="95" t="n">
        <v>1039477381</v>
      </c>
      <c r="F575" s="96">
        <f>TRIM(G575&amp;" "&amp;H575&amp;" "&amp;I575&amp;" "&amp;J575)</f>
        <v/>
      </c>
      <c r="G575" s="94" t="inlineStr">
        <is>
          <t>Castaño</t>
        </is>
      </c>
      <c r="H575" s="94" t="inlineStr">
        <is>
          <t>Torres</t>
        </is>
      </c>
      <c r="I575" s="94" t="inlineStr">
        <is>
          <t>Jeidy</t>
        </is>
      </c>
      <c r="J575" s="97" t="inlineStr">
        <is>
          <t>Yamile</t>
        </is>
      </c>
      <c r="K575" s="98">
        <f>IF(SUM(O575:S575)=0, "", ROUND(((O575*3+P575*3+Q575*3+R575*3+S575*1)/13)*5,0))</f>
        <v/>
      </c>
      <c r="L575" s="99">
        <f>IF(OR($C575="",K575=""),"",COUNTIFS($C$4:$C$1500,$C575,K$4:K$1500,"&gt;"&amp;K575)+1)</f>
        <v/>
      </c>
      <c r="M575" s="99">
        <f>IF(OR($C575="",K575=""),"",IF(AND($C575&gt;=1001,$C575&lt;=1005),COUNTIFS($C$4:$C$1500,"&gt;=1001",$C$4:$C$1500,"&lt;=1005",K$4:K$1500,"&gt;"&amp;K575)+1,IF(AND($C575&gt;=1101,$C575&lt;=1105),COUNTIFS($C$4:$C$1500,"&gt;=1101",$C$4:$C$1500,"&lt;=1105",K$4:K$1500,"&gt;"&amp;K575)+1,IF(AND($C575&gt;=901,$C575&lt;=905),COUNTIFS($C$4:$C$1500,"&gt;=901",$C$4:$C$1500,"&lt;=905",K$4:K$1500,"&gt;"&amp;K575)+1,IF(AND($C575&gt;=801,$C575&lt;=805),COUNTIFS($C$4:$C$1500,"&gt;=801",$C$4:$C$1500,"&lt;=805",K$4:K$1500,"&gt;"&amp;K575)+1,IF(AND($C575&gt;=701,$C575&lt;=705),COUNTIFS($C$4:$C$1500,"&gt;=701",$C$4:$C$1500,"&lt;=705",K$4:K$1500,"&gt;"&amp;K575)+1,IF(AND($C575&gt;=601,$C575&lt;=606),COUNTIFS($C$4:$C$1500,"&gt;=601",$C$4:$C$1500,"&lt;=606",K$4:K$1500,"&gt;"&amp;K575)+1,"")))))))</f>
        <v/>
      </c>
      <c r="N575" s="99">
        <f>IF(OR($C575="",K575=""),"",IF(OR(AND($C575&gt;=1001,$C575&lt;=1005),AND($C575&gt;=1101,$C575&lt;=1105)),COUNTIFS($C$4:$C$1500,"&gt;=1001",$C$4:$C$1500,"&lt;=1005",K$4:K$1500,"&gt;"&amp;K575)+COUNTIFS($C$4:$C$1500,"&gt;=1101",$C$4:$C$1500,"&lt;=1105",K$4:K$1500,"&gt;"&amp;K575)+1,""))</f>
        <v/>
      </c>
      <c r="O575" s="94" t="n">
        <v>36.88</v>
      </c>
      <c r="P575" s="94" t="n">
        <v>12.32</v>
      </c>
      <c r="Q575" s="94" t="n">
        <v>37.5</v>
      </c>
      <c r="R575" s="94" t="n">
        <v>41.67</v>
      </c>
      <c r="S575" s="94" t="n">
        <v>54.17</v>
      </c>
      <c r="T575" s="99">
        <f>IF(AND(O575&gt;0,O575&lt;36),1,IF(AND(O575&gt;=36,O575&lt;51),2,IF(AND(O575&gt;=51,O575&lt;71),3,IF(AND(O575&gt;=71,O575&lt;=100),4,))))</f>
        <v/>
      </c>
      <c r="U575" s="99">
        <f>IF(AND(P575&gt;0,P575&lt;41),1,IF(AND(P575&gt;=41,P575&lt;56),2,IF(AND(P575&gt;=56,P575&lt;71),3,IF(AND(P575&gt;=71,P575&lt;=100),4,))))</f>
        <v/>
      </c>
      <c r="V575" s="99">
        <f>IF(AND(Q575&gt;0,Q575&lt;41),1,IF(AND(Q575&gt;=41,Q575&lt;56),2,IF(AND(Q575&gt;=56,Q575&lt;71),3,IF(AND(Q575&gt;=71,Q575&lt;=100),4,))))</f>
        <v/>
      </c>
      <c r="W575" s="99">
        <f>IF(AND(R575&gt;0,R575&lt;36),1,IF(AND(R575&gt;=36,R575&lt;51),2,IF(AND(R575&gt;=51,R575&lt;66),3,IF(AND(R575&gt;=66,R575&lt;=100),4,))))</f>
        <v/>
      </c>
      <c r="X575" s="100">
        <f>IF(AND(S575&gt;0,S575&lt;37),1,IF(AND(S575&gt;=37,S575&lt;58),2,IF(AND(S575&gt;=58,S575&lt;71),3,IF(AND(S575&gt;=71,S575&lt;=100),4,))))</f>
        <v/>
      </c>
      <c r="Y575" s="101">
        <f>IF(SUM(AC575:AG575)=0, "", ROUND(((AC575*3+AD575*3+AE575*3+AF575*3+AG575*1)/13)*5,0))</f>
        <v/>
      </c>
      <c r="Z575" s="99">
        <f>IF(OR($C575="",Y575=""),"",COUNTIFS($C$4:$C$1500,$C575,Y$4:Y$1500,"&gt;"&amp;Y575)+1)</f>
        <v/>
      </c>
      <c r="AA575" s="99">
        <f>IF(OR($C575="",Y575=""),"",IF(AND($C575&gt;=1001,$C575&lt;=1005),COUNTIFS($C$4:$C$1500,"&gt;=1001",$C$4:$C$1500,"&lt;=1005",Y$4:Y$1500,"&gt;"&amp;Y575)+1,IF(AND($C575&gt;=1101,$C575&lt;=1105),COUNTIFS($C$4:$C$1500,"&gt;=1101",$C$4:$C$1500,"&lt;=1105",Y$4:Y$1500,"&gt;"&amp;Y575)+1,IF(AND($C575&gt;=901,$C575&lt;=905),COUNTIFS($C$4:$C$1500,"&gt;=901",$C$4:$C$1500,"&lt;=905",Y$4:Y$1500,"&gt;"&amp;Y575)+1,IF(AND($C575&gt;=801,$C575&lt;=805),COUNTIFS($C$4:$C$1500,"&gt;=801",$C$4:$C$1500,"&lt;=805",Y$4:Y$1500,"&gt;"&amp;Y575)+1,IF(AND($C575&gt;=701,$C575&lt;=705),COUNTIFS($C$4:$C$1500,"&gt;=701",$C$4:$C$1500,"&lt;=705",Y$4:Y$1500,"&gt;"&amp;Y575)+1,IF(AND($C575&gt;=601,$C575&lt;=606),COUNTIFS($C$4:$C$1500,"&gt;=601",$C$4:$C$1500,"&lt;=606",Y$4:Y$1500,"&gt;"&amp;Y575)+1,"")))))))</f>
        <v/>
      </c>
      <c r="AB575" s="99">
        <f>IF(OR($C575="",Y575=""),"",IF(OR(AND($C575&gt;=1001,$C575&lt;=1005),AND($C575&gt;=1101,$C575&lt;=1105)),COUNTIFS($C$4:$C$1500,"&gt;=1001",$C$4:$C$1500,"&lt;=1005",Y$4:Y$1500,"&gt;"&amp;Y575)+COUNTIFS($C$4:$C$1500,"&gt;=1101",$C$4:$C$1500,"&lt;=1105",Y$4:Y$1500,"&gt;"&amp;Y575)+1,""))</f>
        <v/>
      </c>
      <c r="AC575" s="94" t="n"/>
      <c r="AD575" s="94" t="n"/>
      <c r="AE575" s="94" t="n"/>
      <c r="AF575" s="94" t="n"/>
      <c r="AG575" s="94" t="n"/>
      <c r="AH575" s="99">
        <f>IF(AND(AC575&gt;0,AC575&lt;36),1,IF(AND(AC575&gt;=36,AC575&lt;51),2,IF(AND(AC575&gt;=51,AC575&lt;71),3,IF(AND(AC575&gt;=71,AC575&lt;=100),4,))))</f>
        <v/>
      </c>
      <c r="AI575" s="99">
        <f>IF(AND(AD575&gt;0,AD575&lt;41),1,IF(AND(AD575&gt;=41,AD575&lt;56),2,IF(AND(AD575&gt;=56,AD575&lt;71),3,IF(AND(AD575&gt;=71,AD575&lt;=100),4,))))</f>
        <v/>
      </c>
      <c r="AJ575" s="99">
        <f>IF(AND(AE575&gt;0,AE575&lt;41),1,IF(AND(AE575&gt;=41,AE575&lt;56),2,IF(AND(AE575&gt;=56,AE575&lt;71),3,IF(AND(AE575&gt;=71,AE575&lt;=100),4,))))</f>
        <v/>
      </c>
      <c r="AK575" s="99">
        <f>IF(AND(AF575&gt;0,AF575&lt;36),1,IF(AND(AF575&gt;=36,AF575&lt;51),2,IF(AND(AF575&gt;=51,AF575&lt;66),3,IF(AND(AF575&gt;=66,AF575&lt;=100),4,))))</f>
        <v/>
      </c>
      <c r="AL575" s="100">
        <f>IF(AND(AG575&gt;0,AG575&lt;37),1,IF(AND(AG575&gt;=37,AG575&lt;58),2,IF(AND(AG575&gt;=58,AG575&lt;71),3,IF(AND(AG575&gt;=71,AG575&lt;=100),4,))))</f>
        <v/>
      </c>
      <c r="AM575" s="101">
        <f>IF((Y575&lt;&gt;"")*(K575&lt;&gt;""),Y575-K575,"")</f>
        <v/>
      </c>
      <c r="AN575" s="99">
        <f>IF((Z575&lt;&gt;"")*(L575&lt;&gt;""),Z575-L575,"")</f>
        <v/>
      </c>
      <c r="AO575" s="99">
        <f>IF((AA575&lt;&gt;"")*(M575&lt;&gt;""),AA575-M575,"")</f>
        <v/>
      </c>
      <c r="AP575" s="99">
        <f>IF((AB575&lt;&gt;"")*(N575&lt;&gt;""),AB575-N575,"")</f>
        <v/>
      </c>
      <c r="AQ575" s="94">
        <f>IF((AC575&lt;&gt;"")*(O575&lt;&gt;""),AC575-O575,"")</f>
        <v/>
      </c>
      <c r="AR575" s="94">
        <f>IF((AD575&lt;&gt;"")*(P575&lt;&gt;""),AD575-P575,"")</f>
        <v/>
      </c>
      <c r="AS575" s="94">
        <f>IF((AE575&lt;&gt;"")*(Q575&lt;&gt;""),AE575-Q575,"")</f>
        <v/>
      </c>
      <c r="AT575" s="94">
        <f>IF((AF575&lt;&gt;"")*(R575&lt;&gt;""),AF575-R575,"")</f>
        <v/>
      </c>
      <c r="AU575" s="94">
        <f>IF((AG575&lt;&gt;"")*(S575&lt;&gt;""),AG575-S575,"")</f>
        <v/>
      </c>
      <c r="AV575" s="99">
        <f>IF((AH575&lt;&gt;"")*(T575&lt;&gt;""),AH575-T575,"")</f>
        <v/>
      </c>
      <c r="AW575" s="99">
        <f>IF((AI575&lt;&gt;"")*(U575&lt;&gt;""),AI575-U575,"")</f>
        <v/>
      </c>
      <c r="AX575" s="99">
        <f>IF((AJ575&lt;&gt;"")*(V575&lt;&gt;""),AJ575-V575,"")</f>
        <v/>
      </c>
      <c r="AY575" s="99">
        <f>IF((AK575&lt;&gt;"")*(W575&lt;&gt;""),AK575-W575,"")</f>
        <v/>
      </c>
      <c r="AZ575" s="102">
        <f>IF((AL575&lt;&gt;"")*(X575&lt;&gt;""),AL575-X575,"")</f>
        <v/>
      </c>
      <c r="BA575" s="50">
        <f>IFERROR(__xludf.dummyfunction("AI(""Actúa como un tutor académico y dirígete personalmente al estudiante "" &amp; I575 &amp; "" "" &amp; J575 &amp; "" "" &amp; G575 &amp; "" "" &amp; H575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AM575 &amp; ""'. Diferencias por área: Matemáticas ("" &amp; AQ575 &amp; ""), Ciencias Natura"&amp;"les ("" &amp; AR575 &amp; ""), Sociales ("" &amp; AS575 &amp; ""), Lectura Crítica ("" &amp; AT575 &amp; "") e Inglés ("" &amp; AU575 &amp; ""). Variación en posición: grupo ("" &amp; AN575 &amp; ""), grado ("" &amp; AO575 &amp; "") y media ("" &amp; AP575 &amp; ""). Puntajes Primer Simulacro: Global "" &amp; K575 &amp; "", Mat "" &amp; "&amp;"O4 &amp; "", Cien "" &amp; P575 &amp; "", Soc "" &amp; Q575 &amp; "", Lec "" &amp; R575 &amp; "", Ing "" &amp; S575 &amp; "". Puntajes Segundo Simulacro: Global "" &amp; Y575 &amp; "", Mat "" &amp; AC575 &amp; "", Cien "" &amp; AD575 &amp; "", Soc "" &amp; AE575 &amp; "", Lec "" &amp; AF575 &amp; "", Ing "" &amp; AG575 &amp; "". Escribe un mensaje motivador"&amp;" y breve (máximo 4 líneas)."")
"),"=AI(""Actúa como un tutor académico y dirígete personalmente al estudiante "" &amp; I575 &amp; "" "" &amp; J575 &amp; "" "" &amp; G575 &amp; "" "" &amp; H575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AM575 &amp; ""'. Diferencias por área: Matemáticas ("" &amp; AQ575 &amp; ""), Ciencias Natur"&amp;"ales ("" &amp; AR575 &amp; ""), Sociales ("" &amp; AS575 &amp; ""), Lectura Crítica ("" &amp; AT575 &amp; "") e Inglés ("" &amp; AU575 &amp; ""). Variación en posición: grupo ("" &amp; AN575 &amp; ""), grado ("" &amp; AO575 &amp; "") y media ("" &amp; AP575 &amp; ""). Puntajes Primer Simulacro: Global "" &amp; K575 &amp; "", Mat "" &amp;"&amp;" O575 &amp; "", Cien "" &amp; P575 &amp; "", Soc "" &amp; Q575 &amp; "", Lec "" &amp; R575 &amp; "", Ing "" &amp; S575 &amp; "". Puntajes Segundo Simulacro: Global "" &amp; Y575 &amp; "", Mat "" &amp; AC575 &amp; "", Cien "" &amp; AD575 &amp; "", Soc "" &amp; AE575 &amp; "", Lec "" &amp; AF575 &amp; "", Ing "" &amp; AG575 &amp; "". Escribe un mensaje motivado"&amp;"r y breve (máximo 4 líneas)."")
")</f>
        <v/>
      </c>
    </row>
    <row r="576" ht="15.75" customHeight="1" s="42">
      <c r="A576" s="93" t="n"/>
      <c r="B576" s="94" t="inlineStr">
        <is>
          <t>Bachillerato</t>
        </is>
      </c>
      <c r="C576" s="94" t="n">
        <v>902</v>
      </c>
      <c r="D576" s="94" t="n"/>
      <c r="E576" s="95" t="n">
        <v>8116138</v>
      </c>
      <c r="F576" s="96">
        <f>TRIM(G576&amp;" "&amp;H576&amp;" "&amp;I576&amp;" "&amp;J576)</f>
        <v/>
      </c>
      <c r="G576" s="94" t="inlineStr">
        <is>
          <t>Ferrebus</t>
        </is>
      </c>
      <c r="H576" s="94" t="inlineStr">
        <is>
          <t>Hernández</t>
        </is>
      </c>
      <c r="I576" s="94" t="inlineStr">
        <is>
          <t>Dayra</t>
        </is>
      </c>
      <c r="J576" s="97" t="inlineStr">
        <is>
          <t>Manuela</t>
        </is>
      </c>
      <c r="K576" s="98">
        <f>IF(SUM(O576:S576)=0, "", ROUND(((O576*3+P576*3+Q576*3+R576*3+S576*1)/13)*5,0))</f>
        <v/>
      </c>
      <c r="L576" s="99">
        <f>IF(OR($C576="",K576=""),"",COUNTIFS($C$4:$C$1500,$C576,K$4:K$1500,"&gt;"&amp;K576)+1)</f>
        <v/>
      </c>
      <c r="M576" s="99">
        <f>IF(OR($C576="",K576=""),"",IF(AND($C576&gt;=1001,$C576&lt;=1005),COUNTIFS($C$4:$C$1500,"&gt;=1001",$C$4:$C$1500,"&lt;=1005",K$4:K$1500,"&gt;"&amp;K576)+1,IF(AND($C576&gt;=1101,$C576&lt;=1105),COUNTIFS($C$4:$C$1500,"&gt;=1101",$C$4:$C$1500,"&lt;=1105",K$4:K$1500,"&gt;"&amp;K576)+1,IF(AND($C576&gt;=901,$C576&lt;=905),COUNTIFS($C$4:$C$1500,"&gt;=901",$C$4:$C$1500,"&lt;=905",K$4:K$1500,"&gt;"&amp;K576)+1,IF(AND($C576&gt;=801,$C576&lt;=805),COUNTIFS($C$4:$C$1500,"&gt;=801",$C$4:$C$1500,"&lt;=805",K$4:K$1500,"&gt;"&amp;K576)+1,IF(AND($C576&gt;=701,$C576&lt;=705),COUNTIFS($C$4:$C$1500,"&gt;=701",$C$4:$C$1500,"&lt;=705",K$4:K$1500,"&gt;"&amp;K576)+1,IF(AND($C576&gt;=601,$C576&lt;=606),COUNTIFS($C$4:$C$1500,"&gt;=601",$C$4:$C$1500,"&lt;=606",K$4:K$1500,"&gt;"&amp;K576)+1,"")))))))</f>
        <v/>
      </c>
      <c r="N576" s="99">
        <f>IF(OR($C576="",K576=""),"",IF(OR(AND($C576&gt;=1001,$C576&lt;=1005),AND($C576&gt;=1101,$C576&lt;=1105)),COUNTIFS($C$4:$C$1500,"&gt;=1001",$C$4:$C$1500,"&lt;=1005",K$4:K$1500,"&gt;"&amp;K576)+COUNTIFS($C$4:$C$1500,"&gt;=1101",$C$4:$C$1500,"&lt;=1105",K$4:K$1500,"&gt;"&amp;K576)+1,""))</f>
        <v/>
      </c>
      <c r="O576" s="94" t="n">
        <v>34.38</v>
      </c>
      <c r="P576" s="94" t="n">
        <v>33.93</v>
      </c>
      <c r="Q576" s="94" t="n">
        <v>34.38</v>
      </c>
      <c r="R576" s="94" t="n">
        <v>33.33</v>
      </c>
      <c r="S576" s="94" t="n">
        <v>58.33</v>
      </c>
      <c r="T576" s="99">
        <f>IF(AND(O576&gt;0,O576&lt;36),1,IF(AND(O576&gt;=36,O576&lt;51),2,IF(AND(O576&gt;=51,O576&lt;71),3,IF(AND(O576&gt;=71,O576&lt;=100),4,))))</f>
        <v/>
      </c>
      <c r="U576" s="99">
        <f>IF(AND(P576&gt;0,P576&lt;41),1,IF(AND(P576&gt;=41,P576&lt;56),2,IF(AND(P576&gt;=56,P576&lt;71),3,IF(AND(P576&gt;=71,P576&lt;=100),4,))))</f>
        <v/>
      </c>
      <c r="V576" s="99">
        <f>IF(AND(Q576&gt;0,Q576&lt;41),1,IF(AND(Q576&gt;=41,Q576&lt;56),2,IF(AND(Q576&gt;=56,Q576&lt;71),3,IF(AND(Q576&gt;=71,Q576&lt;=100),4,))))</f>
        <v/>
      </c>
      <c r="W576" s="99">
        <f>IF(AND(R576&gt;0,R576&lt;36),1,IF(AND(R576&gt;=36,R576&lt;51),2,IF(AND(R576&gt;=51,R576&lt;66),3,IF(AND(R576&gt;=66,R576&lt;=100),4,))))</f>
        <v/>
      </c>
      <c r="X576" s="100">
        <f>IF(AND(S576&gt;0,S576&lt;37),1,IF(AND(S576&gt;=37,S576&lt;58),2,IF(AND(S576&gt;=58,S576&lt;71),3,IF(AND(S576&gt;=71,S576&lt;=100),4,))))</f>
        <v/>
      </c>
      <c r="Y576" s="101">
        <f>IF(SUM(AC576:AG576)=0, "", ROUND(((AC576*3+AD576*3+AE576*3+AF576*3+AG576*1)/13)*5,0))</f>
        <v/>
      </c>
      <c r="Z576" s="99">
        <f>IF(OR($C576="",Y576=""),"",COUNTIFS($C$4:$C$1500,$C576,Y$4:Y$1500,"&gt;"&amp;Y576)+1)</f>
        <v/>
      </c>
      <c r="AA576" s="99">
        <f>IF(OR($C576="",Y576=""),"",IF(AND($C576&gt;=1001,$C576&lt;=1005),COUNTIFS($C$4:$C$1500,"&gt;=1001",$C$4:$C$1500,"&lt;=1005",Y$4:Y$1500,"&gt;"&amp;Y576)+1,IF(AND($C576&gt;=1101,$C576&lt;=1105),COUNTIFS($C$4:$C$1500,"&gt;=1101",$C$4:$C$1500,"&lt;=1105",Y$4:Y$1500,"&gt;"&amp;Y576)+1,IF(AND($C576&gt;=901,$C576&lt;=905),COUNTIFS($C$4:$C$1500,"&gt;=901",$C$4:$C$1500,"&lt;=905",Y$4:Y$1500,"&gt;"&amp;Y576)+1,IF(AND($C576&gt;=801,$C576&lt;=805),COUNTIFS($C$4:$C$1500,"&gt;=801",$C$4:$C$1500,"&lt;=805",Y$4:Y$1500,"&gt;"&amp;Y576)+1,IF(AND($C576&gt;=701,$C576&lt;=705),COUNTIFS($C$4:$C$1500,"&gt;=701",$C$4:$C$1500,"&lt;=705",Y$4:Y$1500,"&gt;"&amp;Y576)+1,IF(AND($C576&gt;=601,$C576&lt;=606),COUNTIFS($C$4:$C$1500,"&gt;=601",$C$4:$C$1500,"&lt;=606",Y$4:Y$1500,"&gt;"&amp;Y576)+1,"")))))))</f>
        <v/>
      </c>
      <c r="AB576" s="99">
        <f>IF(OR($C576="",Y576=""),"",IF(OR(AND($C576&gt;=1001,$C576&lt;=1005),AND($C576&gt;=1101,$C576&lt;=1105)),COUNTIFS($C$4:$C$1500,"&gt;=1001",$C$4:$C$1500,"&lt;=1005",Y$4:Y$1500,"&gt;"&amp;Y576)+COUNTIFS($C$4:$C$1500,"&gt;=1101",$C$4:$C$1500,"&lt;=1105",Y$4:Y$1500,"&gt;"&amp;Y576)+1,""))</f>
        <v/>
      </c>
      <c r="AC576" s="94" t="n">
        <v>32.38</v>
      </c>
      <c r="AD576" s="94" t="n">
        <v>36.61</v>
      </c>
      <c r="AE576" s="94" t="n">
        <v>57.75</v>
      </c>
      <c r="AF576" s="94" t="n">
        <v>56.88</v>
      </c>
      <c r="AG576" s="94" t="n">
        <v>48.13</v>
      </c>
      <c r="AH576" s="99">
        <f>IF(AND(AC576&gt;0,AC576&lt;36),1,IF(AND(AC576&gt;=36,AC576&lt;51),2,IF(AND(AC576&gt;=51,AC576&lt;71),3,IF(AND(AC576&gt;=71,AC576&lt;=100),4,))))</f>
        <v/>
      </c>
      <c r="AI576" s="99">
        <f>IF(AND(AD576&gt;0,AD576&lt;41),1,IF(AND(AD576&gt;=41,AD576&lt;56),2,IF(AND(AD576&gt;=56,AD576&lt;71),3,IF(AND(AD576&gt;=71,AD576&lt;=100),4,))))</f>
        <v/>
      </c>
      <c r="AJ576" s="99">
        <f>IF(AND(AE576&gt;0,AE576&lt;41),1,IF(AND(AE576&gt;=41,AE576&lt;56),2,IF(AND(AE576&gt;=56,AE576&lt;71),3,IF(AND(AE576&gt;=71,AE576&lt;=100),4,))))</f>
        <v/>
      </c>
      <c r="AK576" s="99">
        <f>IF(AND(AF576&gt;0,AF576&lt;36),1,IF(AND(AF576&gt;=36,AF576&lt;51),2,IF(AND(AF576&gt;=51,AF576&lt;66),3,IF(AND(AF576&gt;=66,AF576&lt;=100),4,))))</f>
        <v/>
      </c>
      <c r="AL576" s="100">
        <f>IF(AND(AG576&gt;0,AG576&lt;37),1,IF(AND(AG576&gt;=37,AG576&lt;58),2,IF(AND(AG576&gt;=58,AG576&lt;71),3,IF(AND(AG576&gt;=71,AG576&lt;=100),4,))))</f>
        <v/>
      </c>
      <c r="AM576" s="101">
        <f>IF((Y576&lt;&gt;"")*(K576&lt;&gt;""),Y576-K576,"")</f>
        <v/>
      </c>
      <c r="AN576" s="99">
        <f>IF((Z576&lt;&gt;"")*(L576&lt;&gt;""),Z576-L576,"")</f>
        <v/>
      </c>
      <c r="AO576" s="99">
        <f>IF((AA576&lt;&gt;"")*(M576&lt;&gt;""),AA576-M576,"")</f>
        <v/>
      </c>
      <c r="AP576" s="99">
        <f>IF((AB576&lt;&gt;"")*(N576&lt;&gt;""),AB576-N576,"")</f>
        <v/>
      </c>
      <c r="AQ576" s="94">
        <f>IF((AC576&lt;&gt;"")*(O576&lt;&gt;""),AC576-O576,"")</f>
        <v/>
      </c>
      <c r="AR576" s="94">
        <f>IF((AD576&lt;&gt;"")*(P576&lt;&gt;""),AD576-P576,"")</f>
        <v/>
      </c>
      <c r="AS576" s="94">
        <f>IF((AE576&lt;&gt;"")*(Q576&lt;&gt;""),AE576-Q576,"")</f>
        <v/>
      </c>
      <c r="AT576" s="94">
        <f>IF((AF576&lt;&gt;"")*(R576&lt;&gt;""),AF576-R576,"")</f>
        <v/>
      </c>
      <c r="AU576" s="94">
        <f>IF((AG576&lt;&gt;"")*(S576&lt;&gt;""),AG576-S576,"")</f>
        <v/>
      </c>
      <c r="AV576" s="99">
        <f>IF((AH576&lt;&gt;"")*(T576&lt;&gt;""),AH576-T576,"")</f>
        <v/>
      </c>
      <c r="AW576" s="99">
        <f>IF((AI576&lt;&gt;"")*(U576&lt;&gt;""),AI576-U576,"")</f>
        <v/>
      </c>
      <c r="AX576" s="99">
        <f>IF((AJ576&lt;&gt;"")*(V576&lt;&gt;""),AJ576-V576,"")</f>
        <v/>
      </c>
      <c r="AY576" s="99">
        <f>IF((AK576&lt;&gt;"")*(W576&lt;&gt;""),AK576-W576,"")</f>
        <v/>
      </c>
      <c r="AZ576" s="102">
        <f>IF((AL576&lt;&gt;"")*(X576&lt;&gt;""),AL576-X576,"")</f>
        <v/>
      </c>
      <c r="BA576" s="50">
        <f>IFERROR(__xludf.dummyfunction("AI(""Actúa como un tutor académico y dirígete personalmente al estudiante "" &amp; I576 &amp; "" "" &amp; J576 &amp; "" "" &amp; G576 &amp; "" "" &amp; H576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AM576 &amp; ""'. Diferencias por área: Matemáticas ("" &amp; AQ576 &amp; ""), Ciencias Natura"&amp;"les ("" &amp; AR576 &amp; ""), Sociales ("" &amp; AS576 &amp; ""), Lectura Crítica ("" &amp; AT576 &amp; "") e Inglés ("" &amp; AU576 &amp; ""). Variación en posición: grupo ("" &amp; AN576 &amp; ""), grado ("" &amp; AO576 &amp; "") y media ("" &amp; AP576 &amp; ""). Puntajes Primer Simulacro: Global "" &amp; K576 &amp; "", Mat "" &amp; "&amp;"O4 &amp; "", Cien "" &amp; P576 &amp; "", Soc "" &amp; Q576 &amp; "", Lec "" &amp; R576 &amp; "", Ing "" &amp; S576 &amp; "". Puntajes Segundo Simulacro: Global "" &amp; Y576 &amp; "", Mat "" &amp; AC576 &amp; "", Cien "" &amp; AD576 &amp; "", Soc "" &amp; AE576 &amp; "", Lec "" &amp; AF576 &amp; "", Ing "" &amp; AG576 &amp; "". Escribe un mensaje motivador"&amp;" y breve (máximo 4 líneas)."")
"),"=AI(""Actúa como un tutor académico y dirígete personalmente al estudiante "" &amp; I576 &amp; "" "" &amp; J576 &amp; "" "" &amp; G576 &amp; "" "" &amp; H576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AM576 &amp; ""'. Diferencias por área: Matemáticas ("" &amp; AQ576 &amp; ""), Ciencias Natur"&amp;"ales ("" &amp; AR576 &amp; ""), Sociales ("" &amp; AS576 &amp; ""), Lectura Crítica ("" &amp; AT576 &amp; "") e Inglés ("" &amp; AU576 &amp; ""). Variación en posición: grupo ("" &amp; AN576 &amp; ""), grado ("" &amp; AO576 &amp; "") y media ("" &amp; AP576 &amp; ""). Puntajes Primer Simulacro: Global "" &amp; K576 &amp; "", Mat "" &amp;"&amp;" O576 &amp; "", Cien "" &amp; P576 &amp; "", Soc "" &amp; Q576 &amp; "", Lec "" &amp; R576 &amp; "", Ing "" &amp; S576 &amp; "". Puntajes Segundo Simulacro: Global "" &amp; Y576 &amp; "", Mat "" &amp; AC576 &amp; "", Cien "" &amp; AD576 &amp; "", Soc "" &amp; AE576 &amp; "", Lec "" &amp; AF576 &amp; "", Ing "" &amp; AG576 &amp; "". Escribe un mensaje motivado"&amp;"r y breve (máximo 4 líneas)."")
")</f>
        <v/>
      </c>
    </row>
    <row r="577" ht="15.75" customHeight="1" s="42">
      <c r="A577" s="93" t="n"/>
      <c r="B577" s="94" t="inlineStr">
        <is>
          <t>Bachillerato</t>
        </is>
      </c>
      <c r="C577" s="94" t="n">
        <v>902</v>
      </c>
      <c r="D577" s="94" t="n"/>
      <c r="E577" s="95" t="n">
        <v>1011594339</v>
      </c>
      <c r="F577" s="96">
        <f>TRIM(G577&amp;" "&amp;H577&amp;" "&amp;I577&amp;" "&amp;J577)</f>
        <v/>
      </c>
      <c r="G577" s="94" t="inlineStr">
        <is>
          <t>García</t>
        </is>
      </c>
      <c r="H577" s="94" t="inlineStr">
        <is>
          <t>Carvajal</t>
        </is>
      </c>
      <c r="I577" s="94" t="inlineStr">
        <is>
          <t>Samuel</t>
        </is>
      </c>
      <c r="J577" s="97" t="n"/>
      <c r="K577" s="98">
        <f>IF(SUM(O577:S577)=0, "", ROUND(((O577*3+P577*3+Q577*3+R577*3+S577*1)/13)*5,0))</f>
        <v/>
      </c>
      <c r="L577" s="99">
        <f>IF(OR($C577="",K577=""),"",COUNTIFS($C$4:$C$1500,$C577,K$4:K$1500,"&gt;"&amp;K577)+1)</f>
        <v/>
      </c>
      <c r="M577" s="99">
        <f>IF(OR($C577="",K577=""),"",IF(AND($C577&gt;=1001,$C577&lt;=1005),COUNTIFS($C$4:$C$1500,"&gt;=1001",$C$4:$C$1500,"&lt;=1005",K$4:K$1500,"&gt;"&amp;K577)+1,IF(AND($C577&gt;=1101,$C577&lt;=1105),COUNTIFS($C$4:$C$1500,"&gt;=1101",$C$4:$C$1500,"&lt;=1105",K$4:K$1500,"&gt;"&amp;K577)+1,IF(AND($C577&gt;=901,$C577&lt;=905),COUNTIFS($C$4:$C$1500,"&gt;=901",$C$4:$C$1500,"&lt;=905",K$4:K$1500,"&gt;"&amp;K577)+1,IF(AND($C577&gt;=801,$C577&lt;=805),COUNTIFS($C$4:$C$1500,"&gt;=801",$C$4:$C$1500,"&lt;=805",K$4:K$1500,"&gt;"&amp;K577)+1,IF(AND($C577&gt;=701,$C577&lt;=705),COUNTIFS($C$4:$C$1500,"&gt;=701",$C$4:$C$1500,"&lt;=705",K$4:K$1500,"&gt;"&amp;K577)+1,IF(AND($C577&gt;=601,$C577&lt;=606),COUNTIFS($C$4:$C$1500,"&gt;=601",$C$4:$C$1500,"&lt;=606",K$4:K$1500,"&gt;"&amp;K577)+1,"")))))))</f>
        <v/>
      </c>
      <c r="N577" s="99">
        <f>IF(OR($C577="",K577=""),"",IF(OR(AND($C577&gt;=1001,$C577&lt;=1005),AND($C577&gt;=1101,$C577&lt;=1105)),COUNTIFS($C$4:$C$1500,"&gt;=1001",$C$4:$C$1500,"&lt;=1005",K$4:K$1500,"&gt;"&amp;K577)+COUNTIFS($C$4:$C$1500,"&gt;=1101",$C$4:$C$1500,"&lt;=1105",K$4:K$1500,"&gt;"&amp;K577)+1,""))</f>
        <v/>
      </c>
      <c r="O577" s="94" t="n">
        <v>70.63</v>
      </c>
      <c r="P577" s="94" t="n">
        <v>66.88</v>
      </c>
      <c r="Q577" s="94" t="n">
        <v>37.5</v>
      </c>
      <c r="R577" s="94" t="n">
        <v>45.83</v>
      </c>
      <c r="S577" s="94" t="n">
        <v>45.83</v>
      </c>
      <c r="T577" s="99">
        <f>IF(AND(O577&gt;0,O577&lt;36),1,IF(AND(O577&gt;=36,O577&lt;51),2,IF(AND(O577&gt;=51,O577&lt;71),3,IF(AND(O577&gt;=71,O577&lt;=100),4,))))</f>
        <v/>
      </c>
      <c r="U577" s="99">
        <f>IF(AND(P577&gt;0,P577&lt;41),1,IF(AND(P577&gt;=41,P577&lt;56),2,IF(AND(P577&gt;=56,P577&lt;71),3,IF(AND(P577&gt;=71,P577&lt;=100),4,))))</f>
        <v/>
      </c>
      <c r="V577" s="99">
        <f>IF(AND(Q577&gt;0,Q577&lt;41),1,IF(AND(Q577&gt;=41,Q577&lt;56),2,IF(AND(Q577&gt;=56,Q577&lt;71),3,IF(AND(Q577&gt;=71,Q577&lt;=100),4,))))</f>
        <v/>
      </c>
      <c r="W577" s="99">
        <f>IF(AND(R577&gt;0,R577&lt;36),1,IF(AND(R577&gt;=36,R577&lt;51),2,IF(AND(R577&gt;=51,R577&lt;66),3,IF(AND(R577&gt;=66,R577&lt;=100),4,))))</f>
        <v/>
      </c>
      <c r="X577" s="100">
        <f>IF(AND(S577&gt;0,S577&lt;37),1,IF(AND(S577&gt;=37,S577&lt;58),2,IF(AND(S577&gt;=58,S577&lt;71),3,IF(AND(S577&gt;=71,S577&lt;=100),4,))))</f>
        <v/>
      </c>
      <c r="Y577" s="101">
        <f>IF(SUM(AC577:AG577)=0, "", ROUND(((AC577*3+AD577*3+AE577*3+AF577*3+AG577*1)/13)*5,0))</f>
        <v/>
      </c>
      <c r="Z577" s="99">
        <f>IF(OR($C577="",Y577=""),"",COUNTIFS($C$4:$C$1500,$C577,Y$4:Y$1500,"&gt;"&amp;Y577)+1)</f>
        <v/>
      </c>
      <c r="AA577" s="99">
        <f>IF(OR($C577="",Y577=""),"",IF(AND($C577&gt;=1001,$C577&lt;=1005),COUNTIFS($C$4:$C$1500,"&gt;=1001",$C$4:$C$1500,"&lt;=1005",Y$4:Y$1500,"&gt;"&amp;Y577)+1,IF(AND($C577&gt;=1101,$C577&lt;=1105),COUNTIFS($C$4:$C$1500,"&gt;=1101",$C$4:$C$1500,"&lt;=1105",Y$4:Y$1500,"&gt;"&amp;Y577)+1,IF(AND($C577&gt;=901,$C577&lt;=905),COUNTIFS($C$4:$C$1500,"&gt;=901",$C$4:$C$1500,"&lt;=905",Y$4:Y$1500,"&gt;"&amp;Y577)+1,IF(AND($C577&gt;=801,$C577&lt;=805),COUNTIFS($C$4:$C$1500,"&gt;=801",$C$4:$C$1500,"&lt;=805",Y$4:Y$1500,"&gt;"&amp;Y577)+1,IF(AND($C577&gt;=701,$C577&lt;=705),COUNTIFS($C$4:$C$1500,"&gt;=701",$C$4:$C$1500,"&lt;=705",Y$4:Y$1500,"&gt;"&amp;Y577)+1,IF(AND($C577&gt;=601,$C577&lt;=606),COUNTIFS($C$4:$C$1500,"&gt;=601",$C$4:$C$1500,"&lt;=606",Y$4:Y$1500,"&gt;"&amp;Y577)+1,"")))))))</f>
        <v/>
      </c>
      <c r="AB577" s="99">
        <f>IF(OR($C577="",Y577=""),"",IF(OR(AND($C577&gt;=1001,$C577&lt;=1005),AND($C577&gt;=1101,$C577&lt;=1105)),COUNTIFS($C$4:$C$1500,"&gt;=1001",$C$4:$C$1500,"&lt;=1005",Y$4:Y$1500,"&gt;"&amp;Y577)+COUNTIFS($C$4:$C$1500,"&gt;=1101",$C$4:$C$1500,"&lt;=1105",Y$4:Y$1500,"&gt;"&amp;Y577)+1,""))</f>
        <v/>
      </c>
      <c r="AC577" s="94" t="n">
        <v>53.75</v>
      </c>
      <c r="AD577" s="94" t="n">
        <v>61.12</v>
      </c>
      <c r="AE577" s="94" t="n">
        <v>60.38</v>
      </c>
      <c r="AF577" s="94" t="n">
        <v>43.75</v>
      </c>
      <c r="AG577" s="94" t="n">
        <v>48.13</v>
      </c>
      <c r="AH577" s="99">
        <f>IF(AND(AC577&gt;0,AC577&lt;36),1,IF(AND(AC577&gt;=36,AC577&lt;51),2,IF(AND(AC577&gt;=51,AC577&lt;71),3,IF(AND(AC577&gt;=71,AC577&lt;=100),4,))))</f>
        <v/>
      </c>
      <c r="AI577" s="99">
        <f>IF(AND(AD577&gt;0,AD577&lt;41),1,IF(AND(AD577&gt;=41,AD577&lt;56),2,IF(AND(AD577&gt;=56,AD577&lt;71),3,IF(AND(AD577&gt;=71,AD577&lt;=100),4,))))</f>
        <v/>
      </c>
      <c r="AJ577" s="99">
        <f>IF(AND(AE577&gt;0,AE577&lt;41),1,IF(AND(AE577&gt;=41,AE577&lt;56),2,IF(AND(AE577&gt;=56,AE577&lt;71),3,IF(AND(AE577&gt;=71,AE577&lt;=100),4,))))</f>
        <v/>
      </c>
      <c r="AK577" s="99">
        <f>IF(AND(AF577&gt;0,AF577&lt;36),1,IF(AND(AF577&gt;=36,AF577&lt;51),2,IF(AND(AF577&gt;=51,AF577&lt;66),3,IF(AND(AF577&gt;=66,AF577&lt;=100),4,))))</f>
        <v/>
      </c>
      <c r="AL577" s="100">
        <f>IF(AND(AG577&gt;0,AG577&lt;37),1,IF(AND(AG577&gt;=37,AG577&lt;58),2,IF(AND(AG577&gt;=58,AG577&lt;71),3,IF(AND(AG577&gt;=71,AG577&lt;=100),4,))))</f>
        <v/>
      </c>
      <c r="AM577" s="101">
        <f>IF((Y577&lt;&gt;"")*(K577&lt;&gt;""),Y577-K577,"")</f>
        <v/>
      </c>
      <c r="AN577" s="99">
        <f>IF((Z577&lt;&gt;"")*(L577&lt;&gt;""),Z577-L577,"")</f>
        <v/>
      </c>
      <c r="AO577" s="99">
        <f>IF((AA577&lt;&gt;"")*(M577&lt;&gt;""),AA577-M577,"")</f>
        <v/>
      </c>
      <c r="AP577" s="99">
        <f>IF((AB577&lt;&gt;"")*(N577&lt;&gt;""),AB577-N577,"")</f>
        <v/>
      </c>
      <c r="AQ577" s="94">
        <f>IF((AC577&lt;&gt;"")*(O577&lt;&gt;""),AC577-O577,"")</f>
        <v/>
      </c>
      <c r="AR577" s="94">
        <f>IF((AD577&lt;&gt;"")*(P577&lt;&gt;""),AD577-P577,"")</f>
        <v/>
      </c>
      <c r="AS577" s="94">
        <f>IF((AE577&lt;&gt;"")*(Q577&lt;&gt;""),AE577-Q577,"")</f>
        <v/>
      </c>
      <c r="AT577" s="94">
        <f>IF((AF577&lt;&gt;"")*(R577&lt;&gt;""),AF577-R577,"")</f>
        <v/>
      </c>
      <c r="AU577" s="94">
        <f>IF((AG577&lt;&gt;"")*(S577&lt;&gt;""),AG577-S577,"")</f>
        <v/>
      </c>
      <c r="AV577" s="99">
        <f>IF((AH577&lt;&gt;"")*(T577&lt;&gt;""),AH577-T577,"")</f>
        <v/>
      </c>
      <c r="AW577" s="99">
        <f>IF((AI577&lt;&gt;"")*(U577&lt;&gt;""),AI577-U577,"")</f>
        <v/>
      </c>
      <c r="AX577" s="99">
        <f>IF((AJ577&lt;&gt;"")*(V577&lt;&gt;""),AJ577-V577,"")</f>
        <v/>
      </c>
      <c r="AY577" s="99">
        <f>IF((AK577&lt;&gt;"")*(W577&lt;&gt;""),AK577-W577,"")</f>
        <v/>
      </c>
      <c r="AZ577" s="102">
        <f>IF((AL577&lt;&gt;"")*(X577&lt;&gt;""),AL577-X577,"")</f>
        <v/>
      </c>
      <c r="BA577" s="50">
        <f>IFERROR(__xludf.dummyfunction("AI(""Actúa como un tutor académico y dirígete personalmente al estudiante "" &amp; I577 &amp; "" "" &amp; J577 &amp; "" "" &amp; G577 &amp; "" "" &amp; H577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AM577 &amp; ""'. Diferencias por área: Matemáticas ("" &amp; AQ577 &amp; ""), Ciencias Natura"&amp;"les ("" &amp; AR577 &amp; ""), Sociales ("" &amp; AS577 &amp; ""), Lectura Crítica ("" &amp; AT577 &amp; "") e Inglés ("" &amp; AU577 &amp; ""). Variación en posición: grupo ("" &amp; AN577 &amp; ""), grado ("" &amp; AO577 &amp; "") y media ("" &amp; AP577 &amp; ""). Puntajes Primer Simulacro: Global "" &amp; K577 &amp; "", Mat "" &amp; "&amp;"O4 &amp; "", Cien "" &amp; P577 &amp; "", Soc "" &amp; Q577 &amp; "", Lec "" &amp; R577 &amp; "", Ing "" &amp; S577 &amp; "". Puntajes Segundo Simulacro: Global "" &amp; Y577 &amp; "", Mat "" &amp; AC577 &amp; "", Cien "" &amp; AD577 &amp; "", Soc "" &amp; AE577 &amp; "", Lec "" &amp; AF577 &amp; "", Ing "" &amp; AG577 &amp; "". Escribe un mensaje motivador"&amp;" y breve (máximo 4 líneas)."")
"),"=AI(""Actúa como un tutor académico y dirígete personalmente al estudiante "" &amp; I577 &amp; "" "" &amp; J577 &amp; "" "" &amp; G577 &amp; "" "" &amp; H577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AM577 &amp; ""'. Diferencias por área: Matemáticas ("" &amp; AQ577 &amp; ""), Ciencias Natur"&amp;"ales ("" &amp; AR577 &amp; ""), Sociales ("" &amp; AS577 &amp; ""), Lectura Crítica ("" &amp; AT577 &amp; "") e Inglés ("" &amp; AU577 &amp; ""). Variación en posición: grupo ("" &amp; AN577 &amp; ""), grado ("" &amp; AO577 &amp; "") y media ("" &amp; AP577 &amp; ""). Puntajes Primer Simulacro: Global "" &amp; K577 &amp; "", Mat "" &amp;"&amp;" O577 &amp; "", Cien "" &amp; P577 &amp; "", Soc "" &amp; Q577 &amp; "", Lec "" &amp; R577 &amp; "", Ing "" &amp; S577 &amp; "". Puntajes Segundo Simulacro: Global "" &amp; Y577 &amp; "", Mat "" &amp; AC577 &amp; "", Cien "" &amp; AD577 &amp; "", Soc "" &amp; AE577 &amp; "", Lec "" &amp; AF577 &amp; "", Ing "" &amp; AG577 &amp; "". Escribe un mensaje motivado"&amp;"r y breve (máximo 4 líneas)."")
")</f>
        <v/>
      </c>
    </row>
    <row r="578" ht="15.75" customHeight="1" s="42">
      <c r="A578" s="93" t="n"/>
      <c r="B578" s="94" t="inlineStr">
        <is>
          <t>Bachillerato</t>
        </is>
      </c>
      <c r="C578" s="94" t="n">
        <v>902</v>
      </c>
      <c r="D578" s="94" t="n"/>
      <c r="E578" s="95" t="n">
        <v>1011594543</v>
      </c>
      <c r="F578" s="96">
        <f>TRIM(G578&amp;" "&amp;H578&amp;" "&amp;I578&amp;" "&amp;J578)</f>
        <v/>
      </c>
      <c r="G578" s="94" t="inlineStr">
        <is>
          <t>García</t>
        </is>
      </c>
      <c r="H578" s="94" t="inlineStr">
        <is>
          <t>Hidalgo</t>
        </is>
      </c>
      <c r="I578" s="94" t="inlineStr">
        <is>
          <t>Susana</t>
        </is>
      </c>
      <c r="J578" s="97" t="n"/>
      <c r="K578" s="98">
        <f>IF(SUM(O578:S578)=0, "", ROUND(((O578*3+P578*3+Q578*3+R578*3+S578*1)/13)*5,0))</f>
        <v/>
      </c>
      <c r="L578" s="99">
        <f>IF(OR($C578="",K578=""),"",COUNTIFS($C$4:$C$1500,$C578,K$4:K$1500,"&gt;"&amp;K578)+1)</f>
        <v/>
      </c>
      <c r="M578" s="99">
        <f>IF(OR($C578="",K578=""),"",IF(AND($C578&gt;=1001,$C578&lt;=1005),COUNTIFS($C$4:$C$1500,"&gt;=1001",$C$4:$C$1500,"&lt;=1005",K$4:K$1500,"&gt;"&amp;K578)+1,IF(AND($C578&gt;=1101,$C578&lt;=1105),COUNTIFS($C$4:$C$1500,"&gt;=1101",$C$4:$C$1500,"&lt;=1105",K$4:K$1500,"&gt;"&amp;K578)+1,IF(AND($C578&gt;=901,$C578&lt;=905),COUNTIFS($C$4:$C$1500,"&gt;=901",$C$4:$C$1500,"&lt;=905",K$4:K$1500,"&gt;"&amp;K578)+1,IF(AND($C578&gt;=801,$C578&lt;=805),COUNTIFS($C$4:$C$1500,"&gt;=801",$C$4:$C$1500,"&lt;=805",K$4:K$1500,"&gt;"&amp;K578)+1,IF(AND($C578&gt;=701,$C578&lt;=705),COUNTIFS($C$4:$C$1500,"&gt;=701",$C$4:$C$1500,"&lt;=705",K$4:K$1500,"&gt;"&amp;K578)+1,IF(AND($C578&gt;=601,$C578&lt;=606),COUNTIFS($C$4:$C$1500,"&gt;=601",$C$4:$C$1500,"&lt;=606",K$4:K$1500,"&gt;"&amp;K578)+1,"")))))))</f>
        <v/>
      </c>
      <c r="N578" s="99">
        <f>IF(OR($C578="",K578=""),"",IF(OR(AND($C578&gt;=1001,$C578&lt;=1005),AND($C578&gt;=1101,$C578&lt;=1105)),COUNTIFS($C$4:$C$1500,"&gt;=1001",$C$4:$C$1500,"&lt;=1005",K$4:K$1500,"&gt;"&amp;K578)+COUNTIFS($C$4:$C$1500,"&gt;=1101",$C$4:$C$1500,"&lt;=1105",K$4:K$1500,"&gt;"&amp;K578)+1,""))</f>
        <v/>
      </c>
      <c r="O578" s="94" t="n">
        <v>43.75</v>
      </c>
      <c r="P578" s="94" t="n">
        <v>11.52</v>
      </c>
      <c r="Q578" s="94" t="n">
        <v>46.88</v>
      </c>
      <c r="R578" s="94" t="n">
        <v>50</v>
      </c>
      <c r="S578" s="94" t="n">
        <v>58.33</v>
      </c>
      <c r="T578" s="99">
        <f>IF(AND(O578&gt;0,O578&lt;36),1,IF(AND(O578&gt;=36,O578&lt;51),2,IF(AND(O578&gt;=51,O578&lt;71),3,IF(AND(O578&gt;=71,O578&lt;=100),4,))))</f>
        <v/>
      </c>
      <c r="U578" s="99">
        <f>IF(AND(P578&gt;0,P578&lt;41),1,IF(AND(P578&gt;=41,P578&lt;56),2,IF(AND(P578&gt;=56,P578&lt;71),3,IF(AND(P578&gt;=71,P578&lt;=100),4,))))</f>
        <v/>
      </c>
      <c r="V578" s="99">
        <f>IF(AND(Q578&gt;0,Q578&lt;41),1,IF(AND(Q578&gt;=41,Q578&lt;56),2,IF(AND(Q578&gt;=56,Q578&lt;71),3,IF(AND(Q578&gt;=71,Q578&lt;=100),4,))))</f>
        <v/>
      </c>
      <c r="W578" s="99">
        <f>IF(AND(R578&gt;0,R578&lt;36),1,IF(AND(R578&gt;=36,R578&lt;51),2,IF(AND(R578&gt;=51,R578&lt;66),3,IF(AND(R578&gt;=66,R578&lt;=100),4,))))</f>
        <v/>
      </c>
      <c r="X578" s="100">
        <f>IF(AND(S578&gt;0,S578&lt;37),1,IF(AND(S578&gt;=37,S578&lt;58),2,IF(AND(S578&gt;=58,S578&lt;71),3,IF(AND(S578&gt;=71,S578&lt;=100),4,))))</f>
        <v/>
      </c>
      <c r="Y578" s="101">
        <f>IF(SUM(AC578:AG578)=0, "", ROUND(((AC578*3+AD578*3+AE578*3+AF578*3+AG578*1)/13)*5,0))</f>
        <v/>
      </c>
      <c r="Z578" s="99">
        <f>IF(OR($C578="",Y578=""),"",COUNTIFS($C$4:$C$1500,$C578,Y$4:Y$1500,"&gt;"&amp;Y578)+1)</f>
        <v/>
      </c>
      <c r="AA578" s="99">
        <f>IF(OR($C578="",Y578=""),"",IF(AND($C578&gt;=1001,$C578&lt;=1005),COUNTIFS($C$4:$C$1500,"&gt;=1001",$C$4:$C$1500,"&lt;=1005",Y$4:Y$1500,"&gt;"&amp;Y578)+1,IF(AND($C578&gt;=1101,$C578&lt;=1105),COUNTIFS($C$4:$C$1500,"&gt;=1101",$C$4:$C$1500,"&lt;=1105",Y$4:Y$1500,"&gt;"&amp;Y578)+1,IF(AND($C578&gt;=901,$C578&lt;=905),COUNTIFS($C$4:$C$1500,"&gt;=901",$C$4:$C$1500,"&lt;=905",Y$4:Y$1500,"&gt;"&amp;Y578)+1,IF(AND($C578&gt;=801,$C578&lt;=805),COUNTIFS($C$4:$C$1500,"&gt;=801",$C$4:$C$1500,"&lt;=805",Y$4:Y$1500,"&gt;"&amp;Y578)+1,IF(AND($C578&gt;=701,$C578&lt;=705),COUNTIFS($C$4:$C$1500,"&gt;=701",$C$4:$C$1500,"&lt;=705",Y$4:Y$1500,"&gt;"&amp;Y578)+1,IF(AND($C578&gt;=601,$C578&lt;=606),COUNTIFS($C$4:$C$1500,"&gt;=601",$C$4:$C$1500,"&lt;=606",Y$4:Y$1500,"&gt;"&amp;Y578)+1,"")))))))</f>
        <v/>
      </c>
      <c r="AB578" s="99">
        <f>IF(OR($C578="",Y578=""),"",IF(OR(AND($C578&gt;=1001,$C578&lt;=1005),AND($C578&gt;=1101,$C578&lt;=1105)),COUNTIFS($C$4:$C$1500,"&gt;=1001",$C$4:$C$1500,"&lt;=1005",Y$4:Y$1500,"&gt;"&amp;Y578)+COUNTIFS($C$4:$C$1500,"&gt;=1101",$C$4:$C$1500,"&lt;=1105",Y$4:Y$1500,"&gt;"&amp;Y578)+1,""))</f>
        <v/>
      </c>
      <c r="AC578" s="94" t="n">
        <v>21.38</v>
      </c>
      <c r="AD578" s="94" t="n">
        <v>60.04</v>
      </c>
      <c r="AE578" s="94" t="n">
        <v>52.5</v>
      </c>
      <c r="AF578" s="94" t="n">
        <v>43.75</v>
      </c>
      <c r="AG578" s="94" t="n">
        <v>70</v>
      </c>
      <c r="AH578" s="99">
        <f>IF(AND(AC578&gt;0,AC578&lt;36),1,IF(AND(AC578&gt;=36,AC578&lt;51),2,IF(AND(AC578&gt;=51,AC578&lt;71),3,IF(AND(AC578&gt;=71,AC578&lt;=100),4,))))</f>
        <v/>
      </c>
      <c r="AI578" s="99">
        <f>IF(AND(AD578&gt;0,AD578&lt;41),1,IF(AND(AD578&gt;=41,AD578&lt;56),2,IF(AND(AD578&gt;=56,AD578&lt;71),3,IF(AND(AD578&gt;=71,AD578&lt;=100),4,))))</f>
        <v/>
      </c>
      <c r="AJ578" s="99">
        <f>IF(AND(AE578&gt;0,AE578&lt;41),1,IF(AND(AE578&gt;=41,AE578&lt;56),2,IF(AND(AE578&gt;=56,AE578&lt;71),3,IF(AND(AE578&gt;=71,AE578&lt;=100),4,))))</f>
        <v/>
      </c>
      <c r="AK578" s="99">
        <f>IF(AND(AF578&gt;0,AF578&lt;36),1,IF(AND(AF578&gt;=36,AF578&lt;51),2,IF(AND(AF578&gt;=51,AF578&lt;66),3,IF(AND(AF578&gt;=66,AF578&lt;=100),4,))))</f>
        <v/>
      </c>
      <c r="AL578" s="100">
        <f>IF(AND(AG578&gt;0,AG578&lt;37),1,IF(AND(AG578&gt;=37,AG578&lt;58),2,IF(AND(AG578&gt;=58,AG578&lt;71),3,IF(AND(AG578&gt;=71,AG578&lt;=100),4,))))</f>
        <v/>
      </c>
      <c r="AM578" s="101">
        <f>IF((Y578&lt;&gt;"")*(K578&lt;&gt;""),Y578-K578,"")</f>
        <v/>
      </c>
      <c r="AN578" s="99">
        <f>IF((Z578&lt;&gt;"")*(L578&lt;&gt;""),Z578-L578,"")</f>
        <v/>
      </c>
      <c r="AO578" s="99">
        <f>IF((AA578&lt;&gt;"")*(M578&lt;&gt;""),AA578-M578,"")</f>
        <v/>
      </c>
      <c r="AP578" s="99">
        <f>IF((AB578&lt;&gt;"")*(N578&lt;&gt;""),AB578-N578,"")</f>
        <v/>
      </c>
      <c r="AQ578" s="94">
        <f>IF((AC578&lt;&gt;"")*(O578&lt;&gt;""),AC578-O578,"")</f>
        <v/>
      </c>
      <c r="AR578" s="94">
        <f>IF((AD578&lt;&gt;"")*(P578&lt;&gt;""),AD578-P578,"")</f>
        <v/>
      </c>
      <c r="AS578" s="94">
        <f>IF((AE578&lt;&gt;"")*(Q578&lt;&gt;""),AE578-Q578,"")</f>
        <v/>
      </c>
      <c r="AT578" s="94">
        <f>IF((AF578&lt;&gt;"")*(R578&lt;&gt;""),AF578-R578,"")</f>
        <v/>
      </c>
      <c r="AU578" s="94">
        <f>IF((AG578&lt;&gt;"")*(S578&lt;&gt;""),AG578-S578,"")</f>
        <v/>
      </c>
      <c r="AV578" s="99">
        <f>IF((AH578&lt;&gt;"")*(T578&lt;&gt;""),AH578-T578,"")</f>
        <v/>
      </c>
      <c r="AW578" s="99">
        <f>IF((AI578&lt;&gt;"")*(U578&lt;&gt;""),AI578-U578,"")</f>
        <v/>
      </c>
      <c r="AX578" s="99">
        <f>IF((AJ578&lt;&gt;"")*(V578&lt;&gt;""),AJ578-V578,"")</f>
        <v/>
      </c>
      <c r="AY578" s="99">
        <f>IF((AK578&lt;&gt;"")*(W578&lt;&gt;""),AK578-W578,"")</f>
        <v/>
      </c>
      <c r="AZ578" s="102">
        <f>IF((AL578&lt;&gt;"")*(X578&lt;&gt;""),AL578-X578,"")</f>
        <v/>
      </c>
      <c r="BA578" s="50">
        <f>IFERROR(__xludf.dummyfunction("AI(""Actúa como un tutor académico y dirígete personalmente al estudiante "" &amp; I578 &amp; "" "" &amp; J578 &amp; "" "" &amp; G578 &amp; "" "" &amp; H578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AM578 &amp; ""'. Diferencias por área: Matemáticas ("" &amp; AQ578 &amp; ""), Ciencias Natura"&amp;"les ("" &amp; AR578 &amp; ""), Sociales ("" &amp; AS578 &amp; ""), Lectura Crítica ("" &amp; AT578 &amp; "") e Inglés ("" &amp; AU578 &amp; ""). Variación en posición: grupo ("" &amp; AN578 &amp; ""), grado ("" &amp; AO578 &amp; "") y media ("" &amp; AP578 &amp; ""). Puntajes Primer Simulacro: Global "" &amp; K578 &amp; "", Mat "" &amp; "&amp;"O4 &amp; "", Cien "" &amp; P578 &amp; "", Soc "" &amp; Q578 &amp; "", Lec "" &amp; R578 &amp; "", Ing "" &amp; S578 &amp; "". Puntajes Segundo Simulacro: Global "" &amp; Y578 &amp; "", Mat "" &amp; AC578 &amp; "", Cien "" &amp; AD578 &amp; "", Soc "" &amp; AE578 &amp; "", Lec "" &amp; AF578 &amp; "", Ing "" &amp; AG578 &amp; "". Escribe un mensaje motivador"&amp;" y breve (máximo 4 líneas)."")
"),"=AI(""Actúa como un tutor académico y dirígete personalmente al estudiante "" &amp; I578 &amp; "" "" &amp; J578 &amp; "" "" &amp; G578 &amp; "" "" &amp; H578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AM578 &amp; ""'. Diferencias por área: Matemáticas ("" &amp; AQ578 &amp; ""), Ciencias Natur"&amp;"ales ("" &amp; AR578 &amp; ""), Sociales ("" &amp; AS578 &amp; ""), Lectura Crítica ("" &amp; AT578 &amp; "") e Inglés ("" &amp; AU578 &amp; ""). Variación en posición: grupo ("" &amp; AN578 &amp; ""), grado ("" &amp; AO578 &amp; "") y media ("" &amp; AP578 &amp; ""). Puntajes Primer Simulacro: Global "" &amp; K578 &amp; "", Mat "" &amp;"&amp;" O578 &amp; "", Cien "" &amp; P578 &amp; "", Soc "" &amp; Q578 &amp; "", Lec "" &amp; R578 &amp; "", Ing "" &amp; S578 &amp; "". Puntajes Segundo Simulacro: Global "" &amp; Y578 &amp; "", Mat "" &amp; AC578 &amp; "", Cien "" &amp; AD578 &amp; "", Soc "" &amp; AE578 &amp; "", Lec "" &amp; AF578 &amp; "", Ing "" &amp; AG578 &amp; "". Escribe un mensaje motivado"&amp;"r y breve (máximo 4 líneas)."")
")</f>
        <v/>
      </c>
    </row>
    <row r="579" ht="15.75" customHeight="1" s="42">
      <c r="A579" s="93" t="n"/>
      <c r="B579" s="94" t="inlineStr">
        <is>
          <t>Bachillerato</t>
        </is>
      </c>
      <c r="C579" s="94" t="n">
        <v>902</v>
      </c>
      <c r="D579" s="94" t="n"/>
      <c r="E579" s="95" t="n">
        <v>1048045580</v>
      </c>
      <c r="F579" s="96">
        <f>TRIM(G579&amp;" "&amp;H579&amp;" "&amp;I579&amp;" "&amp;J579)</f>
        <v/>
      </c>
      <c r="G579" s="94" t="inlineStr">
        <is>
          <t>Gómez</t>
        </is>
      </c>
      <c r="H579" s="94" t="inlineStr">
        <is>
          <t>Berrío</t>
        </is>
      </c>
      <c r="I579" s="94" t="inlineStr">
        <is>
          <t>Samuel</t>
        </is>
      </c>
      <c r="J579" s="97" t="n"/>
      <c r="K579" s="98">
        <f>IF(SUM(O579:S579)=0, "", ROUND(((O579*3+P579*3+Q579*3+R579*3+S579*1)/13)*5,0))</f>
        <v/>
      </c>
      <c r="L579" s="99">
        <f>IF(OR($C579="",K579=""),"",COUNTIFS($C$4:$C$1500,$C579,K$4:K$1500,"&gt;"&amp;K579)+1)</f>
        <v/>
      </c>
      <c r="M579" s="99">
        <f>IF(OR($C579="",K579=""),"",IF(AND($C579&gt;=1001,$C579&lt;=1005),COUNTIFS($C$4:$C$1500,"&gt;=1001",$C$4:$C$1500,"&lt;=1005",K$4:K$1500,"&gt;"&amp;K579)+1,IF(AND($C579&gt;=1101,$C579&lt;=1105),COUNTIFS($C$4:$C$1500,"&gt;=1101",$C$4:$C$1500,"&lt;=1105",K$4:K$1500,"&gt;"&amp;K579)+1,IF(AND($C579&gt;=901,$C579&lt;=905),COUNTIFS($C$4:$C$1500,"&gt;=901",$C$4:$C$1500,"&lt;=905",K$4:K$1500,"&gt;"&amp;K579)+1,IF(AND($C579&gt;=801,$C579&lt;=805),COUNTIFS($C$4:$C$1500,"&gt;=801",$C$4:$C$1500,"&lt;=805",K$4:K$1500,"&gt;"&amp;K579)+1,IF(AND($C579&gt;=701,$C579&lt;=705),COUNTIFS($C$4:$C$1500,"&gt;=701",$C$4:$C$1500,"&lt;=705",K$4:K$1500,"&gt;"&amp;K579)+1,IF(AND($C579&gt;=601,$C579&lt;=606),COUNTIFS($C$4:$C$1500,"&gt;=601",$C$4:$C$1500,"&lt;=606",K$4:K$1500,"&gt;"&amp;K579)+1,"")))))))</f>
        <v/>
      </c>
      <c r="N579" s="99">
        <f>IF(OR($C579="",K579=""),"",IF(OR(AND($C579&gt;=1001,$C579&lt;=1005),AND($C579&gt;=1101,$C579&lt;=1105)),COUNTIFS($C$4:$C$1500,"&gt;=1001",$C$4:$C$1500,"&lt;=1005",K$4:K$1500,"&gt;"&amp;K579)+COUNTIFS($C$4:$C$1500,"&gt;=1101",$C$4:$C$1500,"&lt;=1105",K$4:K$1500,"&gt;"&amp;K579)+1,""))</f>
        <v/>
      </c>
      <c r="O579" s="94" t="n">
        <v>29.38</v>
      </c>
      <c r="P579" s="94" t="n">
        <v>39.11</v>
      </c>
      <c r="Q579" s="94" t="n">
        <v>43.75</v>
      </c>
      <c r="R579" s="94" t="n">
        <v>29.17</v>
      </c>
      <c r="S579" s="94" t="n">
        <v>50</v>
      </c>
      <c r="T579" s="99">
        <f>IF(AND(O579&gt;0,O579&lt;36),1,IF(AND(O579&gt;=36,O579&lt;51),2,IF(AND(O579&gt;=51,O579&lt;71),3,IF(AND(O579&gt;=71,O579&lt;=100),4,))))</f>
        <v/>
      </c>
      <c r="U579" s="99">
        <f>IF(AND(P579&gt;0,P579&lt;41),1,IF(AND(P579&gt;=41,P579&lt;56),2,IF(AND(P579&gt;=56,P579&lt;71),3,IF(AND(P579&gt;=71,P579&lt;=100),4,))))</f>
        <v/>
      </c>
      <c r="V579" s="99">
        <f>IF(AND(Q579&gt;0,Q579&lt;41),1,IF(AND(Q579&gt;=41,Q579&lt;56),2,IF(AND(Q579&gt;=56,Q579&lt;71),3,IF(AND(Q579&gt;=71,Q579&lt;=100),4,))))</f>
        <v/>
      </c>
      <c r="W579" s="99">
        <f>IF(AND(R579&gt;0,R579&lt;36),1,IF(AND(R579&gt;=36,R579&lt;51),2,IF(AND(R579&gt;=51,R579&lt;66),3,IF(AND(R579&gt;=66,R579&lt;=100),4,))))</f>
        <v/>
      </c>
      <c r="X579" s="100">
        <f>IF(AND(S579&gt;0,S579&lt;37),1,IF(AND(S579&gt;=37,S579&lt;58),2,IF(AND(S579&gt;=58,S579&lt;71),3,IF(AND(S579&gt;=71,S579&lt;=100),4,))))</f>
        <v/>
      </c>
      <c r="Y579" s="101">
        <f>IF(SUM(AC579:AG579)=0, "", ROUND(((AC579*3+AD579*3+AE579*3+AF579*3+AG579*1)/13)*5,0))</f>
        <v/>
      </c>
      <c r="Z579" s="99">
        <f>IF(OR($C579="",Y579=""),"",COUNTIFS($C$4:$C$1500,$C579,Y$4:Y$1500,"&gt;"&amp;Y579)+1)</f>
        <v/>
      </c>
      <c r="AA579" s="99">
        <f>IF(OR($C579="",Y579=""),"",IF(AND($C579&gt;=1001,$C579&lt;=1005),COUNTIFS($C$4:$C$1500,"&gt;=1001",$C$4:$C$1500,"&lt;=1005",Y$4:Y$1500,"&gt;"&amp;Y579)+1,IF(AND($C579&gt;=1101,$C579&lt;=1105),COUNTIFS($C$4:$C$1500,"&gt;=1101",$C$4:$C$1500,"&lt;=1105",Y$4:Y$1500,"&gt;"&amp;Y579)+1,IF(AND($C579&gt;=901,$C579&lt;=905),COUNTIFS($C$4:$C$1500,"&gt;=901",$C$4:$C$1500,"&lt;=905",Y$4:Y$1500,"&gt;"&amp;Y579)+1,IF(AND($C579&gt;=801,$C579&lt;=805),COUNTIFS($C$4:$C$1500,"&gt;=801",$C$4:$C$1500,"&lt;=805",Y$4:Y$1500,"&gt;"&amp;Y579)+1,IF(AND($C579&gt;=701,$C579&lt;=705),COUNTIFS($C$4:$C$1500,"&gt;=701",$C$4:$C$1500,"&lt;=705",Y$4:Y$1500,"&gt;"&amp;Y579)+1,IF(AND($C579&gt;=601,$C579&lt;=606),COUNTIFS($C$4:$C$1500,"&gt;=601",$C$4:$C$1500,"&lt;=606",Y$4:Y$1500,"&gt;"&amp;Y579)+1,"")))))))</f>
        <v/>
      </c>
      <c r="AB579" s="99">
        <f>IF(OR($C579="",Y579=""),"",IF(OR(AND($C579&gt;=1001,$C579&lt;=1005),AND($C579&gt;=1101,$C579&lt;=1105)),COUNTIFS($C$4:$C$1500,"&gt;=1001",$C$4:$C$1500,"&lt;=1005",Y$4:Y$1500,"&gt;"&amp;Y579)+COUNTIFS($C$4:$C$1500,"&gt;=1101",$C$4:$C$1500,"&lt;=1105",Y$4:Y$1500,"&gt;"&amp;Y579)+1,""))</f>
        <v/>
      </c>
      <c r="AC579" s="94" t="n">
        <v>58.63</v>
      </c>
      <c r="AD579" s="94" t="n">
        <v>48.66</v>
      </c>
      <c r="AE579" s="94" t="n">
        <v>39.38</v>
      </c>
      <c r="AF579" s="94" t="n">
        <v>30.63</v>
      </c>
      <c r="AG579" s="94" t="n">
        <v>43.75</v>
      </c>
      <c r="AH579" s="99">
        <f>IF(AND(AC579&gt;0,AC579&lt;36),1,IF(AND(AC579&gt;=36,AC579&lt;51),2,IF(AND(AC579&gt;=51,AC579&lt;71),3,IF(AND(AC579&gt;=71,AC579&lt;=100),4,))))</f>
        <v/>
      </c>
      <c r="AI579" s="99">
        <f>IF(AND(AD579&gt;0,AD579&lt;41),1,IF(AND(AD579&gt;=41,AD579&lt;56),2,IF(AND(AD579&gt;=56,AD579&lt;71),3,IF(AND(AD579&gt;=71,AD579&lt;=100),4,))))</f>
        <v/>
      </c>
      <c r="AJ579" s="99">
        <f>IF(AND(AE579&gt;0,AE579&lt;41),1,IF(AND(AE579&gt;=41,AE579&lt;56),2,IF(AND(AE579&gt;=56,AE579&lt;71),3,IF(AND(AE579&gt;=71,AE579&lt;=100),4,))))</f>
        <v/>
      </c>
      <c r="AK579" s="99">
        <f>IF(AND(AF579&gt;0,AF579&lt;36),1,IF(AND(AF579&gt;=36,AF579&lt;51),2,IF(AND(AF579&gt;=51,AF579&lt;66),3,IF(AND(AF579&gt;=66,AF579&lt;=100),4,))))</f>
        <v/>
      </c>
      <c r="AL579" s="100">
        <f>IF(AND(AG579&gt;0,AG579&lt;37),1,IF(AND(AG579&gt;=37,AG579&lt;58),2,IF(AND(AG579&gt;=58,AG579&lt;71),3,IF(AND(AG579&gt;=71,AG579&lt;=100),4,))))</f>
        <v/>
      </c>
      <c r="AM579" s="101">
        <f>IF((Y579&lt;&gt;"")*(K579&lt;&gt;""),Y579-K579,"")</f>
        <v/>
      </c>
      <c r="AN579" s="99">
        <f>IF((Z579&lt;&gt;"")*(L579&lt;&gt;""),Z579-L579,"")</f>
        <v/>
      </c>
      <c r="AO579" s="99">
        <f>IF((AA579&lt;&gt;"")*(M579&lt;&gt;""),AA579-M579,"")</f>
        <v/>
      </c>
      <c r="AP579" s="99">
        <f>IF((AB579&lt;&gt;"")*(N579&lt;&gt;""),AB579-N579,"")</f>
        <v/>
      </c>
      <c r="AQ579" s="94">
        <f>IF((AC579&lt;&gt;"")*(O579&lt;&gt;""),AC579-O579,"")</f>
        <v/>
      </c>
      <c r="AR579" s="94">
        <f>IF((AD579&lt;&gt;"")*(P579&lt;&gt;""),AD579-P579,"")</f>
        <v/>
      </c>
      <c r="AS579" s="94">
        <f>IF((AE579&lt;&gt;"")*(Q579&lt;&gt;""),AE579-Q579,"")</f>
        <v/>
      </c>
      <c r="AT579" s="94">
        <f>IF((AF579&lt;&gt;"")*(R579&lt;&gt;""),AF579-R579,"")</f>
        <v/>
      </c>
      <c r="AU579" s="94">
        <f>IF((AG579&lt;&gt;"")*(S579&lt;&gt;""),AG579-S579,"")</f>
        <v/>
      </c>
      <c r="AV579" s="99">
        <f>IF((AH579&lt;&gt;"")*(T579&lt;&gt;""),AH579-T579,"")</f>
        <v/>
      </c>
      <c r="AW579" s="99">
        <f>IF((AI579&lt;&gt;"")*(U579&lt;&gt;""),AI579-U579,"")</f>
        <v/>
      </c>
      <c r="AX579" s="99">
        <f>IF((AJ579&lt;&gt;"")*(V579&lt;&gt;""),AJ579-V579,"")</f>
        <v/>
      </c>
      <c r="AY579" s="99">
        <f>IF((AK579&lt;&gt;"")*(W579&lt;&gt;""),AK579-W579,"")</f>
        <v/>
      </c>
      <c r="AZ579" s="102">
        <f>IF((AL579&lt;&gt;"")*(X579&lt;&gt;""),AL579-X579,"")</f>
        <v/>
      </c>
      <c r="BA579" s="50">
        <f>IFERROR(__xludf.dummyfunction("AI(""Actúa como un tutor académico y dirígete personalmente al estudiante "" &amp; I579 &amp; "" "" &amp; J579 &amp; "" "" &amp; G579 &amp; "" "" &amp; H579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AM579 &amp; ""'. Diferencias por área: Matemáticas ("" &amp; AQ579 &amp; ""), Ciencias Natura"&amp;"les ("" &amp; AR579 &amp; ""), Sociales ("" &amp; AS579 &amp; ""), Lectura Crítica ("" &amp; AT579 &amp; "") e Inglés ("" &amp; AU579 &amp; ""). Variación en posición: grupo ("" &amp; AN579 &amp; ""), grado ("" &amp; AO579 &amp; "") y media ("" &amp; AP579 &amp; ""). Puntajes Primer Simulacro: Global "" &amp; K579 &amp; "", Mat "" &amp; "&amp;"O4 &amp; "", Cien "" &amp; P579 &amp; "", Soc "" &amp; Q579 &amp; "", Lec "" &amp; R579 &amp; "", Ing "" &amp; S579 &amp; "". Puntajes Segundo Simulacro: Global "" &amp; Y579 &amp; "", Mat "" &amp; AC579 &amp; "", Cien "" &amp; AD579 &amp; "", Soc "" &amp; AE579 &amp; "", Lec "" &amp; AF579 &amp; "", Ing "" &amp; AG579 &amp; "". Escribe un mensaje motivador"&amp;" y breve (máximo 4 líneas)."")
"),"=AI(""Actúa como un tutor académico y dirígete personalmente al estudiante "" &amp; I579 &amp; "" "" &amp; J579 &amp; "" "" &amp; G579 &amp; "" "" &amp; H579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AM579 &amp; ""'. Diferencias por área: Matemáticas ("" &amp; AQ579 &amp; ""), Ciencias Natur"&amp;"ales ("" &amp; AR579 &amp; ""), Sociales ("" &amp; AS579 &amp; ""), Lectura Crítica ("" &amp; AT579 &amp; "") e Inglés ("" &amp; AU579 &amp; ""). Variación en posición: grupo ("" &amp; AN579 &amp; ""), grado ("" &amp; AO579 &amp; "") y media ("" &amp; AP579 &amp; ""). Puntajes Primer Simulacro: Global "" &amp; K579 &amp; "", Mat "" &amp;"&amp;" O579 &amp; "", Cien "" &amp; P579 &amp; "", Soc "" &amp; Q579 &amp; "", Lec "" &amp; R579 &amp; "", Ing "" &amp; S579 &amp; "". Puntajes Segundo Simulacro: Global "" &amp; Y579 &amp; "", Mat "" &amp; AC579 &amp; "", Cien "" &amp; AD579 &amp; "", Soc "" &amp; AE579 &amp; "", Lec "" &amp; AF579 &amp; "", Ing "" &amp; AG579 &amp; "". Escribe un mensaje motivado"&amp;"r y breve (máximo 4 líneas)."")
")</f>
        <v/>
      </c>
    </row>
    <row r="580" ht="15.75" customHeight="1" s="42">
      <c r="A580" s="93" t="n"/>
      <c r="B580" s="94" t="inlineStr">
        <is>
          <t>Bachillerato</t>
        </is>
      </c>
      <c r="C580" s="94" t="n">
        <v>902</v>
      </c>
      <c r="D580" s="94" t="n"/>
      <c r="E580" s="95" t="n">
        <v>1011593035</v>
      </c>
      <c r="F580" s="96">
        <f>TRIM(G580&amp;" "&amp;H580&amp;" "&amp;I580&amp;" "&amp;J580)</f>
        <v/>
      </c>
      <c r="G580" s="94" t="inlineStr">
        <is>
          <t>Gómez</t>
        </is>
      </c>
      <c r="H580" s="94" t="inlineStr">
        <is>
          <t>Lezcano</t>
        </is>
      </c>
      <c r="I580" s="94" t="inlineStr">
        <is>
          <t>Isabel</t>
        </is>
      </c>
      <c r="J580" s="97" t="inlineStr">
        <is>
          <t>Sofia</t>
        </is>
      </c>
      <c r="K580" s="98">
        <f>IF(SUM(O580:S580)=0, "", ROUND(((O580*3+P580*3+Q580*3+R580*3+S580*1)/13)*5,0))</f>
        <v/>
      </c>
      <c r="L580" s="99">
        <f>IF(OR($C580="",K580=""),"",COUNTIFS($C$4:$C$1500,$C580,K$4:K$1500,"&gt;"&amp;K580)+1)</f>
        <v/>
      </c>
      <c r="M580" s="99">
        <f>IF(OR($C580="",K580=""),"",IF(AND($C580&gt;=1001,$C580&lt;=1005),COUNTIFS($C$4:$C$1500,"&gt;=1001",$C$4:$C$1500,"&lt;=1005",K$4:K$1500,"&gt;"&amp;K580)+1,IF(AND($C580&gt;=1101,$C580&lt;=1105),COUNTIFS($C$4:$C$1500,"&gt;=1101",$C$4:$C$1500,"&lt;=1105",K$4:K$1500,"&gt;"&amp;K580)+1,IF(AND($C580&gt;=901,$C580&lt;=905),COUNTIFS($C$4:$C$1500,"&gt;=901",$C$4:$C$1500,"&lt;=905",K$4:K$1500,"&gt;"&amp;K580)+1,IF(AND($C580&gt;=801,$C580&lt;=805),COUNTIFS($C$4:$C$1500,"&gt;=801",$C$4:$C$1500,"&lt;=805",K$4:K$1500,"&gt;"&amp;K580)+1,IF(AND($C580&gt;=701,$C580&lt;=705),COUNTIFS($C$4:$C$1500,"&gt;=701",$C$4:$C$1500,"&lt;=705",K$4:K$1500,"&gt;"&amp;K580)+1,IF(AND($C580&gt;=601,$C580&lt;=606),COUNTIFS($C$4:$C$1500,"&gt;=601",$C$4:$C$1500,"&lt;=606",K$4:K$1500,"&gt;"&amp;K580)+1,"")))))))</f>
        <v/>
      </c>
      <c r="N580" s="99">
        <f>IF(OR($C580="",K580=""),"",IF(OR(AND($C580&gt;=1001,$C580&lt;=1005),AND($C580&gt;=1101,$C580&lt;=1105)),COUNTIFS($C$4:$C$1500,"&gt;=1001",$C$4:$C$1500,"&lt;=1005",K$4:K$1500,"&gt;"&amp;K580)+COUNTIFS($C$4:$C$1500,"&gt;=1101",$C$4:$C$1500,"&lt;=1105",K$4:K$1500,"&gt;"&amp;K580)+1,""))</f>
        <v/>
      </c>
      <c r="O580" s="94" t="n">
        <v>22.5</v>
      </c>
      <c r="P580" s="94" t="n">
        <v>34.73</v>
      </c>
      <c r="Q580" s="94" t="n">
        <v>25</v>
      </c>
      <c r="R580" s="94" t="n">
        <v>20.83</v>
      </c>
      <c r="S580" s="94" t="n">
        <v>41.67</v>
      </c>
      <c r="T580" s="99">
        <f>IF(AND(O580&gt;0,O580&lt;36),1,IF(AND(O580&gt;=36,O580&lt;51),2,IF(AND(O580&gt;=51,O580&lt;71),3,IF(AND(O580&gt;=71,O580&lt;=100),4,))))</f>
        <v/>
      </c>
      <c r="U580" s="99">
        <f>IF(AND(P580&gt;0,P580&lt;41),1,IF(AND(P580&gt;=41,P580&lt;56),2,IF(AND(P580&gt;=56,P580&lt;71),3,IF(AND(P580&gt;=71,P580&lt;=100),4,))))</f>
        <v/>
      </c>
      <c r="V580" s="99">
        <f>IF(AND(Q580&gt;0,Q580&lt;41),1,IF(AND(Q580&gt;=41,Q580&lt;56),2,IF(AND(Q580&gt;=56,Q580&lt;71),3,IF(AND(Q580&gt;=71,Q580&lt;=100),4,))))</f>
        <v/>
      </c>
      <c r="W580" s="99">
        <f>IF(AND(R580&gt;0,R580&lt;36),1,IF(AND(R580&gt;=36,R580&lt;51),2,IF(AND(R580&gt;=51,R580&lt;66),3,IF(AND(R580&gt;=66,R580&lt;=100),4,))))</f>
        <v/>
      </c>
      <c r="X580" s="100">
        <f>IF(AND(S580&gt;0,S580&lt;37),1,IF(AND(S580&gt;=37,S580&lt;58),2,IF(AND(S580&gt;=58,S580&lt;71),3,IF(AND(S580&gt;=71,S580&lt;=100),4,))))</f>
        <v/>
      </c>
      <c r="Y580" s="101">
        <f>IF(SUM(AC580:AG580)=0, "", ROUND(((AC580*3+AD580*3+AE580*3+AF580*3+AG580*1)/13)*5,0))</f>
        <v/>
      </c>
      <c r="Z580" s="99">
        <f>IF(OR($C580="",Y580=""),"",COUNTIFS($C$4:$C$1500,$C580,Y$4:Y$1500,"&gt;"&amp;Y580)+1)</f>
        <v/>
      </c>
      <c r="AA580" s="99">
        <f>IF(OR($C580="",Y580=""),"",IF(AND($C580&gt;=1001,$C580&lt;=1005),COUNTIFS($C$4:$C$1500,"&gt;=1001",$C$4:$C$1500,"&lt;=1005",Y$4:Y$1500,"&gt;"&amp;Y580)+1,IF(AND($C580&gt;=1101,$C580&lt;=1105),COUNTIFS($C$4:$C$1500,"&gt;=1101",$C$4:$C$1500,"&lt;=1105",Y$4:Y$1500,"&gt;"&amp;Y580)+1,IF(AND($C580&gt;=901,$C580&lt;=905),COUNTIFS($C$4:$C$1500,"&gt;=901",$C$4:$C$1500,"&lt;=905",Y$4:Y$1500,"&gt;"&amp;Y580)+1,IF(AND($C580&gt;=801,$C580&lt;=805),COUNTIFS($C$4:$C$1500,"&gt;=801",$C$4:$C$1500,"&lt;=805",Y$4:Y$1500,"&gt;"&amp;Y580)+1,IF(AND($C580&gt;=701,$C580&lt;=705),COUNTIFS($C$4:$C$1500,"&gt;=701",$C$4:$C$1500,"&lt;=705",Y$4:Y$1500,"&gt;"&amp;Y580)+1,IF(AND($C580&gt;=601,$C580&lt;=606),COUNTIFS($C$4:$C$1500,"&gt;=601",$C$4:$C$1500,"&lt;=606",Y$4:Y$1500,"&gt;"&amp;Y580)+1,"")))))))</f>
        <v/>
      </c>
      <c r="AB580" s="99">
        <f>IF(OR($C580="",Y580=""),"",IF(OR(AND($C580&gt;=1001,$C580&lt;=1005),AND($C580&gt;=1101,$C580&lt;=1105)),COUNTIFS($C$4:$C$1500,"&gt;=1001",$C$4:$C$1500,"&lt;=1005",Y$4:Y$1500,"&gt;"&amp;Y580)+COUNTIFS($C$4:$C$1500,"&gt;=1101",$C$4:$C$1500,"&lt;=1105",Y$4:Y$1500,"&gt;"&amp;Y580)+1,""))</f>
        <v/>
      </c>
      <c r="AC580" s="94" t="n">
        <v>29.63</v>
      </c>
      <c r="AD580" s="94" t="n">
        <v>46.16</v>
      </c>
      <c r="AE580" s="94" t="n">
        <v>34.13</v>
      </c>
      <c r="AF580" s="94" t="n">
        <v>26.25</v>
      </c>
      <c r="AG580" s="94" t="n">
        <v>43.75</v>
      </c>
      <c r="AH580" s="99">
        <f>IF(AND(AC580&gt;0,AC580&lt;36),1,IF(AND(AC580&gt;=36,AC580&lt;51),2,IF(AND(AC580&gt;=51,AC580&lt;71),3,IF(AND(AC580&gt;=71,AC580&lt;=100),4,))))</f>
        <v/>
      </c>
      <c r="AI580" s="99">
        <f>IF(AND(AD580&gt;0,AD580&lt;41),1,IF(AND(AD580&gt;=41,AD580&lt;56),2,IF(AND(AD580&gt;=56,AD580&lt;71),3,IF(AND(AD580&gt;=71,AD580&lt;=100),4,))))</f>
        <v/>
      </c>
      <c r="AJ580" s="99">
        <f>IF(AND(AE580&gt;0,AE580&lt;41),1,IF(AND(AE580&gt;=41,AE580&lt;56),2,IF(AND(AE580&gt;=56,AE580&lt;71),3,IF(AND(AE580&gt;=71,AE580&lt;=100),4,))))</f>
        <v/>
      </c>
      <c r="AK580" s="99">
        <f>IF(AND(AF580&gt;0,AF580&lt;36),1,IF(AND(AF580&gt;=36,AF580&lt;51),2,IF(AND(AF580&gt;=51,AF580&lt;66),3,IF(AND(AF580&gt;=66,AF580&lt;=100),4,))))</f>
        <v/>
      </c>
      <c r="AL580" s="100">
        <f>IF(AND(AG580&gt;0,AG580&lt;37),1,IF(AND(AG580&gt;=37,AG580&lt;58),2,IF(AND(AG580&gt;=58,AG580&lt;71),3,IF(AND(AG580&gt;=71,AG580&lt;=100),4,))))</f>
        <v/>
      </c>
      <c r="AM580" s="101">
        <f>IF((Y580&lt;&gt;"")*(K580&lt;&gt;""),Y580-K580,"")</f>
        <v/>
      </c>
      <c r="AN580" s="99">
        <f>IF((Z580&lt;&gt;"")*(L580&lt;&gt;""),Z580-L580,"")</f>
        <v/>
      </c>
      <c r="AO580" s="99">
        <f>IF((AA580&lt;&gt;"")*(M580&lt;&gt;""),AA580-M580,"")</f>
        <v/>
      </c>
      <c r="AP580" s="99">
        <f>IF((AB580&lt;&gt;"")*(N580&lt;&gt;""),AB580-N580,"")</f>
        <v/>
      </c>
      <c r="AQ580" s="94">
        <f>IF((AC580&lt;&gt;"")*(O580&lt;&gt;""),AC580-O580,"")</f>
        <v/>
      </c>
      <c r="AR580" s="94">
        <f>IF((AD580&lt;&gt;"")*(P580&lt;&gt;""),AD580-P580,"")</f>
        <v/>
      </c>
      <c r="AS580" s="94">
        <f>IF((AE580&lt;&gt;"")*(Q580&lt;&gt;""),AE580-Q580,"")</f>
        <v/>
      </c>
      <c r="AT580" s="94">
        <f>IF((AF580&lt;&gt;"")*(R580&lt;&gt;""),AF580-R580,"")</f>
        <v/>
      </c>
      <c r="AU580" s="94">
        <f>IF((AG580&lt;&gt;"")*(S580&lt;&gt;""),AG580-S580,"")</f>
        <v/>
      </c>
      <c r="AV580" s="99">
        <f>IF((AH580&lt;&gt;"")*(T580&lt;&gt;""),AH580-T580,"")</f>
        <v/>
      </c>
      <c r="AW580" s="99">
        <f>IF((AI580&lt;&gt;"")*(U580&lt;&gt;""),AI580-U580,"")</f>
        <v/>
      </c>
      <c r="AX580" s="99">
        <f>IF((AJ580&lt;&gt;"")*(V580&lt;&gt;""),AJ580-V580,"")</f>
        <v/>
      </c>
      <c r="AY580" s="99">
        <f>IF((AK580&lt;&gt;"")*(W580&lt;&gt;""),AK580-W580,"")</f>
        <v/>
      </c>
      <c r="AZ580" s="102">
        <f>IF((AL580&lt;&gt;"")*(X580&lt;&gt;""),AL580-X580,"")</f>
        <v/>
      </c>
      <c r="BA580" s="50">
        <f>IFERROR(__xludf.dummyfunction("AI(""Actúa como un tutor académico y dirígete personalmente al estudiante "" &amp; I580 &amp; "" "" &amp; J580 &amp; "" "" &amp; G580 &amp; "" "" &amp; H580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AM580 &amp; ""'. Diferencias por área: Matemáticas ("" &amp; AQ580 &amp; ""), Ciencias Natura"&amp;"les ("" &amp; AR580 &amp; ""), Sociales ("" &amp; AS580 &amp; ""), Lectura Crítica ("" &amp; AT580 &amp; "") e Inglés ("" &amp; AU580 &amp; ""). Variación en posición: grupo ("" &amp; AN580 &amp; ""), grado ("" &amp; AO580 &amp; "") y media ("" &amp; AP580 &amp; ""). Puntajes Primer Simulacro: Global "" &amp; K580 &amp; "", Mat "" &amp; "&amp;"O4 &amp; "", Cien "" &amp; P580 &amp; "", Soc "" &amp; Q580 &amp; "", Lec "" &amp; R580 &amp; "", Ing "" &amp; S580 &amp; "". Puntajes Segundo Simulacro: Global "" &amp; Y580 &amp; "", Mat "" &amp; AC580 &amp; "", Cien "" &amp; AD580 &amp; "", Soc "" &amp; AE580 &amp; "", Lec "" &amp; AF580 &amp; "", Ing "" &amp; AG580 &amp; "". Escribe un mensaje motivador"&amp;" y breve (máximo 4 líneas)."")
"),"=AI(""Actúa como un tutor académico y dirígete personalmente al estudiante "" &amp; I580 &amp; "" "" &amp; J580 &amp; "" "" &amp; G580 &amp; "" "" &amp; H580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AM580 &amp; ""'. Diferencias por área: Matemáticas ("" &amp; AQ580 &amp; ""), Ciencias Natur"&amp;"ales ("" &amp; AR580 &amp; ""), Sociales ("" &amp; AS580 &amp; ""), Lectura Crítica ("" &amp; AT580 &amp; "") e Inglés ("" &amp; AU580 &amp; ""). Variación en posición: grupo ("" &amp; AN580 &amp; ""), grado ("" &amp; AO580 &amp; "") y media ("" &amp; AP580 &amp; ""). Puntajes Primer Simulacro: Global "" &amp; K580 &amp; "", Mat "" &amp;"&amp;" O580 &amp; "", Cien "" &amp; P580 &amp; "", Soc "" &amp; Q580 &amp; "", Lec "" &amp; R580 &amp; "", Ing "" &amp; S580 &amp; "". Puntajes Segundo Simulacro: Global "" &amp; Y580 &amp; "", Mat "" &amp; AC580 &amp; "", Cien "" &amp; AD580 &amp; "", Soc "" &amp; AE580 &amp; "", Lec "" &amp; AF580 &amp; "", Ing "" &amp; AG580 &amp; "". Escribe un mensaje motivado"&amp;"r y breve (máximo 4 líneas)."")
")</f>
        <v/>
      </c>
    </row>
    <row r="581" ht="15.75" customHeight="1" s="42">
      <c r="A581" s="93" t="n"/>
      <c r="B581" s="94" t="inlineStr">
        <is>
          <t>Bachillerato</t>
        </is>
      </c>
      <c r="C581" s="94" t="n">
        <v>902</v>
      </c>
      <c r="D581" s="94" t="n"/>
      <c r="E581" s="95" t="n">
        <v>1025658121</v>
      </c>
      <c r="F581" s="96">
        <f>TRIM(G581&amp;" "&amp;H581&amp;" "&amp;I581&amp;" "&amp;J581)</f>
        <v/>
      </c>
      <c r="G581" s="94" t="inlineStr">
        <is>
          <t>Hernández</t>
        </is>
      </c>
      <c r="H581" s="94" t="inlineStr">
        <is>
          <t>Quiros</t>
        </is>
      </c>
      <c r="I581" s="94" t="inlineStr">
        <is>
          <t>Nicoll</t>
        </is>
      </c>
      <c r="J581" s="97" t="n"/>
      <c r="K581" s="98">
        <f>IF(SUM(O581:S581)=0, "", ROUND(((O581*3+P581*3+Q581*3+R581*3+S581*1)/13)*5,0))</f>
        <v/>
      </c>
      <c r="L581" s="99">
        <f>IF(OR($C581="",K581=""),"",COUNTIFS($C$4:$C$1500,$C581,K$4:K$1500,"&gt;"&amp;K581)+1)</f>
        <v/>
      </c>
      <c r="M581" s="99">
        <f>IF(OR($C581="",K581=""),"",IF(AND($C581&gt;=1001,$C581&lt;=1005),COUNTIFS($C$4:$C$1500,"&gt;=1001",$C$4:$C$1500,"&lt;=1005",K$4:K$1500,"&gt;"&amp;K581)+1,IF(AND($C581&gt;=1101,$C581&lt;=1105),COUNTIFS($C$4:$C$1500,"&gt;=1101",$C$4:$C$1500,"&lt;=1105",K$4:K$1500,"&gt;"&amp;K581)+1,IF(AND($C581&gt;=901,$C581&lt;=905),COUNTIFS($C$4:$C$1500,"&gt;=901",$C$4:$C$1500,"&lt;=905",K$4:K$1500,"&gt;"&amp;K581)+1,IF(AND($C581&gt;=801,$C581&lt;=805),COUNTIFS($C$4:$C$1500,"&gt;=801",$C$4:$C$1500,"&lt;=805",K$4:K$1500,"&gt;"&amp;K581)+1,IF(AND($C581&gt;=701,$C581&lt;=705),COUNTIFS($C$4:$C$1500,"&gt;=701",$C$4:$C$1500,"&lt;=705",K$4:K$1500,"&gt;"&amp;K581)+1,IF(AND($C581&gt;=601,$C581&lt;=606),COUNTIFS($C$4:$C$1500,"&gt;=601",$C$4:$C$1500,"&lt;=606",K$4:K$1500,"&gt;"&amp;K581)+1,"")))))))</f>
        <v/>
      </c>
      <c r="N581" s="99">
        <f>IF(OR($C581="",K581=""),"",IF(OR(AND($C581&gt;=1001,$C581&lt;=1005),AND($C581&gt;=1101,$C581&lt;=1105)),COUNTIFS($C$4:$C$1500,"&gt;=1001",$C$4:$C$1500,"&lt;=1005",K$4:K$1500,"&gt;"&amp;K581)+COUNTIFS($C$4:$C$1500,"&gt;=1101",$C$4:$C$1500,"&lt;=1105",K$4:K$1500,"&gt;"&amp;K581)+1,""))</f>
        <v/>
      </c>
      <c r="O581" s="94" t="n">
        <v>53.75</v>
      </c>
      <c r="P581" s="94" t="n">
        <v>56.96</v>
      </c>
      <c r="Q581" s="94" t="n">
        <v>43.75</v>
      </c>
      <c r="R581" s="94" t="n">
        <v>45.83</v>
      </c>
      <c r="S581" s="94" t="n">
        <v>29.17</v>
      </c>
      <c r="T581" s="99">
        <f>IF(AND(O581&gt;0,O581&lt;36),1,IF(AND(O581&gt;=36,O581&lt;51),2,IF(AND(O581&gt;=51,O581&lt;71),3,IF(AND(O581&gt;=71,O581&lt;=100),4,))))</f>
        <v/>
      </c>
      <c r="U581" s="99">
        <f>IF(AND(P581&gt;0,P581&lt;41),1,IF(AND(P581&gt;=41,P581&lt;56),2,IF(AND(P581&gt;=56,P581&lt;71),3,IF(AND(P581&gt;=71,P581&lt;=100),4,))))</f>
        <v/>
      </c>
      <c r="V581" s="99">
        <f>IF(AND(Q581&gt;0,Q581&lt;41),1,IF(AND(Q581&gt;=41,Q581&lt;56),2,IF(AND(Q581&gt;=56,Q581&lt;71),3,IF(AND(Q581&gt;=71,Q581&lt;=100),4,))))</f>
        <v/>
      </c>
      <c r="W581" s="99">
        <f>IF(AND(R581&gt;0,R581&lt;36),1,IF(AND(R581&gt;=36,R581&lt;51),2,IF(AND(R581&gt;=51,R581&lt;66),3,IF(AND(R581&gt;=66,R581&lt;=100),4,))))</f>
        <v/>
      </c>
      <c r="X581" s="100">
        <f>IF(AND(S581&gt;0,S581&lt;37),1,IF(AND(S581&gt;=37,S581&lt;58),2,IF(AND(S581&gt;=58,S581&lt;71),3,IF(AND(S581&gt;=71,S581&lt;=100),4,))))</f>
        <v/>
      </c>
      <c r="Y581" s="101">
        <f>IF(SUM(AC581:AG581)=0, "", ROUND(((AC581*3+AD581*3+AE581*3+AF581*3+AG581*1)/13)*5,0))</f>
        <v/>
      </c>
      <c r="Z581" s="99">
        <f>IF(OR($C581="",Y581=""),"",COUNTIFS($C$4:$C$1500,$C581,Y$4:Y$1500,"&gt;"&amp;Y581)+1)</f>
        <v/>
      </c>
      <c r="AA581" s="99">
        <f>IF(OR($C581="",Y581=""),"",IF(AND($C581&gt;=1001,$C581&lt;=1005),COUNTIFS($C$4:$C$1500,"&gt;=1001",$C$4:$C$1500,"&lt;=1005",Y$4:Y$1500,"&gt;"&amp;Y581)+1,IF(AND($C581&gt;=1101,$C581&lt;=1105),COUNTIFS($C$4:$C$1500,"&gt;=1101",$C$4:$C$1500,"&lt;=1105",Y$4:Y$1500,"&gt;"&amp;Y581)+1,IF(AND($C581&gt;=901,$C581&lt;=905),COUNTIFS($C$4:$C$1500,"&gt;=901",$C$4:$C$1500,"&lt;=905",Y$4:Y$1500,"&gt;"&amp;Y581)+1,IF(AND($C581&gt;=801,$C581&lt;=805),COUNTIFS($C$4:$C$1500,"&gt;=801",$C$4:$C$1500,"&lt;=805",Y$4:Y$1500,"&gt;"&amp;Y581)+1,IF(AND($C581&gt;=701,$C581&lt;=705),COUNTIFS($C$4:$C$1500,"&gt;=701",$C$4:$C$1500,"&lt;=705",Y$4:Y$1500,"&gt;"&amp;Y581)+1,IF(AND($C581&gt;=601,$C581&lt;=606),COUNTIFS($C$4:$C$1500,"&gt;=601",$C$4:$C$1500,"&lt;=606",Y$4:Y$1500,"&gt;"&amp;Y581)+1,"")))))))</f>
        <v/>
      </c>
      <c r="AB581" s="99">
        <f>IF(OR($C581="",Y581=""),"",IF(OR(AND($C581&gt;=1001,$C581&lt;=1005),AND($C581&gt;=1101,$C581&lt;=1105)),COUNTIFS($C$4:$C$1500,"&gt;=1001",$C$4:$C$1500,"&lt;=1005",Y$4:Y$1500,"&gt;"&amp;Y581)+COUNTIFS($C$4:$C$1500,"&gt;=1101",$C$4:$C$1500,"&lt;=1105",Y$4:Y$1500,"&gt;"&amp;Y581)+1,""))</f>
        <v/>
      </c>
      <c r="AC581" s="94" t="n">
        <v>45.5</v>
      </c>
      <c r="AD581" s="94" t="n">
        <v>66.52</v>
      </c>
      <c r="AE581" s="94" t="n">
        <v>63</v>
      </c>
      <c r="AF581" s="94" t="n">
        <v>48.13</v>
      </c>
      <c r="AG581" s="94" t="n">
        <v>30.63</v>
      </c>
      <c r="AH581" s="99">
        <f>IF(AND(AC581&gt;0,AC581&lt;36),1,IF(AND(AC581&gt;=36,AC581&lt;51),2,IF(AND(AC581&gt;=51,AC581&lt;71),3,IF(AND(AC581&gt;=71,AC581&lt;=100),4,))))</f>
        <v/>
      </c>
      <c r="AI581" s="99">
        <f>IF(AND(AD581&gt;0,AD581&lt;41),1,IF(AND(AD581&gt;=41,AD581&lt;56),2,IF(AND(AD581&gt;=56,AD581&lt;71),3,IF(AND(AD581&gt;=71,AD581&lt;=100),4,))))</f>
        <v/>
      </c>
      <c r="AJ581" s="99">
        <f>IF(AND(AE581&gt;0,AE581&lt;41),1,IF(AND(AE581&gt;=41,AE581&lt;56),2,IF(AND(AE581&gt;=56,AE581&lt;71),3,IF(AND(AE581&gt;=71,AE581&lt;=100),4,))))</f>
        <v/>
      </c>
      <c r="AK581" s="99">
        <f>IF(AND(AF581&gt;0,AF581&lt;36),1,IF(AND(AF581&gt;=36,AF581&lt;51),2,IF(AND(AF581&gt;=51,AF581&lt;66),3,IF(AND(AF581&gt;=66,AF581&lt;=100),4,))))</f>
        <v/>
      </c>
      <c r="AL581" s="100">
        <f>IF(AND(AG581&gt;0,AG581&lt;37),1,IF(AND(AG581&gt;=37,AG581&lt;58),2,IF(AND(AG581&gt;=58,AG581&lt;71),3,IF(AND(AG581&gt;=71,AG581&lt;=100),4,))))</f>
        <v/>
      </c>
      <c r="AM581" s="101">
        <f>IF((Y581&lt;&gt;"")*(K581&lt;&gt;""),Y581-K581,"")</f>
        <v/>
      </c>
      <c r="AN581" s="99">
        <f>IF((Z581&lt;&gt;"")*(L581&lt;&gt;""),Z581-L581,"")</f>
        <v/>
      </c>
      <c r="AO581" s="99">
        <f>IF((AA581&lt;&gt;"")*(M581&lt;&gt;""),AA581-M581,"")</f>
        <v/>
      </c>
      <c r="AP581" s="99">
        <f>IF((AB581&lt;&gt;"")*(N581&lt;&gt;""),AB581-N581,"")</f>
        <v/>
      </c>
      <c r="AQ581" s="94">
        <f>IF((AC581&lt;&gt;"")*(O581&lt;&gt;""),AC581-O581,"")</f>
        <v/>
      </c>
      <c r="AR581" s="94">
        <f>IF((AD581&lt;&gt;"")*(P581&lt;&gt;""),AD581-P581,"")</f>
        <v/>
      </c>
      <c r="AS581" s="94">
        <f>IF((AE581&lt;&gt;"")*(Q581&lt;&gt;""),AE581-Q581,"")</f>
        <v/>
      </c>
      <c r="AT581" s="94">
        <f>IF((AF581&lt;&gt;"")*(R581&lt;&gt;""),AF581-R581,"")</f>
        <v/>
      </c>
      <c r="AU581" s="94">
        <f>IF((AG581&lt;&gt;"")*(S581&lt;&gt;""),AG581-S581,"")</f>
        <v/>
      </c>
      <c r="AV581" s="99">
        <f>IF((AH581&lt;&gt;"")*(T581&lt;&gt;""),AH581-T581,"")</f>
        <v/>
      </c>
      <c r="AW581" s="99">
        <f>IF((AI581&lt;&gt;"")*(U581&lt;&gt;""),AI581-U581,"")</f>
        <v/>
      </c>
      <c r="AX581" s="99">
        <f>IF((AJ581&lt;&gt;"")*(V581&lt;&gt;""),AJ581-V581,"")</f>
        <v/>
      </c>
      <c r="AY581" s="99">
        <f>IF((AK581&lt;&gt;"")*(W581&lt;&gt;""),AK581-W581,"")</f>
        <v/>
      </c>
      <c r="AZ581" s="102">
        <f>IF((AL581&lt;&gt;"")*(X581&lt;&gt;""),AL581-X581,"")</f>
        <v/>
      </c>
      <c r="BA581" s="50">
        <f>IFERROR(__xludf.dummyfunction("AI(""Actúa como un tutor académico y dirígete personalmente al estudiante "" &amp; I581 &amp; "" "" &amp; J581 &amp; "" "" &amp; G581 &amp; "" "" &amp; H581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AM581 &amp; ""'. Diferencias por área: Matemáticas ("" &amp; AQ581 &amp; ""), Ciencias Natura"&amp;"les ("" &amp; AR581 &amp; ""), Sociales ("" &amp; AS581 &amp; ""), Lectura Crítica ("" &amp; AT581 &amp; "") e Inglés ("" &amp; AU581 &amp; ""). Variación en posición: grupo ("" &amp; AN581 &amp; ""), grado ("" &amp; AO581 &amp; "") y media ("" &amp; AP581 &amp; ""). Puntajes Primer Simulacro: Global "" &amp; K581 &amp; "", Mat "" &amp; "&amp;"O4 &amp; "", Cien "" &amp; P581 &amp; "", Soc "" &amp; Q581 &amp; "", Lec "" &amp; R581 &amp; "", Ing "" &amp; S581 &amp; "". Puntajes Segundo Simulacro: Global "" &amp; Y581 &amp; "", Mat "" &amp; AC581 &amp; "", Cien "" &amp; AD581 &amp; "", Soc "" &amp; AE581 &amp; "", Lec "" &amp; AF581 &amp; "", Ing "" &amp; AG581 &amp; "". Escribe un mensaje motivador"&amp;" y breve (máximo 4 líneas)."")
"),"=AI(""Actúa como un tutor académico y dirígete personalmente al estudiante "" &amp; I581 &amp; "" "" &amp; J581 &amp; "" "" &amp; G581 &amp; "" "" &amp; H581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AM581 &amp; ""'. Diferencias por área: Matemáticas ("" &amp; AQ581 &amp; ""), Ciencias Natur"&amp;"ales ("" &amp; AR581 &amp; ""), Sociales ("" &amp; AS581 &amp; ""), Lectura Crítica ("" &amp; AT581 &amp; "") e Inglés ("" &amp; AU581 &amp; ""). Variación en posición: grupo ("" &amp; AN581 &amp; ""), grado ("" &amp; AO581 &amp; "") y media ("" &amp; AP581 &amp; ""). Puntajes Primer Simulacro: Global "" &amp; K581 &amp; "", Mat "" &amp;"&amp;" O581 &amp; "", Cien "" &amp; P581 &amp; "", Soc "" &amp; Q581 &amp; "", Lec "" &amp; R581 &amp; "", Ing "" &amp; S581 &amp; "". Puntajes Segundo Simulacro: Global "" &amp; Y581 &amp; "", Mat "" &amp; AC581 &amp; "", Cien "" &amp; AD581 &amp; "", Soc "" &amp; AE581 &amp; "", Lec "" &amp; AF581 &amp; "", Ing "" &amp; AG581 &amp; "". Escribe un mensaje motivado"&amp;"r y breve (máximo 4 líneas)."")
")</f>
        <v/>
      </c>
    </row>
    <row r="582" ht="15.75" customHeight="1" s="42">
      <c r="A582" s="93" t="n"/>
      <c r="B582" s="94" t="inlineStr">
        <is>
          <t>Bachillerato</t>
        </is>
      </c>
      <c r="C582" s="94" t="n">
        <v>902</v>
      </c>
      <c r="D582" s="94" t="n"/>
      <c r="E582" s="95" t="n">
        <v>1011594874</v>
      </c>
      <c r="F582" s="96">
        <f>TRIM(G582&amp;" "&amp;H582&amp;" "&amp;I582&amp;" "&amp;J582)</f>
        <v/>
      </c>
      <c r="G582" s="94" t="inlineStr">
        <is>
          <t>Hernández</t>
        </is>
      </c>
      <c r="H582" s="94" t="inlineStr">
        <is>
          <t>Vargas</t>
        </is>
      </c>
      <c r="I582" s="94" t="inlineStr">
        <is>
          <t>Josellyne</t>
        </is>
      </c>
      <c r="J582" s="97" t="n"/>
      <c r="K582" s="98">
        <f>IF(SUM(O582:S582)=0, "", ROUND(((O582*3+P582*3+Q582*3+R582*3+S582*1)/13)*5,0))</f>
        <v/>
      </c>
      <c r="L582" s="99">
        <f>IF(OR($C582="",K582=""),"",COUNTIFS($C$4:$C$1500,$C582,K$4:K$1500,"&gt;"&amp;K582)+1)</f>
        <v/>
      </c>
      <c r="M582" s="99">
        <f>IF(OR($C582="",K582=""),"",IF(AND($C582&gt;=1001,$C582&lt;=1005),COUNTIFS($C$4:$C$1500,"&gt;=1001",$C$4:$C$1500,"&lt;=1005",K$4:K$1500,"&gt;"&amp;K582)+1,IF(AND($C582&gt;=1101,$C582&lt;=1105),COUNTIFS($C$4:$C$1500,"&gt;=1101",$C$4:$C$1500,"&lt;=1105",K$4:K$1500,"&gt;"&amp;K582)+1,IF(AND($C582&gt;=901,$C582&lt;=905),COUNTIFS($C$4:$C$1500,"&gt;=901",$C$4:$C$1500,"&lt;=905",K$4:K$1500,"&gt;"&amp;K582)+1,IF(AND($C582&gt;=801,$C582&lt;=805),COUNTIFS($C$4:$C$1500,"&gt;=801",$C$4:$C$1500,"&lt;=805",K$4:K$1500,"&gt;"&amp;K582)+1,IF(AND($C582&gt;=701,$C582&lt;=705),COUNTIFS($C$4:$C$1500,"&gt;=701",$C$4:$C$1500,"&lt;=705",K$4:K$1500,"&gt;"&amp;K582)+1,IF(AND($C582&gt;=601,$C582&lt;=606),COUNTIFS($C$4:$C$1500,"&gt;=601",$C$4:$C$1500,"&lt;=606",K$4:K$1500,"&gt;"&amp;K582)+1,"")))))))</f>
        <v/>
      </c>
      <c r="N582" s="99">
        <f>IF(OR($C582="",K582=""),"",IF(OR(AND($C582&gt;=1001,$C582&lt;=1005),AND($C582&gt;=1101,$C582&lt;=1105)),COUNTIFS($C$4:$C$1500,"&gt;=1001",$C$4:$C$1500,"&lt;=1005",K$4:K$1500,"&gt;"&amp;K582)+COUNTIFS($C$4:$C$1500,"&gt;=1101",$C$4:$C$1500,"&lt;=1105",K$4:K$1500,"&gt;"&amp;K582)+1,""))</f>
        <v/>
      </c>
      <c r="O582" s="94" t="n">
        <v>22.5</v>
      </c>
      <c r="P582" s="94" t="n">
        <v>35.54</v>
      </c>
      <c r="Q582" s="94" t="n">
        <v>56.25</v>
      </c>
      <c r="R582" s="94" t="n">
        <v>50</v>
      </c>
      <c r="S582" s="94" t="n">
        <v>70.83</v>
      </c>
      <c r="T582" s="99">
        <f>IF(AND(O582&gt;0,O582&lt;36),1,IF(AND(O582&gt;=36,O582&lt;51),2,IF(AND(O582&gt;=51,O582&lt;71),3,IF(AND(O582&gt;=71,O582&lt;=100),4,))))</f>
        <v/>
      </c>
      <c r="U582" s="99">
        <f>IF(AND(P582&gt;0,P582&lt;41),1,IF(AND(P582&gt;=41,P582&lt;56),2,IF(AND(P582&gt;=56,P582&lt;71),3,IF(AND(P582&gt;=71,P582&lt;=100),4,))))</f>
        <v/>
      </c>
      <c r="V582" s="99">
        <f>IF(AND(Q582&gt;0,Q582&lt;41),1,IF(AND(Q582&gt;=41,Q582&lt;56),2,IF(AND(Q582&gt;=56,Q582&lt;71),3,IF(AND(Q582&gt;=71,Q582&lt;=100),4,))))</f>
        <v/>
      </c>
      <c r="W582" s="99">
        <f>IF(AND(R582&gt;0,R582&lt;36),1,IF(AND(R582&gt;=36,R582&lt;51),2,IF(AND(R582&gt;=51,R582&lt;66),3,IF(AND(R582&gt;=66,R582&lt;=100),4,))))</f>
        <v/>
      </c>
      <c r="X582" s="100">
        <f>IF(AND(S582&gt;0,S582&lt;37),1,IF(AND(S582&gt;=37,S582&lt;58),2,IF(AND(S582&gt;=58,S582&lt;71),3,IF(AND(S582&gt;=71,S582&lt;=100),4,))))</f>
        <v/>
      </c>
      <c r="Y582" s="101">
        <f>IF(SUM(AC582:AG582)=0, "", ROUND(((AC582*3+AD582*3+AE582*3+AF582*3+AG582*1)/13)*5,0))</f>
        <v/>
      </c>
      <c r="Z582" s="99">
        <f>IF(OR($C582="",Y582=""),"",COUNTIFS($C$4:$C$1500,$C582,Y$4:Y$1500,"&gt;"&amp;Y582)+1)</f>
        <v/>
      </c>
      <c r="AA582" s="99">
        <f>IF(OR($C582="",Y582=""),"",IF(AND($C582&gt;=1001,$C582&lt;=1005),COUNTIFS($C$4:$C$1500,"&gt;=1001",$C$4:$C$1500,"&lt;=1005",Y$4:Y$1500,"&gt;"&amp;Y582)+1,IF(AND($C582&gt;=1101,$C582&lt;=1105),COUNTIFS($C$4:$C$1500,"&gt;=1101",$C$4:$C$1500,"&lt;=1105",Y$4:Y$1500,"&gt;"&amp;Y582)+1,IF(AND($C582&gt;=901,$C582&lt;=905),COUNTIFS($C$4:$C$1500,"&gt;=901",$C$4:$C$1500,"&lt;=905",Y$4:Y$1500,"&gt;"&amp;Y582)+1,IF(AND($C582&gt;=801,$C582&lt;=805),COUNTIFS($C$4:$C$1500,"&gt;=801",$C$4:$C$1500,"&lt;=805",Y$4:Y$1500,"&gt;"&amp;Y582)+1,IF(AND($C582&gt;=701,$C582&lt;=705),COUNTIFS($C$4:$C$1500,"&gt;=701",$C$4:$C$1500,"&lt;=705",Y$4:Y$1500,"&gt;"&amp;Y582)+1,IF(AND($C582&gt;=601,$C582&lt;=606),COUNTIFS($C$4:$C$1500,"&gt;=601",$C$4:$C$1500,"&lt;=606",Y$4:Y$1500,"&gt;"&amp;Y582)+1,"")))))))</f>
        <v/>
      </c>
      <c r="AB582" s="99">
        <f>IF(OR($C582="",Y582=""),"",IF(OR(AND($C582&gt;=1001,$C582&lt;=1005),AND($C582&gt;=1101,$C582&lt;=1105)),COUNTIFS($C$4:$C$1500,"&gt;=1001",$C$4:$C$1500,"&lt;=1005",Y$4:Y$1500,"&gt;"&amp;Y582)+COUNTIFS($C$4:$C$1500,"&gt;=1101",$C$4:$C$1500,"&lt;=1105",Y$4:Y$1500,"&gt;"&amp;Y582)+1,""))</f>
        <v/>
      </c>
      <c r="AC582" s="94" t="n">
        <v>48.25</v>
      </c>
      <c r="AD582" s="94" t="n">
        <v>82.68000000000001</v>
      </c>
      <c r="AE582" s="94" t="n">
        <v>78.75</v>
      </c>
      <c r="AF582" s="94" t="n">
        <v>65.63</v>
      </c>
      <c r="AG582" s="94" t="n">
        <v>52.5</v>
      </c>
      <c r="AH582" s="99">
        <f>IF(AND(AC582&gt;0,AC582&lt;36),1,IF(AND(AC582&gt;=36,AC582&lt;51),2,IF(AND(AC582&gt;=51,AC582&lt;71),3,IF(AND(AC582&gt;=71,AC582&lt;=100),4,))))</f>
        <v/>
      </c>
      <c r="AI582" s="99">
        <f>IF(AND(AD582&gt;0,AD582&lt;41),1,IF(AND(AD582&gt;=41,AD582&lt;56),2,IF(AND(AD582&gt;=56,AD582&lt;71),3,IF(AND(AD582&gt;=71,AD582&lt;=100),4,))))</f>
        <v/>
      </c>
      <c r="AJ582" s="99">
        <f>IF(AND(AE582&gt;0,AE582&lt;41),1,IF(AND(AE582&gt;=41,AE582&lt;56),2,IF(AND(AE582&gt;=56,AE582&lt;71),3,IF(AND(AE582&gt;=71,AE582&lt;=100),4,))))</f>
        <v/>
      </c>
      <c r="AK582" s="99">
        <f>IF(AND(AF582&gt;0,AF582&lt;36),1,IF(AND(AF582&gt;=36,AF582&lt;51),2,IF(AND(AF582&gt;=51,AF582&lt;66),3,IF(AND(AF582&gt;=66,AF582&lt;=100),4,))))</f>
        <v/>
      </c>
      <c r="AL582" s="100">
        <f>IF(AND(AG582&gt;0,AG582&lt;37),1,IF(AND(AG582&gt;=37,AG582&lt;58),2,IF(AND(AG582&gt;=58,AG582&lt;71),3,IF(AND(AG582&gt;=71,AG582&lt;=100),4,))))</f>
        <v/>
      </c>
      <c r="AM582" s="101">
        <f>IF((Y582&lt;&gt;"")*(K582&lt;&gt;""),Y582-K582,"")</f>
        <v/>
      </c>
      <c r="AN582" s="99">
        <f>IF((Z582&lt;&gt;"")*(L582&lt;&gt;""),Z582-L582,"")</f>
        <v/>
      </c>
      <c r="AO582" s="99">
        <f>IF((AA582&lt;&gt;"")*(M582&lt;&gt;""),AA582-M582,"")</f>
        <v/>
      </c>
      <c r="AP582" s="99">
        <f>IF((AB582&lt;&gt;"")*(N582&lt;&gt;""),AB582-N582,"")</f>
        <v/>
      </c>
      <c r="AQ582" s="94">
        <f>IF((AC582&lt;&gt;"")*(O582&lt;&gt;""),AC582-O582,"")</f>
        <v/>
      </c>
      <c r="AR582" s="94">
        <f>IF((AD582&lt;&gt;"")*(P582&lt;&gt;""),AD582-P582,"")</f>
        <v/>
      </c>
      <c r="AS582" s="94">
        <f>IF((AE582&lt;&gt;"")*(Q582&lt;&gt;""),AE582-Q582,"")</f>
        <v/>
      </c>
      <c r="AT582" s="94">
        <f>IF((AF582&lt;&gt;"")*(R582&lt;&gt;""),AF582-R582,"")</f>
        <v/>
      </c>
      <c r="AU582" s="94">
        <f>IF((AG582&lt;&gt;"")*(S582&lt;&gt;""),AG582-S582,"")</f>
        <v/>
      </c>
      <c r="AV582" s="99">
        <f>IF((AH582&lt;&gt;"")*(T582&lt;&gt;""),AH582-T582,"")</f>
        <v/>
      </c>
      <c r="AW582" s="99">
        <f>IF((AI582&lt;&gt;"")*(U582&lt;&gt;""),AI582-U582,"")</f>
        <v/>
      </c>
      <c r="AX582" s="99">
        <f>IF((AJ582&lt;&gt;"")*(V582&lt;&gt;""),AJ582-V582,"")</f>
        <v/>
      </c>
      <c r="AY582" s="99">
        <f>IF((AK582&lt;&gt;"")*(W582&lt;&gt;""),AK582-W582,"")</f>
        <v/>
      </c>
      <c r="AZ582" s="102">
        <f>IF((AL582&lt;&gt;"")*(X582&lt;&gt;""),AL582-X582,"")</f>
        <v/>
      </c>
      <c r="BA582" s="50">
        <f>IFERROR(__xludf.dummyfunction("AI(""Actúa como un tutor académico y dirígete personalmente al estudiante "" &amp; I582 &amp; "" "" &amp; J582 &amp; "" "" &amp; G582 &amp; "" "" &amp; H582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AM582 &amp; ""'. Diferencias por área: Matemáticas ("" &amp; AQ582 &amp; ""), Ciencias Natura"&amp;"les ("" &amp; AR582 &amp; ""), Sociales ("" &amp; AS582 &amp; ""), Lectura Crítica ("" &amp; AT582 &amp; "") e Inglés ("" &amp; AU582 &amp; ""). Variación en posición: grupo ("" &amp; AN582 &amp; ""), grado ("" &amp; AO582 &amp; "") y media ("" &amp; AP582 &amp; ""). Puntajes Primer Simulacro: Global "" &amp; K582 &amp; "", Mat "" &amp; "&amp;"O4 &amp; "", Cien "" &amp; P582 &amp; "", Soc "" &amp; Q582 &amp; "", Lec "" &amp; R582 &amp; "", Ing "" &amp; S582 &amp; "". Puntajes Segundo Simulacro: Global "" &amp; Y582 &amp; "", Mat "" &amp; AC582 &amp; "", Cien "" &amp; AD582 &amp; "", Soc "" &amp; AE582 &amp; "", Lec "" &amp; AF582 &amp; "", Ing "" &amp; AG582 &amp; "". Escribe un mensaje motivador"&amp;" y breve (máximo 4 líneas)."")
"),"=AI(""Actúa como un tutor académico y dirígete personalmente al estudiante "" &amp; I582 &amp; "" "" &amp; J582 &amp; "" "" &amp; G582 &amp; "" "" &amp; H582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AM582 &amp; ""'. Diferencias por área: Matemáticas ("" &amp; AQ582 &amp; ""), Ciencias Natur"&amp;"ales ("" &amp; AR582 &amp; ""), Sociales ("" &amp; AS582 &amp; ""), Lectura Crítica ("" &amp; AT582 &amp; "") e Inglés ("" &amp; AU582 &amp; ""). Variación en posición: grupo ("" &amp; AN582 &amp; ""), grado ("" &amp; AO582 &amp; "") y media ("" &amp; AP582 &amp; ""). Puntajes Primer Simulacro: Global "" &amp; K582 &amp; "", Mat "" &amp;"&amp;" O582 &amp; "", Cien "" &amp; P582 &amp; "", Soc "" &amp; Q582 &amp; "", Lec "" &amp; R582 &amp; "", Ing "" &amp; S582 &amp; "". Puntajes Segundo Simulacro: Global "" &amp; Y582 &amp; "", Mat "" &amp; AC582 &amp; "", Cien "" &amp; AD582 &amp; "", Soc "" &amp; AE582 &amp; "", Lec "" &amp; AF582 &amp; "", Ing "" &amp; AG582 &amp; "". Escribe un mensaje motivado"&amp;"r y breve (máximo 4 líneas)."")
")</f>
        <v/>
      </c>
    </row>
    <row r="583" ht="15.75" customHeight="1" s="42">
      <c r="A583" s="93" t="n"/>
      <c r="B583" s="94" t="inlineStr">
        <is>
          <t>Bachillerato</t>
        </is>
      </c>
      <c r="C583" s="94" t="n">
        <v>902</v>
      </c>
      <c r="D583" s="94" t="n"/>
      <c r="E583" s="95" t="n">
        <v>1021929225</v>
      </c>
      <c r="F583" s="96">
        <f>TRIM(G583&amp;" "&amp;H583&amp;" "&amp;I583&amp;" "&amp;J583)</f>
        <v/>
      </c>
      <c r="G583" s="94" t="inlineStr">
        <is>
          <t>Holguín</t>
        </is>
      </c>
      <c r="H583" s="94" t="inlineStr">
        <is>
          <t>Cartagena</t>
        </is>
      </c>
      <c r="I583" s="94" t="inlineStr">
        <is>
          <t>Silvana</t>
        </is>
      </c>
      <c r="J583" s="97" t="n"/>
      <c r="K583" s="98">
        <f>IF(SUM(O583:S583)=0, "", ROUND(((O583*3+P583*3+Q583*3+R583*3+S583*1)/13)*5,0))</f>
        <v/>
      </c>
      <c r="L583" s="99">
        <f>IF(OR($C583="",K583=""),"",COUNTIFS($C$4:$C$1500,$C583,K$4:K$1500,"&gt;"&amp;K583)+1)</f>
        <v/>
      </c>
      <c r="M583" s="99">
        <f>IF(OR($C583="",K583=""),"",IF(AND($C583&gt;=1001,$C583&lt;=1005),COUNTIFS($C$4:$C$1500,"&gt;=1001",$C$4:$C$1500,"&lt;=1005",K$4:K$1500,"&gt;"&amp;K583)+1,IF(AND($C583&gt;=1101,$C583&lt;=1105),COUNTIFS($C$4:$C$1500,"&gt;=1101",$C$4:$C$1500,"&lt;=1105",K$4:K$1500,"&gt;"&amp;K583)+1,IF(AND($C583&gt;=901,$C583&lt;=905),COUNTIFS($C$4:$C$1500,"&gt;=901",$C$4:$C$1500,"&lt;=905",K$4:K$1500,"&gt;"&amp;K583)+1,IF(AND($C583&gt;=801,$C583&lt;=805),COUNTIFS($C$4:$C$1500,"&gt;=801",$C$4:$C$1500,"&lt;=805",K$4:K$1500,"&gt;"&amp;K583)+1,IF(AND($C583&gt;=701,$C583&lt;=705),COUNTIFS($C$4:$C$1500,"&gt;=701",$C$4:$C$1500,"&lt;=705",K$4:K$1500,"&gt;"&amp;K583)+1,IF(AND($C583&gt;=601,$C583&lt;=606),COUNTIFS($C$4:$C$1500,"&gt;=601",$C$4:$C$1500,"&lt;=606",K$4:K$1500,"&gt;"&amp;K583)+1,"")))))))</f>
        <v/>
      </c>
      <c r="N583" s="99">
        <f>IF(OR($C583="",K583=""),"",IF(OR(AND($C583&gt;=1001,$C583&lt;=1005),AND($C583&gt;=1101,$C583&lt;=1105)),COUNTIFS($C$4:$C$1500,"&gt;=1001",$C$4:$C$1500,"&lt;=1005",K$4:K$1500,"&gt;"&amp;K583)+COUNTIFS($C$4:$C$1500,"&gt;=1101",$C$4:$C$1500,"&lt;=1105",K$4:K$1500,"&gt;"&amp;K583)+1,""))</f>
        <v/>
      </c>
      <c r="O583" s="94" t="n">
        <v>51.25</v>
      </c>
      <c r="P583" s="94" t="n">
        <v>34.55</v>
      </c>
      <c r="Q583" s="94" t="n">
        <v>46.88</v>
      </c>
      <c r="R583" s="94" t="n">
        <v>62.5</v>
      </c>
      <c r="S583" s="94" t="n">
        <v>66.67</v>
      </c>
      <c r="T583" s="99">
        <f>IF(AND(O583&gt;0,O583&lt;36),1,IF(AND(O583&gt;=36,O583&lt;51),2,IF(AND(O583&gt;=51,O583&lt;71),3,IF(AND(O583&gt;=71,O583&lt;=100),4,))))</f>
        <v/>
      </c>
      <c r="U583" s="99">
        <f>IF(AND(P583&gt;0,P583&lt;41),1,IF(AND(P583&gt;=41,P583&lt;56),2,IF(AND(P583&gt;=56,P583&lt;71),3,IF(AND(P583&gt;=71,P583&lt;=100),4,))))</f>
        <v/>
      </c>
      <c r="V583" s="99">
        <f>IF(AND(Q583&gt;0,Q583&lt;41),1,IF(AND(Q583&gt;=41,Q583&lt;56),2,IF(AND(Q583&gt;=56,Q583&lt;71),3,IF(AND(Q583&gt;=71,Q583&lt;=100),4,))))</f>
        <v/>
      </c>
      <c r="W583" s="99">
        <f>IF(AND(R583&gt;0,R583&lt;36),1,IF(AND(R583&gt;=36,R583&lt;51),2,IF(AND(R583&gt;=51,R583&lt;66),3,IF(AND(R583&gt;=66,R583&lt;=100),4,))))</f>
        <v/>
      </c>
      <c r="X583" s="100">
        <f>IF(AND(S583&gt;0,S583&lt;37),1,IF(AND(S583&gt;=37,S583&lt;58),2,IF(AND(S583&gt;=58,S583&lt;71),3,IF(AND(S583&gt;=71,S583&lt;=100),4,))))</f>
        <v/>
      </c>
      <c r="Y583" s="101">
        <f>IF(SUM(AC583:AG583)=0, "", ROUND(((AC583*3+AD583*3+AE583*3+AF583*3+AG583*1)/13)*5,0))</f>
        <v/>
      </c>
      <c r="Z583" s="99">
        <f>IF(OR($C583="",Y583=""),"",COUNTIFS($C$4:$C$1500,$C583,Y$4:Y$1500,"&gt;"&amp;Y583)+1)</f>
        <v/>
      </c>
      <c r="AA583" s="99">
        <f>IF(OR($C583="",Y583=""),"",IF(AND($C583&gt;=1001,$C583&lt;=1005),COUNTIFS($C$4:$C$1500,"&gt;=1001",$C$4:$C$1500,"&lt;=1005",Y$4:Y$1500,"&gt;"&amp;Y583)+1,IF(AND($C583&gt;=1101,$C583&lt;=1105),COUNTIFS($C$4:$C$1500,"&gt;=1101",$C$4:$C$1500,"&lt;=1105",Y$4:Y$1500,"&gt;"&amp;Y583)+1,IF(AND($C583&gt;=901,$C583&lt;=905),COUNTIFS($C$4:$C$1500,"&gt;=901",$C$4:$C$1500,"&lt;=905",Y$4:Y$1500,"&gt;"&amp;Y583)+1,IF(AND($C583&gt;=801,$C583&lt;=805),COUNTIFS($C$4:$C$1500,"&gt;=801",$C$4:$C$1500,"&lt;=805",Y$4:Y$1500,"&gt;"&amp;Y583)+1,IF(AND($C583&gt;=701,$C583&lt;=705),COUNTIFS($C$4:$C$1500,"&gt;=701",$C$4:$C$1500,"&lt;=705",Y$4:Y$1500,"&gt;"&amp;Y583)+1,IF(AND($C583&gt;=601,$C583&lt;=606),COUNTIFS($C$4:$C$1500,"&gt;=601",$C$4:$C$1500,"&lt;=606",Y$4:Y$1500,"&gt;"&amp;Y583)+1,"")))))))</f>
        <v/>
      </c>
      <c r="AB583" s="99">
        <f>IF(OR($C583="",Y583=""),"",IF(OR(AND($C583&gt;=1001,$C583&lt;=1005),AND($C583&gt;=1101,$C583&lt;=1105)),COUNTIFS($C$4:$C$1500,"&gt;=1001",$C$4:$C$1500,"&lt;=1005",Y$4:Y$1500,"&gt;"&amp;Y583)+COUNTIFS($C$4:$C$1500,"&gt;=1101",$C$4:$C$1500,"&lt;=1105",Y$4:Y$1500,"&gt;"&amp;Y583)+1,""))</f>
        <v/>
      </c>
      <c r="AC583" s="94" t="n">
        <v>64.13</v>
      </c>
      <c r="AD583" s="94" t="n">
        <v>43.79</v>
      </c>
      <c r="AE583" s="94" t="n">
        <v>84.13</v>
      </c>
      <c r="AF583" s="94" t="n">
        <v>56.88</v>
      </c>
      <c r="AG583" s="94" t="n">
        <v>61.25</v>
      </c>
      <c r="AH583" s="99">
        <f>IF(AND(AC583&gt;0,AC583&lt;36),1,IF(AND(AC583&gt;=36,AC583&lt;51),2,IF(AND(AC583&gt;=51,AC583&lt;71),3,IF(AND(AC583&gt;=71,AC583&lt;=100),4,))))</f>
        <v/>
      </c>
      <c r="AI583" s="99">
        <f>IF(AND(AD583&gt;0,AD583&lt;41),1,IF(AND(AD583&gt;=41,AD583&lt;56),2,IF(AND(AD583&gt;=56,AD583&lt;71),3,IF(AND(AD583&gt;=71,AD583&lt;=100),4,))))</f>
        <v/>
      </c>
      <c r="AJ583" s="99">
        <f>IF(AND(AE583&gt;0,AE583&lt;41),1,IF(AND(AE583&gt;=41,AE583&lt;56),2,IF(AND(AE583&gt;=56,AE583&lt;71),3,IF(AND(AE583&gt;=71,AE583&lt;=100),4,))))</f>
        <v/>
      </c>
      <c r="AK583" s="99">
        <f>IF(AND(AF583&gt;0,AF583&lt;36),1,IF(AND(AF583&gt;=36,AF583&lt;51),2,IF(AND(AF583&gt;=51,AF583&lt;66),3,IF(AND(AF583&gt;=66,AF583&lt;=100),4,))))</f>
        <v/>
      </c>
      <c r="AL583" s="100">
        <f>IF(AND(AG583&gt;0,AG583&lt;37),1,IF(AND(AG583&gt;=37,AG583&lt;58),2,IF(AND(AG583&gt;=58,AG583&lt;71),3,IF(AND(AG583&gt;=71,AG583&lt;=100),4,))))</f>
        <v/>
      </c>
      <c r="AM583" s="101">
        <f>IF((Y583&lt;&gt;"")*(K583&lt;&gt;""),Y583-K583,"")</f>
        <v/>
      </c>
      <c r="AN583" s="99">
        <f>IF((Z583&lt;&gt;"")*(L583&lt;&gt;""),Z583-L583,"")</f>
        <v/>
      </c>
      <c r="AO583" s="99">
        <f>IF((AA583&lt;&gt;"")*(M583&lt;&gt;""),AA583-M583,"")</f>
        <v/>
      </c>
      <c r="AP583" s="99">
        <f>IF((AB583&lt;&gt;"")*(N583&lt;&gt;""),AB583-N583,"")</f>
        <v/>
      </c>
      <c r="AQ583" s="94">
        <f>IF((AC583&lt;&gt;"")*(O583&lt;&gt;""),AC583-O583,"")</f>
        <v/>
      </c>
      <c r="AR583" s="94">
        <f>IF((AD583&lt;&gt;"")*(P583&lt;&gt;""),AD583-P583,"")</f>
        <v/>
      </c>
      <c r="AS583" s="94">
        <f>IF((AE583&lt;&gt;"")*(Q583&lt;&gt;""),AE583-Q583,"")</f>
        <v/>
      </c>
      <c r="AT583" s="94">
        <f>IF((AF583&lt;&gt;"")*(R583&lt;&gt;""),AF583-R583,"")</f>
        <v/>
      </c>
      <c r="AU583" s="94">
        <f>IF((AG583&lt;&gt;"")*(S583&lt;&gt;""),AG583-S583,"")</f>
        <v/>
      </c>
      <c r="AV583" s="99">
        <f>IF((AH583&lt;&gt;"")*(T583&lt;&gt;""),AH583-T583,"")</f>
        <v/>
      </c>
      <c r="AW583" s="99">
        <f>IF((AI583&lt;&gt;"")*(U583&lt;&gt;""),AI583-U583,"")</f>
        <v/>
      </c>
      <c r="AX583" s="99">
        <f>IF((AJ583&lt;&gt;"")*(V583&lt;&gt;""),AJ583-V583,"")</f>
        <v/>
      </c>
      <c r="AY583" s="99">
        <f>IF((AK583&lt;&gt;"")*(W583&lt;&gt;""),AK583-W583,"")</f>
        <v/>
      </c>
      <c r="AZ583" s="102">
        <f>IF((AL583&lt;&gt;"")*(X583&lt;&gt;""),AL583-X583,"")</f>
        <v/>
      </c>
      <c r="BA583" s="50">
        <f>IFERROR(__xludf.dummyfunction("AI(""Actúa como un tutor académico y dirígete personalmente al estudiante "" &amp; I583 &amp; "" "" &amp; J583 &amp; "" "" &amp; G583 &amp; "" "" &amp; H583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AM583 &amp; ""'. Diferencias por área: Matemáticas ("" &amp; AQ583 &amp; ""), Ciencias Natura"&amp;"les ("" &amp; AR583 &amp; ""), Sociales ("" &amp; AS583 &amp; ""), Lectura Crítica ("" &amp; AT583 &amp; "") e Inglés ("" &amp; AU583 &amp; ""). Variación en posición: grupo ("" &amp; AN583 &amp; ""), grado ("" &amp; AO583 &amp; "") y media ("" &amp; AP583 &amp; ""). Puntajes Primer Simulacro: Global "" &amp; K583 &amp; "", Mat "" &amp; "&amp;"O4 &amp; "", Cien "" &amp; P583 &amp; "", Soc "" &amp; Q583 &amp; "", Lec "" &amp; R583 &amp; "", Ing "" &amp; S583 &amp; "". Puntajes Segundo Simulacro: Global "" &amp; Y583 &amp; "", Mat "" &amp; AC583 &amp; "", Cien "" &amp; AD583 &amp; "", Soc "" &amp; AE583 &amp; "", Lec "" &amp; AF583 &amp; "", Ing "" &amp; AG583 &amp; "". Escribe un mensaje motivador"&amp;" y breve (máximo 4 líneas)."")
"),"=AI(""Actúa como un tutor académico y dirígete personalmente al estudiante "" &amp; I583 &amp; "" "" &amp; J583 &amp; "" "" &amp; G583 &amp; "" "" &amp; H583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AM583 &amp; ""'. Diferencias por área: Matemáticas ("" &amp; AQ583 &amp; ""), Ciencias Natur"&amp;"ales ("" &amp; AR583 &amp; ""), Sociales ("" &amp; AS583 &amp; ""), Lectura Crítica ("" &amp; AT583 &amp; "") e Inglés ("" &amp; AU583 &amp; ""). Variación en posición: grupo ("" &amp; AN583 &amp; ""), grado ("" &amp; AO583 &amp; "") y media ("" &amp; AP583 &amp; ""). Puntajes Primer Simulacro: Global "" &amp; K583 &amp; "", Mat "" &amp;"&amp;" O583 &amp; "", Cien "" &amp; P583 &amp; "", Soc "" &amp; Q583 &amp; "", Lec "" &amp; R583 &amp; "", Ing "" &amp; S583 &amp; "". Puntajes Segundo Simulacro: Global "" &amp; Y583 &amp; "", Mat "" &amp; AC583 &amp; "", Cien "" &amp; AD583 &amp; "", Soc "" &amp; AE583 &amp; "", Lec "" &amp; AF583 &amp; "", Ing "" &amp; AG583 &amp; "". Escribe un mensaje motivado"&amp;"r y breve (máximo 4 líneas)."")
")</f>
        <v/>
      </c>
    </row>
    <row r="584" ht="15.75" customHeight="1" s="42">
      <c r="A584" s="93" t="n"/>
      <c r="B584" s="94" t="inlineStr">
        <is>
          <t>Bachillerato</t>
        </is>
      </c>
      <c r="C584" s="94" t="n">
        <v>902</v>
      </c>
      <c r="D584" s="94" t="n"/>
      <c r="E584" s="95" t="n">
        <v>1011594739</v>
      </c>
      <c r="F584" s="96">
        <f>TRIM(G584&amp;" "&amp;H584&amp;" "&amp;I584&amp;" "&amp;J584)</f>
        <v/>
      </c>
      <c r="G584" s="94" t="inlineStr">
        <is>
          <t>López</t>
        </is>
      </c>
      <c r="H584" s="94" t="inlineStr">
        <is>
          <t>Pérez</t>
        </is>
      </c>
      <c r="I584" s="94" t="inlineStr">
        <is>
          <t>María</t>
        </is>
      </c>
      <c r="J584" s="97" t="inlineStr">
        <is>
          <t>Fernanda</t>
        </is>
      </c>
      <c r="K584" s="98">
        <f>IF(SUM(O584:S584)=0, "", ROUND(((O584*3+P584*3+Q584*3+R584*3+S584*1)/13)*5,0))</f>
        <v/>
      </c>
      <c r="L584" s="99">
        <f>IF(OR($C584="",K584=""),"",COUNTIFS($C$4:$C$1500,$C584,K$4:K$1500,"&gt;"&amp;K584)+1)</f>
        <v/>
      </c>
      <c r="M584" s="99">
        <f>IF(OR($C584="",K584=""),"",IF(AND($C584&gt;=1001,$C584&lt;=1005),COUNTIFS($C$4:$C$1500,"&gt;=1001",$C$4:$C$1500,"&lt;=1005",K$4:K$1500,"&gt;"&amp;K584)+1,IF(AND($C584&gt;=1101,$C584&lt;=1105),COUNTIFS($C$4:$C$1500,"&gt;=1101",$C$4:$C$1500,"&lt;=1105",K$4:K$1500,"&gt;"&amp;K584)+1,IF(AND($C584&gt;=901,$C584&lt;=905),COUNTIFS($C$4:$C$1500,"&gt;=901",$C$4:$C$1500,"&lt;=905",K$4:K$1500,"&gt;"&amp;K584)+1,IF(AND($C584&gt;=801,$C584&lt;=805),COUNTIFS($C$4:$C$1500,"&gt;=801",$C$4:$C$1500,"&lt;=805",K$4:K$1500,"&gt;"&amp;K584)+1,IF(AND($C584&gt;=701,$C584&lt;=705),COUNTIFS($C$4:$C$1500,"&gt;=701",$C$4:$C$1500,"&lt;=705",K$4:K$1500,"&gt;"&amp;K584)+1,IF(AND($C584&gt;=601,$C584&lt;=606),COUNTIFS($C$4:$C$1500,"&gt;=601",$C$4:$C$1500,"&lt;=606",K$4:K$1500,"&gt;"&amp;K584)+1,"")))))))</f>
        <v/>
      </c>
      <c r="N584" s="99">
        <f>IF(OR($C584="",K584=""),"",IF(OR(AND($C584&gt;=1001,$C584&lt;=1005),AND($C584&gt;=1101,$C584&lt;=1105)),COUNTIFS($C$4:$C$1500,"&gt;=1001",$C$4:$C$1500,"&lt;=1005",K$4:K$1500,"&gt;"&amp;K584)+COUNTIFS($C$4:$C$1500,"&gt;=1101",$C$4:$C$1500,"&lt;=1105",K$4:K$1500,"&gt;"&amp;K584)+1,""))</f>
        <v/>
      </c>
      <c r="O584" s="94" t="n">
        <v>58.13</v>
      </c>
      <c r="P584" s="94" t="n">
        <v>35.71</v>
      </c>
      <c r="Q584" s="94" t="n">
        <v>56.25</v>
      </c>
      <c r="R584" s="94" t="n">
        <v>41.67</v>
      </c>
      <c r="S584" s="94" t="n">
        <v>62.5</v>
      </c>
      <c r="T584" s="99">
        <f>IF(AND(O584&gt;0,O584&lt;36),1,IF(AND(O584&gt;=36,O584&lt;51),2,IF(AND(O584&gt;=51,O584&lt;71),3,IF(AND(O584&gt;=71,O584&lt;=100),4,))))</f>
        <v/>
      </c>
      <c r="U584" s="99">
        <f>IF(AND(P584&gt;0,P584&lt;41),1,IF(AND(P584&gt;=41,P584&lt;56),2,IF(AND(P584&gt;=56,P584&lt;71),3,IF(AND(P584&gt;=71,P584&lt;=100),4,))))</f>
        <v/>
      </c>
      <c r="V584" s="99">
        <f>IF(AND(Q584&gt;0,Q584&lt;41),1,IF(AND(Q584&gt;=41,Q584&lt;56),2,IF(AND(Q584&gt;=56,Q584&lt;71),3,IF(AND(Q584&gt;=71,Q584&lt;=100),4,))))</f>
        <v/>
      </c>
      <c r="W584" s="99">
        <f>IF(AND(R584&gt;0,R584&lt;36),1,IF(AND(R584&gt;=36,R584&lt;51),2,IF(AND(R584&gt;=51,R584&lt;66),3,IF(AND(R584&gt;=66,R584&lt;=100),4,))))</f>
        <v/>
      </c>
      <c r="X584" s="100">
        <f>IF(AND(S584&gt;0,S584&lt;37),1,IF(AND(S584&gt;=37,S584&lt;58),2,IF(AND(S584&gt;=58,S584&lt;71),3,IF(AND(S584&gt;=71,S584&lt;=100),4,))))</f>
        <v/>
      </c>
      <c r="Y584" s="101">
        <f>IF(SUM(AC584:AG584)=0, "", ROUND(((AC584*3+AD584*3+AE584*3+AF584*3+AG584*1)/13)*5,0))</f>
        <v/>
      </c>
      <c r="Z584" s="99">
        <f>IF(OR($C584="",Y584=""),"",COUNTIFS($C$4:$C$1500,$C584,Y$4:Y$1500,"&gt;"&amp;Y584)+1)</f>
        <v/>
      </c>
      <c r="AA584" s="99">
        <f>IF(OR($C584="",Y584=""),"",IF(AND($C584&gt;=1001,$C584&lt;=1005),COUNTIFS($C$4:$C$1500,"&gt;=1001",$C$4:$C$1500,"&lt;=1005",Y$4:Y$1500,"&gt;"&amp;Y584)+1,IF(AND($C584&gt;=1101,$C584&lt;=1105),COUNTIFS($C$4:$C$1500,"&gt;=1101",$C$4:$C$1500,"&lt;=1105",Y$4:Y$1500,"&gt;"&amp;Y584)+1,IF(AND($C584&gt;=901,$C584&lt;=905),COUNTIFS($C$4:$C$1500,"&gt;=901",$C$4:$C$1500,"&lt;=905",Y$4:Y$1500,"&gt;"&amp;Y584)+1,IF(AND($C584&gt;=801,$C584&lt;=805),COUNTIFS($C$4:$C$1500,"&gt;=801",$C$4:$C$1500,"&lt;=805",Y$4:Y$1500,"&gt;"&amp;Y584)+1,IF(AND($C584&gt;=701,$C584&lt;=705),COUNTIFS($C$4:$C$1500,"&gt;=701",$C$4:$C$1500,"&lt;=705",Y$4:Y$1500,"&gt;"&amp;Y584)+1,IF(AND($C584&gt;=601,$C584&lt;=606),COUNTIFS($C$4:$C$1500,"&gt;=601",$C$4:$C$1500,"&lt;=606",Y$4:Y$1500,"&gt;"&amp;Y584)+1,"")))))))</f>
        <v/>
      </c>
      <c r="AB584" s="99">
        <f>IF(OR($C584="",Y584=""),"",IF(OR(AND($C584&gt;=1001,$C584&lt;=1005),AND($C584&gt;=1101,$C584&lt;=1105)),COUNTIFS($C$4:$C$1500,"&gt;=1001",$C$4:$C$1500,"&lt;=1005",Y$4:Y$1500,"&gt;"&amp;Y584)+COUNTIFS($C$4:$C$1500,"&gt;=1101",$C$4:$C$1500,"&lt;=1105",Y$4:Y$1500,"&gt;"&amp;Y584)+1,""))</f>
        <v/>
      </c>
      <c r="AC584" s="94" t="n">
        <v>42.75</v>
      </c>
      <c r="AD584" s="94" t="n">
        <v>54.73</v>
      </c>
      <c r="AE584" s="94" t="n">
        <v>81.38</v>
      </c>
      <c r="AF584" s="94" t="n">
        <v>56.88</v>
      </c>
      <c r="AG584" s="94" t="n">
        <v>52.5</v>
      </c>
      <c r="AH584" s="99">
        <f>IF(AND(AC584&gt;0,AC584&lt;36),1,IF(AND(AC584&gt;=36,AC584&lt;51),2,IF(AND(AC584&gt;=51,AC584&lt;71),3,IF(AND(AC584&gt;=71,AC584&lt;=100),4,))))</f>
        <v/>
      </c>
      <c r="AI584" s="99">
        <f>IF(AND(AD584&gt;0,AD584&lt;41),1,IF(AND(AD584&gt;=41,AD584&lt;56),2,IF(AND(AD584&gt;=56,AD584&lt;71),3,IF(AND(AD584&gt;=71,AD584&lt;=100),4,))))</f>
        <v/>
      </c>
      <c r="AJ584" s="99">
        <f>IF(AND(AE584&gt;0,AE584&lt;41),1,IF(AND(AE584&gt;=41,AE584&lt;56),2,IF(AND(AE584&gt;=56,AE584&lt;71),3,IF(AND(AE584&gt;=71,AE584&lt;=100),4,))))</f>
        <v/>
      </c>
      <c r="AK584" s="99">
        <f>IF(AND(AF584&gt;0,AF584&lt;36),1,IF(AND(AF584&gt;=36,AF584&lt;51),2,IF(AND(AF584&gt;=51,AF584&lt;66),3,IF(AND(AF584&gt;=66,AF584&lt;=100),4,))))</f>
        <v/>
      </c>
      <c r="AL584" s="100">
        <f>IF(AND(AG584&gt;0,AG584&lt;37),1,IF(AND(AG584&gt;=37,AG584&lt;58),2,IF(AND(AG584&gt;=58,AG584&lt;71),3,IF(AND(AG584&gt;=71,AG584&lt;=100),4,))))</f>
        <v/>
      </c>
      <c r="AM584" s="101">
        <f>IF((Y584&lt;&gt;"")*(K584&lt;&gt;""),Y584-K584,"")</f>
        <v/>
      </c>
      <c r="AN584" s="99">
        <f>IF((Z584&lt;&gt;"")*(L584&lt;&gt;""),Z584-L584,"")</f>
        <v/>
      </c>
      <c r="AO584" s="99">
        <f>IF((AA584&lt;&gt;"")*(M584&lt;&gt;""),AA584-M584,"")</f>
        <v/>
      </c>
      <c r="AP584" s="99">
        <f>IF((AB584&lt;&gt;"")*(N584&lt;&gt;""),AB584-N584,"")</f>
        <v/>
      </c>
      <c r="AQ584" s="94">
        <f>IF((AC584&lt;&gt;"")*(O584&lt;&gt;""),AC584-O584,"")</f>
        <v/>
      </c>
      <c r="AR584" s="94">
        <f>IF((AD584&lt;&gt;"")*(P584&lt;&gt;""),AD584-P584,"")</f>
        <v/>
      </c>
      <c r="AS584" s="94">
        <f>IF((AE584&lt;&gt;"")*(Q584&lt;&gt;""),AE584-Q584,"")</f>
        <v/>
      </c>
      <c r="AT584" s="94">
        <f>IF((AF584&lt;&gt;"")*(R584&lt;&gt;""),AF584-R584,"")</f>
        <v/>
      </c>
      <c r="AU584" s="94">
        <f>IF((AG584&lt;&gt;"")*(S584&lt;&gt;""),AG584-S584,"")</f>
        <v/>
      </c>
      <c r="AV584" s="99">
        <f>IF((AH584&lt;&gt;"")*(T584&lt;&gt;""),AH584-T584,"")</f>
        <v/>
      </c>
      <c r="AW584" s="99">
        <f>IF((AI584&lt;&gt;"")*(U584&lt;&gt;""),AI584-U584,"")</f>
        <v/>
      </c>
      <c r="AX584" s="99">
        <f>IF((AJ584&lt;&gt;"")*(V584&lt;&gt;""),AJ584-V584,"")</f>
        <v/>
      </c>
      <c r="AY584" s="99">
        <f>IF((AK584&lt;&gt;"")*(W584&lt;&gt;""),AK584-W584,"")</f>
        <v/>
      </c>
      <c r="AZ584" s="102">
        <f>IF((AL584&lt;&gt;"")*(X584&lt;&gt;""),AL584-X584,"")</f>
        <v/>
      </c>
      <c r="BA584" s="50">
        <f>IFERROR(__xludf.dummyfunction("AI(""Actúa como un tutor académico y dirígete personalmente al estudiante "" &amp; I584 &amp; "" "" &amp; J584 &amp; "" "" &amp; G584 &amp; "" "" &amp; H584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AM584 &amp; ""'. Diferencias por área: Matemáticas ("" &amp; AQ584 &amp; ""), Ciencias Natura"&amp;"les ("" &amp; AR584 &amp; ""), Sociales ("" &amp; AS584 &amp; ""), Lectura Crítica ("" &amp; AT584 &amp; "") e Inglés ("" &amp; AU584 &amp; ""). Variación en posición: grupo ("" &amp; AN584 &amp; ""), grado ("" &amp; AO584 &amp; "") y media ("" &amp; AP584 &amp; ""). Puntajes Primer Simulacro: Global "" &amp; K584 &amp; "", Mat "" &amp; "&amp;"O4 &amp; "", Cien "" &amp; P584 &amp; "", Soc "" &amp; Q584 &amp; "", Lec "" &amp; R584 &amp; "", Ing "" &amp; S584 &amp; "". Puntajes Segundo Simulacro: Global "" &amp; Y584 &amp; "", Mat "" &amp; AC584 &amp; "", Cien "" &amp; AD584 &amp; "", Soc "" &amp; AE584 &amp; "", Lec "" &amp; AF584 &amp; "", Ing "" &amp; AG584 &amp; "". Escribe un mensaje motivador"&amp;" y breve (máximo 4 líneas)."")
"),"=AI(""Actúa como un tutor académico y dirígete personalmente al estudiante "" &amp; I584 &amp; "" "" &amp; J584 &amp; "" "" &amp; G584 &amp; "" "" &amp; H584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AM584 &amp; ""'. Diferencias por área: Matemáticas ("" &amp; AQ584 &amp; ""), Ciencias Natur"&amp;"ales ("" &amp; AR584 &amp; ""), Sociales ("" &amp; AS584 &amp; ""), Lectura Crítica ("" &amp; AT584 &amp; "") e Inglés ("" &amp; AU584 &amp; ""). Variación en posición: grupo ("" &amp; AN584 &amp; ""), grado ("" &amp; AO584 &amp; "") y media ("" &amp; AP584 &amp; ""). Puntajes Primer Simulacro: Global "" &amp; K584 &amp; "", Mat "" &amp;"&amp;" O584 &amp; "", Cien "" &amp; P584 &amp; "", Soc "" &amp; Q584 &amp; "", Lec "" &amp; R584 &amp; "", Ing "" &amp; S584 &amp; "". Puntajes Segundo Simulacro: Global "" &amp; Y584 &amp; "", Mat "" &amp; AC584 &amp; "", Cien "" &amp; AD584 &amp; "", Soc "" &amp; AE584 &amp; "", Lec "" &amp; AF584 &amp; "", Ing "" &amp; AG584 &amp; "". Escribe un mensaje motivado"&amp;"r y breve (máximo 4 líneas)."")
")</f>
        <v/>
      </c>
    </row>
    <row r="585" ht="15.75" customHeight="1" s="42">
      <c r="A585" s="93" t="n"/>
      <c r="B585" s="94" t="inlineStr">
        <is>
          <t>Bachillerato</t>
        </is>
      </c>
      <c r="C585" s="94" t="n">
        <v>902</v>
      </c>
      <c r="D585" s="94" t="n"/>
      <c r="E585" s="95" t="n">
        <v>1011593607</v>
      </c>
      <c r="F585" s="96">
        <f>TRIM(G585&amp;" "&amp;H585&amp;" "&amp;I585&amp;" "&amp;J585)</f>
        <v/>
      </c>
      <c r="G585" s="94" t="inlineStr">
        <is>
          <t>Marín</t>
        </is>
      </c>
      <c r="H585" s="94" t="inlineStr">
        <is>
          <t>Zapata</t>
        </is>
      </c>
      <c r="I585" s="94" t="inlineStr">
        <is>
          <t>David</t>
        </is>
      </c>
      <c r="J585" s="97" t="inlineStr">
        <is>
          <t>Santiago</t>
        </is>
      </c>
      <c r="K585" s="98">
        <f>IF(SUM(O585:S585)=0, "", ROUND(((O585*3+P585*3+Q585*3+R585*3+S585*1)/13)*5,0))</f>
        <v/>
      </c>
      <c r="L585" s="99">
        <f>IF(OR($C585="",K585=""),"",COUNTIFS($C$4:$C$1500,$C585,K$4:K$1500,"&gt;"&amp;K585)+1)</f>
        <v/>
      </c>
      <c r="M585" s="99">
        <f>IF(OR($C585="",K585=""),"",IF(AND($C585&gt;=1001,$C585&lt;=1005),COUNTIFS($C$4:$C$1500,"&gt;=1001",$C$4:$C$1500,"&lt;=1005",K$4:K$1500,"&gt;"&amp;K585)+1,IF(AND($C585&gt;=1101,$C585&lt;=1105),COUNTIFS($C$4:$C$1500,"&gt;=1101",$C$4:$C$1500,"&lt;=1105",K$4:K$1500,"&gt;"&amp;K585)+1,IF(AND($C585&gt;=901,$C585&lt;=905),COUNTIFS($C$4:$C$1500,"&gt;=901",$C$4:$C$1500,"&lt;=905",K$4:K$1500,"&gt;"&amp;K585)+1,IF(AND($C585&gt;=801,$C585&lt;=805),COUNTIFS($C$4:$C$1500,"&gt;=801",$C$4:$C$1500,"&lt;=805",K$4:K$1500,"&gt;"&amp;K585)+1,IF(AND($C585&gt;=701,$C585&lt;=705),COUNTIFS($C$4:$C$1500,"&gt;=701",$C$4:$C$1500,"&lt;=705",K$4:K$1500,"&gt;"&amp;K585)+1,IF(AND($C585&gt;=601,$C585&lt;=606),COUNTIFS($C$4:$C$1500,"&gt;=601",$C$4:$C$1500,"&lt;=606",K$4:K$1500,"&gt;"&amp;K585)+1,"")))))))</f>
        <v/>
      </c>
      <c r="N585" s="99">
        <f>IF(OR($C585="",K585=""),"",IF(OR(AND($C585&gt;=1001,$C585&lt;=1005),AND($C585&gt;=1101,$C585&lt;=1105)),COUNTIFS($C$4:$C$1500,"&gt;=1001",$C$4:$C$1500,"&lt;=1005",K$4:K$1500,"&gt;"&amp;K585)+COUNTIFS($C$4:$C$1500,"&gt;=1101",$C$4:$C$1500,"&lt;=1105",K$4:K$1500,"&gt;"&amp;K585)+1,""))</f>
        <v/>
      </c>
      <c r="O585" s="94" t="n">
        <v>73.13</v>
      </c>
      <c r="P585" s="94" t="n">
        <v>46.43</v>
      </c>
      <c r="Q585" s="94" t="n">
        <v>43.75</v>
      </c>
      <c r="R585" s="94" t="n">
        <v>54.17</v>
      </c>
      <c r="S585" s="94" t="n">
        <v>45.83</v>
      </c>
      <c r="T585" s="99">
        <f>IF(AND(O585&gt;0,O585&lt;36),1,IF(AND(O585&gt;=36,O585&lt;51),2,IF(AND(O585&gt;=51,O585&lt;71),3,IF(AND(O585&gt;=71,O585&lt;=100),4,))))</f>
        <v/>
      </c>
      <c r="U585" s="99">
        <f>IF(AND(P585&gt;0,P585&lt;41),1,IF(AND(P585&gt;=41,P585&lt;56),2,IF(AND(P585&gt;=56,P585&lt;71),3,IF(AND(P585&gt;=71,P585&lt;=100),4,))))</f>
        <v/>
      </c>
      <c r="V585" s="99">
        <f>IF(AND(Q585&gt;0,Q585&lt;41),1,IF(AND(Q585&gt;=41,Q585&lt;56),2,IF(AND(Q585&gt;=56,Q585&lt;71),3,IF(AND(Q585&gt;=71,Q585&lt;=100),4,))))</f>
        <v/>
      </c>
      <c r="W585" s="99">
        <f>IF(AND(R585&gt;0,R585&lt;36),1,IF(AND(R585&gt;=36,R585&lt;51),2,IF(AND(R585&gt;=51,R585&lt;66),3,IF(AND(R585&gt;=66,R585&lt;=100),4,))))</f>
        <v/>
      </c>
      <c r="X585" s="100">
        <f>IF(AND(S585&gt;0,S585&lt;37),1,IF(AND(S585&gt;=37,S585&lt;58),2,IF(AND(S585&gt;=58,S585&lt;71),3,IF(AND(S585&gt;=71,S585&lt;=100),4,))))</f>
        <v/>
      </c>
      <c r="Y585" s="101">
        <f>IF(SUM(AC585:AG585)=0, "", ROUND(((AC585*3+AD585*3+AE585*3+AF585*3+AG585*1)/13)*5,0))</f>
        <v/>
      </c>
      <c r="Z585" s="99">
        <f>IF(OR($C585="",Y585=""),"",COUNTIFS($C$4:$C$1500,$C585,Y$4:Y$1500,"&gt;"&amp;Y585)+1)</f>
        <v/>
      </c>
      <c r="AA585" s="99">
        <f>IF(OR($C585="",Y585=""),"",IF(AND($C585&gt;=1001,$C585&lt;=1005),COUNTIFS($C$4:$C$1500,"&gt;=1001",$C$4:$C$1500,"&lt;=1005",Y$4:Y$1500,"&gt;"&amp;Y585)+1,IF(AND($C585&gt;=1101,$C585&lt;=1105),COUNTIFS($C$4:$C$1500,"&gt;=1101",$C$4:$C$1500,"&lt;=1105",Y$4:Y$1500,"&gt;"&amp;Y585)+1,IF(AND($C585&gt;=901,$C585&lt;=905),COUNTIFS($C$4:$C$1500,"&gt;=901",$C$4:$C$1500,"&lt;=905",Y$4:Y$1500,"&gt;"&amp;Y585)+1,IF(AND($C585&gt;=801,$C585&lt;=805),COUNTIFS($C$4:$C$1500,"&gt;=801",$C$4:$C$1500,"&lt;=805",Y$4:Y$1500,"&gt;"&amp;Y585)+1,IF(AND($C585&gt;=701,$C585&lt;=705),COUNTIFS($C$4:$C$1500,"&gt;=701",$C$4:$C$1500,"&lt;=705",Y$4:Y$1500,"&gt;"&amp;Y585)+1,IF(AND($C585&gt;=601,$C585&lt;=606),COUNTIFS($C$4:$C$1500,"&gt;=601",$C$4:$C$1500,"&lt;=606",Y$4:Y$1500,"&gt;"&amp;Y585)+1,"")))))))</f>
        <v/>
      </c>
      <c r="AB585" s="99">
        <f>IF(OR($C585="",Y585=""),"",IF(OR(AND($C585&gt;=1001,$C585&lt;=1005),AND($C585&gt;=1101,$C585&lt;=1105)),COUNTIFS($C$4:$C$1500,"&gt;=1001",$C$4:$C$1500,"&lt;=1005",Y$4:Y$1500,"&gt;"&amp;Y585)+COUNTIFS($C$4:$C$1500,"&gt;=1101",$C$4:$C$1500,"&lt;=1105",Y$4:Y$1500,"&gt;"&amp;Y585)+1,""))</f>
        <v/>
      </c>
      <c r="AC585" s="94" t="n">
        <v>72.38</v>
      </c>
      <c r="AD585" s="94" t="n">
        <v>85.48999999999999</v>
      </c>
      <c r="AE585" s="94" t="n">
        <v>44.63</v>
      </c>
      <c r="AF585" s="94" t="n">
        <v>48.13</v>
      </c>
      <c r="AG585" s="94" t="n">
        <v>56.88</v>
      </c>
      <c r="AH585" s="99">
        <f>IF(AND(AC585&gt;0,AC585&lt;36),1,IF(AND(AC585&gt;=36,AC585&lt;51),2,IF(AND(AC585&gt;=51,AC585&lt;71),3,IF(AND(AC585&gt;=71,AC585&lt;=100),4,))))</f>
        <v/>
      </c>
      <c r="AI585" s="99">
        <f>IF(AND(AD585&gt;0,AD585&lt;41),1,IF(AND(AD585&gt;=41,AD585&lt;56),2,IF(AND(AD585&gt;=56,AD585&lt;71),3,IF(AND(AD585&gt;=71,AD585&lt;=100),4,))))</f>
        <v/>
      </c>
      <c r="AJ585" s="99">
        <f>IF(AND(AE585&gt;0,AE585&lt;41),1,IF(AND(AE585&gt;=41,AE585&lt;56),2,IF(AND(AE585&gt;=56,AE585&lt;71),3,IF(AND(AE585&gt;=71,AE585&lt;=100),4,))))</f>
        <v/>
      </c>
      <c r="AK585" s="99">
        <f>IF(AND(AF585&gt;0,AF585&lt;36),1,IF(AND(AF585&gt;=36,AF585&lt;51),2,IF(AND(AF585&gt;=51,AF585&lt;66),3,IF(AND(AF585&gt;=66,AF585&lt;=100),4,))))</f>
        <v/>
      </c>
      <c r="AL585" s="100">
        <f>IF(AND(AG585&gt;0,AG585&lt;37),1,IF(AND(AG585&gt;=37,AG585&lt;58),2,IF(AND(AG585&gt;=58,AG585&lt;71),3,IF(AND(AG585&gt;=71,AG585&lt;=100),4,))))</f>
        <v/>
      </c>
      <c r="AM585" s="101">
        <f>IF((Y585&lt;&gt;"")*(K585&lt;&gt;""),Y585-K585,"")</f>
        <v/>
      </c>
      <c r="AN585" s="99">
        <f>IF((Z585&lt;&gt;"")*(L585&lt;&gt;""),Z585-L585,"")</f>
        <v/>
      </c>
      <c r="AO585" s="99">
        <f>IF((AA585&lt;&gt;"")*(M585&lt;&gt;""),AA585-M585,"")</f>
        <v/>
      </c>
      <c r="AP585" s="99">
        <f>IF((AB585&lt;&gt;"")*(N585&lt;&gt;""),AB585-N585,"")</f>
        <v/>
      </c>
      <c r="AQ585" s="94">
        <f>IF((AC585&lt;&gt;"")*(O585&lt;&gt;""),AC585-O585,"")</f>
        <v/>
      </c>
      <c r="AR585" s="94">
        <f>IF((AD585&lt;&gt;"")*(P585&lt;&gt;""),AD585-P585,"")</f>
        <v/>
      </c>
      <c r="AS585" s="94">
        <f>IF((AE585&lt;&gt;"")*(Q585&lt;&gt;""),AE585-Q585,"")</f>
        <v/>
      </c>
      <c r="AT585" s="94">
        <f>IF((AF585&lt;&gt;"")*(R585&lt;&gt;""),AF585-R585,"")</f>
        <v/>
      </c>
      <c r="AU585" s="94">
        <f>IF((AG585&lt;&gt;"")*(S585&lt;&gt;""),AG585-S585,"")</f>
        <v/>
      </c>
      <c r="AV585" s="99">
        <f>IF((AH585&lt;&gt;"")*(T585&lt;&gt;""),AH585-T585,"")</f>
        <v/>
      </c>
      <c r="AW585" s="99">
        <f>IF((AI585&lt;&gt;"")*(U585&lt;&gt;""),AI585-U585,"")</f>
        <v/>
      </c>
      <c r="AX585" s="99">
        <f>IF((AJ585&lt;&gt;"")*(V585&lt;&gt;""),AJ585-V585,"")</f>
        <v/>
      </c>
      <c r="AY585" s="99">
        <f>IF((AK585&lt;&gt;"")*(W585&lt;&gt;""),AK585-W585,"")</f>
        <v/>
      </c>
      <c r="AZ585" s="102">
        <f>IF((AL585&lt;&gt;"")*(X585&lt;&gt;""),AL585-X585,"")</f>
        <v/>
      </c>
      <c r="BA585" s="50">
        <f>IFERROR(__xludf.dummyfunction("AI(""Actúa como un tutor académico y dirígete personalmente al estudiante "" &amp; I585 &amp; "" "" &amp; J585 &amp; "" "" &amp; G585 &amp; "" "" &amp; H585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AM585 &amp; ""'. Diferencias por área: Matemáticas ("" &amp; AQ585 &amp; ""), Ciencias Natura"&amp;"les ("" &amp; AR585 &amp; ""), Sociales ("" &amp; AS585 &amp; ""), Lectura Crítica ("" &amp; AT585 &amp; "") e Inglés ("" &amp; AU585 &amp; ""). Variación en posición: grupo ("" &amp; AN585 &amp; ""), grado ("" &amp; AO585 &amp; "") y media ("" &amp; AP585 &amp; ""). Puntajes Primer Simulacro: Global "" &amp; K585 &amp; "", Mat "" &amp; "&amp;"O4 &amp; "", Cien "" &amp; P585 &amp; "", Soc "" &amp; Q585 &amp; "", Lec "" &amp; R585 &amp; "", Ing "" &amp; S585 &amp; "". Puntajes Segundo Simulacro: Global "" &amp; Y585 &amp; "", Mat "" &amp; AC585 &amp; "", Cien "" &amp; AD585 &amp; "", Soc "" &amp; AE585 &amp; "", Lec "" &amp; AF585 &amp; "", Ing "" &amp; AG585 &amp; "". Escribe un mensaje motivador"&amp;" y breve (máximo 4 líneas)."")
"),"=AI(""Actúa como un tutor académico y dirígete personalmente al estudiante "" &amp; I585 &amp; "" "" &amp; J585 &amp; "" "" &amp; G585 &amp; "" "" &amp; H585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AM585 &amp; ""'. Diferencias por área: Matemáticas ("" &amp; AQ585 &amp; ""), Ciencias Natur"&amp;"ales ("" &amp; AR585 &amp; ""), Sociales ("" &amp; AS585 &amp; ""), Lectura Crítica ("" &amp; AT585 &amp; "") e Inglés ("" &amp; AU585 &amp; ""). Variación en posición: grupo ("" &amp; AN585 &amp; ""), grado ("" &amp; AO585 &amp; "") y media ("" &amp; AP585 &amp; ""). Puntajes Primer Simulacro: Global "" &amp; K585 &amp; "", Mat "" &amp;"&amp;" O585 &amp; "", Cien "" &amp; P585 &amp; "", Soc "" &amp; Q585 &amp; "", Lec "" &amp; R585 &amp; "", Ing "" &amp; S585 &amp; "". Puntajes Segundo Simulacro: Global "" &amp; Y585 &amp; "", Mat "" &amp; AC585 &amp; "", Cien "" &amp; AD585 &amp; "", Soc "" &amp; AE585 &amp; "", Lec "" &amp; AF585 &amp; "", Ing "" &amp; AG585 &amp; "". Escribe un mensaje motivado"&amp;"r y breve (máximo 4 líneas)."")
")</f>
        <v/>
      </c>
    </row>
    <row r="586" ht="15.75" customHeight="1" s="42">
      <c r="A586" s="93" t="n"/>
      <c r="B586" s="94" t="inlineStr">
        <is>
          <t>Bachillerato</t>
        </is>
      </c>
      <c r="C586" s="94" t="n">
        <v>902</v>
      </c>
      <c r="D586" s="94" t="n"/>
      <c r="E586" s="95" t="n">
        <v>1025772545</v>
      </c>
      <c r="F586" s="96">
        <f>TRIM(G586&amp;" "&amp;H586&amp;" "&amp;I586&amp;" "&amp;J586)</f>
        <v/>
      </c>
      <c r="G586" s="94" t="inlineStr">
        <is>
          <t>Morales</t>
        </is>
      </c>
      <c r="H586" s="94" t="inlineStr">
        <is>
          <t>Holguín</t>
        </is>
      </c>
      <c r="I586" s="94" t="inlineStr">
        <is>
          <t>Sebastián</t>
        </is>
      </c>
      <c r="J586" s="97" t="n"/>
      <c r="K586" s="98">
        <f>IF(SUM(O586:S586)=0, "", ROUND(((O586*3+P586*3+Q586*3+R586*3+S586*1)/13)*5,0))</f>
        <v/>
      </c>
      <c r="L586" s="99">
        <f>IF(OR($C586="",K586=""),"",COUNTIFS($C$4:$C$1500,$C586,K$4:K$1500,"&gt;"&amp;K586)+1)</f>
        <v/>
      </c>
      <c r="M586" s="99">
        <f>IF(OR($C586="",K586=""),"",IF(AND($C586&gt;=1001,$C586&lt;=1005),COUNTIFS($C$4:$C$1500,"&gt;=1001",$C$4:$C$1500,"&lt;=1005",K$4:K$1500,"&gt;"&amp;K586)+1,IF(AND($C586&gt;=1101,$C586&lt;=1105),COUNTIFS($C$4:$C$1500,"&gt;=1101",$C$4:$C$1500,"&lt;=1105",K$4:K$1500,"&gt;"&amp;K586)+1,IF(AND($C586&gt;=901,$C586&lt;=905),COUNTIFS($C$4:$C$1500,"&gt;=901",$C$4:$C$1500,"&lt;=905",K$4:K$1500,"&gt;"&amp;K586)+1,IF(AND($C586&gt;=801,$C586&lt;=805),COUNTIFS($C$4:$C$1500,"&gt;=801",$C$4:$C$1500,"&lt;=805",K$4:K$1500,"&gt;"&amp;K586)+1,IF(AND($C586&gt;=701,$C586&lt;=705),COUNTIFS($C$4:$C$1500,"&gt;=701",$C$4:$C$1500,"&lt;=705",K$4:K$1500,"&gt;"&amp;K586)+1,IF(AND($C586&gt;=601,$C586&lt;=606),COUNTIFS($C$4:$C$1500,"&gt;=601",$C$4:$C$1500,"&lt;=606",K$4:K$1500,"&gt;"&amp;K586)+1,"")))))))</f>
        <v/>
      </c>
      <c r="N586" s="99">
        <f>IF(OR($C586="",K586=""),"",IF(OR(AND($C586&gt;=1001,$C586&lt;=1005),AND($C586&gt;=1101,$C586&lt;=1105)),COUNTIFS($C$4:$C$1500,"&gt;=1001",$C$4:$C$1500,"&lt;=1005",K$4:K$1500,"&gt;"&amp;K586)+COUNTIFS($C$4:$C$1500,"&gt;=1101",$C$4:$C$1500,"&lt;=1105",K$4:K$1500,"&gt;"&amp;K586)+1,""))</f>
        <v/>
      </c>
      <c r="O586" s="94" t="n">
        <v>39.38</v>
      </c>
      <c r="P586" s="94" t="n">
        <v>36.34</v>
      </c>
      <c r="Q586" s="94" t="n">
        <v>46.88</v>
      </c>
      <c r="R586" s="94" t="n">
        <v>58.33</v>
      </c>
      <c r="S586" s="94" t="n">
        <v>50</v>
      </c>
      <c r="T586" s="99">
        <f>IF(AND(O586&gt;0,O586&lt;36),1,IF(AND(O586&gt;=36,O586&lt;51),2,IF(AND(O586&gt;=51,O586&lt;71),3,IF(AND(O586&gt;=71,O586&lt;=100),4,))))</f>
        <v/>
      </c>
      <c r="U586" s="99">
        <f>IF(AND(P586&gt;0,P586&lt;41),1,IF(AND(P586&gt;=41,P586&lt;56),2,IF(AND(P586&gt;=56,P586&lt;71),3,IF(AND(P586&gt;=71,P586&lt;=100),4,))))</f>
        <v/>
      </c>
      <c r="V586" s="99">
        <f>IF(AND(Q586&gt;0,Q586&lt;41),1,IF(AND(Q586&gt;=41,Q586&lt;56),2,IF(AND(Q586&gt;=56,Q586&lt;71),3,IF(AND(Q586&gt;=71,Q586&lt;=100),4,))))</f>
        <v/>
      </c>
      <c r="W586" s="99">
        <f>IF(AND(R586&gt;0,R586&lt;36),1,IF(AND(R586&gt;=36,R586&lt;51),2,IF(AND(R586&gt;=51,R586&lt;66),3,IF(AND(R586&gt;=66,R586&lt;=100),4,))))</f>
        <v/>
      </c>
      <c r="X586" s="100">
        <f>IF(AND(S586&gt;0,S586&lt;37),1,IF(AND(S586&gt;=37,S586&lt;58),2,IF(AND(S586&gt;=58,S586&lt;71),3,IF(AND(S586&gt;=71,S586&lt;=100),4,))))</f>
        <v/>
      </c>
      <c r="Y586" s="101">
        <f>IF(SUM(AC586:AG586)=0, "", ROUND(((AC586*3+AD586*3+AE586*3+AF586*3+AG586*1)/13)*5,0))</f>
        <v/>
      </c>
      <c r="Z586" s="99">
        <f>IF(OR($C586="",Y586=""),"",COUNTIFS($C$4:$C$1500,$C586,Y$4:Y$1500,"&gt;"&amp;Y586)+1)</f>
        <v/>
      </c>
      <c r="AA586" s="99">
        <f>IF(OR($C586="",Y586=""),"",IF(AND($C586&gt;=1001,$C586&lt;=1005),COUNTIFS($C$4:$C$1500,"&gt;=1001",$C$4:$C$1500,"&lt;=1005",Y$4:Y$1500,"&gt;"&amp;Y586)+1,IF(AND($C586&gt;=1101,$C586&lt;=1105),COUNTIFS($C$4:$C$1500,"&gt;=1101",$C$4:$C$1500,"&lt;=1105",Y$4:Y$1500,"&gt;"&amp;Y586)+1,IF(AND($C586&gt;=901,$C586&lt;=905),COUNTIFS($C$4:$C$1500,"&gt;=901",$C$4:$C$1500,"&lt;=905",Y$4:Y$1500,"&gt;"&amp;Y586)+1,IF(AND($C586&gt;=801,$C586&lt;=805),COUNTIFS($C$4:$C$1500,"&gt;=801",$C$4:$C$1500,"&lt;=805",Y$4:Y$1500,"&gt;"&amp;Y586)+1,IF(AND($C586&gt;=701,$C586&lt;=705),COUNTIFS($C$4:$C$1500,"&gt;=701",$C$4:$C$1500,"&lt;=705",Y$4:Y$1500,"&gt;"&amp;Y586)+1,IF(AND($C586&gt;=601,$C586&lt;=606),COUNTIFS($C$4:$C$1500,"&gt;=601",$C$4:$C$1500,"&lt;=606",Y$4:Y$1500,"&gt;"&amp;Y586)+1,"")))))))</f>
        <v/>
      </c>
      <c r="AB586" s="99">
        <f>IF(OR($C586="",Y586=""),"",IF(OR(AND($C586&gt;=1001,$C586&lt;=1005),AND($C586&gt;=1101,$C586&lt;=1105)),COUNTIFS($C$4:$C$1500,"&gt;=1001",$C$4:$C$1500,"&lt;=1005",Y$4:Y$1500,"&gt;"&amp;Y586)+COUNTIFS($C$4:$C$1500,"&gt;=1101",$C$4:$C$1500,"&lt;=1105",Y$4:Y$1500,"&gt;"&amp;Y586)+1,""))</f>
        <v/>
      </c>
      <c r="AC586" s="94" t="n">
        <v>51</v>
      </c>
      <c r="AD586" s="94" t="n">
        <v>70.8</v>
      </c>
      <c r="AE586" s="94" t="n">
        <v>73.63</v>
      </c>
      <c r="AF586" s="94" t="n">
        <v>35</v>
      </c>
      <c r="AG586" s="94" t="n">
        <v>52.5</v>
      </c>
      <c r="AH586" s="99">
        <f>IF(AND(AC586&gt;0,AC586&lt;36),1,IF(AND(AC586&gt;=36,AC586&lt;51),2,IF(AND(AC586&gt;=51,AC586&lt;71),3,IF(AND(AC586&gt;=71,AC586&lt;=100),4,))))</f>
        <v/>
      </c>
      <c r="AI586" s="99">
        <f>IF(AND(AD586&gt;0,AD586&lt;41),1,IF(AND(AD586&gt;=41,AD586&lt;56),2,IF(AND(AD586&gt;=56,AD586&lt;71),3,IF(AND(AD586&gt;=71,AD586&lt;=100),4,))))</f>
        <v/>
      </c>
      <c r="AJ586" s="99">
        <f>IF(AND(AE586&gt;0,AE586&lt;41),1,IF(AND(AE586&gt;=41,AE586&lt;56),2,IF(AND(AE586&gt;=56,AE586&lt;71),3,IF(AND(AE586&gt;=71,AE586&lt;=100),4,))))</f>
        <v/>
      </c>
      <c r="AK586" s="99">
        <f>IF(AND(AF586&gt;0,AF586&lt;36),1,IF(AND(AF586&gt;=36,AF586&lt;51),2,IF(AND(AF586&gt;=51,AF586&lt;66),3,IF(AND(AF586&gt;=66,AF586&lt;=100),4,))))</f>
        <v/>
      </c>
      <c r="AL586" s="100">
        <f>IF(AND(AG586&gt;0,AG586&lt;37),1,IF(AND(AG586&gt;=37,AG586&lt;58),2,IF(AND(AG586&gt;=58,AG586&lt;71),3,IF(AND(AG586&gt;=71,AG586&lt;=100),4,))))</f>
        <v/>
      </c>
      <c r="AM586" s="101">
        <f>IF((Y586&lt;&gt;"")*(K586&lt;&gt;""),Y586-K586,"")</f>
        <v/>
      </c>
      <c r="AN586" s="99">
        <f>IF((Z586&lt;&gt;"")*(L586&lt;&gt;""),Z586-L586,"")</f>
        <v/>
      </c>
      <c r="AO586" s="99">
        <f>IF((AA586&lt;&gt;"")*(M586&lt;&gt;""),AA586-M586,"")</f>
        <v/>
      </c>
      <c r="AP586" s="99">
        <f>IF((AB586&lt;&gt;"")*(N586&lt;&gt;""),AB586-N586,"")</f>
        <v/>
      </c>
      <c r="AQ586" s="94">
        <f>IF((AC586&lt;&gt;"")*(O586&lt;&gt;""),AC586-O586,"")</f>
        <v/>
      </c>
      <c r="AR586" s="94">
        <f>IF((AD586&lt;&gt;"")*(P586&lt;&gt;""),AD586-P586,"")</f>
        <v/>
      </c>
      <c r="AS586" s="94">
        <f>IF((AE586&lt;&gt;"")*(Q586&lt;&gt;""),AE586-Q586,"")</f>
        <v/>
      </c>
      <c r="AT586" s="94">
        <f>IF((AF586&lt;&gt;"")*(R586&lt;&gt;""),AF586-R586,"")</f>
        <v/>
      </c>
      <c r="AU586" s="94">
        <f>IF((AG586&lt;&gt;"")*(S586&lt;&gt;""),AG586-S586,"")</f>
        <v/>
      </c>
      <c r="AV586" s="99">
        <f>IF((AH586&lt;&gt;"")*(T586&lt;&gt;""),AH586-T586,"")</f>
        <v/>
      </c>
      <c r="AW586" s="99">
        <f>IF((AI586&lt;&gt;"")*(U586&lt;&gt;""),AI586-U586,"")</f>
        <v/>
      </c>
      <c r="AX586" s="99">
        <f>IF((AJ586&lt;&gt;"")*(V586&lt;&gt;""),AJ586-V586,"")</f>
        <v/>
      </c>
      <c r="AY586" s="99">
        <f>IF((AK586&lt;&gt;"")*(W586&lt;&gt;""),AK586-W586,"")</f>
        <v/>
      </c>
      <c r="AZ586" s="102">
        <f>IF((AL586&lt;&gt;"")*(X586&lt;&gt;""),AL586-X586,"")</f>
        <v/>
      </c>
      <c r="BA586" s="50">
        <f>IFERROR(__xludf.dummyfunction("AI(""Actúa como un tutor académico y dirígete personalmente al estudiante "" &amp; I586 &amp; "" "" &amp; J586 &amp; "" "" &amp; G586 &amp; "" "" &amp; H586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AM586 &amp; ""'. Diferencias por área: Matemáticas ("" &amp; AQ586 &amp; ""), Ciencias Natura"&amp;"les ("" &amp; AR586 &amp; ""), Sociales ("" &amp; AS586 &amp; ""), Lectura Crítica ("" &amp; AT586 &amp; "") e Inglés ("" &amp; AU586 &amp; ""). Variación en posición: grupo ("" &amp; AN586 &amp; ""), grado ("" &amp; AO586 &amp; "") y media ("" &amp; AP586 &amp; ""). Puntajes Primer Simulacro: Global "" &amp; K586 &amp; "", Mat "" &amp; "&amp;"O4 &amp; "", Cien "" &amp; P586 &amp; "", Soc "" &amp; Q586 &amp; "", Lec "" &amp; R586 &amp; "", Ing "" &amp; S586 &amp; "". Puntajes Segundo Simulacro: Global "" &amp; Y586 &amp; "", Mat "" &amp; AC586 &amp; "", Cien "" &amp; AD586 &amp; "", Soc "" &amp; AE586 &amp; "", Lec "" &amp; AF586 &amp; "", Ing "" &amp; AG586 &amp; "". Escribe un mensaje motivador"&amp;" y breve (máximo 4 líneas)."")
"),"=AI(""Actúa como un tutor académico y dirígete personalmente al estudiante "" &amp; I586 &amp; "" "" &amp; J586 &amp; "" "" &amp; G586 &amp; "" "" &amp; H586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AM586 &amp; ""'. Diferencias por área: Matemáticas ("" &amp; AQ586 &amp; ""), Ciencias Natur"&amp;"ales ("" &amp; AR586 &amp; ""), Sociales ("" &amp; AS586 &amp; ""), Lectura Crítica ("" &amp; AT586 &amp; "") e Inglés ("" &amp; AU586 &amp; ""). Variación en posición: grupo ("" &amp; AN586 &amp; ""), grado ("" &amp; AO586 &amp; "") y media ("" &amp; AP586 &amp; ""). Puntajes Primer Simulacro: Global "" &amp; K586 &amp; "", Mat "" &amp;"&amp;" O586 &amp; "", Cien "" &amp; P586 &amp; "", Soc "" &amp; Q586 &amp; "", Lec "" &amp; R586 &amp; "", Ing "" &amp; S586 &amp; "". Puntajes Segundo Simulacro: Global "" &amp; Y586 &amp; "", Mat "" &amp; AC586 &amp; "", Cien "" &amp; AD586 &amp; "", Soc "" &amp; AE586 &amp; "", Lec "" &amp; AF586 &amp; "", Ing "" &amp; AG586 &amp; "". Escribe un mensaje motivado"&amp;"r y breve (máximo 4 líneas)."")
")</f>
        <v/>
      </c>
    </row>
    <row r="587" ht="15.75" customHeight="1" s="42">
      <c r="A587" s="93" t="n"/>
      <c r="B587" s="94" t="inlineStr">
        <is>
          <t>Bachillerato</t>
        </is>
      </c>
      <c r="C587" s="94" t="n">
        <v>902</v>
      </c>
      <c r="D587" s="94" t="n"/>
      <c r="E587" s="95" t="n">
        <v>1011594048</v>
      </c>
      <c r="F587" s="96">
        <f>TRIM(G587&amp;" "&amp;H587&amp;" "&amp;I587&amp;" "&amp;J587)</f>
        <v/>
      </c>
      <c r="G587" s="94" t="inlineStr">
        <is>
          <t>Moreno</t>
        </is>
      </c>
      <c r="H587" s="94" t="inlineStr">
        <is>
          <t>Tilano</t>
        </is>
      </c>
      <c r="I587" s="94" t="inlineStr">
        <is>
          <t>Michell</t>
        </is>
      </c>
      <c r="J587" s="97" t="inlineStr">
        <is>
          <t>Dahiana</t>
        </is>
      </c>
      <c r="K587" s="98">
        <f>IF(SUM(O587:S587)=0, "", ROUND(((O587*3+P587*3+Q587*3+R587*3+S587*1)/13)*5,0))</f>
        <v/>
      </c>
      <c r="L587" s="99">
        <f>IF(OR($C587="",K587=""),"",COUNTIFS($C$4:$C$1500,$C587,K$4:K$1500,"&gt;"&amp;K587)+1)</f>
        <v/>
      </c>
      <c r="M587" s="99">
        <f>IF(OR($C587="",K587=""),"",IF(AND($C587&gt;=1001,$C587&lt;=1005),COUNTIFS($C$4:$C$1500,"&gt;=1001",$C$4:$C$1500,"&lt;=1005",K$4:K$1500,"&gt;"&amp;K587)+1,IF(AND($C587&gt;=1101,$C587&lt;=1105),COUNTIFS($C$4:$C$1500,"&gt;=1101",$C$4:$C$1500,"&lt;=1105",K$4:K$1500,"&gt;"&amp;K587)+1,IF(AND($C587&gt;=901,$C587&lt;=905),COUNTIFS($C$4:$C$1500,"&gt;=901",$C$4:$C$1500,"&lt;=905",K$4:K$1500,"&gt;"&amp;K587)+1,IF(AND($C587&gt;=801,$C587&lt;=805),COUNTIFS($C$4:$C$1500,"&gt;=801",$C$4:$C$1500,"&lt;=805",K$4:K$1500,"&gt;"&amp;K587)+1,IF(AND($C587&gt;=701,$C587&lt;=705),COUNTIFS($C$4:$C$1500,"&gt;=701",$C$4:$C$1500,"&lt;=705",K$4:K$1500,"&gt;"&amp;K587)+1,IF(AND($C587&gt;=601,$C587&lt;=606),COUNTIFS($C$4:$C$1500,"&gt;=601",$C$4:$C$1500,"&lt;=606",K$4:K$1500,"&gt;"&amp;K587)+1,"")))))))</f>
        <v/>
      </c>
      <c r="N587" s="99">
        <f>IF(OR($C587="",K587=""),"",IF(OR(AND($C587&gt;=1001,$C587&lt;=1005),AND($C587&gt;=1101,$C587&lt;=1105)),COUNTIFS($C$4:$C$1500,"&gt;=1001",$C$4:$C$1500,"&lt;=1005",K$4:K$1500,"&gt;"&amp;K587)+COUNTIFS($C$4:$C$1500,"&gt;=1101",$C$4:$C$1500,"&lt;=1105",K$4:K$1500,"&gt;"&amp;K587)+1,""))</f>
        <v/>
      </c>
      <c r="O587" s="94" t="n">
        <v>17.5</v>
      </c>
      <c r="P587" s="94" t="n">
        <v>72.23</v>
      </c>
      <c r="Q587" s="94" t="n">
        <v>50</v>
      </c>
      <c r="R587" s="94" t="n">
        <v>62.5</v>
      </c>
      <c r="S587" s="94" t="n">
        <v>50</v>
      </c>
      <c r="T587" s="99">
        <f>IF(AND(O587&gt;0,O587&lt;36),1,IF(AND(O587&gt;=36,O587&lt;51),2,IF(AND(O587&gt;=51,O587&lt;71),3,IF(AND(O587&gt;=71,O587&lt;=100),4,))))</f>
        <v/>
      </c>
      <c r="U587" s="99">
        <f>IF(AND(P587&gt;0,P587&lt;41),1,IF(AND(P587&gt;=41,P587&lt;56),2,IF(AND(P587&gt;=56,P587&lt;71),3,IF(AND(P587&gt;=71,P587&lt;=100),4,))))</f>
        <v/>
      </c>
      <c r="V587" s="99">
        <f>IF(AND(Q587&gt;0,Q587&lt;41),1,IF(AND(Q587&gt;=41,Q587&lt;56),2,IF(AND(Q587&gt;=56,Q587&lt;71),3,IF(AND(Q587&gt;=71,Q587&lt;=100),4,))))</f>
        <v/>
      </c>
      <c r="W587" s="99">
        <f>IF(AND(R587&gt;0,R587&lt;36),1,IF(AND(R587&gt;=36,R587&lt;51),2,IF(AND(R587&gt;=51,R587&lt;66),3,IF(AND(R587&gt;=66,R587&lt;=100),4,))))</f>
        <v/>
      </c>
      <c r="X587" s="100">
        <f>IF(AND(S587&gt;0,S587&lt;37),1,IF(AND(S587&gt;=37,S587&lt;58),2,IF(AND(S587&gt;=58,S587&lt;71),3,IF(AND(S587&gt;=71,S587&lt;=100),4,))))</f>
        <v/>
      </c>
      <c r="Y587" s="101">
        <f>IF(SUM(AC587:AG587)=0, "", ROUND(((AC587*3+AD587*3+AE587*3+AF587*3+AG587*1)/13)*5,0))</f>
        <v/>
      </c>
      <c r="Z587" s="99">
        <f>IF(OR($C587="",Y587=""),"",COUNTIFS($C$4:$C$1500,$C587,Y$4:Y$1500,"&gt;"&amp;Y587)+1)</f>
        <v/>
      </c>
      <c r="AA587" s="99">
        <f>IF(OR($C587="",Y587=""),"",IF(AND($C587&gt;=1001,$C587&lt;=1005),COUNTIFS($C$4:$C$1500,"&gt;=1001",$C$4:$C$1500,"&lt;=1005",Y$4:Y$1500,"&gt;"&amp;Y587)+1,IF(AND($C587&gt;=1101,$C587&lt;=1105),COUNTIFS($C$4:$C$1500,"&gt;=1101",$C$4:$C$1500,"&lt;=1105",Y$4:Y$1500,"&gt;"&amp;Y587)+1,IF(AND($C587&gt;=901,$C587&lt;=905),COUNTIFS($C$4:$C$1500,"&gt;=901",$C$4:$C$1500,"&lt;=905",Y$4:Y$1500,"&gt;"&amp;Y587)+1,IF(AND($C587&gt;=801,$C587&lt;=805),COUNTIFS($C$4:$C$1500,"&gt;=801",$C$4:$C$1500,"&lt;=805",Y$4:Y$1500,"&gt;"&amp;Y587)+1,IF(AND($C587&gt;=701,$C587&lt;=705),COUNTIFS($C$4:$C$1500,"&gt;=701",$C$4:$C$1500,"&lt;=705",Y$4:Y$1500,"&gt;"&amp;Y587)+1,IF(AND($C587&gt;=601,$C587&lt;=606),COUNTIFS($C$4:$C$1500,"&gt;=601",$C$4:$C$1500,"&lt;=606",Y$4:Y$1500,"&gt;"&amp;Y587)+1,"")))))))</f>
        <v/>
      </c>
      <c r="AB587" s="99">
        <f>IF(OR($C587="",Y587=""),"",IF(OR(AND($C587&gt;=1001,$C587&lt;=1005),AND($C587&gt;=1101,$C587&lt;=1105)),COUNTIFS($C$4:$C$1500,"&gt;=1001",$C$4:$C$1500,"&lt;=1005",Y$4:Y$1500,"&gt;"&amp;Y587)+COUNTIFS($C$4:$C$1500,"&gt;=1101",$C$4:$C$1500,"&lt;=1105",Y$4:Y$1500,"&gt;"&amp;Y587)+1,""))</f>
        <v/>
      </c>
      <c r="AC587" s="94" t="n">
        <v>48.25</v>
      </c>
      <c r="AD587" s="94" t="n">
        <v>24.82</v>
      </c>
      <c r="AE587" s="94" t="n">
        <v>26.25</v>
      </c>
      <c r="AF587" s="94" t="n">
        <v>17.5</v>
      </c>
      <c r="AG587" s="94" t="n">
        <v>21.88</v>
      </c>
      <c r="AH587" s="99">
        <f>IF(AND(AC587&gt;0,AC587&lt;36),1,IF(AND(AC587&gt;=36,AC587&lt;51),2,IF(AND(AC587&gt;=51,AC587&lt;71),3,IF(AND(AC587&gt;=71,AC587&lt;=100),4,))))</f>
        <v/>
      </c>
      <c r="AI587" s="99">
        <f>IF(AND(AD587&gt;0,AD587&lt;41),1,IF(AND(AD587&gt;=41,AD587&lt;56),2,IF(AND(AD587&gt;=56,AD587&lt;71),3,IF(AND(AD587&gt;=71,AD587&lt;=100),4,))))</f>
        <v/>
      </c>
      <c r="AJ587" s="99">
        <f>IF(AND(AE587&gt;0,AE587&lt;41),1,IF(AND(AE587&gt;=41,AE587&lt;56),2,IF(AND(AE587&gt;=56,AE587&lt;71),3,IF(AND(AE587&gt;=71,AE587&lt;=100),4,))))</f>
        <v/>
      </c>
      <c r="AK587" s="99">
        <f>IF(AND(AF587&gt;0,AF587&lt;36),1,IF(AND(AF587&gt;=36,AF587&lt;51),2,IF(AND(AF587&gt;=51,AF587&lt;66),3,IF(AND(AF587&gt;=66,AF587&lt;=100),4,))))</f>
        <v/>
      </c>
      <c r="AL587" s="100">
        <f>IF(AND(AG587&gt;0,AG587&lt;37),1,IF(AND(AG587&gt;=37,AG587&lt;58),2,IF(AND(AG587&gt;=58,AG587&lt;71),3,IF(AND(AG587&gt;=71,AG587&lt;=100),4,))))</f>
        <v/>
      </c>
      <c r="AM587" s="101">
        <f>IF((Y587&lt;&gt;"")*(K587&lt;&gt;""),Y587-K587,"")</f>
        <v/>
      </c>
      <c r="AN587" s="99">
        <f>IF((Z587&lt;&gt;"")*(L587&lt;&gt;""),Z587-L587,"")</f>
        <v/>
      </c>
      <c r="AO587" s="99">
        <f>IF((AA587&lt;&gt;"")*(M587&lt;&gt;""),AA587-M587,"")</f>
        <v/>
      </c>
      <c r="AP587" s="99">
        <f>IF((AB587&lt;&gt;"")*(N587&lt;&gt;""),AB587-N587,"")</f>
        <v/>
      </c>
      <c r="AQ587" s="94">
        <f>IF((AC587&lt;&gt;"")*(O587&lt;&gt;""),AC587-O587,"")</f>
        <v/>
      </c>
      <c r="AR587" s="94">
        <f>IF((AD587&lt;&gt;"")*(P587&lt;&gt;""),AD587-P587,"")</f>
        <v/>
      </c>
      <c r="AS587" s="94">
        <f>IF((AE587&lt;&gt;"")*(Q587&lt;&gt;""),AE587-Q587,"")</f>
        <v/>
      </c>
      <c r="AT587" s="94">
        <f>IF((AF587&lt;&gt;"")*(R587&lt;&gt;""),AF587-R587,"")</f>
        <v/>
      </c>
      <c r="AU587" s="94">
        <f>IF((AG587&lt;&gt;"")*(S587&lt;&gt;""),AG587-S587,"")</f>
        <v/>
      </c>
      <c r="AV587" s="99">
        <f>IF((AH587&lt;&gt;"")*(T587&lt;&gt;""),AH587-T587,"")</f>
        <v/>
      </c>
      <c r="AW587" s="99">
        <f>IF((AI587&lt;&gt;"")*(U587&lt;&gt;""),AI587-U587,"")</f>
        <v/>
      </c>
      <c r="AX587" s="99">
        <f>IF((AJ587&lt;&gt;"")*(V587&lt;&gt;""),AJ587-V587,"")</f>
        <v/>
      </c>
      <c r="AY587" s="99">
        <f>IF((AK587&lt;&gt;"")*(W587&lt;&gt;""),AK587-W587,"")</f>
        <v/>
      </c>
      <c r="AZ587" s="102">
        <f>IF((AL587&lt;&gt;"")*(X587&lt;&gt;""),AL587-X587,"")</f>
        <v/>
      </c>
      <c r="BA587" s="50">
        <f>IFERROR(__xludf.dummyfunction("AI(""Actúa como un tutor académico y dirígete personalmente al estudiante "" &amp; I587 &amp; "" "" &amp; J587 &amp; "" "" &amp; G587 &amp; "" "" &amp; H587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AM587 &amp; ""'. Diferencias por área: Matemáticas ("" &amp; AQ587 &amp; ""), Ciencias Natura"&amp;"les ("" &amp; AR587 &amp; ""), Sociales ("" &amp; AS587 &amp; ""), Lectura Crítica ("" &amp; AT587 &amp; "") e Inglés ("" &amp; AU587 &amp; ""). Variación en posición: grupo ("" &amp; AN587 &amp; ""), grado ("" &amp; AO587 &amp; "") y media ("" &amp; AP587 &amp; ""). Puntajes Primer Simulacro: Global "" &amp; K587 &amp; "", Mat "" &amp; "&amp;"O4 &amp; "", Cien "" &amp; P587 &amp; "", Soc "" &amp; Q587 &amp; "", Lec "" &amp; R587 &amp; "", Ing "" &amp; S587 &amp; "". Puntajes Segundo Simulacro: Global "" &amp; Y587 &amp; "", Mat "" &amp; AC587 &amp; "", Cien "" &amp; AD587 &amp; "", Soc "" &amp; AE587 &amp; "", Lec "" &amp; AF587 &amp; "", Ing "" &amp; AG587 &amp; "". Escribe un mensaje motivador"&amp;" y breve (máximo 4 líneas)."")
"),"=AI(""Actúa como un tutor académico y dirígete personalmente al estudiante "" &amp; I587 &amp; "" "" &amp; J587 &amp; "" "" &amp; G587 &amp; "" "" &amp; H587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AM587 &amp; ""'. Diferencias por área: Matemáticas ("" &amp; AQ587 &amp; ""), Ciencias Natur"&amp;"ales ("" &amp; AR587 &amp; ""), Sociales ("" &amp; AS587 &amp; ""), Lectura Crítica ("" &amp; AT587 &amp; "") e Inglés ("" &amp; AU587 &amp; ""). Variación en posición: grupo ("" &amp; AN587 &amp; ""), grado ("" &amp; AO587 &amp; "") y media ("" &amp; AP587 &amp; ""). Puntajes Primer Simulacro: Global "" &amp; K587 &amp; "", Mat "" &amp;"&amp;" O587 &amp; "", Cien "" &amp; P587 &amp; "", Soc "" &amp; Q587 &amp; "", Lec "" &amp; R587 &amp; "", Ing "" &amp; S587 &amp; "". Puntajes Segundo Simulacro: Global "" &amp; Y587 &amp; "", Mat "" &amp; AC587 &amp; "", Cien "" &amp; AD587 &amp; "", Soc "" &amp; AE587 &amp; "", Lec "" &amp; AF587 &amp; "", Ing "" &amp; AG587 &amp; "". Escribe un mensaje motivado"&amp;"r y breve (máximo 4 líneas)."")
")</f>
        <v/>
      </c>
    </row>
    <row r="588" ht="15.75" customHeight="1" s="42">
      <c r="A588" s="93" t="n"/>
      <c r="B588" s="94" t="inlineStr">
        <is>
          <t>Bachillerato</t>
        </is>
      </c>
      <c r="C588" s="94" t="n">
        <v>902</v>
      </c>
      <c r="D588" s="94" t="n"/>
      <c r="E588" s="95" t="n">
        <v>1011594183</v>
      </c>
      <c r="F588" s="96">
        <f>TRIM(G588&amp;" "&amp;H588&amp;" "&amp;I588&amp;" "&amp;J588)</f>
        <v/>
      </c>
      <c r="G588" s="94" t="inlineStr">
        <is>
          <t>Ospina</t>
        </is>
      </c>
      <c r="H588" s="94" t="inlineStr">
        <is>
          <t>Aguirre</t>
        </is>
      </c>
      <c r="I588" s="94" t="inlineStr">
        <is>
          <t>Mariángel</t>
        </is>
      </c>
      <c r="J588" s="97" t="n"/>
      <c r="K588" s="98">
        <f>IF(SUM(O588:S588)=0, "", ROUND(((O588*3+P588*3+Q588*3+R588*3+S588*1)/13)*5,0))</f>
        <v/>
      </c>
      <c r="L588" s="99">
        <f>IF(OR($C588="",K588=""),"",COUNTIFS($C$4:$C$1500,$C588,K$4:K$1500,"&gt;"&amp;K588)+1)</f>
        <v/>
      </c>
      <c r="M588" s="99">
        <f>IF(OR($C588="",K588=""),"",IF(AND($C588&gt;=1001,$C588&lt;=1005),COUNTIFS($C$4:$C$1500,"&gt;=1001",$C$4:$C$1500,"&lt;=1005",K$4:K$1500,"&gt;"&amp;K588)+1,IF(AND($C588&gt;=1101,$C588&lt;=1105),COUNTIFS($C$4:$C$1500,"&gt;=1101",$C$4:$C$1500,"&lt;=1105",K$4:K$1500,"&gt;"&amp;K588)+1,IF(AND($C588&gt;=901,$C588&lt;=905),COUNTIFS($C$4:$C$1500,"&gt;=901",$C$4:$C$1500,"&lt;=905",K$4:K$1500,"&gt;"&amp;K588)+1,IF(AND($C588&gt;=801,$C588&lt;=805),COUNTIFS($C$4:$C$1500,"&gt;=801",$C$4:$C$1500,"&lt;=805",K$4:K$1500,"&gt;"&amp;K588)+1,IF(AND($C588&gt;=701,$C588&lt;=705),COUNTIFS($C$4:$C$1500,"&gt;=701",$C$4:$C$1500,"&lt;=705",K$4:K$1500,"&gt;"&amp;K588)+1,IF(AND($C588&gt;=601,$C588&lt;=606),COUNTIFS($C$4:$C$1500,"&gt;=601",$C$4:$C$1500,"&lt;=606",K$4:K$1500,"&gt;"&amp;K588)+1,"")))))))</f>
        <v/>
      </c>
      <c r="N588" s="99">
        <f>IF(OR($C588="",K588=""),"",IF(OR(AND($C588&gt;=1001,$C588&lt;=1005),AND($C588&gt;=1101,$C588&lt;=1105)),COUNTIFS($C$4:$C$1500,"&gt;=1001",$C$4:$C$1500,"&lt;=1005",K$4:K$1500,"&gt;"&amp;K588)+COUNTIFS($C$4:$C$1500,"&gt;=1101",$C$4:$C$1500,"&lt;=1105",K$4:K$1500,"&gt;"&amp;K588)+1,""))</f>
        <v/>
      </c>
      <c r="O588" s="94" t="n">
        <v>48.75</v>
      </c>
      <c r="P588" s="94" t="n">
        <v>33.75</v>
      </c>
      <c r="Q588" s="94" t="n">
        <v>43.75</v>
      </c>
      <c r="R588" s="94" t="n">
        <v>45.83</v>
      </c>
      <c r="S588" s="94" t="n">
        <v>50</v>
      </c>
      <c r="T588" s="99">
        <f>IF(AND(O588&gt;0,O588&lt;36),1,IF(AND(O588&gt;=36,O588&lt;51),2,IF(AND(O588&gt;=51,O588&lt;71),3,IF(AND(O588&gt;=71,O588&lt;=100),4,))))</f>
        <v/>
      </c>
      <c r="U588" s="99">
        <f>IF(AND(P588&gt;0,P588&lt;41),1,IF(AND(P588&gt;=41,P588&lt;56),2,IF(AND(P588&gt;=56,P588&lt;71),3,IF(AND(P588&gt;=71,P588&lt;=100),4,))))</f>
        <v/>
      </c>
      <c r="V588" s="99">
        <f>IF(AND(Q588&gt;0,Q588&lt;41),1,IF(AND(Q588&gt;=41,Q588&lt;56),2,IF(AND(Q588&gt;=56,Q588&lt;71),3,IF(AND(Q588&gt;=71,Q588&lt;=100),4,))))</f>
        <v/>
      </c>
      <c r="W588" s="99">
        <f>IF(AND(R588&gt;0,R588&lt;36),1,IF(AND(R588&gt;=36,R588&lt;51),2,IF(AND(R588&gt;=51,R588&lt;66),3,IF(AND(R588&gt;=66,R588&lt;=100),4,))))</f>
        <v/>
      </c>
      <c r="X588" s="100">
        <f>IF(AND(S588&gt;0,S588&lt;37),1,IF(AND(S588&gt;=37,S588&lt;58),2,IF(AND(S588&gt;=58,S588&lt;71),3,IF(AND(S588&gt;=71,S588&lt;=100),4,))))</f>
        <v/>
      </c>
      <c r="Y588" s="101">
        <f>IF(SUM(AC588:AG588)=0, "", ROUND(((AC588*3+AD588*3+AE588*3+AF588*3+AG588*1)/13)*5,0))</f>
        <v/>
      </c>
      <c r="Z588" s="99">
        <f>IF(OR($C588="",Y588=""),"",COUNTIFS($C$4:$C$1500,$C588,Y$4:Y$1500,"&gt;"&amp;Y588)+1)</f>
        <v/>
      </c>
      <c r="AA588" s="99">
        <f>IF(OR($C588="",Y588=""),"",IF(AND($C588&gt;=1001,$C588&lt;=1005),COUNTIFS($C$4:$C$1500,"&gt;=1001",$C$4:$C$1500,"&lt;=1005",Y$4:Y$1500,"&gt;"&amp;Y588)+1,IF(AND($C588&gt;=1101,$C588&lt;=1105),COUNTIFS($C$4:$C$1500,"&gt;=1101",$C$4:$C$1500,"&lt;=1105",Y$4:Y$1500,"&gt;"&amp;Y588)+1,IF(AND($C588&gt;=901,$C588&lt;=905),COUNTIFS($C$4:$C$1500,"&gt;=901",$C$4:$C$1500,"&lt;=905",Y$4:Y$1500,"&gt;"&amp;Y588)+1,IF(AND($C588&gt;=801,$C588&lt;=805),COUNTIFS($C$4:$C$1500,"&gt;=801",$C$4:$C$1500,"&lt;=805",Y$4:Y$1500,"&gt;"&amp;Y588)+1,IF(AND($C588&gt;=701,$C588&lt;=705),COUNTIFS($C$4:$C$1500,"&gt;=701",$C$4:$C$1500,"&lt;=705",Y$4:Y$1500,"&gt;"&amp;Y588)+1,IF(AND($C588&gt;=601,$C588&lt;=606),COUNTIFS($C$4:$C$1500,"&gt;=601",$C$4:$C$1500,"&lt;=606",Y$4:Y$1500,"&gt;"&amp;Y588)+1,"")))))))</f>
        <v/>
      </c>
      <c r="AB588" s="99">
        <f>IF(OR($C588="",Y588=""),"",IF(OR(AND($C588&gt;=1001,$C588&lt;=1005),AND($C588&gt;=1101,$C588&lt;=1105)),COUNTIFS($C$4:$C$1500,"&gt;=1001",$C$4:$C$1500,"&lt;=1005",Y$4:Y$1500,"&gt;"&amp;Y588)+COUNTIFS($C$4:$C$1500,"&gt;=1101",$C$4:$C$1500,"&lt;=1105",Y$4:Y$1500,"&gt;"&amp;Y588)+1,""))</f>
        <v/>
      </c>
      <c r="AC588" s="94" t="n">
        <v>56.5</v>
      </c>
      <c r="AD588" s="94" t="n">
        <v>59.96</v>
      </c>
      <c r="AE588" s="94" t="n">
        <v>76.25</v>
      </c>
      <c r="AF588" s="94" t="n">
        <v>56.88</v>
      </c>
      <c r="AG588" s="94" t="n">
        <v>39.38</v>
      </c>
      <c r="AH588" s="99">
        <f>IF(AND(AC588&gt;0,AC588&lt;36),1,IF(AND(AC588&gt;=36,AC588&lt;51),2,IF(AND(AC588&gt;=51,AC588&lt;71),3,IF(AND(AC588&gt;=71,AC588&lt;=100),4,))))</f>
        <v/>
      </c>
      <c r="AI588" s="99">
        <f>IF(AND(AD588&gt;0,AD588&lt;41),1,IF(AND(AD588&gt;=41,AD588&lt;56),2,IF(AND(AD588&gt;=56,AD588&lt;71),3,IF(AND(AD588&gt;=71,AD588&lt;=100),4,))))</f>
        <v/>
      </c>
      <c r="AJ588" s="99">
        <f>IF(AND(AE588&gt;0,AE588&lt;41),1,IF(AND(AE588&gt;=41,AE588&lt;56),2,IF(AND(AE588&gt;=56,AE588&lt;71),3,IF(AND(AE588&gt;=71,AE588&lt;=100),4,))))</f>
        <v/>
      </c>
      <c r="AK588" s="99">
        <f>IF(AND(AF588&gt;0,AF588&lt;36),1,IF(AND(AF588&gt;=36,AF588&lt;51),2,IF(AND(AF588&gt;=51,AF588&lt;66),3,IF(AND(AF588&gt;=66,AF588&lt;=100),4,))))</f>
        <v/>
      </c>
      <c r="AL588" s="100">
        <f>IF(AND(AG588&gt;0,AG588&lt;37),1,IF(AND(AG588&gt;=37,AG588&lt;58),2,IF(AND(AG588&gt;=58,AG588&lt;71),3,IF(AND(AG588&gt;=71,AG588&lt;=100),4,))))</f>
        <v/>
      </c>
      <c r="AM588" s="101">
        <f>IF((Y588&lt;&gt;"")*(K588&lt;&gt;""),Y588-K588,"")</f>
        <v/>
      </c>
      <c r="AN588" s="99">
        <f>IF((Z588&lt;&gt;"")*(L588&lt;&gt;""),Z588-L588,"")</f>
        <v/>
      </c>
      <c r="AO588" s="99">
        <f>IF((AA588&lt;&gt;"")*(M588&lt;&gt;""),AA588-M588,"")</f>
        <v/>
      </c>
      <c r="AP588" s="99">
        <f>IF((AB588&lt;&gt;"")*(N588&lt;&gt;""),AB588-N588,"")</f>
        <v/>
      </c>
      <c r="AQ588" s="94">
        <f>IF((AC588&lt;&gt;"")*(O588&lt;&gt;""),AC588-O588,"")</f>
        <v/>
      </c>
      <c r="AR588" s="94">
        <f>IF((AD588&lt;&gt;"")*(P588&lt;&gt;""),AD588-P588,"")</f>
        <v/>
      </c>
      <c r="AS588" s="94">
        <f>IF((AE588&lt;&gt;"")*(Q588&lt;&gt;""),AE588-Q588,"")</f>
        <v/>
      </c>
      <c r="AT588" s="94">
        <f>IF((AF588&lt;&gt;"")*(R588&lt;&gt;""),AF588-R588,"")</f>
        <v/>
      </c>
      <c r="AU588" s="94">
        <f>IF((AG588&lt;&gt;"")*(S588&lt;&gt;""),AG588-S588,"")</f>
        <v/>
      </c>
      <c r="AV588" s="99">
        <f>IF((AH588&lt;&gt;"")*(T588&lt;&gt;""),AH588-T588,"")</f>
        <v/>
      </c>
      <c r="AW588" s="99">
        <f>IF((AI588&lt;&gt;"")*(U588&lt;&gt;""),AI588-U588,"")</f>
        <v/>
      </c>
      <c r="AX588" s="99">
        <f>IF((AJ588&lt;&gt;"")*(V588&lt;&gt;""),AJ588-V588,"")</f>
        <v/>
      </c>
      <c r="AY588" s="99">
        <f>IF((AK588&lt;&gt;"")*(W588&lt;&gt;""),AK588-W588,"")</f>
        <v/>
      </c>
      <c r="AZ588" s="102">
        <f>IF((AL588&lt;&gt;"")*(X588&lt;&gt;""),AL588-X588,"")</f>
        <v/>
      </c>
      <c r="BA588" s="50">
        <f>IFERROR(__xludf.dummyfunction("AI(""Actúa como un tutor académico y dirígete personalmente al estudiante "" &amp; I588 &amp; "" "" &amp; J588 &amp; "" "" &amp; G588 &amp; "" "" &amp; H588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AM588 &amp; ""'. Diferencias por área: Matemáticas ("" &amp; AQ588 &amp; ""), Ciencias Natura"&amp;"les ("" &amp; AR588 &amp; ""), Sociales ("" &amp; AS588 &amp; ""), Lectura Crítica ("" &amp; AT588 &amp; "") e Inglés ("" &amp; AU588 &amp; ""). Variación en posición: grupo ("" &amp; AN588 &amp; ""), grado ("" &amp; AO588 &amp; "") y media ("" &amp; AP588 &amp; ""). Puntajes Primer Simulacro: Global "" &amp; K588 &amp; "", Mat "" &amp; "&amp;"O4 &amp; "", Cien "" &amp; P588 &amp; "", Soc "" &amp; Q588 &amp; "", Lec "" &amp; R588 &amp; "", Ing "" &amp; S588 &amp; "". Puntajes Segundo Simulacro: Global "" &amp; Y588 &amp; "", Mat "" &amp; AC588 &amp; "", Cien "" &amp; AD588 &amp; "", Soc "" &amp; AE588 &amp; "", Lec "" &amp; AF588 &amp; "", Ing "" &amp; AG588 &amp; "". Escribe un mensaje motivador"&amp;" y breve (máximo 4 líneas)."")
"),"=AI(""Actúa como un tutor académico y dirígete personalmente al estudiante "" &amp; I588 &amp; "" "" &amp; J588 &amp; "" "" &amp; G588 &amp; "" "" &amp; H588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AM588 &amp; ""'. Diferencias por área: Matemáticas ("" &amp; AQ588 &amp; ""), Ciencias Natur"&amp;"ales ("" &amp; AR588 &amp; ""), Sociales ("" &amp; AS588 &amp; ""), Lectura Crítica ("" &amp; AT588 &amp; "") e Inglés ("" &amp; AU588 &amp; ""). Variación en posición: grupo ("" &amp; AN588 &amp; ""), grado ("" &amp; AO588 &amp; "") y media ("" &amp; AP588 &amp; ""). Puntajes Primer Simulacro: Global "" &amp; K588 &amp; "", Mat "" &amp;"&amp;" O588 &amp; "", Cien "" &amp; P588 &amp; "", Soc "" &amp; Q588 &amp; "", Lec "" &amp; R588 &amp; "", Ing "" &amp; S588 &amp; "". Puntajes Segundo Simulacro: Global "" &amp; Y588 &amp; "", Mat "" &amp; AC588 &amp; "", Cien "" &amp; AD588 &amp; "", Soc "" &amp; AE588 &amp; "", Lec "" &amp; AF588 &amp; "", Ing "" &amp; AG588 &amp; "". Escribe un mensaje motivado"&amp;"r y breve (máximo 4 líneas)."")
")</f>
        <v/>
      </c>
    </row>
    <row r="589" ht="15.75" customHeight="1" s="42">
      <c r="A589" s="93" t="n"/>
      <c r="B589" s="94" t="inlineStr">
        <is>
          <t>Bachillerato</t>
        </is>
      </c>
      <c r="C589" s="94" t="n">
        <v>902</v>
      </c>
      <c r="D589" s="94" t="n"/>
      <c r="E589" s="95" t="n">
        <v>1011593085</v>
      </c>
      <c r="F589" s="96">
        <f>TRIM(G589&amp;" "&amp;H589&amp;" "&amp;I589&amp;" "&amp;J589)</f>
        <v/>
      </c>
      <c r="G589" s="94" t="inlineStr">
        <is>
          <t>Présiga</t>
        </is>
      </c>
      <c r="H589" s="94" t="inlineStr">
        <is>
          <t>Ceballos</t>
        </is>
      </c>
      <c r="I589" s="94" t="inlineStr">
        <is>
          <t>Sara</t>
        </is>
      </c>
      <c r="J589" s="97" t="inlineStr">
        <is>
          <t>Yulieth</t>
        </is>
      </c>
      <c r="K589" s="98">
        <f>IF(SUM(O589:S589)=0, "", ROUND(((O589*3+P589*3+Q589*3+R589*3+S589*1)/13)*5,0))</f>
        <v/>
      </c>
      <c r="L589" s="99">
        <f>IF(OR($C589="",K589=""),"",COUNTIFS($C$4:$C$1500,$C589,K$4:K$1500,"&gt;"&amp;K589)+1)</f>
        <v/>
      </c>
      <c r="M589" s="99">
        <f>IF(OR($C589="",K589=""),"",IF(AND($C589&gt;=1001,$C589&lt;=1005),COUNTIFS($C$4:$C$1500,"&gt;=1001",$C$4:$C$1500,"&lt;=1005",K$4:K$1500,"&gt;"&amp;K589)+1,IF(AND($C589&gt;=1101,$C589&lt;=1105),COUNTIFS($C$4:$C$1500,"&gt;=1101",$C$4:$C$1500,"&lt;=1105",K$4:K$1500,"&gt;"&amp;K589)+1,IF(AND($C589&gt;=901,$C589&lt;=905),COUNTIFS($C$4:$C$1500,"&gt;=901",$C$4:$C$1500,"&lt;=905",K$4:K$1500,"&gt;"&amp;K589)+1,IF(AND($C589&gt;=801,$C589&lt;=805),COUNTIFS($C$4:$C$1500,"&gt;=801",$C$4:$C$1500,"&lt;=805",K$4:K$1500,"&gt;"&amp;K589)+1,IF(AND($C589&gt;=701,$C589&lt;=705),COUNTIFS($C$4:$C$1500,"&gt;=701",$C$4:$C$1500,"&lt;=705",K$4:K$1500,"&gt;"&amp;K589)+1,IF(AND($C589&gt;=601,$C589&lt;=606),COUNTIFS($C$4:$C$1500,"&gt;=601",$C$4:$C$1500,"&lt;=606",K$4:K$1500,"&gt;"&amp;K589)+1,"")))))))</f>
        <v/>
      </c>
      <c r="N589" s="99">
        <f>IF(OR($C589="",K589=""),"",IF(OR(AND($C589&gt;=1001,$C589&lt;=1005),AND($C589&gt;=1101,$C589&lt;=1105)),COUNTIFS($C$4:$C$1500,"&gt;=1001",$C$4:$C$1500,"&lt;=1005",K$4:K$1500,"&gt;"&amp;K589)+COUNTIFS($C$4:$C$1500,"&gt;=1101",$C$4:$C$1500,"&lt;=1105",K$4:K$1500,"&gt;"&amp;K589)+1,""))</f>
        <v/>
      </c>
      <c r="O589" s="94" t="n">
        <v>31.88</v>
      </c>
      <c r="P589" s="94" t="n">
        <v>57.32</v>
      </c>
      <c r="Q589" s="94" t="n">
        <v>56.25</v>
      </c>
      <c r="R589" s="94" t="n">
        <v>50</v>
      </c>
      <c r="S589" s="94" t="n">
        <v>54.17</v>
      </c>
      <c r="T589" s="99">
        <f>IF(AND(O589&gt;0,O589&lt;36),1,IF(AND(O589&gt;=36,O589&lt;51),2,IF(AND(O589&gt;=51,O589&lt;71),3,IF(AND(O589&gt;=71,O589&lt;=100),4,))))</f>
        <v/>
      </c>
      <c r="U589" s="99">
        <f>IF(AND(P589&gt;0,P589&lt;41),1,IF(AND(P589&gt;=41,P589&lt;56),2,IF(AND(P589&gt;=56,P589&lt;71),3,IF(AND(P589&gt;=71,P589&lt;=100),4,))))</f>
        <v/>
      </c>
      <c r="V589" s="99">
        <f>IF(AND(Q589&gt;0,Q589&lt;41),1,IF(AND(Q589&gt;=41,Q589&lt;56),2,IF(AND(Q589&gt;=56,Q589&lt;71),3,IF(AND(Q589&gt;=71,Q589&lt;=100),4,))))</f>
        <v/>
      </c>
      <c r="W589" s="99">
        <f>IF(AND(R589&gt;0,R589&lt;36),1,IF(AND(R589&gt;=36,R589&lt;51),2,IF(AND(R589&gt;=51,R589&lt;66),3,IF(AND(R589&gt;=66,R589&lt;=100),4,))))</f>
        <v/>
      </c>
      <c r="X589" s="100">
        <f>IF(AND(S589&gt;0,S589&lt;37),1,IF(AND(S589&gt;=37,S589&lt;58),2,IF(AND(S589&gt;=58,S589&lt;71),3,IF(AND(S589&gt;=71,S589&lt;=100),4,))))</f>
        <v/>
      </c>
      <c r="Y589" s="101">
        <f>IF(SUM(AC589:AG589)=0, "", ROUND(((AC589*3+AD589*3+AE589*3+AF589*3+AG589*1)/13)*5,0))</f>
        <v/>
      </c>
      <c r="Z589" s="99">
        <f>IF(OR($C589="",Y589=""),"",COUNTIFS($C$4:$C$1500,$C589,Y$4:Y$1500,"&gt;"&amp;Y589)+1)</f>
        <v/>
      </c>
      <c r="AA589" s="99">
        <f>IF(OR($C589="",Y589=""),"",IF(AND($C589&gt;=1001,$C589&lt;=1005),COUNTIFS($C$4:$C$1500,"&gt;=1001",$C$4:$C$1500,"&lt;=1005",Y$4:Y$1500,"&gt;"&amp;Y589)+1,IF(AND($C589&gt;=1101,$C589&lt;=1105),COUNTIFS($C$4:$C$1500,"&gt;=1101",$C$4:$C$1500,"&lt;=1105",Y$4:Y$1500,"&gt;"&amp;Y589)+1,IF(AND($C589&gt;=901,$C589&lt;=905),COUNTIFS($C$4:$C$1500,"&gt;=901",$C$4:$C$1500,"&lt;=905",Y$4:Y$1500,"&gt;"&amp;Y589)+1,IF(AND($C589&gt;=801,$C589&lt;=805),COUNTIFS($C$4:$C$1500,"&gt;=801",$C$4:$C$1500,"&lt;=805",Y$4:Y$1500,"&gt;"&amp;Y589)+1,IF(AND($C589&gt;=701,$C589&lt;=705),COUNTIFS($C$4:$C$1500,"&gt;=701",$C$4:$C$1500,"&lt;=705",Y$4:Y$1500,"&gt;"&amp;Y589)+1,IF(AND($C589&gt;=601,$C589&lt;=606),COUNTIFS($C$4:$C$1500,"&gt;=601",$C$4:$C$1500,"&lt;=606",Y$4:Y$1500,"&gt;"&amp;Y589)+1,"")))))))</f>
        <v/>
      </c>
      <c r="AB589" s="99">
        <f>IF(OR($C589="",Y589=""),"",IF(OR(AND($C589&gt;=1001,$C589&lt;=1005),AND($C589&gt;=1101,$C589&lt;=1105)),COUNTIFS($C$4:$C$1500,"&gt;=1001",$C$4:$C$1500,"&lt;=1005",Y$4:Y$1500,"&gt;"&amp;Y589)+COUNTIFS($C$4:$C$1500,"&gt;=1101",$C$4:$C$1500,"&lt;=1105",Y$4:Y$1500,"&gt;"&amp;Y589)+1,""))</f>
        <v/>
      </c>
      <c r="AC589" s="94" t="n"/>
      <c r="AD589" s="94" t="n"/>
      <c r="AE589" s="94" t="n"/>
      <c r="AF589" s="94" t="n"/>
      <c r="AG589" s="94" t="n"/>
      <c r="AH589" s="99">
        <f>IF(AND(AC589&gt;0,AC589&lt;36),1,IF(AND(AC589&gt;=36,AC589&lt;51),2,IF(AND(AC589&gt;=51,AC589&lt;71),3,IF(AND(AC589&gt;=71,AC589&lt;=100),4,))))</f>
        <v/>
      </c>
      <c r="AI589" s="99">
        <f>IF(AND(AD589&gt;0,AD589&lt;41),1,IF(AND(AD589&gt;=41,AD589&lt;56),2,IF(AND(AD589&gt;=56,AD589&lt;71),3,IF(AND(AD589&gt;=71,AD589&lt;=100),4,))))</f>
        <v/>
      </c>
      <c r="AJ589" s="99">
        <f>IF(AND(AE589&gt;0,AE589&lt;41),1,IF(AND(AE589&gt;=41,AE589&lt;56),2,IF(AND(AE589&gt;=56,AE589&lt;71),3,IF(AND(AE589&gt;=71,AE589&lt;=100),4,))))</f>
        <v/>
      </c>
      <c r="AK589" s="99">
        <f>IF(AND(AF589&gt;0,AF589&lt;36),1,IF(AND(AF589&gt;=36,AF589&lt;51),2,IF(AND(AF589&gt;=51,AF589&lt;66),3,IF(AND(AF589&gt;=66,AF589&lt;=100),4,))))</f>
        <v/>
      </c>
      <c r="AL589" s="100">
        <f>IF(AND(AG589&gt;0,AG589&lt;37),1,IF(AND(AG589&gt;=37,AG589&lt;58),2,IF(AND(AG589&gt;=58,AG589&lt;71),3,IF(AND(AG589&gt;=71,AG589&lt;=100),4,))))</f>
        <v/>
      </c>
      <c r="AM589" s="101">
        <f>IF((Y589&lt;&gt;"")*(K589&lt;&gt;""),Y589-K589,"")</f>
        <v/>
      </c>
      <c r="AN589" s="99">
        <f>IF((Z589&lt;&gt;"")*(L589&lt;&gt;""),Z589-L589,"")</f>
        <v/>
      </c>
      <c r="AO589" s="99">
        <f>IF((AA589&lt;&gt;"")*(M589&lt;&gt;""),AA589-M589,"")</f>
        <v/>
      </c>
      <c r="AP589" s="99">
        <f>IF((AB589&lt;&gt;"")*(N589&lt;&gt;""),AB589-N589,"")</f>
        <v/>
      </c>
      <c r="AQ589" s="94">
        <f>IF((AC589&lt;&gt;"")*(O589&lt;&gt;""),AC589-O589,"")</f>
        <v/>
      </c>
      <c r="AR589" s="94">
        <f>IF((AD589&lt;&gt;"")*(P589&lt;&gt;""),AD589-P589,"")</f>
        <v/>
      </c>
      <c r="AS589" s="94">
        <f>IF((AE589&lt;&gt;"")*(Q589&lt;&gt;""),AE589-Q589,"")</f>
        <v/>
      </c>
      <c r="AT589" s="94">
        <f>IF((AF589&lt;&gt;"")*(R589&lt;&gt;""),AF589-R589,"")</f>
        <v/>
      </c>
      <c r="AU589" s="94">
        <f>IF((AG589&lt;&gt;"")*(S589&lt;&gt;""),AG589-S589,"")</f>
        <v/>
      </c>
      <c r="AV589" s="99">
        <f>IF((AH589&lt;&gt;"")*(T589&lt;&gt;""),AH589-T589,"")</f>
        <v/>
      </c>
      <c r="AW589" s="99">
        <f>IF((AI589&lt;&gt;"")*(U589&lt;&gt;""),AI589-U589,"")</f>
        <v/>
      </c>
      <c r="AX589" s="99">
        <f>IF((AJ589&lt;&gt;"")*(V589&lt;&gt;""),AJ589-V589,"")</f>
        <v/>
      </c>
      <c r="AY589" s="99">
        <f>IF((AK589&lt;&gt;"")*(W589&lt;&gt;""),AK589-W589,"")</f>
        <v/>
      </c>
      <c r="AZ589" s="102">
        <f>IF((AL589&lt;&gt;"")*(X589&lt;&gt;""),AL589-X589,"")</f>
        <v/>
      </c>
      <c r="BA589" s="50">
        <f>IFERROR(__xludf.dummyfunction("AI(""Actúa como un tutor académico y dirígete personalmente al estudiante "" &amp; I589 &amp; "" "" &amp; J589 &amp; "" "" &amp; G589 &amp; "" "" &amp; H589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AM589 &amp; ""'. Diferencias por área: Matemáticas ("" &amp; AQ589 &amp; ""), Ciencias Natura"&amp;"les ("" &amp; AR589 &amp; ""), Sociales ("" &amp; AS589 &amp; ""), Lectura Crítica ("" &amp; AT589 &amp; "") e Inglés ("" &amp; AU589 &amp; ""). Variación en posición: grupo ("" &amp; AN589 &amp; ""), grado ("" &amp; AO589 &amp; "") y media ("" &amp; AP589 &amp; ""). Puntajes Primer Simulacro: Global "" &amp; K589 &amp; "", Mat "" &amp; "&amp;"O4 &amp; "", Cien "" &amp; P589 &amp; "", Soc "" &amp; Q589 &amp; "", Lec "" &amp; R589 &amp; "", Ing "" &amp; S589 &amp; "". Puntajes Segundo Simulacro: Global "" &amp; Y589 &amp; "", Mat "" &amp; AC589 &amp; "", Cien "" &amp; AD589 &amp; "", Soc "" &amp; AE589 &amp; "", Lec "" &amp; AF589 &amp; "", Ing "" &amp; AG589 &amp; "". Escribe un mensaje motivador"&amp;" y breve (máximo 4 líneas)."")
"),"=AI(""Actúa como un tutor académico y dirígete personalmente al estudiante "" &amp; I589 &amp; "" "" &amp; J589 &amp; "" "" &amp; G589 &amp; "" "" &amp; H589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AM589 &amp; ""'. Diferencias por área: Matemáticas ("" &amp; AQ589 &amp; ""), Ciencias Natur"&amp;"ales ("" &amp; AR589 &amp; ""), Sociales ("" &amp; AS589 &amp; ""), Lectura Crítica ("" &amp; AT589 &amp; "") e Inglés ("" &amp; AU589 &amp; ""). Variación en posición: grupo ("" &amp; AN589 &amp; ""), grado ("" &amp; AO589 &amp; "") y media ("" &amp; AP589 &amp; ""). Puntajes Primer Simulacro: Global "" &amp; K589 &amp; "", Mat "" &amp;"&amp;" O589 &amp; "", Cien "" &amp; P589 &amp; "", Soc "" &amp; Q589 &amp; "", Lec "" &amp; R589 &amp; "", Ing "" &amp; S589 &amp; "". Puntajes Segundo Simulacro: Global "" &amp; Y589 &amp; "", Mat "" &amp; AC589 &amp; "", Cien "" &amp; AD589 &amp; "", Soc "" &amp; AE589 &amp; "", Lec "" &amp; AF589 &amp; "", Ing "" &amp; AG589 &amp; "". Escribe un mensaje motivado"&amp;"r y breve (máximo 4 líneas)."")
")</f>
        <v/>
      </c>
    </row>
    <row r="590" ht="15.75" customHeight="1" s="42">
      <c r="A590" s="93" t="n"/>
      <c r="B590" s="94" t="inlineStr">
        <is>
          <t>Bachillerato</t>
        </is>
      </c>
      <c r="C590" s="94" t="n">
        <v>902</v>
      </c>
      <c r="D590" s="94" t="n"/>
      <c r="E590" s="95" t="n">
        <v>1011517263</v>
      </c>
      <c r="F590" s="96">
        <f>TRIM(G590&amp;" "&amp;H590&amp;" "&amp;I590&amp;" "&amp;J590)</f>
        <v/>
      </c>
      <c r="G590" s="94" t="inlineStr">
        <is>
          <t>Quiroz</t>
        </is>
      </c>
      <c r="H590" s="94" t="inlineStr">
        <is>
          <t>Alcaraz</t>
        </is>
      </c>
      <c r="I590" s="94" t="inlineStr">
        <is>
          <t>Anthony</t>
        </is>
      </c>
      <c r="J590" s="97" t="n"/>
      <c r="K590" s="98">
        <f>IF(SUM(O590:S590)=0, "", ROUND(((O590*3+P590*3+Q590*3+R590*3+S590*1)/13)*5,0))</f>
        <v/>
      </c>
      <c r="L590" s="99">
        <f>IF(OR($C590="",K590=""),"",COUNTIFS($C$4:$C$1500,$C590,K$4:K$1500,"&gt;"&amp;K590)+1)</f>
        <v/>
      </c>
      <c r="M590" s="99">
        <f>IF(OR($C590="",K590=""),"",IF(AND($C590&gt;=1001,$C590&lt;=1005),COUNTIFS($C$4:$C$1500,"&gt;=1001",$C$4:$C$1500,"&lt;=1005",K$4:K$1500,"&gt;"&amp;K590)+1,IF(AND($C590&gt;=1101,$C590&lt;=1105),COUNTIFS($C$4:$C$1500,"&gt;=1101",$C$4:$C$1500,"&lt;=1105",K$4:K$1500,"&gt;"&amp;K590)+1,IF(AND($C590&gt;=901,$C590&lt;=905),COUNTIFS($C$4:$C$1500,"&gt;=901",$C$4:$C$1500,"&lt;=905",K$4:K$1500,"&gt;"&amp;K590)+1,IF(AND($C590&gt;=801,$C590&lt;=805),COUNTIFS($C$4:$C$1500,"&gt;=801",$C$4:$C$1500,"&lt;=805",K$4:K$1500,"&gt;"&amp;K590)+1,IF(AND($C590&gt;=701,$C590&lt;=705),COUNTIFS($C$4:$C$1500,"&gt;=701",$C$4:$C$1500,"&lt;=705",K$4:K$1500,"&gt;"&amp;K590)+1,IF(AND($C590&gt;=601,$C590&lt;=606),COUNTIFS($C$4:$C$1500,"&gt;=601",$C$4:$C$1500,"&lt;=606",K$4:K$1500,"&gt;"&amp;K590)+1,"")))))))</f>
        <v/>
      </c>
      <c r="N590" s="99">
        <f>IF(OR($C590="",K590=""),"",IF(OR(AND($C590&gt;=1001,$C590&lt;=1005),AND($C590&gt;=1101,$C590&lt;=1105)),COUNTIFS($C$4:$C$1500,"&gt;=1001",$C$4:$C$1500,"&lt;=1005",K$4:K$1500,"&gt;"&amp;K590)+COUNTIFS($C$4:$C$1500,"&gt;=1101",$C$4:$C$1500,"&lt;=1105",K$4:K$1500,"&gt;"&amp;K590)+1,""))</f>
        <v/>
      </c>
      <c r="O590" s="94" t="n">
        <v>68.13</v>
      </c>
      <c r="P590" s="94" t="n">
        <v>48.84</v>
      </c>
      <c r="Q590" s="94" t="n">
        <v>59.38</v>
      </c>
      <c r="R590" s="94" t="n">
        <v>54.17</v>
      </c>
      <c r="S590" s="94" t="n">
        <v>83.33</v>
      </c>
      <c r="T590" s="99">
        <f>IF(AND(O590&gt;0,O590&lt;36),1,IF(AND(O590&gt;=36,O590&lt;51),2,IF(AND(O590&gt;=51,O590&lt;71),3,IF(AND(O590&gt;=71,O590&lt;=100),4,))))</f>
        <v/>
      </c>
      <c r="U590" s="99">
        <f>IF(AND(P590&gt;0,P590&lt;41),1,IF(AND(P590&gt;=41,P590&lt;56),2,IF(AND(P590&gt;=56,P590&lt;71),3,IF(AND(P590&gt;=71,P590&lt;=100),4,))))</f>
        <v/>
      </c>
      <c r="V590" s="99">
        <f>IF(AND(Q590&gt;0,Q590&lt;41),1,IF(AND(Q590&gt;=41,Q590&lt;56),2,IF(AND(Q590&gt;=56,Q590&lt;71),3,IF(AND(Q590&gt;=71,Q590&lt;=100),4,))))</f>
        <v/>
      </c>
      <c r="W590" s="99">
        <f>IF(AND(R590&gt;0,R590&lt;36),1,IF(AND(R590&gt;=36,R590&lt;51),2,IF(AND(R590&gt;=51,R590&lt;66),3,IF(AND(R590&gt;=66,R590&lt;=100),4,))))</f>
        <v/>
      </c>
      <c r="X590" s="100">
        <f>IF(AND(S590&gt;0,S590&lt;37),1,IF(AND(S590&gt;=37,S590&lt;58),2,IF(AND(S590&gt;=58,S590&lt;71),3,IF(AND(S590&gt;=71,S590&lt;=100),4,))))</f>
        <v/>
      </c>
      <c r="Y590" s="101">
        <f>IF(SUM(AC590:AG590)=0, "", ROUND(((AC590*3+AD590*3+AE590*3+AF590*3+AG590*1)/13)*5,0))</f>
        <v/>
      </c>
      <c r="Z590" s="99">
        <f>IF(OR($C590="",Y590=""),"",COUNTIFS($C$4:$C$1500,$C590,Y$4:Y$1500,"&gt;"&amp;Y590)+1)</f>
        <v/>
      </c>
      <c r="AA590" s="99">
        <f>IF(OR($C590="",Y590=""),"",IF(AND($C590&gt;=1001,$C590&lt;=1005),COUNTIFS($C$4:$C$1500,"&gt;=1001",$C$4:$C$1500,"&lt;=1005",Y$4:Y$1500,"&gt;"&amp;Y590)+1,IF(AND($C590&gt;=1101,$C590&lt;=1105),COUNTIFS($C$4:$C$1500,"&gt;=1101",$C$4:$C$1500,"&lt;=1105",Y$4:Y$1500,"&gt;"&amp;Y590)+1,IF(AND($C590&gt;=901,$C590&lt;=905),COUNTIFS($C$4:$C$1500,"&gt;=901",$C$4:$C$1500,"&lt;=905",Y$4:Y$1500,"&gt;"&amp;Y590)+1,IF(AND($C590&gt;=801,$C590&lt;=805),COUNTIFS($C$4:$C$1500,"&gt;=801",$C$4:$C$1500,"&lt;=805",Y$4:Y$1500,"&gt;"&amp;Y590)+1,IF(AND($C590&gt;=701,$C590&lt;=705),COUNTIFS($C$4:$C$1500,"&gt;=701",$C$4:$C$1500,"&lt;=705",Y$4:Y$1500,"&gt;"&amp;Y590)+1,IF(AND($C590&gt;=601,$C590&lt;=606),COUNTIFS($C$4:$C$1500,"&gt;=601",$C$4:$C$1500,"&lt;=606",Y$4:Y$1500,"&gt;"&amp;Y590)+1,"")))))))</f>
        <v/>
      </c>
      <c r="AB590" s="99">
        <f>IF(OR($C590="",Y590=""),"",IF(OR(AND($C590&gt;=1001,$C590&lt;=1005),AND($C590&gt;=1101,$C590&lt;=1105)),COUNTIFS($C$4:$C$1500,"&gt;=1001",$C$4:$C$1500,"&lt;=1005",Y$4:Y$1500,"&gt;"&amp;Y590)+COUNTIFS($C$4:$C$1500,"&gt;=1101",$C$4:$C$1500,"&lt;=1105",Y$4:Y$1500,"&gt;"&amp;Y590)+1,""))</f>
        <v/>
      </c>
      <c r="AC590" s="94" t="n">
        <v>72.38</v>
      </c>
      <c r="AD590" s="94" t="n">
        <v>62.86</v>
      </c>
      <c r="AE590" s="94" t="n">
        <v>81.5</v>
      </c>
      <c r="AF590" s="94" t="n">
        <v>61.25</v>
      </c>
      <c r="AG590" s="94" t="n">
        <v>91.88</v>
      </c>
      <c r="AH590" s="99">
        <f>IF(AND(AC590&gt;0,AC590&lt;36),1,IF(AND(AC590&gt;=36,AC590&lt;51),2,IF(AND(AC590&gt;=51,AC590&lt;71),3,IF(AND(AC590&gt;=71,AC590&lt;=100),4,))))</f>
        <v/>
      </c>
      <c r="AI590" s="99">
        <f>IF(AND(AD590&gt;0,AD590&lt;41),1,IF(AND(AD590&gt;=41,AD590&lt;56),2,IF(AND(AD590&gt;=56,AD590&lt;71),3,IF(AND(AD590&gt;=71,AD590&lt;=100),4,))))</f>
        <v/>
      </c>
      <c r="AJ590" s="99">
        <f>IF(AND(AE590&gt;0,AE590&lt;41),1,IF(AND(AE590&gt;=41,AE590&lt;56),2,IF(AND(AE590&gt;=56,AE590&lt;71),3,IF(AND(AE590&gt;=71,AE590&lt;=100),4,))))</f>
        <v/>
      </c>
      <c r="AK590" s="99">
        <f>IF(AND(AF590&gt;0,AF590&lt;36),1,IF(AND(AF590&gt;=36,AF590&lt;51),2,IF(AND(AF590&gt;=51,AF590&lt;66),3,IF(AND(AF590&gt;=66,AF590&lt;=100),4,))))</f>
        <v/>
      </c>
      <c r="AL590" s="100">
        <f>IF(AND(AG590&gt;0,AG590&lt;37),1,IF(AND(AG590&gt;=37,AG590&lt;58),2,IF(AND(AG590&gt;=58,AG590&lt;71),3,IF(AND(AG590&gt;=71,AG590&lt;=100),4,))))</f>
        <v/>
      </c>
      <c r="AM590" s="101">
        <f>IF((Y590&lt;&gt;"")*(K590&lt;&gt;""),Y590-K590,"")</f>
        <v/>
      </c>
      <c r="AN590" s="99">
        <f>IF((Z590&lt;&gt;"")*(L590&lt;&gt;""),Z590-L590,"")</f>
        <v/>
      </c>
      <c r="AO590" s="99">
        <f>IF((AA590&lt;&gt;"")*(M590&lt;&gt;""),AA590-M590,"")</f>
        <v/>
      </c>
      <c r="AP590" s="99">
        <f>IF((AB590&lt;&gt;"")*(N590&lt;&gt;""),AB590-N590,"")</f>
        <v/>
      </c>
      <c r="AQ590" s="94">
        <f>IF((AC590&lt;&gt;"")*(O590&lt;&gt;""),AC590-O590,"")</f>
        <v/>
      </c>
      <c r="AR590" s="94">
        <f>IF((AD590&lt;&gt;"")*(P590&lt;&gt;""),AD590-P590,"")</f>
        <v/>
      </c>
      <c r="AS590" s="94">
        <f>IF((AE590&lt;&gt;"")*(Q590&lt;&gt;""),AE590-Q590,"")</f>
        <v/>
      </c>
      <c r="AT590" s="94">
        <f>IF((AF590&lt;&gt;"")*(R590&lt;&gt;""),AF590-R590,"")</f>
        <v/>
      </c>
      <c r="AU590" s="94">
        <f>IF((AG590&lt;&gt;"")*(S590&lt;&gt;""),AG590-S590,"")</f>
        <v/>
      </c>
      <c r="AV590" s="99">
        <f>IF((AH590&lt;&gt;"")*(T590&lt;&gt;""),AH590-T590,"")</f>
        <v/>
      </c>
      <c r="AW590" s="99">
        <f>IF((AI590&lt;&gt;"")*(U590&lt;&gt;""),AI590-U590,"")</f>
        <v/>
      </c>
      <c r="AX590" s="99">
        <f>IF((AJ590&lt;&gt;"")*(V590&lt;&gt;""),AJ590-V590,"")</f>
        <v/>
      </c>
      <c r="AY590" s="99">
        <f>IF((AK590&lt;&gt;"")*(W590&lt;&gt;""),AK590-W590,"")</f>
        <v/>
      </c>
      <c r="AZ590" s="102">
        <f>IF((AL590&lt;&gt;"")*(X590&lt;&gt;""),AL590-X590,"")</f>
        <v/>
      </c>
      <c r="BA590" s="50">
        <f>IFERROR(__xludf.dummyfunction("AI(""Actúa como un tutor académico y dirígete personalmente al estudiante "" &amp; I590 &amp; "" "" &amp; J590 &amp; "" "" &amp; G590 &amp; "" "" &amp; H590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AM590 &amp; ""'. Diferencias por área: Matemáticas ("" &amp; AQ590 &amp; ""), Ciencias Natura"&amp;"les ("" &amp; AR590 &amp; ""), Sociales ("" &amp; AS590 &amp; ""), Lectura Crítica ("" &amp; AT590 &amp; "") e Inglés ("" &amp; AU590 &amp; ""). Variación en posición: grupo ("" &amp; AN590 &amp; ""), grado ("" &amp; AO590 &amp; "") y media ("" &amp; AP590 &amp; ""). Puntajes Primer Simulacro: Global "" &amp; K590 &amp; "", Mat "" &amp; "&amp;"O4 &amp; "", Cien "" &amp; P590 &amp; "", Soc "" &amp; Q590 &amp; "", Lec "" &amp; R590 &amp; "", Ing "" &amp; S590 &amp; "". Puntajes Segundo Simulacro: Global "" &amp; Y590 &amp; "", Mat "" &amp; AC590 &amp; "", Cien "" &amp; AD590 &amp; "", Soc "" &amp; AE590 &amp; "", Lec "" &amp; AF590 &amp; "", Ing "" &amp; AG590 &amp; "". Escribe un mensaje motivador"&amp;" y breve (máximo 4 líneas)."")
"),"=AI(""Actúa como un tutor académico y dirígete personalmente al estudiante "" &amp; I590 &amp; "" "" &amp; J590 &amp; "" "" &amp; G590 &amp; "" "" &amp; H590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AM590 &amp; ""'. Diferencias por área: Matemáticas ("" &amp; AQ590 &amp; ""), Ciencias Natur"&amp;"ales ("" &amp; AR590 &amp; ""), Sociales ("" &amp; AS590 &amp; ""), Lectura Crítica ("" &amp; AT590 &amp; "") e Inglés ("" &amp; AU590 &amp; ""). Variación en posición: grupo ("" &amp; AN590 &amp; ""), grado ("" &amp; AO590 &amp; "") y media ("" &amp; AP590 &amp; ""). Puntajes Primer Simulacro: Global "" &amp; K590 &amp; "", Mat "" &amp;"&amp;" O590 &amp; "", Cien "" &amp; P590 &amp; "", Soc "" &amp; Q590 &amp; "", Lec "" &amp; R590 &amp; "", Ing "" &amp; S590 &amp; "". Puntajes Segundo Simulacro: Global "" &amp; Y590 &amp; "", Mat "" &amp; AC590 &amp; "", Cien "" &amp; AD590 &amp; "", Soc "" &amp; AE590 &amp; "", Lec "" &amp; AF590 &amp; "", Ing "" &amp; AG590 &amp; "". Escribe un mensaje motivado"&amp;"r y breve (máximo 4 líneas)."")
")</f>
        <v/>
      </c>
    </row>
    <row r="591" ht="15.75" customHeight="1" s="42">
      <c r="A591" s="93" t="n"/>
      <c r="B591" s="94" t="inlineStr">
        <is>
          <t>Bachillerato</t>
        </is>
      </c>
      <c r="C591" s="94" t="n">
        <v>902</v>
      </c>
      <c r="D591" s="94" t="n"/>
      <c r="E591" s="95" t="n">
        <v>1028005790</v>
      </c>
      <c r="F591" s="96">
        <f>TRIM(G591&amp;" "&amp;H591&amp;" "&amp;I591&amp;" "&amp;J591)</f>
        <v/>
      </c>
      <c r="G591" s="94" t="inlineStr">
        <is>
          <t>Quiñones</t>
        </is>
      </c>
      <c r="H591" s="94" t="inlineStr">
        <is>
          <t>Cartagena</t>
        </is>
      </c>
      <c r="I591" s="94" t="inlineStr">
        <is>
          <t>Jhon</t>
        </is>
      </c>
      <c r="J591" s="97" t="inlineStr">
        <is>
          <t>Alexander</t>
        </is>
      </c>
      <c r="K591" s="98">
        <f>IF(SUM(O591:S591)=0, "", ROUND(((O591*3+P591*3+Q591*3+R591*3+S591*1)/13)*5,0))</f>
        <v/>
      </c>
      <c r="L591" s="99">
        <f>IF(OR($C591="",K591=""),"",COUNTIFS($C$4:$C$1500,$C591,K$4:K$1500,"&gt;"&amp;K591)+1)</f>
        <v/>
      </c>
      <c r="M591" s="99">
        <f>IF(OR($C591="",K591=""),"",IF(AND($C591&gt;=1001,$C591&lt;=1005),COUNTIFS($C$4:$C$1500,"&gt;=1001",$C$4:$C$1500,"&lt;=1005",K$4:K$1500,"&gt;"&amp;K591)+1,IF(AND($C591&gt;=1101,$C591&lt;=1105),COUNTIFS($C$4:$C$1500,"&gt;=1101",$C$4:$C$1500,"&lt;=1105",K$4:K$1500,"&gt;"&amp;K591)+1,IF(AND($C591&gt;=901,$C591&lt;=905),COUNTIFS($C$4:$C$1500,"&gt;=901",$C$4:$C$1500,"&lt;=905",K$4:K$1500,"&gt;"&amp;K591)+1,IF(AND($C591&gt;=801,$C591&lt;=805),COUNTIFS($C$4:$C$1500,"&gt;=801",$C$4:$C$1500,"&lt;=805",K$4:K$1500,"&gt;"&amp;K591)+1,IF(AND($C591&gt;=701,$C591&lt;=705),COUNTIFS($C$4:$C$1500,"&gt;=701",$C$4:$C$1500,"&lt;=705",K$4:K$1500,"&gt;"&amp;K591)+1,IF(AND($C591&gt;=601,$C591&lt;=606),COUNTIFS($C$4:$C$1500,"&gt;=601",$C$4:$C$1500,"&lt;=606",K$4:K$1500,"&gt;"&amp;K591)+1,"")))))))</f>
        <v/>
      </c>
      <c r="N591" s="99">
        <f>IF(OR($C591="",K591=""),"",IF(OR(AND($C591&gt;=1001,$C591&lt;=1005),AND($C591&gt;=1101,$C591&lt;=1105)),COUNTIFS($C$4:$C$1500,"&gt;=1001",$C$4:$C$1500,"&lt;=1005",K$4:K$1500,"&gt;"&amp;K591)+COUNTIFS($C$4:$C$1500,"&gt;=1101",$C$4:$C$1500,"&lt;=1105",K$4:K$1500,"&gt;"&amp;K591)+1,""))</f>
        <v/>
      </c>
      <c r="O591" s="94" t="n">
        <v>44.38</v>
      </c>
      <c r="P591" s="94" t="n">
        <v>78.39</v>
      </c>
      <c r="Q591" s="94" t="n">
        <v>59.38</v>
      </c>
      <c r="R591" s="94" t="n">
        <v>58.33</v>
      </c>
      <c r="S591" s="94" t="n">
        <v>70.83</v>
      </c>
      <c r="T591" s="99">
        <f>IF(AND(O591&gt;0,O591&lt;36),1,IF(AND(O591&gt;=36,O591&lt;51),2,IF(AND(O591&gt;=51,O591&lt;71),3,IF(AND(O591&gt;=71,O591&lt;=100),4,))))</f>
        <v/>
      </c>
      <c r="U591" s="99">
        <f>IF(AND(P591&gt;0,P591&lt;41),1,IF(AND(P591&gt;=41,P591&lt;56),2,IF(AND(P591&gt;=56,P591&lt;71),3,IF(AND(P591&gt;=71,P591&lt;=100),4,))))</f>
        <v/>
      </c>
      <c r="V591" s="99">
        <f>IF(AND(Q591&gt;0,Q591&lt;41),1,IF(AND(Q591&gt;=41,Q591&lt;56),2,IF(AND(Q591&gt;=56,Q591&lt;71),3,IF(AND(Q591&gt;=71,Q591&lt;=100),4,))))</f>
        <v/>
      </c>
      <c r="W591" s="99">
        <f>IF(AND(R591&gt;0,R591&lt;36),1,IF(AND(R591&gt;=36,R591&lt;51),2,IF(AND(R591&gt;=51,R591&lt;66),3,IF(AND(R591&gt;=66,R591&lt;=100),4,))))</f>
        <v/>
      </c>
      <c r="X591" s="100">
        <f>IF(AND(S591&gt;0,S591&lt;37),1,IF(AND(S591&gt;=37,S591&lt;58),2,IF(AND(S591&gt;=58,S591&lt;71),3,IF(AND(S591&gt;=71,S591&lt;=100),4,))))</f>
        <v/>
      </c>
      <c r="Y591" s="101">
        <f>IF(SUM(AC591:AG591)=0, "", ROUND(((AC591*3+AD591*3+AE591*3+AF591*3+AG591*1)/13)*5,0))</f>
        <v/>
      </c>
      <c r="Z591" s="99">
        <f>IF(OR($C591="",Y591=""),"",COUNTIFS($C$4:$C$1500,$C591,Y$4:Y$1500,"&gt;"&amp;Y591)+1)</f>
        <v/>
      </c>
      <c r="AA591" s="99">
        <f>IF(OR($C591="",Y591=""),"",IF(AND($C591&gt;=1001,$C591&lt;=1005),COUNTIFS($C$4:$C$1500,"&gt;=1001",$C$4:$C$1500,"&lt;=1005",Y$4:Y$1500,"&gt;"&amp;Y591)+1,IF(AND($C591&gt;=1101,$C591&lt;=1105),COUNTIFS($C$4:$C$1500,"&gt;=1101",$C$4:$C$1500,"&lt;=1105",Y$4:Y$1500,"&gt;"&amp;Y591)+1,IF(AND($C591&gt;=901,$C591&lt;=905),COUNTIFS($C$4:$C$1500,"&gt;=901",$C$4:$C$1500,"&lt;=905",Y$4:Y$1500,"&gt;"&amp;Y591)+1,IF(AND($C591&gt;=801,$C591&lt;=805),COUNTIFS($C$4:$C$1500,"&gt;=801",$C$4:$C$1500,"&lt;=805",Y$4:Y$1500,"&gt;"&amp;Y591)+1,IF(AND($C591&gt;=701,$C591&lt;=705),COUNTIFS($C$4:$C$1500,"&gt;=701",$C$4:$C$1500,"&lt;=705",Y$4:Y$1500,"&gt;"&amp;Y591)+1,IF(AND($C591&gt;=601,$C591&lt;=606),COUNTIFS($C$4:$C$1500,"&gt;=601",$C$4:$C$1500,"&lt;=606",Y$4:Y$1500,"&gt;"&amp;Y591)+1,"")))))))</f>
        <v/>
      </c>
      <c r="AB591" s="99">
        <f>IF(OR($C591="",Y591=""),"",IF(OR(AND($C591&gt;=1001,$C591&lt;=1005),AND($C591&gt;=1101,$C591&lt;=1105)),COUNTIFS($C$4:$C$1500,"&gt;=1001",$C$4:$C$1500,"&lt;=1005",Y$4:Y$1500,"&gt;"&amp;Y591)+COUNTIFS($C$4:$C$1500,"&gt;=1101",$C$4:$C$1500,"&lt;=1105",Y$4:Y$1500,"&gt;"&amp;Y591)+1,""))</f>
        <v/>
      </c>
      <c r="AC591" s="94" t="n">
        <v>48.25</v>
      </c>
      <c r="AD591" s="94" t="n">
        <v>70.8</v>
      </c>
      <c r="AE591" s="94" t="n">
        <v>86.75</v>
      </c>
      <c r="AF591" s="94" t="n">
        <v>78.75</v>
      </c>
      <c r="AG591" s="94" t="n">
        <v>70</v>
      </c>
      <c r="AH591" s="99">
        <f>IF(AND(AC591&gt;0,AC591&lt;36),1,IF(AND(AC591&gt;=36,AC591&lt;51),2,IF(AND(AC591&gt;=51,AC591&lt;71),3,IF(AND(AC591&gt;=71,AC591&lt;=100),4,))))</f>
        <v/>
      </c>
      <c r="AI591" s="99">
        <f>IF(AND(AD591&gt;0,AD591&lt;41),1,IF(AND(AD591&gt;=41,AD591&lt;56),2,IF(AND(AD591&gt;=56,AD591&lt;71),3,IF(AND(AD591&gt;=71,AD591&lt;=100),4,))))</f>
        <v/>
      </c>
      <c r="AJ591" s="99">
        <f>IF(AND(AE591&gt;0,AE591&lt;41),1,IF(AND(AE591&gt;=41,AE591&lt;56),2,IF(AND(AE591&gt;=56,AE591&lt;71),3,IF(AND(AE591&gt;=71,AE591&lt;=100),4,))))</f>
        <v/>
      </c>
      <c r="AK591" s="99">
        <f>IF(AND(AF591&gt;0,AF591&lt;36),1,IF(AND(AF591&gt;=36,AF591&lt;51),2,IF(AND(AF591&gt;=51,AF591&lt;66),3,IF(AND(AF591&gt;=66,AF591&lt;=100),4,))))</f>
        <v/>
      </c>
      <c r="AL591" s="100">
        <f>IF(AND(AG591&gt;0,AG591&lt;37),1,IF(AND(AG591&gt;=37,AG591&lt;58),2,IF(AND(AG591&gt;=58,AG591&lt;71),3,IF(AND(AG591&gt;=71,AG591&lt;=100),4,))))</f>
        <v/>
      </c>
      <c r="AM591" s="101">
        <f>IF((Y591&lt;&gt;"")*(K591&lt;&gt;""),Y591-K591,"")</f>
        <v/>
      </c>
      <c r="AN591" s="99">
        <f>IF((Z591&lt;&gt;"")*(L591&lt;&gt;""),Z591-L591,"")</f>
        <v/>
      </c>
      <c r="AO591" s="99">
        <f>IF((AA591&lt;&gt;"")*(M591&lt;&gt;""),AA591-M591,"")</f>
        <v/>
      </c>
      <c r="AP591" s="99">
        <f>IF((AB591&lt;&gt;"")*(N591&lt;&gt;""),AB591-N591,"")</f>
        <v/>
      </c>
      <c r="AQ591" s="94">
        <f>IF((AC591&lt;&gt;"")*(O591&lt;&gt;""),AC591-O591,"")</f>
        <v/>
      </c>
      <c r="AR591" s="94">
        <f>IF((AD591&lt;&gt;"")*(P591&lt;&gt;""),AD591-P591,"")</f>
        <v/>
      </c>
      <c r="AS591" s="94">
        <f>IF((AE591&lt;&gt;"")*(Q591&lt;&gt;""),AE591-Q591,"")</f>
        <v/>
      </c>
      <c r="AT591" s="94">
        <f>IF((AF591&lt;&gt;"")*(R591&lt;&gt;""),AF591-R591,"")</f>
        <v/>
      </c>
      <c r="AU591" s="94">
        <f>IF((AG591&lt;&gt;"")*(S591&lt;&gt;""),AG591-S591,"")</f>
        <v/>
      </c>
      <c r="AV591" s="99">
        <f>IF((AH591&lt;&gt;"")*(T591&lt;&gt;""),AH591-T591,"")</f>
        <v/>
      </c>
      <c r="AW591" s="99">
        <f>IF((AI591&lt;&gt;"")*(U591&lt;&gt;""),AI591-U591,"")</f>
        <v/>
      </c>
      <c r="AX591" s="99">
        <f>IF((AJ591&lt;&gt;"")*(V591&lt;&gt;""),AJ591-V591,"")</f>
        <v/>
      </c>
      <c r="AY591" s="99">
        <f>IF((AK591&lt;&gt;"")*(W591&lt;&gt;""),AK591-W591,"")</f>
        <v/>
      </c>
      <c r="AZ591" s="102">
        <f>IF((AL591&lt;&gt;"")*(X591&lt;&gt;""),AL591-X591,"")</f>
        <v/>
      </c>
      <c r="BA591" s="50">
        <f>IFERROR(__xludf.dummyfunction("AI(""Actúa como un tutor académico y dirígete personalmente al estudiante "" &amp; I591 &amp; "" "" &amp; J591 &amp; "" "" &amp; G591 &amp; "" "" &amp; H591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AM591 &amp; ""'. Diferencias por área: Matemáticas ("" &amp; AQ591 &amp; ""), Ciencias Natura"&amp;"les ("" &amp; AR591 &amp; ""), Sociales ("" &amp; AS591 &amp; ""), Lectura Crítica ("" &amp; AT591 &amp; "") e Inglés ("" &amp; AU591 &amp; ""). Variación en posición: grupo ("" &amp; AN591 &amp; ""), grado ("" &amp; AO591 &amp; "") y media ("" &amp; AP591 &amp; ""). Puntajes Primer Simulacro: Global "" &amp; K591 &amp; "", Mat "" &amp; "&amp;"O4 &amp; "", Cien "" &amp; P591 &amp; "", Soc "" &amp; Q591 &amp; "", Lec "" &amp; R591 &amp; "", Ing "" &amp; S591 &amp; "". Puntajes Segundo Simulacro: Global "" &amp; Y591 &amp; "", Mat "" &amp; AC591 &amp; "", Cien "" &amp; AD591 &amp; "", Soc "" &amp; AE591 &amp; "", Lec "" &amp; AF591 &amp; "", Ing "" &amp; AG591 &amp; "". Escribe un mensaje motivador"&amp;" y breve (máximo 4 líneas)."")
"),"=AI(""Actúa como un tutor académico y dirígete personalmente al estudiante "" &amp; I591 &amp; "" "" &amp; J591 &amp; "" "" &amp; G591 &amp; "" "" &amp; H591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AM591 &amp; ""'. Diferencias por área: Matemáticas ("" &amp; AQ591 &amp; ""), Ciencias Natur"&amp;"ales ("" &amp; AR591 &amp; ""), Sociales ("" &amp; AS591 &amp; ""), Lectura Crítica ("" &amp; AT591 &amp; "") e Inglés ("" &amp; AU591 &amp; ""). Variación en posición: grupo ("" &amp; AN591 &amp; ""), grado ("" &amp; AO591 &amp; "") y media ("" &amp; AP591 &amp; ""). Puntajes Primer Simulacro: Global "" &amp; K591 &amp; "", Mat "" &amp;"&amp;" O591 &amp; "", Cien "" &amp; P591 &amp; "", Soc "" &amp; Q591 &amp; "", Lec "" &amp; R591 &amp; "", Ing "" &amp; S591 &amp; "". Puntajes Segundo Simulacro: Global "" &amp; Y591 &amp; "", Mat "" &amp; AC591 &amp; "", Cien "" &amp; AD591 &amp; "", Soc "" &amp; AE591 &amp; "", Lec "" &amp; AF591 &amp; "", Ing "" &amp; AG591 &amp; "". Escribe un mensaje motivado"&amp;"r y breve (máximo 4 líneas)."")
")</f>
        <v/>
      </c>
    </row>
    <row r="592" ht="15.75" customHeight="1" s="42">
      <c r="A592" s="93" t="n"/>
      <c r="B592" s="94" t="inlineStr">
        <is>
          <t>Bachillerato</t>
        </is>
      </c>
      <c r="C592" s="94" t="n">
        <v>902</v>
      </c>
      <c r="D592" s="94" t="n"/>
      <c r="E592" s="95" t="n">
        <v>1028012265</v>
      </c>
      <c r="F592" s="96">
        <f>TRIM(G592&amp;" "&amp;H592&amp;" "&amp;I592&amp;" "&amp;J592)</f>
        <v/>
      </c>
      <c r="G592" s="94" t="inlineStr">
        <is>
          <t>Quiñones</t>
        </is>
      </c>
      <c r="H592" s="94" t="inlineStr">
        <is>
          <t>Cartagena</t>
        </is>
      </c>
      <c r="I592" s="94" t="inlineStr">
        <is>
          <t>Julio</t>
        </is>
      </c>
      <c r="J592" s="97" t="inlineStr">
        <is>
          <t>Cesar</t>
        </is>
      </c>
      <c r="K592" s="98">
        <f>IF(SUM(O592:S592)=0, "", ROUND(((O592*3+P592*3+Q592*3+R592*3+S592*1)/13)*5,0))</f>
        <v/>
      </c>
      <c r="L592" s="99">
        <f>IF(OR($C592="",K592=""),"",COUNTIFS($C$4:$C$1500,$C592,K$4:K$1500,"&gt;"&amp;K592)+1)</f>
        <v/>
      </c>
      <c r="M592" s="99">
        <f>IF(OR($C592="",K592=""),"",IF(AND($C592&gt;=1001,$C592&lt;=1005),COUNTIFS($C$4:$C$1500,"&gt;=1001",$C$4:$C$1500,"&lt;=1005",K$4:K$1500,"&gt;"&amp;K592)+1,IF(AND($C592&gt;=1101,$C592&lt;=1105),COUNTIFS($C$4:$C$1500,"&gt;=1101",$C$4:$C$1500,"&lt;=1105",K$4:K$1500,"&gt;"&amp;K592)+1,IF(AND($C592&gt;=901,$C592&lt;=905),COUNTIFS($C$4:$C$1500,"&gt;=901",$C$4:$C$1500,"&lt;=905",K$4:K$1500,"&gt;"&amp;K592)+1,IF(AND($C592&gt;=801,$C592&lt;=805),COUNTIFS($C$4:$C$1500,"&gt;=801",$C$4:$C$1500,"&lt;=805",K$4:K$1500,"&gt;"&amp;K592)+1,IF(AND($C592&gt;=701,$C592&lt;=705),COUNTIFS($C$4:$C$1500,"&gt;=701",$C$4:$C$1500,"&lt;=705",K$4:K$1500,"&gt;"&amp;K592)+1,IF(AND($C592&gt;=601,$C592&lt;=606),COUNTIFS($C$4:$C$1500,"&gt;=601",$C$4:$C$1500,"&lt;=606",K$4:K$1500,"&gt;"&amp;K592)+1,"")))))))</f>
        <v/>
      </c>
      <c r="N592" s="99">
        <f>IF(OR($C592="",K592=""),"",IF(OR(AND($C592&gt;=1001,$C592&lt;=1005),AND($C592&gt;=1101,$C592&lt;=1105)),COUNTIFS($C$4:$C$1500,"&gt;=1001",$C$4:$C$1500,"&lt;=1005",K$4:K$1500,"&gt;"&amp;K592)+COUNTIFS($C$4:$C$1500,"&gt;=1101",$C$4:$C$1500,"&lt;=1105",K$4:K$1500,"&gt;"&amp;K592)+1,""))</f>
        <v/>
      </c>
      <c r="O592" s="94" t="n">
        <v>46.88</v>
      </c>
      <c r="P592" s="94" t="n">
        <v>59.38</v>
      </c>
      <c r="Q592" s="94" t="n">
        <v>46.88</v>
      </c>
      <c r="R592" s="94" t="n">
        <v>41.67</v>
      </c>
      <c r="S592" s="94" t="n">
        <v>62.5</v>
      </c>
      <c r="T592" s="99">
        <f>IF(AND(O592&gt;0,O592&lt;36),1,IF(AND(O592&gt;=36,O592&lt;51),2,IF(AND(O592&gt;=51,O592&lt;71),3,IF(AND(O592&gt;=71,O592&lt;=100),4,))))</f>
        <v/>
      </c>
      <c r="U592" s="99">
        <f>IF(AND(P592&gt;0,P592&lt;41),1,IF(AND(P592&gt;=41,P592&lt;56),2,IF(AND(P592&gt;=56,P592&lt;71),3,IF(AND(P592&gt;=71,P592&lt;=100),4,))))</f>
        <v/>
      </c>
      <c r="V592" s="99">
        <f>IF(AND(Q592&gt;0,Q592&lt;41),1,IF(AND(Q592&gt;=41,Q592&lt;56),2,IF(AND(Q592&gt;=56,Q592&lt;71),3,IF(AND(Q592&gt;=71,Q592&lt;=100),4,))))</f>
        <v/>
      </c>
      <c r="W592" s="99">
        <f>IF(AND(R592&gt;0,R592&lt;36),1,IF(AND(R592&gt;=36,R592&lt;51),2,IF(AND(R592&gt;=51,R592&lt;66),3,IF(AND(R592&gt;=66,R592&lt;=100),4,))))</f>
        <v/>
      </c>
      <c r="X592" s="100">
        <f>IF(AND(S592&gt;0,S592&lt;37),1,IF(AND(S592&gt;=37,S592&lt;58),2,IF(AND(S592&gt;=58,S592&lt;71),3,IF(AND(S592&gt;=71,S592&lt;=100),4,))))</f>
        <v/>
      </c>
      <c r="Y592" s="101">
        <f>IF(SUM(AC592:AG592)=0, "", ROUND(((AC592*3+AD592*3+AE592*3+AF592*3+AG592*1)/13)*5,0))</f>
        <v/>
      </c>
      <c r="Z592" s="99">
        <f>IF(OR($C592="",Y592=""),"",COUNTIFS($C$4:$C$1500,$C592,Y$4:Y$1500,"&gt;"&amp;Y592)+1)</f>
        <v/>
      </c>
      <c r="AA592" s="99">
        <f>IF(OR($C592="",Y592=""),"",IF(AND($C592&gt;=1001,$C592&lt;=1005),COUNTIFS($C$4:$C$1500,"&gt;=1001",$C$4:$C$1500,"&lt;=1005",Y$4:Y$1500,"&gt;"&amp;Y592)+1,IF(AND($C592&gt;=1101,$C592&lt;=1105),COUNTIFS($C$4:$C$1500,"&gt;=1101",$C$4:$C$1500,"&lt;=1105",Y$4:Y$1500,"&gt;"&amp;Y592)+1,IF(AND($C592&gt;=901,$C592&lt;=905),COUNTIFS($C$4:$C$1500,"&gt;=901",$C$4:$C$1500,"&lt;=905",Y$4:Y$1500,"&gt;"&amp;Y592)+1,IF(AND($C592&gt;=801,$C592&lt;=805),COUNTIFS($C$4:$C$1500,"&gt;=801",$C$4:$C$1500,"&lt;=805",Y$4:Y$1500,"&gt;"&amp;Y592)+1,IF(AND($C592&gt;=701,$C592&lt;=705),COUNTIFS($C$4:$C$1500,"&gt;=701",$C$4:$C$1500,"&lt;=705",Y$4:Y$1500,"&gt;"&amp;Y592)+1,IF(AND($C592&gt;=601,$C592&lt;=606),COUNTIFS($C$4:$C$1500,"&gt;=601",$C$4:$C$1500,"&lt;=606",Y$4:Y$1500,"&gt;"&amp;Y592)+1,"")))))))</f>
        <v/>
      </c>
      <c r="AB592" s="99">
        <f>IF(OR($C592="",Y592=""),"",IF(OR(AND($C592&gt;=1001,$C592&lt;=1005),AND($C592&gt;=1101,$C592&lt;=1105)),COUNTIFS($C$4:$C$1500,"&gt;=1001",$C$4:$C$1500,"&lt;=1005",Y$4:Y$1500,"&gt;"&amp;Y592)+COUNTIFS($C$4:$C$1500,"&gt;=1101",$C$4:$C$1500,"&lt;=1105",Y$4:Y$1500,"&gt;"&amp;Y592)+1,""))</f>
        <v/>
      </c>
      <c r="AC592" s="94" t="n">
        <v>64.13</v>
      </c>
      <c r="AD592" s="94" t="n">
        <v>65.13</v>
      </c>
      <c r="AE592" s="94" t="n">
        <v>68.25</v>
      </c>
      <c r="AF592" s="94" t="n">
        <v>65.63</v>
      </c>
      <c r="AG592" s="94" t="n">
        <v>78.75</v>
      </c>
      <c r="AH592" s="99">
        <f>IF(AND(AC592&gt;0,AC592&lt;36),1,IF(AND(AC592&gt;=36,AC592&lt;51),2,IF(AND(AC592&gt;=51,AC592&lt;71),3,IF(AND(AC592&gt;=71,AC592&lt;=100),4,))))</f>
        <v/>
      </c>
      <c r="AI592" s="99">
        <f>IF(AND(AD592&gt;0,AD592&lt;41),1,IF(AND(AD592&gt;=41,AD592&lt;56),2,IF(AND(AD592&gt;=56,AD592&lt;71),3,IF(AND(AD592&gt;=71,AD592&lt;=100),4,))))</f>
        <v/>
      </c>
      <c r="AJ592" s="99">
        <f>IF(AND(AE592&gt;0,AE592&lt;41),1,IF(AND(AE592&gt;=41,AE592&lt;56),2,IF(AND(AE592&gt;=56,AE592&lt;71),3,IF(AND(AE592&gt;=71,AE592&lt;=100),4,))))</f>
        <v/>
      </c>
      <c r="AK592" s="99">
        <f>IF(AND(AF592&gt;0,AF592&lt;36),1,IF(AND(AF592&gt;=36,AF592&lt;51),2,IF(AND(AF592&gt;=51,AF592&lt;66),3,IF(AND(AF592&gt;=66,AF592&lt;=100),4,))))</f>
        <v/>
      </c>
      <c r="AL592" s="100">
        <f>IF(AND(AG592&gt;0,AG592&lt;37),1,IF(AND(AG592&gt;=37,AG592&lt;58),2,IF(AND(AG592&gt;=58,AG592&lt;71),3,IF(AND(AG592&gt;=71,AG592&lt;=100),4,))))</f>
        <v/>
      </c>
      <c r="AM592" s="101">
        <f>IF((Y592&lt;&gt;"")*(K592&lt;&gt;""),Y592-K592,"")</f>
        <v/>
      </c>
      <c r="AN592" s="99">
        <f>IF((Z592&lt;&gt;"")*(L592&lt;&gt;""),Z592-L592,"")</f>
        <v/>
      </c>
      <c r="AO592" s="99">
        <f>IF((AA592&lt;&gt;"")*(M592&lt;&gt;""),AA592-M592,"")</f>
        <v/>
      </c>
      <c r="AP592" s="99">
        <f>IF((AB592&lt;&gt;"")*(N592&lt;&gt;""),AB592-N592,"")</f>
        <v/>
      </c>
      <c r="AQ592" s="94">
        <f>IF((AC592&lt;&gt;"")*(O592&lt;&gt;""),AC592-O592,"")</f>
        <v/>
      </c>
      <c r="AR592" s="94">
        <f>IF((AD592&lt;&gt;"")*(P592&lt;&gt;""),AD592-P592,"")</f>
        <v/>
      </c>
      <c r="AS592" s="94">
        <f>IF((AE592&lt;&gt;"")*(Q592&lt;&gt;""),AE592-Q592,"")</f>
        <v/>
      </c>
      <c r="AT592" s="94">
        <f>IF((AF592&lt;&gt;"")*(R592&lt;&gt;""),AF592-R592,"")</f>
        <v/>
      </c>
      <c r="AU592" s="94">
        <f>IF((AG592&lt;&gt;"")*(S592&lt;&gt;""),AG592-S592,"")</f>
        <v/>
      </c>
      <c r="AV592" s="99">
        <f>IF((AH592&lt;&gt;"")*(T592&lt;&gt;""),AH592-T592,"")</f>
        <v/>
      </c>
      <c r="AW592" s="99">
        <f>IF((AI592&lt;&gt;"")*(U592&lt;&gt;""),AI592-U592,"")</f>
        <v/>
      </c>
      <c r="AX592" s="99">
        <f>IF((AJ592&lt;&gt;"")*(V592&lt;&gt;""),AJ592-V592,"")</f>
        <v/>
      </c>
      <c r="AY592" s="99">
        <f>IF((AK592&lt;&gt;"")*(W592&lt;&gt;""),AK592-W592,"")</f>
        <v/>
      </c>
      <c r="AZ592" s="102">
        <f>IF((AL592&lt;&gt;"")*(X592&lt;&gt;""),AL592-X592,"")</f>
        <v/>
      </c>
      <c r="BA592" s="50">
        <f>IFERROR(__xludf.dummyfunction("AI(""Actúa como un tutor académico y dirígete personalmente al estudiante "" &amp; I592 &amp; "" "" &amp; J592 &amp; "" "" &amp; G592 &amp; "" "" &amp; H592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AM592 &amp; ""'. Diferencias por área: Matemáticas ("" &amp; AQ592 &amp; ""), Ciencias Natura"&amp;"les ("" &amp; AR592 &amp; ""), Sociales ("" &amp; AS592 &amp; ""), Lectura Crítica ("" &amp; AT592 &amp; "") e Inglés ("" &amp; AU592 &amp; ""). Variación en posición: grupo ("" &amp; AN592 &amp; ""), grado ("" &amp; AO592 &amp; "") y media ("" &amp; AP592 &amp; ""). Puntajes Primer Simulacro: Global "" &amp; K592 &amp; "", Mat "" &amp; "&amp;"O4 &amp; "", Cien "" &amp; P592 &amp; "", Soc "" &amp; Q592 &amp; "", Lec "" &amp; R592 &amp; "", Ing "" &amp; S592 &amp; "". Puntajes Segundo Simulacro: Global "" &amp; Y592 &amp; "", Mat "" &amp; AC592 &amp; "", Cien "" &amp; AD592 &amp; "", Soc "" &amp; AE592 &amp; "", Lec "" &amp; AF592 &amp; "", Ing "" &amp; AG592 &amp; "". Escribe un mensaje motivador"&amp;" y breve (máximo 4 líneas)."")
"),"=AI(""Actúa como un tutor académico y dirígete personalmente al estudiante "" &amp; I592 &amp; "" "" &amp; J592 &amp; "" "" &amp; G592 &amp; "" "" &amp; H592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AM592 &amp; ""'. Diferencias por área: Matemáticas ("" &amp; AQ592 &amp; ""), Ciencias Natur"&amp;"ales ("" &amp; AR592 &amp; ""), Sociales ("" &amp; AS592 &amp; ""), Lectura Crítica ("" &amp; AT592 &amp; "") e Inglés ("" &amp; AU592 &amp; ""). Variación en posición: grupo ("" &amp; AN592 &amp; ""), grado ("" &amp; AO592 &amp; "") y media ("" &amp; AP592 &amp; ""). Puntajes Primer Simulacro: Global "" &amp; K592 &amp; "", Mat "" &amp;"&amp;" O592 &amp; "", Cien "" &amp; P592 &amp; "", Soc "" &amp; Q592 &amp; "", Lec "" &amp; R592 &amp; "", Ing "" &amp; S592 &amp; "". Puntajes Segundo Simulacro: Global "" &amp; Y592 &amp; "", Mat "" &amp; AC592 &amp; "", Cien "" &amp; AD592 &amp; "", Soc "" &amp; AE592 &amp; "", Lec "" &amp; AF592 &amp; "", Ing "" &amp; AG592 &amp; "". Escribe un mensaje motivado"&amp;"r y breve (máximo 4 líneas)."")
")</f>
        <v/>
      </c>
    </row>
    <row r="593" ht="15.75" customHeight="1" s="42">
      <c r="A593" s="93" t="n"/>
      <c r="B593" s="94" t="inlineStr">
        <is>
          <t>Bachillerato</t>
        </is>
      </c>
      <c r="C593" s="94" t="n">
        <v>902</v>
      </c>
      <c r="D593" s="94" t="n"/>
      <c r="E593" s="95" t="n">
        <v>1062973308</v>
      </c>
      <c r="F593" s="96">
        <f>TRIM(G593&amp;" "&amp;H593&amp;" "&amp;I593&amp;" "&amp;J593)</f>
        <v/>
      </c>
      <c r="G593" s="94" t="inlineStr">
        <is>
          <t>Rivas</t>
        </is>
      </c>
      <c r="H593" s="94" t="inlineStr">
        <is>
          <t>Benítez</t>
        </is>
      </c>
      <c r="I593" s="94" t="inlineStr">
        <is>
          <t>Valentina</t>
        </is>
      </c>
      <c r="J593" s="97" t="inlineStr">
        <is>
          <t>Andrea</t>
        </is>
      </c>
      <c r="K593" s="98">
        <f>IF(SUM(O593:S593)=0, "", ROUND(((O593*3+P593*3+Q593*3+R593*3+S593*1)/13)*5,0))</f>
        <v/>
      </c>
      <c r="L593" s="99">
        <f>IF(OR($C593="",K593=""),"",COUNTIFS($C$4:$C$1500,$C593,K$4:K$1500,"&gt;"&amp;K593)+1)</f>
        <v/>
      </c>
      <c r="M593" s="99">
        <f>IF(OR($C593="",K593=""),"",IF(AND($C593&gt;=1001,$C593&lt;=1005),COUNTIFS($C$4:$C$1500,"&gt;=1001",$C$4:$C$1500,"&lt;=1005",K$4:K$1500,"&gt;"&amp;K593)+1,IF(AND($C593&gt;=1101,$C593&lt;=1105),COUNTIFS($C$4:$C$1500,"&gt;=1101",$C$4:$C$1500,"&lt;=1105",K$4:K$1500,"&gt;"&amp;K593)+1,IF(AND($C593&gt;=901,$C593&lt;=905),COUNTIFS($C$4:$C$1500,"&gt;=901",$C$4:$C$1500,"&lt;=905",K$4:K$1500,"&gt;"&amp;K593)+1,IF(AND($C593&gt;=801,$C593&lt;=805),COUNTIFS($C$4:$C$1500,"&gt;=801",$C$4:$C$1500,"&lt;=805",K$4:K$1500,"&gt;"&amp;K593)+1,IF(AND($C593&gt;=701,$C593&lt;=705),COUNTIFS($C$4:$C$1500,"&gt;=701",$C$4:$C$1500,"&lt;=705",K$4:K$1500,"&gt;"&amp;K593)+1,IF(AND($C593&gt;=601,$C593&lt;=606),COUNTIFS($C$4:$C$1500,"&gt;=601",$C$4:$C$1500,"&lt;=606",K$4:K$1500,"&gt;"&amp;K593)+1,"")))))))</f>
        <v/>
      </c>
      <c r="N593" s="99">
        <f>IF(OR($C593="",K593=""),"",IF(OR(AND($C593&gt;=1001,$C593&lt;=1005),AND($C593&gt;=1101,$C593&lt;=1105)),COUNTIFS($C$4:$C$1500,"&gt;=1001",$C$4:$C$1500,"&lt;=1005",K$4:K$1500,"&gt;"&amp;K593)+COUNTIFS($C$4:$C$1500,"&gt;=1101",$C$4:$C$1500,"&lt;=1105",K$4:K$1500,"&gt;"&amp;K593)+1,""))</f>
        <v/>
      </c>
      <c r="O593" s="94" t="n">
        <v>17.5</v>
      </c>
      <c r="P593" s="94" t="n">
        <v>48.21</v>
      </c>
      <c r="Q593" s="94" t="n">
        <v>78.13</v>
      </c>
      <c r="R593" s="94" t="n">
        <v>54.17</v>
      </c>
      <c r="S593" s="94" t="n">
        <v>58.33</v>
      </c>
      <c r="T593" s="99">
        <f>IF(AND(O593&gt;0,O593&lt;36),1,IF(AND(O593&gt;=36,O593&lt;51),2,IF(AND(O593&gt;=51,O593&lt;71),3,IF(AND(O593&gt;=71,O593&lt;=100),4,))))</f>
        <v/>
      </c>
      <c r="U593" s="99">
        <f>IF(AND(P593&gt;0,P593&lt;41),1,IF(AND(P593&gt;=41,P593&lt;56),2,IF(AND(P593&gt;=56,P593&lt;71),3,IF(AND(P593&gt;=71,P593&lt;=100),4,))))</f>
        <v/>
      </c>
      <c r="V593" s="99">
        <f>IF(AND(Q593&gt;0,Q593&lt;41),1,IF(AND(Q593&gt;=41,Q593&lt;56),2,IF(AND(Q593&gt;=56,Q593&lt;71),3,IF(AND(Q593&gt;=71,Q593&lt;=100),4,))))</f>
        <v/>
      </c>
      <c r="W593" s="99">
        <f>IF(AND(R593&gt;0,R593&lt;36),1,IF(AND(R593&gt;=36,R593&lt;51),2,IF(AND(R593&gt;=51,R593&lt;66),3,IF(AND(R593&gt;=66,R593&lt;=100),4,))))</f>
        <v/>
      </c>
      <c r="X593" s="100">
        <f>IF(AND(S593&gt;0,S593&lt;37),1,IF(AND(S593&gt;=37,S593&lt;58),2,IF(AND(S593&gt;=58,S593&lt;71),3,IF(AND(S593&gt;=71,S593&lt;=100),4,))))</f>
        <v/>
      </c>
      <c r="Y593" s="101">
        <f>IF(SUM(AC593:AG593)=0, "", ROUND(((AC593*3+AD593*3+AE593*3+AF593*3+AG593*1)/13)*5,0))</f>
        <v/>
      </c>
      <c r="Z593" s="99">
        <f>IF(OR($C593="",Y593=""),"",COUNTIFS($C$4:$C$1500,$C593,Y$4:Y$1500,"&gt;"&amp;Y593)+1)</f>
        <v/>
      </c>
      <c r="AA593" s="99">
        <f>IF(OR($C593="",Y593=""),"",IF(AND($C593&gt;=1001,$C593&lt;=1005),COUNTIFS($C$4:$C$1500,"&gt;=1001",$C$4:$C$1500,"&lt;=1005",Y$4:Y$1500,"&gt;"&amp;Y593)+1,IF(AND($C593&gt;=1101,$C593&lt;=1105),COUNTIFS($C$4:$C$1500,"&gt;=1101",$C$4:$C$1500,"&lt;=1105",Y$4:Y$1500,"&gt;"&amp;Y593)+1,IF(AND($C593&gt;=901,$C593&lt;=905),COUNTIFS($C$4:$C$1500,"&gt;=901",$C$4:$C$1500,"&lt;=905",Y$4:Y$1500,"&gt;"&amp;Y593)+1,IF(AND($C593&gt;=801,$C593&lt;=805),COUNTIFS($C$4:$C$1500,"&gt;=801",$C$4:$C$1500,"&lt;=805",Y$4:Y$1500,"&gt;"&amp;Y593)+1,IF(AND($C593&gt;=701,$C593&lt;=705),COUNTIFS($C$4:$C$1500,"&gt;=701",$C$4:$C$1500,"&lt;=705",Y$4:Y$1500,"&gt;"&amp;Y593)+1,IF(AND($C593&gt;=601,$C593&lt;=606),COUNTIFS($C$4:$C$1500,"&gt;=601",$C$4:$C$1500,"&lt;=606",Y$4:Y$1500,"&gt;"&amp;Y593)+1,"")))))))</f>
        <v/>
      </c>
      <c r="AB593" s="99">
        <f>IF(OR($C593="",Y593=""),"",IF(OR(AND($C593&gt;=1001,$C593&lt;=1005),AND($C593&gt;=1101,$C593&lt;=1105)),COUNTIFS($C$4:$C$1500,"&gt;=1001",$C$4:$C$1500,"&lt;=1005",Y$4:Y$1500,"&gt;"&amp;Y593)+COUNTIFS($C$4:$C$1500,"&gt;=1101",$C$4:$C$1500,"&lt;=1105",Y$4:Y$1500,"&gt;"&amp;Y593)+1,""))</f>
        <v/>
      </c>
      <c r="AC593" s="94" t="n">
        <v>69.25</v>
      </c>
      <c r="AD593" s="94" t="n">
        <v>67.72</v>
      </c>
      <c r="AE593" s="94" t="n">
        <v>65.63</v>
      </c>
      <c r="AF593" s="94" t="n">
        <v>74.38</v>
      </c>
      <c r="AG593" s="94" t="n">
        <v>56.88</v>
      </c>
      <c r="AH593" s="99">
        <f>IF(AND(AC593&gt;0,AC593&lt;36),1,IF(AND(AC593&gt;=36,AC593&lt;51),2,IF(AND(AC593&gt;=51,AC593&lt;71),3,IF(AND(AC593&gt;=71,AC593&lt;=100),4,))))</f>
        <v/>
      </c>
      <c r="AI593" s="99">
        <f>IF(AND(AD593&gt;0,AD593&lt;41),1,IF(AND(AD593&gt;=41,AD593&lt;56),2,IF(AND(AD593&gt;=56,AD593&lt;71),3,IF(AND(AD593&gt;=71,AD593&lt;=100),4,))))</f>
        <v/>
      </c>
      <c r="AJ593" s="99">
        <f>IF(AND(AE593&gt;0,AE593&lt;41),1,IF(AND(AE593&gt;=41,AE593&lt;56),2,IF(AND(AE593&gt;=56,AE593&lt;71),3,IF(AND(AE593&gt;=71,AE593&lt;=100),4,))))</f>
        <v/>
      </c>
      <c r="AK593" s="99">
        <f>IF(AND(AF593&gt;0,AF593&lt;36),1,IF(AND(AF593&gt;=36,AF593&lt;51),2,IF(AND(AF593&gt;=51,AF593&lt;66),3,IF(AND(AF593&gt;=66,AF593&lt;=100),4,))))</f>
        <v/>
      </c>
      <c r="AL593" s="100">
        <f>IF(AND(AG593&gt;0,AG593&lt;37),1,IF(AND(AG593&gt;=37,AG593&lt;58),2,IF(AND(AG593&gt;=58,AG593&lt;71),3,IF(AND(AG593&gt;=71,AG593&lt;=100),4,))))</f>
        <v/>
      </c>
      <c r="AM593" s="101">
        <f>IF((Y593&lt;&gt;"")*(K593&lt;&gt;""),Y593-K593,"")</f>
        <v/>
      </c>
      <c r="AN593" s="99">
        <f>IF((Z593&lt;&gt;"")*(L593&lt;&gt;""),Z593-L593,"")</f>
        <v/>
      </c>
      <c r="AO593" s="99">
        <f>IF((AA593&lt;&gt;"")*(M593&lt;&gt;""),AA593-M593,"")</f>
        <v/>
      </c>
      <c r="AP593" s="99">
        <f>IF((AB593&lt;&gt;"")*(N593&lt;&gt;""),AB593-N593,"")</f>
        <v/>
      </c>
      <c r="AQ593" s="94">
        <f>IF((AC593&lt;&gt;"")*(O593&lt;&gt;""),AC593-O593,"")</f>
        <v/>
      </c>
      <c r="AR593" s="94">
        <f>IF((AD593&lt;&gt;"")*(P593&lt;&gt;""),AD593-P593,"")</f>
        <v/>
      </c>
      <c r="AS593" s="94">
        <f>IF((AE593&lt;&gt;"")*(Q593&lt;&gt;""),AE593-Q593,"")</f>
        <v/>
      </c>
      <c r="AT593" s="94">
        <f>IF((AF593&lt;&gt;"")*(R593&lt;&gt;""),AF593-R593,"")</f>
        <v/>
      </c>
      <c r="AU593" s="94">
        <f>IF((AG593&lt;&gt;"")*(S593&lt;&gt;""),AG593-S593,"")</f>
        <v/>
      </c>
      <c r="AV593" s="99">
        <f>IF((AH593&lt;&gt;"")*(T593&lt;&gt;""),AH593-T593,"")</f>
        <v/>
      </c>
      <c r="AW593" s="99">
        <f>IF((AI593&lt;&gt;"")*(U593&lt;&gt;""),AI593-U593,"")</f>
        <v/>
      </c>
      <c r="AX593" s="99">
        <f>IF((AJ593&lt;&gt;"")*(V593&lt;&gt;""),AJ593-V593,"")</f>
        <v/>
      </c>
      <c r="AY593" s="99">
        <f>IF((AK593&lt;&gt;"")*(W593&lt;&gt;""),AK593-W593,"")</f>
        <v/>
      </c>
      <c r="AZ593" s="102">
        <f>IF((AL593&lt;&gt;"")*(X593&lt;&gt;""),AL593-X593,"")</f>
        <v/>
      </c>
      <c r="BA593" s="50">
        <f>IFERROR(__xludf.dummyfunction("AI(""Actúa como un tutor académico y dirígete personalmente al estudiante "" &amp; I593 &amp; "" "" &amp; J593 &amp; "" "" &amp; G593 &amp; "" "" &amp; H593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AM593 &amp; ""'. Diferencias por área: Matemáticas ("" &amp; AQ593 &amp; ""), Ciencias Natura"&amp;"les ("" &amp; AR593 &amp; ""), Sociales ("" &amp; AS593 &amp; ""), Lectura Crítica ("" &amp; AT593 &amp; "") e Inglés ("" &amp; AU593 &amp; ""). Variación en posición: grupo ("" &amp; AN593 &amp; ""), grado ("" &amp; AO593 &amp; "") y media ("" &amp; AP593 &amp; ""). Puntajes Primer Simulacro: Global "" &amp; K593 &amp; "", Mat "" &amp; "&amp;"O4 &amp; "", Cien "" &amp; P593 &amp; "", Soc "" &amp; Q593 &amp; "", Lec "" &amp; R593 &amp; "", Ing "" &amp; S593 &amp; "". Puntajes Segundo Simulacro: Global "" &amp; Y593 &amp; "", Mat "" &amp; AC593 &amp; "", Cien "" &amp; AD593 &amp; "", Soc "" &amp; AE593 &amp; "", Lec "" &amp; AF593 &amp; "", Ing "" &amp; AG593 &amp; "". Escribe un mensaje motivador"&amp;" y breve (máximo 4 líneas)."")
"),"=AI(""Actúa como un tutor académico y dirígete personalmente al estudiante "" &amp; I593 &amp; "" "" &amp; J593 &amp; "" "" &amp; G593 &amp; "" "" &amp; H593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AM593 &amp; ""'. Diferencias por área: Matemáticas ("" &amp; AQ593 &amp; ""), Ciencias Natur"&amp;"ales ("" &amp; AR593 &amp; ""), Sociales ("" &amp; AS593 &amp; ""), Lectura Crítica ("" &amp; AT593 &amp; "") e Inglés ("" &amp; AU593 &amp; ""). Variación en posición: grupo ("" &amp; AN593 &amp; ""), grado ("" &amp; AO593 &amp; "") y media ("" &amp; AP593 &amp; ""). Puntajes Primer Simulacro: Global "" &amp; K593 &amp; "", Mat "" &amp;"&amp;" O593 &amp; "", Cien "" &amp; P593 &amp; "", Soc "" &amp; Q593 &amp; "", Lec "" &amp; R593 &amp; "", Ing "" &amp; S593 &amp; "". Puntajes Segundo Simulacro: Global "" &amp; Y593 &amp; "", Mat "" &amp; AC593 &amp; "", Cien "" &amp; AD593 &amp; "", Soc "" &amp; AE593 &amp; "", Lec "" &amp; AF593 &amp; "", Ing "" &amp; AG593 &amp; "". Escribe un mensaje motivado"&amp;"r y breve (máximo 4 líneas)."")
")</f>
        <v/>
      </c>
    </row>
    <row r="594" ht="15.75" customHeight="1" s="42">
      <c r="A594" s="93" t="n"/>
      <c r="B594" s="94" t="inlineStr">
        <is>
          <t>Bachillerato</t>
        </is>
      </c>
      <c r="C594" s="94" t="n">
        <v>902</v>
      </c>
      <c r="D594" s="94" t="n"/>
      <c r="E594" s="95" t="n">
        <v>1071435782</v>
      </c>
      <c r="F594" s="96">
        <f>TRIM(G594&amp;" "&amp;H594&amp;" "&amp;I594&amp;" "&amp;J594)</f>
        <v/>
      </c>
      <c r="G594" s="94" t="inlineStr">
        <is>
          <t>Rivas</t>
        </is>
      </c>
      <c r="H594" s="94" t="inlineStr">
        <is>
          <t>Tuiran</t>
        </is>
      </c>
      <c r="I594" s="94" t="inlineStr">
        <is>
          <t>Jhonatan</t>
        </is>
      </c>
      <c r="J594" s="97" t="inlineStr">
        <is>
          <t>Andrés</t>
        </is>
      </c>
      <c r="K594" s="98">
        <f>IF(SUM(O594:S594)=0, "", ROUND(((O594*3+P594*3+Q594*3+R594*3+S594*1)/13)*5,0))</f>
        <v/>
      </c>
      <c r="L594" s="99">
        <f>IF(OR($C594="",K594=""),"",COUNTIFS($C$4:$C$1500,$C594,K$4:K$1500,"&gt;"&amp;K594)+1)</f>
        <v/>
      </c>
      <c r="M594" s="99">
        <f>IF(OR($C594="",K594=""),"",IF(AND($C594&gt;=1001,$C594&lt;=1005),COUNTIFS($C$4:$C$1500,"&gt;=1001",$C$4:$C$1500,"&lt;=1005",K$4:K$1500,"&gt;"&amp;K594)+1,IF(AND($C594&gt;=1101,$C594&lt;=1105),COUNTIFS($C$4:$C$1500,"&gt;=1101",$C$4:$C$1500,"&lt;=1105",K$4:K$1500,"&gt;"&amp;K594)+1,IF(AND($C594&gt;=901,$C594&lt;=905),COUNTIFS($C$4:$C$1500,"&gt;=901",$C$4:$C$1500,"&lt;=905",K$4:K$1500,"&gt;"&amp;K594)+1,IF(AND($C594&gt;=801,$C594&lt;=805),COUNTIFS($C$4:$C$1500,"&gt;=801",$C$4:$C$1500,"&lt;=805",K$4:K$1500,"&gt;"&amp;K594)+1,IF(AND($C594&gt;=701,$C594&lt;=705),COUNTIFS($C$4:$C$1500,"&gt;=701",$C$4:$C$1500,"&lt;=705",K$4:K$1500,"&gt;"&amp;K594)+1,IF(AND($C594&gt;=601,$C594&lt;=606),COUNTIFS($C$4:$C$1500,"&gt;=601",$C$4:$C$1500,"&lt;=606",K$4:K$1500,"&gt;"&amp;K594)+1,"")))))))</f>
        <v/>
      </c>
      <c r="N594" s="99">
        <f>IF(OR($C594="",K594=""),"",IF(OR(AND($C594&gt;=1001,$C594&lt;=1005),AND($C594&gt;=1101,$C594&lt;=1105)),COUNTIFS($C$4:$C$1500,"&gt;=1001",$C$4:$C$1500,"&lt;=1005",K$4:K$1500,"&gt;"&amp;K594)+COUNTIFS($C$4:$C$1500,"&gt;=1101",$C$4:$C$1500,"&lt;=1105",K$4:K$1500,"&gt;"&amp;K594)+1,""))</f>
        <v/>
      </c>
      <c r="O594" s="94" t="n">
        <v>46.25</v>
      </c>
      <c r="P594" s="94" t="n">
        <v>74.81999999999999</v>
      </c>
      <c r="Q594" s="94" t="n">
        <v>65.63</v>
      </c>
      <c r="R594" s="94" t="n">
        <v>50</v>
      </c>
      <c r="S594" s="94" t="n">
        <v>54.17</v>
      </c>
      <c r="T594" s="99">
        <f>IF(AND(O594&gt;0,O594&lt;36),1,IF(AND(O594&gt;=36,O594&lt;51),2,IF(AND(O594&gt;=51,O594&lt;71),3,IF(AND(O594&gt;=71,O594&lt;=100),4,))))</f>
        <v/>
      </c>
      <c r="U594" s="99">
        <f>IF(AND(P594&gt;0,P594&lt;41),1,IF(AND(P594&gt;=41,P594&lt;56),2,IF(AND(P594&gt;=56,P594&lt;71),3,IF(AND(P594&gt;=71,P594&lt;=100),4,))))</f>
        <v/>
      </c>
      <c r="V594" s="99">
        <f>IF(AND(Q594&gt;0,Q594&lt;41),1,IF(AND(Q594&gt;=41,Q594&lt;56),2,IF(AND(Q594&gt;=56,Q594&lt;71),3,IF(AND(Q594&gt;=71,Q594&lt;=100),4,))))</f>
        <v/>
      </c>
      <c r="W594" s="99">
        <f>IF(AND(R594&gt;0,R594&lt;36),1,IF(AND(R594&gt;=36,R594&lt;51),2,IF(AND(R594&gt;=51,R594&lt;66),3,IF(AND(R594&gt;=66,R594&lt;=100),4,))))</f>
        <v/>
      </c>
      <c r="X594" s="100">
        <f>IF(AND(S594&gt;0,S594&lt;37),1,IF(AND(S594&gt;=37,S594&lt;58),2,IF(AND(S594&gt;=58,S594&lt;71),3,IF(AND(S594&gt;=71,S594&lt;=100),4,))))</f>
        <v/>
      </c>
      <c r="Y594" s="101">
        <f>IF(SUM(AC594:AG594)=0, "", ROUND(((AC594*3+AD594*3+AE594*3+AF594*3+AG594*1)/13)*5,0))</f>
        <v/>
      </c>
      <c r="Z594" s="99">
        <f>IF(OR($C594="",Y594=""),"",COUNTIFS($C$4:$C$1500,$C594,Y$4:Y$1500,"&gt;"&amp;Y594)+1)</f>
        <v/>
      </c>
      <c r="AA594" s="99">
        <f>IF(OR($C594="",Y594=""),"",IF(AND($C594&gt;=1001,$C594&lt;=1005),COUNTIFS($C$4:$C$1500,"&gt;=1001",$C$4:$C$1500,"&lt;=1005",Y$4:Y$1500,"&gt;"&amp;Y594)+1,IF(AND($C594&gt;=1101,$C594&lt;=1105),COUNTIFS($C$4:$C$1500,"&gt;=1101",$C$4:$C$1500,"&lt;=1105",Y$4:Y$1500,"&gt;"&amp;Y594)+1,IF(AND($C594&gt;=901,$C594&lt;=905),COUNTIFS($C$4:$C$1500,"&gt;=901",$C$4:$C$1500,"&lt;=905",Y$4:Y$1500,"&gt;"&amp;Y594)+1,IF(AND($C594&gt;=801,$C594&lt;=805),COUNTIFS($C$4:$C$1500,"&gt;=801",$C$4:$C$1500,"&lt;=805",Y$4:Y$1500,"&gt;"&amp;Y594)+1,IF(AND($C594&gt;=701,$C594&lt;=705),COUNTIFS($C$4:$C$1500,"&gt;=701",$C$4:$C$1500,"&lt;=705",Y$4:Y$1500,"&gt;"&amp;Y594)+1,IF(AND($C594&gt;=601,$C594&lt;=606),COUNTIFS($C$4:$C$1500,"&gt;=601",$C$4:$C$1500,"&lt;=606",Y$4:Y$1500,"&gt;"&amp;Y594)+1,"")))))))</f>
        <v/>
      </c>
      <c r="AB594" s="99">
        <f>IF(OR($C594="",Y594=""),"",IF(OR(AND($C594&gt;=1001,$C594&lt;=1005),AND($C594&gt;=1101,$C594&lt;=1105)),COUNTIFS($C$4:$C$1500,"&gt;=1001",$C$4:$C$1500,"&lt;=1005",Y$4:Y$1500,"&gt;"&amp;Y594)+COUNTIFS($C$4:$C$1500,"&gt;=1101",$C$4:$C$1500,"&lt;=1105",Y$4:Y$1500,"&gt;"&amp;Y594)+1,""))</f>
        <v/>
      </c>
      <c r="AC594" s="94" t="n">
        <v>63.75</v>
      </c>
      <c r="AD594" s="94" t="n">
        <v>60.85</v>
      </c>
      <c r="AE594" s="94" t="n">
        <v>73.5</v>
      </c>
      <c r="AF594" s="94" t="n">
        <v>65.63</v>
      </c>
      <c r="AG594" s="94" t="n">
        <v>65.63</v>
      </c>
      <c r="AH594" s="99">
        <f>IF(AND(AC594&gt;0,AC594&lt;36),1,IF(AND(AC594&gt;=36,AC594&lt;51),2,IF(AND(AC594&gt;=51,AC594&lt;71),3,IF(AND(AC594&gt;=71,AC594&lt;=100),4,))))</f>
        <v/>
      </c>
      <c r="AI594" s="99">
        <f>IF(AND(AD594&gt;0,AD594&lt;41),1,IF(AND(AD594&gt;=41,AD594&lt;56),2,IF(AND(AD594&gt;=56,AD594&lt;71),3,IF(AND(AD594&gt;=71,AD594&lt;=100),4,))))</f>
        <v/>
      </c>
      <c r="AJ594" s="99">
        <f>IF(AND(AE594&gt;0,AE594&lt;41),1,IF(AND(AE594&gt;=41,AE594&lt;56),2,IF(AND(AE594&gt;=56,AE594&lt;71),3,IF(AND(AE594&gt;=71,AE594&lt;=100),4,))))</f>
        <v/>
      </c>
      <c r="AK594" s="99">
        <f>IF(AND(AF594&gt;0,AF594&lt;36),1,IF(AND(AF594&gt;=36,AF594&lt;51),2,IF(AND(AF594&gt;=51,AF594&lt;66),3,IF(AND(AF594&gt;=66,AF594&lt;=100),4,))))</f>
        <v/>
      </c>
      <c r="AL594" s="100">
        <f>IF(AND(AG594&gt;0,AG594&lt;37),1,IF(AND(AG594&gt;=37,AG594&lt;58),2,IF(AND(AG594&gt;=58,AG594&lt;71),3,IF(AND(AG594&gt;=71,AG594&lt;=100),4,))))</f>
        <v/>
      </c>
      <c r="AM594" s="101">
        <f>IF((Y594&lt;&gt;"")*(K594&lt;&gt;""),Y594-K594,"")</f>
        <v/>
      </c>
      <c r="AN594" s="99">
        <f>IF((Z594&lt;&gt;"")*(L594&lt;&gt;""),Z594-L594,"")</f>
        <v/>
      </c>
      <c r="AO594" s="99">
        <f>IF((AA594&lt;&gt;"")*(M594&lt;&gt;""),AA594-M594,"")</f>
        <v/>
      </c>
      <c r="AP594" s="99">
        <f>IF((AB594&lt;&gt;"")*(N594&lt;&gt;""),AB594-N594,"")</f>
        <v/>
      </c>
      <c r="AQ594" s="94">
        <f>IF((AC594&lt;&gt;"")*(O594&lt;&gt;""),AC594-O594,"")</f>
        <v/>
      </c>
      <c r="AR594" s="94">
        <f>IF((AD594&lt;&gt;"")*(P594&lt;&gt;""),AD594-P594,"")</f>
        <v/>
      </c>
      <c r="AS594" s="94">
        <f>IF((AE594&lt;&gt;"")*(Q594&lt;&gt;""),AE594-Q594,"")</f>
        <v/>
      </c>
      <c r="AT594" s="94">
        <f>IF((AF594&lt;&gt;"")*(R594&lt;&gt;""),AF594-R594,"")</f>
        <v/>
      </c>
      <c r="AU594" s="94">
        <f>IF((AG594&lt;&gt;"")*(S594&lt;&gt;""),AG594-S594,"")</f>
        <v/>
      </c>
      <c r="AV594" s="99">
        <f>IF((AH594&lt;&gt;"")*(T594&lt;&gt;""),AH594-T594,"")</f>
        <v/>
      </c>
      <c r="AW594" s="99">
        <f>IF((AI594&lt;&gt;"")*(U594&lt;&gt;""),AI594-U594,"")</f>
        <v/>
      </c>
      <c r="AX594" s="99">
        <f>IF((AJ594&lt;&gt;"")*(V594&lt;&gt;""),AJ594-V594,"")</f>
        <v/>
      </c>
      <c r="AY594" s="99">
        <f>IF((AK594&lt;&gt;"")*(W594&lt;&gt;""),AK594-W594,"")</f>
        <v/>
      </c>
      <c r="AZ594" s="102">
        <f>IF((AL594&lt;&gt;"")*(X594&lt;&gt;""),AL594-X594,"")</f>
        <v/>
      </c>
      <c r="BA594" s="50">
        <f>IFERROR(__xludf.dummyfunction("AI(""Actúa como un tutor académico y dirígete personalmente al estudiante "" &amp; I594 &amp; "" "" &amp; J594 &amp; "" "" &amp; G594 &amp; "" "" &amp; H594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AM594 &amp; ""'. Diferencias por área: Matemáticas ("" &amp; AQ594 &amp; ""), Ciencias Natura"&amp;"les ("" &amp; AR594 &amp; ""), Sociales ("" &amp; AS594 &amp; ""), Lectura Crítica ("" &amp; AT594 &amp; "") e Inglés ("" &amp; AU594 &amp; ""). Variación en posición: grupo ("" &amp; AN594 &amp; ""), grado ("" &amp; AO594 &amp; "") y media ("" &amp; AP594 &amp; ""). Puntajes Primer Simulacro: Global "" &amp; K594 &amp; "", Mat "" &amp; "&amp;"O4 &amp; "", Cien "" &amp; P594 &amp; "", Soc "" &amp; Q594 &amp; "", Lec "" &amp; R594 &amp; "", Ing "" &amp; S594 &amp; "". Puntajes Segundo Simulacro: Global "" &amp; Y594 &amp; "", Mat "" &amp; AC594 &amp; "", Cien "" &amp; AD594 &amp; "", Soc "" &amp; AE594 &amp; "", Lec "" &amp; AF594 &amp; "", Ing "" &amp; AG594 &amp; "". Escribe un mensaje motivador"&amp;" y breve (máximo 4 líneas)."")
"),"=AI(""Actúa como un tutor académico y dirígete personalmente al estudiante "" &amp; I594 &amp; "" "" &amp; J594 &amp; "" "" &amp; G594 &amp; "" "" &amp; H594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AM594 &amp; ""'. Diferencias por área: Matemáticas ("" &amp; AQ594 &amp; ""), Ciencias Natur"&amp;"ales ("" &amp; AR594 &amp; ""), Sociales ("" &amp; AS594 &amp; ""), Lectura Crítica ("" &amp; AT594 &amp; "") e Inglés ("" &amp; AU594 &amp; ""). Variación en posición: grupo ("" &amp; AN594 &amp; ""), grado ("" &amp; AO594 &amp; "") y media ("" &amp; AP594 &amp; ""). Puntajes Primer Simulacro: Global "" &amp; K594 &amp; "", Mat "" &amp;"&amp;" O594 &amp; "", Cien "" &amp; P594 &amp; "", Soc "" &amp; Q594 &amp; "", Lec "" &amp; R594 &amp; "", Ing "" &amp; S594 &amp; "". Puntajes Segundo Simulacro: Global "" &amp; Y594 &amp; "", Mat "" &amp; AC594 &amp; "", Cien "" &amp; AD594 &amp; "", Soc "" &amp; AE594 &amp; "", Lec "" &amp; AF594 &amp; "", Ing "" &amp; AG594 &amp; "". Escribe un mensaje motivado"&amp;"r y breve (máximo 4 líneas)."")
")</f>
        <v/>
      </c>
    </row>
    <row r="595" ht="15.75" customHeight="1" s="42">
      <c r="A595" s="93" t="n"/>
      <c r="B595" s="94" t="inlineStr">
        <is>
          <t>Bachillerato</t>
        </is>
      </c>
      <c r="C595" s="94" t="n">
        <v>902</v>
      </c>
      <c r="D595" s="94" t="n"/>
      <c r="E595" s="95" t="n">
        <v>1011594540</v>
      </c>
      <c r="F595" s="96">
        <f>TRIM(G595&amp;" "&amp;H595&amp;" "&amp;I595&amp;" "&amp;J595)</f>
        <v/>
      </c>
      <c r="G595" s="94" t="inlineStr">
        <is>
          <t>Rodríguez</t>
        </is>
      </c>
      <c r="H595" s="94" t="inlineStr">
        <is>
          <t>Alcaraz</t>
        </is>
      </c>
      <c r="I595" s="94" t="inlineStr">
        <is>
          <t>Sebastián</t>
        </is>
      </c>
      <c r="J595" s="97" t="n"/>
      <c r="K595" s="98">
        <f>IF(SUM(O595:S595)=0, "", ROUND(((O595*3+P595*3+Q595*3+R595*3+S595*1)/13)*5,0))</f>
        <v/>
      </c>
      <c r="L595" s="99">
        <f>IF(OR($C595="",K595=""),"",COUNTIFS($C$4:$C$1500,$C595,K$4:K$1500,"&gt;"&amp;K595)+1)</f>
        <v/>
      </c>
      <c r="M595" s="99">
        <f>IF(OR($C595="",K595=""),"",IF(AND($C595&gt;=1001,$C595&lt;=1005),COUNTIFS($C$4:$C$1500,"&gt;=1001",$C$4:$C$1500,"&lt;=1005",K$4:K$1500,"&gt;"&amp;K595)+1,IF(AND($C595&gt;=1101,$C595&lt;=1105),COUNTIFS($C$4:$C$1500,"&gt;=1101",$C$4:$C$1500,"&lt;=1105",K$4:K$1500,"&gt;"&amp;K595)+1,IF(AND($C595&gt;=901,$C595&lt;=905),COUNTIFS($C$4:$C$1500,"&gt;=901",$C$4:$C$1500,"&lt;=905",K$4:K$1500,"&gt;"&amp;K595)+1,IF(AND($C595&gt;=801,$C595&lt;=805),COUNTIFS($C$4:$C$1500,"&gt;=801",$C$4:$C$1500,"&lt;=805",K$4:K$1500,"&gt;"&amp;K595)+1,IF(AND($C595&gt;=701,$C595&lt;=705),COUNTIFS($C$4:$C$1500,"&gt;=701",$C$4:$C$1500,"&lt;=705",K$4:K$1500,"&gt;"&amp;K595)+1,IF(AND($C595&gt;=601,$C595&lt;=606),COUNTIFS($C$4:$C$1500,"&gt;=601",$C$4:$C$1500,"&lt;=606",K$4:K$1500,"&gt;"&amp;K595)+1,"")))))))</f>
        <v/>
      </c>
      <c r="N595" s="99">
        <f>IF(OR($C595="",K595=""),"",IF(OR(AND($C595&gt;=1001,$C595&lt;=1005),AND($C595&gt;=1101,$C595&lt;=1105)),COUNTIFS($C$4:$C$1500,"&gt;=1001",$C$4:$C$1500,"&lt;=1005",K$4:K$1500,"&gt;"&amp;K595)+COUNTIFS($C$4:$C$1500,"&gt;=1101",$C$4:$C$1500,"&lt;=1105",K$4:K$1500,"&gt;"&amp;K595)+1,""))</f>
        <v/>
      </c>
      <c r="O595" s="94" t="n">
        <v>73.13</v>
      </c>
      <c r="P595" s="94" t="n">
        <v>55.36</v>
      </c>
      <c r="Q595" s="94" t="n">
        <v>68.75</v>
      </c>
      <c r="R595" s="94" t="n">
        <v>62.5</v>
      </c>
      <c r="S595" s="94" t="n">
        <v>58.33</v>
      </c>
      <c r="T595" s="99">
        <f>IF(AND(O595&gt;0,O595&lt;36),1,IF(AND(O595&gt;=36,O595&lt;51),2,IF(AND(O595&gt;=51,O595&lt;71),3,IF(AND(O595&gt;=71,O595&lt;=100),4,))))</f>
        <v/>
      </c>
      <c r="U595" s="99">
        <f>IF(AND(P595&gt;0,P595&lt;41),1,IF(AND(P595&gt;=41,P595&lt;56),2,IF(AND(P595&gt;=56,P595&lt;71),3,IF(AND(P595&gt;=71,P595&lt;=100),4,))))</f>
        <v/>
      </c>
      <c r="V595" s="99">
        <f>IF(AND(Q595&gt;0,Q595&lt;41),1,IF(AND(Q595&gt;=41,Q595&lt;56),2,IF(AND(Q595&gt;=56,Q595&lt;71),3,IF(AND(Q595&gt;=71,Q595&lt;=100),4,))))</f>
        <v/>
      </c>
      <c r="W595" s="99">
        <f>IF(AND(R595&gt;0,R595&lt;36),1,IF(AND(R595&gt;=36,R595&lt;51),2,IF(AND(R595&gt;=51,R595&lt;66),3,IF(AND(R595&gt;=66,R595&lt;=100),4,))))</f>
        <v/>
      </c>
      <c r="X595" s="100">
        <f>IF(AND(S595&gt;0,S595&lt;37),1,IF(AND(S595&gt;=37,S595&lt;58),2,IF(AND(S595&gt;=58,S595&lt;71),3,IF(AND(S595&gt;=71,S595&lt;=100),4,))))</f>
        <v/>
      </c>
      <c r="Y595" s="101">
        <f>IF(SUM(AC595:AG595)=0, "", ROUND(((AC595*3+AD595*3+AE595*3+AF595*3+AG595*1)/13)*5,0))</f>
        <v/>
      </c>
      <c r="Z595" s="99">
        <f>IF(OR($C595="",Y595=""),"",COUNTIFS($C$4:$C$1500,$C595,Y$4:Y$1500,"&gt;"&amp;Y595)+1)</f>
        <v/>
      </c>
      <c r="AA595" s="99">
        <f>IF(OR($C595="",Y595=""),"",IF(AND($C595&gt;=1001,$C595&lt;=1005),COUNTIFS($C$4:$C$1500,"&gt;=1001",$C$4:$C$1500,"&lt;=1005",Y$4:Y$1500,"&gt;"&amp;Y595)+1,IF(AND($C595&gt;=1101,$C595&lt;=1105),COUNTIFS($C$4:$C$1500,"&gt;=1101",$C$4:$C$1500,"&lt;=1105",Y$4:Y$1500,"&gt;"&amp;Y595)+1,IF(AND($C595&gt;=901,$C595&lt;=905),COUNTIFS($C$4:$C$1500,"&gt;=901",$C$4:$C$1500,"&lt;=905",Y$4:Y$1500,"&gt;"&amp;Y595)+1,IF(AND($C595&gt;=801,$C595&lt;=805),COUNTIFS($C$4:$C$1500,"&gt;=801",$C$4:$C$1500,"&lt;=805",Y$4:Y$1500,"&gt;"&amp;Y595)+1,IF(AND($C595&gt;=701,$C595&lt;=705),COUNTIFS($C$4:$C$1500,"&gt;=701",$C$4:$C$1500,"&lt;=705",Y$4:Y$1500,"&gt;"&amp;Y595)+1,IF(AND($C595&gt;=601,$C595&lt;=606),COUNTIFS($C$4:$C$1500,"&gt;=601",$C$4:$C$1500,"&lt;=606",Y$4:Y$1500,"&gt;"&amp;Y595)+1,"")))))))</f>
        <v/>
      </c>
      <c r="AB595" s="99">
        <f>IF(OR($C595="",Y595=""),"",IF(OR(AND($C595&gt;=1001,$C595&lt;=1005),AND($C595&gt;=1101,$C595&lt;=1105)),COUNTIFS($C$4:$C$1500,"&gt;=1001",$C$4:$C$1500,"&lt;=1005",Y$4:Y$1500,"&gt;"&amp;Y595)+COUNTIFS($C$4:$C$1500,"&gt;=1101",$C$4:$C$1500,"&lt;=1105",Y$4:Y$1500,"&gt;"&amp;Y595)+1,""))</f>
        <v/>
      </c>
      <c r="AC595" s="94" t="n">
        <v>80.63</v>
      </c>
      <c r="AD595" s="94" t="n">
        <v>79.02</v>
      </c>
      <c r="AE595" s="94" t="n">
        <v>89.38</v>
      </c>
      <c r="AF595" s="94" t="n">
        <v>65.63</v>
      </c>
      <c r="AG595" s="94" t="n">
        <v>78.75</v>
      </c>
      <c r="AH595" s="99">
        <f>IF(AND(AC595&gt;0,AC595&lt;36),1,IF(AND(AC595&gt;=36,AC595&lt;51),2,IF(AND(AC595&gt;=51,AC595&lt;71),3,IF(AND(AC595&gt;=71,AC595&lt;=100),4,))))</f>
        <v/>
      </c>
      <c r="AI595" s="99">
        <f>IF(AND(AD595&gt;0,AD595&lt;41),1,IF(AND(AD595&gt;=41,AD595&lt;56),2,IF(AND(AD595&gt;=56,AD595&lt;71),3,IF(AND(AD595&gt;=71,AD595&lt;=100),4,))))</f>
        <v/>
      </c>
      <c r="AJ595" s="99">
        <f>IF(AND(AE595&gt;0,AE595&lt;41),1,IF(AND(AE595&gt;=41,AE595&lt;56),2,IF(AND(AE595&gt;=56,AE595&lt;71),3,IF(AND(AE595&gt;=71,AE595&lt;=100),4,))))</f>
        <v/>
      </c>
      <c r="AK595" s="99">
        <f>IF(AND(AF595&gt;0,AF595&lt;36),1,IF(AND(AF595&gt;=36,AF595&lt;51),2,IF(AND(AF595&gt;=51,AF595&lt;66),3,IF(AND(AF595&gt;=66,AF595&lt;=100),4,))))</f>
        <v/>
      </c>
      <c r="AL595" s="100">
        <f>IF(AND(AG595&gt;0,AG595&lt;37),1,IF(AND(AG595&gt;=37,AG595&lt;58),2,IF(AND(AG595&gt;=58,AG595&lt;71),3,IF(AND(AG595&gt;=71,AG595&lt;=100),4,))))</f>
        <v/>
      </c>
      <c r="AM595" s="101">
        <f>IF((Y595&lt;&gt;"")*(K595&lt;&gt;""),Y595-K595,"")</f>
        <v/>
      </c>
      <c r="AN595" s="99">
        <f>IF((Z595&lt;&gt;"")*(L595&lt;&gt;""),Z595-L595,"")</f>
        <v/>
      </c>
      <c r="AO595" s="99">
        <f>IF((AA595&lt;&gt;"")*(M595&lt;&gt;""),AA595-M595,"")</f>
        <v/>
      </c>
      <c r="AP595" s="99">
        <f>IF((AB595&lt;&gt;"")*(N595&lt;&gt;""),AB595-N595,"")</f>
        <v/>
      </c>
      <c r="AQ595" s="94">
        <f>IF((AC595&lt;&gt;"")*(O595&lt;&gt;""),AC595-O595,"")</f>
        <v/>
      </c>
      <c r="AR595" s="94">
        <f>IF((AD595&lt;&gt;"")*(P595&lt;&gt;""),AD595-P595,"")</f>
        <v/>
      </c>
      <c r="AS595" s="94">
        <f>IF((AE595&lt;&gt;"")*(Q595&lt;&gt;""),AE595-Q595,"")</f>
        <v/>
      </c>
      <c r="AT595" s="94">
        <f>IF((AF595&lt;&gt;"")*(R595&lt;&gt;""),AF595-R595,"")</f>
        <v/>
      </c>
      <c r="AU595" s="94">
        <f>IF((AG595&lt;&gt;"")*(S595&lt;&gt;""),AG595-S595,"")</f>
        <v/>
      </c>
      <c r="AV595" s="99">
        <f>IF((AH595&lt;&gt;"")*(T595&lt;&gt;""),AH595-T595,"")</f>
        <v/>
      </c>
      <c r="AW595" s="99">
        <f>IF((AI595&lt;&gt;"")*(U595&lt;&gt;""),AI595-U595,"")</f>
        <v/>
      </c>
      <c r="AX595" s="99">
        <f>IF((AJ595&lt;&gt;"")*(V595&lt;&gt;""),AJ595-V595,"")</f>
        <v/>
      </c>
      <c r="AY595" s="99">
        <f>IF((AK595&lt;&gt;"")*(W595&lt;&gt;""),AK595-W595,"")</f>
        <v/>
      </c>
      <c r="AZ595" s="102">
        <f>IF((AL595&lt;&gt;"")*(X595&lt;&gt;""),AL595-X595,"")</f>
        <v/>
      </c>
      <c r="BA595" s="50">
        <f>IFERROR(__xludf.dummyfunction("AI(""Actúa como un tutor académico y dirígete personalmente al estudiante "" &amp; I595 &amp; "" "" &amp; J595 &amp; "" "" &amp; G595 &amp; "" "" &amp; H595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AM595 &amp; ""'. Diferencias por área: Matemáticas ("" &amp; AQ595 &amp; ""), Ciencias Natura"&amp;"les ("" &amp; AR595 &amp; ""), Sociales ("" &amp; AS595 &amp; ""), Lectura Crítica ("" &amp; AT595 &amp; "") e Inglés ("" &amp; AU595 &amp; ""). Variación en posición: grupo ("" &amp; AN595 &amp; ""), grado ("" &amp; AO595 &amp; "") y media ("" &amp; AP595 &amp; ""). Puntajes Primer Simulacro: Global "" &amp; K595 &amp; "", Mat "" &amp; "&amp;"O4 &amp; "", Cien "" &amp; P595 &amp; "", Soc "" &amp; Q595 &amp; "", Lec "" &amp; R595 &amp; "", Ing "" &amp; S595 &amp; "". Puntajes Segundo Simulacro: Global "" &amp; Y595 &amp; "", Mat "" &amp; AC595 &amp; "", Cien "" &amp; AD595 &amp; "", Soc "" &amp; AE595 &amp; "", Lec "" &amp; AF595 &amp; "", Ing "" &amp; AG595 &amp; "". Escribe un mensaje motivador"&amp;" y breve (máximo 4 líneas)."")
"),"=AI(""Actúa como un tutor académico y dirígete personalmente al estudiante "" &amp; I595 &amp; "" "" &amp; J595 &amp; "" "" &amp; G595 &amp; "" "" &amp; H595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AM595 &amp; ""'. Diferencias por área: Matemáticas ("" &amp; AQ595 &amp; ""), Ciencias Natur"&amp;"ales ("" &amp; AR595 &amp; ""), Sociales ("" &amp; AS595 &amp; ""), Lectura Crítica ("" &amp; AT595 &amp; "") e Inglés ("" &amp; AU595 &amp; ""). Variación en posición: grupo ("" &amp; AN595 &amp; ""), grado ("" &amp; AO595 &amp; "") y media ("" &amp; AP595 &amp; ""). Puntajes Primer Simulacro: Global "" &amp; K595 &amp; "", Mat "" &amp;"&amp;" O595 &amp; "", Cien "" &amp; P595 &amp; "", Soc "" &amp; Q595 &amp; "", Lec "" &amp; R595 &amp; "", Ing "" &amp; S595 &amp; "". Puntajes Segundo Simulacro: Global "" &amp; Y595 &amp; "", Mat "" &amp; AC595 &amp; "", Cien "" &amp; AD595 &amp; "", Soc "" &amp; AE595 &amp; "", Lec "" &amp; AF595 &amp; "", Ing "" &amp; AG595 &amp; "". Escribe un mensaje motivado"&amp;"r y breve (máximo 4 líneas)."")
")</f>
        <v/>
      </c>
    </row>
    <row r="596" ht="15.75" customHeight="1" s="42">
      <c r="A596" s="93" t="n"/>
      <c r="B596" s="94" t="inlineStr">
        <is>
          <t>Bachillerato</t>
        </is>
      </c>
      <c r="C596" s="94" t="n">
        <v>902</v>
      </c>
      <c r="D596" s="94" t="n"/>
      <c r="E596" s="95" t="n">
        <v>1011594583</v>
      </c>
      <c r="F596" s="96">
        <f>TRIM(G596&amp;" "&amp;H596&amp;" "&amp;I596&amp;" "&amp;J596)</f>
        <v/>
      </c>
      <c r="G596" s="94" t="inlineStr">
        <is>
          <t>Rodríguez</t>
        </is>
      </c>
      <c r="H596" s="94" t="inlineStr">
        <is>
          <t>Franco</t>
        </is>
      </c>
      <c r="I596" s="94" t="inlineStr">
        <is>
          <t>Nicolle</t>
        </is>
      </c>
      <c r="J596" s="97" t="n"/>
      <c r="K596" s="98">
        <f>IF(SUM(O596:S596)=0, "", ROUND(((O596*3+P596*3+Q596*3+R596*3+S596*1)/13)*5,0))</f>
        <v/>
      </c>
      <c r="L596" s="99">
        <f>IF(OR($C596="",K596=""),"",COUNTIFS($C$4:$C$1500,$C596,K$4:K$1500,"&gt;"&amp;K596)+1)</f>
        <v/>
      </c>
      <c r="M596" s="99">
        <f>IF(OR($C596="",K596=""),"",IF(AND($C596&gt;=1001,$C596&lt;=1005),COUNTIFS($C$4:$C$1500,"&gt;=1001",$C$4:$C$1500,"&lt;=1005",K$4:K$1500,"&gt;"&amp;K596)+1,IF(AND($C596&gt;=1101,$C596&lt;=1105),COUNTIFS($C$4:$C$1500,"&gt;=1101",$C$4:$C$1500,"&lt;=1105",K$4:K$1500,"&gt;"&amp;K596)+1,IF(AND($C596&gt;=901,$C596&lt;=905),COUNTIFS($C$4:$C$1500,"&gt;=901",$C$4:$C$1500,"&lt;=905",K$4:K$1500,"&gt;"&amp;K596)+1,IF(AND($C596&gt;=801,$C596&lt;=805),COUNTIFS($C$4:$C$1500,"&gt;=801",$C$4:$C$1500,"&lt;=805",K$4:K$1500,"&gt;"&amp;K596)+1,IF(AND($C596&gt;=701,$C596&lt;=705),COUNTIFS($C$4:$C$1500,"&gt;=701",$C$4:$C$1500,"&lt;=705",K$4:K$1500,"&gt;"&amp;K596)+1,IF(AND($C596&gt;=601,$C596&lt;=606),COUNTIFS($C$4:$C$1500,"&gt;=601",$C$4:$C$1500,"&lt;=606",K$4:K$1500,"&gt;"&amp;K596)+1,"")))))))</f>
        <v/>
      </c>
      <c r="N596" s="99">
        <f>IF(OR($C596="",K596=""),"",IF(OR(AND($C596&gt;=1001,$C596&lt;=1005),AND($C596&gt;=1101,$C596&lt;=1105)),COUNTIFS($C$4:$C$1500,"&gt;=1001",$C$4:$C$1500,"&lt;=1005",K$4:K$1500,"&gt;"&amp;K596)+COUNTIFS($C$4:$C$1500,"&gt;=1101",$C$4:$C$1500,"&lt;=1105",K$4:K$1500,"&gt;"&amp;K596)+1,""))</f>
        <v/>
      </c>
      <c r="O596" s="94" t="n">
        <v>39.38</v>
      </c>
      <c r="P596" s="94" t="n">
        <v>56.96</v>
      </c>
      <c r="Q596" s="94" t="n">
        <v>40.63</v>
      </c>
      <c r="R596" s="94" t="n">
        <v>41.67</v>
      </c>
      <c r="S596" s="94" t="n">
        <v>66.67</v>
      </c>
      <c r="T596" s="99">
        <f>IF(AND(O596&gt;0,O596&lt;36),1,IF(AND(O596&gt;=36,O596&lt;51),2,IF(AND(O596&gt;=51,O596&lt;71),3,IF(AND(O596&gt;=71,O596&lt;=100),4,))))</f>
        <v/>
      </c>
      <c r="U596" s="99">
        <f>IF(AND(P596&gt;0,P596&lt;41),1,IF(AND(P596&gt;=41,P596&lt;56),2,IF(AND(P596&gt;=56,P596&lt;71),3,IF(AND(P596&gt;=71,P596&lt;=100),4,))))</f>
        <v/>
      </c>
      <c r="V596" s="99">
        <f>IF(AND(Q596&gt;0,Q596&lt;41),1,IF(AND(Q596&gt;=41,Q596&lt;56),2,IF(AND(Q596&gt;=56,Q596&lt;71),3,IF(AND(Q596&gt;=71,Q596&lt;=100),4,))))</f>
        <v/>
      </c>
      <c r="W596" s="99">
        <f>IF(AND(R596&gt;0,R596&lt;36),1,IF(AND(R596&gt;=36,R596&lt;51),2,IF(AND(R596&gt;=51,R596&lt;66),3,IF(AND(R596&gt;=66,R596&lt;=100),4,))))</f>
        <v/>
      </c>
      <c r="X596" s="100">
        <f>IF(AND(S596&gt;0,S596&lt;37),1,IF(AND(S596&gt;=37,S596&lt;58),2,IF(AND(S596&gt;=58,S596&lt;71),3,IF(AND(S596&gt;=71,S596&lt;=100),4,))))</f>
        <v/>
      </c>
      <c r="Y596" s="101">
        <f>IF(SUM(AC596:AG596)=0, "", ROUND(((AC596*3+AD596*3+AE596*3+AF596*3+AG596*1)/13)*5,0))</f>
        <v/>
      </c>
      <c r="Z596" s="99">
        <f>IF(OR($C596="",Y596=""),"",COUNTIFS($C$4:$C$1500,$C596,Y$4:Y$1500,"&gt;"&amp;Y596)+1)</f>
        <v/>
      </c>
      <c r="AA596" s="99">
        <f>IF(OR($C596="",Y596=""),"",IF(AND($C596&gt;=1001,$C596&lt;=1005),COUNTIFS($C$4:$C$1500,"&gt;=1001",$C$4:$C$1500,"&lt;=1005",Y$4:Y$1500,"&gt;"&amp;Y596)+1,IF(AND($C596&gt;=1101,$C596&lt;=1105),COUNTIFS($C$4:$C$1500,"&gt;=1101",$C$4:$C$1500,"&lt;=1105",Y$4:Y$1500,"&gt;"&amp;Y596)+1,IF(AND($C596&gt;=901,$C596&lt;=905),COUNTIFS($C$4:$C$1500,"&gt;=901",$C$4:$C$1500,"&lt;=905",Y$4:Y$1500,"&gt;"&amp;Y596)+1,IF(AND($C596&gt;=801,$C596&lt;=805),COUNTIFS($C$4:$C$1500,"&gt;=801",$C$4:$C$1500,"&lt;=805",Y$4:Y$1500,"&gt;"&amp;Y596)+1,IF(AND($C596&gt;=701,$C596&lt;=705),COUNTIFS($C$4:$C$1500,"&gt;=701",$C$4:$C$1500,"&lt;=705",Y$4:Y$1500,"&gt;"&amp;Y596)+1,IF(AND($C596&gt;=601,$C596&lt;=606),COUNTIFS($C$4:$C$1500,"&gt;=601",$C$4:$C$1500,"&lt;=606",Y$4:Y$1500,"&gt;"&amp;Y596)+1,"")))))))</f>
        <v/>
      </c>
      <c r="AB596" s="99">
        <f>IF(OR($C596="",Y596=""),"",IF(OR(AND($C596&gt;=1001,$C596&lt;=1005),AND($C596&gt;=1101,$C596&lt;=1105)),COUNTIFS($C$4:$C$1500,"&gt;=1001",$C$4:$C$1500,"&lt;=1005",Y$4:Y$1500,"&gt;"&amp;Y596)+COUNTIFS($C$4:$C$1500,"&gt;=1101",$C$4:$C$1500,"&lt;=1105",Y$4:Y$1500,"&gt;"&amp;Y596)+1,""))</f>
        <v/>
      </c>
      <c r="AC596" s="94" t="n">
        <v>48.25</v>
      </c>
      <c r="AD596" s="94" t="n">
        <v>61.83</v>
      </c>
      <c r="AE596" s="94" t="n">
        <v>57.75</v>
      </c>
      <c r="AF596" s="94" t="n">
        <v>65.63</v>
      </c>
      <c r="AG596" s="94" t="n">
        <v>56.88</v>
      </c>
      <c r="AH596" s="99">
        <f>IF(AND(AC596&gt;0,AC596&lt;36),1,IF(AND(AC596&gt;=36,AC596&lt;51),2,IF(AND(AC596&gt;=51,AC596&lt;71),3,IF(AND(AC596&gt;=71,AC596&lt;=100),4,))))</f>
        <v/>
      </c>
      <c r="AI596" s="99">
        <f>IF(AND(AD596&gt;0,AD596&lt;41),1,IF(AND(AD596&gt;=41,AD596&lt;56),2,IF(AND(AD596&gt;=56,AD596&lt;71),3,IF(AND(AD596&gt;=71,AD596&lt;=100),4,))))</f>
        <v/>
      </c>
      <c r="AJ596" s="99">
        <f>IF(AND(AE596&gt;0,AE596&lt;41),1,IF(AND(AE596&gt;=41,AE596&lt;56),2,IF(AND(AE596&gt;=56,AE596&lt;71),3,IF(AND(AE596&gt;=71,AE596&lt;=100),4,))))</f>
        <v/>
      </c>
      <c r="AK596" s="99">
        <f>IF(AND(AF596&gt;0,AF596&lt;36),1,IF(AND(AF596&gt;=36,AF596&lt;51),2,IF(AND(AF596&gt;=51,AF596&lt;66),3,IF(AND(AF596&gt;=66,AF596&lt;=100),4,))))</f>
        <v/>
      </c>
      <c r="AL596" s="100">
        <f>IF(AND(AG596&gt;0,AG596&lt;37),1,IF(AND(AG596&gt;=37,AG596&lt;58),2,IF(AND(AG596&gt;=58,AG596&lt;71),3,IF(AND(AG596&gt;=71,AG596&lt;=100),4,))))</f>
        <v/>
      </c>
      <c r="AM596" s="101">
        <f>IF((Y596&lt;&gt;"")*(K596&lt;&gt;""),Y596-K596,"")</f>
        <v/>
      </c>
      <c r="AN596" s="99">
        <f>IF((Z596&lt;&gt;"")*(L596&lt;&gt;""),Z596-L596,"")</f>
        <v/>
      </c>
      <c r="AO596" s="99">
        <f>IF((AA596&lt;&gt;"")*(M596&lt;&gt;""),AA596-M596,"")</f>
        <v/>
      </c>
      <c r="AP596" s="99">
        <f>IF((AB596&lt;&gt;"")*(N596&lt;&gt;""),AB596-N596,"")</f>
        <v/>
      </c>
      <c r="AQ596" s="94">
        <f>IF((AC596&lt;&gt;"")*(O596&lt;&gt;""),AC596-O596,"")</f>
        <v/>
      </c>
      <c r="AR596" s="94">
        <f>IF((AD596&lt;&gt;"")*(P596&lt;&gt;""),AD596-P596,"")</f>
        <v/>
      </c>
      <c r="AS596" s="94">
        <f>IF((AE596&lt;&gt;"")*(Q596&lt;&gt;""),AE596-Q596,"")</f>
        <v/>
      </c>
      <c r="AT596" s="94">
        <f>IF((AF596&lt;&gt;"")*(R596&lt;&gt;""),AF596-R596,"")</f>
        <v/>
      </c>
      <c r="AU596" s="94">
        <f>IF((AG596&lt;&gt;"")*(S596&lt;&gt;""),AG596-S596,"")</f>
        <v/>
      </c>
      <c r="AV596" s="99">
        <f>IF((AH596&lt;&gt;"")*(T596&lt;&gt;""),AH596-T596,"")</f>
        <v/>
      </c>
      <c r="AW596" s="99">
        <f>IF((AI596&lt;&gt;"")*(U596&lt;&gt;""),AI596-U596,"")</f>
        <v/>
      </c>
      <c r="AX596" s="99">
        <f>IF((AJ596&lt;&gt;"")*(V596&lt;&gt;""),AJ596-V596,"")</f>
        <v/>
      </c>
      <c r="AY596" s="99">
        <f>IF((AK596&lt;&gt;"")*(W596&lt;&gt;""),AK596-W596,"")</f>
        <v/>
      </c>
      <c r="AZ596" s="102">
        <f>IF((AL596&lt;&gt;"")*(X596&lt;&gt;""),AL596-X596,"")</f>
        <v/>
      </c>
      <c r="BA596" s="50">
        <f>IFERROR(__xludf.dummyfunction("AI(""Actúa como un tutor académico y dirígete personalmente al estudiante "" &amp; I596 &amp; "" "" &amp; J596 &amp; "" "" &amp; G596 &amp; "" "" &amp; H596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AM596 &amp; ""'. Diferencias por área: Matemáticas ("" &amp; AQ596 &amp; ""), Ciencias Natura"&amp;"les ("" &amp; AR596 &amp; ""), Sociales ("" &amp; AS596 &amp; ""), Lectura Crítica ("" &amp; AT596 &amp; "") e Inglés ("" &amp; AU596 &amp; ""). Variación en posición: grupo ("" &amp; AN596 &amp; ""), grado ("" &amp; AO596 &amp; "") y media ("" &amp; AP596 &amp; ""). Puntajes Primer Simulacro: Global "" &amp; K596 &amp; "", Mat "" &amp; "&amp;"O4 &amp; "", Cien "" &amp; P596 &amp; "", Soc "" &amp; Q596 &amp; "", Lec "" &amp; R596 &amp; "", Ing "" &amp; S596 &amp; "". Puntajes Segundo Simulacro: Global "" &amp; Y596 &amp; "", Mat "" &amp; AC596 &amp; "", Cien "" &amp; AD596 &amp; "", Soc "" &amp; AE596 &amp; "", Lec "" &amp; AF596 &amp; "", Ing "" &amp; AG596 &amp; "". Escribe un mensaje motivador"&amp;" y breve (máximo 4 líneas)."")
"),"=AI(""Actúa como un tutor académico y dirígete personalmente al estudiante "" &amp; I596 &amp; "" "" &amp; J596 &amp; "" "" &amp; G596 &amp; "" "" &amp; H596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AM596 &amp; ""'. Diferencias por área: Matemáticas ("" &amp; AQ596 &amp; ""), Ciencias Natur"&amp;"ales ("" &amp; AR596 &amp; ""), Sociales ("" &amp; AS596 &amp; ""), Lectura Crítica ("" &amp; AT596 &amp; "") e Inglés ("" &amp; AU596 &amp; ""). Variación en posición: grupo ("" &amp; AN596 &amp; ""), grado ("" &amp; AO596 &amp; "") y media ("" &amp; AP596 &amp; ""). Puntajes Primer Simulacro: Global "" &amp; K596 &amp; "", Mat "" &amp;"&amp;" O596 &amp; "", Cien "" &amp; P596 &amp; "", Soc "" &amp; Q596 &amp; "", Lec "" &amp; R596 &amp; "", Ing "" &amp; S596 &amp; "". Puntajes Segundo Simulacro: Global "" &amp; Y596 &amp; "", Mat "" &amp; AC596 &amp; "", Cien "" &amp; AD596 &amp; "", Soc "" &amp; AE596 &amp; "", Lec "" &amp; AF596 &amp; "", Ing "" &amp; AG596 &amp; "". Escribe un mensaje motivado"&amp;"r y breve (máximo 4 líneas)."")
")</f>
        <v/>
      </c>
    </row>
    <row r="597" ht="15.75" customHeight="1" s="42">
      <c r="A597" s="93" t="n"/>
      <c r="B597" s="94" t="inlineStr">
        <is>
          <t>Bachillerato</t>
        </is>
      </c>
      <c r="C597" s="94" t="n">
        <v>902</v>
      </c>
      <c r="D597" s="94" t="n"/>
      <c r="E597" s="95" t="n">
        <v>1037126299</v>
      </c>
      <c r="F597" s="96">
        <f>TRIM(G597&amp;" "&amp;H597&amp;" "&amp;I597&amp;" "&amp;J597)</f>
        <v/>
      </c>
      <c r="G597" s="94" t="inlineStr">
        <is>
          <t>Saldarriaga</t>
        </is>
      </c>
      <c r="H597" s="94" t="inlineStr">
        <is>
          <t>David</t>
        </is>
      </c>
      <c r="I597" s="94" t="inlineStr">
        <is>
          <t>Karen</t>
        </is>
      </c>
      <c r="J597" s="97" t="inlineStr">
        <is>
          <t>Dayana</t>
        </is>
      </c>
      <c r="K597" s="98">
        <f>IF(SUM(O597:S597)=0, "", ROUND(((O597*3+P597*3+Q597*3+R597*3+S597*1)/13)*5,0))</f>
        <v/>
      </c>
      <c r="L597" s="99">
        <f>IF(OR($C597="",K597=""),"",COUNTIFS($C$4:$C$1500,$C597,K$4:K$1500,"&gt;"&amp;K597)+1)</f>
        <v/>
      </c>
      <c r="M597" s="99">
        <f>IF(OR($C597="",K597=""),"",IF(AND($C597&gt;=1001,$C597&lt;=1005),COUNTIFS($C$4:$C$1500,"&gt;=1001",$C$4:$C$1500,"&lt;=1005",K$4:K$1500,"&gt;"&amp;K597)+1,IF(AND($C597&gt;=1101,$C597&lt;=1105),COUNTIFS($C$4:$C$1500,"&gt;=1101",$C$4:$C$1500,"&lt;=1105",K$4:K$1500,"&gt;"&amp;K597)+1,IF(AND($C597&gt;=901,$C597&lt;=905),COUNTIFS($C$4:$C$1500,"&gt;=901",$C$4:$C$1500,"&lt;=905",K$4:K$1500,"&gt;"&amp;K597)+1,IF(AND($C597&gt;=801,$C597&lt;=805),COUNTIFS($C$4:$C$1500,"&gt;=801",$C$4:$C$1500,"&lt;=805",K$4:K$1500,"&gt;"&amp;K597)+1,IF(AND($C597&gt;=701,$C597&lt;=705),COUNTIFS($C$4:$C$1500,"&gt;=701",$C$4:$C$1500,"&lt;=705",K$4:K$1500,"&gt;"&amp;K597)+1,IF(AND($C597&gt;=601,$C597&lt;=606),COUNTIFS($C$4:$C$1500,"&gt;=601",$C$4:$C$1500,"&lt;=606",K$4:K$1500,"&gt;"&amp;K597)+1,"")))))))</f>
        <v/>
      </c>
      <c r="N597" s="99">
        <f>IF(OR($C597="",K597=""),"",IF(OR(AND($C597&gt;=1001,$C597&lt;=1005),AND($C597&gt;=1101,$C597&lt;=1105)),COUNTIFS($C$4:$C$1500,"&gt;=1001",$C$4:$C$1500,"&lt;=1005",K$4:K$1500,"&gt;"&amp;K597)+COUNTIFS($C$4:$C$1500,"&gt;=1101",$C$4:$C$1500,"&lt;=1105",K$4:K$1500,"&gt;"&amp;K597)+1,""))</f>
        <v/>
      </c>
      <c r="O597" s="94" t="n">
        <v>43.75</v>
      </c>
      <c r="P597" s="94" t="n">
        <v>65.27</v>
      </c>
      <c r="Q597" s="94" t="n">
        <v>71.88</v>
      </c>
      <c r="R597" s="94" t="n">
        <v>41.67</v>
      </c>
      <c r="S597" s="94" t="n">
        <v>45.83</v>
      </c>
      <c r="T597" s="99">
        <f>IF(AND(O597&gt;0,O597&lt;36),1,IF(AND(O597&gt;=36,O597&lt;51),2,IF(AND(O597&gt;=51,O597&lt;71),3,IF(AND(O597&gt;=71,O597&lt;=100),4,))))</f>
        <v/>
      </c>
      <c r="U597" s="99">
        <f>IF(AND(P597&gt;0,P597&lt;41),1,IF(AND(P597&gt;=41,P597&lt;56),2,IF(AND(P597&gt;=56,P597&lt;71),3,IF(AND(P597&gt;=71,P597&lt;=100),4,))))</f>
        <v/>
      </c>
      <c r="V597" s="99">
        <f>IF(AND(Q597&gt;0,Q597&lt;41),1,IF(AND(Q597&gt;=41,Q597&lt;56),2,IF(AND(Q597&gt;=56,Q597&lt;71),3,IF(AND(Q597&gt;=71,Q597&lt;=100),4,))))</f>
        <v/>
      </c>
      <c r="W597" s="99">
        <f>IF(AND(R597&gt;0,R597&lt;36),1,IF(AND(R597&gt;=36,R597&lt;51),2,IF(AND(R597&gt;=51,R597&lt;66),3,IF(AND(R597&gt;=66,R597&lt;=100),4,))))</f>
        <v/>
      </c>
      <c r="X597" s="100">
        <f>IF(AND(S597&gt;0,S597&lt;37),1,IF(AND(S597&gt;=37,S597&lt;58),2,IF(AND(S597&gt;=58,S597&lt;71),3,IF(AND(S597&gt;=71,S597&lt;=100),4,))))</f>
        <v/>
      </c>
      <c r="Y597" s="101">
        <f>IF(SUM(AC597:AG597)=0, "", ROUND(((AC597*3+AD597*3+AE597*3+AF597*3+AG597*1)/13)*5,0))</f>
        <v/>
      </c>
      <c r="Z597" s="99">
        <f>IF(OR($C597="",Y597=""),"",COUNTIFS($C$4:$C$1500,$C597,Y$4:Y$1500,"&gt;"&amp;Y597)+1)</f>
        <v/>
      </c>
      <c r="AA597" s="99">
        <f>IF(OR($C597="",Y597=""),"",IF(AND($C597&gt;=1001,$C597&lt;=1005),COUNTIFS($C$4:$C$1500,"&gt;=1001",$C$4:$C$1500,"&lt;=1005",Y$4:Y$1500,"&gt;"&amp;Y597)+1,IF(AND($C597&gt;=1101,$C597&lt;=1105),COUNTIFS($C$4:$C$1500,"&gt;=1101",$C$4:$C$1500,"&lt;=1105",Y$4:Y$1500,"&gt;"&amp;Y597)+1,IF(AND($C597&gt;=901,$C597&lt;=905),COUNTIFS($C$4:$C$1500,"&gt;=901",$C$4:$C$1500,"&lt;=905",Y$4:Y$1500,"&gt;"&amp;Y597)+1,IF(AND($C597&gt;=801,$C597&lt;=805),COUNTIFS($C$4:$C$1500,"&gt;=801",$C$4:$C$1500,"&lt;=805",Y$4:Y$1500,"&gt;"&amp;Y597)+1,IF(AND($C597&gt;=701,$C597&lt;=705),COUNTIFS($C$4:$C$1500,"&gt;=701",$C$4:$C$1500,"&lt;=705",Y$4:Y$1500,"&gt;"&amp;Y597)+1,IF(AND($C597&gt;=601,$C597&lt;=606),COUNTIFS($C$4:$C$1500,"&gt;=601",$C$4:$C$1500,"&lt;=606",Y$4:Y$1500,"&gt;"&amp;Y597)+1,"")))))))</f>
        <v/>
      </c>
      <c r="AB597" s="99">
        <f>IF(OR($C597="",Y597=""),"",IF(OR(AND($C597&gt;=1001,$C597&lt;=1005),AND($C597&gt;=1101,$C597&lt;=1105)),COUNTIFS($C$4:$C$1500,"&gt;=1001",$C$4:$C$1500,"&lt;=1005",Y$4:Y$1500,"&gt;"&amp;Y597)+COUNTIFS($C$4:$C$1500,"&gt;=1101",$C$4:$C$1500,"&lt;=1105",Y$4:Y$1500,"&gt;"&amp;Y597)+1,""))</f>
        <v/>
      </c>
      <c r="AC597" s="94" t="n">
        <v>66.88</v>
      </c>
      <c r="AD597" s="94" t="n">
        <v>84.69</v>
      </c>
      <c r="AE597" s="94" t="n">
        <v>78.88</v>
      </c>
      <c r="AF597" s="94" t="n">
        <v>70</v>
      </c>
      <c r="AG597" s="94" t="n">
        <v>74.38</v>
      </c>
      <c r="AH597" s="99">
        <f>IF(AND(AC597&gt;0,AC597&lt;36),1,IF(AND(AC597&gt;=36,AC597&lt;51),2,IF(AND(AC597&gt;=51,AC597&lt;71),3,IF(AND(AC597&gt;=71,AC597&lt;=100),4,))))</f>
        <v/>
      </c>
      <c r="AI597" s="99">
        <f>IF(AND(AD597&gt;0,AD597&lt;41),1,IF(AND(AD597&gt;=41,AD597&lt;56),2,IF(AND(AD597&gt;=56,AD597&lt;71),3,IF(AND(AD597&gt;=71,AD597&lt;=100),4,))))</f>
        <v/>
      </c>
      <c r="AJ597" s="99">
        <f>IF(AND(AE597&gt;0,AE597&lt;41),1,IF(AND(AE597&gt;=41,AE597&lt;56),2,IF(AND(AE597&gt;=56,AE597&lt;71),3,IF(AND(AE597&gt;=71,AE597&lt;=100),4,))))</f>
        <v/>
      </c>
      <c r="AK597" s="99">
        <f>IF(AND(AF597&gt;0,AF597&lt;36),1,IF(AND(AF597&gt;=36,AF597&lt;51),2,IF(AND(AF597&gt;=51,AF597&lt;66),3,IF(AND(AF597&gt;=66,AF597&lt;=100),4,))))</f>
        <v/>
      </c>
      <c r="AL597" s="100">
        <f>IF(AND(AG597&gt;0,AG597&lt;37),1,IF(AND(AG597&gt;=37,AG597&lt;58),2,IF(AND(AG597&gt;=58,AG597&lt;71),3,IF(AND(AG597&gt;=71,AG597&lt;=100),4,))))</f>
        <v/>
      </c>
      <c r="AM597" s="101">
        <f>IF((Y597&lt;&gt;"")*(K597&lt;&gt;""),Y597-K597,"")</f>
        <v/>
      </c>
      <c r="AN597" s="99">
        <f>IF((Z597&lt;&gt;"")*(L597&lt;&gt;""),Z597-L597,"")</f>
        <v/>
      </c>
      <c r="AO597" s="99">
        <f>IF((AA597&lt;&gt;"")*(M597&lt;&gt;""),AA597-M597,"")</f>
        <v/>
      </c>
      <c r="AP597" s="99">
        <f>IF((AB597&lt;&gt;"")*(N597&lt;&gt;""),AB597-N597,"")</f>
        <v/>
      </c>
      <c r="AQ597" s="94">
        <f>IF((AC597&lt;&gt;"")*(O597&lt;&gt;""),AC597-O597,"")</f>
        <v/>
      </c>
      <c r="AR597" s="94">
        <f>IF((AD597&lt;&gt;"")*(P597&lt;&gt;""),AD597-P597,"")</f>
        <v/>
      </c>
      <c r="AS597" s="94">
        <f>IF((AE597&lt;&gt;"")*(Q597&lt;&gt;""),AE597-Q597,"")</f>
        <v/>
      </c>
      <c r="AT597" s="94">
        <f>IF((AF597&lt;&gt;"")*(R597&lt;&gt;""),AF597-R597,"")</f>
        <v/>
      </c>
      <c r="AU597" s="94">
        <f>IF((AG597&lt;&gt;"")*(S597&lt;&gt;""),AG597-S597,"")</f>
        <v/>
      </c>
      <c r="AV597" s="99">
        <f>IF((AH597&lt;&gt;"")*(T597&lt;&gt;""),AH597-T597,"")</f>
        <v/>
      </c>
      <c r="AW597" s="99">
        <f>IF((AI597&lt;&gt;"")*(U597&lt;&gt;""),AI597-U597,"")</f>
        <v/>
      </c>
      <c r="AX597" s="99">
        <f>IF((AJ597&lt;&gt;"")*(V597&lt;&gt;""),AJ597-V597,"")</f>
        <v/>
      </c>
      <c r="AY597" s="99">
        <f>IF((AK597&lt;&gt;"")*(W597&lt;&gt;""),AK597-W597,"")</f>
        <v/>
      </c>
      <c r="AZ597" s="102">
        <f>IF((AL597&lt;&gt;"")*(X597&lt;&gt;""),AL597-X597,"")</f>
        <v/>
      </c>
      <c r="BA597" s="50">
        <f>IFERROR(__xludf.dummyfunction("AI(""Actúa como un tutor académico y dirígete personalmente al estudiante "" &amp; I597 &amp; "" "" &amp; J597 &amp; "" "" &amp; G597 &amp; "" "" &amp; H597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AM597 &amp; ""'. Diferencias por área: Matemáticas ("" &amp; AQ597 &amp; ""), Ciencias Natura"&amp;"les ("" &amp; AR597 &amp; ""), Sociales ("" &amp; AS597 &amp; ""), Lectura Crítica ("" &amp; AT597 &amp; "") e Inglés ("" &amp; AU597 &amp; ""). Variación en posición: grupo ("" &amp; AN597 &amp; ""), grado ("" &amp; AO597 &amp; "") y media ("" &amp; AP597 &amp; ""). Puntajes Primer Simulacro: Global "" &amp; K597 &amp; "", Mat "" &amp; "&amp;"O4 &amp; "", Cien "" &amp; P597 &amp; "", Soc "" &amp; Q597 &amp; "", Lec "" &amp; R597 &amp; "", Ing "" &amp; S597 &amp; "". Puntajes Segundo Simulacro: Global "" &amp; Y597 &amp; "", Mat "" &amp; AC597 &amp; "", Cien "" &amp; AD597 &amp; "", Soc "" &amp; AE597 &amp; "", Lec "" &amp; AF597 &amp; "", Ing "" &amp; AG597 &amp; "". Escribe un mensaje motivador"&amp;" y breve (máximo 4 líneas)."")
"),"=AI(""Actúa como un tutor académico y dirígete personalmente al estudiante "" &amp; I597 &amp; "" "" &amp; J597 &amp; "" "" &amp; G597 &amp; "" "" &amp; H597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AM597 &amp; ""'. Diferencias por área: Matemáticas ("" &amp; AQ597 &amp; ""), Ciencias Natur"&amp;"ales ("" &amp; AR597 &amp; ""), Sociales ("" &amp; AS597 &amp; ""), Lectura Crítica ("" &amp; AT597 &amp; "") e Inglés ("" &amp; AU597 &amp; ""). Variación en posición: grupo ("" &amp; AN597 &amp; ""), grado ("" &amp; AO597 &amp; "") y media ("" &amp; AP597 &amp; ""). Puntajes Primer Simulacro: Global "" &amp; K597 &amp; "", Mat "" &amp;"&amp;" O597 &amp; "", Cien "" &amp; P597 &amp; "", Soc "" &amp; Q597 &amp; "", Lec "" &amp; R597 &amp; "", Ing "" &amp; S597 &amp; "". Puntajes Segundo Simulacro: Global "" &amp; Y597 &amp; "", Mat "" &amp; AC597 &amp; "", Cien "" &amp; AD597 &amp; "", Soc "" &amp; AE597 &amp; "", Lec "" &amp; AF597 &amp; "", Ing "" &amp; AG597 &amp; "". Escribe un mensaje motivado"&amp;"r y breve (máximo 4 líneas)."")
")</f>
        <v/>
      </c>
    </row>
    <row r="598" ht="15.75" customHeight="1" s="42">
      <c r="A598" s="93" t="n"/>
      <c r="B598" s="94" t="inlineStr">
        <is>
          <t>Bachillerato</t>
        </is>
      </c>
      <c r="C598" s="94" t="n">
        <v>902</v>
      </c>
      <c r="D598" s="94" t="n"/>
      <c r="E598" s="95" t="n">
        <v>1011594423</v>
      </c>
      <c r="F598" s="96">
        <f>TRIM(G598&amp;" "&amp;H598&amp;" "&amp;I598&amp;" "&amp;J598)</f>
        <v/>
      </c>
      <c r="G598" s="94" t="inlineStr">
        <is>
          <t>Serna</t>
        </is>
      </c>
      <c r="H598" s="94" t="inlineStr">
        <is>
          <t>Tilano</t>
        </is>
      </c>
      <c r="I598" s="94" t="inlineStr">
        <is>
          <t>Jacob</t>
        </is>
      </c>
      <c r="J598" s="97" t="n"/>
      <c r="K598" s="98">
        <f>IF(SUM(O598:S598)=0, "", ROUND(((O598*3+P598*3+Q598*3+R598*3+S598*1)/13)*5,0))</f>
        <v/>
      </c>
      <c r="L598" s="99">
        <f>IF(OR($C598="",K598=""),"",COUNTIFS($C$4:$C$1500,$C598,K$4:K$1500,"&gt;"&amp;K598)+1)</f>
        <v/>
      </c>
      <c r="M598" s="99">
        <f>IF(OR($C598="",K598=""),"",IF(AND($C598&gt;=1001,$C598&lt;=1005),COUNTIFS($C$4:$C$1500,"&gt;=1001",$C$4:$C$1500,"&lt;=1005",K$4:K$1500,"&gt;"&amp;K598)+1,IF(AND($C598&gt;=1101,$C598&lt;=1105),COUNTIFS($C$4:$C$1500,"&gt;=1101",$C$4:$C$1500,"&lt;=1105",K$4:K$1500,"&gt;"&amp;K598)+1,IF(AND($C598&gt;=901,$C598&lt;=905),COUNTIFS($C$4:$C$1500,"&gt;=901",$C$4:$C$1500,"&lt;=905",K$4:K$1500,"&gt;"&amp;K598)+1,IF(AND($C598&gt;=801,$C598&lt;=805),COUNTIFS($C$4:$C$1500,"&gt;=801",$C$4:$C$1500,"&lt;=805",K$4:K$1500,"&gt;"&amp;K598)+1,IF(AND($C598&gt;=701,$C598&lt;=705),COUNTIFS($C$4:$C$1500,"&gt;=701",$C$4:$C$1500,"&lt;=705",K$4:K$1500,"&gt;"&amp;K598)+1,IF(AND($C598&gt;=601,$C598&lt;=606),COUNTIFS($C$4:$C$1500,"&gt;=601",$C$4:$C$1500,"&lt;=606",K$4:K$1500,"&gt;"&amp;K598)+1,"")))))))</f>
        <v/>
      </c>
      <c r="N598" s="99">
        <f>IF(OR($C598="",K598=""),"",IF(OR(AND($C598&gt;=1001,$C598&lt;=1005),AND($C598&gt;=1101,$C598&lt;=1105)),COUNTIFS($C$4:$C$1500,"&gt;=1001",$C$4:$C$1500,"&lt;=1005",K$4:K$1500,"&gt;"&amp;K598)+COUNTIFS($C$4:$C$1500,"&gt;=1101",$C$4:$C$1500,"&lt;=1105",K$4:K$1500,"&gt;"&amp;K598)+1,""))</f>
        <v/>
      </c>
      <c r="O598" s="94" t="n">
        <v>41.88</v>
      </c>
      <c r="P598" s="94" t="n">
        <v>44.46</v>
      </c>
      <c r="Q598" s="94" t="n">
        <v>62.5</v>
      </c>
      <c r="R598" s="94" t="n">
        <v>50</v>
      </c>
      <c r="S598" s="94" t="n">
        <v>45.83</v>
      </c>
      <c r="T598" s="99">
        <f>IF(AND(O598&gt;0,O598&lt;36),1,IF(AND(O598&gt;=36,O598&lt;51),2,IF(AND(O598&gt;=51,O598&lt;71),3,IF(AND(O598&gt;=71,O598&lt;=100),4,))))</f>
        <v/>
      </c>
      <c r="U598" s="99">
        <f>IF(AND(P598&gt;0,P598&lt;41),1,IF(AND(P598&gt;=41,P598&lt;56),2,IF(AND(P598&gt;=56,P598&lt;71),3,IF(AND(P598&gt;=71,P598&lt;=100),4,))))</f>
        <v/>
      </c>
      <c r="V598" s="99">
        <f>IF(AND(Q598&gt;0,Q598&lt;41),1,IF(AND(Q598&gt;=41,Q598&lt;56),2,IF(AND(Q598&gt;=56,Q598&lt;71),3,IF(AND(Q598&gt;=71,Q598&lt;=100),4,))))</f>
        <v/>
      </c>
      <c r="W598" s="99">
        <f>IF(AND(R598&gt;0,R598&lt;36),1,IF(AND(R598&gt;=36,R598&lt;51),2,IF(AND(R598&gt;=51,R598&lt;66),3,IF(AND(R598&gt;=66,R598&lt;=100),4,))))</f>
        <v/>
      </c>
      <c r="X598" s="100">
        <f>IF(AND(S598&gt;0,S598&lt;37),1,IF(AND(S598&gt;=37,S598&lt;58),2,IF(AND(S598&gt;=58,S598&lt;71),3,IF(AND(S598&gt;=71,S598&lt;=100),4,))))</f>
        <v/>
      </c>
      <c r="Y598" s="101">
        <f>IF(SUM(AC598:AG598)=0, "", ROUND(((AC598*3+AD598*3+AE598*3+AF598*3+AG598*1)/13)*5,0))</f>
        <v/>
      </c>
      <c r="Z598" s="99">
        <f>IF(OR($C598="",Y598=""),"",COUNTIFS($C$4:$C$1500,$C598,Y$4:Y$1500,"&gt;"&amp;Y598)+1)</f>
        <v/>
      </c>
      <c r="AA598" s="99">
        <f>IF(OR($C598="",Y598=""),"",IF(AND($C598&gt;=1001,$C598&lt;=1005),COUNTIFS($C$4:$C$1500,"&gt;=1001",$C$4:$C$1500,"&lt;=1005",Y$4:Y$1500,"&gt;"&amp;Y598)+1,IF(AND($C598&gt;=1101,$C598&lt;=1105),COUNTIFS($C$4:$C$1500,"&gt;=1101",$C$4:$C$1500,"&lt;=1105",Y$4:Y$1500,"&gt;"&amp;Y598)+1,IF(AND($C598&gt;=901,$C598&lt;=905),COUNTIFS($C$4:$C$1500,"&gt;=901",$C$4:$C$1500,"&lt;=905",Y$4:Y$1500,"&gt;"&amp;Y598)+1,IF(AND($C598&gt;=801,$C598&lt;=805),COUNTIFS($C$4:$C$1500,"&gt;=801",$C$4:$C$1500,"&lt;=805",Y$4:Y$1500,"&gt;"&amp;Y598)+1,IF(AND($C598&gt;=701,$C598&lt;=705),COUNTIFS($C$4:$C$1500,"&gt;=701",$C$4:$C$1500,"&lt;=705",Y$4:Y$1500,"&gt;"&amp;Y598)+1,IF(AND($C598&gt;=601,$C598&lt;=606),COUNTIFS($C$4:$C$1500,"&gt;=601",$C$4:$C$1500,"&lt;=606",Y$4:Y$1500,"&gt;"&amp;Y598)+1,"")))))))</f>
        <v/>
      </c>
      <c r="AB598" s="99">
        <f>IF(OR($C598="",Y598=""),"",IF(OR(AND($C598&gt;=1001,$C598&lt;=1005),AND($C598&gt;=1101,$C598&lt;=1105)),COUNTIFS($C$4:$C$1500,"&gt;=1001",$C$4:$C$1500,"&lt;=1005",Y$4:Y$1500,"&gt;"&amp;Y598)+COUNTIFS($C$4:$C$1500,"&gt;=1101",$C$4:$C$1500,"&lt;=1105",Y$4:Y$1500,"&gt;"&amp;Y598)+1,""))</f>
        <v/>
      </c>
      <c r="AC598" s="94" t="n">
        <v>69.63</v>
      </c>
      <c r="AD598" s="94" t="n">
        <v>82.05</v>
      </c>
      <c r="AE598" s="94" t="n">
        <v>65.63</v>
      </c>
      <c r="AF598" s="94" t="n">
        <v>78.75</v>
      </c>
      <c r="AG598" s="94" t="n">
        <v>39.38</v>
      </c>
      <c r="AH598" s="99">
        <f>IF(AND(AC598&gt;0,AC598&lt;36),1,IF(AND(AC598&gt;=36,AC598&lt;51),2,IF(AND(AC598&gt;=51,AC598&lt;71),3,IF(AND(AC598&gt;=71,AC598&lt;=100),4,))))</f>
        <v/>
      </c>
      <c r="AI598" s="99">
        <f>IF(AND(AD598&gt;0,AD598&lt;41),1,IF(AND(AD598&gt;=41,AD598&lt;56),2,IF(AND(AD598&gt;=56,AD598&lt;71),3,IF(AND(AD598&gt;=71,AD598&lt;=100),4,))))</f>
        <v/>
      </c>
      <c r="AJ598" s="99">
        <f>IF(AND(AE598&gt;0,AE598&lt;41),1,IF(AND(AE598&gt;=41,AE598&lt;56),2,IF(AND(AE598&gt;=56,AE598&lt;71),3,IF(AND(AE598&gt;=71,AE598&lt;=100),4,))))</f>
        <v/>
      </c>
      <c r="AK598" s="99">
        <f>IF(AND(AF598&gt;0,AF598&lt;36),1,IF(AND(AF598&gt;=36,AF598&lt;51),2,IF(AND(AF598&gt;=51,AF598&lt;66),3,IF(AND(AF598&gt;=66,AF598&lt;=100),4,))))</f>
        <v/>
      </c>
      <c r="AL598" s="100">
        <f>IF(AND(AG598&gt;0,AG598&lt;37),1,IF(AND(AG598&gt;=37,AG598&lt;58),2,IF(AND(AG598&gt;=58,AG598&lt;71),3,IF(AND(AG598&gt;=71,AG598&lt;=100),4,))))</f>
        <v/>
      </c>
      <c r="AM598" s="101">
        <f>IF((Y598&lt;&gt;"")*(K598&lt;&gt;""),Y598-K598,"")</f>
        <v/>
      </c>
      <c r="AN598" s="99">
        <f>IF((Z598&lt;&gt;"")*(L598&lt;&gt;""),Z598-L598,"")</f>
        <v/>
      </c>
      <c r="AO598" s="99">
        <f>IF((AA598&lt;&gt;"")*(M598&lt;&gt;""),AA598-M598,"")</f>
        <v/>
      </c>
      <c r="AP598" s="99">
        <f>IF((AB598&lt;&gt;"")*(N598&lt;&gt;""),AB598-N598,"")</f>
        <v/>
      </c>
      <c r="AQ598" s="94">
        <f>IF((AC598&lt;&gt;"")*(O598&lt;&gt;""),AC598-O598,"")</f>
        <v/>
      </c>
      <c r="AR598" s="94">
        <f>IF((AD598&lt;&gt;"")*(P598&lt;&gt;""),AD598-P598,"")</f>
        <v/>
      </c>
      <c r="AS598" s="94">
        <f>IF((AE598&lt;&gt;"")*(Q598&lt;&gt;""),AE598-Q598,"")</f>
        <v/>
      </c>
      <c r="AT598" s="94">
        <f>IF((AF598&lt;&gt;"")*(R598&lt;&gt;""),AF598-R598,"")</f>
        <v/>
      </c>
      <c r="AU598" s="94">
        <f>IF((AG598&lt;&gt;"")*(S598&lt;&gt;""),AG598-S598,"")</f>
        <v/>
      </c>
      <c r="AV598" s="99">
        <f>IF((AH598&lt;&gt;"")*(T598&lt;&gt;""),AH598-T598,"")</f>
        <v/>
      </c>
      <c r="AW598" s="99">
        <f>IF((AI598&lt;&gt;"")*(U598&lt;&gt;""),AI598-U598,"")</f>
        <v/>
      </c>
      <c r="AX598" s="99">
        <f>IF((AJ598&lt;&gt;"")*(V598&lt;&gt;""),AJ598-V598,"")</f>
        <v/>
      </c>
      <c r="AY598" s="99">
        <f>IF((AK598&lt;&gt;"")*(W598&lt;&gt;""),AK598-W598,"")</f>
        <v/>
      </c>
      <c r="AZ598" s="102">
        <f>IF((AL598&lt;&gt;"")*(X598&lt;&gt;""),AL598-X598,"")</f>
        <v/>
      </c>
      <c r="BA598" s="50">
        <f>IFERROR(__xludf.dummyfunction("AI(""Actúa como un tutor académico y dirígete personalmente al estudiante "" &amp; I598 &amp; "" "" &amp; J598 &amp; "" "" &amp; G598 &amp; "" "" &amp; H598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AM598 &amp; ""'. Diferencias por área: Matemáticas ("" &amp; AQ598 &amp; ""), Ciencias Natura"&amp;"les ("" &amp; AR598 &amp; ""), Sociales ("" &amp; AS598 &amp; ""), Lectura Crítica ("" &amp; AT598 &amp; "") e Inglés ("" &amp; AU598 &amp; ""). Variación en posición: grupo ("" &amp; AN598 &amp; ""), grado ("" &amp; AO598 &amp; "") y media ("" &amp; AP598 &amp; ""). Puntajes Primer Simulacro: Global "" &amp; K598 &amp; "", Mat "" &amp; "&amp;"O4 &amp; "", Cien "" &amp; P598 &amp; "", Soc "" &amp; Q598 &amp; "", Lec "" &amp; R598 &amp; "", Ing "" &amp; S598 &amp; "". Puntajes Segundo Simulacro: Global "" &amp; Y598 &amp; "", Mat "" &amp; AC598 &amp; "", Cien "" &amp; AD598 &amp; "", Soc "" &amp; AE598 &amp; "", Lec "" &amp; AF598 &amp; "", Ing "" &amp; AG598 &amp; "". Escribe un mensaje motivador"&amp;" y breve (máximo 4 líneas)."")
"),"=AI(""Actúa como un tutor académico y dirígete personalmente al estudiante "" &amp; I598 &amp; "" "" &amp; J598 &amp; "" "" &amp; G598 &amp; "" "" &amp; H598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AM598 &amp; ""'. Diferencias por área: Matemáticas ("" &amp; AQ598 &amp; ""), Ciencias Natur"&amp;"ales ("" &amp; AR598 &amp; ""), Sociales ("" &amp; AS598 &amp; ""), Lectura Crítica ("" &amp; AT598 &amp; "") e Inglés ("" &amp; AU598 &amp; ""). Variación en posición: grupo ("" &amp; AN598 &amp; ""), grado ("" &amp; AO598 &amp; "") y media ("" &amp; AP598 &amp; ""). Puntajes Primer Simulacro: Global "" &amp; K598 &amp; "", Mat "" &amp;"&amp;" O598 &amp; "", Cien "" &amp; P598 &amp; "", Soc "" &amp; Q598 &amp; "", Lec "" &amp; R598 &amp; "", Ing "" &amp; S598 &amp; "". Puntajes Segundo Simulacro: Global "" &amp; Y598 &amp; "", Mat "" &amp; AC598 &amp; "", Cien "" &amp; AD598 &amp; "", Soc "" &amp; AE598 &amp; "", Lec "" &amp; AF598 &amp; "", Ing "" &amp; AG598 &amp; "". Escribe un mensaje motivado"&amp;"r y breve (máximo 4 líneas)."")
")</f>
        <v/>
      </c>
    </row>
    <row r="599" ht="15.75" customHeight="1" s="42">
      <c r="A599" s="93" t="n"/>
      <c r="B599" s="94" t="inlineStr">
        <is>
          <t>Bachillerato</t>
        </is>
      </c>
      <c r="C599" s="94" t="n">
        <v>902</v>
      </c>
      <c r="D599" s="94" t="n"/>
      <c r="E599" s="95" t="n">
        <v>1011592935</v>
      </c>
      <c r="F599" s="96">
        <f>TRIM(G599&amp;" "&amp;H599&amp;" "&amp;I599&amp;" "&amp;J599)</f>
        <v/>
      </c>
      <c r="G599" s="94" t="inlineStr">
        <is>
          <t>Urrego</t>
        </is>
      </c>
      <c r="H599" s="94" t="inlineStr">
        <is>
          <t>Cano</t>
        </is>
      </c>
      <c r="I599" s="94" t="inlineStr">
        <is>
          <t>Ian</t>
        </is>
      </c>
      <c r="J599" s="97" t="inlineStr">
        <is>
          <t>Andrés</t>
        </is>
      </c>
      <c r="K599" s="98">
        <f>IF(SUM(O599:S599)=0, "", ROUND(((O599*3+P599*3+Q599*3+R599*3+S599*1)/13)*5,0))</f>
        <v/>
      </c>
      <c r="L599" s="99">
        <f>IF(OR($C599="",K599=""),"",COUNTIFS($C$4:$C$1500,$C599,K$4:K$1500,"&gt;"&amp;K599)+1)</f>
        <v/>
      </c>
      <c r="M599" s="99">
        <f>IF(OR($C599="",K599=""),"",IF(AND($C599&gt;=1001,$C599&lt;=1005),COUNTIFS($C$4:$C$1500,"&gt;=1001",$C$4:$C$1500,"&lt;=1005",K$4:K$1500,"&gt;"&amp;K599)+1,IF(AND($C599&gt;=1101,$C599&lt;=1105),COUNTIFS($C$4:$C$1500,"&gt;=1101",$C$4:$C$1500,"&lt;=1105",K$4:K$1500,"&gt;"&amp;K599)+1,IF(AND($C599&gt;=901,$C599&lt;=905),COUNTIFS($C$4:$C$1500,"&gt;=901",$C$4:$C$1500,"&lt;=905",K$4:K$1500,"&gt;"&amp;K599)+1,IF(AND($C599&gt;=801,$C599&lt;=805),COUNTIFS($C$4:$C$1500,"&gt;=801",$C$4:$C$1500,"&lt;=805",K$4:K$1500,"&gt;"&amp;K599)+1,IF(AND($C599&gt;=701,$C599&lt;=705),COUNTIFS($C$4:$C$1500,"&gt;=701",$C$4:$C$1500,"&lt;=705",K$4:K$1500,"&gt;"&amp;K599)+1,IF(AND($C599&gt;=601,$C599&lt;=606),COUNTIFS($C$4:$C$1500,"&gt;=601",$C$4:$C$1500,"&lt;=606",K$4:K$1500,"&gt;"&amp;K599)+1,"")))))))</f>
        <v/>
      </c>
      <c r="N599" s="99">
        <f>IF(OR($C599="",K599=""),"",IF(OR(AND($C599&gt;=1001,$C599&lt;=1005),AND($C599&gt;=1101,$C599&lt;=1105)),COUNTIFS($C$4:$C$1500,"&gt;=1001",$C$4:$C$1500,"&lt;=1005",K$4:K$1500,"&gt;"&amp;K599)+COUNTIFS($C$4:$C$1500,"&gt;=1101",$C$4:$C$1500,"&lt;=1105",K$4:K$1500,"&gt;"&amp;K599)+1,""))</f>
        <v/>
      </c>
      <c r="O599" s="94" t="n">
        <v>53.75</v>
      </c>
      <c r="P599" s="94" t="n">
        <v>62.5</v>
      </c>
      <c r="Q599" s="94" t="n">
        <v>62.5</v>
      </c>
      <c r="R599" s="94" t="n">
        <v>25</v>
      </c>
      <c r="S599" s="94" t="n">
        <v>45.83</v>
      </c>
      <c r="T599" s="99">
        <f>IF(AND(O599&gt;0,O599&lt;36),1,IF(AND(O599&gt;=36,O599&lt;51),2,IF(AND(O599&gt;=51,O599&lt;71),3,IF(AND(O599&gt;=71,O599&lt;=100),4,))))</f>
        <v/>
      </c>
      <c r="U599" s="99">
        <f>IF(AND(P599&gt;0,P599&lt;41),1,IF(AND(P599&gt;=41,P599&lt;56),2,IF(AND(P599&gt;=56,P599&lt;71),3,IF(AND(P599&gt;=71,P599&lt;=100),4,))))</f>
        <v/>
      </c>
      <c r="V599" s="99">
        <f>IF(AND(Q599&gt;0,Q599&lt;41),1,IF(AND(Q599&gt;=41,Q599&lt;56),2,IF(AND(Q599&gt;=56,Q599&lt;71),3,IF(AND(Q599&gt;=71,Q599&lt;=100),4,))))</f>
        <v/>
      </c>
      <c r="W599" s="99">
        <f>IF(AND(R599&gt;0,R599&lt;36),1,IF(AND(R599&gt;=36,R599&lt;51),2,IF(AND(R599&gt;=51,R599&lt;66),3,IF(AND(R599&gt;=66,R599&lt;=100),4,))))</f>
        <v/>
      </c>
      <c r="X599" s="100">
        <f>IF(AND(S599&gt;0,S599&lt;37),1,IF(AND(S599&gt;=37,S599&lt;58),2,IF(AND(S599&gt;=58,S599&lt;71),3,IF(AND(S599&gt;=71,S599&lt;=100),4,))))</f>
        <v/>
      </c>
      <c r="Y599" s="101">
        <f>IF(SUM(AC599:AG599)=0, "", ROUND(((AC599*3+AD599*3+AE599*3+AF599*3+AG599*1)/13)*5,0))</f>
        <v/>
      </c>
      <c r="Z599" s="99">
        <f>IF(OR($C599="",Y599=""),"",COUNTIFS($C$4:$C$1500,$C599,Y$4:Y$1500,"&gt;"&amp;Y599)+1)</f>
        <v/>
      </c>
      <c r="AA599" s="99">
        <f>IF(OR($C599="",Y599=""),"",IF(AND($C599&gt;=1001,$C599&lt;=1005),COUNTIFS($C$4:$C$1500,"&gt;=1001",$C$4:$C$1500,"&lt;=1005",Y$4:Y$1500,"&gt;"&amp;Y599)+1,IF(AND($C599&gt;=1101,$C599&lt;=1105),COUNTIFS($C$4:$C$1500,"&gt;=1101",$C$4:$C$1500,"&lt;=1105",Y$4:Y$1500,"&gt;"&amp;Y599)+1,IF(AND($C599&gt;=901,$C599&lt;=905),COUNTIFS($C$4:$C$1500,"&gt;=901",$C$4:$C$1500,"&lt;=905",Y$4:Y$1500,"&gt;"&amp;Y599)+1,IF(AND($C599&gt;=801,$C599&lt;=805),COUNTIFS($C$4:$C$1500,"&gt;=801",$C$4:$C$1500,"&lt;=805",Y$4:Y$1500,"&gt;"&amp;Y599)+1,IF(AND($C599&gt;=701,$C599&lt;=705),COUNTIFS($C$4:$C$1500,"&gt;=701",$C$4:$C$1500,"&lt;=705",Y$4:Y$1500,"&gt;"&amp;Y599)+1,IF(AND($C599&gt;=601,$C599&lt;=606),COUNTIFS($C$4:$C$1500,"&gt;=601",$C$4:$C$1500,"&lt;=606",Y$4:Y$1500,"&gt;"&amp;Y599)+1,"")))))))</f>
        <v/>
      </c>
      <c r="AB599" s="99">
        <f>IF(OR($C599="",Y599=""),"",IF(OR(AND($C599&gt;=1001,$C599&lt;=1005),AND($C599&gt;=1101,$C599&lt;=1105)),COUNTIFS($C$4:$C$1500,"&gt;=1001",$C$4:$C$1500,"&lt;=1005",Y$4:Y$1500,"&gt;"&amp;Y599)+COUNTIFS($C$4:$C$1500,"&gt;=1101",$C$4:$C$1500,"&lt;=1105",Y$4:Y$1500,"&gt;"&amp;Y599)+1,""))</f>
        <v/>
      </c>
      <c r="AC599" s="94" t="n">
        <v>61.38</v>
      </c>
      <c r="AD599" s="94" t="n">
        <v>85.36</v>
      </c>
      <c r="AE599" s="94" t="n">
        <v>68.25</v>
      </c>
      <c r="AF599" s="94" t="n">
        <v>83.13</v>
      </c>
      <c r="AG599" s="94" t="n">
        <v>65.63</v>
      </c>
      <c r="AH599" s="99">
        <f>IF(AND(AC599&gt;0,AC599&lt;36),1,IF(AND(AC599&gt;=36,AC599&lt;51),2,IF(AND(AC599&gt;=51,AC599&lt;71),3,IF(AND(AC599&gt;=71,AC599&lt;=100),4,))))</f>
        <v/>
      </c>
      <c r="AI599" s="99">
        <f>IF(AND(AD599&gt;0,AD599&lt;41),1,IF(AND(AD599&gt;=41,AD599&lt;56),2,IF(AND(AD599&gt;=56,AD599&lt;71),3,IF(AND(AD599&gt;=71,AD599&lt;=100),4,))))</f>
        <v/>
      </c>
      <c r="AJ599" s="99">
        <f>IF(AND(AE599&gt;0,AE599&lt;41),1,IF(AND(AE599&gt;=41,AE599&lt;56),2,IF(AND(AE599&gt;=56,AE599&lt;71),3,IF(AND(AE599&gt;=71,AE599&lt;=100),4,))))</f>
        <v/>
      </c>
      <c r="AK599" s="99">
        <f>IF(AND(AF599&gt;0,AF599&lt;36),1,IF(AND(AF599&gt;=36,AF599&lt;51),2,IF(AND(AF599&gt;=51,AF599&lt;66),3,IF(AND(AF599&gt;=66,AF599&lt;=100),4,))))</f>
        <v/>
      </c>
      <c r="AL599" s="100">
        <f>IF(AND(AG599&gt;0,AG599&lt;37),1,IF(AND(AG599&gt;=37,AG599&lt;58),2,IF(AND(AG599&gt;=58,AG599&lt;71),3,IF(AND(AG599&gt;=71,AG599&lt;=100),4,))))</f>
        <v/>
      </c>
      <c r="AM599" s="101">
        <f>IF((Y599&lt;&gt;"")*(K599&lt;&gt;""),Y599-K599,"")</f>
        <v/>
      </c>
      <c r="AN599" s="99">
        <f>IF((Z599&lt;&gt;"")*(L599&lt;&gt;""),Z599-L599,"")</f>
        <v/>
      </c>
      <c r="AO599" s="99">
        <f>IF((AA599&lt;&gt;"")*(M599&lt;&gt;""),AA599-M599,"")</f>
        <v/>
      </c>
      <c r="AP599" s="99">
        <f>IF((AB599&lt;&gt;"")*(N599&lt;&gt;""),AB599-N599,"")</f>
        <v/>
      </c>
      <c r="AQ599" s="94">
        <f>IF((AC599&lt;&gt;"")*(O599&lt;&gt;""),AC599-O599,"")</f>
        <v/>
      </c>
      <c r="AR599" s="94">
        <f>IF((AD599&lt;&gt;"")*(P599&lt;&gt;""),AD599-P599,"")</f>
        <v/>
      </c>
      <c r="AS599" s="94">
        <f>IF((AE599&lt;&gt;"")*(Q599&lt;&gt;""),AE599-Q599,"")</f>
        <v/>
      </c>
      <c r="AT599" s="94">
        <f>IF((AF599&lt;&gt;"")*(R599&lt;&gt;""),AF599-R599,"")</f>
        <v/>
      </c>
      <c r="AU599" s="94">
        <f>IF((AG599&lt;&gt;"")*(S599&lt;&gt;""),AG599-S599,"")</f>
        <v/>
      </c>
      <c r="AV599" s="99">
        <f>IF((AH599&lt;&gt;"")*(T599&lt;&gt;""),AH599-T599,"")</f>
        <v/>
      </c>
      <c r="AW599" s="99">
        <f>IF((AI599&lt;&gt;"")*(U599&lt;&gt;""),AI599-U599,"")</f>
        <v/>
      </c>
      <c r="AX599" s="99">
        <f>IF((AJ599&lt;&gt;"")*(V599&lt;&gt;""),AJ599-V599,"")</f>
        <v/>
      </c>
      <c r="AY599" s="99">
        <f>IF((AK599&lt;&gt;"")*(W599&lt;&gt;""),AK599-W599,"")</f>
        <v/>
      </c>
      <c r="AZ599" s="102">
        <f>IF((AL599&lt;&gt;"")*(X599&lt;&gt;""),AL599-X599,"")</f>
        <v/>
      </c>
      <c r="BA599" s="50">
        <f>IFERROR(__xludf.dummyfunction("AI(""Actúa como un tutor académico y dirígete personalmente al estudiante "" &amp; I599 &amp; "" "" &amp; J599 &amp; "" "" &amp; G599 &amp; "" "" &amp; H599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AM599 &amp; ""'. Diferencias por área: Matemáticas ("" &amp; AQ599 &amp; ""), Ciencias Natura"&amp;"les ("" &amp; AR599 &amp; ""), Sociales ("" &amp; AS599 &amp; ""), Lectura Crítica ("" &amp; AT599 &amp; "") e Inglés ("" &amp; AU599 &amp; ""). Variación en posición: grupo ("" &amp; AN599 &amp; ""), grado ("" &amp; AO599 &amp; "") y media ("" &amp; AP599 &amp; ""). Puntajes Primer Simulacro: Global "" &amp; K599 &amp; "", Mat "" &amp; "&amp;"O4 &amp; "", Cien "" &amp; P599 &amp; "", Soc "" &amp; Q599 &amp; "", Lec "" &amp; R599 &amp; "", Ing "" &amp; S599 &amp; "". Puntajes Segundo Simulacro: Global "" &amp; Y599 &amp; "", Mat "" &amp; AC599 &amp; "", Cien "" &amp; AD599 &amp; "", Soc "" &amp; AE599 &amp; "", Lec "" &amp; AF599 &amp; "", Ing "" &amp; AG599 &amp; "". Escribe un mensaje motivador"&amp;" y breve (máximo 4 líneas)."")
"),"=AI(""Actúa como un tutor académico y dirígete personalmente al estudiante "" &amp; I599 &amp; "" "" &amp; J599 &amp; "" "" &amp; G599 &amp; "" "" &amp; H599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AM599 &amp; ""'. Diferencias por área: Matemáticas ("" &amp; AQ599 &amp; ""), Ciencias Natur"&amp;"ales ("" &amp; AR599 &amp; ""), Sociales ("" &amp; AS599 &amp; ""), Lectura Crítica ("" &amp; AT599 &amp; "") e Inglés ("" &amp; AU599 &amp; ""). Variación en posición: grupo ("" &amp; AN599 &amp; ""), grado ("" &amp; AO599 &amp; "") y media ("" &amp; AP599 &amp; ""). Puntajes Primer Simulacro: Global "" &amp; K599 &amp; "", Mat "" &amp;"&amp;" O599 &amp; "", Cien "" &amp; P599 &amp; "", Soc "" &amp; Q599 &amp; "", Lec "" &amp; R599 &amp; "", Ing "" &amp; S599 &amp; "". Puntajes Segundo Simulacro: Global "" &amp; Y599 &amp; "", Mat "" &amp; AC599 &amp; "", Cien "" &amp; AD599 &amp; "", Soc "" &amp; AE599 &amp; "", Lec "" &amp; AF599 &amp; "", Ing "" &amp; AG599 &amp; "". Escribe un mensaje motivado"&amp;"r y breve (máximo 4 líneas)."")
")</f>
        <v/>
      </c>
    </row>
    <row r="600" ht="15.75" customHeight="1" s="42">
      <c r="A600" s="93" t="n"/>
      <c r="B600" s="94" t="inlineStr">
        <is>
          <t>Bachillerato</t>
        </is>
      </c>
      <c r="C600" s="94" t="n">
        <v>902</v>
      </c>
      <c r="D600" s="94" t="n"/>
      <c r="E600" s="95" t="n">
        <v>1011594809</v>
      </c>
      <c r="F600" s="96">
        <f>TRIM(G600&amp;" "&amp;H600&amp;" "&amp;I600&amp;" "&amp;J600)</f>
        <v/>
      </c>
      <c r="G600" s="94" t="inlineStr">
        <is>
          <t>Valderrama</t>
        </is>
      </c>
      <c r="H600" s="94" t="inlineStr">
        <is>
          <t>Montoya</t>
        </is>
      </c>
      <c r="I600" s="94" t="inlineStr">
        <is>
          <t>Maylin</t>
        </is>
      </c>
      <c r="J600" s="97" t="n"/>
      <c r="K600" s="98">
        <f>IF(SUM(O600:S600)=0, "", ROUND(((O600*3+P600*3+Q600*3+R600*3+S600*1)/13)*5,0))</f>
        <v/>
      </c>
      <c r="L600" s="99">
        <f>IF(OR($C600="",K600=""),"",COUNTIFS($C$4:$C$1500,$C600,K$4:K$1500,"&gt;"&amp;K600)+1)</f>
        <v/>
      </c>
      <c r="M600" s="99">
        <f>IF(OR($C600="",K600=""),"",IF(AND($C600&gt;=1001,$C600&lt;=1005),COUNTIFS($C$4:$C$1500,"&gt;=1001",$C$4:$C$1500,"&lt;=1005",K$4:K$1500,"&gt;"&amp;K600)+1,IF(AND($C600&gt;=1101,$C600&lt;=1105),COUNTIFS($C$4:$C$1500,"&gt;=1101",$C$4:$C$1500,"&lt;=1105",K$4:K$1500,"&gt;"&amp;K600)+1,IF(AND($C600&gt;=901,$C600&lt;=905),COUNTIFS($C$4:$C$1500,"&gt;=901",$C$4:$C$1500,"&lt;=905",K$4:K$1500,"&gt;"&amp;K600)+1,IF(AND($C600&gt;=801,$C600&lt;=805),COUNTIFS($C$4:$C$1500,"&gt;=801",$C$4:$C$1500,"&lt;=805",K$4:K$1500,"&gt;"&amp;K600)+1,IF(AND($C600&gt;=701,$C600&lt;=705),COUNTIFS($C$4:$C$1500,"&gt;=701",$C$4:$C$1500,"&lt;=705",K$4:K$1500,"&gt;"&amp;K600)+1,IF(AND($C600&gt;=601,$C600&lt;=606),COUNTIFS($C$4:$C$1500,"&gt;=601",$C$4:$C$1500,"&lt;=606",K$4:K$1500,"&gt;"&amp;K600)+1,"")))))))</f>
        <v/>
      </c>
      <c r="N600" s="99">
        <f>IF(OR($C600="",K600=""),"",IF(OR(AND($C600&gt;=1001,$C600&lt;=1005),AND($C600&gt;=1101,$C600&lt;=1105)),COUNTIFS($C$4:$C$1500,"&gt;=1001",$C$4:$C$1500,"&lt;=1005",K$4:K$1500,"&gt;"&amp;K600)+COUNTIFS($C$4:$C$1500,"&gt;=1101",$C$4:$C$1500,"&lt;=1105",K$4:K$1500,"&gt;"&amp;K600)+1,""))</f>
        <v/>
      </c>
      <c r="O600" s="94" t="n">
        <v>29.38</v>
      </c>
      <c r="P600" s="94" t="n">
        <v>23.21</v>
      </c>
      <c r="Q600" s="94" t="n">
        <v>46.88</v>
      </c>
      <c r="R600" s="94" t="n">
        <v>50</v>
      </c>
      <c r="S600" s="94" t="n">
        <v>50</v>
      </c>
      <c r="T600" s="99">
        <f>IF(AND(O600&gt;0,O600&lt;36),1,IF(AND(O600&gt;=36,O600&lt;51),2,IF(AND(O600&gt;=51,O600&lt;71),3,IF(AND(O600&gt;=71,O600&lt;=100),4,))))</f>
        <v/>
      </c>
      <c r="U600" s="99">
        <f>IF(AND(P600&gt;0,P600&lt;41),1,IF(AND(P600&gt;=41,P600&lt;56),2,IF(AND(P600&gt;=56,P600&lt;71),3,IF(AND(P600&gt;=71,P600&lt;=100),4,))))</f>
        <v/>
      </c>
      <c r="V600" s="99">
        <f>IF(AND(Q600&gt;0,Q600&lt;41),1,IF(AND(Q600&gt;=41,Q600&lt;56),2,IF(AND(Q600&gt;=56,Q600&lt;71),3,IF(AND(Q600&gt;=71,Q600&lt;=100),4,))))</f>
        <v/>
      </c>
      <c r="W600" s="99">
        <f>IF(AND(R600&gt;0,R600&lt;36),1,IF(AND(R600&gt;=36,R600&lt;51),2,IF(AND(R600&gt;=51,R600&lt;66),3,IF(AND(R600&gt;=66,R600&lt;=100),4,))))</f>
        <v/>
      </c>
      <c r="X600" s="100">
        <f>IF(AND(S600&gt;0,S600&lt;37),1,IF(AND(S600&gt;=37,S600&lt;58),2,IF(AND(S600&gt;=58,S600&lt;71),3,IF(AND(S600&gt;=71,S600&lt;=100),4,))))</f>
        <v/>
      </c>
      <c r="Y600" s="101">
        <f>IF(SUM(AC600:AG600)=0, "", ROUND(((AC600*3+AD600*3+AE600*3+AF600*3+AG600*1)/13)*5,0))</f>
        <v/>
      </c>
      <c r="Z600" s="99">
        <f>IF(OR($C600="",Y600=""),"",COUNTIFS($C$4:$C$1500,$C600,Y$4:Y$1500,"&gt;"&amp;Y600)+1)</f>
        <v/>
      </c>
      <c r="AA600" s="99">
        <f>IF(OR($C600="",Y600=""),"",IF(AND($C600&gt;=1001,$C600&lt;=1005),COUNTIFS($C$4:$C$1500,"&gt;=1001",$C$4:$C$1500,"&lt;=1005",Y$4:Y$1500,"&gt;"&amp;Y600)+1,IF(AND($C600&gt;=1101,$C600&lt;=1105),COUNTIFS($C$4:$C$1500,"&gt;=1101",$C$4:$C$1500,"&lt;=1105",Y$4:Y$1500,"&gt;"&amp;Y600)+1,IF(AND($C600&gt;=901,$C600&lt;=905),COUNTIFS($C$4:$C$1500,"&gt;=901",$C$4:$C$1500,"&lt;=905",Y$4:Y$1500,"&gt;"&amp;Y600)+1,IF(AND($C600&gt;=801,$C600&lt;=805),COUNTIFS($C$4:$C$1500,"&gt;=801",$C$4:$C$1500,"&lt;=805",Y$4:Y$1500,"&gt;"&amp;Y600)+1,IF(AND($C600&gt;=701,$C600&lt;=705),COUNTIFS($C$4:$C$1500,"&gt;=701",$C$4:$C$1500,"&lt;=705",Y$4:Y$1500,"&gt;"&amp;Y600)+1,IF(AND($C600&gt;=601,$C600&lt;=606),COUNTIFS($C$4:$C$1500,"&gt;=601",$C$4:$C$1500,"&lt;=606",Y$4:Y$1500,"&gt;"&amp;Y600)+1,"")))))))</f>
        <v/>
      </c>
      <c r="AB600" s="99">
        <f>IF(OR($C600="",Y600=""),"",IF(OR(AND($C600&gt;=1001,$C600&lt;=1005),AND($C600&gt;=1101,$C600&lt;=1105)),COUNTIFS($C$4:$C$1500,"&gt;=1001",$C$4:$C$1500,"&lt;=1005",Y$4:Y$1500,"&gt;"&amp;Y600)+COUNTIFS($C$4:$C$1500,"&gt;=1101",$C$4:$C$1500,"&lt;=1105",Y$4:Y$1500,"&gt;"&amp;Y600)+1,""))</f>
        <v/>
      </c>
      <c r="AC600" s="94" t="n">
        <v>26.88</v>
      </c>
      <c r="AD600" s="94" t="n">
        <v>73.48</v>
      </c>
      <c r="AE600" s="94" t="n">
        <v>68.25</v>
      </c>
      <c r="AF600" s="94" t="n">
        <v>56.88</v>
      </c>
      <c r="AG600" s="94" t="n">
        <v>61.25</v>
      </c>
      <c r="AH600" s="99">
        <f>IF(AND(AC600&gt;0,AC600&lt;36),1,IF(AND(AC600&gt;=36,AC600&lt;51),2,IF(AND(AC600&gt;=51,AC600&lt;71),3,IF(AND(AC600&gt;=71,AC600&lt;=100),4,))))</f>
        <v/>
      </c>
      <c r="AI600" s="99">
        <f>IF(AND(AD600&gt;0,AD600&lt;41),1,IF(AND(AD600&gt;=41,AD600&lt;56),2,IF(AND(AD600&gt;=56,AD600&lt;71),3,IF(AND(AD600&gt;=71,AD600&lt;=100),4,))))</f>
        <v/>
      </c>
      <c r="AJ600" s="99">
        <f>IF(AND(AE600&gt;0,AE600&lt;41),1,IF(AND(AE600&gt;=41,AE600&lt;56),2,IF(AND(AE600&gt;=56,AE600&lt;71),3,IF(AND(AE600&gt;=71,AE600&lt;=100),4,))))</f>
        <v/>
      </c>
      <c r="AK600" s="99">
        <f>IF(AND(AF600&gt;0,AF600&lt;36),1,IF(AND(AF600&gt;=36,AF600&lt;51),2,IF(AND(AF600&gt;=51,AF600&lt;66),3,IF(AND(AF600&gt;=66,AF600&lt;=100),4,))))</f>
        <v/>
      </c>
      <c r="AL600" s="100">
        <f>IF(AND(AG600&gt;0,AG600&lt;37),1,IF(AND(AG600&gt;=37,AG600&lt;58),2,IF(AND(AG600&gt;=58,AG600&lt;71),3,IF(AND(AG600&gt;=71,AG600&lt;=100),4,))))</f>
        <v/>
      </c>
      <c r="AM600" s="101">
        <f>IF((Y600&lt;&gt;"")*(K600&lt;&gt;""),Y600-K600,"")</f>
        <v/>
      </c>
      <c r="AN600" s="99">
        <f>IF((Z600&lt;&gt;"")*(L600&lt;&gt;""),Z600-L600,"")</f>
        <v/>
      </c>
      <c r="AO600" s="99">
        <f>IF((AA600&lt;&gt;"")*(M600&lt;&gt;""),AA600-M600,"")</f>
        <v/>
      </c>
      <c r="AP600" s="99">
        <f>IF((AB600&lt;&gt;"")*(N600&lt;&gt;""),AB600-N600,"")</f>
        <v/>
      </c>
      <c r="AQ600" s="94">
        <f>IF((AC600&lt;&gt;"")*(O600&lt;&gt;""),AC600-O600,"")</f>
        <v/>
      </c>
      <c r="AR600" s="94">
        <f>IF((AD600&lt;&gt;"")*(P600&lt;&gt;""),AD600-P600,"")</f>
        <v/>
      </c>
      <c r="AS600" s="94">
        <f>IF((AE600&lt;&gt;"")*(Q600&lt;&gt;""),AE600-Q600,"")</f>
        <v/>
      </c>
      <c r="AT600" s="94">
        <f>IF((AF600&lt;&gt;"")*(R600&lt;&gt;""),AF600-R600,"")</f>
        <v/>
      </c>
      <c r="AU600" s="94">
        <f>IF((AG600&lt;&gt;"")*(S600&lt;&gt;""),AG600-S600,"")</f>
        <v/>
      </c>
      <c r="AV600" s="99">
        <f>IF((AH600&lt;&gt;"")*(T600&lt;&gt;""),AH600-T600,"")</f>
        <v/>
      </c>
      <c r="AW600" s="99">
        <f>IF((AI600&lt;&gt;"")*(U600&lt;&gt;""),AI600-U600,"")</f>
        <v/>
      </c>
      <c r="AX600" s="99">
        <f>IF((AJ600&lt;&gt;"")*(V600&lt;&gt;""),AJ600-V600,"")</f>
        <v/>
      </c>
      <c r="AY600" s="99">
        <f>IF((AK600&lt;&gt;"")*(W600&lt;&gt;""),AK600-W600,"")</f>
        <v/>
      </c>
      <c r="AZ600" s="102">
        <f>IF((AL600&lt;&gt;"")*(X600&lt;&gt;""),AL600-X600,"")</f>
        <v/>
      </c>
      <c r="BA600" s="50">
        <f>IFERROR(__xludf.dummyfunction("AI(""Actúa como un tutor académico y dirígete personalmente al estudiante "" &amp; I600 &amp; "" "" &amp; J600 &amp; "" "" &amp; G600 &amp; "" "" &amp; H600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AM600 &amp; ""'. Diferencias por área: Matemáticas ("" &amp; AQ600 &amp; ""), Ciencias Natura"&amp;"les ("" &amp; AR600 &amp; ""), Sociales ("" &amp; AS600 &amp; ""), Lectura Crítica ("" &amp; AT600 &amp; "") e Inglés ("" &amp; AU600 &amp; ""). Variación en posición: grupo ("" &amp; AN600 &amp; ""), grado ("" &amp; AO600 &amp; "") y media ("" &amp; AP600 &amp; ""). Puntajes Primer Simulacro: Global "" &amp; K600 &amp; "", Mat "" &amp; "&amp;"O4 &amp; "", Cien "" &amp; P600 &amp; "", Soc "" &amp; Q600 &amp; "", Lec "" &amp; R600 &amp; "", Ing "" &amp; S600 &amp; "". Puntajes Segundo Simulacro: Global "" &amp; Y600 &amp; "", Mat "" &amp; AC600 &amp; "", Cien "" &amp; AD600 &amp; "", Soc "" &amp; AE600 &amp; "", Lec "" &amp; AF600 &amp; "", Ing "" &amp; AG600 &amp; "". Escribe un mensaje motivador"&amp;" y breve (máximo 4 líneas)."")
"),"=AI(""Actúa como un tutor académico y dirígete personalmente al estudiante "" &amp; I600 &amp; "" "" &amp; J600 &amp; "" "" &amp; G600 &amp; "" "" &amp; H600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AM600 &amp; ""'. Diferencias por área: Matemáticas ("" &amp; AQ600 &amp; ""), Ciencias Natur"&amp;"ales ("" &amp; AR600 &amp; ""), Sociales ("" &amp; AS600 &amp; ""), Lectura Crítica ("" &amp; AT600 &amp; "") e Inglés ("" &amp; AU600 &amp; ""). Variación en posición: grupo ("" &amp; AN600 &amp; ""), grado ("" &amp; AO600 &amp; "") y media ("" &amp; AP600 &amp; ""). Puntajes Primer Simulacro: Global "" &amp; K600 &amp; "", Mat "" &amp;"&amp;" O600 &amp; "", Cien "" &amp; P600 &amp; "", Soc "" &amp; Q600 &amp; "", Lec "" &amp; R600 &amp; "", Ing "" &amp; S600 &amp; "". Puntajes Segundo Simulacro: Global "" &amp; Y600 &amp; "", Mat "" &amp; AC600 &amp; "", Cien "" &amp; AD600 &amp; "", Soc "" &amp; AE600 &amp; "", Lec "" &amp; AF600 &amp; "", Ing "" &amp; AG600 &amp; "". Escribe un mensaje motivado"&amp;"r y breve (máximo 4 líneas)."")
")</f>
        <v/>
      </c>
    </row>
    <row r="601" ht="15.75" customHeight="1" s="42">
      <c r="A601" s="93" t="n"/>
      <c r="B601" s="94" t="inlineStr">
        <is>
          <t>Bachillerato</t>
        </is>
      </c>
      <c r="C601" s="94" t="n">
        <v>902</v>
      </c>
      <c r="D601" s="94" t="n"/>
      <c r="E601" s="95" t="n">
        <v>1026568611</v>
      </c>
      <c r="F601" s="96">
        <f>TRIM(G601&amp;" "&amp;H601&amp;" "&amp;I601&amp;" "&amp;J601)</f>
        <v/>
      </c>
      <c r="G601" s="94" t="inlineStr">
        <is>
          <t>Vásquez</t>
        </is>
      </c>
      <c r="H601" s="94" t="inlineStr">
        <is>
          <t>Gómez</t>
        </is>
      </c>
      <c r="I601" s="94" t="inlineStr">
        <is>
          <t>Alex</t>
        </is>
      </c>
      <c r="J601" s="97" t="inlineStr">
        <is>
          <t>David</t>
        </is>
      </c>
      <c r="K601" s="98">
        <f>IF(SUM(O601:S601)=0, "", ROUND(((O601*3+P601*3+Q601*3+R601*3+S601*1)/13)*5,0))</f>
        <v/>
      </c>
      <c r="L601" s="99">
        <f>IF(OR($C601="",K601=""),"",COUNTIFS($C$4:$C$1500,$C601,K$4:K$1500,"&gt;"&amp;K601)+1)</f>
        <v/>
      </c>
      <c r="M601" s="99">
        <f>IF(OR($C601="",K601=""),"",IF(AND($C601&gt;=1001,$C601&lt;=1005),COUNTIFS($C$4:$C$1500,"&gt;=1001",$C$4:$C$1500,"&lt;=1005",K$4:K$1500,"&gt;"&amp;K601)+1,IF(AND($C601&gt;=1101,$C601&lt;=1105),COUNTIFS($C$4:$C$1500,"&gt;=1101",$C$4:$C$1500,"&lt;=1105",K$4:K$1500,"&gt;"&amp;K601)+1,IF(AND($C601&gt;=901,$C601&lt;=905),COUNTIFS($C$4:$C$1500,"&gt;=901",$C$4:$C$1500,"&lt;=905",K$4:K$1500,"&gt;"&amp;K601)+1,IF(AND($C601&gt;=801,$C601&lt;=805),COUNTIFS($C$4:$C$1500,"&gt;=801",$C$4:$C$1500,"&lt;=805",K$4:K$1500,"&gt;"&amp;K601)+1,IF(AND($C601&gt;=701,$C601&lt;=705),COUNTIFS($C$4:$C$1500,"&gt;=701",$C$4:$C$1500,"&lt;=705",K$4:K$1500,"&gt;"&amp;K601)+1,IF(AND($C601&gt;=601,$C601&lt;=606),COUNTIFS($C$4:$C$1500,"&gt;=601",$C$4:$C$1500,"&lt;=606",K$4:K$1500,"&gt;"&amp;K601)+1,"")))))))</f>
        <v/>
      </c>
      <c r="N601" s="99">
        <f>IF(OR($C601="",K601=""),"",IF(OR(AND($C601&gt;=1001,$C601&lt;=1005),AND($C601&gt;=1101,$C601&lt;=1105)),COUNTIFS($C$4:$C$1500,"&gt;=1001",$C$4:$C$1500,"&lt;=1005",K$4:K$1500,"&gt;"&amp;K601)+COUNTIFS($C$4:$C$1500,"&gt;=1101",$C$4:$C$1500,"&lt;=1105",K$4:K$1500,"&gt;"&amp;K601)+1,""))</f>
        <v/>
      </c>
      <c r="O601" s="94" t="n">
        <v>29.38</v>
      </c>
      <c r="P601" s="94" t="n">
        <v>76.61</v>
      </c>
      <c r="Q601" s="94" t="n">
        <v>71.88</v>
      </c>
      <c r="R601" s="94" t="n">
        <v>54.17</v>
      </c>
      <c r="S601" s="94" t="n">
        <v>79.17</v>
      </c>
      <c r="T601" s="99">
        <f>IF(AND(O601&gt;0,O601&lt;36),1,IF(AND(O601&gt;=36,O601&lt;51),2,IF(AND(O601&gt;=51,O601&lt;71),3,IF(AND(O601&gt;=71,O601&lt;=100),4,))))</f>
        <v/>
      </c>
      <c r="U601" s="99">
        <f>IF(AND(P601&gt;0,P601&lt;41),1,IF(AND(P601&gt;=41,P601&lt;56),2,IF(AND(P601&gt;=56,P601&lt;71),3,IF(AND(P601&gt;=71,P601&lt;=100),4,))))</f>
        <v/>
      </c>
      <c r="V601" s="99">
        <f>IF(AND(Q601&gt;0,Q601&lt;41),1,IF(AND(Q601&gt;=41,Q601&lt;56),2,IF(AND(Q601&gt;=56,Q601&lt;71),3,IF(AND(Q601&gt;=71,Q601&lt;=100),4,))))</f>
        <v/>
      </c>
      <c r="W601" s="99">
        <f>IF(AND(R601&gt;0,R601&lt;36),1,IF(AND(R601&gt;=36,R601&lt;51),2,IF(AND(R601&gt;=51,R601&lt;66),3,IF(AND(R601&gt;=66,R601&lt;=100),4,))))</f>
        <v/>
      </c>
      <c r="X601" s="100">
        <f>IF(AND(S601&gt;0,S601&lt;37),1,IF(AND(S601&gt;=37,S601&lt;58),2,IF(AND(S601&gt;=58,S601&lt;71),3,IF(AND(S601&gt;=71,S601&lt;=100),4,))))</f>
        <v/>
      </c>
      <c r="Y601" s="101">
        <f>IF(SUM(AC601:AG601)=0, "", ROUND(((AC601*3+AD601*3+AE601*3+AF601*3+AG601*1)/13)*5,0))</f>
        <v/>
      </c>
      <c r="Z601" s="99">
        <f>IF(OR($C601="",Y601=""),"",COUNTIFS($C$4:$C$1500,$C601,Y$4:Y$1500,"&gt;"&amp;Y601)+1)</f>
        <v/>
      </c>
      <c r="AA601" s="99">
        <f>IF(OR($C601="",Y601=""),"",IF(AND($C601&gt;=1001,$C601&lt;=1005),COUNTIFS($C$4:$C$1500,"&gt;=1001",$C$4:$C$1500,"&lt;=1005",Y$4:Y$1500,"&gt;"&amp;Y601)+1,IF(AND($C601&gt;=1101,$C601&lt;=1105),COUNTIFS($C$4:$C$1500,"&gt;=1101",$C$4:$C$1500,"&lt;=1105",Y$4:Y$1500,"&gt;"&amp;Y601)+1,IF(AND($C601&gt;=901,$C601&lt;=905),COUNTIFS($C$4:$C$1500,"&gt;=901",$C$4:$C$1500,"&lt;=905",Y$4:Y$1500,"&gt;"&amp;Y601)+1,IF(AND($C601&gt;=801,$C601&lt;=805),COUNTIFS($C$4:$C$1500,"&gt;=801",$C$4:$C$1500,"&lt;=805",Y$4:Y$1500,"&gt;"&amp;Y601)+1,IF(AND($C601&gt;=701,$C601&lt;=705),COUNTIFS($C$4:$C$1500,"&gt;=701",$C$4:$C$1500,"&lt;=705",Y$4:Y$1500,"&gt;"&amp;Y601)+1,IF(AND($C601&gt;=601,$C601&lt;=606),COUNTIFS($C$4:$C$1500,"&gt;=601",$C$4:$C$1500,"&lt;=606",Y$4:Y$1500,"&gt;"&amp;Y601)+1,"")))))))</f>
        <v/>
      </c>
      <c r="AB601" s="99">
        <f>IF(OR($C601="",Y601=""),"",IF(OR(AND($C601&gt;=1001,$C601&lt;=1005),AND($C601&gt;=1101,$C601&lt;=1105)),COUNTIFS($C$4:$C$1500,"&gt;=1001",$C$4:$C$1500,"&lt;=1005",Y$4:Y$1500,"&gt;"&amp;Y601)+COUNTIFS($C$4:$C$1500,"&gt;=1101",$C$4:$C$1500,"&lt;=1105",Y$4:Y$1500,"&gt;"&amp;Y601)+1,""))</f>
        <v/>
      </c>
      <c r="AC601" s="94" t="n">
        <v>35.13</v>
      </c>
      <c r="AD601" s="94" t="n">
        <v>72.54000000000001</v>
      </c>
      <c r="AE601" s="94" t="n">
        <v>68.25</v>
      </c>
      <c r="AF601" s="94" t="n">
        <v>70</v>
      </c>
      <c r="AG601" s="94" t="n">
        <v>83.13</v>
      </c>
      <c r="AH601" s="99">
        <f>IF(AND(AC601&gt;0,AC601&lt;36),1,IF(AND(AC601&gt;=36,AC601&lt;51),2,IF(AND(AC601&gt;=51,AC601&lt;71),3,IF(AND(AC601&gt;=71,AC601&lt;=100),4,))))</f>
        <v/>
      </c>
      <c r="AI601" s="99">
        <f>IF(AND(AD601&gt;0,AD601&lt;41),1,IF(AND(AD601&gt;=41,AD601&lt;56),2,IF(AND(AD601&gt;=56,AD601&lt;71),3,IF(AND(AD601&gt;=71,AD601&lt;=100),4,))))</f>
        <v/>
      </c>
      <c r="AJ601" s="99">
        <f>IF(AND(AE601&gt;0,AE601&lt;41),1,IF(AND(AE601&gt;=41,AE601&lt;56),2,IF(AND(AE601&gt;=56,AE601&lt;71),3,IF(AND(AE601&gt;=71,AE601&lt;=100),4,))))</f>
        <v/>
      </c>
      <c r="AK601" s="99">
        <f>IF(AND(AF601&gt;0,AF601&lt;36),1,IF(AND(AF601&gt;=36,AF601&lt;51),2,IF(AND(AF601&gt;=51,AF601&lt;66),3,IF(AND(AF601&gt;=66,AF601&lt;=100),4,))))</f>
        <v/>
      </c>
      <c r="AL601" s="100">
        <f>IF(AND(AG601&gt;0,AG601&lt;37),1,IF(AND(AG601&gt;=37,AG601&lt;58),2,IF(AND(AG601&gt;=58,AG601&lt;71),3,IF(AND(AG601&gt;=71,AG601&lt;=100),4,))))</f>
        <v/>
      </c>
      <c r="AM601" s="101">
        <f>IF((Y601&lt;&gt;"")*(K601&lt;&gt;""),Y601-K601,"")</f>
        <v/>
      </c>
      <c r="AN601" s="99">
        <f>IF((Z601&lt;&gt;"")*(L601&lt;&gt;""),Z601-L601,"")</f>
        <v/>
      </c>
      <c r="AO601" s="99">
        <f>IF((AA601&lt;&gt;"")*(M601&lt;&gt;""),AA601-M601,"")</f>
        <v/>
      </c>
      <c r="AP601" s="99">
        <f>IF((AB601&lt;&gt;"")*(N601&lt;&gt;""),AB601-N601,"")</f>
        <v/>
      </c>
      <c r="AQ601" s="94">
        <f>IF((AC601&lt;&gt;"")*(O601&lt;&gt;""),AC601-O601,"")</f>
        <v/>
      </c>
      <c r="AR601" s="94">
        <f>IF((AD601&lt;&gt;"")*(P601&lt;&gt;""),AD601-P601,"")</f>
        <v/>
      </c>
      <c r="AS601" s="94">
        <f>IF((AE601&lt;&gt;"")*(Q601&lt;&gt;""),AE601-Q601,"")</f>
        <v/>
      </c>
      <c r="AT601" s="94">
        <f>IF((AF601&lt;&gt;"")*(R601&lt;&gt;""),AF601-R601,"")</f>
        <v/>
      </c>
      <c r="AU601" s="94">
        <f>IF((AG601&lt;&gt;"")*(S601&lt;&gt;""),AG601-S601,"")</f>
        <v/>
      </c>
      <c r="AV601" s="99">
        <f>IF((AH601&lt;&gt;"")*(T601&lt;&gt;""),AH601-T601,"")</f>
        <v/>
      </c>
      <c r="AW601" s="99">
        <f>IF((AI601&lt;&gt;"")*(U601&lt;&gt;""),AI601-U601,"")</f>
        <v/>
      </c>
      <c r="AX601" s="99">
        <f>IF((AJ601&lt;&gt;"")*(V601&lt;&gt;""),AJ601-V601,"")</f>
        <v/>
      </c>
      <c r="AY601" s="99">
        <f>IF((AK601&lt;&gt;"")*(W601&lt;&gt;""),AK601-W601,"")</f>
        <v/>
      </c>
      <c r="AZ601" s="102">
        <f>IF((AL601&lt;&gt;"")*(X601&lt;&gt;""),AL601-X601,"")</f>
        <v/>
      </c>
      <c r="BA601" s="50">
        <f>IFERROR(__xludf.dummyfunction("AI(""Actúa como un tutor académico y dirígete personalmente al estudiante "" &amp; I601 &amp; "" "" &amp; J601 &amp; "" "" &amp; G601 &amp; "" "" &amp; H601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AM601 &amp; ""'. Diferencias por área: Matemáticas ("" &amp; AQ601 &amp; ""), Ciencias Natura"&amp;"les ("" &amp; AR601 &amp; ""), Sociales ("" &amp; AS601 &amp; ""), Lectura Crítica ("" &amp; AT601 &amp; "") e Inglés ("" &amp; AU601 &amp; ""). Variación en posición: grupo ("" &amp; AN601 &amp; ""), grado ("" &amp; AO601 &amp; "") y media ("" &amp; AP601 &amp; ""). Puntajes Primer Simulacro: Global "" &amp; K601 &amp; "", Mat "" &amp; "&amp;"O4 &amp; "", Cien "" &amp; P601 &amp; "", Soc "" &amp; Q601 &amp; "", Lec "" &amp; R601 &amp; "", Ing "" &amp; S601 &amp; "". Puntajes Segundo Simulacro: Global "" &amp; Y601 &amp; "", Mat "" &amp; AC601 &amp; "", Cien "" &amp; AD601 &amp; "", Soc "" &amp; AE601 &amp; "", Lec "" &amp; AF601 &amp; "", Ing "" &amp; AG601 &amp; "". Escribe un mensaje motivador"&amp;" y breve (máximo 4 líneas)."")
"),"=AI(""Actúa como un tutor académico y dirígete personalmente al estudiante "" &amp; I601 &amp; "" "" &amp; J601 &amp; "" "" &amp; G601 &amp; "" "" &amp; H601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AM601 &amp; ""'. Diferencias por área: Matemáticas ("" &amp; AQ601 &amp; ""), Ciencias Natur"&amp;"ales ("" &amp; AR601 &amp; ""), Sociales ("" &amp; AS601 &amp; ""), Lectura Crítica ("" &amp; AT601 &amp; "") e Inglés ("" &amp; AU601 &amp; ""). Variación en posición: grupo ("" &amp; AN601 &amp; ""), grado ("" &amp; AO601 &amp; "") y media ("" &amp; AP601 &amp; ""). Puntajes Primer Simulacro: Global "" &amp; K601 &amp; "", Mat "" &amp;"&amp;" O601 &amp; "", Cien "" &amp; P601 &amp; "", Soc "" &amp; Q601 &amp; "", Lec "" &amp; R601 &amp; "", Ing "" &amp; S601 &amp; "". Puntajes Segundo Simulacro: Global "" &amp; Y601 &amp; "", Mat "" &amp; AC601 &amp; "", Cien "" &amp; AD601 &amp; "", Soc "" &amp; AE601 &amp; "", Lec "" &amp; AF601 &amp; "", Ing "" &amp; AG601 &amp; "". Escribe un mensaje motivado"&amp;"r y breve (máximo 4 líneas)."")
")</f>
        <v/>
      </c>
    </row>
    <row r="602" ht="15.75" customHeight="1" s="42">
      <c r="A602" s="93" t="n"/>
      <c r="B602" s="94" t="inlineStr">
        <is>
          <t>Bachillerato</t>
        </is>
      </c>
      <c r="C602" s="94" t="n">
        <v>902</v>
      </c>
      <c r="D602" s="94" t="n"/>
      <c r="E602" s="95" t="n">
        <v>1011594199</v>
      </c>
      <c r="F602" s="96">
        <f>TRIM(G602&amp;" "&amp;H602&amp;" "&amp;I602&amp;" "&amp;J602)</f>
        <v/>
      </c>
      <c r="G602" s="94" t="inlineStr">
        <is>
          <t>Yépez</t>
        </is>
      </c>
      <c r="H602" s="94" t="inlineStr">
        <is>
          <t>Arango</t>
        </is>
      </c>
      <c r="I602" s="94" t="inlineStr">
        <is>
          <t>María</t>
        </is>
      </c>
      <c r="J602" s="97" t="inlineStr">
        <is>
          <t>Kamila</t>
        </is>
      </c>
      <c r="K602" s="98">
        <f>IF(SUM(O602:S602)=0, "", ROUND(((O602*3+P602*3+Q602*3+R602*3+S602*1)/13)*5,0))</f>
        <v/>
      </c>
      <c r="L602" s="99">
        <f>IF(OR($C602="",K602=""),"",COUNTIFS($C$4:$C$1500,$C602,K$4:K$1500,"&gt;"&amp;K602)+1)</f>
        <v/>
      </c>
      <c r="M602" s="99">
        <f>IF(OR($C602="",K602=""),"",IF(AND($C602&gt;=1001,$C602&lt;=1005),COUNTIFS($C$4:$C$1500,"&gt;=1001",$C$4:$C$1500,"&lt;=1005",K$4:K$1500,"&gt;"&amp;K602)+1,IF(AND($C602&gt;=1101,$C602&lt;=1105),COUNTIFS($C$4:$C$1500,"&gt;=1101",$C$4:$C$1500,"&lt;=1105",K$4:K$1500,"&gt;"&amp;K602)+1,IF(AND($C602&gt;=901,$C602&lt;=905),COUNTIFS($C$4:$C$1500,"&gt;=901",$C$4:$C$1500,"&lt;=905",K$4:K$1500,"&gt;"&amp;K602)+1,IF(AND($C602&gt;=801,$C602&lt;=805),COUNTIFS($C$4:$C$1500,"&gt;=801",$C$4:$C$1500,"&lt;=805",K$4:K$1500,"&gt;"&amp;K602)+1,IF(AND($C602&gt;=701,$C602&lt;=705),COUNTIFS($C$4:$C$1500,"&gt;=701",$C$4:$C$1500,"&lt;=705",K$4:K$1500,"&gt;"&amp;K602)+1,IF(AND($C602&gt;=601,$C602&lt;=606),COUNTIFS($C$4:$C$1500,"&gt;=601",$C$4:$C$1500,"&lt;=606",K$4:K$1500,"&gt;"&amp;K602)+1,"")))))))</f>
        <v/>
      </c>
      <c r="N602" s="99">
        <f>IF(OR($C602="",K602=""),"",IF(OR(AND($C602&gt;=1001,$C602&lt;=1005),AND($C602&gt;=1101,$C602&lt;=1105)),COUNTIFS($C$4:$C$1500,"&gt;=1001",$C$4:$C$1500,"&lt;=1005",K$4:K$1500,"&gt;"&amp;K602)+COUNTIFS($C$4:$C$1500,"&gt;=1101",$C$4:$C$1500,"&lt;=1105",K$4:K$1500,"&gt;"&amp;K602)+1,""))</f>
        <v/>
      </c>
      <c r="O602" s="94" t="n">
        <v>68.13</v>
      </c>
      <c r="P602" s="94" t="n">
        <v>51.61</v>
      </c>
      <c r="Q602" s="94" t="n">
        <v>71.88</v>
      </c>
      <c r="R602" s="94" t="n">
        <v>58.33</v>
      </c>
      <c r="S602" s="94" t="n">
        <v>58.33</v>
      </c>
      <c r="T602" s="99">
        <f>IF(AND(O602&gt;0,O602&lt;36),1,IF(AND(O602&gt;=36,O602&lt;51),2,IF(AND(O602&gt;=51,O602&lt;71),3,IF(AND(O602&gt;=71,O602&lt;=100),4,))))</f>
        <v/>
      </c>
      <c r="U602" s="99">
        <f>IF(AND(P602&gt;0,P602&lt;41),1,IF(AND(P602&gt;=41,P602&lt;56),2,IF(AND(P602&gt;=56,P602&lt;71),3,IF(AND(P602&gt;=71,P602&lt;=100),4,))))</f>
        <v/>
      </c>
      <c r="V602" s="99">
        <f>IF(AND(Q602&gt;0,Q602&lt;41),1,IF(AND(Q602&gt;=41,Q602&lt;56),2,IF(AND(Q602&gt;=56,Q602&lt;71),3,IF(AND(Q602&gt;=71,Q602&lt;=100),4,))))</f>
        <v/>
      </c>
      <c r="W602" s="99">
        <f>IF(AND(R602&gt;0,R602&lt;36),1,IF(AND(R602&gt;=36,R602&lt;51),2,IF(AND(R602&gt;=51,R602&lt;66),3,IF(AND(R602&gt;=66,R602&lt;=100),4,))))</f>
        <v/>
      </c>
      <c r="X602" s="100">
        <f>IF(AND(S602&gt;0,S602&lt;37),1,IF(AND(S602&gt;=37,S602&lt;58),2,IF(AND(S602&gt;=58,S602&lt;71),3,IF(AND(S602&gt;=71,S602&lt;=100),4,))))</f>
        <v/>
      </c>
      <c r="Y602" s="101">
        <f>IF(SUM(AC602:AG602)=0, "", ROUND(((AC602*3+AD602*3+AE602*3+AF602*3+AG602*1)/13)*5,0))</f>
        <v/>
      </c>
      <c r="Z602" s="99">
        <f>IF(OR($C602="",Y602=""),"",COUNTIFS($C$4:$C$1500,$C602,Y$4:Y$1500,"&gt;"&amp;Y602)+1)</f>
        <v/>
      </c>
      <c r="AA602" s="99">
        <f>IF(OR($C602="",Y602=""),"",IF(AND($C602&gt;=1001,$C602&lt;=1005),COUNTIFS($C$4:$C$1500,"&gt;=1001",$C$4:$C$1500,"&lt;=1005",Y$4:Y$1500,"&gt;"&amp;Y602)+1,IF(AND($C602&gt;=1101,$C602&lt;=1105),COUNTIFS($C$4:$C$1500,"&gt;=1101",$C$4:$C$1500,"&lt;=1105",Y$4:Y$1500,"&gt;"&amp;Y602)+1,IF(AND($C602&gt;=901,$C602&lt;=905),COUNTIFS($C$4:$C$1500,"&gt;=901",$C$4:$C$1500,"&lt;=905",Y$4:Y$1500,"&gt;"&amp;Y602)+1,IF(AND($C602&gt;=801,$C602&lt;=805),COUNTIFS($C$4:$C$1500,"&gt;=801",$C$4:$C$1500,"&lt;=805",Y$4:Y$1500,"&gt;"&amp;Y602)+1,IF(AND($C602&gt;=701,$C602&lt;=705),COUNTIFS($C$4:$C$1500,"&gt;=701",$C$4:$C$1500,"&lt;=705",Y$4:Y$1500,"&gt;"&amp;Y602)+1,IF(AND($C602&gt;=601,$C602&lt;=606),COUNTIFS($C$4:$C$1500,"&gt;=601",$C$4:$C$1500,"&lt;=606",Y$4:Y$1500,"&gt;"&amp;Y602)+1,"")))))))</f>
        <v/>
      </c>
      <c r="AB602" s="99">
        <f>IF(OR($C602="",Y602=""),"",IF(OR(AND($C602&gt;=1001,$C602&lt;=1005),AND($C602&gt;=1101,$C602&lt;=1105)),COUNTIFS($C$4:$C$1500,"&gt;=1001",$C$4:$C$1500,"&lt;=1005",Y$4:Y$1500,"&gt;"&amp;Y602)+COUNTIFS($C$4:$C$1500,"&gt;=1101",$C$4:$C$1500,"&lt;=1105",Y$4:Y$1500,"&gt;"&amp;Y602)+1,""))</f>
        <v/>
      </c>
      <c r="AC602" s="94" t="n">
        <v>56.5</v>
      </c>
      <c r="AD602" s="94" t="n">
        <v>78.48</v>
      </c>
      <c r="AE602" s="94" t="n">
        <v>60.38</v>
      </c>
      <c r="AF602" s="94" t="n">
        <v>65.63</v>
      </c>
      <c r="AG602" s="94" t="n">
        <v>43.75</v>
      </c>
      <c r="AH602" s="99">
        <f>IF(AND(AC602&gt;0,AC602&lt;36),1,IF(AND(AC602&gt;=36,AC602&lt;51),2,IF(AND(AC602&gt;=51,AC602&lt;71),3,IF(AND(AC602&gt;=71,AC602&lt;=100),4,))))</f>
        <v/>
      </c>
      <c r="AI602" s="99">
        <f>IF(AND(AD602&gt;0,AD602&lt;41),1,IF(AND(AD602&gt;=41,AD602&lt;56),2,IF(AND(AD602&gt;=56,AD602&lt;71),3,IF(AND(AD602&gt;=71,AD602&lt;=100),4,))))</f>
        <v/>
      </c>
      <c r="AJ602" s="99">
        <f>IF(AND(AE602&gt;0,AE602&lt;41),1,IF(AND(AE602&gt;=41,AE602&lt;56),2,IF(AND(AE602&gt;=56,AE602&lt;71),3,IF(AND(AE602&gt;=71,AE602&lt;=100),4,))))</f>
        <v/>
      </c>
      <c r="AK602" s="99">
        <f>IF(AND(AF602&gt;0,AF602&lt;36),1,IF(AND(AF602&gt;=36,AF602&lt;51),2,IF(AND(AF602&gt;=51,AF602&lt;66),3,IF(AND(AF602&gt;=66,AF602&lt;=100),4,))))</f>
        <v/>
      </c>
      <c r="AL602" s="100">
        <f>IF(AND(AG602&gt;0,AG602&lt;37),1,IF(AND(AG602&gt;=37,AG602&lt;58),2,IF(AND(AG602&gt;=58,AG602&lt;71),3,IF(AND(AG602&gt;=71,AG602&lt;=100),4,))))</f>
        <v/>
      </c>
      <c r="AM602" s="101">
        <f>IF((Y602&lt;&gt;"")*(K602&lt;&gt;""),Y602-K602,"")</f>
        <v/>
      </c>
      <c r="AN602" s="99">
        <f>IF((Z602&lt;&gt;"")*(L602&lt;&gt;""),Z602-L602,"")</f>
        <v/>
      </c>
      <c r="AO602" s="99">
        <f>IF((AA602&lt;&gt;"")*(M602&lt;&gt;""),AA602-M602,"")</f>
        <v/>
      </c>
      <c r="AP602" s="99">
        <f>IF((AB602&lt;&gt;"")*(N602&lt;&gt;""),AB602-N602,"")</f>
        <v/>
      </c>
      <c r="AQ602" s="94">
        <f>IF((AC602&lt;&gt;"")*(O602&lt;&gt;""),AC602-O602,"")</f>
        <v/>
      </c>
      <c r="AR602" s="94">
        <f>IF((AD602&lt;&gt;"")*(P602&lt;&gt;""),AD602-P602,"")</f>
        <v/>
      </c>
      <c r="AS602" s="94">
        <f>IF((AE602&lt;&gt;"")*(Q602&lt;&gt;""),AE602-Q602,"")</f>
        <v/>
      </c>
      <c r="AT602" s="94">
        <f>IF((AF602&lt;&gt;"")*(R602&lt;&gt;""),AF602-R602,"")</f>
        <v/>
      </c>
      <c r="AU602" s="94">
        <f>IF((AG602&lt;&gt;"")*(S602&lt;&gt;""),AG602-S602,"")</f>
        <v/>
      </c>
      <c r="AV602" s="99">
        <f>IF((AH602&lt;&gt;"")*(T602&lt;&gt;""),AH602-T602,"")</f>
        <v/>
      </c>
      <c r="AW602" s="99">
        <f>IF((AI602&lt;&gt;"")*(U602&lt;&gt;""),AI602-U602,"")</f>
        <v/>
      </c>
      <c r="AX602" s="99">
        <f>IF((AJ602&lt;&gt;"")*(V602&lt;&gt;""),AJ602-V602,"")</f>
        <v/>
      </c>
      <c r="AY602" s="99">
        <f>IF((AK602&lt;&gt;"")*(W602&lt;&gt;""),AK602-W602,"")</f>
        <v/>
      </c>
      <c r="AZ602" s="102">
        <f>IF((AL602&lt;&gt;"")*(X602&lt;&gt;""),AL602-X602,"")</f>
        <v/>
      </c>
      <c r="BA602" s="50">
        <f>IFERROR(__xludf.dummyfunction("AI(""Actúa como un tutor académico y dirígete personalmente al estudiante "" &amp; I602 &amp; "" "" &amp; J602 &amp; "" "" &amp; G602 &amp; "" "" &amp; H602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AM602 &amp; ""'. Diferencias por área: Matemáticas ("" &amp; AQ602 &amp; ""), Ciencias Natura"&amp;"les ("" &amp; AR602 &amp; ""), Sociales ("" &amp; AS602 &amp; ""), Lectura Crítica ("" &amp; AT602 &amp; "") e Inglés ("" &amp; AU602 &amp; ""). Variación en posición: grupo ("" &amp; AN602 &amp; ""), grado ("" &amp; AO602 &amp; "") y media ("" &amp; AP602 &amp; ""). Puntajes Primer Simulacro: Global "" &amp; K602 &amp; "", Mat "" &amp; "&amp;"O4 &amp; "", Cien "" &amp; P602 &amp; "", Soc "" &amp; Q602 &amp; "", Lec "" &amp; R602 &amp; "", Ing "" &amp; S602 &amp; "". Puntajes Segundo Simulacro: Global "" &amp; Y602 &amp; "", Mat "" &amp; AC602 &amp; "", Cien "" &amp; AD602 &amp; "", Soc "" &amp; AE602 &amp; "", Lec "" &amp; AF602 &amp; "", Ing "" &amp; AG602 &amp; "". Escribe un mensaje motivador"&amp;" y breve (máximo 4 líneas)."")
"),"=AI(""Actúa como un tutor académico y dirígete personalmente al estudiante "" &amp; I602 &amp; "" "" &amp; J602 &amp; "" "" &amp; G602 &amp; "" "" &amp; H602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AM602 &amp; ""'. Diferencias por área: Matemáticas ("" &amp; AQ602 &amp; ""), Ciencias Natur"&amp;"ales ("" &amp; AR602 &amp; ""), Sociales ("" &amp; AS602 &amp; ""), Lectura Crítica ("" &amp; AT602 &amp; "") e Inglés ("" &amp; AU602 &amp; ""). Variación en posición: grupo ("" &amp; AN602 &amp; ""), grado ("" &amp; AO602 &amp; "") y media ("" &amp; AP602 &amp; ""). Puntajes Primer Simulacro: Global "" &amp; K602 &amp; "", Mat "" &amp;"&amp;" O602 &amp; "", Cien "" &amp; P602 &amp; "", Soc "" &amp; Q602 &amp; "", Lec "" &amp; R602 &amp; "", Ing "" &amp; S602 &amp; "". Puntajes Segundo Simulacro: Global "" &amp; Y602 &amp; "", Mat "" &amp; AC602 &amp; "", Cien "" &amp; AD602 &amp; "", Soc "" &amp; AE602 &amp; "", Lec "" &amp; AF602 &amp; "", Ing "" &amp; AG602 &amp; "". Escribe un mensaje motivado"&amp;"r y breve (máximo 4 líneas)."")
")</f>
        <v/>
      </c>
    </row>
    <row r="603" ht="15.75" customHeight="1" s="42">
      <c r="A603" s="93" t="n"/>
      <c r="B603" s="94" t="inlineStr">
        <is>
          <t>Bachillerato</t>
        </is>
      </c>
      <c r="C603" s="94" t="n">
        <v>902</v>
      </c>
      <c r="D603" s="94" t="n"/>
      <c r="E603" s="95" t="n">
        <v>1018244618</v>
      </c>
      <c r="F603" s="96">
        <f>TRIM(G603&amp;" "&amp;H603&amp;" "&amp;I603&amp;" "&amp;J603)</f>
        <v/>
      </c>
      <c r="G603" s="117" t="inlineStr">
        <is>
          <t>Álvarez</t>
        </is>
      </c>
      <c r="H603" s="117" t="inlineStr">
        <is>
          <t>Roldan</t>
        </is>
      </c>
      <c r="I603" s="117" t="inlineStr">
        <is>
          <t>María</t>
        </is>
      </c>
      <c r="J603" s="118" t="inlineStr">
        <is>
          <t>De Los Ángeles</t>
        </is>
      </c>
      <c r="K603" s="98">
        <f>IF(SUM(O603:S603)=0, "", ROUND(((O603*3+P603*3+Q603*3+R603*3+S603*1)/13)*5,0))</f>
        <v/>
      </c>
      <c r="L603" s="99">
        <f>IF(OR($C603="",K603=""),"",COUNTIFS($C$4:$C$1500,$C603,K$4:K$1500,"&gt;"&amp;K603)+1)</f>
        <v/>
      </c>
      <c r="M603" s="99">
        <f>IF(OR($C603="",K603=""),"",IF(AND($C603&gt;=1001,$C603&lt;=1005),COUNTIFS($C$4:$C$1500,"&gt;=1001",$C$4:$C$1500,"&lt;=1005",K$4:K$1500,"&gt;"&amp;K603)+1,IF(AND($C603&gt;=1101,$C603&lt;=1105),COUNTIFS($C$4:$C$1500,"&gt;=1101",$C$4:$C$1500,"&lt;=1105",K$4:K$1500,"&gt;"&amp;K603)+1,IF(AND($C603&gt;=901,$C603&lt;=905),COUNTIFS($C$4:$C$1500,"&gt;=901",$C$4:$C$1500,"&lt;=905",K$4:K$1500,"&gt;"&amp;K603)+1,IF(AND($C603&gt;=801,$C603&lt;=805),COUNTIFS($C$4:$C$1500,"&gt;=801",$C$4:$C$1500,"&lt;=805",K$4:K$1500,"&gt;"&amp;K603)+1,IF(AND($C603&gt;=701,$C603&lt;=705),COUNTIFS($C$4:$C$1500,"&gt;=701",$C$4:$C$1500,"&lt;=705",K$4:K$1500,"&gt;"&amp;K603)+1,IF(AND($C603&gt;=601,$C603&lt;=606),COUNTIFS($C$4:$C$1500,"&gt;=601",$C$4:$C$1500,"&lt;=606",K$4:K$1500,"&gt;"&amp;K603)+1,"")))))))</f>
        <v/>
      </c>
      <c r="N603" s="99">
        <f>IF(OR($C603="",K603=""),"",IF(OR(AND($C603&gt;=1001,$C603&lt;=1005),AND($C603&gt;=1101,$C603&lt;=1105)),COUNTIFS($C$4:$C$1500,"&gt;=1001",$C$4:$C$1500,"&lt;=1005",K$4:K$1500,"&gt;"&amp;K603)+COUNTIFS($C$4:$C$1500,"&gt;=1101",$C$4:$C$1500,"&lt;=1105",K$4:K$1500,"&gt;"&amp;K603)+1,""))</f>
        <v/>
      </c>
      <c r="O603" s="94" t="n">
        <v>41.88</v>
      </c>
      <c r="P603" s="94" t="n">
        <v>12.32</v>
      </c>
      <c r="Q603" s="94" t="n">
        <v>56.25</v>
      </c>
      <c r="R603" s="94" t="n">
        <v>37.5</v>
      </c>
      <c r="S603" s="94" t="n">
        <v>41.67</v>
      </c>
      <c r="T603" s="99">
        <f>IF(AND(O603&gt;0,O603&lt;36),1,IF(AND(O603&gt;=36,O603&lt;51),2,IF(AND(O603&gt;=51,O603&lt;71),3,IF(AND(O603&gt;=71,O603&lt;=100),4,))))</f>
        <v/>
      </c>
      <c r="U603" s="99">
        <f>IF(AND(P603&gt;0,P603&lt;41),1,IF(AND(P603&gt;=41,P603&lt;56),2,IF(AND(P603&gt;=56,P603&lt;71),3,IF(AND(P603&gt;=71,P603&lt;=100),4,))))</f>
        <v/>
      </c>
      <c r="V603" s="99">
        <f>IF(AND(Q603&gt;0,Q603&lt;41),1,IF(AND(Q603&gt;=41,Q603&lt;56),2,IF(AND(Q603&gt;=56,Q603&lt;71),3,IF(AND(Q603&gt;=71,Q603&lt;=100),4,))))</f>
        <v/>
      </c>
      <c r="W603" s="99">
        <f>IF(AND(R603&gt;0,R603&lt;36),1,IF(AND(R603&gt;=36,R603&lt;51),2,IF(AND(R603&gt;=51,R603&lt;66),3,IF(AND(R603&gt;=66,R603&lt;=100),4,))))</f>
        <v/>
      </c>
      <c r="X603" s="100">
        <f>IF(AND(S603&gt;0,S603&lt;37),1,IF(AND(S603&gt;=37,S603&lt;58),2,IF(AND(S603&gt;=58,S603&lt;71),3,IF(AND(S603&gt;=71,S603&lt;=100),4,))))</f>
        <v/>
      </c>
      <c r="Y603" s="101">
        <f>IF(SUM(AC603:AG603)=0, "", ROUND(((AC603*3+AD603*3+AE603*3+AF603*3+AG603*1)/13)*5,0))</f>
        <v/>
      </c>
      <c r="Z603" s="99">
        <f>IF(OR($C603="",Y603=""),"",COUNTIFS($C$4:$C$1500,$C603,Y$4:Y$1500,"&gt;"&amp;Y603)+1)</f>
        <v/>
      </c>
      <c r="AA603" s="99">
        <f>IF(OR($C603="",Y603=""),"",IF(AND($C603&gt;=1001,$C603&lt;=1005),COUNTIFS($C$4:$C$1500,"&gt;=1001",$C$4:$C$1500,"&lt;=1005",Y$4:Y$1500,"&gt;"&amp;Y603)+1,IF(AND($C603&gt;=1101,$C603&lt;=1105),COUNTIFS($C$4:$C$1500,"&gt;=1101",$C$4:$C$1500,"&lt;=1105",Y$4:Y$1500,"&gt;"&amp;Y603)+1,IF(AND($C603&gt;=901,$C603&lt;=905),COUNTIFS($C$4:$C$1500,"&gt;=901",$C$4:$C$1500,"&lt;=905",Y$4:Y$1500,"&gt;"&amp;Y603)+1,IF(AND($C603&gt;=801,$C603&lt;=805),COUNTIFS($C$4:$C$1500,"&gt;=801",$C$4:$C$1500,"&lt;=805",Y$4:Y$1500,"&gt;"&amp;Y603)+1,IF(AND($C603&gt;=701,$C603&lt;=705),COUNTIFS($C$4:$C$1500,"&gt;=701",$C$4:$C$1500,"&lt;=705",Y$4:Y$1500,"&gt;"&amp;Y603)+1,IF(AND($C603&gt;=601,$C603&lt;=606),COUNTIFS($C$4:$C$1500,"&gt;=601",$C$4:$C$1500,"&lt;=606",Y$4:Y$1500,"&gt;"&amp;Y603)+1,"")))))))</f>
        <v/>
      </c>
      <c r="AB603" s="99">
        <f>IF(OR($C603="",Y603=""),"",IF(OR(AND($C603&gt;=1001,$C603&lt;=1005),AND($C603&gt;=1101,$C603&lt;=1105)),COUNTIFS($C$4:$C$1500,"&gt;=1001",$C$4:$C$1500,"&lt;=1005",Y$4:Y$1500,"&gt;"&amp;Y603)+COUNTIFS($C$4:$C$1500,"&gt;=1101",$C$4:$C$1500,"&lt;=1105",Y$4:Y$1500,"&gt;"&amp;Y603)+1,""))</f>
        <v/>
      </c>
      <c r="AC603" s="94" t="n">
        <v>29.63</v>
      </c>
      <c r="AD603" s="94" t="n">
        <v>39.51</v>
      </c>
      <c r="AE603" s="94" t="n">
        <v>68.25</v>
      </c>
      <c r="AF603" s="94" t="n">
        <v>48.13</v>
      </c>
      <c r="AG603" s="94" t="n">
        <v>13.13</v>
      </c>
      <c r="AH603" s="99">
        <f>IF(AND(AC603&gt;0,AC603&lt;36),1,IF(AND(AC603&gt;=36,AC603&lt;51),2,IF(AND(AC603&gt;=51,AC603&lt;71),3,IF(AND(AC603&gt;=71,AC603&lt;=100),4,))))</f>
        <v/>
      </c>
      <c r="AI603" s="99">
        <f>IF(AND(AD603&gt;0,AD603&lt;41),1,IF(AND(AD603&gt;=41,AD603&lt;56),2,IF(AND(AD603&gt;=56,AD603&lt;71),3,IF(AND(AD603&gt;=71,AD603&lt;=100),4,))))</f>
        <v/>
      </c>
      <c r="AJ603" s="99">
        <f>IF(AND(AE603&gt;0,AE603&lt;41),1,IF(AND(AE603&gt;=41,AE603&lt;56),2,IF(AND(AE603&gt;=56,AE603&lt;71),3,IF(AND(AE603&gt;=71,AE603&lt;=100),4,))))</f>
        <v/>
      </c>
      <c r="AK603" s="99">
        <f>IF(AND(AF603&gt;0,AF603&lt;36),1,IF(AND(AF603&gt;=36,AF603&lt;51),2,IF(AND(AF603&gt;=51,AF603&lt;66),3,IF(AND(AF603&gt;=66,AF603&lt;=100),4,))))</f>
        <v/>
      </c>
      <c r="AL603" s="100">
        <f>IF(AND(AG603&gt;0,AG603&lt;37),1,IF(AND(AG603&gt;=37,AG603&lt;58),2,IF(AND(AG603&gt;=58,AG603&lt;71),3,IF(AND(AG603&gt;=71,AG603&lt;=100),4,))))</f>
        <v/>
      </c>
      <c r="AM603" s="101">
        <f>IF((Y603&lt;&gt;"")*(K603&lt;&gt;""),Y603-K603,"")</f>
        <v/>
      </c>
      <c r="AN603" s="99">
        <f>IF((Z603&lt;&gt;"")*(L603&lt;&gt;""),Z603-L603,"")</f>
        <v/>
      </c>
      <c r="AO603" s="99">
        <f>IF((AA603&lt;&gt;"")*(M603&lt;&gt;""),AA603-M603,"")</f>
        <v/>
      </c>
      <c r="AP603" s="99">
        <f>IF((AB603&lt;&gt;"")*(N603&lt;&gt;""),AB603-N603,"")</f>
        <v/>
      </c>
      <c r="AQ603" s="94">
        <f>IF((AC603&lt;&gt;"")*(O603&lt;&gt;""),AC603-O603,"")</f>
        <v/>
      </c>
      <c r="AR603" s="94">
        <f>IF((AD603&lt;&gt;"")*(P603&lt;&gt;""),AD603-P603,"")</f>
        <v/>
      </c>
      <c r="AS603" s="94">
        <f>IF((AE603&lt;&gt;"")*(Q603&lt;&gt;""),AE603-Q603,"")</f>
        <v/>
      </c>
      <c r="AT603" s="94">
        <f>IF((AF603&lt;&gt;"")*(R603&lt;&gt;""),AF603-R603,"")</f>
        <v/>
      </c>
      <c r="AU603" s="94">
        <f>IF((AG603&lt;&gt;"")*(S603&lt;&gt;""),AG603-S603,"")</f>
        <v/>
      </c>
      <c r="AV603" s="99">
        <f>IF((AH603&lt;&gt;"")*(T603&lt;&gt;""),AH603-T603,"")</f>
        <v/>
      </c>
      <c r="AW603" s="99">
        <f>IF((AI603&lt;&gt;"")*(U603&lt;&gt;""),AI603-U603,"")</f>
        <v/>
      </c>
      <c r="AX603" s="99">
        <f>IF((AJ603&lt;&gt;"")*(V603&lt;&gt;""),AJ603-V603,"")</f>
        <v/>
      </c>
      <c r="AY603" s="99">
        <f>IF((AK603&lt;&gt;"")*(W603&lt;&gt;""),AK603-W603,"")</f>
        <v/>
      </c>
      <c r="AZ603" s="102">
        <f>IF((AL603&lt;&gt;"")*(X603&lt;&gt;""),AL603-X603,"")</f>
        <v/>
      </c>
      <c r="BA603" s="50">
        <f>IFERROR(__xludf.dummyfunction("AI(""Actúa como un tutor académico y dirígete personalmente al estudiante "" &amp; I603 &amp; "" "" &amp; J603 &amp; "" "" &amp; G603 &amp; "" "" &amp; H603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AM603 &amp; ""'. Diferencias por área: Matemáticas ("" &amp; AQ603 &amp; ""), Ciencias Natura"&amp;"les ("" &amp; AR603 &amp; ""), Sociales ("" &amp; AS603 &amp; ""), Lectura Crítica ("" &amp; AT603 &amp; "") e Inglés ("" &amp; AU603 &amp; ""). Variación en posición: grupo ("" &amp; AN603 &amp; ""), grado ("" &amp; AO603 &amp; "") y media ("" &amp; AP603 &amp; ""). Puntajes Primer Simulacro: Global "" &amp; K603 &amp; "", Mat "" &amp; "&amp;"O4 &amp; "", Cien "" &amp; P603 &amp; "", Soc "" &amp; Q603 &amp; "", Lec "" &amp; R603 &amp; "", Ing "" &amp; S603 &amp; "". Puntajes Segundo Simulacro: Global "" &amp; Y603 &amp; "", Mat "" &amp; AC603 &amp; "", Cien "" &amp; AD603 &amp; "", Soc "" &amp; AE603 &amp; "", Lec "" &amp; AF603 &amp; "", Ing "" &amp; AG603 &amp; "". Escribe un mensaje motivador"&amp;" y breve (máximo 4 líneas)."")
"),"=AI(""Actúa como un tutor académico y dirígete personalmente al estudiante "" &amp; I603 &amp; "" "" &amp; J603 &amp; "" "" &amp; G603 &amp; "" "" &amp; H603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AM603 &amp; ""'. Diferencias por área: Matemáticas ("" &amp; AQ603 &amp; ""), Ciencias Natur"&amp;"ales ("" &amp; AR603 &amp; ""), Sociales ("" &amp; AS603 &amp; ""), Lectura Crítica ("" &amp; AT603 &amp; "") e Inglés ("" &amp; AU603 &amp; ""). Variación en posición: grupo ("" &amp; AN603 &amp; ""), grado ("" &amp; AO603 &amp; "") y media ("" &amp; AP603 &amp; ""). Puntajes Primer Simulacro: Global "" &amp; K603 &amp; "", Mat "" &amp;"&amp;" O603 &amp; "", Cien "" &amp; P603 &amp; "", Soc "" &amp; Q603 &amp; "", Lec "" &amp; R603 &amp; "", Ing "" &amp; S603 &amp; "". Puntajes Segundo Simulacro: Global "" &amp; Y603 &amp; "", Mat "" &amp; AC603 &amp; "", Cien "" &amp; AD603 &amp; "", Soc "" &amp; AE603 &amp; "", Lec "" &amp; AF603 &amp; "", Ing "" &amp; AG603 &amp; "". Escribe un mensaje motivado"&amp;"r y breve (máximo 4 líneas)."")
")</f>
        <v/>
      </c>
    </row>
    <row r="604" ht="15.75" customHeight="1" s="42">
      <c r="A604" s="93" t="n"/>
      <c r="B604" s="94" t="inlineStr">
        <is>
          <t>Bachillerato</t>
        </is>
      </c>
      <c r="C604" s="94" t="n">
        <v>903</v>
      </c>
      <c r="D604" s="94" t="n"/>
      <c r="E604" s="95" t="n">
        <v>6355533</v>
      </c>
      <c r="F604" s="96">
        <f>TRIM(G604&amp;" "&amp;H604&amp;" "&amp;I604&amp;" "&amp;J604)</f>
        <v/>
      </c>
      <c r="G604" s="94" t="inlineStr">
        <is>
          <t>Alvarado</t>
        </is>
      </c>
      <c r="H604" s="94" t="inlineStr">
        <is>
          <t>Yepes</t>
        </is>
      </c>
      <c r="I604" s="94" t="inlineStr">
        <is>
          <t>Cristian</t>
        </is>
      </c>
      <c r="J604" s="97" t="inlineStr">
        <is>
          <t>Josué</t>
        </is>
      </c>
      <c r="K604" s="98">
        <f>IF(SUM(O604:S604)=0, "", ROUND(((O604*3+P604*3+Q604*3+R604*3+S604*1)/13)*5,0))</f>
        <v/>
      </c>
      <c r="L604" s="99">
        <f>IF(OR($C604="",K604=""),"",COUNTIFS($C$4:$C$1500,$C604,K$4:K$1500,"&gt;"&amp;K604)+1)</f>
        <v/>
      </c>
      <c r="M604" s="99">
        <f>IF(OR($C604="",K604=""),"",IF(AND($C604&gt;=1001,$C604&lt;=1005),COUNTIFS($C$4:$C$1500,"&gt;=1001",$C$4:$C$1500,"&lt;=1005",K$4:K$1500,"&gt;"&amp;K604)+1,IF(AND($C604&gt;=1101,$C604&lt;=1105),COUNTIFS($C$4:$C$1500,"&gt;=1101",$C$4:$C$1500,"&lt;=1105",K$4:K$1500,"&gt;"&amp;K604)+1,IF(AND($C604&gt;=901,$C604&lt;=905),COUNTIFS($C$4:$C$1500,"&gt;=901",$C$4:$C$1500,"&lt;=905",K$4:K$1500,"&gt;"&amp;K604)+1,IF(AND($C604&gt;=801,$C604&lt;=805),COUNTIFS($C$4:$C$1500,"&gt;=801",$C$4:$C$1500,"&lt;=805",K$4:K$1500,"&gt;"&amp;K604)+1,IF(AND($C604&gt;=701,$C604&lt;=705),COUNTIFS($C$4:$C$1500,"&gt;=701",$C$4:$C$1500,"&lt;=705",K$4:K$1500,"&gt;"&amp;K604)+1,IF(AND($C604&gt;=601,$C604&lt;=606),COUNTIFS($C$4:$C$1500,"&gt;=601",$C$4:$C$1500,"&lt;=606",K$4:K$1500,"&gt;"&amp;K604)+1,"")))))))</f>
        <v/>
      </c>
      <c r="N604" s="99">
        <f>IF(OR($C604="",K604=""),"",IF(OR(AND($C604&gt;=1001,$C604&lt;=1005),AND($C604&gt;=1101,$C604&lt;=1105)),COUNTIFS($C$4:$C$1500,"&gt;=1001",$C$4:$C$1500,"&lt;=1005",K$4:K$1500,"&gt;"&amp;K604)+COUNTIFS($C$4:$C$1500,"&gt;=1101",$C$4:$C$1500,"&lt;=1105",K$4:K$1500,"&gt;"&amp;K604)+1,""))</f>
        <v/>
      </c>
      <c r="O604" s="94" t="n">
        <v>62.75</v>
      </c>
      <c r="P604" s="94" t="n">
        <v>47.92</v>
      </c>
      <c r="Q604" s="94" t="n">
        <v>48.44</v>
      </c>
      <c r="R604" s="94" t="n">
        <v>45.83</v>
      </c>
      <c r="S604" s="94" t="n">
        <v>58.33</v>
      </c>
      <c r="T604" s="99">
        <f>IF(AND(O604&gt;0,O604&lt;36),1,IF(AND(O604&gt;=36,O604&lt;51),2,IF(AND(O604&gt;=51,O604&lt;71),3,IF(AND(O604&gt;=71,O604&lt;=100),4,))))</f>
        <v/>
      </c>
      <c r="U604" s="99">
        <f>IF(AND(P604&gt;0,P604&lt;41),1,IF(AND(P604&gt;=41,P604&lt;56),2,IF(AND(P604&gt;=56,P604&lt;71),3,IF(AND(P604&gt;=71,P604&lt;=100),4,))))</f>
        <v/>
      </c>
      <c r="V604" s="99">
        <f>IF(AND(Q604&gt;0,Q604&lt;41),1,IF(AND(Q604&gt;=41,Q604&lt;56),2,IF(AND(Q604&gt;=56,Q604&lt;71),3,IF(AND(Q604&gt;=71,Q604&lt;=100),4,))))</f>
        <v/>
      </c>
      <c r="W604" s="99">
        <f>IF(AND(R604&gt;0,R604&lt;36),1,IF(AND(R604&gt;=36,R604&lt;51),2,IF(AND(R604&gt;=51,R604&lt;66),3,IF(AND(R604&gt;=66,R604&lt;=100),4,))))</f>
        <v/>
      </c>
      <c r="X604" s="100">
        <f>IF(AND(S604&gt;0,S604&lt;37),1,IF(AND(S604&gt;=37,S604&lt;58),2,IF(AND(S604&gt;=58,S604&lt;71),3,IF(AND(S604&gt;=71,S604&lt;=100),4,))))</f>
        <v/>
      </c>
      <c r="Y604" s="101">
        <f>IF(SUM(AC604:AG604)=0, "", ROUND(((AC604*3+AD604*3+AE604*3+AF604*3+AG604*1)/13)*5,0))</f>
        <v/>
      </c>
      <c r="Z604" s="99">
        <f>IF(OR($C604="",Y604=""),"",COUNTIFS($C$4:$C$1500,$C604,Y$4:Y$1500,"&gt;"&amp;Y604)+1)</f>
        <v/>
      </c>
      <c r="AA604" s="99">
        <f>IF(OR($C604="",Y604=""),"",IF(AND($C604&gt;=1001,$C604&lt;=1005),COUNTIFS($C$4:$C$1500,"&gt;=1001",$C$4:$C$1500,"&lt;=1005",Y$4:Y$1500,"&gt;"&amp;Y604)+1,IF(AND($C604&gt;=1101,$C604&lt;=1105),COUNTIFS($C$4:$C$1500,"&gt;=1101",$C$4:$C$1500,"&lt;=1105",Y$4:Y$1500,"&gt;"&amp;Y604)+1,IF(AND($C604&gt;=901,$C604&lt;=905),COUNTIFS($C$4:$C$1500,"&gt;=901",$C$4:$C$1500,"&lt;=905",Y$4:Y$1500,"&gt;"&amp;Y604)+1,IF(AND($C604&gt;=801,$C604&lt;=805),COUNTIFS($C$4:$C$1500,"&gt;=801",$C$4:$C$1500,"&lt;=805",Y$4:Y$1500,"&gt;"&amp;Y604)+1,IF(AND($C604&gt;=701,$C604&lt;=705),COUNTIFS($C$4:$C$1500,"&gt;=701",$C$4:$C$1500,"&lt;=705",Y$4:Y$1500,"&gt;"&amp;Y604)+1,IF(AND($C604&gt;=601,$C604&lt;=606),COUNTIFS($C$4:$C$1500,"&gt;=601",$C$4:$C$1500,"&lt;=606",Y$4:Y$1500,"&gt;"&amp;Y604)+1,"")))))))</f>
        <v/>
      </c>
      <c r="AB604" s="99">
        <f>IF(OR($C604="",Y604=""),"",IF(OR(AND($C604&gt;=1001,$C604&lt;=1005),AND($C604&gt;=1101,$C604&lt;=1105)),COUNTIFS($C$4:$C$1500,"&gt;=1001",$C$4:$C$1500,"&lt;=1005",Y$4:Y$1500,"&gt;"&amp;Y604)+COUNTIFS($C$4:$C$1500,"&gt;=1101",$C$4:$C$1500,"&lt;=1105",Y$4:Y$1500,"&gt;"&amp;Y604)+1,""))</f>
        <v/>
      </c>
      <c r="AC604" s="94" t="n">
        <v>57.5</v>
      </c>
      <c r="AD604" s="94" t="n">
        <v>49.11</v>
      </c>
      <c r="AE604" s="94" t="n">
        <v>62.5</v>
      </c>
      <c r="AF604" s="94" t="n">
        <v>52.5</v>
      </c>
      <c r="AG604" s="94" t="n">
        <v>35</v>
      </c>
      <c r="AH604" s="99">
        <f>IF(AND(AC604&gt;0,AC604&lt;36),1,IF(AND(AC604&gt;=36,AC604&lt;51),2,IF(AND(AC604&gt;=51,AC604&lt;71),3,IF(AND(AC604&gt;=71,AC604&lt;=100),4,))))</f>
        <v/>
      </c>
      <c r="AI604" s="99">
        <f>IF(AND(AD604&gt;0,AD604&lt;41),1,IF(AND(AD604&gt;=41,AD604&lt;56),2,IF(AND(AD604&gt;=56,AD604&lt;71),3,IF(AND(AD604&gt;=71,AD604&lt;=100),4,))))</f>
        <v/>
      </c>
      <c r="AJ604" s="99">
        <f>IF(AND(AE604&gt;0,AE604&lt;41),1,IF(AND(AE604&gt;=41,AE604&lt;56),2,IF(AND(AE604&gt;=56,AE604&lt;71),3,IF(AND(AE604&gt;=71,AE604&lt;=100),4,))))</f>
        <v/>
      </c>
      <c r="AK604" s="99">
        <f>IF(AND(AF604&gt;0,AF604&lt;36),1,IF(AND(AF604&gt;=36,AF604&lt;51),2,IF(AND(AF604&gt;=51,AF604&lt;66),3,IF(AND(AF604&gt;=66,AF604&lt;=100),4,))))</f>
        <v/>
      </c>
      <c r="AL604" s="100">
        <f>IF(AND(AG604&gt;0,AG604&lt;37),1,IF(AND(AG604&gt;=37,AG604&lt;58),2,IF(AND(AG604&gt;=58,AG604&lt;71),3,IF(AND(AG604&gt;=71,AG604&lt;=100),4,))))</f>
        <v/>
      </c>
      <c r="AM604" s="101">
        <f>IF((Y604&lt;&gt;"")*(K604&lt;&gt;""),Y604-K604,"")</f>
        <v/>
      </c>
      <c r="AN604" s="99">
        <f>IF((Z604&lt;&gt;"")*(L604&lt;&gt;""),Z604-L604,"")</f>
        <v/>
      </c>
      <c r="AO604" s="99">
        <f>IF((AA604&lt;&gt;"")*(M604&lt;&gt;""),AA604-M604,"")</f>
        <v/>
      </c>
      <c r="AP604" s="99">
        <f>IF((AB604&lt;&gt;"")*(N604&lt;&gt;""),AB604-N604,"")</f>
        <v/>
      </c>
      <c r="AQ604" s="94">
        <f>IF((AC604&lt;&gt;"")*(O604&lt;&gt;""),AC604-O604,"")</f>
        <v/>
      </c>
      <c r="AR604" s="94">
        <f>IF((AD604&lt;&gt;"")*(P604&lt;&gt;""),AD604-P604,"")</f>
        <v/>
      </c>
      <c r="AS604" s="94">
        <f>IF((AE604&lt;&gt;"")*(Q604&lt;&gt;""),AE604-Q604,"")</f>
        <v/>
      </c>
      <c r="AT604" s="94">
        <f>IF((AF604&lt;&gt;"")*(R604&lt;&gt;""),AF604-R604,"")</f>
        <v/>
      </c>
      <c r="AU604" s="94">
        <f>IF((AG604&lt;&gt;"")*(S604&lt;&gt;""),AG604-S604,"")</f>
        <v/>
      </c>
      <c r="AV604" s="99">
        <f>IF((AH604&lt;&gt;"")*(T604&lt;&gt;""),AH604-T604,"")</f>
        <v/>
      </c>
      <c r="AW604" s="99">
        <f>IF((AI604&lt;&gt;"")*(U604&lt;&gt;""),AI604-U604,"")</f>
        <v/>
      </c>
      <c r="AX604" s="99">
        <f>IF((AJ604&lt;&gt;"")*(V604&lt;&gt;""),AJ604-V604,"")</f>
        <v/>
      </c>
      <c r="AY604" s="99">
        <f>IF((AK604&lt;&gt;"")*(W604&lt;&gt;""),AK604-W604,"")</f>
        <v/>
      </c>
      <c r="AZ604" s="102">
        <f>IF((AL604&lt;&gt;"")*(X604&lt;&gt;""),AL604-X604,"")</f>
        <v/>
      </c>
      <c r="BA604" s="50">
        <f>IFERROR(__xludf.dummyfunction("AI(""Actúa como un tutor académico y dirígete personalmente al estudiante "" &amp; I604 &amp; "" "" &amp; J604 &amp; "" "" &amp; G604 &amp; "" "" &amp; H604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AM604 &amp; ""'. Diferencias por área: Matemáticas ("" &amp; AQ604 &amp; ""), Ciencias Natura"&amp;"les ("" &amp; AR604 &amp; ""), Sociales ("" &amp; AS604 &amp; ""), Lectura Crítica ("" &amp; AT604 &amp; "") e Inglés ("" &amp; AU604 &amp; ""). Variación en posición: grupo ("" &amp; AN604 &amp; ""), grado ("" &amp; AO604 &amp; "") y media ("" &amp; AP604 &amp; ""). Puntajes Primer Simulacro: Global "" &amp; K604 &amp; "", Mat "" &amp; "&amp;"O4 &amp; "", Cien "" &amp; P604 &amp; "", Soc "" &amp; Q604 &amp; "", Lec "" &amp; R604 &amp; "", Ing "" &amp; S604 &amp; "". Puntajes Segundo Simulacro: Global "" &amp; Y604 &amp; "", Mat "" &amp; AC604 &amp; "", Cien "" &amp; AD604 &amp; "", Soc "" &amp; AE604 &amp; "", Lec "" &amp; AF604 &amp; "", Ing "" &amp; AG604 &amp; "". Escribe un mensaje motivador"&amp;" y breve (máximo 4 líneas)."")
"),"=AI(""Actúa como un tutor académico y dirígete personalmente al estudiante "" &amp; I604 &amp; "" "" &amp; J604 &amp; "" "" &amp; G604 &amp; "" "" &amp; H604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AM604 &amp; ""'. Diferencias por área: Matemáticas ("" &amp; AQ604 &amp; ""), Ciencias Natur"&amp;"ales ("" &amp; AR604 &amp; ""), Sociales ("" &amp; AS604 &amp; ""), Lectura Crítica ("" &amp; AT604 &amp; "") e Inglés ("" &amp; AU604 &amp; ""). Variación en posición: grupo ("" &amp; AN604 &amp; ""), grado ("" &amp; AO604 &amp; "") y media ("" &amp; AP604 &amp; ""). Puntajes Primer Simulacro: Global "" &amp; K604 &amp; "", Mat "" &amp;"&amp;" O604 &amp; "", Cien "" &amp; P604 &amp; "", Soc "" &amp; Q604 &amp; "", Lec "" &amp; R604 &amp; "", Ing "" &amp; S604 &amp; "". Puntajes Segundo Simulacro: Global "" &amp; Y604 &amp; "", Mat "" &amp; AC604 &amp; "", Cien "" &amp; AD604 &amp; "", Soc "" &amp; AE604 &amp; "", Lec "" &amp; AF604 &amp; "", Ing "" &amp; AG604 &amp; "". Escribe un mensaje motivado"&amp;"r y breve (máximo 4 líneas)."")
")</f>
        <v/>
      </c>
    </row>
    <row r="605" ht="15.75" customHeight="1" s="42">
      <c r="A605" s="93" t="n"/>
      <c r="B605" s="94" t="inlineStr">
        <is>
          <t>Bachillerato</t>
        </is>
      </c>
      <c r="C605" s="94" t="n">
        <v>904</v>
      </c>
      <c r="D605" s="94" t="n"/>
      <c r="E605" s="95" t="n">
        <v>1022096986</v>
      </c>
      <c r="F605" s="96">
        <f>TRIM(G605&amp;" "&amp;H605&amp;" "&amp;I605&amp;" "&amp;J605)</f>
        <v/>
      </c>
      <c r="G605" s="94" t="inlineStr">
        <is>
          <t>Arroyave</t>
        </is>
      </c>
      <c r="H605" s="94" t="inlineStr">
        <is>
          <t>López</t>
        </is>
      </c>
      <c r="I605" s="94" t="inlineStr">
        <is>
          <t>Katherin</t>
        </is>
      </c>
      <c r="J605" s="97" t="n"/>
      <c r="K605" s="98">
        <f>IF(SUM(O605:S605)=0, "", ROUND(((O605*3+P605*3+Q605*3+R605*3+S605*1)/13)*5,0))</f>
        <v/>
      </c>
      <c r="L605" s="99">
        <f>IF(OR($C605="",K605=""),"",COUNTIFS($C$4:$C$1500,$C605,K$4:K$1500,"&gt;"&amp;K605)+1)</f>
        <v/>
      </c>
      <c r="M605" s="99">
        <f>IF(OR($C605="",K605=""),"",IF(AND($C605&gt;=1001,$C605&lt;=1005),COUNTIFS($C$4:$C$1500,"&gt;=1001",$C$4:$C$1500,"&lt;=1005",K$4:K$1500,"&gt;"&amp;K605)+1,IF(AND($C605&gt;=1101,$C605&lt;=1105),COUNTIFS($C$4:$C$1500,"&gt;=1101",$C$4:$C$1500,"&lt;=1105",K$4:K$1500,"&gt;"&amp;K605)+1,IF(AND($C605&gt;=901,$C605&lt;=905),COUNTIFS($C$4:$C$1500,"&gt;=901",$C$4:$C$1500,"&lt;=905",K$4:K$1500,"&gt;"&amp;K605)+1,IF(AND($C605&gt;=801,$C605&lt;=805),COUNTIFS($C$4:$C$1500,"&gt;=801",$C$4:$C$1500,"&lt;=805",K$4:K$1500,"&gt;"&amp;K605)+1,IF(AND($C605&gt;=701,$C605&lt;=705),COUNTIFS($C$4:$C$1500,"&gt;=701",$C$4:$C$1500,"&lt;=705",K$4:K$1500,"&gt;"&amp;K605)+1,IF(AND($C605&gt;=601,$C605&lt;=606),COUNTIFS($C$4:$C$1500,"&gt;=601",$C$4:$C$1500,"&lt;=606",K$4:K$1500,"&gt;"&amp;K605)+1,"")))))))</f>
        <v/>
      </c>
      <c r="N605" s="99">
        <f>IF(OR($C605="",K605=""),"",IF(OR(AND($C605&gt;=1001,$C605&lt;=1005),AND($C605&gt;=1101,$C605&lt;=1105)),COUNTIFS($C$4:$C$1500,"&gt;=1001",$C$4:$C$1500,"&lt;=1005",K$4:K$1500,"&gt;"&amp;K605)+COUNTIFS($C$4:$C$1500,"&gt;=1101",$C$4:$C$1500,"&lt;=1105",K$4:K$1500,"&gt;"&amp;K605)+1,""))</f>
        <v/>
      </c>
      <c r="O605" s="94" t="n">
        <v>49</v>
      </c>
      <c r="P605" s="94" t="n">
        <v>31.99</v>
      </c>
      <c r="Q605" s="94" t="n">
        <v>26.88</v>
      </c>
      <c r="R605" s="94" t="n">
        <v>37.5</v>
      </c>
      <c r="S605" s="94" t="n">
        <v>66.67</v>
      </c>
      <c r="T605" s="99">
        <f>IF(AND(O605&gt;0,O605&lt;36),1,IF(AND(O605&gt;=36,O605&lt;51),2,IF(AND(O605&gt;=51,O605&lt;71),3,IF(AND(O605&gt;=71,O605&lt;=100),4,))))</f>
        <v/>
      </c>
      <c r="U605" s="99">
        <f>IF(AND(P605&gt;0,P605&lt;41),1,IF(AND(P605&gt;=41,P605&lt;56),2,IF(AND(P605&gt;=56,P605&lt;71),3,IF(AND(P605&gt;=71,P605&lt;=100),4,))))</f>
        <v/>
      </c>
      <c r="V605" s="99">
        <f>IF(AND(Q605&gt;0,Q605&lt;41),1,IF(AND(Q605&gt;=41,Q605&lt;56),2,IF(AND(Q605&gt;=56,Q605&lt;71),3,IF(AND(Q605&gt;=71,Q605&lt;=100),4,))))</f>
        <v/>
      </c>
      <c r="W605" s="99">
        <f>IF(AND(R605&gt;0,R605&lt;36),1,IF(AND(R605&gt;=36,R605&lt;51),2,IF(AND(R605&gt;=51,R605&lt;66),3,IF(AND(R605&gt;=66,R605&lt;=100),4,))))</f>
        <v/>
      </c>
      <c r="X605" s="100">
        <f>IF(AND(S605&gt;0,S605&lt;37),1,IF(AND(S605&gt;=37,S605&lt;58),2,IF(AND(S605&gt;=58,S605&lt;71),3,IF(AND(S605&gt;=71,S605&lt;=100),4,))))</f>
        <v/>
      </c>
      <c r="Y605" s="101">
        <f>IF(SUM(AC605:AG605)=0, "", ROUND(((AC605*3+AD605*3+AE605*3+AF605*3+AG605*1)/13)*5,0))</f>
        <v/>
      </c>
      <c r="Z605" s="99">
        <f>IF(OR($C605="",Y605=""),"",COUNTIFS($C$4:$C$1500,$C605,Y$4:Y$1500,"&gt;"&amp;Y605)+1)</f>
        <v/>
      </c>
      <c r="AA605" s="99">
        <f>IF(OR($C605="",Y605=""),"",IF(AND($C605&gt;=1001,$C605&lt;=1005),COUNTIFS($C$4:$C$1500,"&gt;=1001",$C$4:$C$1500,"&lt;=1005",Y$4:Y$1500,"&gt;"&amp;Y605)+1,IF(AND($C605&gt;=1101,$C605&lt;=1105),COUNTIFS($C$4:$C$1500,"&gt;=1101",$C$4:$C$1500,"&lt;=1105",Y$4:Y$1500,"&gt;"&amp;Y605)+1,IF(AND($C605&gt;=901,$C605&lt;=905),COUNTIFS($C$4:$C$1500,"&gt;=901",$C$4:$C$1500,"&lt;=905",Y$4:Y$1500,"&gt;"&amp;Y605)+1,IF(AND($C605&gt;=801,$C605&lt;=805),COUNTIFS($C$4:$C$1500,"&gt;=801",$C$4:$C$1500,"&lt;=805",Y$4:Y$1500,"&gt;"&amp;Y605)+1,IF(AND($C605&gt;=701,$C605&lt;=705),COUNTIFS($C$4:$C$1500,"&gt;=701",$C$4:$C$1500,"&lt;=705",Y$4:Y$1500,"&gt;"&amp;Y605)+1,IF(AND($C605&gt;=601,$C605&lt;=606),COUNTIFS($C$4:$C$1500,"&gt;=601",$C$4:$C$1500,"&lt;=606",Y$4:Y$1500,"&gt;"&amp;Y605)+1,"")))))))</f>
        <v/>
      </c>
      <c r="AB605" s="99">
        <f>IF(OR($C605="",Y605=""),"",IF(OR(AND($C605&gt;=1001,$C605&lt;=1005),AND($C605&gt;=1101,$C605&lt;=1105)),COUNTIFS($C$4:$C$1500,"&gt;=1001",$C$4:$C$1500,"&lt;=1005",Y$4:Y$1500,"&gt;"&amp;Y605)+COUNTIFS($C$4:$C$1500,"&gt;=1101",$C$4:$C$1500,"&lt;=1105",Y$4:Y$1500,"&gt;"&amp;Y605)+1,""))</f>
        <v/>
      </c>
      <c r="AC605" s="94" t="n">
        <v>38.5</v>
      </c>
      <c r="AD605" s="94" t="n">
        <v>41.7</v>
      </c>
      <c r="AE605" s="94" t="n">
        <v>23.63</v>
      </c>
      <c r="AF605" s="94" t="n">
        <v>56.88</v>
      </c>
      <c r="AG605" s="94" t="n">
        <v>52.5</v>
      </c>
      <c r="AH605" s="99">
        <f>IF(AND(AC605&gt;0,AC605&lt;36),1,IF(AND(AC605&gt;=36,AC605&lt;51),2,IF(AND(AC605&gt;=51,AC605&lt;71),3,IF(AND(AC605&gt;=71,AC605&lt;=100),4,))))</f>
        <v/>
      </c>
      <c r="AI605" s="99">
        <f>IF(AND(AD605&gt;0,AD605&lt;41),1,IF(AND(AD605&gt;=41,AD605&lt;56),2,IF(AND(AD605&gt;=56,AD605&lt;71),3,IF(AND(AD605&gt;=71,AD605&lt;=100),4,))))</f>
        <v/>
      </c>
      <c r="AJ605" s="99">
        <f>IF(AND(AE605&gt;0,AE605&lt;41),1,IF(AND(AE605&gt;=41,AE605&lt;56),2,IF(AND(AE605&gt;=56,AE605&lt;71),3,IF(AND(AE605&gt;=71,AE605&lt;=100),4,))))</f>
        <v/>
      </c>
      <c r="AK605" s="99">
        <f>IF(AND(AF605&gt;0,AF605&lt;36),1,IF(AND(AF605&gt;=36,AF605&lt;51),2,IF(AND(AF605&gt;=51,AF605&lt;66),3,IF(AND(AF605&gt;=66,AF605&lt;=100),4,))))</f>
        <v/>
      </c>
      <c r="AL605" s="100">
        <f>IF(AND(AG605&gt;0,AG605&lt;37),1,IF(AND(AG605&gt;=37,AG605&lt;58),2,IF(AND(AG605&gt;=58,AG605&lt;71),3,IF(AND(AG605&gt;=71,AG605&lt;=100),4,))))</f>
        <v/>
      </c>
      <c r="AM605" s="101">
        <f>IF((Y605&lt;&gt;"")*(K605&lt;&gt;""),Y605-K605,"")</f>
        <v/>
      </c>
      <c r="AN605" s="99">
        <f>IF((Z605&lt;&gt;"")*(L605&lt;&gt;""),Z605-L605,"")</f>
        <v/>
      </c>
      <c r="AO605" s="99">
        <f>IF((AA605&lt;&gt;"")*(M605&lt;&gt;""),AA605-M605,"")</f>
        <v/>
      </c>
      <c r="AP605" s="99">
        <f>IF((AB605&lt;&gt;"")*(N605&lt;&gt;""),AB605-N605,"")</f>
        <v/>
      </c>
      <c r="AQ605" s="94">
        <f>IF((AC605&lt;&gt;"")*(O605&lt;&gt;""),AC605-O605,"")</f>
        <v/>
      </c>
      <c r="AR605" s="94">
        <f>IF((AD605&lt;&gt;"")*(P605&lt;&gt;""),AD605-P605,"")</f>
        <v/>
      </c>
      <c r="AS605" s="94">
        <f>IF((AE605&lt;&gt;"")*(Q605&lt;&gt;""),AE605-Q605,"")</f>
        <v/>
      </c>
      <c r="AT605" s="94">
        <f>IF((AF605&lt;&gt;"")*(R605&lt;&gt;""),AF605-R605,"")</f>
        <v/>
      </c>
      <c r="AU605" s="94">
        <f>IF((AG605&lt;&gt;"")*(S605&lt;&gt;""),AG605-S605,"")</f>
        <v/>
      </c>
      <c r="AV605" s="99">
        <f>IF((AH605&lt;&gt;"")*(T605&lt;&gt;""),AH605-T605,"")</f>
        <v/>
      </c>
      <c r="AW605" s="99">
        <f>IF((AI605&lt;&gt;"")*(U605&lt;&gt;""),AI605-U605,"")</f>
        <v/>
      </c>
      <c r="AX605" s="99">
        <f>IF((AJ605&lt;&gt;"")*(V605&lt;&gt;""),AJ605-V605,"")</f>
        <v/>
      </c>
      <c r="AY605" s="99">
        <f>IF((AK605&lt;&gt;"")*(W605&lt;&gt;""),AK605-W605,"")</f>
        <v/>
      </c>
      <c r="AZ605" s="102">
        <f>IF((AL605&lt;&gt;"")*(X605&lt;&gt;""),AL605-X605,"")</f>
        <v/>
      </c>
      <c r="BA605" s="50">
        <f>IFERROR(__xludf.dummyfunction("AI(""Actúa como un tutor académico y dirígete personalmente al estudiante "" &amp; I605 &amp; "" "" &amp; J605 &amp; "" "" &amp; G605 &amp; "" "" &amp; H605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AM605 &amp; ""'. Diferencias por área: Matemáticas ("" &amp; AQ605 &amp; ""), Ciencias Natura"&amp;"les ("" &amp; AR605 &amp; ""), Sociales ("" &amp; AS605 &amp; ""), Lectura Crítica ("" &amp; AT605 &amp; "") e Inglés ("" &amp; AU605 &amp; ""). Variación en posición: grupo ("" &amp; AN605 &amp; ""), grado ("" &amp; AO605 &amp; "") y media ("" &amp; AP605 &amp; ""). Puntajes Primer Simulacro: Global "" &amp; K605 &amp; "", Mat "" &amp; "&amp;"O4 &amp; "", Cien "" &amp; P605 &amp; "", Soc "" &amp; Q605 &amp; "", Lec "" &amp; R605 &amp; "", Ing "" &amp; S605 &amp; "". Puntajes Segundo Simulacro: Global "" &amp; Y605 &amp; "", Mat "" &amp; AC605 &amp; "", Cien "" &amp; AD605 &amp; "", Soc "" &amp; AE605 &amp; "", Lec "" &amp; AF605 &amp; "", Ing "" &amp; AG605 &amp; "". Escribe un mensaje motivador"&amp;" y breve (máximo 4 líneas)."")
"),"=AI(""Actúa como un tutor académico y dirígete personalmente al estudiante "" &amp; I605 &amp; "" "" &amp; J605 &amp; "" "" &amp; G605 &amp; "" "" &amp; H605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AM605 &amp; ""'. Diferencias por área: Matemáticas ("" &amp; AQ605 &amp; ""), Ciencias Natur"&amp;"ales ("" &amp; AR605 &amp; ""), Sociales ("" &amp; AS605 &amp; ""), Lectura Crítica ("" &amp; AT605 &amp; "") e Inglés ("" &amp; AU605 &amp; ""). Variación en posición: grupo ("" &amp; AN605 &amp; ""), grado ("" &amp; AO605 &amp; "") y media ("" &amp; AP605 &amp; ""). Puntajes Primer Simulacro: Global "" &amp; K605 &amp; "", Mat "" &amp;"&amp;" O605 &amp; "", Cien "" &amp; P605 &amp; "", Soc "" &amp; Q605 &amp; "", Lec "" &amp; R605 &amp; "", Ing "" &amp; S605 &amp; "". Puntajes Segundo Simulacro: Global "" &amp; Y605 &amp; "", Mat "" &amp; AC605 &amp; "", Cien "" &amp; AD605 &amp; "", Soc "" &amp; AE605 &amp; "", Lec "" &amp; AF605 &amp; "", Ing "" &amp; AG605 &amp; "". Escribe un mensaje motivado"&amp;"r y breve (máximo 4 líneas)."")
")</f>
        <v/>
      </c>
    </row>
    <row r="606" ht="15.75" customHeight="1" s="42">
      <c r="A606" s="93" t="n"/>
      <c r="B606" s="94" t="inlineStr">
        <is>
          <t>Bachillerato</t>
        </is>
      </c>
      <c r="C606" s="94" t="n">
        <v>903</v>
      </c>
      <c r="D606" s="94" t="n"/>
      <c r="E606" s="95" t="n">
        <v>1018246745</v>
      </c>
      <c r="F606" s="96">
        <f>TRIM(G606&amp;" "&amp;H606&amp;" "&amp;I606&amp;" "&amp;J606)</f>
        <v/>
      </c>
      <c r="G606" s="94" t="inlineStr">
        <is>
          <t>Cano</t>
        </is>
      </c>
      <c r="H606" s="94" t="inlineStr">
        <is>
          <t>Durango</t>
        </is>
      </c>
      <c r="I606" s="94" t="inlineStr">
        <is>
          <t>Valentina</t>
        </is>
      </c>
      <c r="J606" s="97" t="n"/>
      <c r="K606" s="98">
        <f>IF(SUM(O606:S606)=0, "", ROUND(((O606*3+P606*3+Q606*3+R606*3+S606*1)/13)*5,0))</f>
        <v/>
      </c>
      <c r="L606" s="99">
        <f>IF(OR($C606="",K606=""),"",COUNTIFS($C$4:$C$1500,$C606,K$4:K$1500,"&gt;"&amp;K606)+1)</f>
        <v/>
      </c>
      <c r="M606" s="99">
        <f>IF(OR($C606="",K606=""),"",IF(AND($C606&gt;=1001,$C606&lt;=1005),COUNTIFS($C$4:$C$1500,"&gt;=1001",$C$4:$C$1500,"&lt;=1005",K$4:K$1500,"&gt;"&amp;K606)+1,IF(AND($C606&gt;=1101,$C606&lt;=1105),COUNTIFS($C$4:$C$1500,"&gt;=1101",$C$4:$C$1500,"&lt;=1105",K$4:K$1500,"&gt;"&amp;K606)+1,IF(AND($C606&gt;=901,$C606&lt;=905),COUNTIFS($C$4:$C$1500,"&gt;=901",$C$4:$C$1500,"&lt;=905",K$4:K$1500,"&gt;"&amp;K606)+1,IF(AND($C606&gt;=801,$C606&lt;=805),COUNTIFS($C$4:$C$1500,"&gt;=801",$C$4:$C$1500,"&lt;=805",K$4:K$1500,"&gt;"&amp;K606)+1,IF(AND($C606&gt;=701,$C606&lt;=705),COUNTIFS($C$4:$C$1500,"&gt;=701",$C$4:$C$1500,"&lt;=705",K$4:K$1500,"&gt;"&amp;K606)+1,IF(AND($C606&gt;=601,$C606&lt;=606),COUNTIFS($C$4:$C$1500,"&gt;=601",$C$4:$C$1500,"&lt;=606",K$4:K$1500,"&gt;"&amp;K606)+1,"")))))))</f>
        <v/>
      </c>
      <c r="N606" s="99">
        <f>IF(OR($C606="",K606=""),"",IF(OR(AND($C606&gt;=1001,$C606&lt;=1005),AND($C606&gt;=1101,$C606&lt;=1105)),COUNTIFS($C$4:$C$1500,"&gt;=1001",$C$4:$C$1500,"&lt;=1005",K$4:K$1500,"&gt;"&amp;K606)+COUNTIFS($C$4:$C$1500,"&gt;=1101",$C$4:$C$1500,"&lt;=1105",K$4:K$1500,"&gt;"&amp;K606)+1,""))</f>
        <v/>
      </c>
      <c r="O606" s="94" t="n">
        <v>32.75</v>
      </c>
      <c r="P606" s="94" t="n">
        <v>46.55</v>
      </c>
      <c r="Q606" s="94" t="n">
        <v>30.31</v>
      </c>
      <c r="R606" s="94" t="n">
        <v>37.5</v>
      </c>
      <c r="S606" s="94" t="n">
        <v>58.33</v>
      </c>
      <c r="T606" s="99">
        <f>IF(AND(O606&gt;0,O606&lt;36),1,IF(AND(O606&gt;=36,O606&lt;51),2,IF(AND(O606&gt;=51,O606&lt;71),3,IF(AND(O606&gt;=71,O606&lt;=100),4,))))</f>
        <v/>
      </c>
      <c r="U606" s="99">
        <f>IF(AND(P606&gt;0,P606&lt;41),1,IF(AND(P606&gt;=41,P606&lt;56),2,IF(AND(P606&gt;=56,P606&lt;71),3,IF(AND(P606&gt;=71,P606&lt;=100),4,))))</f>
        <v/>
      </c>
      <c r="V606" s="99">
        <f>IF(AND(Q606&gt;0,Q606&lt;41),1,IF(AND(Q606&gt;=41,Q606&lt;56),2,IF(AND(Q606&gt;=56,Q606&lt;71),3,IF(AND(Q606&gt;=71,Q606&lt;=100),4,))))</f>
        <v/>
      </c>
      <c r="W606" s="99">
        <f>IF(AND(R606&gt;0,R606&lt;36),1,IF(AND(R606&gt;=36,R606&lt;51),2,IF(AND(R606&gt;=51,R606&lt;66),3,IF(AND(R606&gt;=66,R606&lt;=100),4,))))</f>
        <v/>
      </c>
      <c r="X606" s="100">
        <f>IF(AND(S606&gt;0,S606&lt;37),1,IF(AND(S606&gt;=37,S606&lt;58),2,IF(AND(S606&gt;=58,S606&lt;71),3,IF(AND(S606&gt;=71,S606&lt;=100),4,))))</f>
        <v/>
      </c>
      <c r="Y606" s="101">
        <f>IF(SUM(AC606:AG606)=0, "", ROUND(((AC606*3+AD606*3+AE606*3+AF606*3+AG606*1)/13)*5,0))</f>
        <v/>
      </c>
      <c r="Z606" s="99">
        <f>IF(OR($C606="",Y606=""),"",COUNTIFS($C$4:$C$1500,$C606,Y$4:Y$1500,"&gt;"&amp;Y606)+1)</f>
        <v/>
      </c>
      <c r="AA606" s="99">
        <f>IF(OR($C606="",Y606=""),"",IF(AND($C606&gt;=1001,$C606&lt;=1005),COUNTIFS($C$4:$C$1500,"&gt;=1001",$C$4:$C$1500,"&lt;=1005",Y$4:Y$1500,"&gt;"&amp;Y606)+1,IF(AND($C606&gt;=1101,$C606&lt;=1105),COUNTIFS($C$4:$C$1500,"&gt;=1101",$C$4:$C$1500,"&lt;=1105",Y$4:Y$1500,"&gt;"&amp;Y606)+1,IF(AND($C606&gt;=901,$C606&lt;=905),COUNTIFS($C$4:$C$1500,"&gt;=901",$C$4:$C$1500,"&lt;=905",Y$4:Y$1500,"&gt;"&amp;Y606)+1,IF(AND($C606&gt;=801,$C606&lt;=805),COUNTIFS($C$4:$C$1500,"&gt;=801",$C$4:$C$1500,"&lt;=805",Y$4:Y$1500,"&gt;"&amp;Y606)+1,IF(AND($C606&gt;=701,$C606&lt;=705),COUNTIFS($C$4:$C$1500,"&gt;=701",$C$4:$C$1500,"&lt;=705",Y$4:Y$1500,"&gt;"&amp;Y606)+1,IF(AND($C606&gt;=601,$C606&lt;=606),COUNTIFS($C$4:$C$1500,"&gt;=601",$C$4:$C$1500,"&lt;=606",Y$4:Y$1500,"&gt;"&amp;Y606)+1,"")))))))</f>
        <v/>
      </c>
      <c r="AB606" s="99">
        <f>IF(OR($C606="",Y606=""),"",IF(OR(AND($C606&gt;=1001,$C606&lt;=1005),AND($C606&gt;=1101,$C606&lt;=1105)),COUNTIFS($C$4:$C$1500,"&gt;=1001",$C$4:$C$1500,"&lt;=1005",Y$4:Y$1500,"&gt;"&amp;Y606)+COUNTIFS($C$4:$C$1500,"&gt;=1101",$C$4:$C$1500,"&lt;=1105",Y$4:Y$1500,"&gt;"&amp;Y606)+1,""))</f>
        <v/>
      </c>
      <c r="AC606" s="94" t="n">
        <v>33.5</v>
      </c>
      <c r="AD606" s="94" t="n">
        <v>44.82</v>
      </c>
      <c r="AE606" s="94" t="n">
        <v>47.5</v>
      </c>
      <c r="AF606" s="94" t="n">
        <v>48.13</v>
      </c>
      <c r="AG606" s="94" t="n">
        <v>35</v>
      </c>
      <c r="AH606" s="99">
        <f>IF(AND(AC606&gt;0,AC606&lt;36),1,IF(AND(AC606&gt;=36,AC606&lt;51),2,IF(AND(AC606&gt;=51,AC606&lt;71),3,IF(AND(AC606&gt;=71,AC606&lt;=100),4,))))</f>
        <v/>
      </c>
      <c r="AI606" s="99">
        <f>IF(AND(AD606&gt;0,AD606&lt;41),1,IF(AND(AD606&gt;=41,AD606&lt;56),2,IF(AND(AD606&gt;=56,AD606&lt;71),3,IF(AND(AD606&gt;=71,AD606&lt;=100),4,))))</f>
        <v/>
      </c>
      <c r="AJ606" s="99">
        <f>IF(AND(AE606&gt;0,AE606&lt;41),1,IF(AND(AE606&gt;=41,AE606&lt;56),2,IF(AND(AE606&gt;=56,AE606&lt;71),3,IF(AND(AE606&gt;=71,AE606&lt;=100),4,))))</f>
        <v/>
      </c>
      <c r="AK606" s="99">
        <f>IF(AND(AF606&gt;0,AF606&lt;36),1,IF(AND(AF606&gt;=36,AF606&lt;51),2,IF(AND(AF606&gt;=51,AF606&lt;66),3,IF(AND(AF606&gt;=66,AF606&lt;=100),4,))))</f>
        <v/>
      </c>
      <c r="AL606" s="100">
        <f>IF(AND(AG606&gt;0,AG606&lt;37),1,IF(AND(AG606&gt;=37,AG606&lt;58),2,IF(AND(AG606&gt;=58,AG606&lt;71),3,IF(AND(AG606&gt;=71,AG606&lt;=100),4,))))</f>
        <v/>
      </c>
      <c r="AM606" s="101">
        <f>IF((Y606&lt;&gt;"")*(K606&lt;&gt;""),Y606-K606,"")</f>
        <v/>
      </c>
      <c r="AN606" s="99">
        <f>IF((Z606&lt;&gt;"")*(L606&lt;&gt;""),Z606-L606,"")</f>
        <v/>
      </c>
      <c r="AO606" s="99">
        <f>IF((AA606&lt;&gt;"")*(M606&lt;&gt;""),AA606-M606,"")</f>
        <v/>
      </c>
      <c r="AP606" s="99">
        <f>IF((AB606&lt;&gt;"")*(N606&lt;&gt;""),AB606-N606,"")</f>
        <v/>
      </c>
      <c r="AQ606" s="94">
        <f>IF((AC606&lt;&gt;"")*(O606&lt;&gt;""),AC606-O606,"")</f>
        <v/>
      </c>
      <c r="AR606" s="94">
        <f>IF((AD606&lt;&gt;"")*(P606&lt;&gt;""),AD606-P606,"")</f>
        <v/>
      </c>
      <c r="AS606" s="94">
        <f>IF((AE606&lt;&gt;"")*(Q606&lt;&gt;""),AE606-Q606,"")</f>
        <v/>
      </c>
      <c r="AT606" s="94">
        <f>IF((AF606&lt;&gt;"")*(R606&lt;&gt;""),AF606-R606,"")</f>
        <v/>
      </c>
      <c r="AU606" s="94">
        <f>IF((AG606&lt;&gt;"")*(S606&lt;&gt;""),AG606-S606,"")</f>
        <v/>
      </c>
      <c r="AV606" s="99">
        <f>IF((AH606&lt;&gt;"")*(T606&lt;&gt;""),AH606-T606,"")</f>
        <v/>
      </c>
      <c r="AW606" s="99">
        <f>IF((AI606&lt;&gt;"")*(U606&lt;&gt;""),AI606-U606,"")</f>
        <v/>
      </c>
      <c r="AX606" s="99">
        <f>IF((AJ606&lt;&gt;"")*(V606&lt;&gt;""),AJ606-V606,"")</f>
        <v/>
      </c>
      <c r="AY606" s="99">
        <f>IF((AK606&lt;&gt;"")*(W606&lt;&gt;""),AK606-W606,"")</f>
        <v/>
      </c>
      <c r="AZ606" s="102">
        <f>IF((AL606&lt;&gt;"")*(X606&lt;&gt;""),AL606-X606,"")</f>
        <v/>
      </c>
      <c r="BA606" s="50">
        <f>IFERROR(__xludf.dummyfunction("AI(""Actúa como un tutor académico y dirígete personalmente al estudiante "" &amp; I606 &amp; "" "" &amp; J606 &amp; "" "" &amp; G606 &amp; "" "" &amp; H606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AM606 &amp; ""'. Diferencias por área: Matemáticas ("" &amp; AQ606 &amp; ""), Ciencias Natura"&amp;"les ("" &amp; AR606 &amp; ""), Sociales ("" &amp; AS606 &amp; ""), Lectura Crítica ("" &amp; AT606 &amp; "") e Inglés ("" &amp; AU606 &amp; ""). Variación en posición: grupo ("" &amp; AN606 &amp; ""), grado ("" &amp; AO606 &amp; "") y media ("" &amp; AP606 &amp; ""). Puntajes Primer Simulacro: Global "" &amp; K606 &amp; "", Mat "" &amp; "&amp;"O4 &amp; "", Cien "" &amp; P606 &amp; "", Soc "" &amp; Q606 &amp; "", Lec "" &amp; R606 &amp; "", Ing "" &amp; S606 &amp; "". Puntajes Segundo Simulacro: Global "" &amp; Y606 &amp; "", Mat "" &amp; AC606 &amp; "", Cien "" &amp; AD606 &amp; "", Soc "" &amp; AE606 &amp; "", Lec "" &amp; AF606 &amp; "", Ing "" &amp; AG606 &amp; "". Escribe un mensaje motivador"&amp;" y breve (máximo 4 líneas)."")
"),"=AI(""Actúa como un tutor académico y dirígete personalmente al estudiante "" &amp; I606 &amp; "" "" &amp; J606 &amp; "" "" &amp; G606 &amp; "" "" &amp; H606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AM606 &amp; ""'. Diferencias por área: Matemáticas ("" &amp; AQ606 &amp; ""), Ciencias Natur"&amp;"ales ("" &amp; AR606 &amp; ""), Sociales ("" &amp; AS606 &amp; ""), Lectura Crítica ("" &amp; AT606 &amp; "") e Inglés ("" &amp; AU606 &amp; ""). Variación en posición: grupo ("" &amp; AN606 &amp; ""), grado ("" &amp; AO606 &amp; "") y media ("" &amp; AP606 &amp; ""). Puntajes Primer Simulacro: Global "" &amp; K606 &amp; "", Mat "" &amp;"&amp;" O606 &amp; "", Cien "" &amp; P606 &amp; "", Soc "" &amp; Q606 &amp; "", Lec "" &amp; R606 &amp; "", Ing "" &amp; S606 &amp; "". Puntajes Segundo Simulacro: Global "" &amp; Y606 &amp; "", Mat "" &amp; AC606 &amp; "", Cien "" &amp; AD606 &amp; "", Soc "" &amp; AE606 &amp; "", Lec "" &amp; AF606 &amp; "", Ing "" &amp; AG606 &amp; "". Escribe un mensaje motivado"&amp;"r y breve (máximo 4 líneas)."")
")</f>
        <v/>
      </c>
    </row>
    <row r="607" ht="15.75" customHeight="1" s="42">
      <c r="A607" s="93" t="n"/>
      <c r="B607" s="94" t="inlineStr">
        <is>
          <t>Bachillerato</t>
        </is>
      </c>
      <c r="C607" s="94" t="n">
        <v>903</v>
      </c>
      <c r="D607" s="94" t="n"/>
      <c r="E607" s="95" t="n">
        <v>1011594067</v>
      </c>
      <c r="F607" s="96">
        <f>TRIM(G607&amp;" "&amp;H607&amp;" "&amp;I607&amp;" "&amp;J607)</f>
        <v/>
      </c>
      <c r="G607" s="94" t="inlineStr">
        <is>
          <t>Cano</t>
        </is>
      </c>
      <c r="H607" s="94" t="inlineStr">
        <is>
          <t>Morales</t>
        </is>
      </c>
      <c r="I607" s="94" t="inlineStr">
        <is>
          <t>Samanta</t>
        </is>
      </c>
      <c r="J607" s="97" t="n"/>
      <c r="K607" s="98">
        <f>IF(SUM(O607:S607)=0, "", ROUND(((O607*3+P607*3+Q607*3+R607*3+S607*1)/13)*5,0))</f>
        <v/>
      </c>
      <c r="L607" s="99">
        <f>IF(OR($C607="",K607=""),"",COUNTIFS($C$4:$C$1500,$C607,K$4:K$1500,"&gt;"&amp;K607)+1)</f>
        <v/>
      </c>
      <c r="M607" s="99">
        <f>IF(OR($C607="",K607=""),"",IF(AND($C607&gt;=1001,$C607&lt;=1005),COUNTIFS($C$4:$C$1500,"&gt;=1001",$C$4:$C$1500,"&lt;=1005",K$4:K$1500,"&gt;"&amp;K607)+1,IF(AND($C607&gt;=1101,$C607&lt;=1105),COUNTIFS($C$4:$C$1500,"&gt;=1101",$C$4:$C$1500,"&lt;=1105",K$4:K$1500,"&gt;"&amp;K607)+1,IF(AND($C607&gt;=901,$C607&lt;=905),COUNTIFS($C$4:$C$1500,"&gt;=901",$C$4:$C$1500,"&lt;=905",K$4:K$1500,"&gt;"&amp;K607)+1,IF(AND($C607&gt;=801,$C607&lt;=805),COUNTIFS($C$4:$C$1500,"&gt;=801",$C$4:$C$1500,"&lt;=805",K$4:K$1500,"&gt;"&amp;K607)+1,IF(AND($C607&gt;=701,$C607&lt;=705),COUNTIFS($C$4:$C$1500,"&gt;=701",$C$4:$C$1500,"&lt;=705",K$4:K$1500,"&gt;"&amp;K607)+1,IF(AND($C607&gt;=601,$C607&lt;=606),COUNTIFS($C$4:$C$1500,"&gt;=601",$C$4:$C$1500,"&lt;=606",K$4:K$1500,"&gt;"&amp;K607)+1,"")))))))</f>
        <v/>
      </c>
      <c r="N607" s="99">
        <f>IF(OR($C607="",K607=""),"",IF(OR(AND($C607&gt;=1001,$C607&lt;=1005),AND($C607&gt;=1101,$C607&lt;=1105)),COUNTIFS($C$4:$C$1500,"&gt;=1001",$C$4:$C$1500,"&lt;=1005",K$4:K$1500,"&gt;"&amp;K607)+COUNTIFS($C$4:$C$1500,"&gt;=1101",$C$4:$C$1500,"&lt;=1105",K$4:K$1500,"&gt;"&amp;K607)+1,""))</f>
        <v/>
      </c>
      <c r="O607" s="94" t="n">
        <v>30.25</v>
      </c>
      <c r="P607" s="94" t="n">
        <v>29.61</v>
      </c>
      <c r="Q607" s="94" t="n">
        <v>54.06</v>
      </c>
      <c r="R607" s="94" t="n">
        <v>29.17</v>
      </c>
      <c r="S607" s="94" t="n">
        <v>45.83</v>
      </c>
      <c r="T607" s="99">
        <f>IF(AND(O607&gt;0,O607&lt;36),1,IF(AND(O607&gt;=36,O607&lt;51),2,IF(AND(O607&gt;=51,O607&lt;71),3,IF(AND(O607&gt;=71,O607&lt;=100),4,))))</f>
        <v/>
      </c>
      <c r="U607" s="99">
        <f>IF(AND(P607&gt;0,P607&lt;41),1,IF(AND(P607&gt;=41,P607&lt;56),2,IF(AND(P607&gt;=56,P607&lt;71),3,IF(AND(P607&gt;=71,P607&lt;=100),4,))))</f>
        <v/>
      </c>
      <c r="V607" s="99">
        <f>IF(AND(Q607&gt;0,Q607&lt;41),1,IF(AND(Q607&gt;=41,Q607&lt;56),2,IF(AND(Q607&gt;=56,Q607&lt;71),3,IF(AND(Q607&gt;=71,Q607&lt;=100),4,))))</f>
        <v/>
      </c>
      <c r="W607" s="99">
        <f>IF(AND(R607&gt;0,R607&lt;36),1,IF(AND(R607&gt;=36,R607&lt;51),2,IF(AND(R607&gt;=51,R607&lt;66),3,IF(AND(R607&gt;=66,R607&lt;=100),4,))))</f>
        <v/>
      </c>
      <c r="X607" s="100">
        <f>IF(AND(S607&gt;0,S607&lt;37),1,IF(AND(S607&gt;=37,S607&lt;58),2,IF(AND(S607&gt;=58,S607&lt;71),3,IF(AND(S607&gt;=71,S607&lt;=100),4,))))</f>
        <v/>
      </c>
      <c r="Y607" s="101">
        <f>IF(SUM(AC607:AG607)=0, "", ROUND(((AC607*3+AD607*3+AE607*3+AF607*3+AG607*1)/13)*5,0))</f>
        <v/>
      </c>
      <c r="Z607" s="99">
        <f>IF(OR($C607="",Y607=""),"",COUNTIFS($C$4:$C$1500,$C607,Y$4:Y$1500,"&gt;"&amp;Y607)+1)</f>
        <v/>
      </c>
      <c r="AA607" s="99">
        <f>IF(OR($C607="",Y607=""),"",IF(AND($C607&gt;=1001,$C607&lt;=1005),COUNTIFS($C$4:$C$1500,"&gt;=1001",$C$4:$C$1500,"&lt;=1005",Y$4:Y$1500,"&gt;"&amp;Y607)+1,IF(AND($C607&gt;=1101,$C607&lt;=1105),COUNTIFS($C$4:$C$1500,"&gt;=1101",$C$4:$C$1500,"&lt;=1105",Y$4:Y$1500,"&gt;"&amp;Y607)+1,IF(AND($C607&gt;=901,$C607&lt;=905),COUNTIFS($C$4:$C$1500,"&gt;=901",$C$4:$C$1500,"&lt;=905",Y$4:Y$1500,"&gt;"&amp;Y607)+1,IF(AND($C607&gt;=801,$C607&lt;=805),COUNTIFS($C$4:$C$1500,"&gt;=801",$C$4:$C$1500,"&lt;=805",Y$4:Y$1500,"&gt;"&amp;Y607)+1,IF(AND($C607&gt;=701,$C607&lt;=705),COUNTIFS($C$4:$C$1500,"&gt;=701",$C$4:$C$1500,"&lt;=705",Y$4:Y$1500,"&gt;"&amp;Y607)+1,IF(AND($C607&gt;=601,$C607&lt;=606),COUNTIFS($C$4:$C$1500,"&gt;=601",$C$4:$C$1500,"&lt;=606",Y$4:Y$1500,"&gt;"&amp;Y607)+1,"")))))))</f>
        <v/>
      </c>
      <c r="AB607" s="99">
        <f>IF(OR($C607="",Y607=""),"",IF(OR(AND($C607&gt;=1001,$C607&lt;=1005),AND($C607&gt;=1101,$C607&lt;=1105)),COUNTIFS($C$4:$C$1500,"&gt;=1001",$C$4:$C$1500,"&lt;=1005",Y$4:Y$1500,"&gt;"&amp;Y607)+COUNTIFS($C$4:$C$1500,"&gt;=1101",$C$4:$C$1500,"&lt;=1105",Y$4:Y$1500,"&gt;"&amp;Y607)+1,""))</f>
        <v/>
      </c>
      <c r="AC607" s="94" t="n">
        <v>22.75</v>
      </c>
      <c r="AD607" s="94" t="n">
        <v>66.79000000000001</v>
      </c>
      <c r="AE607" s="94" t="n">
        <v>47.5</v>
      </c>
      <c r="AF607" s="94" t="n">
        <v>74.38</v>
      </c>
      <c r="AG607" s="94" t="n">
        <v>48.13</v>
      </c>
      <c r="AH607" s="99">
        <f>IF(AND(AC607&gt;0,AC607&lt;36),1,IF(AND(AC607&gt;=36,AC607&lt;51),2,IF(AND(AC607&gt;=51,AC607&lt;71),3,IF(AND(AC607&gt;=71,AC607&lt;=100),4,))))</f>
        <v/>
      </c>
      <c r="AI607" s="99">
        <f>IF(AND(AD607&gt;0,AD607&lt;41),1,IF(AND(AD607&gt;=41,AD607&lt;56),2,IF(AND(AD607&gt;=56,AD607&lt;71),3,IF(AND(AD607&gt;=71,AD607&lt;=100),4,))))</f>
        <v/>
      </c>
      <c r="AJ607" s="99">
        <f>IF(AND(AE607&gt;0,AE607&lt;41),1,IF(AND(AE607&gt;=41,AE607&lt;56),2,IF(AND(AE607&gt;=56,AE607&lt;71),3,IF(AND(AE607&gt;=71,AE607&lt;=100),4,))))</f>
        <v/>
      </c>
      <c r="AK607" s="99">
        <f>IF(AND(AF607&gt;0,AF607&lt;36),1,IF(AND(AF607&gt;=36,AF607&lt;51),2,IF(AND(AF607&gt;=51,AF607&lt;66),3,IF(AND(AF607&gt;=66,AF607&lt;=100),4,))))</f>
        <v/>
      </c>
      <c r="AL607" s="100">
        <f>IF(AND(AG607&gt;0,AG607&lt;37),1,IF(AND(AG607&gt;=37,AG607&lt;58),2,IF(AND(AG607&gt;=58,AG607&lt;71),3,IF(AND(AG607&gt;=71,AG607&lt;=100),4,))))</f>
        <v/>
      </c>
      <c r="AM607" s="101">
        <f>IF((Y607&lt;&gt;"")*(K607&lt;&gt;""),Y607-K607,"")</f>
        <v/>
      </c>
      <c r="AN607" s="99">
        <f>IF((Z607&lt;&gt;"")*(L607&lt;&gt;""),Z607-L607,"")</f>
        <v/>
      </c>
      <c r="AO607" s="99">
        <f>IF((AA607&lt;&gt;"")*(M607&lt;&gt;""),AA607-M607,"")</f>
        <v/>
      </c>
      <c r="AP607" s="99">
        <f>IF((AB607&lt;&gt;"")*(N607&lt;&gt;""),AB607-N607,"")</f>
        <v/>
      </c>
      <c r="AQ607" s="94">
        <f>IF((AC607&lt;&gt;"")*(O607&lt;&gt;""),AC607-O607,"")</f>
        <v/>
      </c>
      <c r="AR607" s="94">
        <f>IF((AD607&lt;&gt;"")*(P607&lt;&gt;""),AD607-P607,"")</f>
        <v/>
      </c>
      <c r="AS607" s="94">
        <f>IF((AE607&lt;&gt;"")*(Q607&lt;&gt;""),AE607-Q607,"")</f>
        <v/>
      </c>
      <c r="AT607" s="94">
        <f>IF((AF607&lt;&gt;"")*(R607&lt;&gt;""),AF607-R607,"")</f>
        <v/>
      </c>
      <c r="AU607" s="94">
        <f>IF((AG607&lt;&gt;"")*(S607&lt;&gt;""),AG607-S607,"")</f>
        <v/>
      </c>
      <c r="AV607" s="99">
        <f>IF((AH607&lt;&gt;"")*(T607&lt;&gt;""),AH607-T607,"")</f>
        <v/>
      </c>
      <c r="AW607" s="99">
        <f>IF((AI607&lt;&gt;"")*(U607&lt;&gt;""),AI607-U607,"")</f>
        <v/>
      </c>
      <c r="AX607" s="99">
        <f>IF((AJ607&lt;&gt;"")*(V607&lt;&gt;""),AJ607-V607,"")</f>
        <v/>
      </c>
      <c r="AY607" s="99">
        <f>IF((AK607&lt;&gt;"")*(W607&lt;&gt;""),AK607-W607,"")</f>
        <v/>
      </c>
      <c r="AZ607" s="102">
        <f>IF((AL607&lt;&gt;"")*(X607&lt;&gt;""),AL607-X607,"")</f>
        <v/>
      </c>
      <c r="BA607" s="50">
        <f>IFERROR(__xludf.dummyfunction("AI(""Actúa como un tutor académico y dirígete personalmente al estudiante "" &amp; I607 &amp; "" "" &amp; J607 &amp; "" "" &amp; G607 &amp; "" "" &amp; H607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AM607 &amp; ""'. Diferencias por área: Matemáticas ("" &amp; AQ607 &amp; ""), Ciencias Natura"&amp;"les ("" &amp; AR607 &amp; ""), Sociales ("" &amp; AS607 &amp; ""), Lectura Crítica ("" &amp; AT607 &amp; "") e Inglés ("" &amp; AU607 &amp; ""). Variación en posición: grupo ("" &amp; AN607 &amp; ""), grado ("" &amp; AO607 &amp; "") y media ("" &amp; AP607 &amp; ""). Puntajes Primer Simulacro: Global "" &amp; K607 &amp; "", Mat "" &amp; "&amp;"O4 &amp; "", Cien "" &amp; P607 &amp; "", Soc "" &amp; Q607 &amp; "", Lec "" &amp; R607 &amp; "", Ing "" &amp; S607 &amp; "". Puntajes Segundo Simulacro: Global "" &amp; Y607 &amp; "", Mat "" &amp; AC607 &amp; "", Cien "" &amp; AD607 &amp; "", Soc "" &amp; AE607 &amp; "", Lec "" &amp; AF607 &amp; "", Ing "" &amp; AG607 &amp; "". Escribe un mensaje motivador"&amp;" y breve (máximo 4 líneas)."")
"),"=AI(""Actúa como un tutor académico y dirígete personalmente al estudiante "" &amp; I607 &amp; "" "" &amp; J607 &amp; "" "" &amp; G607 &amp; "" "" &amp; H607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AM607 &amp; ""'. Diferencias por área: Matemáticas ("" &amp; AQ607 &amp; ""), Ciencias Natur"&amp;"ales ("" &amp; AR607 &amp; ""), Sociales ("" &amp; AS607 &amp; ""), Lectura Crítica ("" &amp; AT607 &amp; "") e Inglés ("" &amp; AU607 &amp; ""). Variación en posición: grupo ("" &amp; AN607 &amp; ""), grado ("" &amp; AO607 &amp; "") y media ("" &amp; AP607 &amp; ""). Puntajes Primer Simulacro: Global "" &amp; K607 &amp; "", Mat "" &amp;"&amp;" O607 &amp; "", Cien "" &amp; P607 &amp; "", Soc "" &amp; Q607 &amp; "", Lec "" &amp; R607 &amp; "", Ing "" &amp; S607 &amp; "". Puntajes Segundo Simulacro: Global "" &amp; Y607 &amp; "", Mat "" &amp; AC607 &amp; "", Cien "" &amp; AD607 &amp; "", Soc "" &amp; AE607 &amp; "", Lec "" &amp; AF607 &amp; "", Ing "" &amp; AG607 &amp; "". Escribe un mensaje motivado"&amp;"r y breve (máximo 4 líneas)."")
")</f>
        <v/>
      </c>
    </row>
    <row r="608" ht="15.75" customHeight="1" s="42">
      <c r="A608" s="93" t="n"/>
      <c r="B608" s="94" t="inlineStr">
        <is>
          <t>Bachillerato</t>
        </is>
      </c>
      <c r="C608" s="94" t="n">
        <v>903</v>
      </c>
      <c r="D608" s="94" t="n"/>
      <c r="E608" s="95" t="n">
        <v>1011593924</v>
      </c>
      <c r="F608" s="96">
        <f>TRIM(G608&amp;" "&amp;H608&amp;" "&amp;I608&amp;" "&amp;J608)</f>
        <v/>
      </c>
      <c r="G608" s="94" t="inlineStr">
        <is>
          <t>Cartagena</t>
        </is>
      </c>
      <c r="H608" s="94" t="inlineStr">
        <is>
          <t>Urrego</t>
        </is>
      </c>
      <c r="I608" s="94" t="inlineStr">
        <is>
          <t>José</t>
        </is>
      </c>
      <c r="J608" s="97" t="inlineStr">
        <is>
          <t>Luis</t>
        </is>
      </c>
      <c r="K608" s="98">
        <f>IF(SUM(O608:S608)=0, "", ROUND(((O608*3+P608*3+Q608*3+R608*3+S608*1)/13)*5,0))</f>
        <v/>
      </c>
      <c r="L608" s="99">
        <f>IF(OR($C608="",K608=""),"",COUNTIFS($C$4:$C$1500,$C608,K$4:K$1500,"&gt;"&amp;K608)+1)</f>
        <v/>
      </c>
      <c r="M608" s="99">
        <f>IF(OR($C608="",K608=""),"",IF(AND($C608&gt;=1001,$C608&lt;=1005),COUNTIFS($C$4:$C$1500,"&gt;=1001",$C$4:$C$1500,"&lt;=1005",K$4:K$1500,"&gt;"&amp;K608)+1,IF(AND($C608&gt;=1101,$C608&lt;=1105),COUNTIFS($C$4:$C$1500,"&gt;=1101",$C$4:$C$1500,"&lt;=1105",K$4:K$1500,"&gt;"&amp;K608)+1,IF(AND($C608&gt;=901,$C608&lt;=905),COUNTIFS($C$4:$C$1500,"&gt;=901",$C$4:$C$1500,"&lt;=905",K$4:K$1500,"&gt;"&amp;K608)+1,IF(AND($C608&gt;=801,$C608&lt;=805),COUNTIFS($C$4:$C$1500,"&gt;=801",$C$4:$C$1500,"&lt;=805",K$4:K$1500,"&gt;"&amp;K608)+1,IF(AND($C608&gt;=701,$C608&lt;=705),COUNTIFS($C$4:$C$1500,"&gt;=701",$C$4:$C$1500,"&lt;=705",K$4:K$1500,"&gt;"&amp;K608)+1,IF(AND($C608&gt;=601,$C608&lt;=606),COUNTIFS($C$4:$C$1500,"&gt;=601",$C$4:$C$1500,"&lt;=606",K$4:K$1500,"&gt;"&amp;K608)+1,"")))))))</f>
        <v/>
      </c>
      <c r="N608" s="99">
        <f>IF(OR($C608="",K608=""),"",IF(OR(AND($C608&gt;=1001,$C608&lt;=1005),AND($C608&gt;=1101,$C608&lt;=1105)),COUNTIFS($C$4:$C$1500,"&gt;=1001",$C$4:$C$1500,"&lt;=1005",K$4:K$1500,"&gt;"&amp;K608)+COUNTIFS($C$4:$C$1500,"&gt;=1101",$C$4:$C$1500,"&lt;=1105",K$4:K$1500,"&gt;"&amp;K608)+1,""))</f>
        <v/>
      </c>
      <c r="O608" s="94" t="n">
        <v>41</v>
      </c>
      <c r="P608" s="94" t="n">
        <v>21.9</v>
      </c>
      <c r="Q608" s="94" t="n">
        <v>38.75</v>
      </c>
      <c r="R608" s="94" t="n">
        <v>45.83</v>
      </c>
      <c r="S608" s="94" t="n">
        <v>54.17</v>
      </c>
      <c r="T608" s="99">
        <f>IF(AND(O608&gt;0,O608&lt;36),1,IF(AND(O608&gt;=36,O608&lt;51),2,IF(AND(O608&gt;=51,O608&lt;71),3,IF(AND(O608&gt;=71,O608&lt;=100),4,))))</f>
        <v/>
      </c>
      <c r="U608" s="99">
        <f>IF(AND(P608&gt;0,P608&lt;41),1,IF(AND(P608&gt;=41,P608&lt;56),2,IF(AND(P608&gt;=56,P608&lt;71),3,IF(AND(P608&gt;=71,P608&lt;=100),4,))))</f>
        <v/>
      </c>
      <c r="V608" s="99">
        <f>IF(AND(Q608&gt;0,Q608&lt;41),1,IF(AND(Q608&gt;=41,Q608&lt;56),2,IF(AND(Q608&gt;=56,Q608&lt;71),3,IF(AND(Q608&gt;=71,Q608&lt;=100),4,))))</f>
        <v/>
      </c>
      <c r="W608" s="99">
        <f>IF(AND(R608&gt;0,R608&lt;36),1,IF(AND(R608&gt;=36,R608&lt;51),2,IF(AND(R608&gt;=51,R608&lt;66),3,IF(AND(R608&gt;=66,R608&lt;=100),4,))))</f>
        <v/>
      </c>
      <c r="X608" s="100">
        <f>IF(AND(S608&gt;0,S608&lt;37),1,IF(AND(S608&gt;=37,S608&lt;58),2,IF(AND(S608&gt;=58,S608&lt;71),3,IF(AND(S608&gt;=71,S608&lt;=100),4,))))</f>
        <v/>
      </c>
      <c r="Y608" s="101">
        <f>IF(SUM(AC608:AG608)=0, "", ROUND(((AC608*3+AD608*3+AE608*3+AF608*3+AG608*1)/13)*5,0))</f>
        <v/>
      </c>
      <c r="Z608" s="99">
        <f>IF(OR($C608="",Y608=""),"",COUNTIFS($C$4:$C$1500,$C608,Y$4:Y$1500,"&gt;"&amp;Y608)+1)</f>
        <v/>
      </c>
      <c r="AA608" s="99">
        <f>IF(OR($C608="",Y608=""),"",IF(AND($C608&gt;=1001,$C608&lt;=1005),COUNTIFS($C$4:$C$1500,"&gt;=1001",$C$4:$C$1500,"&lt;=1005",Y$4:Y$1500,"&gt;"&amp;Y608)+1,IF(AND($C608&gt;=1101,$C608&lt;=1105),COUNTIFS($C$4:$C$1500,"&gt;=1101",$C$4:$C$1500,"&lt;=1105",Y$4:Y$1500,"&gt;"&amp;Y608)+1,IF(AND($C608&gt;=901,$C608&lt;=905),COUNTIFS($C$4:$C$1500,"&gt;=901",$C$4:$C$1500,"&lt;=905",Y$4:Y$1500,"&gt;"&amp;Y608)+1,IF(AND($C608&gt;=801,$C608&lt;=805),COUNTIFS($C$4:$C$1500,"&gt;=801",$C$4:$C$1500,"&lt;=805",Y$4:Y$1500,"&gt;"&amp;Y608)+1,IF(AND($C608&gt;=701,$C608&lt;=705),COUNTIFS($C$4:$C$1500,"&gt;=701",$C$4:$C$1500,"&lt;=705",Y$4:Y$1500,"&gt;"&amp;Y608)+1,IF(AND($C608&gt;=601,$C608&lt;=606),COUNTIFS($C$4:$C$1500,"&gt;=601",$C$4:$C$1500,"&lt;=606",Y$4:Y$1500,"&gt;"&amp;Y608)+1,"")))))))</f>
        <v/>
      </c>
      <c r="AB608" s="99">
        <f>IF(OR($C608="",Y608=""),"",IF(OR(AND($C608&gt;=1001,$C608&lt;=1005),AND($C608&gt;=1101,$C608&lt;=1105)),COUNTIFS($C$4:$C$1500,"&gt;=1001",$C$4:$C$1500,"&lt;=1005",Y$4:Y$1500,"&gt;"&amp;Y608)+COUNTIFS($C$4:$C$1500,"&gt;=1101",$C$4:$C$1500,"&lt;=1105",Y$4:Y$1500,"&gt;"&amp;Y608)+1,""))</f>
        <v/>
      </c>
      <c r="AC608" s="94" t="n">
        <v>80.25</v>
      </c>
      <c r="AD608" s="94" t="n">
        <v>47.32</v>
      </c>
      <c r="AE608" s="94" t="n">
        <v>60</v>
      </c>
      <c r="AF608" s="94" t="n">
        <v>52.5</v>
      </c>
      <c r="AG608" s="94" t="n">
        <v>48.13</v>
      </c>
      <c r="AH608" s="99">
        <f>IF(AND(AC608&gt;0,AC608&lt;36),1,IF(AND(AC608&gt;=36,AC608&lt;51),2,IF(AND(AC608&gt;=51,AC608&lt;71),3,IF(AND(AC608&gt;=71,AC608&lt;=100),4,))))</f>
        <v/>
      </c>
      <c r="AI608" s="99">
        <f>IF(AND(AD608&gt;0,AD608&lt;41),1,IF(AND(AD608&gt;=41,AD608&lt;56),2,IF(AND(AD608&gt;=56,AD608&lt;71),3,IF(AND(AD608&gt;=71,AD608&lt;=100),4,))))</f>
        <v/>
      </c>
      <c r="AJ608" s="99">
        <f>IF(AND(AE608&gt;0,AE608&lt;41),1,IF(AND(AE608&gt;=41,AE608&lt;56),2,IF(AND(AE608&gt;=56,AE608&lt;71),3,IF(AND(AE608&gt;=71,AE608&lt;=100),4,))))</f>
        <v/>
      </c>
      <c r="AK608" s="99">
        <f>IF(AND(AF608&gt;0,AF608&lt;36),1,IF(AND(AF608&gt;=36,AF608&lt;51),2,IF(AND(AF608&gt;=51,AF608&lt;66),3,IF(AND(AF608&gt;=66,AF608&lt;=100),4,))))</f>
        <v/>
      </c>
      <c r="AL608" s="100">
        <f>IF(AND(AG608&gt;0,AG608&lt;37),1,IF(AND(AG608&gt;=37,AG608&lt;58),2,IF(AND(AG608&gt;=58,AG608&lt;71),3,IF(AND(AG608&gt;=71,AG608&lt;=100),4,))))</f>
        <v/>
      </c>
      <c r="AM608" s="101">
        <f>IF((Y608&lt;&gt;"")*(K608&lt;&gt;""),Y608-K608,"")</f>
        <v/>
      </c>
      <c r="AN608" s="99">
        <f>IF((Z608&lt;&gt;"")*(L608&lt;&gt;""),Z608-L608,"")</f>
        <v/>
      </c>
      <c r="AO608" s="99">
        <f>IF((AA608&lt;&gt;"")*(M608&lt;&gt;""),AA608-M608,"")</f>
        <v/>
      </c>
      <c r="AP608" s="99">
        <f>IF((AB608&lt;&gt;"")*(N608&lt;&gt;""),AB608-N608,"")</f>
        <v/>
      </c>
      <c r="AQ608" s="94">
        <f>IF((AC608&lt;&gt;"")*(O608&lt;&gt;""),AC608-O608,"")</f>
        <v/>
      </c>
      <c r="AR608" s="94">
        <f>IF((AD608&lt;&gt;"")*(P608&lt;&gt;""),AD608-P608,"")</f>
        <v/>
      </c>
      <c r="AS608" s="94">
        <f>IF((AE608&lt;&gt;"")*(Q608&lt;&gt;""),AE608-Q608,"")</f>
        <v/>
      </c>
      <c r="AT608" s="94">
        <f>IF((AF608&lt;&gt;"")*(R608&lt;&gt;""),AF608-R608,"")</f>
        <v/>
      </c>
      <c r="AU608" s="94">
        <f>IF((AG608&lt;&gt;"")*(S608&lt;&gt;""),AG608-S608,"")</f>
        <v/>
      </c>
      <c r="AV608" s="99">
        <f>IF((AH608&lt;&gt;"")*(T608&lt;&gt;""),AH608-T608,"")</f>
        <v/>
      </c>
      <c r="AW608" s="99">
        <f>IF((AI608&lt;&gt;"")*(U608&lt;&gt;""),AI608-U608,"")</f>
        <v/>
      </c>
      <c r="AX608" s="99">
        <f>IF((AJ608&lt;&gt;"")*(V608&lt;&gt;""),AJ608-V608,"")</f>
        <v/>
      </c>
      <c r="AY608" s="99">
        <f>IF((AK608&lt;&gt;"")*(W608&lt;&gt;""),AK608-W608,"")</f>
        <v/>
      </c>
      <c r="AZ608" s="102">
        <f>IF((AL608&lt;&gt;"")*(X608&lt;&gt;""),AL608-X608,"")</f>
        <v/>
      </c>
      <c r="BA608" s="50">
        <f>IFERROR(__xludf.dummyfunction("AI(""Actúa como un tutor académico y dirígete personalmente al estudiante "" &amp; I608 &amp; "" "" &amp; J608 &amp; "" "" &amp; G608 &amp; "" "" &amp; H608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AM608 &amp; ""'. Diferencias por área: Matemáticas ("" &amp; AQ608 &amp; ""), Ciencias Natura"&amp;"les ("" &amp; AR608 &amp; ""), Sociales ("" &amp; AS608 &amp; ""), Lectura Crítica ("" &amp; AT608 &amp; "") e Inglés ("" &amp; AU608 &amp; ""). Variación en posición: grupo ("" &amp; AN608 &amp; ""), grado ("" &amp; AO608 &amp; "") y media ("" &amp; AP608 &amp; ""). Puntajes Primer Simulacro: Global "" &amp; K608 &amp; "", Mat "" &amp; "&amp;"O4 &amp; "", Cien "" &amp; P608 &amp; "", Soc "" &amp; Q608 &amp; "", Lec "" &amp; R608 &amp; "", Ing "" &amp; S608 &amp; "". Puntajes Segundo Simulacro: Global "" &amp; Y608 &amp; "", Mat "" &amp; AC608 &amp; "", Cien "" &amp; AD608 &amp; "", Soc "" &amp; AE608 &amp; "", Lec "" &amp; AF608 &amp; "", Ing "" &amp; AG608 &amp; "". Escribe un mensaje motivador"&amp;" y breve (máximo 4 líneas)."")
"),"=AI(""Actúa como un tutor académico y dirígete personalmente al estudiante "" &amp; I608 &amp; "" "" &amp; J608 &amp; "" "" &amp; G608 &amp; "" "" &amp; H608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AM608 &amp; ""'. Diferencias por área: Matemáticas ("" &amp; AQ608 &amp; ""), Ciencias Natur"&amp;"ales ("" &amp; AR608 &amp; ""), Sociales ("" &amp; AS608 &amp; ""), Lectura Crítica ("" &amp; AT608 &amp; "") e Inglés ("" &amp; AU608 &amp; ""). Variación en posición: grupo ("" &amp; AN608 &amp; ""), grado ("" &amp; AO608 &amp; "") y media ("" &amp; AP608 &amp; ""). Puntajes Primer Simulacro: Global "" &amp; K608 &amp; "", Mat "" &amp;"&amp;" O608 &amp; "", Cien "" &amp; P608 &amp; "", Soc "" &amp; Q608 &amp; "", Lec "" &amp; R608 &amp; "", Ing "" &amp; S608 &amp; "". Puntajes Segundo Simulacro: Global "" &amp; Y608 &amp; "", Mat "" &amp; AC608 &amp; "", Cien "" &amp; AD608 &amp; "", Soc "" &amp; AE608 &amp; "", Lec "" &amp; AF608 &amp; "", Ing "" &amp; AG608 &amp; "". Escribe un mensaje motivado"&amp;"r y breve (máximo 4 líneas)."")
")</f>
        <v/>
      </c>
    </row>
    <row r="609" ht="15.75" customHeight="1" s="42">
      <c r="A609" s="93" t="n"/>
      <c r="B609" s="94" t="inlineStr">
        <is>
          <t>Bachillerato</t>
        </is>
      </c>
      <c r="C609" s="94" t="n">
        <v>903</v>
      </c>
      <c r="D609" s="94" t="n"/>
      <c r="E609" s="95" t="n">
        <v>1011594472</v>
      </c>
      <c r="F609" s="96">
        <f>TRIM(G609&amp;" "&amp;H609&amp;" "&amp;I609&amp;" "&amp;J609)</f>
        <v/>
      </c>
      <c r="G609" s="94" t="inlineStr">
        <is>
          <t>Casas</t>
        </is>
      </c>
      <c r="H609" s="94" t="inlineStr">
        <is>
          <t>Bran</t>
        </is>
      </c>
      <c r="I609" s="94" t="inlineStr">
        <is>
          <t>Ana</t>
        </is>
      </c>
      <c r="J609" s="97" t="inlineStr">
        <is>
          <t>Sofia</t>
        </is>
      </c>
      <c r="K609" s="98">
        <f>IF(SUM(O609:S609)=0, "", ROUND(((O609*3+P609*3+Q609*3+R609*3+S609*1)/13)*5,0))</f>
        <v/>
      </c>
      <c r="L609" s="99">
        <f>IF(OR($C609="",K609=""),"",COUNTIFS($C$4:$C$1500,$C609,K$4:K$1500,"&gt;"&amp;K609)+1)</f>
        <v/>
      </c>
      <c r="M609" s="99">
        <f>IF(OR($C609="",K609=""),"",IF(AND($C609&gt;=1001,$C609&lt;=1005),COUNTIFS($C$4:$C$1500,"&gt;=1001",$C$4:$C$1500,"&lt;=1005",K$4:K$1500,"&gt;"&amp;K609)+1,IF(AND($C609&gt;=1101,$C609&lt;=1105),COUNTIFS($C$4:$C$1500,"&gt;=1101",$C$4:$C$1500,"&lt;=1105",K$4:K$1500,"&gt;"&amp;K609)+1,IF(AND($C609&gt;=901,$C609&lt;=905),COUNTIFS($C$4:$C$1500,"&gt;=901",$C$4:$C$1500,"&lt;=905",K$4:K$1500,"&gt;"&amp;K609)+1,IF(AND($C609&gt;=801,$C609&lt;=805),COUNTIFS($C$4:$C$1500,"&gt;=801",$C$4:$C$1500,"&lt;=805",K$4:K$1500,"&gt;"&amp;K609)+1,IF(AND($C609&gt;=701,$C609&lt;=705),COUNTIFS($C$4:$C$1500,"&gt;=701",$C$4:$C$1500,"&lt;=705",K$4:K$1500,"&gt;"&amp;K609)+1,IF(AND($C609&gt;=601,$C609&lt;=606),COUNTIFS($C$4:$C$1500,"&gt;=601",$C$4:$C$1500,"&lt;=606",K$4:K$1500,"&gt;"&amp;K609)+1,"")))))))</f>
        <v/>
      </c>
      <c r="N609" s="99">
        <f>IF(OR($C609="",K609=""),"",IF(OR(AND($C609&gt;=1001,$C609&lt;=1005),AND($C609&gt;=1101,$C609&lt;=1105)),COUNTIFS($C$4:$C$1500,"&gt;=1001",$C$4:$C$1500,"&lt;=1005",K$4:K$1500,"&gt;"&amp;K609)+COUNTIFS($C$4:$C$1500,"&gt;=1101",$C$4:$C$1500,"&lt;=1105",K$4:K$1500,"&gt;"&amp;K609)+1,""))</f>
        <v/>
      </c>
      <c r="O609" s="94" t="n">
        <v>54.5</v>
      </c>
      <c r="P609" s="94" t="n">
        <v>61.28</v>
      </c>
      <c r="Q609" s="94" t="n">
        <v>84.38</v>
      </c>
      <c r="R609" s="94" t="n">
        <v>54.17</v>
      </c>
      <c r="S609" s="94" t="n">
        <v>70.83</v>
      </c>
      <c r="T609" s="99">
        <f>IF(AND(O609&gt;0,O609&lt;36),1,IF(AND(O609&gt;=36,O609&lt;51),2,IF(AND(O609&gt;=51,O609&lt;71),3,IF(AND(O609&gt;=71,O609&lt;=100),4,))))</f>
        <v/>
      </c>
      <c r="U609" s="99">
        <f>IF(AND(P609&gt;0,P609&lt;41),1,IF(AND(P609&gt;=41,P609&lt;56),2,IF(AND(P609&gt;=56,P609&lt;71),3,IF(AND(P609&gt;=71,P609&lt;=100),4,))))</f>
        <v/>
      </c>
      <c r="V609" s="99">
        <f>IF(AND(Q609&gt;0,Q609&lt;41),1,IF(AND(Q609&gt;=41,Q609&lt;56),2,IF(AND(Q609&gt;=56,Q609&lt;71),3,IF(AND(Q609&gt;=71,Q609&lt;=100),4,))))</f>
        <v/>
      </c>
      <c r="W609" s="99">
        <f>IF(AND(R609&gt;0,R609&lt;36),1,IF(AND(R609&gt;=36,R609&lt;51),2,IF(AND(R609&gt;=51,R609&lt;66),3,IF(AND(R609&gt;=66,R609&lt;=100),4,))))</f>
        <v/>
      </c>
      <c r="X609" s="100">
        <f>IF(AND(S609&gt;0,S609&lt;37),1,IF(AND(S609&gt;=37,S609&lt;58),2,IF(AND(S609&gt;=58,S609&lt;71),3,IF(AND(S609&gt;=71,S609&lt;=100),4,))))</f>
        <v/>
      </c>
      <c r="Y609" s="101">
        <f>IF(SUM(AC609:AG609)=0, "", ROUND(((AC609*3+AD609*3+AE609*3+AF609*3+AG609*1)/13)*5,0))</f>
        <v/>
      </c>
      <c r="Z609" s="99">
        <f>IF(OR($C609="",Y609=""),"",COUNTIFS($C$4:$C$1500,$C609,Y$4:Y$1500,"&gt;"&amp;Y609)+1)</f>
        <v/>
      </c>
      <c r="AA609" s="99">
        <f>IF(OR($C609="",Y609=""),"",IF(AND($C609&gt;=1001,$C609&lt;=1005),COUNTIFS($C$4:$C$1500,"&gt;=1001",$C$4:$C$1500,"&lt;=1005",Y$4:Y$1500,"&gt;"&amp;Y609)+1,IF(AND($C609&gt;=1101,$C609&lt;=1105),COUNTIFS($C$4:$C$1500,"&gt;=1101",$C$4:$C$1500,"&lt;=1105",Y$4:Y$1500,"&gt;"&amp;Y609)+1,IF(AND($C609&gt;=901,$C609&lt;=905),COUNTIFS($C$4:$C$1500,"&gt;=901",$C$4:$C$1500,"&lt;=905",Y$4:Y$1500,"&gt;"&amp;Y609)+1,IF(AND($C609&gt;=801,$C609&lt;=805),COUNTIFS($C$4:$C$1500,"&gt;=801",$C$4:$C$1500,"&lt;=805",Y$4:Y$1500,"&gt;"&amp;Y609)+1,IF(AND($C609&gt;=701,$C609&lt;=705),COUNTIFS($C$4:$C$1500,"&gt;=701",$C$4:$C$1500,"&lt;=705",Y$4:Y$1500,"&gt;"&amp;Y609)+1,IF(AND($C609&gt;=601,$C609&lt;=606),COUNTIFS($C$4:$C$1500,"&gt;=601",$C$4:$C$1500,"&lt;=606",Y$4:Y$1500,"&gt;"&amp;Y609)+1,"")))))))</f>
        <v/>
      </c>
      <c r="AB609" s="99">
        <f>IF(OR($C609="",Y609=""),"",IF(OR(AND($C609&gt;=1001,$C609&lt;=1005),AND($C609&gt;=1101,$C609&lt;=1105)),COUNTIFS($C$4:$C$1500,"&gt;=1001",$C$4:$C$1500,"&lt;=1005",Y$4:Y$1500,"&gt;"&amp;Y609)+COUNTIFS($C$4:$C$1500,"&gt;=1101",$C$4:$C$1500,"&lt;=1105",Y$4:Y$1500,"&gt;"&amp;Y609)+1,""))</f>
        <v/>
      </c>
      <c r="AC609" s="94" t="n">
        <v>54.5</v>
      </c>
      <c r="AD609" s="94" t="n">
        <v>65.36</v>
      </c>
      <c r="AE609" s="94" t="n">
        <v>52.5</v>
      </c>
      <c r="AF609" s="94" t="n">
        <v>61.25</v>
      </c>
      <c r="AG609" s="94" t="n">
        <v>83.13</v>
      </c>
      <c r="AH609" s="99">
        <f>IF(AND(AC609&gt;0,AC609&lt;36),1,IF(AND(AC609&gt;=36,AC609&lt;51),2,IF(AND(AC609&gt;=51,AC609&lt;71),3,IF(AND(AC609&gt;=71,AC609&lt;=100),4,))))</f>
        <v/>
      </c>
      <c r="AI609" s="99">
        <f>IF(AND(AD609&gt;0,AD609&lt;41),1,IF(AND(AD609&gt;=41,AD609&lt;56),2,IF(AND(AD609&gt;=56,AD609&lt;71),3,IF(AND(AD609&gt;=71,AD609&lt;=100),4,))))</f>
        <v/>
      </c>
      <c r="AJ609" s="99">
        <f>IF(AND(AE609&gt;0,AE609&lt;41),1,IF(AND(AE609&gt;=41,AE609&lt;56),2,IF(AND(AE609&gt;=56,AE609&lt;71),3,IF(AND(AE609&gt;=71,AE609&lt;=100),4,))))</f>
        <v/>
      </c>
      <c r="AK609" s="99">
        <f>IF(AND(AF609&gt;0,AF609&lt;36),1,IF(AND(AF609&gt;=36,AF609&lt;51),2,IF(AND(AF609&gt;=51,AF609&lt;66),3,IF(AND(AF609&gt;=66,AF609&lt;=100),4,))))</f>
        <v/>
      </c>
      <c r="AL609" s="100">
        <f>IF(AND(AG609&gt;0,AG609&lt;37),1,IF(AND(AG609&gt;=37,AG609&lt;58),2,IF(AND(AG609&gt;=58,AG609&lt;71),3,IF(AND(AG609&gt;=71,AG609&lt;=100),4,))))</f>
        <v/>
      </c>
      <c r="AM609" s="101">
        <f>IF((Y609&lt;&gt;"")*(K609&lt;&gt;""),Y609-K609,"")</f>
        <v/>
      </c>
      <c r="AN609" s="99">
        <f>IF((Z609&lt;&gt;"")*(L609&lt;&gt;""),Z609-L609,"")</f>
        <v/>
      </c>
      <c r="AO609" s="99">
        <f>IF((AA609&lt;&gt;"")*(M609&lt;&gt;""),AA609-M609,"")</f>
        <v/>
      </c>
      <c r="AP609" s="99">
        <f>IF((AB609&lt;&gt;"")*(N609&lt;&gt;""),AB609-N609,"")</f>
        <v/>
      </c>
      <c r="AQ609" s="94">
        <f>IF((AC609&lt;&gt;"")*(O609&lt;&gt;""),AC609-O609,"")</f>
        <v/>
      </c>
      <c r="AR609" s="94">
        <f>IF((AD609&lt;&gt;"")*(P609&lt;&gt;""),AD609-P609,"")</f>
        <v/>
      </c>
      <c r="AS609" s="94">
        <f>IF((AE609&lt;&gt;"")*(Q609&lt;&gt;""),AE609-Q609,"")</f>
        <v/>
      </c>
      <c r="AT609" s="94">
        <f>IF((AF609&lt;&gt;"")*(R609&lt;&gt;""),AF609-R609,"")</f>
        <v/>
      </c>
      <c r="AU609" s="94">
        <f>IF((AG609&lt;&gt;"")*(S609&lt;&gt;""),AG609-S609,"")</f>
        <v/>
      </c>
      <c r="AV609" s="99">
        <f>IF((AH609&lt;&gt;"")*(T609&lt;&gt;""),AH609-T609,"")</f>
        <v/>
      </c>
      <c r="AW609" s="99">
        <f>IF((AI609&lt;&gt;"")*(U609&lt;&gt;""),AI609-U609,"")</f>
        <v/>
      </c>
      <c r="AX609" s="99">
        <f>IF((AJ609&lt;&gt;"")*(V609&lt;&gt;""),AJ609-V609,"")</f>
        <v/>
      </c>
      <c r="AY609" s="99">
        <f>IF((AK609&lt;&gt;"")*(W609&lt;&gt;""),AK609-W609,"")</f>
        <v/>
      </c>
      <c r="AZ609" s="102">
        <f>IF((AL609&lt;&gt;"")*(X609&lt;&gt;""),AL609-X609,"")</f>
        <v/>
      </c>
      <c r="BA609" s="50">
        <f>IFERROR(__xludf.dummyfunction("AI(""Actúa como un tutor académico y dirígete personalmente al estudiante "" &amp; I609 &amp; "" "" &amp; J609 &amp; "" "" &amp; G609 &amp; "" "" &amp; H609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AM609 &amp; ""'. Diferencias por área: Matemáticas ("" &amp; AQ609 &amp; ""), Ciencias Natura"&amp;"les ("" &amp; AR609 &amp; ""), Sociales ("" &amp; AS609 &amp; ""), Lectura Crítica ("" &amp; AT609 &amp; "") e Inglés ("" &amp; AU609 &amp; ""). Variación en posición: grupo ("" &amp; AN609 &amp; ""), grado ("" &amp; AO609 &amp; "") y media ("" &amp; AP609 &amp; ""). Puntajes Primer Simulacro: Global "" &amp; K609 &amp; "", Mat "" &amp; "&amp;"O4 &amp; "", Cien "" &amp; P609 &amp; "", Soc "" &amp; Q609 &amp; "", Lec "" &amp; R609 &amp; "", Ing "" &amp; S609 &amp; "". Puntajes Segundo Simulacro: Global "" &amp; Y609 &amp; "", Mat "" &amp; AC609 &amp; "", Cien "" &amp; AD609 &amp; "", Soc "" &amp; AE609 &amp; "", Lec "" &amp; AF609 &amp; "", Ing "" &amp; AG609 &amp; "". Escribe un mensaje motivador"&amp;" y breve (máximo 4 líneas)."")
"),"=AI(""Actúa como un tutor académico y dirígete personalmente al estudiante "" &amp; I609 &amp; "" "" &amp; J609 &amp; "" "" &amp; G609 &amp; "" "" &amp; H609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AM609 &amp; ""'. Diferencias por área: Matemáticas ("" &amp; AQ609 &amp; ""), Ciencias Natur"&amp;"ales ("" &amp; AR609 &amp; ""), Sociales ("" &amp; AS609 &amp; ""), Lectura Crítica ("" &amp; AT609 &amp; "") e Inglés ("" &amp; AU609 &amp; ""). Variación en posición: grupo ("" &amp; AN609 &amp; ""), grado ("" &amp; AO609 &amp; "") y media ("" &amp; AP609 &amp; ""). Puntajes Primer Simulacro: Global "" &amp; K609 &amp; "", Mat "" &amp;"&amp;" O609 &amp; "", Cien "" &amp; P609 &amp; "", Soc "" &amp; Q609 &amp; "", Lec "" &amp; R609 &amp; "", Ing "" &amp; S609 &amp; "". Puntajes Segundo Simulacro: Global "" &amp; Y609 &amp; "", Mat "" &amp; AC609 &amp; "", Cien "" &amp; AD609 &amp; "", Soc "" &amp; AE609 &amp; "", Lec "" &amp; AF609 &amp; "", Ing "" &amp; AG609 &amp; "". Escribe un mensaje motivado"&amp;"r y breve (máximo 4 líneas)."")
")</f>
        <v/>
      </c>
    </row>
    <row r="610" ht="15.75" customHeight="1" s="42">
      <c r="A610" s="93" t="n"/>
      <c r="B610" s="94" t="inlineStr">
        <is>
          <t>Bachillerato</t>
        </is>
      </c>
      <c r="C610" s="94" t="n">
        <v>903</v>
      </c>
      <c r="D610" s="94" t="n"/>
      <c r="E610" s="95" t="n">
        <v>1046906946</v>
      </c>
      <c r="F610" s="96">
        <f>TRIM(G610&amp;" "&amp;H610&amp;" "&amp;I610&amp;" "&amp;J610)</f>
        <v/>
      </c>
      <c r="G610" s="94" t="inlineStr">
        <is>
          <t>Castrillón</t>
        </is>
      </c>
      <c r="H610" s="94" t="inlineStr">
        <is>
          <t>Ramírez</t>
        </is>
      </c>
      <c r="I610" s="94" t="inlineStr">
        <is>
          <t>Jhordan</t>
        </is>
      </c>
      <c r="J610" s="97" t="n"/>
      <c r="K610" s="98">
        <f>IF(SUM(O610:S610)=0, "", ROUND(((O610*3+P610*3+Q610*3+R610*3+S610*1)/13)*5,0))</f>
        <v/>
      </c>
      <c r="L610" s="99">
        <f>IF(OR($C610="",K610=""),"",COUNTIFS($C$4:$C$1500,$C610,K$4:K$1500,"&gt;"&amp;K610)+1)</f>
        <v/>
      </c>
      <c r="M610" s="99">
        <f>IF(OR($C610="",K610=""),"",IF(AND($C610&gt;=1001,$C610&lt;=1005),COUNTIFS($C$4:$C$1500,"&gt;=1001",$C$4:$C$1500,"&lt;=1005",K$4:K$1500,"&gt;"&amp;K610)+1,IF(AND($C610&gt;=1101,$C610&lt;=1105),COUNTIFS($C$4:$C$1500,"&gt;=1101",$C$4:$C$1500,"&lt;=1105",K$4:K$1500,"&gt;"&amp;K610)+1,IF(AND($C610&gt;=901,$C610&lt;=905),COUNTIFS($C$4:$C$1500,"&gt;=901",$C$4:$C$1500,"&lt;=905",K$4:K$1500,"&gt;"&amp;K610)+1,IF(AND($C610&gt;=801,$C610&lt;=805),COUNTIFS($C$4:$C$1500,"&gt;=801",$C$4:$C$1500,"&lt;=805",K$4:K$1500,"&gt;"&amp;K610)+1,IF(AND($C610&gt;=701,$C610&lt;=705),COUNTIFS($C$4:$C$1500,"&gt;=701",$C$4:$C$1500,"&lt;=705",K$4:K$1500,"&gt;"&amp;K610)+1,IF(AND($C610&gt;=601,$C610&lt;=606),COUNTIFS($C$4:$C$1500,"&gt;=601",$C$4:$C$1500,"&lt;=606",K$4:K$1500,"&gt;"&amp;K610)+1,"")))))))</f>
        <v/>
      </c>
      <c r="N610" s="99">
        <f>IF(OR($C610="",K610=""),"",IF(OR(AND($C610&gt;=1001,$C610&lt;=1005),AND($C610&gt;=1101,$C610&lt;=1105)),COUNTIFS($C$4:$C$1500,"&gt;=1001",$C$4:$C$1500,"&lt;=1005",K$4:K$1500,"&gt;"&amp;K610)+COUNTIFS($C$4:$C$1500,"&gt;=1101",$C$4:$C$1500,"&lt;=1105",K$4:K$1500,"&gt;"&amp;K610)+1,""))</f>
        <v/>
      </c>
      <c r="O610" s="94" t="n">
        <v>16.5</v>
      </c>
      <c r="P610" s="94" t="n">
        <v>20.54</v>
      </c>
      <c r="Q610" s="94" t="n">
        <v>61.56</v>
      </c>
      <c r="R610" s="94" t="n">
        <v>54.17</v>
      </c>
      <c r="S610" s="94" t="n">
        <v>33.33</v>
      </c>
      <c r="T610" s="99">
        <f>IF(AND(O610&gt;0,O610&lt;36),1,IF(AND(O610&gt;=36,O610&lt;51),2,IF(AND(O610&gt;=51,O610&lt;71),3,IF(AND(O610&gt;=71,O610&lt;=100),4,))))</f>
        <v/>
      </c>
      <c r="U610" s="99">
        <f>IF(AND(P610&gt;0,P610&lt;41),1,IF(AND(P610&gt;=41,P610&lt;56),2,IF(AND(P610&gt;=56,P610&lt;71),3,IF(AND(P610&gt;=71,P610&lt;=100),4,))))</f>
        <v/>
      </c>
      <c r="V610" s="99">
        <f>IF(AND(Q610&gt;0,Q610&lt;41),1,IF(AND(Q610&gt;=41,Q610&lt;56),2,IF(AND(Q610&gt;=56,Q610&lt;71),3,IF(AND(Q610&gt;=71,Q610&lt;=100),4,))))</f>
        <v/>
      </c>
      <c r="W610" s="99">
        <f>IF(AND(R610&gt;0,R610&lt;36),1,IF(AND(R610&gt;=36,R610&lt;51),2,IF(AND(R610&gt;=51,R610&lt;66),3,IF(AND(R610&gt;=66,R610&lt;=100),4,))))</f>
        <v/>
      </c>
      <c r="X610" s="100">
        <f>IF(AND(S610&gt;0,S610&lt;37),1,IF(AND(S610&gt;=37,S610&lt;58),2,IF(AND(S610&gt;=58,S610&lt;71),3,IF(AND(S610&gt;=71,S610&lt;=100),4,))))</f>
        <v/>
      </c>
      <c r="Y610" s="101">
        <f>IF(SUM(AC610:AG610)=0, "", ROUND(((AC610*3+AD610*3+AE610*3+AF610*3+AG610*1)/13)*5,0))</f>
        <v/>
      </c>
      <c r="Z610" s="99">
        <f>IF(OR($C610="",Y610=""),"",COUNTIFS($C$4:$C$1500,$C610,Y$4:Y$1500,"&gt;"&amp;Y610)+1)</f>
        <v/>
      </c>
      <c r="AA610" s="99">
        <f>IF(OR($C610="",Y610=""),"",IF(AND($C610&gt;=1001,$C610&lt;=1005),COUNTIFS($C$4:$C$1500,"&gt;=1001",$C$4:$C$1500,"&lt;=1005",Y$4:Y$1500,"&gt;"&amp;Y610)+1,IF(AND($C610&gt;=1101,$C610&lt;=1105),COUNTIFS($C$4:$C$1500,"&gt;=1101",$C$4:$C$1500,"&lt;=1105",Y$4:Y$1500,"&gt;"&amp;Y610)+1,IF(AND($C610&gt;=901,$C610&lt;=905),COUNTIFS($C$4:$C$1500,"&gt;=901",$C$4:$C$1500,"&lt;=905",Y$4:Y$1500,"&gt;"&amp;Y610)+1,IF(AND($C610&gt;=801,$C610&lt;=805),COUNTIFS($C$4:$C$1500,"&gt;=801",$C$4:$C$1500,"&lt;=805",Y$4:Y$1500,"&gt;"&amp;Y610)+1,IF(AND($C610&gt;=701,$C610&lt;=705),COUNTIFS($C$4:$C$1500,"&gt;=701",$C$4:$C$1500,"&lt;=705",Y$4:Y$1500,"&gt;"&amp;Y610)+1,IF(AND($C610&gt;=601,$C610&lt;=606),COUNTIFS($C$4:$C$1500,"&gt;=601",$C$4:$C$1500,"&lt;=606",Y$4:Y$1500,"&gt;"&amp;Y610)+1,"")))))))</f>
        <v/>
      </c>
      <c r="AB610" s="99">
        <f>IF(OR($C610="",Y610=""),"",IF(OR(AND($C610&gt;=1001,$C610&lt;=1005),AND($C610&gt;=1101,$C610&lt;=1105)),COUNTIFS($C$4:$C$1500,"&gt;=1001",$C$4:$C$1500,"&lt;=1005",Y$4:Y$1500,"&gt;"&amp;Y610)+COUNTIFS($C$4:$C$1500,"&gt;=1101",$C$4:$C$1500,"&lt;=1105",Y$4:Y$1500,"&gt;"&amp;Y610)+1,""))</f>
        <v/>
      </c>
      <c r="AC610" s="94" t="n">
        <v>37.75</v>
      </c>
      <c r="AD610" s="94" t="n">
        <v>41.7</v>
      </c>
      <c r="AE610" s="94" t="n">
        <v>57.5</v>
      </c>
      <c r="AF610" s="94" t="n">
        <v>61.25</v>
      </c>
      <c r="AG610" s="94" t="n">
        <v>48.13</v>
      </c>
      <c r="AH610" s="99">
        <f>IF(AND(AC610&gt;0,AC610&lt;36),1,IF(AND(AC610&gt;=36,AC610&lt;51),2,IF(AND(AC610&gt;=51,AC610&lt;71),3,IF(AND(AC610&gt;=71,AC610&lt;=100),4,))))</f>
        <v/>
      </c>
      <c r="AI610" s="99">
        <f>IF(AND(AD610&gt;0,AD610&lt;41),1,IF(AND(AD610&gt;=41,AD610&lt;56),2,IF(AND(AD610&gt;=56,AD610&lt;71),3,IF(AND(AD610&gt;=71,AD610&lt;=100),4,))))</f>
        <v/>
      </c>
      <c r="AJ610" s="99">
        <f>IF(AND(AE610&gt;0,AE610&lt;41),1,IF(AND(AE610&gt;=41,AE610&lt;56),2,IF(AND(AE610&gt;=56,AE610&lt;71),3,IF(AND(AE610&gt;=71,AE610&lt;=100),4,))))</f>
        <v/>
      </c>
      <c r="AK610" s="99">
        <f>IF(AND(AF610&gt;0,AF610&lt;36),1,IF(AND(AF610&gt;=36,AF610&lt;51),2,IF(AND(AF610&gt;=51,AF610&lt;66),3,IF(AND(AF610&gt;=66,AF610&lt;=100),4,))))</f>
        <v/>
      </c>
      <c r="AL610" s="100">
        <f>IF(AND(AG610&gt;0,AG610&lt;37),1,IF(AND(AG610&gt;=37,AG610&lt;58),2,IF(AND(AG610&gt;=58,AG610&lt;71),3,IF(AND(AG610&gt;=71,AG610&lt;=100),4,))))</f>
        <v/>
      </c>
      <c r="AM610" s="101">
        <f>IF((Y610&lt;&gt;"")*(K610&lt;&gt;""),Y610-K610,"")</f>
        <v/>
      </c>
      <c r="AN610" s="99">
        <f>IF((Z610&lt;&gt;"")*(L610&lt;&gt;""),Z610-L610,"")</f>
        <v/>
      </c>
      <c r="AO610" s="99">
        <f>IF((AA610&lt;&gt;"")*(M610&lt;&gt;""),AA610-M610,"")</f>
        <v/>
      </c>
      <c r="AP610" s="99">
        <f>IF((AB610&lt;&gt;"")*(N610&lt;&gt;""),AB610-N610,"")</f>
        <v/>
      </c>
      <c r="AQ610" s="94">
        <f>IF((AC610&lt;&gt;"")*(O610&lt;&gt;""),AC610-O610,"")</f>
        <v/>
      </c>
      <c r="AR610" s="94">
        <f>IF((AD610&lt;&gt;"")*(P610&lt;&gt;""),AD610-P610,"")</f>
        <v/>
      </c>
      <c r="AS610" s="94">
        <f>IF((AE610&lt;&gt;"")*(Q610&lt;&gt;""),AE610-Q610,"")</f>
        <v/>
      </c>
      <c r="AT610" s="94">
        <f>IF((AF610&lt;&gt;"")*(R610&lt;&gt;""),AF610-R610,"")</f>
        <v/>
      </c>
      <c r="AU610" s="94">
        <f>IF((AG610&lt;&gt;"")*(S610&lt;&gt;""),AG610-S610,"")</f>
        <v/>
      </c>
      <c r="AV610" s="99">
        <f>IF((AH610&lt;&gt;"")*(T610&lt;&gt;""),AH610-T610,"")</f>
        <v/>
      </c>
      <c r="AW610" s="99">
        <f>IF((AI610&lt;&gt;"")*(U610&lt;&gt;""),AI610-U610,"")</f>
        <v/>
      </c>
      <c r="AX610" s="99">
        <f>IF((AJ610&lt;&gt;"")*(V610&lt;&gt;""),AJ610-V610,"")</f>
        <v/>
      </c>
      <c r="AY610" s="99">
        <f>IF((AK610&lt;&gt;"")*(W610&lt;&gt;""),AK610-W610,"")</f>
        <v/>
      </c>
      <c r="AZ610" s="102">
        <f>IF((AL610&lt;&gt;"")*(X610&lt;&gt;""),AL610-X610,"")</f>
        <v/>
      </c>
      <c r="BA610" s="50">
        <f>IFERROR(__xludf.dummyfunction("AI(""Actúa como un tutor académico y dirígete personalmente al estudiante "" &amp; I610 &amp; "" "" &amp; J610 &amp; "" "" &amp; G610 &amp; "" "" &amp; H610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AM610 &amp; ""'. Diferencias por área: Matemáticas ("" &amp; AQ610 &amp; ""), Ciencias Natura"&amp;"les ("" &amp; AR610 &amp; ""), Sociales ("" &amp; AS610 &amp; ""), Lectura Crítica ("" &amp; AT610 &amp; "") e Inglés ("" &amp; AU610 &amp; ""). Variación en posición: grupo ("" &amp; AN610 &amp; ""), grado ("" &amp; AO610 &amp; "") y media ("" &amp; AP610 &amp; ""). Puntajes Primer Simulacro: Global "" &amp; K610 &amp; "", Mat "" &amp; "&amp;"O4 &amp; "", Cien "" &amp; P610 &amp; "", Soc "" &amp; Q610 &amp; "", Lec "" &amp; R610 &amp; "", Ing "" &amp; S610 &amp; "". Puntajes Segundo Simulacro: Global "" &amp; Y610 &amp; "", Mat "" &amp; AC610 &amp; "", Cien "" &amp; AD610 &amp; "", Soc "" &amp; AE610 &amp; "", Lec "" &amp; AF610 &amp; "", Ing "" &amp; AG610 &amp; "". Escribe un mensaje motivador"&amp;" y breve (máximo 4 líneas)."")
"),"=AI(""Actúa como un tutor académico y dirígete personalmente al estudiante "" &amp; I610 &amp; "" "" &amp; J610 &amp; "" "" &amp; G610 &amp; "" "" &amp; H610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AM610 &amp; ""'. Diferencias por área: Matemáticas ("" &amp; AQ610 &amp; ""), Ciencias Natur"&amp;"ales ("" &amp; AR610 &amp; ""), Sociales ("" &amp; AS610 &amp; ""), Lectura Crítica ("" &amp; AT610 &amp; "") e Inglés ("" &amp; AU610 &amp; ""). Variación en posición: grupo ("" &amp; AN610 &amp; ""), grado ("" &amp; AO610 &amp; "") y media ("" &amp; AP610 &amp; ""). Puntajes Primer Simulacro: Global "" &amp; K610 &amp; "", Mat "" &amp;"&amp;" O610 &amp; "", Cien "" &amp; P610 &amp; "", Soc "" &amp; Q610 &amp; "", Lec "" &amp; R610 &amp; "", Ing "" &amp; S610 &amp; "". Puntajes Segundo Simulacro: Global "" &amp; Y610 &amp; "", Mat "" &amp; AC610 &amp; "", Cien "" &amp; AD610 &amp; "", Soc "" &amp; AE610 &amp; "", Lec "" &amp; AF610 &amp; "", Ing "" &amp; AG610 &amp; "". Escribe un mensaje motivado"&amp;"r y breve (máximo 4 líneas)."")
")</f>
        <v/>
      </c>
    </row>
    <row r="611" ht="15.75" customHeight="1" s="42">
      <c r="A611" s="93" t="n"/>
      <c r="B611" s="94" t="inlineStr">
        <is>
          <t>Bachillerato</t>
        </is>
      </c>
      <c r="C611" s="94" t="n">
        <v>903</v>
      </c>
      <c r="D611" s="94" t="n"/>
      <c r="E611" s="95" t="n">
        <v>1011593854</v>
      </c>
      <c r="F611" s="96">
        <f>TRIM(G611&amp;" "&amp;H611&amp;" "&amp;I611&amp;" "&amp;J611)</f>
        <v/>
      </c>
      <c r="G611" s="94" t="inlineStr">
        <is>
          <t>García</t>
        </is>
      </c>
      <c r="H611" s="94" t="inlineStr">
        <is>
          <t>Benítez</t>
        </is>
      </c>
      <c r="I611" s="94" t="inlineStr">
        <is>
          <t>Kitian</t>
        </is>
      </c>
      <c r="J611" s="97" t="inlineStr">
        <is>
          <t>Zulay</t>
        </is>
      </c>
      <c r="K611" s="98">
        <f>IF(SUM(O611:S611)=0, "", ROUND(((O611*3+P611*3+Q611*3+R611*3+S611*1)/13)*5,0))</f>
        <v/>
      </c>
      <c r="L611" s="99">
        <f>IF(OR($C611="",K611=""),"",COUNTIFS($C$4:$C$1500,$C611,K$4:K$1500,"&gt;"&amp;K611)+1)</f>
        <v/>
      </c>
      <c r="M611" s="99">
        <f>IF(OR($C611="",K611=""),"",IF(AND($C611&gt;=1001,$C611&lt;=1005),COUNTIFS($C$4:$C$1500,"&gt;=1001",$C$4:$C$1500,"&lt;=1005",K$4:K$1500,"&gt;"&amp;K611)+1,IF(AND($C611&gt;=1101,$C611&lt;=1105),COUNTIFS($C$4:$C$1500,"&gt;=1101",$C$4:$C$1500,"&lt;=1105",K$4:K$1500,"&gt;"&amp;K611)+1,IF(AND($C611&gt;=901,$C611&lt;=905),COUNTIFS($C$4:$C$1500,"&gt;=901",$C$4:$C$1500,"&lt;=905",K$4:K$1500,"&gt;"&amp;K611)+1,IF(AND($C611&gt;=801,$C611&lt;=805),COUNTIFS($C$4:$C$1500,"&gt;=801",$C$4:$C$1500,"&lt;=805",K$4:K$1500,"&gt;"&amp;K611)+1,IF(AND($C611&gt;=701,$C611&lt;=705),COUNTIFS($C$4:$C$1500,"&gt;=701",$C$4:$C$1500,"&lt;=705",K$4:K$1500,"&gt;"&amp;K611)+1,IF(AND($C611&gt;=601,$C611&lt;=606),COUNTIFS($C$4:$C$1500,"&gt;=601",$C$4:$C$1500,"&lt;=606",K$4:K$1500,"&gt;"&amp;K611)+1,"")))))))</f>
        <v/>
      </c>
      <c r="N611" s="99">
        <f>IF(OR($C611="",K611=""),"",IF(OR(AND($C611&gt;=1001,$C611&lt;=1005),AND($C611&gt;=1101,$C611&lt;=1105)),COUNTIFS($C$4:$C$1500,"&gt;=1001",$C$4:$C$1500,"&lt;=1005",K$4:K$1500,"&gt;"&amp;K611)+COUNTIFS($C$4:$C$1500,"&gt;=1101",$C$4:$C$1500,"&lt;=1105",K$4:K$1500,"&gt;"&amp;K611)+1,""))</f>
        <v/>
      </c>
      <c r="O611" s="94" t="n">
        <v>24.75</v>
      </c>
      <c r="P611" s="94" t="n">
        <v>48.6</v>
      </c>
      <c r="Q611" s="94" t="n">
        <v>54.69</v>
      </c>
      <c r="R611" s="94" t="n">
        <v>45.83</v>
      </c>
      <c r="S611" s="94" t="n">
        <v>54.17</v>
      </c>
      <c r="T611" s="99">
        <f>IF(AND(O611&gt;0,O611&lt;36),1,IF(AND(O611&gt;=36,O611&lt;51),2,IF(AND(O611&gt;=51,O611&lt;71),3,IF(AND(O611&gt;=71,O611&lt;=100),4,))))</f>
        <v/>
      </c>
      <c r="U611" s="99">
        <f>IF(AND(P611&gt;0,P611&lt;41),1,IF(AND(P611&gt;=41,P611&lt;56),2,IF(AND(P611&gt;=56,P611&lt;71),3,IF(AND(P611&gt;=71,P611&lt;=100),4,))))</f>
        <v/>
      </c>
      <c r="V611" s="99">
        <f>IF(AND(Q611&gt;0,Q611&lt;41),1,IF(AND(Q611&gt;=41,Q611&lt;56),2,IF(AND(Q611&gt;=56,Q611&lt;71),3,IF(AND(Q611&gt;=71,Q611&lt;=100),4,))))</f>
        <v/>
      </c>
      <c r="W611" s="99">
        <f>IF(AND(R611&gt;0,R611&lt;36),1,IF(AND(R611&gt;=36,R611&lt;51),2,IF(AND(R611&gt;=51,R611&lt;66),3,IF(AND(R611&gt;=66,R611&lt;=100),4,))))</f>
        <v/>
      </c>
      <c r="X611" s="100">
        <f>IF(AND(S611&gt;0,S611&lt;37),1,IF(AND(S611&gt;=37,S611&lt;58),2,IF(AND(S611&gt;=58,S611&lt;71),3,IF(AND(S611&gt;=71,S611&lt;=100),4,))))</f>
        <v/>
      </c>
      <c r="Y611" s="101">
        <f>IF(SUM(AC611:AG611)=0, "", ROUND(((AC611*3+AD611*3+AE611*3+AF611*3+AG611*1)/13)*5,0))</f>
        <v/>
      </c>
      <c r="Z611" s="99">
        <f>IF(OR($C611="",Y611=""),"",COUNTIFS($C$4:$C$1500,$C611,Y$4:Y$1500,"&gt;"&amp;Y611)+1)</f>
        <v/>
      </c>
      <c r="AA611" s="99">
        <f>IF(OR($C611="",Y611=""),"",IF(AND($C611&gt;=1001,$C611&lt;=1005),COUNTIFS($C$4:$C$1500,"&gt;=1001",$C$4:$C$1500,"&lt;=1005",Y$4:Y$1500,"&gt;"&amp;Y611)+1,IF(AND($C611&gt;=1101,$C611&lt;=1105),COUNTIFS($C$4:$C$1500,"&gt;=1101",$C$4:$C$1500,"&lt;=1105",Y$4:Y$1500,"&gt;"&amp;Y611)+1,IF(AND($C611&gt;=901,$C611&lt;=905),COUNTIFS($C$4:$C$1500,"&gt;=901",$C$4:$C$1500,"&lt;=905",Y$4:Y$1500,"&gt;"&amp;Y611)+1,IF(AND($C611&gt;=801,$C611&lt;=805),COUNTIFS($C$4:$C$1500,"&gt;=801",$C$4:$C$1500,"&lt;=805",Y$4:Y$1500,"&gt;"&amp;Y611)+1,IF(AND($C611&gt;=701,$C611&lt;=705),COUNTIFS($C$4:$C$1500,"&gt;=701",$C$4:$C$1500,"&lt;=705",Y$4:Y$1500,"&gt;"&amp;Y611)+1,IF(AND($C611&gt;=601,$C611&lt;=606),COUNTIFS($C$4:$C$1500,"&gt;=601",$C$4:$C$1500,"&lt;=606",Y$4:Y$1500,"&gt;"&amp;Y611)+1,"")))))))</f>
        <v/>
      </c>
      <c r="AB611" s="99">
        <f>IF(OR($C611="",Y611=""),"",IF(OR(AND($C611&gt;=1001,$C611&lt;=1005),AND($C611&gt;=1101,$C611&lt;=1105)),COUNTIFS($C$4:$C$1500,"&gt;=1001",$C$4:$C$1500,"&lt;=1005",Y$4:Y$1500,"&gt;"&amp;Y611)+COUNTIFS($C$4:$C$1500,"&gt;=1101",$C$4:$C$1500,"&lt;=1105",Y$4:Y$1500,"&gt;"&amp;Y611)+1,""))</f>
        <v/>
      </c>
      <c r="AC611" s="94" t="n">
        <v>51.5</v>
      </c>
      <c r="AD611" s="94" t="n">
        <v>44.82</v>
      </c>
      <c r="AE611" s="94" t="n">
        <v>65</v>
      </c>
      <c r="AF611" s="94" t="n">
        <v>43.75</v>
      </c>
      <c r="AG611" s="94" t="n">
        <v>30.63</v>
      </c>
      <c r="AH611" s="99">
        <f>IF(AND(AC611&gt;0,AC611&lt;36),1,IF(AND(AC611&gt;=36,AC611&lt;51),2,IF(AND(AC611&gt;=51,AC611&lt;71),3,IF(AND(AC611&gt;=71,AC611&lt;=100),4,))))</f>
        <v/>
      </c>
      <c r="AI611" s="99">
        <f>IF(AND(AD611&gt;0,AD611&lt;41),1,IF(AND(AD611&gt;=41,AD611&lt;56),2,IF(AND(AD611&gt;=56,AD611&lt;71),3,IF(AND(AD611&gt;=71,AD611&lt;=100),4,))))</f>
        <v/>
      </c>
      <c r="AJ611" s="99">
        <f>IF(AND(AE611&gt;0,AE611&lt;41),1,IF(AND(AE611&gt;=41,AE611&lt;56),2,IF(AND(AE611&gt;=56,AE611&lt;71),3,IF(AND(AE611&gt;=71,AE611&lt;=100),4,))))</f>
        <v/>
      </c>
      <c r="AK611" s="99">
        <f>IF(AND(AF611&gt;0,AF611&lt;36),1,IF(AND(AF611&gt;=36,AF611&lt;51),2,IF(AND(AF611&gt;=51,AF611&lt;66),3,IF(AND(AF611&gt;=66,AF611&lt;=100),4,))))</f>
        <v/>
      </c>
      <c r="AL611" s="100">
        <f>IF(AND(AG611&gt;0,AG611&lt;37),1,IF(AND(AG611&gt;=37,AG611&lt;58),2,IF(AND(AG611&gt;=58,AG611&lt;71),3,IF(AND(AG611&gt;=71,AG611&lt;=100),4,))))</f>
        <v/>
      </c>
      <c r="AM611" s="101">
        <f>IF((Y611&lt;&gt;"")*(K611&lt;&gt;""),Y611-K611,"")</f>
        <v/>
      </c>
      <c r="AN611" s="99">
        <f>IF((Z611&lt;&gt;"")*(L611&lt;&gt;""),Z611-L611,"")</f>
        <v/>
      </c>
      <c r="AO611" s="99">
        <f>IF((AA611&lt;&gt;"")*(M611&lt;&gt;""),AA611-M611,"")</f>
        <v/>
      </c>
      <c r="AP611" s="99">
        <f>IF((AB611&lt;&gt;"")*(N611&lt;&gt;""),AB611-N611,"")</f>
        <v/>
      </c>
      <c r="AQ611" s="94">
        <f>IF((AC611&lt;&gt;"")*(O611&lt;&gt;""),AC611-O611,"")</f>
        <v/>
      </c>
      <c r="AR611" s="94">
        <f>IF((AD611&lt;&gt;"")*(P611&lt;&gt;""),AD611-P611,"")</f>
        <v/>
      </c>
      <c r="AS611" s="94">
        <f>IF((AE611&lt;&gt;"")*(Q611&lt;&gt;""),AE611-Q611,"")</f>
        <v/>
      </c>
      <c r="AT611" s="94">
        <f>IF((AF611&lt;&gt;"")*(R611&lt;&gt;""),AF611-R611,"")</f>
        <v/>
      </c>
      <c r="AU611" s="94">
        <f>IF((AG611&lt;&gt;"")*(S611&lt;&gt;""),AG611-S611,"")</f>
        <v/>
      </c>
      <c r="AV611" s="99">
        <f>IF((AH611&lt;&gt;"")*(T611&lt;&gt;""),AH611-T611,"")</f>
        <v/>
      </c>
      <c r="AW611" s="99">
        <f>IF((AI611&lt;&gt;"")*(U611&lt;&gt;""),AI611-U611,"")</f>
        <v/>
      </c>
      <c r="AX611" s="99">
        <f>IF((AJ611&lt;&gt;"")*(V611&lt;&gt;""),AJ611-V611,"")</f>
        <v/>
      </c>
      <c r="AY611" s="99">
        <f>IF((AK611&lt;&gt;"")*(W611&lt;&gt;""),AK611-W611,"")</f>
        <v/>
      </c>
      <c r="AZ611" s="102">
        <f>IF((AL611&lt;&gt;"")*(X611&lt;&gt;""),AL611-X611,"")</f>
        <v/>
      </c>
      <c r="BA611" s="50">
        <f>IFERROR(__xludf.dummyfunction("AI(""Actúa como un tutor académico y dirígete personalmente al estudiante "" &amp; I611 &amp; "" "" &amp; J611 &amp; "" "" &amp; G611 &amp; "" "" &amp; H611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AM611 &amp; ""'. Diferencias por área: Matemáticas ("" &amp; AQ611 &amp; ""), Ciencias Natura"&amp;"les ("" &amp; AR611 &amp; ""), Sociales ("" &amp; AS611 &amp; ""), Lectura Crítica ("" &amp; AT611 &amp; "") e Inglés ("" &amp; AU611 &amp; ""). Variación en posición: grupo ("" &amp; AN611 &amp; ""), grado ("" &amp; AO611 &amp; "") y media ("" &amp; AP611 &amp; ""). Puntajes Primer Simulacro: Global "" &amp; K611 &amp; "", Mat "" &amp; "&amp;"O4 &amp; "", Cien "" &amp; P611 &amp; "", Soc "" &amp; Q611 &amp; "", Lec "" &amp; R611 &amp; "", Ing "" &amp; S611 &amp; "". Puntajes Segundo Simulacro: Global "" &amp; Y611 &amp; "", Mat "" &amp; AC611 &amp; "", Cien "" &amp; AD611 &amp; "", Soc "" &amp; AE611 &amp; "", Lec "" &amp; AF611 &amp; "", Ing "" &amp; AG611 &amp; "". Escribe un mensaje motivador"&amp;" y breve (máximo 4 líneas)."")
"),"=AI(""Actúa como un tutor académico y dirígete personalmente al estudiante "" &amp; I611 &amp; "" "" &amp; J611 &amp; "" "" &amp; G611 &amp; "" "" &amp; H611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AM611 &amp; ""'. Diferencias por área: Matemáticas ("" &amp; AQ611 &amp; ""), Ciencias Natur"&amp;"ales ("" &amp; AR611 &amp; ""), Sociales ("" &amp; AS611 &amp; ""), Lectura Crítica ("" &amp; AT611 &amp; "") e Inglés ("" &amp; AU611 &amp; ""). Variación en posición: grupo ("" &amp; AN611 &amp; ""), grado ("" &amp; AO611 &amp; "") y media ("" &amp; AP611 &amp; ""). Puntajes Primer Simulacro: Global "" &amp; K611 &amp; "", Mat "" &amp;"&amp;" O611 &amp; "", Cien "" &amp; P611 &amp; "", Soc "" &amp; Q611 &amp; "", Lec "" &amp; R611 &amp; "", Ing "" &amp; S611 &amp; "". Puntajes Segundo Simulacro: Global "" &amp; Y611 &amp; "", Mat "" &amp; AC611 &amp; "", Cien "" &amp; AD611 &amp; "", Soc "" &amp; AE611 &amp; "", Lec "" &amp; AF611 &amp; "", Ing "" &amp; AG611 &amp; "". Escribe un mensaje motivado"&amp;"r y breve (máximo 4 líneas)."")
")</f>
        <v/>
      </c>
    </row>
    <row r="612" ht="15.75" customHeight="1" s="42">
      <c r="A612" s="93" t="n"/>
      <c r="B612" s="94" t="inlineStr">
        <is>
          <t>Bachillerato</t>
        </is>
      </c>
      <c r="C612" s="94" t="n">
        <v>903</v>
      </c>
      <c r="D612" s="94" t="n"/>
      <c r="E612" s="95" t="n">
        <v>1017191218</v>
      </c>
      <c r="F612" s="96">
        <f>TRIM(G612&amp;" "&amp;H612&amp;" "&amp;I612&amp;" "&amp;J612)</f>
        <v/>
      </c>
      <c r="G612" s="94" t="inlineStr">
        <is>
          <t>García</t>
        </is>
      </c>
      <c r="H612" s="94" t="inlineStr">
        <is>
          <t>Jaramillo</t>
        </is>
      </c>
      <c r="I612" s="94" t="inlineStr">
        <is>
          <t>Mariana</t>
        </is>
      </c>
      <c r="J612" s="97" t="n"/>
      <c r="K612" s="98">
        <f>IF(SUM(O612:S612)=0, "", ROUND(((O612*3+P612*3+Q612*3+R612*3+S612*1)/13)*5,0))</f>
        <v/>
      </c>
      <c r="L612" s="99">
        <f>IF(OR($C612="",K612=""),"",COUNTIFS($C$4:$C$1500,$C612,K$4:K$1500,"&gt;"&amp;K612)+1)</f>
        <v/>
      </c>
      <c r="M612" s="99">
        <f>IF(OR($C612="",K612=""),"",IF(AND($C612&gt;=1001,$C612&lt;=1005),COUNTIFS($C$4:$C$1500,"&gt;=1001",$C$4:$C$1500,"&lt;=1005",K$4:K$1500,"&gt;"&amp;K612)+1,IF(AND($C612&gt;=1101,$C612&lt;=1105),COUNTIFS($C$4:$C$1500,"&gt;=1101",$C$4:$C$1500,"&lt;=1105",K$4:K$1500,"&gt;"&amp;K612)+1,IF(AND($C612&gt;=901,$C612&lt;=905),COUNTIFS($C$4:$C$1500,"&gt;=901",$C$4:$C$1500,"&lt;=905",K$4:K$1500,"&gt;"&amp;K612)+1,IF(AND($C612&gt;=801,$C612&lt;=805),COUNTIFS($C$4:$C$1500,"&gt;=801",$C$4:$C$1500,"&lt;=805",K$4:K$1500,"&gt;"&amp;K612)+1,IF(AND($C612&gt;=701,$C612&lt;=705),COUNTIFS($C$4:$C$1500,"&gt;=701",$C$4:$C$1500,"&lt;=705",K$4:K$1500,"&gt;"&amp;K612)+1,IF(AND($C612&gt;=601,$C612&lt;=606),COUNTIFS($C$4:$C$1500,"&gt;=601",$C$4:$C$1500,"&lt;=606",K$4:K$1500,"&gt;"&amp;K612)+1,"")))))))</f>
        <v/>
      </c>
      <c r="N612" s="99">
        <f>IF(OR($C612="",K612=""),"",IF(OR(AND($C612&gt;=1001,$C612&lt;=1005),AND($C612&gt;=1101,$C612&lt;=1105)),COUNTIFS($C$4:$C$1500,"&gt;=1001",$C$4:$C$1500,"&lt;=1005",K$4:K$1500,"&gt;"&amp;K612)+COUNTIFS($C$4:$C$1500,"&gt;=1101",$C$4:$C$1500,"&lt;=1105",K$4:K$1500,"&gt;"&amp;K612)+1,""))</f>
        <v/>
      </c>
      <c r="O612" s="94" t="n">
        <v>24.75</v>
      </c>
      <c r="P612" s="94" t="n">
        <v>46.55</v>
      </c>
      <c r="Q612" s="94" t="n">
        <v>49.06</v>
      </c>
      <c r="R612" s="94" t="n">
        <v>54.17</v>
      </c>
      <c r="S612" s="94" t="n">
        <v>54.17</v>
      </c>
      <c r="T612" s="99">
        <f>IF(AND(O612&gt;0,O612&lt;36),1,IF(AND(O612&gt;=36,O612&lt;51),2,IF(AND(O612&gt;=51,O612&lt;71),3,IF(AND(O612&gt;=71,O612&lt;=100),4,))))</f>
        <v/>
      </c>
      <c r="U612" s="99">
        <f>IF(AND(P612&gt;0,P612&lt;41),1,IF(AND(P612&gt;=41,P612&lt;56),2,IF(AND(P612&gt;=56,P612&lt;71),3,IF(AND(P612&gt;=71,P612&lt;=100),4,))))</f>
        <v/>
      </c>
      <c r="V612" s="99">
        <f>IF(AND(Q612&gt;0,Q612&lt;41),1,IF(AND(Q612&gt;=41,Q612&lt;56),2,IF(AND(Q612&gt;=56,Q612&lt;71),3,IF(AND(Q612&gt;=71,Q612&lt;=100),4,))))</f>
        <v/>
      </c>
      <c r="W612" s="99">
        <f>IF(AND(R612&gt;0,R612&lt;36),1,IF(AND(R612&gt;=36,R612&lt;51),2,IF(AND(R612&gt;=51,R612&lt;66),3,IF(AND(R612&gt;=66,R612&lt;=100),4,))))</f>
        <v/>
      </c>
      <c r="X612" s="100">
        <f>IF(AND(S612&gt;0,S612&lt;37),1,IF(AND(S612&gt;=37,S612&lt;58),2,IF(AND(S612&gt;=58,S612&lt;71),3,IF(AND(S612&gt;=71,S612&lt;=100),4,))))</f>
        <v/>
      </c>
      <c r="Y612" s="101">
        <f>IF(SUM(AC612:AG612)=0, "", ROUND(((AC612*3+AD612*3+AE612*3+AF612*3+AG612*1)/13)*5,0))</f>
        <v/>
      </c>
      <c r="Z612" s="99">
        <f>IF(OR($C612="",Y612=""),"",COUNTIFS($C$4:$C$1500,$C612,Y$4:Y$1500,"&gt;"&amp;Y612)+1)</f>
        <v/>
      </c>
      <c r="AA612" s="99">
        <f>IF(OR($C612="",Y612=""),"",IF(AND($C612&gt;=1001,$C612&lt;=1005),COUNTIFS($C$4:$C$1500,"&gt;=1001",$C$4:$C$1500,"&lt;=1005",Y$4:Y$1500,"&gt;"&amp;Y612)+1,IF(AND($C612&gt;=1101,$C612&lt;=1105),COUNTIFS($C$4:$C$1500,"&gt;=1101",$C$4:$C$1500,"&lt;=1105",Y$4:Y$1500,"&gt;"&amp;Y612)+1,IF(AND($C612&gt;=901,$C612&lt;=905),COUNTIFS($C$4:$C$1500,"&gt;=901",$C$4:$C$1500,"&lt;=905",Y$4:Y$1500,"&gt;"&amp;Y612)+1,IF(AND($C612&gt;=801,$C612&lt;=805),COUNTIFS($C$4:$C$1500,"&gt;=801",$C$4:$C$1500,"&lt;=805",Y$4:Y$1500,"&gt;"&amp;Y612)+1,IF(AND($C612&gt;=701,$C612&lt;=705),COUNTIFS($C$4:$C$1500,"&gt;=701",$C$4:$C$1500,"&lt;=705",Y$4:Y$1500,"&gt;"&amp;Y612)+1,IF(AND($C612&gt;=601,$C612&lt;=606),COUNTIFS($C$4:$C$1500,"&gt;=601",$C$4:$C$1500,"&lt;=606",Y$4:Y$1500,"&gt;"&amp;Y612)+1,"")))))))</f>
        <v/>
      </c>
      <c r="AB612" s="99">
        <f>IF(OR($C612="",Y612=""),"",IF(OR(AND($C612&gt;=1001,$C612&lt;=1005),AND($C612&gt;=1101,$C612&lt;=1105)),COUNTIFS($C$4:$C$1500,"&gt;=1001",$C$4:$C$1500,"&lt;=1005",Y$4:Y$1500,"&gt;"&amp;Y612)+COUNTIFS($C$4:$C$1500,"&gt;=1101",$C$4:$C$1500,"&lt;=1105",Y$4:Y$1500,"&gt;"&amp;Y612)+1,""))</f>
        <v/>
      </c>
      <c r="AC612" s="94" t="n"/>
      <c r="AD612" s="94" t="n"/>
      <c r="AE612" s="94" t="n"/>
      <c r="AF612" s="94" t="n"/>
      <c r="AG612" s="94" t="n"/>
      <c r="AH612" s="99">
        <f>IF(AND(AC612&gt;0,AC612&lt;36),1,IF(AND(AC612&gt;=36,AC612&lt;51),2,IF(AND(AC612&gt;=51,AC612&lt;71),3,IF(AND(AC612&gt;=71,AC612&lt;=100),4,))))</f>
        <v/>
      </c>
      <c r="AI612" s="99">
        <f>IF(AND(AD612&gt;0,AD612&lt;41),1,IF(AND(AD612&gt;=41,AD612&lt;56),2,IF(AND(AD612&gt;=56,AD612&lt;71),3,IF(AND(AD612&gt;=71,AD612&lt;=100),4,))))</f>
        <v/>
      </c>
      <c r="AJ612" s="99">
        <f>IF(AND(AE612&gt;0,AE612&lt;41),1,IF(AND(AE612&gt;=41,AE612&lt;56),2,IF(AND(AE612&gt;=56,AE612&lt;71),3,IF(AND(AE612&gt;=71,AE612&lt;=100),4,))))</f>
        <v/>
      </c>
      <c r="AK612" s="99">
        <f>IF(AND(AF612&gt;0,AF612&lt;36),1,IF(AND(AF612&gt;=36,AF612&lt;51),2,IF(AND(AF612&gt;=51,AF612&lt;66),3,IF(AND(AF612&gt;=66,AF612&lt;=100),4,))))</f>
        <v/>
      </c>
      <c r="AL612" s="100">
        <f>IF(AND(AG612&gt;0,AG612&lt;37),1,IF(AND(AG612&gt;=37,AG612&lt;58),2,IF(AND(AG612&gt;=58,AG612&lt;71),3,IF(AND(AG612&gt;=71,AG612&lt;=100),4,))))</f>
        <v/>
      </c>
      <c r="AM612" s="101">
        <f>IF((Y612&lt;&gt;"")*(K612&lt;&gt;""),Y612-K612,"")</f>
        <v/>
      </c>
      <c r="AN612" s="99">
        <f>IF((Z612&lt;&gt;"")*(L612&lt;&gt;""),Z612-L612,"")</f>
        <v/>
      </c>
      <c r="AO612" s="99">
        <f>IF((AA612&lt;&gt;"")*(M612&lt;&gt;""),AA612-M612,"")</f>
        <v/>
      </c>
      <c r="AP612" s="99">
        <f>IF((AB612&lt;&gt;"")*(N612&lt;&gt;""),AB612-N612,"")</f>
        <v/>
      </c>
      <c r="AQ612" s="94">
        <f>IF((AC612&lt;&gt;"")*(O612&lt;&gt;""),AC612-O612,"")</f>
        <v/>
      </c>
      <c r="AR612" s="94">
        <f>IF((AD612&lt;&gt;"")*(P612&lt;&gt;""),AD612-P612,"")</f>
        <v/>
      </c>
      <c r="AS612" s="94">
        <f>IF((AE612&lt;&gt;"")*(Q612&lt;&gt;""),AE612-Q612,"")</f>
        <v/>
      </c>
      <c r="AT612" s="94">
        <f>IF((AF612&lt;&gt;"")*(R612&lt;&gt;""),AF612-R612,"")</f>
        <v/>
      </c>
      <c r="AU612" s="94">
        <f>IF((AG612&lt;&gt;"")*(S612&lt;&gt;""),AG612-S612,"")</f>
        <v/>
      </c>
      <c r="AV612" s="99">
        <f>IF((AH612&lt;&gt;"")*(T612&lt;&gt;""),AH612-T612,"")</f>
        <v/>
      </c>
      <c r="AW612" s="99">
        <f>IF((AI612&lt;&gt;"")*(U612&lt;&gt;""),AI612-U612,"")</f>
        <v/>
      </c>
      <c r="AX612" s="99">
        <f>IF((AJ612&lt;&gt;"")*(V612&lt;&gt;""),AJ612-V612,"")</f>
        <v/>
      </c>
      <c r="AY612" s="99">
        <f>IF((AK612&lt;&gt;"")*(W612&lt;&gt;""),AK612-W612,"")</f>
        <v/>
      </c>
      <c r="AZ612" s="102">
        <f>IF((AL612&lt;&gt;"")*(X612&lt;&gt;""),AL612-X612,"")</f>
        <v/>
      </c>
      <c r="BA612" s="50">
        <f>IFERROR(__xludf.dummyfunction("AI(""Actúa como un tutor académico y dirígete personalmente al estudiante "" &amp; I612 &amp; "" "" &amp; J612 &amp; "" "" &amp; G612 &amp; "" "" &amp; H612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AM612 &amp; ""'. Diferencias por área: Matemáticas ("" &amp; AQ612 &amp; ""), Ciencias Natura"&amp;"les ("" &amp; AR612 &amp; ""), Sociales ("" &amp; AS612 &amp; ""), Lectura Crítica ("" &amp; AT612 &amp; "") e Inglés ("" &amp; AU612 &amp; ""). Variación en posición: grupo ("" &amp; AN612 &amp; ""), grado ("" &amp; AO612 &amp; "") y media ("" &amp; AP612 &amp; ""). Puntajes Primer Simulacro: Global "" &amp; K612 &amp; "", Mat "" &amp; "&amp;"O4 &amp; "", Cien "" &amp; P612 &amp; "", Soc "" &amp; Q612 &amp; "", Lec "" &amp; R612 &amp; "", Ing "" &amp; S612 &amp; "". Puntajes Segundo Simulacro: Global "" &amp; Y612 &amp; "", Mat "" &amp; AC612 &amp; "", Cien "" &amp; AD612 &amp; "", Soc "" &amp; AE612 &amp; "", Lec "" &amp; AF612 &amp; "", Ing "" &amp; AG612 &amp; "". Escribe un mensaje motivador"&amp;" y breve (máximo 4 líneas)."")
"),"=AI(""Actúa como un tutor académico y dirígete personalmente al estudiante "" &amp; I612 &amp; "" "" &amp; J612 &amp; "" "" &amp; G612 &amp; "" "" &amp; H612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AM612 &amp; ""'. Diferencias por área: Matemáticas ("" &amp; AQ612 &amp; ""), Ciencias Natur"&amp;"ales ("" &amp; AR612 &amp; ""), Sociales ("" &amp; AS612 &amp; ""), Lectura Crítica ("" &amp; AT612 &amp; "") e Inglés ("" &amp; AU612 &amp; ""). Variación en posición: grupo ("" &amp; AN612 &amp; ""), grado ("" &amp; AO612 &amp; "") y media ("" &amp; AP612 &amp; ""). Puntajes Primer Simulacro: Global "" &amp; K612 &amp; "", Mat "" &amp;"&amp;" O612 &amp; "", Cien "" &amp; P612 &amp; "", Soc "" &amp; Q612 &amp; "", Lec "" &amp; R612 &amp; "", Ing "" &amp; S612 &amp; "". Puntajes Segundo Simulacro: Global "" &amp; Y612 &amp; "", Mat "" &amp; AC612 &amp; "", Cien "" &amp; AD612 &amp; "", Soc "" &amp; AE612 &amp; "", Lec "" &amp; AF612 &amp; "", Ing "" &amp; AG612 &amp; "". Escribe un mensaje motivado"&amp;"r y breve (máximo 4 líneas)."")
")</f>
        <v/>
      </c>
    </row>
    <row r="613" ht="15.75" customHeight="1" s="42">
      <c r="A613" s="93" t="n"/>
      <c r="B613" s="94" t="inlineStr">
        <is>
          <t>Bachillerato</t>
        </is>
      </c>
      <c r="C613" s="94" t="n">
        <v>903</v>
      </c>
      <c r="D613" s="94" t="n"/>
      <c r="E613" s="95" t="n">
        <v>1011594292</v>
      </c>
      <c r="F613" s="96">
        <f>TRIM(G613&amp;" "&amp;H613&amp;" "&amp;I613&amp;" "&amp;J613)</f>
        <v/>
      </c>
      <c r="G613" s="94" t="inlineStr">
        <is>
          <t>Graciano</t>
        </is>
      </c>
      <c r="H613" s="94" t="inlineStr">
        <is>
          <t>Tamayo</t>
        </is>
      </c>
      <c r="I613" s="94" t="inlineStr">
        <is>
          <t>Lina</t>
        </is>
      </c>
      <c r="J613" s="97" t="inlineStr">
        <is>
          <t>Marcela</t>
        </is>
      </c>
      <c r="K613" s="98">
        <f>IF(SUM(O613:S613)=0, "", ROUND(((O613*3+P613*3+Q613*3+R613*3+S613*1)/13)*5,0))</f>
        <v/>
      </c>
      <c r="L613" s="99">
        <f>IF(OR($C613="",K613=""),"",COUNTIFS($C$4:$C$1500,$C613,K$4:K$1500,"&gt;"&amp;K613)+1)</f>
        <v/>
      </c>
      <c r="M613" s="99">
        <f>IF(OR($C613="",K613=""),"",IF(AND($C613&gt;=1001,$C613&lt;=1005),COUNTIFS($C$4:$C$1500,"&gt;=1001",$C$4:$C$1500,"&lt;=1005",K$4:K$1500,"&gt;"&amp;K613)+1,IF(AND($C613&gt;=1101,$C613&lt;=1105),COUNTIFS($C$4:$C$1500,"&gt;=1101",$C$4:$C$1500,"&lt;=1105",K$4:K$1500,"&gt;"&amp;K613)+1,IF(AND($C613&gt;=901,$C613&lt;=905),COUNTIFS($C$4:$C$1500,"&gt;=901",$C$4:$C$1500,"&lt;=905",K$4:K$1500,"&gt;"&amp;K613)+1,IF(AND($C613&gt;=801,$C613&lt;=805),COUNTIFS($C$4:$C$1500,"&gt;=801",$C$4:$C$1500,"&lt;=805",K$4:K$1500,"&gt;"&amp;K613)+1,IF(AND($C613&gt;=701,$C613&lt;=705),COUNTIFS($C$4:$C$1500,"&gt;=701",$C$4:$C$1500,"&lt;=705",K$4:K$1500,"&gt;"&amp;K613)+1,IF(AND($C613&gt;=601,$C613&lt;=606),COUNTIFS($C$4:$C$1500,"&gt;=601",$C$4:$C$1500,"&lt;=606",K$4:K$1500,"&gt;"&amp;K613)+1,"")))))))</f>
        <v/>
      </c>
      <c r="N613" s="99">
        <f>IF(OR($C613="",K613=""),"",IF(OR(AND($C613&gt;=1001,$C613&lt;=1005),AND($C613&gt;=1101,$C613&lt;=1105)),COUNTIFS($C$4:$C$1500,"&gt;=1001",$C$4:$C$1500,"&lt;=1005",K$4:K$1500,"&gt;"&amp;K613)+COUNTIFS($C$4:$C$1500,"&gt;=1101",$C$4:$C$1500,"&lt;=1105",K$4:K$1500,"&gt;"&amp;K613)+1,""))</f>
        <v/>
      </c>
      <c r="O613" s="94" t="n">
        <v>41</v>
      </c>
      <c r="P613" s="94" t="n">
        <v>29.61</v>
      </c>
      <c r="Q613" s="94" t="n">
        <v>51.88</v>
      </c>
      <c r="R613" s="94" t="n">
        <v>70.83</v>
      </c>
      <c r="S613" s="94" t="n">
        <v>66.67</v>
      </c>
      <c r="T613" s="99">
        <f>IF(AND(O613&gt;0,O613&lt;36),1,IF(AND(O613&gt;=36,O613&lt;51),2,IF(AND(O613&gt;=51,O613&lt;71),3,IF(AND(O613&gt;=71,O613&lt;=100),4,))))</f>
        <v/>
      </c>
      <c r="U613" s="99">
        <f>IF(AND(P613&gt;0,P613&lt;41),1,IF(AND(P613&gt;=41,P613&lt;56),2,IF(AND(P613&gt;=56,P613&lt;71),3,IF(AND(P613&gt;=71,P613&lt;=100),4,))))</f>
        <v/>
      </c>
      <c r="V613" s="99">
        <f>IF(AND(Q613&gt;0,Q613&lt;41),1,IF(AND(Q613&gt;=41,Q613&lt;56),2,IF(AND(Q613&gt;=56,Q613&lt;71),3,IF(AND(Q613&gt;=71,Q613&lt;=100),4,))))</f>
        <v/>
      </c>
      <c r="W613" s="99">
        <f>IF(AND(R613&gt;0,R613&lt;36),1,IF(AND(R613&gt;=36,R613&lt;51),2,IF(AND(R613&gt;=51,R613&lt;66),3,IF(AND(R613&gt;=66,R613&lt;=100),4,))))</f>
        <v/>
      </c>
      <c r="X613" s="100">
        <f>IF(AND(S613&gt;0,S613&lt;37),1,IF(AND(S613&gt;=37,S613&lt;58),2,IF(AND(S613&gt;=58,S613&lt;71),3,IF(AND(S613&gt;=71,S613&lt;=100),4,))))</f>
        <v/>
      </c>
      <c r="Y613" s="101">
        <f>IF(SUM(AC613:AG613)=0, "", ROUND(((AC613*3+AD613*3+AE613*3+AF613*3+AG613*1)/13)*5,0))</f>
        <v/>
      </c>
      <c r="Z613" s="99">
        <f>IF(OR($C613="",Y613=""),"",COUNTIFS($C$4:$C$1500,$C613,Y$4:Y$1500,"&gt;"&amp;Y613)+1)</f>
        <v/>
      </c>
      <c r="AA613" s="99">
        <f>IF(OR($C613="",Y613=""),"",IF(AND($C613&gt;=1001,$C613&lt;=1005),COUNTIFS($C$4:$C$1500,"&gt;=1001",$C$4:$C$1500,"&lt;=1005",Y$4:Y$1500,"&gt;"&amp;Y613)+1,IF(AND($C613&gt;=1101,$C613&lt;=1105),COUNTIFS($C$4:$C$1500,"&gt;=1101",$C$4:$C$1500,"&lt;=1105",Y$4:Y$1500,"&gt;"&amp;Y613)+1,IF(AND($C613&gt;=901,$C613&lt;=905),COUNTIFS($C$4:$C$1500,"&gt;=901",$C$4:$C$1500,"&lt;=905",Y$4:Y$1500,"&gt;"&amp;Y613)+1,IF(AND($C613&gt;=801,$C613&lt;=805),COUNTIFS($C$4:$C$1500,"&gt;=801",$C$4:$C$1500,"&lt;=805",Y$4:Y$1500,"&gt;"&amp;Y613)+1,IF(AND($C613&gt;=701,$C613&lt;=705),COUNTIFS($C$4:$C$1500,"&gt;=701",$C$4:$C$1500,"&lt;=705",Y$4:Y$1500,"&gt;"&amp;Y613)+1,IF(AND($C613&gt;=601,$C613&lt;=606),COUNTIFS($C$4:$C$1500,"&gt;=601",$C$4:$C$1500,"&lt;=606",Y$4:Y$1500,"&gt;"&amp;Y613)+1,"")))))))</f>
        <v/>
      </c>
      <c r="AB613" s="99">
        <f>IF(OR($C613="",Y613=""),"",IF(OR(AND($C613&gt;=1001,$C613&lt;=1005),AND($C613&gt;=1101,$C613&lt;=1105)),COUNTIFS($C$4:$C$1500,"&gt;=1001",$C$4:$C$1500,"&lt;=1005",Y$4:Y$1500,"&gt;"&amp;Y613)+COUNTIFS($C$4:$C$1500,"&gt;=1101",$C$4:$C$1500,"&lt;=1105",Y$4:Y$1500,"&gt;"&amp;Y613)+1,""))</f>
        <v/>
      </c>
      <c r="AC613" s="94" t="n">
        <v>19.75</v>
      </c>
      <c r="AD613" s="94" t="n">
        <v>53.66</v>
      </c>
      <c r="AE613" s="94" t="n">
        <v>62.5</v>
      </c>
      <c r="AF613" s="94" t="n">
        <v>43.75</v>
      </c>
      <c r="AG613" s="94" t="n">
        <v>21.88</v>
      </c>
      <c r="AH613" s="99">
        <f>IF(AND(AC613&gt;0,AC613&lt;36),1,IF(AND(AC613&gt;=36,AC613&lt;51),2,IF(AND(AC613&gt;=51,AC613&lt;71),3,IF(AND(AC613&gt;=71,AC613&lt;=100),4,))))</f>
        <v/>
      </c>
      <c r="AI613" s="99">
        <f>IF(AND(AD613&gt;0,AD613&lt;41),1,IF(AND(AD613&gt;=41,AD613&lt;56),2,IF(AND(AD613&gt;=56,AD613&lt;71),3,IF(AND(AD613&gt;=71,AD613&lt;=100),4,))))</f>
        <v/>
      </c>
      <c r="AJ613" s="99">
        <f>IF(AND(AE613&gt;0,AE613&lt;41),1,IF(AND(AE613&gt;=41,AE613&lt;56),2,IF(AND(AE613&gt;=56,AE613&lt;71),3,IF(AND(AE613&gt;=71,AE613&lt;=100),4,))))</f>
        <v/>
      </c>
      <c r="AK613" s="99">
        <f>IF(AND(AF613&gt;0,AF613&lt;36),1,IF(AND(AF613&gt;=36,AF613&lt;51),2,IF(AND(AF613&gt;=51,AF613&lt;66),3,IF(AND(AF613&gt;=66,AF613&lt;=100),4,))))</f>
        <v/>
      </c>
      <c r="AL613" s="100">
        <f>IF(AND(AG613&gt;0,AG613&lt;37),1,IF(AND(AG613&gt;=37,AG613&lt;58),2,IF(AND(AG613&gt;=58,AG613&lt;71),3,IF(AND(AG613&gt;=71,AG613&lt;=100),4,))))</f>
        <v/>
      </c>
      <c r="AM613" s="101">
        <f>IF((Y613&lt;&gt;"")*(K613&lt;&gt;""),Y613-K613,"")</f>
        <v/>
      </c>
      <c r="AN613" s="99">
        <f>IF((Z613&lt;&gt;"")*(L613&lt;&gt;""),Z613-L613,"")</f>
        <v/>
      </c>
      <c r="AO613" s="99">
        <f>IF((AA613&lt;&gt;"")*(M613&lt;&gt;""),AA613-M613,"")</f>
        <v/>
      </c>
      <c r="AP613" s="99">
        <f>IF((AB613&lt;&gt;"")*(N613&lt;&gt;""),AB613-N613,"")</f>
        <v/>
      </c>
      <c r="AQ613" s="94">
        <f>IF((AC613&lt;&gt;"")*(O613&lt;&gt;""),AC613-O613,"")</f>
        <v/>
      </c>
      <c r="AR613" s="94">
        <f>IF((AD613&lt;&gt;"")*(P613&lt;&gt;""),AD613-P613,"")</f>
        <v/>
      </c>
      <c r="AS613" s="94">
        <f>IF((AE613&lt;&gt;"")*(Q613&lt;&gt;""),AE613-Q613,"")</f>
        <v/>
      </c>
      <c r="AT613" s="94">
        <f>IF((AF613&lt;&gt;"")*(R613&lt;&gt;""),AF613-R613,"")</f>
        <v/>
      </c>
      <c r="AU613" s="94">
        <f>IF((AG613&lt;&gt;"")*(S613&lt;&gt;""),AG613-S613,"")</f>
        <v/>
      </c>
      <c r="AV613" s="99">
        <f>IF((AH613&lt;&gt;"")*(T613&lt;&gt;""),AH613-T613,"")</f>
        <v/>
      </c>
      <c r="AW613" s="99">
        <f>IF((AI613&lt;&gt;"")*(U613&lt;&gt;""),AI613-U613,"")</f>
        <v/>
      </c>
      <c r="AX613" s="99">
        <f>IF((AJ613&lt;&gt;"")*(V613&lt;&gt;""),AJ613-V613,"")</f>
        <v/>
      </c>
      <c r="AY613" s="99">
        <f>IF((AK613&lt;&gt;"")*(W613&lt;&gt;""),AK613-W613,"")</f>
        <v/>
      </c>
      <c r="AZ613" s="102">
        <f>IF((AL613&lt;&gt;"")*(X613&lt;&gt;""),AL613-X613,"")</f>
        <v/>
      </c>
      <c r="BA613" s="50">
        <f>IFERROR(__xludf.dummyfunction("AI(""Actúa como un tutor académico y dirígete personalmente al estudiante "" &amp; I613 &amp; "" "" &amp; J613 &amp; "" "" &amp; G613 &amp; "" "" &amp; H613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AM613 &amp; ""'. Diferencias por área: Matemáticas ("" &amp; AQ613 &amp; ""), Ciencias Natura"&amp;"les ("" &amp; AR613 &amp; ""), Sociales ("" &amp; AS613 &amp; ""), Lectura Crítica ("" &amp; AT613 &amp; "") e Inglés ("" &amp; AU613 &amp; ""). Variación en posición: grupo ("" &amp; AN613 &amp; ""), grado ("" &amp; AO613 &amp; "") y media ("" &amp; AP613 &amp; ""). Puntajes Primer Simulacro: Global "" &amp; K613 &amp; "", Mat "" &amp; "&amp;"O4 &amp; "", Cien "" &amp; P613 &amp; "", Soc "" &amp; Q613 &amp; "", Lec "" &amp; R613 &amp; "", Ing "" &amp; S613 &amp; "". Puntajes Segundo Simulacro: Global "" &amp; Y613 &amp; "", Mat "" &amp; AC613 &amp; "", Cien "" &amp; AD613 &amp; "", Soc "" &amp; AE613 &amp; "", Lec "" &amp; AF613 &amp; "", Ing "" &amp; AG613 &amp; "". Escribe un mensaje motivador"&amp;" y breve (máximo 4 líneas)."")
"),"=AI(""Actúa como un tutor académico y dirígete personalmente al estudiante "" &amp; I613 &amp; "" "" &amp; J613 &amp; "" "" &amp; G613 &amp; "" "" &amp; H613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AM613 &amp; ""'. Diferencias por área: Matemáticas ("" &amp; AQ613 &amp; ""), Ciencias Natur"&amp;"ales ("" &amp; AR613 &amp; ""), Sociales ("" &amp; AS613 &amp; ""), Lectura Crítica ("" &amp; AT613 &amp; "") e Inglés ("" &amp; AU613 &amp; ""). Variación en posición: grupo ("" &amp; AN613 &amp; ""), grado ("" &amp; AO613 &amp; "") y media ("" &amp; AP613 &amp; ""). Puntajes Primer Simulacro: Global "" &amp; K613 &amp; "", Mat "" &amp;"&amp;" O613 &amp; "", Cien "" &amp; P613 &amp; "", Soc "" &amp; Q613 &amp; "", Lec "" &amp; R613 &amp; "", Ing "" &amp; S613 &amp; "". Puntajes Segundo Simulacro: Global "" &amp; Y613 &amp; "", Mat "" &amp; AC613 &amp; "", Cien "" &amp; AD613 &amp; "", Soc "" &amp; AE613 &amp; "", Lec "" &amp; AF613 &amp; "", Ing "" &amp; AG613 &amp; "". Escribe un mensaje motivado"&amp;"r y breve (máximo 4 líneas)."")
")</f>
        <v/>
      </c>
    </row>
    <row r="614" ht="15.75" customHeight="1" s="42">
      <c r="A614" s="93" t="n"/>
      <c r="B614" s="94" t="inlineStr">
        <is>
          <t>Bachillerato</t>
        </is>
      </c>
      <c r="C614" s="94" t="n">
        <v>903</v>
      </c>
      <c r="D614" s="94" t="n"/>
      <c r="E614" s="95" t="n">
        <v>1011594898</v>
      </c>
      <c r="F614" s="96">
        <f>TRIM(G614&amp;" "&amp;H614&amp;" "&amp;I614&amp;" "&amp;J614)</f>
        <v/>
      </c>
      <c r="G614" s="94" t="inlineStr">
        <is>
          <t>Hernández</t>
        </is>
      </c>
      <c r="H614" s="94" t="inlineStr">
        <is>
          <t>Vélez</t>
        </is>
      </c>
      <c r="I614" s="94" t="inlineStr">
        <is>
          <t>Ximena</t>
        </is>
      </c>
      <c r="J614" s="97" t="n"/>
      <c r="K614" s="98">
        <f>IF(SUM(O614:S614)=0, "", ROUND(((O614*3+P614*3+Q614*3+R614*3+S614*1)/13)*5,0))</f>
        <v/>
      </c>
      <c r="L614" s="99">
        <f>IF(OR($C614="",K614=""),"",COUNTIFS($C$4:$C$1500,$C614,K$4:K$1500,"&gt;"&amp;K614)+1)</f>
        <v/>
      </c>
      <c r="M614" s="99">
        <f>IF(OR($C614="",K614=""),"",IF(AND($C614&gt;=1001,$C614&lt;=1005),COUNTIFS($C$4:$C$1500,"&gt;=1001",$C$4:$C$1500,"&lt;=1005",K$4:K$1500,"&gt;"&amp;K614)+1,IF(AND($C614&gt;=1101,$C614&lt;=1105),COUNTIFS($C$4:$C$1500,"&gt;=1101",$C$4:$C$1500,"&lt;=1105",K$4:K$1500,"&gt;"&amp;K614)+1,IF(AND($C614&gt;=901,$C614&lt;=905),COUNTIFS($C$4:$C$1500,"&gt;=901",$C$4:$C$1500,"&lt;=905",K$4:K$1500,"&gt;"&amp;K614)+1,IF(AND($C614&gt;=801,$C614&lt;=805),COUNTIFS($C$4:$C$1500,"&gt;=801",$C$4:$C$1500,"&lt;=805",K$4:K$1500,"&gt;"&amp;K614)+1,IF(AND($C614&gt;=701,$C614&lt;=705),COUNTIFS($C$4:$C$1500,"&gt;=701",$C$4:$C$1500,"&lt;=705",K$4:K$1500,"&gt;"&amp;K614)+1,IF(AND($C614&gt;=601,$C614&lt;=606),COUNTIFS($C$4:$C$1500,"&gt;=601",$C$4:$C$1500,"&lt;=606",K$4:K$1500,"&gt;"&amp;K614)+1,"")))))))</f>
        <v/>
      </c>
      <c r="N614" s="99">
        <f>IF(OR($C614="",K614=""),"",IF(OR(AND($C614&gt;=1001,$C614&lt;=1005),AND($C614&gt;=1101,$C614&lt;=1105)),COUNTIFS($C$4:$C$1500,"&gt;=1001",$C$4:$C$1500,"&lt;=1005",K$4:K$1500,"&gt;"&amp;K614)+COUNTIFS($C$4:$C$1500,"&gt;=1101",$C$4:$C$1500,"&lt;=1105",K$4:K$1500,"&gt;"&amp;K614)+1,""))</f>
        <v/>
      </c>
      <c r="O614" s="94" t="n">
        <v>38.25</v>
      </c>
      <c r="P614" s="94" t="n">
        <v>32.35</v>
      </c>
      <c r="Q614" s="94" t="n">
        <v>46.25</v>
      </c>
      <c r="R614" s="94" t="n">
        <v>45.83</v>
      </c>
      <c r="S614" s="94" t="n">
        <v>70.83</v>
      </c>
      <c r="T614" s="99">
        <f>IF(AND(O614&gt;0,O614&lt;36),1,IF(AND(O614&gt;=36,O614&lt;51),2,IF(AND(O614&gt;=51,O614&lt;71),3,IF(AND(O614&gt;=71,O614&lt;=100),4,))))</f>
        <v/>
      </c>
      <c r="U614" s="99">
        <f>IF(AND(P614&gt;0,P614&lt;41),1,IF(AND(P614&gt;=41,P614&lt;56),2,IF(AND(P614&gt;=56,P614&lt;71),3,IF(AND(P614&gt;=71,P614&lt;=100),4,))))</f>
        <v/>
      </c>
      <c r="V614" s="99">
        <f>IF(AND(Q614&gt;0,Q614&lt;41),1,IF(AND(Q614&gt;=41,Q614&lt;56),2,IF(AND(Q614&gt;=56,Q614&lt;71),3,IF(AND(Q614&gt;=71,Q614&lt;=100),4,))))</f>
        <v/>
      </c>
      <c r="W614" s="99">
        <f>IF(AND(R614&gt;0,R614&lt;36),1,IF(AND(R614&gt;=36,R614&lt;51),2,IF(AND(R614&gt;=51,R614&lt;66),3,IF(AND(R614&gt;=66,R614&lt;=100),4,))))</f>
        <v/>
      </c>
      <c r="X614" s="100">
        <f>IF(AND(S614&gt;0,S614&lt;37),1,IF(AND(S614&gt;=37,S614&lt;58),2,IF(AND(S614&gt;=58,S614&lt;71),3,IF(AND(S614&gt;=71,S614&lt;=100),4,))))</f>
        <v/>
      </c>
      <c r="Y614" s="101">
        <f>IF(SUM(AC614:AG614)=0, "", ROUND(((AC614*3+AD614*3+AE614*3+AF614*3+AG614*1)/13)*5,0))</f>
        <v/>
      </c>
      <c r="Z614" s="99">
        <f>IF(OR($C614="",Y614=""),"",COUNTIFS($C$4:$C$1500,$C614,Y$4:Y$1500,"&gt;"&amp;Y614)+1)</f>
        <v/>
      </c>
      <c r="AA614" s="99">
        <f>IF(OR($C614="",Y614=""),"",IF(AND($C614&gt;=1001,$C614&lt;=1005),COUNTIFS($C$4:$C$1500,"&gt;=1001",$C$4:$C$1500,"&lt;=1005",Y$4:Y$1500,"&gt;"&amp;Y614)+1,IF(AND($C614&gt;=1101,$C614&lt;=1105),COUNTIFS($C$4:$C$1500,"&gt;=1101",$C$4:$C$1500,"&lt;=1105",Y$4:Y$1500,"&gt;"&amp;Y614)+1,IF(AND($C614&gt;=901,$C614&lt;=905),COUNTIFS($C$4:$C$1500,"&gt;=901",$C$4:$C$1500,"&lt;=905",Y$4:Y$1500,"&gt;"&amp;Y614)+1,IF(AND($C614&gt;=801,$C614&lt;=805),COUNTIFS($C$4:$C$1500,"&gt;=801",$C$4:$C$1500,"&lt;=805",Y$4:Y$1500,"&gt;"&amp;Y614)+1,IF(AND($C614&gt;=701,$C614&lt;=705),COUNTIFS($C$4:$C$1500,"&gt;=701",$C$4:$C$1500,"&lt;=705",Y$4:Y$1500,"&gt;"&amp;Y614)+1,IF(AND($C614&gt;=601,$C614&lt;=606),COUNTIFS($C$4:$C$1500,"&gt;=601",$C$4:$C$1500,"&lt;=606",Y$4:Y$1500,"&gt;"&amp;Y614)+1,"")))))))</f>
        <v/>
      </c>
      <c r="AB614" s="99">
        <f>IF(OR($C614="",Y614=""),"",IF(OR(AND($C614&gt;=1001,$C614&lt;=1005),AND($C614&gt;=1101,$C614&lt;=1105)),COUNTIFS($C$4:$C$1500,"&gt;=1001",$C$4:$C$1500,"&lt;=1005",Y$4:Y$1500,"&gt;"&amp;Y614)+COUNTIFS($C$4:$C$1500,"&gt;=1101",$C$4:$C$1500,"&lt;=1105",Y$4:Y$1500,"&gt;"&amp;Y614)+1,""))</f>
        <v/>
      </c>
      <c r="AC614" s="94" t="n">
        <v>65.25</v>
      </c>
      <c r="AD614" s="94" t="n">
        <v>48.48</v>
      </c>
      <c r="AE614" s="94" t="n">
        <v>55</v>
      </c>
      <c r="AF614" s="94" t="n">
        <v>70</v>
      </c>
      <c r="AG614" s="94" t="n">
        <v>35</v>
      </c>
      <c r="AH614" s="99">
        <f>IF(AND(AC614&gt;0,AC614&lt;36),1,IF(AND(AC614&gt;=36,AC614&lt;51),2,IF(AND(AC614&gt;=51,AC614&lt;71),3,IF(AND(AC614&gt;=71,AC614&lt;=100),4,))))</f>
        <v/>
      </c>
      <c r="AI614" s="99">
        <f>IF(AND(AD614&gt;0,AD614&lt;41),1,IF(AND(AD614&gt;=41,AD614&lt;56),2,IF(AND(AD614&gt;=56,AD614&lt;71),3,IF(AND(AD614&gt;=71,AD614&lt;=100),4,))))</f>
        <v/>
      </c>
      <c r="AJ614" s="99">
        <f>IF(AND(AE614&gt;0,AE614&lt;41),1,IF(AND(AE614&gt;=41,AE614&lt;56),2,IF(AND(AE614&gt;=56,AE614&lt;71),3,IF(AND(AE614&gt;=71,AE614&lt;=100),4,))))</f>
        <v/>
      </c>
      <c r="AK614" s="99">
        <f>IF(AND(AF614&gt;0,AF614&lt;36),1,IF(AND(AF614&gt;=36,AF614&lt;51),2,IF(AND(AF614&gt;=51,AF614&lt;66),3,IF(AND(AF614&gt;=66,AF614&lt;=100),4,))))</f>
        <v/>
      </c>
      <c r="AL614" s="100">
        <f>IF(AND(AG614&gt;0,AG614&lt;37),1,IF(AND(AG614&gt;=37,AG614&lt;58),2,IF(AND(AG614&gt;=58,AG614&lt;71),3,IF(AND(AG614&gt;=71,AG614&lt;=100),4,))))</f>
        <v/>
      </c>
      <c r="AM614" s="101">
        <f>IF((Y614&lt;&gt;"")*(K614&lt;&gt;""),Y614-K614,"")</f>
        <v/>
      </c>
      <c r="AN614" s="99">
        <f>IF((Z614&lt;&gt;"")*(L614&lt;&gt;""),Z614-L614,"")</f>
        <v/>
      </c>
      <c r="AO614" s="99">
        <f>IF((AA614&lt;&gt;"")*(M614&lt;&gt;""),AA614-M614,"")</f>
        <v/>
      </c>
      <c r="AP614" s="99">
        <f>IF((AB614&lt;&gt;"")*(N614&lt;&gt;""),AB614-N614,"")</f>
        <v/>
      </c>
      <c r="AQ614" s="94">
        <f>IF((AC614&lt;&gt;"")*(O614&lt;&gt;""),AC614-O614,"")</f>
        <v/>
      </c>
      <c r="AR614" s="94">
        <f>IF((AD614&lt;&gt;"")*(P614&lt;&gt;""),AD614-P614,"")</f>
        <v/>
      </c>
      <c r="AS614" s="94">
        <f>IF((AE614&lt;&gt;"")*(Q614&lt;&gt;""),AE614-Q614,"")</f>
        <v/>
      </c>
      <c r="AT614" s="94">
        <f>IF((AF614&lt;&gt;"")*(R614&lt;&gt;""),AF614-R614,"")</f>
        <v/>
      </c>
      <c r="AU614" s="94">
        <f>IF((AG614&lt;&gt;"")*(S614&lt;&gt;""),AG614-S614,"")</f>
        <v/>
      </c>
      <c r="AV614" s="99">
        <f>IF((AH614&lt;&gt;"")*(T614&lt;&gt;""),AH614-T614,"")</f>
        <v/>
      </c>
      <c r="AW614" s="99">
        <f>IF((AI614&lt;&gt;"")*(U614&lt;&gt;""),AI614-U614,"")</f>
        <v/>
      </c>
      <c r="AX614" s="99">
        <f>IF((AJ614&lt;&gt;"")*(V614&lt;&gt;""),AJ614-V614,"")</f>
        <v/>
      </c>
      <c r="AY614" s="99">
        <f>IF((AK614&lt;&gt;"")*(W614&lt;&gt;""),AK614-W614,"")</f>
        <v/>
      </c>
      <c r="AZ614" s="102">
        <f>IF((AL614&lt;&gt;"")*(X614&lt;&gt;""),AL614-X614,"")</f>
        <v/>
      </c>
      <c r="BA614" s="50">
        <f>IFERROR(__xludf.dummyfunction("AI(""Actúa como un tutor académico y dirígete personalmente al estudiante "" &amp; I614 &amp; "" "" &amp; J614 &amp; "" "" &amp; G614 &amp; "" "" &amp; H614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AM614 &amp; ""'. Diferencias por área: Matemáticas ("" &amp; AQ614 &amp; ""), Ciencias Natura"&amp;"les ("" &amp; AR614 &amp; ""), Sociales ("" &amp; AS614 &amp; ""), Lectura Crítica ("" &amp; AT614 &amp; "") e Inglés ("" &amp; AU614 &amp; ""). Variación en posición: grupo ("" &amp; AN614 &amp; ""), grado ("" &amp; AO614 &amp; "") y media ("" &amp; AP614 &amp; ""). Puntajes Primer Simulacro: Global "" &amp; K614 &amp; "", Mat "" &amp; "&amp;"O4 &amp; "", Cien "" &amp; P614 &amp; "", Soc "" &amp; Q614 &amp; "", Lec "" &amp; R614 &amp; "", Ing "" &amp; S614 &amp; "". Puntajes Segundo Simulacro: Global "" &amp; Y614 &amp; "", Mat "" &amp; AC614 &amp; "", Cien "" &amp; AD614 &amp; "", Soc "" &amp; AE614 &amp; "", Lec "" &amp; AF614 &amp; "", Ing "" &amp; AG614 &amp; "". Escribe un mensaje motivador"&amp;" y breve (máximo 4 líneas)."")
"),"=AI(""Actúa como un tutor académico y dirígete personalmente al estudiante "" &amp; I614 &amp; "" "" &amp; J614 &amp; "" "" &amp; G614 &amp; "" "" &amp; H614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AM614 &amp; ""'. Diferencias por área: Matemáticas ("" &amp; AQ614 &amp; ""), Ciencias Natur"&amp;"ales ("" &amp; AR614 &amp; ""), Sociales ("" &amp; AS614 &amp; ""), Lectura Crítica ("" &amp; AT614 &amp; "") e Inglés ("" &amp; AU614 &amp; ""). Variación en posición: grupo ("" &amp; AN614 &amp; ""), grado ("" &amp; AO614 &amp; "") y media ("" &amp; AP614 &amp; ""). Puntajes Primer Simulacro: Global "" &amp; K614 &amp; "", Mat "" &amp;"&amp;" O614 &amp; "", Cien "" &amp; P614 &amp; "", Soc "" &amp; Q614 &amp; "", Lec "" &amp; R614 &amp; "", Ing "" &amp; S614 &amp; "". Puntajes Segundo Simulacro: Global "" &amp; Y614 &amp; "", Mat "" &amp; AC614 &amp; "", Cien "" &amp; AD614 &amp; "", Soc "" &amp; AE614 &amp; "", Lec "" &amp; AF614 &amp; "", Ing "" &amp; AG614 &amp; "". Escribe un mensaje motivado"&amp;"r y breve (máximo 4 líneas)."")
")</f>
        <v/>
      </c>
    </row>
    <row r="615" ht="15.75" customHeight="1" s="42">
      <c r="A615" s="93" t="n"/>
      <c r="B615" s="94" t="inlineStr">
        <is>
          <t>Bachillerato</t>
        </is>
      </c>
      <c r="C615" s="94" t="n">
        <v>903</v>
      </c>
      <c r="D615" s="94" t="n"/>
      <c r="E615" s="95" t="n">
        <v>1032020482</v>
      </c>
      <c r="F615" s="96">
        <f>TRIM(G615&amp;" "&amp;H615&amp;" "&amp;I615&amp;" "&amp;J615)</f>
        <v/>
      </c>
      <c r="G615" s="94" t="inlineStr">
        <is>
          <t>Laverde</t>
        </is>
      </c>
      <c r="H615" s="94" t="inlineStr">
        <is>
          <t>Usuga</t>
        </is>
      </c>
      <c r="I615" s="94" t="inlineStr">
        <is>
          <t>Alejandra</t>
        </is>
      </c>
      <c r="J615" s="97" t="n"/>
      <c r="K615" s="98">
        <f>IF(SUM(O615:S615)=0, "", ROUND(((O615*3+P615*3+Q615*3+R615*3+S615*1)/13)*5,0))</f>
        <v/>
      </c>
      <c r="L615" s="99">
        <f>IF(OR($C615="",K615=""),"",COUNTIFS($C$4:$C$1500,$C615,K$4:K$1500,"&gt;"&amp;K615)+1)</f>
        <v/>
      </c>
      <c r="M615" s="99">
        <f>IF(OR($C615="",K615=""),"",IF(AND($C615&gt;=1001,$C615&lt;=1005),COUNTIFS($C$4:$C$1500,"&gt;=1001",$C$4:$C$1500,"&lt;=1005",K$4:K$1500,"&gt;"&amp;K615)+1,IF(AND($C615&gt;=1101,$C615&lt;=1105),COUNTIFS($C$4:$C$1500,"&gt;=1101",$C$4:$C$1500,"&lt;=1105",K$4:K$1500,"&gt;"&amp;K615)+1,IF(AND($C615&gt;=901,$C615&lt;=905),COUNTIFS($C$4:$C$1500,"&gt;=901",$C$4:$C$1500,"&lt;=905",K$4:K$1500,"&gt;"&amp;K615)+1,IF(AND($C615&gt;=801,$C615&lt;=805),COUNTIFS($C$4:$C$1500,"&gt;=801",$C$4:$C$1500,"&lt;=805",K$4:K$1500,"&gt;"&amp;K615)+1,IF(AND($C615&gt;=701,$C615&lt;=705),COUNTIFS($C$4:$C$1500,"&gt;=701",$C$4:$C$1500,"&lt;=705",K$4:K$1500,"&gt;"&amp;K615)+1,IF(AND($C615&gt;=601,$C615&lt;=606),COUNTIFS($C$4:$C$1500,"&gt;=601",$C$4:$C$1500,"&lt;=606",K$4:K$1500,"&gt;"&amp;K615)+1,"")))))))</f>
        <v/>
      </c>
      <c r="N615" s="99">
        <f>IF(OR($C615="",K615=""),"",IF(OR(AND($C615&gt;=1001,$C615&lt;=1005),AND($C615&gt;=1101,$C615&lt;=1105)),COUNTIFS($C$4:$C$1500,"&gt;=1001",$C$4:$C$1500,"&lt;=1005",K$4:K$1500,"&gt;"&amp;K615)+COUNTIFS($C$4:$C$1500,"&gt;=1101",$C$4:$C$1500,"&lt;=1105",K$4:K$1500,"&gt;"&amp;K615)+1,""))</f>
        <v/>
      </c>
      <c r="O615" s="94" t="n">
        <v>46.5</v>
      </c>
      <c r="P615" s="94" t="n">
        <v>41.07</v>
      </c>
      <c r="Q615" s="94" t="n">
        <v>58.75</v>
      </c>
      <c r="R615" s="94" t="n">
        <v>62.5</v>
      </c>
      <c r="S615" s="94" t="n">
        <v>41.67</v>
      </c>
      <c r="T615" s="99">
        <f>IF(AND(O615&gt;0,O615&lt;36),1,IF(AND(O615&gt;=36,O615&lt;51),2,IF(AND(O615&gt;=51,O615&lt;71),3,IF(AND(O615&gt;=71,O615&lt;=100),4,))))</f>
        <v/>
      </c>
      <c r="U615" s="99">
        <f>IF(AND(P615&gt;0,P615&lt;41),1,IF(AND(P615&gt;=41,P615&lt;56),2,IF(AND(P615&gt;=56,P615&lt;71),3,IF(AND(P615&gt;=71,P615&lt;=100),4,))))</f>
        <v/>
      </c>
      <c r="V615" s="99">
        <f>IF(AND(Q615&gt;0,Q615&lt;41),1,IF(AND(Q615&gt;=41,Q615&lt;56),2,IF(AND(Q615&gt;=56,Q615&lt;71),3,IF(AND(Q615&gt;=71,Q615&lt;=100),4,))))</f>
        <v/>
      </c>
      <c r="W615" s="99">
        <f>IF(AND(R615&gt;0,R615&lt;36),1,IF(AND(R615&gt;=36,R615&lt;51),2,IF(AND(R615&gt;=51,R615&lt;66),3,IF(AND(R615&gt;=66,R615&lt;=100),4,))))</f>
        <v/>
      </c>
      <c r="X615" s="100">
        <f>IF(AND(S615&gt;0,S615&lt;37),1,IF(AND(S615&gt;=37,S615&lt;58),2,IF(AND(S615&gt;=58,S615&lt;71),3,IF(AND(S615&gt;=71,S615&lt;=100),4,))))</f>
        <v/>
      </c>
      <c r="Y615" s="101">
        <f>IF(SUM(AC615:AG615)=0, "", ROUND(((AC615*3+AD615*3+AE615*3+AF615*3+AG615*1)/13)*5,0))</f>
        <v/>
      </c>
      <c r="Z615" s="99">
        <f>IF(OR($C615="",Y615=""),"",COUNTIFS($C$4:$C$1500,$C615,Y$4:Y$1500,"&gt;"&amp;Y615)+1)</f>
        <v/>
      </c>
      <c r="AA615" s="99">
        <f>IF(OR($C615="",Y615=""),"",IF(AND($C615&gt;=1001,$C615&lt;=1005),COUNTIFS($C$4:$C$1500,"&gt;=1001",$C$4:$C$1500,"&lt;=1005",Y$4:Y$1500,"&gt;"&amp;Y615)+1,IF(AND($C615&gt;=1101,$C615&lt;=1105),COUNTIFS($C$4:$C$1500,"&gt;=1101",$C$4:$C$1500,"&lt;=1105",Y$4:Y$1500,"&gt;"&amp;Y615)+1,IF(AND($C615&gt;=901,$C615&lt;=905),COUNTIFS($C$4:$C$1500,"&gt;=901",$C$4:$C$1500,"&lt;=905",Y$4:Y$1500,"&gt;"&amp;Y615)+1,IF(AND($C615&gt;=801,$C615&lt;=805),COUNTIFS($C$4:$C$1500,"&gt;=801",$C$4:$C$1500,"&lt;=805",Y$4:Y$1500,"&gt;"&amp;Y615)+1,IF(AND($C615&gt;=701,$C615&lt;=705),COUNTIFS($C$4:$C$1500,"&gt;=701",$C$4:$C$1500,"&lt;=705",Y$4:Y$1500,"&gt;"&amp;Y615)+1,IF(AND($C615&gt;=601,$C615&lt;=606),COUNTIFS($C$4:$C$1500,"&gt;=601",$C$4:$C$1500,"&lt;=606",Y$4:Y$1500,"&gt;"&amp;Y615)+1,"")))))))</f>
        <v/>
      </c>
      <c r="AB615" s="99">
        <f>IF(OR($C615="",Y615=""),"",IF(OR(AND($C615&gt;=1001,$C615&lt;=1005),AND($C615&gt;=1101,$C615&lt;=1105)),COUNTIFS($C$4:$C$1500,"&gt;=1001",$C$4:$C$1500,"&lt;=1005",Y$4:Y$1500,"&gt;"&amp;Y615)+COUNTIFS($C$4:$C$1500,"&gt;=1101",$C$4:$C$1500,"&lt;=1105",Y$4:Y$1500,"&gt;"&amp;Y615)+1,""))</f>
        <v/>
      </c>
      <c r="AC615" s="94" t="n">
        <v>54.5</v>
      </c>
      <c r="AD615" s="94" t="n">
        <v>65.09</v>
      </c>
      <c r="AE615" s="94" t="n">
        <v>60</v>
      </c>
      <c r="AF615" s="94" t="n">
        <v>48.13</v>
      </c>
      <c r="AG615" s="94" t="n">
        <v>83.13</v>
      </c>
      <c r="AH615" s="99">
        <f>IF(AND(AC615&gt;0,AC615&lt;36),1,IF(AND(AC615&gt;=36,AC615&lt;51),2,IF(AND(AC615&gt;=51,AC615&lt;71),3,IF(AND(AC615&gt;=71,AC615&lt;=100),4,))))</f>
        <v/>
      </c>
      <c r="AI615" s="99">
        <f>IF(AND(AD615&gt;0,AD615&lt;41),1,IF(AND(AD615&gt;=41,AD615&lt;56),2,IF(AND(AD615&gt;=56,AD615&lt;71),3,IF(AND(AD615&gt;=71,AD615&lt;=100),4,))))</f>
        <v/>
      </c>
      <c r="AJ615" s="99">
        <f>IF(AND(AE615&gt;0,AE615&lt;41),1,IF(AND(AE615&gt;=41,AE615&lt;56),2,IF(AND(AE615&gt;=56,AE615&lt;71),3,IF(AND(AE615&gt;=71,AE615&lt;=100),4,))))</f>
        <v/>
      </c>
      <c r="AK615" s="99">
        <f>IF(AND(AF615&gt;0,AF615&lt;36),1,IF(AND(AF615&gt;=36,AF615&lt;51),2,IF(AND(AF615&gt;=51,AF615&lt;66),3,IF(AND(AF615&gt;=66,AF615&lt;=100),4,))))</f>
        <v/>
      </c>
      <c r="AL615" s="100">
        <f>IF(AND(AG615&gt;0,AG615&lt;37),1,IF(AND(AG615&gt;=37,AG615&lt;58),2,IF(AND(AG615&gt;=58,AG615&lt;71),3,IF(AND(AG615&gt;=71,AG615&lt;=100),4,))))</f>
        <v/>
      </c>
      <c r="AM615" s="101">
        <f>IF((Y615&lt;&gt;"")*(K615&lt;&gt;""),Y615-K615,"")</f>
        <v/>
      </c>
      <c r="AN615" s="99">
        <f>IF((Z615&lt;&gt;"")*(L615&lt;&gt;""),Z615-L615,"")</f>
        <v/>
      </c>
      <c r="AO615" s="99">
        <f>IF((AA615&lt;&gt;"")*(M615&lt;&gt;""),AA615-M615,"")</f>
        <v/>
      </c>
      <c r="AP615" s="99">
        <f>IF((AB615&lt;&gt;"")*(N615&lt;&gt;""),AB615-N615,"")</f>
        <v/>
      </c>
      <c r="AQ615" s="94">
        <f>IF((AC615&lt;&gt;"")*(O615&lt;&gt;""),AC615-O615,"")</f>
        <v/>
      </c>
      <c r="AR615" s="94">
        <f>IF((AD615&lt;&gt;"")*(P615&lt;&gt;""),AD615-P615,"")</f>
        <v/>
      </c>
      <c r="AS615" s="94">
        <f>IF((AE615&lt;&gt;"")*(Q615&lt;&gt;""),AE615-Q615,"")</f>
        <v/>
      </c>
      <c r="AT615" s="94">
        <f>IF((AF615&lt;&gt;"")*(R615&lt;&gt;""),AF615-R615,"")</f>
        <v/>
      </c>
      <c r="AU615" s="94">
        <f>IF((AG615&lt;&gt;"")*(S615&lt;&gt;""),AG615-S615,"")</f>
        <v/>
      </c>
      <c r="AV615" s="99">
        <f>IF((AH615&lt;&gt;"")*(T615&lt;&gt;""),AH615-T615,"")</f>
        <v/>
      </c>
      <c r="AW615" s="99">
        <f>IF((AI615&lt;&gt;"")*(U615&lt;&gt;""),AI615-U615,"")</f>
        <v/>
      </c>
      <c r="AX615" s="99">
        <f>IF((AJ615&lt;&gt;"")*(V615&lt;&gt;""),AJ615-V615,"")</f>
        <v/>
      </c>
      <c r="AY615" s="99">
        <f>IF((AK615&lt;&gt;"")*(W615&lt;&gt;""),AK615-W615,"")</f>
        <v/>
      </c>
      <c r="AZ615" s="102">
        <f>IF((AL615&lt;&gt;"")*(X615&lt;&gt;""),AL615-X615,"")</f>
        <v/>
      </c>
      <c r="BA615" s="50">
        <f>IFERROR(__xludf.dummyfunction("AI(""Actúa como un tutor académico y dirígete personalmente al estudiante "" &amp; I615 &amp; "" "" &amp; J615 &amp; "" "" &amp; G615 &amp; "" "" &amp; H615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AM615 &amp; ""'. Diferencias por área: Matemáticas ("" &amp; AQ615 &amp; ""), Ciencias Natura"&amp;"les ("" &amp; AR615 &amp; ""), Sociales ("" &amp; AS615 &amp; ""), Lectura Crítica ("" &amp; AT615 &amp; "") e Inglés ("" &amp; AU615 &amp; ""). Variación en posición: grupo ("" &amp; AN615 &amp; ""), grado ("" &amp; AO615 &amp; "") y media ("" &amp; AP615 &amp; ""). Puntajes Primer Simulacro: Global "" &amp; K615 &amp; "", Mat "" &amp; "&amp;"O4 &amp; "", Cien "" &amp; P615 &amp; "", Soc "" &amp; Q615 &amp; "", Lec "" &amp; R615 &amp; "", Ing "" &amp; S615 &amp; "". Puntajes Segundo Simulacro: Global "" &amp; Y615 &amp; "", Mat "" &amp; AC615 &amp; "", Cien "" &amp; AD615 &amp; "", Soc "" &amp; AE615 &amp; "", Lec "" &amp; AF615 &amp; "", Ing "" &amp; AG615 &amp; "". Escribe un mensaje motivador"&amp;" y breve (máximo 4 líneas)."")
"),"=AI(""Actúa como un tutor académico y dirígete personalmente al estudiante "" &amp; I615 &amp; "" "" &amp; J615 &amp; "" "" &amp; G615 &amp; "" "" &amp; H615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AM615 &amp; ""'. Diferencias por área: Matemáticas ("" &amp; AQ615 &amp; ""), Ciencias Natur"&amp;"ales ("" &amp; AR615 &amp; ""), Sociales ("" &amp; AS615 &amp; ""), Lectura Crítica ("" &amp; AT615 &amp; "") e Inglés ("" &amp; AU615 &amp; ""). Variación en posición: grupo ("" &amp; AN615 &amp; ""), grado ("" &amp; AO615 &amp; "") y media ("" &amp; AP615 &amp; ""). Puntajes Primer Simulacro: Global "" &amp; K615 &amp; "", Mat "" &amp;"&amp;" O615 &amp; "", Cien "" &amp; P615 &amp; "", Soc "" &amp; Q615 &amp; "", Lec "" &amp; R615 &amp; "", Ing "" &amp; S615 &amp; "". Puntajes Segundo Simulacro: Global "" &amp; Y615 &amp; "", Mat "" &amp; AC615 &amp; "", Cien "" &amp; AD615 &amp; "", Soc "" &amp; AE615 &amp; "", Lec "" &amp; AF615 &amp; "", Ing "" &amp; AG615 &amp; "". Escribe un mensaje motivado"&amp;"r y breve (máximo 4 líneas)."")
")</f>
        <v/>
      </c>
    </row>
    <row r="616" ht="15.75" customHeight="1" s="42">
      <c r="A616" s="93" t="n"/>
      <c r="B616" s="94" t="inlineStr">
        <is>
          <t>Bachillerato</t>
        </is>
      </c>
      <c r="C616" s="94" t="n">
        <v>903</v>
      </c>
      <c r="D616" s="94" t="n"/>
      <c r="E616" s="95" t="n">
        <v>1017269793</v>
      </c>
      <c r="F616" s="96">
        <f>TRIM(G616&amp;" "&amp;H616&amp;" "&amp;I616&amp;" "&amp;J616)</f>
        <v/>
      </c>
      <c r="G616" s="94" t="inlineStr">
        <is>
          <t>Lezcano</t>
        </is>
      </c>
      <c r="H616" s="94" t="inlineStr">
        <is>
          <t>Arsenio</t>
        </is>
      </c>
      <c r="I616" s="94" t="inlineStr">
        <is>
          <t>Anderson</t>
        </is>
      </c>
      <c r="J616" s="97" t="inlineStr">
        <is>
          <t>Josué</t>
        </is>
      </c>
      <c r="K616" s="98">
        <f>IF(SUM(O616:S616)=0, "", ROUND(((O616*3+P616*3+Q616*3+R616*3+S616*1)/13)*5,0))</f>
        <v/>
      </c>
      <c r="L616" s="99">
        <f>IF(OR($C616="",K616=""),"",COUNTIFS($C$4:$C$1500,$C616,K$4:K$1500,"&gt;"&amp;K616)+1)</f>
        <v/>
      </c>
      <c r="M616" s="99">
        <f>IF(OR($C616="",K616=""),"",IF(AND($C616&gt;=1001,$C616&lt;=1005),COUNTIFS($C$4:$C$1500,"&gt;=1001",$C$4:$C$1500,"&lt;=1005",K$4:K$1500,"&gt;"&amp;K616)+1,IF(AND($C616&gt;=1101,$C616&lt;=1105),COUNTIFS($C$4:$C$1500,"&gt;=1101",$C$4:$C$1500,"&lt;=1105",K$4:K$1500,"&gt;"&amp;K616)+1,IF(AND($C616&gt;=901,$C616&lt;=905),COUNTIFS($C$4:$C$1500,"&gt;=901",$C$4:$C$1500,"&lt;=905",K$4:K$1500,"&gt;"&amp;K616)+1,IF(AND($C616&gt;=801,$C616&lt;=805),COUNTIFS($C$4:$C$1500,"&gt;=801",$C$4:$C$1500,"&lt;=805",K$4:K$1500,"&gt;"&amp;K616)+1,IF(AND($C616&gt;=701,$C616&lt;=705),COUNTIFS($C$4:$C$1500,"&gt;=701",$C$4:$C$1500,"&lt;=705",K$4:K$1500,"&gt;"&amp;K616)+1,IF(AND($C616&gt;=601,$C616&lt;=606),COUNTIFS($C$4:$C$1500,"&gt;=601",$C$4:$C$1500,"&lt;=606",K$4:K$1500,"&gt;"&amp;K616)+1,"")))))))</f>
        <v/>
      </c>
      <c r="N616" s="99">
        <f>IF(OR($C616="",K616=""),"",IF(OR(AND($C616&gt;=1001,$C616&lt;=1005),AND($C616&gt;=1101,$C616&lt;=1105)),COUNTIFS($C$4:$C$1500,"&gt;=1001",$C$4:$C$1500,"&lt;=1005",K$4:K$1500,"&gt;"&amp;K616)+COUNTIFS($C$4:$C$1500,"&gt;=1101",$C$4:$C$1500,"&lt;=1105",K$4:K$1500,"&gt;"&amp;K616)+1,""))</f>
        <v/>
      </c>
      <c r="O616" s="94" t="n">
        <v>46.25</v>
      </c>
      <c r="P616" s="94" t="n">
        <v>58.87</v>
      </c>
      <c r="Q616" s="94" t="n">
        <v>55.94</v>
      </c>
      <c r="R616" s="94" t="n">
        <v>58.33</v>
      </c>
      <c r="S616" s="94" t="n">
        <v>62.5</v>
      </c>
      <c r="T616" s="99">
        <f>IF(AND(O616&gt;0,O616&lt;36),1,IF(AND(O616&gt;=36,O616&lt;51),2,IF(AND(O616&gt;=51,O616&lt;71),3,IF(AND(O616&gt;=71,O616&lt;=100),4,))))</f>
        <v/>
      </c>
      <c r="U616" s="99">
        <f>IF(AND(P616&gt;0,P616&lt;41),1,IF(AND(P616&gt;=41,P616&lt;56),2,IF(AND(P616&gt;=56,P616&lt;71),3,IF(AND(P616&gt;=71,P616&lt;=100),4,))))</f>
        <v/>
      </c>
      <c r="V616" s="99">
        <f>IF(AND(Q616&gt;0,Q616&lt;41),1,IF(AND(Q616&gt;=41,Q616&lt;56),2,IF(AND(Q616&gt;=56,Q616&lt;71),3,IF(AND(Q616&gt;=71,Q616&lt;=100),4,))))</f>
        <v/>
      </c>
      <c r="W616" s="99">
        <f>IF(AND(R616&gt;0,R616&lt;36),1,IF(AND(R616&gt;=36,R616&lt;51),2,IF(AND(R616&gt;=51,R616&lt;66),3,IF(AND(R616&gt;=66,R616&lt;=100),4,))))</f>
        <v/>
      </c>
      <c r="X616" s="100">
        <f>IF(AND(S616&gt;0,S616&lt;37),1,IF(AND(S616&gt;=37,S616&lt;58),2,IF(AND(S616&gt;=58,S616&lt;71),3,IF(AND(S616&gt;=71,S616&lt;=100),4,))))</f>
        <v/>
      </c>
      <c r="Y616" s="101">
        <f>IF(SUM(AC616:AG616)=0, "", ROUND(((AC616*3+AD616*3+AE616*3+AF616*3+AG616*1)/13)*5,0))</f>
        <v/>
      </c>
      <c r="Z616" s="99">
        <f>IF(OR($C616="",Y616=""),"",COUNTIFS($C$4:$C$1500,$C616,Y$4:Y$1500,"&gt;"&amp;Y616)+1)</f>
        <v/>
      </c>
      <c r="AA616" s="99">
        <f>IF(OR($C616="",Y616=""),"",IF(AND($C616&gt;=1001,$C616&lt;=1005),COUNTIFS($C$4:$C$1500,"&gt;=1001",$C$4:$C$1500,"&lt;=1005",Y$4:Y$1500,"&gt;"&amp;Y616)+1,IF(AND($C616&gt;=1101,$C616&lt;=1105),COUNTIFS($C$4:$C$1500,"&gt;=1101",$C$4:$C$1500,"&lt;=1105",Y$4:Y$1500,"&gt;"&amp;Y616)+1,IF(AND($C616&gt;=901,$C616&lt;=905),COUNTIFS($C$4:$C$1500,"&gt;=901",$C$4:$C$1500,"&lt;=905",Y$4:Y$1500,"&gt;"&amp;Y616)+1,IF(AND($C616&gt;=801,$C616&lt;=805),COUNTIFS($C$4:$C$1500,"&gt;=801",$C$4:$C$1500,"&lt;=805",Y$4:Y$1500,"&gt;"&amp;Y616)+1,IF(AND($C616&gt;=701,$C616&lt;=705),COUNTIFS($C$4:$C$1500,"&gt;=701",$C$4:$C$1500,"&lt;=705",Y$4:Y$1500,"&gt;"&amp;Y616)+1,IF(AND($C616&gt;=601,$C616&lt;=606),COUNTIFS($C$4:$C$1500,"&gt;=601",$C$4:$C$1500,"&lt;=606",Y$4:Y$1500,"&gt;"&amp;Y616)+1,"")))))))</f>
        <v/>
      </c>
      <c r="AB616" s="99">
        <f>IF(OR($C616="",Y616=""),"",IF(OR(AND($C616&gt;=1001,$C616&lt;=1005),AND($C616&gt;=1101,$C616&lt;=1105)),COUNTIFS($C$4:$C$1500,"&gt;=1001",$C$4:$C$1500,"&lt;=1005",Y$4:Y$1500,"&gt;"&amp;Y616)+COUNTIFS($C$4:$C$1500,"&gt;=1101",$C$4:$C$1500,"&lt;=1105",Y$4:Y$1500,"&gt;"&amp;Y616)+1,""))</f>
        <v/>
      </c>
      <c r="AC616" s="94" t="n">
        <v>59.25</v>
      </c>
      <c r="AD616" s="94" t="n">
        <v>65.09</v>
      </c>
      <c r="AE616" s="94" t="n">
        <v>80</v>
      </c>
      <c r="AF616" s="94" t="n">
        <v>56.88</v>
      </c>
      <c r="AG616" s="94" t="n">
        <v>78.75</v>
      </c>
      <c r="AH616" s="99">
        <f>IF(AND(AC616&gt;0,AC616&lt;36),1,IF(AND(AC616&gt;=36,AC616&lt;51),2,IF(AND(AC616&gt;=51,AC616&lt;71),3,IF(AND(AC616&gt;=71,AC616&lt;=100),4,))))</f>
        <v/>
      </c>
      <c r="AI616" s="99">
        <f>IF(AND(AD616&gt;0,AD616&lt;41),1,IF(AND(AD616&gt;=41,AD616&lt;56),2,IF(AND(AD616&gt;=56,AD616&lt;71),3,IF(AND(AD616&gt;=71,AD616&lt;=100),4,))))</f>
        <v/>
      </c>
      <c r="AJ616" s="99">
        <f>IF(AND(AE616&gt;0,AE616&lt;41),1,IF(AND(AE616&gt;=41,AE616&lt;56),2,IF(AND(AE616&gt;=56,AE616&lt;71),3,IF(AND(AE616&gt;=71,AE616&lt;=100),4,))))</f>
        <v/>
      </c>
      <c r="AK616" s="99">
        <f>IF(AND(AF616&gt;0,AF616&lt;36),1,IF(AND(AF616&gt;=36,AF616&lt;51),2,IF(AND(AF616&gt;=51,AF616&lt;66),3,IF(AND(AF616&gt;=66,AF616&lt;=100),4,))))</f>
        <v/>
      </c>
      <c r="AL616" s="100">
        <f>IF(AND(AG616&gt;0,AG616&lt;37),1,IF(AND(AG616&gt;=37,AG616&lt;58),2,IF(AND(AG616&gt;=58,AG616&lt;71),3,IF(AND(AG616&gt;=71,AG616&lt;=100),4,))))</f>
        <v/>
      </c>
      <c r="AM616" s="101">
        <f>IF((Y616&lt;&gt;"")*(K616&lt;&gt;""),Y616-K616,"")</f>
        <v/>
      </c>
      <c r="AN616" s="99">
        <f>IF((Z616&lt;&gt;"")*(L616&lt;&gt;""),Z616-L616,"")</f>
        <v/>
      </c>
      <c r="AO616" s="99">
        <f>IF((AA616&lt;&gt;"")*(M616&lt;&gt;""),AA616-M616,"")</f>
        <v/>
      </c>
      <c r="AP616" s="99">
        <f>IF((AB616&lt;&gt;"")*(N616&lt;&gt;""),AB616-N616,"")</f>
        <v/>
      </c>
      <c r="AQ616" s="94">
        <f>IF((AC616&lt;&gt;"")*(O616&lt;&gt;""),AC616-O616,"")</f>
        <v/>
      </c>
      <c r="AR616" s="94">
        <f>IF((AD616&lt;&gt;"")*(P616&lt;&gt;""),AD616-P616,"")</f>
        <v/>
      </c>
      <c r="AS616" s="94">
        <f>IF((AE616&lt;&gt;"")*(Q616&lt;&gt;""),AE616-Q616,"")</f>
        <v/>
      </c>
      <c r="AT616" s="94">
        <f>IF((AF616&lt;&gt;"")*(R616&lt;&gt;""),AF616-R616,"")</f>
        <v/>
      </c>
      <c r="AU616" s="94">
        <f>IF((AG616&lt;&gt;"")*(S616&lt;&gt;""),AG616-S616,"")</f>
        <v/>
      </c>
      <c r="AV616" s="99">
        <f>IF((AH616&lt;&gt;"")*(T616&lt;&gt;""),AH616-T616,"")</f>
        <v/>
      </c>
      <c r="AW616" s="99">
        <f>IF((AI616&lt;&gt;"")*(U616&lt;&gt;""),AI616-U616,"")</f>
        <v/>
      </c>
      <c r="AX616" s="99">
        <f>IF((AJ616&lt;&gt;"")*(V616&lt;&gt;""),AJ616-V616,"")</f>
        <v/>
      </c>
      <c r="AY616" s="99">
        <f>IF((AK616&lt;&gt;"")*(W616&lt;&gt;""),AK616-W616,"")</f>
        <v/>
      </c>
      <c r="AZ616" s="102">
        <f>IF((AL616&lt;&gt;"")*(X616&lt;&gt;""),AL616-X616,"")</f>
        <v/>
      </c>
      <c r="BA616" s="50">
        <f>IFERROR(__xludf.dummyfunction("AI(""Actúa como un tutor académico y dirígete personalmente al estudiante "" &amp; I616 &amp; "" "" &amp; J616 &amp; "" "" &amp; G616 &amp; "" "" &amp; H616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AM616 &amp; ""'. Diferencias por área: Matemáticas ("" &amp; AQ616 &amp; ""), Ciencias Natura"&amp;"les ("" &amp; AR616 &amp; ""), Sociales ("" &amp; AS616 &amp; ""), Lectura Crítica ("" &amp; AT616 &amp; "") e Inglés ("" &amp; AU616 &amp; ""). Variación en posición: grupo ("" &amp; AN616 &amp; ""), grado ("" &amp; AO616 &amp; "") y media ("" &amp; AP616 &amp; ""). Puntajes Primer Simulacro: Global "" &amp; K616 &amp; "", Mat "" &amp; "&amp;"O4 &amp; "", Cien "" &amp; P616 &amp; "", Soc "" &amp; Q616 &amp; "", Lec "" &amp; R616 &amp; "", Ing "" &amp; S616 &amp; "". Puntajes Segundo Simulacro: Global "" &amp; Y616 &amp; "", Mat "" &amp; AC616 &amp; "", Cien "" &amp; AD616 &amp; "", Soc "" &amp; AE616 &amp; "", Lec "" &amp; AF616 &amp; "", Ing "" &amp; AG616 &amp; "". Escribe un mensaje motivador"&amp;" y breve (máximo 4 líneas)."")
"),"=AI(""Actúa como un tutor académico y dirígete personalmente al estudiante "" &amp; I616 &amp; "" "" &amp; J616 &amp; "" "" &amp; G616 &amp; "" "" &amp; H616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AM616 &amp; ""'. Diferencias por área: Matemáticas ("" &amp; AQ616 &amp; ""), Ciencias Natur"&amp;"ales ("" &amp; AR616 &amp; ""), Sociales ("" &amp; AS616 &amp; ""), Lectura Crítica ("" &amp; AT616 &amp; "") e Inglés ("" &amp; AU616 &amp; ""). Variación en posición: grupo ("" &amp; AN616 &amp; ""), grado ("" &amp; AO616 &amp; "") y media ("" &amp; AP616 &amp; ""). Puntajes Primer Simulacro: Global "" &amp; K616 &amp; "", Mat "" &amp;"&amp;" O616 &amp; "", Cien "" &amp; P616 &amp; "", Soc "" &amp; Q616 &amp; "", Lec "" &amp; R616 &amp; "", Ing "" &amp; S616 &amp; "". Puntajes Segundo Simulacro: Global "" &amp; Y616 &amp; "", Mat "" &amp; AC616 &amp; "", Cien "" &amp; AD616 &amp; "", Soc "" &amp; AE616 &amp; "", Lec "" &amp; AF616 &amp; "", Ing "" &amp; AG616 &amp; "". Escribe un mensaje motivado"&amp;"r y breve (máximo 4 líneas)."")
")</f>
        <v/>
      </c>
    </row>
    <row r="617" ht="15.75" customHeight="1" s="42">
      <c r="A617" s="93" t="n"/>
      <c r="B617" s="94" t="inlineStr">
        <is>
          <t>Bachillerato</t>
        </is>
      </c>
      <c r="C617" s="94" t="n">
        <v>903</v>
      </c>
      <c r="D617" s="94" t="n"/>
      <c r="E617" s="95" t="n">
        <v>1011593996</v>
      </c>
      <c r="F617" s="96">
        <f>TRIM(G617&amp;" "&amp;H617&amp;" "&amp;I617&amp;" "&amp;J617)</f>
        <v/>
      </c>
      <c r="G617" s="94" t="inlineStr">
        <is>
          <t>López</t>
        </is>
      </c>
      <c r="H617" s="94" t="inlineStr">
        <is>
          <t>Quiroz</t>
        </is>
      </c>
      <c r="I617" s="94" t="inlineStr">
        <is>
          <t>María</t>
        </is>
      </c>
      <c r="J617" s="97" t="inlineStr">
        <is>
          <t>Valentina</t>
        </is>
      </c>
      <c r="K617" s="98">
        <f>IF(SUM(O617:S617)=0, "", ROUND(((O617*3+P617*3+Q617*3+R617*3+S617*1)/13)*5,0))</f>
        <v/>
      </c>
      <c r="L617" s="99">
        <f>IF(OR($C617="",K617=""),"",COUNTIFS($C$4:$C$1500,$C617,K$4:K$1500,"&gt;"&amp;K617)+1)</f>
        <v/>
      </c>
      <c r="M617" s="99">
        <f>IF(OR($C617="",K617=""),"",IF(AND($C617&gt;=1001,$C617&lt;=1005),COUNTIFS($C$4:$C$1500,"&gt;=1001",$C$4:$C$1500,"&lt;=1005",K$4:K$1500,"&gt;"&amp;K617)+1,IF(AND($C617&gt;=1101,$C617&lt;=1105),COUNTIFS($C$4:$C$1500,"&gt;=1101",$C$4:$C$1500,"&lt;=1105",K$4:K$1500,"&gt;"&amp;K617)+1,IF(AND($C617&gt;=901,$C617&lt;=905),COUNTIFS($C$4:$C$1500,"&gt;=901",$C$4:$C$1500,"&lt;=905",K$4:K$1500,"&gt;"&amp;K617)+1,IF(AND($C617&gt;=801,$C617&lt;=805),COUNTIFS($C$4:$C$1500,"&gt;=801",$C$4:$C$1500,"&lt;=805",K$4:K$1500,"&gt;"&amp;K617)+1,IF(AND($C617&gt;=701,$C617&lt;=705),COUNTIFS($C$4:$C$1500,"&gt;=701",$C$4:$C$1500,"&lt;=705",K$4:K$1500,"&gt;"&amp;K617)+1,IF(AND($C617&gt;=601,$C617&lt;=606),COUNTIFS($C$4:$C$1500,"&gt;=601",$C$4:$C$1500,"&lt;=606",K$4:K$1500,"&gt;"&amp;K617)+1,"")))))))</f>
        <v/>
      </c>
      <c r="N617" s="99">
        <f>IF(OR($C617="",K617=""),"",IF(OR(AND($C617&gt;=1001,$C617&lt;=1005),AND($C617&gt;=1101,$C617&lt;=1105)),COUNTIFS($C$4:$C$1500,"&gt;=1001",$C$4:$C$1500,"&lt;=1005",K$4:K$1500,"&gt;"&amp;K617)+COUNTIFS($C$4:$C$1500,"&gt;=1101",$C$4:$C$1500,"&lt;=1105",K$4:K$1500,"&gt;"&amp;K617)+1,""))</f>
        <v/>
      </c>
      <c r="O617" s="94" t="n">
        <v>30</v>
      </c>
      <c r="P617" s="94" t="n">
        <v>41.76</v>
      </c>
      <c r="Q617" s="94" t="n">
        <v>33.13</v>
      </c>
      <c r="R617" s="94" t="n">
        <v>29.17</v>
      </c>
      <c r="S617" s="94" t="n">
        <v>54.17</v>
      </c>
      <c r="T617" s="99">
        <f>IF(AND(O617&gt;0,O617&lt;36),1,IF(AND(O617&gt;=36,O617&lt;51),2,IF(AND(O617&gt;=51,O617&lt;71),3,IF(AND(O617&gt;=71,O617&lt;=100),4,))))</f>
        <v/>
      </c>
      <c r="U617" s="99">
        <f>IF(AND(P617&gt;0,P617&lt;41),1,IF(AND(P617&gt;=41,P617&lt;56),2,IF(AND(P617&gt;=56,P617&lt;71),3,IF(AND(P617&gt;=71,P617&lt;=100),4,))))</f>
        <v/>
      </c>
      <c r="V617" s="99">
        <f>IF(AND(Q617&gt;0,Q617&lt;41),1,IF(AND(Q617&gt;=41,Q617&lt;56),2,IF(AND(Q617&gt;=56,Q617&lt;71),3,IF(AND(Q617&gt;=71,Q617&lt;=100),4,))))</f>
        <v/>
      </c>
      <c r="W617" s="99">
        <f>IF(AND(R617&gt;0,R617&lt;36),1,IF(AND(R617&gt;=36,R617&lt;51),2,IF(AND(R617&gt;=51,R617&lt;66),3,IF(AND(R617&gt;=66,R617&lt;=100),4,))))</f>
        <v/>
      </c>
      <c r="X617" s="100">
        <f>IF(AND(S617&gt;0,S617&lt;37),1,IF(AND(S617&gt;=37,S617&lt;58),2,IF(AND(S617&gt;=58,S617&lt;71),3,IF(AND(S617&gt;=71,S617&lt;=100),4,))))</f>
        <v/>
      </c>
      <c r="Y617" s="101">
        <f>IF(SUM(AC617:AG617)=0, "", ROUND(((AC617*3+AD617*3+AE617*3+AF617*3+AG617*1)/13)*5,0))</f>
        <v/>
      </c>
      <c r="Z617" s="99">
        <f>IF(OR($C617="",Y617=""),"",COUNTIFS($C$4:$C$1500,$C617,Y$4:Y$1500,"&gt;"&amp;Y617)+1)</f>
        <v/>
      </c>
      <c r="AA617" s="99">
        <f>IF(OR($C617="",Y617=""),"",IF(AND($C617&gt;=1001,$C617&lt;=1005),COUNTIFS($C$4:$C$1500,"&gt;=1001",$C$4:$C$1500,"&lt;=1005",Y$4:Y$1500,"&gt;"&amp;Y617)+1,IF(AND($C617&gt;=1101,$C617&lt;=1105),COUNTIFS($C$4:$C$1500,"&gt;=1101",$C$4:$C$1500,"&lt;=1105",Y$4:Y$1500,"&gt;"&amp;Y617)+1,IF(AND($C617&gt;=901,$C617&lt;=905),COUNTIFS($C$4:$C$1500,"&gt;=901",$C$4:$C$1500,"&lt;=905",Y$4:Y$1500,"&gt;"&amp;Y617)+1,IF(AND($C617&gt;=801,$C617&lt;=805),COUNTIFS($C$4:$C$1500,"&gt;=801",$C$4:$C$1500,"&lt;=805",Y$4:Y$1500,"&gt;"&amp;Y617)+1,IF(AND($C617&gt;=701,$C617&lt;=705),COUNTIFS($C$4:$C$1500,"&gt;=701",$C$4:$C$1500,"&lt;=705",Y$4:Y$1500,"&gt;"&amp;Y617)+1,IF(AND($C617&gt;=601,$C617&lt;=606),COUNTIFS($C$4:$C$1500,"&gt;=601",$C$4:$C$1500,"&lt;=606",Y$4:Y$1500,"&gt;"&amp;Y617)+1,"")))))))</f>
        <v/>
      </c>
      <c r="AB617" s="99">
        <f>IF(OR($C617="",Y617=""),"",IF(OR(AND($C617&gt;=1001,$C617&lt;=1005),AND($C617&gt;=1101,$C617&lt;=1105)),COUNTIFS($C$4:$C$1500,"&gt;=1001",$C$4:$C$1500,"&lt;=1005",Y$4:Y$1500,"&gt;"&amp;Y617)+COUNTIFS($C$4:$C$1500,"&gt;=1101",$C$4:$C$1500,"&lt;=1105",Y$4:Y$1500,"&gt;"&amp;Y617)+1,""))</f>
        <v/>
      </c>
      <c r="AC617" s="94" t="n">
        <v>34.75</v>
      </c>
      <c r="AD617" s="94" t="n">
        <v>36.16</v>
      </c>
      <c r="AE617" s="94" t="n">
        <v>60</v>
      </c>
      <c r="AF617" s="94" t="n">
        <v>35</v>
      </c>
      <c r="AG617" s="94" t="n">
        <v>74.38</v>
      </c>
      <c r="AH617" s="99">
        <f>IF(AND(AC617&gt;0,AC617&lt;36),1,IF(AND(AC617&gt;=36,AC617&lt;51),2,IF(AND(AC617&gt;=51,AC617&lt;71),3,IF(AND(AC617&gt;=71,AC617&lt;=100),4,))))</f>
        <v/>
      </c>
      <c r="AI617" s="99">
        <f>IF(AND(AD617&gt;0,AD617&lt;41),1,IF(AND(AD617&gt;=41,AD617&lt;56),2,IF(AND(AD617&gt;=56,AD617&lt;71),3,IF(AND(AD617&gt;=71,AD617&lt;=100),4,))))</f>
        <v/>
      </c>
      <c r="AJ617" s="99">
        <f>IF(AND(AE617&gt;0,AE617&lt;41),1,IF(AND(AE617&gt;=41,AE617&lt;56),2,IF(AND(AE617&gt;=56,AE617&lt;71),3,IF(AND(AE617&gt;=71,AE617&lt;=100),4,))))</f>
        <v/>
      </c>
      <c r="AK617" s="99">
        <f>IF(AND(AF617&gt;0,AF617&lt;36),1,IF(AND(AF617&gt;=36,AF617&lt;51),2,IF(AND(AF617&gt;=51,AF617&lt;66),3,IF(AND(AF617&gt;=66,AF617&lt;=100),4,))))</f>
        <v/>
      </c>
      <c r="AL617" s="100">
        <f>IF(AND(AG617&gt;0,AG617&lt;37),1,IF(AND(AG617&gt;=37,AG617&lt;58),2,IF(AND(AG617&gt;=58,AG617&lt;71),3,IF(AND(AG617&gt;=71,AG617&lt;=100),4,))))</f>
        <v/>
      </c>
      <c r="AM617" s="101">
        <f>IF((Y617&lt;&gt;"")*(K617&lt;&gt;""),Y617-K617,"")</f>
        <v/>
      </c>
      <c r="AN617" s="99">
        <f>IF((Z617&lt;&gt;"")*(L617&lt;&gt;""),Z617-L617,"")</f>
        <v/>
      </c>
      <c r="AO617" s="99">
        <f>IF((AA617&lt;&gt;"")*(M617&lt;&gt;""),AA617-M617,"")</f>
        <v/>
      </c>
      <c r="AP617" s="99">
        <f>IF((AB617&lt;&gt;"")*(N617&lt;&gt;""),AB617-N617,"")</f>
        <v/>
      </c>
      <c r="AQ617" s="94">
        <f>IF((AC617&lt;&gt;"")*(O617&lt;&gt;""),AC617-O617,"")</f>
        <v/>
      </c>
      <c r="AR617" s="94">
        <f>IF((AD617&lt;&gt;"")*(P617&lt;&gt;""),AD617-P617,"")</f>
        <v/>
      </c>
      <c r="AS617" s="94">
        <f>IF((AE617&lt;&gt;"")*(Q617&lt;&gt;""),AE617-Q617,"")</f>
        <v/>
      </c>
      <c r="AT617" s="94">
        <f>IF((AF617&lt;&gt;"")*(R617&lt;&gt;""),AF617-R617,"")</f>
        <v/>
      </c>
      <c r="AU617" s="94">
        <f>IF((AG617&lt;&gt;"")*(S617&lt;&gt;""),AG617-S617,"")</f>
        <v/>
      </c>
      <c r="AV617" s="99">
        <f>IF((AH617&lt;&gt;"")*(T617&lt;&gt;""),AH617-T617,"")</f>
        <v/>
      </c>
      <c r="AW617" s="99">
        <f>IF((AI617&lt;&gt;"")*(U617&lt;&gt;""),AI617-U617,"")</f>
        <v/>
      </c>
      <c r="AX617" s="99">
        <f>IF((AJ617&lt;&gt;"")*(V617&lt;&gt;""),AJ617-V617,"")</f>
        <v/>
      </c>
      <c r="AY617" s="99">
        <f>IF((AK617&lt;&gt;"")*(W617&lt;&gt;""),AK617-W617,"")</f>
        <v/>
      </c>
      <c r="AZ617" s="102">
        <f>IF((AL617&lt;&gt;"")*(X617&lt;&gt;""),AL617-X617,"")</f>
        <v/>
      </c>
      <c r="BA617" s="50">
        <f>IFERROR(__xludf.dummyfunction("AI(""Actúa como un tutor académico y dirígete personalmente al estudiante "" &amp; I617 &amp; "" "" &amp; J617 &amp; "" "" &amp; G617 &amp; "" "" &amp; H617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AM617 &amp; ""'. Diferencias por área: Matemáticas ("" &amp; AQ617 &amp; ""), Ciencias Natura"&amp;"les ("" &amp; AR617 &amp; ""), Sociales ("" &amp; AS617 &amp; ""), Lectura Crítica ("" &amp; AT617 &amp; "") e Inglés ("" &amp; AU617 &amp; ""). Variación en posición: grupo ("" &amp; AN617 &amp; ""), grado ("" &amp; AO617 &amp; "") y media ("" &amp; AP617 &amp; ""). Puntajes Primer Simulacro: Global "" &amp; K617 &amp; "", Mat "" &amp; "&amp;"O4 &amp; "", Cien "" &amp; P617 &amp; "", Soc "" &amp; Q617 &amp; "", Lec "" &amp; R617 &amp; "", Ing "" &amp; S617 &amp; "". Puntajes Segundo Simulacro: Global "" &amp; Y617 &amp; "", Mat "" &amp; AC617 &amp; "", Cien "" &amp; AD617 &amp; "", Soc "" &amp; AE617 &amp; "", Lec "" &amp; AF617 &amp; "", Ing "" &amp; AG617 &amp; "". Escribe un mensaje motivador"&amp;" y breve (máximo 4 líneas)."")
"),"=AI(""Actúa como un tutor académico y dirígete personalmente al estudiante "" &amp; I617 &amp; "" "" &amp; J617 &amp; "" "" &amp; G617 &amp; "" "" &amp; H617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AM617 &amp; ""'. Diferencias por área: Matemáticas ("" &amp; AQ617 &amp; ""), Ciencias Natur"&amp;"ales ("" &amp; AR617 &amp; ""), Sociales ("" &amp; AS617 &amp; ""), Lectura Crítica ("" &amp; AT617 &amp; "") e Inglés ("" &amp; AU617 &amp; ""). Variación en posición: grupo ("" &amp; AN617 &amp; ""), grado ("" &amp; AO617 &amp; "") y media ("" &amp; AP617 &amp; ""). Puntajes Primer Simulacro: Global "" &amp; K617 &amp; "", Mat "" &amp;"&amp;" O617 &amp; "", Cien "" &amp; P617 &amp; "", Soc "" &amp; Q617 &amp; "", Lec "" &amp; R617 &amp; "", Ing "" &amp; S617 &amp; "". Puntajes Segundo Simulacro: Global "" &amp; Y617 &amp; "", Mat "" &amp; AC617 &amp; "", Cien "" &amp; AD617 &amp; "", Soc "" &amp; AE617 &amp; "", Lec "" &amp; AF617 &amp; "", Ing "" &amp; AG617 &amp; "". Escribe un mensaje motivado"&amp;"r y breve (máximo 4 líneas)."")
")</f>
        <v/>
      </c>
    </row>
    <row r="618" ht="15.75" customHeight="1" s="42">
      <c r="A618" s="93" t="n"/>
      <c r="B618" s="94" t="inlineStr">
        <is>
          <t>Bachillerato</t>
        </is>
      </c>
      <c r="C618" s="94" t="n">
        <v>903</v>
      </c>
      <c r="D618" s="94" t="n"/>
      <c r="E618" s="95" t="n">
        <v>1140923106</v>
      </c>
      <c r="F618" s="96">
        <f>TRIM(G618&amp;" "&amp;H618&amp;" "&amp;I618&amp;" "&amp;J618)</f>
        <v/>
      </c>
      <c r="G618" s="94" t="inlineStr">
        <is>
          <t>López</t>
        </is>
      </c>
      <c r="H618" s="94" t="inlineStr">
        <is>
          <t>Usuga</t>
        </is>
      </c>
      <c r="I618" s="94" t="inlineStr">
        <is>
          <t>Emmanuel</t>
        </is>
      </c>
      <c r="J618" s="97" t="n"/>
      <c r="K618" s="98">
        <f>IF(SUM(O618:S618)=0, "", ROUND(((O618*3+P618*3+Q618*3+R618*3+S618*1)/13)*5,0))</f>
        <v/>
      </c>
      <c r="L618" s="99">
        <f>IF(OR($C618="",K618=""),"",COUNTIFS($C$4:$C$1500,$C618,K$4:K$1500,"&gt;"&amp;K618)+1)</f>
        <v/>
      </c>
      <c r="M618" s="99">
        <f>IF(OR($C618="",K618=""),"",IF(AND($C618&gt;=1001,$C618&lt;=1005),COUNTIFS($C$4:$C$1500,"&gt;=1001",$C$4:$C$1500,"&lt;=1005",K$4:K$1500,"&gt;"&amp;K618)+1,IF(AND($C618&gt;=1101,$C618&lt;=1105),COUNTIFS($C$4:$C$1500,"&gt;=1101",$C$4:$C$1500,"&lt;=1105",K$4:K$1500,"&gt;"&amp;K618)+1,IF(AND($C618&gt;=901,$C618&lt;=905),COUNTIFS($C$4:$C$1500,"&gt;=901",$C$4:$C$1500,"&lt;=905",K$4:K$1500,"&gt;"&amp;K618)+1,IF(AND($C618&gt;=801,$C618&lt;=805),COUNTIFS($C$4:$C$1500,"&gt;=801",$C$4:$C$1500,"&lt;=805",K$4:K$1500,"&gt;"&amp;K618)+1,IF(AND($C618&gt;=701,$C618&lt;=705),COUNTIFS($C$4:$C$1500,"&gt;=701",$C$4:$C$1500,"&lt;=705",K$4:K$1500,"&gt;"&amp;K618)+1,IF(AND($C618&gt;=601,$C618&lt;=606),COUNTIFS($C$4:$C$1500,"&gt;=601",$C$4:$C$1500,"&lt;=606",K$4:K$1500,"&gt;"&amp;K618)+1,"")))))))</f>
        <v/>
      </c>
      <c r="N618" s="99">
        <f>IF(OR($C618="",K618=""),"",IF(OR(AND($C618&gt;=1001,$C618&lt;=1005),AND($C618&gt;=1101,$C618&lt;=1105)),COUNTIFS($C$4:$C$1500,"&gt;=1001",$C$4:$C$1500,"&lt;=1005",K$4:K$1500,"&gt;"&amp;K618)+COUNTIFS($C$4:$C$1500,"&gt;=1101",$C$4:$C$1500,"&lt;=1105",K$4:K$1500,"&gt;"&amp;K618)+1,""))</f>
        <v/>
      </c>
      <c r="O618" s="94" t="n">
        <v>46.5</v>
      </c>
      <c r="P618" s="94" t="n">
        <v>50.65</v>
      </c>
      <c r="Q618" s="94" t="n">
        <v>29.06</v>
      </c>
      <c r="R618" s="94" t="n">
        <v>41.67</v>
      </c>
      <c r="S618" s="94" t="n">
        <v>45.83</v>
      </c>
      <c r="T618" s="99">
        <f>IF(AND(O618&gt;0,O618&lt;36),1,IF(AND(O618&gt;=36,O618&lt;51),2,IF(AND(O618&gt;=51,O618&lt;71),3,IF(AND(O618&gt;=71,O618&lt;=100),4,))))</f>
        <v/>
      </c>
      <c r="U618" s="99">
        <f>IF(AND(P618&gt;0,P618&lt;41),1,IF(AND(P618&gt;=41,P618&lt;56),2,IF(AND(P618&gt;=56,P618&lt;71),3,IF(AND(P618&gt;=71,P618&lt;=100),4,))))</f>
        <v/>
      </c>
      <c r="V618" s="99">
        <f>IF(AND(Q618&gt;0,Q618&lt;41),1,IF(AND(Q618&gt;=41,Q618&lt;56),2,IF(AND(Q618&gt;=56,Q618&lt;71),3,IF(AND(Q618&gt;=71,Q618&lt;=100),4,))))</f>
        <v/>
      </c>
      <c r="W618" s="99">
        <f>IF(AND(R618&gt;0,R618&lt;36),1,IF(AND(R618&gt;=36,R618&lt;51),2,IF(AND(R618&gt;=51,R618&lt;66),3,IF(AND(R618&gt;=66,R618&lt;=100),4,))))</f>
        <v/>
      </c>
      <c r="X618" s="100">
        <f>IF(AND(S618&gt;0,S618&lt;37),1,IF(AND(S618&gt;=37,S618&lt;58),2,IF(AND(S618&gt;=58,S618&lt;71),3,IF(AND(S618&gt;=71,S618&lt;=100),4,))))</f>
        <v/>
      </c>
      <c r="Y618" s="101">
        <f>IF(SUM(AC618:AG618)=0, "", ROUND(((AC618*3+AD618*3+AE618*3+AF618*3+AG618*1)/13)*5,0))</f>
        <v/>
      </c>
      <c r="Z618" s="99">
        <f>IF(OR($C618="",Y618=""),"",COUNTIFS($C$4:$C$1500,$C618,Y$4:Y$1500,"&gt;"&amp;Y618)+1)</f>
        <v/>
      </c>
      <c r="AA618" s="99">
        <f>IF(OR($C618="",Y618=""),"",IF(AND($C618&gt;=1001,$C618&lt;=1005),COUNTIFS($C$4:$C$1500,"&gt;=1001",$C$4:$C$1500,"&lt;=1005",Y$4:Y$1500,"&gt;"&amp;Y618)+1,IF(AND($C618&gt;=1101,$C618&lt;=1105),COUNTIFS($C$4:$C$1500,"&gt;=1101",$C$4:$C$1500,"&lt;=1105",Y$4:Y$1500,"&gt;"&amp;Y618)+1,IF(AND($C618&gt;=901,$C618&lt;=905),COUNTIFS($C$4:$C$1500,"&gt;=901",$C$4:$C$1500,"&lt;=905",Y$4:Y$1500,"&gt;"&amp;Y618)+1,IF(AND($C618&gt;=801,$C618&lt;=805),COUNTIFS($C$4:$C$1500,"&gt;=801",$C$4:$C$1500,"&lt;=805",Y$4:Y$1500,"&gt;"&amp;Y618)+1,IF(AND($C618&gt;=701,$C618&lt;=705),COUNTIFS($C$4:$C$1500,"&gt;=701",$C$4:$C$1500,"&lt;=705",Y$4:Y$1500,"&gt;"&amp;Y618)+1,IF(AND($C618&gt;=601,$C618&lt;=606),COUNTIFS($C$4:$C$1500,"&gt;=601",$C$4:$C$1500,"&lt;=606",Y$4:Y$1500,"&gt;"&amp;Y618)+1,"")))))))</f>
        <v/>
      </c>
      <c r="AB618" s="99">
        <f>IF(OR($C618="",Y618=""),"",IF(OR(AND($C618&gt;=1001,$C618&lt;=1005),AND($C618&gt;=1101,$C618&lt;=1105)),COUNTIFS($C$4:$C$1500,"&gt;=1001",$C$4:$C$1500,"&lt;=1005",Y$4:Y$1500,"&gt;"&amp;Y618)+COUNTIFS($C$4:$C$1500,"&gt;=1101",$C$4:$C$1500,"&lt;=1105",Y$4:Y$1500,"&gt;"&amp;Y618)+1,""))</f>
        <v/>
      </c>
      <c r="AC618" s="94" t="n">
        <v>43.75</v>
      </c>
      <c r="AD618" s="94" t="n">
        <v>34.55</v>
      </c>
      <c r="AE618" s="94" t="n">
        <v>30</v>
      </c>
      <c r="AF618" s="94" t="n">
        <v>61.25</v>
      </c>
      <c r="AG618" s="94" t="n">
        <v>61.25</v>
      </c>
      <c r="AH618" s="99">
        <f>IF(AND(AC618&gt;0,AC618&lt;36),1,IF(AND(AC618&gt;=36,AC618&lt;51),2,IF(AND(AC618&gt;=51,AC618&lt;71),3,IF(AND(AC618&gt;=71,AC618&lt;=100),4,))))</f>
        <v/>
      </c>
      <c r="AI618" s="99">
        <f>IF(AND(AD618&gt;0,AD618&lt;41),1,IF(AND(AD618&gt;=41,AD618&lt;56),2,IF(AND(AD618&gt;=56,AD618&lt;71),3,IF(AND(AD618&gt;=71,AD618&lt;=100),4,))))</f>
        <v/>
      </c>
      <c r="AJ618" s="99">
        <f>IF(AND(AE618&gt;0,AE618&lt;41),1,IF(AND(AE618&gt;=41,AE618&lt;56),2,IF(AND(AE618&gt;=56,AE618&lt;71),3,IF(AND(AE618&gt;=71,AE618&lt;=100),4,))))</f>
        <v/>
      </c>
      <c r="AK618" s="99">
        <f>IF(AND(AF618&gt;0,AF618&lt;36),1,IF(AND(AF618&gt;=36,AF618&lt;51),2,IF(AND(AF618&gt;=51,AF618&lt;66),3,IF(AND(AF618&gt;=66,AF618&lt;=100),4,))))</f>
        <v/>
      </c>
      <c r="AL618" s="100">
        <f>IF(AND(AG618&gt;0,AG618&lt;37),1,IF(AND(AG618&gt;=37,AG618&lt;58),2,IF(AND(AG618&gt;=58,AG618&lt;71),3,IF(AND(AG618&gt;=71,AG618&lt;=100),4,))))</f>
        <v/>
      </c>
      <c r="AM618" s="101">
        <f>IF((Y618&lt;&gt;"")*(K618&lt;&gt;""),Y618-K618,"")</f>
        <v/>
      </c>
      <c r="AN618" s="99">
        <f>IF((Z618&lt;&gt;"")*(L618&lt;&gt;""),Z618-L618,"")</f>
        <v/>
      </c>
      <c r="AO618" s="99">
        <f>IF((AA618&lt;&gt;"")*(M618&lt;&gt;""),AA618-M618,"")</f>
        <v/>
      </c>
      <c r="AP618" s="99">
        <f>IF((AB618&lt;&gt;"")*(N618&lt;&gt;""),AB618-N618,"")</f>
        <v/>
      </c>
      <c r="AQ618" s="94">
        <f>IF((AC618&lt;&gt;"")*(O618&lt;&gt;""),AC618-O618,"")</f>
        <v/>
      </c>
      <c r="AR618" s="94">
        <f>IF((AD618&lt;&gt;"")*(P618&lt;&gt;""),AD618-P618,"")</f>
        <v/>
      </c>
      <c r="AS618" s="94">
        <f>IF((AE618&lt;&gt;"")*(Q618&lt;&gt;""),AE618-Q618,"")</f>
        <v/>
      </c>
      <c r="AT618" s="94">
        <f>IF((AF618&lt;&gt;"")*(R618&lt;&gt;""),AF618-R618,"")</f>
        <v/>
      </c>
      <c r="AU618" s="94">
        <f>IF((AG618&lt;&gt;"")*(S618&lt;&gt;""),AG618-S618,"")</f>
        <v/>
      </c>
      <c r="AV618" s="99">
        <f>IF((AH618&lt;&gt;"")*(T618&lt;&gt;""),AH618-T618,"")</f>
        <v/>
      </c>
      <c r="AW618" s="99">
        <f>IF((AI618&lt;&gt;"")*(U618&lt;&gt;""),AI618-U618,"")</f>
        <v/>
      </c>
      <c r="AX618" s="99">
        <f>IF((AJ618&lt;&gt;"")*(V618&lt;&gt;""),AJ618-V618,"")</f>
        <v/>
      </c>
      <c r="AY618" s="99">
        <f>IF((AK618&lt;&gt;"")*(W618&lt;&gt;""),AK618-W618,"")</f>
        <v/>
      </c>
      <c r="AZ618" s="102">
        <f>IF((AL618&lt;&gt;"")*(X618&lt;&gt;""),AL618-X618,"")</f>
        <v/>
      </c>
      <c r="BA618" s="50">
        <f>IFERROR(__xludf.dummyfunction("AI(""Actúa como un tutor académico y dirígete personalmente al estudiante "" &amp; I618 &amp; "" "" &amp; J618 &amp; "" "" &amp; G618 &amp; "" "" &amp; H618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AM618 &amp; ""'. Diferencias por área: Matemáticas ("" &amp; AQ618 &amp; ""), Ciencias Natura"&amp;"les ("" &amp; AR618 &amp; ""), Sociales ("" &amp; AS618 &amp; ""), Lectura Crítica ("" &amp; AT618 &amp; "") e Inglés ("" &amp; AU618 &amp; ""). Variación en posición: grupo ("" &amp; AN618 &amp; ""), grado ("" &amp; AO618 &amp; "") y media ("" &amp; AP618 &amp; ""). Puntajes Primer Simulacro: Global "" &amp; K618 &amp; "", Mat "" &amp; "&amp;"O4 &amp; "", Cien "" &amp; P618 &amp; "", Soc "" &amp; Q618 &amp; "", Lec "" &amp; R618 &amp; "", Ing "" &amp; S618 &amp; "". Puntajes Segundo Simulacro: Global "" &amp; Y618 &amp; "", Mat "" &amp; AC618 &amp; "", Cien "" &amp; AD618 &amp; "", Soc "" &amp; AE618 &amp; "", Lec "" &amp; AF618 &amp; "", Ing "" &amp; AG618 &amp; "". Escribe un mensaje motivador"&amp;" y breve (máximo 4 líneas)."")
"),"=AI(""Actúa como un tutor académico y dirígete personalmente al estudiante "" &amp; I618 &amp; "" "" &amp; J618 &amp; "" "" &amp; G618 &amp; "" "" &amp; H618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AM618 &amp; ""'. Diferencias por área: Matemáticas ("" &amp; AQ618 &amp; ""), Ciencias Natur"&amp;"ales ("" &amp; AR618 &amp; ""), Sociales ("" &amp; AS618 &amp; ""), Lectura Crítica ("" &amp; AT618 &amp; "") e Inglés ("" &amp; AU618 &amp; ""). Variación en posición: grupo ("" &amp; AN618 &amp; ""), grado ("" &amp; AO618 &amp; "") y media ("" &amp; AP618 &amp; ""). Puntajes Primer Simulacro: Global "" &amp; K618 &amp; "", Mat "" &amp;"&amp;" O618 &amp; "", Cien "" &amp; P618 &amp; "", Soc "" &amp; Q618 &amp; "", Lec "" &amp; R618 &amp; "", Ing "" &amp; S618 &amp; "". Puntajes Segundo Simulacro: Global "" &amp; Y618 &amp; "", Mat "" &amp; AC618 &amp; "", Cien "" &amp; AD618 &amp; "", Soc "" &amp; AE618 &amp; "", Lec "" &amp; AF618 &amp; "", Ing "" &amp; AG618 &amp; "". Escribe un mensaje motivado"&amp;"r y breve (máximo 4 líneas)."")
")</f>
        <v/>
      </c>
    </row>
    <row r="619" ht="15.75" customHeight="1" s="42">
      <c r="A619" s="93" t="n"/>
      <c r="B619" s="94" t="inlineStr">
        <is>
          <t>Bachillerato</t>
        </is>
      </c>
      <c r="C619" s="94" t="n">
        <v>903</v>
      </c>
      <c r="D619" s="94" t="n"/>
      <c r="E619" s="95" t="n">
        <v>1028946846</v>
      </c>
      <c r="F619" s="96">
        <f>TRIM(G619&amp;" "&amp;H619&amp;" "&amp;I619&amp;" "&amp;J619)</f>
        <v/>
      </c>
      <c r="G619" s="117" t="inlineStr">
        <is>
          <t>Martínez</t>
        </is>
      </c>
      <c r="H619" s="117" t="inlineStr">
        <is>
          <t>De Los Santos</t>
        </is>
      </c>
      <c r="I619" s="117" t="inlineStr">
        <is>
          <t>Esneider</t>
        </is>
      </c>
      <c r="J619" s="118" t="n"/>
      <c r="K619" s="98">
        <f>IF(SUM(O619:S619)=0, "", ROUND(((O619*3+P619*3+Q619*3+R619*3+S619*1)/13)*5,0))</f>
        <v/>
      </c>
      <c r="L619" s="99">
        <f>IF(OR($C619="",K619=""),"",COUNTIFS($C$4:$C$1500,$C619,K$4:K$1500,"&gt;"&amp;K619)+1)</f>
        <v/>
      </c>
      <c r="M619" s="99">
        <f>IF(OR($C619="",K619=""),"",IF(AND($C619&gt;=1001,$C619&lt;=1005),COUNTIFS($C$4:$C$1500,"&gt;=1001",$C$4:$C$1500,"&lt;=1005",K$4:K$1500,"&gt;"&amp;K619)+1,IF(AND($C619&gt;=1101,$C619&lt;=1105),COUNTIFS($C$4:$C$1500,"&gt;=1101",$C$4:$C$1500,"&lt;=1105",K$4:K$1500,"&gt;"&amp;K619)+1,IF(AND($C619&gt;=901,$C619&lt;=905),COUNTIFS($C$4:$C$1500,"&gt;=901",$C$4:$C$1500,"&lt;=905",K$4:K$1500,"&gt;"&amp;K619)+1,IF(AND($C619&gt;=801,$C619&lt;=805),COUNTIFS($C$4:$C$1500,"&gt;=801",$C$4:$C$1500,"&lt;=805",K$4:K$1500,"&gt;"&amp;K619)+1,IF(AND($C619&gt;=701,$C619&lt;=705),COUNTIFS($C$4:$C$1500,"&gt;=701",$C$4:$C$1500,"&lt;=705",K$4:K$1500,"&gt;"&amp;K619)+1,IF(AND($C619&gt;=601,$C619&lt;=606),COUNTIFS($C$4:$C$1500,"&gt;=601",$C$4:$C$1500,"&lt;=606",K$4:K$1500,"&gt;"&amp;K619)+1,"")))))))</f>
        <v/>
      </c>
      <c r="N619" s="99">
        <f>IF(OR($C619="",K619=""),"",IF(OR(AND($C619&gt;=1001,$C619&lt;=1005),AND($C619&gt;=1101,$C619&lt;=1105)),COUNTIFS($C$4:$C$1500,"&gt;=1001",$C$4:$C$1500,"&lt;=1005",K$4:K$1500,"&gt;"&amp;K619)+COUNTIFS($C$4:$C$1500,"&gt;=1101",$C$4:$C$1500,"&lt;=1105",K$4:K$1500,"&gt;"&amp;K619)+1,""))</f>
        <v/>
      </c>
      <c r="O619" s="94" t="n">
        <v>73.5</v>
      </c>
      <c r="P619" s="94" t="n">
        <v>37.14</v>
      </c>
      <c r="Q619" s="94" t="n">
        <v>42.19</v>
      </c>
      <c r="R619" s="94" t="n">
        <v>45.83</v>
      </c>
      <c r="S619" s="94" t="n">
        <v>70.83</v>
      </c>
      <c r="T619" s="99">
        <f>IF(AND(O619&gt;0,O619&lt;36),1,IF(AND(O619&gt;=36,O619&lt;51),2,IF(AND(O619&gt;=51,O619&lt;71),3,IF(AND(O619&gt;=71,O619&lt;=100),4,))))</f>
        <v/>
      </c>
      <c r="U619" s="99">
        <f>IF(AND(P619&gt;0,P619&lt;41),1,IF(AND(P619&gt;=41,P619&lt;56),2,IF(AND(P619&gt;=56,P619&lt;71),3,IF(AND(P619&gt;=71,P619&lt;=100),4,))))</f>
        <v/>
      </c>
      <c r="V619" s="99">
        <f>IF(AND(Q619&gt;0,Q619&lt;41),1,IF(AND(Q619&gt;=41,Q619&lt;56),2,IF(AND(Q619&gt;=56,Q619&lt;71),3,IF(AND(Q619&gt;=71,Q619&lt;=100),4,))))</f>
        <v/>
      </c>
      <c r="W619" s="99">
        <f>IF(AND(R619&gt;0,R619&lt;36),1,IF(AND(R619&gt;=36,R619&lt;51),2,IF(AND(R619&gt;=51,R619&lt;66),3,IF(AND(R619&gt;=66,R619&lt;=100),4,))))</f>
        <v/>
      </c>
      <c r="X619" s="100">
        <f>IF(AND(S619&gt;0,S619&lt;37),1,IF(AND(S619&gt;=37,S619&lt;58),2,IF(AND(S619&gt;=58,S619&lt;71),3,IF(AND(S619&gt;=71,S619&lt;=100),4,))))</f>
        <v/>
      </c>
      <c r="Y619" s="101">
        <f>IF(SUM(AC619:AG619)=0, "", ROUND(((AC619*3+AD619*3+AE619*3+AF619*3+AG619*1)/13)*5,0))</f>
        <v/>
      </c>
      <c r="Z619" s="99">
        <f>IF(OR($C619="",Y619=""),"",COUNTIFS($C$4:$C$1500,$C619,Y$4:Y$1500,"&gt;"&amp;Y619)+1)</f>
        <v/>
      </c>
      <c r="AA619" s="99">
        <f>IF(OR($C619="",Y619=""),"",IF(AND($C619&gt;=1001,$C619&lt;=1005),COUNTIFS($C$4:$C$1500,"&gt;=1001",$C$4:$C$1500,"&lt;=1005",Y$4:Y$1500,"&gt;"&amp;Y619)+1,IF(AND($C619&gt;=1101,$C619&lt;=1105),COUNTIFS($C$4:$C$1500,"&gt;=1101",$C$4:$C$1500,"&lt;=1105",Y$4:Y$1500,"&gt;"&amp;Y619)+1,IF(AND($C619&gt;=901,$C619&lt;=905),COUNTIFS($C$4:$C$1500,"&gt;=901",$C$4:$C$1500,"&lt;=905",Y$4:Y$1500,"&gt;"&amp;Y619)+1,IF(AND($C619&gt;=801,$C619&lt;=805),COUNTIFS($C$4:$C$1500,"&gt;=801",$C$4:$C$1500,"&lt;=805",Y$4:Y$1500,"&gt;"&amp;Y619)+1,IF(AND($C619&gt;=701,$C619&lt;=705),COUNTIFS($C$4:$C$1500,"&gt;=701",$C$4:$C$1500,"&lt;=705",Y$4:Y$1500,"&gt;"&amp;Y619)+1,IF(AND($C619&gt;=601,$C619&lt;=606),COUNTIFS($C$4:$C$1500,"&gt;=601",$C$4:$C$1500,"&lt;=606",Y$4:Y$1500,"&gt;"&amp;Y619)+1,"")))))))</f>
        <v/>
      </c>
      <c r="AB619" s="99">
        <f>IF(OR($C619="",Y619=""),"",IF(OR(AND($C619&gt;=1001,$C619&lt;=1005),AND($C619&gt;=1101,$C619&lt;=1105)),COUNTIFS($C$4:$C$1500,"&gt;=1001",$C$4:$C$1500,"&lt;=1005",Y$4:Y$1500,"&gt;"&amp;Y619)+COUNTIFS($C$4:$C$1500,"&gt;=1101",$C$4:$C$1500,"&lt;=1105",Y$4:Y$1500,"&gt;"&amp;Y619)+1,""))</f>
        <v/>
      </c>
      <c r="AC619" s="94" t="n">
        <v>54.5</v>
      </c>
      <c r="AD619" s="94" t="n">
        <v>38.93</v>
      </c>
      <c r="AE619" s="94" t="n">
        <v>50</v>
      </c>
      <c r="AF619" s="94" t="n">
        <v>52.5</v>
      </c>
      <c r="AG619" s="94" t="n">
        <v>56.88</v>
      </c>
      <c r="AH619" s="99">
        <f>IF(AND(AC619&gt;0,AC619&lt;36),1,IF(AND(AC619&gt;=36,AC619&lt;51),2,IF(AND(AC619&gt;=51,AC619&lt;71),3,IF(AND(AC619&gt;=71,AC619&lt;=100),4,))))</f>
        <v/>
      </c>
      <c r="AI619" s="99">
        <f>IF(AND(AD619&gt;0,AD619&lt;41),1,IF(AND(AD619&gt;=41,AD619&lt;56),2,IF(AND(AD619&gt;=56,AD619&lt;71),3,IF(AND(AD619&gt;=71,AD619&lt;=100),4,))))</f>
        <v/>
      </c>
      <c r="AJ619" s="99">
        <f>IF(AND(AE619&gt;0,AE619&lt;41),1,IF(AND(AE619&gt;=41,AE619&lt;56),2,IF(AND(AE619&gt;=56,AE619&lt;71),3,IF(AND(AE619&gt;=71,AE619&lt;=100),4,))))</f>
        <v/>
      </c>
      <c r="AK619" s="99">
        <f>IF(AND(AF619&gt;0,AF619&lt;36),1,IF(AND(AF619&gt;=36,AF619&lt;51),2,IF(AND(AF619&gt;=51,AF619&lt;66),3,IF(AND(AF619&gt;=66,AF619&lt;=100),4,))))</f>
        <v/>
      </c>
      <c r="AL619" s="100">
        <f>IF(AND(AG619&gt;0,AG619&lt;37),1,IF(AND(AG619&gt;=37,AG619&lt;58),2,IF(AND(AG619&gt;=58,AG619&lt;71),3,IF(AND(AG619&gt;=71,AG619&lt;=100),4,))))</f>
        <v/>
      </c>
      <c r="AM619" s="101">
        <f>IF((Y619&lt;&gt;"")*(K619&lt;&gt;""),Y619-K619,"")</f>
        <v/>
      </c>
      <c r="AN619" s="99">
        <f>IF((Z619&lt;&gt;"")*(L619&lt;&gt;""),Z619-L619,"")</f>
        <v/>
      </c>
      <c r="AO619" s="99">
        <f>IF((AA619&lt;&gt;"")*(M619&lt;&gt;""),AA619-M619,"")</f>
        <v/>
      </c>
      <c r="AP619" s="99">
        <f>IF((AB619&lt;&gt;"")*(N619&lt;&gt;""),AB619-N619,"")</f>
        <v/>
      </c>
      <c r="AQ619" s="94">
        <f>IF((AC619&lt;&gt;"")*(O619&lt;&gt;""),AC619-O619,"")</f>
        <v/>
      </c>
      <c r="AR619" s="94">
        <f>IF((AD619&lt;&gt;"")*(P619&lt;&gt;""),AD619-P619,"")</f>
        <v/>
      </c>
      <c r="AS619" s="94">
        <f>IF((AE619&lt;&gt;"")*(Q619&lt;&gt;""),AE619-Q619,"")</f>
        <v/>
      </c>
      <c r="AT619" s="94">
        <f>IF((AF619&lt;&gt;"")*(R619&lt;&gt;""),AF619-R619,"")</f>
        <v/>
      </c>
      <c r="AU619" s="94">
        <f>IF((AG619&lt;&gt;"")*(S619&lt;&gt;""),AG619-S619,"")</f>
        <v/>
      </c>
      <c r="AV619" s="99">
        <f>IF((AH619&lt;&gt;"")*(T619&lt;&gt;""),AH619-T619,"")</f>
        <v/>
      </c>
      <c r="AW619" s="99">
        <f>IF((AI619&lt;&gt;"")*(U619&lt;&gt;""),AI619-U619,"")</f>
        <v/>
      </c>
      <c r="AX619" s="99">
        <f>IF((AJ619&lt;&gt;"")*(V619&lt;&gt;""),AJ619-V619,"")</f>
        <v/>
      </c>
      <c r="AY619" s="99">
        <f>IF((AK619&lt;&gt;"")*(W619&lt;&gt;""),AK619-W619,"")</f>
        <v/>
      </c>
      <c r="AZ619" s="102">
        <f>IF((AL619&lt;&gt;"")*(X619&lt;&gt;""),AL619-X619,"")</f>
        <v/>
      </c>
      <c r="BA619" s="50">
        <f>IFERROR(__xludf.dummyfunction("AI(""Actúa como un tutor académico y dirígete personalmente al estudiante "" &amp; I619 &amp; "" "" &amp; J619 &amp; "" "" &amp; G619 &amp; "" "" &amp; H619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AM619 &amp; ""'. Diferencias por área: Matemáticas ("" &amp; AQ619 &amp; ""), Ciencias Natura"&amp;"les ("" &amp; AR619 &amp; ""), Sociales ("" &amp; AS619 &amp; ""), Lectura Crítica ("" &amp; AT619 &amp; "") e Inglés ("" &amp; AU619 &amp; ""). Variación en posición: grupo ("" &amp; AN619 &amp; ""), grado ("" &amp; AO619 &amp; "") y media ("" &amp; AP619 &amp; ""). Puntajes Primer Simulacro: Global "" &amp; K619 &amp; "", Mat "" &amp; "&amp;"O4 &amp; "", Cien "" &amp; P619 &amp; "", Soc "" &amp; Q619 &amp; "", Lec "" &amp; R619 &amp; "", Ing "" &amp; S619 &amp; "". Puntajes Segundo Simulacro: Global "" &amp; Y619 &amp; "", Mat "" &amp; AC619 &amp; "", Cien "" &amp; AD619 &amp; "", Soc "" &amp; AE619 &amp; "", Lec "" &amp; AF619 &amp; "", Ing "" &amp; AG619 &amp; "". Escribe un mensaje motivador"&amp;" y breve (máximo 4 líneas)."")
"),"=AI(""Actúa como un tutor académico y dirígete personalmente al estudiante "" &amp; I619 &amp; "" "" &amp; J619 &amp; "" "" &amp; G619 &amp; "" "" &amp; H619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AM619 &amp; ""'. Diferencias por área: Matemáticas ("" &amp; AQ619 &amp; ""), Ciencias Natur"&amp;"ales ("" &amp; AR619 &amp; ""), Sociales ("" &amp; AS619 &amp; ""), Lectura Crítica ("" &amp; AT619 &amp; "") e Inglés ("" &amp; AU619 &amp; ""). Variación en posición: grupo ("" &amp; AN619 &amp; ""), grado ("" &amp; AO619 &amp; "") y media ("" &amp; AP619 &amp; ""). Puntajes Primer Simulacro: Global "" &amp; K619 &amp; "", Mat "" &amp;"&amp;" O619 &amp; "", Cien "" &amp; P619 &amp; "", Soc "" &amp; Q619 &amp; "", Lec "" &amp; R619 &amp; "", Ing "" &amp; S619 &amp; "". Puntajes Segundo Simulacro: Global "" &amp; Y619 &amp; "", Mat "" &amp; AC619 &amp; "", Cien "" &amp; AD619 &amp; "", Soc "" &amp; AE619 &amp; "", Lec "" &amp; AF619 &amp; "", Ing "" &amp; AG619 &amp; "". Escribe un mensaje motivado"&amp;"r y breve (máximo 4 líneas)."")
")</f>
        <v/>
      </c>
    </row>
    <row r="620" ht="15.75" customHeight="1" s="42">
      <c r="A620" s="93" t="n"/>
      <c r="B620" s="94" t="inlineStr">
        <is>
          <t>Bachillerato</t>
        </is>
      </c>
      <c r="C620" s="94" t="n">
        <v>903</v>
      </c>
      <c r="D620" s="94" t="n"/>
      <c r="E620" s="95" t="n">
        <v>1011594820</v>
      </c>
      <c r="F620" s="96">
        <f>TRIM(G620&amp;" "&amp;H620&amp;" "&amp;I620&amp;" "&amp;J620)</f>
        <v/>
      </c>
      <c r="G620" s="94" t="inlineStr">
        <is>
          <t>Mora</t>
        </is>
      </c>
      <c r="H620" s="94" t="inlineStr">
        <is>
          <t>Moreno</t>
        </is>
      </c>
      <c r="I620" s="94" t="inlineStr">
        <is>
          <t>Daniel</t>
        </is>
      </c>
      <c r="J620" s="97" t="n"/>
      <c r="K620" s="98">
        <f>IF(SUM(O620:S620)=0, "", ROUND(((O620*3+P620*3+Q620*3+R620*3+S620*1)/13)*5,0))</f>
        <v/>
      </c>
      <c r="L620" s="99">
        <f>IF(OR($C620="",K620=""),"",COUNTIFS($C$4:$C$1500,$C620,K$4:K$1500,"&gt;"&amp;K620)+1)</f>
        <v/>
      </c>
      <c r="M620" s="99">
        <f>IF(OR($C620="",K620=""),"",IF(AND($C620&gt;=1001,$C620&lt;=1005),COUNTIFS($C$4:$C$1500,"&gt;=1001",$C$4:$C$1500,"&lt;=1005",K$4:K$1500,"&gt;"&amp;K620)+1,IF(AND($C620&gt;=1101,$C620&lt;=1105),COUNTIFS($C$4:$C$1500,"&gt;=1101",$C$4:$C$1500,"&lt;=1105",K$4:K$1500,"&gt;"&amp;K620)+1,IF(AND($C620&gt;=901,$C620&lt;=905),COUNTIFS($C$4:$C$1500,"&gt;=901",$C$4:$C$1500,"&lt;=905",K$4:K$1500,"&gt;"&amp;K620)+1,IF(AND($C620&gt;=801,$C620&lt;=805),COUNTIFS($C$4:$C$1500,"&gt;=801",$C$4:$C$1500,"&lt;=805",K$4:K$1500,"&gt;"&amp;K620)+1,IF(AND($C620&gt;=701,$C620&lt;=705),COUNTIFS($C$4:$C$1500,"&gt;=701",$C$4:$C$1500,"&lt;=705",K$4:K$1500,"&gt;"&amp;K620)+1,IF(AND($C620&gt;=601,$C620&lt;=606),COUNTIFS($C$4:$C$1500,"&gt;=601",$C$4:$C$1500,"&lt;=606",K$4:K$1500,"&gt;"&amp;K620)+1,"")))))))</f>
        <v/>
      </c>
      <c r="N620" s="99">
        <f>IF(OR($C620="",K620=""),"",IF(OR(AND($C620&gt;=1001,$C620&lt;=1005),AND($C620&gt;=1101,$C620&lt;=1105)),COUNTIFS($C$4:$C$1500,"&gt;=1001",$C$4:$C$1500,"&lt;=1005",K$4:K$1500,"&gt;"&amp;K620)+COUNTIFS($C$4:$C$1500,"&gt;=1101",$C$4:$C$1500,"&lt;=1105",K$4:K$1500,"&gt;"&amp;K620)+1,""))</f>
        <v/>
      </c>
      <c r="O620" s="94" t="n">
        <v>41</v>
      </c>
      <c r="P620" s="94" t="n">
        <v>30.3</v>
      </c>
      <c r="Q620" s="94" t="n">
        <v>26.25</v>
      </c>
      <c r="R620" s="94" t="n">
        <v>33.33</v>
      </c>
      <c r="S620" s="94" t="n">
        <v>45.83</v>
      </c>
      <c r="T620" s="99">
        <f>IF(AND(O620&gt;0,O620&lt;36),1,IF(AND(O620&gt;=36,O620&lt;51),2,IF(AND(O620&gt;=51,O620&lt;71),3,IF(AND(O620&gt;=71,O620&lt;=100),4,))))</f>
        <v/>
      </c>
      <c r="U620" s="99">
        <f>IF(AND(P620&gt;0,P620&lt;41),1,IF(AND(P620&gt;=41,P620&lt;56),2,IF(AND(P620&gt;=56,P620&lt;71),3,IF(AND(P620&gt;=71,P620&lt;=100),4,))))</f>
        <v/>
      </c>
      <c r="V620" s="99">
        <f>IF(AND(Q620&gt;0,Q620&lt;41),1,IF(AND(Q620&gt;=41,Q620&lt;56),2,IF(AND(Q620&gt;=56,Q620&lt;71),3,IF(AND(Q620&gt;=71,Q620&lt;=100),4,))))</f>
        <v/>
      </c>
      <c r="W620" s="99">
        <f>IF(AND(R620&gt;0,R620&lt;36),1,IF(AND(R620&gt;=36,R620&lt;51),2,IF(AND(R620&gt;=51,R620&lt;66),3,IF(AND(R620&gt;=66,R620&lt;=100),4,))))</f>
        <v/>
      </c>
      <c r="X620" s="100">
        <f>IF(AND(S620&gt;0,S620&lt;37),1,IF(AND(S620&gt;=37,S620&lt;58),2,IF(AND(S620&gt;=58,S620&lt;71),3,IF(AND(S620&gt;=71,S620&lt;=100),4,))))</f>
        <v/>
      </c>
      <c r="Y620" s="101">
        <f>IF(SUM(AC620:AG620)=0, "", ROUND(((AC620*3+AD620*3+AE620*3+AF620*3+AG620*1)/13)*5,0))</f>
        <v/>
      </c>
      <c r="Z620" s="99">
        <f>IF(OR($C620="",Y620=""),"",COUNTIFS($C$4:$C$1500,$C620,Y$4:Y$1500,"&gt;"&amp;Y620)+1)</f>
        <v/>
      </c>
      <c r="AA620" s="99">
        <f>IF(OR($C620="",Y620=""),"",IF(AND($C620&gt;=1001,$C620&lt;=1005),COUNTIFS($C$4:$C$1500,"&gt;=1001",$C$4:$C$1500,"&lt;=1005",Y$4:Y$1500,"&gt;"&amp;Y620)+1,IF(AND($C620&gt;=1101,$C620&lt;=1105),COUNTIFS($C$4:$C$1500,"&gt;=1101",$C$4:$C$1500,"&lt;=1105",Y$4:Y$1500,"&gt;"&amp;Y620)+1,IF(AND($C620&gt;=901,$C620&lt;=905),COUNTIFS($C$4:$C$1500,"&gt;=901",$C$4:$C$1500,"&lt;=905",Y$4:Y$1500,"&gt;"&amp;Y620)+1,IF(AND($C620&gt;=801,$C620&lt;=805),COUNTIFS($C$4:$C$1500,"&gt;=801",$C$4:$C$1500,"&lt;=805",Y$4:Y$1500,"&gt;"&amp;Y620)+1,IF(AND($C620&gt;=701,$C620&lt;=705),COUNTIFS($C$4:$C$1500,"&gt;=701",$C$4:$C$1500,"&lt;=705",Y$4:Y$1500,"&gt;"&amp;Y620)+1,IF(AND($C620&gt;=601,$C620&lt;=606),COUNTIFS($C$4:$C$1500,"&gt;=601",$C$4:$C$1500,"&lt;=606",Y$4:Y$1500,"&gt;"&amp;Y620)+1,"")))))))</f>
        <v/>
      </c>
      <c r="AB620" s="99">
        <f>IF(OR($C620="",Y620=""),"",IF(OR(AND($C620&gt;=1001,$C620&lt;=1005),AND($C620&gt;=1101,$C620&lt;=1105)),COUNTIFS($C$4:$C$1500,"&gt;=1001",$C$4:$C$1500,"&lt;=1005",Y$4:Y$1500,"&gt;"&amp;Y620)+COUNTIFS($C$4:$C$1500,"&gt;=1101",$C$4:$C$1500,"&lt;=1105",Y$4:Y$1500,"&gt;"&amp;Y620)+1,""))</f>
        <v/>
      </c>
      <c r="AC620" s="94" t="n">
        <v>31.75</v>
      </c>
      <c r="AD620" s="94" t="n">
        <v>35</v>
      </c>
      <c r="AE620" s="94" t="n">
        <v>45</v>
      </c>
      <c r="AF620" s="94" t="n">
        <v>52.5</v>
      </c>
      <c r="AG620" s="94" t="n">
        <v>56.88</v>
      </c>
      <c r="AH620" s="99">
        <f>IF(AND(AC620&gt;0,AC620&lt;36),1,IF(AND(AC620&gt;=36,AC620&lt;51),2,IF(AND(AC620&gt;=51,AC620&lt;71),3,IF(AND(AC620&gt;=71,AC620&lt;=100),4,))))</f>
        <v/>
      </c>
      <c r="AI620" s="99">
        <f>IF(AND(AD620&gt;0,AD620&lt;41),1,IF(AND(AD620&gt;=41,AD620&lt;56),2,IF(AND(AD620&gt;=56,AD620&lt;71),3,IF(AND(AD620&gt;=71,AD620&lt;=100),4,))))</f>
        <v/>
      </c>
      <c r="AJ620" s="99">
        <f>IF(AND(AE620&gt;0,AE620&lt;41),1,IF(AND(AE620&gt;=41,AE620&lt;56),2,IF(AND(AE620&gt;=56,AE620&lt;71),3,IF(AND(AE620&gt;=71,AE620&lt;=100),4,))))</f>
        <v/>
      </c>
      <c r="AK620" s="99">
        <f>IF(AND(AF620&gt;0,AF620&lt;36),1,IF(AND(AF620&gt;=36,AF620&lt;51),2,IF(AND(AF620&gt;=51,AF620&lt;66),3,IF(AND(AF620&gt;=66,AF620&lt;=100),4,))))</f>
        <v/>
      </c>
      <c r="AL620" s="100">
        <f>IF(AND(AG620&gt;0,AG620&lt;37),1,IF(AND(AG620&gt;=37,AG620&lt;58),2,IF(AND(AG620&gt;=58,AG620&lt;71),3,IF(AND(AG620&gt;=71,AG620&lt;=100),4,))))</f>
        <v/>
      </c>
      <c r="AM620" s="101">
        <f>IF((Y620&lt;&gt;"")*(K620&lt;&gt;""),Y620-K620,"")</f>
        <v/>
      </c>
      <c r="AN620" s="99">
        <f>IF((Z620&lt;&gt;"")*(L620&lt;&gt;""),Z620-L620,"")</f>
        <v/>
      </c>
      <c r="AO620" s="99">
        <f>IF((AA620&lt;&gt;"")*(M620&lt;&gt;""),AA620-M620,"")</f>
        <v/>
      </c>
      <c r="AP620" s="99">
        <f>IF((AB620&lt;&gt;"")*(N620&lt;&gt;""),AB620-N620,"")</f>
        <v/>
      </c>
      <c r="AQ620" s="94">
        <f>IF((AC620&lt;&gt;"")*(O620&lt;&gt;""),AC620-O620,"")</f>
        <v/>
      </c>
      <c r="AR620" s="94">
        <f>IF((AD620&lt;&gt;"")*(P620&lt;&gt;""),AD620-P620,"")</f>
        <v/>
      </c>
      <c r="AS620" s="94">
        <f>IF((AE620&lt;&gt;"")*(Q620&lt;&gt;""),AE620-Q620,"")</f>
        <v/>
      </c>
      <c r="AT620" s="94">
        <f>IF((AF620&lt;&gt;"")*(R620&lt;&gt;""),AF620-R620,"")</f>
        <v/>
      </c>
      <c r="AU620" s="94">
        <f>IF((AG620&lt;&gt;"")*(S620&lt;&gt;""),AG620-S620,"")</f>
        <v/>
      </c>
      <c r="AV620" s="99">
        <f>IF((AH620&lt;&gt;"")*(T620&lt;&gt;""),AH620-T620,"")</f>
        <v/>
      </c>
      <c r="AW620" s="99">
        <f>IF((AI620&lt;&gt;"")*(U620&lt;&gt;""),AI620-U620,"")</f>
        <v/>
      </c>
      <c r="AX620" s="99">
        <f>IF((AJ620&lt;&gt;"")*(V620&lt;&gt;""),AJ620-V620,"")</f>
        <v/>
      </c>
      <c r="AY620" s="99">
        <f>IF((AK620&lt;&gt;"")*(W620&lt;&gt;""),AK620-W620,"")</f>
        <v/>
      </c>
      <c r="AZ620" s="102">
        <f>IF((AL620&lt;&gt;"")*(X620&lt;&gt;""),AL620-X620,"")</f>
        <v/>
      </c>
      <c r="BA620" s="50">
        <f>IFERROR(__xludf.dummyfunction("AI(""Actúa como un tutor académico y dirígete personalmente al estudiante "" &amp; I620 &amp; "" "" &amp; J620 &amp; "" "" &amp; G620 &amp; "" "" &amp; H620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AM620 &amp; ""'. Diferencias por área: Matemáticas ("" &amp; AQ620 &amp; ""), Ciencias Natura"&amp;"les ("" &amp; AR620 &amp; ""), Sociales ("" &amp; AS620 &amp; ""), Lectura Crítica ("" &amp; AT620 &amp; "") e Inglés ("" &amp; AU620 &amp; ""). Variación en posición: grupo ("" &amp; AN620 &amp; ""), grado ("" &amp; AO620 &amp; "") y media ("" &amp; AP620 &amp; ""). Puntajes Primer Simulacro: Global "" &amp; K620 &amp; "", Mat "" &amp; "&amp;"O4 &amp; "", Cien "" &amp; P620 &amp; "", Soc "" &amp; Q620 &amp; "", Lec "" &amp; R620 &amp; "", Ing "" &amp; S620 &amp; "". Puntajes Segundo Simulacro: Global "" &amp; Y620 &amp; "", Mat "" &amp; AC620 &amp; "", Cien "" &amp; AD620 &amp; "", Soc "" &amp; AE620 &amp; "", Lec "" &amp; AF620 &amp; "", Ing "" &amp; AG620 &amp; "". Escribe un mensaje motivador"&amp;" y breve (máximo 4 líneas)."")
"),"=AI(""Actúa como un tutor académico y dirígete personalmente al estudiante "" &amp; I620 &amp; "" "" &amp; J620 &amp; "" "" &amp; G620 &amp; "" "" &amp; H620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AM620 &amp; ""'. Diferencias por área: Matemáticas ("" &amp; AQ620 &amp; ""), Ciencias Natur"&amp;"ales ("" &amp; AR620 &amp; ""), Sociales ("" &amp; AS620 &amp; ""), Lectura Crítica ("" &amp; AT620 &amp; "") e Inglés ("" &amp; AU620 &amp; ""). Variación en posición: grupo ("" &amp; AN620 &amp; ""), grado ("" &amp; AO620 &amp; "") y media ("" &amp; AP620 &amp; ""). Puntajes Primer Simulacro: Global "" &amp; K620 &amp; "", Mat "" &amp;"&amp;" O620 &amp; "", Cien "" &amp; P620 &amp; "", Soc "" &amp; Q620 &amp; "", Lec "" &amp; R620 &amp; "", Ing "" &amp; S620 &amp; "". Puntajes Segundo Simulacro: Global "" &amp; Y620 &amp; "", Mat "" &amp; AC620 &amp; "", Cien "" &amp; AD620 &amp; "", Soc "" &amp; AE620 &amp; "", Lec "" &amp; AF620 &amp; "", Ing "" &amp; AG620 &amp; "". Escribe un mensaje motivado"&amp;"r y breve (máximo 4 líneas)."")
")</f>
        <v/>
      </c>
    </row>
    <row r="621" ht="15.75" customHeight="1" s="42">
      <c r="A621" s="93" t="n"/>
      <c r="B621" s="94" t="inlineStr">
        <is>
          <t>Bachillerato</t>
        </is>
      </c>
      <c r="C621" s="94" t="n">
        <v>903</v>
      </c>
      <c r="D621" s="94" t="n"/>
      <c r="E621" s="95" t="n">
        <v>1011594819</v>
      </c>
      <c r="F621" s="96">
        <f>TRIM(G621&amp;" "&amp;H621&amp;" "&amp;I621&amp;" "&amp;J621)</f>
        <v/>
      </c>
      <c r="G621" s="94" t="inlineStr">
        <is>
          <t>Mora</t>
        </is>
      </c>
      <c r="H621" s="94" t="inlineStr">
        <is>
          <t>Moreno</t>
        </is>
      </c>
      <c r="I621" s="94" t="inlineStr">
        <is>
          <t>David</t>
        </is>
      </c>
      <c r="J621" s="97" t="n"/>
      <c r="K621" s="98">
        <f>IF(SUM(O621:S621)=0, "", ROUND(((O621*3+P621*3+Q621*3+R621*3+S621*1)/13)*5,0))</f>
        <v/>
      </c>
      <c r="L621" s="99">
        <f>IF(OR($C621="",K621=""),"",COUNTIFS($C$4:$C$1500,$C621,K$4:K$1500,"&gt;"&amp;K621)+1)</f>
        <v/>
      </c>
      <c r="M621" s="99">
        <f>IF(OR($C621="",K621=""),"",IF(AND($C621&gt;=1001,$C621&lt;=1005),COUNTIFS($C$4:$C$1500,"&gt;=1001",$C$4:$C$1500,"&lt;=1005",K$4:K$1500,"&gt;"&amp;K621)+1,IF(AND($C621&gt;=1101,$C621&lt;=1105),COUNTIFS($C$4:$C$1500,"&gt;=1101",$C$4:$C$1500,"&lt;=1105",K$4:K$1500,"&gt;"&amp;K621)+1,IF(AND($C621&gt;=901,$C621&lt;=905),COUNTIFS($C$4:$C$1500,"&gt;=901",$C$4:$C$1500,"&lt;=905",K$4:K$1500,"&gt;"&amp;K621)+1,IF(AND($C621&gt;=801,$C621&lt;=805),COUNTIFS($C$4:$C$1500,"&gt;=801",$C$4:$C$1500,"&lt;=805",K$4:K$1500,"&gt;"&amp;K621)+1,IF(AND($C621&gt;=701,$C621&lt;=705),COUNTIFS($C$4:$C$1500,"&gt;=701",$C$4:$C$1500,"&lt;=705",K$4:K$1500,"&gt;"&amp;K621)+1,IF(AND($C621&gt;=601,$C621&lt;=606),COUNTIFS($C$4:$C$1500,"&gt;=601",$C$4:$C$1500,"&lt;=606",K$4:K$1500,"&gt;"&amp;K621)+1,"")))))))</f>
        <v/>
      </c>
      <c r="N621" s="99">
        <f>IF(OR($C621="",K621=""),"",IF(OR(AND($C621&gt;=1001,$C621&lt;=1005),AND($C621&gt;=1101,$C621&lt;=1105)),COUNTIFS($C$4:$C$1500,"&gt;=1001",$C$4:$C$1500,"&lt;=1005",K$4:K$1500,"&gt;"&amp;K621)+COUNTIFS($C$4:$C$1500,"&gt;=1101",$C$4:$C$1500,"&lt;=1105",K$4:K$1500,"&gt;"&amp;K621)+1,""))</f>
        <v/>
      </c>
      <c r="O621" s="94" t="n">
        <v>19.25</v>
      </c>
      <c r="P621" s="94" t="n">
        <v>19.35</v>
      </c>
      <c r="Q621" s="94" t="n">
        <v>6.25</v>
      </c>
      <c r="R621" s="94" t="n">
        <v>54.17</v>
      </c>
      <c r="S621" s="94" t="n">
        <v>50</v>
      </c>
      <c r="T621" s="99">
        <f>IF(AND(O621&gt;0,O621&lt;36),1,IF(AND(O621&gt;=36,O621&lt;51),2,IF(AND(O621&gt;=51,O621&lt;71),3,IF(AND(O621&gt;=71,O621&lt;=100),4,))))</f>
        <v/>
      </c>
      <c r="U621" s="99">
        <f>IF(AND(P621&gt;0,P621&lt;41),1,IF(AND(P621&gt;=41,P621&lt;56),2,IF(AND(P621&gt;=56,P621&lt;71),3,IF(AND(P621&gt;=71,P621&lt;=100),4,))))</f>
        <v/>
      </c>
      <c r="V621" s="99">
        <f>IF(AND(Q621&gt;0,Q621&lt;41),1,IF(AND(Q621&gt;=41,Q621&lt;56),2,IF(AND(Q621&gt;=56,Q621&lt;71),3,IF(AND(Q621&gt;=71,Q621&lt;=100),4,))))</f>
        <v/>
      </c>
      <c r="W621" s="99">
        <f>IF(AND(R621&gt;0,R621&lt;36),1,IF(AND(R621&gt;=36,R621&lt;51),2,IF(AND(R621&gt;=51,R621&lt;66),3,IF(AND(R621&gt;=66,R621&lt;=100),4,))))</f>
        <v/>
      </c>
      <c r="X621" s="100">
        <f>IF(AND(S621&gt;0,S621&lt;37),1,IF(AND(S621&gt;=37,S621&lt;58),2,IF(AND(S621&gt;=58,S621&lt;71),3,IF(AND(S621&gt;=71,S621&lt;=100),4,))))</f>
        <v/>
      </c>
      <c r="Y621" s="101">
        <f>IF(SUM(AC621:AG621)=0, "", ROUND(((AC621*3+AD621*3+AE621*3+AF621*3+AG621*1)/13)*5,0))</f>
        <v/>
      </c>
      <c r="Z621" s="99">
        <f>IF(OR($C621="",Y621=""),"",COUNTIFS($C$4:$C$1500,$C621,Y$4:Y$1500,"&gt;"&amp;Y621)+1)</f>
        <v/>
      </c>
      <c r="AA621" s="99">
        <f>IF(OR($C621="",Y621=""),"",IF(AND($C621&gt;=1001,$C621&lt;=1005),COUNTIFS($C$4:$C$1500,"&gt;=1001",$C$4:$C$1500,"&lt;=1005",Y$4:Y$1500,"&gt;"&amp;Y621)+1,IF(AND($C621&gt;=1101,$C621&lt;=1105),COUNTIFS($C$4:$C$1500,"&gt;=1101",$C$4:$C$1500,"&lt;=1105",Y$4:Y$1500,"&gt;"&amp;Y621)+1,IF(AND($C621&gt;=901,$C621&lt;=905),COUNTIFS($C$4:$C$1500,"&gt;=901",$C$4:$C$1500,"&lt;=905",Y$4:Y$1500,"&gt;"&amp;Y621)+1,IF(AND($C621&gt;=801,$C621&lt;=805),COUNTIFS($C$4:$C$1500,"&gt;=801",$C$4:$C$1500,"&lt;=805",Y$4:Y$1500,"&gt;"&amp;Y621)+1,IF(AND($C621&gt;=701,$C621&lt;=705),COUNTIFS($C$4:$C$1500,"&gt;=701",$C$4:$C$1500,"&lt;=705",Y$4:Y$1500,"&gt;"&amp;Y621)+1,IF(AND($C621&gt;=601,$C621&lt;=606),COUNTIFS($C$4:$C$1500,"&gt;=601",$C$4:$C$1500,"&lt;=606",Y$4:Y$1500,"&gt;"&amp;Y621)+1,"")))))))</f>
        <v/>
      </c>
      <c r="AB621" s="99">
        <f>IF(OR($C621="",Y621=""),"",IF(OR(AND($C621&gt;=1001,$C621&lt;=1005),AND($C621&gt;=1101,$C621&lt;=1105)),COUNTIFS($C$4:$C$1500,"&gt;=1001",$C$4:$C$1500,"&lt;=1005",Y$4:Y$1500,"&gt;"&amp;Y621)+COUNTIFS($C$4:$C$1500,"&gt;=1101",$C$4:$C$1500,"&lt;=1105",Y$4:Y$1500,"&gt;"&amp;Y621)+1,""))</f>
        <v/>
      </c>
      <c r="AC621" s="94" t="n">
        <v>43.75</v>
      </c>
      <c r="AD621" s="94" t="n">
        <v>65.70999999999999</v>
      </c>
      <c r="AE621" s="94" t="n">
        <v>47.5</v>
      </c>
      <c r="AF621" s="94" t="n">
        <v>52.5</v>
      </c>
      <c r="AG621" s="94" t="n">
        <v>65.63</v>
      </c>
      <c r="AH621" s="99">
        <f>IF(AND(AC621&gt;0,AC621&lt;36),1,IF(AND(AC621&gt;=36,AC621&lt;51),2,IF(AND(AC621&gt;=51,AC621&lt;71),3,IF(AND(AC621&gt;=71,AC621&lt;=100),4,))))</f>
        <v/>
      </c>
      <c r="AI621" s="99">
        <f>IF(AND(AD621&gt;0,AD621&lt;41),1,IF(AND(AD621&gt;=41,AD621&lt;56),2,IF(AND(AD621&gt;=56,AD621&lt;71),3,IF(AND(AD621&gt;=71,AD621&lt;=100),4,))))</f>
        <v/>
      </c>
      <c r="AJ621" s="99">
        <f>IF(AND(AE621&gt;0,AE621&lt;41),1,IF(AND(AE621&gt;=41,AE621&lt;56),2,IF(AND(AE621&gt;=56,AE621&lt;71),3,IF(AND(AE621&gt;=71,AE621&lt;=100),4,))))</f>
        <v/>
      </c>
      <c r="AK621" s="99">
        <f>IF(AND(AF621&gt;0,AF621&lt;36),1,IF(AND(AF621&gt;=36,AF621&lt;51),2,IF(AND(AF621&gt;=51,AF621&lt;66),3,IF(AND(AF621&gt;=66,AF621&lt;=100),4,))))</f>
        <v/>
      </c>
      <c r="AL621" s="100">
        <f>IF(AND(AG621&gt;0,AG621&lt;37),1,IF(AND(AG621&gt;=37,AG621&lt;58),2,IF(AND(AG621&gt;=58,AG621&lt;71),3,IF(AND(AG621&gt;=71,AG621&lt;=100),4,))))</f>
        <v/>
      </c>
      <c r="AM621" s="101">
        <f>IF((Y621&lt;&gt;"")*(K621&lt;&gt;""),Y621-K621,"")</f>
        <v/>
      </c>
      <c r="AN621" s="99">
        <f>IF((Z621&lt;&gt;"")*(L621&lt;&gt;""),Z621-L621,"")</f>
        <v/>
      </c>
      <c r="AO621" s="99">
        <f>IF((AA621&lt;&gt;"")*(M621&lt;&gt;""),AA621-M621,"")</f>
        <v/>
      </c>
      <c r="AP621" s="99">
        <f>IF((AB621&lt;&gt;"")*(N621&lt;&gt;""),AB621-N621,"")</f>
        <v/>
      </c>
      <c r="AQ621" s="94">
        <f>IF((AC621&lt;&gt;"")*(O621&lt;&gt;""),AC621-O621,"")</f>
        <v/>
      </c>
      <c r="AR621" s="94">
        <f>IF((AD621&lt;&gt;"")*(P621&lt;&gt;""),AD621-P621,"")</f>
        <v/>
      </c>
      <c r="AS621" s="94">
        <f>IF((AE621&lt;&gt;"")*(Q621&lt;&gt;""),AE621-Q621,"")</f>
        <v/>
      </c>
      <c r="AT621" s="94">
        <f>IF((AF621&lt;&gt;"")*(R621&lt;&gt;""),AF621-R621,"")</f>
        <v/>
      </c>
      <c r="AU621" s="94">
        <f>IF((AG621&lt;&gt;"")*(S621&lt;&gt;""),AG621-S621,"")</f>
        <v/>
      </c>
      <c r="AV621" s="99">
        <f>IF((AH621&lt;&gt;"")*(T621&lt;&gt;""),AH621-T621,"")</f>
        <v/>
      </c>
      <c r="AW621" s="99">
        <f>IF((AI621&lt;&gt;"")*(U621&lt;&gt;""),AI621-U621,"")</f>
        <v/>
      </c>
      <c r="AX621" s="99">
        <f>IF((AJ621&lt;&gt;"")*(V621&lt;&gt;""),AJ621-V621,"")</f>
        <v/>
      </c>
      <c r="AY621" s="99">
        <f>IF((AK621&lt;&gt;"")*(W621&lt;&gt;""),AK621-W621,"")</f>
        <v/>
      </c>
      <c r="AZ621" s="102">
        <f>IF((AL621&lt;&gt;"")*(X621&lt;&gt;""),AL621-X621,"")</f>
        <v/>
      </c>
      <c r="BA621" s="50">
        <f>IFERROR(__xludf.dummyfunction("AI(""Actúa como un tutor académico y dirígete personalmente al estudiante "" &amp; I621 &amp; "" "" &amp; J621 &amp; "" "" &amp; G621 &amp; "" "" &amp; H621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AM621 &amp; ""'. Diferencias por área: Matemáticas ("" &amp; AQ621 &amp; ""), Ciencias Natura"&amp;"les ("" &amp; AR621 &amp; ""), Sociales ("" &amp; AS621 &amp; ""), Lectura Crítica ("" &amp; AT621 &amp; "") e Inglés ("" &amp; AU621 &amp; ""). Variación en posición: grupo ("" &amp; AN621 &amp; ""), grado ("" &amp; AO621 &amp; "") y media ("" &amp; AP621 &amp; ""). Puntajes Primer Simulacro: Global "" &amp; K621 &amp; "", Mat "" &amp; "&amp;"O4 &amp; "", Cien "" &amp; P621 &amp; "", Soc "" &amp; Q621 &amp; "", Lec "" &amp; R621 &amp; "", Ing "" &amp; S621 &amp; "". Puntajes Segundo Simulacro: Global "" &amp; Y621 &amp; "", Mat "" &amp; AC621 &amp; "", Cien "" &amp; AD621 &amp; "", Soc "" &amp; AE621 &amp; "", Lec "" &amp; AF621 &amp; "", Ing "" &amp; AG621 &amp; "". Escribe un mensaje motivador"&amp;" y breve (máximo 4 líneas)."")
"),"=AI(""Actúa como un tutor académico y dirígete personalmente al estudiante "" &amp; I621 &amp; "" "" &amp; J621 &amp; "" "" &amp; G621 &amp; "" "" &amp; H621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AM621 &amp; ""'. Diferencias por área: Matemáticas ("" &amp; AQ621 &amp; ""), Ciencias Natur"&amp;"ales ("" &amp; AR621 &amp; ""), Sociales ("" &amp; AS621 &amp; ""), Lectura Crítica ("" &amp; AT621 &amp; "") e Inglés ("" &amp; AU621 &amp; ""). Variación en posición: grupo ("" &amp; AN621 &amp; ""), grado ("" &amp; AO621 &amp; "") y media ("" &amp; AP621 &amp; ""). Puntajes Primer Simulacro: Global "" &amp; K621 &amp; "", Mat "" &amp;"&amp;" O621 &amp; "", Cien "" &amp; P621 &amp; "", Soc "" &amp; Q621 &amp; "", Lec "" &amp; R621 &amp; "", Ing "" &amp; S621 &amp; "". Puntajes Segundo Simulacro: Global "" &amp; Y621 &amp; "", Mat "" &amp; AC621 &amp; "", Cien "" &amp; AD621 &amp; "", Soc "" &amp; AE621 &amp; "", Lec "" &amp; AF621 &amp; "", Ing "" &amp; AG621 &amp; "". Escribe un mensaje motivado"&amp;"r y breve (máximo 4 líneas)."")
")</f>
        <v/>
      </c>
    </row>
    <row r="622" ht="15.75" customHeight="1" s="42">
      <c r="A622" s="93" t="n"/>
      <c r="B622" s="94" t="inlineStr">
        <is>
          <t>Bachillerato</t>
        </is>
      </c>
      <c r="C622" s="94" t="n">
        <v>903</v>
      </c>
      <c r="D622" s="94" t="n"/>
      <c r="E622" s="95" t="n">
        <v>1011594150</v>
      </c>
      <c r="F622" s="96">
        <f>TRIM(G622&amp;" "&amp;H622&amp;" "&amp;I622&amp;" "&amp;J622)</f>
        <v/>
      </c>
      <c r="G622" s="94" t="inlineStr">
        <is>
          <t>Moreno</t>
        </is>
      </c>
      <c r="H622" s="94" t="inlineStr">
        <is>
          <t>Tuberquia</t>
        </is>
      </c>
      <c r="I622" s="94" t="inlineStr">
        <is>
          <t>Bleyder</t>
        </is>
      </c>
      <c r="J622" s="97" t="n"/>
      <c r="K622" s="98">
        <f>IF(SUM(O622:S622)=0, "", ROUND(((O622*3+P622*3+Q622*3+R622*3+S622*1)/13)*5,0))</f>
        <v/>
      </c>
      <c r="L622" s="99">
        <f>IF(OR($C622="",K622=""),"",COUNTIFS($C$4:$C$1500,$C622,K$4:K$1500,"&gt;"&amp;K622)+1)</f>
        <v/>
      </c>
      <c r="M622" s="99">
        <f>IF(OR($C622="",K622=""),"",IF(AND($C622&gt;=1001,$C622&lt;=1005),COUNTIFS($C$4:$C$1500,"&gt;=1001",$C$4:$C$1500,"&lt;=1005",K$4:K$1500,"&gt;"&amp;K622)+1,IF(AND($C622&gt;=1101,$C622&lt;=1105),COUNTIFS($C$4:$C$1500,"&gt;=1101",$C$4:$C$1500,"&lt;=1105",K$4:K$1500,"&gt;"&amp;K622)+1,IF(AND($C622&gt;=901,$C622&lt;=905),COUNTIFS($C$4:$C$1500,"&gt;=901",$C$4:$C$1500,"&lt;=905",K$4:K$1500,"&gt;"&amp;K622)+1,IF(AND($C622&gt;=801,$C622&lt;=805),COUNTIFS($C$4:$C$1500,"&gt;=801",$C$4:$C$1500,"&lt;=805",K$4:K$1500,"&gt;"&amp;K622)+1,IF(AND($C622&gt;=701,$C622&lt;=705),COUNTIFS($C$4:$C$1500,"&gt;=701",$C$4:$C$1500,"&lt;=705",K$4:K$1500,"&gt;"&amp;K622)+1,IF(AND($C622&gt;=601,$C622&lt;=606),COUNTIFS($C$4:$C$1500,"&gt;=601",$C$4:$C$1500,"&lt;=606",K$4:K$1500,"&gt;"&amp;K622)+1,"")))))))</f>
        <v/>
      </c>
      <c r="N622" s="99">
        <f>IF(OR($C622="",K622=""),"",IF(OR(AND($C622&gt;=1001,$C622&lt;=1005),AND($C622&gt;=1101,$C622&lt;=1105)),COUNTIFS($C$4:$C$1500,"&gt;=1001",$C$4:$C$1500,"&lt;=1005",K$4:K$1500,"&gt;"&amp;K622)+COUNTIFS($C$4:$C$1500,"&gt;=1101",$C$4:$C$1500,"&lt;=1105",K$4:K$1500,"&gt;"&amp;K622)+1,""))</f>
        <v/>
      </c>
      <c r="O622" s="94" t="n">
        <v>72</v>
      </c>
      <c r="P622" s="94" t="n">
        <v>23.45</v>
      </c>
      <c r="Q622" s="94" t="n">
        <v>13.75</v>
      </c>
      <c r="R622" s="94" t="n">
        <v>25</v>
      </c>
      <c r="S622" s="94" t="n">
        <v>37.5</v>
      </c>
      <c r="T622" s="99">
        <f>IF(AND(O622&gt;0,O622&lt;36),1,IF(AND(O622&gt;=36,O622&lt;51),2,IF(AND(O622&gt;=51,O622&lt;71),3,IF(AND(O622&gt;=71,O622&lt;=100),4,))))</f>
        <v/>
      </c>
      <c r="U622" s="99">
        <f>IF(AND(P622&gt;0,P622&lt;41),1,IF(AND(P622&gt;=41,P622&lt;56),2,IF(AND(P622&gt;=56,P622&lt;71),3,IF(AND(P622&gt;=71,P622&lt;=100),4,))))</f>
        <v/>
      </c>
      <c r="V622" s="99">
        <f>IF(AND(Q622&gt;0,Q622&lt;41),1,IF(AND(Q622&gt;=41,Q622&lt;56),2,IF(AND(Q622&gt;=56,Q622&lt;71),3,IF(AND(Q622&gt;=71,Q622&lt;=100),4,))))</f>
        <v/>
      </c>
      <c r="W622" s="99">
        <f>IF(AND(R622&gt;0,R622&lt;36),1,IF(AND(R622&gt;=36,R622&lt;51),2,IF(AND(R622&gt;=51,R622&lt;66),3,IF(AND(R622&gt;=66,R622&lt;=100),4,))))</f>
        <v/>
      </c>
      <c r="X622" s="100">
        <f>IF(AND(S622&gt;0,S622&lt;37),1,IF(AND(S622&gt;=37,S622&lt;58),2,IF(AND(S622&gt;=58,S622&lt;71),3,IF(AND(S622&gt;=71,S622&lt;=100),4,))))</f>
        <v/>
      </c>
      <c r="Y622" s="101">
        <f>IF(SUM(AC622:AG622)=0, "", ROUND(((AC622*3+AD622*3+AE622*3+AF622*3+AG622*1)/13)*5,0))</f>
        <v/>
      </c>
      <c r="Z622" s="99">
        <f>IF(OR($C622="",Y622=""),"",COUNTIFS($C$4:$C$1500,$C622,Y$4:Y$1500,"&gt;"&amp;Y622)+1)</f>
        <v/>
      </c>
      <c r="AA622" s="99">
        <f>IF(OR($C622="",Y622=""),"",IF(AND($C622&gt;=1001,$C622&lt;=1005),COUNTIFS($C$4:$C$1500,"&gt;=1001",$C$4:$C$1500,"&lt;=1005",Y$4:Y$1500,"&gt;"&amp;Y622)+1,IF(AND($C622&gt;=1101,$C622&lt;=1105),COUNTIFS($C$4:$C$1500,"&gt;=1101",$C$4:$C$1500,"&lt;=1105",Y$4:Y$1500,"&gt;"&amp;Y622)+1,IF(AND($C622&gt;=901,$C622&lt;=905),COUNTIFS($C$4:$C$1500,"&gt;=901",$C$4:$C$1500,"&lt;=905",Y$4:Y$1500,"&gt;"&amp;Y622)+1,IF(AND($C622&gt;=801,$C622&lt;=805),COUNTIFS($C$4:$C$1500,"&gt;=801",$C$4:$C$1500,"&lt;=805",Y$4:Y$1500,"&gt;"&amp;Y622)+1,IF(AND($C622&gt;=701,$C622&lt;=705),COUNTIFS($C$4:$C$1500,"&gt;=701",$C$4:$C$1500,"&lt;=705",Y$4:Y$1500,"&gt;"&amp;Y622)+1,IF(AND($C622&gt;=601,$C622&lt;=606),COUNTIFS($C$4:$C$1500,"&gt;=601",$C$4:$C$1500,"&lt;=606",Y$4:Y$1500,"&gt;"&amp;Y622)+1,"")))))))</f>
        <v/>
      </c>
      <c r="AB622" s="99">
        <f>IF(OR($C622="",Y622=""),"",IF(OR(AND($C622&gt;=1001,$C622&lt;=1005),AND($C622&gt;=1101,$C622&lt;=1105)),COUNTIFS($C$4:$C$1500,"&gt;=1001",$C$4:$C$1500,"&lt;=1005",Y$4:Y$1500,"&gt;"&amp;Y622)+COUNTIFS($C$4:$C$1500,"&gt;=1101",$C$4:$C$1500,"&lt;=1105",Y$4:Y$1500,"&gt;"&amp;Y622)+1,""))</f>
        <v/>
      </c>
      <c r="AC622" s="94" t="n">
        <v>28.75</v>
      </c>
      <c r="AD622" s="94" t="n">
        <v>42.32</v>
      </c>
      <c r="AE622" s="94" t="n">
        <v>42.5</v>
      </c>
      <c r="AF622" s="94" t="n">
        <v>30.63</v>
      </c>
      <c r="AG622" s="94" t="n">
        <v>52.5</v>
      </c>
      <c r="AH622" s="99">
        <f>IF(AND(AC622&gt;0,AC622&lt;36),1,IF(AND(AC622&gt;=36,AC622&lt;51),2,IF(AND(AC622&gt;=51,AC622&lt;71),3,IF(AND(AC622&gt;=71,AC622&lt;=100),4,))))</f>
        <v/>
      </c>
      <c r="AI622" s="99">
        <f>IF(AND(AD622&gt;0,AD622&lt;41),1,IF(AND(AD622&gt;=41,AD622&lt;56),2,IF(AND(AD622&gt;=56,AD622&lt;71),3,IF(AND(AD622&gt;=71,AD622&lt;=100),4,))))</f>
        <v/>
      </c>
      <c r="AJ622" s="99">
        <f>IF(AND(AE622&gt;0,AE622&lt;41),1,IF(AND(AE622&gt;=41,AE622&lt;56),2,IF(AND(AE622&gt;=56,AE622&lt;71),3,IF(AND(AE622&gt;=71,AE622&lt;=100),4,))))</f>
        <v/>
      </c>
      <c r="AK622" s="99">
        <f>IF(AND(AF622&gt;0,AF622&lt;36),1,IF(AND(AF622&gt;=36,AF622&lt;51),2,IF(AND(AF622&gt;=51,AF622&lt;66),3,IF(AND(AF622&gt;=66,AF622&lt;=100),4,))))</f>
        <v/>
      </c>
      <c r="AL622" s="100">
        <f>IF(AND(AG622&gt;0,AG622&lt;37),1,IF(AND(AG622&gt;=37,AG622&lt;58),2,IF(AND(AG622&gt;=58,AG622&lt;71),3,IF(AND(AG622&gt;=71,AG622&lt;=100),4,))))</f>
        <v/>
      </c>
      <c r="AM622" s="101">
        <f>IF((Y622&lt;&gt;"")*(K622&lt;&gt;""),Y622-K622,"")</f>
        <v/>
      </c>
      <c r="AN622" s="99">
        <f>IF((Z622&lt;&gt;"")*(L622&lt;&gt;""),Z622-L622,"")</f>
        <v/>
      </c>
      <c r="AO622" s="99">
        <f>IF((AA622&lt;&gt;"")*(M622&lt;&gt;""),AA622-M622,"")</f>
        <v/>
      </c>
      <c r="AP622" s="99">
        <f>IF((AB622&lt;&gt;"")*(N622&lt;&gt;""),AB622-N622,"")</f>
        <v/>
      </c>
      <c r="AQ622" s="94">
        <f>IF((AC622&lt;&gt;"")*(O622&lt;&gt;""),AC622-O622,"")</f>
        <v/>
      </c>
      <c r="AR622" s="94">
        <f>IF((AD622&lt;&gt;"")*(P622&lt;&gt;""),AD622-P622,"")</f>
        <v/>
      </c>
      <c r="AS622" s="94">
        <f>IF((AE622&lt;&gt;"")*(Q622&lt;&gt;""),AE622-Q622,"")</f>
        <v/>
      </c>
      <c r="AT622" s="94">
        <f>IF((AF622&lt;&gt;"")*(R622&lt;&gt;""),AF622-R622,"")</f>
        <v/>
      </c>
      <c r="AU622" s="94">
        <f>IF((AG622&lt;&gt;"")*(S622&lt;&gt;""),AG622-S622,"")</f>
        <v/>
      </c>
      <c r="AV622" s="99">
        <f>IF((AH622&lt;&gt;"")*(T622&lt;&gt;""),AH622-T622,"")</f>
        <v/>
      </c>
      <c r="AW622" s="99">
        <f>IF((AI622&lt;&gt;"")*(U622&lt;&gt;""),AI622-U622,"")</f>
        <v/>
      </c>
      <c r="AX622" s="99">
        <f>IF((AJ622&lt;&gt;"")*(V622&lt;&gt;""),AJ622-V622,"")</f>
        <v/>
      </c>
      <c r="AY622" s="99">
        <f>IF((AK622&lt;&gt;"")*(W622&lt;&gt;""),AK622-W622,"")</f>
        <v/>
      </c>
      <c r="AZ622" s="102">
        <f>IF((AL622&lt;&gt;"")*(X622&lt;&gt;""),AL622-X622,"")</f>
        <v/>
      </c>
      <c r="BA622" s="50">
        <f>IFERROR(__xludf.dummyfunction("AI(""Actúa como un tutor académico y dirígete personalmente al estudiante "" &amp; I622 &amp; "" "" &amp; J622 &amp; "" "" &amp; G622 &amp; "" "" &amp; H622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AM622 &amp; ""'. Diferencias por área: Matemáticas ("" &amp; AQ622 &amp; ""), Ciencias Natura"&amp;"les ("" &amp; AR622 &amp; ""), Sociales ("" &amp; AS622 &amp; ""), Lectura Crítica ("" &amp; AT622 &amp; "") e Inglés ("" &amp; AU622 &amp; ""). Variación en posición: grupo ("" &amp; AN622 &amp; ""), grado ("" &amp; AO622 &amp; "") y media ("" &amp; AP622 &amp; ""). Puntajes Primer Simulacro: Global "" &amp; K622 &amp; "", Mat "" &amp; "&amp;"O4 &amp; "", Cien "" &amp; P622 &amp; "", Soc "" &amp; Q622 &amp; "", Lec "" &amp; R622 &amp; "", Ing "" &amp; S622 &amp; "". Puntajes Segundo Simulacro: Global "" &amp; Y622 &amp; "", Mat "" &amp; AC622 &amp; "", Cien "" &amp; AD622 &amp; "", Soc "" &amp; AE622 &amp; "", Lec "" &amp; AF622 &amp; "", Ing "" &amp; AG622 &amp; "". Escribe un mensaje motivador"&amp;" y breve (máximo 4 líneas)."")
"),"=AI(""Actúa como un tutor académico y dirígete personalmente al estudiante "" &amp; I622 &amp; "" "" &amp; J622 &amp; "" "" &amp; G622 &amp; "" "" &amp; H622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AM622 &amp; ""'. Diferencias por área: Matemáticas ("" &amp; AQ622 &amp; ""), Ciencias Natur"&amp;"ales ("" &amp; AR622 &amp; ""), Sociales ("" &amp; AS622 &amp; ""), Lectura Crítica ("" &amp; AT622 &amp; "") e Inglés ("" &amp; AU622 &amp; ""). Variación en posición: grupo ("" &amp; AN622 &amp; ""), grado ("" &amp; AO622 &amp; "") y media ("" &amp; AP622 &amp; ""). Puntajes Primer Simulacro: Global "" &amp; K622 &amp; "", Mat "" &amp;"&amp;" O622 &amp; "", Cien "" &amp; P622 &amp; "", Soc "" &amp; Q622 &amp; "", Lec "" &amp; R622 &amp; "", Ing "" &amp; S622 &amp; "". Puntajes Segundo Simulacro: Global "" &amp; Y622 &amp; "", Mat "" &amp; AC622 &amp; "", Cien "" &amp; AD622 &amp; "", Soc "" &amp; AE622 &amp; "", Lec "" &amp; AF622 &amp; "", Ing "" &amp; AG622 &amp; "". Escribe un mensaje motivado"&amp;"r y breve (máximo 4 líneas)."")
")</f>
        <v/>
      </c>
    </row>
    <row r="623" ht="15.75" customHeight="1" s="42">
      <c r="A623" s="93" t="n"/>
      <c r="B623" s="94" t="inlineStr">
        <is>
          <t>Bachillerato</t>
        </is>
      </c>
      <c r="C623" s="94" t="n">
        <v>903</v>
      </c>
      <c r="D623" s="94" t="n"/>
      <c r="E623" s="95" t="n">
        <v>1018244206</v>
      </c>
      <c r="F623" s="96">
        <f>TRIM(G623&amp;" "&amp;H623&amp;" "&amp;I623&amp;" "&amp;J623)</f>
        <v/>
      </c>
      <c r="G623" s="94" t="inlineStr">
        <is>
          <t>Oliveros</t>
        </is>
      </c>
      <c r="H623" s="94" t="inlineStr">
        <is>
          <t>Tuberquia</t>
        </is>
      </c>
      <c r="I623" s="94" t="inlineStr">
        <is>
          <t>Juan</t>
        </is>
      </c>
      <c r="J623" s="97" t="inlineStr">
        <is>
          <t>Manuel</t>
        </is>
      </c>
      <c r="K623" s="98">
        <f>IF(SUM(O623:S623)=0, "", ROUND(((O623*3+P623*3+Q623*3+R623*3+S623*1)/13)*5,0))</f>
        <v/>
      </c>
      <c r="L623" s="99">
        <f>IF(OR($C623="",K623=""),"",COUNTIFS($C$4:$C$1500,$C623,K$4:K$1500,"&gt;"&amp;K623)+1)</f>
        <v/>
      </c>
      <c r="M623" s="99">
        <f>IF(OR($C623="",K623=""),"",IF(AND($C623&gt;=1001,$C623&lt;=1005),COUNTIFS($C$4:$C$1500,"&gt;=1001",$C$4:$C$1500,"&lt;=1005",K$4:K$1500,"&gt;"&amp;K623)+1,IF(AND($C623&gt;=1101,$C623&lt;=1105),COUNTIFS($C$4:$C$1500,"&gt;=1101",$C$4:$C$1500,"&lt;=1105",K$4:K$1500,"&gt;"&amp;K623)+1,IF(AND($C623&gt;=901,$C623&lt;=905),COUNTIFS($C$4:$C$1500,"&gt;=901",$C$4:$C$1500,"&lt;=905",K$4:K$1500,"&gt;"&amp;K623)+1,IF(AND($C623&gt;=801,$C623&lt;=805),COUNTIFS($C$4:$C$1500,"&gt;=801",$C$4:$C$1500,"&lt;=805",K$4:K$1500,"&gt;"&amp;K623)+1,IF(AND($C623&gt;=701,$C623&lt;=705),COUNTIFS($C$4:$C$1500,"&gt;=701",$C$4:$C$1500,"&lt;=705",K$4:K$1500,"&gt;"&amp;K623)+1,IF(AND($C623&gt;=601,$C623&lt;=606),COUNTIFS($C$4:$C$1500,"&gt;=601",$C$4:$C$1500,"&lt;=606",K$4:K$1500,"&gt;"&amp;K623)+1,"")))))))</f>
        <v/>
      </c>
      <c r="N623" s="99">
        <f>IF(OR($C623="",K623=""),"",IF(OR(AND($C623&gt;=1001,$C623&lt;=1005),AND($C623&gt;=1101,$C623&lt;=1105)),COUNTIFS($C$4:$C$1500,"&gt;=1001",$C$4:$C$1500,"&lt;=1005",K$4:K$1500,"&gt;"&amp;K623)+COUNTIFS($C$4:$C$1500,"&gt;=1101",$C$4:$C$1500,"&lt;=1105",K$4:K$1500,"&gt;"&amp;K623)+1,""))</f>
        <v/>
      </c>
      <c r="O623" s="94" t="n">
        <v>43.5</v>
      </c>
      <c r="P623" s="94" t="n">
        <v>55.45</v>
      </c>
      <c r="Q623" s="94" t="n">
        <v>58.75</v>
      </c>
      <c r="R623" s="94" t="n">
        <v>50</v>
      </c>
      <c r="S623" s="94" t="n">
        <v>45.83</v>
      </c>
      <c r="T623" s="99">
        <f>IF(AND(O623&gt;0,O623&lt;36),1,IF(AND(O623&gt;=36,O623&lt;51),2,IF(AND(O623&gt;=51,O623&lt;71),3,IF(AND(O623&gt;=71,O623&lt;=100),4,))))</f>
        <v/>
      </c>
      <c r="U623" s="99">
        <f>IF(AND(P623&gt;0,P623&lt;41),1,IF(AND(P623&gt;=41,P623&lt;56),2,IF(AND(P623&gt;=56,P623&lt;71),3,IF(AND(P623&gt;=71,P623&lt;=100),4,))))</f>
        <v/>
      </c>
      <c r="V623" s="99">
        <f>IF(AND(Q623&gt;0,Q623&lt;41),1,IF(AND(Q623&gt;=41,Q623&lt;56),2,IF(AND(Q623&gt;=56,Q623&lt;71),3,IF(AND(Q623&gt;=71,Q623&lt;=100),4,))))</f>
        <v/>
      </c>
      <c r="W623" s="99">
        <f>IF(AND(R623&gt;0,R623&lt;36),1,IF(AND(R623&gt;=36,R623&lt;51),2,IF(AND(R623&gt;=51,R623&lt;66),3,IF(AND(R623&gt;=66,R623&lt;=100),4,))))</f>
        <v/>
      </c>
      <c r="X623" s="100">
        <f>IF(AND(S623&gt;0,S623&lt;37),1,IF(AND(S623&gt;=37,S623&lt;58),2,IF(AND(S623&gt;=58,S623&lt;71),3,IF(AND(S623&gt;=71,S623&lt;=100),4,))))</f>
        <v/>
      </c>
      <c r="Y623" s="101">
        <f>IF(SUM(AC623:AG623)=0, "", ROUND(((AC623*3+AD623*3+AE623*3+AF623*3+AG623*1)/13)*5,0))</f>
        <v/>
      </c>
      <c r="Z623" s="99">
        <f>IF(OR($C623="",Y623=""),"",COUNTIFS($C$4:$C$1500,$C623,Y$4:Y$1500,"&gt;"&amp;Y623)+1)</f>
        <v/>
      </c>
      <c r="AA623" s="99">
        <f>IF(OR($C623="",Y623=""),"",IF(AND($C623&gt;=1001,$C623&lt;=1005),COUNTIFS($C$4:$C$1500,"&gt;=1001",$C$4:$C$1500,"&lt;=1005",Y$4:Y$1500,"&gt;"&amp;Y623)+1,IF(AND($C623&gt;=1101,$C623&lt;=1105),COUNTIFS($C$4:$C$1500,"&gt;=1101",$C$4:$C$1500,"&lt;=1105",Y$4:Y$1500,"&gt;"&amp;Y623)+1,IF(AND($C623&gt;=901,$C623&lt;=905),COUNTIFS($C$4:$C$1500,"&gt;=901",$C$4:$C$1500,"&lt;=905",Y$4:Y$1500,"&gt;"&amp;Y623)+1,IF(AND($C623&gt;=801,$C623&lt;=805),COUNTIFS($C$4:$C$1500,"&gt;=801",$C$4:$C$1500,"&lt;=805",Y$4:Y$1500,"&gt;"&amp;Y623)+1,IF(AND($C623&gt;=701,$C623&lt;=705),COUNTIFS($C$4:$C$1500,"&gt;=701",$C$4:$C$1500,"&lt;=705",Y$4:Y$1500,"&gt;"&amp;Y623)+1,IF(AND($C623&gt;=601,$C623&lt;=606),COUNTIFS($C$4:$C$1500,"&gt;=601",$C$4:$C$1500,"&lt;=606",Y$4:Y$1500,"&gt;"&amp;Y623)+1,"")))))))</f>
        <v/>
      </c>
      <c r="AB623" s="99">
        <f>IF(OR($C623="",Y623=""),"",IF(OR(AND($C623&gt;=1001,$C623&lt;=1005),AND($C623&gt;=1101,$C623&lt;=1105)),COUNTIFS($C$4:$C$1500,"&gt;=1001",$C$4:$C$1500,"&lt;=1005",Y$4:Y$1500,"&gt;"&amp;Y623)+COUNTIFS($C$4:$C$1500,"&gt;=1101",$C$4:$C$1500,"&lt;=1105",Y$4:Y$1500,"&gt;"&amp;Y623)+1,""))</f>
        <v/>
      </c>
      <c r="AC623" s="94" t="n">
        <v>48.5</v>
      </c>
      <c r="AD623" s="94" t="n">
        <v>45.63</v>
      </c>
      <c r="AE623" s="94" t="n">
        <v>35</v>
      </c>
      <c r="AF623" s="94" t="n">
        <v>39.38</v>
      </c>
      <c r="AG623" s="94" t="n">
        <v>26.25</v>
      </c>
      <c r="AH623" s="99">
        <f>IF(AND(AC623&gt;0,AC623&lt;36),1,IF(AND(AC623&gt;=36,AC623&lt;51),2,IF(AND(AC623&gt;=51,AC623&lt;71),3,IF(AND(AC623&gt;=71,AC623&lt;=100),4,))))</f>
        <v/>
      </c>
      <c r="AI623" s="99">
        <f>IF(AND(AD623&gt;0,AD623&lt;41),1,IF(AND(AD623&gt;=41,AD623&lt;56),2,IF(AND(AD623&gt;=56,AD623&lt;71),3,IF(AND(AD623&gt;=71,AD623&lt;=100),4,))))</f>
        <v/>
      </c>
      <c r="AJ623" s="99">
        <f>IF(AND(AE623&gt;0,AE623&lt;41),1,IF(AND(AE623&gt;=41,AE623&lt;56),2,IF(AND(AE623&gt;=56,AE623&lt;71),3,IF(AND(AE623&gt;=71,AE623&lt;=100),4,))))</f>
        <v/>
      </c>
      <c r="AK623" s="99">
        <f>IF(AND(AF623&gt;0,AF623&lt;36),1,IF(AND(AF623&gt;=36,AF623&lt;51),2,IF(AND(AF623&gt;=51,AF623&lt;66),3,IF(AND(AF623&gt;=66,AF623&lt;=100),4,))))</f>
        <v/>
      </c>
      <c r="AL623" s="100">
        <f>IF(AND(AG623&gt;0,AG623&lt;37),1,IF(AND(AG623&gt;=37,AG623&lt;58),2,IF(AND(AG623&gt;=58,AG623&lt;71),3,IF(AND(AG623&gt;=71,AG623&lt;=100),4,))))</f>
        <v/>
      </c>
      <c r="AM623" s="101">
        <f>IF((Y623&lt;&gt;"")*(K623&lt;&gt;""),Y623-K623,"")</f>
        <v/>
      </c>
      <c r="AN623" s="99">
        <f>IF((Z623&lt;&gt;"")*(L623&lt;&gt;""),Z623-L623,"")</f>
        <v/>
      </c>
      <c r="AO623" s="99">
        <f>IF((AA623&lt;&gt;"")*(M623&lt;&gt;""),AA623-M623,"")</f>
        <v/>
      </c>
      <c r="AP623" s="99">
        <f>IF((AB623&lt;&gt;"")*(N623&lt;&gt;""),AB623-N623,"")</f>
        <v/>
      </c>
      <c r="AQ623" s="94">
        <f>IF((AC623&lt;&gt;"")*(O623&lt;&gt;""),AC623-O623,"")</f>
        <v/>
      </c>
      <c r="AR623" s="94">
        <f>IF((AD623&lt;&gt;"")*(P623&lt;&gt;""),AD623-P623,"")</f>
        <v/>
      </c>
      <c r="AS623" s="94">
        <f>IF((AE623&lt;&gt;"")*(Q623&lt;&gt;""),AE623-Q623,"")</f>
        <v/>
      </c>
      <c r="AT623" s="94">
        <f>IF((AF623&lt;&gt;"")*(R623&lt;&gt;""),AF623-R623,"")</f>
        <v/>
      </c>
      <c r="AU623" s="94">
        <f>IF((AG623&lt;&gt;"")*(S623&lt;&gt;""),AG623-S623,"")</f>
        <v/>
      </c>
      <c r="AV623" s="99">
        <f>IF((AH623&lt;&gt;"")*(T623&lt;&gt;""),AH623-T623,"")</f>
        <v/>
      </c>
      <c r="AW623" s="99">
        <f>IF((AI623&lt;&gt;"")*(U623&lt;&gt;""),AI623-U623,"")</f>
        <v/>
      </c>
      <c r="AX623" s="99">
        <f>IF((AJ623&lt;&gt;"")*(V623&lt;&gt;""),AJ623-V623,"")</f>
        <v/>
      </c>
      <c r="AY623" s="99">
        <f>IF((AK623&lt;&gt;"")*(W623&lt;&gt;""),AK623-W623,"")</f>
        <v/>
      </c>
      <c r="AZ623" s="102">
        <f>IF((AL623&lt;&gt;"")*(X623&lt;&gt;""),AL623-X623,"")</f>
        <v/>
      </c>
      <c r="BA623" s="50">
        <f>IFERROR(__xludf.dummyfunction("AI(""Actúa como un tutor académico y dirígete personalmente al estudiante "" &amp; I623 &amp; "" "" &amp; J623 &amp; "" "" &amp; G623 &amp; "" "" &amp; H623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AM623 &amp; ""'. Diferencias por área: Matemáticas ("" &amp; AQ623 &amp; ""), Ciencias Natura"&amp;"les ("" &amp; AR623 &amp; ""), Sociales ("" &amp; AS623 &amp; ""), Lectura Crítica ("" &amp; AT623 &amp; "") e Inglés ("" &amp; AU623 &amp; ""). Variación en posición: grupo ("" &amp; AN623 &amp; ""), grado ("" &amp; AO623 &amp; "") y media ("" &amp; AP623 &amp; ""). Puntajes Primer Simulacro: Global "" &amp; K623 &amp; "", Mat "" &amp; "&amp;"O4 &amp; "", Cien "" &amp; P623 &amp; "", Soc "" &amp; Q623 &amp; "", Lec "" &amp; R623 &amp; "", Ing "" &amp; S623 &amp; "". Puntajes Segundo Simulacro: Global "" &amp; Y623 &amp; "", Mat "" &amp; AC623 &amp; "", Cien "" &amp; AD623 &amp; "", Soc "" &amp; AE623 &amp; "", Lec "" &amp; AF623 &amp; "", Ing "" &amp; AG623 &amp; "". Escribe un mensaje motivador"&amp;" y breve (máximo 4 líneas)."")
"),"=AI(""Actúa como un tutor académico y dirígete personalmente al estudiante "" &amp; I623 &amp; "" "" &amp; J623 &amp; "" "" &amp; G623 &amp; "" "" &amp; H623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AM623 &amp; ""'. Diferencias por área: Matemáticas ("" &amp; AQ623 &amp; ""), Ciencias Natur"&amp;"ales ("" &amp; AR623 &amp; ""), Sociales ("" &amp; AS623 &amp; ""), Lectura Crítica ("" &amp; AT623 &amp; "") e Inglés ("" &amp; AU623 &amp; ""). Variación en posición: grupo ("" &amp; AN623 &amp; ""), grado ("" &amp; AO623 &amp; "") y media ("" &amp; AP623 &amp; ""). Puntajes Primer Simulacro: Global "" &amp; K623 &amp; "", Mat "" &amp;"&amp;" O623 &amp; "", Cien "" &amp; P623 &amp; "", Soc "" &amp; Q623 &amp; "", Lec "" &amp; R623 &amp; "", Ing "" &amp; S623 &amp; "". Puntajes Segundo Simulacro: Global "" &amp; Y623 &amp; "", Mat "" &amp; AC623 &amp; "", Cien "" &amp; AD623 &amp; "", Soc "" &amp; AE623 &amp; "", Lec "" &amp; AF623 &amp; "", Ing "" &amp; AG623 &amp; "". Escribe un mensaje motivado"&amp;"r y breve (máximo 4 líneas)."")
")</f>
        <v/>
      </c>
    </row>
    <row r="624" ht="15.75" customHeight="1" s="42">
      <c r="A624" s="93" t="n"/>
      <c r="B624" s="94" t="inlineStr">
        <is>
          <t>Bachillerato</t>
        </is>
      </c>
      <c r="C624" s="94" t="n">
        <v>903</v>
      </c>
      <c r="D624" s="94" t="n"/>
      <c r="E624" s="95" t="n">
        <v>1011594658</v>
      </c>
      <c r="F624" s="96">
        <f>TRIM(G624&amp;" "&amp;H624&amp;" "&amp;I624&amp;" "&amp;J624)</f>
        <v/>
      </c>
      <c r="G624" s="94" t="inlineStr">
        <is>
          <t>Palacio</t>
        </is>
      </c>
      <c r="H624" s="94" t="inlineStr">
        <is>
          <t>Vargas</t>
        </is>
      </c>
      <c r="I624" s="94" t="inlineStr">
        <is>
          <t>Nicolas</t>
        </is>
      </c>
      <c r="J624" s="97" t="inlineStr">
        <is>
          <t>Augusto</t>
        </is>
      </c>
      <c r="K624" s="98">
        <f>IF(SUM(O624:S624)=0, "", ROUND(((O624*3+P624*3+Q624*3+R624*3+S624*1)/13)*5,0))</f>
        <v/>
      </c>
      <c r="L624" s="99">
        <f>IF(OR($C624="",K624=""),"",COUNTIFS($C$4:$C$1500,$C624,K$4:K$1500,"&gt;"&amp;K624)+1)</f>
        <v/>
      </c>
      <c r="M624" s="99">
        <f>IF(OR($C624="",K624=""),"",IF(AND($C624&gt;=1001,$C624&lt;=1005),COUNTIFS($C$4:$C$1500,"&gt;=1001",$C$4:$C$1500,"&lt;=1005",K$4:K$1500,"&gt;"&amp;K624)+1,IF(AND($C624&gt;=1101,$C624&lt;=1105),COUNTIFS($C$4:$C$1500,"&gt;=1101",$C$4:$C$1500,"&lt;=1105",K$4:K$1500,"&gt;"&amp;K624)+1,IF(AND($C624&gt;=901,$C624&lt;=905),COUNTIFS($C$4:$C$1500,"&gt;=901",$C$4:$C$1500,"&lt;=905",K$4:K$1500,"&gt;"&amp;K624)+1,IF(AND($C624&gt;=801,$C624&lt;=805),COUNTIFS($C$4:$C$1500,"&gt;=801",$C$4:$C$1500,"&lt;=805",K$4:K$1500,"&gt;"&amp;K624)+1,IF(AND($C624&gt;=701,$C624&lt;=705),COUNTIFS($C$4:$C$1500,"&gt;=701",$C$4:$C$1500,"&lt;=705",K$4:K$1500,"&gt;"&amp;K624)+1,IF(AND($C624&gt;=601,$C624&lt;=606),COUNTIFS($C$4:$C$1500,"&gt;=601",$C$4:$C$1500,"&lt;=606",K$4:K$1500,"&gt;"&amp;K624)+1,"")))))))</f>
        <v/>
      </c>
      <c r="N624" s="99">
        <f>IF(OR($C624="",K624=""),"",IF(OR(AND($C624&gt;=1001,$C624&lt;=1005),AND($C624&gt;=1101,$C624&lt;=1105)),COUNTIFS($C$4:$C$1500,"&gt;=1001",$C$4:$C$1500,"&lt;=1005",K$4:K$1500,"&gt;"&amp;K624)+COUNTIFS($C$4:$C$1500,"&gt;=1101",$C$4:$C$1500,"&lt;=1105",K$4:K$1500,"&gt;"&amp;K624)+1,""))</f>
        <v/>
      </c>
      <c r="O624" s="94" t="n">
        <v>62.75</v>
      </c>
      <c r="P624" s="94" t="n">
        <v>77.89</v>
      </c>
      <c r="Q624" s="94" t="n">
        <v>78.75</v>
      </c>
      <c r="R624" s="94" t="n">
        <v>41.67</v>
      </c>
      <c r="S624" s="94" t="n">
        <v>91.67</v>
      </c>
      <c r="T624" s="99">
        <f>IF(AND(O624&gt;0,O624&lt;36),1,IF(AND(O624&gt;=36,O624&lt;51),2,IF(AND(O624&gt;=51,O624&lt;71),3,IF(AND(O624&gt;=71,O624&lt;=100),4,))))</f>
        <v/>
      </c>
      <c r="U624" s="99">
        <f>IF(AND(P624&gt;0,P624&lt;41),1,IF(AND(P624&gt;=41,P624&lt;56),2,IF(AND(P624&gt;=56,P624&lt;71),3,IF(AND(P624&gt;=71,P624&lt;=100),4,))))</f>
        <v/>
      </c>
      <c r="V624" s="99">
        <f>IF(AND(Q624&gt;0,Q624&lt;41),1,IF(AND(Q624&gt;=41,Q624&lt;56),2,IF(AND(Q624&gt;=56,Q624&lt;71),3,IF(AND(Q624&gt;=71,Q624&lt;=100),4,))))</f>
        <v/>
      </c>
      <c r="W624" s="99">
        <f>IF(AND(R624&gt;0,R624&lt;36),1,IF(AND(R624&gt;=36,R624&lt;51),2,IF(AND(R624&gt;=51,R624&lt;66),3,IF(AND(R624&gt;=66,R624&lt;=100),4,))))</f>
        <v/>
      </c>
      <c r="X624" s="100">
        <f>IF(AND(S624&gt;0,S624&lt;37),1,IF(AND(S624&gt;=37,S624&lt;58),2,IF(AND(S624&gt;=58,S624&lt;71),3,IF(AND(S624&gt;=71,S624&lt;=100),4,))))</f>
        <v/>
      </c>
      <c r="Y624" s="101">
        <f>IF(SUM(AC624:AG624)=0, "", ROUND(((AC624*3+AD624*3+AE624*3+AF624*3+AG624*1)/13)*5,0))</f>
        <v/>
      </c>
      <c r="Z624" s="99">
        <f>IF(OR($C624="",Y624=""),"",COUNTIFS($C$4:$C$1500,$C624,Y$4:Y$1500,"&gt;"&amp;Y624)+1)</f>
        <v/>
      </c>
      <c r="AA624" s="99">
        <f>IF(OR($C624="",Y624=""),"",IF(AND($C624&gt;=1001,$C624&lt;=1005),COUNTIFS($C$4:$C$1500,"&gt;=1001",$C$4:$C$1500,"&lt;=1005",Y$4:Y$1500,"&gt;"&amp;Y624)+1,IF(AND($C624&gt;=1101,$C624&lt;=1105),COUNTIFS($C$4:$C$1500,"&gt;=1101",$C$4:$C$1500,"&lt;=1105",Y$4:Y$1500,"&gt;"&amp;Y624)+1,IF(AND($C624&gt;=901,$C624&lt;=905),COUNTIFS($C$4:$C$1500,"&gt;=901",$C$4:$C$1500,"&lt;=905",Y$4:Y$1500,"&gt;"&amp;Y624)+1,IF(AND($C624&gt;=801,$C624&lt;=805),COUNTIFS($C$4:$C$1500,"&gt;=801",$C$4:$C$1500,"&lt;=805",Y$4:Y$1500,"&gt;"&amp;Y624)+1,IF(AND($C624&gt;=701,$C624&lt;=705),COUNTIFS($C$4:$C$1500,"&gt;=701",$C$4:$C$1500,"&lt;=705",Y$4:Y$1500,"&gt;"&amp;Y624)+1,IF(AND($C624&gt;=601,$C624&lt;=606),COUNTIFS($C$4:$C$1500,"&gt;=601",$C$4:$C$1500,"&lt;=606",Y$4:Y$1500,"&gt;"&amp;Y624)+1,"")))))))</f>
        <v/>
      </c>
      <c r="AB624" s="99">
        <f>IF(OR($C624="",Y624=""),"",IF(OR(AND($C624&gt;=1001,$C624&lt;=1005),AND($C624&gt;=1101,$C624&lt;=1105)),COUNTIFS($C$4:$C$1500,"&gt;=1001",$C$4:$C$1500,"&lt;=1005",Y$4:Y$1500,"&gt;"&amp;Y624)+COUNTIFS($C$4:$C$1500,"&gt;=1101",$C$4:$C$1500,"&lt;=1105",Y$4:Y$1500,"&gt;"&amp;Y624)+1,""))</f>
        <v/>
      </c>
      <c r="AC624" s="94" t="n">
        <v>74.25</v>
      </c>
      <c r="AD624" s="94" t="n">
        <v>68.84</v>
      </c>
      <c r="AE624" s="94" t="n">
        <v>70</v>
      </c>
      <c r="AF624" s="94" t="n">
        <v>52.5</v>
      </c>
      <c r="AG624" s="94" t="n">
        <v>83.13</v>
      </c>
      <c r="AH624" s="99">
        <f>IF(AND(AC624&gt;0,AC624&lt;36),1,IF(AND(AC624&gt;=36,AC624&lt;51),2,IF(AND(AC624&gt;=51,AC624&lt;71),3,IF(AND(AC624&gt;=71,AC624&lt;=100),4,))))</f>
        <v/>
      </c>
      <c r="AI624" s="99">
        <f>IF(AND(AD624&gt;0,AD624&lt;41),1,IF(AND(AD624&gt;=41,AD624&lt;56),2,IF(AND(AD624&gt;=56,AD624&lt;71),3,IF(AND(AD624&gt;=71,AD624&lt;=100),4,))))</f>
        <v/>
      </c>
      <c r="AJ624" s="99">
        <f>IF(AND(AE624&gt;0,AE624&lt;41),1,IF(AND(AE624&gt;=41,AE624&lt;56),2,IF(AND(AE624&gt;=56,AE624&lt;71),3,IF(AND(AE624&gt;=71,AE624&lt;=100),4,))))</f>
        <v/>
      </c>
      <c r="AK624" s="99">
        <f>IF(AND(AF624&gt;0,AF624&lt;36),1,IF(AND(AF624&gt;=36,AF624&lt;51),2,IF(AND(AF624&gt;=51,AF624&lt;66),3,IF(AND(AF624&gt;=66,AF624&lt;=100),4,))))</f>
        <v/>
      </c>
      <c r="AL624" s="100">
        <f>IF(AND(AG624&gt;0,AG624&lt;37),1,IF(AND(AG624&gt;=37,AG624&lt;58),2,IF(AND(AG624&gt;=58,AG624&lt;71),3,IF(AND(AG624&gt;=71,AG624&lt;=100),4,))))</f>
        <v/>
      </c>
      <c r="AM624" s="101">
        <f>IF((Y624&lt;&gt;"")*(K624&lt;&gt;""),Y624-K624,"")</f>
        <v/>
      </c>
      <c r="AN624" s="99">
        <f>IF((Z624&lt;&gt;"")*(L624&lt;&gt;""),Z624-L624,"")</f>
        <v/>
      </c>
      <c r="AO624" s="99">
        <f>IF((AA624&lt;&gt;"")*(M624&lt;&gt;""),AA624-M624,"")</f>
        <v/>
      </c>
      <c r="AP624" s="99">
        <f>IF((AB624&lt;&gt;"")*(N624&lt;&gt;""),AB624-N624,"")</f>
        <v/>
      </c>
      <c r="AQ624" s="94">
        <f>IF((AC624&lt;&gt;"")*(O624&lt;&gt;""),AC624-O624,"")</f>
        <v/>
      </c>
      <c r="AR624" s="94">
        <f>IF((AD624&lt;&gt;"")*(P624&lt;&gt;""),AD624-P624,"")</f>
        <v/>
      </c>
      <c r="AS624" s="94">
        <f>IF((AE624&lt;&gt;"")*(Q624&lt;&gt;""),AE624-Q624,"")</f>
        <v/>
      </c>
      <c r="AT624" s="94">
        <f>IF((AF624&lt;&gt;"")*(R624&lt;&gt;""),AF624-R624,"")</f>
        <v/>
      </c>
      <c r="AU624" s="94">
        <f>IF((AG624&lt;&gt;"")*(S624&lt;&gt;""),AG624-S624,"")</f>
        <v/>
      </c>
      <c r="AV624" s="99">
        <f>IF((AH624&lt;&gt;"")*(T624&lt;&gt;""),AH624-T624,"")</f>
        <v/>
      </c>
      <c r="AW624" s="99">
        <f>IF((AI624&lt;&gt;"")*(U624&lt;&gt;""),AI624-U624,"")</f>
        <v/>
      </c>
      <c r="AX624" s="99">
        <f>IF((AJ624&lt;&gt;"")*(V624&lt;&gt;""),AJ624-V624,"")</f>
        <v/>
      </c>
      <c r="AY624" s="99">
        <f>IF((AK624&lt;&gt;"")*(W624&lt;&gt;""),AK624-W624,"")</f>
        <v/>
      </c>
      <c r="AZ624" s="102">
        <f>IF((AL624&lt;&gt;"")*(X624&lt;&gt;""),AL624-X624,"")</f>
        <v/>
      </c>
      <c r="BA624" s="50">
        <f>IFERROR(__xludf.dummyfunction("AI(""Actúa como un tutor académico y dirígete personalmente al estudiante "" &amp; I624 &amp; "" "" &amp; J624 &amp; "" "" &amp; G624 &amp; "" "" &amp; H624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AM624 &amp; ""'. Diferencias por área: Matemáticas ("" &amp; AQ624 &amp; ""), Ciencias Natura"&amp;"les ("" &amp; AR624 &amp; ""), Sociales ("" &amp; AS624 &amp; ""), Lectura Crítica ("" &amp; AT624 &amp; "") e Inglés ("" &amp; AU624 &amp; ""). Variación en posición: grupo ("" &amp; AN624 &amp; ""), grado ("" &amp; AO624 &amp; "") y media ("" &amp; AP624 &amp; ""). Puntajes Primer Simulacro: Global "" &amp; K624 &amp; "", Mat "" &amp; "&amp;"O4 &amp; "", Cien "" &amp; P624 &amp; "", Soc "" &amp; Q624 &amp; "", Lec "" &amp; R624 &amp; "", Ing "" &amp; S624 &amp; "". Puntajes Segundo Simulacro: Global "" &amp; Y624 &amp; "", Mat "" &amp; AC624 &amp; "", Cien "" &amp; AD624 &amp; "", Soc "" &amp; AE624 &amp; "", Lec "" &amp; AF624 &amp; "", Ing "" &amp; AG624 &amp; "". Escribe un mensaje motivador"&amp;" y breve (máximo 4 líneas)."")
"),"=AI(""Actúa como un tutor académico y dirígete personalmente al estudiante "" &amp; I624 &amp; "" "" &amp; J624 &amp; "" "" &amp; G624 &amp; "" "" &amp; H624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AM624 &amp; ""'. Diferencias por área: Matemáticas ("" &amp; AQ624 &amp; ""), Ciencias Natur"&amp;"ales ("" &amp; AR624 &amp; ""), Sociales ("" &amp; AS624 &amp; ""), Lectura Crítica ("" &amp; AT624 &amp; "") e Inglés ("" &amp; AU624 &amp; ""). Variación en posición: grupo ("" &amp; AN624 &amp; ""), grado ("" &amp; AO624 &amp; "") y media ("" &amp; AP624 &amp; ""). Puntajes Primer Simulacro: Global "" &amp; K624 &amp; "", Mat "" &amp;"&amp;" O624 &amp; "", Cien "" &amp; P624 &amp; "", Soc "" &amp; Q624 &amp; "", Lec "" &amp; R624 &amp; "", Ing "" &amp; S624 &amp; "". Puntajes Segundo Simulacro: Global "" &amp; Y624 &amp; "", Mat "" &amp; AC624 &amp; "", Cien "" &amp; AD624 &amp; "", Soc "" &amp; AE624 &amp; "", Lec "" &amp; AF624 &amp; "", Ing "" &amp; AG624 &amp; "". Escribe un mensaje motivado"&amp;"r y breve (máximo 4 líneas)."")
")</f>
        <v/>
      </c>
    </row>
    <row r="625" ht="15.75" customHeight="1" s="42">
      <c r="A625" s="93" t="n"/>
      <c r="B625" s="94" t="inlineStr">
        <is>
          <t>Bachillerato</t>
        </is>
      </c>
      <c r="C625" s="94" t="n">
        <v>903</v>
      </c>
      <c r="D625" s="94" t="n"/>
      <c r="E625" s="95" t="n">
        <v>1011592610</v>
      </c>
      <c r="F625" s="96">
        <f>TRIM(G625&amp;" "&amp;H625&amp;" "&amp;I625&amp;" "&amp;J625)</f>
        <v/>
      </c>
      <c r="G625" s="94" t="inlineStr">
        <is>
          <t>Piedrahita</t>
        </is>
      </c>
      <c r="H625" s="94" t="inlineStr">
        <is>
          <t>Panesso</t>
        </is>
      </c>
      <c r="I625" s="94" t="inlineStr">
        <is>
          <t>Daniel</t>
        </is>
      </c>
      <c r="J625" s="97" t="inlineStr">
        <is>
          <t>Alexander</t>
        </is>
      </c>
      <c r="K625" s="98">
        <f>IF(SUM(O625:S625)=0, "", ROUND(((O625*3+P625*3+Q625*3+R625*3+S625*1)/13)*5,0))</f>
        <v/>
      </c>
      <c r="L625" s="99">
        <f>IF(OR($C625="",K625=""),"",COUNTIFS($C$4:$C$1500,$C625,K$4:K$1500,"&gt;"&amp;K625)+1)</f>
        <v/>
      </c>
      <c r="M625" s="99">
        <f>IF(OR($C625="",K625=""),"",IF(AND($C625&gt;=1001,$C625&lt;=1005),COUNTIFS($C$4:$C$1500,"&gt;=1001",$C$4:$C$1500,"&lt;=1005",K$4:K$1500,"&gt;"&amp;K625)+1,IF(AND($C625&gt;=1101,$C625&lt;=1105),COUNTIFS($C$4:$C$1500,"&gt;=1101",$C$4:$C$1500,"&lt;=1105",K$4:K$1500,"&gt;"&amp;K625)+1,IF(AND($C625&gt;=901,$C625&lt;=905),COUNTIFS($C$4:$C$1500,"&gt;=901",$C$4:$C$1500,"&lt;=905",K$4:K$1500,"&gt;"&amp;K625)+1,IF(AND($C625&gt;=801,$C625&lt;=805),COUNTIFS($C$4:$C$1500,"&gt;=801",$C$4:$C$1500,"&lt;=805",K$4:K$1500,"&gt;"&amp;K625)+1,IF(AND($C625&gt;=701,$C625&lt;=705),COUNTIFS($C$4:$C$1500,"&gt;=701",$C$4:$C$1500,"&lt;=705",K$4:K$1500,"&gt;"&amp;K625)+1,IF(AND($C625&gt;=601,$C625&lt;=606),COUNTIFS($C$4:$C$1500,"&gt;=601",$C$4:$C$1500,"&lt;=606",K$4:K$1500,"&gt;"&amp;K625)+1,"")))))))</f>
        <v/>
      </c>
      <c r="N625" s="99">
        <f>IF(OR($C625="",K625=""),"",IF(OR(AND($C625&gt;=1001,$C625&lt;=1005),AND($C625&gt;=1101,$C625&lt;=1105)),COUNTIFS($C$4:$C$1500,"&gt;=1001",$C$4:$C$1500,"&lt;=1005",K$4:K$1500,"&gt;"&amp;K625)+COUNTIFS($C$4:$C$1500,"&gt;=1101",$C$4:$C$1500,"&lt;=1105",K$4:K$1500,"&gt;"&amp;K625)+1,""))</f>
        <v/>
      </c>
      <c r="O625" s="94" t="n">
        <v>81.75</v>
      </c>
      <c r="P625" s="94" t="n">
        <v>58.87</v>
      </c>
      <c r="Q625" s="94" t="n">
        <v>62.81</v>
      </c>
      <c r="R625" s="94" t="n">
        <v>29.17</v>
      </c>
      <c r="S625" s="94" t="n">
        <v>70.83</v>
      </c>
      <c r="T625" s="99">
        <f>IF(AND(O625&gt;0,O625&lt;36),1,IF(AND(O625&gt;=36,O625&lt;51),2,IF(AND(O625&gt;=51,O625&lt;71),3,IF(AND(O625&gt;=71,O625&lt;=100),4,))))</f>
        <v/>
      </c>
      <c r="U625" s="99">
        <f>IF(AND(P625&gt;0,P625&lt;41),1,IF(AND(P625&gt;=41,P625&lt;56),2,IF(AND(P625&gt;=56,P625&lt;71),3,IF(AND(P625&gt;=71,P625&lt;=100),4,))))</f>
        <v/>
      </c>
      <c r="V625" s="99">
        <f>IF(AND(Q625&gt;0,Q625&lt;41),1,IF(AND(Q625&gt;=41,Q625&lt;56),2,IF(AND(Q625&gt;=56,Q625&lt;71),3,IF(AND(Q625&gt;=71,Q625&lt;=100),4,))))</f>
        <v/>
      </c>
      <c r="W625" s="99">
        <f>IF(AND(R625&gt;0,R625&lt;36),1,IF(AND(R625&gt;=36,R625&lt;51),2,IF(AND(R625&gt;=51,R625&lt;66),3,IF(AND(R625&gt;=66,R625&lt;=100),4,))))</f>
        <v/>
      </c>
      <c r="X625" s="100">
        <f>IF(AND(S625&gt;0,S625&lt;37),1,IF(AND(S625&gt;=37,S625&lt;58),2,IF(AND(S625&gt;=58,S625&lt;71),3,IF(AND(S625&gt;=71,S625&lt;=100),4,))))</f>
        <v/>
      </c>
      <c r="Y625" s="101">
        <f>IF(SUM(AC625:AG625)=0, "", ROUND(((AC625*3+AD625*3+AE625*3+AF625*3+AG625*1)/13)*5,0))</f>
        <v/>
      </c>
      <c r="Z625" s="99">
        <f>IF(OR($C625="",Y625=""),"",COUNTIFS($C$4:$C$1500,$C625,Y$4:Y$1500,"&gt;"&amp;Y625)+1)</f>
        <v/>
      </c>
      <c r="AA625" s="99">
        <f>IF(OR($C625="",Y625=""),"",IF(AND($C625&gt;=1001,$C625&lt;=1005),COUNTIFS($C$4:$C$1500,"&gt;=1001",$C$4:$C$1500,"&lt;=1005",Y$4:Y$1500,"&gt;"&amp;Y625)+1,IF(AND($C625&gt;=1101,$C625&lt;=1105),COUNTIFS($C$4:$C$1500,"&gt;=1101",$C$4:$C$1500,"&lt;=1105",Y$4:Y$1500,"&gt;"&amp;Y625)+1,IF(AND($C625&gt;=901,$C625&lt;=905),COUNTIFS($C$4:$C$1500,"&gt;=901",$C$4:$C$1500,"&lt;=905",Y$4:Y$1500,"&gt;"&amp;Y625)+1,IF(AND($C625&gt;=801,$C625&lt;=805),COUNTIFS($C$4:$C$1500,"&gt;=801",$C$4:$C$1500,"&lt;=805",Y$4:Y$1500,"&gt;"&amp;Y625)+1,IF(AND($C625&gt;=701,$C625&lt;=705),COUNTIFS($C$4:$C$1500,"&gt;=701",$C$4:$C$1500,"&lt;=705",Y$4:Y$1500,"&gt;"&amp;Y625)+1,IF(AND($C625&gt;=601,$C625&lt;=606),COUNTIFS($C$4:$C$1500,"&gt;=601",$C$4:$C$1500,"&lt;=606",Y$4:Y$1500,"&gt;"&amp;Y625)+1,"")))))))</f>
        <v/>
      </c>
      <c r="AB625" s="99">
        <f>IF(OR($C625="",Y625=""),"",IF(OR(AND($C625&gt;=1001,$C625&lt;=1005),AND($C625&gt;=1101,$C625&lt;=1105)),COUNTIFS($C$4:$C$1500,"&gt;=1001",$C$4:$C$1500,"&lt;=1005",Y$4:Y$1500,"&gt;"&amp;Y625)+COUNTIFS($C$4:$C$1500,"&gt;=1101",$C$4:$C$1500,"&lt;=1105",Y$4:Y$1500,"&gt;"&amp;Y625)+1,""))</f>
        <v/>
      </c>
      <c r="AC625" s="94" t="n"/>
      <c r="AD625" s="94" t="n"/>
      <c r="AE625" s="94" t="n"/>
      <c r="AF625" s="94" t="n"/>
      <c r="AG625" s="94" t="n"/>
      <c r="AH625" s="99">
        <f>IF(AND(AC625&gt;0,AC625&lt;36),1,IF(AND(AC625&gt;=36,AC625&lt;51),2,IF(AND(AC625&gt;=51,AC625&lt;71),3,IF(AND(AC625&gt;=71,AC625&lt;=100),4,))))</f>
        <v/>
      </c>
      <c r="AI625" s="99">
        <f>IF(AND(AD625&gt;0,AD625&lt;41),1,IF(AND(AD625&gt;=41,AD625&lt;56),2,IF(AND(AD625&gt;=56,AD625&lt;71),3,IF(AND(AD625&gt;=71,AD625&lt;=100),4,))))</f>
        <v/>
      </c>
      <c r="AJ625" s="99">
        <f>IF(AND(AE625&gt;0,AE625&lt;41),1,IF(AND(AE625&gt;=41,AE625&lt;56),2,IF(AND(AE625&gt;=56,AE625&lt;71),3,IF(AND(AE625&gt;=71,AE625&lt;=100),4,))))</f>
        <v/>
      </c>
      <c r="AK625" s="99">
        <f>IF(AND(AF625&gt;0,AF625&lt;36),1,IF(AND(AF625&gt;=36,AF625&lt;51),2,IF(AND(AF625&gt;=51,AF625&lt;66),3,IF(AND(AF625&gt;=66,AF625&lt;=100),4,))))</f>
        <v/>
      </c>
      <c r="AL625" s="100">
        <f>IF(AND(AG625&gt;0,AG625&lt;37),1,IF(AND(AG625&gt;=37,AG625&lt;58),2,IF(AND(AG625&gt;=58,AG625&lt;71),3,IF(AND(AG625&gt;=71,AG625&lt;=100),4,))))</f>
        <v/>
      </c>
      <c r="AM625" s="101">
        <f>IF((Y625&lt;&gt;"")*(K625&lt;&gt;""),Y625-K625,"")</f>
        <v/>
      </c>
      <c r="AN625" s="99">
        <f>IF((Z625&lt;&gt;"")*(L625&lt;&gt;""),Z625-L625,"")</f>
        <v/>
      </c>
      <c r="AO625" s="99">
        <f>IF((AA625&lt;&gt;"")*(M625&lt;&gt;""),AA625-M625,"")</f>
        <v/>
      </c>
      <c r="AP625" s="99">
        <f>IF((AB625&lt;&gt;"")*(N625&lt;&gt;""),AB625-N625,"")</f>
        <v/>
      </c>
      <c r="AQ625" s="94">
        <f>IF((AC625&lt;&gt;"")*(O625&lt;&gt;""),AC625-O625,"")</f>
        <v/>
      </c>
      <c r="AR625" s="94">
        <f>IF((AD625&lt;&gt;"")*(P625&lt;&gt;""),AD625-P625,"")</f>
        <v/>
      </c>
      <c r="AS625" s="94">
        <f>IF((AE625&lt;&gt;"")*(Q625&lt;&gt;""),AE625-Q625,"")</f>
        <v/>
      </c>
      <c r="AT625" s="94">
        <f>IF((AF625&lt;&gt;"")*(R625&lt;&gt;""),AF625-R625,"")</f>
        <v/>
      </c>
      <c r="AU625" s="94">
        <f>IF((AG625&lt;&gt;"")*(S625&lt;&gt;""),AG625-S625,"")</f>
        <v/>
      </c>
      <c r="AV625" s="99">
        <f>IF((AH625&lt;&gt;"")*(T625&lt;&gt;""),AH625-T625,"")</f>
        <v/>
      </c>
      <c r="AW625" s="99">
        <f>IF((AI625&lt;&gt;"")*(U625&lt;&gt;""),AI625-U625,"")</f>
        <v/>
      </c>
      <c r="AX625" s="99">
        <f>IF((AJ625&lt;&gt;"")*(V625&lt;&gt;""),AJ625-V625,"")</f>
        <v/>
      </c>
      <c r="AY625" s="99">
        <f>IF((AK625&lt;&gt;"")*(W625&lt;&gt;""),AK625-W625,"")</f>
        <v/>
      </c>
      <c r="AZ625" s="102">
        <f>IF((AL625&lt;&gt;"")*(X625&lt;&gt;""),AL625-X625,"")</f>
        <v/>
      </c>
      <c r="BA625" s="50">
        <f>IFERROR(__xludf.dummyfunction("AI(""Actúa como un tutor académico y dirígete personalmente al estudiante "" &amp; I625 &amp; "" "" &amp; J625 &amp; "" "" &amp; G625 &amp; "" "" &amp; H625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AM625 &amp; ""'. Diferencias por área: Matemáticas ("" &amp; AQ625 &amp; ""), Ciencias Natura"&amp;"les ("" &amp; AR625 &amp; ""), Sociales ("" &amp; AS625 &amp; ""), Lectura Crítica ("" &amp; AT625 &amp; "") e Inglés ("" &amp; AU625 &amp; ""). Variación en posición: grupo ("" &amp; AN625 &amp; ""), grado ("" &amp; AO625 &amp; "") y media ("" &amp; AP625 &amp; ""). Puntajes Primer Simulacro: Global "" &amp; K625 &amp; "", Mat "" &amp; "&amp;"O4 &amp; "", Cien "" &amp; P625 &amp; "", Soc "" &amp; Q625 &amp; "", Lec "" &amp; R625 &amp; "", Ing "" &amp; S625 &amp; "". Puntajes Segundo Simulacro: Global "" &amp; Y625 &amp; "", Mat "" &amp; AC625 &amp; "", Cien "" &amp; AD625 &amp; "", Soc "" &amp; AE625 &amp; "", Lec "" &amp; AF625 &amp; "", Ing "" &amp; AG625 &amp; "". Escribe un mensaje motivador"&amp;" y breve (máximo 4 líneas)."")
"),"=AI(""Actúa como un tutor académico y dirígete personalmente al estudiante "" &amp; I625 &amp; "" "" &amp; J625 &amp; "" "" &amp; G625 &amp; "" "" &amp; H625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AM625 &amp; ""'. Diferencias por área: Matemáticas ("" &amp; AQ625 &amp; ""), Ciencias Natur"&amp;"ales ("" &amp; AR625 &amp; ""), Sociales ("" &amp; AS625 &amp; ""), Lectura Crítica ("" &amp; AT625 &amp; "") e Inglés ("" &amp; AU625 &amp; ""). Variación en posición: grupo ("" &amp; AN625 &amp; ""), grado ("" &amp; AO625 &amp; "") y media ("" &amp; AP625 &amp; ""). Puntajes Primer Simulacro: Global "" &amp; K625 &amp; "", Mat "" &amp;"&amp;" O625 &amp; "", Cien "" &amp; P625 &amp; "", Soc "" &amp; Q625 &amp; "", Lec "" &amp; R625 &amp; "", Ing "" &amp; S625 &amp; "". Puntajes Segundo Simulacro: Global "" &amp; Y625 &amp; "", Mat "" &amp; AC625 &amp; "", Cien "" &amp; AD625 &amp; "", Soc "" &amp; AE625 &amp; "", Lec "" &amp; AF625 &amp; "", Ing "" &amp; AG625 &amp; "". Escribe un mensaje motivado"&amp;"r y breve (máximo 4 líneas)."")
")</f>
        <v/>
      </c>
      <c r="BM625" s="41" t="inlineStr">
        <is>
          <t>Sí</t>
        </is>
      </c>
    </row>
    <row r="626" ht="15.75" customHeight="1" s="42">
      <c r="A626" s="93" t="n"/>
      <c r="B626" s="94" t="inlineStr">
        <is>
          <t>Bachillerato</t>
        </is>
      </c>
      <c r="C626" s="94" t="n">
        <v>903</v>
      </c>
      <c r="D626" s="94" t="n"/>
      <c r="E626" s="95" t="n">
        <v>1011594050</v>
      </c>
      <c r="F626" s="96">
        <f>TRIM(G626&amp;" "&amp;H626&amp;" "&amp;I626&amp;" "&amp;J626)</f>
        <v/>
      </c>
      <c r="G626" s="94" t="inlineStr">
        <is>
          <t>Pérez</t>
        </is>
      </c>
      <c r="H626" s="94" t="inlineStr">
        <is>
          <t>Garcés</t>
        </is>
      </c>
      <c r="I626" s="94" t="inlineStr">
        <is>
          <t>Kevin</t>
        </is>
      </c>
      <c r="J626" s="97" t="inlineStr">
        <is>
          <t>Alexander</t>
        </is>
      </c>
      <c r="K626" s="98">
        <f>IF(SUM(O626:S626)=0, "", ROUND(((O626*3+P626*3+Q626*3+R626*3+S626*1)/13)*5,0))</f>
        <v/>
      </c>
      <c r="L626" s="99">
        <f>IF(OR($C626="",K626=""),"",COUNTIFS($C$4:$C$1500,$C626,K$4:K$1500,"&gt;"&amp;K626)+1)</f>
        <v/>
      </c>
      <c r="M626" s="99">
        <f>IF(OR($C626="",K626=""),"",IF(AND($C626&gt;=1001,$C626&lt;=1005),COUNTIFS($C$4:$C$1500,"&gt;=1001",$C$4:$C$1500,"&lt;=1005",K$4:K$1500,"&gt;"&amp;K626)+1,IF(AND($C626&gt;=1101,$C626&lt;=1105),COUNTIFS($C$4:$C$1500,"&gt;=1101",$C$4:$C$1500,"&lt;=1105",K$4:K$1500,"&gt;"&amp;K626)+1,IF(AND($C626&gt;=901,$C626&lt;=905),COUNTIFS($C$4:$C$1500,"&gt;=901",$C$4:$C$1500,"&lt;=905",K$4:K$1500,"&gt;"&amp;K626)+1,IF(AND($C626&gt;=801,$C626&lt;=805),COUNTIFS($C$4:$C$1500,"&gt;=801",$C$4:$C$1500,"&lt;=805",K$4:K$1500,"&gt;"&amp;K626)+1,IF(AND($C626&gt;=701,$C626&lt;=705),COUNTIFS($C$4:$C$1500,"&gt;=701",$C$4:$C$1500,"&lt;=705",K$4:K$1500,"&gt;"&amp;K626)+1,IF(AND($C626&gt;=601,$C626&lt;=606),COUNTIFS($C$4:$C$1500,"&gt;=601",$C$4:$C$1500,"&lt;=606",K$4:K$1500,"&gt;"&amp;K626)+1,"")))))))</f>
        <v/>
      </c>
      <c r="N626" s="99">
        <f>IF(OR($C626="",K626=""),"",IF(OR(AND($C626&gt;=1001,$C626&lt;=1005),AND($C626&gt;=1101,$C626&lt;=1105)),COUNTIFS($C$4:$C$1500,"&gt;=1001",$C$4:$C$1500,"&lt;=1005",K$4:K$1500,"&gt;"&amp;K626)+COUNTIFS($C$4:$C$1500,"&gt;=1101",$C$4:$C$1500,"&lt;=1105",K$4:K$1500,"&gt;"&amp;K626)+1,""))</f>
        <v/>
      </c>
      <c r="O626" s="94" t="n">
        <v>38.25</v>
      </c>
      <c r="P626" s="94" t="n">
        <v>32.35</v>
      </c>
      <c r="Q626" s="94" t="n">
        <v>48.44</v>
      </c>
      <c r="R626" s="94" t="n">
        <v>41.67</v>
      </c>
      <c r="S626" s="94" t="n">
        <v>66.67</v>
      </c>
      <c r="T626" s="99">
        <f>IF(AND(O626&gt;0,O626&lt;36),1,IF(AND(O626&gt;=36,O626&lt;51),2,IF(AND(O626&gt;=51,O626&lt;71),3,IF(AND(O626&gt;=71,O626&lt;=100),4,))))</f>
        <v/>
      </c>
      <c r="U626" s="99">
        <f>IF(AND(P626&gt;0,P626&lt;41),1,IF(AND(P626&gt;=41,P626&lt;56),2,IF(AND(P626&gt;=56,P626&lt;71),3,IF(AND(P626&gt;=71,P626&lt;=100),4,))))</f>
        <v/>
      </c>
      <c r="V626" s="99">
        <f>IF(AND(Q626&gt;0,Q626&lt;41),1,IF(AND(Q626&gt;=41,Q626&lt;56),2,IF(AND(Q626&gt;=56,Q626&lt;71),3,IF(AND(Q626&gt;=71,Q626&lt;=100),4,))))</f>
        <v/>
      </c>
      <c r="W626" s="99">
        <f>IF(AND(R626&gt;0,R626&lt;36),1,IF(AND(R626&gt;=36,R626&lt;51),2,IF(AND(R626&gt;=51,R626&lt;66),3,IF(AND(R626&gt;=66,R626&lt;=100),4,))))</f>
        <v/>
      </c>
      <c r="X626" s="100">
        <f>IF(AND(S626&gt;0,S626&lt;37),1,IF(AND(S626&gt;=37,S626&lt;58),2,IF(AND(S626&gt;=58,S626&lt;71),3,IF(AND(S626&gt;=71,S626&lt;=100),4,))))</f>
        <v/>
      </c>
      <c r="Y626" s="101">
        <f>IF(SUM(AC626:AG626)=0, "", ROUND(((AC626*3+AD626*3+AE626*3+AF626*3+AG626*1)/13)*5,0))</f>
        <v/>
      </c>
      <c r="Z626" s="99">
        <f>IF(OR($C626="",Y626=""),"",COUNTIFS($C$4:$C$1500,$C626,Y$4:Y$1500,"&gt;"&amp;Y626)+1)</f>
        <v/>
      </c>
      <c r="AA626" s="99">
        <f>IF(OR($C626="",Y626=""),"",IF(AND($C626&gt;=1001,$C626&lt;=1005),COUNTIFS($C$4:$C$1500,"&gt;=1001",$C$4:$C$1500,"&lt;=1005",Y$4:Y$1500,"&gt;"&amp;Y626)+1,IF(AND($C626&gt;=1101,$C626&lt;=1105),COUNTIFS($C$4:$C$1500,"&gt;=1101",$C$4:$C$1500,"&lt;=1105",Y$4:Y$1500,"&gt;"&amp;Y626)+1,IF(AND($C626&gt;=901,$C626&lt;=905),COUNTIFS($C$4:$C$1500,"&gt;=901",$C$4:$C$1500,"&lt;=905",Y$4:Y$1500,"&gt;"&amp;Y626)+1,IF(AND($C626&gt;=801,$C626&lt;=805),COUNTIFS($C$4:$C$1500,"&gt;=801",$C$4:$C$1500,"&lt;=805",Y$4:Y$1500,"&gt;"&amp;Y626)+1,IF(AND($C626&gt;=701,$C626&lt;=705),COUNTIFS($C$4:$C$1500,"&gt;=701",$C$4:$C$1500,"&lt;=705",Y$4:Y$1500,"&gt;"&amp;Y626)+1,IF(AND($C626&gt;=601,$C626&lt;=606),COUNTIFS($C$4:$C$1500,"&gt;=601",$C$4:$C$1500,"&lt;=606",Y$4:Y$1500,"&gt;"&amp;Y626)+1,"")))))))</f>
        <v/>
      </c>
      <c r="AB626" s="99">
        <f>IF(OR($C626="",Y626=""),"",IF(OR(AND($C626&gt;=1001,$C626&lt;=1005),AND($C626&gt;=1101,$C626&lt;=1105)),COUNTIFS($C$4:$C$1500,"&gt;=1001",$C$4:$C$1500,"&lt;=1005",Y$4:Y$1500,"&gt;"&amp;Y626)+COUNTIFS($C$4:$C$1500,"&gt;=1101",$C$4:$C$1500,"&lt;=1105",Y$4:Y$1500,"&gt;"&amp;Y626)+1,""))</f>
        <v/>
      </c>
      <c r="AC626" s="94" t="n">
        <v>40.75</v>
      </c>
      <c r="AD626" s="94" t="n">
        <v>52.86</v>
      </c>
      <c r="AE626" s="94" t="n">
        <v>45</v>
      </c>
      <c r="AF626" s="94" t="n">
        <v>30.63</v>
      </c>
      <c r="AG626" s="94" t="n">
        <v>91.88</v>
      </c>
      <c r="AH626" s="99">
        <f>IF(AND(AC626&gt;0,AC626&lt;36),1,IF(AND(AC626&gt;=36,AC626&lt;51),2,IF(AND(AC626&gt;=51,AC626&lt;71),3,IF(AND(AC626&gt;=71,AC626&lt;=100),4,))))</f>
        <v/>
      </c>
      <c r="AI626" s="99">
        <f>IF(AND(AD626&gt;0,AD626&lt;41),1,IF(AND(AD626&gt;=41,AD626&lt;56),2,IF(AND(AD626&gt;=56,AD626&lt;71),3,IF(AND(AD626&gt;=71,AD626&lt;=100),4,))))</f>
        <v/>
      </c>
      <c r="AJ626" s="99">
        <f>IF(AND(AE626&gt;0,AE626&lt;41),1,IF(AND(AE626&gt;=41,AE626&lt;56),2,IF(AND(AE626&gt;=56,AE626&lt;71),3,IF(AND(AE626&gt;=71,AE626&lt;=100),4,))))</f>
        <v/>
      </c>
      <c r="AK626" s="99">
        <f>IF(AND(AF626&gt;0,AF626&lt;36),1,IF(AND(AF626&gt;=36,AF626&lt;51),2,IF(AND(AF626&gt;=51,AF626&lt;66),3,IF(AND(AF626&gt;=66,AF626&lt;=100),4,))))</f>
        <v/>
      </c>
      <c r="AL626" s="100">
        <f>IF(AND(AG626&gt;0,AG626&lt;37),1,IF(AND(AG626&gt;=37,AG626&lt;58),2,IF(AND(AG626&gt;=58,AG626&lt;71),3,IF(AND(AG626&gt;=71,AG626&lt;=100),4,))))</f>
        <v/>
      </c>
      <c r="AM626" s="101">
        <f>IF((Y626&lt;&gt;"")*(K626&lt;&gt;""),Y626-K626,"")</f>
        <v/>
      </c>
      <c r="AN626" s="99">
        <f>IF((Z626&lt;&gt;"")*(L626&lt;&gt;""),Z626-L626,"")</f>
        <v/>
      </c>
      <c r="AO626" s="99">
        <f>IF((AA626&lt;&gt;"")*(M626&lt;&gt;""),AA626-M626,"")</f>
        <v/>
      </c>
      <c r="AP626" s="99">
        <f>IF((AB626&lt;&gt;"")*(N626&lt;&gt;""),AB626-N626,"")</f>
        <v/>
      </c>
      <c r="AQ626" s="94">
        <f>IF((AC626&lt;&gt;"")*(O626&lt;&gt;""),AC626-O626,"")</f>
        <v/>
      </c>
      <c r="AR626" s="94">
        <f>IF((AD626&lt;&gt;"")*(P626&lt;&gt;""),AD626-P626,"")</f>
        <v/>
      </c>
      <c r="AS626" s="94">
        <f>IF((AE626&lt;&gt;"")*(Q626&lt;&gt;""),AE626-Q626,"")</f>
        <v/>
      </c>
      <c r="AT626" s="94">
        <f>IF((AF626&lt;&gt;"")*(R626&lt;&gt;""),AF626-R626,"")</f>
        <v/>
      </c>
      <c r="AU626" s="94">
        <f>IF((AG626&lt;&gt;"")*(S626&lt;&gt;""),AG626-S626,"")</f>
        <v/>
      </c>
      <c r="AV626" s="99">
        <f>IF((AH626&lt;&gt;"")*(T626&lt;&gt;""),AH626-T626,"")</f>
        <v/>
      </c>
      <c r="AW626" s="99">
        <f>IF((AI626&lt;&gt;"")*(U626&lt;&gt;""),AI626-U626,"")</f>
        <v/>
      </c>
      <c r="AX626" s="99">
        <f>IF((AJ626&lt;&gt;"")*(V626&lt;&gt;""),AJ626-V626,"")</f>
        <v/>
      </c>
      <c r="AY626" s="99">
        <f>IF((AK626&lt;&gt;"")*(W626&lt;&gt;""),AK626-W626,"")</f>
        <v/>
      </c>
      <c r="AZ626" s="102">
        <f>IF((AL626&lt;&gt;"")*(X626&lt;&gt;""),AL626-X626,"")</f>
        <v/>
      </c>
      <c r="BA626" s="50">
        <f>IFERROR(__xludf.dummyfunction("AI(""Actúa como un tutor académico y dirígete personalmente al estudiante "" &amp; I626 &amp; "" "" &amp; J626 &amp; "" "" &amp; G626 &amp; "" "" &amp; H626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AM626 &amp; ""'. Diferencias por área: Matemáticas ("" &amp; AQ626 &amp; ""), Ciencias Natura"&amp;"les ("" &amp; AR626 &amp; ""), Sociales ("" &amp; AS626 &amp; ""), Lectura Crítica ("" &amp; AT626 &amp; "") e Inglés ("" &amp; AU626 &amp; ""). Variación en posición: grupo ("" &amp; AN626 &amp; ""), grado ("" &amp; AO626 &amp; "") y media ("" &amp; AP626 &amp; ""). Puntajes Primer Simulacro: Global "" &amp; K626 &amp; "", Mat "" &amp; "&amp;"O4 &amp; "", Cien "" &amp; P626 &amp; "", Soc "" &amp; Q626 &amp; "", Lec "" &amp; R626 &amp; "", Ing "" &amp; S626 &amp; "". Puntajes Segundo Simulacro: Global "" &amp; Y626 &amp; "", Mat "" &amp; AC626 &amp; "", Cien "" &amp; AD626 &amp; "", Soc "" &amp; AE626 &amp; "", Lec "" &amp; AF626 &amp; "", Ing "" &amp; AG626 &amp; "". Escribe un mensaje motivador"&amp;" y breve (máximo 4 líneas)."")
"),"=AI(""Actúa como un tutor académico y dirígete personalmente al estudiante "" &amp; I626 &amp; "" "" &amp; J626 &amp; "" "" &amp; G626 &amp; "" "" &amp; H626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AM626 &amp; ""'. Diferencias por área: Matemáticas ("" &amp; AQ626 &amp; ""), Ciencias Natur"&amp;"ales ("" &amp; AR626 &amp; ""), Sociales ("" &amp; AS626 &amp; ""), Lectura Crítica ("" &amp; AT626 &amp; "") e Inglés ("" &amp; AU626 &amp; ""). Variación en posición: grupo ("" &amp; AN626 &amp; ""), grado ("" &amp; AO626 &amp; "") y media ("" &amp; AP626 &amp; ""). Puntajes Primer Simulacro: Global "" &amp; K626 &amp; "", Mat "" &amp;"&amp;" O626 &amp; "", Cien "" &amp; P626 &amp; "", Soc "" &amp; Q626 &amp; "", Lec "" &amp; R626 &amp; "", Ing "" &amp; S626 &amp; "". Puntajes Segundo Simulacro: Global "" &amp; Y626 &amp; "", Mat "" &amp; AC626 &amp; "", Cien "" &amp; AD626 &amp; "", Soc "" &amp; AE626 &amp; "", Lec "" &amp; AF626 &amp; "", Ing "" &amp; AG626 &amp; "". Escribe un mensaje motivado"&amp;"r y breve (máximo 4 líneas)."")
")</f>
        <v/>
      </c>
    </row>
    <row r="627" ht="15.75" customHeight="1" s="42">
      <c r="A627" s="93" t="n"/>
      <c r="B627" s="94" t="inlineStr">
        <is>
          <t>Bachillerato</t>
        </is>
      </c>
      <c r="C627" s="94" t="n">
        <v>903</v>
      </c>
      <c r="D627" s="94" t="n"/>
      <c r="E627" s="95" t="n">
        <v>1011593896</v>
      </c>
      <c r="F627" s="96">
        <f>TRIM(G627&amp;" "&amp;H627&amp;" "&amp;I627&amp;" "&amp;J627)</f>
        <v/>
      </c>
      <c r="G627" s="94" t="inlineStr">
        <is>
          <t>Rivera</t>
        </is>
      </c>
      <c r="H627" s="94" t="inlineStr">
        <is>
          <t>Alcaraz</t>
        </is>
      </c>
      <c r="I627" s="94" t="inlineStr">
        <is>
          <t>Ylluana</t>
        </is>
      </c>
      <c r="J627" s="97" t="inlineStr">
        <is>
          <t>Alexa</t>
        </is>
      </c>
      <c r="K627" s="98">
        <f>IF(SUM(O627:S627)=0, "", ROUND(((O627*3+P627*3+Q627*3+R627*3+S627*1)/13)*5,0))</f>
        <v/>
      </c>
      <c r="L627" s="99">
        <f>IF(OR($C627="",K627=""),"",COUNTIFS($C$4:$C$1500,$C627,K$4:K$1500,"&gt;"&amp;K627)+1)</f>
        <v/>
      </c>
      <c r="M627" s="99">
        <f>IF(OR($C627="",K627=""),"",IF(AND($C627&gt;=1001,$C627&lt;=1005),COUNTIFS($C$4:$C$1500,"&gt;=1001",$C$4:$C$1500,"&lt;=1005",K$4:K$1500,"&gt;"&amp;K627)+1,IF(AND($C627&gt;=1101,$C627&lt;=1105),COUNTIFS($C$4:$C$1500,"&gt;=1101",$C$4:$C$1500,"&lt;=1105",K$4:K$1500,"&gt;"&amp;K627)+1,IF(AND($C627&gt;=901,$C627&lt;=905),COUNTIFS($C$4:$C$1500,"&gt;=901",$C$4:$C$1500,"&lt;=905",K$4:K$1500,"&gt;"&amp;K627)+1,IF(AND($C627&gt;=801,$C627&lt;=805),COUNTIFS($C$4:$C$1500,"&gt;=801",$C$4:$C$1500,"&lt;=805",K$4:K$1500,"&gt;"&amp;K627)+1,IF(AND($C627&gt;=701,$C627&lt;=705),COUNTIFS($C$4:$C$1500,"&gt;=701",$C$4:$C$1500,"&lt;=705",K$4:K$1500,"&gt;"&amp;K627)+1,IF(AND($C627&gt;=601,$C627&lt;=606),COUNTIFS($C$4:$C$1500,"&gt;=601",$C$4:$C$1500,"&lt;=606",K$4:K$1500,"&gt;"&amp;K627)+1,"")))))))</f>
        <v/>
      </c>
      <c r="N627" s="99">
        <f>IF(OR($C627="",K627=""),"",IF(OR(AND($C627&gt;=1001,$C627&lt;=1005),AND($C627&gt;=1101,$C627&lt;=1105)),COUNTIFS($C$4:$C$1500,"&gt;=1001",$C$4:$C$1500,"&lt;=1005",K$4:K$1500,"&gt;"&amp;K627)+COUNTIFS($C$4:$C$1500,"&gt;=1101",$C$4:$C$1500,"&lt;=1105",K$4:K$1500,"&gt;"&amp;K627)+1,""))</f>
        <v/>
      </c>
      <c r="O627" s="94" t="n">
        <v>32.75</v>
      </c>
      <c r="P627" s="94" t="n">
        <v>48.6</v>
      </c>
      <c r="Q627" s="94" t="n">
        <v>22.81</v>
      </c>
      <c r="R627" s="94" t="n">
        <v>37.5</v>
      </c>
      <c r="S627" s="94" t="n">
        <v>54.17</v>
      </c>
      <c r="T627" s="99">
        <f>IF(AND(O627&gt;0,O627&lt;36),1,IF(AND(O627&gt;=36,O627&lt;51),2,IF(AND(O627&gt;=51,O627&lt;71),3,IF(AND(O627&gt;=71,O627&lt;=100),4,))))</f>
        <v/>
      </c>
      <c r="U627" s="99">
        <f>IF(AND(P627&gt;0,P627&lt;41),1,IF(AND(P627&gt;=41,P627&lt;56),2,IF(AND(P627&gt;=56,P627&lt;71),3,IF(AND(P627&gt;=71,P627&lt;=100),4,))))</f>
        <v/>
      </c>
      <c r="V627" s="99">
        <f>IF(AND(Q627&gt;0,Q627&lt;41),1,IF(AND(Q627&gt;=41,Q627&lt;56),2,IF(AND(Q627&gt;=56,Q627&lt;71),3,IF(AND(Q627&gt;=71,Q627&lt;=100),4,))))</f>
        <v/>
      </c>
      <c r="W627" s="99">
        <f>IF(AND(R627&gt;0,R627&lt;36),1,IF(AND(R627&gt;=36,R627&lt;51),2,IF(AND(R627&gt;=51,R627&lt;66),3,IF(AND(R627&gt;=66,R627&lt;=100),4,))))</f>
        <v/>
      </c>
      <c r="X627" s="100">
        <f>IF(AND(S627&gt;0,S627&lt;37),1,IF(AND(S627&gt;=37,S627&lt;58),2,IF(AND(S627&gt;=58,S627&lt;71),3,IF(AND(S627&gt;=71,S627&lt;=100),4,))))</f>
        <v/>
      </c>
      <c r="Y627" s="101">
        <f>IF(SUM(AC627:AG627)=0, "", ROUND(((AC627*3+AD627*3+AE627*3+AF627*3+AG627*1)/13)*5,0))</f>
        <v/>
      </c>
      <c r="Z627" s="99">
        <f>IF(OR($C627="",Y627=""),"",COUNTIFS($C$4:$C$1500,$C627,Y$4:Y$1500,"&gt;"&amp;Y627)+1)</f>
        <v/>
      </c>
      <c r="AA627" s="99">
        <f>IF(OR($C627="",Y627=""),"",IF(AND($C627&gt;=1001,$C627&lt;=1005),COUNTIFS($C$4:$C$1500,"&gt;=1001",$C$4:$C$1500,"&lt;=1005",Y$4:Y$1500,"&gt;"&amp;Y627)+1,IF(AND($C627&gt;=1101,$C627&lt;=1105),COUNTIFS($C$4:$C$1500,"&gt;=1101",$C$4:$C$1500,"&lt;=1105",Y$4:Y$1500,"&gt;"&amp;Y627)+1,IF(AND($C627&gt;=901,$C627&lt;=905),COUNTIFS($C$4:$C$1500,"&gt;=901",$C$4:$C$1500,"&lt;=905",Y$4:Y$1500,"&gt;"&amp;Y627)+1,IF(AND($C627&gt;=801,$C627&lt;=805),COUNTIFS($C$4:$C$1500,"&gt;=801",$C$4:$C$1500,"&lt;=805",Y$4:Y$1500,"&gt;"&amp;Y627)+1,IF(AND($C627&gt;=701,$C627&lt;=705),COUNTIFS($C$4:$C$1500,"&gt;=701",$C$4:$C$1500,"&lt;=705",Y$4:Y$1500,"&gt;"&amp;Y627)+1,IF(AND($C627&gt;=601,$C627&lt;=606),COUNTIFS($C$4:$C$1500,"&gt;=601",$C$4:$C$1500,"&lt;=606",Y$4:Y$1500,"&gt;"&amp;Y627)+1,"")))))))</f>
        <v/>
      </c>
      <c r="AB627" s="99">
        <f>IF(OR($C627="",Y627=""),"",IF(OR(AND($C627&gt;=1001,$C627&lt;=1005),AND($C627&gt;=1101,$C627&lt;=1105)),COUNTIFS($C$4:$C$1500,"&gt;=1001",$C$4:$C$1500,"&lt;=1005",Y$4:Y$1500,"&gt;"&amp;Y627)+COUNTIFS($C$4:$C$1500,"&gt;=1101",$C$4:$C$1500,"&lt;=1105",Y$4:Y$1500,"&gt;"&amp;Y627)+1,""))</f>
        <v/>
      </c>
      <c r="AC627" s="94" t="n">
        <v>49.75</v>
      </c>
      <c r="AD627" s="94" t="n">
        <v>47.5</v>
      </c>
      <c r="AE627" s="94" t="n">
        <v>30</v>
      </c>
      <c r="AF627" s="94" t="n">
        <v>43.75</v>
      </c>
      <c r="AG627" s="94" t="n">
        <v>48.13</v>
      </c>
      <c r="AH627" s="99">
        <f>IF(AND(AC627&gt;0,AC627&lt;36),1,IF(AND(AC627&gt;=36,AC627&lt;51),2,IF(AND(AC627&gt;=51,AC627&lt;71),3,IF(AND(AC627&gt;=71,AC627&lt;=100),4,))))</f>
        <v/>
      </c>
      <c r="AI627" s="99">
        <f>IF(AND(AD627&gt;0,AD627&lt;41),1,IF(AND(AD627&gt;=41,AD627&lt;56),2,IF(AND(AD627&gt;=56,AD627&lt;71),3,IF(AND(AD627&gt;=71,AD627&lt;=100),4,))))</f>
        <v/>
      </c>
      <c r="AJ627" s="99">
        <f>IF(AND(AE627&gt;0,AE627&lt;41),1,IF(AND(AE627&gt;=41,AE627&lt;56),2,IF(AND(AE627&gt;=56,AE627&lt;71),3,IF(AND(AE627&gt;=71,AE627&lt;=100),4,))))</f>
        <v/>
      </c>
      <c r="AK627" s="99">
        <f>IF(AND(AF627&gt;0,AF627&lt;36),1,IF(AND(AF627&gt;=36,AF627&lt;51),2,IF(AND(AF627&gt;=51,AF627&lt;66),3,IF(AND(AF627&gt;=66,AF627&lt;=100),4,))))</f>
        <v/>
      </c>
      <c r="AL627" s="100">
        <f>IF(AND(AG627&gt;0,AG627&lt;37),1,IF(AND(AG627&gt;=37,AG627&lt;58),2,IF(AND(AG627&gt;=58,AG627&lt;71),3,IF(AND(AG627&gt;=71,AG627&lt;=100),4,))))</f>
        <v/>
      </c>
      <c r="AM627" s="101">
        <f>IF((Y627&lt;&gt;"")*(K627&lt;&gt;""),Y627-K627,"")</f>
        <v/>
      </c>
      <c r="AN627" s="99">
        <f>IF((Z627&lt;&gt;"")*(L627&lt;&gt;""),Z627-L627,"")</f>
        <v/>
      </c>
      <c r="AO627" s="99">
        <f>IF((AA627&lt;&gt;"")*(M627&lt;&gt;""),AA627-M627,"")</f>
        <v/>
      </c>
      <c r="AP627" s="99">
        <f>IF((AB627&lt;&gt;"")*(N627&lt;&gt;""),AB627-N627,"")</f>
        <v/>
      </c>
      <c r="AQ627" s="94">
        <f>IF((AC627&lt;&gt;"")*(O627&lt;&gt;""),AC627-O627,"")</f>
        <v/>
      </c>
      <c r="AR627" s="94">
        <f>IF((AD627&lt;&gt;"")*(P627&lt;&gt;""),AD627-P627,"")</f>
        <v/>
      </c>
      <c r="AS627" s="94">
        <f>IF((AE627&lt;&gt;"")*(Q627&lt;&gt;""),AE627-Q627,"")</f>
        <v/>
      </c>
      <c r="AT627" s="94">
        <f>IF((AF627&lt;&gt;"")*(R627&lt;&gt;""),AF627-R627,"")</f>
        <v/>
      </c>
      <c r="AU627" s="94">
        <f>IF((AG627&lt;&gt;"")*(S627&lt;&gt;""),AG627-S627,"")</f>
        <v/>
      </c>
      <c r="AV627" s="99">
        <f>IF((AH627&lt;&gt;"")*(T627&lt;&gt;""),AH627-T627,"")</f>
        <v/>
      </c>
      <c r="AW627" s="99">
        <f>IF((AI627&lt;&gt;"")*(U627&lt;&gt;""),AI627-U627,"")</f>
        <v/>
      </c>
      <c r="AX627" s="99">
        <f>IF((AJ627&lt;&gt;"")*(V627&lt;&gt;""),AJ627-V627,"")</f>
        <v/>
      </c>
      <c r="AY627" s="99">
        <f>IF((AK627&lt;&gt;"")*(W627&lt;&gt;""),AK627-W627,"")</f>
        <v/>
      </c>
      <c r="AZ627" s="102">
        <f>IF((AL627&lt;&gt;"")*(X627&lt;&gt;""),AL627-X627,"")</f>
        <v/>
      </c>
      <c r="BA627" s="50">
        <f>IFERROR(__xludf.dummyfunction("AI(""Actúa como un tutor académico y dirígete personalmente al estudiante "" &amp; I627 &amp; "" "" &amp; J627 &amp; "" "" &amp; G627 &amp; "" "" &amp; H627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AM627 &amp; ""'. Diferencias por área: Matemáticas ("" &amp; AQ627 &amp; ""), Ciencias Natura"&amp;"les ("" &amp; AR627 &amp; ""), Sociales ("" &amp; AS627 &amp; ""), Lectura Crítica ("" &amp; AT627 &amp; "") e Inglés ("" &amp; AU627 &amp; ""). Variación en posición: grupo ("" &amp; AN627 &amp; ""), grado ("" &amp; AO627 &amp; "") y media ("" &amp; AP627 &amp; ""). Puntajes Primer Simulacro: Global "" &amp; K627 &amp; "", Mat "" &amp; "&amp;"O4 &amp; "", Cien "" &amp; P627 &amp; "", Soc "" &amp; Q627 &amp; "", Lec "" &amp; R627 &amp; "", Ing "" &amp; S627 &amp; "". Puntajes Segundo Simulacro: Global "" &amp; Y627 &amp; "", Mat "" &amp; AC627 &amp; "", Cien "" &amp; AD627 &amp; "", Soc "" &amp; AE627 &amp; "", Lec "" &amp; AF627 &amp; "", Ing "" &amp; AG627 &amp; "". Escribe un mensaje motivador"&amp;" y breve (máximo 4 líneas)."")
"),"=AI(""Actúa como un tutor académico y dirígete personalmente al estudiante "" &amp; I627 &amp; "" "" &amp; J627 &amp; "" "" &amp; G627 &amp; "" "" &amp; H627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AM627 &amp; ""'. Diferencias por área: Matemáticas ("" &amp; AQ627 &amp; ""), Ciencias Natur"&amp;"ales ("" &amp; AR627 &amp; ""), Sociales ("" &amp; AS627 &amp; ""), Lectura Crítica ("" &amp; AT627 &amp; "") e Inglés ("" &amp; AU627 &amp; ""). Variación en posición: grupo ("" &amp; AN627 &amp; ""), grado ("" &amp; AO627 &amp; "") y media ("" &amp; AP627 &amp; ""). Puntajes Primer Simulacro: Global "" &amp; K627 &amp; "", Mat "" &amp;"&amp;" O627 &amp; "", Cien "" &amp; P627 &amp; "", Soc "" &amp; Q627 &amp; "", Lec "" &amp; R627 &amp; "", Ing "" &amp; S627 &amp; "". Puntajes Segundo Simulacro: Global "" &amp; Y627 &amp; "", Mat "" &amp; AC627 &amp; "", Cien "" &amp; AD627 &amp; "", Soc "" &amp; AE627 &amp; "", Lec "" &amp; AF627 &amp; "", Ing "" &amp; AG627 &amp; "". Escribe un mensaje motivado"&amp;"r y breve (máximo 4 líneas)."")
")</f>
        <v/>
      </c>
    </row>
    <row r="628" ht="15.75" customHeight="1" s="42">
      <c r="A628" s="93" t="n"/>
      <c r="B628" s="94" t="inlineStr">
        <is>
          <t>Bachillerato</t>
        </is>
      </c>
      <c r="C628" s="94" t="n">
        <v>903</v>
      </c>
      <c r="D628" s="94" t="n"/>
      <c r="E628" s="95" t="n">
        <v>1033187311</v>
      </c>
      <c r="F628" s="96">
        <f>TRIM(G628&amp;" "&amp;H628&amp;" "&amp;I628&amp;" "&amp;J628)</f>
        <v/>
      </c>
      <c r="G628" s="94" t="inlineStr">
        <is>
          <t>Saenz</t>
        </is>
      </c>
      <c r="H628" s="94" t="inlineStr">
        <is>
          <t>Ramírez</t>
        </is>
      </c>
      <c r="I628" s="94" t="inlineStr">
        <is>
          <t>Juan</t>
        </is>
      </c>
      <c r="J628" s="97" t="inlineStr">
        <is>
          <t>Manuel</t>
        </is>
      </c>
      <c r="K628" s="98">
        <f>IF(SUM(O628:S628)=0, "", ROUND(((O628*3+P628*3+Q628*3+R628*3+S628*1)/13)*5,0))</f>
        <v/>
      </c>
      <c r="L628" s="99">
        <f>IF(OR($C628="",K628=""),"",COUNTIFS($C$4:$C$1500,$C628,K$4:K$1500,"&gt;"&amp;K628)+1)</f>
        <v/>
      </c>
      <c r="M628" s="99">
        <f>IF(OR($C628="",K628=""),"",IF(AND($C628&gt;=1001,$C628&lt;=1005),COUNTIFS($C$4:$C$1500,"&gt;=1001",$C$4:$C$1500,"&lt;=1005",K$4:K$1500,"&gt;"&amp;K628)+1,IF(AND($C628&gt;=1101,$C628&lt;=1105),COUNTIFS($C$4:$C$1500,"&gt;=1101",$C$4:$C$1500,"&lt;=1105",K$4:K$1500,"&gt;"&amp;K628)+1,IF(AND($C628&gt;=901,$C628&lt;=905),COUNTIFS($C$4:$C$1500,"&gt;=901",$C$4:$C$1500,"&lt;=905",K$4:K$1500,"&gt;"&amp;K628)+1,IF(AND($C628&gt;=801,$C628&lt;=805),COUNTIFS($C$4:$C$1500,"&gt;=801",$C$4:$C$1500,"&lt;=805",K$4:K$1500,"&gt;"&amp;K628)+1,IF(AND($C628&gt;=701,$C628&lt;=705),COUNTIFS($C$4:$C$1500,"&gt;=701",$C$4:$C$1500,"&lt;=705",K$4:K$1500,"&gt;"&amp;K628)+1,IF(AND($C628&gt;=601,$C628&lt;=606),COUNTIFS($C$4:$C$1500,"&gt;=601",$C$4:$C$1500,"&lt;=606",K$4:K$1500,"&gt;"&amp;K628)+1,"")))))))</f>
        <v/>
      </c>
      <c r="N628" s="99">
        <f>IF(OR($C628="",K628=""),"",IF(OR(AND($C628&gt;=1001,$C628&lt;=1005),AND($C628&gt;=1101,$C628&lt;=1105)),COUNTIFS($C$4:$C$1500,"&gt;=1001",$C$4:$C$1500,"&lt;=1005",K$4:K$1500,"&gt;"&amp;K628)+COUNTIFS($C$4:$C$1500,"&gt;=1101",$C$4:$C$1500,"&lt;=1105",K$4:K$1500,"&gt;"&amp;K628)+1,""))</f>
        <v/>
      </c>
      <c r="O628" s="94" t="n">
        <v>24.5</v>
      </c>
      <c r="P628" s="94" t="n">
        <v>28.24</v>
      </c>
      <c r="Q628" s="94" t="n">
        <v>26.25</v>
      </c>
      <c r="R628" s="94" t="n">
        <v>33.33</v>
      </c>
      <c r="S628" s="94" t="n">
        <v>41.67</v>
      </c>
      <c r="T628" s="99">
        <f>IF(AND(O628&gt;0,O628&lt;36),1,IF(AND(O628&gt;=36,O628&lt;51),2,IF(AND(O628&gt;=51,O628&lt;71),3,IF(AND(O628&gt;=71,O628&lt;=100),4,))))</f>
        <v/>
      </c>
      <c r="U628" s="99">
        <f>IF(AND(P628&gt;0,P628&lt;41),1,IF(AND(P628&gt;=41,P628&lt;56),2,IF(AND(P628&gt;=56,P628&lt;71),3,IF(AND(P628&gt;=71,P628&lt;=100),4,))))</f>
        <v/>
      </c>
      <c r="V628" s="99">
        <f>IF(AND(Q628&gt;0,Q628&lt;41),1,IF(AND(Q628&gt;=41,Q628&lt;56),2,IF(AND(Q628&gt;=56,Q628&lt;71),3,IF(AND(Q628&gt;=71,Q628&lt;=100),4,))))</f>
        <v/>
      </c>
      <c r="W628" s="99">
        <f>IF(AND(R628&gt;0,R628&lt;36),1,IF(AND(R628&gt;=36,R628&lt;51),2,IF(AND(R628&gt;=51,R628&lt;66),3,IF(AND(R628&gt;=66,R628&lt;=100),4,))))</f>
        <v/>
      </c>
      <c r="X628" s="100">
        <f>IF(AND(S628&gt;0,S628&lt;37),1,IF(AND(S628&gt;=37,S628&lt;58),2,IF(AND(S628&gt;=58,S628&lt;71),3,IF(AND(S628&gt;=71,S628&lt;=100),4,))))</f>
        <v/>
      </c>
      <c r="Y628" s="101">
        <f>IF(SUM(AC628:AG628)=0, "", ROUND(((AC628*3+AD628*3+AE628*3+AF628*3+AG628*1)/13)*5,0))</f>
        <v/>
      </c>
      <c r="Z628" s="99">
        <f>IF(OR($C628="",Y628=""),"",COUNTIFS($C$4:$C$1500,$C628,Y$4:Y$1500,"&gt;"&amp;Y628)+1)</f>
        <v/>
      </c>
      <c r="AA628" s="99">
        <f>IF(OR($C628="",Y628=""),"",IF(AND($C628&gt;=1001,$C628&lt;=1005),COUNTIFS($C$4:$C$1500,"&gt;=1001",$C$4:$C$1500,"&lt;=1005",Y$4:Y$1500,"&gt;"&amp;Y628)+1,IF(AND($C628&gt;=1101,$C628&lt;=1105),COUNTIFS($C$4:$C$1500,"&gt;=1101",$C$4:$C$1500,"&lt;=1105",Y$4:Y$1500,"&gt;"&amp;Y628)+1,IF(AND($C628&gt;=901,$C628&lt;=905),COUNTIFS($C$4:$C$1500,"&gt;=901",$C$4:$C$1500,"&lt;=905",Y$4:Y$1500,"&gt;"&amp;Y628)+1,IF(AND($C628&gt;=801,$C628&lt;=805),COUNTIFS($C$4:$C$1500,"&gt;=801",$C$4:$C$1500,"&lt;=805",Y$4:Y$1500,"&gt;"&amp;Y628)+1,IF(AND($C628&gt;=701,$C628&lt;=705),COUNTIFS($C$4:$C$1500,"&gt;=701",$C$4:$C$1500,"&lt;=705",Y$4:Y$1500,"&gt;"&amp;Y628)+1,IF(AND($C628&gt;=601,$C628&lt;=606),COUNTIFS($C$4:$C$1500,"&gt;=601",$C$4:$C$1500,"&lt;=606",Y$4:Y$1500,"&gt;"&amp;Y628)+1,"")))))))</f>
        <v/>
      </c>
      <c r="AB628" s="99">
        <f>IF(OR($C628="",Y628=""),"",IF(OR(AND($C628&gt;=1001,$C628&lt;=1005),AND($C628&gt;=1101,$C628&lt;=1105)),COUNTIFS($C$4:$C$1500,"&gt;=1001",$C$4:$C$1500,"&lt;=1005",Y$4:Y$1500,"&gt;"&amp;Y628)+COUNTIFS($C$4:$C$1500,"&gt;=1101",$C$4:$C$1500,"&lt;=1105",Y$4:Y$1500,"&gt;"&amp;Y628)+1,""))</f>
        <v/>
      </c>
      <c r="AC628" s="94" t="n">
        <v>59.25</v>
      </c>
      <c r="AD628" s="94" t="n">
        <v>30</v>
      </c>
      <c r="AE628" s="94" t="n">
        <v>20</v>
      </c>
      <c r="AF628" s="94" t="n">
        <v>35</v>
      </c>
      <c r="AG628" s="94" t="n">
        <v>35</v>
      </c>
      <c r="AH628" s="99">
        <f>IF(AND(AC628&gt;0,AC628&lt;36),1,IF(AND(AC628&gt;=36,AC628&lt;51),2,IF(AND(AC628&gt;=51,AC628&lt;71),3,IF(AND(AC628&gt;=71,AC628&lt;=100),4,))))</f>
        <v/>
      </c>
      <c r="AI628" s="99">
        <f>IF(AND(AD628&gt;0,AD628&lt;41),1,IF(AND(AD628&gt;=41,AD628&lt;56),2,IF(AND(AD628&gt;=56,AD628&lt;71),3,IF(AND(AD628&gt;=71,AD628&lt;=100),4,))))</f>
        <v/>
      </c>
      <c r="AJ628" s="99">
        <f>IF(AND(AE628&gt;0,AE628&lt;41),1,IF(AND(AE628&gt;=41,AE628&lt;56),2,IF(AND(AE628&gt;=56,AE628&lt;71),3,IF(AND(AE628&gt;=71,AE628&lt;=100),4,))))</f>
        <v/>
      </c>
      <c r="AK628" s="99">
        <f>IF(AND(AF628&gt;0,AF628&lt;36),1,IF(AND(AF628&gt;=36,AF628&lt;51),2,IF(AND(AF628&gt;=51,AF628&lt;66),3,IF(AND(AF628&gt;=66,AF628&lt;=100),4,))))</f>
        <v/>
      </c>
      <c r="AL628" s="100">
        <f>IF(AND(AG628&gt;0,AG628&lt;37),1,IF(AND(AG628&gt;=37,AG628&lt;58),2,IF(AND(AG628&gt;=58,AG628&lt;71),3,IF(AND(AG628&gt;=71,AG628&lt;=100),4,))))</f>
        <v/>
      </c>
      <c r="AM628" s="101">
        <f>IF((Y628&lt;&gt;"")*(K628&lt;&gt;""),Y628-K628,"")</f>
        <v/>
      </c>
      <c r="AN628" s="99">
        <f>IF((Z628&lt;&gt;"")*(L628&lt;&gt;""),Z628-L628,"")</f>
        <v/>
      </c>
      <c r="AO628" s="99">
        <f>IF((AA628&lt;&gt;"")*(M628&lt;&gt;""),AA628-M628,"")</f>
        <v/>
      </c>
      <c r="AP628" s="99">
        <f>IF((AB628&lt;&gt;"")*(N628&lt;&gt;""),AB628-N628,"")</f>
        <v/>
      </c>
      <c r="AQ628" s="94">
        <f>IF((AC628&lt;&gt;"")*(O628&lt;&gt;""),AC628-O628,"")</f>
        <v/>
      </c>
      <c r="AR628" s="94">
        <f>IF((AD628&lt;&gt;"")*(P628&lt;&gt;""),AD628-P628,"")</f>
        <v/>
      </c>
      <c r="AS628" s="94">
        <f>IF((AE628&lt;&gt;"")*(Q628&lt;&gt;""),AE628-Q628,"")</f>
        <v/>
      </c>
      <c r="AT628" s="94">
        <f>IF((AF628&lt;&gt;"")*(R628&lt;&gt;""),AF628-R628,"")</f>
        <v/>
      </c>
      <c r="AU628" s="94">
        <f>IF((AG628&lt;&gt;"")*(S628&lt;&gt;""),AG628-S628,"")</f>
        <v/>
      </c>
      <c r="AV628" s="99">
        <f>IF((AH628&lt;&gt;"")*(T628&lt;&gt;""),AH628-T628,"")</f>
        <v/>
      </c>
      <c r="AW628" s="99">
        <f>IF((AI628&lt;&gt;"")*(U628&lt;&gt;""),AI628-U628,"")</f>
        <v/>
      </c>
      <c r="AX628" s="99">
        <f>IF((AJ628&lt;&gt;"")*(V628&lt;&gt;""),AJ628-V628,"")</f>
        <v/>
      </c>
      <c r="AY628" s="99">
        <f>IF((AK628&lt;&gt;"")*(W628&lt;&gt;""),AK628-W628,"")</f>
        <v/>
      </c>
      <c r="AZ628" s="102">
        <f>IF((AL628&lt;&gt;"")*(X628&lt;&gt;""),AL628-X628,"")</f>
        <v/>
      </c>
      <c r="BA628" s="50">
        <f>IFERROR(__xludf.dummyfunction("AI(""Actúa como un tutor académico y dirígete personalmente al estudiante "" &amp; I628 &amp; "" "" &amp; J628 &amp; "" "" &amp; G628 &amp; "" "" &amp; H628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AM628 &amp; ""'. Diferencias por área: Matemáticas ("" &amp; AQ628 &amp; ""), Ciencias Natura"&amp;"les ("" &amp; AR628 &amp; ""), Sociales ("" &amp; AS628 &amp; ""), Lectura Crítica ("" &amp; AT628 &amp; "") e Inglés ("" &amp; AU628 &amp; ""). Variación en posición: grupo ("" &amp; AN628 &amp; ""), grado ("" &amp; AO628 &amp; "") y media ("" &amp; AP628 &amp; ""). Puntajes Primer Simulacro: Global "" &amp; K628 &amp; "", Mat "" &amp; "&amp;"O4 &amp; "", Cien "" &amp; P628 &amp; "", Soc "" &amp; Q628 &amp; "", Lec "" &amp; R628 &amp; "", Ing "" &amp; S628 &amp; "". Puntajes Segundo Simulacro: Global "" &amp; Y628 &amp; "", Mat "" &amp; AC628 &amp; "", Cien "" &amp; AD628 &amp; "", Soc "" &amp; AE628 &amp; "", Lec "" &amp; AF628 &amp; "", Ing "" &amp; AG628 &amp; "". Escribe un mensaje motivador"&amp;" y breve (máximo 4 líneas)."")
"),"=AI(""Actúa como un tutor académico y dirígete personalmente al estudiante "" &amp; I628 &amp; "" "" &amp; J628 &amp; "" "" &amp; G628 &amp; "" "" &amp; H628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AM628 &amp; ""'. Diferencias por área: Matemáticas ("" &amp; AQ628 &amp; ""), Ciencias Natur"&amp;"ales ("" &amp; AR628 &amp; ""), Sociales ("" &amp; AS628 &amp; ""), Lectura Crítica ("" &amp; AT628 &amp; "") e Inglés ("" &amp; AU628 &amp; ""). Variación en posición: grupo ("" &amp; AN628 &amp; ""), grado ("" &amp; AO628 &amp; "") y media ("" &amp; AP628 &amp; ""). Puntajes Primer Simulacro: Global "" &amp; K628 &amp; "", Mat "" &amp;"&amp;" O628 &amp; "", Cien "" &amp; P628 &amp; "", Soc "" &amp; Q628 &amp; "", Lec "" &amp; R628 &amp; "", Ing "" &amp; S628 &amp; "". Puntajes Segundo Simulacro: Global "" &amp; Y628 &amp; "", Mat "" &amp; AC628 &amp; "", Cien "" &amp; AD628 &amp; "", Soc "" &amp; AE628 &amp; "", Lec "" &amp; AF628 &amp; "", Ing "" &amp; AG628 &amp; "". Escribe un mensaje motivado"&amp;"r y breve (máximo 4 líneas)."")
")</f>
        <v/>
      </c>
    </row>
    <row r="629" ht="15.75" customHeight="1" s="42">
      <c r="A629" s="93" t="n"/>
      <c r="B629" s="94" t="inlineStr">
        <is>
          <t>Bachillerato</t>
        </is>
      </c>
      <c r="C629" s="94" t="n">
        <v>903</v>
      </c>
      <c r="D629" s="94" t="n"/>
      <c r="E629" s="95" t="n">
        <v>1022096927</v>
      </c>
      <c r="F629" s="96">
        <f>TRIM(G629&amp;" "&amp;H629&amp;" "&amp;I629&amp;" "&amp;J629)</f>
        <v/>
      </c>
      <c r="G629" s="94" t="inlineStr">
        <is>
          <t>Santana</t>
        </is>
      </c>
      <c r="H629" s="94" t="inlineStr">
        <is>
          <t>León</t>
        </is>
      </c>
      <c r="I629" s="94" t="inlineStr">
        <is>
          <t>Ana</t>
        </is>
      </c>
      <c r="J629" s="97" t="inlineStr">
        <is>
          <t>Sofia</t>
        </is>
      </c>
      <c r="K629" s="98">
        <f>IF(SUM(O629:S629)=0, "", ROUND(((O629*3+P629*3+Q629*3+R629*3+S629*1)/13)*5,0))</f>
        <v/>
      </c>
      <c r="L629" s="99">
        <f>IF(OR($C629="",K629=""),"",COUNTIFS($C$4:$C$1500,$C629,K$4:K$1500,"&gt;"&amp;K629)+1)</f>
        <v/>
      </c>
      <c r="M629" s="99">
        <f>IF(OR($C629="",K629=""),"",IF(AND($C629&gt;=1001,$C629&lt;=1005),COUNTIFS($C$4:$C$1500,"&gt;=1001",$C$4:$C$1500,"&lt;=1005",K$4:K$1500,"&gt;"&amp;K629)+1,IF(AND($C629&gt;=1101,$C629&lt;=1105),COUNTIFS($C$4:$C$1500,"&gt;=1101",$C$4:$C$1500,"&lt;=1105",K$4:K$1500,"&gt;"&amp;K629)+1,IF(AND($C629&gt;=901,$C629&lt;=905),COUNTIFS($C$4:$C$1500,"&gt;=901",$C$4:$C$1500,"&lt;=905",K$4:K$1500,"&gt;"&amp;K629)+1,IF(AND($C629&gt;=801,$C629&lt;=805),COUNTIFS($C$4:$C$1500,"&gt;=801",$C$4:$C$1500,"&lt;=805",K$4:K$1500,"&gt;"&amp;K629)+1,IF(AND($C629&gt;=701,$C629&lt;=705),COUNTIFS($C$4:$C$1500,"&gt;=701",$C$4:$C$1500,"&lt;=705",K$4:K$1500,"&gt;"&amp;K629)+1,IF(AND($C629&gt;=601,$C629&lt;=606),COUNTIFS($C$4:$C$1500,"&gt;=601",$C$4:$C$1500,"&lt;=606",K$4:K$1500,"&gt;"&amp;K629)+1,"")))))))</f>
        <v/>
      </c>
      <c r="N629" s="99">
        <f>IF(OR($C629="",K629=""),"",IF(OR(AND($C629&gt;=1001,$C629&lt;=1005),AND($C629&gt;=1101,$C629&lt;=1105)),COUNTIFS($C$4:$C$1500,"&gt;=1001",$C$4:$C$1500,"&lt;=1005",K$4:K$1500,"&gt;"&amp;K629)+COUNTIFS($C$4:$C$1500,"&gt;=1101",$C$4:$C$1500,"&lt;=1105",K$4:K$1500,"&gt;"&amp;K629)+1,""))</f>
        <v/>
      </c>
      <c r="O629" s="94" t="n">
        <v>62.5</v>
      </c>
      <c r="P629" s="94" t="n">
        <v>27.56</v>
      </c>
      <c r="Q629" s="94" t="n">
        <v>32.5</v>
      </c>
      <c r="R629" s="94" t="n">
        <v>25</v>
      </c>
      <c r="S629" s="94" t="n">
        <v>66.67</v>
      </c>
      <c r="T629" s="99">
        <f>IF(AND(O629&gt;0,O629&lt;36),1,IF(AND(O629&gt;=36,O629&lt;51),2,IF(AND(O629&gt;=51,O629&lt;71),3,IF(AND(O629&gt;=71,O629&lt;=100),4,))))</f>
        <v/>
      </c>
      <c r="U629" s="99">
        <f>IF(AND(P629&gt;0,P629&lt;41),1,IF(AND(P629&gt;=41,P629&lt;56),2,IF(AND(P629&gt;=56,P629&lt;71),3,IF(AND(P629&gt;=71,P629&lt;=100),4,))))</f>
        <v/>
      </c>
      <c r="V629" s="99">
        <f>IF(AND(Q629&gt;0,Q629&lt;41),1,IF(AND(Q629&gt;=41,Q629&lt;56),2,IF(AND(Q629&gt;=56,Q629&lt;71),3,IF(AND(Q629&gt;=71,Q629&lt;=100),4,))))</f>
        <v/>
      </c>
      <c r="W629" s="99">
        <f>IF(AND(R629&gt;0,R629&lt;36),1,IF(AND(R629&gt;=36,R629&lt;51),2,IF(AND(R629&gt;=51,R629&lt;66),3,IF(AND(R629&gt;=66,R629&lt;=100),4,))))</f>
        <v/>
      </c>
      <c r="X629" s="100">
        <f>IF(AND(S629&gt;0,S629&lt;37),1,IF(AND(S629&gt;=37,S629&lt;58),2,IF(AND(S629&gt;=58,S629&lt;71),3,IF(AND(S629&gt;=71,S629&lt;=100),4,))))</f>
        <v/>
      </c>
      <c r="Y629" s="101">
        <f>IF(SUM(AC629:AG629)=0, "", ROUND(((AC629*3+AD629*3+AE629*3+AF629*3+AG629*1)/13)*5,0))</f>
        <v/>
      </c>
      <c r="Z629" s="99">
        <f>IF(OR($C629="",Y629=""),"",COUNTIFS($C$4:$C$1500,$C629,Y$4:Y$1500,"&gt;"&amp;Y629)+1)</f>
        <v/>
      </c>
      <c r="AA629" s="99">
        <f>IF(OR($C629="",Y629=""),"",IF(AND($C629&gt;=1001,$C629&lt;=1005),COUNTIFS($C$4:$C$1500,"&gt;=1001",$C$4:$C$1500,"&lt;=1005",Y$4:Y$1500,"&gt;"&amp;Y629)+1,IF(AND($C629&gt;=1101,$C629&lt;=1105),COUNTIFS($C$4:$C$1500,"&gt;=1101",$C$4:$C$1500,"&lt;=1105",Y$4:Y$1500,"&gt;"&amp;Y629)+1,IF(AND($C629&gt;=901,$C629&lt;=905),COUNTIFS($C$4:$C$1500,"&gt;=901",$C$4:$C$1500,"&lt;=905",Y$4:Y$1500,"&gt;"&amp;Y629)+1,IF(AND($C629&gt;=801,$C629&lt;=805),COUNTIFS($C$4:$C$1500,"&gt;=801",$C$4:$C$1500,"&lt;=805",Y$4:Y$1500,"&gt;"&amp;Y629)+1,IF(AND($C629&gt;=701,$C629&lt;=705),COUNTIFS($C$4:$C$1500,"&gt;=701",$C$4:$C$1500,"&lt;=705",Y$4:Y$1500,"&gt;"&amp;Y629)+1,IF(AND($C629&gt;=601,$C629&lt;=606),COUNTIFS($C$4:$C$1500,"&gt;=601",$C$4:$C$1500,"&lt;=606",Y$4:Y$1500,"&gt;"&amp;Y629)+1,"")))))))</f>
        <v/>
      </c>
      <c r="AB629" s="99">
        <f>IF(OR($C629="",Y629=""),"",IF(OR(AND($C629&gt;=1001,$C629&lt;=1005),AND($C629&gt;=1101,$C629&lt;=1105)),COUNTIFS($C$4:$C$1500,"&gt;=1001",$C$4:$C$1500,"&lt;=1005",Y$4:Y$1500,"&gt;"&amp;Y629)+COUNTIFS($C$4:$C$1500,"&gt;=1101",$C$4:$C$1500,"&lt;=1105",Y$4:Y$1500,"&gt;"&amp;Y629)+1,""))</f>
        <v/>
      </c>
      <c r="AC629" s="94" t="n">
        <v>34.75</v>
      </c>
      <c r="AD629" s="94" t="n">
        <v>74.73</v>
      </c>
      <c r="AE629" s="94" t="n">
        <v>62.5</v>
      </c>
      <c r="AF629" s="94" t="n">
        <v>43.75</v>
      </c>
      <c r="AG629" s="94" t="n">
        <v>56.88</v>
      </c>
      <c r="AH629" s="99">
        <f>IF(AND(AC629&gt;0,AC629&lt;36),1,IF(AND(AC629&gt;=36,AC629&lt;51),2,IF(AND(AC629&gt;=51,AC629&lt;71),3,IF(AND(AC629&gt;=71,AC629&lt;=100),4,))))</f>
        <v/>
      </c>
      <c r="AI629" s="99">
        <f>IF(AND(AD629&gt;0,AD629&lt;41),1,IF(AND(AD629&gt;=41,AD629&lt;56),2,IF(AND(AD629&gt;=56,AD629&lt;71),3,IF(AND(AD629&gt;=71,AD629&lt;=100),4,))))</f>
        <v/>
      </c>
      <c r="AJ629" s="99">
        <f>IF(AND(AE629&gt;0,AE629&lt;41),1,IF(AND(AE629&gt;=41,AE629&lt;56),2,IF(AND(AE629&gt;=56,AE629&lt;71),3,IF(AND(AE629&gt;=71,AE629&lt;=100),4,))))</f>
        <v/>
      </c>
      <c r="AK629" s="99">
        <f>IF(AND(AF629&gt;0,AF629&lt;36),1,IF(AND(AF629&gt;=36,AF629&lt;51),2,IF(AND(AF629&gt;=51,AF629&lt;66),3,IF(AND(AF629&gt;=66,AF629&lt;=100),4,))))</f>
        <v/>
      </c>
      <c r="AL629" s="100">
        <f>IF(AND(AG629&gt;0,AG629&lt;37),1,IF(AND(AG629&gt;=37,AG629&lt;58),2,IF(AND(AG629&gt;=58,AG629&lt;71),3,IF(AND(AG629&gt;=71,AG629&lt;=100),4,))))</f>
        <v/>
      </c>
      <c r="AM629" s="101">
        <f>IF((Y629&lt;&gt;"")*(K629&lt;&gt;""),Y629-K629,"")</f>
        <v/>
      </c>
      <c r="AN629" s="99">
        <f>IF((Z629&lt;&gt;"")*(L629&lt;&gt;""),Z629-L629,"")</f>
        <v/>
      </c>
      <c r="AO629" s="99">
        <f>IF((AA629&lt;&gt;"")*(M629&lt;&gt;""),AA629-M629,"")</f>
        <v/>
      </c>
      <c r="AP629" s="99">
        <f>IF((AB629&lt;&gt;"")*(N629&lt;&gt;""),AB629-N629,"")</f>
        <v/>
      </c>
      <c r="AQ629" s="94">
        <f>IF((AC629&lt;&gt;"")*(O629&lt;&gt;""),AC629-O629,"")</f>
        <v/>
      </c>
      <c r="AR629" s="94">
        <f>IF((AD629&lt;&gt;"")*(P629&lt;&gt;""),AD629-P629,"")</f>
        <v/>
      </c>
      <c r="AS629" s="94">
        <f>IF((AE629&lt;&gt;"")*(Q629&lt;&gt;""),AE629-Q629,"")</f>
        <v/>
      </c>
      <c r="AT629" s="94">
        <f>IF((AF629&lt;&gt;"")*(R629&lt;&gt;""),AF629-R629,"")</f>
        <v/>
      </c>
      <c r="AU629" s="94">
        <f>IF((AG629&lt;&gt;"")*(S629&lt;&gt;""),AG629-S629,"")</f>
        <v/>
      </c>
      <c r="AV629" s="99">
        <f>IF((AH629&lt;&gt;"")*(T629&lt;&gt;""),AH629-T629,"")</f>
        <v/>
      </c>
      <c r="AW629" s="99">
        <f>IF((AI629&lt;&gt;"")*(U629&lt;&gt;""),AI629-U629,"")</f>
        <v/>
      </c>
      <c r="AX629" s="99">
        <f>IF((AJ629&lt;&gt;"")*(V629&lt;&gt;""),AJ629-V629,"")</f>
        <v/>
      </c>
      <c r="AY629" s="99">
        <f>IF((AK629&lt;&gt;"")*(W629&lt;&gt;""),AK629-W629,"")</f>
        <v/>
      </c>
      <c r="AZ629" s="102">
        <f>IF((AL629&lt;&gt;"")*(X629&lt;&gt;""),AL629-X629,"")</f>
        <v/>
      </c>
      <c r="BA629" s="50">
        <f>IFERROR(__xludf.dummyfunction("AI(""Actúa como un tutor académico y dirígete personalmente al estudiante "" &amp; I629 &amp; "" "" &amp; J629 &amp; "" "" &amp; G629 &amp; "" "" &amp; H629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AM629 &amp; ""'. Diferencias por área: Matemáticas ("" &amp; AQ629 &amp; ""), Ciencias Natura"&amp;"les ("" &amp; AR629 &amp; ""), Sociales ("" &amp; AS629 &amp; ""), Lectura Crítica ("" &amp; AT629 &amp; "") e Inglés ("" &amp; AU629 &amp; ""). Variación en posición: grupo ("" &amp; AN629 &amp; ""), grado ("" &amp; AO629 &amp; "") y media ("" &amp; AP629 &amp; ""). Puntajes Primer Simulacro: Global "" &amp; K629 &amp; "", Mat "" &amp; "&amp;"O4 &amp; "", Cien "" &amp; P629 &amp; "", Soc "" &amp; Q629 &amp; "", Lec "" &amp; R629 &amp; "", Ing "" &amp; S629 &amp; "". Puntajes Segundo Simulacro: Global "" &amp; Y629 &amp; "", Mat "" &amp; AC629 &amp; "", Cien "" &amp; AD629 &amp; "", Soc "" &amp; AE629 &amp; "", Lec "" &amp; AF629 &amp; "", Ing "" &amp; AG629 &amp; "". Escribe un mensaje motivador"&amp;" y breve (máximo 4 líneas)."")
"),"=AI(""Actúa como un tutor académico y dirígete personalmente al estudiante "" &amp; I629 &amp; "" "" &amp; J629 &amp; "" "" &amp; G629 &amp; "" "" &amp; H629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AM629 &amp; ""'. Diferencias por área: Matemáticas ("" &amp; AQ629 &amp; ""), Ciencias Natur"&amp;"ales ("" &amp; AR629 &amp; ""), Sociales ("" &amp; AS629 &amp; ""), Lectura Crítica ("" &amp; AT629 &amp; "") e Inglés ("" &amp; AU629 &amp; ""). Variación en posición: grupo ("" &amp; AN629 &amp; ""), grado ("" &amp; AO629 &amp; "") y media ("" &amp; AP629 &amp; ""). Puntajes Primer Simulacro: Global "" &amp; K629 &amp; "", Mat "" &amp;"&amp;" O629 &amp; "", Cien "" &amp; P629 &amp; "", Soc "" &amp; Q629 &amp; "", Lec "" &amp; R629 &amp; "", Ing "" &amp; S629 &amp; "". Puntajes Segundo Simulacro: Global "" &amp; Y629 &amp; "", Mat "" &amp; AC629 &amp; "", Cien "" &amp; AD629 &amp; "", Soc "" &amp; AE629 &amp; "", Lec "" &amp; AF629 &amp; "", Ing "" &amp; AG629 &amp; "". Escribe un mensaje motivado"&amp;"r y breve (máximo 4 líneas)."")
")</f>
        <v/>
      </c>
    </row>
    <row r="630" ht="15.75" customHeight="1" s="42">
      <c r="A630" s="93" t="n"/>
      <c r="B630" s="94" t="inlineStr">
        <is>
          <t>Bachillerato</t>
        </is>
      </c>
      <c r="C630" s="94" t="n">
        <v>903</v>
      </c>
      <c r="D630" s="94" t="n"/>
      <c r="E630" s="95" t="n">
        <v>1040367449</v>
      </c>
      <c r="F630" s="96">
        <f>TRIM(G630&amp;" "&amp;H630&amp;" "&amp;I630&amp;" "&amp;J630)</f>
        <v/>
      </c>
      <c r="G630" s="94" t="inlineStr">
        <is>
          <t>Solano</t>
        </is>
      </c>
      <c r="H630" s="94" t="inlineStr">
        <is>
          <t>Borja</t>
        </is>
      </c>
      <c r="I630" s="94" t="inlineStr">
        <is>
          <t>Sofía</t>
        </is>
      </c>
      <c r="J630" s="97" t="n"/>
      <c r="K630" s="98">
        <f>IF(SUM(O630:S630)=0, "", ROUND(((O630*3+P630*3+Q630*3+R630*3+S630*1)/13)*5,0))</f>
        <v/>
      </c>
      <c r="L630" s="99">
        <f>IF(OR($C630="",K630=""),"",COUNTIFS($C$4:$C$1500,$C630,K$4:K$1500,"&gt;"&amp;K630)+1)</f>
        <v/>
      </c>
      <c r="M630" s="99">
        <f>IF(OR($C630="",K630=""),"",IF(AND($C630&gt;=1001,$C630&lt;=1005),COUNTIFS($C$4:$C$1500,"&gt;=1001",$C$4:$C$1500,"&lt;=1005",K$4:K$1500,"&gt;"&amp;K630)+1,IF(AND($C630&gt;=1101,$C630&lt;=1105),COUNTIFS($C$4:$C$1500,"&gt;=1101",$C$4:$C$1500,"&lt;=1105",K$4:K$1500,"&gt;"&amp;K630)+1,IF(AND($C630&gt;=901,$C630&lt;=905),COUNTIFS($C$4:$C$1500,"&gt;=901",$C$4:$C$1500,"&lt;=905",K$4:K$1500,"&gt;"&amp;K630)+1,IF(AND($C630&gt;=801,$C630&lt;=805),COUNTIFS($C$4:$C$1500,"&gt;=801",$C$4:$C$1500,"&lt;=805",K$4:K$1500,"&gt;"&amp;K630)+1,IF(AND($C630&gt;=701,$C630&lt;=705),COUNTIFS($C$4:$C$1500,"&gt;=701",$C$4:$C$1500,"&lt;=705",K$4:K$1500,"&gt;"&amp;K630)+1,IF(AND($C630&gt;=601,$C630&lt;=606),COUNTIFS($C$4:$C$1500,"&gt;=601",$C$4:$C$1500,"&lt;=606",K$4:K$1500,"&gt;"&amp;K630)+1,"")))))))</f>
        <v/>
      </c>
      <c r="N630" s="99">
        <f>IF(OR($C630="",K630=""),"",IF(OR(AND($C630&gt;=1001,$C630&lt;=1005),AND($C630&gt;=1101,$C630&lt;=1105)),COUNTIFS($C$4:$C$1500,"&gt;=1001",$C$4:$C$1500,"&lt;=1005",K$4:K$1500,"&gt;"&amp;K630)+COUNTIFS($C$4:$C$1500,"&gt;=1101",$C$4:$C$1500,"&lt;=1105",K$4:K$1500,"&gt;"&amp;K630)+1,""))</f>
        <v/>
      </c>
      <c r="O630" s="94" t="n">
        <v>51.75</v>
      </c>
      <c r="P630" s="94" t="n">
        <v>48.6</v>
      </c>
      <c r="Q630" s="94" t="n">
        <v>41.56</v>
      </c>
      <c r="R630" s="94" t="n">
        <v>25</v>
      </c>
      <c r="S630" s="94" t="n">
        <v>25</v>
      </c>
      <c r="T630" s="99">
        <f>IF(AND(O630&gt;0,O630&lt;36),1,IF(AND(O630&gt;=36,O630&lt;51),2,IF(AND(O630&gt;=51,O630&lt;71),3,IF(AND(O630&gt;=71,O630&lt;=100),4,))))</f>
        <v/>
      </c>
      <c r="U630" s="99">
        <f>IF(AND(P630&gt;0,P630&lt;41),1,IF(AND(P630&gt;=41,P630&lt;56),2,IF(AND(P630&gt;=56,P630&lt;71),3,IF(AND(P630&gt;=71,P630&lt;=100),4,))))</f>
        <v/>
      </c>
      <c r="V630" s="99">
        <f>IF(AND(Q630&gt;0,Q630&lt;41),1,IF(AND(Q630&gt;=41,Q630&lt;56),2,IF(AND(Q630&gt;=56,Q630&lt;71),3,IF(AND(Q630&gt;=71,Q630&lt;=100),4,))))</f>
        <v/>
      </c>
      <c r="W630" s="99">
        <f>IF(AND(R630&gt;0,R630&lt;36),1,IF(AND(R630&gt;=36,R630&lt;51),2,IF(AND(R630&gt;=51,R630&lt;66),3,IF(AND(R630&gt;=66,R630&lt;=100),4,))))</f>
        <v/>
      </c>
      <c r="X630" s="100">
        <f>IF(AND(S630&gt;0,S630&lt;37),1,IF(AND(S630&gt;=37,S630&lt;58),2,IF(AND(S630&gt;=58,S630&lt;71),3,IF(AND(S630&gt;=71,S630&lt;=100),4,))))</f>
        <v/>
      </c>
      <c r="Y630" s="101">
        <f>IF(SUM(AC630:AG630)=0, "", ROUND(((AC630*3+AD630*3+AE630*3+AF630*3+AG630*1)/13)*5,0))</f>
        <v/>
      </c>
      <c r="Z630" s="99">
        <f>IF(OR($C630="",Y630=""),"",COUNTIFS($C$4:$C$1500,$C630,Y$4:Y$1500,"&gt;"&amp;Y630)+1)</f>
        <v/>
      </c>
      <c r="AA630" s="99">
        <f>IF(OR($C630="",Y630=""),"",IF(AND($C630&gt;=1001,$C630&lt;=1005),COUNTIFS($C$4:$C$1500,"&gt;=1001",$C$4:$C$1500,"&lt;=1005",Y$4:Y$1500,"&gt;"&amp;Y630)+1,IF(AND($C630&gt;=1101,$C630&lt;=1105),COUNTIFS($C$4:$C$1500,"&gt;=1101",$C$4:$C$1500,"&lt;=1105",Y$4:Y$1500,"&gt;"&amp;Y630)+1,IF(AND($C630&gt;=901,$C630&lt;=905),COUNTIFS($C$4:$C$1500,"&gt;=901",$C$4:$C$1500,"&lt;=905",Y$4:Y$1500,"&gt;"&amp;Y630)+1,IF(AND($C630&gt;=801,$C630&lt;=805),COUNTIFS($C$4:$C$1500,"&gt;=801",$C$4:$C$1500,"&lt;=805",Y$4:Y$1500,"&gt;"&amp;Y630)+1,IF(AND($C630&gt;=701,$C630&lt;=705),COUNTIFS($C$4:$C$1500,"&gt;=701",$C$4:$C$1500,"&lt;=705",Y$4:Y$1500,"&gt;"&amp;Y630)+1,IF(AND($C630&gt;=601,$C630&lt;=606),COUNTIFS($C$4:$C$1500,"&gt;=601",$C$4:$C$1500,"&lt;=606",Y$4:Y$1500,"&gt;"&amp;Y630)+1,"")))))))</f>
        <v/>
      </c>
      <c r="AB630" s="99">
        <f>IF(OR($C630="",Y630=""),"",IF(OR(AND($C630&gt;=1001,$C630&lt;=1005),AND($C630&gt;=1101,$C630&lt;=1105)),COUNTIFS($C$4:$C$1500,"&gt;=1001",$C$4:$C$1500,"&lt;=1005",Y$4:Y$1500,"&gt;"&amp;Y630)+COUNTIFS($C$4:$C$1500,"&gt;=1101",$C$4:$C$1500,"&lt;=1105",Y$4:Y$1500,"&gt;"&amp;Y630)+1,""))</f>
        <v/>
      </c>
      <c r="AC630" s="94" t="n">
        <v>71.25</v>
      </c>
      <c r="AD630" s="94" t="n">
        <v>36.96</v>
      </c>
      <c r="AE630" s="94" t="n">
        <v>65</v>
      </c>
      <c r="AF630" s="94" t="n">
        <v>48.13</v>
      </c>
      <c r="AG630" s="94" t="n">
        <v>70</v>
      </c>
      <c r="AH630" s="99">
        <f>IF(AND(AC630&gt;0,AC630&lt;36),1,IF(AND(AC630&gt;=36,AC630&lt;51),2,IF(AND(AC630&gt;=51,AC630&lt;71),3,IF(AND(AC630&gt;=71,AC630&lt;=100),4,))))</f>
        <v/>
      </c>
      <c r="AI630" s="99">
        <f>IF(AND(AD630&gt;0,AD630&lt;41),1,IF(AND(AD630&gt;=41,AD630&lt;56),2,IF(AND(AD630&gt;=56,AD630&lt;71),3,IF(AND(AD630&gt;=71,AD630&lt;=100),4,))))</f>
        <v/>
      </c>
      <c r="AJ630" s="99">
        <f>IF(AND(AE630&gt;0,AE630&lt;41),1,IF(AND(AE630&gt;=41,AE630&lt;56),2,IF(AND(AE630&gt;=56,AE630&lt;71),3,IF(AND(AE630&gt;=71,AE630&lt;=100),4,))))</f>
        <v/>
      </c>
      <c r="AK630" s="99">
        <f>IF(AND(AF630&gt;0,AF630&lt;36),1,IF(AND(AF630&gt;=36,AF630&lt;51),2,IF(AND(AF630&gt;=51,AF630&lt;66),3,IF(AND(AF630&gt;=66,AF630&lt;=100),4,))))</f>
        <v/>
      </c>
      <c r="AL630" s="100">
        <f>IF(AND(AG630&gt;0,AG630&lt;37),1,IF(AND(AG630&gt;=37,AG630&lt;58),2,IF(AND(AG630&gt;=58,AG630&lt;71),3,IF(AND(AG630&gt;=71,AG630&lt;=100),4,))))</f>
        <v/>
      </c>
      <c r="AM630" s="101">
        <f>IF((Y630&lt;&gt;"")*(K630&lt;&gt;""),Y630-K630,"")</f>
        <v/>
      </c>
      <c r="AN630" s="99">
        <f>IF((Z630&lt;&gt;"")*(L630&lt;&gt;""),Z630-L630,"")</f>
        <v/>
      </c>
      <c r="AO630" s="99">
        <f>IF((AA630&lt;&gt;"")*(M630&lt;&gt;""),AA630-M630,"")</f>
        <v/>
      </c>
      <c r="AP630" s="99">
        <f>IF((AB630&lt;&gt;"")*(N630&lt;&gt;""),AB630-N630,"")</f>
        <v/>
      </c>
      <c r="AQ630" s="94">
        <f>IF((AC630&lt;&gt;"")*(O630&lt;&gt;""),AC630-O630,"")</f>
        <v/>
      </c>
      <c r="AR630" s="94">
        <f>IF((AD630&lt;&gt;"")*(P630&lt;&gt;""),AD630-P630,"")</f>
        <v/>
      </c>
      <c r="AS630" s="94">
        <f>IF((AE630&lt;&gt;"")*(Q630&lt;&gt;""),AE630-Q630,"")</f>
        <v/>
      </c>
      <c r="AT630" s="94">
        <f>IF((AF630&lt;&gt;"")*(R630&lt;&gt;""),AF630-R630,"")</f>
        <v/>
      </c>
      <c r="AU630" s="94">
        <f>IF((AG630&lt;&gt;"")*(S630&lt;&gt;""),AG630-S630,"")</f>
        <v/>
      </c>
      <c r="AV630" s="99">
        <f>IF((AH630&lt;&gt;"")*(T630&lt;&gt;""),AH630-T630,"")</f>
        <v/>
      </c>
      <c r="AW630" s="99">
        <f>IF((AI630&lt;&gt;"")*(U630&lt;&gt;""),AI630-U630,"")</f>
        <v/>
      </c>
      <c r="AX630" s="99">
        <f>IF((AJ630&lt;&gt;"")*(V630&lt;&gt;""),AJ630-V630,"")</f>
        <v/>
      </c>
      <c r="AY630" s="99">
        <f>IF((AK630&lt;&gt;"")*(W630&lt;&gt;""),AK630-W630,"")</f>
        <v/>
      </c>
      <c r="AZ630" s="102">
        <f>IF((AL630&lt;&gt;"")*(X630&lt;&gt;""),AL630-X630,"")</f>
        <v/>
      </c>
      <c r="BA630" s="50">
        <f>IFERROR(__xludf.dummyfunction("AI(""Actúa como un tutor académico y dirígete personalmente al estudiante "" &amp; I630 &amp; "" "" &amp; J630 &amp; "" "" &amp; G630 &amp; "" "" &amp; H630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AM630 &amp; ""'. Diferencias por área: Matemáticas ("" &amp; AQ630 &amp; ""), Ciencias Natura"&amp;"les ("" &amp; AR630 &amp; ""), Sociales ("" &amp; AS630 &amp; ""), Lectura Crítica ("" &amp; AT630 &amp; "") e Inglés ("" &amp; AU630 &amp; ""). Variación en posición: grupo ("" &amp; AN630 &amp; ""), grado ("" &amp; AO630 &amp; "") y media ("" &amp; AP630 &amp; ""). Puntajes Primer Simulacro: Global "" &amp; K630 &amp; "", Mat "" &amp; "&amp;"O4 &amp; "", Cien "" &amp; P630 &amp; "", Soc "" &amp; Q630 &amp; "", Lec "" &amp; R630 &amp; "", Ing "" &amp; S630 &amp; "". Puntajes Segundo Simulacro: Global "" &amp; Y630 &amp; "", Mat "" &amp; AC630 &amp; "", Cien "" &amp; AD630 &amp; "", Soc "" &amp; AE630 &amp; "", Lec "" &amp; AF630 &amp; "", Ing "" &amp; AG630 &amp; "". Escribe un mensaje motivador"&amp;" y breve (máximo 4 líneas)."")
"),"=AI(""Actúa como un tutor académico y dirígete personalmente al estudiante "" &amp; I630 &amp; "" "" &amp; J630 &amp; "" "" &amp; G630 &amp; "" "" &amp; H630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AM630 &amp; ""'. Diferencias por área: Matemáticas ("" &amp; AQ630 &amp; ""), Ciencias Natur"&amp;"ales ("" &amp; AR630 &amp; ""), Sociales ("" &amp; AS630 &amp; ""), Lectura Crítica ("" &amp; AT630 &amp; "") e Inglés ("" &amp; AU630 &amp; ""). Variación en posición: grupo ("" &amp; AN630 &amp; ""), grado ("" &amp; AO630 &amp; "") y media ("" &amp; AP630 &amp; ""). Puntajes Primer Simulacro: Global "" &amp; K630 &amp; "", Mat "" &amp;"&amp;" O630 &amp; "", Cien "" &amp; P630 &amp; "", Soc "" &amp; Q630 &amp; "", Lec "" &amp; R630 &amp; "", Ing "" &amp; S630 &amp; "". Puntajes Segundo Simulacro: Global "" &amp; Y630 &amp; "", Mat "" &amp; AC630 &amp; "", Cien "" &amp; AD630 &amp; "", Soc "" &amp; AE630 &amp; "", Lec "" &amp; AF630 &amp; "", Ing "" &amp; AG630 &amp; "". Escribe un mensaje motivado"&amp;"r y breve (máximo 4 líneas)."")
")</f>
        <v/>
      </c>
    </row>
    <row r="631" ht="15.75" customHeight="1" s="42">
      <c r="A631" s="93" t="n"/>
      <c r="B631" s="94" t="inlineStr">
        <is>
          <t>Bachillerato</t>
        </is>
      </c>
      <c r="C631" s="94" t="n">
        <v>903</v>
      </c>
      <c r="D631" s="94" t="n"/>
      <c r="E631" s="95" t="n">
        <v>1011592836</v>
      </c>
      <c r="F631" s="96">
        <f>TRIM(G631&amp;" "&amp;H631&amp;" "&amp;I631&amp;" "&amp;J631)</f>
        <v/>
      </c>
      <c r="G631" s="94" t="inlineStr">
        <is>
          <t>Sucerquia</t>
        </is>
      </c>
      <c r="H631" s="94" t="inlineStr">
        <is>
          <t>Julio</t>
        </is>
      </c>
      <c r="I631" s="94" t="inlineStr">
        <is>
          <t>Oscar</t>
        </is>
      </c>
      <c r="J631" s="97" t="inlineStr">
        <is>
          <t>Alejandro</t>
        </is>
      </c>
      <c r="K631" s="98">
        <f>IF(SUM(O631:S631)=0, "", ROUND(((O631*3+P631*3+Q631*3+R631*3+S631*1)/13)*5,0))</f>
        <v/>
      </c>
      <c r="L631" s="99">
        <f>IF(OR($C631="",K631=""),"",COUNTIFS($C$4:$C$1500,$C631,K$4:K$1500,"&gt;"&amp;K631)+1)</f>
        <v/>
      </c>
      <c r="M631" s="99">
        <f>IF(OR($C631="",K631=""),"",IF(AND($C631&gt;=1001,$C631&lt;=1005),COUNTIFS($C$4:$C$1500,"&gt;=1001",$C$4:$C$1500,"&lt;=1005",K$4:K$1500,"&gt;"&amp;K631)+1,IF(AND($C631&gt;=1101,$C631&lt;=1105),COUNTIFS($C$4:$C$1500,"&gt;=1101",$C$4:$C$1500,"&lt;=1105",K$4:K$1500,"&gt;"&amp;K631)+1,IF(AND($C631&gt;=901,$C631&lt;=905),COUNTIFS($C$4:$C$1500,"&gt;=901",$C$4:$C$1500,"&lt;=905",K$4:K$1500,"&gt;"&amp;K631)+1,IF(AND($C631&gt;=801,$C631&lt;=805),COUNTIFS($C$4:$C$1500,"&gt;=801",$C$4:$C$1500,"&lt;=805",K$4:K$1500,"&gt;"&amp;K631)+1,IF(AND($C631&gt;=701,$C631&lt;=705),COUNTIFS($C$4:$C$1500,"&gt;=701",$C$4:$C$1500,"&lt;=705",K$4:K$1500,"&gt;"&amp;K631)+1,IF(AND($C631&gt;=601,$C631&lt;=606),COUNTIFS($C$4:$C$1500,"&gt;=601",$C$4:$C$1500,"&lt;=606",K$4:K$1500,"&gt;"&amp;K631)+1,"")))))))</f>
        <v/>
      </c>
      <c r="N631" s="99">
        <f>IF(OR($C631="",K631=""),"",IF(OR(AND($C631&gt;=1001,$C631&lt;=1005),AND($C631&gt;=1101,$C631&lt;=1105)),COUNTIFS($C$4:$C$1500,"&gt;=1001",$C$4:$C$1500,"&lt;=1005",K$4:K$1500,"&gt;"&amp;K631)+COUNTIFS($C$4:$C$1500,"&gt;=1101",$C$4:$C$1500,"&lt;=1105",K$4:K$1500,"&gt;"&amp;K631)+1,""))</f>
        <v/>
      </c>
      <c r="O631" s="94" t="n">
        <v>13.75</v>
      </c>
      <c r="P631" s="94" t="n">
        <v>42.95</v>
      </c>
      <c r="Q631" s="94" t="n">
        <v>38.75</v>
      </c>
      <c r="R631" s="94" t="n">
        <v>33.33</v>
      </c>
      <c r="S631" s="94" t="n">
        <v>54.17</v>
      </c>
      <c r="T631" s="99">
        <f>IF(AND(O631&gt;0,O631&lt;36),1,IF(AND(O631&gt;=36,O631&lt;51),2,IF(AND(O631&gt;=51,O631&lt;71),3,IF(AND(O631&gt;=71,O631&lt;=100),4,))))</f>
        <v/>
      </c>
      <c r="U631" s="99">
        <f>IF(AND(P631&gt;0,P631&lt;41),1,IF(AND(P631&gt;=41,P631&lt;56),2,IF(AND(P631&gt;=56,P631&lt;71),3,IF(AND(P631&gt;=71,P631&lt;=100),4,))))</f>
        <v/>
      </c>
      <c r="V631" s="99">
        <f>IF(AND(Q631&gt;0,Q631&lt;41),1,IF(AND(Q631&gt;=41,Q631&lt;56),2,IF(AND(Q631&gt;=56,Q631&lt;71),3,IF(AND(Q631&gt;=71,Q631&lt;=100),4,))))</f>
        <v/>
      </c>
      <c r="W631" s="99">
        <f>IF(AND(R631&gt;0,R631&lt;36),1,IF(AND(R631&gt;=36,R631&lt;51),2,IF(AND(R631&gt;=51,R631&lt;66),3,IF(AND(R631&gt;=66,R631&lt;=100),4,))))</f>
        <v/>
      </c>
      <c r="X631" s="100">
        <f>IF(AND(S631&gt;0,S631&lt;37),1,IF(AND(S631&gt;=37,S631&lt;58),2,IF(AND(S631&gt;=58,S631&lt;71),3,IF(AND(S631&gt;=71,S631&lt;=100),4,))))</f>
        <v/>
      </c>
      <c r="Y631" s="101">
        <f>IF(SUM(AC631:AG631)=0, "", ROUND(((AC631*3+AD631*3+AE631*3+AF631*3+AG631*1)/13)*5,0))</f>
        <v/>
      </c>
      <c r="Z631" s="99">
        <f>IF(OR($C631="",Y631=""),"",COUNTIFS($C$4:$C$1500,$C631,Y$4:Y$1500,"&gt;"&amp;Y631)+1)</f>
        <v/>
      </c>
      <c r="AA631" s="99">
        <f>IF(OR($C631="",Y631=""),"",IF(AND($C631&gt;=1001,$C631&lt;=1005),COUNTIFS($C$4:$C$1500,"&gt;=1001",$C$4:$C$1500,"&lt;=1005",Y$4:Y$1500,"&gt;"&amp;Y631)+1,IF(AND($C631&gt;=1101,$C631&lt;=1105),COUNTIFS($C$4:$C$1500,"&gt;=1101",$C$4:$C$1500,"&lt;=1105",Y$4:Y$1500,"&gt;"&amp;Y631)+1,IF(AND($C631&gt;=901,$C631&lt;=905),COUNTIFS($C$4:$C$1500,"&gt;=901",$C$4:$C$1500,"&lt;=905",Y$4:Y$1500,"&gt;"&amp;Y631)+1,IF(AND($C631&gt;=801,$C631&lt;=805),COUNTIFS($C$4:$C$1500,"&gt;=801",$C$4:$C$1500,"&lt;=805",Y$4:Y$1500,"&gt;"&amp;Y631)+1,IF(AND($C631&gt;=701,$C631&lt;=705),COUNTIFS($C$4:$C$1500,"&gt;=701",$C$4:$C$1500,"&lt;=705",Y$4:Y$1500,"&gt;"&amp;Y631)+1,IF(AND($C631&gt;=601,$C631&lt;=606),COUNTIFS($C$4:$C$1500,"&gt;=601",$C$4:$C$1500,"&lt;=606",Y$4:Y$1500,"&gt;"&amp;Y631)+1,"")))))))</f>
        <v/>
      </c>
      <c r="AB631" s="99">
        <f>IF(OR($C631="",Y631=""),"",IF(OR(AND($C631&gt;=1001,$C631&lt;=1005),AND($C631&gt;=1101,$C631&lt;=1105)),COUNTIFS($C$4:$C$1500,"&gt;=1001",$C$4:$C$1500,"&lt;=1005",Y$4:Y$1500,"&gt;"&amp;Y631)+COUNTIFS($C$4:$C$1500,"&gt;=1101",$C$4:$C$1500,"&lt;=1105",Y$4:Y$1500,"&gt;"&amp;Y631)+1,""))</f>
        <v/>
      </c>
      <c r="AC631" s="94" t="n">
        <v>45.5</v>
      </c>
      <c r="AD631" s="94" t="n">
        <v>40.18</v>
      </c>
      <c r="AE631" s="94" t="n">
        <v>50</v>
      </c>
      <c r="AF631" s="94" t="n">
        <v>39.38</v>
      </c>
      <c r="AG631" s="94" t="n">
        <v>43.75</v>
      </c>
      <c r="AH631" s="99">
        <f>IF(AND(AC631&gt;0,AC631&lt;36),1,IF(AND(AC631&gt;=36,AC631&lt;51),2,IF(AND(AC631&gt;=51,AC631&lt;71),3,IF(AND(AC631&gt;=71,AC631&lt;=100),4,))))</f>
        <v/>
      </c>
      <c r="AI631" s="99">
        <f>IF(AND(AD631&gt;0,AD631&lt;41),1,IF(AND(AD631&gt;=41,AD631&lt;56),2,IF(AND(AD631&gt;=56,AD631&lt;71),3,IF(AND(AD631&gt;=71,AD631&lt;=100),4,))))</f>
        <v/>
      </c>
      <c r="AJ631" s="99">
        <f>IF(AND(AE631&gt;0,AE631&lt;41),1,IF(AND(AE631&gt;=41,AE631&lt;56),2,IF(AND(AE631&gt;=56,AE631&lt;71),3,IF(AND(AE631&gt;=71,AE631&lt;=100),4,))))</f>
        <v/>
      </c>
      <c r="AK631" s="99">
        <f>IF(AND(AF631&gt;0,AF631&lt;36),1,IF(AND(AF631&gt;=36,AF631&lt;51),2,IF(AND(AF631&gt;=51,AF631&lt;66),3,IF(AND(AF631&gt;=66,AF631&lt;=100),4,))))</f>
        <v/>
      </c>
      <c r="AL631" s="100">
        <f>IF(AND(AG631&gt;0,AG631&lt;37),1,IF(AND(AG631&gt;=37,AG631&lt;58),2,IF(AND(AG631&gt;=58,AG631&lt;71),3,IF(AND(AG631&gt;=71,AG631&lt;=100),4,))))</f>
        <v/>
      </c>
      <c r="AM631" s="101">
        <f>IF((Y631&lt;&gt;"")*(K631&lt;&gt;""),Y631-K631,"")</f>
        <v/>
      </c>
      <c r="AN631" s="99">
        <f>IF((Z631&lt;&gt;"")*(L631&lt;&gt;""),Z631-L631,"")</f>
        <v/>
      </c>
      <c r="AO631" s="99">
        <f>IF((AA631&lt;&gt;"")*(M631&lt;&gt;""),AA631-M631,"")</f>
        <v/>
      </c>
      <c r="AP631" s="99">
        <f>IF((AB631&lt;&gt;"")*(N631&lt;&gt;""),AB631-N631,"")</f>
        <v/>
      </c>
      <c r="AQ631" s="94">
        <f>IF((AC631&lt;&gt;"")*(O631&lt;&gt;""),AC631-O631,"")</f>
        <v/>
      </c>
      <c r="AR631" s="94">
        <f>IF((AD631&lt;&gt;"")*(P631&lt;&gt;""),AD631-P631,"")</f>
        <v/>
      </c>
      <c r="AS631" s="94">
        <f>IF((AE631&lt;&gt;"")*(Q631&lt;&gt;""),AE631-Q631,"")</f>
        <v/>
      </c>
      <c r="AT631" s="94">
        <f>IF((AF631&lt;&gt;"")*(R631&lt;&gt;""),AF631-R631,"")</f>
        <v/>
      </c>
      <c r="AU631" s="94">
        <f>IF((AG631&lt;&gt;"")*(S631&lt;&gt;""),AG631-S631,"")</f>
        <v/>
      </c>
      <c r="AV631" s="99">
        <f>IF((AH631&lt;&gt;"")*(T631&lt;&gt;""),AH631-T631,"")</f>
        <v/>
      </c>
      <c r="AW631" s="99">
        <f>IF((AI631&lt;&gt;"")*(U631&lt;&gt;""),AI631-U631,"")</f>
        <v/>
      </c>
      <c r="AX631" s="99">
        <f>IF((AJ631&lt;&gt;"")*(V631&lt;&gt;""),AJ631-V631,"")</f>
        <v/>
      </c>
      <c r="AY631" s="99">
        <f>IF((AK631&lt;&gt;"")*(W631&lt;&gt;""),AK631-W631,"")</f>
        <v/>
      </c>
      <c r="AZ631" s="102">
        <f>IF((AL631&lt;&gt;"")*(X631&lt;&gt;""),AL631-X631,"")</f>
        <v/>
      </c>
      <c r="BA631" s="50">
        <f>IFERROR(__xludf.dummyfunction("AI(""Actúa como un tutor académico y dirígete personalmente al estudiante "" &amp; I631 &amp; "" "" &amp; J631 &amp; "" "" &amp; G631 &amp; "" "" &amp; H631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AM631 &amp; ""'. Diferencias por área: Matemáticas ("" &amp; AQ631 &amp; ""), Ciencias Natura"&amp;"les ("" &amp; AR631 &amp; ""), Sociales ("" &amp; AS631 &amp; ""), Lectura Crítica ("" &amp; AT631 &amp; "") e Inglés ("" &amp; AU631 &amp; ""). Variación en posición: grupo ("" &amp; AN631 &amp; ""), grado ("" &amp; AO631 &amp; "") y media ("" &amp; AP631 &amp; ""). Puntajes Primer Simulacro: Global "" &amp; K631 &amp; "", Mat "" &amp; "&amp;"O4 &amp; "", Cien "" &amp; P631 &amp; "", Soc "" &amp; Q631 &amp; "", Lec "" &amp; R631 &amp; "", Ing "" &amp; S631 &amp; "". Puntajes Segundo Simulacro: Global "" &amp; Y631 &amp; "", Mat "" &amp; AC631 &amp; "", Cien "" &amp; AD631 &amp; "", Soc "" &amp; AE631 &amp; "", Lec "" &amp; AF631 &amp; "", Ing "" &amp; AG631 &amp; "". Escribe un mensaje motivador"&amp;" y breve (máximo 4 líneas)."")
"),"=AI(""Actúa como un tutor académico y dirígete personalmente al estudiante "" &amp; I631 &amp; "" "" &amp; J631 &amp; "" "" &amp; G631 &amp; "" "" &amp; H631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AM631 &amp; ""'. Diferencias por área: Matemáticas ("" &amp; AQ631 &amp; ""), Ciencias Natur"&amp;"ales ("" &amp; AR631 &amp; ""), Sociales ("" &amp; AS631 &amp; ""), Lectura Crítica ("" &amp; AT631 &amp; "") e Inglés ("" &amp; AU631 &amp; ""). Variación en posición: grupo ("" &amp; AN631 &amp; ""), grado ("" &amp; AO631 &amp; "") y media ("" &amp; AP631 &amp; ""). Puntajes Primer Simulacro: Global "" &amp; K631 &amp; "", Mat "" &amp;"&amp;" O631 &amp; "", Cien "" &amp; P631 &amp; "", Soc "" &amp; Q631 &amp; "", Lec "" &amp; R631 &amp; "", Ing "" &amp; S631 &amp; "". Puntajes Segundo Simulacro: Global "" &amp; Y631 &amp; "", Mat "" &amp; AC631 &amp; "", Cien "" &amp; AD631 &amp; "", Soc "" &amp; AE631 &amp; "", Lec "" &amp; AF631 &amp; "", Ing "" &amp; AG631 &amp; "". Escribe un mensaje motivado"&amp;"r y breve (máximo 4 líneas)."")
")</f>
        <v/>
      </c>
    </row>
    <row r="632" ht="15.75" customHeight="1" s="42">
      <c r="A632" s="93" t="n"/>
      <c r="B632" s="94" t="inlineStr">
        <is>
          <t>Bachillerato</t>
        </is>
      </c>
      <c r="C632" s="94" t="n">
        <v>903</v>
      </c>
      <c r="D632" s="94" t="n"/>
      <c r="E632" s="95" t="n"/>
      <c r="F632" s="96">
        <f>TRIM(G632&amp;" "&amp;H632&amp;" "&amp;I632&amp;" "&amp;J632)</f>
        <v/>
      </c>
      <c r="G632" s="94" t="inlineStr">
        <is>
          <t>Suárez</t>
        </is>
      </c>
      <c r="H632" s="94" t="inlineStr">
        <is>
          <t>Alcaraz</t>
        </is>
      </c>
      <c r="I632" s="94" t="inlineStr">
        <is>
          <t>Luciana</t>
        </is>
      </c>
      <c r="J632" s="97" t="n"/>
      <c r="K632" s="98">
        <f>IF(SUM(O632:S632)=0, "", ROUND(((O632*3+P632*3+Q632*3+R632*3+S632*1)/13)*5,0))</f>
        <v/>
      </c>
      <c r="L632" s="99">
        <f>IF(OR($C632="",K632=""),"",COUNTIFS($C$4:$C$1500,$C632,K$4:K$1500,"&gt;"&amp;K632)+1)</f>
        <v/>
      </c>
      <c r="M632" s="99">
        <f>IF(OR($C632="",K632=""),"",IF(AND($C632&gt;=1001,$C632&lt;=1005),COUNTIFS($C$4:$C$1500,"&gt;=1001",$C$4:$C$1500,"&lt;=1005",K$4:K$1500,"&gt;"&amp;K632)+1,IF(AND($C632&gt;=1101,$C632&lt;=1105),COUNTIFS($C$4:$C$1500,"&gt;=1101",$C$4:$C$1500,"&lt;=1105",K$4:K$1500,"&gt;"&amp;K632)+1,IF(AND($C632&gt;=901,$C632&lt;=905),COUNTIFS($C$4:$C$1500,"&gt;=901",$C$4:$C$1500,"&lt;=905",K$4:K$1500,"&gt;"&amp;K632)+1,IF(AND($C632&gt;=801,$C632&lt;=805),COUNTIFS($C$4:$C$1500,"&gt;=801",$C$4:$C$1500,"&lt;=805",K$4:K$1500,"&gt;"&amp;K632)+1,IF(AND($C632&gt;=701,$C632&lt;=705),COUNTIFS($C$4:$C$1500,"&gt;=701",$C$4:$C$1500,"&lt;=705",K$4:K$1500,"&gt;"&amp;K632)+1,IF(AND($C632&gt;=601,$C632&lt;=606),COUNTIFS($C$4:$C$1500,"&gt;=601",$C$4:$C$1500,"&lt;=606",K$4:K$1500,"&gt;"&amp;K632)+1,"")))))))</f>
        <v/>
      </c>
      <c r="N632" s="99">
        <f>IF(OR($C632="",K632=""),"",IF(OR(AND($C632&gt;=1001,$C632&lt;=1005),AND($C632&gt;=1101,$C632&lt;=1105)),COUNTIFS($C$4:$C$1500,"&gt;=1001",$C$4:$C$1500,"&lt;=1005",K$4:K$1500,"&gt;"&amp;K632)+COUNTIFS($C$4:$C$1500,"&gt;=1101",$C$4:$C$1500,"&lt;=1105",K$4:K$1500,"&gt;"&amp;K632)+1,""))</f>
        <v/>
      </c>
      <c r="O632" s="94" t="n">
        <v>43.75</v>
      </c>
      <c r="P632" s="94" t="n">
        <v>73.09999999999999</v>
      </c>
      <c r="Q632" s="94" t="n">
        <v>78.75</v>
      </c>
      <c r="R632" s="94" t="n">
        <v>58.33</v>
      </c>
      <c r="S632" s="94" t="n">
        <v>70.83</v>
      </c>
      <c r="T632" s="99">
        <f>IF(AND(O632&gt;0,O632&lt;36),1,IF(AND(O632&gt;=36,O632&lt;51),2,IF(AND(O632&gt;=51,O632&lt;71),3,IF(AND(O632&gt;=71,O632&lt;=100),4,))))</f>
        <v/>
      </c>
      <c r="U632" s="99">
        <f>IF(AND(P632&gt;0,P632&lt;41),1,IF(AND(P632&gt;=41,P632&lt;56),2,IF(AND(P632&gt;=56,P632&lt;71),3,IF(AND(P632&gt;=71,P632&lt;=100),4,))))</f>
        <v/>
      </c>
      <c r="V632" s="99">
        <f>IF(AND(Q632&gt;0,Q632&lt;41),1,IF(AND(Q632&gt;=41,Q632&lt;56),2,IF(AND(Q632&gt;=56,Q632&lt;71),3,IF(AND(Q632&gt;=71,Q632&lt;=100),4,))))</f>
        <v/>
      </c>
      <c r="W632" s="99">
        <f>IF(AND(R632&gt;0,R632&lt;36),1,IF(AND(R632&gt;=36,R632&lt;51),2,IF(AND(R632&gt;=51,R632&lt;66),3,IF(AND(R632&gt;=66,R632&lt;=100),4,))))</f>
        <v/>
      </c>
      <c r="X632" s="100">
        <f>IF(AND(S632&gt;0,S632&lt;37),1,IF(AND(S632&gt;=37,S632&lt;58),2,IF(AND(S632&gt;=58,S632&lt;71),3,IF(AND(S632&gt;=71,S632&lt;=100),4,))))</f>
        <v/>
      </c>
      <c r="Y632" s="101">
        <f>IF(SUM(AC632:AG632)=0, "", ROUND(((AC632*3+AD632*3+AE632*3+AF632*3+AG632*1)/13)*5,0))</f>
        <v/>
      </c>
      <c r="Z632" s="99">
        <f>IF(OR($C632="",Y632=""),"",COUNTIFS($C$4:$C$1500,$C632,Y$4:Y$1500,"&gt;"&amp;Y632)+1)</f>
        <v/>
      </c>
      <c r="AA632" s="99">
        <f>IF(OR($C632="",Y632=""),"",IF(AND($C632&gt;=1001,$C632&lt;=1005),COUNTIFS($C$4:$C$1500,"&gt;=1001",$C$4:$C$1500,"&lt;=1005",Y$4:Y$1500,"&gt;"&amp;Y632)+1,IF(AND($C632&gt;=1101,$C632&lt;=1105),COUNTIFS($C$4:$C$1500,"&gt;=1101",$C$4:$C$1500,"&lt;=1105",Y$4:Y$1500,"&gt;"&amp;Y632)+1,IF(AND($C632&gt;=901,$C632&lt;=905),COUNTIFS($C$4:$C$1500,"&gt;=901",$C$4:$C$1500,"&lt;=905",Y$4:Y$1500,"&gt;"&amp;Y632)+1,IF(AND($C632&gt;=801,$C632&lt;=805),COUNTIFS($C$4:$C$1500,"&gt;=801",$C$4:$C$1500,"&lt;=805",Y$4:Y$1500,"&gt;"&amp;Y632)+1,IF(AND($C632&gt;=701,$C632&lt;=705),COUNTIFS($C$4:$C$1500,"&gt;=701",$C$4:$C$1500,"&lt;=705",Y$4:Y$1500,"&gt;"&amp;Y632)+1,IF(AND($C632&gt;=601,$C632&lt;=606),COUNTIFS($C$4:$C$1500,"&gt;=601",$C$4:$C$1500,"&lt;=606",Y$4:Y$1500,"&gt;"&amp;Y632)+1,"")))))))</f>
        <v/>
      </c>
      <c r="AB632" s="99">
        <f>IF(OR($C632="",Y632=""),"",IF(OR(AND($C632&gt;=1001,$C632&lt;=1005),AND($C632&gt;=1101,$C632&lt;=1105)),COUNTIFS($C$4:$C$1500,"&gt;=1001",$C$4:$C$1500,"&lt;=1005",Y$4:Y$1500,"&gt;"&amp;Y632)+COUNTIFS($C$4:$C$1500,"&gt;=1101",$C$4:$C$1500,"&lt;=1105",Y$4:Y$1500,"&gt;"&amp;Y632)+1,""))</f>
        <v/>
      </c>
      <c r="AC632" s="94" t="n"/>
      <c r="AD632" s="94" t="n"/>
      <c r="AE632" s="94" t="n"/>
      <c r="AF632" s="94" t="n"/>
      <c r="AG632" s="94" t="n"/>
      <c r="AH632" s="99">
        <f>IF(AND(AC632&gt;0,AC632&lt;36),1,IF(AND(AC632&gt;=36,AC632&lt;51),2,IF(AND(AC632&gt;=51,AC632&lt;71),3,IF(AND(AC632&gt;=71,AC632&lt;=100),4,))))</f>
        <v/>
      </c>
      <c r="AI632" s="99">
        <f>IF(AND(AD632&gt;0,AD632&lt;41),1,IF(AND(AD632&gt;=41,AD632&lt;56),2,IF(AND(AD632&gt;=56,AD632&lt;71),3,IF(AND(AD632&gt;=71,AD632&lt;=100),4,))))</f>
        <v/>
      </c>
      <c r="AJ632" s="99">
        <f>IF(AND(AE632&gt;0,AE632&lt;41),1,IF(AND(AE632&gt;=41,AE632&lt;56),2,IF(AND(AE632&gt;=56,AE632&lt;71),3,IF(AND(AE632&gt;=71,AE632&lt;=100),4,))))</f>
        <v/>
      </c>
      <c r="AK632" s="99">
        <f>IF(AND(AF632&gt;0,AF632&lt;36),1,IF(AND(AF632&gt;=36,AF632&lt;51),2,IF(AND(AF632&gt;=51,AF632&lt;66),3,IF(AND(AF632&gt;=66,AF632&lt;=100),4,))))</f>
        <v/>
      </c>
      <c r="AL632" s="100">
        <f>IF(AND(AG632&gt;0,AG632&lt;37),1,IF(AND(AG632&gt;=37,AG632&lt;58),2,IF(AND(AG632&gt;=58,AG632&lt;71),3,IF(AND(AG632&gt;=71,AG632&lt;=100),4,))))</f>
        <v/>
      </c>
      <c r="AM632" s="101">
        <f>IF((Y632&lt;&gt;"")*(K632&lt;&gt;""),Y632-K632,"")</f>
        <v/>
      </c>
      <c r="AN632" s="99">
        <f>IF((Z632&lt;&gt;"")*(L632&lt;&gt;""),Z632-L632,"")</f>
        <v/>
      </c>
      <c r="AO632" s="99">
        <f>IF((AA632&lt;&gt;"")*(M632&lt;&gt;""),AA632-M632,"")</f>
        <v/>
      </c>
      <c r="AP632" s="99">
        <f>IF((AB632&lt;&gt;"")*(N632&lt;&gt;""),AB632-N632,"")</f>
        <v/>
      </c>
      <c r="AQ632" s="94">
        <f>IF((AC632&lt;&gt;"")*(O632&lt;&gt;""),AC632-O632,"")</f>
        <v/>
      </c>
      <c r="AR632" s="94">
        <f>IF((AD632&lt;&gt;"")*(P632&lt;&gt;""),AD632-P632,"")</f>
        <v/>
      </c>
      <c r="AS632" s="94">
        <f>IF((AE632&lt;&gt;"")*(Q632&lt;&gt;""),AE632-Q632,"")</f>
        <v/>
      </c>
      <c r="AT632" s="94">
        <f>IF((AF632&lt;&gt;"")*(R632&lt;&gt;""),AF632-R632,"")</f>
        <v/>
      </c>
      <c r="AU632" s="94">
        <f>IF((AG632&lt;&gt;"")*(S632&lt;&gt;""),AG632-S632,"")</f>
        <v/>
      </c>
      <c r="AV632" s="99">
        <f>IF((AH632&lt;&gt;"")*(T632&lt;&gt;""),AH632-T632,"")</f>
        <v/>
      </c>
      <c r="AW632" s="99">
        <f>IF((AI632&lt;&gt;"")*(U632&lt;&gt;""),AI632-U632,"")</f>
        <v/>
      </c>
      <c r="AX632" s="99">
        <f>IF((AJ632&lt;&gt;"")*(V632&lt;&gt;""),AJ632-V632,"")</f>
        <v/>
      </c>
      <c r="AY632" s="99">
        <f>IF((AK632&lt;&gt;"")*(W632&lt;&gt;""),AK632-W632,"")</f>
        <v/>
      </c>
      <c r="AZ632" s="102">
        <f>IF((AL632&lt;&gt;"")*(X632&lt;&gt;""),AL632-X632,"")</f>
        <v/>
      </c>
      <c r="BA632" s="50">
        <f>IFERROR(__xludf.dummyfunction("AI(""Actúa como un tutor académico y dirígete personalmente al estudiante "" &amp; I632 &amp; "" "" &amp; J632 &amp; "" "" &amp; G632 &amp; "" "" &amp; H632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AM632 &amp; ""'. Diferencias por área: Matemáticas ("" &amp; AQ632 &amp; ""), Ciencias Natura"&amp;"les ("" &amp; AR632 &amp; ""), Sociales ("" &amp; AS632 &amp; ""), Lectura Crítica ("" &amp; AT632 &amp; "") e Inglés ("" &amp; AU632 &amp; ""). Variación en posición: grupo ("" &amp; AN632 &amp; ""), grado ("" &amp; AO632 &amp; "") y media ("" &amp; AP632 &amp; ""). Puntajes Primer Simulacro: Global "" &amp; K632 &amp; "", Mat "" &amp; "&amp;"O4 &amp; "", Cien "" &amp; P632 &amp; "", Soc "" &amp; Q632 &amp; "", Lec "" &amp; R632 &amp; "", Ing "" &amp; S632 &amp; "". Puntajes Segundo Simulacro: Global "" &amp; Y632 &amp; "", Mat "" &amp; AC632 &amp; "", Cien "" &amp; AD632 &amp; "", Soc "" &amp; AE632 &amp; "", Lec "" &amp; AF632 &amp; "", Ing "" &amp; AG632 &amp; "". Escribe un mensaje motivador"&amp;" y breve (máximo 4 líneas)."")
"),"=AI(""Actúa como un tutor académico y dirígete personalmente al estudiante "" &amp; I632 &amp; "" "" &amp; J632 &amp; "" "" &amp; G632 &amp; "" "" &amp; H632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AM632 &amp; ""'. Diferencias por área: Matemáticas ("" &amp; AQ632 &amp; ""), Ciencias Natur"&amp;"ales ("" &amp; AR632 &amp; ""), Sociales ("" &amp; AS632 &amp; ""), Lectura Crítica ("" &amp; AT632 &amp; "") e Inglés ("" &amp; AU632 &amp; ""). Variación en posición: grupo ("" &amp; AN632 &amp; ""), grado ("" &amp; AO632 &amp; "") y media ("" &amp; AP632 &amp; ""). Puntajes Primer Simulacro: Global "" &amp; K632 &amp; "", Mat "" &amp;"&amp;" O632 &amp; "", Cien "" &amp; P632 &amp; "", Soc "" &amp; Q632 &amp; "", Lec "" &amp; R632 &amp; "", Ing "" &amp; S632 &amp; "". Puntajes Segundo Simulacro: Global "" &amp; Y632 &amp; "", Mat "" &amp; AC632 &amp; "", Cien "" &amp; AD632 &amp; "", Soc "" &amp; AE632 &amp; "", Lec "" &amp; AF632 &amp; "", Ing "" &amp; AG632 &amp; "". Escribe un mensaje motivado"&amp;"r y breve (máximo 4 líneas)."")
")</f>
        <v/>
      </c>
    </row>
    <row r="633" ht="15.75" customHeight="1" s="42">
      <c r="A633" s="93" t="n"/>
      <c r="B633" s="94" t="inlineStr">
        <is>
          <t>Bachillerato</t>
        </is>
      </c>
      <c r="C633" s="94" t="n">
        <v>903</v>
      </c>
      <c r="D633" s="94" t="n"/>
      <c r="E633" s="95" t="n">
        <v>1034301140</v>
      </c>
      <c r="F633" s="96">
        <f>TRIM(G633&amp;" "&amp;H633&amp;" "&amp;I633&amp;" "&amp;J633)</f>
        <v/>
      </c>
      <c r="G633" s="94" t="inlineStr">
        <is>
          <t>Tobón</t>
        </is>
      </c>
      <c r="H633" s="94" t="inlineStr">
        <is>
          <t>Roldan</t>
        </is>
      </c>
      <c r="I633" s="94" t="inlineStr">
        <is>
          <t>Mariángel</t>
        </is>
      </c>
      <c r="J633" s="97" t="n"/>
      <c r="K633" s="98">
        <f>IF(SUM(O633:S633)=0, "", ROUND(((O633*3+P633*3+Q633*3+R633*3+S633*1)/13)*5,0))</f>
        <v/>
      </c>
      <c r="L633" s="99">
        <f>IF(OR($C633="",K633=""),"",COUNTIFS($C$4:$C$1500,$C633,K$4:K$1500,"&gt;"&amp;K633)+1)</f>
        <v/>
      </c>
      <c r="M633" s="99">
        <f>IF(OR($C633="",K633=""),"",IF(AND($C633&gt;=1001,$C633&lt;=1005),COUNTIFS($C$4:$C$1500,"&gt;=1001",$C$4:$C$1500,"&lt;=1005",K$4:K$1500,"&gt;"&amp;K633)+1,IF(AND($C633&gt;=1101,$C633&lt;=1105),COUNTIFS($C$4:$C$1500,"&gt;=1101",$C$4:$C$1500,"&lt;=1105",K$4:K$1500,"&gt;"&amp;K633)+1,IF(AND($C633&gt;=901,$C633&lt;=905),COUNTIFS($C$4:$C$1500,"&gt;=901",$C$4:$C$1500,"&lt;=905",K$4:K$1500,"&gt;"&amp;K633)+1,IF(AND($C633&gt;=801,$C633&lt;=805),COUNTIFS($C$4:$C$1500,"&gt;=801",$C$4:$C$1500,"&lt;=805",K$4:K$1500,"&gt;"&amp;K633)+1,IF(AND($C633&gt;=701,$C633&lt;=705),COUNTIFS($C$4:$C$1500,"&gt;=701",$C$4:$C$1500,"&lt;=705",K$4:K$1500,"&gt;"&amp;K633)+1,IF(AND($C633&gt;=601,$C633&lt;=606),COUNTIFS($C$4:$C$1500,"&gt;=601",$C$4:$C$1500,"&lt;=606",K$4:K$1500,"&gt;"&amp;K633)+1,"")))))))</f>
        <v/>
      </c>
      <c r="N633" s="99">
        <f>IF(OR($C633="",K633=""),"",IF(OR(AND($C633&gt;=1001,$C633&lt;=1005),AND($C633&gt;=1101,$C633&lt;=1105)),COUNTIFS($C$4:$C$1500,"&gt;=1001",$C$4:$C$1500,"&lt;=1005",K$4:K$1500,"&gt;"&amp;K633)+COUNTIFS($C$4:$C$1500,"&gt;=1101",$C$4:$C$1500,"&lt;=1105",K$4:K$1500,"&gt;"&amp;K633)+1,""))</f>
        <v/>
      </c>
      <c r="O633" s="94" t="n">
        <v>81.75</v>
      </c>
      <c r="P633" s="94" t="n">
        <v>65.20999999999999</v>
      </c>
      <c r="Q633" s="94" t="n">
        <v>88.44</v>
      </c>
      <c r="R633" s="94" t="n">
        <v>70.83</v>
      </c>
      <c r="S633" s="94" t="n">
        <v>79.17</v>
      </c>
      <c r="T633" s="99">
        <f>IF(AND(O633&gt;0,O633&lt;36),1,IF(AND(O633&gt;=36,O633&lt;51),2,IF(AND(O633&gt;=51,O633&lt;71),3,IF(AND(O633&gt;=71,O633&lt;=100),4,))))</f>
        <v/>
      </c>
      <c r="U633" s="99">
        <f>IF(AND(P633&gt;0,P633&lt;41),1,IF(AND(P633&gt;=41,P633&lt;56),2,IF(AND(P633&gt;=56,P633&lt;71),3,IF(AND(P633&gt;=71,P633&lt;=100),4,))))</f>
        <v/>
      </c>
      <c r="V633" s="99">
        <f>IF(AND(Q633&gt;0,Q633&lt;41),1,IF(AND(Q633&gt;=41,Q633&lt;56),2,IF(AND(Q633&gt;=56,Q633&lt;71),3,IF(AND(Q633&gt;=71,Q633&lt;=100),4,))))</f>
        <v/>
      </c>
      <c r="W633" s="99">
        <f>IF(AND(R633&gt;0,R633&lt;36),1,IF(AND(R633&gt;=36,R633&lt;51),2,IF(AND(R633&gt;=51,R633&lt;66),3,IF(AND(R633&gt;=66,R633&lt;=100),4,))))</f>
        <v/>
      </c>
      <c r="X633" s="100">
        <f>IF(AND(S633&gt;0,S633&lt;37),1,IF(AND(S633&gt;=37,S633&lt;58),2,IF(AND(S633&gt;=58,S633&lt;71),3,IF(AND(S633&gt;=71,S633&lt;=100),4,))))</f>
        <v/>
      </c>
      <c r="Y633" s="101">
        <f>IF(SUM(AC633:AG633)=0, "", ROUND(((AC633*3+AD633*3+AE633*3+AF633*3+AG633*1)/13)*5,0))</f>
        <v/>
      </c>
      <c r="Z633" s="99">
        <f>IF(OR($C633="",Y633=""),"",COUNTIFS($C$4:$C$1500,$C633,Y$4:Y$1500,"&gt;"&amp;Y633)+1)</f>
        <v/>
      </c>
      <c r="AA633" s="99">
        <f>IF(OR($C633="",Y633=""),"",IF(AND($C633&gt;=1001,$C633&lt;=1005),COUNTIFS($C$4:$C$1500,"&gt;=1001",$C$4:$C$1500,"&lt;=1005",Y$4:Y$1500,"&gt;"&amp;Y633)+1,IF(AND($C633&gt;=1101,$C633&lt;=1105),COUNTIFS($C$4:$C$1500,"&gt;=1101",$C$4:$C$1500,"&lt;=1105",Y$4:Y$1500,"&gt;"&amp;Y633)+1,IF(AND($C633&gt;=901,$C633&lt;=905),COUNTIFS($C$4:$C$1500,"&gt;=901",$C$4:$C$1500,"&lt;=905",Y$4:Y$1500,"&gt;"&amp;Y633)+1,IF(AND($C633&gt;=801,$C633&lt;=805),COUNTIFS($C$4:$C$1500,"&gt;=801",$C$4:$C$1500,"&lt;=805",Y$4:Y$1500,"&gt;"&amp;Y633)+1,IF(AND($C633&gt;=701,$C633&lt;=705),COUNTIFS($C$4:$C$1500,"&gt;=701",$C$4:$C$1500,"&lt;=705",Y$4:Y$1500,"&gt;"&amp;Y633)+1,IF(AND($C633&gt;=601,$C633&lt;=606),COUNTIFS($C$4:$C$1500,"&gt;=601",$C$4:$C$1500,"&lt;=606",Y$4:Y$1500,"&gt;"&amp;Y633)+1,"")))))))</f>
        <v/>
      </c>
      <c r="AB633" s="99">
        <f>IF(OR($C633="",Y633=""),"",IF(OR(AND($C633&gt;=1001,$C633&lt;=1005),AND($C633&gt;=1101,$C633&lt;=1105)),COUNTIFS($C$4:$C$1500,"&gt;=1001",$C$4:$C$1500,"&lt;=1005",Y$4:Y$1500,"&gt;"&amp;Y633)+COUNTIFS($C$4:$C$1500,"&gt;=1101",$C$4:$C$1500,"&lt;=1105",Y$4:Y$1500,"&gt;"&amp;Y633)+1,""))</f>
        <v/>
      </c>
      <c r="AC633" s="94" t="n">
        <v>74.25</v>
      </c>
      <c r="AD633" s="94" t="n">
        <v>76.79000000000001</v>
      </c>
      <c r="AE633" s="94" t="n">
        <v>77.5</v>
      </c>
      <c r="AF633" s="94" t="n">
        <v>83.13</v>
      </c>
      <c r="AG633" s="94" t="n">
        <v>100</v>
      </c>
      <c r="AH633" s="99">
        <f>IF(AND(AC633&gt;0,AC633&lt;36),1,IF(AND(AC633&gt;=36,AC633&lt;51),2,IF(AND(AC633&gt;=51,AC633&lt;71),3,IF(AND(AC633&gt;=71,AC633&lt;=100),4,))))</f>
        <v/>
      </c>
      <c r="AI633" s="99">
        <f>IF(AND(AD633&gt;0,AD633&lt;41),1,IF(AND(AD633&gt;=41,AD633&lt;56),2,IF(AND(AD633&gt;=56,AD633&lt;71),3,IF(AND(AD633&gt;=71,AD633&lt;=100),4,))))</f>
        <v/>
      </c>
      <c r="AJ633" s="99">
        <f>IF(AND(AE633&gt;0,AE633&lt;41),1,IF(AND(AE633&gt;=41,AE633&lt;56),2,IF(AND(AE633&gt;=56,AE633&lt;71),3,IF(AND(AE633&gt;=71,AE633&lt;=100),4,))))</f>
        <v/>
      </c>
      <c r="AK633" s="99">
        <f>IF(AND(AF633&gt;0,AF633&lt;36),1,IF(AND(AF633&gt;=36,AF633&lt;51),2,IF(AND(AF633&gt;=51,AF633&lt;66),3,IF(AND(AF633&gt;=66,AF633&lt;=100),4,))))</f>
        <v/>
      </c>
      <c r="AL633" s="100">
        <f>IF(AND(AG633&gt;0,AG633&lt;37),1,IF(AND(AG633&gt;=37,AG633&lt;58),2,IF(AND(AG633&gt;=58,AG633&lt;71),3,IF(AND(AG633&gt;=71,AG633&lt;=100),4,))))</f>
        <v/>
      </c>
      <c r="AM633" s="101">
        <f>IF((Y633&lt;&gt;"")*(K633&lt;&gt;""),Y633-K633,"")</f>
        <v/>
      </c>
      <c r="AN633" s="99">
        <f>IF((Z633&lt;&gt;"")*(L633&lt;&gt;""),Z633-L633,"")</f>
        <v/>
      </c>
      <c r="AO633" s="99">
        <f>IF((AA633&lt;&gt;"")*(M633&lt;&gt;""),AA633-M633,"")</f>
        <v/>
      </c>
      <c r="AP633" s="99">
        <f>IF((AB633&lt;&gt;"")*(N633&lt;&gt;""),AB633-N633,"")</f>
        <v/>
      </c>
      <c r="AQ633" s="94">
        <f>IF((AC633&lt;&gt;"")*(O633&lt;&gt;""),AC633-O633,"")</f>
        <v/>
      </c>
      <c r="AR633" s="94">
        <f>IF((AD633&lt;&gt;"")*(P633&lt;&gt;""),AD633-P633,"")</f>
        <v/>
      </c>
      <c r="AS633" s="94">
        <f>IF((AE633&lt;&gt;"")*(Q633&lt;&gt;""),AE633-Q633,"")</f>
        <v/>
      </c>
      <c r="AT633" s="94">
        <f>IF((AF633&lt;&gt;"")*(R633&lt;&gt;""),AF633-R633,"")</f>
        <v/>
      </c>
      <c r="AU633" s="94">
        <f>IF((AG633&lt;&gt;"")*(S633&lt;&gt;""),AG633-S633,"")</f>
        <v/>
      </c>
      <c r="AV633" s="99">
        <f>IF((AH633&lt;&gt;"")*(T633&lt;&gt;""),AH633-T633,"")</f>
        <v/>
      </c>
      <c r="AW633" s="99">
        <f>IF((AI633&lt;&gt;"")*(U633&lt;&gt;""),AI633-U633,"")</f>
        <v/>
      </c>
      <c r="AX633" s="99">
        <f>IF((AJ633&lt;&gt;"")*(V633&lt;&gt;""),AJ633-V633,"")</f>
        <v/>
      </c>
      <c r="AY633" s="99">
        <f>IF((AK633&lt;&gt;"")*(W633&lt;&gt;""),AK633-W633,"")</f>
        <v/>
      </c>
      <c r="AZ633" s="102">
        <f>IF((AL633&lt;&gt;"")*(X633&lt;&gt;""),AL633-X633,"")</f>
        <v/>
      </c>
      <c r="BA633" s="50">
        <f>IFERROR(__xludf.dummyfunction("AI(""Actúa como un tutor académico y dirígete personalmente al estudiante "" &amp; I633 &amp; "" "" &amp; J633 &amp; "" "" &amp; G633 &amp; "" "" &amp; H633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AM633 &amp; ""'. Diferencias por área: Matemáticas ("" &amp; AQ633 &amp; ""), Ciencias Natura"&amp;"les ("" &amp; AR633 &amp; ""), Sociales ("" &amp; AS633 &amp; ""), Lectura Crítica ("" &amp; AT633 &amp; "") e Inglés ("" &amp; AU633 &amp; ""). Variación en posición: grupo ("" &amp; AN633 &amp; ""), grado ("" &amp; AO633 &amp; "") y media ("" &amp; AP633 &amp; ""). Puntajes Primer Simulacro: Global "" &amp; K633 &amp; "", Mat "" &amp; "&amp;"O4 &amp; "", Cien "" &amp; P633 &amp; "", Soc "" &amp; Q633 &amp; "", Lec "" &amp; R633 &amp; "", Ing "" &amp; S633 &amp; "". Puntajes Segundo Simulacro: Global "" &amp; Y633 &amp; "", Mat "" &amp; AC633 &amp; "", Cien "" &amp; AD633 &amp; "", Soc "" &amp; AE633 &amp; "", Lec "" &amp; AF633 &amp; "", Ing "" &amp; AG633 &amp; "". Escribe un mensaje motivador"&amp;" y breve (máximo 4 líneas)."")
"),"=AI(""Actúa como un tutor académico y dirígete personalmente al estudiante "" &amp; I633 &amp; "" "" &amp; J633 &amp; "" "" &amp; G633 &amp; "" "" &amp; H633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AM633 &amp; ""'. Diferencias por área: Matemáticas ("" &amp; AQ633 &amp; ""), Ciencias Natur"&amp;"ales ("" &amp; AR633 &amp; ""), Sociales ("" &amp; AS633 &amp; ""), Lectura Crítica ("" &amp; AT633 &amp; "") e Inglés ("" &amp; AU633 &amp; ""). Variación en posición: grupo ("" &amp; AN633 &amp; ""), grado ("" &amp; AO633 &amp; "") y media ("" &amp; AP633 &amp; ""). Puntajes Primer Simulacro: Global "" &amp; K633 &amp; "", Mat "" &amp;"&amp;" O633 &amp; "", Cien "" &amp; P633 &amp; "", Soc "" &amp; Q633 &amp; "", Lec "" &amp; R633 &amp; "", Ing "" &amp; S633 &amp; "". Puntajes Segundo Simulacro: Global "" &amp; Y633 &amp; "", Mat "" &amp; AC633 &amp; "", Cien "" &amp; AD633 &amp; "", Soc "" &amp; AE633 &amp; "", Lec "" &amp; AF633 &amp; "", Ing "" &amp; AG633 &amp; "". Escribe un mensaje motivado"&amp;"r y breve (máximo 4 líneas)."")
")</f>
        <v/>
      </c>
    </row>
    <row r="634" ht="15.75" customHeight="1" s="42">
      <c r="A634" s="93" t="n"/>
      <c r="B634" s="94" t="inlineStr">
        <is>
          <t>Bachillerato</t>
        </is>
      </c>
      <c r="C634" s="94" t="n">
        <v>903</v>
      </c>
      <c r="D634" s="94" t="n"/>
      <c r="E634" s="95" t="n">
        <v>1046954006</v>
      </c>
      <c r="F634" s="96">
        <f>TRIM(G634&amp;" "&amp;H634&amp;" "&amp;I634&amp;" "&amp;J634)</f>
        <v/>
      </c>
      <c r="G634" s="94" t="inlineStr">
        <is>
          <t>Urrego</t>
        </is>
      </c>
      <c r="H634" s="94" t="inlineStr">
        <is>
          <t>Borja</t>
        </is>
      </c>
      <c r="I634" s="94" t="inlineStr">
        <is>
          <t>Jerónimo</t>
        </is>
      </c>
      <c r="J634" s="97" t="inlineStr">
        <is>
          <t>Andrés</t>
        </is>
      </c>
      <c r="K634" s="98">
        <f>IF(SUM(O634:S634)=0, "", ROUND(((O634*3+P634*3+Q634*3+R634*3+S634*1)/13)*5,0))</f>
        <v/>
      </c>
      <c r="L634" s="99">
        <f>IF(OR($C634="",K634=""),"",COUNTIFS($C$4:$C$1500,$C634,K$4:K$1500,"&gt;"&amp;K634)+1)</f>
        <v/>
      </c>
      <c r="M634" s="99">
        <f>IF(OR($C634="",K634=""),"",IF(AND($C634&gt;=1001,$C634&lt;=1005),COUNTIFS($C$4:$C$1500,"&gt;=1001",$C$4:$C$1500,"&lt;=1005",K$4:K$1500,"&gt;"&amp;K634)+1,IF(AND($C634&gt;=1101,$C634&lt;=1105),COUNTIFS($C$4:$C$1500,"&gt;=1101",$C$4:$C$1500,"&lt;=1105",K$4:K$1500,"&gt;"&amp;K634)+1,IF(AND($C634&gt;=901,$C634&lt;=905),COUNTIFS($C$4:$C$1500,"&gt;=901",$C$4:$C$1500,"&lt;=905",K$4:K$1500,"&gt;"&amp;K634)+1,IF(AND($C634&gt;=801,$C634&lt;=805),COUNTIFS($C$4:$C$1500,"&gt;=801",$C$4:$C$1500,"&lt;=805",K$4:K$1500,"&gt;"&amp;K634)+1,IF(AND($C634&gt;=701,$C634&lt;=705),COUNTIFS($C$4:$C$1500,"&gt;=701",$C$4:$C$1500,"&lt;=705",K$4:K$1500,"&gt;"&amp;K634)+1,IF(AND($C634&gt;=601,$C634&lt;=606),COUNTIFS($C$4:$C$1500,"&gt;=601",$C$4:$C$1500,"&lt;=606",K$4:K$1500,"&gt;"&amp;K634)+1,"")))))))</f>
        <v/>
      </c>
      <c r="N634" s="99">
        <f>IF(OR($C634="",K634=""),"",IF(OR(AND($C634&gt;=1001,$C634&lt;=1005),AND($C634&gt;=1101,$C634&lt;=1105)),COUNTIFS($C$4:$C$1500,"&gt;=1001",$C$4:$C$1500,"&lt;=1005",K$4:K$1500,"&gt;"&amp;K634)+COUNTIFS($C$4:$C$1500,"&gt;=1101",$C$4:$C$1500,"&lt;=1105",K$4:K$1500,"&gt;"&amp;K634)+1,""))</f>
        <v/>
      </c>
      <c r="O634" s="94" t="n">
        <v>30</v>
      </c>
      <c r="P634" s="94" t="n">
        <v>81.48999999999999</v>
      </c>
      <c r="Q634" s="94" t="n">
        <v>75.31</v>
      </c>
      <c r="R634" s="94" t="n">
        <v>41.67</v>
      </c>
      <c r="S634" s="94" t="n">
        <v>83.33</v>
      </c>
      <c r="T634" s="99">
        <f>IF(AND(O634&gt;0,O634&lt;36),1,IF(AND(O634&gt;=36,O634&lt;51),2,IF(AND(O634&gt;=51,O634&lt;71),3,IF(AND(O634&gt;=71,O634&lt;=100),4,))))</f>
        <v/>
      </c>
      <c r="U634" s="99">
        <f>IF(AND(P634&gt;0,P634&lt;41),1,IF(AND(P634&gt;=41,P634&lt;56),2,IF(AND(P634&gt;=56,P634&lt;71),3,IF(AND(P634&gt;=71,P634&lt;=100),4,))))</f>
        <v/>
      </c>
      <c r="V634" s="99">
        <f>IF(AND(Q634&gt;0,Q634&lt;41),1,IF(AND(Q634&gt;=41,Q634&lt;56),2,IF(AND(Q634&gt;=56,Q634&lt;71),3,IF(AND(Q634&gt;=71,Q634&lt;=100),4,))))</f>
        <v/>
      </c>
      <c r="W634" s="99">
        <f>IF(AND(R634&gt;0,R634&lt;36),1,IF(AND(R634&gt;=36,R634&lt;51),2,IF(AND(R634&gt;=51,R634&lt;66),3,IF(AND(R634&gt;=66,R634&lt;=100),4,))))</f>
        <v/>
      </c>
      <c r="X634" s="100">
        <f>IF(AND(S634&gt;0,S634&lt;37),1,IF(AND(S634&gt;=37,S634&lt;58),2,IF(AND(S634&gt;=58,S634&lt;71),3,IF(AND(S634&gt;=71,S634&lt;=100),4,))))</f>
        <v/>
      </c>
      <c r="Y634" s="101">
        <f>IF(SUM(AC634:AG634)=0, "", ROUND(((AC634*3+AD634*3+AE634*3+AF634*3+AG634*1)/13)*5,0))</f>
        <v/>
      </c>
      <c r="Z634" s="99">
        <f>IF(OR($C634="",Y634=""),"",COUNTIFS($C$4:$C$1500,$C634,Y$4:Y$1500,"&gt;"&amp;Y634)+1)</f>
        <v/>
      </c>
      <c r="AA634" s="99">
        <f>IF(OR($C634="",Y634=""),"",IF(AND($C634&gt;=1001,$C634&lt;=1005),COUNTIFS($C$4:$C$1500,"&gt;=1001",$C$4:$C$1500,"&lt;=1005",Y$4:Y$1500,"&gt;"&amp;Y634)+1,IF(AND($C634&gt;=1101,$C634&lt;=1105),COUNTIFS($C$4:$C$1500,"&gt;=1101",$C$4:$C$1500,"&lt;=1105",Y$4:Y$1500,"&gt;"&amp;Y634)+1,IF(AND($C634&gt;=901,$C634&lt;=905),COUNTIFS($C$4:$C$1500,"&gt;=901",$C$4:$C$1500,"&lt;=905",Y$4:Y$1500,"&gt;"&amp;Y634)+1,IF(AND($C634&gt;=801,$C634&lt;=805),COUNTIFS($C$4:$C$1500,"&gt;=801",$C$4:$C$1500,"&lt;=805",Y$4:Y$1500,"&gt;"&amp;Y634)+1,IF(AND($C634&gt;=701,$C634&lt;=705),COUNTIFS($C$4:$C$1500,"&gt;=701",$C$4:$C$1500,"&lt;=705",Y$4:Y$1500,"&gt;"&amp;Y634)+1,IF(AND($C634&gt;=601,$C634&lt;=606),COUNTIFS($C$4:$C$1500,"&gt;=601",$C$4:$C$1500,"&lt;=606",Y$4:Y$1500,"&gt;"&amp;Y634)+1,"")))))))</f>
        <v/>
      </c>
      <c r="AB634" s="99">
        <f>IF(OR($C634="",Y634=""),"",IF(OR(AND($C634&gt;=1001,$C634&lt;=1005),AND($C634&gt;=1101,$C634&lt;=1105)),COUNTIFS($C$4:$C$1500,"&gt;=1001",$C$4:$C$1500,"&lt;=1005",Y$4:Y$1500,"&gt;"&amp;Y634)+COUNTIFS($C$4:$C$1500,"&gt;=1101",$C$4:$C$1500,"&lt;=1105",Y$4:Y$1500,"&gt;"&amp;Y634)+1,""))</f>
        <v/>
      </c>
      <c r="AC634" s="94" t="n"/>
      <c r="AD634" s="94" t="n"/>
      <c r="AE634" s="94" t="n"/>
      <c r="AF634" s="94" t="n"/>
      <c r="AG634" s="94" t="n"/>
      <c r="AH634" s="99">
        <f>IF(AND(AC634&gt;0,AC634&lt;36),1,IF(AND(AC634&gt;=36,AC634&lt;51),2,IF(AND(AC634&gt;=51,AC634&lt;71),3,IF(AND(AC634&gt;=71,AC634&lt;=100),4,))))</f>
        <v/>
      </c>
      <c r="AI634" s="99">
        <f>IF(AND(AD634&gt;0,AD634&lt;41),1,IF(AND(AD634&gt;=41,AD634&lt;56),2,IF(AND(AD634&gt;=56,AD634&lt;71),3,IF(AND(AD634&gt;=71,AD634&lt;=100),4,))))</f>
        <v/>
      </c>
      <c r="AJ634" s="99">
        <f>IF(AND(AE634&gt;0,AE634&lt;41),1,IF(AND(AE634&gt;=41,AE634&lt;56),2,IF(AND(AE634&gt;=56,AE634&lt;71),3,IF(AND(AE634&gt;=71,AE634&lt;=100),4,))))</f>
        <v/>
      </c>
      <c r="AK634" s="99">
        <f>IF(AND(AF634&gt;0,AF634&lt;36),1,IF(AND(AF634&gt;=36,AF634&lt;51),2,IF(AND(AF634&gt;=51,AF634&lt;66),3,IF(AND(AF634&gt;=66,AF634&lt;=100),4,))))</f>
        <v/>
      </c>
      <c r="AL634" s="100">
        <f>IF(AND(AG634&gt;0,AG634&lt;37),1,IF(AND(AG634&gt;=37,AG634&lt;58),2,IF(AND(AG634&gt;=58,AG634&lt;71),3,IF(AND(AG634&gt;=71,AG634&lt;=100),4,))))</f>
        <v/>
      </c>
      <c r="AM634" s="101">
        <f>IF((Y634&lt;&gt;"")*(K634&lt;&gt;""),Y634-K634,"")</f>
        <v/>
      </c>
      <c r="AN634" s="99">
        <f>IF((Z634&lt;&gt;"")*(L634&lt;&gt;""),Z634-L634,"")</f>
        <v/>
      </c>
      <c r="AO634" s="99">
        <f>IF((AA634&lt;&gt;"")*(M634&lt;&gt;""),AA634-M634,"")</f>
        <v/>
      </c>
      <c r="AP634" s="99">
        <f>IF((AB634&lt;&gt;"")*(N634&lt;&gt;""),AB634-N634,"")</f>
        <v/>
      </c>
      <c r="AQ634" s="94">
        <f>IF((AC634&lt;&gt;"")*(O634&lt;&gt;""),AC634-O634,"")</f>
        <v/>
      </c>
      <c r="AR634" s="94">
        <f>IF((AD634&lt;&gt;"")*(P634&lt;&gt;""),AD634-P634,"")</f>
        <v/>
      </c>
      <c r="AS634" s="94">
        <f>IF((AE634&lt;&gt;"")*(Q634&lt;&gt;""),AE634-Q634,"")</f>
        <v/>
      </c>
      <c r="AT634" s="94">
        <f>IF((AF634&lt;&gt;"")*(R634&lt;&gt;""),AF634-R634,"")</f>
        <v/>
      </c>
      <c r="AU634" s="94">
        <f>IF((AG634&lt;&gt;"")*(S634&lt;&gt;""),AG634-S634,"")</f>
        <v/>
      </c>
      <c r="AV634" s="99">
        <f>IF((AH634&lt;&gt;"")*(T634&lt;&gt;""),AH634-T634,"")</f>
        <v/>
      </c>
      <c r="AW634" s="99">
        <f>IF((AI634&lt;&gt;"")*(U634&lt;&gt;""),AI634-U634,"")</f>
        <v/>
      </c>
      <c r="AX634" s="99">
        <f>IF((AJ634&lt;&gt;"")*(V634&lt;&gt;""),AJ634-V634,"")</f>
        <v/>
      </c>
      <c r="AY634" s="99">
        <f>IF((AK634&lt;&gt;"")*(W634&lt;&gt;""),AK634-W634,"")</f>
        <v/>
      </c>
      <c r="AZ634" s="102">
        <f>IF((AL634&lt;&gt;"")*(X634&lt;&gt;""),AL634-X634,"")</f>
        <v/>
      </c>
      <c r="BA634" s="50">
        <f>IFERROR(__xludf.dummyfunction("AI(""Actúa como un tutor académico y dirígete personalmente al estudiante "" &amp; I634 &amp; "" "" &amp; J634 &amp; "" "" &amp; G634 &amp; "" "" &amp; H634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AM634 &amp; ""'. Diferencias por área: Matemáticas ("" &amp; AQ634 &amp; ""), Ciencias Natura"&amp;"les ("" &amp; AR634 &amp; ""), Sociales ("" &amp; AS634 &amp; ""), Lectura Crítica ("" &amp; AT634 &amp; "") e Inglés ("" &amp; AU634 &amp; ""). Variación en posición: grupo ("" &amp; AN634 &amp; ""), grado ("" &amp; AO634 &amp; "") y media ("" &amp; AP634 &amp; ""). Puntajes Primer Simulacro: Global "" &amp; K634 &amp; "", Mat "" &amp; "&amp;"O4 &amp; "", Cien "" &amp; P634 &amp; "", Soc "" &amp; Q634 &amp; "", Lec "" &amp; R634 &amp; "", Ing "" &amp; S634 &amp; "". Puntajes Segundo Simulacro: Global "" &amp; Y634 &amp; "", Mat "" &amp; AC634 &amp; "", Cien "" &amp; AD634 &amp; "", Soc "" &amp; AE634 &amp; "", Lec "" &amp; AF634 &amp; "", Ing "" &amp; AG634 &amp; "". Escribe un mensaje motivador"&amp;" y breve (máximo 4 líneas)."")
"),"=AI(""Actúa como un tutor académico y dirígete personalmente al estudiante "" &amp; I634 &amp; "" "" &amp; J634 &amp; "" "" &amp; G634 &amp; "" "" &amp; H634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AM634 &amp; ""'. Diferencias por área: Matemáticas ("" &amp; AQ634 &amp; ""), Ciencias Natur"&amp;"ales ("" &amp; AR634 &amp; ""), Sociales ("" &amp; AS634 &amp; ""), Lectura Crítica ("" &amp; AT634 &amp; "") e Inglés ("" &amp; AU634 &amp; ""). Variación en posición: grupo ("" &amp; AN634 &amp; ""), grado ("" &amp; AO634 &amp; "") y media ("" &amp; AP634 &amp; ""). Puntajes Primer Simulacro: Global "" &amp; K634 &amp; "", Mat "" &amp;"&amp;" O634 &amp; "", Cien "" &amp; P634 &amp; "", Soc "" &amp; Q634 &amp; "", Lec "" &amp; R634 &amp; "", Ing "" &amp; S634 &amp; "". Puntajes Segundo Simulacro: Global "" &amp; Y634 &amp; "", Mat "" &amp; AC634 &amp; "", Cien "" &amp; AD634 &amp; "", Soc "" &amp; AE634 &amp; "", Lec "" &amp; AF634 &amp; "", Ing "" &amp; AG634 &amp; "". Escribe un mensaje motivado"&amp;"r y breve (máximo 4 líneas)."")
")</f>
        <v/>
      </c>
    </row>
    <row r="635" ht="15.75" customHeight="1" s="42">
      <c r="A635" s="93" t="n"/>
      <c r="B635" s="94" t="inlineStr">
        <is>
          <t>Bachillerato</t>
        </is>
      </c>
      <c r="C635" s="94" t="n">
        <v>903</v>
      </c>
      <c r="D635" s="94" t="n"/>
      <c r="E635" s="95" t="n">
        <v>1011593946</v>
      </c>
      <c r="F635" s="96">
        <f>TRIM(G635&amp;" "&amp;H635&amp;" "&amp;I635&amp;" "&amp;J635)</f>
        <v/>
      </c>
      <c r="G635" s="94" t="inlineStr">
        <is>
          <t>Urrego</t>
        </is>
      </c>
      <c r="H635" s="94" t="inlineStr">
        <is>
          <t>Campo</t>
        </is>
      </c>
      <c r="I635" s="94" t="inlineStr">
        <is>
          <t>Karoll</t>
        </is>
      </c>
      <c r="J635" s="97" t="inlineStr">
        <is>
          <t>Sofia</t>
        </is>
      </c>
      <c r="K635" s="98">
        <f>IF(SUM(O635:S635)=0, "", ROUND(((O635*3+P635*3+Q635*3+R635*3+S635*1)/13)*5,0))</f>
        <v/>
      </c>
      <c r="L635" s="99">
        <f>IF(OR($C635="",K635=""),"",COUNTIFS($C$4:$C$1500,$C635,K$4:K$1500,"&gt;"&amp;K635)+1)</f>
        <v/>
      </c>
      <c r="M635" s="99">
        <f>IF(OR($C635="",K635=""),"",IF(AND($C635&gt;=1001,$C635&lt;=1005),COUNTIFS($C$4:$C$1500,"&gt;=1001",$C$4:$C$1500,"&lt;=1005",K$4:K$1500,"&gt;"&amp;K635)+1,IF(AND($C635&gt;=1101,$C635&lt;=1105),COUNTIFS($C$4:$C$1500,"&gt;=1101",$C$4:$C$1500,"&lt;=1105",K$4:K$1500,"&gt;"&amp;K635)+1,IF(AND($C635&gt;=901,$C635&lt;=905),COUNTIFS($C$4:$C$1500,"&gt;=901",$C$4:$C$1500,"&lt;=905",K$4:K$1500,"&gt;"&amp;K635)+1,IF(AND($C635&gt;=801,$C635&lt;=805),COUNTIFS($C$4:$C$1500,"&gt;=801",$C$4:$C$1500,"&lt;=805",K$4:K$1500,"&gt;"&amp;K635)+1,IF(AND($C635&gt;=701,$C635&lt;=705),COUNTIFS($C$4:$C$1500,"&gt;=701",$C$4:$C$1500,"&lt;=705",K$4:K$1500,"&gt;"&amp;K635)+1,IF(AND($C635&gt;=601,$C635&lt;=606),COUNTIFS($C$4:$C$1500,"&gt;=601",$C$4:$C$1500,"&lt;=606",K$4:K$1500,"&gt;"&amp;K635)+1,"")))))))</f>
        <v/>
      </c>
      <c r="N635" s="99">
        <f>IF(OR($C635="",K635=""),"",IF(OR(AND($C635&gt;=1001,$C635&lt;=1005),AND($C635&gt;=1101,$C635&lt;=1105)),COUNTIFS($C$4:$C$1500,"&gt;=1001",$C$4:$C$1500,"&lt;=1005",K$4:K$1500,"&gt;"&amp;K635)+COUNTIFS($C$4:$C$1500,"&gt;=1101",$C$4:$C$1500,"&lt;=1105",K$4:K$1500,"&gt;"&amp;K635)+1,""))</f>
        <v/>
      </c>
      <c r="O635" s="94" t="n">
        <v>43.75</v>
      </c>
      <c r="P635" s="94" t="n">
        <v>63.66</v>
      </c>
      <c r="Q635" s="94" t="n">
        <v>65</v>
      </c>
      <c r="R635" s="94" t="n">
        <v>25</v>
      </c>
      <c r="S635" s="94" t="n">
        <v>87.5</v>
      </c>
      <c r="T635" s="99">
        <f>IF(AND(O635&gt;0,O635&lt;36),1,IF(AND(O635&gt;=36,O635&lt;51),2,IF(AND(O635&gt;=51,O635&lt;71),3,IF(AND(O635&gt;=71,O635&lt;=100),4,))))</f>
        <v/>
      </c>
      <c r="U635" s="99">
        <f>IF(AND(P635&gt;0,P635&lt;41),1,IF(AND(P635&gt;=41,P635&lt;56),2,IF(AND(P635&gt;=56,P635&lt;71),3,IF(AND(P635&gt;=71,P635&lt;=100),4,))))</f>
        <v/>
      </c>
      <c r="V635" s="99">
        <f>IF(AND(Q635&gt;0,Q635&lt;41),1,IF(AND(Q635&gt;=41,Q635&lt;56),2,IF(AND(Q635&gt;=56,Q635&lt;71),3,IF(AND(Q635&gt;=71,Q635&lt;=100),4,))))</f>
        <v/>
      </c>
      <c r="W635" s="99">
        <f>IF(AND(R635&gt;0,R635&lt;36),1,IF(AND(R635&gt;=36,R635&lt;51),2,IF(AND(R635&gt;=51,R635&lt;66),3,IF(AND(R635&gt;=66,R635&lt;=100),4,))))</f>
        <v/>
      </c>
      <c r="X635" s="100">
        <f>IF(AND(S635&gt;0,S635&lt;37),1,IF(AND(S635&gt;=37,S635&lt;58),2,IF(AND(S635&gt;=58,S635&lt;71),3,IF(AND(S635&gt;=71,S635&lt;=100),4,))))</f>
        <v/>
      </c>
      <c r="Y635" s="101">
        <f>IF(SUM(AC635:AG635)=0, "", ROUND(((AC635*3+AD635*3+AE635*3+AF635*3+AG635*1)/13)*5,0))</f>
        <v/>
      </c>
      <c r="Z635" s="99">
        <f>IF(OR($C635="",Y635=""),"",COUNTIFS($C$4:$C$1500,$C635,Y$4:Y$1500,"&gt;"&amp;Y635)+1)</f>
        <v/>
      </c>
      <c r="AA635" s="99">
        <f>IF(OR($C635="",Y635=""),"",IF(AND($C635&gt;=1001,$C635&lt;=1005),COUNTIFS($C$4:$C$1500,"&gt;=1001",$C$4:$C$1500,"&lt;=1005",Y$4:Y$1500,"&gt;"&amp;Y635)+1,IF(AND($C635&gt;=1101,$C635&lt;=1105),COUNTIFS($C$4:$C$1500,"&gt;=1101",$C$4:$C$1500,"&lt;=1105",Y$4:Y$1500,"&gt;"&amp;Y635)+1,IF(AND($C635&gt;=901,$C635&lt;=905),COUNTIFS($C$4:$C$1500,"&gt;=901",$C$4:$C$1500,"&lt;=905",Y$4:Y$1500,"&gt;"&amp;Y635)+1,IF(AND($C635&gt;=801,$C635&lt;=805),COUNTIFS($C$4:$C$1500,"&gt;=801",$C$4:$C$1500,"&lt;=805",Y$4:Y$1500,"&gt;"&amp;Y635)+1,IF(AND($C635&gt;=701,$C635&lt;=705),COUNTIFS($C$4:$C$1500,"&gt;=701",$C$4:$C$1500,"&lt;=705",Y$4:Y$1500,"&gt;"&amp;Y635)+1,IF(AND($C635&gt;=601,$C635&lt;=606),COUNTIFS($C$4:$C$1500,"&gt;=601",$C$4:$C$1500,"&lt;=606",Y$4:Y$1500,"&gt;"&amp;Y635)+1,"")))))))</f>
        <v/>
      </c>
      <c r="AB635" s="99">
        <f>IF(OR($C635="",Y635=""),"",IF(OR(AND($C635&gt;=1001,$C635&lt;=1005),AND($C635&gt;=1101,$C635&lt;=1105)),COUNTIFS($C$4:$C$1500,"&gt;=1001",$C$4:$C$1500,"&lt;=1005",Y$4:Y$1500,"&gt;"&amp;Y635)+COUNTIFS($C$4:$C$1500,"&gt;=1101",$C$4:$C$1500,"&lt;=1105",Y$4:Y$1500,"&gt;"&amp;Y635)+1,""))</f>
        <v/>
      </c>
      <c r="AC635" s="94" t="n">
        <v>80.25</v>
      </c>
      <c r="AD635" s="94" t="n">
        <v>75.63</v>
      </c>
      <c r="AE635" s="94" t="n">
        <v>92.5</v>
      </c>
      <c r="AF635" s="94" t="n">
        <v>74.38</v>
      </c>
      <c r="AG635" s="94" t="n">
        <v>100</v>
      </c>
      <c r="AH635" s="99">
        <f>IF(AND(AC635&gt;0,AC635&lt;36),1,IF(AND(AC635&gt;=36,AC635&lt;51),2,IF(AND(AC635&gt;=51,AC635&lt;71),3,IF(AND(AC635&gt;=71,AC635&lt;=100),4,))))</f>
        <v/>
      </c>
      <c r="AI635" s="99">
        <f>IF(AND(AD635&gt;0,AD635&lt;41),1,IF(AND(AD635&gt;=41,AD635&lt;56),2,IF(AND(AD635&gt;=56,AD635&lt;71),3,IF(AND(AD635&gt;=71,AD635&lt;=100),4,))))</f>
        <v/>
      </c>
      <c r="AJ635" s="99">
        <f>IF(AND(AE635&gt;0,AE635&lt;41),1,IF(AND(AE635&gt;=41,AE635&lt;56),2,IF(AND(AE635&gt;=56,AE635&lt;71),3,IF(AND(AE635&gt;=71,AE635&lt;=100),4,))))</f>
        <v/>
      </c>
      <c r="AK635" s="99">
        <f>IF(AND(AF635&gt;0,AF635&lt;36),1,IF(AND(AF635&gt;=36,AF635&lt;51),2,IF(AND(AF635&gt;=51,AF635&lt;66),3,IF(AND(AF635&gt;=66,AF635&lt;=100),4,))))</f>
        <v/>
      </c>
      <c r="AL635" s="100">
        <f>IF(AND(AG635&gt;0,AG635&lt;37),1,IF(AND(AG635&gt;=37,AG635&lt;58),2,IF(AND(AG635&gt;=58,AG635&lt;71),3,IF(AND(AG635&gt;=71,AG635&lt;=100),4,))))</f>
        <v/>
      </c>
      <c r="AM635" s="101">
        <f>IF((Y635&lt;&gt;"")*(K635&lt;&gt;""),Y635-K635,"")</f>
        <v/>
      </c>
      <c r="AN635" s="99">
        <f>IF((Z635&lt;&gt;"")*(L635&lt;&gt;""),Z635-L635,"")</f>
        <v/>
      </c>
      <c r="AO635" s="99">
        <f>IF((AA635&lt;&gt;"")*(M635&lt;&gt;""),AA635-M635,"")</f>
        <v/>
      </c>
      <c r="AP635" s="99">
        <f>IF((AB635&lt;&gt;"")*(N635&lt;&gt;""),AB635-N635,"")</f>
        <v/>
      </c>
      <c r="AQ635" s="94">
        <f>IF((AC635&lt;&gt;"")*(O635&lt;&gt;""),AC635-O635,"")</f>
        <v/>
      </c>
      <c r="AR635" s="94">
        <f>IF((AD635&lt;&gt;"")*(P635&lt;&gt;""),AD635-P635,"")</f>
        <v/>
      </c>
      <c r="AS635" s="94">
        <f>IF((AE635&lt;&gt;"")*(Q635&lt;&gt;""),AE635-Q635,"")</f>
        <v/>
      </c>
      <c r="AT635" s="94">
        <f>IF((AF635&lt;&gt;"")*(R635&lt;&gt;""),AF635-R635,"")</f>
        <v/>
      </c>
      <c r="AU635" s="94">
        <f>IF((AG635&lt;&gt;"")*(S635&lt;&gt;""),AG635-S635,"")</f>
        <v/>
      </c>
      <c r="AV635" s="99">
        <f>IF((AH635&lt;&gt;"")*(T635&lt;&gt;""),AH635-T635,"")</f>
        <v/>
      </c>
      <c r="AW635" s="99">
        <f>IF((AI635&lt;&gt;"")*(U635&lt;&gt;""),AI635-U635,"")</f>
        <v/>
      </c>
      <c r="AX635" s="99">
        <f>IF((AJ635&lt;&gt;"")*(V635&lt;&gt;""),AJ635-V635,"")</f>
        <v/>
      </c>
      <c r="AY635" s="99">
        <f>IF((AK635&lt;&gt;"")*(W635&lt;&gt;""),AK635-W635,"")</f>
        <v/>
      </c>
      <c r="AZ635" s="102">
        <f>IF((AL635&lt;&gt;"")*(X635&lt;&gt;""),AL635-X635,"")</f>
        <v/>
      </c>
      <c r="BA635" s="50">
        <f>IFERROR(__xludf.dummyfunction("AI(""Actúa como un tutor académico y dirígete personalmente al estudiante "" &amp; I635 &amp; "" "" &amp; J635 &amp; "" "" &amp; G635 &amp; "" "" &amp; H635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AM635 &amp; ""'. Diferencias por área: Matemáticas ("" &amp; AQ635 &amp; ""), Ciencias Natura"&amp;"les ("" &amp; AR635 &amp; ""), Sociales ("" &amp; AS635 &amp; ""), Lectura Crítica ("" &amp; AT635 &amp; "") e Inglés ("" &amp; AU635 &amp; ""). Variación en posición: grupo ("" &amp; AN635 &amp; ""), grado ("" &amp; AO635 &amp; "") y media ("" &amp; AP635 &amp; ""). Puntajes Primer Simulacro: Global "" &amp; K635 &amp; "", Mat "" &amp; "&amp;"O4 &amp; "", Cien "" &amp; P635 &amp; "", Soc "" &amp; Q635 &amp; "", Lec "" &amp; R635 &amp; "", Ing "" &amp; S635 &amp; "". Puntajes Segundo Simulacro: Global "" &amp; Y635 &amp; "", Mat "" &amp; AC635 &amp; "", Cien "" &amp; AD635 &amp; "", Soc "" &amp; AE635 &amp; "", Lec "" &amp; AF635 &amp; "", Ing "" &amp; AG635 &amp; "". Escribe un mensaje motivador"&amp;" y breve (máximo 4 líneas)."")
"),"=AI(""Actúa como un tutor académico y dirígete personalmente al estudiante "" &amp; I635 &amp; "" "" &amp; J635 &amp; "" "" &amp; G635 &amp; "" "" &amp; H635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AM635 &amp; ""'. Diferencias por área: Matemáticas ("" &amp; AQ635 &amp; ""), Ciencias Natur"&amp;"ales ("" &amp; AR635 &amp; ""), Sociales ("" &amp; AS635 &amp; ""), Lectura Crítica ("" &amp; AT635 &amp; "") e Inglés ("" &amp; AU635 &amp; ""). Variación en posición: grupo ("" &amp; AN635 &amp; ""), grado ("" &amp; AO635 &amp; "") y media ("" &amp; AP635 &amp; ""). Puntajes Primer Simulacro: Global "" &amp; K635 &amp; "", Mat "" &amp;"&amp;" O635 &amp; "", Cien "" &amp; P635 &amp; "", Soc "" &amp; Q635 &amp; "", Lec "" &amp; R635 &amp; "", Ing "" &amp; S635 &amp; "". Puntajes Segundo Simulacro: Global "" &amp; Y635 &amp; "", Mat "" &amp; AC635 &amp; "", Cien "" &amp; AD635 &amp; "", Soc "" &amp; AE635 &amp; "", Lec "" &amp; AF635 &amp; "", Ing "" &amp; AG635 &amp; "". Escribe un mensaje motivado"&amp;"r y breve (máximo 4 líneas)."")
")</f>
        <v/>
      </c>
    </row>
    <row r="636" ht="15.75" customHeight="1" s="42">
      <c r="A636" s="93" t="n"/>
      <c r="B636" s="94" t="inlineStr">
        <is>
          <t>Bachillerato</t>
        </is>
      </c>
      <c r="C636" s="94" t="n">
        <v>903</v>
      </c>
      <c r="D636" s="94" t="n"/>
      <c r="E636" s="95" t="n">
        <v>1042153362</v>
      </c>
      <c r="F636" s="96">
        <f>TRIM(G636&amp;" "&amp;H636&amp;" "&amp;I636&amp;" "&amp;J636)</f>
        <v/>
      </c>
      <c r="G636" s="94" t="inlineStr">
        <is>
          <t>Yepes</t>
        </is>
      </c>
      <c r="H636" s="94" t="inlineStr">
        <is>
          <t>Hernández</t>
        </is>
      </c>
      <c r="I636" s="94" t="inlineStr">
        <is>
          <t>Luisana</t>
        </is>
      </c>
      <c r="J636" s="97" t="n"/>
      <c r="K636" s="98">
        <f>IF(SUM(O636:S636)=0, "", ROUND(((O636*3+P636*3+Q636*3+R636*3+S636*1)/13)*5,0))</f>
        <v/>
      </c>
      <c r="L636" s="99">
        <f>IF(OR($C636="",K636=""),"",COUNTIFS($C$4:$C$1500,$C636,K$4:K$1500,"&gt;"&amp;K636)+1)</f>
        <v/>
      </c>
      <c r="M636" s="99">
        <f>IF(OR($C636="",K636=""),"",IF(AND($C636&gt;=1001,$C636&lt;=1005),COUNTIFS($C$4:$C$1500,"&gt;=1001",$C$4:$C$1500,"&lt;=1005",K$4:K$1500,"&gt;"&amp;K636)+1,IF(AND($C636&gt;=1101,$C636&lt;=1105),COUNTIFS($C$4:$C$1500,"&gt;=1101",$C$4:$C$1500,"&lt;=1105",K$4:K$1500,"&gt;"&amp;K636)+1,IF(AND($C636&gt;=901,$C636&lt;=905),COUNTIFS($C$4:$C$1500,"&gt;=901",$C$4:$C$1500,"&lt;=905",K$4:K$1500,"&gt;"&amp;K636)+1,IF(AND($C636&gt;=801,$C636&lt;=805),COUNTIFS($C$4:$C$1500,"&gt;=801",$C$4:$C$1500,"&lt;=805",K$4:K$1500,"&gt;"&amp;K636)+1,IF(AND($C636&gt;=701,$C636&lt;=705),COUNTIFS($C$4:$C$1500,"&gt;=701",$C$4:$C$1500,"&lt;=705",K$4:K$1500,"&gt;"&amp;K636)+1,IF(AND($C636&gt;=601,$C636&lt;=606),COUNTIFS($C$4:$C$1500,"&gt;=601",$C$4:$C$1500,"&lt;=606",K$4:K$1500,"&gt;"&amp;K636)+1,"")))))))</f>
        <v/>
      </c>
      <c r="N636" s="99">
        <f>IF(OR($C636="",K636=""),"",IF(OR(AND($C636&gt;=1001,$C636&lt;=1005),AND($C636&gt;=1101,$C636&lt;=1105)),COUNTIFS($C$4:$C$1500,"&gt;=1001",$C$4:$C$1500,"&lt;=1005",K$4:K$1500,"&gt;"&amp;K636)+COUNTIFS($C$4:$C$1500,"&gt;=1101",$C$4:$C$1500,"&lt;=1105",K$4:K$1500,"&gt;"&amp;K636)+1,""))</f>
        <v/>
      </c>
      <c r="O636" s="94" t="n">
        <v>57.25</v>
      </c>
      <c r="P636" s="94" t="n">
        <v>48.78</v>
      </c>
      <c r="Q636" s="94" t="n">
        <v>65.63</v>
      </c>
      <c r="R636" s="94" t="n">
        <v>54.17</v>
      </c>
      <c r="S636" s="94" t="n">
        <v>66.67</v>
      </c>
      <c r="T636" s="99">
        <f>IF(AND(O636&gt;0,O636&lt;36),1,IF(AND(O636&gt;=36,O636&lt;51),2,IF(AND(O636&gt;=51,O636&lt;71),3,IF(AND(O636&gt;=71,O636&lt;=100),4,))))</f>
        <v/>
      </c>
      <c r="U636" s="99">
        <f>IF(AND(P636&gt;0,P636&lt;41),1,IF(AND(P636&gt;=41,P636&lt;56),2,IF(AND(P636&gt;=56,P636&lt;71),3,IF(AND(P636&gt;=71,P636&lt;=100),4,))))</f>
        <v/>
      </c>
      <c r="V636" s="99">
        <f>IF(AND(Q636&gt;0,Q636&lt;41),1,IF(AND(Q636&gt;=41,Q636&lt;56),2,IF(AND(Q636&gt;=56,Q636&lt;71),3,IF(AND(Q636&gt;=71,Q636&lt;=100),4,))))</f>
        <v/>
      </c>
      <c r="W636" s="99">
        <f>IF(AND(R636&gt;0,R636&lt;36),1,IF(AND(R636&gt;=36,R636&lt;51),2,IF(AND(R636&gt;=51,R636&lt;66),3,IF(AND(R636&gt;=66,R636&lt;=100),4,))))</f>
        <v/>
      </c>
      <c r="X636" s="100">
        <f>IF(AND(S636&gt;0,S636&lt;37),1,IF(AND(S636&gt;=37,S636&lt;58),2,IF(AND(S636&gt;=58,S636&lt;71),3,IF(AND(S636&gt;=71,S636&lt;=100),4,))))</f>
        <v/>
      </c>
      <c r="Y636" s="101">
        <f>IF(SUM(AC636:AG636)=0, "", ROUND(((AC636*3+AD636*3+AE636*3+AF636*3+AG636*1)/13)*5,0))</f>
        <v/>
      </c>
      <c r="Z636" s="99">
        <f>IF(OR($C636="",Y636=""),"",COUNTIFS($C$4:$C$1500,$C636,Y$4:Y$1500,"&gt;"&amp;Y636)+1)</f>
        <v/>
      </c>
      <c r="AA636" s="99">
        <f>IF(OR($C636="",Y636=""),"",IF(AND($C636&gt;=1001,$C636&lt;=1005),COUNTIFS($C$4:$C$1500,"&gt;=1001",$C$4:$C$1500,"&lt;=1005",Y$4:Y$1500,"&gt;"&amp;Y636)+1,IF(AND($C636&gt;=1101,$C636&lt;=1105),COUNTIFS($C$4:$C$1500,"&gt;=1101",$C$4:$C$1500,"&lt;=1105",Y$4:Y$1500,"&gt;"&amp;Y636)+1,IF(AND($C636&gt;=901,$C636&lt;=905),COUNTIFS($C$4:$C$1500,"&gt;=901",$C$4:$C$1500,"&lt;=905",Y$4:Y$1500,"&gt;"&amp;Y636)+1,IF(AND($C636&gt;=801,$C636&lt;=805),COUNTIFS($C$4:$C$1500,"&gt;=801",$C$4:$C$1500,"&lt;=805",Y$4:Y$1500,"&gt;"&amp;Y636)+1,IF(AND($C636&gt;=701,$C636&lt;=705),COUNTIFS($C$4:$C$1500,"&gt;=701",$C$4:$C$1500,"&lt;=705",Y$4:Y$1500,"&gt;"&amp;Y636)+1,IF(AND($C636&gt;=601,$C636&lt;=606),COUNTIFS($C$4:$C$1500,"&gt;=601",$C$4:$C$1500,"&lt;=606",Y$4:Y$1500,"&gt;"&amp;Y636)+1,"")))))))</f>
        <v/>
      </c>
      <c r="AB636" s="99">
        <f>IF(OR($C636="",Y636=""),"",IF(OR(AND($C636&gt;=1001,$C636&lt;=1005),AND($C636&gt;=1101,$C636&lt;=1105)),COUNTIFS($C$4:$C$1500,"&gt;=1001",$C$4:$C$1500,"&lt;=1005",Y$4:Y$1500,"&gt;"&amp;Y636)+COUNTIFS($C$4:$C$1500,"&gt;=1101",$C$4:$C$1500,"&lt;=1105",Y$4:Y$1500,"&gt;"&amp;Y636)+1,""))</f>
        <v/>
      </c>
      <c r="AC636" s="94" t="n">
        <v>71.25</v>
      </c>
      <c r="AD636" s="94" t="n">
        <v>57.95</v>
      </c>
      <c r="AE636" s="94" t="n">
        <v>77.5</v>
      </c>
      <c r="AF636" s="94" t="n">
        <v>56.88</v>
      </c>
      <c r="AG636" s="94" t="n">
        <v>100</v>
      </c>
      <c r="AH636" s="99">
        <f>IF(AND(AC636&gt;0,AC636&lt;36),1,IF(AND(AC636&gt;=36,AC636&lt;51),2,IF(AND(AC636&gt;=51,AC636&lt;71),3,IF(AND(AC636&gt;=71,AC636&lt;=100),4,))))</f>
        <v/>
      </c>
      <c r="AI636" s="99">
        <f>IF(AND(AD636&gt;0,AD636&lt;41),1,IF(AND(AD636&gt;=41,AD636&lt;56),2,IF(AND(AD636&gt;=56,AD636&lt;71),3,IF(AND(AD636&gt;=71,AD636&lt;=100),4,))))</f>
        <v/>
      </c>
      <c r="AJ636" s="99">
        <f>IF(AND(AE636&gt;0,AE636&lt;41),1,IF(AND(AE636&gt;=41,AE636&lt;56),2,IF(AND(AE636&gt;=56,AE636&lt;71),3,IF(AND(AE636&gt;=71,AE636&lt;=100),4,))))</f>
        <v/>
      </c>
      <c r="AK636" s="99">
        <f>IF(AND(AF636&gt;0,AF636&lt;36),1,IF(AND(AF636&gt;=36,AF636&lt;51),2,IF(AND(AF636&gt;=51,AF636&lt;66),3,IF(AND(AF636&gt;=66,AF636&lt;=100),4,))))</f>
        <v/>
      </c>
      <c r="AL636" s="100">
        <f>IF(AND(AG636&gt;0,AG636&lt;37),1,IF(AND(AG636&gt;=37,AG636&lt;58),2,IF(AND(AG636&gt;=58,AG636&lt;71),3,IF(AND(AG636&gt;=71,AG636&lt;=100),4,))))</f>
        <v/>
      </c>
      <c r="AM636" s="101">
        <f>IF((Y636&lt;&gt;"")*(K636&lt;&gt;""),Y636-K636,"")</f>
        <v/>
      </c>
      <c r="AN636" s="99">
        <f>IF((Z636&lt;&gt;"")*(L636&lt;&gt;""),Z636-L636,"")</f>
        <v/>
      </c>
      <c r="AO636" s="99">
        <f>IF((AA636&lt;&gt;"")*(M636&lt;&gt;""),AA636-M636,"")</f>
        <v/>
      </c>
      <c r="AP636" s="99">
        <f>IF((AB636&lt;&gt;"")*(N636&lt;&gt;""),AB636-N636,"")</f>
        <v/>
      </c>
      <c r="AQ636" s="94">
        <f>IF((AC636&lt;&gt;"")*(O636&lt;&gt;""),AC636-O636,"")</f>
        <v/>
      </c>
      <c r="AR636" s="94">
        <f>IF((AD636&lt;&gt;"")*(P636&lt;&gt;""),AD636-P636,"")</f>
        <v/>
      </c>
      <c r="AS636" s="94">
        <f>IF((AE636&lt;&gt;"")*(Q636&lt;&gt;""),AE636-Q636,"")</f>
        <v/>
      </c>
      <c r="AT636" s="94">
        <f>IF((AF636&lt;&gt;"")*(R636&lt;&gt;""),AF636-R636,"")</f>
        <v/>
      </c>
      <c r="AU636" s="94">
        <f>IF((AG636&lt;&gt;"")*(S636&lt;&gt;""),AG636-S636,"")</f>
        <v/>
      </c>
      <c r="AV636" s="99">
        <f>IF((AH636&lt;&gt;"")*(T636&lt;&gt;""),AH636-T636,"")</f>
        <v/>
      </c>
      <c r="AW636" s="99">
        <f>IF((AI636&lt;&gt;"")*(U636&lt;&gt;""),AI636-U636,"")</f>
        <v/>
      </c>
      <c r="AX636" s="99">
        <f>IF((AJ636&lt;&gt;"")*(V636&lt;&gt;""),AJ636-V636,"")</f>
        <v/>
      </c>
      <c r="AY636" s="99">
        <f>IF((AK636&lt;&gt;"")*(W636&lt;&gt;""),AK636-W636,"")</f>
        <v/>
      </c>
      <c r="AZ636" s="102">
        <f>IF((AL636&lt;&gt;"")*(X636&lt;&gt;""),AL636-X636,"")</f>
        <v/>
      </c>
      <c r="BA636" s="50">
        <f>IFERROR(__xludf.dummyfunction("AI(""Actúa como un tutor académico y dirígete personalmente al estudiante "" &amp; I636 &amp; "" "" &amp; J636 &amp; "" "" &amp; G636 &amp; "" "" &amp; H636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AM636 &amp; ""'. Diferencias por área: Matemáticas ("" &amp; AQ636 &amp; ""), Ciencias Natura"&amp;"les ("" &amp; AR636 &amp; ""), Sociales ("" &amp; AS636 &amp; ""), Lectura Crítica ("" &amp; AT636 &amp; "") e Inglés ("" &amp; AU636 &amp; ""). Variación en posición: grupo ("" &amp; AN636 &amp; ""), grado ("" &amp; AO636 &amp; "") y media ("" &amp; AP636 &amp; ""). Puntajes Primer Simulacro: Global "" &amp; K636 &amp; "", Mat "" &amp; "&amp;"O4 &amp; "", Cien "" &amp; P636 &amp; "", Soc "" &amp; Q636 &amp; "", Lec "" &amp; R636 &amp; "", Ing "" &amp; S636 &amp; "". Puntajes Segundo Simulacro: Global "" &amp; Y636 &amp; "", Mat "" &amp; AC636 &amp; "", Cien "" &amp; AD636 &amp; "", Soc "" &amp; AE636 &amp; "", Lec "" &amp; AF636 &amp; "", Ing "" &amp; AG636 &amp; "". Escribe un mensaje motivador"&amp;" y breve (máximo 4 líneas)."")
"),"=AI(""Actúa como un tutor académico y dirígete personalmente al estudiante "" &amp; I636 &amp; "" "" &amp; J636 &amp; "" "" &amp; G636 &amp; "" "" &amp; H636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AM636 &amp; ""'. Diferencias por área: Matemáticas ("" &amp; AQ636 &amp; ""), Ciencias Natur"&amp;"ales ("" &amp; AR636 &amp; ""), Sociales ("" &amp; AS636 &amp; ""), Lectura Crítica ("" &amp; AT636 &amp; "") e Inglés ("" &amp; AU636 &amp; ""). Variación en posición: grupo ("" &amp; AN636 &amp; ""), grado ("" &amp; AO636 &amp; "") y media ("" &amp; AP636 &amp; ""). Puntajes Primer Simulacro: Global "" &amp; K636 &amp; "", Mat "" &amp;"&amp;" O636 &amp; "", Cien "" &amp; P636 &amp; "", Soc "" &amp; Q636 &amp; "", Lec "" &amp; R636 &amp; "", Ing "" &amp; S636 &amp; "". Puntajes Segundo Simulacro: Global "" &amp; Y636 &amp; "", Mat "" &amp; AC636 &amp; "", Cien "" &amp; AD636 &amp; "", Soc "" &amp; AE636 &amp; "", Lec "" &amp; AF636 &amp; "", Ing "" &amp; AG636 &amp; "". Escribe un mensaje motivado"&amp;"r y breve (máximo 4 líneas)."")
")</f>
        <v/>
      </c>
    </row>
    <row r="637" ht="15.75" customHeight="1" s="42">
      <c r="A637" s="93" t="n"/>
      <c r="B637" s="94" t="inlineStr">
        <is>
          <t>Bachillerato</t>
        </is>
      </c>
      <c r="C637" s="94" t="n">
        <v>903</v>
      </c>
      <c r="D637" s="94" t="n"/>
      <c r="E637" s="95" t="n">
        <v>1011595081</v>
      </c>
      <c r="F637" s="96">
        <f>TRIM(G637&amp;" "&amp;H637&amp;" "&amp;I637&amp;" "&amp;J637)</f>
        <v/>
      </c>
      <c r="G637" s="94" t="inlineStr">
        <is>
          <t>Zabala</t>
        </is>
      </c>
      <c r="H637" s="94" t="inlineStr">
        <is>
          <t>Usuga</t>
        </is>
      </c>
      <c r="I637" s="94" t="inlineStr">
        <is>
          <t>Angelis</t>
        </is>
      </c>
      <c r="J637" s="97" t="n"/>
      <c r="K637" s="98">
        <f>IF(SUM(O637:S637)=0, "", ROUND(((O637*3+P637*3+Q637*3+R637*3+S637*1)/13)*5,0))</f>
        <v/>
      </c>
      <c r="L637" s="99">
        <f>IF(OR($C637="",K637=""),"",COUNTIFS($C$4:$C$1500,$C637,K$4:K$1500,"&gt;"&amp;K637)+1)</f>
        <v/>
      </c>
      <c r="M637" s="99">
        <f>IF(OR($C637="",K637=""),"",IF(AND($C637&gt;=1001,$C637&lt;=1005),COUNTIFS($C$4:$C$1500,"&gt;=1001",$C$4:$C$1500,"&lt;=1005",K$4:K$1500,"&gt;"&amp;K637)+1,IF(AND($C637&gt;=1101,$C637&lt;=1105),COUNTIFS($C$4:$C$1500,"&gt;=1101",$C$4:$C$1500,"&lt;=1105",K$4:K$1500,"&gt;"&amp;K637)+1,IF(AND($C637&gt;=901,$C637&lt;=905),COUNTIFS($C$4:$C$1500,"&gt;=901",$C$4:$C$1500,"&lt;=905",K$4:K$1500,"&gt;"&amp;K637)+1,IF(AND($C637&gt;=801,$C637&lt;=805),COUNTIFS($C$4:$C$1500,"&gt;=801",$C$4:$C$1500,"&lt;=805",K$4:K$1500,"&gt;"&amp;K637)+1,IF(AND($C637&gt;=701,$C637&lt;=705),COUNTIFS($C$4:$C$1500,"&gt;=701",$C$4:$C$1500,"&lt;=705",K$4:K$1500,"&gt;"&amp;K637)+1,IF(AND($C637&gt;=601,$C637&lt;=606),COUNTIFS($C$4:$C$1500,"&gt;=601",$C$4:$C$1500,"&lt;=606",K$4:K$1500,"&gt;"&amp;K637)+1,"")))))))</f>
        <v/>
      </c>
      <c r="N637" s="99">
        <f>IF(OR($C637="",K637=""),"",IF(OR(AND($C637&gt;=1001,$C637&lt;=1005),AND($C637&gt;=1101,$C637&lt;=1105)),COUNTIFS($C$4:$C$1500,"&gt;=1001",$C$4:$C$1500,"&lt;=1005",K$4:K$1500,"&gt;"&amp;K637)+COUNTIFS($C$4:$C$1500,"&gt;=1101",$C$4:$C$1500,"&lt;=1105",K$4:K$1500,"&gt;"&amp;K637)+1,""))</f>
        <v/>
      </c>
      <c r="O637" s="94" t="n">
        <v>41</v>
      </c>
      <c r="P637" s="94" t="n">
        <v>37.14</v>
      </c>
      <c r="Q637" s="94" t="n">
        <v>74.06</v>
      </c>
      <c r="R637" s="94" t="n">
        <v>66.67</v>
      </c>
      <c r="S637" s="94" t="n">
        <v>58.33</v>
      </c>
      <c r="T637" s="99">
        <f>IF(AND(O637&gt;0,O637&lt;36),1,IF(AND(O637&gt;=36,O637&lt;51),2,IF(AND(O637&gt;=51,O637&lt;71),3,IF(AND(O637&gt;=71,O637&lt;=100),4,))))</f>
        <v/>
      </c>
      <c r="U637" s="99">
        <f>IF(AND(P637&gt;0,P637&lt;41),1,IF(AND(P637&gt;=41,P637&lt;56),2,IF(AND(P637&gt;=56,P637&lt;71),3,IF(AND(P637&gt;=71,P637&lt;=100),4,))))</f>
        <v/>
      </c>
      <c r="V637" s="99">
        <f>IF(AND(Q637&gt;0,Q637&lt;41),1,IF(AND(Q637&gt;=41,Q637&lt;56),2,IF(AND(Q637&gt;=56,Q637&lt;71),3,IF(AND(Q637&gt;=71,Q637&lt;=100),4,))))</f>
        <v/>
      </c>
      <c r="W637" s="99">
        <f>IF(AND(R637&gt;0,R637&lt;36),1,IF(AND(R637&gt;=36,R637&lt;51),2,IF(AND(R637&gt;=51,R637&lt;66),3,IF(AND(R637&gt;=66,R637&lt;=100),4,))))</f>
        <v/>
      </c>
      <c r="X637" s="100">
        <f>IF(AND(S637&gt;0,S637&lt;37),1,IF(AND(S637&gt;=37,S637&lt;58),2,IF(AND(S637&gt;=58,S637&lt;71),3,IF(AND(S637&gt;=71,S637&lt;=100),4,))))</f>
        <v/>
      </c>
      <c r="Y637" s="101">
        <f>IF(SUM(AC637:AG637)=0, "", ROUND(((AC637*3+AD637*3+AE637*3+AF637*3+AG637*1)/13)*5,0))</f>
        <v/>
      </c>
      <c r="Z637" s="99">
        <f>IF(OR($C637="",Y637=""),"",COUNTIFS($C$4:$C$1500,$C637,Y$4:Y$1500,"&gt;"&amp;Y637)+1)</f>
        <v/>
      </c>
      <c r="AA637" s="99">
        <f>IF(OR($C637="",Y637=""),"",IF(AND($C637&gt;=1001,$C637&lt;=1005),COUNTIFS($C$4:$C$1500,"&gt;=1001",$C$4:$C$1500,"&lt;=1005",Y$4:Y$1500,"&gt;"&amp;Y637)+1,IF(AND($C637&gt;=1101,$C637&lt;=1105),COUNTIFS($C$4:$C$1500,"&gt;=1101",$C$4:$C$1500,"&lt;=1105",Y$4:Y$1500,"&gt;"&amp;Y637)+1,IF(AND($C637&gt;=901,$C637&lt;=905),COUNTIFS($C$4:$C$1500,"&gt;=901",$C$4:$C$1500,"&lt;=905",Y$4:Y$1500,"&gt;"&amp;Y637)+1,IF(AND($C637&gt;=801,$C637&lt;=805),COUNTIFS($C$4:$C$1500,"&gt;=801",$C$4:$C$1500,"&lt;=805",Y$4:Y$1500,"&gt;"&amp;Y637)+1,IF(AND($C637&gt;=701,$C637&lt;=705),COUNTIFS($C$4:$C$1500,"&gt;=701",$C$4:$C$1500,"&lt;=705",Y$4:Y$1500,"&gt;"&amp;Y637)+1,IF(AND($C637&gt;=601,$C637&lt;=606),COUNTIFS($C$4:$C$1500,"&gt;=601",$C$4:$C$1500,"&lt;=606",Y$4:Y$1500,"&gt;"&amp;Y637)+1,"")))))))</f>
        <v/>
      </c>
      <c r="AB637" s="99">
        <f>IF(OR($C637="",Y637=""),"",IF(OR(AND($C637&gt;=1001,$C637&lt;=1005),AND($C637&gt;=1101,$C637&lt;=1105)),COUNTIFS($C$4:$C$1500,"&gt;=1001",$C$4:$C$1500,"&lt;=1005",Y$4:Y$1500,"&gt;"&amp;Y637)+COUNTIFS($C$4:$C$1500,"&gt;=1101",$C$4:$C$1500,"&lt;=1105",Y$4:Y$1500,"&gt;"&amp;Y637)+1,""))</f>
        <v/>
      </c>
      <c r="AC637" s="94" t="n">
        <v>65.25</v>
      </c>
      <c r="AD637" s="94" t="n">
        <v>61.43</v>
      </c>
      <c r="AE637" s="94" t="n">
        <v>82.5</v>
      </c>
      <c r="AF637" s="94" t="n">
        <v>70</v>
      </c>
      <c r="AG637" s="94" t="n">
        <v>61.25</v>
      </c>
      <c r="AH637" s="99">
        <f>IF(AND(AC637&gt;0,AC637&lt;36),1,IF(AND(AC637&gt;=36,AC637&lt;51),2,IF(AND(AC637&gt;=51,AC637&lt;71),3,IF(AND(AC637&gt;=71,AC637&lt;=100),4,))))</f>
        <v/>
      </c>
      <c r="AI637" s="99">
        <f>IF(AND(AD637&gt;0,AD637&lt;41),1,IF(AND(AD637&gt;=41,AD637&lt;56),2,IF(AND(AD637&gt;=56,AD637&lt;71),3,IF(AND(AD637&gt;=71,AD637&lt;=100),4,))))</f>
        <v/>
      </c>
      <c r="AJ637" s="99">
        <f>IF(AND(AE637&gt;0,AE637&lt;41),1,IF(AND(AE637&gt;=41,AE637&lt;56),2,IF(AND(AE637&gt;=56,AE637&lt;71),3,IF(AND(AE637&gt;=71,AE637&lt;=100),4,))))</f>
        <v/>
      </c>
      <c r="AK637" s="99">
        <f>IF(AND(AF637&gt;0,AF637&lt;36),1,IF(AND(AF637&gt;=36,AF637&lt;51),2,IF(AND(AF637&gt;=51,AF637&lt;66),3,IF(AND(AF637&gt;=66,AF637&lt;=100),4,))))</f>
        <v/>
      </c>
      <c r="AL637" s="100">
        <f>IF(AND(AG637&gt;0,AG637&lt;37),1,IF(AND(AG637&gt;=37,AG637&lt;58),2,IF(AND(AG637&gt;=58,AG637&lt;71),3,IF(AND(AG637&gt;=71,AG637&lt;=100),4,))))</f>
        <v/>
      </c>
      <c r="AM637" s="101">
        <f>IF((Y637&lt;&gt;"")*(K637&lt;&gt;""),Y637-K637,"")</f>
        <v/>
      </c>
      <c r="AN637" s="99">
        <f>IF((Z637&lt;&gt;"")*(L637&lt;&gt;""),Z637-L637,"")</f>
        <v/>
      </c>
      <c r="AO637" s="99">
        <f>IF((AA637&lt;&gt;"")*(M637&lt;&gt;""),AA637-M637,"")</f>
        <v/>
      </c>
      <c r="AP637" s="99">
        <f>IF((AB637&lt;&gt;"")*(N637&lt;&gt;""),AB637-N637,"")</f>
        <v/>
      </c>
      <c r="AQ637" s="94">
        <f>IF((AC637&lt;&gt;"")*(O637&lt;&gt;""),AC637-O637,"")</f>
        <v/>
      </c>
      <c r="AR637" s="94">
        <f>IF((AD637&lt;&gt;"")*(P637&lt;&gt;""),AD637-P637,"")</f>
        <v/>
      </c>
      <c r="AS637" s="94">
        <f>IF((AE637&lt;&gt;"")*(Q637&lt;&gt;""),AE637-Q637,"")</f>
        <v/>
      </c>
      <c r="AT637" s="94">
        <f>IF((AF637&lt;&gt;"")*(R637&lt;&gt;""),AF637-R637,"")</f>
        <v/>
      </c>
      <c r="AU637" s="94">
        <f>IF((AG637&lt;&gt;"")*(S637&lt;&gt;""),AG637-S637,"")</f>
        <v/>
      </c>
      <c r="AV637" s="99">
        <f>IF((AH637&lt;&gt;"")*(T637&lt;&gt;""),AH637-T637,"")</f>
        <v/>
      </c>
      <c r="AW637" s="99">
        <f>IF((AI637&lt;&gt;"")*(U637&lt;&gt;""),AI637-U637,"")</f>
        <v/>
      </c>
      <c r="AX637" s="99">
        <f>IF((AJ637&lt;&gt;"")*(V637&lt;&gt;""),AJ637-V637,"")</f>
        <v/>
      </c>
      <c r="AY637" s="99">
        <f>IF((AK637&lt;&gt;"")*(W637&lt;&gt;""),AK637-W637,"")</f>
        <v/>
      </c>
      <c r="AZ637" s="102">
        <f>IF((AL637&lt;&gt;"")*(X637&lt;&gt;""),AL637-X637,"")</f>
        <v/>
      </c>
      <c r="BA637" s="50">
        <f>IFERROR(__xludf.dummyfunction("AI(""Actúa como un tutor académico y dirígete personalmente al estudiante "" &amp; I637 &amp; "" "" &amp; J637 &amp; "" "" &amp; G637 &amp; "" "" &amp; H637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AM637 &amp; ""'. Diferencias por área: Matemáticas ("" &amp; AQ637 &amp; ""), Ciencias Natura"&amp;"les ("" &amp; AR637 &amp; ""), Sociales ("" &amp; AS637 &amp; ""), Lectura Crítica ("" &amp; AT637 &amp; "") e Inglés ("" &amp; AU637 &amp; ""). Variación en posición: grupo ("" &amp; AN637 &amp; ""), grado ("" &amp; AO637 &amp; "") y media ("" &amp; AP637 &amp; ""). Puntajes Primer Simulacro: Global "" &amp; K637 &amp; "", Mat "" &amp; "&amp;"O4 &amp; "", Cien "" &amp; P637 &amp; "", Soc "" &amp; Q637 &amp; "", Lec "" &amp; R637 &amp; "", Ing "" &amp; S637 &amp; "". Puntajes Segundo Simulacro: Global "" &amp; Y637 &amp; "", Mat "" &amp; AC637 &amp; "", Cien "" &amp; AD637 &amp; "", Soc "" &amp; AE637 &amp; "", Lec "" &amp; AF637 &amp; "", Ing "" &amp; AG637 &amp; "". Escribe un mensaje motivador"&amp;" y breve (máximo 4 líneas)."")
"),"=AI(""Actúa como un tutor académico y dirígete personalmente al estudiante "" &amp; I637 &amp; "" "" &amp; J637 &amp; "" "" &amp; G637 &amp; "" "" &amp; H637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AM637 &amp; ""'. Diferencias por área: Matemáticas ("" &amp; AQ637 &amp; ""), Ciencias Natur"&amp;"ales ("" &amp; AR637 &amp; ""), Sociales ("" &amp; AS637 &amp; ""), Lectura Crítica ("" &amp; AT637 &amp; "") e Inglés ("" &amp; AU637 &amp; ""). Variación en posición: grupo ("" &amp; AN637 &amp; ""), grado ("" &amp; AO637 &amp; "") y media ("" &amp; AP637 &amp; ""). Puntajes Primer Simulacro: Global "" &amp; K637 &amp; "", Mat "" &amp;"&amp;" O637 &amp; "", Cien "" &amp; P637 &amp; "", Soc "" &amp; Q637 &amp; "", Lec "" &amp; R637 &amp; "", Ing "" &amp; S637 &amp; "". Puntajes Segundo Simulacro: Global "" &amp; Y637 &amp; "", Mat "" &amp; AC637 &amp; "", Cien "" &amp; AD637 &amp; "", Soc "" &amp; AE637 &amp; "", Lec "" &amp; AF637 &amp; "", Ing "" &amp; AG637 &amp; "". Escribe un mensaje motivado"&amp;"r y breve (máximo 4 líneas)."")
")</f>
        <v/>
      </c>
    </row>
    <row r="638" ht="15.75" customHeight="1" s="42">
      <c r="A638" s="93" t="n"/>
      <c r="B638" s="94" t="inlineStr">
        <is>
          <t>Bachillerato</t>
        </is>
      </c>
      <c r="C638" s="94" t="n">
        <v>904</v>
      </c>
      <c r="D638" s="94" t="n"/>
      <c r="E638" s="95" t="n">
        <v>1011594192</v>
      </c>
      <c r="F638" s="96">
        <f>TRIM(G638&amp;" "&amp;H638&amp;" "&amp;I638&amp;" "&amp;J638)</f>
        <v/>
      </c>
      <c r="G638" s="94" t="inlineStr">
        <is>
          <t>Aguiar</t>
        </is>
      </c>
      <c r="H638" s="94" t="inlineStr">
        <is>
          <t>Lopera</t>
        </is>
      </c>
      <c r="I638" s="94" t="inlineStr">
        <is>
          <t>Valeria</t>
        </is>
      </c>
      <c r="J638" s="97" t="n"/>
      <c r="K638" s="98">
        <f>IF(SUM(O638:S638)=0, "", ROUND(((O638*3+P638*3+Q638*3+R638*3+S638*1)/13)*5,0))</f>
        <v/>
      </c>
      <c r="L638" s="99">
        <f>IF(OR($C638="",K638=""),"",COUNTIFS($C$4:$C$1500,$C638,K$4:K$1500,"&gt;"&amp;K638)+1)</f>
        <v/>
      </c>
      <c r="M638" s="99">
        <f>IF(OR($C638="",K638=""),"",IF(AND($C638&gt;=1001,$C638&lt;=1005),COUNTIFS($C$4:$C$1500,"&gt;=1001",$C$4:$C$1500,"&lt;=1005",K$4:K$1500,"&gt;"&amp;K638)+1,IF(AND($C638&gt;=1101,$C638&lt;=1105),COUNTIFS($C$4:$C$1500,"&gt;=1101",$C$4:$C$1500,"&lt;=1105",K$4:K$1500,"&gt;"&amp;K638)+1,IF(AND($C638&gt;=901,$C638&lt;=905),COUNTIFS($C$4:$C$1500,"&gt;=901",$C$4:$C$1500,"&lt;=905",K$4:K$1500,"&gt;"&amp;K638)+1,IF(AND($C638&gt;=801,$C638&lt;=805),COUNTIFS($C$4:$C$1500,"&gt;=801",$C$4:$C$1500,"&lt;=805",K$4:K$1500,"&gt;"&amp;K638)+1,IF(AND($C638&gt;=701,$C638&lt;=705),COUNTIFS($C$4:$C$1500,"&gt;=701",$C$4:$C$1500,"&lt;=705",K$4:K$1500,"&gt;"&amp;K638)+1,IF(AND($C638&gt;=601,$C638&lt;=606),COUNTIFS($C$4:$C$1500,"&gt;=601",$C$4:$C$1500,"&lt;=606",K$4:K$1500,"&gt;"&amp;K638)+1,"")))))))</f>
        <v/>
      </c>
      <c r="N638" s="99">
        <f>IF(OR($C638="",K638=""),"",IF(OR(AND($C638&gt;=1001,$C638&lt;=1005),AND($C638&gt;=1101,$C638&lt;=1105)),COUNTIFS($C$4:$C$1500,"&gt;=1001",$C$4:$C$1500,"&lt;=1005",K$4:K$1500,"&gt;"&amp;K638)+COUNTIFS($C$4:$C$1500,"&gt;=1101",$C$4:$C$1500,"&lt;=1105",K$4:K$1500,"&gt;"&amp;K638)+1,""))</f>
        <v/>
      </c>
      <c r="O638" s="94" t="n">
        <v>40</v>
      </c>
      <c r="P638" s="94" t="n">
        <v>56.55</v>
      </c>
      <c r="Q638" s="94" t="n">
        <v>59.38</v>
      </c>
      <c r="R638" s="94" t="n">
        <v>37.5</v>
      </c>
      <c r="S638" s="94" t="n">
        <v>62.5</v>
      </c>
      <c r="T638" s="99">
        <f>IF(AND(O638&gt;0,O638&lt;36),1,IF(AND(O638&gt;=36,O638&lt;51),2,IF(AND(O638&gt;=51,O638&lt;71),3,IF(AND(O638&gt;=71,O638&lt;=100),4,))))</f>
        <v/>
      </c>
      <c r="U638" s="99">
        <f>IF(AND(P638&gt;0,P638&lt;41),1,IF(AND(P638&gt;=41,P638&lt;56),2,IF(AND(P638&gt;=56,P638&lt;71),3,IF(AND(P638&gt;=71,P638&lt;=100),4,))))</f>
        <v/>
      </c>
      <c r="V638" s="99">
        <f>IF(AND(Q638&gt;0,Q638&lt;41),1,IF(AND(Q638&gt;=41,Q638&lt;56),2,IF(AND(Q638&gt;=56,Q638&lt;71),3,IF(AND(Q638&gt;=71,Q638&lt;=100),4,))))</f>
        <v/>
      </c>
      <c r="W638" s="99">
        <f>IF(AND(R638&gt;0,R638&lt;36),1,IF(AND(R638&gt;=36,R638&lt;51),2,IF(AND(R638&gt;=51,R638&lt;66),3,IF(AND(R638&gt;=66,R638&lt;=100),4,))))</f>
        <v/>
      </c>
      <c r="X638" s="100">
        <f>IF(AND(S638&gt;0,S638&lt;37),1,IF(AND(S638&gt;=37,S638&lt;58),2,IF(AND(S638&gt;=58,S638&lt;71),3,IF(AND(S638&gt;=71,S638&lt;=100),4,))))</f>
        <v/>
      </c>
      <c r="Y638" s="101">
        <f>IF(SUM(AC638:AG638)=0, "", ROUND(((AC638*3+AD638*3+AE638*3+AF638*3+AG638*1)/13)*5,0))</f>
        <v/>
      </c>
      <c r="Z638" s="99">
        <f>IF(OR($C638="",Y638=""),"",COUNTIFS($C$4:$C$1500,$C638,Y$4:Y$1500,"&gt;"&amp;Y638)+1)</f>
        <v/>
      </c>
      <c r="AA638" s="99">
        <f>IF(OR($C638="",Y638=""),"",IF(AND($C638&gt;=1001,$C638&lt;=1005),COUNTIFS($C$4:$C$1500,"&gt;=1001",$C$4:$C$1500,"&lt;=1005",Y$4:Y$1500,"&gt;"&amp;Y638)+1,IF(AND($C638&gt;=1101,$C638&lt;=1105),COUNTIFS($C$4:$C$1500,"&gt;=1101",$C$4:$C$1500,"&lt;=1105",Y$4:Y$1500,"&gt;"&amp;Y638)+1,IF(AND($C638&gt;=901,$C638&lt;=905),COUNTIFS($C$4:$C$1500,"&gt;=901",$C$4:$C$1500,"&lt;=905",Y$4:Y$1500,"&gt;"&amp;Y638)+1,IF(AND($C638&gt;=801,$C638&lt;=805),COUNTIFS($C$4:$C$1500,"&gt;=801",$C$4:$C$1500,"&lt;=805",Y$4:Y$1500,"&gt;"&amp;Y638)+1,IF(AND($C638&gt;=701,$C638&lt;=705),COUNTIFS($C$4:$C$1500,"&gt;=701",$C$4:$C$1500,"&lt;=705",Y$4:Y$1500,"&gt;"&amp;Y638)+1,IF(AND($C638&gt;=601,$C638&lt;=606),COUNTIFS($C$4:$C$1500,"&gt;=601",$C$4:$C$1500,"&lt;=606",Y$4:Y$1500,"&gt;"&amp;Y638)+1,"")))))))</f>
        <v/>
      </c>
      <c r="AB638" s="99">
        <f>IF(OR($C638="",Y638=""),"",IF(OR(AND($C638&gt;=1001,$C638&lt;=1005),AND($C638&gt;=1101,$C638&lt;=1105)),COUNTIFS($C$4:$C$1500,"&gt;=1001",$C$4:$C$1500,"&lt;=1005",Y$4:Y$1500,"&gt;"&amp;Y638)+COUNTIFS($C$4:$C$1500,"&gt;=1101",$C$4:$C$1500,"&lt;=1105",Y$4:Y$1500,"&gt;"&amp;Y638)+1,""))</f>
        <v/>
      </c>
      <c r="AC638" s="94" t="n">
        <v>71.5</v>
      </c>
      <c r="AD638" s="94" t="n">
        <v>49.73</v>
      </c>
      <c r="AE638" s="94" t="n">
        <v>55.13</v>
      </c>
      <c r="AF638" s="94" t="n">
        <v>61.25</v>
      </c>
      <c r="AG638" s="94" t="n">
        <v>61.25</v>
      </c>
      <c r="AH638" s="99">
        <f>IF(AND(AC638&gt;0,AC638&lt;36),1,IF(AND(AC638&gt;=36,AC638&lt;51),2,IF(AND(AC638&gt;=51,AC638&lt;71),3,IF(AND(AC638&gt;=71,AC638&lt;=100),4,))))</f>
        <v/>
      </c>
      <c r="AI638" s="99">
        <f>IF(AND(AD638&gt;0,AD638&lt;41),1,IF(AND(AD638&gt;=41,AD638&lt;56),2,IF(AND(AD638&gt;=56,AD638&lt;71),3,IF(AND(AD638&gt;=71,AD638&lt;=100),4,))))</f>
        <v/>
      </c>
      <c r="AJ638" s="99">
        <f>IF(AND(AE638&gt;0,AE638&lt;41),1,IF(AND(AE638&gt;=41,AE638&lt;56),2,IF(AND(AE638&gt;=56,AE638&lt;71),3,IF(AND(AE638&gt;=71,AE638&lt;=100),4,))))</f>
        <v/>
      </c>
      <c r="AK638" s="99">
        <f>IF(AND(AF638&gt;0,AF638&lt;36),1,IF(AND(AF638&gt;=36,AF638&lt;51),2,IF(AND(AF638&gt;=51,AF638&lt;66),3,IF(AND(AF638&gt;=66,AF638&lt;=100),4,))))</f>
        <v/>
      </c>
      <c r="AL638" s="100">
        <f>IF(AND(AG638&gt;0,AG638&lt;37),1,IF(AND(AG638&gt;=37,AG638&lt;58),2,IF(AND(AG638&gt;=58,AG638&lt;71),3,IF(AND(AG638&gt;=71,AG638&lt;=100),4,))))</f>
        <v/>
      </c>
      <c r="AM638" s="101">
        <f>IF((Y638&lt;&gt;"")*(K638&lt;&gt;""),Y638-K638,"")</f>
        <v/>
      </c>
      <c r="AN638" s="99">
        <f>IF((Z638&lt;&gt;"")*(L638&lt;&gt;""),Z638-L638,"")</f>
        <v/>
      </c>
      <c r="AO638" s="99">
        <f>IF((AA638&lt;&gt;"")*(M638&lt;&gt;""),AA638-M638,"")</f>
        <v/>
      </c>
      <c r="AP638" s="99">
        <f>IF((AB638&lt;&gt;"")*(N638&lt;&gt;""),AB638-N638,"")</f>
        <v/>
      </c>
      <c r="AQ638" s="94">
        <f>IF((AC638&lt;&gt;"")*(O638&lt;&gt;""),AC638-O638,"")</f>
        <v/>
      </c>
      <c r="AR638" s="94">
        <f>IF((AD638&lt;&gt;"")*(P638&lt;&gt;""),AD638-P638,"")</f>
        <v/>
      </c>
      <c r="AS638" s="94">
        <f>IF((AE638&lt;&gt;"")*(Q638&lt;&gt;""),AE638-Q638,"")</f>
        <v/>
      </c>
      <c r="AT638" s="94">
        <f>IF((AF638&lt;&gt;"")*(R638&lt;&gt;""),AF638-R638,"")</f>
        <v/>
      </c>
      <c r="AU638" s="94">
        <f>IF((AG638&lt;&gt;"")*(S638&lt;&gt;""),AG638-S638,"")</f>
        <v/>
      </c>
      <c r="AV638" s="99">
        <f>IF((AH638&lt;&gt;"")*(T638&lt;&gt;""),AH638-T638,"")</f>
        <v/>
      </c>
      <c r="AW638" s="99">
        <f>IF((AI638&lt;&gt;"")*(U638&lt;&gt;""),AI638-U638,"")</f>
        <v/>
      </c>
      <c r="AX638" s="99">
        <f>IF((AJ638&lt;&gt;"")*(V638&lt;&gt;""),AJ638-V638,"")</f>
        <v/>
      </c>
      <c r="AY638" s="99">
        <f>IF((AK638&lt;&gt;"")*(W638&lt;&gt;""),AK638-W638,"")</f>
        <v/>
      </c>
      <c r="AZ638" s="102">
        <f>IF((AL638&lt;&gt;"")*(X638&lt;&gt;""),AL638-X638,"")</f>
        <v/>
      </c>
      <c r="BA638" s="50">
        <f>IFERROR(__xludf.dummyfunction("AI(""Actúa como un tutor académico y dirígete personalmente al estudiante "" &amp; I638 &amp; "" "" &amp; J638 &amp; "" "" &amp; G638 &amp; "" "" &amp; H638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AM638 &amp; ""'. Diferencias por área: Matemáticas ("" &amp; AQ638 &amp; ""), Ciencias Natura"&amp;"les ("" &amp; AR638 &amp; ""), Sociales ("" &amp; AS638 &amp; ""), Lectura Crítica ("" &amp; AT638 &amp; "") e Inglés ("" &amp; AU638 &amp; ""). Variación en posición: grupo ("" &amp; AN638 &amp; ""), grado ("" &amp; AO638 &amp; "") y media ("" &amp; AP638 &amp; ""). Puntajes Primer Simulacro: Global "" &amp; K638 &amp; "", Mat "" &amp; "&amp;"O4 &amp; "", Cien "" &amp; P638 &amp; "", Soc "" &amp; Q638 &amp; "", Lec "" &amp; R638 &amp; "", Ing "" &amp; S638 &amp; "". Puntajes Segundo Simulacro: Global "" &amp; Y638 &amp; "", Mat "" &amp; AC638 &amp; "", Cien "" &amp; AD638 &amp; "", Soc "" &amp; AE638 &amp; "", Lec "" &amp; AF638 &amp; "", Ing "" &amp; AG638 &amp; "". Escribe un mensaje motivador"&amp;" y breve (máximo 4 líneas)."")
"),"=AI(""Actúa como un tutor académico y dirígete personalmente al estudiante "" &amp; I638 &amp; "" "" &amp; J638 &amp; "" "" &amp; G638 &amp; "" "" &amp; H638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AM638 &amp; ""'. Diferencias por área: Matemáticas ("" &amp; AQ638 &amp; ""), Ciencias Natur"&amp;"ales ("" &amp; AR638 &amp; ""), Sociales ("" &amp; AS638 &amp; ""), Lectura Crítica ("" &amp; AT638 &amp; "") e Inglés ("" &amp; AU638 &amp; ""). Variación en posición: grupo ("" &amp; AN638 &amp; ""), grado ("" &amp; AO638 &amp; "") y media ("" &amp; AP638 &amp; ""). Puntajes Primer Simulacro: Global "" &amp; K638 &amp; "", Mat "" &amp;"&amp;" O638 &amp; "", Cien "" &amp; P638 &amp; "", Soc "" &amp; Q638 &amp; "", Lec "" &amp; R638 &amp; "", Ing "" &amp; S638 &amp; "". Puntajes Segundo Simulacro: Global "" &amp; Y638 &amp; "", Mat "" &amp; AC638 &amp; "", Cien "" &amp; AD638 &amp; "", Soc "" &amp; AE638 &amp; "", Lec "" &amp; AF638 &amp; "", Ing "" &amp; AG638 &amp; "". Escribe un mensaje motivado"&amp;"r y breve (máximo 4 líneas)."")
")</f>
        <v/>
      </c>
    </row>
    <row r="639" ht="15.75" customHeight="1" s="42">
      <c r="A639" s="93" t="n"/>
      <c r="B639" s="94" t="inlineStr">
        <is>
          <t>Bachillerato</t>
        </is>
      </c>
      <c r="C639" s="94" t="n">
        <v>904</v>
      </c>
      <c r="D639" s="94" t="n"/>
      <c r="E639" s="95" t="n">
        <v>1011593850</v>
      </c>
      <c r="F639" s="96">
        <f>TRIM(G639&amp;" "&amp;H639&amp;" "&amp;I639&amp;" "&amp;J639)</f>
        <v/>
      </c>
      <c r="G639" s="94" t="inlineStr">
        <is>
          <t>Aguinaga</t>
        </is>
      </c>
      <c r="H639" s="94" t="inlineStr">
        <is>
          <t>Palacio</t>
        </is>
      </c>
      <c r="I639" s="94" t="inlineStr">
        <is>
          <t>Gerónimo</t>
        </is>
      </c>
      <c r="J639" s="97" t="n"/>
      <c r="K639" s="98">
        <f>IF(SUM(O639:S639)=0, "", ROUND(((O639*3+P639*3+Q639*3+R639*3+S639*1)/13)*5,0))</f>
        <v/>
      </c>
      <c r="L639" s="99">
        <f>IF(OR($C639="",K639=""),"",COUNTIFS($C$4:$C$1500,$C639,K$4:K$1500,"&gt;"&amp;K639)+1)</f>
        <v/>
      </c>
      <c r="M639" s="99">
        <f>IF(OR($C639="",K639=""),"",IF(AND($C639&gt;=1001,$C639&lt;=1005),COUNTIFS($C$4:$C$1500,"&gt;=1001",$C$4:$C$1500,"&lt;=1005",K$4:K$1500,"&gt;"&amp;K639)+1,IF(AND($C639&gt;=1101,$C639&lt;=1105),COUNTIFS($C$4:$C$1500,"&gt;=1101",$C$4:$C$1500,"&lt;=1105",K$4:K$1500,"&gt;"&amp;K639)+1,IF(AND($C639&gt;=901,$C639&lt;=905),COUNTIFS($C$4:$C$1500,"&gt;=901",$C$4:$C$1500,"&lt;=905",K$4:K$1500,"&gt;"&amp;K639)+1,IF(AND($C639&gt;=801,$C639&lt;=805),COUNTIFS($C$4:$C$1500,"&gt;=801",$C$4:$C$1500,"&lt;=805",K$4:K$1500,"&gt;"&amp;K639)+1,IF(AND($C639&gt;=701,$C639&lt;=705),COUNTIFS($C$4:$C$1500,"&gt;=701",$C$4:$C$1500,"&lt;=705",K$4:K$1500,"&gt;"&amp;K639)+1,IF(AND($C639&gt;=601,$C639&lt;=606),COUNTIFS($C$4:$C$1500,"&gt;=601",$C$4:$C$1500,"&lt;=606",K$4:K$1500,"&gt;"&amp;K639)+1,"")))))))</f>
        <v/>
      </c>
      <c r="N639" s="99">
        <f>IF(OR($C639="",K639=""),"",IF(OR(AND($C639&gt;=1001,$C639&lt;=1005),AND($C639&gt;=1101,$C639&lt;=1105)),COUNTIFS($C$4:$C$1500,"&gt;=1001",$C$4:$C$1500,"&lt;=1005",K$4:K$1500,"&gt;"&amp;K639)+COUNTIFS($C$4:$C$1500,"&gt;=1101",$C$4:$C$1500,"&lt;=1105",K$4:K$1500,"&gt;"&amp;K639)+1,""))</f>
        <v/>
      </c>
      <c r="O639" s="94" t="n">
        <v>50</v>
      </c>
      <c r="P639" s="94" t="n">
        <v>72.62</v>
      </c>
      <c r="Q639" s="94" t="n">
        <v>71.88</v>
      </c>
      <c r="R639" s="94" t="n">
        <v>62.5</v>
      </c>
      <c r="S639" s="94" t="n">
        <v>62.5</v>
      </c>
      <c r="T639" s="99">
        <f>IF(AND(O639&gt;0,O639&lt;36),1,IF(AND(O639&gt;=36,O639&lt;51),2,IF(AND(O639&gt;=51,O639&lt;71),3,IF(AND(O639&gt;=71,O639&lt;=100),4,))))</f>
        <v/>
      </c>
      <c r="U639" s="99">
        <f>IF(AND(P639&gt;0,P639&lt;41),1,IF(AND(P639&gt;=41,P639&lt;56),2,IF(AND(P639&gt;=56,P639&lt;71),3,IF(AND(P639&gt;=71,P639&lt;=100),4,))))</f>
        <v/>
      </c>
      <c r="V639" s="99">
        <f>IF(AND(Q639&gt;0,Q639&lt;41),1,IF(AND(Q639&gt;=41,Q639&lt;56),2,IF(AND(Q639&gt;=56,Q639&lt;71),3,IF(AND(Q639&gt;=71,Q639&lt;=100),4,))))</f>
        <v/>
      </c>
      <c r="W639" s="99">
        <f>IF(AND(R639&gt;0,R639&lt;36),1,IF(AND(R639&gt;=36,R639&lt;51),2,IF(AND(R639&gt;=51,R639&lt;66),3,IF(AND(R639&gt;=66,R639&lt;=100),4,))))</f>
        <v/>
      </c>
      <c r="X639" s="100">
        <f>IF(AND(S639&gt;0,S639&lt;37),1,IF(AND(S639&gt;=37,S639&lt;58),2,IF(AND(S639&gt;=58,S639&lt;71),3,IF(AND(S639&gt;=71,S639&lt;=100),4,))))</f>
        <v/>
      </c>
      <c r="Y639" s="101">
        <f>IF(SUM(AC639:AG639)=0, "", ROUND(((AC639*3+AD639*3+AE639*3+AF639*3+AG639*1)/13)*5,0))</f>
        <v/>
      </c>
      <c r="Z639" s="99">
        <f>IF(OR($C639="",Y639=""),"",COUNTIFS($C$4:$C$1500,$C639,Y$4:Y$1500,"&gt;"&amp;Y639)+1)</f>
        <v/>
      </c>
      <c r="AA639" s="99">
        <f>IF(OR($C639="",Y639=""),"",IF(AND($C639&gt;=1001,$C639&lt;=1005),COUNTIFS($C$4:$C$1500,"&gt;=1001",$C$4:$C$1500,"&lt;=1005",Y$4:Y$1500,"&gt;"&amp;Y639)+1,IF(AND($C639&gt;=1101,$C639&lt;=1105),COUNTIFS($C$4:$C$1500,"&gt;=1101",$C$4:$C$1500,"&lt;=1105",Y$4:Y$1500,"&gt;"&amp;Y639)+1,IF(AND($C639&gt;=901,$C639&lt;=905),COUNTIFS($C$4:$C$1500,"&gt;=901",$C$4:$C$1500,"&lt;=905",Y$4:Y$1500,"&gt;"&amp;Y639)+1,IF(AND($C639&gt;=801,$C639&lt;=805),COUNTIFS($C$4:$C$1500,"&gt;=801",$C$4:$C$1500,"&lt;=805",Y$4:Y$1500,"&gt;"&amp;Y639)+1,IF(AND($C639&gt;=701,$C639&lt;=705),COUNTIFS($C$4:$C$1500,"&gt;=701",$C$4:$C$1500,"&lt;=705",Y$4:Y$1500,"&gt;"&amp;Y639)+1,IF(AND($C639&gt;=601,$C639&lt;=606),COUNTIFS($C$4:$C$1500,"&gt;=601",$C$4:$C$1500,"&lt;=606",Y$4:Y$1500,"&gt;"&amp;Y639)+1,"")))))))</f>
        <v/>
      </c>
      <c r="AB639" s="99">
        <f>IF(OR($C639="",Y639=""),"",IF(OR(AND($C639&gt;=1001,$C639&lt;=1005),AND($C639&gt;=1101,$C639&lt;=1105)),COUNTIFS($C$4:$C$1500,"&gt;=1001",$C$4:$C$1500,"&lt;=1005",Y$4:Y$1500,"&gt;"&amp;Y639)+COUNTIFS($C$4:$C$1500,"&gt;=1101",$C$4:$C$1500,"&lt;=1105",Y$4:Y$1500,"&gt;"&amp;Y639)+1,""))</f>
        <v/>
      </c>
      <c r="AC639" s="94" t="n">
        <v>44</v>
      </c>
      <c r="AD639" s="94" t="n">
        <v>65.98</v>
      </c>
      <c r="AE639" s="94" t="n">
        <v>89.38</v>
      </c>
      <c r="AF639" s="94" t="n">
        <v>65.63</v>
      </c>
      <c r="AG639" s="94" t="n">
        <v>70</v>
      </c>
      <c r="AH639" s="99">
        <f>IF(AND(AC639&gt;0,AC639&lt;36),1,IF(AND(AC639&gt;=36,AC639&lt;51),2,IF(AND(AC639&gt;=51,AC639&lt;71),3,IF(AND(AC639&gt;=71,AC639&lt;=100),4,))))</f>
        <v/>
      </c>
      <c r="AI639" s="99">
        <f>IF(AND(AD639&gt;0,AD639&lt;41),1,IF(AND(AD639&gt;=41,AD639&lt;56),2,IF(AND(AD639&gt;=56,AD639&lt;71),3,IF(AND(AD639&gt;=71,AD639&lt;=100),4,))))</f>
        <v/>
      </c>
      <c r="AJ639" s="99">
        <f>IF(AND(AE639&gt;0,AE639&lt;41),1,IF(AND(AE639&gt;=41,AE639&lt;56),2,IF(AND(AE639&gt;=56,AE639&lt;71),3,IF(AND(AE639&gt;=71,AE639&lt;=100),4,))))</f>
        <v/>
      </c>
      <c r="AK639" s="99">
        <f>IF(AND(AF639&gt;0,AF639&lt;36),1,IF(AND(AF639&gt;=36,AF639&lt;51),2,IF(AND(AF639&gt;=51,AF639&lt;66),3,IF(AND(AF639&gt;=66,AF639&lt;=100),4,))))</f>
        <v/>
      </c>
      <c r="AL639" s="100">
        <f>IF(AND(AG639&gt;0,AG639&lt;37),1,IF(AND(AG639&gt;=37,AG639&lt;58),2,IF(AND(AG639&gt;=58,AG639&lt;71),3,IF(AND(AG639&gt;=71,AG639&lt;=100),4,))))</f>
        <v/>
      </c>
      <c r="AM639" s="101">
        <f>IF((Y639&lt;&gt;"")*(K639&lt;&gt;""),Y639-K639,"")</f>
        <v/>
      </c>
      <c r="AN639" s="99">
        <f>IF((Z639&lt;&gt;"")*(L639&lt;&gt;""),Z639-L639,"")</f>
        <v/>
      </c>
      <c r="AO639" s="99">
        <f>IF((AA639&lt;&gt;"")*(M639&lt;&gt;""),AA639-M639,"")</f>
        <v/>
      </c>
      <c r="AP639" s="99">
        <f>IF((AB639&lt;&gt;"")*(N639&lt;&gt;""),AB639-N639,"")</f>
        <v/>
      </c>
      <c r="AQ639" s="94">
        <f>IF((AC639&lt;&gt;"")*(O639&lt;&gt;""),AC639-O639,"")</f>
        <v/>
      </c>
      <c r="AR639" s="94">
        <f>IF((AD639&lt;&gt;"")*(P639&lt;&gt;""),AD639-P639,"")</f>
        <v/>
      </c>
      <c r="AS639" s="94">
        <f>IF((AE639&lt;&gt;"")*(Q639&lt;&gt;""),AE639-Q639,"")</f>
        <v/>
      </c>
      <c r="AT639" s="94">
        <f>IF((AF639&lt;&gt;"")*(R639&lt;&gt;""),AF639-R639,"")</f>
        <v/>
      </c>
      <c r="AU639" s="94">
        <f>IF((AG639&lt;&gt;"")*(S639&lt;&gt;""),AG639-S639,"")</f>
        <v/>
      </c>
      <c r="AV639" s="99">
        <f>IF((AH639&lt;&gt;"")*(T639&lt;&gt;""),AH639-T639,"")</f>
        <v/>
      </c>
      <c r="AW639" s="99">
        <f>IF((AI639&lt;&gt;"")*(U639&lt;&gt;""),AI639-U639,"")</f>
        <v/>
      </c>
      <c r="AX639" s="99">
        <f>IF((AJ639&lt;&gt;"")*(V639&lt;&gt;""),AJ639-V639,"")</f>
        <v/>
      </c>
      <c r="AY639" s="99">
        <f>IF((AK639&lt;&gt;"")*(W639&lt;&gt;""),AK639-W639,"")</f>
        <v/>
      </c>
      <c r="AZ639" s="102">
        <f>IF((AL639&lt;&gt;"")*(X639&lt;&gt;""),AL639-X639,"")</f>
        <v/>
      </c>
      <c r="BA639" s="50">
        <f>IFERROR(__xludf.dummyfunction("AI(""Actúa como un tutor académico y dirígete personalmente al estudiante "" &amp; I639 &amp; "" "" &amp; J639 &amp; "" "" &amp; G639 &amp; "" "" &amp; H639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AM639 &amp; ""'. Diferencias por área: Matemáticas ("" &amp; AQ639 &amp; ""), Ciencias Natura"&amp;"les ("" &amp; AR639 &amp; ""), Sociales ("" &amp; AS639 &amp; ""), Lectura Crítica ("" &amp; AT639 &amp; "") e Inglés ("" &amp; AU639 &amp; ""). Variación en posición: grupo ("" &amp; AN639 &amp; ""), grado ("" &amp; AO639 &amp; "") y media ("" &amp; AP639 &amp; ""). Puntajes Primer Simulacro: Global "" &amp; K639 &amp; "", Mat "" &amp; "&amp;"O4 &amp; "", Cien "" &amp; P639 &amp; "", Soc "" &amp; Q639 &amp; "", Lec "" &amp; R639 &amp; "", Ing "" &amp; S639 &amp; "". Puntajes Segundo Simulacro: Global "" &amp; Y639 &amp; "", Mat "" &amp; AC639 &amp; "", Cien "" &amp; AD639 &amp; "", Soc "" &amp; AE639 &amp; "", Lec "" &amp; AF639 &amp; "", Ing "" &amp; AG639 &amp; "". Escribe un mensaje motivador"&amp;" y breve (máximo 4 líneas)."")
"),"=AI(""Actúa como un tutor académico y dirígete personalmente al estudiante "" &amp; I639 &amp; "" "" &amp; J639 &amp; "" "" &amp; G639 &amp; "" "" &amp; H639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AM639 &amp; ""'. Diferencias por área: Matemáticas ("" &amp; AQ639 &amp; ""), Ciencias Natur"&amp;"ales ("" &amp; AR639 &amp; ""), Sociales ("" &amp; AS639 &amp; ""), Lectura Crítica ("" &amp; AT639 &amp; "") e Inglés ("" &amp; AU639 &amp; ""). Variación en posición: grupo ("" &amp; AN639 &amp; ""), grado ("" &amp; AO639 &amp; "") y media ("" &amp; AP639 &amp; ""). Puntajes Primer Simulacro: Global "" &amp; K639 &amp; "", Mat "" &amp;"&amp;" O639 &amp; "", Cien "" &amp; P639 &amp; "", Soc "" &amp; Q639 &amp; "", Lec "" &amp; R639 &amp; "", Ing "" &amp; S639 &amp; "". Puntajes Segundo Simulacro: Global "" &amp; Y639 &amp; "", Mat "" &amp; AC639 &amp; "", Cien "" &amp; AD639 &amp; "", Soc "" &amp; AE639 &amp; "", Lec "" &amp; AF639 &amp; "", Ing "" &amp; AG639 &amp; "". Escribe un mensaje motivado"&amp;"r y breve (máximo 4 líneas)."")
")</f>
        <v/>
      </c>
    </row>
    <row r="640" ht="15.75" customHeight="1" s="42">
      <c r="A640" s="93" t="n"/>
      <c r="B640" s="94" t="inlineStr">
        <is>
          <t>Bachillerato</t>
        </is>
      </c>
      <c r="C640" s="94" t="n">
        <v>904</v>
      </c>
      <c r="D640" s="94" t="n"/>
      <c r="E640" s="95" t="n">
        <v>1018251145</v>
      </c>
      <c r="F640" s="96">
        <f>TRIM(G640&amp;" "&amp;H640&amp;" "&amp;I640&amp;" "&amp;J640)</f>
        <v/>
      </c>
      <c r="G640" s="94" t="inlineStr">
        <is>
          <t>Arango</t>
        </is>
      </c>
      <c r="H640" s="94" t="inlineStr">
        <is>
          <t>Barrera</t>
        </is>
      </c>
      <c r="I640" s="94" t="inlineStr">
        <is>
          <t>Ana</t>
        </is>
      </c>
      <c r="J640" s="97" t="inlineStr">
        <is>
          <t>Michel</t>
        </is>
      </c>
      <c r="K640" s="98">
        <f>IF(SUM(O640:S640)=0, "", ROUND(((O640*3+P640*3+Q640*3+R640*3+S640*1)/13)*5,0))</f>
        <v/>
      </c>
      <c r="L640" s="99">
        <f>IF(OR($C640="",K640=""),"",COUNTIFS($C$4:$C$1500,$C640,K$4:K$1500,"&gt;"&amp;K640)+1)</f>
        <v/>
      </c>
      <c r="M640" s="99">
        <f>IF(OR($C640="",K640=""),"",IF(AND($C640&gt;=1001,$C640&lt;=1005),COUNTIFS($C$4:$C$1500,"&gt;=1001",$C$4:$C$1500,"&lt;=1005",K$4:K$1500,"&gt;"&amp;K640)+1,IF(AND($C640&gt;=1101,$C640&lt;=1105),COUNTIFS($C$4:$C$1500,"&gt;=1101",$C$4:$C$1500,"&lt;=1105",K$4:K$1500,"&gt;"&amp;K640)+1,IF(AND($C640&gt;=901,$C640&lt;=905),COUNTIFS($C$4:$C$1500,"&gt;=901",$C$4:$C$1500,"&lt;=905",K$4:K$1500,"&gt;"&amp;K640)+1,IF(AND($C640&gt;=801,$C640&lt;=805),COUNTIFS($C$4:$C$1500,"&gt;=801",$C$4:$C$1500,"&lt;=805",K$4:K$1500,"&gt;"&amp;K640)+1,IF(AND($C640&gt;=701,$C640&lt;=705),COUNTIFS($C$4:$C$1500,"&gt;=701",$C$4:$C$1500,"&lt;=705",K$4:K$1500,"&gt;"&amp;K640)+1,IF(AND($C640&gt;=601,$C640&lt;=606),COUNTIFS($C$4:$C$1500,"&gt;=601",$C$4:$C$1500,"&lt;=606",K$4:K$1500,"&gt;"&amp;K640)+1,"")))))))</f>
        <v/>
      </c>
      <c r="N640" s="99">
        <f>IF(OR($C640="",K640=""),"",IF(OR(AND($C640&gt;=1001,$C640&lt;=1005),AND($C640&gt;=1101,$C640&lt;=1105)),COUNTIFS($C$4:$C$1500,"&gt;=1001",$C$4:$C$1500,"&lt;=1005",K$4:K$1500,"&gt;"&amp;K640)+COUNTIFS($C$4:$C$1500,"&gt;=1101",$C$4:$C$1500,"&lt;=1105",K$4:K$1500,"&gt;"&amp;K640)+1,""))</f>
        <v/>
      </c>
      <c r="O640" s="94" t="n">
        <v>30</v>
      </c>
      <c r="P640" s="94" t="n">
        <v>59.52</v>
      </c>
      <c r="Q640" s="94" t="n">
        <v>71.88</v>
      </c>
      <c r="R640" s="94" t="n">
        <v>50</v>
      </c>
      <c r="S640" s="94" t="n">
        <v>54.17</v>
      </c>
      <c r="T640" s="99">
        <f>IF(AND(O640&gt;0,O640&lt;36),1,IF(AND(O640&gt;=36,O640&lt;51),2,IF(AND(O640&gt;=51,O640&lt;71),3,IF(AND(O640&gt;=71,O640&lt;=100),4,))))</f>
        <v/>
      </c>
      <c r="U640" s="99">
        <f>IF(AND(P640&gt;0,P640&lt;41),1,IF(AND(P640&gt;=41,P640&lt;56),2,IF(AND(P640&gt;=56,P640&lt;71),3,IF(AND(P640&gt;=71,P640&lt;=100),4,))))</f>
        <v/>
      </c>
      <c r="V640" s="99">
        <f>IF(AND(Q640&gt;0,Q640&lt;41),1,IF(AND(Q640&gt;=41,Q640&lt;56),2,IF(AND(Q640&gt;=56,Q640&lt;71),3,IF(AND(Q640&gt;=71,Q640&lt;=100),4,))))</f>
        <v/>
      </c>
      <c r="W640" s="99">
        <f>IF(AND(R640&gt;0,R640&lt;36),1,IF(AND(R640&gt;=36,R640&lt;51),2,IF(AND(R640&gt;=51,R640&lt;66),3,IF(AND(R640&gt;=66,R640&lt;=100),4,))))</f>
        <v/>
      </c>
      <c r="X640" s="100">
        <f>IF(AND(S640&gt;0,S640&lt;37),1,IF(AND(S640&gt;=37,S640&lt;58),2,IF(AND(S640&gt;=58,S640&lt;71),3,IF(AND(S640&gt;=71,S640&lt;=100),4,))))</f>
        <v/>
      </c>
      <c r="Y640" s="101">
        <f>IF(SUM(AC640:AG640)=0, "", ROUND(((AC640*3+AD640*3+AE640*3+AF640*3+AG640*1)/13)*5,0))</f>
        <v/>
      </c>
      <c r="Z640" s="99">
        <f>IF(OR($C640="",Y640=""),"",COUNTIFS($C$4:$C$1500,$C640,Y$4:Y$1500,"&gt;"&amp;Y640)+1)</f>
        <v/>
      </c>
      <c r="AA640" s="99">
        <f>IF(OR($C640="",Y640=""),"",IF(AND($C640&gt;=1001,$C640&lt;=1005),COUNTIFS($C$4:$C$1500,"&gt;=1001",$C$4:$C$1500,"&lt;=1005",Y$4:Y$1500,"&gt;"&amp;Y640)+1,IF(AND($C640&gt;=1101,$C640&lt;=1105),COUNTIFS($C$4:$C$1500,"&gt;=1101",$C$4:$C$1500,"&lt;=1105",Y$4:Y$1500,"&gt;"&amp;Y640)+1,IF(AND($C640&gt;=901,$C640&lt;=905),COUNTIFS($C$4:$C$1500,"&gt;=901",$C$4:$C$1500,"&lt;=905",Y$4:Y$1500,"&gt;"&amp;Y640)+1,IF(AND($C640&gt;=801,$C640&lt;=805),COUNTIFS($C$4:$C$1500,"&gt;=801",$C$4:$C$1500,"&lt;=805",Y$4:Y$1500,"&gt;"&amp;Y640)+1,IF(AND($C640&gt;=701,$C640&lt;=705),COUNTIFS($C$4:$C$1500,"&gt;=701",$C$4:$C$1500,"&lt;=705",Y$4:Y$1500,"&gt;"&amp;Y640)+1,IF(AND($C640&gt;=601,$C640&lt;=606),COUNTIFS($C$4:$C$1500,"&gt;=601",$C$4:$C$1500,"&lt;=606",Y$4:Y$1500,"&gt;"&amp;Y640)+1,"")))))))</f>
        <v/>
      </c>
      <c r="AB640" s="99">
        <f>IF(OR($C640="",Y640=""),"",IF(OR(AND($C640&gt;=1001,$C640&lt;=1005),AND($C640&gt;=1101,$C640&lt;=1105)),COUNTIFS($C$4:$C$1500,"&gt;=1001",$C$4:$C$1500,"&lt;=1005",Y$4:Y$1500,"&gt;"&amp;Y640)+COUNTIFS($C$4:$C$1500,"&gt;=1101",$C$4:$C$1500,"&lt;=1105",Y$4:Y$1500,"&gt;"&amp;Y640)+1,""))</f>
        <v/>
      </c>
      <c r="AC640" s="94" t="n">
        <v>57.75</v>
      </c>
      <c r="AD640" s="94" t="n">
        <v>46.07</v>
      </c>
      <c r="AE640" s="94" t="n">
        <v>73.5</v>
      </c>
      <c r="AF640" s="94" t="n">
        <v>56.88</v>
      </c>
      <c r="AG640" s="94" t="n">
        <v>74.38</v>
      </c>
      <c r="AH640" s="99">
        <f>IF(AND(AC640&gt;0,AC640&lt;36),1,IF(AND(AC640&gt;=36,AC640&lt;51),2,IF(AND(AC640&gt;=51,AC640&lt;71),3,IF(AND(AC640&gt;=71,AC640&lt;=100),4,))))</f>
        <v/>
      </c>
      <c r="AI640" s="99">
        <f>IF(AND(AD640&gt;0,AD640&lt;41),1,IF(AND(AD640&gt;=41,AD640&lt;56),2,IF(AND(AD640&gt;=56,AD640&lt;71),3,IF(AND(AD640&gt;=71,AD640&lt;=100),4,))))</f>
        <v/>
      </c>
      <c r="AJ640" s="99">
        <f>IF(AND(AE640&gt;0,AE640&lt;41),1,IF(AND(AE640&gt;=41,AE640&lt;56),2,IF(AND(AE640&gt;=56,AE640&lt;71),3,IF(AND(AE640&gt;=71,AE640&lt;=100),4,))))</f>
        <v/>
      </c>
      <c r="AK640" s="99">
        <f>IF(AND(AF640&gt;0,AF640&lt;36),1,IF(AND(AF640&gt;=36,AF640&lt;51),2,IF(AND(AF640&gt;=51,AF640&lt;66),3,IF(AND(AF640&gt;=66,AF640&lt;=100),4,))))</f>
        <v/>
      </c>
      <c r="AL640" s="100">
        <f>IF(AND(AG640&gt;0,AG640&lt;37),1,IF(AND(AG640&gt;=37,AG640&lt;58),2,IF(AND(AG640&gt;=58,AG640&lt;71),3,IF(AND(AG640&gt;=71,AG640&lt;=100),4,))))</f>
        <v/>
      </c>
      <c r="AM640" s="101">
        <f>IF((Y640&lt;&gt;"")*(K640&lt;&gt;""),Y640-K640,"")</f>
        <v/>
      </c>
      <c r="AN640" s="99">
        <f>IF((Z640&lt;&gt;"")*(L640&lt;&gt;""),Z640-L640,"")</f>
        <v/>
      </c>
      <c r="AO640" s="99">
        <f>IF((AA640&lt;&gt;"")*(M640&lt;&gt;""),AA640-M640,"")</f>
        <v/>
      </c>
      <c r="AP640" s="99">
        <f>IF((AB640&lt;&gt;"")*(N640&lt;&gt;""),AB640-N640,"")</f>
        <v/>
      </c>
      <c r="AQ640" s="94">
        <f>IF((AC640&lt;&gt;"")*(O640&lt;&gt;""),AC640-O640,"")</f>
        <v/>
      </c>
      <c r="AR640" s="94">
        <f>IF((AD640&lt;&gt;"")*(P640&lt;&gt;""),AD640-P640,"")</f>
        <v/>
      </c>
      <c r="AS640" s="94">
        <f>IF((AE640&lt;&gt;"")*(Q640&lt;&gt;""),AE640-Q640,"")</f>
        <v/>
      </c>
      <c r="AT640" s="94">
        <f>IF((AF640&lt;&gt;"")*(R640&lt;&gt;""),AF640-R640,"")</f>
        <v/>
      </c>
      <c r="AU640" s="94">
        <f>IF((AG640&lt;&gt;"")*(S640&lt;&gt;""),AG640-S640,"")</f>
        <v/>
      </c>
      <c r="AV640" s="99">
        <f>IF((AH640&lt;&gt;"")*(T640&lt;&gt;""),AH640-T640,"")</f>
        <v/>
      </c>
      <c r="AW640" s="99">
        <f>IF((AI640&lt;&gt;"")*(U640&lt;&gt;""),AI640-U640,"")</f>
        <v/>
      </c>
      <c r="AX640" s="99">
        <f>IF((AJ640&lt;&gt;"")*(V640&lt;&gt;""),AJ640-V640,"")</f>
        <v/>
      </c>
      <c r="AY640" s="99">
        <f>IF((AK640&lt;&gt;"")*(W640&lt;&gt;""),AK640-W640,"")</f>
        <v/>
      </c>
      <c r="AZ640" s="102">
        <f>IF((AL640&lt;&gt;"")*(X640&lt;&gt;""),AL640-X640,"")</f>
        <v/>
      </c>
      <c r="BA640" s="50">
        <f>IFERROR(__xludf.dummyfunction("AI(""Actúa como un tutor académico y dirígete personalmente al estudiante "" &amp; I640 &amp; "" "" &amp; J640 &amp; "" "" &amp; G640 &amp; "" "" &amp; H640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AM640 &amp; ""'. Diferencias por área: Matemáticas ("" &amp; AQ640 &amp; ""), Ciencias Natura"&amp;"les ("" &amp; AR640 &amp; ""), Sociales ("" &amp; AS640 &amp; ""), Lectura Crítica ("" &amp; AT640 &amp; "") e Inglés ("" &amp; AU640 &amp; ""). Variación en posición: grupo ("" &amp; AN640 &amp; ""), grado ("" &amp; AO640 &amp; "") y media ("" &amp; AP640 &amp; ""). Puntajes Primer Simulacro: Global "" &amp; K640 &amp; "", Mat "" &amp; "&amp;"O4 &amp; "", Cien "" &amp; P640 &amp; "", Soc "" &amp; Q640 &amp; "", Lec "" &amp; R640 &amp; "", Ing "" &amp; S640 &amp; "". Puntajes Segundo Simulacro: Global "" &amp; Y640 &amp; "", Mat "" &amp; AC640 &amp; "", Cien "" &amp; AD640 &amp; "", Soc "" &amp; AE640 &amp; "", Lec "" &amp; AF640 &amp; "", Ing "" &amp; AG640 &amp; "". Escribe un mensaje motivador"&amp;" y breve (máximo 4 líneas)."")
"),"=AI(""Actúa como un tutor académico y dirígete personalmente al estudiante "" &amp; I640 &amp; "" "" &amp; J640 &amp; "" "" &amp; G640 &amp; "" "" &amp; H640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AM640 &amp; ""'. Diferencias por área: Matemáticas ("" &amp; AQ640 &amp; ""), Ciencias Natur"&amp;"ales ("" &amp; AR640 &amp; ""), Sociales ("" &amp; AS640 &amp; ""), Lectura Crítica ("" &amp; AT640 &amp; "") e Inglés ("" &amp; AU640 &amp; ""). Variación en posición: grupo ("" &amp; AN640 &amp; ""), grado ("" &amp; AO640 &amp; "") y media ("" &amp; AP640 &amp; ""). Puntajes Primer Simulacro: Global "" &amp; K640 &amp; "", Mat "" &amp;"&amp;" O640 &amp; "", Cien "" &amp; P640 &amp; "", Soc "" &amp; Q640 &amp; "", Lec "" &amp; R640 &amp; "", Ing "" &amp; S640 &amp; "". Puntajes Segundo Simulacro: Global "" &amp; Y640 &amp; "", Mat "" &amp; AC640 &amp; "", Cien "" &amp; AD640 &amp; "", Soc "" &amp; AE640 &amp; "", Lec "" &amp; AF640 &amp; "", Ing "" &amp; AG640 &amp; "". Escribe un mensaje motivado"&amp;"r y breve (máximo 4 líneas)."")
")</f>
        <v/>
      </c>
    </row>
    <row r="641" ht="15.75" customHeight="1" s="42">
      <c r="A641" s="93" t="n"/>
      <c r="B641" s="94" t="inlineStr">
        <is>
          <t>Bachillerato</t>
        </is>
      </c>
      <c r="C641" s="94" t="n">
        <v>904</v>
      </c>
      <c r="D641" s="94" t="n"/>
      <c r="E641" s="95" t="n">
        <v>1038545040</v>
      </c>
      <c r="F641" s="96">
        <f>TRIM(G641&amp;" "&amp;H641&amp;" "&amp;I641&amp;" "&amp;J641)</f>
        <v/>
      </c>
      <c r="G641" s="94" t="inlineStr">
        <is>
          <t>Arroyave</t>
        </is>
      </c>
      <c r="H641" s="94" t="inlineStr">
        <is>
          <t>Pineda</t>
        </is>
      </c>
      <c r="I641" s="94" t="inlineStr">
        <is>
          <t>María</t>
        </is>
      </c>
      <c r="J641" s="97" t="inlineStr">
        <is>
          <t>José</t>
        </is>
      </c>
      <c r="K641" s="98">
        <f>IF(SUM(O641:S641)=0, "", ROUND(((O641*3+P641*3+Q641*3+R641*3+S641*1)/13)*5,0))</f>
        <v/>
      </c>
      <c r="L641" s="99">
        <f>IF(OR($C641="",K641=""),"",COUNTIFS($C$4:$C$1500,$C641,K$4:K$1500,"&gt;"&amp;K641)+1)</f>
        <v/>
      </c>
      <c r="M641" s="99">
        <f>IF(OR($C641="",K641=""),"",IF(AND($C641&gt;=1001,$C641&lt;=1005),COUNTIFS($C$4:$C$1500,"&gt;=1001",$C$4:$C$1500,"&lt;=1005",K$4:K$1500,"&gt;"&amp;K641)+1,IF(AND($C641&gt;=1101,$C641&lt;=1105),COUNTIFS($C$4:$C$1500,"&gt;=1101",$C$4:$C$1500,"&lt;=1105",K$4:K$1500,"&gt;"&amp;K641)+1,IF(AND($C641&gt;=901,$C641&lt;=905),COUNTIFS($C$4:$C$1500,"&gt;=901",$C$4:$C$1500,"&lt;=905",K$4:K$1500,"&gt;"&amp;K641)+1,IF(AND($C641&gt;=801,$C641&lt;=805),COUNTIFS($C$4:$C$1500,"&gt;=801",$C$4:$C$1500,"&lt;=805",K$4:K$1500,"&gt;"&amp;K641)+1,IF(AND($C641&gt;=701,$C641&lt;=705),COUNTIFS($C$4:$C$1500,"&gt;=701",$C$4:$C$1500,"&lt;=705",K$4:K$1500,"&gt;"&amp;K641)+1,IF(AND($C641&gt;=601,$C641&lt;=606),COUNTIFS($C$4:$C$1500,"&gt;=601",$C$4:$C$1500,"&lt;=606",K$4:K$1500,"&gt;"&amp;K641)+1,"")))))))</f>
        <v/>
      </c>
      <c r="N641" s="99">
        <f>IF(OR($C641="",K641=""),"",IF(OR(AND($C641&gt;=1001,$C641&lt;=1005),AND($C641&gt;=1101,$C641&lt;=1105)),COUNTIFS($C$4:$C$1500,"&gt;=1001",$C$4:$C$1500,"&lt;=1005",K$4:K$1500,"&gt;"&amp;K641)+COUNTIFS($C$4:$C$1500,"&gt;=1101",$C$4:$C$1500,"&lt;=1105",K$4:K$1500,"&gt;"&amp;K641)+1,""))</f>
        <v/>
      </c>
      <c r="O641" s="94" t="n">
        <v>62.5</v>
      </c>
      <c r="P641" s="94" t="n">
        <v>44.64</v>
      </c>
      <c r="Q641" s="94" t="n">
        <v>75</v>
      </c>
      <c r="R641" s="94" t="n">
        <v>54.17</v>
      </c>
      <c r="S641" s="94" t="n">
        <v>83.33</v>
      </c>
      <c r="T641" s="99">
        <f>IF(AND(O641&gt;0,O641&lt;36),1,IF(AND(O641&gt;=36,O641&lt;51),2,IF(AND(O641&gt;=51,O641&lt;71),3,IF(AND(O641&gt;=71,O641&lt;=100),4,))))</f>
        <v/>
      </c>
      <c r="U641" s="99">
        <f>IF(AND(P641&gt;0,P641&lt;41),1,IF(AND(P641&gt;=41,P641&lt;56),2,IF(AND(P641&gt;=56,P641&lt;71),3,IF(AND(P641&gt;=71,P641&lt;=100),4,))))</f>
        <v/>
      </c>
      <c r="V641" s="99">
        <f>IF(AND(Q641&gt;0,Q641&lt;41),1,IF(AND(Q641&gt;=41,Q641&lt;56),2,IF(AND(Q641&gt;=56,Q641&lt;71),3,IF(AND(Q641&gt;=71,Q641&lt;=100),4,))))</f>
        <v/>
      </c>
      <c r="W641" s="99">
        <f>IF(AND(R641&gt;0,R641&lt;36),1,IF(AND(R641&gt;=36,R641&lt;51),2,IF(AND(R641&gt;=51,R641&lt;66),3,IF(AND(R641&gt;=66,R641&lt;=100),4,))))</f>
        <v/>
      </c>
      <c r="X641" s="100">
        <f>IF(AND(S641&gt;0,S641&lt;37),1,IF(AND(S641&gt;=37,S641&lt;58),2,IF(AND(S641&gt;=58,S641&lt;71),3,IF(AND(S641&gt;=71,S641&lt;=100),4,))))</f>
        <v/>
      </c>
      <c r="Y641" s="101">
        <f>IF(SUM(AC641:AG641)=0, "", ROUND(((AC641*3+AD641*3+AE641*3+AF641*3+AG641*1)/13)*5,0))</f>
        <v/>
      </c>
      <c r="Z641" s="99">
        <f>IF(OR($C641="",Y641=""),"",COUNTIFS($C$4:$C$1500,$C641,Y$4:Y$1500,"&gt;"&amp;Y641)+1)</f>
        <v/>
      </c>
      <c r="AA641" s="99">
        <f>IF(OR($C641="",Y641=""),"",IF(AND($C641&gt;=1001,$C641&lt;=1005),COUNTIFS($C$4:$C$1500,"&gt;=1001",$C$4:$C$1500,"&lt;=1005",Y$4:Y$1500,"&gt;"&amp;Y641)+1,IF(AND($C641&gt;=1101,$C641&lt;=1105),COUNTIFS($C$4:$C$1500,"&gt;=1101",$C$4:$C$1500,"&lt;=1105",Y$4:Y$1500,"&gt;"&amp;Y641)+1,IF(AND($C641&gt;=901,$C641&lt;=905),COUNTIFS($C$4:$C$1500,"&gt;=901",$C$4:$C$1500,"&lt;=905",Y$4:Y$1500,"&gt;"&amp;Y641)+1,IF(AND($C641&gt;=801,$C641&lt;=805),COUNTIFS($C$4:$C$1500,"&gt;=801",$C$4:$C$1500,"&lt;=805",Y$4:Y$1500,"&gt;"&amp;Y641)+1,IF(AND($C641&gt;=701,$C641&lt;=705),COUNTIFS($C$4:$C$1500,"&gt;=701",$C$4:$C$1500,"&lt;=705",Y$4:Y$1500,"&gt;"&amp;Y641)+1,IF(AND($C641&gt;=601,$C641&lt;=606),COUNTIFS($C$4:$C$1500,"&gt;=601",$C$4:$C$1500,"&lt;=606",Y$4:Y$1500,"&gt;"&amp;Y641)+1,"")))))))</f>
        <v/>
      </c>
      <c r="AB641" s="99">
        <f>IF(OR($C641="",Y641=""),"",IF(OR(AND($C641&gt;=1001,$C641&lt;=1005),AND($C641&gt;=1101,$C641&lt;=1105)),COUNTIFS($C$4:$C$1500,"&gt;=1001",$C$4:$C$1500,"&lt;=1005",Y$4:Y$1500,"&gt;"&amp;Y641)+COUNTIFS($C$4:$C$1500,"&gt;=1101",$C$4:$C$1500,"&lt;=1105",Y$4:Y$1500,"&gt;"&amp;Y641)+1,""))</f>
        <v/>
      </c>
      <c r="AC641" s="94" t="n">
        <v>46.75</v>
      </c>
      <c r="AD641" s="94" t="n">
        <v>86.43000000000001</v>
      </c>
      <c r="AE641" s="94" t="n">
        <v>47.25</v>
      </c>
      <c r="AF641" s="94" t="n">
        <v>70</v>
      </c>
      <c r="AG641" s="94" t="n">
        <v>78.75</v>
      </c>
      <c r="AH641" s="99">
        <f>IF(AND(AC641&gt;0,AC641&lt;36),1,IF(AND(AC641&gt;=36,AC641&lt;51),2,IF(AND(AC641&gt;=51,AC641&lt;71),3,IF(AND(AC641&gt;=71,AC641&lt;=100),4,))))</f>
        <v/>
      </c>
      <c r="AI641" s="99">
        <f>IF(AND(AD641&gt;0,AD641&lt;41),1,IF(AND(AD641&gt;=41,AD641&lt;56),2,IF(AND(AD641&gt;=56,AD641&lt;71),3,IF(AND(AD641&gt;=71,AD641&lt;=100),4,))))</f>
        <v/>
      </c>
      <c r="AJ641" s="99">
        <f>IF(AND(AE641&gt;0,AE641&lt;41),1,IF(AND(AE641&gt;=41,AE641&lt;56),2,IF(AND(AE641&gt;=56,AE641&lt;71),3,IF(AND(AE641&gt;=71,AE641&lt;=100),4,))))</f>
        <v/>
      </c>
      <c r="AK641" s="99">
        <f>IF(AND(AF641&gt;0,AF641&lt;36),1,IF(AND(AF641&gt;=36,AF641&lt;51),2,IF(AND(AF641&gt;=51,AF641&lt;66),3,IF(AND(AF641&gt;=66,AF641&lt;=100),4,))))</f>
        <v/>
      </c>
      <c r="AL641" s="100">
        <f>IF(AND(AG641&gt;0,AG641&lt;37),1,IF(AND(AG641&gt;=37,AG641&lt;58),2,IF(AND(AG641&gt;=58,AG641&lt;71),3,IF(AND(AG641&gt;=71,AG641&lt;=100),4,))))</f>
        <v/>
      </c>
      <c r="AM641" s="101">
        <f>IF((Y641&lt;&gt;"")*(K641&lt;&gt;""),Y641-K641,"")</f>
        <v/>
      </c>
      <c r="AN641" s="99">
        <f>IF((Z641&lt;&gt;"")*(L641&lt;&gt;""),Z641-L641,"")</f>
        <v/>
      </c>
      <c r="AO641" s="99">
        <f>IF((AA641&lt;&gt;"")*(M641&lt;&gt;""),AA641-M641,"")</f>
        <v/>
      </c>
      <c r="AP641" s="99">
        <f>IF((AB641&lt;&gt;"")*(N641&lt;&gt;""),AB641-N641,"")</f>
        <v/>
      </c>
      <c r="AQ641" s="94">
        <f>IF((AC641&lt;&gt;"")*(O641&lt;&gt;""),AC641-O641,"")</f>
        <v/>
      </c>
      <c r="AR641" s="94">
        <f>IF((AD641&lt;&gt;"")*(P641&lt;&gt;""),AD641-P641,"")</f>
        <v/>
      </c>
      <c r="AS641" s="94">
        <f>IF((AE641&lt;&gt;"")*(Q641&lt;&gt;""),AE641-Q641,"")</f>
        <v/>
      </c>
      <c r="AT641" s="94">
        <f>IF((AF641&lt;&gt;"")*(R641&lt;&gt;""),AF641-R641,"")</f>
        <v/>
      </c>
      <c r="AU641" s="94">
        <f>IF((AG641&lt;&gt;"")*(S641&lt;&gt;""),AG641-S641,"")</f>
        <v/>
      </c>
      <c r="AV641" s="99">
        <f>IF((AH641&lt;&gt;"")*(T641&lt;&gt;""),AH641-T641,"")</f>
        <v/>
      </c>
      <c r="AW641" s="99">
        <f>IF((AI641&lt;&gt;"")*(U641&lt;&gt;""),AI641-U641,"")</f>
        <v/>
      </c>
      <c r="AX641" s="99">
        <f>IF((AJ641&lt;&gt;"")*(V641&lt;&gt;""),AJ641-V641,"")</f>
        <v/>
      </c>
      <c r="AY641" s="99">
        <f>IF((AK641&lt;&gt;"")*(W641&lt;&gt;""),AK641-W641,"")</f>
        <v/>
      </c>
      <c r="AZ641" s="102">
        <f>IF((AL641&lt;&gt;"")*(X641&lt;&gt;""),AL641-X641,"")</f>
        <v/>
      </c>
      <c r="BA641" s="50">
        <f>IFERROR(__xludf.dummyfunction("AI(""Actúa como un tutor académico y dirígete personalmente al estudiante "" &amp; I641 &amp; "" "" &amp; J641 &amp; "" "" &amp; G641 &amp; "" "" &amp; H641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AM641 &amp; ""'. Diferencias por área: Matemáticas ("" &amp; AQ641 &amp; ""), Ciencias Natura"&amp;"les ("" &amp; AR641 &amp; ""), Sociales ("" &amp; AS641 &amp; ""), Lectura Crítica ("" &amp; AT641 &amp; "") e Inglés ("" &amp; AU641 &amp; ""). Variación en posición: grupo ("" &amp; AN641 &amp; ""), grado ("" &amp; AO641 &amp; "") y media ("" &amp; AP641 &amp; ""). Puntajes Primer Simulacro: Global "" &amp; K641 &amp; "", Mat "" &amp; "&amp;"O4 &amp; "", Cien "" &amp; P641 &amp; "", Soc "" &amp; Q641 &amp; "", Lec "" &amp; R641 &amp; "", Ing "" &amp; S641 &amp; "". Puntajes Segundo Simulacro: Global "" &amp; Y641 &amp; "", Mat "" &amp; AC641 &amp; "", Cien "" &amp; AD641 &amp; "", Soc "" &amp; AE641 &amp; "", Lec "" &amp; AF641 &amp; "", Ing "" &amp; AG641 &amp; "". Escribe un mensaje motivador"&amp;" y breve (máximo 4 líneas)."")
"),"=AI(""Actúa como un tutor académico y dirígete personalmente al estudiante "" &amp; I641 &amp; "" "" &amp; J641 &amp; "" "" &amp; G641 &amp; "" "" &amp; H641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AM641 &amp; ""'. Diferencias por área: Matemáticas ("" &amp; AQ641 &amp; ""), Ciencias Natur"&amp;"ales ("" &amp; AR641 &amp; ""), Sociales ("" &amp; AS641 &amp; ""), Lectura Crítica ("" &amp; AT641 &amp; "") e Inglés ("" &amp; AU641 &amp; ""). Variación en posición: grupo ("" &amp; AN641 &amp; ""), grado ("" &amp; AO641 &amp; "") y media ("" &amp; AP641 &amp; ""). Puntajes Primer Simulacro: Global "" &amp; K641 &amp; "", Mat "" &amp;"&amp;" O641 &amp; "", Cien "" &amp; P641 &amp; "", Soc "" &amp; Q641 &amp; "", Lec "" &amp; R641 &amp; "", Ing "" &amp; S641 &amp; "". Puntajes Segundo Simulacro: Global "" &amp; Y641 &amp; "", Mat "" &amp; AC641 &amp; "", Cien "" &amp; AD641 &amp; "", Soc "" &amp; AE641 &amp; "", Lec "" &amp; AF641 &amp; "", Ing "" &amp; AG641 &amp; "". Escribe un mensaje motivado"&amp;"r y breve (máximo 4 líneas)."")
")</f>
        <v/>
      </c>
    </row>
    <row r="642" ht="15.75" customHeight="1" s="42">
      <c r="A642" s="93" t="n"/>
      <c r="B642" s="94" t="inlineStr">
        <is>
          <t>Bachillerato</t>
        </is>
      </c>
      <c r="C642" s="94" t="n">
        <v>904</v>
      </c>
      <c r="D642" s="94" t="n"/>
      <c r="E642" s="95" t="n">
        <v>1011594875</v>
      </c>
      <c r="F642" s="96">
        <f>TRIM(G642&amp;" "&amp;H642&amp;" "&amp;I642&amp;" "&amp;J642)</f>
        <v/>
      </c>
      <c r="G642" s="94" t="inlineStr">
        <is>
          <t>Calderon</t>
        </is>
      </c>
      <c r="H642" s="94" t="inlineStr">
        <is>
          <t>Ospina</t>
        </is>
      </c>
      <c r="I642" s="94" t="inlineStr">
        <is>
          <t>Andrés</t>
        </is>
      </c>
      <c r="J642" s="97" t="inlineStr">
        <is>
          <t>Matías</t>
        </is>
      </c>
      <c r="K642" s="98">
        <f>IF(SUM(O642:S642)=0, "", ROUND(((O642*3+P642*3+Q642*3+R642*3+S642*1)/13)*5,0))</f>
        <v/>
      </c>
      <c r="L642" s="99">
        <f>IF(OR($C642="",K642=""),"",COUNTIFS($C$4:$C$1500,$C642,K$4:K$1500,"&gt;"&amp;K642)+1)</f>
        <v/>
      </c>
      <c r="M642" s="99">
        <f>IF(OR($C642="",K642=""),"",IF(AND($C642&gt;=1001,$C642&lt;=1005),COUNTIFS($C$4:$C$1500,"&gt;=1001",$C$4:$C$1500,"&lt;=1005",K$4:K$1500,"&gt;"&amp;K642)+1,IF(AND($C642&gt;=1101,$C642&lt;=1105),COUNTIFS($C$4:$C$1500,"&gt;=1101",$C$4:$C$1500,"&lt;=1105",K$4:K$1500,"&gt;"&amp;K642)+1,IF(AND($C642&gt;=901,$C642&lt;=905),COUNTIFS($C$4:$C$1500,"&gt;=901",$C$4:$C$1500,"&lt;=905",K$4:K$1500,"&gt;"&amp;K642)+1,IF(AND($C642&gt;=801,$C642&lt;=805),COUNTIFS($C$4:$C$1500,"&gt;=801",$C$4:$C$1500,"&lt;=805",K$4:K$1500,"&gt;"&amp;K642)+1,IF(AND($C642&gt;=701,$C642&lt;=705),COUNTIFS($C$4:$C$1500,"&gt;=701",$C$4:$C$1500,"&lt;=705",K$4:K$1500,"&gt;"&amp;K642)+1,IF(AND($C642&gt;=601,$C642&lt;=606),COUNTIFS($C$4:$C$1500,"&gt;=601",$C$4:$C$1500,"&lt;=606",K$4:K$1500,"&gt;"&amp;K642)+1,"")))))))</f>
        <v/>
      </c>
      <c r="N642" s="99">
        <f>IF(OR($C642="",K642=""),"",IF(OR(AND($C642&gt;=1001,$C642&lt;=1005),AND($C642&gt;=1101,$C642&lt;=1105)),COUNTIFS($C$4:$C$1500,"&gt;=1001",$C$4:$C$1500,"&lt;=1005",K$4:K$1500,"&gt;"&amp;K642)+COUNTIFS($C$4:$C$1500,"&gt;=1101",$C$4:$C$1500,"&lt;=1105",K$4:K$1500,"&gt;"&amp;K642)+1,""))</f>
        <v/>
      </c>
      <c r="O642" s="94" t="n">
        <v>42.5</v>
      </c>
      <c r="P642" s="94" t="n">
        <v>42.26</v>
      </c>
      <c r="Q642" s="94" t="n">
        <v>40.63</v>
      </c>
      <c r="R642" s="94" t="n">
        <v>37.5</v>
      </c>
      <c r="S642" s="94" t="n">
        <v>54.17</v>
      </c>
      <c r="T642" s="99">
        <f>IF(AND(O642&gt;0,O642&lt;36),1,IF(AND(O642&gt;=36,O642&lt;51),2,IF(AND(O642&gt;=51,O642&lt;71),3,IF(AND(O642&gt;=71,O642&lt;=100),4,))))</f>
        <v/>
      </c>
      <c r="U642" s="99">
        <f>IF(AND(P642&gt;0,P642&lt;41),1,IF(AND(P642&gt;=41,P642&lt;56),2,IF(AND(P642&gt;=56,P642&lt;71),3,IF(AND(P642&gt;=71,P642&lt;=100),4,))))</f>
        <v/>
      </c>
      <c r="V642" s="99">
        <f>IF(AND(Q642&gt;0,Q642&lt;41),1,IF(AND(Q642&gt;=41,Q642&lt;56),2,IF(AND(Q642&gt;=56,Q642&lt;71),3,IF(AND(Q642&gt;=71,Q642&lt;=100),4,))))</f>
        <v/>
      </c>
      <c r="W642" s="99">
        <f>IF(AND(R642&gt;0,R642&lt;36),1,IF(AND(R642&gt;=36,R642&lt;51),2,IF(AND(R642&gt;=51,R642&lt;66),3,IF(AND(R642&gt;=66,R642&lt;=100),4,))))</f>
        <v/>
      </c>
      <c r="X642" s="100">
        <f>IF(AND(S642&gt;0,S642&lt;37),1,IF(AND(S642&gt;=37,S642&lt;58),2,IF(AND(S642&gt;=58,S642&lt;71),3,IF(AND(S642&gt;=71,S642&lt;=100),4,))))</f>
        <v/>
      </c>
      <c r="Y642" s="101">
        <f>IF(SUM(AC642:AG642)=0, "", ROUND(((AC642*3+AD642*3+AE642*3+AF642*3+AG642*1)/13)*5,0))</f>
        <v/>
      </c>
      <c r="Z642" s="99">
        <f>IF(OR($C642="",Y642=""),"",COUNTIFS($C$4:$C$1500,$C642,Y$4:Y$1500,"&gt;"&amp;Y642)+1)</f>
        <v/>
      </c>
      <c r="AA642" s="99">
        <f>IF(OR($C642="",Y642=""),"",IF(AND($C642&gt;=1001,$C642&lt;=1005),COUNTIFS($C$4:$C$1500,"&gt;=1001",$C$4:$C$1500,"&lt;=1005",Y$4:Y$1500,"&gt;"&amp;Y642)+1,IF(AND($C642&gt;=1101,$C642&lt;=1105),COUNTIFS($C$4:$C$1500,"&gt;=1101",$C$4:$C$1500,"&lt;=1105",Y$4:Y$1500,"&gt;"&amp;Y642)+1,IF(AND($C642&gt;=901,$C642&lt;=905),COUNTIFS($C$4:$C$1500,"&gt;=901",$C$4:$C$1500,"&lt;=905",Y$4:Y$1500,"&gt;"&amp;Y642)+1,IF(AND($C642&gt;=801,$C642&lt;=805),COUNTIFS($C$4:$C$1500,"&gt;=801",$C$4:$C$1500,"&lt;=805",Y$4:Y$1500,"&gt;"&amp;Y642)+1,IF(AND($C642&gt;=701,$C642&lt;=705),COUNTIFS($C$4:$C$1500,"&gt;=701",$C$4:$C$1500,"&lt;=705",Y$4:Y$1500,"&gt;"&amp;Y642)+1,IF(AND($C642&gt;=601,$C642&lt;=606),COUNTIFS($C$4:$C$1500,"&gt;=601",$C$4:$C$1500,"&lt;=606",Y$4:Y$1500,"&gt;"&amp;Y642)+1,"")))))))</f>
        <v/>
      </c>
      <c r="AB642" s="99">
        <f>IF(OR($C642="",Y642=""),"",IF(OR(AND($C642&gt;=1001,$C642&lt;=1005),AND($C642&gt;=1101,$C642&lt;=1105)),COUNTIFS($C$4:$C$1500,"&gt;=1001",$C$4:$C$1500,"&lt;=1005",Y$4:Y$1500,"&gt;"&amp;Y642)+COUNTIFS($C$4:$C$1500,"&gt;=1101",$C$4:$C$1500,"&lt;=1105",Y$4:Y$1500,"&gt;"&amp;Y642)+1,""))</f>
        <v/>
      </c>
      <c r="AC642" s="94" t="n">
        <v>57.75</v>
      </c>
      <c r="AD642" s="94" t="n">
        <v>65.04000000000001</v>
      </c>
      <c r="AE642" s="94" t="n">
        <v>49.88</v>
      </c>
      <c r="AF642" s="94" t="n">
        <v>65.63</v>
      </c>
      <c r="AG642" s="94" t="n">
        <v>87.5</v>
      </c>
      <c r="AH642" s="99">
        <f>IF(AND(AC642&gt;0,AC642&lt;36),1,IF(AND(AC642&gt;=36,AC642&lt;51),2,IF(AND(AC642&gt;=51,AC642&lt;71),3,IF(AND(AC642&gt;=71,AC642&lt;=100),4,))))</f>
        <v/>
      </c>
      <c r="AI642" s="99">
        <f>IF(AND(AD642&gt;0,AD642&lt;41),1,IF(AND(AD642&gt;=41,AD642&lt;56),2,IF(AND(AD642&gt;=56,AD642&lt;71),3,IF(AND(AD642&gt;=71,AD642&lt;=100),4,))))</f>
        <v/>
      </c>
      <c r="AJ642" s="99">
        <f>IF(AND(AE642&gt;0,AE642&lt;41),1,IF(AND(AE642&gt;=41,AE642&lt;56),2,IF(AND(AE642&gt;=56,AE642&lt;71),3,IF(AND(AE642&gt;=71,AE642&lt;=100),4,))))</f>
        <v/>
      </c>
      <c r="AK642" s="99">
        <f>IF(AND(AF642&gt;0,AF642&lt;36),1,IF(AND(AF642&gt;=36,AF642&lt;51),2,IF(AND(AF642&gt;=51,AF642&lt;66),3,IF(AND(AF642&gt;=66,AF642&lt;=100),4,))))</f>
        <v/>
      </c>
      <c r="AL642" s="100">
        <f>IF(AND(AG642&gt;0,AG642&lt;37),1,IF(AND(AG642&gt;=37,AG642&lt;58),2,IF(AND(AG642&gt;=58,AG642&lt;71),3,IF(AND(AG642&gt;=71,AG642&lt;=100),4,))))</f>
        <v/>
      </c>
      <c r="AM642" s="101">
        <f>IF((Y642&lt;&gt;"")*(K642&lt;&gt;""),Y642-K642,"")</f>
        <v/>
      </c>
      <c r="AN642" s="99">
        <f>IF((Z642&lt;&gt;"")*(L642&lt;&gt;""),Z642-L642,"")</f>
        <v/>
      </c>
      <c r="AO642" s="99">
        <f>IF((AA642&lt;&gt;"")*(M642&lt;&gt;""),AA642-M642,"")</f>
        <v/>
      </c>
      <c r="AP642" s="99">
        <f>IF((AB642&lt;&gt;"")*(N642&lt;&gt;""),AB642-N642,"")</f>
        <v/>
      </c>
      <c r="AQ642" s="94">
        <f>IF((AC642&lt;&gt;"")*(O642&lt;&gt;""),AC642-O642,"")</f>
        <v/>
      </c>
      <c r="AR642" s="94">
        <f>IF((AD642&lt;&gt;"")*(P642&lt;&gt;""),AD642-P642,"")</f>
        <v/>
      </c>
      <c r="AS642" s="94">
        <f>IF((AE642&lt;&gt;"")*(Q642&lt;&gt;""),AE642-Q642,"")</f>
        <v/>
      </c>
      <c r="AT642" s="94">
        <f>IF((AF642&lt;&gt;"")*(R642&lt;&gt;""),AF642-R642,"")</f>
        <v/>
      </c>
      <c r="AU642" s="94">
        <f>IF((AG642&lt;&gt;"")*(S642&lt;&gt;""),AG642-S642,"")</f>
        <v/>
      </c>
      <c r="AV642" s="99">
        <f>IF((AH642&lt;&gt;"")*(T642&lt;&gt;""),AH642-T642,"")</f>
        <v/>
      </c>
      <c r="AW642" s="99">
        <f>IF((AI642&lt;&gt;"")*(U642&lt;&gt;""),AI642-U642,"")</f>
        <v/>
      </c>
      <c r="AX642" s="99">
        <f>IF((AJ642&lt;&gt;"")*(V642&lt;&gt;""),AJ642-V642,"")</f>
        <v/>
      </c>
      <c r="AY642" s="99">
        <f>IF((AK642&lt;&gt;"")*(W642&lt;&gt;""),AK642-W642,"")</f>
        <v/>
      </c>
      <c r="AZ642" s="102">
        <f>IF((AL642&lt;&gt;"")*(X642&lt;&gt;""),AL642-X642,"")</f>
        <v/>
      </c>
      <c r="BA642" s="50">
        <f>IFERROR(__xludf.dummyfunction("AI(""Actúa como un tutor académico y dirígete personalmente al estudiante "" &amp; I642 &amp; "" "" &amp; J642 &amp; "" "" &amp; G642 &amp; "" "" &amp; H642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AM642 &amp; ""'. Diferencias por área: Matemáticas ("" &amp; AQ642 &amp; ""), Ciencias Natura"&amp;"les ("" &amp; AR642 &amp; ""), Sociales ("" &amp; AS642 &amp; ""), Lectura Crítica ("" &amp; AT642 &amp; "") e Inglés ("" &amp; AU642 &amp; ""). Variación en posición: grupo ("" &amp; AN642 &amp; ""), grado ("" &amp; AO642 &amp; "") y media ("" &amp; AP642 &amp; ""). Puntajes Primer Simulacro: Global "" &amp; K642 &amp; "", Mat "" &amp; "&amp;"O4 &amp; "", Cien "" &amp; P642 &amp; "", Soc "" &amp; Q642 &amp; "", Lec "" &amp; R642 &amp; "", Ing "" &amp; S642 &amp; "". Puntajes Segundo Simulacro: Global "" &amp; Y642 &amp; "", Mat "" &amp; AC642 &amp; "", Cien "" &amp; AD642 &amp; "", Soc "" &amp; AE642 &amp; "", Lec "" &amp; AF642 &amp; "", Ing "" &amp; AG642 &amp; "". Escribe un mensaje motivador"&amp;" y breve (máximo 4 líneas)."")
"),"=AI(""Actúa como un tutor académico y dirígete personalmente al estudiante "" &amp; I642 &amp; "" "" &amp; J642 &amp; "" "" &amp; G642 &amp; "" "" &amp; H642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AM642 &amp; ""'. Diferencias por área: Matemáticas ("" &amp; AQ642 &amp; ""), Ciencias Natur"&amp;"ales ("" &amp; AR642 &amp; ""), Sociales ("" &amp; AS642 &amp; ""), Lectura Crítica ("" &amp; AT642 &amp; "") e Inglés ("" &amp; AU642 &amp; ""). Variación en posición: grupo ("" &amp; AN642 &amp; ""), grado ("" &amp; AO642 &amp; "") y media ("" &amp; AP642 &amp; ""). Puntajes Primer Simulacro: Global "" &amp; K642 &amp; "", Mat "" &amp;"&amp;" O642 &amp; "", Cien "" &amp; P642 &amp; "", Soc "" &amp; Q642 &amp; "", Lec "" &amp; R642 &amp; "", Ing "" &amp; S642 &amp; "". Puntajes Segundo Simulacro: Global "" &amp; Y642 &amp; "", Mat "" &amp; AC642 &amp; "", Cien "" &amp; AD642 &amp; "", Soc "" &amp; AE642 &amp; "", Lec "" &amp; AF642 &amp; "", Ing "" &amp; AG642 &amp; "". Escribe un mensaje motivado"&amp;"r y breve (máximo 4 líneas)."")
")</f>
        <v/>
      </c>
    </row>
    <row r="643" ht="15.75" customHeight="1" s="42">
      <c r="A643" s="93" t="n"/>
      <c r="B643" s="94" t="inlineStr">
        <is>
          <t>Bachillerato</t>
        </is>
      </c>
      <c r="C643" s="94" t="n">
        <v>904</v>
      </c>
      <c r="D643" s="94" t="n"/>
      <c r="E643" s="95" t="n">
        <v>1011593819</v>
      </c>
      <c r="F643" s="96">
        <f>TRIM(G643&amp;" "&amp;H643&amp;" "&amp;I643&amp;" "&amp;J643)</f>
        <v/>
      </c>
      <c r="G643" s="94" t="inlineStr">
        <is>
          <t>Garay</t>
        </is>
      </c>
      <c r="H643" s="94" t="inlineStr">
        <is>
          <t>Arango</t>
        </is>
      </c>
      <c r="I643" s="94" t="inlineStr">
        <is>
          <t>Jorge</t>
        </is>
      </c>
      <c r="J643" s="97" t="inlineStr">
        <is>
          <t>Mario</t>
        </is>
      </c>
      <c r="K643" s="98">
        <f>IF(SUM(O643:S643)=0, "", ROUND(((O643*3+P643*3+Q643*3+R643*3+S643*1)/13)*5,0))</f>
        <v/>
      </c>
      <c r="L643" s="99">
        <f>IF(OR($C643="",K643=""),"",COUNTIFS($C$4:$C$1500,$C643,K$4:K$1500,"&gt;"&amp;K643)+1)</f>
        <v/>
      </c>
      <c r="M643" s="99">
        <f>IF(OR($C643="",K643=""),"",IF(AND($C643&gt;=1001,$C643&lt;=1005),COUNTIFS($C$4:$C$1500,"&gt;=1001",$C$4:$C$1500,"&lt;=1005",K$4:K$1500,"&gt;"&amp;K643)+1,IF(AND($C643&gt;=1101,$C643&lt;=1105),COUNTIFS($C$4:$C$1500,"&gt;=1101",$C$4:$C$1500,"&lt;=1105",K$4:K$1500,"&gt;"&amp;K643)+1,IF(AND($C643&gt;=901,$C643&lt;=905),COUNTIFS($C$4:$C$1500,"&gt;=901",$C$4:$C$1500,"&lt;=905",K$4:K$1500,"&gt;"&amp;K643)+1,IF(AND($C643&gt;=801,$C643&lt;=805),COUNTIFS($C$4:$C$1500,"&gt;=801",$C$4:$C$1500,"&lt;=805",K$4:K$1500,"&gt;"&amp;K643)+1,IF(AND($C643&gt;=701,$C643&lt;=705),COUNTIFS($C$4:$C$1500,"&gt;=701",$C$4:$C$1500,"&lt;=705",K$4:K$1500,"&gt;"&amp;K643)+1,IF(AND($C643&gt;=601,$C643&lt;=606),COUNTIFS($C$4:$C$1500,"&gt;=601",$C$4:$C$1500,"&lt;=606",K$4:K$1500,"&gt;"&amp;K643)+1,"")))))))</f>
        <v/>
      </c>
      <c r="N643" s="99">
        <f>IF(OR($C643="",K643=""),"",IF(OR(AND($C643&gt;=1001,$C643&lt;=1005),AND($C643&gt;=1101,$C643&lt;=1105)),COUNTIFS($C$4:$C$1500,"&gt;=1001",$C$4:$C$1500,"&lt;=1005",K$4:K$1500,"&gt;"&amp;K643)+COUNTIFS($C$4:$C$1500,"&gt;=1101",$C$4:$C$1500,"&lt;=1105",K$4:K$1500,"&gt;"&amp;K643)+1,""))</f>
        <v/>
      </c>
      <c r="O643" s="94" t="n">
        <v>62.5</v>
      </c>
      <c r="P643" s="94" t="n">
        <v>48.21</v>
      </c>
      <c r="Q643" s="94" t="n">
        <v>28.13</v>
      </c>
      <c r="R643" s="94" t="n">
        <v>29.17</v>
      </c>
      <c r="S643" s="94" t="n">
        <v>62.5</v>
      </c>
      <c r="T643" s="99">
        <f>IF(AND(O643&gt;0,O643&lt;36),1,IF(AND(O643&gt;=36,O643&lt;51),2,IF(AND(O643&gt;=51,O643&lt;71),3,IF(AND(O643&gt;=71,O643&lt;=100),4,))))</f>
        <v/>
      </c>
      <c r="U643" s="99">
        <f>IF(AND(P643&gt;0,P643&lt;41),1,IF(AND(P643&gt;=41,P643&lt;56),2,IF(AND(P643&gt;=56,P643&lt;71),3,IF(AND(P643&gt;=71,P643&lt;=100),4,))))</f>
        <v/>
      </c>
      <c r="V643" s="99">
        <f>IF(AND(Q643&gt;0,Q643&lt;41),1,IF(AND(Q643&gt;=41,Q643&lt;56),2,IF(AND(Q643&gt;=56,Q643&lt;71),3,IF(AND(Q643&gt;=71,Q643&lt;=100),4,))))</f>
        <v/>
      </c>
      <c r="W643" s="99">
        <f>IF(AND(R643&gt;0,R643&lt;36),1,IF(AND(R643&gt;=36,R643&lt;51),2,IF(AND(R643&gt;=51,R643&lt;66),3,IF(AND(R643&gt;=66,R643&lt;=100),4,))))</f>
        <v/>
      </c>
      <c r="X643" s="100">
        <f>IF(AND(S643&gt;0,S643&lt;37),1,IF(AND(S643&gt;=37,S643&lt;58),2,IF(AND(S643&gt;=58,S643&lt;71),3,IF(AND(S643&gt;=71,S643&lt;=100),4,))))</f>
        <v/>
      </c>
      <c r="Y643" s="101">
        <f>IF(SUM(AC643:AG643)=0, "", ROUND(((AC643*3+AD643*3+AE643*3+AF643*3+AG643*1)/13)*5,0))</f>
        <v/>
      </c>
      <c r="Z643" s="99">
        <f>IF(OR($C643="",Y643=""),"",COUNTIFS($C$4:$C$1500,$C643,Y$4:Y$1500,"&gt;"&amp;Y643)+1)</f>
        <v/>
      </c>
      <c r="AA643" s="99">
        <f>IF(OR($C643="",Y643=""),"",IF(AND($C643&gt;=1001,$C643&lt;=1005),COUNTIFS($C$4:$C$1500,"&gt;=1001",$C$4:$C$1500,"&lt;=1005",Y$4:Y$1500,"&gt;"&amp;Y643)+1,IF(AND($C643&gt;=1101,$C643&lt;=1105),COUNTIFS($C$4:$C$1500,"&gt;=1101",$C$4:$C$1500,"&lt;=1105",Y$4:Y$1500,"&gt;"&amp;Y643)+1,IF(AND($C643&gt;=901,$C643&lt;=905),COUNTIFS($C$4:$C$1500,"&gt;=901",$C$4:$C$1500,"&lt;=905",Y$4:Y$1500,"&gt;"&amp;Y643)+1,IF(AND($C643&gt;=801,$C643&lt;=805),COUNTIFS($C$4:$C$1500,"&gt;=801",$C$4:$C$1500,"&lt;=805",Y$4:Y$1500,"&gt;"&amp;Y643)+1,IF(AND($C643&gt;=701,$C643&lt;=705),COUNTIFS($C$4:$C$1500,"&gt;=701",$C$4:$C$1500,"&lt;=705",Y$4:Y$1500,"&gt;"&amp;Y643)+1,IF(AND($C643&gt;=601,$C643&lt;=606),COUNTIFS($C$4:$C$1500,"&gt;=601",$C$4:$C$1500,"&lt;=606",Y$4:Y$1500,"&gt;"&amp;Y643)+1,"")))))))</f>
        <v/>
      </c>
      <c r="AB643" s="99">
        <f>IF(OR($C643="",Y643=""),"",IF(OR(AND($C643&gt;=1001,$C643&lt;=1005),AND($C643&gt;=1101,$C643&lt;=1105)),COUNTIFS($C$4:$C$1500,"&gt;=1001",$C$4:$C$1500,"&lt;=1005",Y$4:Y$1500,"&gt;"&amp;Y643)+COUNTIFS($C$4:$C$1500,"&gt;=1101",$C$4:$C$1500,"&lt;=1105",Y$4:Y$1500,"&gt;"&amp;Y643)+1,""))</f>
        <v/>
      </c>
      <c r="AC643" s="94" t="n">
        <v>55</v>
      </c>
      <c r="AD643" s="94" t="n">
        <v>54.64</v>
      </c>
      <c r="AE643" s="94" t="n">
        <v>76.13</v>
      </c>
      <c r="AF643" s="94" t="n">
        <v>48.13</v>
      </c>
      <c r="AG643" s="94" t="n">
        <v>74.38</v>
      </c>
      <c r="AH643" s="99">
        <f>IF(AND(AC643&gt;0,AC643&lt;36),1,IF(AND(AC643&gt;=36,AC643&lt;51),2,IF(AND(AC643&gt;=51,AC643&lt;71),3,IF(AND(AC643&gt;=71,AC643&lt;=100),4,))))</f>
        <v/>
      </c>
      <c r="AI643" s="99">
        <f>IF(AND(AD643&gt;0,AD643&lt;41),1,IF(AND(AD643&gt;=41,AD643&lt;56),2,IF(AND(AD643&gt;=56,AD643&lt;71),3,IF(AND(AD643&gt;=71,AD643&lt;=100),4,))))</f>
        <v/>
      </c>
      <c r="AJ643" s="99">
        <f>IF(AND(AE643&gt;0,AE643&lt;41),1,IF(AND(AE643&gt;=41,AE643&lt;56),2,IF(AND(AE643&gt;=56,AE643&lt;71),3,IF(AND(AE643&gt;=71,AE643&lt;=100),4,))))</f>
        <v/>
      </c>
      <c r="AK643" s="99">
        <f>IF(AND(AF643&gt;0,AF643&lt;36),1,IF(AND(AF643&gt;=36,AF643&lt;51),2,IF(AND(AF643&gt;=51,AF643&lt;66),3,IF(AND(AF643&gt;=66,AF643&lt;=100),4,))))</f>
        <v/>
      </c>
      <c r="AL643" s="100">
        <f>IF(AND(AG643&gt;0,AG643&lt;37),1,IF(AND(AG643&gt;=37,AG643&lt;58),2,IF(AND(AG643&gt;=58,AG643&lt;71),3,IF(AND(AG643&gt;=71,AG643&lt;=100),4,))))</f>
        <v/>
      </c>
      <c r="AM643" s="101">
        <f>IF((Y643&lt;&gt;"")*(K643&lt;&gt;""),Y643-K643,"")</f>
        <v/>
      </c>
      <c r="AN643" s="99">
        <f>IF((Z643&lt;&gt;"")*(L643&lt;&gt;""),Z643-L643,"")</f>
        <v/>
      </c>
      <c r="AO643" s="99">
        <f>IF((AA643&lt;&gt;"")*(M643&lt;&gt;""),AA643-M643,"")</f>
        <v/>
      </c>
      <c r="AP643" s="99">
        <f>IF((AB643&lt;&gt;"")*(N643&lt;&gt;""),AB643-N643,"")</f>
        <v/>
      </c>
      <c r="AQ643" s="94">
        <f>IF((AC643&lt;&gt;"")*(O643&lt;&gt;""),AC643-O643,"")</f>
        <v/>
      </c>
      <c r="AR643" s="94">
        <f>IF((AD643&lt;&gt;"")*(P643&lt;&gt;""),AD643-P643,"")</f>
        <v/>
      </c>
      <c r="AS643" s="94">
        <f>IF((AE643&lt;&gt;"")*(Q643&lt;&gt;""),AE643-Q643,"")</f>
        <v/>
      </c>
      <c r="AT643" s="94">
        <f>IF((AF643&lt;&gt;"")*(R643&lt;&gt;""),AF643-R643,"")</f>
        <v/>
      </c>
      <c r="AU643" s="94">
        <f>IF((AG643&lt;&gt;"")*(S643&lt;&gt;""),AG643-S643,"")</f>
        <v/>
      </c>
      <c r="AV643" s="99">
        <f>IF((AH643&lt;&gt;"")*(T643&lt;&gt;""),AH643-T643,"")</f>
        <v/>
      </c>
      <c r="AW643" s="99">
        <f>IF((AI643&lt;&gt;"")*(U643&lt;&gt;""),AI643-U643,"")</f>
        <v/>
      </c>
      <c r="AX643" s="99">
        <f>IF((AJ643&lt;&gt;"")*(V643&lt;&gt;""),AJ643-V643,"")</f>
        <v/>
      </c>
      <c r="AY643" s="99">
        <f>IF((AK643&lt;&gt;"")*(W643&lt;&gt;""),AK643-W643,"")</f>
        <v/>
      </c>
      <c r="AZ643" s="102">
        <f>IF((AL643&lt;&gt;"")*(X643&lt;&gt;""),AL643-X643,"")</f>
        <v/>
      </c>
      <c r="BA643" s="50">
        <f>IFERROR(__xludf.dummyfunction("AI(""Actúa como un tutor académico y dirígete personalmente al estudiante "" &amp; I643 &amp; "" "" &amp; J643 &amp; "" "" &amp; G643 &amp; "" "" &amp; H643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AM643 &amp; ""'. Diferencias por área: Matemáticas ("" &amp; AQ643 &amp; ""), Ciencias Natura"&amp;"les ("" &amp; AR643 &amp; ""), Sociales ("" &amp; AS643 &amp; ""), Lectura Crítica ("" &amp; AT643 &amp; "") e Inglés ("" &amp; AU643 &amp; ""). Variación en posición: grupo ("" &amp; AN643 &amp; ""), grado ("" &amp; AO643 &amp; "") y media ("" &amp; AP643 &amp; ""). Puntajes Primer Simulacro: Global "" &amp; K643 &amp; "", Mat "" &amp; "&amp;"O4 &amp; "", Cien "" &amp; P643 &amp; "", Soc "" &amp; Q643 &amp; "", Lec "" &amp; R643 &amp; "", Ing "" &amp; S643 &amp; "". Puntajes Segundo Simulacro: Global "" &amp; Y643 &amp; "", Mat "" &amp; AC643 &amp; "", Cien "" &amp; AD643 &amp; "", Soc "" &amp; AE643 &amp; "", Lec "" &amp; AF643 &amp; "", Ing "" &amp; AG643 &amp; "". Escribe un mensaje motivador"&amp;" y breve (máximo 4 líneas)."")
"),"=AI(""Actúa como un tutor académico y dirígete personalmente al estudiante "" &amp; I643 &amp; "" "" &amp; J643 &amp; "" "" &amp; G643 &amp; "" "" &amp; H643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AM643 &amp; ""'. Diferencias por área: Matemáticas ("" &amp; AQ643 &amp; ""), Ciencias Natur"&amp;"ales ("" &amp; AR643 &amp; ""), Sociales ("" &amp; AS643 &amp; ""), Lectura Crítica ("" &amp; AT643 &amp; "") e Inglés ("" &amp; AU643 &amp; ""). Variación en posición: grupo ("" &amp; AN643 &amp; ""), grado ("" &amp; AO643 &amp; "") y media ("" &amp; AP643 &amp; ""). Puntajes Primer Simulacro: Global "" &amp; K643 &amp; "", Mat "" &amp;"&amp;" O643 &amp; "", Cien "" &amp; P643 &amp; "", Soc "" &amp; Q643 &amp; "", Lec "" &amp; R643 &amp; "", Ing "" &amp; S643 &amp; "". Puntajes Segundo Simulacro: Global "" &amp; Y643 &amp; "", Mat "" &amp; AC643 &amp; "", Cien "" &amp; AD643 &amp; "", Soc "" &amp; AE643 &amp; "", Lec "" &amp; AF643 &amp; "", Ing "" &amp; AG643 &amp; "". Escribe un mensaje motivado"&amp;"r y breve (máximo 4 líneas)."")
")</f>
        <v/>
      </c>
    </row>
    <row r="644" ht="15.75" customHeight="1" s="42">
      <c r="A644" s="93" t="n"/>
      <c r="B644" s="94" t="inlineStr">
        <is>
          <t>Bachillerato</t>
        </is>
      </c>
      <c r="C644" s="94" t="n">
        <v>904</v>
      </c>
      <c r="D644" s="94" t="n"/>
      <c r="E644" s="95" t="n">
        <v>1011594821</v>
      </c>
      <c r="F644" s="96">
        <f>TRIM(G644&amp;" "&amp;H644&amp;" "&amp;I644&amp;" "&amp;J644)</f>
        <v/>
      </c>
      <c r="G644" s="94" t="inlineStr">
        <is>
          <t>González</t>
        </is>
      </c>
      <c r="H644" s="94" t="inlineStr">
        <is>
          <t>Higuita</t>
        </is>
      </c>
      <c r="I644" s="94" t="inlineStr">
        <is>
          <t>Mariángel</t>
        </is>
      </c>
      <c r="J644" s="97" t="n"/>
      <c r="K644" s="98">
        <f>IF(SUM(O644:S644)=0, "", ROUND(((O644*3+P644*3+Q644*3+R644*3+S644*1)/13)*5,0))</f>
        <v/>
      </c>
      <c r="L644" s="99">
        <f>IF(OR($C644="",K644=""),"",COUNTIFS($C$4:$C$1500,$C644,K$4:K$1500,"&gt;"&amp;K644)+1)</f>
        <v/>
      </c>
      <c r="M644" s="99">
        <f>IF(OR($C644="",K644=""),"",IF(AND($C644&gt;=1001,$C644&lt;=1005),COUNTIFS($C$4:$C$1500,"&gt;=1001",$C$4:$C$1500,"&lt;=1005",K$4:K$1500,"&gt;"&amp;K644)+1,IF(AND($C644&gt;=1101,$C644&lt;=1105),COUNTIFS($C$4:$C$1500,"&gt;=1101",$C$4:$C$1500,"&lt;=1105",K$4:K$1500,"&gt;"&amp;K644)+1,IF(AND($C644&gt;=901,$C644&lt;=905),COUNTIFS($C$4:$C$1500,"&gt;=901",$C$4:$C$1500,"&lt;=905",K$4:K$1500,"&gt;"&amp;K644)+1,IF(AND($C644&gt;=801,$C644&lt;=805),COUNTIFS($C$4:$C$1500,"&gt;=801",$C$4:$C$1500,"&lt;=805",K$4:K$1500,"&gt;"&amp;K644)+1,IF(AND($C644&gt;=701,$C644&lt;=705),COUNTIFS($C$4:$C$1500,"&gt;=701",$C$4:$C$1500,"&lt;=705",K$4:K$1500,"&gt;"&amp;K644)+1,IF(AND($C644&gt;=601,$C644&lt;=606),COUNTIFS($C$4:$C$1500,"&gt;=601",$C$4:$C$1500,"&lt;=606",K$4:K$1500,"&gt;"&amp;K644)+1,"")))))))</f>
        <v/>
      </c>
      <c r="N644" s="99">
        <f>IF(OR($C644="",K644=""),"",IF(OR(AND($C644&gt;=1001,$C644&lt;=1005),AND($C644&gt;=1101,$C644&lt;=1105)),COUNTIFS($C$4:$C$1500,"&gt;=1001",$C$4:$C$1500,"&lt;=1005",K$4:K$1500,"&gt;"&amp;K644)+COUNTIFS($C$4:$C$1500,"&gt;=1101",$C$4:$C$1500,"&lt;=1105",K$4:K$1500,"&gt;"&amp;K644)+1,""))</f>
        <v/>
      </c>
      <c r="O644" s="94" t="n">
        <v>30</v>
      </c>
      <c r="P644" s="94" t="n">
        <v>42.26</v>
      </c>
      <c r="Q644" s="94" t="n">
        <v>53.13</v>
      </c>
      <c r="R644" s="94" t="n">
        <v>33.33</v>
      </c>
      <c r="S644" s="94" t="n">
        <v>62.5</v>
      </c>
      <c r="T644" s="99">
        <f>IF(AND(O644&gt;0,O644&lt;36),1,IF(AND(O644&gt;=36,O644&lt;51),2,IF(AND(O644&gt;=51,O644&lt;71),3,IF(AND(O644&gt;=71,O644&lt;=100),4,))))</f>
        <v/>
      </c>
      <c r="U644" s="99">
        <f>IF(AND(P644&gt;0,P644&lt;41),1,IF(AND(P644&gt;=41,P644&lt;56),2,IF(AND(P644&gt;=56,P644&lt;71),3,IF(AND(P644&gt;=71,P644&lt;=100),4,))))</f>
        <v/>
      </c>
      <c r="V644" s="99">
        <f>IF(AND(Q644&gt;0,Q644&lt;41),1,IF(AND(Q644&gt;=41,Q644&lt;56),2,IF(AND(Q644&gt;=56,Q644&lt;71),3,IF(AND(Q644&gt;=71,Q644&lt;=100),4,))))</f>
        <v/>
      </c>
      <c r="W644" s="99">
        <f>IF(AND(R644&gt;0,R644&lt;36),1,IF(AND(R644&gt;=36,R644&lt;51),2,IF(AND(R644&gt;=51,R644&lt;66),3,IF(AND(R644&gt;=66,R644&lt;=100),4,))))</f>
        <v/>
      </c>
      <c r="X644" s="100">
        <f>IF(AND(S644&gt;0,S644&lt;37),1,IF(AND(S644&gt;=37,S644&lt;58),2,IF(AND(S644&gt;=58,S644&lt;71),3,IF(AND(S644&gt;=71,S644&lt;=100),4,))))</f>
        <v/>
      </c>
      <c r="Y644" s="101">
        <f>IF(SUM(AC644:AG644)=0, "", ROUND(((AC644*3+AD644*3+AE644*3+AF644*3+AG644*1)/13)*5,0))</f>
        <v/>
      </c>
      <c r="Z644" s="99">
        <f>IF(OR($C644="",Y644=""),"",COUNTIFS($C$4:$C$1500,$C644,Y$4:Y$1500,"&gt;"&amp;Y644)+1)</f>
        <v/>
      </c>
      <c r="AA644" s="99">
        <f>IF(OR($C644="",Y644=""),"",IF(AND($C644&gt;=1001,$C644&lt;=1005),COUNTIFS($C$4:$C$1500,"&gt;=1001",$C$4:$C$1500,"&lt;=1005",Y$4:Y$1500,"&gt;"&amp;Y644)+1,IF(AND($C644&gt;=1101,$C644&lt;=1105),COUNTIFS($C$4:$C$1500,"&gt;=1101",$C$4:$C$1500,"&lt;=1105",Y$4:Y$1500,"&gt;"&amp;Y644)+1,IF(AND($C644&gt;=901,$C644&lt;=905),COUNTIFS($C$4:$C$1500,"&gt;=901",$C$4:$C$1500,"&lt;=905",Y$4:Y$1500,"&gt;"&amp;Y644)+1,IF(AND($C644&gt;=801,$C644&lt;=805),COUNTIFS($C$4:$C$1500,"&gt;=801",$C$4:$C$1500,"&lt;=805",Y$4:Y$1500,"&gt;"&amp;Y644)+1,IF(AND($C644&gt;=701,$C644&lt;=705),COUNTIFS($C$4:$C$1500,"&gt;=701",$C$4:$C$1500,"&lt;=705",Y$4:Y$1500,"&gt;"&amp;Y644)+1,IF(AND($C644&gt;=601,$C644&lt;=606),COUNTIFS($C$4:$C$1500,"&gt;=601",$C$4:$C$1500,"&lt;=606",Y$4:Y$1500,"&gt;"&amp;Y644)+1,"")))))))</f>
        <v/>
      </c>
      <c r="AB644" s="99">
        <f>IF(OR($C644="",Y644=""),"",IF(OR(AND($C644&gt;=1001,$C644&lt;=1005),AND($C644&gt;=1101,$C644&lt;=1105)),COUNTIFS($C$4:$C$1500,"&gt;=1001",$C$4:$C$1500,"&lt;=1005",Y$4:Y$1500,"&gt;"&amp;Y644)+COUNTIFS($C$4:$C$1500,"&gt;=1101",$C$4:$C$1500,"&lt;=1105",Y$4:Y$1500,"&gt;"&amp;Y644)+1,""))</f>
        <v/>
      </c>
      <c r="AC644" s="94" t="n">
        <v>46.75</v>
      </c>
      <c r="AD644" s="94" t="n">
        <v>60.49</v>
      </c>
      <c r="AE644" s="94" t="n">
        <v>52.5</v>
      </c>
      <c r="AF644" s="94" t="n">
        <v>30.63</v>
      </c>
      <c r="AG644" s="94" t="n">
        <v>56.88</v>
      </c>
      <c r="AH644" s="99">
        <f>IF(AND(AC644&gt;0,AC644&lt;36),1,IF(AND(AC644&gt;=36,AC644&lt;51),2,IF(AND(AC644&gt;=51,AC644&lt;71),3,IF(AND(AC644&gt;=71,AC644&lt;=100),4,))))</f>
        <v/>
      </c>
      <c r="AI644" s="99">
        <f>IF(AND(AD644&gt;0,AD644&lt;41),1,IF(AND(AD644&gt;=41,AD644&lt;56),2,IF(AND(AD644&gt;=56,AD644&lt;71),3,IF(AND(AD644&gt;=71,AD644&lt;=100),4,))))</f>
        <v/>
      </c>
      <c r="AJ644" s="99">
        <f>IF(AND(AE644&gt;0,AE644&lt;41),1,IF(AND(AE644&gt;=41,AE644&lt;56),2,IF(AND(AE644&gt;=56,AE644&lt;71),3,IF(AND(AE644&gt;=71,AE644&lt;=100),4,))))</f>
        <v/>
      </c>
      <c r="AK644" s="99">
        <f>IF(AND(AF644&gt;0,AF644&lt;36),1,IF(AND(AF644&gt;=36,AF644&lt;51),2,IF(AND(AF644&gt;=51,AF644&lt;66),3,IF(AND(AF644&gt;=66,AF644&lt;=100),4,))))</f>
        <v/>
      </c>
      <c r="AL644" s="100">
        <f>IF(AND(AG644&gt;0,AG644&lt;37),1,IF(AND(AG644&gt;=37,AG644&lt;58),2,IF(AND(AG644&gt;=58,AG644&lt;71),3,IF(AND(AG644&gt;=71,AG644&lt;=100),4,))))</f>
        <v/>
      </c>
      <c r="AM644" s="101">
        <f>IF((Y644&lt;&gt;"")*(K644&lt;&gt;""),Y644-K644,"")</f>
        <v/>
      </c>
      <c r="AN644" s="99">
        <f>IF((Z644&lt;&gt;"")*(L644&lt;&gt;""),Z644-L644,"")</f>
        <v/>
      </c>
      <c r="AO644" s="99">
        <f>IF((AA644&lt;&gt;"")*(M644&lt;&gt;""),AA644-M644,"")</f>
        <v/>
      </c>
      <c r="AP644" s="99">
        <f>IF((AB644&lt;&gt;"")*(N644&lt;&gt;""),AB644-N644,"")</f>
        <v/>
      </c>
      <c r="AQ644" s="94">
        <f>IF((AC644&lt;&gt;"")*(O644&lt;&gt;""),AC644-O644,"")</f>
        <v/>
      </c>
      <c r="AR644" s="94">
        <f>IF((AD644&lt;&gt;"")*(P644&lt;&gt;""),AD644-P644,"")</f>
        <v/>
      </c>
      <c r="AS644" s="94">
        <f>IF((AE644&lt;&gt;"")*(Q644&lt;&gt;""),AE644-Q644,"")</f>
        <v/>
      </c>
      <c r="AT644" s="94">
        <f>IF((AF644&lt;&gt;"")*(R644&lt;&gt;""),AF644-R644,"")</f>
        <v/>
      </c>
      <c r="AU644" s="94">
        <f>IF((AG644&lt;&gt;"")*(S644&lt;&gt;""),AG644-S644,"")</f>
        <v/>
      </c>
      <c r="AV644" s="99">
        <f>IF((AH644&lt;&gt;"")*(T644&lt;&gt;""),AH644-T644,"")</f>
        <v/>
      </c>
      <c r="AW644" s="99">
        <f>IF((AI644&lt;&gt;"")*(U644&lt;&gt;""),AI644-U644,"")</f>
        <v/>
      </c>
      <c r="AX644" s="99">
        <f>IF((AJ644&lt;&gt;"")*(V644&lt;&gt;""),AJ644-V644,"")</f>
        <v/>
      </c>
      <c r="AY644" s="99">
        <f>IF((AK644&lt;&gt;"")*(W644&lt;&gt;""),AK644-W644,"")</f>
        <v/>
      </c>
      <c r="AZ644" s="102">
        <f>IF((AL644&lt;&gt;"")*(X644&lt;&gt;""),AL644-X644,"")</f>
        <v/>
      </c>
      <c r="BA644" s="50">
        <f>IFERROR(__xludf.dummyfunction("AI(""Actúa como un tutor académico y dirígete personalmente al estudiante "" &amp; I644 &amp; "" "" &amp; J644 &amp; "" "" &amp; G644 &amp; "" "" &amp; H644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AM644 &amp; ""'. Diferencias por área: Matemáticas ("" &amp; AQ644 &amp; ""), Ciencias Natura"&amp;"les ("" &amp; AR644 &amp; ""), Sociales ("" &amp; AS644 &amp; ""), Lectura Crítica ("" &amp; AT644 &amp; "") e Inglés ("" &amp; AU644 &amp; ""). Variación en posición: grupo ("" &amp; AN644 &amp; ""), grado ("" &amp; AO644 &amp; "") y media ("" &amp; AP644 &amp; ""). Puntajes Primer Simulacro: Global "" &amp; K644 &amp; "", Mat "" &amp; "&amp;"O4 &amp; "", Cien "" &amp; P644 &amp; "", Soc "" &amp; Q644 &amp; "", Lec "" &amp; R644 &amp; "", Ing "" &amp; S644 &amp; "". Puntajes Segundo Simulacro: Global "" &amp; Y644 &amp; "", Mat "" &amp; AC644 &amp; "", Cien "" &amp; AD644 &amp; "", Soc "" &amp; AE644 &amp; "", Lec "" &amp; AF644 &amp; "", Ing "" &amp; AG644 &amp; "". Escribe un mensaje motivador"&amp;" y breve (máximo 4 líneas)."")
"),"=AI(""Actúa como un tutor académico y dirígete personalmente al estudiante "" &amp; I644 &amp; "" "" &amp; J644 &amp; "" "" &amp; G644 &amp; "" "" &amp; H644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AM644 &amp; ""'. Diferencias por área: Matemáticas ("" &amp; AQ644 &amp; ""), Ciencias Natur"&amp;"ales ("" &amp; AR644 &amp; ""), Sociales ("" &amp; AS644 &amp; ""), Lectura Crítica ("" &amp; AT644 &amp; "") e Inglés ("" &amp; AU644 &amp; ""). Variación en posición: grupo ("" &amp; AN644 &amp; ""), grado ("" &amp; AO644 &amp; "") y media ("" &amp; AP644 &amp; ""). Puntajes Primer Simulacro: Global "" &amp; K644 &amp; "", Mat "" &amp;"&amp;" O644 &amp; "", Cien "" &amp; P644 &amp; "", Soc "" &amp; Q644 &amp; "", Lec "" &amp; R644 &amp; "", Ing "" &amp; S644 &amp; "". Puntajes Segundo Simulacro: Global "" &amp; Y644 &amp; "", Mat "" &amp; AC644 &amp; "", Cien "" &amp; AD644 &amp; "", Soc "" &amp; AE644 &amp; "", Lec "" &amp; AF644 &amp; "", Ing "" &amp; AG644 &amp; "". Escribe un mensaje motivado"&amp;"r y breve (máximo 4 líneas)."")
")</f>
        <v/>
      </c>
    </row>
    <row r="645" ht="15.75" customHeight="1" s="42">
      <c r="A645" s="93" t="n"/>
      <c r="B645" s="94" t="inlineStr">
        <is>
          <t>Bachillerato</t>
        </is>
      </c>
      <c r="C645" s="94" t="n">
        <v>904</v>
      </c>
      <c r="D645" s="94" t="n"/>
      <c r="E645" s="95" t="n">
        <v>1011594832</v>
      </c>
      <c r="F645" s="96">
        <f>TRIM(G645&amp;" "&amp;H645&amp;" "&amp;I645&amp;" "&amp;J645)</f>
        <v/>
      </c>
      <c r="G645" s="94" t="inlineStr">
        <is>
          <t>Graciano</t>
        </is>
      </c>
      <c r="H645" s="94" t="inlineStr">
        <is>
          <t>Aguinaga</t>
        </is>
      </c>
      <c r="I645" s="94" t="inlineStr">
        <is>
          <t>Cleyder</t>
        </is>
      </c>
      <c r="J645" s="97" t="inlineStr">
        <is>
          <t>Alejandro</t>
        </is>
      </c>
      <c r="K645" s="98">
        <f>IF(SUM(O645:S645)=0, "", ROUND(((O645*3+P645*3+Q645*3+R645*3+S645*1)/13)*5,0))</f>
        <v/>
      </c>
      <c r="L645" s="99">
        <f>IF(OR($C645="",K645=""),"",COUNTIFS($C$4:$C$1500,$C645,K$4:K$1500,"&gt;"&amp;K645)+1)</f>
        <v/>
      </c>
      <c r="M645" s="99">
        <f>IF(OR($C645="",K645=""),"",IF(AND($C645&gt;=1001,$C645&lt;=1005),COUNTIFS($C$4:$C$1500,"&gt;=1001",$C$4:$C$1500,"&lt;=1005",K$4:K$1500,"&gt;"&amp;K645)+1,IF(AND($C645&gt;=1101,$C645&lt;=1105),COUNTIFS($C$4:$C$1500,"&gt;=1101",$C$4:$C$1500,"&lt;=1105",K$4:K$1500,"&gt;"&amp;K645)+1,IF(AND($C645&gt;=901,$C645&lt;=905),COUNTIFS($C$4:$C$1500,"&gt;=901",$C$4:$C$1500,"&lt;=905",K$4:K$1500,"&gt;"&amp;K645)+1,IF(AND($C645&gt;=801,$C645&lt;=805),COUNTIFS($C$4:$C$1500,"&gt;=801",$C$4:$C$1500,"&lt;=805",K$4:K$1500,"&gt;"&amp;K645)+1,IF(AND($C645&gt;=701,$C645&lt;=705),COUNTIFS($C$4:$C$1500,"&gt;=701",$C$4:$C$1500,"&lt;=705",K$4:K$1500,"&gt;"&amp;K645)+1,IF(AND($C645&gt;=601,$C645&lt;=606),COUNTIFS($C$4:$C$1500,"&gt;=601",$C$4:$C$1500,"&lt;=606",K$4:K$1500,"&gt;"&amp;K645)+1,"")))))))</f>
        <v/>
      </c>
      <c r="N645" s="99">
        <f>IF(OR($C645="",K645=""),"",IF(OR(AND($C645&gt;=1001,$C645&lt;=1005),AND($C645&gt;=1101,$C645&lt;=1105)),COUNTIFS($C$4:$C$1500,"&gt;=1001",$C$4:$C$1500,"&lt;=1005",K$4:K$1500,"&gt;"&amp;K645)+COUNTIFS($C$4:$C$1500,"&gt;=1101",$C$4:$C$1500,"&lt;=1105",K$4:K$1500,"&gt;"&amp;K645)+1,""))</f>
        <v/>
      </c>
      <c r="O645" s="94" t="n">
        <v>32.5</v>
      </c>
      <c r="P645" s="94" t="n">
        <v>46.43</v>
      </c>
      <c r="Q645" s="94" t="n">
        <v>43.75</v>
      </c>
      <c r="R645" s="94" t="n">
        <v>25</v>
      </c>
      <c r="S645" s="94" t="n">
        <v>45.83</v>
      </c>
      <c r="T645" s="99">
        <f>IF(AND(O645&gt;0,O645&lt;36),1,IF(AND(O645&gt;=36,O645&lt;51),2,IF(AND(O645&gt;=51,O645&lt;71),3,IF(AND(O645&gt;=71,O645&lt;=100),4,))))</f>
        <v/>
      </c>
      <c r="U645" s="99">
        <f>IF(AND(P645&gt;0,P645&lt;41),1,IF(AND(P645&gt;=41,P645&lt;56),2,IF(AND(P645&gt;=56,P645&lt;71),3,IF(AND(P645&gt;=71,P645&lt;=100),4,))))</f>
        <v/>
      </c>
      <c r="V645" s="99">
        <f>IF(AND(Q645&gt;0,Q645&lt;41),1,IF(AND(Q645&gt;=41,Q645&lt;56),2,IF(AND(Q645&gt;=56,Q645&lt;71),3,IF(AND(Q645&gt;=71,Q645&lt;=100),4,))))</f>
        <v/>
      </c>
      <c r="W645" s="99">
        <f>IF(AND(R645&gt;0,R645&lt;36),1,IF(AND(R645&gt;=36,R645&lt;51),2,IF(AND(R645&gt;=51,R645&lt;66),3,IF(AND(R645&gt;=66,R645&lt;=100),4,))))</f>
        <v/>
      </c>
      <c r="X645" s="100">
        <f>IF(AND(S645&gt;0,S645&lt;37),1,IF(AND(S645&gt;=37,S645&lt;58),2,IF(AND(S645&gt;=58,S645&lt;71),3,IF(AND(S645&gt;=71,S645&lt;=100),4,))))</f>
        <v/>
      </c>
      <c r="Y645" s="101">
        <f>IF(SUM(AC645:AG645)=0, "", ROUND(((AC645*3+AD645*3+AE645*3+AF645*3+AG645*1)/13)*5,0))</f>
        <v/>
      </c>
      <c r="Z645" s="99">
        <f>IF(OR($C645="",Y645=""),"",COUNTIFS($C$4:$C$1500,$C645,Y$4:Y$1500,"&gt;"&amp;Y645)+1)</f>
        <v/>
      </c>
      <c r="AA645" s="99">
        <f>IF(OR($C645="",Y645=""),"",IF(AND($C645&gt;=1001,$C645&lt;=1005),COUNTIFS($C$4:$C$1500,"&gt;=1001",$C$4:$C$1500,"&lt;=1005",Y$4:Y$1500,"&gt;"&amp;Y645)+1,IF(AND($C645&gt;=1101,$C645&lt;=1105),COUNTIFS($C$4:$C$1500,"&gt;=1101",$C$4:$C$1500,"&lt;=1105",Y$4:Y$1500,"&gt;"&amp;Y645)+1,IF(AND($C645&gt;=901,$C645&lt;=905),COUNTIFS($C$4:$C$1500,"&gt;=901",$C$4:$C$1500,"&lt;=905",Y$4:Y$1500,"&gt;"&amp;Y645)+1,IF(AND($C645&gt;=801,$C645&lt;=805),COUNTIFS($C$4:$C$1500,"&gt;=801",$C$4:$C$1500,"&lt;=805",Y$4:Y$1500,"&gt;"&amp;Y645)+1,IF(AND($C645&gt;=701,$C645&lt;=705),COUNTIFS($C$4:$C$1500,"&gt;=701",$C$4:$C$1500,"&lt;=705",Y$4:Y$1500,"&gt;"&amp;Y645)+1,IF(AND($C645&gt;=601,$C645&lt;=606),COUNTIFS($C$4:$C$1500,"&gt;=601",$C$4:$C$1500,"&lt;=606",Y$4:Y$1500,"&gt;"&amp;Y645)+1,"")))))))</f>
        <v/>
      </c>
      <c r="AB645" s="99">
        <f>IF(OR($C645="",Y645=""),"",IF(OR(AND($C645&gt;=1001,$C645&lt;=1005),AND($C645&gt;=1101,$C645&lt;=1105)),COUNTIFS($C$4:$C$1500,"&gt;=1001",$C$4:$C$1500,"&lt;=1005",Y$4:Y$1500,"&gt;"&amp;Y645)+COUNTIFS($C$4:$C$1500,"&gt;=1101",$C$4:$C$1500,"&lt;=1105",Y$4:Y$1500,"&gt;"&amp;Y645)+1,""))</f>
        <v/>
      </c>
      <c r="AC645" s="94" t="n">
        <v>46.75</v>
      </c>
      <c r="AD645" s="94" t="n">
        <v>67.05</v>
      </c>
      <c r="AE645" s="94" t="n">
        <v>39.38</v>
      </c>
      <c r="AF645" s="94" t="n">
        <v>56.88</v>
      </c>
      <c r="AG645" s="94" t="n">
        <v>43.75</v>
      </c>
      <c r="AH645" s="99">
        <f>IF(AND(AC645&gt;0,AC645&lt;36),1,IF(AND(AC645&gt;=36,AC645&lt;51),2,IF(AND(AC645&gt;=51,AC645&lt;71),3,IF(AND(AC645&gt;=71,AC645&lt;=100),4,))))</f>
        <v/>
      </c>
      <c r="AI645" s="99">
        <f>IF(AND(AD645&gt;0,AD645&lt;41),1,IF(AND(AD645&gt;=41,AD645&lt;56),2,IF(AND(AD645&gt;=56,AD645&lt;71),3,IF(AND(AD645&gt;=71,AD645&lt;=100),4,))))</f>
        <v/>
      </c>
      <c r="AJ645" s="99">
        <f>IF(AND(AE645&gt;0,AE645&lt;41),1,IF(AND(AE645&gt;=41,AE645&lt;56),2,IF(AND(AE645&gt;=56,AE645&lt;71),3,IF(AND(AE645&gt;=71,AE645&lt;=100),4,))))</f>
        <v/>
      </c>
      <c r="AK645" s="99">
        <f>IF(AND(AF645&gt;0,AF645&lt;36),1,IF(AND(AF645&gt;=36,AF645&lt;51),2,IF(AND(AF645&gt;=51,AF645&lt;66),3,IF(AND(AF645&gt;=66,AF645&lt;=100),4,))))</f>
        <v/>
      </c>
      <c r="AL645" s="100">
        <f>IF(AND(AG645&gt;0,AG645&lt;37),1,IF(AND(AG645&gt;=37,AG645&lt;58),2,IF(AND(AG645&gt;=58,AG645&lt;71),3,IF(AND(AG645&gt;=71,AG645&lt;=100),4,))))</f>
        <v/>
      </c>
      <c r="AM645" s="101">
        <f>IF((Y645&lt;&gt;"")*(K645&lt;&gt;""),Y645-K645,"")</f>
        <v/>
      </c>
      <c r="AN645" s="99">
        <f>IF((Z645&lt;&gt;"")*(L645&lt;&gt;""),Z645-L645,"")</f>
        <v/>
      </c>
      <c r="AO645" s="99">
        <f>IF((AA645&lt;&gt;"")*(M645&lt;&gt;""),AA645-M645,"")</f>
        <v/>
      </c>
      <c r="AP645" s="99">
        <f>IF((AB645&lt;&gt;"")*(N645&lt;&gt;""),AB645-N645,"")</f>
        <v/>
      </c>
      <c r="AQ645" s="94">
        <f>IF((AC645&lt;&gt;"")*(O645&lt;&gt;""),AC645-O645,"")</f>
        <v/>
      </c>
      <c r="AR645" s="94">
        <f>IF((AD645&lt;&gt;"")*(P645&lt;&gt;""),AD645-P645,"")</f>
        <v/>
      </c>
      <c r="AS645" s="94">
        <f>IF((AE645&lt;&gt;"")*(Q645&lt;&gt;""),AE645-Q645,"")</f>
        <v/>
      </c>
      <c r="AT645" s="94">
        <f>IF((AF645&lt;&gt;"")*(R645&lt;&gt;""),AF645-R645,"")</f>
        <v/>
      </c>
      <c r="AU645" s="94">
        <f>IF((AG645&lt;&gt;"")*(S645&lt;&gt;""),AG645-S645,"")</f>
        <v/>
      </c>
      <c r="AV645" s="99">
        <f>IF((AH645&lt;&gt;"")*(T645&lt;&gt;""),AH645-T645,"")</f>
        <v/>
      </c>
      <c r="AW645" s="99">
        <f>IF((AI645&lt;&gt;"")*(U645&lt;&gt;""),AI645-U645,"")</f>
        <v/>
      </c>
      <c r="AX645" s="99">
        <f>IF((AJ645&lt;&gt;"")*(V645&lt;&gt;""),AJ645-V645,"")</f>
        <v/>
      </c>
      <c r="AY645" s="99">
        <f>IF((AK645&lt;&gt;"")*(W645&lt;&gt;""),AK645-W645,"")</f>
        <v/>
      </c>
      <c r="AZ645" s="102">
        <f>IF((AL645&lt;&gt;"")*(X645&lt;&gt;""),AL645-X645,"")</f>
        <v/>
      </c>
      <c r="BA645" s="50">
        <f>IFERROR(__xludf.dummyfunction("AI(""Actúa como un tutor académico y dirígete personalmente al estudiante "" &amp; I645 &amp; "" "" &amp; J645 &amp; "" "" &amp; G645 &amp; "" "" &amp; H645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AM645 &amp; ""'. Diferencias por área: Matemáticas ("" &amp; AQ645 &amp; ""), Ciencias Natura"&amp;"les ("" &amp; AR645 &amp; ""), Sociales ("" &amp; AS645 &amp; ""), Lectura Crítica ("" &amp; AT645 &amp; "") e Inglés ("" &amp; AU645 &amp; ""). Variación en posición: grupo ("" &amp; AN645 &amp; ""), grado ("" &amp; AO645 &amp; "") y media ("" &amp; AP645 &amp; ""). Puntajes Primer Simulacro: Global "" &amp; K645 &amp; "", Mat "" &amp; "&amp;"O4 &amp; "", Cien "" &amp; P645 &amp; "", Soc "" &amp; Q645 &amp; "", Lec "" &amp; R645 &amp; "", Ing "" &amp; S645 &amp; "". Puntajes Segundo Simulacro: Global "" &amp; Y645 &amp; "", Mat "" &amp; AC645 &amp; "", Cien "" &amp; AD645 &amp; "", Soc "" &amp; AE645 &amp; "", Lec "" &amp; AF645 &amp; "", Ing "" &amp; AG645 &amp; "". Escribe un mensaje motivador"&amp;" y breve (máximo 4 líneas)."")
"),"=AI(""Actúa como un tutor académico y dirígete personalmente al estudiante "" &amp; I645 &amp; "" "" &amp; J645 &amp; "" "" &amp; G645 &amp; "" "" &amp; H645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AM645 &amp; ""'. Diferencias por área: Matemáticas ("" &amp; AQ645 &amp; ""), Ciencias Natur"&amp;"ales ("" &amp; AR645 &amp; ""), Sociales ("" &amp; AS645 &amp; ""), Lectura Crítica ("" &amp; AT645 &amp; "") e Inglés ("" &amp; AU645 &amp; ""). Variación en posición: grupo ("" &amp; AN645 &amp; ""), grado ("" &amp; AO645 &amp; "") y media ("" &amp; AP645 &amp; ""). Puntajes Primer Simulacro: Global "" &amp; K645 &amp; "", Mat "" &amp;"&amp;" O645 &amp; "", Cien "" &amp; P645 &amp; "", Soc "" &amp; Q645 &amp; "", Lec "" &amp; R645 &amp; "", Ing "" &amp; S645 &amp; "". Puntajes Segundo Simulacro: Global "" &amp; Y645 &amp; "", Mat "" &amp; AC645 &amp; "", Cien "" &amp; AD645 &amp; "", Soc "" &amp; AE645 &amp; "", Lec "" &amp; AF645 &amp; "", Ing "" &amp; AG645 &amp; "". Escribe un mensaje motivado"&amp;"r y breve (máximo 4 líneas)."")
")</f>
        <v/>
      </c>
    </row>
    <row r="646" ht="15.75" customHeight="1" s="42">
      <c r="A646" s="93" t="n"/>
      <c r="B646" s="94" t="inlineStr">
        <is>
          <t>Bachillerato</t>
        </is>
      </c>
      <c r="C646" s="94" t="n">
        <v>904</v>
      </c>
      <c r="D646" s="94" t="n"/>
      <c r="E646" s="95" t="n">
        <v>1038928406</v>
      </c>
      <c r="F646" s="96">
        <f>TRIM(G646&amp;" "&amp;H646&amp;" "&amp;I646&amp;" "&amp;J646)</f>
        <v/>
      </c>
      <c r="G646" s="94" t="inlineStr">
        <is>
          <t>Guisao</t>
        </is>
      </c>
      <c r="H646" s="94" t="inlineStr">
        <is>
          <t>Suarez</t>
        </is>
      </c>
      <c r="I646" s="94" t="inlineStr">
        <is>
          <t>Luisa</t>
        </is>
      </c>
      <c r="J646" s="97" t="inlineStr">
        <is>
          <t>Nahomy</t>
        </is>
      </c>
      <c r="K646" s="98">
        <f>IF(SUM(O646:S646)=0, "", ROUND(((O646*3+P646*3+Q646*3+R646*3+S646*1)/13)*5,0))</f>
        <v/>
      </c>
      <c r="L646" s="99">
        <f>IF(OR($C646="",K646=""),"",COUNTIFS($C$4:$C$1500,$C646,K$4:K$1500,"&gt;"&amp;K646)+1)</f>
        <v/>
      </c>
      <c r="M646" s="99">
        <f>IF(OR($C646="",K646=""),"",IF(AND($C646&gt;=1001,$C646&lt;=1005),COUNTIFS($C$4:$C$1500,"&gt;=1001",$C$4:$C$1500,"&lt;=1005",K$4:K$1500,"&gt;"&amp;K646)+1,IF(AND($C646&gt;=1101,$C646&lt;=1105),COUNTIFS($C$4:$C$1500,"&gt;=1101",$C$4:$C$1500,"&lt;=1105",K$4:K$1500,"&gt;"&amp;K646)+1,IF(AND($C646&gt;=901,$C646&lt;=905),COUNTIFS($C$4:$C$1500,"&gt;=901",$C$4:$C$1500,"&lt;=905",K$4:K$1500,"&gt;"&amp;K646)+1,IF(AND($C646&gt;=801,$C646&lt;=805),COUNTIFS($C$4:$C$1500,"&gt;=801",$C$4:$C$1500,"&lt;=805",K$4:K$1500,"&gt;"&amp;K646)+1,IF(AND($C646&gt;=701,$C646&lt;=705),COUNTIFS($C$4:$C$1500,"&gt;=701",$C$4:$C$1500,"&lt;=705",K$4:K$1500,"&gt;"&amp;K646)+1,IF(AND($C646&gt;=601,$C646&lt;=606),COUNTIFS($C$4:$C$1500,"&gt;=601",$C$4:$C$1500,"&lt;=606",K$4:K$1500,"&gt;"&amp;K646)+1,"")))))))</f>
        <v/>
      </c>
      <c r="N646" s="99">
        <f>IF(OR($C646="",K646=""),"",IF(OR(AND($C646&gt;=1001,$C646&lt;=1005),AND($C646&gt;=1101,$C646&lt;=1105)),COUNTIFS($C$4:$C$1500,"&gt;=1001",$C$4:$C$1500,"&lt;=1005",K$4:K$1500,"&gt;"&amp;K646)+COUNTIFS($C$4:$C$1500,"&gt;=1101",$C$4:$C$1500,"&lt;=1105",K$4:K$1500,"&gt;"&amp;K646)+1,""))</f>
        <v/>
      </c>
      <c r="O646" s="94" t="n">
        <v>42.5</v>
      </c>
      <c r="P646" s="94" t="n">
        <v>34.52</v>
      </c>
      <c r="Q646" s="94" t="n">
        <v>28.13</v>
      </c>
      <c r="R646" s="94" t="n">
        <v>45.83</v>
      </c>
      <c r="S646" s="94" t="n">
        <v>41.67</v>
      </c>
      <c r="T646" s="99">
        <f>IF(AND(O646&gt;0,O646&lt;36),1,IF(AND(O646&gt;=36,O646&lt;51),2,IF(AND(O646&gt;=51,O646&lt;71),3,IF(AND(O646&gt;=71,O646&lt;=100),4,))))</f>
        <v/>
      </c>
      <c r="U646" s="99">
        <f>IF(AND(P646&gt;0,P646&lt;41),1,IF(AND(P646&gt;=41,P646&lt;56),2,IF(AND(P646&gt;=56,P646&lt;71),3,IF(AND(P646&gt;=71,P646&lt;=100),4,))))</f>
        <v/>
      </c>
      <c r="V646" s="99">
        <f>IF(AND(Q646&gt;0,Q646&lt;41),1,IF(AND(Q646&gt;=41,Q646&lt;56),2,IF(AND(Q646&gt;=56,Q646&lt;71),3,IF(AND(Q646&gt;=71,Q646&lt;=100),4,))))</f>
        <v/>
      </c>
      <c r="W646" s="99">
        <f>IF(AND(R646&gt;0,R646&lt;36),1,IF(AND(R646&gt;=36,R646&lt;51),2,IF(AND(R646&gt;=51,R646&lt;66),3,IF(AND(R646&gt;=66,R646&lt;=100),4,))))</f>
        <v/>
      </c>
      <c r="X646" s="100">
        <f>IF(AND(S646&gt;0,S646&lt;37),1,IF(AND(S646&gt;=37,S646&lt;58),2,IF(AND(S646&gt;=58,S646&lt;71),3,IF(AND(S646&gt;=71,S646&lt;=100),4,))))</f>
        <v/>
      </c>
      <c r="Y646" s="101">
        <f>IF(SUM(AC646:AG646)=0, "", ROUND(((AC646*3+AD646*3+AE646*3+AF646*3+AG646*1)/13)*5,0))</f>
        <v/>
      </c>
      <c r="Z646" s="99">
        <f>IF(OR($C646="",Y646=""),"",COUNTIFS($C$4:$C$1500,$C646,Y$4:Y$1500,"&gt;"&amp;Y646)+1)</f>
        <v/>
      </c>
      <c r="AA646" s="99">
        <f>IF(OR($C646="",Y646=""),"",IF(AND($C646&gt;=1001,$C646&lt;=1005),COUNTIFS($C$4:$C$1500,"&gt;=1001",$C$4:$C$1500,"&lt;=1005",Y$4:Y$1500,"&gt;"&amp;Y646)+1,IF(AND($C646&gt;=1101,$C646&lt;=1105),COUNTIFS($C$4:$C$1500,"&gt;=1101",$C$4:$C$1500,"&lt;=1105",Y$4:Y$1500,"&gt;"&amp;Y646)+1,IF(AND($C646&gt;=901,$C646&lt;=905),COUNTIFS($C$4:$C$1500,"&gt;=901",$C$4:$C$1500,"&lt;=905",Y$4:Y$1500,"&gt;"&amp;Y646)+1,IF(AND($C646&gt;=801,$C646&lt;=805),COUNTIFS($C$4:$C$1500,"&gt;=801",$C$4:$C$1500,"&lt;=805",Y$4:Y$1500,"&gt;"&amp;Y646)+1,IF(AND($C646&gt;=701,$C646&lt;=705),COUNTIFS($C$4:$C$1500,"&gt;=701",$C$4:$C$1500,"&lt;=705",Y$4:Y$1500,"&gt;"&amp;Y646)+1,IF(AND($C646&gt;=601,$C646&lt;=606),COUNTIFS($C$4:$C$1500,"&gt;=601",$C$4:$C$1500,"&lt;=606",Y$4:Y$1500,"&gt;"&amp;Y646)+1,"")))))))</f>
        <v/>
      </c>
      <c r="AB646" s="99">
        <f>IF(OR($C646="",Y646=""),"",IF(OR(AND($C646&gt;=1001,$C646&lt;=1005),AND($C646&gt;=1101,$C646&lt;=1105)),COUNTIFS($C$4:$C$1500,"&gt;=1001",$C$4:$C$1500,"&lt;=1005",Y$4:Y$1500,"&gt;"&amp;Y646)+COUNTIFS($C$4:$C$1500,"&gt;=1101",$C$4:$C$1500,"&lt;=1105",Y$4:Y$1500,"&gt;"&amp;Y646)+1,""))</f>
        <v/>
      </c>
      <c r="AC646" s="94" t="n">
        <v>52.25</v>
      </c>
      <c r="AD646" s="94" t="n">
        <v>36.29</v>
      </c>
      <c r="AE646" s="94" t="n">
        <v>31.5</v>
      </c>
      <c r="AF646" s="94" t="n">
        <v>26.25</v>
      </c>
      <c r="AG646" s="94" t="n">
        <v>43.75</v>
      </c>
      <c r="AH646" s="99">
        <f>IF(AND(AC646&gt;0,AC646&lt;36),1,IF(AND(AC646&gt;=36,AC646&lt;51),2,IF(AND(AC646&gt;=51,AC646&lt;71),3,IF(AND(AC646&gt;=71,AC646&lt;=100),4,))))</f>
        <v/>
      </c>
      <c r="AI646" s="99">
        <f>IF(AND(AD646&gt;0,AD646&lt;41),1,IF(AND(AD646&gt;=41,AD646&lt;56),2,IF(AND(AD646&gt;=56,AD646&lt;71),3,IF(AND(AD646&gt;=71,AD646&lt;=100),4,))))</f>
        <v/>
      </c>
      <c r="AJ646" s="99">
        <f>IF(AND(AE646&gt;0,AE646&lt;41),1,IF(AND(AE646&gt;=41,AE646&lt;56),2,IF(AND(AE646&gt;=56,AE646&lt;71),3,IF(AND(AE646&gt;=71,AE646&lt;=100),4,))))</f>
        <v/>
      </c>
      <c r="AK646" s="99">
        <f>IF(AND(AF646&gt;0,AF646&lt;36),1,IF(AND(AF646&gt;=36,AF646&lt;51),2,IF(AND(AF646&gt;=51,AF646&lt;66),3,IF(AND(AF646&gt;=66,AF646&lt;=100),4,))))</f>
        <v/>
      </c>
      <c r="AL646" s="100">
        <f>IF(AND(AG646&gt;0,AG646&lt;37),1,IF(AND(AG646&gt;=37,AG646&lt;58),2,IF(AND(AG646&gt;=58,AG646&lt;71),3,IF(AND(AG646&gt;=71,AG646&lt;=100),4,))))</f>
        <v/>
      </c>
      <c r="AM646" s="101">
        <f>IF((Y646&lt;&gt;"")*(K646&lt;&gt;""),Y646-K646,"")</f>
        <v/>
      </c>
      <c r="AN646" s="99">
        <f>IF((Z646&lt;&gt;"")*(L646&lt;&gt;""),Z646-L646,"")</f>
        <v/>
      </c>
      <c r="AO646" s="99">
        <f>IF((AA646&lt;&gt;"")*(M646&lt;&gt;""),AA646-M646,"")</f>
        <v/>
      </c>
      <c r="AP646" s="99">
        <f>IF((AB646&lt;&gt;"")*(N646&lt;&gt;""),AB646-N646,"")</f>
        <v/>
      </c>
      <c r="AQ646" s="94">
        <f>IF((AC646&lt;&gt;"")*(O646&lt;&gt;""),AC646-O646,"")</f>
        <v/>
      </c>
      <c r="AR646" s="94">
        <f>IF((AD646&lt;&gt;"")*(P646&lt;&gt;""),AD646-P646,"")</f>
        <v/>
      </c>
      <c r="AS646" s="94">
        <f>IF((AE646&lt;&gt;"")*(Q646&lt;&gt;""),AE646-Q646,"")</f>
        <v/>
      </c>
      <c r="AT646" s="94">
        <f>IF((AF646&lt;&gt;"")*(R646&lt;&gt;""),AF646-R646,"")</f>
        <v/>
      </c>
      <c r="AU646" s="94">
        <f>IF((AG646&lt;&gt;"")*(S646&lt;&gt;""),AG646-S646,"")</f>
        <v/>
      </c>
      <c r="AV646" s="99">
        <f>IF((AH646&lt;&gt;"")*(T646&lt;&gt;""),AH646-T646,"")</f>
        <v/>
      </c>
      <c r="AW646" s="99">
        <f>IF((AI646&lt;&gt;"")*(U646&lt;&gt;""),AI646-U646,"")</f>
        <v/>
      </c>
      <c r="AX646" s="99">
        <f>IF((AJ646&lt;&gt;"")*(V646&lt;&gt;""),AJ646-V646,"")</f>
        <v/>
      </c>
      <c r="AY646" s="99">
        <f>IF((AK646&lt;&gt;"")*(W646&lt;&gt;""),AK646-W646,"")</f>
        <v/>
      </c>
      <c r="AZ646" s="102">
        <f>IF((AL646&lt;&gt;"")*(X646&lt;&gt;""),AL646-X646,"")</f>
        <v/>
      </c>
      <c r="BA646" s="50">
        <f>IFERROR(__xludf.dummyfunction("AI(""Actúa como un tutor académico y dirígete personalmente al estudiante "" &amp; I646 &amp; "" "" &amp; J646 &amp; "" "" &amp; G646 &amp; "" "" &amp; H646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AM646 &amp; ""'. Diferencias por área: Matemáticas ("" &amp; AQ646 &amp; ""), Ciencias Natura"&amp;"les ("" &amp; AR646 &amp; ""), Sociales ("" &amp; AS646 &amp; ""), Lectura Crítica ("" &amp; AT646 &amp; "") e Inglés ("" &amp; AU646 &amp; ""). Variación en posición: grupo ("" &amp; AN646 &amp; ""), grado ("" &amp; AO646 &amp; "") y media ("" &amp; AP646 &amp; ""). Puntajes Primer Simulacro: Global "" &amp; K646 &amp; "", Mat "" &amp; "&amp;"O4 &amp; "", Cien "" &amp; P646 &amp; "", Soc "" &amp; Q646 &amp; "", Lec "" &amp; R646 &amp; "", Ing "" &amp; S646 &amp; "". Puntajes Segundo Simulacro: Global "" &amp; Y646 &amp; "", Mat "" &amp; AC646 &amp; "", Cien "" &amp; AD646 &amp; "", Soc "" &amp; AE646 &amp; "", Lec "" &amp; AF646 &amp; "", Ing "" &amp; AG646 &amp; "". Escribe un mensaje motivador"&amp;" y breve (máximo 4 líneas)."")
"),"=AI(""Actúa como un tutor académico y dirígete personalmente al estudiante "" &amp; I646 &amp; "" "" &amp; J646 &amp; "" "" &amp; G646 &amp; "" "" &amp; H646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AM646 &amp; ""'. Diferencias por área: Matemáticas ("" &amp; AQ646 &amp; ""), Ciencias Natur"&amp;"ales ("" &amp; AR646 &amp; ""), Sociales ("" &amp; AS646 &amp; ""), Lectura Crítica ("" &amp; AT646 &amp; "") e Inglés ("" &amp; AU646 &amp; ""). Variación en posición: grupo ("" &amp; AN646 &amp; ""), grado ("" &amp; AO646 &amp; "") y media ("" &amp; AP646 &amp; ""). Puntajes Primer Simulacro: Global "" &amp; K646 &amp; "", Mat "" &amp;"&amp;" O646 &amp; "", Cien "" &amp; P646 &amp; "", Soc "" &amp; Q646 &amp; "", Lec "" &amp; R646 &amp; "", Ing "" &amp; S646 &amp; "". Puntajes Segundo Simulacro: Global "" &amp; Y646 &amp; "", Mat "" &amp; AC646 &amp; "", Cien "" &amp; AD646 &amp; "", Soc "" &amp; AE646 &amp; "", Lec "" &amp; AF646 &amp; "", Ing "" &amp; AG646 &amp; "". Escribe un mensaje motivado"&amp;"r y breve (máximo 4 líneas)."")
")</f>
        <v/>
      </c>
    </row>
    <row r="647" ht="15.75" customHeight="1" s="42">
      <c r="A647" s="93" t="n"/>
      <c r="B647" s="94" t="inlineStr">
        <is>
          <t>Bachillerato</t>
        </is>
      </c>
      <c r="C647" s="94" t="n">
        <v>904</v>
      </c>
      <c r="D647" s="94" t="n"/>
      <c r="E647" s="95" t="n">
        <v>6409382</v>
      </c>
      <c r="F647" s="96">
        <f>TRIM(G647&amp;" "&amp;H647&amp;" "&amp;I647&amp;" "&amp;J647)</f>
        <v/>
      </c>
      <c r="G647" s="94" t="inlineStr">
        <is>
          <t>Gutiérrez</t>
        </is>
      </c>
      <c r="H647" s="94" t="inlineStr">
        <is>
          <t>Chacin</t>
        </is>
      </c>
      <c r="I647" s="94" t="inlineStr">
        <is>
          <t>Orliannys</t>
        </is>
      </c>
      <c r="J647" s="97" t="inlineStr">
        <is>
          <t>Paola</t>
        </is>
      </c>
      <c r="K647" s="98">
        <f>IF(SUM(O647:S647)=0, "", ROUND(((O647*3+P647*3+Q647*3+R647*3+S647*1)/13)*5,0))</f>
        <v/>
      </c>
      <c r="L647" s="99">
        <f>IF(OR($C647="",K647=""),"",COUNTIFS($C$4:$C$1500,$C647,K$4:K$1500,"&gt;"&amp;K647)+1)</f>
        <v/>
      </c>
      <c r="M647" s="99">
        <f>IF(OR($C647="",K647=""),"",IF(AND($C647&gt;=1001,$C647&lt;=1005),COUNTIFS($C$4:$C$1500,"&gt;=1001",$C$4:$C$1500,"&lt;=1005",K$4:K$1500,"&gt;"&amp;K647)+1,IF(AND($C647&gt;=1101,$C647&lt;=1105),COUNTIFS($C$4:$C$1500,"&gt;=1101",$C$4:$C$1500,"&lt;=1105",K$4:K$1500,"&gt;"&amp;K647)+1,IF(AND($C647&gt;=901,$C647&lt;=905),COUNTIFS($C$4:$C$1500,"&gt;=901",$C$4:$C$1500,"&lt;=905",K$4:K$1500,"&gt;"&amp;K647)+1,IF(AND($C647&gt;=801,$C647&lt;=805),COUNTIFS($C$4:$C$1500,"&gt;=801",$C$4:$C$1500,"&lt;=805",K$4:K$1500,"&gt;"&amp;K647)+1,IF(AND($C647&gt;=701,$C647&lt;=705),COUNTIFS($C$4:$C$1500,"&gt;=701",$C$4:$C$1500,"&lt;=705",K$4:K$1500,"&gt;"&amp;K647)+1,IF(AND($C647&gt;=601,$C647&lt;=606),COUNTIFS($C$4:$C$1500,"&gt;=601",$C$4:$C$1500,"&lt;=606",K$4:K$1500,"&gt;"&amp;K647)+1,"")))))))</f>
        <v/>
      </c>
      <c r="N647" s="99">
        <f>IF(OR($C647="",K647=""),"",IF(OR(AND($C647&gt;=1001,$C647&lt;=1005),AND($C647&gt;=1101,$C647&lt;=1105)),COUNTIFS($C$4:$C$1500,"&gt;=1001",$C$4:$C$1500,"&lt;=1005",K$4:K$1500,"&gt;"&amp;K647)+COUNTIFS($C$4:$C$1500,"&gt;=1101",$C$4:$C$1500,"&lt;=1105",K$4:K$1500,"&gt;"&amp;K647)+1,""))</f>
        <v/>
      </c>
      <c r="O647" s="94" t="n">
        <v>22.5</v>
      </c>
      <c r="P647" s="94" t="n">
        <v>31.55</v>
      </c>
      <c r="Q647" s="94" t="n">
        <v>40.63</v>
      </c>
      <c r="R647" s="94" t="n">
        <v>41.67</v>
      </c>
      <c r="S647" s="94" t="n">
        <v>37.5</v>
      </c>
      <c r="T647" s="99">
        <f>IF(AND(O647&gt;0,O647&lt;36),1,IF(AND(O647&gt;=36,O647&lt;51),2,IF(AND(O647&gt;=51,O647&lt;71),3,IF(AND(O647&gt;=71,O647&lt;=100),4,))))</f>
        <v/>
      </c>
      <c r="U647" s="99">
        <f>IF(AND(P647&gt;0,P647&lt;41),1,IF(AND(P647&gt;=41,P647&lt;56),2,IF(AND(P647&gt;=56,P647&lt;71),3,IF(AND(P647&gt;=71,P647&lt;=100),4,))))</f>
        <v/>
      </c>
      <c r="V647" s="99">
        <f>IF(AND(Q647&gt;0,Q647&lt;41),1,IF(AND(Q647&gt;=41,Q647&lt;56),2,IF(AND(Q647&gt;=56,Q647&lt;71),3,IF(AND(Q647&gt;=71,Q647&lt;=100),4,))))</f>
        <v/>
      </c>
      <c r="W647" s="99">
        <f>IF(AND(R647&gt;0,R647&lt;36),1,IF(AND(R647&gt;=36,R647&lt;51),2,IF(AND(R647&gt;=51,R647&lt;66),3,IF(AND(R647&gt;=66,R647&lt;=100),4,))))</f>
        <v/>
      </c>
      <c r="X647" s="100">
        <f>IF(AND(S647&gt;0,S647&lt;37),1,IF(AND(S647&gt;=37,S647&lt;58),2,IF(AND(S647&gt;=58,S647&lt;71),3,IF(AND(S647&gt;=71,S647&lt;=100),4,))))</f>
        <v/>
      </c>
      <c r="Y647" s="101">
        <f>IF(SUM(AC647:AG647)=0, "", ROUND(((AC647*3+AD647*3+AE647*3+AF647*3+AG647*1)/13)*5,0))</f>
        <v/>
      </c>
      <c r="Z647" s="99">
        <f>IF(OR($C647="",Y647=""),"",COUNTIFS($C$4:$C$1500,$C647,Y$4:Y$1500,"&gt;"&amp;Y647)+1)</f>
        <v/>
      </c>
      <c r="AA647" s="99">
        <f>IF(OR($C647="",Y647=""),"",IF(AND($C647&gt;=1001,$C647&lt;=1005),COUNTIFS($C$4:$C$1500,"&gt;=1001",$C$4:$C$1500,"&lt;=1005",Y$4:Y$1500,"&gt;"&amp;Y647)+1,IF(AND($C647&gt;=1101,$C647&lt;=1105),COUNTIFS($C$4:$C$1500,"&gt;=1101",$C$4:$C$1500,"&lt;=1105",Y$4:Y$1500,"&gt;"&amp;Y647)+1,IF(AND($C647&gt;=901,$C647&lt;=905),COUNTIFS($C$4:$C$1500,"&gt;=901",$C$4:$C$1500,"&lt;=905",Y$4:Y$1500,"&gt;"&amp;Y647)+1,IF(AND($C647&gt;=801,$C647&lt;=805),COUNTIFS($C$4:$C$1500,"&gt;=801",$C$4:$C$1500,"&lt;=805",Y$4:Y$1500,"&gt;"&amp;Y647)+1,IF(AND($C647&gt;=701,$C647&lt;=705),COUNTIFS($C$4:$C$1500,"&gt;=701",$C$4:$C$1500,"&lt;=705",Y$4:Y$1500,"&gt;"&amp;Y647)+1,IF(AND($C647&gt;=601,$C647&lt;=606),COUNTIFS($C$4:$C$1500,"&gt;=601",$C$4:$C$1500,"&lt;=606",Y$4:Y$1500,"&gt;"&amp;Y647)+1,"")))))))</f>
        <v/>
      </c>
      <c r="AB647" s="99">
        <f>IF(OR($C647="",Y647=""),"",IF(OR(AND($C647&gt;=1001,$C647&lt;=1005),AND($C647&gt;=1101,$C647&lt;=1105)),COUNTIFS($C$4:$C$1500,"&gt;=1001",$C$4:$C$1500,"&lt;=1005",Y$4:Y$1500,"&gt;"&amp;Y647)+COUNTIFS($C$4:$C$1500,"&gt;=1101",$C$4:$C$1500,"&lt;=1105",Y$4:Y$1500,"&gt;"&amp;Y647)+1,""))</f>
        <v/>
      </c>
      <c r="AC647" s="94" t="n">
        <v>52.25</v>
      </c>
      <c r="AD647" s="94" t="n">
        <v>59.96</v>
      </c>
      <c r="AE647" s="94" t="n">
        <v>49.88</v>
      </c>
      <c r="AF647" s="94" t="n">
        <v>30.63</v>
      </c>
      <c r="AG647" s="94" t="n">
        <v>48.13</v>
      </c>
      <c r="AH647" s="99">
        <f>IF(AND(AC647&gt;0,AC647&lt;36),1,IF(AND(AC647&gt;=36,AC647&lt;51),2,IF(AND(AC647&gt;=51,AC647&lt;71),3,IF(AND(AC647&gt;=71,AC647&lt;=100),4,))))</f>
        <v/>
      </c>
      <c r="AI647" s="99">
        <f>IF(AND(AD647&gt;0,AD647&lt;41),1,IF(AND(AD647&gt;=41,AD647&lt;56),2,IF(AND(AD647&gt;=56,AD647&lt;71),3,IF(AND(AD647&gt;=71,AD647&lt;=100),4,))))</f>
        <v/>
      </c>
      <c r="AJ647" s="99">
        <f>IF(AND(AE647&gt;0,AE647&lt;41),1,IF(AND(AE647&gt;=41,AE647&lt;56),2,IF(AND(AE647&gt;=56,AE647&lt;71),3,IF(AND(AE647&gt;=71,AE647&lt;=100),4,))))</f>
        <v/>
      </c>
      <c r="AK647" s="99">
        <f>IF(AND(AF647&gt;0,AF647&lt;36),1,IF(AND(AF647&gt;=36,AF647&lt;51),2,IF(AND(AF647&gt;=51,AF647&lt;66),3,IF(AND(AF647&gt;=66,AF647&lt;=100),4,))))</f>
        <v/>
      </c>
      <c r="AL647" s="100">
        <f>IF(AND(AG647&gt;0,AG647&lt;37),1,IF(AND(AG647&gt;=37,AG647&lt;58),2,IF(AND(AG647&gt;=58,AG647&lt;71),3,IF(AND(AG647&gt;=71,AG647&lt;=100),4,))))</f>
        <v/>
      </c>
      <c r="AM647" s="101">
        <f>IF((Y647&lt;&gt;"")*(K647&lt;&gt;""),Y647-K647,"")</f>
        <v/>
      </c>
      <c r="AN647" s="99">
        <f>IF((Z647&lt;&gt;"")*(L647&lt;&gt;""),Z647-L647,"")</f>
        <v/>
      </c>
      <c r="AO647" s="99">
        <f>IF((AA647&lt;&gt;"")*(M647&lt;&gt;""),AA647-M647,"")</f>
        <v/>
      </c>
      <c r="AP647" s="99">
        <f>IF((AB647&lt;&gt;"")*(N647&lt;&gt;""),AB647-N647,"")</f>
        <v/>
      </c>
      <c r="AQ647" s="94">
        <f>IF((AC647&lt;&gt;"")*(O647&lt;&gt;""),AC647-O647,"")</f>
        <v/>
      </c>
      <c r="AR647" s="94">
        <f>IF((AD647&lt;&gt;"")*(P647&lt;&gt;""),AD647-P647,"")</f>
        <v/>
      </c>
      <c r="AS647" s="94">
        <f>IF((AE647&lt;&gt;"")*(Q647&lt;&gt;""),AE647-Q647,"")</f>
        <v/>
      </c>
      <c r="AT647" s="94">
        <f>IF((AF647&lt;&gt;"")*(R647&lt;&gt;""),AF647-R647,"")</f>
        <v/>
      </c>
      <c r="AU647" s="94">
        <f>IF((AG647&lt;&gt;"")*(S647&lt;&gt;""),AG647-S647,"")</f>
        <v/>
      </c>
      <c r="AV647" s="99">
        <f>IF((AH647&lt;&gt;"")*(T647&lt;&gt;""),AH647-T647,"")</f>
        <v/>
      </c>
      <c r="AW647" s="99">
        <f>IF((AI647&lt;&gt;"")*(U647&lt;&gt;""),AI647-U647,"")</f>
        <v/>
      </c>
      <c r="AX647" s="99">
        <f>IF((AJ647&lt;&gt;"")*(V647&lt;&gt;""),AJ647-V647,"")</f>
        <v/>
      </c>
      <c r="AY647" s="99">
        <f>IF((AK647&lt;&gt;"")*(W647&lt;&gt;""),AK647-W647,"")</f>
        <v/>
      </c>
      <c r="AZ647" s="102">
        <f>IF((AL647&lt;&gt;"")*(X647&lt;&gt;""),AL647-X647,"")</f>
        <v/>
      </c>
      <c r="BA647" s="50">
        <f>IFERROR(__xludf.dummyfunction("AI(""Actúa como un tutor académico y dirígete personalmente al estudiante "" &amp; I647 &amp; "" "" &amp; J647 &amp; "" "" &amp; G647 &amp; "" "" &amp; H647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AM647 &amp; ""'. Diferencias por área: Matemáticas ("" &amp; AQ647 &amp; ""), Ciencias Natura"&amp;"les ("" &amp; AR647 &amp; ""), Sociales ("" &amp; AS647 &amp; ""), Lectura Crítica ("" &amp; AT647 &amp; "") e Inglés ("" &amp; AU647 &amp; ""). Variación en posición: grupo ("" &amp; AN647 &amp; ""), grado ("" &amp; AO647 &amp; "") y media ("" &amp; AP647 &amp; ""). Puntajes Primer Simulacro: Global "" &amp; K647 &amp; "", Mat "" &amp; "&amp;"O4 &amp; "", Cien "" &amp; P647 &amp; "", Soc "" &amp; Q647 &amp; "", Lec "" &amp; R647 &amp; "", Ing "" &amp; S647 &amp; "". Puntajes Segundo Simulacro: Global "" &amp; Y647 &amp; "", Mat "" &amp; AC647 &amp; "", Cien "" &amp; AD647 &amp; "", Soc "" &amp; AE647 &amp; "", Lec "" &amp; AF647 &amp; "", Ing "" &amp; AG647 &amp; "". Escribe un mensaje motivador"&amp;" y breve (máximo 4 líneas)."")
"),"=AI(""Actúa como un tutor académico y dirígete personalmente al estudiante "" &amp; I647 &amp; "" "" &amp; J647 &amp; "" "" &amp; G647 &amp; "" "" &amp; H647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AM647 &amp; ""'. Diferencias por área: Matemáticas ("" &amp; AQ647 &amp; ""), Ciencias Natur"&amp;"ales ("" &amp; AR647 &amp; ""), Sociales ("" &amp; AS647 &amp; ""), Lectura Crítica ("" &amp; AT647 &amp; "") e Inglés ("" &amp; AU647 &amp; ""). Variación en posición: grupo ("" &amp; AN647 &amp; ""), grado ("" &amp; AO647 &amp; "") y media ("" &amp; AP647 &amp; ""). Puntajes Primer Simulacro: Global "" &amp; K647 &amp; "", Mat "" &amp;"&amp;" O647 &amp; "", Cien "" &amp; P647 &amp; "", Soc "" &amp; Q647 &amp; "", Lec "" &amp; R647 &amp; "", Ing "" &amp; S647 &amp; "". Puntajes Segundo Simulacro: Global "" &amp; Y647 &amp; "", Mat "" &amp; AC647 &amp; "", Cien "" &amp; AD647 &amp; "", Soc "" &amp; AE647 &amp; "", Lec "" &amp; AF647 &amp; "", Ing "" &amp; AG647 &amp; "". Escribe un mensaje motivado"&amp;"r y breve (máximo 4 líneas)."")
")</f>
        <v/>
      </c>
    </row>
    <row r="648" ht="15.75" customHeight="1" s="42">
      <c r="A648" s="93" t="n"/>
      <c r="B648" s="94" t="inlineStr">
        <is>
          <t>Bachillerato</t>
        </is>
      </c>
      <c r="C648" s="94" t="n">
        <v>904</v>
      </c>
      <c r="D648" s="94" t="n"/>
      <c r="E648" s="95" t="n">
        <v>1045141484</v>
      </c>
      <c r="F648" s="96">
        <f>TRIM(G648&amp;" "&amp;H648&amp;" "&amp;I648&amp;" "&amp;J648)</f>
        <v/>
      </c>
      <c r="G648" s="94" t="inlineStr">
        <is>
          <t>Guzmán</t>
        </is>
      </c>
      <c r="H648" s="94" t="inlineStr">
        <is>
          <t>Atehortúa</t>
        </is>
      </c>
      <c r="I648" s="94" t="inlineStr">
        <is>
          <t>Joan</t>
        </is>
      </c>
      <c r="J648" s="97" t="inlineStr">
        <is>
          <t>Sebastián</t>
        </is>
      </c>
      <c r="K648" s="98">
        <f>IF(SUM(O648:S648)=0, "", ROUND(((O648*3+P648*3+Q648*3+R648*3+S648*1)/13)*5,0))</f>
        <v/>
      </c>
      <c r="L648" s="99">
        <f>IF(OR($C648="",K648=""),"",COUNTIFS($C$4:$C$1500,$C648,K$4:K$1500,"&gt;"&amp;K648)+1)</f>
        <v/>
      </c>
      <c r="M648" s="99">
        <f>IF(OR($C648="",K648=""),"",IF(AND($C648&gt;=1001,$C648&lt;=1005),COUNTIFS($C$4:$C$1500,"&gt;=1001",$C$4:$C$1500,"&lt;=1005",K$4:K$1500,"&gt;"&amp;K648)+1,IF(AND($C648&gt;=1101,$C648&lt;=1105),COUNTIFS($C$4:$C$1500,"&gt;=1101",$C$4:$C$1500,"&lt;=1105",K$4:K$1500,"&gt;"&amp;K648)+1,IF(AND($C648&gt;=901,$C648&lt;=905),COUNTIFS($C$4:$C$1500,"&gt;=901",$C$4:$C$1500,"&lt;=905",K$4:K$1500,"&gt;"&amp;K648)+1,IF(AND($C648&gt;=801,$C648&lt;=805),COUNTIFS($C$4:$C$1500,"&gt;=801",$C$4:$C$1500,"&lt;=805",K$4:K$1500,"&gt;"&amp;K648)+1,IF(AND($C648&gt;=701,$C648&lt;=705),COUNTIFS($C$4:$C$1500,"&gt;=701",$C$4:$C$1500,"&lt;=705",K$4:K$1500,"&gt;"&amp;K648)+1,IF(AND($C648&gt;=601,$C648&lt;=606),COUNTIFS($C$4:$C$1500,"&gt;=601",$C$4:$C$1500,"&lt;=606",K$4:K$1500,"&gt;"&amp;K648)+1,"")))))))</f>
        <v/>
      </c>
      <c r="N648" s="99">
        <f>IF(OR($C648="",K648=""),"",IF(OR(AND($C648&gt;=1001,$C648&lt;=1005),AND($C648&gt;=1101,$C648&lt;=1105)),COUNTIFS($C$4:$C$1500,"&gt;=1001",$C$4:$C$1500,"&lt;=1005",K$4:K$1500,"&gt;"&amp;K648)+COUNTIFS($C$4:$C$1500,"&gt;=1101",$C$4:$C$1500,"&lt;=1105",K$4:K$1500,"&gt;"&amp;K648)+1,""))</f>
        <v/>
      </c>
      <c r="O648" s="94" t="n">
        <v>52.5</v>
      </c>
      <c r="P648" s="94" t="n">
        <v>61.31</v>
      </c>
      <c r="Q648" s="94" t="n">
        <v>65.63</v>
      </c>
      <c r="R648" s="94" t="n">
        <v>50</v>
      </c>
      <c r="S648" s="94" t="n">
        <v>83.33</v>
      </c>
      <c r="T648" s="99">
        <f>IF(AND(O648&gt;0,O648&lt;36),1,IF(AND(O648&gt;=36,O648&lt;51),2,IF(AND(O648&gt;=51,O648&lt;71),3,IF(AND(O648&gt;=71,O648&lt;=100),4,))))</f>
        <v/>
      </c>
      <c r="U648" s="99">
        <f>IF(AND(P648&gt;0,P648&lt;41),1,IF(AND(P648&gt;=41,P648&lt;56),2,IF(AND(P648&gt;=56,P648&lt;71),3,IF(AND(P648&gt;=71,P648&lt;=100),4,))))</f>
        <v/>
      </c>
      <c r="V648" s="99">
        <f>IF(AND(Q648&gt;0,Q648&lt;41),1,IF(AND(Q648&gt;=41,Q648&lt;56),2,IF(AND(Q648&gt;=56,Q648&lt;71),3,IF(AND(Q648&gt;=71,Q648&lt;=100),4,))))</f>
        <v/>
      </c>
      <c r="W648" s="99">
        <f>IF(AND(R648&gt;0,R648&lt;36),1,IF(AND(R648&gt;=36,R648&lt;51),2,IF(AND(R648&gt;=51,R648&lt;66),3,IF(AND(R648&gt;=66,R648&lt;=100),4,))))</f>
        <v/>
      </c>
      <c r="X648" s="100">
        <f>IF(AND(S648&gt;0,S648&lt;37),1,IF(AND(S648&gt;=37,S648&lt;58),2,IF(AND(S648&gt;=58,S648&lt;71),3,IF(AND(S648&gt;=71,S648&lt;=100),4,))))</f>
        <v/>
      </c>
      <c r="Y648" s="101">
        <f>IF(SUM(AC648:AG648)=0, "", ROUND(((AC648*3+AD648*3+AE648*3+AF648*3+AG648*1)/13)*5,0))</f>
        <v/>
      </c>
      <c r="Z648" s="99">
        <f>IF(OR($C648="",Y648=""),"",COUNTIFS($C$4:$C$1500,$C648,Y$4:Y$1500,"&gt;"&amp;Y648)+1)</f>
        <v/>
      </c>
      <c r="AA648" s="99">
        <f>IF(OR($C648="",Y648=""),"",IF(AND($C648&gt;=1001,$C648&lt;=1005),COUNTIFS($C$4:$C$1500,"&gt;=1001",$C$4:$C$1500,"&lt;=1005",Y$4:Y$1500,"&gt;"&amp;Y648)+1,IF(AND($C648&gt;=1101,$C648&lt;=1105),COUNTIFS($C$4:$C$1500,"&gt;=1101",$C$4:$C$1500,"&lt;=1105",Y$4:Y$1500,"&gt;"&amp;Y648)+1,IF(AND($C648&gt;=901,$C648&lt;=905),COUNTIFS($C$4:$C$1500,"&gt;=901",$C$4:$C$1500,"&lt;=905",Y$4:Y$1500,"&gt;"&amp;Y648)+1,IF(AND($C648&gt;=801,$C648&lt;=805),COUNTIFS($C$4:$C$1500,"&gt;=801",$C$4:$C$1500,"&lt;=805",Y$4:Y$1500,"&gt;"&amp;Y648)+1,IF(AND($C648&gt;=701,$C648&lt;=705),COUNTIFS($C$4:$C$1500,"&gt;=701",$C$4:$C$1500,"&lt;=705",Y$4:Y$1500,"&gt;"&amp;Y648)+1,IF(AND($C648&gt;=601,$C648&lt;=606),COUNTIFS($C$4:$C$1500,"&gt;=601",$C$4:$C$1500,"&lt;=606",Y$4:Y$1500,"&gt;"&amp;Y648)+1,"")))))))</f>
        <v/>
      </c>
      <c r="AB648" s="99">
        <f>IF(OR($C648="",Y648=""),"",IF(OR(AND($C648&gt;=1001,$C648&lt;=1005),AND($C648&gt;=1101,$C648&lt;=1105)),COUNTIFS($C$4:$C$1500,"&gt;=1001",$C$4:$C$1500,"&lt;=1005",Y$4:Y$1500,"&gt;"&amp;Y648)+COUNTIFS($C$4:$C$1500,"&gt;=1101",$C$4:$C$1500,"&lt;=1105",Y$4:Y$1500,"&gt;"&amp;Y648)+1,""))</f>
        <v/>
      </c>
      <c r="AC648" s="94" t="n">
        <v>35.75</v>
      </c>
      <c r="AD648" s="94" t="n">
        <v>81.20999999999999</v>
      </c>
      <c r="AE648" s="94" t="n">
        <v>63</v>
      </c>
      <c r="AF648" s="94" t="n">
        <v>52.5</v>
      </c>
      <c r="AG648" s="94" t="n">
        <v>83.13</v>
      </c>
      <c r="AH648" s="99">
        <f>IF(AND(AC648&gt;0,AC648&lt;36),1,IF(AND(AC648&gt;=36,AC648&lt;51),2,IF(AND(AC648&gt;=51,AC648&lt;71),3,IF(AND(AC648&gt;=71,AC648&lt;=100),4,))))</f>
        <v/>
      </c>
      <c r="AI648" s="99">
        <f>IF(AND(AD648&gt;0,AD648&lt;41),1,IF(AND(AD648&gt;=41,AD648&lt;56),2,IF(AND(AD648&gt;=56,AD648&lt;71),3,IF(AND(AD648&gt;=71,AD648&lt;=100),4,))))</f>
        <v/>
      </c>
      <c r="AJ648" s="99">
        <f>IF(AND(AE648&gt;0,AE648&lt;41),1,IF(AND(AE648&gt;=41,AE648&lt;56),2,IF(AND(AE648&gt;=56,AE648&lt;71),3,IF(AND(AE648&gt;=71,AE648&lt;=100),4,))))</f>
        <v/>
      </c>
      <c r="AK648" s="99">
        <f>IF(AND(AF648&gt;0,AF648&lt;36),1,IF(AND(AF648&gt;=36,AF648&lt;51),2,IF(AND(AF648&gt;=51,AF648&lt;66),3,IF(AND(AF648&gt;=66,AF648&lt;=100),4,))))</f>
        <v/>
      </c>
      <c r="AL648" s="100">
        <f>IF(AND(AG648&gt;0,AG648&lt;37),1,IF(AND(AG648&gt;=37,AG648&lt;58),2,IF(AND(AG648&gt;=58,AG648&lt;71),3,IF(AND(AG648&gt;=71,AG648&lt;=100),4,))))</f>
        <v/>
      </c>
      <c r="AM648" s="101">
        <f>IF((Y648&lt;&gt;"")*(K648&lt;&gt;""),Y648-K648,"")</f>
        <v/>
      </c>
      <c r="AN648" s="99">
        <f>IF((Z648&lt;&gt;"")*(L648&lt;&gt;""),Z648-L648,"")</f>
        <v/>
      </c>
      <c r="AO648" s="99">
        <f>IF((AA648&lt;&gt;"")*(M648&lt;&gt;""),AA648-M648,"")</f>
        <v/>
      </c>
      <c r="AP648" s="99">
        <f>IF((AB648&lt;&gt;"")*(N648&lt;&gt;""),AB648-N648,"")</f>
        <v/>
      </c>
      <c r="AQ648" s="94">
        <f>IF((AC648&lt;&gt;"")*(O648&lt;&gt;""),AC648-O648,"")</f>
        <v/>
      </c>
      <c r="AR648" s="94">
        <f>IF((AD648&lt;&gt;"")*(P648&lt;&gt;""),AD648-P648,"")</f>
        <v/>
      </c>
      <c r="AS648" s="94">
        <f>IF((AE648&lt;&gt;"")*(Q648&lt;&gt;""),AE648-Q648,"")</f>
        <v/>
      </c>
      <c r="AT648" s="94">
        <f>IF((AF648&lt;&gt;"")*(R648&lt;&gt;""),AF648-R648,"")</f>
        <v/>
      </c>
      <c r="AU648" s="94">
        <f>IF((AG648&lt;&gt;"")*(S648&lt;&gt;""),AG648-S648,"")</f>
        <v/>
      </c>
      <c r="AV648" s="99">
        <f>IF((AH648&lt;&gt;"")*(T648&lt;&gt;""),AH648-T648,"")</f>
        <v/>
      </c>
      <c r="AW648" s="99">
        <f>IF((AI648&lt;&gt;"")*(U648&lt;&gt;""),AI648-U648,"")</f>
        <v/>
      </c>
      <c r="AX648" s="99">
        <f>IF((AJ648&lt;&gt;"")*(V648&lt;&gt;""),AJ648-V648,"")</f>
        <v/>
      </c>
      <c r="AY648" s="99">
        <f>IF((AK648&lt;&gt;"")*(W648&lt;&gt;""),AK648-W648,"")</f>
        <v/>
      </c>
      <c r="AZ648" s="102">
        <f>IF((AL648&lt;&gt;"")*(X648&lt;&gt;""),AL648-X648,"")</f>
        <v/>
      </c>
      <c r="BA648" s="50">
        <f>IFERROR(__xludf.dummyfunction("AI(""Actúa como un tutor académico y dirígete personalmente al estudiante "" &amp; I648 &amp; "" "" &amp; J648 &amp; "" "" &amp; G648 &amp; "" "" &amp; H648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AM648 &amp; ""'. Diferencias por área: Matemáticas ("" &amp; AQ648 &amp; ""), Ciencias Natura"&amp;"les ("" &amp; AR648 &amp; ""), Sociales ("" &amp; AS648 &amp; ""), Lectura Crítica ("" &amp; AT648 &amp; "") e Inglés ("" &amp; AU648 &amp; ""). Variación en posición: grupo ("" &amp; AN648 &amp; ""), grado ("" &amp; AO648 &amp; "") y media ("" &amp; AP648 &amp; ""). Puntajes Primer Simulacro: Global "" &amp; K648 &amp; "", Mat "" &amp; "&amp;"O4 &amp; "", Cien "" &amp; P648 &amp; "", Soc "" &amp; Q648 &amp; "", Lec "" &amp; R648 &amp; "", Ing "" &amp; S648 &amp; "". Puntajes Segundo Simulacro: Global "" &amp; Y648 &amp; "", Mat "" &amp; AC648 &amp; "", Cien "" &amp; AD648 &amp; "", Soc "" &amp; AE648 &amp; "", Lec "" &amp; AF648 &amp; "", Ing "" &amp; AG648 &amp; "". Escribe un mensaje motivador"&amp;" y breve (máximo 4 líneas)."")
"),"=AI(""Actúa como un tutor académico y dirígete personalmente al estudiante "" &amp; I648 &amp; "" "" &amp; J648 &amp; "" "" &amp; G648 &amp; "" "" &amp; H648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AM648 &amp; ""'. Diferencias por área: Matemáticas ("" &amp; AQ648 &amp; ""), Ciencias Natur"&amp;"ales ("" &amp; AR648 &amp; ""), Sociales ("" &amp; AS648 &amp; ""), Lectura Crítica ("" &amp; AT648 &amp; "") e Inglés ("" &amp; AU648 &amp; ""). Variación en posición: grupo ("" &amp; AN648 &amp; ""), grado ("" &amp; AO648 &amp; "") y media ("" &amp; AP648 &amp; ""). Puntajes Primer Simulacro: Global "" &amp; K648 &amp; "", Mat "" &amp;"&amp;" O648 &amp; "", Cien "" &amp; P648 &amp; "", Soc "" &amp; Q648 &amp; "", Lec "" &amp; R648 &amp; "", Ing "" &amp; S648 &amp; "". Puntajes Segundo Simulacro: Global "" &amp; Y648 &amp; "", Mat "" &amp; AC648 &amp; "", Cien "" &amp; AD648 &amp; "", Soc "" &amp; AE648 &amp; "", Lec "" &amp; AF648 &amp; "", Ing "" &amp; AG648 &amp; "". Escribe un mensaje motivado"&amp;"r y breve (máximo 4 líneas)."")
")</f>
        <v/>
      </c>
    </row>
    <row r="649" ht="15.75" customHeight="1" s="42">
      <c r="A649" s="93" t="n"/>
      <c r="B649" s="94" t="inlineStr">
        <is>
          <t>Bachillerato</t>
        </is>
      </c>
      <c r="C649" s="94" t="n">
        <v>904</v>
      </c>
      <c r="D649" s="94" t="n"/>
      <c r="E649" s="95" t="n">
        <v>1011593562</v>
      </c>
      <c r="F649" s="96">
        <f>TRIM(G649&amp;" "&amp;H649&amp;" "&amp;I649&amp;" "&amp;J649)</f>
        <v/>
      </c>
      <c r="G649" s="94" t="inlineStr">
        <is>
          <t>Hernadez</t>
        </is>
      </c>
      <c r="H649" s="94" t="inlineStr">
        <is>
          <t>Pino</t>
        </is>
      </c>
      <c r="I649" s="94" t="inlineStr">
        <is>
          <t>Sebastián</t>
        </is>
      </c>
      <c r="J649" s="97" t="n"/>
      <c r="K649" s="98">
        <f>IF(SUM(O649:S649)=0, "", ROUND(((O649*3+P649*3+Q649*3+R649*3+S649*1)/13)*5,0))</f>
        <v/>
      </c>
      <c r="L649" s="99">
        <f>IF(OR($C649="",K649=""),"",COUNTIFS($C$4:$C$1500,$C649,K$4:K$1500,"&gt;"&amp;K649)+1)</f>
        <v/>
      </c>
      <c r="M649" s="99">
        <f>IF(OR($C649="",K649=""),"",IF(AND($C649&gt;=1001,$C649&lt;=1005),COUNTIFS($C$4:$C$1500,"&gt;=1001",$C$4:$C$1500,"&lt;=1005",K$4:K$1500,"&gt;"&amp;K649)+1,IF(AND($C649&gt;=1101,$C649&lt;=1105),COUNTIFS($C$4:$C$1500,"&gt;=1101",$C$4:$C$1500,"&lt;=1105",K$4:K$1500,"&gt;"&amp;K649)+1,IF(AND($C649&gt;=901,$C649&lt;=905),COUNTIFS($C$4:$C$1500,"&gt;=901",$C$4:$C$1500,"&lt;=905",K$4:K$1500,"&gt;"&amp;K649)+1,IF(AND($C649&gt;=801,$C649&lt;=805),COUNTIFS($C$4:$C$1500,"&gt;=801",$C$4:$C$1500,"&lt;=805",K$4:K$1500,"&gt;"&amp;K649)+1,IF(AND($C649&gt;=701,$C649&lt;=705),COUNTIFS($C$4:$C$1500,"&gt;=701",$C$4:$C$1500,"&lt;=705",K$4:K$1500,"&gt;"&amp;K649)+1,IF(AND($C649&gt;=601,$C649&lt;=606),COUNTIFS($C$4:$C$1500,"&gt;=601",$C$4:$C$1500,"&lt;=606",K$4:K$1500,"&gt;"&amp;K649)+1,"")))))))</f>
        <v/>
      </c>
      <c r="N649" s="99">
        <f>IF(OR($C649="",K649=""),"",IF(OR(AND($C649&gt;=1001,$C649&lt;=1005),AND($C649&gt;=1101,$C649&lt;=1105)),COUNTIFS($C$4:$C$1500,"&gt;=1001",$C$4:$C$1500,"&lt;=1005",K$4:K$1500,"&gt;"&amp;K649)+COUNTIFS($C$4:$C$1500,"&gt;=1101",$C$4:$C$1500,"&lt;=1105",K$4:K$1500,"&gt;"&amp;K649)+1,""))</f>
        <v/>
      </c>
      <c r="O649" s="94" t="n">
        <v>96</v>
      </c>
      <c r="P649" s="94" t="n">
        <v>63</v>
      </c>
      <c r="Q649" s="94" t="n">
        <v>48</v>
      </c>
      <c r="R649" s="94" t="n">
        <v>66</v>
      </c>
      <c r="S649" s="94" t="n">
        <v>75</v>
      </c>
      <c r="T649" s="99">
        <f>IF(AND(O649&gt;0,O649&lt;36),1,IF(AND(O649&gt;=36,O649&lt;51),2,IF(AND(O649&gt;=51,O649&lt;71),3,IF(AND(O649&gt;=71,O649&lt;=100),4,))))</f>
        <v/>
      </c>
      <c r="U649" s="99">
        <f>IF(AND(P649&gt;0,P649&lt;41),1,IF(AND(P649&gt;=41,P649&lt;56),2,IF(AND(P649&gt;=56,P649&lt;71),3,IF(AND(P649&gt;=71,P649&lt;=100),4,))))</f>
        <v/>
      </c>
      <c r="V649" s="99">
        <f>IF(AND(Q649&gt;0,Q649&lt;41),1,IF(AND(Q649&gt;=41,Q649&lt;56),2,IF(AND(Q649&gt;=56,Q649&lt;71),3,IF(AND(Q649&gt;=71,Q649&lt;=100),4,))))</f>
        <v/>
      </c>
      <c r="W649" s="99">
        <f>IF(AND(R649&gt;0,R649&lt;36),1,IF(AND(R649&gt;=36,R649&lt;51),2,IF(AND(R649&gt;=51,R649&lt;66),3,IF(AND(R649&gt;=66,R649&lt;=100),4,))))</f>
        <v/>
      </c>
      <c r="X649" s="100">
        <f>IF(AND(S649&gt;0,S649&lt;37),1,IF(AND(S649&gt;=37,S649&lt;58),2,IF(AND(S649&gt;=58,S649&lt;71),3,IF(AND(S649&gt;=71,S649&lt;=100),4,))))</f>
        <v/>
      </c>
      <c r="Y649" s="101">
        <f>IF(SUM(AC649:AG649)=0, "", ROUND(((AC649*3+AD649*3+AE649*3+AF649*3+AG649*1)/13)*5,0))</f>
        <v/>
      </c>
      <c r="Z649" s="99">
        <f>IF(OR($C649="",Y649=""),"",COUNTIFS($C$4:$C$1500,$C649,Y$4:Y$1500,"&gt;"&amp;Y649)+1)</f>
        <v/>
      </c>
      <c r="AA649" s="99">
        <f>IF(OR($C649="",Y649=""),"",IF(AND($C649&gt;=1001,$C649&lt;=1005),COUNTIFS($C$4:$C$1500,"&gt;=1001",$C$4:$C$1500,"&lt;=1005",Y$4:Y$1500,"&gt;"&amp;Y649)+1,IF(AND($C649&gt;=1101,$C649&lt;=1105),COUNTIFS($C$4:$C$1500,"&gt;=1101",$C$4:$C$1500,"&lt;=1105",Y$4:Y$1500,"&gt;"&amp;Y649)+1,IF(AND($C649&gt;=901,$C649&lt;=905),COUNTIFS($C$4:$C$1500,"&gt;=901",$C$4:$C$1500,"&lt;=905",Y$4:Y$1500,"&gt;"&amp;Y649)+1,IF(AND($C649&gt;=801,$C649&lt;=805),COUNTIFS($C$4:$C$1500,"&gt;=801",$C$4:$C$1500,"&lt;=805",Y$4:Y$1500,"&gt;"&amp;Y649)+1,IF(AND($C649&gt;=701,$C649&lt;=705),COUNTIFS($C$4:$C$1500,"&gt;=701",$C$4:$C$1500,"&lt;=705",Y$4:Y$1500,"&gt;"&amp;Y649)+1,IF(AND($C649&gt;=601,$C649&lt;=606),COUNTIFS($C$4:$C$1500,"&gt;=601",$C$4:$C$1500,"&lt;=606",Y$4:Y$1500,"&gt;"&amp;Y649)+1,"")))))))</f>
        <v/>
      </c>
      <c r="AB649" s="99">
        <f>IF(OR($C649="",Y649=""),"",IF(OR(AND($C649&gt;=1001,$C649&lt;=1005),AND($C649&gt;=1101,$C649&lt;=1105)),COUNTIFS($C$4:$C$1500,"&gt;=1001",$C$4:$C$1500,"&lt;=1005",Y$4:Y$1500,"&gt;"&amp;Y649)+COUNTIFS($C$4:$C$1500,"&gt;=1101",$C$4:$C$1500,"&lt;=1105",Y$4:Y$1500,"&gt;"&amp;Y649)+1,""))</f>
        <v/>
      </c>
      <c r="AC649" s="94" t="n">
        <v>79</v>
      </c>
      <c r="AD649" s="94" t="n">
        <v>72</v>
      </c>
      <c r="AE649" s="94" t="n">
        <v>79</v>
      </c>
      <c r="AF649" s="94" t="n">
        <v>79</v>
      </c>
      <c r="AG649" s="94" t="n">
        <v>59</v>
      </c>
      <c r="AH649" s="99">
        <f>IF(AND(AC649&gt;0,AC649&lt;36),1,IF(AND(AC649&gt;=36,AC649&lt;51),2,IF(AND(AC649&gt;=51,AC649&lt;71),3,IF(AND(AC649&gt;=71,AC649&lt;=100),4,))))</f>
        <v/>
      </c>
      <c r="AI649" s="99">
        <f>IF(AND(AD649&gt;0,AD649&lt;41),1,IF(AND(AD649&gt;=41,AD649&lt;56),2,IF(AND(AD649&gt;=56,AD649&lt;71),3,IF(AND(AD649&gt;=71,AD649&lt;=100),4,))))</f>
        <v/>
      </c>
      <c r="AJ649" s="99">
        <f>IF(AND(AE649&gt;0,AE649&lt;41),1,IF(AND(AE649&gt;=41,AE649&lt;56),2,IF(AND(AE649&gt;=56,AE649&lt;71),3,IF(AND(AE649&gt;=71,AE649&lt;=100),4,))))</f>
        <v/>
      </c>
      <c r="AK649" s="99">
        <f>IF(AND(AF649&gt;0,AF649&lt;36),1,IF(AND(AF649&gt;=36,AF649&lt;51),2,IF(AND(AF649&gt;=51,AF649&lt;66),3,IF(AND(AF649&gt;=66,AF649&lt;=100),4,))))</f>
        <v/>
      </c>
      <c r="AL649" s="100">
        <f>IF(AND(AG649&gt;0,AG649&lt;37),1,IF(AND(AG649&gt;=37,AG649&lt;58),2,IF(AND(AG649&gt;=58,AG649&lt;71),3,IF(AND(AG649&gt;=71,AG649&lt;=100),4,))))</f>
        <v/>
      </c>
      <c r="AM649" s="101">
        <f>IF((Y649&lt;&gt;"")*(K649&lt;&gt;""),Y649-K649,"")</f>
        <v/>
      </c>
      <c r="AN649" s="99">
        <f>IF((Z649&lt;&gt;"")*(L649&lt;&gt;""),Z649-L649,"")</f>
        <v/>
      </c>
      <c r="AO649" s="99">
        <f>IF((AA649&lt;&gt;"")*(M649&lt;&gt;""),AA649-M649,"")</f>
        <v/>
      </c>
      <c r="AP649" s="99">
        <f>IF((AB649&lt;&gt;"")*(N649&lt;&gt;""),AB649-N649,"")</f>
        <v/>
      </c>
      <c r="AQ649" s="94">
        <f>IF((AC649&lt;&gt;"")*(O649&lt;&gt;""),AC649-O649,"")</f>
        <v/>
      </c>
      <c r="AR649" s="94">
        <f>IF((AD649&lt;&gt;"")*(P649&lt;&gt;""),AD649-P649,"")</f>
        <v/>
      </c>
      <c r="AS649" s="94">
        <f>IF((AE649&lt;&gt;"")*(Q649&lt;&gt;""),AE649-Q649,"")</f>
        <v/>
      </c>
      <c r="AT649" s="94">
        <f>IF((AF649&lt;&gt;"")*(R649&lt;&gt;""),AF649-R649,"")</f>
        <v/>
      </c>
      <c r="AU649" s="94">
        <f>IF((AG649&lt;&gt;"")*(S649&lt;&gt;""),AG649-S649,"")</f>
        <v/>
      </c>
      <c r="AV649" s="99">
        <f>IF((AH649&lt;&gt;"")*(T649&lt;&gt;""),AH649-T649,"")</f>
        <v/>
      </c>
      <c r="AW649" s="99">
        <f>IF((AI649&lt;&gt;"")*(U649&lt;&gt;""),AI649-U649,"")</f>
        <v/>
      </c>
      <c r="AX649" s="99">
        <f>IF((AJ649&lt;&gt;"")*(V649&lt;&gt;""),AJ649-V649,"")</f>
        <v/>
      </c>
      <c r="AY649" s="99">
        <f>IF((AK649&lt;&gt;"")*(W649&lt;&gt;""),AK649-W649,"")</f>
        <v/>
      </c>
      <c r="AZ649" s="102">
        <f>IF((AL649&lt;&gt;"")*(X649&lt;&gt;""),AL649-X649,"")</f>
        <v/>
      </c>
      <c r="BA649" s="50">
        <f>IFERROR(__xludf.dummyfunction("AI(""Actúa como un tutor académico y dirígete personalmente al estudiante "" &amp; I649 &amp; "" "" &amp; J649 &amp; "" "" &amp; G649 &amp; "" "" &amp; H649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AM649 &amp; ""'. Diferencias por área: Matemáticas ("" &amp; AQ649 &amp; ""), Ciencias Natura"&amp;"les ("" &amp; AR649 &amp; ""), Sociales ("" &amp; AS649 &amp; ""), Lectura Crítica ("" &amp; AT649 &amp; "") e Inglés ("" &amp; AU649 &amp; ""). Variación en posición: grupo ("" &amp; AN649 &amp; ""), grado ("" &amp; AO649 &amp; "") y media ("" &amp; AP649 &amp; ""). Puntajes Primer Simulacro: Global "" &amp; K649 &amp; "", Mat "" &amp; "&amp;"O4 &amp; "", Cien "" &amp; P649 &amp; "", Soc "" &amp; Q649 &amp; "", Lec "" &amp; R649 &amp; "", Ing "" &amp; S649 &amp; "". Puntajes Segundo Simulacro: Global "" &amp; Y649 &amp; "", Mat "" &amp; AC649 &amp; "", Cien "" &amp; AD649 &amp; "", Soc "" &amp; AE649 &amp; "", Lec "" &amp; AF649 &amp; "", Ing "" &amp; AG649 &amp; "". Escribe un mensaje motivador"&amp;" y breve (máximo 4 líneas)."")
"),"=AI(""Actúa como un tutor académico y dirígete personalmente al estudiante "" &amp; I649 &amp; "" "" &amp; J649 &amp; "" "" &amp; G649 &amp; "" "" &amp; H649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AM649 &amp; ""'. Diferencias por área: Matemáticas ("" &amp; AQ649 &amp; ""), Ciencias Natur"&amp;"ales ("" &amp; AR649 &amp; ""), Sociales ("" &amp; AS649 &amp; ""), Lectura Crítica ("" &amp; AT649 &amp; "") e Inglés ("" &amp; AU649 &amp; ""). Variación en posición: grupo ("" &amp; AN649 &amp; ""), grado ("" &amp; AO649 &amp; "") y media ("" &amp; AP649 &amp; ""). Puntajes Primer Simulacro: Global "" &amp; K649 &amp; "", Mat "" &amp;"&amp;" O649 &amp; "", Cien "" &amp; P649 &amp; "", Soc "" &amp; Q649 &amp; "", Lec "" &amp; R649 &amp; "", Ing "" &amp; S649 &amp; "". Puntajes Segundo Simulacro: Global "" &amp; Y649 &amp; "", Mat "" &amp; AC649 &amp; "", Cien "" &amp; AD649 &amp; "", Soc "" &amp; AE649 &amp; "", Lec "" &amp; AF649 &amp; "", Ing "" &amp; AG649 &amp; "". Escribe un mensaje motivado"&amp;"r y breve (máximo 4 líneas)."")
")</f>
        <v/>
      </c>
    </row>
    <row r="650" ht="15.75" customHeight="1" s="42">
      <c r="A650" s="93" t="n"/>
      <c r="B650" s="94" t="inlineStr">
        <is>
          <t>Bachillerato</t>
        </is>
      </c>
      <c r="C650" s="94" t="n">
        <v>904</v>
      </c>
      <c r="D650" s="94" t="n"/>
      <c r="E650" s="95" t="n">
        <v>1033260940</v>
      </c>
      <c r="F650" s="96">
        <f>TRIM(G650&amp;" "&amp;H650&amp;" "&amp;I650&amp;" "&amp;J650)</f>
        <v/>
      </c>
      <c r="G650" s="94" t="inlineStr">
        <is>
          <t>Montoya</t>
        </is>
      </c>
      <c r="H650" s="94" t="inlineStr">
        <is>
          <t>Castañeda</t>
        </is>
      </c>
      <c r="I650" s="94" t="inlineStr">
        <is>
          <t>Dylam</t>
        </is>
      </c>
      <c r="J650" s="97" t="n"/>
      <c r="K650" s="98">
        <f>IF(SUM(O650:S650)=0, "", ROUND(((O650*3+P650*3+Q650*3+R650*3+S650*1)/13)*5,0))</f>
        <v/>
      </c>
      <c r="L650" s="99">
        <f>IF(OR($C650="",K650=""),"",COUNTIFS($C$4:$C$1500,$C650,K$4:K$1500,"&gt;"&amp;K650)+1)</f>
        <v/>
      </c>
      <c r="M650" s="99">
        <f>IF(OR($C650="",K650=""),"",IF(AND($C650&gt;=1001,$C650&lt;=1005),COUNTIFS($C$4:$C$1500,"&gt;=1001",$C$4:$C$1500,"&lt;=1005",K$4:K$1500,"&gt;"&amp;K650)+1,IF(AND($C650&gt;=1101,$C650&lt;=1105),COUNTIFS($C$4:$C$1500,"&gt;=1101",$C$4:$C$1500,"&lt;=1105",K$4:K$1500,"&gt;"&amp;K650)+1,IF(AND($C650&gt;=901,$C650&lt;=905),COUNTIFS($C$4:$C$1500,"&gt;=901",$C$4:$C$1500,"&lt;=905",K$4:K$1500,"&gt;"&amp;K650)+1,IF(AND($C650&gt;=801,$C650&lt;=805),COUNTIFS($C$4:$C$1500,"&gt;=801",$C$4:$C$1500,"&lt;=805",K$4:K$1500,"&gt;"&amp;K650)+1,IF(AND($C650&gt;=701,$C650&lt;=705),COUNTIFS($C$4:$C$1500,"&gt;=701",$C$4:$C$1500,"&lt;=705",K$4:K$1500,"&gt;"&amp;K650)+1,IF(AND($C650&gt;=601,$C650&lt;=606),COUNTIFS($C$4:$C$1500,"&gt;=601",$C$4:$C$1500,"&lt;=606",K$4:K$1500,"&gt;"&amp;K650)+1,"")))))))</f>
        <v/>
      </c>
      <c r="N650" s="99">
        <f>IF(OR($C650="",K650=""),"",IF(OR(AND($C650&gt;=1001,$C650&lt;=1005),AND($C650&gt;=1101,$C650&lt;=1105)),COUNTIFS($C$4:$C$1500,"&gt;=1001",$C$4:$C$1500,"&lt;=1005",K$4:K$1500,"&gt;"&amp;K650)+COUNTIFS($C$4:$C$1500,"&gt;=1101",$C$4:$C$1500,"&lt;=1105",K$4:K$1500,"&gt;"&amp;K650)+1,""))</f>
        <v/>
      </c>
      <c r="O650" s="94" t="n">
        <v>27.5</v>
      </c>
      <c r="P650" s="94" t="n">
        <v>23.81</v>
      </c>
      <c r="Q650" s="94" t="n">
        <v>34.38</v>
      </c>
      <c r="R650" s="94" t="n">
        <v>33.33</v>
      </c>
      <c r="S650" s="94" t="n">
        <v>50</v>
      </c>
      <c r="T650" s="99">
        <f>IF(AND(O650&gt;0,O650&lt;36),1,IF(AND(O650&gt;=36,O650&lt;51),2,IF(AND(O650&gt;=51,O650&lt;71),3,IF(AND(O650&gt;=71,O650&lt;=100),4,))))</f>
        <v/>
      </c>
      <c r="U650" s="99">
        <f>IF(AND(P650&gt;0,P650&lt;41),1,IF(AND(P650&gt;=41,P650&lt;56),2,IF(AND(P650&gt;=56,P650&lt;71),3,IF(AND(P650&gt;=71,P650&lt;=100),4,))))</f>
        <v/>
      </c>
      <c r="V650" s="99">
        <f>IF(AND(Q650&gt;0,Q650&lt;41),1,IF(AND(Q650&gt;=41,Q650&lt;56),2,IF(AND(Q650&gt;=56,Q650&lt;71),3,IF(AND(Q650&gt;=71,Q650&lt;=100),4,))))</f>
        <v/>
      </c>
      <c r="W650" s="99">
        <f>IF(AND(R650&gt;0,R650&lt;36),1,IF(AND(R650&gt;=36,R650&lt;51),2,IF(AND(R650&gt;=51,R650&lt;66),3,IF(AND(R650&gt;=66,R650&lt;=100),4,))))</f>
        <v/>
      </c>
      <c r="X650" s="100">
        <f>IF(AND(S650&gt;0,S650&lt;37),1,IF(AND(S650&gt;=37,S650&lt;58),2,IF(AND(S650&gt;=58,S650&lt;71),3,IF(AND(S650&gt;=71,S650&lt;=100),4,))))</f>
        <v/>
      </c>
      <c r="Y650" s="101">
        <f>IF(SUM(AC650:AG650)=0, "", ROUND(((AC650*3+AD650*3+AE650*3+AF650*3+AG650*1)/13)*5,0))</f>
        <v/>
      </c>
      <c r="Z650" s="99">
        <f>IF(OR($C650="",Y650=""),"",COUNTIFS($C$4:$C$1500,$C650,Y$4:Y$1500,"&gt;"&amp;Y650)+1)</f>
        <v/>
      </c>
      <c r="AA650" s="99">
        <f>IF(OR($C650="",Y650=""),"",IF(AND($C650&gt;=1001,$C650&lt;=1005),COUNTIFS($C$4:$C$1500,"&gt;=1001",$C$4:$C$1500,"&lt;=1005",Y$4:Y$1500,"&gt;"&amp;Y650)+1,IF(AND($C650&gt;=1101,$C650&lt;=1105),COUNTIFS($C$4:$C$1500,"&gt;=1101",$C$4:$C$1500,"&lt;=1105",Y$4:Y$1500,"&gt;"&amp;Y650)+1,IF(AND($C650&gt;=901,$C650&lt;=905),COUNTIFS($C$4:$C$1500,"&gt;=901",$C$4:$C$1500,"&lt;=905",Y$4:Y$1500,"&gt;"&amp;Y650)+1,IF(AND($C650&gt;=801,$C650&lt;=805),COUNTIFS($C$4:$C$1500,"&gt;=801",$C$4:$C$1500,"&lt;=805",Y$4:Y$1500,"&gt;"&amp;Y650)+1,IF(AND($C650&gt;=701,$C650&lt;=705),COUNTIFS($C$4:$C$1500,"&gt;=701",$C$4:$C$1500,"&lt;=705",Y$4:Y$1500,"&gt;"&amp;Y650)+1,IF(AND($C650&gt;=601,$C650&lt;=606),COUNTIFS($C$4:$C$1500,"&gt;=601",$C$4:$C$1500,"&lt;=606",Y$4:Y$1500,"&gt;"&amp;Y650)+1,"")))))))</f>
        <v/>
      </c>
      <c r="AB650" s="99">
        <f>IF(OR($C650="",Y650=""),"",IF(OR(AND($C650&gt;=1001,$C650&lt;=1005),AND($C650&gt;=1101,$C650&lt;=1105)),COUNTIFS($C$4:$C$1500,"&gt;=1001",$C$4:$C$1500,"&lt;=1005",Y$4:Y$1500,"&gt;"&amp;Y650)+COUNTIFS($C$4:$C$1500,"&gt;=1101",$C$4:$C$1500,"&lt;=1105",Y$4:Y$1500,"&gt;"&amp;Y650)+1,""))</f>
        <v/>
      </c>
      <c r="AC650" s="94" t="n">
        <v>80.25</v>
      </c>
      <c r="AD650" s="94" t="n">
        <v>40.04</v>
      </c>
      <c r="AE650" s="94" t="n">
        <v>76.25</v>
      </c>
      <c r="AF650" s="94" t="n">
        <v>39.38</v>
      </c>
      <c r="AG650" s="94" t="n">
        <v>48.13</v>
      </c>
      <c r="AH650" s="99">
        <f>IF(AND(AC650&gt;0,AC650&lt;36),1,IF(AND(AC650&gt;=36,AC650&lt;51),2,IF(AND(AC650&gt;=51,AC650&lt;71),3,IF(AND(AC650&gt;=71,AC650&lt;=100),4,))))</f>
        <v/>
      </c>
      <c r="AI650" s="99">
        <f>IF(AND(AD650&gt;0,AD650&lt;41),1,IF(AND(AD650&gt;=41,AD650&lt;56),2,IF(AND(AD650&gt;=56,AD650&lt;71),3,IF(AND(AD650&gt;=71,AD650&lt;=100),4,))))</f>
        <v/>
      </c>
      <c r="AJ650" s="99">
        <f>IF(AND(AE650&gt;0,AE650&lt;41),1,IF(AND(AE650&gt;=41,AE650&lt;56),2,IF(AND(AE650&gt;=56,AE650&lt;71),3,IF(AND(AE650&gt;=71,AE650&lt;=100),4,))))</f>
        <v/>
      </c>
      <c r="AK650" s="99">
        <f>IF(AND(AF650&gt;0,AF650&lt;36),1,IF(AND(AF650&gt;=36,AF650&lt;51),2,IF(AND(AF650&gt;=51,AF650&lt;66),3,IF(AND(AF650&gt;=66,AF650&lt;=100),4,))))</f>
        <v/>
      </c>
      <c r="AL650" s="100">
        <f>IF(AND(AG650&gt;0,AG650&lt;37),1,IF(AND(AG650&gt;=37,AG650&lt;58),2,IF(AND(AG650&gt;=58,AG650&lt;71),3,IF(AND(AG650&gt;=71,AG650&lt;=100),4,))))</f>
        <v/>
      </c>
      <c r="AM650" s="101">
        <f>IF((Y650&lt;&gt;"")*(K650&lt;&gt;""),Y650-K650,"")</f>
        <v/>
      </c>
      <c r="AN650" s="99">
        <f>IF((Z650&lt;&gt;"")*(L650&lt;&gt;""),Z650-L650,"")</f>
        <v/>
      </c>
      <c r="AO650" s="99">
        <f>IF((AA650&lt;&gt;"")*(M650&lt;&gt;""),AA650-M650,"")</f>
        <v/>
      </c>
      <c r="AP650" s="99">
        <f>IF((AB650&lt;&gt;"")*(N650&lt;&gt;""),AB650-N650,"")</f>
        <v/>
      </c>
      <c r="AQ650" s="94">
        <f>IF((AC650&lt;&gt;"")*(O650&lt;&gt;""),AC650-O650,"")</f>
        <v/>
      </c>
      <c r="AR650" s="94">
        <f>IF((AD650&lt;&gt;"")*(P650&lt;&gt;""),AD650-P650,"")</f>
        <v/>
      </c>
      <c r="AS650" s="94">
        <f>IF((AE650&lt;&gt;"")*(Q650&lt;&gt;""),AE650-Q650,"")</f>
        <v/>
      </c>
      <c r="AT650" s="94">
        <f>IF((AF650&lt;&gt;"")*(R650&lt;&gt;""),AF650-R650,"")</f>
        <v/>
      </c>
      <c r="AU650" s="94">
        <f>IF((AG650&lt;&gt;"")*(S650&lt;&gt;""),AG650-S650,"")</f>
        <v/>
      </c>
      <c r="AV650" s="99">
        <f>IF((AH650&lt;&gt;"")*(T650&lt;&gt;""),AH650-T650,"")</f>
        <v/>
      </c>
      <c r="AW650" s="99">
        <f>IF((AI650&lt;&gt;"")*(U650&lt;&gt;""),AI650-U650,"")</f>
        <v/>
      </c>
      <c r="AX650" s="99">
        <f>IF((AJ650&lt;&gt;"")*(V650&lt;&gt;""),AJ650-V650,"")</f>
        <v/>
      </c>
      <c r="AY650" s="99">
        <f>IF((AK650&lt;&gt;"")*(W650&lt;&gt;""),AK650-W650,"")</f>
        <v/>
      </c>
      <c r="AZ650" s="102">
        <f>IF((AL650&lt;&gt;"")*(X650&lt;&gt;""),AL650-X650,"")</f>
        <v/>
      </c>
      <c r="BA650" s="50">
        <f>IFERROR(__xludf.dummyfunction("AI(""Actúa como un tutor académico y dirígete personalmente al estudiante "" &amp; I650 &amp; "" "" &amp; J650 &amp; "" "" &amp; G650 &amp; "" "" &amp; H650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AM650 &amp; ""'. Diferencias por área: Matemáticas ("" &amp; AQ650 &amp; ""), Ciencias Natura"&amp;"les ("" &amp; AR650 &amp; ""), Sociales ("" &amp; AS650 &amp; ""), Lectura Crítica ("" &amp; AT650 &amp; "") e Inglés ("" &amp; AU650 &amp; ""). Variación en posición: grupo ("" &amp; AN650 &amp; ""), grado ("" &amp; AO650 &amp; "") y media ("" &amp; AP650 &amp; ""). Puntajes Primer Simulacro: Global "" &amp; K650 &amp; "", Mat "" &amp; "&amp;"O4 &amp; "", Cien "" &amp; P650 &amp; "", Soc "" &amp; Q650 &amp; "", Lec "" &amp; R650 &amp; "", Ing "" &amp; S650 &amp; "". Puntajes Segundo Simulacro: Global "" &amp; Y650 &amp; "", Mat "" &amp; AC650 &amp; "", Cien "" &amp; AD650 &amp; "", Soc "" &amp; AE650 &amp; "", Lec "" &amp; AF650 &amp; "", Ing "" &amp; AG650 &amp; "". Escribe un mensaje motivador"&amp;" y breve (máximo 4 líneas)."")
"),"=AI(""Actúa como un tutor académico y dirígete personalmente al estudiante "" &amp; I650 &amp; "" "" &amp; J650 &amp; "" "" &amp; G650 &amp; "" "" &amp; H650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AM650 &amp; ""'. Diferencias por área: Matemáticas ("" &amp; AQ650 &amp; ""), Ciencias Natur"&amp;"ales ("" &amp; AR650 &amp; ""), Sociales ("" &amp; AS650 &amp; ""), Lectura Crítica ("" &amp; AT650 &amp; "") e Inglés ("" &amp; AU650 &amp; ""). Variación en posición: grupo ("" &amp; AN650 &amp; ""), grado ("" &amp; AO650 &amp; "") y media ("" &amp; AP650 &amp; ""). Puntajes Primer Simulacro: Global "" &amp; K650 &amp; "", Mat "" &amp;"&amp;" O650 &amp; "", Cien "" &amp; P650 &amp; "", Soc "" &amp; Q650 &amp; "", Lec "" &amp; R650 &amp; "", Ing "" &amp; S650 &amp; "". Puntajes Segundo Simulacro: Global "" &amp; Y650 &amp; "", Mat "" &amp; AC650 &amp; "", Cien "" &amp; AD650 &amp; "", Soc "" &amp; AE650 &amp; "", Lec "" &amp; AF650 &amp; "", Ing "" &amp; AG650 &amp; "". Escribe un mensaje motivado"&amp;"r y breve (máximo 4 líneas)."")
")</f>
        <v/>
      </c>
    </row>
    <row r="651" ht="15.75" customHeight="1" s="42">
      <c r="A651" s="93" t="n"/>
      <c r="B651" s="94" t="inlineStr">
        <is>
          <t>Bachillerato</t>
        </is>
      </c>
      <c r="C651" s="94" t="n">
        <v>904</v>
      </c>
      <c r="D651" s="94" t="n"/>
      <c r="E651" s="95" t="n">
        <v>1032014845</v>
      </c>
      <c r="F651" s="96">
        <f>TRIM(G651&amp;" "&amp;H651&amp;" "&amp;I651&amp;" "&amp;J651)</f>
        <v/>
      </c>
      <c r="G651" s="94" t="inlineStr">
        <is>
          <t>Moreno</t>
        </is>
      </c>
      <c r="H651" s="94" t="inlineStr">
        <is>
          <t>Espinal</t>
        </is>
      </c>
      <c r="I651" s="94" t="inlineStr">
        <is>
          <t>Dylan</t>
        </is>
      </c>
      <c r="J651" s="97" t="inlineStr">
        <is>
          <t>Andrey</t>
        </is>
      </c>
      <c r="K651" s="98">
        <f>IF(SUM(O651:S651)=0, "", ROUND(((O651*3+P651*3+Q651*3+R651*3+S651*1)/13)*5,0))</f>
        <v/>
      </c>
      <c r="L651" s="99">
        <f>IF(OR($C651="",K651=""),"",COUNTIFS($C$4:$C$1500,$C651,K$4:K$1500,"&gt;"&amp;K651)+1)</f>
        <v/>
      </c>
      <c r="M651" s="99">
        <f>IF(OR($C651="",K651=""),"",IF(AND($C651&gt;=1001,$C651&lt;=1005),COUNTIFS($C$4:$C$1500,"&gt;=1001",$C$4:$C$1500,"&lt;=1005",K$4:K$1500,"&gt;"&amp;K651)+1,IF(AND($C651&gt;=1101,$C651&lt;=1105),COUNTIFS($C$4:$C$1500,"&gt;=1101",$C$4:$C$1500,"&lt;=1105",K$4:K$1500,"&gt;"&amp;K651)+1,IF(AND($C651&gt;=901,$C651&lt;=905),COUNTIFS($C$4:$C$1500,"&gt;=901",$C$4:$C$1500,"&lt;=905",K$4:K$1500,"&gt;"&amp;K651)+1,IF(AND($C651&gt;=801,$C651&lt;=805),COUNTIFS($C$4:$C$1500,"&gt;=801",$C$4:$C$1500,"&lt;=805",K$4:K$1500,"&gt;"&amp;K651)+1,IF(AND($C651&gt;=701,$C651&lt;=705),COUNTIFS($C$4:$C$1500,"&gt;=701",$C$4:$C$1500,"&lt;=705",K$4:K$1500,"&gt;"&amp;K651)+1,IF(AND($C651&gt;=601,$C651&lt;=606),COUNTIFS($C$4:$C$1500,"&gt;=601",$C$4:$C$1500,"&lt;=606",K$4:K$1500,"&gt;"&amp;K651)+1,"")))))))</f>
        <v/>
      </c>
      <c r="N651" s="99">
        <f>IF(OR($C651="",K651=""),"",IF(OR(AND($C651&gt;=1001,$C651&lt;=1005),AND($C651&gt;=1101,$C651&lt;=1105)),COUNTIFS($C$4:$C$1500,"&gt;=1001",$C$4:$C$1500,"&lt;=1005",K$4:K$1500,"&gt;"&amp;K651)+COUNTIFS($C$4:$C$1500,"&gt;=1101",$C$4:$C$1500,"&lt;=1105",K$4:K$1500,"&gt;"&amp;K651)+1,""))</f>
        <v/>
      </c>
      <c r="O651" s="94" t="n">
        <v>67.5</v>
      </c>
      <c r="P651" s="94" t="n">
        <v>44.05</v>
      </c>
      <c r="Q651" s="94" t="n">
        <v>46.88</v>
      </c>
      <c r="R651" s="94" t="n">
        <v>45.83</v>
      </c>
      <c r="S651" s="94" t="n">
        <v>50</v>
      </c>
      <c r="T651" s="99">
        <f>IF(AND(O651&gt;0,O651&lt;36),1,IF(AND(O651&gt;=36,O651&lt;51),2,IF(AND(O651&gt;=51,O651&lt;71),3,IF(AND(O651&gt;=71,O651&lt;=100),4,))))</f>
        <v/>
      </c>
      <c r="U651" s="99">
        <f>IF(AND(P651&gt;0,P651&lt;41),1,IF(AND(P651&gt;=41,P651&lt;56),2,IF(AND(P651&gt;=56,P651&lt;71),3,IF(AND(P651&gt;=71,P651&lt;=100),4,))))</f>
        <v/>
      </c>
      <c r="V651" s="99">
        <f>IF(AND(Q651&gt;0,Q651&lt;41),1,IF(AND(Q651&gt;=41,Q651&lt;56),2,IF(AND(Q651&gt;=56,Q651&lt;71),3,IF(AND(Q651&gt;=71,Q651&lt;=100),4,))))</f>
        <v/>
      </c>
      <c r="W651" s="99">
        <f>IF(AND(R651&gt;0,R651&lt;36),1,IF(AND(R651&gt;=36,R651&lt;51),2,IF(AND(R651&gt;=51,R651&lt;66),3,IF(AND(R651&gt;=66,R651&lt;=100),4,))))</f>
        <v/>
      </c>
      <c r="X651" s="100">
        <f>IF(AND(S651&gt;0,S651&lt;37),1,IF(AND(S651&gt;=37,S651&lt;58),2,IF(AND(S651&gt;=58,S651&lt;71),3,IF(AND(S651&gt;=71,S651&lt;=100),4,))))</f>
        <v/>
      </c>
      <c r="Y651" s="101">
        <f>IF(SUM(AC651:AG651)=0, "", ROUND(((AC651*3+AD651*3+AE651*3+AF651*3+AG651*1)/13)*5,0))</f>
        <v/>
      </c>
      <c r="Z651" s="99">
        <f>IF(OR($C651="",Y651=""),"",COUNTIFS($C$4:$C$1500,$C651,Y$4:Y$1500,"&gt;"&amp;Y651)+1)</f>
        <v/>
      </c>
      <c r="AA651" s="99">
        <f>IF(OR($C651="",Y651=""),"",IF(AND($C651&gt;=1001,$C651&lt;=1005),COUNTIFS($C$4:$C$1500,"&gt;=1001",$C$4:$C$1500,"&lt;=1005",Y$4:Y$1500,"&gt;"&amp;Y651)+1,IF(AND($C651&gt;=1101,$C651&lt;=1105),COUNTIFS($C$4:$C$1500,"&gt;=1101",$C$4:$C$1500,"&lt;=1105",Y$4:Y$1500,"&gt;"&amp;Y651)+1,IF(AND($C651&gt;=901,$C651&lt;=905),COUNTIFS($C$4:$C$1500,"&gt;=901",$C$4:$C$1500,"&lt;=905",Y$4:Y$1500,"&gt;"&amp;Y651)+1,IF(AND($C651&gt;=801,$C651&lt;=805),COUNTIFS($C$4:$C$1500,"&gt;=801",$C$4:$C$1500,"&lt;=805",Y$4:Y$1500,"&gt;"&amp;Y651)+1,IF(AND($C651&gt;=701,$C651&lt;=705),COUNTIFS($C$4:$C$1500,"&gt;=701",$C$4:$C$1500,"&lt;=705",Y$4:Y$1500,"&gt;"&amp;Y651)+1,IF(AND($C651&gt;=601,$C651&lt;=606),COUNTIFS($C$4:$C$1500,"&gt;=601",$C$4:$C$1500,"&lt;=606",Y$4:Y$1500,"&gt;"&amp;Y651)+1,"")))))))</f>
        <v/>
      </c>
      <c r="AB651" s="99">
        <f>IF(OR($C651="",Y651=""),"",IF(OR(AND($C651&gt;=1001,$C651&lt;=1005),AND($C651&gt;=1101,$C651&lt;=1105)),COUNTIFS($C$4:$C$1500,"&gt;=1001",$C$4:$C$1500,"&lt;=1005",Y$4:Y$1500,"&gt;"&amp;Y651)+COUNTIFS($C$4:$C$1500,"&gt;=1101",$C$4:$C$1500,"&lt;=1105",Y$4:Y$1500,"&gt;"&amp;Y651)+1,""))</f>
        <v/>
      </c>
      <c r="AC651" s="94" t="n"/>
      <c r="AD651" s="94" t="n"/>
      <c r="AE651" s="94" t="n"/>
      <c r="AF651" s="94" t="n"/>
      <c r="AG651" s="94" t="n"/>
      <c r="AH651" s="99">
        <f>IF(AND(AC651&gt;0,AC651&lt;36),1,IF(AND(AC651&gt;=36,AC651&lt;51),2,IF(AND(AC651&gt;=51,AC651&lt;71),3,IF(AND(AC651&gt;=71,AC651&lt;=100),4,))))</f>
        <v/>
      </c>
      <c r="AI651" s="99">
        <f>IF(AND(AD651&gt;0,AD651&lt;41),1,IF(AND(AD651&gt;=41,AD651&lt;56),2,IF(AND(AD651&gt;=56,AD651&lt;71),3,IF(AND(AD651&gt;=71,AD651&lt;=100),4,))))</f>
        <v/>
      </c>
      <c r="AJ651" s="99">
        <f>IF(AND(AE651&gt;0,AE651&lt;41),1,IF(AND(AE651&gt;=41,AE651&lt;56),2,IF(AND(AE651&gt;=56,AE651&lt;71),3,IF(AND(AE651&gt;=71,AE651&lt;=100),4,))))</f>
        <v/>
      </c>
      <c r="AK651" s="99">
        <f>IF(AND(AF651&gt;0,AF651&lt;36),1,IF(AND(AF651&gt;=36,AF651&lt;51),2,IF(AND(AF651&gt;=51,AF651&lt;66),3,IF(AND(AF651&gt;=66,AF651&lt;=100),4,))))</f>
        <v/>
      </c>
      <c r="AL651" s="100">
        <f>IF(AND(AG651&gt;0,AG651&lt;37),1,IF(AND(AG651&gt;=37,AG651&lt;58),2,IF(AND(AG651&gt;=58,AG651&lt;71),3,IF(AND(AG651&gt;=71,AG651&lt;=100),4,))))</f>
        <v/>
      </c>
      <c r="AM651" s="101">
        <f>IF((Y651&lt;&gt;"")*(K651&lt;&gt;""),Y651-K651,"")</f>
        <v/>
      </c>
      <c r="AN651" s="99">
        <f>IF((Z651&lt;&gt;"")*(L651&lt;&gt;""),Z651-L651,"")</f>
        <v/>
      </c>
      <c r="AO651" s="99">
        <f>IF((AA651&lt;&gt;"")*(M651&lt;&gt;""),AA651-M651,"")</f>
        <v/>
      </c>
      <c r="AP651" s="99">
        <f>IF((AB651&lt;&gt;"")*(N651&lt;&gt;""),AB651-N651,"")</f>
        <v/>
      </c>
      <c r="AQ651" s="94">
        <f>IF((AC651&lt;&gt;"")*(O651&lt;&gt;""),AC651-O651,"")</f>
        <v/>
      </c>
      <c r="AR651" s="94">
        <f>IF((AD651&lt;&gt;"")*(P651&lt;&gt;""),AD651-P651,"")</f>
        <v/>
      </c>
      <c r="AS651" s="94">
        <f>IF((AE651&lt;&gt;"")*(Q651&lt;&gt;""),AE651-Q651,"")</f>
        <v/>
      </c>
      <c r="AT651" s="94">
        <f>IF((AF651&lt;&gt;"")*(R651&lt;&gt;""),AF651-R651,"")</f>
        <v/>
      </c>
      <c r="AU651" s="94">
        <f>IF((AG651&lt;&gt;"")*(S651&lt;&gt;""),AG651-S651,"")</f>
        <v/>
      </c>
      <c r="AV651" s="99">
        <f>IF((AH651&lt;&gt;"")*(T651&lt;&gt;""),AH651-T651,"")</f>
        <v/>
      </c>
      <c r="AW651" s="99">
        <f>IF((AI651&lt;&gt;"")*(U651&lt;&gt;""),AI651-U651,"")</f>
        <v/>
      </c>
      <c r="AX651" s="99">
        <f>IF((AJ651&lt;&gt;"")*(V651&lt;&gt;""),AJ651-V651,"")</f>
        <v/>
      </c>
      <c r="AY651" s="99">
        <f>IF((AK651&lt;&gt;"")*(W651&lt;&gt;""),AK651-W651,"")</f>
        <v/>
      </c>
      <c r="AZ651" s="102">
        <f>IF((AL651&lt;&gt;"")*(X651&lt;&gt;""),AL651-X651,"")</f>
        <v/>
      </c>
      <c r="BA651" s="50">
        <f>IFERROR(__xludf.dummyfunction("AI(""Actúa como un tutor académico y dirígete personalmente al estudiante "" &amp; I651 &amp; "" "" &amp; J651 &amp; "" "" &amp; G651 &amp; "" "" &amp; H651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AM651 &amp; ""'. Diferencias por área: Matemáticas ("" &amp; AQ651 &amp; ""), Ciencias Natura"&amp;"les ("" &amp; AR651 &amp; ""), Sociales ("" &amp; AS651 &amp; ""), Lectura Crítica ("" &amp; AT651 &amp; "") e Inglés ("" &amp; AU651 &amp; ""). Variación en posición: grupo ("" &amp; AN651 &amp; ""), grado ("" &amp; AO651 &amp; "") y media ("" &amp; AP651 &amp; ""). Puntajes Primer Simulacro: Global "" &amp; K651 &amp; "", Mat "" &amp; "&amp;"O4 &amp; "", Cien "" &amp; P651 &amp; "", Soc "" &amp; Q651 &amp; "", Lec "" &amp; R651 &amp; "", Ing "" &amp; S651 &amp; "". Puntajes Segundo Simulacro: Global "" &amp; Y651 &amp; "", Mat "" &amp; AC651 &amp; "", Cien "" &amp; AD651 &amp; "", Soc "" &amp; AE651 &amp; "", Lec "" &amp; AF651 &amp; "", Ing "" &amp; AG651 &amp; "". Escribe un mensaje motivador"&amp;" y breve (máximo 4 líneas)."")
"),"=AI(""Actúa como un tutor académico y dirígete personalmente al estudiante "" &amp; I651 &amp; "" "" &amp; J651 &amp; "" "" &amp; G651 &amp; "" "" &amp; H651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AM651 &amp; ""'. Diferencias por área: Matemáticas ("" &amp; AQ651 &amp; ""), Ciencias Natur"&amp;"ales ("" &amp; AR651 &amp; ""), Sociales ("" &amp; AS651 &amp; ""), Lectura Crítica ("" &amp; AT651 &amp; "") e Inglés ("" &amp; AU651 &amp; ""). Variación en posición: grupo ("" &amp; AN651 &amp; ""), grado ("" &amp; AO651 &amp; "") y media ("" &amp; AP651 &amp; ""). Puntajes Primer Simulacro: Global "" &amp; K651 &amp; "", Mat "" &amp;"&amp;" O651 &amp; "", Cien "" &amp; P651 &amp; "", Soc "" &amp; Q651 &amp; "", Lec "" &amp; R651 &amp; "", Ing "" &amp; S651 &amp; "". Puntajes Segundo Simulacro: Global "" &amp; Y651 &amp; "", Mat "" &amp; AC651 &amp; "", Cien "" &amp; AD651 &amp; "", Soc "" &amp; AE651 &amp; "", Lec "" &amp; AF651 &amp; "", Ing "" &amp; AG651 &amp; "". Escribe un mensaje motivado"&amp;"r y breve (máximo 4 líneas)."")
")</f>
        <v/>
      </c>
      <c r="BM651" s="41" t="inlineStr">
        <is>
          <t>Sí</t>
        </is>
      </c>
    </row>
    <row r="652" ht="15.75" customHeight="1" s="42">
      <c r="A652" s="93" t="n"/>
      <c r="B652" s="94" t="inlineStr">
        <is>
          <t>Bachillerato</t>
        </is>
      </c>
      <c r="C652" s="94" t="n">
        <v>904</v>
      </c>
      <c r="D652" s="94" t="n"/>
      <c r="E652" s="95" t="n">
        <v>1040508791</v>
      </c>
      <c r="F652" s="96">
        <f>TRIM(G652&amp;" "&amp;H652&amp;" "&amp;I652&amp;" "&amp;J652)</f>
        <v/>
      </c>
      <c r="G652" s="94" t="inlineStr">
        <is>
          <t>Ortega</t>
        </is>
      </c>
      <c r="H652" s="94" t="inlineStr">
        <is>
          <t>Lucas</t>
        </is>
      </c>
      <c r="I652" s="94" t="inlineStr">
        <is>
          <t>Harold</t>
        </is>
      </c>
      <c r="J652" s="97" t="inlineStr">
        <is>
          <t>Jhoel</t>
        </is>
      </c>
      <c r="K652" s="98">
        <f>IF(SUM(O652:S652)=0, "", ROUND(((O652*3+P652*3+Q652*3+R652*3+S652*1)/13)*5,0))</f>
        <v/>
      </c>
      <c r="L652" s="99">
        <f>IF(OR($C652="",K652=""),"",COUNTIFS($C$4:$C$1500,$C652,K$4:K$1500,"&gt;"&amp;K652)+1)</f>
        <v/>
      </c>
      <c r="M652" s="99">
        <f>IF(OR($C652="",K652=""),"",IF(AND($C652&gt;=1001,$C652&lt;=1005),COUNTIFS($C$4:$C$1500,"&gt;=1001",$C$4:$C$1500,"&lt;=1005",K$4:K$1500,"&gt;"&amp;K652)+1,IF(AND($C652&gt;=1101,$C652&lt;=1105),COUNTIFS($C$4:$C$1500,"&gt;=1101",$C$4:$C$1500,"&lt;=1105",K$4:K$1500,"&gt;"&amp;K652)+1,IF(AND($C652&gt;=901,$C652&lt;=905),COUNTIFS($C$4:$C$1500,"&gt;=901",$C$4:$C$1500,"&lt;=905",K$4:K$1500,"&gt;"&amp;K652)+1,IF(AND($C652&gt;=801,$C652&lt;=805),COUNTIFS($C$4:$C$1500,"&gt;=801",$C$4:$C$1500,"&lt;=805",K$4:K$1500,"&gt;"&amp;K652)+1,IF(AND($C652&gt;=701,$C652&lt;=705),COUNTIFS($C$4:$C$1500,"&gt;=701",$C$4:$C$1500,"&lt;=705",K$4:K$1500,"&gt;"&amp;K652)+1,IF(AND($C652&gt;=601,$C652&lt;=606),COUNTIFS($C$4:$C$1500,"&gt;=601",$C$4:$C$1500,"&lt;=606",K$4:K$1500,"&gt;"&amp;K652)+1,"")))))))</f>
        <v/>
      </c>
      <c r="N652" s="99">
        <f>IF(OR($C652="",K652=""),"",IF(OR(AND($C652&gt;=1001,$C652&lt;=1005),AND($C652&gt;=1101,$C652&lt;=1105)),COUNTIFS($C$4:$C$1500,"&gt;=1001",$C$4:$C$1500,"&lt;=1005",K$4:K$1500,"&gt;"&amp;K652)+COUNTIFS($C$4:$C$1500,"&gt;=1101",$C$4:$C$1500,"&lt;=1105",K$4:K$1500,"&gt;"&amp;K652)+1,""))</f>
        <v/>
      </c>
      <c r="O652" s="94" t="n">
        <v>40</v>
      </c>
      <c r="P652" s="94" t="n">
        <v>74.40000000000001</v>
      </c>
      <c r="Q652" s="94" t="n">
        <v>50</v>
      </c>
      <c r="R652" s="94" t="n">
        <v>54.17</v>
      </c>
      <c r="S652" s="94" t="n">
        <v>83.33</v>
      </c>
      <c r="T652" s="99">
        <f>IF(AND(O652&gt;0,O652&lt;36),1,IF(AND(O652&gt;=36,O652&lt;51),2,IF(AND(O652&gt;=51,O652&lt;71),3,IF(AND(O652&gt;=71,O652&lt;=100),4,))))</f>
        <v/>
      </c>
      <c r="U652" s="99">
        <f>IF(AND(P652&gt;0,P652&lt;41),1,IF(AND(P652&gt;=41,P652&lt;56),2,IF(AND(P652&gt;=56,P652&lt;71),3,IF(AND(P652&gt;=71,P652&lt;=100),4,))))</f>
        <v/>
      </c>
      <c r="V652" s="99">
        <f>IF(AND(Q652&gt;0,Q652&lt;41),1,IF(AND(Q652&gt;=41,Q652&lt;56),2,IF(AND(Q652&gt;=56,Q652&lt;71),3,IF(AND(Q652&gt;=71,Q652&lt;=100),4,))))</f>
        <v/>
      </c>
      <c r="W652" s="99">
        <f>IF(AND(R652&gt;0,R652&lt;36),1,IF(AND(R652&gt;=36,R652&lt;51),2,IF(AND(R652&gt;=51,R652&lt;66),3,IF(AND(R652&gt;=66,R652&lt;=100),4,))))</f>
        <v/>
      </c>
      <c r="X652" s="100">
        <f>IF(AND(S652&gt;0,S652&lt;37),1,IF(AND(S652&gt;=37,S652&lt;58),2,IF(AND(S652&gt;=58,S652&lt;71),3,IF(AND(S652&gt;=71,S652&lt;=100),4,))))</f>
        <v/>
      </c>
      <c r="Y652" s="101">
        <f>IF(SUM(AC652:AG652)=0, "", ROUND(((AC652*3+AD652*3+AE652*3+AF652*3+AG652*1)/13)*5,0))</f>
        <v/>
      </c>
      <c r="Z652" s="99">
        <f>IF(OR($C652="",Y652=""),"",COUNTIFS($C$4:$C$1500,$C652,Y$4:Y$1500,"&gt;"&amp;Y652)+1)</f>
        <v/>
      </c>
      <c r="AA652" s="99">
        <f>IF(OR($C652="",Y652=""),"",IF(AND($C652&gt;=1001,$C652&lt;=1005),COUNTIFS($C$4:$C$1500,"&gt;=1001",$C$4:$C$1500,"&lt;=1005",Y$4:Y$1500,"&gt;"&amp;Y652)+1,IF(AND($C652&gt;=1101,$C652&lt;=1105),COUNTIFS($C$4:$C$1500,"&gt;=1101",$C$4:$C$1500,"&lt;=1105",Y$4:Y$1500,"&gt;"&amp;Y652)+1,IF(AND($C652&gt;=901,$C652&lt;=905),COUNTIFS($C$4:$C$1500,"&gt;=901",$C$4:$C$1500,"&lt;=905",Y$4:Y$1500,"&gt;"&amp;Y652)+1,IF(AND($C652&gt;=801,$C652&lt;=805),COUNTIFS($C$4:$C$1500,"&gt;=801",$C$4:$C$1500,"&lt;=805",Y$4:Y$1500,"&gt;"&amp;Y652)+1,IF(AND($C652&gt;=701,$C652&lt;=705),COUNTIFS($C$4:$C$1500,"&gt;=701",$C$4:$C$1500,"&lt;=705",Y$4:Y$1500,"&gt;"&amp;Y652)+1,IF(AND($C652&gt;=601,$C652&lt;=606),COUNTIFS($C$4:$C$1500,"&gt;=601",$C$4:$C$1500,"&lt;=606",Y$4:Y$1500,"&gt;"&amp;Y652)+1,"")))))))</f>
        <v/>
      </c>
      <c r="AB652" s="99">
        <f>IF(OR($C652="",Y652=""),"",IF(OR(AND($C652&gt;=1001,$C652&lt;=1005),AND($C652&gt;=1101,$C652&lt;=1105)),COUNTIFS($C$4:$C$1500,"&gt;=1001",$C$4:$C$1500,"&lt;=1005",Y$4:Y$1500,"&gt;"&amp;Y652)+COUNTIFS($C$4:$C$1500,"&gt;=1101",$C$4:$C$1500,"&lt;=1105",Y$4:Y$1500,"&gt;"&amp;Y652)+1,""))</f>
        <v/>
      </c>
      <c r="AC652" s="94" t="n">
        <v>55</v>
      </c>
      <c r="AD652" s="94" t="n">
        <v>85.48999999999999</v>
      </c>
      <c r="AE652" s="94" t="n">
        <v>70.88</v>
      </c>
      <c r="AF652" s="94" t="n">
        <v>78.75</v>
      </c>
      <c r="AG652" s="94" t="n">
        <v>65.63</v>
      </c>
      <c r="AH652" s="99">
        <f>IF(AND(AC652&gt;0,AC652&lt;36),1,IF(AND(AC652&gt;=36,AC652&lt;51),2,IF(AND(AC652&gt;=51,AC652&lt;71),3,IF(AND(AC652&gt;=71,AC652&lt;=100),4,))))</f>
        <v/>
      </c>
      <c r="AI652" s="99">
        <f>IF(AND(AD652&gt;0,AD652&lt;41),1,IF(AND(AD652&gt;=41,AD652&lt;56),2,IF(AND(AD652&gt;=56,AD652&lt;71),3,IF(AND(AD652&gt;=71,AD652&lt;=100),4,))))</f>
        <v/>
      </c>
      <c r="AJ652" s="99">
        <f>IF(AND(AE652&gt;0,AE652&lt;41),1,IF(AND(AE652&gt;=41,AE652&lt;56),2,IF(AND(AE652&gt;=56,AE652&lt;71),3,IF(AND(AE652&gt;=71,AE652&lt;=100),4,))))</f>
        <v/>
      </c>
      <c r="AK652" s="99">
        <f>IF(AND(AF652&gt;0,AF652&lt;36),1,IF(AND(AF652&gt;=36,AF652&lt;51),2,IF(AND(AF652&gt;=51,AF652&lt;66),3,IF(AND(AF652&gt;=66,AF652&lt;=100),4,))))</f>
        <v/>
      </c>
      <c r="AL652" s="100">
        <f>IF(AND(AG652&gt;0,AG652&lt;37),1,IF(AND(AG652&gt;=37,AG652&lt;58),2,IF(AND(AG652&gt;=58,AG652&lt;71),3,IF(AND(AG652&gt;=71,AG652&lt;=100),4,))))</f>
        <v/>
      </c>
      <c r="AM652" s="101">
        <f>IF((Y652&lt;&gt;"")*(K652&lt;&gt;""),Y652-K652,"")</f>
        <v/>
      </c>
      <c r="AN652" s="99">
        <f>IF((Z652&lt;&gt;"")*(L652&lt;&gt;""),Z652-L652,"")</f>
        <v/>
      </c>
      <c r="AO652" s="99">
        <f>IF((AA652&lt;&gt;"")*(M652&lt;&gt;""),AA652-M652,"")</f>
        <v/>
      </c>
      <c r="AP652" s="99">
        <f>IF((AB652&lt;&gt;"")*(N652&lt;&gt;""),AB652-N652,"")</f>
        <v/>
      </c>
      <c r="AQ652" s="94">
        <f>IF((AC652&lt;&gt;"")*(O652&lt;&gt;""),AC652-O652,"")</f>
        <v/>
      </c>
      <c r="AR652" s="94">
        <f>IF((AD652&lt;&gt;"")*(P652&lt;&gt;""),AD652-P652,"")</f>
        <v/>
      </c>
      <c r="AS652" s="94">
        <f>IF((AE652&lt;&gt;"")*(Q652&lt;&gt;""),AE652-Q652,"")</f>
        <v/>
      </c>
      <c r="AT652" s="94">
        <f>IF((AF652&lt;&gt;"")*(R652&lt;&gt;""),AF652-R652,"")</f>
        <v/>
      </c>
      <c r="AU652" s="94">
        <f>IF((AG652&lt;&gt;"")*(S652&lt;&gt;""),AG652-S652,"")</f>
        <v/>
      </c>
      <c r="AV652" s="99">
        <f>IF((AH652&lt;&gt;"")*(T652&lt;&gt;""),AH652-T652,"")</f>
        <v/>
      </c>
      <c r="AW652" s="99">
        <f>IF((AI652&lt;&gt;"")*(U652&lt;&gt;""),AI652-U652,"")</f>
        <v/>
      </c>
      <c r="AX652" s="99">
        <f>IF((AJ652&lt;&gt;"")*(V652&lt;&gt;""),AJ652-V652,"")</f>
        <v/>
      </c>
      <c r="AY652" s="99">
        <f>IF((AK652&lt;&gt;"")*(W652&lt;&gt;""),AK652-W652,"")</f>
        <v/>
      </c>
      <c r="AZ652" s="102">
        <f>IF((AL652&lt;&gt;"")*(X652&lt;&gt;""),AL652-X652,"")</f>
        <v/>
      </c>
      <c r="BA652" s="50">
        <f>IFERROR(__xludf.dummyfunction("AI(""Actúa como un tutor académico y dirígete personalmente al estudiante "" &amp; I652 &amp; "" "" &amp; J652 &amp; "" "" &amp; G652 &amp; "" "" &amp; H652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AM652 &amp; ""'. Diferencias por área: Matemáticas ("" &amp; AQ652 &amp; ""), Ciencias Natura"&amp;"les ("" &amp; AR652 &amp; ""), Sociales ("" &amp; AS652 &amp; ""), Lectura Crítica ("" &amp; AT652 &amp; "") e Inglés ("" &amp; AU652 &amp; ""). Variación en posición: grupo ("" &amp; AN652 &amp; ""), grado ("" &amp; AO652 &amp; "") y media ("" &amp; AP652 &amp; ""). Puntajes Primer Simulacro: Global "" &amp; K652 &amp; "", Mat "" &amp; "&amp;"O4 &amp; "", Cien "" &amp; P652 &amp; "", Soc "" &amp; Q652 &amp; "", Lec "" &amp; R652 &amp; "", Ing "" &amp; S652 &amp; "". Puntajes Segundo Simulacro: Global "" &amp; Y652 &amp; "", Mat "" &amp; AC652 &amp; "", Cien "" &amp; AD652 &amp; "", Soc "" &amp; AE652 &amp; "", Lec "" &amp; AF652 &amp; "", Ing "" &amp; AG652 &amp; "". Escribe un mensaje motivador"&amp;" y breve (máximo 4 líneas)."")
"),"=AI(""Actúa como un tutor académico y dirígete personalmente al estudiante "" &amp; I652 &amp; "" "" &amp; J652 &amp; "" "" &amp; G652 &amp; "" "" &amp; H652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AM652 &amp; ""'. Diferencias por área: Matemáticas ("" &amp; AQ652 &amp; ""), Ciencias Natur"&amp;"ales ("" &amp; AR652 &amp; ""), Sociales ("" &amp; AS652 &amp; ""), Lectura Crítica ("" &amp; AT652 &amp; "") e Inglés ("" &amp; AU652 &amp; ""). Variación en posición: grupo ("" &amp; AN652 &amp; ""), grado ("" &amp; AO652 &amp; "") y media ("" &amp; AP652 &amp; ""). Puntajes Primer Simulacro: Global "" &amp; K652 &amp; "", Mat "" &amp;"&amp;" O652 &amp; "", Cien "" &amp; P652 &amp; "", Soc "" &amp; Q652 &amp; "", Lec "" &amp; R652 &amp; "", Ing "" &amp; S652 &amp; "". Puntajes Segundo Simulacro: Global "" &amp; Y652 &amp; "", Mat "" &amp; AC652 &amp; "", Cien "" &amp; AD652 &amp; "", Soc "" &amp; AE652 &amp; "", Lec "" &amp; AF652 &amp; "", Ing "" &amp; AG652 &amp; "". Escribe un mensaje motivado"&amp;"r y breve (máximo 4 líneas)."")
")</f>
        <v/>
      </c>
    </row>
    <row r="653" ht="15.75" customHeight="1" s="42">
      <c r="A653" s="93" t="n"/>
      <c r="B653" s="94" t="inlineStr">
        <is>
          <t>Bachillerato</t>
        </is>
      </c>
      <c r="C653" s="94" t="n">
        <v>904</v>
      </c>
      <c r="D653" s="94" t="n"/>
      <c r="E653" s="95" t="n">
        <v>1026140162</v>
      </c>
      <c r="F653" s="96">
        <f>TRIM(G653&amp;" "&amp;H653&amp;" "&amp;I653&amp;" "&amp;J653)</f>
        <v/>
      </c>
      <c r="G653" s="94" t="inlineStr">
        <is>
          <t>Osorio</t>
        </is>
      </c>
      <c r="H653" s="94" t="inlineStr">
        <is>
          <t>Cifuentes</t>
        </is>
      </c>
      <c r="I653" s="94" t="inlineStr">
        <is>
          <t>Salome</t>
        </is>
      </c>
      <c r="J653" s="97" t="n"/>
      <c r="K653" s="98">
        <f>IF(SUM(O653:S653)=0, "", ROUND(((O653*3+P653*3+Q653*3+R653*3+S653*1)/13)*5,0))</f>
        <v/>
      </c>
      <c r="L653" s="99">
        <f>IF(OR($C653="",K653=""),"",COUNTIFS($C$4:$C$1500,$C653,K$4:K$1500,"&gt;"&amp;K653)+1)</f>
        <v/>
      </c>
      <c r="M653" s="99">
        <f>IF(OR($C653="",K653=""),"",IF(AND($C653&gt;=1001,$C653&lt;=1005),COUNTIFS($C$4:$C$1500,"&gt;=1001",$C$4:$C$1500,"&lt;=1005",K$4:K$1500,"&gt;"&amp;K653)+1,IF(AND($C653&gt;=1101,$C653&lt;=1105),COUNTIFS($C$4:$C$1500,"&gt;=1101",$C$4:$C$1500,"&lt;=1105",K$4:K$1500,"&gt;"&amp;K653)+1,IF(AND($C653&gt;=901,$C653&lt;=905),COUNTIFS($C$4:$C$1500,"&gt;=901",$C$4:$C$1500,"&lt;=905",K$4:K$1500,"&gt;"&amp;K653)+1,IF(AND($C653&gt;=801,$C653&lt;=805),COUNTIFS($C$4:$C$1500,"&gt;=801",$C$4:$C$1500,"&lt;=805",K$4:K$1500,"&gt;"&amp;K653)+1,IF(AND($C653&gt;=701,$C653&lt;=705),COUNTIFS($C$4:$C$1500,"&gt;=701",$C$4:$C$1500,"&lt;=705",K$4:K$1500,"&gt;"&amp;K653)+1,IF(AND($C653&gt;=601,$C653&lt;=606),COUNTIFS($C$4:$C$1500,"&gt;=601",$C$4:$C$1500,"&lt;=606",K$4:K$1500,"&gt;"&amp;K653)+1,"")))))))</f>
        <v/>
      </c>
      <c r="N653" s="99">
        <f>IF(OR($C653="",K653=""),"",IF(OR(AND($C653&gt;=1001,$C653&lt;=1005),AND($C653&gt;=1101,$C653&lt;=1105)),COUNTIFS($C$4:$C$1500,"&gt;=1001",$C$4:$C$1500,"&lt;=1005",K$4:K$1500,"&gt;"&amp;K653)+COUNTIFS($C$4:$C$1500,"&gt;=1101",$C$4:$C$1500,"&lt;=1105",K$4:K$1500,"&gt;"&amp;K653)+1,""))</f>
        <v/>
      </c>
      <c r="O653" s="94" t="n">
        <v>20</v>
      </c>
      <c r="P653" s="94" t="n">
        <v>27.98</v>
      </c>
      <c r="Q653" s="94" t="n">
        <v>68.75</v>
      </c>
      <c r="R653" s="94" t="n">
        <v>50</v>
      </c>
      <c r="S653" s="94" t="n">
        <v>50</v>
      </c>
      <c r="T653" s="99">
        <f>IF(AND(O653&gt;0,O653&lt;36),1,IF(AND(O653&gt;=36,O653&lt;51),2,IF(AND(O653&gt;=51,O653&lt;71),3,IF(AND(O653&gt;=71,O653&lt;=100),4,))))</f>
        <v/>
      </c>
      <c r="U653" s="99">
        <f>IF(AND(P653&gt;0,P653&lt;41),1,IF(AND(P653&gt;=41,P653&lt;56),2,IF(AND(P653&gt;=56,P653&lt;71),3,IF(AND(P653&gt;=71,P653&lt;=100),4,))))</f>
        <v/>
      </c>
      <c r="V653" s="99">
        <f>IF(AND(Q653&gt;0,Q653&lt;41),1,IF(AND(Q653&gt;=41,Q653&lt;56),2,IF(AND(Q653&gt;=56,Q653&lt;71),3,IF(AND(Q653&gt;=71,Q653&lt;=100),4,))))</f>
        <v/>
      </c>
      <c r="W653" s="99">
        <f>IF(AND(R653&gt;0,R653&lt;36),1,IF(AND(R653&gt;=36,R653&lt;51),2,IF(AND(R653&gt;=51,R653&lt;66),3,IF(AND(R653&gt;=66,R653&lt;=100),4,))))</f>
        <v/>
      </c>
      <c r="X653" s="100">
        <f>IF(AND(S653&gt;0,S653&lt;37),1,IF(AND(S653&gt;=37,S653&lt;58),2,IF(AND(S653&gt;=58,S653&lt;71),3,IF(AND(S653&gt;=71,S653&lt;=100),4,))))</f>
        <v/>
      </c>
      <c r="Y653" s="101">
        <f>IF(SUM(AC653:AG653)=0, "", ROUND(((AC653*3+AD653*3+AE653*3+AF653*3+AG653*1)/13)*5,0))</f>
        <v/>
      </c>
      <c r="Z653" s="99">
        <f>IF(OR($C653="",Y653=""),"",COUNTIFS($C$4:$C$1500,$C653,Y$4:Y$1500,"&gt;"&amp;Y653)+1)</f>
        <v/>
      </c>
      <c r="AA653" s="99">
        <f>IF(OR($C653="",Y653=""),"",IF(AND($C653&gt;=1001,$C653&lt;=1005),COUNTIFS($C$4:$C$1500,"&gt;=1001",$C$4:$C$1500,"&lt;=1005",Y$4:Y$1500,"&gt;"&amp;Y653)+1,IF(AND($C653&gt;=1101,$C653&lt;=1105),COUNTIFS($C$4:$C$1500,"&gt;=1101",$C$4:$C$1500,"&lt;=1105",Y$4:Y$1500,"&gt;"&amp;Y653)+1,IF(AND($C653&gt;=901,$C653&lt;=905),COUNTIFS($C$4:$C$1500,"&gt;=901",$C$4:$C$1500,"&lt;=905",Y$4:Y$1500,"&gt;"&amp;Y653)+1,IF(AND($C653&gt;=801,$C653&lt;=805),COUNTIFS($C$4:$C$1500,"&gt;=801",$C$4:$C$1500,"&lt;=805",Y$4:Y$1500,"&gt;"&amp;Y653)+1,IF(AND($C653&gt;=701,$C653&lt;=705),COUNTIFS($C$4:$C$1500,"&gt;=701",$C$4:$C$1500,"&lt;=705",Y$4:Y$1500,"&gt;"&amp;Y653)+1,IF(AND($C653&gt;=601,$C653&lt;=606),COUNTIFS($C$4:$C$1500,"&gt;=601",$C$4:$C$1500,"&lt;=606",Y$4:Y$1500,"&gt;"&amp;Y653)+1,"")))))))</f>
        <v/>
      </c>
      <c r="AB653" s="99">
        <f>IF(OR($C653="",Y653=""),"",IF(OR(AND($C653&gt;=1001,$C653&lt;=1005),AND($C653&gt;=1101,$C653&lt;=1105)),COUNTIFS($C$4:$C$1500,"&gt;=1001",$C$4:$C$1500,"&lt;=1005",Y$4:Y$1500,"&gt;"&amp;Y653)+COUNTIFS($C$4:$C$1500,"&gt;=1101",$C$4:$C$1500,"&lt;=1105",Y$4:Y$1500,"&gt;"&amp;Y653)+1,""))</f>
        <v/>
      </c>
      <c r="AC653" s="94" t="n"/>
      <c r="AD653" s="94" t="n"/>
      <c r="AE653" s="94" t="n"/>
      <c r="AF653" s="94" t="n"/>
      <c r="AG653" s="94" t="n"/>
      <c r="AH653" s="99">
        <f>IF(AND(AC653&gt;0,AC653&lt;36),1,IF(AND(AC653&gt;=36,AC653&lt;51),2,IF(AND(AC653&gt;=51,AC653&lt;71),3,IF(AND(AC653&gt;=71,AC653&lt;=100),4,))))</f>
        <v/>
      </c>
      <c r="AI653" s="99">
        <f>IF(AND(AD653&gt;0,AD653&lt;41),1,IF(AND(AD653&gt;=41,AD653&lt;56),2,IF(AND(AD653&gt;=56,AD653&lt;71),3,IF(AND(AD653&gt;=71,AD653&lt;=100),4,))))</f>
        <v/>
      </c>
      <c r="AJ653" s="99">
        <f>IF(AND(AE653&gt;0,AE653&lt;41),1,IF(AND(AE653&gt;=41,AE653&lt;56),2,IF(AND(AE653&gt;=56,AE653&lt;71),3,IF(AND(AE653&gt;=71,AE653&lt;=100),4,))))</f>
        <v/>
      </c>
      <c r="AK653" s="99">
        <f>IF(AND(AF653&gt;0,AF653&lt;36),1,IF(AND(AF653&gt;=36,AF653&lt;51),2,IF(AND(AF653&gt;=51,AF653&lt;66),3,IF(AND(AF653&gt;=66,AF653&lt;=100),4,))))</f>
        <v/>
      </c>
      <c r="AL653" s="100">
        <f>IF(AND(AG653&gt;0,AG653&lt;37),1,IF(AND(AG653&gt;=37,AG653&lt;58),2,IF(AND(AG653&gt;=58,AG653&lt;71),3,IF(AND(AG653&gt;=71,AG653&lt;=100),4,))))</f>
        <v/>
      </c>
      <c r="AM653" s="101">
        <f>IF((Y653&lt;&gt;"")*(K653&lt;&gt;""),Y653-K653,"")</f>
        <v/>
      </c>
      <c r="AN653" s="99">
        <f>IF((Z653&lt;&gt;"")*(L653&lt;&gt;""),Z653-L653,"")</f>
        <v/>
      </c>
      <c r="AO653" s="99">
        <f>IF((AA653&lt;&gt;"")*(M653&lt;&gt;""),AA653-M653,"")</f>
        <v/>
      </c>
      <c r="AP653" s="99">
        <f>IF((AB653&lt;&gt;"")*(N653&lt;&gt;""),AB653-N653,"")</f>
        <v/>
      </c>
      <c r="AQ653" s="94">
        <f>IF((AC653&lt;&gt;"")*(O653&lt;&gt;""),AC653-O653,"")</f>
        <v/>
      </c>
      <c r="AR653" s="94">
        <f>IF((AD653&lt;&gt;"")*(P653&lt;&gt;""),AD653-P653,"")</f>
        <v/>
      </c>
      <c r="AS653" s="94">
        <f>IF((AE653&lt;&gt;"")*(Q653&lt;&gt;""),AE653-Q653,"")</f>
        <v/>
      </c>
      <c r="AT653" s="94">
        <f>IF((AF653&lt;&gt;"")*(R653&lt;&gt;""),AF653-R653,"")</f>
        <v/>
      </c>
      <c r="AU653" s="94">
        <f>IF((AG653&lt;&gt;"")*(S653&lt;&gt;""),AG653-S653,"")</f>
        <v/>
      </c>
      <c r="AV653" s="99">
        <f>IF((AH653&lt;&gt;"")*(T653&lt;&gt;""),AH653-T653,"")</f>
        <v/>
      </c>
      <c r="AW653" s="99">
        <f>IF((AI653&lt;&gt;"")*(U653&lt;&gt;""),AI653-U653,"")</f>
        <v/>
      </c>
      <c r="AX653" s="99">
        <f>IF((AJ653&lt;&gt;"")*(V653&lt;&gt;""),AJ653-V653,"")</f>
        <v/>
      </c>
      <c r="AY653" s="99">
        <f>IF((AK653&lt;&gt;"")*(W653&lt;&gt;""),AK653-W653,"")</f>
        <v/>
      </c>
      <c r="AZ653" s="102">
        <f>IF((AL653&lt;&gt;"")*(X653&lt;&gt;""),AL653-X653,"")</f>
        <v/>
      </c>
      <c r="BA653" s="50">
        <f>IFERROR(__xludf.dummyfunction("AI(""Actúa como un tutor académico y dirígete personalmente al estudiante "" &amp; I653 &amp; "" "" &amp; J653 &amp; "" "" &amp; G653 &amp; "" "" &amp; H653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AM653 &amp; ""'. Diferencias por área: Matemáticas ("" &amp; AQ653 &amp; ""), Ciencias Natura"&amp;"les ("" &amp; AR653 &amp; ""), Sociales ("" &amp; AS653 &amp; ""), Lectura Crítica ("" &amp; AT653 &amp; "") e Inglés ("" &amp; AU653 &amp; ""). Variación en posición: grupo ("" &amp; AN653 &amp; ""), grado ("" &amp; AO653 &amp; "") y media ("" &amp; AP653 &amp; ""). Puntajes Primer Simulacro: Global "" &amp; K653 &amp; "", Mat "" &amp; "&amp;"O4 &amp; "", Cien "" &amp; P653 &amp; "", Soc "" &amp; Q653 &amp; "", Lec "" &amp; R653 &amp; "", Ing "" &amp; S653 &amp; "". Puntajes Segundo Simulacro: Global "" &amp; Y653 &amp; "", Mat "" &amp; AC653 &amp; "", Cien "" &amp; AD653 &amp; "", Soc "" &amp; AE653 &amp; "", Lec "" &amp; AF653 &amp; "", Ing "" &amp; AG653 &amp; "". Escribe un mensaje motivador"&amp;" y breve (máximo 4 líneas)."")
"),"=AI(""Actúa como un tutor académico y dirígete personalmente al estudiante "" &amp; I653 &amp; "" "" &amp; J653 &amp; "" "" &amp; G653 &amp; "" "" &amp; H653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AM653 &amp; ""'. Diferencias por área: Matemáticas ("" &amp; AQ653 &amp; ""), Ciencias Natur"&amp;"ales ("" &amp; AR653 &amp; ""), Sociales ("" &amp; AS653 &amp; ""), Lectura Crítica ("" &amp; AT653 &amp; "") e Inglés ("" &amp; AU653 &amp; ""). Variación en posición: grupo ("" &amp; AN653 &amp; ""), grado ("" &amp; AO653 &amp; "") y media ("" &amp; AP653 &amp; ""). Puntajes Primer Simulacro: Global "" &amp; K653 &amp; "", Mat "" &amp;"&amp;" O653 &amp; "", Cien "" &amp; P653 &amp; "", Soc "" &amp; Q653 &amp; "", Lec "" &amp; R653 &amp; "", Ing "" &amp; S653 &amp; "". Puntajes Segundo Simulacro: Global "" &amp; Y653 &amp; "", Mat "" &amp; AC653 &amp; "", Cien "" &amp; AD653 &amp; "", Soc "" &amp; AE653 &amp; "", Lec "" &amp; AF653 &amp; "", Ing "" &amp; AG653 &amp; "". Escribe un mensaje motivado"&amp;"r y breve (máximo 4 líneas)."")
")</f>
        <v/>
      </c>
    </row>
    <row r="654" ht="15.75" customHeight="1" s="42">
      <c r="A654" s="93" t="n"/>
      <c r="B654" s="94" t="inlineStr">
        <is>
          <t>Bachillerato</t>
        </is>
      </c>
      <c r="C654" s="94" t="n">
        <v>904</v>
      </c>
      <c r="D654" s="94" t="n"/>
      <c r="E654" s="95" t="n">
        <v>1011593951</v>
      </c>
      <c r="F654" s="96">
        <f>TRIM(G654&amp;" "&amp;H654&amp;" "&amp;I654&amp;" "&amp;J654)</f>
        <v/>
      </c>
      <c r="G654" s="94" t="inlineStr">
        <is>
          <t>Palacio</t>
        </is>
      </c>
      <c r="H654" s="94" t="inlineStr">
        <is>
          <t>Serna</t>
        </is>
      </c>
      <c r="I654" s="94" t="inlineStr">
        <is>
          <t>Sara</t>
        </is>
      </c>
      <c r="J654" s="97" t="n"/>
      <c r="K654" s="98">
        <f>IF(SUM(O654:S654)=0, "", ROUND(((O654*3+P654*3+Q654*3+R654*3+S654*1)/13)*5,0))</f>
        <v/>
      </c>
      <c r="L654" s="99">
        <f>IF(OR($C654="",K654=""),"",COUNTIFS($C$4:$C$1500,$C654,K$4:K$1500,"&gt;"&amp;K654)+1)</f>
        <v/>
      </c>
      <c r="M654" s="99">
        <f>IF(OR($C654="",K654=""),"",IF(AND($C654&gt;=1001,$C654&lt;=1005),COUNTIFS($C$4:$C$1500,"&gt;=1001",$C$4:$C$1500,"&lt;=1005",K$4:K$1500,"&gt;"&amp;K654)+1,IF(AND($C654&gt;=1101,$C654&lt;=1105),COUNTIFS($C$4:$C$1500,"&gt;=1101",$C$4:$C$1500,"&lt;=1105",K$4:K$1500,"&gt;"&amp;K654)+1,IF(AND($C654&gt;=901,$C654&lt;=905),COUNTIFS($C$4:$C$1500,"&gt;=901",$C$4:$C$1500,"&lt;=905",K$4:K$1500,"&gt;"&amp;K654)+1,IF(AND($C654&gt;=801,$C654&lt;=805),COUNTIFS($C$4:$C$1500,"&gt;=801",$C$4:$C$1500,"&lt;=805",K$4:K$1500,"&gt;"&amp;K654)+1,IF(AND($C654&gt;=701,$C654&lt;=705),COUNTIFS($C$4:$C$1500,"&gt;=701",$C$4:$C$1500,"&lt;=705",K$4:K$1500,"&gt;"&amp;K654)+1,IF(AND($C654&gt;=601,$C654&lt;=606),COUNTIFS($C$4:$C$1500,"&gt;=601",$C$4:$C$1500,"&lt;=606",K$4:K$1500,"&gt;"&amp;K654)+1,"")))))))</f>
        <v/>
      </c>
      <c r="N654" s="99">
        <f>IF(OR($C654="",K654=""),"",IF(OR(AND($C654&gt;=1001,$C654&lt;=1005),AND($C654&gt;=1101,$C654&lt;=1105)),COUNTIFS($C$4:$C$1500,"&gt;=1001",$C$4:$C$1500,"&lt;=1005",K$4:K$1500,"&gt;"&amp;K654)+COUNTIFS($C$4:$C$1500,"&gt;=1101",$C$4:$C$1500,"&lt;=1105",K$4:K$1500,"&gt;"&amp;K654)+1,""))</f>
        <v/>
      </c>
      <c r="O654" s="94" t="n">
        <v>42.5</v>
      </c>
      <c r="P654" s="94" t="n">
        <v>27.38</v>
      </c>
      <c r="Q654" s="94" t="n">
        <v>59.38</v>
      </c>
      <c r="R654" s="94" t="n">
        <v>62.5</v>
      </c>
      <c r="S654" s="94" t="n">
        <v>91.67</v>
      </c>
      <c r="T654" s="99">
        <f>IF(AND(O654&gt;0,O654&lt;36),1,IF(AND(O654&gt;=36,O654&lt;51),2,IF(AND(O654&gt;=51,O654&lt;71),3,IF(AND(O654&gt;=71,O654&lt;=100),4,))))</f>
        <v/>
      </c>
      <c r="U654" s="99">
        <f>IF(AND(P654&gt;0,P654&lt;41),1,IF(AND(P654&gt;=41,P654&lt;56),2,IF(AND(P654&gt;=56,P654&lt;71),3,IF(AND(P654&gt;=71,P654&lt;=100),4,))))</f>
        <v/>
      </c>
      <c r="V654" s="99">
        <f>IF(AND(Q654&gt;0,Q654&lt;41),1,IF(AND(Q654&gt;=41,Q654&lt;56),2,IF(AND(Q654&gt;=56,Q654&lt;71),3,IF(AND(Q654&gt;=71,Q654&lt;=100),4,))))</f>
        <v/>
      </c>
      <c r="W654" s="99">
        <f>IF(AND(R654&gt;0,R654&lt;36),1,IF(AND(R654&gt;=36,R654&lt;51),2,IF(AND(R654&gt;=51,R654&lt;66),3,IF(AND(R654&gt;=66,R654&lt;=100),4,))))</f>
        <v/>
      </c>
      <c r="X654" s="100">
        <f>IF(AND(S654&gt;0,S654&lt;37),1,IF(AND(S654&gt;=37,S654&lt;58),2,IF(AND(S654&gt;=58,S654&lt;71),3,IF(AND(S654&gt;=71,S654&lt;=100),4,))))</f>
        <v/>
      </c>
      <c r="Y654" s="101">
        <f>IF(SUM(AC654:AG654)=0, "", ROUND(((AC654*3+AD654*3+AE654*3+AF654*3+AG654*1)/13)*5,0))</f>
        <v/>
      </c>
      <c r="Z654" s="99">
        <f>IF(OR($C654="",Y654=""),"",COUNTIFS($C$4:$C$1500,$C654,Y$4:Y$1500,"&gt;"&amp;Y654)+1)</f>
        <v/>
      </c>
      <c r="AA654" s="99">
        <f>IF(OR($C654="",Y654=""),"",IF(AND($C654&gt;=1001,$C654&lt;=1005),COUNTIFS($C$4:$C$1500,"&gt;=1001",$C$4:$C$1500,"&lt;=1005",Y$4:Y$1500,"&gt;"&amp;Y654)+1,IF(AND($C654&gt;=1101,$C654&lt;=1105),COUNTIFS($C$4:$C$1500,"&gt;=1101",$C$4:$C$1500,"&lt;=1105",Y$4:Y$1500,"&gt;"&amp;Y654)+1,IF(AND($C654&gt;=901,$C654&lt;=905),COUNTIFS($C$4:$C$1500,"&gt;=901",$C$4:$C$1500,"&lt;=905",Y$4:Y$1500,"&gt;"&amp;Y654)+1,IF(AND($C654&gt;=801,$C654&lt;=805),COUNTIFS($C$4:$C$1500,"&gt;=801",$C$4:$C$1500,"&lt;=805",Y$4:Y$1500,"&gt;"&amp;Y654)+1,IF(AND($C654&gt;=701,$C654&lt;=705),COUNTIFS($C$4:$C$1500,"&gt;=701",$C$4:$C$1500,"&lt;=705",Y$4:Y$1500,"&gt;"&amp;Y654)+1,IF(AND($C654&gt;=601,$C654&lt;=606),COUNTIFS($C$4:$C$1500,"&gt;=601",$C$4:$C$1500,"&lt;=606",Y$4:Y$1500,"&gt;"&amp;Y654)+1,"")))))))</f>
        <v/>
      </c>
      <c r="AB654" s="99">
        <f>IF(OR($C654="",Y654=""),"",IF(OR(AND($C654&gt;=1001,$C654&lt;=1005),AND($C654&gt;=1101,$C654&lt;=1105)),COUNTIFS($C$4:$C$1500,"&gt;=1001",$C$4:$C$1500,"&lt;=1005",Y$4:Y$1500,"&gt;"&amp;Y654)+COUNTIFS($C$4:$C$1500,"&gt;=1101",$C$4:$C$1500,"&lt;=1105",Y$4:Y$1500,"&gt;"&amp;Y654)+1,""))</f>
        <v/>
      </c>
      <c r="AC654" s="94" t="n">
        <v>41.25</v>
      </c>
      <c r="AD654" s="94" t="n">
        <v>73.70999999999999</v>
      </c>
      <c r="AE654" s="94" t="n">
        <v>73.5</v>
      </c>
      <c r="AF654" s="94" t="n">
        <v>65.63</v>
      </c>
      <c r="AG654" s="94" t="n">
        <v>91.88</v>
      </c>
      <c r="AH654" s="99">
        <f>IF(AND(AC654&gt;0,AC654&lt;36),1,IF(AND(AC654&gt;=36,AC654&lt;51),2,IF(AND(AC654&gt;=51,AC654&lt;71),3,IF(AND(AC654&gt;=71,AC654&lt;=100),4,))))</f>
        <v/>
      </c>
      <c r="AI654" s="99">
        <f>IF(AND(AD654&gt;0,AD654&lt;41),1,IF(AND(AD654&gt;=41,AD654&lt;56),2,IF(AND(AD654&gt;=56,AD654&lt;71),3,IF(AND(AD654&gt;=71,AD654&lt;=100),4,))))</f>
        <v/>
      </c>
      <c r="AJ654" s="99">
        <f>IF(AND(AE654&gt;0,AE654&lt;41),1,IF(AND(AE654&gt;=41,AE654&lt;56),2,IF(AND(AE654&gt;=56,AE654&lt;71),3,IF(AND(AE654&gt;=71,AE654&lt;=100),4,))))</f>
        <v/>
      </c>
      <c r="AK654" s="99">
        <f>IF(AND(AF654&gt;0,AF654&lt;36),1,IF(AND(AF654&gt;=36,AF654&lt;51),2,IF(AND(AF654&gt;=51,AF654&lt;66),3,IF(AND(AF654&gt;=66,AF654&lt;=100),4,))))</f>
        <v/>
      </c>
      <c r="AL654" s="100">
        <f>IF(AND(AG654&gt;0,AG654&lt;37),1,IF(AND(AG654&gt;=37,AG654&lt;58),2,IF(AND(AG654&gt;=58,AG654&lt;71),3,IF(AND(AG654&gt;=71,AG654&lt;=100),4,))))</f>
        <v/>
      </c>
      <c r="AM654" s="101">
        <f>IF((Y654&lt;&gt;"")*(K654&lt;&gt;""),Y654-K654,"")</f>
        <v/>
      </c>
      <c r="AN654" s="99">
        <f>IF((Z654&lt;&gt;"")*(L654&lt;&gt;""),Z654-L654,"")</f>
        <v/>
      </c>
      <c r="AO654" s="99">
        <f>IF((AA654&lt;&gt;"")*(M654&lt;&gt;""),AA654-M654,"")</f>
        <v/>
      </c>
      <c r="AP654" s="99">
        <f>IF((AB654&lt;&gt;"")*(N654&lt;&gt;""),AB654-N654,"")</f>
        <v/>
      </c>
      <c r="AQ654" s="94">
        <f>IF((AC654&lt;&gt;"")*(O654&lt;&gt;""),AC654-O654,"")</f>
        <v/>
      </c>
      <c r="AR654" s="94">
        <f>IF((AD654&lt;&gt;"")*(P654&lt;&gt;""),AD654-P654,"")</f>
        <v/>
      </c>
      <c r="AS654" s="94">
        <f>IF((AE654&lt;&gt;"")*(Q654&lt;&gt;""),AE654-Q654,"")</f>
        <v/>
      </c>
      <c r="AT654" s="94">
        <f>IF((AF654&lt;&gt;"")*(R654&lt;&gt;""),AF654-R654,"")</f>
        <v/>
      </c>
      <c r="AU654" s="94">
        <f>IF((AG654&lt;&gt;"")*(S654&lt;&gt;""),AG654-S654,"")</f>
        <v/>
      </c>
      <c r="AV654" s="99">
        <f>IF((AH654&lt;&gt;"")*(T654&lt;&gt;""),AH654-T654,"")</f>
        <v/>
      </c>
      <c r="AW654" s="99">
        <f>IF((AI654&lt;&gt;"")*(U654&lt;&gt;""),AI654-U654,"")</f>
        <v/>
      </c>
      <c r="AX654" s="99">
        <f>IF((AJ654&lt;&gt;"")*(V654&lt;&gt;""),AJ654-V654,"")</f>
        <v/>
      </c>
      <c r="AY654" s="99">
        <f>IF((AK654&lt;&gt;"")*(W654&lt;&gt;""),AK654-W654,"")</f>
        <v/>
      </c>
      <c r="AZ654" s="102">
        <f>IF((AL654&lt;&gt;"")*(X654&lt;&gt;""),AL654-X654,"")</f>
        <v/>
      </c>
      <c r="BA654" s="50">
        <f>IFERROR(__xludf.dummyfunction("AI(""Actúa como un tutor académico y dirígete personalmente al estudiante "" &amp; I654 &amp; "" "" &amp; J654 &amp; "" "" &amp; G654 &amp; "" "" &amp; H654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AM654 &amp; ""'. Diferencias por área: Matemáticas ("" &amp; AQ654 &amp; ""), Ciencias Natura"&amp;"les ("" &amp; AR654 &amp; ""), Sociales ("" &amp; AS654 &amp; ""), Lectura Crítica ("" &amp; AT654 &amp; "") e Inglés ("" &amp; AU654 &amp; ""). Variación en posición: grupo ("" &amp; AN654 &amp; ""), grado ("" &amp; AO654 &amp; "") y media ("" &amp; AP654 &amp; ""). Puntajes Primer Simulacro: Global "" &amp; K654 &amp; "", Mat "" &amp; "&amp;"O4 &amp; "", Cien "" &amp; P654 &amp; "", Soc "" &amp; Q654 &amp; "", Lec "" &amp; R654 &amp; "", Ing "" &amp; S654 &amp; "". Puntajes Segundo Simulacro: Global "" &amp; Y654 &amp; "", Mat "" &amp; AC654 &amp; "", Cien "" &amp; AD654 &amp; "", Soc "" &amp; AE654 &amp; "", Lec "" &amp; AF654 &amp; "", Ing "" &amp; AG654 &amp; "". Escribe un mensaje motivador"&amp;" y breve (máximo 4 líneas)."")
"),"=AI(""Actúa como un tutor académico y dirígete personalmente al estudiante "" &amp; I654 &amp; "" "" &amp; J654 &amp; "" "" &amp; G654 &amp; "" "" &amp; H654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AM654 &amp; ""'. Diferencias por área: Matemáticas ("" &amp; AQ654 &amp; ""), Ciencias Natur"&amp;"ales ("" &amp; AR654 &amp; ""), Sociales ("" &amp; AS654 &amp; ""), Lectura Crítica ("" &amp; AT654 &amp; "") e Inglés ("" &amp; AU654 &amp; ""). Variación en posición: grupo ("" &amp; AN654 &amp; ""), grado ("" &amp; AO654 &amp; "") y media ("" &amp; AP654 &amp; ""). Puntajes Primer Simulacro: Global "" &amp; K654 &amp; "", Mat "" &amp;"&amp;" O654 &amp; "", Cien "" &amp; P654 &amp; "", Soc "" &amp; Q654 &amp; "", Lec "" &amp; R654 &amp; "", Ing "" &amp; S654 &amp; "". Puntajes Segundo Simulacro: Global "" &amp; Y654 &amp; "", Mat "" &amp; AC654 &amp; "", Cien "" &amp; AD654 &amp; "", Soc "" &amp; AE654 &amp; "", Lec "" &amp; AF654 &amp; "", Ing "" &amp; AG654 &amp; "". Escribe un mensaje motivado"&amp;"r y breve (máximo 4 líneas)."")
")</f>
        <v/>
      </c>
    </row>
    <row r="655" ht="15.75" customHeight="1" s="42">
      <c r="A655" s="93" t="n"/>
      <c r="B655" s="94" t="inlineStr">
        <is>
          <t>Bachillerato</t>
        </is>
      </c>
      <c r="C655" s="94" t="n">
        <v>904</v>
      </c>
      <c r="D655" s="94" t="n"/>
      <c r="E655" s="95" t="n">
        <v>1011594415</v>
      </c>
      <c r="F655" s="96">
        <f>TRIM(G655&amp;" "&amp;H655&amp;" "&amp;I655&amp;" "&amp;J655)</f>
        <v/>
      </c>
      <c r="G655" s="94" t="inlineStr">
        <is>
          <t>Palacios</t>
        </is>
      </c>
      <c r="H655" s="94" t="inlineStr">
        <is>
          <t>Duque</t>
        </is>
      </c>
      <c r="I655" s="94" t="inlineStr">
        <is>
          <t>Mariana</t>
        </is>
      </c>
      <c r="J655" s="97" t="n"/>
      <c r="K655" s="98">
        <f>IF(SUM(O655:S655)=0, "", ROUND(((O655*3+P655*3+Q655*3+R655*3+S655*1)/13)*5,0))</f>
        <v/>
      </c>
      <c r="L655" s="99">
        <f>IF(OR($C655="",K655=""),"",COUNTIFS($C$4:$C$1500,$C655,K$4:K$1500,"&gt;"&amp;K655)+1)</f>
        <v/>
      </c>
      <c r="M655" s="99">
        <f>IF(OR($C655="",K655=""),"",IF(AND($C655&gt;=1001,$C655&lt;=1005),COUNTIFS($C$4:$C$1500,"&gt;=1001",$C$4:$C$1500,"&lt;=1005",K$4:K$1500,"&gt;"&amp;K655)+1,IF(AND($C655&gt;=1101,$C655&lt;=1105),COUNTIFS($C$4:$C$1500,"&gt;=1101",$C$4:$C$1500,"&lt;=1105",K$4:K$1500,"&gt;"&amp;K655)+1,IF(AND($C655&gt;=901,$C655&lt;=905),COUNTIFS($C$4:$C$1500,"&gt;=901",$C$4:$C$1500,"&lt;=905",K$4:K$1500,"&gt;"&amp;K655)+1,IF(AND($C655&gt;=801,$C655&lt;=805),COUNTIFS($C$4:$C$1500,"&gt;=801",$C$4:$C$1500,"&lt;=805",K$4:K$1500,"&gt;"&amp;K655)+1,IF(AND($C655&gt;=701,$C655&lt;=705),COUNTIFS($C$4:$C$1500,"&gt;=701",$C$4:$C$1500,"&lt;=705",K$4:K$1500,"&gt;"&amp;K655)+1,IF(AND($C655&gt;=601,$C655&lt;=606),COUNTIFS($C$4:$C$1500,"&gt;=601",$C$4:$C$1500,"&lt;=606",K$4:K$1500,"&gt;"&amp;K655)+1,"")))))))</f>
        <v/>
      </c>
      <c r="N655" s="99">
        <f>IF(OR($C655="",K655=""),"",IF(OR(AND($C655&gt;=1001,$C655&lt;=1005),AND($C655&gt;=1101,$C655&lt;=1105)),COUNTIFS($C$4:$C$1500,"&gt;=1001",$C$4:$C$1500,"&lt;=1005",K$4:K$1500,"&gt;"&amp;K655)+COUNTIFS($C$4:$C$1500,"&gt;=1101",$C$4:$C$1500,"&lt;=1105",K$4:K$1500,"&gt;"&amp;K655)+1,""))</f>
        <v/>
      </c>
      <c r="O655" s="94" t="n">
        <v>10</v>
      </c>
      <c r="P655" s="94" t="n">
        <v>13.1</v>
      </c>
      <c r="Q655" s="94" t="n">
        <v>21.88</v>
      </c>
      <c r="R655" s="94" t="n">
        <v>37.5</v>
      </c>
      <c r="S655" s="94" t="n">
        <v>45.83</v>
      </c>
      <c r="T655" s="99">
        <f>IF(AND(O655&gt;0,O655&lt;36),1,IF(AND(O655&gt;=36,O655&lt;51),2,IF(AND(O655&gt;=51,O655&lt;71),3,IF(AND(O655&gt;=71,O655&lt;=100),4,))))</f>
        <v/>
      </c>
      <c r="U655" s="99">
        <f>IF(AND(P655&gt;0,P655&lt;41),1,IF(AND(P655&gt;=41,P655&lt;56),2,IF(AND(P655&gt;=56,P655&lt;71),3,IF(AND(P655&gt;=71,P655&lt;=100),4,))))</f>
        <v/>
      </c>
      <c r="V655" s="99">
        <f>IF(AND(Q655&gt;0,Q655&lt;41),1,IF(AND(Q655&gt;=41,Q655&lt;56),2,IF(AND(Q655&gt;=56,Q655&lt;71),3,IF(AND(Q655&gt;=71,Q655&lt;=100),4,))))</f>
        <v/>
      </c>
      <c r="W655" s="99">
        <f>IF(AND(R655&gt;0,R655&lt;36),1,IF(AND(R655&gt;=36,R655&lt;51),2,IF(AND(R655&gt;=51,R655&lt;66),3,IF(AND(R655&gt;=66,R655&lt;=100),4,))))</f>
        <v/>
      </c>
      <c r="X655" s="100">
        <f>IF(AND(S655&gt;0,S655&lt;37),1,IF(AND(S655&gt;=37,S655&lt;58),2,IF(AND(S655&gt;=58,S655&lt;71),3,IF(AND(S655&gt;=71,S655&lt;=100),4,))))</f>
        <v/>
      </c>
      <c r="Y655" s="101">
        <f>IF(SUM(AC655:AG655)=0, "", ROUND(((AC655*3+AD655*3+AE655*3+AF655*3+AG655*1)/13)*5,0))</f>
        <v/>
      </c>
      <c r="Z655" s="99">
        <f>IF(OR($C655="",Y655=""),"",COUNTIFS($C$4:$C$1500,$C655,Y$4:Y$1500,"&gt;"&amp;Y655)+1)</f>
        <v/>
      </c>
      <c r="AA655" s="99">
        <f>IF(OR($C655="",Y655=""),"",IF(AND($C655&gt;=1001,$C655&lt;=1005),COUNTIFS($C$4:$C$1500,"&gt;=1001",$C$4:$C$1500,"&lt;=1005",Y$4:Y$1500,"&gt;"&amp;Y655)+1,IF(AND($C655&gt;=1101,$C655&lt;=1105),COUNTIFS($C$4:$C$1500,"&gt;=1101",$C$4:$C$1500,"&lt;=1105",Y$4:Y$1500,"&gt;"&amp;Y655)+1,IF(AND($C655&gt;=901,$C655&lt;=905),COUNTIFS($C$4:$C$1500,"&gt;=901",$C$4:$C$1500,"&lt;=905",Y$4:Y$1500,"&gt;"&amp;Y655)+1,IF(AND($C655&gt;=801,$C655&lt;=805),COUNTIFS($C$4:$C$1500,"&gt;=801",$C$4:$C$1500,"&lt;=805",Y$4:Y$1500,"&gt;"&amp;Y655)+1,IF(AND($C655&gt;=701,$C655&lt;=705),COUNTIFS($C$4:$C$1500,"&gt;=701",$C$4:$C$1500,"&lt;=705",Y$4:Y$1500,"&gt;"&amp;Y655)+1,IF(AND($C655&gt;=601,$C655&lt;=606),COUNTIFS($C$4:$C$1500,"&gt;=601",$C$4:$C$1500,"&lt;=606",Y$4:Y$1500,"&gt;"&amp;Y655)+1,"")))))))</f>
        <v/>
      </c>
      <c r="AB655" s="99">
        <f>IF(OR($C655="",Y655=""),"",IF(OR(AND($C655&gt;=1001,$C655&lt;=1005),AND($C655&gt;=1101,$C655&lt;=1105)),COUNTIFS($C$4:$C$1500,"&gt;=1001",$C$4:$C$1500,"&lt;=1005",Y$4:Y$1500,"&gt;"&amp;Y655)+COUNTIFS($C$4:$C$1500,"&gt;=1101",$C$4:$C$1500,"&lt;=1105",Y$4:Y$1500,"&gt;"&amp;Y655)+1,""))</f>
        <v/>
      </c>
      <c r="AC655" s="94" t="n">
        <v>52.25</v>
      </c>
      <c r="AD655" s="94" t="n">
        <v>21.07</v>
      </c>
      <c r="AE655" s="94" t="n">
        <v>34.13</v>
      </c>
      <c r="AF655" s="94" t="n">
        <v>52.5</v>
      </c>
      <c r="AG655" s="94" t="n">
        <v>48.13</v>
      </c>
      <c r="AH655" s="99">
        <f>IF(AND(AC655&gt;0,AC655&lt;36),1,IF(AND(AC655&gt;=36,AC655&lt;51),2,IF(AND(AC655&gt;=51,AC655&lt;71),3,IF(AND(AC655&gt;=71,AC655&lt;=100),4,))))</f>
        <v/>
      </c>
      <c r="AI655" s="99">
        <f>IF(AND(AD655&gt;0,AD655&lt;41),1,IF(AND(AD655&gt;=41,AD655&lt;56),2,IF(AND(AD655&gt;=56,AD655&lt;71),3,IF(AND(AD655&gt;=71,AD655&lt;=100),4,))))</f>
        <v/>
      </c>
      <c r="AJ655" s="99">
        <f>IF(AND(AE655&gt;0,AE655&lt;41),1,IF(AND(AE655&gt;=41,AE655&lt;56),2,IF(AND(AE655&gt;=56,AE655&lt;71),3,IF(AND(AE655&gt;=71,AE655&lt;=100),4,))))</f>
        <v/>
      </c>
      <c r="AK655" s="99">
        <f>IF(AND(AF655&gt;0,AF655&lt;36),1,IF(AND(AF655&gt;=36,AF655&lt;51),2,IF(AND(AF655&gt;=51,AF655&lt;66),3,IF(AND(AF655&gt;=66,AF655&lt;=100),4,))))</f>
        <v/>
      </c>
      <c r="AL655" s="100">
        <f>IF(AND(AG655&gt;0,AG655&lt;37),1,IF(AND(AG655&gt;=37,AG655&lt;58),2,IF(AND(AG655&gt;=58,AG655&lt;71),3,IF(AND(AG655&gt;=71,AG655&lt;=100),4,))))</f>
        <v/>
      </c>
      <c r="AM655" s="101">
        <f>IF((Y655&lt;&gt;"")*(K655&lt;&gt;""),Y655-K655,"")</f>
        <v/>
      </c>
      <c r="AN655" s="99">
        <f>IF((Z655&lt;&gt;"")*(L655&lt;&gt;""),Z655-L655,"")</f>
        <v/>
      </c>
      <c r="AO655" s="99">
        <f>IF((AA655&lt;&gt;"")*(M655&lt;&gt;""),AA655-M655,"")</f>
        <v/>
      </c>
      <c r="AP655" s="99">
        <f>IF((AB655&lt;&gt;"")*(N655&lt;&gt;""),AB655-N655,"")</f>
        <v/>
      </c>
      <c r="AQ655" s="94">
        <f>IF((AC655&lt;&gt;"")*(O655&lt;&gt;""),AC655-O655,"")</f>
        <v/>
      </c>
      <c r="AR655" s="94">
        <f>IF((AD655&lt;&gt;"")*(P655&lt;&gt;""),AD655-P655,"")</f>
        <v/>
      </c>
      <c r="AS655" s="94">
        <f>IF((AE655&lt;&gt;"")*(Q655&lt;&gt;""),AE655-Q655,"")</f>
        <v/>
      </c>
      <c r="AT655" s="94">
        <f>IF((AF655&lt;&gt;"")*(R655&lt;&gt;""),AF655-R655,"")</f>
        <v/>
      </c>
      <c r="AU655" s="94">
        <f>IF((AG655&lt;&gt;"")*(S655&lt;&gt;""),AG655-S655,"")</f>
        <v/>
      </c>
      <c r="AV655" s="99">
        <f>IF((AH655&lt;&gt;"")*(T655&lt;&gt;""),AH655-T655,"")</f>
        <v/>
      </c>
      <c r="AW655" s="99">
        <f>IF((AI655&lt;&gt;"")*(U655&lt;&gt;""),AI655-U655,"")</f>
        <v/>
      </c>
      <c r="AX655" s="99">
        <f>IF((AJ655&lt;&gt;"")*(V655&lt;&gt;""),AJ655-V655,"")</f>
        <v/>
      </c>
      <c r="AY655" s="99">
        <f>IF((AK655&lt;&gt;"")*(W655&lt;&gt;""),AK655-W655,"")</f>
        <v/>
      </c>
      <c r="AZ655" s="102">
        <f>IF((AL655&lt;&gt;"")*(X655&lt;&gt;""),AL655-X655,"")</f>
        <v/>
      </c>
      <c r="BA655" s="50">
        <f>IFERROR(__xludf.dummyfunction("AI(""Actúa como un tutor académico y dirígete personalmente al estudiante "" &amp; I655 &amp; "" "" &amp; J655 &amp; "" "" &amp; G655 &amp; "" "" &amp; H655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AM655 &amp; ""'. Diferencias por área: Matemáticas ("" &amp; AQ655 &amp; ""), Ciencias Natura"&amp;"les ("" &amp; AR655 &amp; ""), Sociales ("" &amp; AS655 &amp; ""), Lectura Crítica ("" &amp; AT655 &amp; "") e Inglés ("" &amp; AU655 &amp; ""). Variación en posición: grupo ("" &amp; AN655 &amp; ""), grado ("" &amp; AO655 &amp; "") y media ("" &amp; AP655 &amp; ""). Puntajes Primer Simulacro: Global "" &amp; K655 &amp; "", Mat "" &amp; "&amp;"O4 &amp; "", Cien "" &amp; P655 &amp; "", Soc "" &amp; Q655 &amp; "", Lec "" &amp; R655 &amp; "", Ing "" &amp; S655 &amp; "". Puntajes Segundo Simulacro: Global "" &amp; Y655 &amp; "", Mat "" &amp; AC655 &amp; "", Cien "" &amp; AD655 &amp; "", Soc "" &amp; AE655 &amp; "", Lec "" &amp; AF655 &amp; "", Ing "" &amp; AG655 &amp; "". Escribe un mensaje motivador"&amp;" y breve (máximo 4 líneas)."")
"),"=AI(""Actúa como un tutor académico y dirígete personalmente al estudiante "" &amp; I655 &amp; "" "" &amp; J655 &amp; "" "" &amp; G655 &amp; "" "" &amp; H655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AM655 &amp; ""'. Diferencias por área: Matemáticas ("" &amp; AQ655 &amp; ""), Ciencias Natur"&amp;"ales ("" &amp; AR655 &amp; ""), Sociales ("" &amp; AS655 &amp; ""), Lectura Crítica ("" &amp; AT655 &amp; "") e Inglés ("" &amp; AU655 &amp; ""). Variación en posición: grupo ("" &amp; AN655 &amp; ""), grado ("" &amp; AO655 &amp; "") y media ("" &amp; AP655 &amp; ""). Puntajes Primer Simulacro: Global "" &amp; K655 &amp; "", Mat "" &amp;"&amp;" O655 &amp; "", Cien "" &amp; P655 &amp; "", Soc "" &amp; Q655 &amp; "", Lec "" &amp; R655 &amp; "", Ing "" &amp; S655 &amp; "". Puntajes Segundo Simulacro: Global "" &amp; Y655 &amp; "", Mat "" &amp; AC655 &amp; "", Cien "" &amp; AD655 &amp; "", Soc "" &amp; AE655 &amp; "", Lec "" &amp; AF655 &amp; "", Ing "" &amp; AG655 &amp; "". Escribe un mensaje motivado"&amp;"r y breve (máximo 4 líneas)."")
")</f>
        <v/>
      </c>
    </row>
    <row r="656" ht="15.75" customHeight="1" s="42">
      <c r="A656" s="93" t="n"/>
      <c r="B656" s="94" t="inlineStr">
        <is>
          <t>Bachillerato</t>
        </is>
      </c>
      <c r="C656" s="94" t="n">
        <v>904</v>
      </c>
      <c r="D656" s="94" t="n"/>
      <c r="E656" s="95" t="n">
        <v>1020308276</v>
      </c>
      <c r="F656" s="96">
        <f>TRIM(G656&amp;" "&amp;H656&amp;" "&amp;I656&amp;" "&amp;J656)</f>
        <v/>
      </c>
      <c r="G656" s="94" t="inlineStr">
        <is>
          <t>Piedrahita</t>
        </is>
      </c>
      <c r="H656" s="94" t="inlineStr">
        <is>
          <t>Quintero</t>
        </is>
      </c>
      <c r="I656" s="94" t="inlineStr">
        <is>
          <t>Erik</t>
        </is>
      </c>
      <c r="J656" s="97" t="inlineStr">
        <is>
          <t>Alejandro</t>
        </is>
      </c>
      <c r="K656" s="98">
        <f>IF(SUM(O656:S656)=0, "", ROUND(((O656*3+P656*3+Q656*3+R656*3+S656*1)/13)*5,0))</f>
        <v/>
      </c>
      <c r="L656" s="99">
        <f>IF(OR($C656="",K656=""),"",COUNTIFS($C$4:$C$1500,$C656,K$4:K$1500,"&gt;"&amp;K656)+1)</f>
        <v/>
      </c>
      <c r="M656" s="99">
        <f>IF(OR($C656="",K656=""),"",IF(AND($C656&gt;=1001,$C656&lt;=1005),COUNTIFS($C$4:$C$1500,"&gt;=1001",$C$4:$C$1500,"&lt;=1005",K$4:K$1500,"&gt;"&amp;K656)+1,IF(AND($C656&gt;=1101,$C656&lt;=1105),COUNTIFS($C$4:$C$1500,"&gt;=1101",$C$4:$C$1500,"&lt;=1105",K$4:K$1500,"&gt;"&amp;K656)+1,IF(AND($C656&gt;=901,$C656&lt;=905),COUNTIFS($C$4:$C$1500,"&gt;=901",$C$4:$C$1500,"&lt;=905",K$4:K$1500,"&gt;"&amp;K656)+1,IF(AND($C656&gt;=801,$C656&lt;=805),COUNTIFS($C$4:$C$1500,"&gt;=801",$C$4:$C$1500,"&lt;=805",K$4:K$1500,"&gt;"&amp;K656)+1,IF(AND($C656&gt;=701,$C656&lt;=705),COUNTIFS($C$4:$C$1500,"&gt;=701",$C$4:$C$1500,"&lt;=705",K$4:K$1500,"&gt;"&amp;K656)+1,IF(AND($C656&gt;=601,$C656&lt;=606),COUNTIFS($C$4:$C$1500,"&gt;=601",$C$4:$C$1500,"&lt;=606",K$4:K$1500,"&gt;"&amp;K656)+1,"")))))))</f>
        <v/>
      </c>
      <c r="N656" s="99">
        <f>IF(OR($C656="",K656=""),"",IF(OR(AND($C656&gt;=1001,$C656&lt;=1005),AND($C656&gt;=1101,$C656&lt;=1105)),COUNTIFS($C$4:$C$1500,"&gt;=1001",$C$4:$C$1500,"&lt;=1005",K$4:K$1500,"&gt;"&amp;K656)+COUNTIFS($C$4:$C$1500,"&gt;=1101",$C$4:$C$1500,"&lt;=1105",K$4:K$1500,"&gt;"&amp;K656)+1,""))</f>
        <v/>
      </c>
      <c r="O656" s="94" t="n">
        <v>72.5</v>
      </c>
      <c r="P656" s="94" t="n">
        <v>47.62</v>
      </c>
      <c r="Q656" s="94" t="n">
        <v>59.38</v>
      </c>
      <c r="R656" s="94" t="n">
        <v>54.17</v>
      </c>
      <c r="S656" s="94" t="n">
        <v>54.17</v>
      </c>
      <c r="T656" s="99">
        <f>IF(AND(O656&gt;0,O656&lt;36),1,IF(AND(O656&gt;=36,O656&lt;51),2,IF(AND(O656&gt;=51,O656&lt;71),3,IF(AND(O656&gt;=71,O656&lt;=100),4,))))</f>
        <v/>
      </c>
      <c r="U656" s="99">
        <f>IF(AND(P656&gt;0,P656&lt;41),1,IF(AND(P656&gt;=41,P656&lt;56),2,IF(AND(P656&gt;=56,P656&lt;71),3,IF(AND(P656&gt;=71,P656&lt;=100),4,))))</f>
        <v/>
      </c>
      <c r="V656" s="99">
        <f>IF(AND(Q656&gt;0,Q656&lt;41),1,IF(AND(Q656&gt;=41,Q656&lt;56),2,IF(AND(Q656&gt;=56,Q656&lt;71),3,IF(AND(Q656&gt;=71,Q656&lt;=100),4,))))</f>
        <v/>
      </c>
      <c r="W656" s="99">
        <f>IF(AND(R656&gt;0,R656&lt;36),1,IF(AND(R656&gt;=36,R656&lt;51),2,IF(AND(R656&gt;=51,R656&lt;66),3,IF(AND(R656&gt;=66,R656&lt;=100),4,))))</f>
        <v/>
      </c>
      <c r="X656" s="100">
        <f>IF(AND(S656&gt;0,S656&lt;37),1,IF(AND(S656&gt;=37,S656&lt;58),2,IF(AND(S656&gt;=58,S656&lt;71),3,IF(AND(S656&gt;=71,S656&lt;=100),4,))))</f>
        <v/>
      </c>
      <c r="Y656" s="101">
        <f>IF(SUM(AC656:AG656)=0, "", ROUND(((AC656*3+AD656*3+AE656*3+AF656*3+AG656*1)/13)*5,0))</f>
        <v/>
      </c>
      <c r="Z656" s="99">
        <f>IF(OR($C656="",Y656=""),"",COUNTIFS($C$4:$C$1500,$C656,Y$4:Y$1500,"&gt;"&amp;Y656)+1)</f>
        <v/>
      </c>
      <c r="AA656" s="99">
        <f>IF(OR($C656="",Y656=""),"",IF(AND($C656&gt;=1001,$C656&lt;=1005),COUNTIFS($C$4:$C$1500,"&gt;=1001",$C$4:$C$1500,"&lt;=1005",Y$4:Y$1500,"&gt;"&amp;Y656)+1,IF(AND($C656&gt;=1101,$C656&lt;=1105),COUNTIFS($C$4:$C$1500,"&gt;=1101",$C$4:$C$1500,"&lt;=1105",Y$4:Y$1500,"&gt;"&amp;Y656)+1,IF(AND($C656&gt;=901,$C656&lt;=905),COUNTIFS($C$4:$C$1500,"&gt;=901",$C$4:$C$1500,"&lt;=905",Y$4:Y$1500,"&gt;"&amp;Y656)+1,IF(AND($C656&gt;=801,$C656&lt;=805),COUNTIFS($C$4:$C$1500,"&gt;=801",$C$4:$C$1500,"&lt;=805",Y$4:Y$1500,"&gt;"&amp;Y656)+1,IF(AND($C656&gt;=701,$C656&lt;=705),COUNTIFS($C$4:$C$1500,"&gt;=701",$C$4:$C$1500,"&lt;=705",Y$4:Y$1500,"&gt;"&amp;Y656)+1,IF(AND($C656&gt;=601,$C656&lt;=606),COUNTIFS($C$4:$C$1500,"&gt;=601",$C$4:$C$1500,"&lt;=606",Y$4:Y$1500,"&gt;"&amp;Y656)+1,"")))))))</f>
        <v/>
      </c>
      <c r="AB656" s="99">
        <f>IF(OR($C656="",Y656=""),"",IF(OR(AND($C656&gt;=1001,$C656&lt;=1005),AND($C656&gt;=1101,$C656&lt;=1105)),COUNTIFS($C$4:$C$1500,"&gt;=1001",$C$4:$C$1500,"&lt;=1005",Y$4:Y$1500,"&gt;"&amp;Y656)+COUNTIFS($C$4:$C$1500,"&gt;=1101",$C$4:$C$1500,"&lt;=1105",Y$4:Y$1500,"&gt;"&amp;Y656)+1,""))</f>
        <v/>
      </c>
      <c r="AC656" s="94" t="n">
        <v>68.75</v>
      </c>
      <c r="AD656" s="94" t="n">
        <v>70.45</v>
      </c>
      <c r="AE656" s="94" t="n">
        <v>55.13</v>
      </c>
      <c r="AF656" s="94" t="n">
        <v>52.5</v>
      </c>
      <c r="AG656" s="94" t="n">
        <v>52.5</v>
      </c>
      <c r="AH656" s="99">
        <f>IF(AND(AC656&gt;0,AC656&lt;36),1,IF(AND(AC656&gt;=36,AC656&lt;51),2,IF(AND(AC656&gt;=51,AC656&lt;71),3,IF(AND(AC656&gt;=71,AC656&lt;=100),4,))))</f>
        <v/>
      </c>
      <c r="AI656" s="99">
        <f>IF(AND(AD656&gt;0,AD656&lt;41),1,IF(AND(AD656&gt;=41,AD656&lt;56),2,IF(AND(AD656&gt;=56,AD656&lt;71),3,IF(AND(AD656&gt;=71,AD656&lt;=100),4,))))</f>
        <v/>
      </c>
      <c r="AJ656" s="99">
        <f>IF(AND(AE656&gt;0,AE656&lt;41),1,IF(AND(AE656&gt;=41,AE656&lt;56),2,IF(AND(AE656&gt;=56,AE656&lt;71),3,IF(AND(AE656&gt;=71,AE656&lt;=100),4,))))</f>
        <v/>
      </c>
      <c r="AK656" s="99">
        <f>IF(AND(AF656&gt;0,AF656&lt;36),1,IF(AND(AF656&gt;=36,AF656&lt;51),2,IF(AND(AF656&gt;=51,AF656&lt;66),3,IF(AND(AF656&gt;=66,AF656&lt;=100),4,))))</f>
        <v/>
      </c>
      <c r="AL656" s="100">
        <f>IF(AND(AG656&gt;0,AG656&lt;37),1,IF(AND(AG656&gt;=37,AG656&lt;58),2,IF(AND(AG656&gt;=58,AG656&lt;71),3,IF(AND(AG656&gt;=71,AG656&lt;=100),4,))))</f>
        <v/>
      </c>
      <c r="AM656" s="101">
        <f>IF((Y656&lt;&gt;"")*(K656&lt;&gt;""),Y656-K656,"")</f>
        <v/>
      </c>
      <c r="AN656" s="99">
        <f>IF((Z656&lt;&gt;"")*(L656&lt;&gt;""),Z656-L656,"")</f>
        <v/>
      </c>
      <c r="AO656" s="99">
        <f>IF((AA656&lt;&gt;"")*(M656&lt;&gt;""),AA656-M656,"")</f>
        <v/>
      </c>
      <c r="AP656" s="99">
        <f>IF((AB656&lt;&gt;"")*(N656&lt;&gt;""),AB656-N656,"")</f>
        <v/>
      </c>
      <c r="AQ656" s="94">
        <f>IF((AC656&lt;&gt;"")*(O656&lt;&gt;""),AC656-O656,"")</f>
        <v/>
      </c>
      <c r="AR656" s="94">
        <f>IF((AD656&lt;&gt;"")*(P656&lt;&gt;""),AD656-P656,"")</f>
        <v/>
      </c>
      <c r="AS656" s="94">
        <f>IF((AE656&lt;&gt;"")*(Q656&lt;&gt;""),AE656-Q656,"")</f>
        <v/>
      </c>
      <c r="AT656" s="94">
        <f>IF((AF656&lt;&gt;"")*(R656&lt;&gt;""),AF656-R656,"")</f>
        <v/>
      </c>
      <c r="AU656" s="94">
        <f>IF((AG656&lt;&gt;"")*(S656&lt;&gt;""),AG656-S656,"")</f>
        <v/>
      </c>
      <c r="AV656" s="99">
        <f>IF((AH656&lt;&gt;"")*(T656&lt;&gt;""),AH656-T656,"")</f>
        <v/>
      </c>
      <c r="AW656" s="99">
        <f>IF((AI656&lt;&gt;"")*(U656&lt;&gt;""),AI656-U656,"")</f>
        <v/>
      </c>
      <c r="AX656" s="99">
        <f>IF((AJ656&lt;&gt;"")*(V656&lt;&gt;""),AJ656-V656,"")</f>
        <v/>
      </c>
      <c r="AY656" s="99">
        <f>IF((AK656&lt;&gt;"")*(W656&lt;&gt;""),AK656-W656,"")</f>
        <v/>
      </c>
      <c r="AZ656" s="102">
        <f>IF((AL656&lt;&gt;"")*(X656&lt;&gt;""),AL656-X656,"")</f>
        <v/>
      </c>
      <c r="BA656" s="50">
        <f>IFERROR(__xludf.dummyfunction("AI(""Actúa como un tutor académico y dirígete personalmente al estudiante "" &amp; I656 &amp; "" "" &amp; J656 &amp; "" "" &amp; G656 &amp; "" "" &amp; H656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AM656 &amp; ""'. Diferencias por área: Matemáticas ("" &amp; AQ656 &amp; ""), Ciencias Natura"&amp;"les ("" &amp; AR656 &amp; ""), Sociales ("" &amp; AS656 &amp; ""), Lectura Crítica ("" &amp; AT656 &amp; "") e Inglés ("" &amp; AU656 &amp; ""). Variación en posición: grupo ("" &amp; AN656 &amp; ""), grado ("" &amp; AO656 &amp; "") y media ("" &amp; AP656 &amp; ""). Puntajes Primer Simulacro: Global "" &amp; K656 &amp; "", Mat "" &amp; "&amp;"O4 &amp; "", Cien "" &amp; P656 &amp; "", Soc "" &amp; Q656 &amp; "", Lec "" &amp; R656 &amp; "", Ing "" &amp; S656 &amp; "". Puntajes Segundo Simulacro: Global "" &amp; Y656 &amp; "", Mat "" &amp; AC656 &amp; "", Cien "" &amp; AD656 &amp; "", Soc "" &amp; AE656 &amp; "", Lec "" &amp; AF656 &amp; "", Ing "" &amp; AG656 &amp; "". Escribe un mensaje motivador"&amp;" y breve (máximo 4 líneas)."")
"),"=AI(""Actúa como un tutor académico y dirígete personalmente al estudiante "" &amp; I656 &amp; "" "" &amp; J656 &amp; "" "" &amp; G656 &amp; "" "" &amp; H656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AM656 &amp; ""'. Diferencias por área: Matemáticas ("" &amp; AQ656 &amp; ""), Ciencias Natur"&amp;"ales ("" &amp; AR656 &amp; ""), Sociales ("" &amp; AS656 &amp; ""), Lectura Crítica ("" &amp; AT656 &amp; "") e Inglés ("" &amp; AU656 &amp; ""). Variación en posición: grupo ("" &amp; AN656 &amp; ""), grado ("" &amp; AO656 &amp; "") y media ("" &amp; AP656 &amp; ""). Puntajes Primer Simulacro: Global "" &amp; K656 &amp; "", Mat "" &amp;"&amp;" O656 &amp; "", Cien "" &amp; P656 &amp; "", Soc "" &amp; Q656 &amp; "", Lec "" &amp; R656 &amp; "", Ing "" &amp; S656 &amp; "". Puntajes Segundo Simulacro: Global "" &amp; Y656 &amp; "", Mat "" &amp; AC656 &amp; "", Cien "" &amp; AD656 &amp; "", Soc "" &amp; AE656 &amp; "", Lec "" &amp; AF656 &amp; "", Ing "" &amp; AG656 &amp; "". Escribe un mensaje motivado"&amp;"r y breve (máximo 4 líneas)."")
")</f>
        <v/>
      </c>
    </row>
    <row r="657" ht="15.75" customHeight="1" s="42">
      <c r="A657" s="93" t="n"/>
      <c r="B657" s="94" t="inlineStr">
        <is>
          <t>Bachillerato</t>
        </is>
      </c>
      <c r="C657" s="94" t="n">
        <v>904</v>
      </c>
      <c r="D657" s="94" t="n"/>
      <c r="E657" s="95" t="n">
        <v>1018248843</v>
      </c>
      <c r="F657" s="96">
        <f>TRIM(G657&amp;" "&amp;H657&amp;" "&amp;I657&amp;" "&amp;J657)</f>
        <v/>
      </c>
      <c r="G657" s="94" t="inlineStr">
        <is>
          <t>Présiga</t>
        </is>
      </c>
      <c r="H657" s="94" t="inlineStr">
        <is>
          <t>Quintero</t>
        </is>
      </c>
      <c r="I657" s="94" t="inlineStr">
        <is>
          <t>Thamara</t>
        </is>
      </c>
      <c r="J657" s="97" t="n"/>
      <c r="K657" s="98">
        <f>IF(SUM(O657:S657)=0, "", ROUND(((O657*3+P657*3+Q657*3+R657*3+S657*1)/13)*5,0))</f>
        <v/>
      </c>
      <c r="L657" s="99">
        <f>IF(OR($C657="",K657=""),"",COUNTIFS($C$4:$C$1500,$C657,K$4:K$1500,"&gt;"&amp;K657)+1)</f>
        <v/>
      </c>
      <c r="M657" s="99">
        <f>IF(OR($C657="",K657=""),"",IF(AND($C657&gt;=1001,$C657&lt;=1005),COUNTIFS($C$4:$C$1500,"&gt;=1001",$C$4:$C$1500,"&lt;=1005",K$4:K$1500,"&gt;"&amp;K657)+1,IF(AND($C657&gt;=1101,$C657&lt;=1105),COUNTIFS($C$4:$C$1500,"&gt;=1101",$C$4:$C$1500,"&lt;=1105",K$4:K$1500,"&gt;"&amp;K657)+1,IF(AND($C657&gt;=901,$C657&lt;=905),COUNTIFS($C$4:$C$1500,"&gt;=901",$C$4:$C$1500,"&lt;=905",K$4:K$1500,"&gt;"&amp;K657)+1,IF(AND($C657&gt;=801,$C657&lt;=805),COUNTIFS($C$4:$C$1500,"&gt;=801",$C$4:$C$1500,"&lt;=805",K$4:K$1500,"&gt;"&amp;K657)+1,IF(AND($C657&gt;=701,$C657&lt;=705),COUNTIFS($C$4:$C$1500,"&gt;=701",$C$4:$C$1500,"&lt;=705",K$4:K$1500,"&gt;"&amp;K657)+1,IF(AND($C657&gt;=601,$C657&lt;=606),COUNTIFS($C$4:$C$1500,"&gt;=601",$C$4:$C$1500,"&lt;=606",K$4:K$1500,"&gt;"&amp;K657)+1,"")))))))</f>
        <v/>
      </c>
      <c r="N657" s="99">
        <f>IF(OR($C657="",K657=""),"",IF(OR(AND($C657&gt;=1001,$C657&lt;=1005),AND($C657&gt;=1101,$C657&lt;=1105)),COUNTIFS($C$4:$C$1500,"&gt;=1001",$C$4:$C$1500,"&lt;=1005",K$4:K$1500,"&gt;"&amp;K657)+COUNTIFS($C$4:$C$1500,"&gt;=1101",$C$4:$C$1500,"&lt;=1105",K$4:K$1500,"&gt;"&amp;K657)+1,""))</f>
        <v/>
      </c>
      <c r="O657" s="94" t="n">
        <v>25</v>
      </c>
      <c r="P657" s="94" t="n">
        <v>79.17</v>
      </c>
      <c r="Q657" s="94" t="n">
        <v>71.88</v>
      </c>
      <c r="R657" s="94" t="n">
        <v>50</v>
      </c>
      <c r="S657" s="94" t="n">
        <v>54.17</v>
      </c>
      <c r="T657" s="99">
        <f>IF(AND(O657&gt;0,O657&lt;36),1,IF(AND(O657&gt;=36,O657&lt;51),2,IF(AND(O657&gt;=51,O657&lt;71),3,IF(AND(O657&gt;=71,O657&lt;=100),4,))))</f>
        <v/>
      </c>
      <c r="U657" s="99">
        <f>IF(AND(P657&gt;0,P657&lt;41),1,IF(AND(P657&gt;=41,P657&lt;56),2,IF(AND(P657&gt;=56,P657&lt;71),3,IF(AND(P657&gt;=71,P657&lt;=100),4,))))</f>
        <v/>
      </c>
      <c r="V657" s="99">
        <f>IF(AND(Q657&gt;0,Q657&lt;41),1,IF(AND(Q657&gt;=41,Q657&lt;56),2,IF(AND(Q657&gt;=56,Q657&lt;71),3,IF(AND(Q657&gt;=71,Q657&lt;=100),4,))))</f>
        <v/>
      </c>
      <c r="W657" s="99">
        <f>IF(AND(R657&gt;0,R657&lt;36),1,IF(AND(R657&gt;=36,R657&lt;51),2,IF(AND(R657&gt;=51,R657&lt;66),3,IF(AND(R657&gt;=66,R657&lt;=100),4,))))</f>
        <v/>
      </c>
      <c r="X657" s="100">
        <f>IF(AND(S657&gt;0,S657&lt;37),1,IF(AND(S657&gt;=37,S657&lt;58),2,IF(AND(S657&gt;=58,S657&lt;71),3,IF(AND(S657&gt;=71,S657&lt;=100),4,))))</f>
        <v/>
      </c>
      <c r="Y657" s="101">
        <f>IF(SUM(AC657:AG657)=0, "", ROUND(((AC657*3+AD657*3+AE657*3+AF657*3+AG657*1)/13)*5,0))</f>
        <v/>
      </c>
      <c r="Z657" s="99">
        <f>IF(OR($C657="",Y657=""),"",COUNTIFS($C$4:$C$1500,$C657,Y$4:Y$1500,"&gt;"&amp;Y657)+1)</f>
        <v/>
      </c>
      <c r="AA657" s="99">
        <f>IF(OR($C657="",Y657=""),"",IF(AND($C657&gt;=1001,$C657&lt;=1005),COUNTIFS($C$4:$C$1500,"&gt;=1001",$C$4:$C$1500,"&lt;=1005",Y$4:Y$1500,"&gt;"&amp;Y657)+1,IF(AND($C657&gt;=1101,$C657&lt;=1105),COUNTIFS($C$4:$C$1500,"&gt;=1101",$C$4:$C$1500,"&lt;=1105",Y$4:Y$1500,"&gt;"&amp;Y657)+1,IF(AND($C657&gt;=901,$C657&lt;=905),COUNTIFS($C$4:$C$1500,"&gt;=901",$C$4:$C$1500,"&lt;=905",Y$4:Y$1500,"&gt;"&amp;Y657)+1,IF(AND($C657&gt;=801,$C657&lt;=805),COUNTIFS($C$4:$C$1500,"&gt;=801",$C$4:$C$1500,"&lt;=805",Y$4:Y$1500,"&gt;"&amp;Y657)+1,IF(AND($C657&gt;=701,$C657&lt;=705),COUNTIFS($C$4:$C$1500,"&gt;=701",$C$4:$C$1500,"&lt;=705",Y$4:Y$1500,"&gt;"&amp;Y657)+1,IF(AND($C657&gt;=601,$C657&lt;=606),COUNTIFS($C$4:$C$1500,"&gt;=601",$C$4:$C$1500,"&lt;=606",Y$4:Y$1500,"&gt;"&amp;Y657)+1,"")))))))</f>
        <v/>
      </c>
      <c r="AB657" s="99">
        <f>IF(OR($C657="",Y657=""),"",IF(OR(AND($C657&gt;=1001,$C657&lt;=1005),AND($C657&gt;=1101,$C657&lt;=1105)),COUNTIFS($C$4:$C$1500,"&gt;=1001",$C$4:$C$1500,"&lt;=1005",Y$4:Y$1500,"&gt;"&amp;Y657)+COUNTIFS($C$4:$C$1500,"&gt;=1101",$C$4:$C$1500,"&lt;=1105",Y$4:Y$1500,"&gt;"&amp;Y657)+1,""))</f>
        <v/>
      </c>
      <c r="AC657" s="94" t="n">
        <v>74.75</v>
      </c>
      <c r="AD657" s="94" t="n">
        <v>90.8</v>
      </c>
      <c r="AE657" s="94" t="n">
        <v>63</v>
      </c>
      <c r="AF657" s="94" t="n">
        <v>70</v>
      </c>
      <c r="AG657" s="94" t="n">
        <v>48.13</v>
      </c>
      <c r="AH657" s="99">
        <f>IF(AND(AC657&gt;0,AC657&lt;36),1,IF(AND(AC657&gt;=36,AC657&lt;51),2,IF(AND(AC657&gt;=51,AC657&lt;71),3,IF(AND(AC657&gt;=71,AC657&lt;=100),4,))))</f>
        <v/>
      </c>
      <c r="AI657" s="99">
        <f>IF(AND(AD657&gt;0,AD657&lt;41),1,IF(AND(AD657&gt;=41,AD657&lt;56),2,IF(AND(AD657&gt;=56,AD657&lt;71),3,IF(AND(AD657&gt;=71,AD657&lt;=100),4,))))</f>
        <v/>
      </c>
      <c r="AJ657" s="99">
        <f>IF(AND(AE657&gt;0,AE657&lt;41),1,IF(AND(AE657&gt;=41,AE657&lt;56),2,IF(AND(AE657&gt;=56,AE657&lt;71),3,IF(AND(AE657&gt;=71,AE657&lt;=100),4,))))</f>
        <v/>
      </c>
      <c r="AK657" s="99">
        <f>IF(AND(AF657&gt;0,AF657&lt;36),1,IF(AND(AF657&gt;=36,AF657&lt;51),2,IF(AND(AF657&gt;=51,AF657&lt;66),3,IF(AND(AF657&gt;=66,AF657&lt;=100),4,))))</f>
        <v/>
      </c>
      <c r="AL657" s="100">
        <f>IF(AND(AG657&gt;0,AG657&lt;37),1,IF(AND(AG657&gt;=37,AG657&lt;58),2,IF(AND(AG657&gt;=58,AG657&lt;71),3,IF(AND(AG657&gt;=71,AG657&lt;=100),4,))))</f>
        <v/>
      </c>
      <c r="AM657" s="101">
        <f>IF((Y657&lt;&gt;"")*(K657&lt;&gt;""),Y657-K657,"")</f>
        <v/>
      </c>
      <c r="AN657" s="99">
        <f>IF((Z657&lt;&gt;"")*(L657&lt;&gt;""),Z657-L657,"")</f>
        <v/>
      </c>
      <c r="AO657" s="99">
        <f>IF((AA657&lt;&gt;"")*(M657&lt;&gt;""),AA657-M657,"")</f>
        <v/>
      </c>
      <c r="AP657" s="99">
        <f>IF((AB657&lt;&gt;"")*(N657&lt;&gt;""),AB657-N657,"")</f>
        <v/>
      </c>
      <c r="AQ657" s="94">
        <f>IF((AC657&lt;&gt;"")*(O657&lt;&gt;""),AC657-O657,"")</f>
        <v/>
      </c>
      <c r="AR657" s="94">
        <f>IF((AD657&lt;&gt;"")*(P657&lt;&gt;""),AD657-P657,"")</f>
        <v/>
      </c>
      <c r="AS657" s="94">
        <f>IF((AE657&lt;&gt;"")*(Q657&lt;&gt;""),AE657-Q657,"")</f>
        <v/>
      </c>
      <c r="AT657" s="94">
        <f>IF((AF657&lt;&gt;"")*(R657&lt;&gt;""),AF657-R657,"")</f>
        <v/>
      </c>
      <c r="AU657" s="94">
        <f>IF((AG657&lt;&gt;"")*(S657&lt;&gt;""),AG657-S657,"")</f>
        <v/>
      </c>
      <c r="AV657" s="99">
        <f>IF((AH657&lt;&gt;"")*(T657&lt;&gt;""),AH657-T657,"")</f>
        <v/>
      </c>
      <c r="AW657" s="99">
        <f>IF((AI657&lt;&gt;"")*(U657&lt;&gt;""),AI657-U657,"")</f>
        <v/>
      </c>
      <c r="AX657" s="99">
        <f>IF((AJ657&lt;&gt;"")*(V657&lt;&gt;""),AJ657-V657,"")</f>
        <v/>
      </c>
      <c r="AY657" s="99">
        <f>IF((AK657&lt;&gt;"")*(W657&lt;&gt;""),AK657-W657,"")</f>
        <v/>
      </c>
      <c r="AZ657" s="102">
        <f>IF((AL657&lt;&gt;"")*(X657&lt;&gt;""),AL657-X657,"")</f>
        <v/>
      </c>
      <c r="BA657" s="50">
        <f>IFERROR(__xludf.dummyfunction("AI(""Actúa como un tutor académico y dirígete personalmente al estudiante "" &amp; I657 &amp; "" "" &amp; J657 &amp; "" "" &amp; G657 &amp; "" "" &amp; H657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AM657 &amp; ""'. Diferencias por área: Matemáticas ("" &amp; AQ657 &amp; ""), Ciencias Natura"&amp;"les ("" &amp; AR657 &amp; ""), Sociales ("" &amp; AS657 &amp; ""), Lectura Crítica ("" &amp; AT657 &amp; "") e Inglés ("" &amp; AU657 &amp; ""). Variación en posición: grupo ("" &amp; AN657 &amp; ""), grado ("" &amp; AO657 &amp; "") y media ("" &amp; AP657 &amp; ""). Puntajes Primer Simulacro: Global "" &amp; K657 &amp; "", Mat "" &amp; "&amp;"O4 &amp; "", Cien "" &amp; P657 &amp; "", Soc "" &amp; Q657 &amp; "", Lec "" &amp; R657 &amp; "", Ing "" &amp; S657 &amp; "". Puntajes Segundo Simulacro: Global "" &amp; Y657 &amp; "", Mat "" &amp; AC657 &amp; "", Cien "" &amp; AD657 &amp; "", Soc "" &amp; AE657 &amp; "", Lec "" &amp; AF657 &amp; "", Ing "" &amp; AG657 &amp; "". Escribe un mensaje motivador"&amp;" y breve (máximo 4 líneas)."")
"),"=AI(""Actúa como un tutor académico y dirígete personalmente al estudiante "" &amp; I657 &amp; "" "" &amp; J657 &amp; "" "" &amp; G657 &amp; "" "" &amp; H657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AM657 &amp; ""'. Diferencias por área: Matemáticas ("" &amp; AQ657 &amp; ""), Ciencias Natur"&amp;"ales ("" &amp; AR657 &amp; ""), Sociales ("" &amp; AS657 &amp; ""), Lectura Crítica ("" &amp; AT657 &amp; "") e Inglés ("" &amp; AU657 &amp; ""). Variación en posición: grupo ("" &amp; AN657 &amp; ""), grado ("" &amp; AO657 &amp; "") y media ("" &amp; AP657 &amp; ""). Puntajes Primer Simulacro: Global "" &amp; K657 &amp; "", Mat "" &amp;"&amp;" O657 &amp; "", Cien "" &amp; P657 &amp; "", Soc "" &amp; Q657 &amp; "", Lec "" &amp; R657 &amp; "", Ing "" &amp; S657 &amp; "". Puntajes Segundo Simulacro: Global "" &amp; Y657 &amp; "", Mat "" &amp; AC657 &amp; "", Cien "" &amp; AD657 &amp; "", Soc "" &amp; AE657 &amp; "", Lec "" &amp; AF657 &amp; "", Ing "" &amp; AG657 &amp; "". Escribe un mensaje motivado"&amp;"r y breve (máximo 4 líneas)."")
")</f>
        <v/>
      </c>
    </row>
    <row r="658" ht="15.75" customHeight="1" s="42">
      <c r="A658" s="93" t="n"/>
      <c r="B658" s="94" t="inlineStr">
        <is>
          <t>Bachillerato</t>
        </is>
      </c>
      <c r="C658" s="94" t="n">
        <v>904</v>
      </c>
      <c r="D658" s="94" t="n"/>
      <c r="E658" s="95" t="n">
        <v>1011594862</v>
      </c>
      <c r="F658" s="96">
        <f>TRIM(G658&amp;" "&amp;H658&amp;" "&amp;I658&amp;" "&amp;J658)</f>
        <v/>
      </c>
      <c r="G658" s="94" t="inlineStr">
        <is>
          <t>Pérez</t>
        </is>
      </c>
      <c r="H658" s="94" t="inlineStr">
        <is>
          <t>Yepes</t>
        </is>
      </c>
      <c r="I658" s="94" t="inlineStr">
        <is>
          <t>Sofia</t>
        </is>
      </c>
      <c r="J658" s="97" t="n"/>
      <c r="K658" s="98">
        <f>IF(SUM(O658:S658)=0, "", ROUND(((O658*3+P658*3+Q658*3+R658*3+S658*1)/13)*5,0))</f>
        <v/>
      </c>
      <c r="L658" s="99">
        <f>IF(OR($C658="",K658=""),"",COUNTIFS($C$4:$C$1500,$C658,K$4:K$1500,"&gt;"&amp;K658)+1)</f>
        <v/>
      </c>
      <c r="M658" s="99">
        <f>IF(OR($C658="",K658=""),"",IF(AND($C658&gt;=1001,$C658&lt;=1005),COUNTIFS($C$4:$C$1500,"&gt;=1001",$C$4:$C$1500,"&lt;=1005",K$4:K$1500,"&gt;"&amp;K658)+1,IF(AND($C658&gt;=1101,$C658&lt;=1105),COUNTIFS($C$4:$C$1500,"&gt;=1101",$C$4:$C$1500,"&lt;=1105",K$4:K$1500,"&gt;"&amp;K658)+1,IF(AND($C658&gt;=901,$C658&lt;=905),COUNTIFS($C$4:$C$1500,"&gt;=901",$C$4:$C$1500,"&lt;=905",K$4:K$1500,"&gt;"&amp;K658)+1,IF(AND($C658&gt;=801,$C658&lt;=805),COUNTIFS($C$4:$C$1500,"&gt;=801",$C$4:$C$1500,"&lt;=805",K$4:K$1500,"&gt;"&amp;K658)+1,IF(AND($C658&gt;=701,$C658&lt;=705),COUNTIFS($C$4:$C$1500,"&gt;=701",$C$4:$C$1500,"&lt;=705",K$4:K$1500,"&gt;"&amp;K658)+1,IF(AND($C658&gt;=601,$C658&lt;=606),COUNTIFS($C$4:$C$1500,"&gt;=601",$C$4:$C$1500,"&lt;=606",K$4:K$1500,"&gt;"&amp;K658)+1,"")))))))</f>
        <v/>
      </c>
      <c r="N658" s="99">
        <f>IF(OR($C658="",K658=""),"",IF(OR(AND($C658&gt;=1001,$C658&lt;=1005),AND($C658&gt;=1101,$C658&lt;=1105)),COUNTIFS($C$4:$C$1500,"&gt;=1001",$C$4:$C$1500,"&lt;=1005",K$4:K$1500,"&gt;"&amp;K658)+COUNTIFS($C$4:$C$1500,"&gt;=1101",$C$4:$C$1500,"&lt;=1105",K$4:K$1500,"&gt;"&amp;K658)+1,""))</f>
        <v/>
      </c>
      <c r="O658" s="94" t="n">
        <v>55</v>
      </c>
      <c r="P658" s="94" t="n">
        <v>69.05</v>
      </c>
      <c r="Q658" s="94" t="n">
        <v>75</v>
      </c>
      <c r="R658" s="94" t="n">
        <v>58.33</v>
      </c>
      <c r="S658" s="94" t="n">
        <v>54.17</v>
      </c>
      <c r="T658" s="99">
        <f>IF(AND(O658&gt;0,O658&lt;36),1,IF(AND(O658&gt;=36,O658&lt;51),2,IF(AND(O658&gt;=51,O658&lt;71),3,IF(AND(O658&gt;=71,O658&lt;=100),4,))))</f>
        <v/>
      </c>
      <c r="U658" s="99">
        <f>IF(AND(P658&gt;0,P658&lt;41),1,IF(AND(P658&gt;=41,P658&lt;56),2,IF(AND(P658&gt;=56,P658&lt;71),3,IF(AND(P658&gt;=71,P658&lt;=100),4,))))</f>
        <v/>
      </c>
      <c r="V658" s="99">
        <f>IF(AND(Q658&gt;0,Q658&lt;41),1,IF(AND(Q658&gt;=41,Q658&lt;56),2,IF(AND(Q658&gt;=56,Q658&lt;71),3,IF(AND(Q658&gt;=71,Q658&lt;=100),4,))))</f>
        <v/>
      </c>
      <c r="W658" s="99">
        <f>IF(AND(R658&gt;0,R658&lt;36),1,IF(AND(R658&gt;=36,R658&lt;51),2,IF(AND(R658&gt;=51,R658&lt;66),3,IF(AND(R658&gt;=66,R658&lt;=100),4,))))</f>
        <v/>
      </c>
      <c r="X658" s="100">
        <f>IF(AND(S658&gt;0,S658&lt;37),1,IF(AND(S658&gt;=37,S658&lt;58),2,IF(AND(S658&gt;=58,S658&lt;71),3,IF(AND(S658&gt;=71,S658&lt;=100),4,))))</f>
        <v/>
      </c>
      <c r="Y658" s="101">
        <f>IF(SUM(AC658:AG658)=0, "", ROUND(((AC658*3+AD658*3+AE658*3+AF658*3+AG658*1)/13)*5,0))</f>
        <v/>
      </c>
      <c r="Z658" s="99">
        <f>IF(OR($C658="",Y658=""),"",COUNTIFS($C$4:$C$1500,$C658,Y$4:Y$1500,"&gt;"&amp;Y658)+1)</f>
        <v/>
      </c>
      <c r="AA658" s="99">
        <f>IF(OR($C658="",Y658=""),"",IF(AND($C658&gt;=1001,$C658&lt;=1005),COUNTIFS($C$4:$C$1500,"&gt;=1001",$C$4:$C$1500,"&lt;=1005",Y$4:Y$1500,"&gt;"&amp;Y658)+1,IF(AND($C658&gt;=1101,$C658&lt;=1105),COUNTIFS($C$4:$C$1500,"&gt;=1101",$C$4:$C$1500,"&lt;=1105",Y$4:Y$1500,"&gt;"&amp;Y658)+1,IF(AND($C658&gt;=901,$C658&lt;=905),COUNTIFS($C$4:$C$1500,"&gt;=901",$C$4:$C$1500,"&lt;=905",Y$4:Y$1500,"&gt;"&amp;Y658)+1,IF(AND($C658&gt;=801,$C658&lt;=805),COUNTIFS($C$4:$C$1500,"&gt;=801",$C$4:$C$1500,"&lt;=805",Y$4:Y$1500,"&gt;"&amp;Y658)+1,IF(AND($C658&gt;=701,$C658&lt;=705),COUNTIFS($C$4:$C$1500,"&gt;=701",$C$4:$C$1500,"&lt;=705",Y$4:Y$1500,"&gt;"&amp;Y658)+1,IF(AND($C658&gt;=601,$C658&lt;=606),COUNTIFS($C$4:$C$1500,"&gt;=601",$C$4:$C$1500,"&lt;=606",Y$4:Y$1500,"&gt;"&amp;Y658)+1,"")))))))</f>
        <v/>
      </c>
      <c r="AB658" s="99">
        <f>IF(OR($C658="",Y658=""),"",IF(OR(AND($C658&gt;=1001,$C658&lt;=1005),AND($C658&gt;=1101,$C658&lt;=1105)),COUNTIFS($C$4:$C$1500,"&gt;=1001",$C$4:$C$1500,"&lt;=1005",Y$4:Y$1500,"&gt;"&amp;Y658)+COUNTIFS($C$4:$C$1500,"&gt;=1101",$C$4:$C$1500,"&lt;=1105",Y$4:Y$1500,"&gt;"&amp;Y658)+1,""))</f>
        <v/>
      </c>
      <c r="AC658" s="94" t="n">
        <v>57.75</v>
      </c>
      <c r="AD658" s="94" t="n">
        <v>60.04</v>
      </c>
      <c r="AE658" s="94" t="n">
        <v>84</v>
      </c>
      <c r="AF658" s="94" t="n">
        <v>65.63</v>
      </c>
      <c r="AG658" s="94" t="n">
        <v>70</v>
      </c>
      <c r="AH658" s="99">
        <f>IF(AND(AC658&gt;0,AC658&lt;36),1,IF(AND(AC658&gt;=36,AC658&lt;51),2,IF(AND(AC658&gt;=51,AC658&lt;71),3,IF(AND(AC658&gt;=71,AC658&lt;=100),4,))))</f>
        <v/>
      </c>
      <c r="AI658" s="99">
        <f>IF(AND(AD658&gt;0,AD658&lt;41),1,IF(AND(AD658&gt;=41,AD658&lt;56),2,IF(AND(AD658&gt;=56,AD658&lt;71),3,IF(AND(AD658&gt;=71,AD658&lt;=100),4,))))</f>
        <v/>
      </c>
      <c r="AJ658" s="99">
        <f>IF(AND(AE658&gt;0,AE658&lt;41),1,IF(AND(AE658&gt;=41,AE658&lt;56),2,IF(AND(AE658&gt;=56,AE658&lt;71),3,IF(AND(AE658&gt;=71,AE658&lt;=100),4,))))</f>
        <v/>
      </c>
      <c r="AK658" s="99">
        <f>IF(AND(AF658&gt;0,AF658&lt;36),1,IF(AND(AF658&gt;=36,AF658&lt;51),2,IF(AND(AF658&gt;=51,AF658&lt;66),3,IF(AND(AF658&gt;=66,AF658&lt;=100),4,))))</f>
        <v/>
      </c>
      <c r="AL658" s="100">
        <f>IF(AND(AG658&gt;0,AG658&lt;37),1,IF(AND(AG658&gt;=37,AG658&lt;58),2,IF(AND(AG658&gt;=58,AG658&lt;71),3,IF(AND(AG658&gt;=71,AG658&lt;=100),4,))))</f>
        <v/>
      </c>
      <c r="AM658" s="101">
        <f>IF((Y658&lt;&gt;"")*(K658&lt;&gt;""),Y658-K658,"")</f>
        <v/>
      </c>
      <c r="AN658" s="99">
        <f>IF((Z658&lt;&gt;"")*(L658&lt;&gt;""),Z658-L658,"")</f>
        <v/>
      </c>
      <c r="AO658" s="99">
        <f>IF((AA658&lt;&gt;"")*(M658&lt;&gt;""),AA658-M658,"")</f>
        <v/>
      </c>
      <c r="AP658" s="99">
        <f>IF((AB658&lt;&gt;"")*(N658&lt;&gt;""),AB658-N658,"")</f>
        <v/>
      </c>
      <c r="AQ658" s="94">
        <f>IF((AC658&lt;&gt;"")*(O658&lt;&gt;""),AC658-O658,"")</f>
        <v/>
      </c>
      <c r="AR658" s="94">
        <f>IF((AD658&lt;&gt;"")*(P658&lt;&gt;""),AD658-P658,"")</f>
        <v/>
      </c>
      <c r="AS658" s="94">
        <f>IF((AE658&lt;&gt;"")*(Q658&lt;&gt;""),AE658-Q658,"")</f>
        <v/>
      </c>
      <c r="AT658" s="94">
        <f>IF((AF658&lt;&gt;"")*(R658&lt;&gt;""),AF658-R658,"")</f>
        <v/>
      </c>
      <c r="AU658" s="94">
        <f>IF((AG658&lt;&gt;"")*(S658&lt;&gt;""),AG658-S658,"")</f>
        <v/>
      </c>
      <c r="AV658" s="99">
        <f>IF((AH658&lt;&gt;"")*(T658&lt;&gt;""),AH658-T658,"")</f>
        <v/>
      </c>
      <c r="AW658" s="99">
        <f>IF((AI658&lt;&gt;"")*(U658&lt;&gt;""),AI658-U658,"")</f>
        <v/>
      </c>
      <c r="AX658" s="99">
        <f>IF((AJ658&lt;&gt;"")*(V658&lt;&gt;""),AJ658-V658,"")</f>
        <v/>
      </c>
      <c r="AY658" s="99">
        <f>IF((AK658&lt;&gt;"")*(W658&lt;&gt;""),AK658-W658,"")</f>
        <v/>
      </c>
      <c r="AZ658" s="102">
        <f>IF((AL658&lt;&gt;"")*(X658&lt;&gt;""),AL658-X658,"")</f>
        <v/>
      </c>
      <c r="BA658" s="50">
        <f>IFERROR(__xludf.dummyfunction("AI(""Actúa como un tutor académico y dirígete personalmente al estudiante "" &amp; I658 &amp; "" "" &amp; J658 &amp; "" "" &amp; G658 &amp; "" "" &amp; H658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AM658 &amp; ""'. Diferencias por área: Matemáticas ("" &amp; AQ658 &amp; ""), Ciencias Natura"&amp;"les ("" &amp; AR658 &amp; ""), Sociales ("" &amp; AS658 &amp; ""), Lectura Crítica ("" &amp; AT658 &amp; "") e Inglés ("" &amp; AU658 &amp; ""). Variación en posición: grupo ("" &amp; AN658 &amp; ""), grado ("" &amp; AO658 &amp; "") y media ("" &amp; AP658 &amp; ""). Puntajes Primer Simulacro: Global "" &amp; K658 &amp; "", Mat "" &amp; "&amp;"O4 &amp; "", Cien "" &amp; P658 &amp; "", Soc "" &amp; Q658 &amp; "", Lec "" &amp; R658 &amp; "", Ing "" &amp; S658 &amp; "". Puntajes Segundo Simulacro: Global "" &amp; Y658 &amp; "", Mat "" &amp; AC658 &amp; "", Cien "" &amp; AD658 &amp; "", Soc "" &amp; AE658 &amp; "", Lec "" &amp; AF658 &amp; "", Ing "" &amp; AG658 &amp; "". Escribe un mensaje motivador"&amp;" y breve (máximo 4 líneas)."")
"),"=AI(""Actúa como un tutor académico y dirígete personalmente al estudiante "" &amp; I658 &amp; "" "" &amp; J658 &amp; "" "" &amp; G658 &amp; "" "" &amp; H658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AM658 &amp; ""'. Diferencias por área: Matemáticas ("" &amp; AQ658 &amp; ""), Ciencias Natur"&amp;"ales ("" &amp; AR658 &amp; ""), Sociales ("" &amp; AS658 &amp; ""), Lectura Crítica ("" &amp; AT658 &amp; "") e Inglés ("" &amp; AU658 &amp; ""). Variación en posición: grupo ("" &amp; AN658 &amp; ""), grado ("" &amp; AO658 &amp; "") y media ("" &amp; AP658 &amp; ""). Puntajes Primer Simulacro: Global "" &amp; K658 &amp; "", Mat "" &amp;"&amp;" O658 &amp; "", Cien "" &amp; P658 &amp; "", Soc "" &amp; Q658 &amp; "", Lec "" &amp; R658 &amp; "", Ing "" &amp; S658 &amp; "". Puntajes Segundo Simulacro: Global "" &amp; Y658 &amp; "", Mat "" &amp; AC658 &amp; "", Cien "" &amp; AD658 &amp; "", Soc "" &amp; AE658 &amp; "", Lec "" &amp; AF658 &amp; "", Ing "" &amp; AG658 &amp; "". Escribe un mensaje motivado"&amp;"r y breve (máximo 4 líneas)."")
")</f>
        <v/>
      </c>
    </row>
    <row r="659" ht="15.75" customHeight="1" s="42">
      <c r="A659" s="93" t="n"/>
      <c r="B659" s="94" t="inlineStr">
        <is>
          <t>Bachillerato</t>
        </is>
      </c>
      <c r="C659" s="94" t="n">
        <v>904</v>
      </c>
      <c r="D659" s="94" t="n"/>
      <c r="E659" s="95" t="n">
        <v>1011593836</v>
      </c>
      <c r="F659" s="96">
        <f>TRIM(G659&amp;" "&amp;H659&amp;" "&amp;I659&amp;" "&amp;J659)</f>
        <v/>
      </c>
      <c r="G659" s="94" t="inlineStr">
        <is>
          <t>Ramírez</t>
        </is>
      </c>
      <c r="H659" s="94" t="inlineStr">
        <is>
          <t>Tilano</t>
        </is>
      </c>
      <c r="I659" s="94" t="inlineStr">
        <is>
          <t>Nicole</t>
        </is>
      </c>
      <c r="J659" s="97" t="n"/>
      <c r="K659" s="98">
        <f>IF(SUM(O659:S659)=0, "", ROUND(((O659*3+P659*3+Q659*3+R659*3+S659*1)/13)*5,0))</f>
        <v/>
      </c>
      <c r="L659" s="99">
        <f>IF(OR($C659="",K659=""),"",COUNTIFS($C$4:$C$1500,$C659,K$4:K$1500,"&gt;"&amp;K659)+1)</f>
        <v/>
      </c>
      <c r="M659" s="99">
        <f>IF(OR($C659="",K659=""),"",IF(AND($C659&gt;=1001,$C659&lt;=1005),COUNTIFS($C$4:$C$1500,"&gt;=1001",$C$4:$C$1500,"&lt;=1005",K$4:K$1500,"&gt;"&amp;K659)+1,IF(AND($C659&gt;=1101,$C659&lt;=1105),COUNTIFS($C$4:$C$1500,"&gt;=1101",$C$4:$C$1500,"&lt;=1105",K$4:K$1500,"&gt;"&amp;K659)+1,IF(AND($C659&gt;=901,$C659&lt;=905),COUNTIFS($C$4:$C$1500,"&gt;=901",$C$4:$C$1500,"&lt;=905",K$4:K$1500,"&gt;"&amp;K659)+1,IF(AND($C659&gt;=801,$C659&lt;=805),COUNTIFS($C$4:$C$1500,"&gt;=801",$C$4:$C$1500,"&lt;=805",K$4:K$1500,"&gt;"&amp;K659)+1,IF(AND($C659&gt;=701,$C659&lt;=705),COUNTIFS($C$4:$C$1500,"&gt;=701",$C$4:$C$1500,"&lt;=705",K$4:K$1500,"&gt;"&amp;K659)+1,IF(AND($C659&gt;=601,$C659&lt;=606),COUNTIFS($C$4:$C$1500,"&gt;=601",$C$4:$C$1500,"&lt;=606",K$4:K$1500,"&gt;"&amp;K659)+1,"")))))))</f>
        <v/>
      </c>
      <c r="N659" s="99">
        <f>IF(OR($C659="",K659=""),"",IF(OR(AND($C659&gt;=1001,$C659&lt;=1005),AND($C659&gt;=1101,$C659&lt;=1105)),COUNTIFS($C$4:$C$1500,"&gt;=1001",$C$4:$C$1500,"&lt;=1005",K$4:K$1500,"&gt;"&amp;K659)+COUNTIFS($C$4:$C$1500,"&gt;=1101",$C$4:$C$1500,"&lt;=1105",K$4:K$1500,"&gt;"&amp;K659)+1,""))</f>
        <v/>
      </c>
      <c r="O659" s="94" t="n">
        <v>35</v>
      </c>
      <c r="P659" s="94" t="n">
        <v>35.71</v>
      </c>
      <c r="Q659" s="94" t="n">
        <v>43.75</v>
      </c>
      <c r="R659" s="94" t="n">
        <v>54.17</v>
      </c>
      <c r="S659" s="94" t="n">
        <v>54.17</v>
      </c>
      <c r="T659" s="99">
        <f>IF(AND(O659&gt;0,O659&lt;36),1,IF(AND(O659&gt;=36,O659&lt;51),2,IF(AND(O659&gt;=51,O659&lt;71),3,IF(AND(O659&gt;=71,O659&lt;=100),4,))))</f>
        <v/>
      </c>
      <c r="U659" s="99">
        <f>IF(AND(P659&gt;0,P659&lt;41),1,IF(AND(P659&gt;=41,P659&lt;56),2,IF(AND(P659&gt;=56,P659&lt;71),3,IF(AND(P659&gt;=71,P659&lt;=100),4,))))</f>
        <v/>
      </c>
      <c r="V659" s="99">
        <f>IF(AND(Q659&gt;0,Q659&lt;41),1,IF(AND(Q659&gt;=41,Q659&lt;56),2,IF(AND(Q659&gt;=56,Q659&lt;71),3,IF(AND(Q659&gt;=71,Q659&lt;=100),4,))))</f>
        <v/>
      </c>
      <c r="W659" s="99">
        <f>IF(AND(R659&gt;0,R659&lt;36),1,IF(AND(R659&gt;=36,R659&lt;51),2,IF(AND(R659&gt;=51,R659&lt;66),3,IF(AND(R659&gt;=66,R659&lt;=100),4,))))</f>
        <v/>
      </c>
      <c r="X659" s="100">
        <f>IF(AND(S659&gt;0,S659&lt;37),1,IF(AND(S659&gt;=37,S659&lt;58),2,IF(AND(S659&gt;=58,S659&lt;71),3,IF(AND(S659&gt;=71,S659&lt;=100),4,))))</f>
        <v/>
      </c>
      <c r="Y659" s="101">
        <f>IF(SUM(AC659:AG659)=0, "", ROUND(((AC659*3+AD659*3+AE659*3+AF659*3+AG659*1)/13)*5,0))</f>
        <v/>
      </c>
      <c r="Z659" s="99">
        <f>IF(OR($C659="",Y659=""),"",COUNTIFS($C$4:$C$1500,$C659,Y$4:Y$1500,"&gt;"&amp;Y659)+1)</f>
        <v/>
      </c>
      <c r="AA659" s="99">
        <f>IF(OR($C659="",Y659=""),"",IF(AND($C659&gt;=1001,$C659&lt;=1005),COUNTIFS($C$4:$C$1500,"&gt;=1001",$C$4:$C$1500,"&lt;=1005",Y$4:Y$1500,"&gt;"&amp;Y659)+1,IF(AND($C659&gt;=1101,$C659&lt;=1105),COUNTIFS($C$4:$C$1500,"&gt;=1101",$C$4:$C$1500,"&lt;=1105",Y$4:Y$1500,"&gt;"&amp;Y659)+1,IF(AND($C659&gt;=901,$C659&lt;=905),COUNTIFS($C$4:$C$1500,"&gt;=901",$C$4:$C$1500,"&lt;=905",Y$4:Y$1500,"&gt;"&amp;Y659)+1,IF(AND($C659&gt;=801,$C659&lt;=805),COUNTIFS($C$4:$C$1500,"&gt;=801",$C$4:$C$1500,"&lt;=805",Y$4:Y$1500,"&gt;"&amp;Y659)+1,IF(AND($C659&gt;=701,$C659&lt;=705),COUNTIFS($C$4:$C$1500,"&gt;=701",$C$4:$C$1500,"&lt;=705",Y$4:Y$1500,"&gt;"&amp;Y659)+1,IF(AND($C659&gt;=601,$C659&lt;=606),COUNTIFS($C$4:$C$1500,"&gt;=601",$C$4:$C$1500,"&lt;=606",Y$4:Y$1500,"&gt;"&amp;Y659)+1,"")))))))</f>
        <v/>
      </c>
      <c r="AB659" s="99">
        <f>IF(OR($C659="",Y659=""),"",IF(OR(AND($C659&gt;=1001,$C659&lt;=1005),AND($C659&gt;=1101,$C659&lt;=1105)),COUNTIFS($C$4:$C$1500,"&gt;=1001",$C$4:$C$1500,"&lt;=1005",Y$4:Y$1500,"&gt;"&amp;Y659)+COUNTIFS($C$4:$C$1500,"&gt;=1101",$C$4:$C$1500,"&lt;=1105",Y$4:Y$1500,"&gt;"&amp;Y659)+1,""))</f>
        <v/>
      </c>
      <c r="AC659" s="94" t="n">
        <v>68.75</v>
      </c>
      <c r="AD659" s="94" t="n">
        <v>65.98</v>
      </c>
      <c r="AE659" s="94" t="n">
        <v>57.75</v>
      </c>
      <c r="AF659" s="94" t="n">
        <v>61.25</v>
      </c>
      <c r="AG659" s="94" t="n">
        <v>48.13</v>
      </c>
      <c r="AH659" s="99">
        <f>IF(AND(AC659&gt;0,AC659&lt;36),1,IF(AND(AC659&gt;=36,AC659&lt;51),2,IF(AND(AC659&gt;=51,AC659&lt;71),3,IF(AND(AC659&gt;=71,AC659&lt;=100),4,))))</f>
        <v/>
      </c>
      <c r="AI659" s="99">
        <f>IF(AND(AD659&gt;0,AD659&lt;41),1,IF(AND(AD659&gt;=41,AD659&lt;56),2,IF(AND(AD659&gt;=56,AD659&lt;71),3,IF(AND(AD659&gt;=71,AD659&lt;=100),4,))))</f>
        <v/>
      </c>
      <c r="AJ659" s="99">
        <f>IF(AND(AE659&gt;0,AE659&lt;41),1,IF(AND(AE659&gt;=41,AE659&lt;56),2,IF(AND(AE659&gt;=56,AE659&lt;71),3,IF(AND(AE659&gt;=71,AE659&lt;=100),4,))))</f>
        <v/>
      </c>
      <c r="AK659" s="99">
        <f>IF(AND(AF659&gt;0,AF659&lt;36),1,IF(AND(AF659&gt;=36,AF659&lt;51),2,IF(AND(AF659&gt;=51,AF659&lt;66),3,IF(AND(AF659&gt;=66,AF659&lt;=100),4,))))</f>
        <v/>
      </c>
      <c r="AL659" s="100">
        <f>IF(AND(AG659&gt;0,AG659&lt;37),1,IF(AND(AG659&gt;=37,AG659&lt;58),2,IF(AND(AG659&gt;=58,AG659&lt;71),3,IF(AND(AG659&gt;=71,AG659&lt;=100),4,))))</f>
        <v/>
      </c>
      <c r="AM659" s="101">
        <f>IF((Y659&lt;&gt;"")*(K659&lt;&gt;""),Y659-K659,"")</f>
        <v/>
      </c>
      <c r="AN659" s="99">
        <f>IF((Z659&lt;&gt;"")*(L659&lt;&gt;""),Z659-L659,"")</f>
        <v/>
      </c>
      <c r="AO659" s="99">
        <f>IF((AA659&lt;&gt;"")*(M659&lt;&gt;""),AA659-M659,"")</f>
        <v/>
      </c>
      <c r="AP659" s="99">
        <f>IF((AB659&lt;&gt;"")*(N659&lt;&gt;""),AB659-N659,"")</f>
        <v/>
      </c>
      <c r="AQ659" s="94">
        <f>IF((AC659&lt;&gt;"")*(O659&lt;&gt;""),AC659-O659,"")</f>
        <v/>
      </c>
      <c r="AR659" s="94">
        <f>IF((AD659&lt;&gt;"")*(P659&lt;&gt;""),AD659-P659,"")</f>
        <v/>
      </c>
      <c r="AS659" s="94">
        <f>IF((AE659&lt;&gt;"")*(Q659&lt;&gt;""),AE659-Q659,"")</f>
        <v/>
      </c>
      <c r="AT659" s="94">
        <f>IF((AF659&lt;&gt;"")*(R659&lt;&gt;""),AF659-R659,"")</f>
        <v/>
      </c>
      <c r="AU659" s="94">
        <f>IF((AG659&lt;&gt;"")*(S659&lt;&gt;""),AG659-S659,"")</f>
        <v/>
      </c>
      <c r="AV659" s="99">
        <f>IF((AH659&lt;&gt;"")*(T659&lt;&gt;""),AH659-T659,"")</f>
        <v/>
      </c>
      <c r="AW659" s="99">
        <f>IF((AI659&lt;&gt;"")*(U659&lt;&gt;""),AI659-U659,"")</f>
        <v/>
      </c>
      <c r="AX659" s="99">
        <f>IF((AJ659&lt;&gt;"")*(V659&lt;&gt;""),AJ659-V659,"")</f>
        <v/>
      </c>
      <c r="AY659" s="99">
        <f>IF((AK659&lt;&gt;"")*(W659&lt;&gt;""),AK659-W659,"")</f>
        <v/>
      </c>
      <c r="AZ659" s="102">
        <f>IF((AL659&lt;&gt;"")*(X659&lt;&gt;""),AL659-X659,"")</f>
        <v/>
      </c>
      <c r="BA659" s="50">
        <f>IFERROR(__xludf.dummyfunction("AI(""Actúa como un tutor académico y dirígete personalmente al estudiante "" &amp; I659 &amp; "" "" &amp; J659 &amp; "" "" &amp; G659 &amp; "" "" &amp; H659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AM659 &amp; ""'. Diferencias por área: Matemáticas ("" &amp; AQ659 &amp; ""), Ciencias Natura"&amp;"les ("" &amp; AR659 &amp; ""), Sociales ("" &amp; AS659 &amp; ""), Lectura Crítica ("" &amp; AT659 &amp; "") e Inglés ("" &amp; AU659 &amp; ""). Variación en posición: grupo ("" &amp; AN659 &amp; ""), grado ("" &amp; AO659 &amp; "") y media ("" &amp; AP659 &amp; ""). Puntajes Primer Simulacro: Global "" &amp; K659 &amp; "", Mat "" &amp; "&amp;"O4 &amp; "", Cien "" &amp; P659 &amp; "", Soc "" &amp; Q659 &amp; "", Lec "" &amp; R659 &amp; "", Ing "" &amp; S659 &amp; "". Puntajes Segundo Simulacro: Global "" &amp; Y659 &amp; "", Mat "" &amp; AC659 &amp; "", Cien "" &amp; AD659 &amp; "", Soc "" &amp; AE659 &amp; "", Lec "" &amp; AF659 &amp; "", Ing "" &amp; AG659 &amp; "". Escribe un mensaje motivador"&amp;" y breve (máximo 4 líneas)."")
"),"=AI(""Actúa como un tutor académico y dirígete personalmente al estudiante "" &amp; I659 &amp; "" "" &amp; J659 &amp; "" "" &amp; G659 &amp; "" "" &amp; H659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AM659 &amp; ""'. Diferencias por área: Matemáticas ("" &amp; AQ659 &amp; ""), Ciencias Natur"&amp;"ales ("" &amp; AR659 &amp; ""), Sociales ("" &amp; AS659 &amp; ""), Lectura Crítica ("" &amp; AT659 &amp; "") e Inglés ("" &amp; AU659 &amp; ""). Variación en posición: grupo ("" &amp; AN659 &amp; ""), grado ("" &amp; AO659 &amp; "") y media ("" &amp; AP659 &amp; ""). Puntajes Primer Simulacro: Global "" &amp; K659 &amp; "", Mat "" &amp;"&amp;" O659 &amp; "", Cien "" &amp; P659 &amp; "", Soc "" &amp; Q659 &amp; "", Lec "" &amp; R659 &amp; "", Ing "" &amp; S659 &amp; "". Puntajes Segundo Simulacro: Global "" &amp; Y659 &amp; "", Mat "" &amp; AC659 &amp; "", Cien "" &amp; AD659 &amp; "", Soc "" &amp; AE659 &amp; "", Lec "" &amp; AF659 &amp; "", Ing "" &amp; AG659 &amp; "". Escribe un mensaje motivado"&amp;"r y breve (máximo 4 líneas)."")
")</f>
        <v/>
      </c>
    </row>
    <row r="660" ht="15.75" customHeight="1" s="42">
      <c r="A660" s="93" t="n"/>
      <c r="B660" s="94" t="inlineStr">
        <is>
          <t>Bachillerato</t>
        </is>
      </c>
      <c r="C660" s="94" t="n">
        <v>905</v>
      </c>
      <c r="D660" s="94" t="n"/>
      <c r="E660" s="95" t="n">
        <v>1021927822</v>
      </c>
      <c r="F660" s="96">
        <f>TRIM(G660&amp;" "&amp;H660&amp;" "&amp;I660&amp;" "&amp;J660)</f>
        <v/>
      </c>
      <c r="G660" s="94" t="inlineStr">
        <is>
          <t>Rendón</t>
        </is>
      </c>
      <c r="H660" s="94" t="inlineStr">
        <is>
          <t>Uribe</t>
        </is>
      </c>
      <c r="I660" s="94" t="inlineStr">
        <is>
          <t>Ana</t>
        </is>
      </c>
      <c r="J660" s="97" t="inlineStr">
        <is>
          <t>Sofía</t>
        </is>
      </c>
      <c r="K660" s="98">
        <f>IF(SUM(O660:S660)=0, "", ROUND(((O660*3+P660*3+Q660*3+R660*3+S660*1)/13)*5,0))</f>
        <v/>
      </c>
      <c r="L660" s="99">
        <f>IF(OR($C660="",K660=""),"",COUNTIFS($C$4:$C$1500,$C660,K$4:K$1500,"&gt;"&amp;K660)+1)</f>
        <v/>
      </c>
      <c r="M660" s="99">
        <f>IF(OR($C660="",K660=""),"",IF(AND($C660&gt;=1001,$C660&lt;=1005),COUNTIFS($C$4:$C$1500,"&gt;=1001",$C$4:$C$1500,"&lt;=1005",K$4:K$1500,"&gt;"&amp;K660)+1,IF(AND($C660&gt;=1101,$C660&lt;=1105),COUNTIFS($C$4:$C$1500,"&gt;=1101",$C$4:$C$1500,"&lt;=1105",K$4:K$1500,"&gt;"&amp;K660)+1,IF(AND($C660&gt;=901,$C660&lt;=905),COUNTIFS($C$4:$C$1500,"&gt;=901",$C$4:$C$1500,"&lt;=905",K$4:K$1500,"&gt;"&amp;K660)+1,IF(AND($C660&gt;=801,$C660&lt;=805),COUNTIFS($C$4:$C$1500,"&gt;=801",$C$4:$C$1500,"&lt;=805",K$4:K$1500,"&gt;"&amp;K660)+1,IF(AND($C660&gt;=701,$C660&lt;=705),COUNTIFS($C$4:$C$1500,"&gt;=701",$C$4:$C$1500,"&lt;=705",K$4:K$1500,"&gt;"&amp;K660)+1,IF(AND($C660&gt;=601,$C660&lt;=606),COUNTIFS($C$4:$C$1500,"&gt;=601",$C$4:$C$1500,"&lt;=606",K$4:K$1500,"&gt;"&amp;K660)+1,"")))))))</f>
        <v/>
      </c>
      <c r="N660" s="99">
        <f>IF(OR($C660="",K660=""),"",IF(OR(AND($C660&gt;=1001,$C660&lt;=1005),AND($C660&gt;=1101,$C660&lt;=1105)),COUNTIFS($C$4:$C$1500,"&gt;=1001",$C$4:$C$1500,"&lt;=1005",K$4:K$1500,"&gt;"&amp;K660)+COUNTIFS($C$4:$C$1500,"&gt;=1101",$C$4:$C$1500,"&lt;=1105",K$4:K$1500,"&gt;"&amp;K660)+1,""))</f>
        <v/>
      </c>
      <c r="O660" s="94" t="n">
        <v>52.5</v>
      </c>
      <c r="P660" s="94" t="n">
        <v>44.64</v>
      </c>
      <c r="Q660" s="94" t="n">
        <v>18.75</v>
      </c>
      <c r="R660" s="94" t="n">
        <v>37.5</v>
      </c>
      <c r="S660" s="94" t="n">
        <v>37.5</v>
      </c>
      <c r="T660" s="99">
        <f>IF(AND(O660&gt;0,O660&lt;36),1,IF(AND(O660&gt;=36,O660&lt;51),2,IF(AND(O660&gt;=51,O660&lt;71),3,IF(AND(O660&gt;=71,O660&lt;=100),4,))))</f>
        <v/>
      </c>
      <c r="U660" s="99">
        <f>IF(AND(P660&gt;0,P660&lt;41),1,IF(AND(P660&gt;=41,P660&lt;56),2,IF(AND(P660&gt;=56,P660&lt;71),3,IF(AND(P660&gt;=71,P660&lt;=100),4,))))</f>
        <v/>
      </c>
      <c r="V660" s="99">
        <f>IF(AND(Q660&gt;0,Q660&lt;41),1,IF(AND(Q660&gt;=41,Q660&lt;56),2,IF(AND(Q660&gt;=56,Q660&lt;71),3,IF(AND(Q660&gt;=71,Q660&lt;=100),4,))))</f>
        <v/>
      </c>
      <c r="W660" s="99">
        <f>IF(AND(R660&gt;0,R660&lt;36),1,IF(AND(R660&gt;=36,R660&lt;51),2,IF(AND(R660&gt;=51,R660&lt;66),3,IF(AND(R660&gt;=66,R660&lt;=100),4,))))</f>
        <v/>
      </c>
      <c r="X660" s="100">
        <f>IF(AND(S660&gt;0,S660&lt;37),1,IF(AND(S660&gt;=37,S660&lt;58),2,IF(AND(S660&gt;=58,S660&lt;71),3,IF(AND(S660&gt;=71,S660&lt;=100),4,))))</f>
        <v/>
      </c>
      <c r="Y660" s="101">
        <f>IF(SUM(AC660:AG660)=0, "", ROUND(((AC660*3+AD660*3+AE660*3+AF660*3+AG660*1)/13)*5,0))</f>
        <v/>
      </c>
      <c r="Z660" s="99">
        <f>IF(OR($C660="",Y660=""),"",COUNTIFS($C$4:$C$1500,$C660,Y$4:Y$1500,"&gt;"&amp;Y660)+1)</f>
        <v/>
      </c>
      <c r="AA660" s="99">
        <f>IF(OR($C660="",Y660=""),"",IF(AND($C660&gt;=1001,$C660&lt;=1005),COUNTIFS($C$4:$C$1500,"&gt;=1001",$C$4:$C$1500,"&lt;=1005",Y$4:Y$1500,"&gt;"&amp;Y660)+1,IF(AND($C660&gt;=1101,$C660&lt;=1105),COUNTIFS($C$4:$C$1500,"&gt;=1101",$C$4:$C$1500,"&lt;=1105",Y$4:Y$1500,"&gt;"&amp;Y660)+1,IF(AND($C660&gt;=901,$C660&lt;=905),COUNTIFS($C$4:$C$1500,"&gt;=901",$C$4:$C$1500,"&lt;=905",Y$4:Y$1500,"&gt;"&amp;Y660)+1,IF(AND($C660&gt;=801,$C660&lt;=805),COUNTIFS($C$4:$C$1500,"&gt;=801",$C$4:$C$1500,"&lt;=805",Y$4:Y$1500,"&gt;"&amp;Y660)+1,IF(AND($C660&gt;=701,$C660&lt;=705),COUNTIFS($C$4:$C$1500,"&gt;=701",$C$4:$C$1500,"&lt;=705",Y$4:Y$1500,"&gt;"&amp;Y660)+1,IF(AND($C660&gt;=601,$C660&lt;=606),COUNTIFS($C$4:$C$1500,"&gt;=601",$C$4:$C$1500,"&lt;=606",Y$4:Y$1500,"&gt;"&amp;Y660)+1,"")))))))</f>
        <v/>
      </c>
      <c r="AB660" s="99">
        <f>IF(OR($C660="",Y660=""),"",IF(OR(AND($C660&gt;=1001,$C660&lt;=1005),AND($C660&gt;=1101,$C660&lt;=1105)),COUNTIFS($C$4:$C$1500,"&gt;=1001",$C$4:$C$1500,"&lt;=1005",Y$4:Y$1500,"&gt;"&amp;Y660)+COUNTIFS($C$4:$C$1500,"&gt;=1101",$C$4:$C$1500,"&lt;=1105",Y$4:Y$1500,"&gt;"&amp;Y660)+1,""))</f>
        <v/>
      </c>
      <c r="AC660" s="94" t="n">
        <v>48.5</v>
      </c>
      <c r="AD660" s="94" t="n">
        <v>42.2</v>
      </c>
      <c r="AE660" s="94" t="n">
        <v>57.5</v>
      </c>
      <c r="AF660" s="94" t="n">
        <v>45.83</v>
      </c>
      <c r="AG660" s="94" t="n">
        <v>50.42</v>
      </c>
      <c r="AH660" s="99">
        <f>IF(AND(AC660&gt;0,AC660&lt;36),1,IF(AND(AC660&gt;=36,AC660&lt;51),2,IF(AND(AC660&gt;=51,AC660&lt;71),3,IF(AND(AC660&gt;=71,AC660&lt;=100),4,))))</f>
        <v/>
      </c>
      <c r="AI660" s="99">
        <f>IF(AND(AD660&gt;0,AD660&lt;41),1,IF(AND(AD660&gt;=41,AD660&lt;56),2,IF(AND(AD660&gt;=56,AD660&lt;71),3,IF(AND(AD660&gt;=71,AD660&lt;=100),4,))))</f>
        <v/>
      </c>
      <c r="AJ660" s="99">
        <f>IF(AND(AE660&gt;0,AE660&lt;41),1,IF(AND(AE660&gt;=41,AE660&lt;56),2,IF(AND(AE660&gt;=56,AE660&lt;71),3,IF(AND(AE660&gt;=71,AE660&lt;=100),4,))))</f>
        <v/>
      </c>
      <c r="AK660" s="99">
        <f>IF(AND(AF660&gt;0,AF660&lt;36),1,IF(AND(AF660&gt;=36,AF660&lt;51),2,IF(AND(AF660&gt;=51,AF660&lt;66),3,IF(AND(AF660&gt;=66,AF660&lt;=100),4,))))</f>
        <v/>
      </c>
      <c r="AL660" s="100">
        <f>IF(AND(AG660&gt;0,AG660&lt;37),1,IF(AND(AG660&gt;=37,AG660&lt;58),2,IF(AND(AG660&gt;=58,AG660&lt;71),3,IF(AND(AG660&gt;=71,AG660&lt;=100),4,))))</f>
        <v/>
      </c>
      <c r="AM660" s="101">
        <f>IF((Y660&lt;&gt;"")*(K660&lt;&gt;""),Y660-K660,"")</f>
        <v/>
      </c>
      <c r="AN660" s="99">
        <f>IF((Z660&lt;&gt;"")*(L660&lt;&gt;""),Z660-L660,"")</f>
        <v/>
      </c>
      <c r="AO660" s="99">
        <f>IF((AA660&lt;&gt;"")*(M660&lt;&gt;""),AA660-M660,"")</f>
        <v/>
      </c>
      <c r="AP660" s="99">
        <f>IF((AB660&lt;&gt;"")*(N660&lt;&gt;""),AB660-N660,"")</f>
        <v/>
      </c>
      <c r="AQ660" s="94">
        <f>IF((AC660&lt;&gt;"")*(O660&lt;&gt;""),AC660-O660,"")</f>
        <v/>
      </c>
      <c r="AR660" s="94">
        <f>IF((AD660&lt;&gt;"")*(P660&lt;&gt;""),AD660-P660,"")</f>
        <v/>
      </c>
      <c r="AS660" s="94">
        <f>IF((AE660&lt;&gt;"")*(Q660&lt;&gt;""),AE660-Q660,"")</f>
        <v/>
      </c>
      <c r="AT660" s="94">
        <f>IF((AF660&lt;&gt;"")*(R660&lt;&gt;""),AF660-R660,"")</f>
        <v/>
      </c>
      <c r="AU660" s="94">
        <f>IF((AG660&lt;&gt;"")*(S660&lt;&gt;""),AG660-S660,"")</f>
        <v/>
      </c>
      <c r="AV660" s="99">
        <f>IF((AH660&lt;&gt;"")*(T660&lt;&gt;""),AH660-T660,"")</f>
        <v/>
      </c>
      <c r="AW660" s="99">
        <f>IF((AI660&lt;&gt;"")*(U660&lt;&gt;""),AI660-U660,"")</f>
        <v/>
      </c>
      <c r="AX660" s="99">
        <f>IF((AJ660&lt;&gt;"")*(V660&lt;&gt;""),AJ660-V660,"")</f>
        <v/>
      </c>
      <c r="AY660" s="99">
        <f>IF((AK660&lt;&gt;"")*(W660&lt;&gt;""),AK660-W660,"")</f>
        <v/>
      </c>
      <c r="AZ660" s="102">
        <f>IF((AL660&lt;&gt;"")*(X660&lt;&gt;""),AL660-X660,"")</f>
        <v/>
      </c>
      <c r="BA660" s="50">
        <f>IFERROR(__xludf.dummyfunction("AI(""Actúa como un tutor académico y dirígete personalmente al estudiante "" &amp; I660 &amp; "" "" &amp; J660 &amp; "" "" &amp; G660 &amp; "" "" &amp; H660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AM660 &amp; ""'. Diferencias por área: Matemáticas ("" &amp; AQ660 &amp; ""), Ciencias Natura"&amp;"les ("" &amp; AR660 &amp; ""), Sociales ("" &amp; AS660 &amp; ""), Lectura Crítica ("" &amp; AT660 &amp; "") e Inglés ("" &amp; AU660 &amp; ""). Variación en posición: grupo ("" &amp; AN660 &amp; ""), grado ("" &amp; AO660 &amp; "") y media ("" &amp; AP660 &amp; ""). Puntajes Primer Simulacro: Global "" &amp; K660 &amp; "", Mat "" &amp; "&amp;"O4 &amp; "", Cien "" &amp; P660 &amp; "", Soc "" &amp; Q660 &amp; "", Lec "" &amp; R660 &amp; "", Ing "" &amp; S660 &amp; "". Puntajes Segundo Simulacro: Global "" &amp; Y660 &amp; "", Mat "" &amp; AC660 &amp; "", Cien "" &amp; AD660 &amp; "", Soc "" &amp; AE660 &amp; "", Lec "" &amp; AF660 &amp; "", Ing "" &amp; AG660 &amp; "". Escribe un mensaje motivador"&amp;" y breve (máximo 4 líneas)."")
"),"=AI(""Actúa como un tutor académico y dirígete personalmente al estudiante "" &amp; I660 &amp; "" "" &amp; J660 &amp; "" "" &amp; G660 &amp; "" "" &amp; H660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AM660 &amp; ""'. Diferencias por área: Matemáticas ("" &amp; AQ660 &amp; ""), Ciencias Natur"&amp;"ales ("" &amp; AR660 &amp; ""), Sociales ("" &amp; AS660 &amp; ""), Lectura Crítica ("" &amp; AT660 &amp; "") e Inglés ("" &amp; AU660 &amp; ""). Variación en posición: grupo ("" &amp; AN660 &amp; ""), grado ("" &amp; AO660 &amp; "") y media ("" &amp; AP660 &amp; ""). Puntajes Primer Simulacro: Global "" &amp; K660 &amp; "", Mat "" &amp;"&amp;" O660 &amp; "", Cien "" &amp; P660 &amp; "", Soc "" &amp; Q660 &amp; "", Lec "" &amp; R660 &amp; "", Ing "" &amp; S660 &amp; "". Puntajes Segundo Simulacro: Global "" &amp; Y660 &amp; "", Mat "" &amp; AC660 &amp; "", Cien "" &amp; AD660 &amp; "", Soc "" &amp; AE660 &amp; "", Lec "" &amp; AF660 &amp; "", Ing "" &amp; AG660 &amp; "". Escribe un mensaje motivado"&amp;"r y breve (máximo 4 líneas)."")
")</f>
        <v/>
      </c>
    </row>
    <row r="661" ht="15.75" customHeight="1" s="42">
      <c r="A661" s="93" t="n"/>
      <c r="B661" s="94" t="inlineStr">
        <is>
          <t>Bachillerato</t>
        </is>
      </c>
      <c r="C661" s="94" t="n">
        <v>904</v>
      </c>
      <c r="D661" s="94" t="n"/>
      <c r="E661" s="95" t="n">
        <v>1011515026</v>
      </c>
      <c r="F661" s="96">
        <f>TRIM(G661&amp;" "&amp;H661&amp;" "&amp;I661&amp;" "&amp;J661)</f>
        <v/>
      </c>
      <c r="G661" s="94" t="inlineStr">
        <is>
          <t>Rivera</t>
        </is>
      </c>
      <c r="H661" s="94" t="inlineStr">
        <is>
          <t>Carvajal</t>
        </is>
      </c>
      <c r="I661" s="94" t="inlineStr">
        <is>
          <t>Ytzel</t>
        </is>
      </c>
      <c r="J661" s="97" t="n"/>
      <c r="K661" s="98">
        <f>IF(SUM(O661:S661)=0, "", ROUND(((O661*3+P661*3+Q661*3+R661*3+S661*1)/13)*5,0))</f>
        <v/>
      </c>
      <c r="L661" s="99">
        <f>IF(OR($C661="",K661=""),"",COUNTIFS($C$4:$C$1500,$C661,K$4:K$1500,"&gt;"&amp;K661)+1)</f>
        <v/>
      </c>
      <c r="M661" s="99">
        <f>IF(OR($C661="",K661=""),"",IF(AND($C661&gt;=1001,$C661&lt;=1005),COUNTIFS($C$4:$C$1500,"&gt;=1001",$C$4:$C$1500,"&lt;=1005",K$4:K$1500,"&gt;"&amp;K661)+1,IF(AND($C661&gt;=1101,$C661&lt;=1105),COUNTIFS($C$4:$C$1500,"&gt;=1101",$C$4:$C$1500,"&lt;=1105",K$4:K$1500,"&gt;"&amp;K661)+1,IF(AND($C661&gt;=901,$C661&lt;=905),COUNTIFS($C$4:$C$1500,"&gt;=901",$C$4:$C$1500,"&lt;=905",K$4:K$1500,"&gt;"&amp;K661)+1,IF(AND($C661&gt;=801,$C661&lt;=805),COUNTIFS($C$4:$C$1500,"&gt;=801",$C$4:$C$1500,"&lt;=805",K$4:K$1500,"&gt;"&amp;K661)+1,IF(AND($C661&gt;=701,$C661&lt;=705),COUNTIFS($C$4:$C$1500,"&gt;=701",$C$4:$C$1500,"&lt;=705",K$4:K$1500,"&gt;"&amp;K661)+1,IF(AND($C661&gt;=601,$C661&lt;=606),COUNTIFS($C$4:$C$1500,"&gt;=601",$C$4:$C$1500,"&lt;=606",K$4:K$1500,"&gt;"&amp;K661)+1,"")))))))</f>
        <v/>
      </c>
      <c r="N661" s="99">
        <f>IF(OR($C661="",K661=""),"",IF(OR(AND($C661&gt;=1001,$C661&lt;=1005),AND($C661&gt;=1101,$C661&lt;=1105)),COUNTIFS($C$4:$C$1500,"&gt;=1001",$C$4:$C$1500,"&lt;=1005",K$4:K$1500,"&gt;"&amp;K661)+COUNTIFS($C$4:$C$1500,"&gt;=1101",$C$4:$C$1500,"&lt;=1105",K$4:K$1500,"&gt;"&amp;K661)+1,""))</f>
        <v/>
      </c>
      <c r="O661" s="94" t="n">
        <v>47.5</v>
      </c>
      <c r="P661" s="94" t="n">
        <v>84.52</v>
      </c>
      <c r="Q661" s="94" t="n">
        <v>75</v>
      </c>
      <c r="R661" s="94" t="n">
        <v>54.17</v>
      </c>
      <c r="S661" s="94" t="n">
        <v>62.5</v>
      </c>
      <c r="T661" s="99">
        <f>IF(AND(O661&gt;0,O661&lt;36),1,IF(AND(O661&gt;=36,O661&lt;51),2,IF(AND(O661&gt;=51,O661&lt;71),3,IF(AND(O661&gt;=71,O661&lt;=100),4,))))</f>
        <v/>
      </c>
      <c r="U661" s="99">
        <f>IF(AND(P661&gt;0,P661&lt;41),1,IF(AND(P661&gt;=41,P661&lt;56),2,IF(AND(P661&gt;=56,P661&lt;71),3,IF(AND(P661&gt;=71,P661&lt;=100),4,))))</f>
        <v/>
      </c>
      <c r="V661" s="99">
        <f>IF(AND(Q661&gt;0,Q661&lt;41),1,IF(AND(Q661&gt;=41,Q661&lt;56),2,IF(AND(Q661&gt;=56,Q661&lt;71),3,IF(AND(Q661&gt;=71,Q661&lt;=100),4,))))</f>
        <v/>
      </c>
      <c r="W661" s="99">
        <f>IF(AND(R661&gt;0,R661&lt;36),1,IF(AND(R661&gt;=36,R661&lt;51),2,IF(AND(R661&gt;=51,R661&lt;66),3,IF(AND(R661&gt;=66,R661&lt;=100),4,))))</f>
        <v/>
      </c>
      <c r="X661" s="100">
        <f>IF(AND(S661&gt;0,S661&lt;37),1,IF(AND(S661&gt;=37,S661&lt;58),2,IF(AND(S661&gt;=58,S661&lt;71),3,IF(AND(S661&gt;=71,S661&lt;=100),4,))))</f>
        <v/>
      </c>
      <c r="Y661" s="101">
        <f>IF(SUM(AC661:AG661)=0, "", ROUND(((AC661*3+AD661*3+AE661*3+AF661*3+AG661*1)/13)*5,0))</f>
        <v/>
      </c>
      <c r="Z661" s="99">
        <f>IF(OR($C661="",Y661=""),"",COUNTIFS($C$4:$C$1500,$C661,Y$4:Y$1500,"&gt;"&amp;Y661)+1)</f>
        <v/>
      </c>
      <c r="AA661" s="99">
        <f>IF(OR($C661="",Y661=""),"",IF(AND($C661&gt;=1001,$C661&lt;=1005),COUNTIFS($C$4:$C$1500,"&gt;=1001",$C$4:$C$1500,"&lt;=1005",Y$4:Y$1500,"&gt;"&amp;Y661)+1,IF(AND($C661&gt;=1101,$C661&lt;=1105),COUNTIFS($C$4:$C$1500,"&gt;=1101",$C$4:$C$1500,"&lt;=1105",Y$4:Y$1500,"&gt;"&amp;Y661)+1,IF(AND($C661&gt;=901,$C661&lt;=905),COUNTIFS($C$4:$C$1500,"&gt;=901",$C$4:$C$1500,"&lt;=905",Y$4:Y$1500,"&gt;"&amp;Y661)+1,IF(AND($C661&gt;=801,$C661&lt;=805),COUNTIFS($C$4:$C$1500,"&gt;=801",$C$4:$C$1500,"&lt;=805",Y$4:Y$1500,"&gt;"&amp;Y661)+1,IF(AND($C661&gt;=701,$C661&lt;=705),COUNTIFS($C$4:$C$1500,"&gt;=701",$C$4:$C$1500,"&lt;=705",Y$4:Y$1500,"&gt;"&amp;Y661)+1,IF(AND($C661&gt;=601,$C661&lt;=606),COUNTIFS($C$4:$C$1500,"&gt;=601",$C$4:$C$1500,"&lt;=606",Y$4:Y$1500,"&gt;"&amp;Y661)+1,"")))))))</f>
        <v/>
      </c>
      <c r="AB661" s="99">
        <f>IF(OR($C661="",Y661=""),"",IF(OR(AND($C661&gt;=1001,$C661&lt;=1005),AND($C661&gt;=1101,$C661&lt;=1105)),COUNTIFS($C$4:$C$1500,"&gt;=1001",$C$4:$C$1500,"&lt;=1005",Y$4:Y$1500,"&gt;"&amp;Y661)+COUNTIFS($C$4:$C$1500,"&gt;=1101",$C$4:$C$1500,"&lt;=1105",Y$4:Y$1500,"&gt;"&amp;Y661)+1,""))</f>
        <v/>
      </c>
      <c r="AC661" s="94" t="n">
        <v>68.75</v>
      </c>
      <c r="AD661" s="94" t="n">
        <v>89.02</v>
      </c>
      <c r="AE661" s="94" t="n">
        <v>65.63</v>
      </c>
      <c r="AF661" s="94" t="n">
        <v>83.13</v>
      </c>
      <c r="AG661" s="94" t="n">
        <v>56.88</v>
      </c>
      <c r="AH661" s="99">
        <f>IF(AND(AC661&gt;0,AC661&lt;36),1,IF(AND(AC661&gt;=36,AC661&lt;51),2,IF(AND(AC661&gt;=51,AC661&lt;71),3,IF(AND(AC661&gt;=71,AC661&lt;=100),4,))))</f>
        <v/>
      </c>
      <c r="AI661" s="99">
        <f>IF(AND(AD661&gt;0,AD661&lt;41),1,IF(AND(AD661&gt;=41,AD661&lt;56),2,IF(AND(AD661&gt;=56,AD661&lt;71),3,IF(AND(AD661&gt;=71,AD661&lt;=100),4,))))</f>
        <v/>
      </c>
      <c r="AJ661" s="99">
        <f>IF(AND(AE661&gt;0,AE661&lt;41),1,IF(AND(AE661&gt;=41,AE661&lt;56),2,IF(AND(AE661&gt;=56,AE661&lt;71),3,IF(AND(AE661&gt;=71,AE661&lt;=100),4,))))</f>
        <v/>
      </c>
      <c r="AK661" s="99">
        <f>IF(AND(AF661&gt;0,AF661&lt;36),1,IF(AND(AF661&gt;=36,AF661&lt;51),2,IF(AND(AF661&gt;=51,AF661&lt;66),3,IF(AND(AF661&gt;=66,AF661&lt;=100),4,))))</f>
        <v/>
      </c>
      <c r="AL661" s="100">
        <f>IF(AND(AG661&gt;0,AG661&lt;37),1,IF(AND(AG661&gt;=37,AG661&lt;58),2,IF(AND(AG661&gt;=58,AG661&lt;71),3,IF(AND(AG661&gt;=71,AG661&lt;=100),4,))))</f>
        <v/>
      </c>
      <c r="AM661" s="101">
        <f>IF((Y661&lt;&gt;"")*(K661&lt;&gt;""),Y661-K661,"")</f>
        <v/>
      </c>
      <c r="AN661" s="99">
        <f>IF((Z661&lt;&gt;"")*(L661&lt;&gt;""),Z661-L661,"")</f>
        <v/>
      </c>
      <c r="AO661" s="99">
        <f>IF((AA661&lt;&gt;"")*(M661&lt;&gt;""),AA661-M661,"")</f>
        <v/>
      </c>
      <c r="AP661" s="99">
        <f>IF((AB661&lt;&gt;"")*(N661&lt;&gt;""),AB661-N661,"")</f>
        <v/>
      </c>
      <c r="AQ661" s="94">
        <f>IF((AC661&lt;&gt;"")*(O661&lt;&gt;""),AC661-O661,"")</f>
        <v/>
      </c>
      <c r="AR661" s="94">
        <f>IF((AD661&lt;&gt;"")*(P661&lt;&gt;""),AD661-P661,"")</f>
        <v/>
      </c>
      <c r="AS661" s="94">
        <f>IF((AE661&lt;&gt;"")*(Q661&lt;&gt;""),AE661-Q661,"")</f>
        <v/>
      </c>
      <c r="AT661" s="94">
        <f>IF((AF661&lt;&gt;"")*(R661&lt;&gt;""),AF661-R661,"")</f>
        <v/>
      </c>
      <c r="AU661" s="94">
        <f>IF((AG661&lt;&gt;"")*(S661&lt;&gt;""),AG661-S661,"")</f>
        <v/>
      </c>
      <c r="AV661" s="99">
        <f>IF((AH661&lt;&gt;"")*(T661&lt;&gt;""),AH661-T661,"")</f>
        <v/>
      </c>
      <c r="AW661" s="99">
        <f>IF((AI661&lt;&gt;"")*(U661&lt;&gt;""),AI661-U661,"")</f>
        <v/>
      </c>
      <c r="AX661" s="99">
        <f>IF((AJ661&lt;&gt;"")*(V661&lt;&gt;""),AJ661-V661,"")</f>
        <v/>
      </c>
      <c r="AY661" s="99">
        <f>IF((AK661&lt;&gt;"")*(W661&lt;&gt;""),AK661-W661,"")</f>
        <v/>
      </c>
      <c r="AZ661" s="102">
        <f>IF((AL661&lt;&gt;"")*(X661&lt;&gt;""),AL661-X661,"")</f>
        <v/>
      </c>
      <c r="BA661" s="50">
        <f>IFERROR(__xludf.dummyfunction("AI(""Actúa como un tutor académico y dirígete personalmente al estudiante "" &amp; I661 &amp; "" "" &amp; J661 &amp; "" "" &amp; G661 &amp; "" "" &amp; H661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AM661 &amp; ""'. Diferencias por área: Matemáticas ("" &amp; AQ661 &amp; ""), Ciencias Natura"&amp;"les ("" &amp; AR661 &amp; ""), Sociales ("" &amp; AS661 &amp; ""), Lectura Crítica ("" &amp; AT661 &amp; "") e Inglés ("" &amp; AU661 &amp; ""). Variación en posición: grupo ("" &amp; AN661 &amp; ""), grado ("" &amp; AO661 &amp; "") y media ("" &amp; AP661 &amp; ""). Puntajes Primer Simulacro: Global "" &amp; K661 &amp; "", Mat "" &amp; "&amp;"O4 &amp; "", Cien "" &amp; P661 &amp; "", Soc "" &amp; Q661 &amp; "", Lec "" &amp; R661 &amp; "", Ing "" &amp; S661 &amp; "". Puntajes Segundo Simulacro: Global "" &amp; Y661 &amp; "", Mat "" &amp; AC661 &amp; "", Cien "" &amp; AD661 &amp; "", Soc "" &amp; AE661 &amp; "", Lec "" &amp; AF661 &amp; "", Ing "" &amp; AG661 &amp; "". Escribe un mensaje motivador"&amp;" y breve (máximo 4 líneas)."")
"),"=AI(""Actúa como un tutor académico y dirígete personalmente al estudiante "" &amp; I661 &amp; "" "" &amp; J661 &amp; "" "" &amp; G661 &amp; "" "" &amp; H661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AM661 &amp; ""'. Diferencias por área: Matemáticas ("" &amp; AQ661 &amp; ""), Ciencias Natur"&amp;"ales ("" &amp; AR661 &amp; ""), Sociales ("" &amp; AS661 &amp; ""), Lectura Crítica ("" &amp; AT661 &amp; "") e Inglés ("" &amp; AU661 &amp; ""). Variación en posición: grupo ("" &amp; AN661 &amp; ""), grado ("" &amp; AO661 &amp; "") y media ("" &amp; AP661 &amp; ""). Puntajes Primer Simulacro: Global "" &amp; K661 &amp; "", Mat "" &amp;"&amp;" O661 &amp; "", Cien "" &amp; P661 &amp; "", Soc "" &amp; Q661 &amp; "", Lec "" &amp; R661 &amp; "", Ing "" &amp; S661 &amp; "". Puntajes Segundo Simulacro: Global "" &amp; Y661 &amp; "", Mat "" &amp; AC661 &amp; "", Cien "" &amp; AD661 &amp; "", Soc "" &amp; AE661 &amp; "", Lec "" &amp; AF661 &amp; "", Ing "" &amp; AG661 &amp; "". Escribe un mensaje motivado"&amp;"r y breve (máximo 4 líneas)."")
")</f>
        <v/>
      </c>
    </row>
    <row r="662" ht="15.75" customHeight="1" s="42">
      <c r="A662" s="93" t="n"/>
      <c r="B662" s="94" t="inlineStr">
        <is>
          <t>Bachillerato</t>
        </is>
      </c>
      <c r="C662" s="94" t="n">
        <v>904</v>
      </c>
      <c r="D662" s="94" t="n"/>
      <c r="E662" s="95" t="n">
        <v>1036692460</v>
      </c>
      <c r="F662" s="96">
        <f>TRIM(G662&amp;" "&amp;H662&amp;" "&amp;I662&amp;" "&amp;J662)</f>
        <v/>
      </c>
      <c r="G662" s="94" t="inlineStr">
        <is>
          <t>Rojas</t>
        </is>
      </c>
      <c r="H662" s="94" t="inlineStr">
        <is>
          <t>Salas</t>
        </is>
      </c>
      <c r="I662" s="94" t="inlineStr">
        <is>
          <t>Jahir</t>
        </is>
      </c>
      <c r="J662" s="97" t="inlineStr">
        <is>
          <t>Adrian</t>
        </is>
      </c>
      <c r="K662" s="98">
        <f>IF(SUM(O662:S662)=0, "", ROUND(((O662*3+P662*3+Q662*3+R662*3+S662*1)/13)*5,0))</f>
        <v/>
      </c>
      <c r="L662" s="99">
        <f>IF(OR($C662="",K662=""),"",COUNTIFS($C$4:$C$1500,$C662,K$4:K$1500,"&gt;"&amp;K662)+1)</f>
        <v/>
      </c>
      <c r="M662" s="99">
        <f>IF(OR($C662="",K662=""),"",IF(AND($C662&gt;=1001,$C662&lt;=1005),COUNTIFS($C$4:$C$1500,"&gt;=1001",$C$4:$C$1500,"&lt;=1005",K$4:K$1500,"&gt;"&amp;K662)+1,IF(AND($C662&gt;=1101,$C662&lt;=1105),COUNTIFS($C$4:$C$1500,"&gt;=1101",$C$4:$C$1500,"&lt;=1105",K$4:K$1500,"&gt;"&amp;K662)+1,IF(AND($C662&gt;=901,$C662&lt;=905),COUNTIFS($C$4:$C$1500,"&gt;=901",$C$4:$C$1500,"&lt;=905",K$4:K$1500,"&gt;"&amp;K662)+1,IF(AND($C662&gt;=801,$C662&lt;=805),COUNTIFS($C$4:$C$1500,"&gt;=801",$C$4:$C$1500,"&lt;=805",K$4:K$1500,"&gt;"&amp;K662)+1,IF(AND($C662&gt;=701,$C662&lt;=705),COUNTIFS($C$4:$C$1500,"&gt;=701",$C$4:$C$1500,"&lt;=705",K$4:K$1500,"&gt;"&amp;K662)+1,IF(AND($C662&gt;=601,$C662&lt;=606),COUNTIFS($C$4:$C$1500,"&gt;=601",$C$4:$C$1500,"&lt;=606",K$4:K$1500,"&gt;"&amp;K662)+1,"")))))))</f>
        <v/>
      </c>
      <c r="N662" s="99">
        <f>IF(OR($C662="",K662=""),"",IF(OR(AND($C662&gt;=1001,$C662&lt;=1005),AND($C662&gt;=1101,$C662&lt;=1105)),COUNTIFS($C$4:$C$1500,"&gt;=1001",$C$4:$C$1500,"&lt;=1005",K$4:K$1500,"&gt;"&amp;K662)+COUNTIFS($C$4:$C$1500,"&gt;=1101",$C$4:$C$1500,"&lt;=1105",K$4:K$1500,"&gt;"&amp;K662)+1,""))</f>
        <v/>
      </c>
      <c r="O662" s="94" t="n">
        <v>80</v>
      </c>
      <c r="P662" s="94" t="n">
        <v>53.57</v>
      </c>
      <c r="Q662" s="94" t="n">
        <v>59.38</v>
      </c>
      <c r="R662" s="94" t="n">
        <v>54.17</v>
      </c>
      <c r="S662" s="94" t="n">
        <v>62.5</v>
      </c>
      <c r="T662" s="99">
        <f>IF(AND(O662&gt;0,O662&lt;36),1,IF(AND(O662&gt;=36,O662&lt;51),2,IF(AND(O662&gt;=51,O662&lt;71),3,IF(AND(O662&gt;=71,O662&lt;=100),4,))))</f>
        <v/>
      </c>
      <c r="U662" s="99">
        <f>IF(AND(P662&gt;0,P662&lt;41),1,IF(AND(P662&gt;=41,P662&lt;56),2,IF(AND(P662&gt;=56,P662&lt;71),3,IF(AND(P662&gt;=71,P662&lt;=100),4,))))</f>
        <v/>
      </c>
      <c r="V662" s="99">
        <f>IF(AND(Q662&gt;0,Q662&lt;41),1,IF(AND(Q662&gt;=41,Q662&lt;56),2,IF(AND(Q662&gt;=56,Q662&lt;71),3,IF(AND(Q662&gt;=71,Q662&lt;=100),4,))))</f>
        <v/>
      </c>
      <c r="W662" s="99">
        <f>IF(AND(R662&gt;0,R662&lt;36),1,IF(AND(R662&gt;=36,R662&lt;51),2,IF(AND(R662&gt;=51,R662&lt;66),3,IF(AND(R662&gt;=66,R662&lt;=100),4,))))</f>
        <v/>
      </c>
      <c r="X662" s="100">
        <f>IF(AND(S662&gt;0,S662&lt;37),1,IF(AND(S662&gt;=37,S662&lt;58),2,IF(AND(S662&gt;=58,S662&lt;71),3,IF(AND(S662&gt;=71,S662&lt;=100),4,))))</f>
        <v/>
      </c>
      <c r="Y662" s="101">
        <f>IF(SUM(AC662:AG662)=0, "", ROUND(((AC662*3+AD662*3+AE662*3+AF662*3+AG662*1)/13)*5,0))</f>
        <v/>
      </c>
      <c r="Z662" s="99">
        <f>IF(OR($C662="",Y662=""),"",COUNTIFS($C$4:$C$1500,$C662,Y$4:Y$1500,"&gt;"&amp;Y662)+1)</f>
        <v/>
      </c>
      <c r="AA662" s="99">
        <f>IF(OR($C662="",Y662=""),"",IF(AND($C662&gt;=1001,$C662&lt;=1005),COUNTIFS($C$4:$C$1500,"&gt;=1001",$C$4:$C$1500,"&lt;=1005",Y$4:Y$1500,"&gt;"&amp;Y662)+1,IF(AND($C662&gt;=1101,$C662&lt;=1105),COUNTIFS($C$4:$C$1500,"&gt;=1101",$C$4:$C$1500,"&lt;=1105",Y$4:Y$1500,"&gt;"&amp;Y662)+1,IF(AND($C662&gt;=901,$C662&lt;=905),COUNTIFS($C$4:$C$1500,"&gt;=901",$C$4:$C$1500,"&lt;=905",Y$4:Y$1500,"&gt;"&amp;Y662)+1,IF(AND($C662&gt;=801,$C662&lt;=805),COUNTIFS($C$4:$C$1500,"&gt;=801",$C$4:$C$1500,"&lt;=805",Y$4:Y$1500,"&gt;"&amp;Y662)+1,IF(AND($C662&gt;=701,$C662&lt;=705),COUNTIFS($C$4:$C$1500,"&gt;=701",$C$4:$C$1500,"&lt;=705",Y$4:Y$1500,"&gt;"&amp;Y662)+1,IF(AND($C662&gt;=601,$C662&lt;=606),COUNTIFS($C$4:$C$1500,"&gt;=601",$C$4:$C$1500,"&lt;=606",Y$4:Y$1500,"&gt;"&amp;Y662)+1,"")))))))</f>
        <v/>
      </c>
      <c r="AB662" s="99">
        <f>IF(OR($C662="",Y662=""),"",IF(OR(AND($C662&gt;=1001,$C662&lt;=1005),AND($C662&gt;=1101,$C662&lt;=1105)),COUNTIFS($C$4:$C$1500,"&gt;=1001",$C$4:$C$1500,"&lt;=1005",Y$4:Y$1500,"&gt;"&amp;Y662)+COUNTIFS($C$4:$C$1500,"&gt;=1101",$C$4:$C$1500,"&lt;=1105",Y$4:Y$1500,"&gt;"&amp;Y662)+1,""))</f>
        <v/>
      </c>
      <c r="AC662" s="94" t="n">
        <v>63.25</v>
      </c>
      <c r="AD662" s="94" t="n">
        <v>77.14</v>
      </c>
      <c r="AE662" s="94" t="n">
        <v>89.38</v>
      </c>
      <c r="AF662" s="94" t="n">
        <v>48.13</v>
      </c>
      <c r="AG662" s="94" t="n">
        <v>35</v>
      </c>
      <c r="AH662" s="99">
        <f>IF(AND(AC662&gt;0,AC662&lt;36),1,IF(AND(AC662&gt;=36,AC662&lt;51),2,IF(AND(AC662&gt;=51,AC662&lt;71),3,IF(AND(AC662&gt;=71,AC662&lt;=100),4,))))</f>
        <v/>
      </c>
      <c r="AI662" s="99">
        <f>IF(AND(AD662&gt;0,AD662&lt;41),1,IF(AND(AD662&gt;=41,AD662&lt;56),2,IF(AND(AD662&gt;=56,AD662&lt;71),3,IF(AND(AD662&gt;=71,AD662&lt;=100),4,))))</f>
        <v/>
      </c>
      <c r="AJ662" s="99">
        <f>IF(AND(AE662&gt;0,AE662&lt;41),1,IF(AND(AE662&gt;=41,AE662&lt;56),2,IF(AND(AE662&gt;=56,AE662&lt;71),3,IF(AND(AE662&gt;=71,AE662&lt;=100),4,))))</f>
        <v/>
      </c>
      <c r="AK662" s="99">
        <f>IF(AND(AF662&gt;0,AF662&lt;36),1,IF(AND(AF662&gt;=36,AF662&lt;51),2,IF(AND(AF662&gt;=51,AF662&lt;66),3,IF(AND(AF662&gt;=66,AF662&lt;=100),4,))))</f>
        <v/>
      </c>
      <c r="AL662" s="100">
        <f>IF(AND(AG662&gt;0,AG662&lt;37),1,IF(AND(AG662&gt;=37,AG662&lt;58),2,IF(AND(AG662&gt;=58,AG662&lt;71),3,IF(AND(AG662&gt;=71,AG662&lt;=100),4,))))</f>
        <v/>
      </c>
      <c r="AM662" s="101">
        <f>IF((Y662&lt;&gt;"")*(K662&lt;&gt;""),Y662-K662,"")</f>
        <v/>
      </c>
      <c r="AN662" s="99">
        <f>IF((Z662&lt;&gt;"")*(L662&lt;&gt;""),Z662-L662,"")</f>
        <v/>
      </c>
      <c r="AO662" s="99">
        <f>IF((AA662&lt;&gt;"")*(M662&lt;&gt;""),AA662-M662,"")</f>
        <v/>
      </c>
      <c r="AP662" s="99">
        <f>IF((AB662&lt;&gt;"")*(N662&lt;&gt;""),AB662-N662,"")</f>
        <v/>
      </c>
      <c r="AQ662" s="94">
        <f>IF((AC662&lt;&gt;"")*(O662&lt;&gt;""),AC662-O662,"")</f>
        <v/>
      </c>
      <c r="AR662" s="94">
        <f>IF((AD662&lt;&gt;"")*(P662&lt;&gt;""),AD662-P662,"")</f>
        <v/>
      </c>
      <c r="AS662" s="94">
        <f>IF((AE662&lt;&gt;"")*(Q662&lt;&gt;""),AE662-Q662,"")</f>
        <v/>
      </c>
      <c r="AT662" s="94">
        <f>IF((AF662&lt;&gt;"")*(R662&lt;&gt;""),AF662-R662,"")</f>
        <v/>
      </c>
      <c r="AU662" s="94">
        <f>IF((AG662&lt;&gt;"")*(S662&lt;&gt;""),AG662-S662,"")</f>
        <v/>
      </c>
      <c r="AV662" s="99">
        <f>IF((AH662&lt;&gt;"")*(T662&lt;&gt;""),AH662-T662,"")</f>
        <v/>
      </c>
      <c r="AW662" s="99">
        <f>IF((AI662&lt;&gt;"")*(U662&lt;&gt;""),AI662-U662,"")</f>
        <v/>
      </c>
      <c r="AX662" s="99">
        <f>IF((AJ662&lt;&gt;"")*(V662&lt;&gt;""),AJ662-V662,"")</f>
        <v/>
      </c>
      <c r="AY662" s="99">
        <f>IF((AK662&lt;&gt;"")*(W662&lt;&gt;""),AK662-W662,"")</f>
        <v/>
      </c>
      <c r="AZ662" s="102">
        <f>IF((AL662&lt;&gt;"")*(X662&lt;&gt;""),AL662-X662,"")</f>
        <v/>
      </c>
      <c r="BA662" s="50">
        <f>IFERROR(__xludf.dummyfunction("AI(""Actúa como un tutor académico y dirígete personalmente al estudiante "" &amp; I662 &amp; "" "" &amp; J662 &amp; "" "" &amp; G662 &amp; "" "" &amp; H662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AM662 &amp; ""'. Diferencias por área: Matemáticas ("" &amp; AQ662 &amp; ""), Ciencias Natura"&amp;"les ("" &amp; AR662 &amp; ""), Sociales ("" &amp; AS662 &amp; ""), Lectura Crítica ("" &amp; AT662 &amp; "") e Inglés ("" &amp; AU662 &amp; ""). Variación en posición: grupo ("" &amp; AN662 &amp; ""), grado ("" &amp; AO662 &amp; "") y media ("" &amp; AP662 &amp; ""). Puntajes Primer Simulacro: Global "" &amp; K662 &amp; "", Mat "" &amp; "&amp;"O4 &amp; "", Cien "" &amp; P662 &amp; "", Soc "" &amp; Q662 &amp; "", Lec "" &amp; R662 &amp; "", Ing "" &amp; S662 &amp; "". Puntajes Segundo Simulacro: Global "" &amp; Y662 &amp; "", Mat "" &amp; AC662 &amp; "", Cien "" &amp; AD662 &amp; "", Soc "" &amp; AE662 &amp; "", Lec "" &amp; AF662 &amp; "", Ing "" &amp; AG662 &amp; "". Escribe un mensaje motivador"&amp;" y breve (máximo 4 líneas)."")
"),"=AI(""Actúa como un tutor académico y dirígete personalmente al estudiante "" &amp; I662 &amp; "" "" &amp; J662 &amp; "" "" &amp; G662 &amp; "" "" &amp; H662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AM662 &amp; ""'. Diferencias por área: Matemáticas ("" &amp; AQ662 &amp; ""), Ciencias Natur"&amp;"ales ("" &amp; AR662 &amp; ""), Sociales ("" &amp; AS662 &amp; ""), Lectura Crítica ("" &amp; AT662 &amp; "") e Inglés ("" &amp; AU662 &amp; ""). Variación en posición: grupo ("" &amp; AN662 &amp; ""), grado ("" &amp; AO662 &amp; "") y media ("" &amp; AP662 &amp; ""). Puntajes Primer Simulacro: Global "" &amp; K662 &amp; "", Mat "" &amp;"&amp;" O662 &amp; "", Cien "" &amp; P662 &amp; "", Soc "" &amp; Q662 &amp; "", Lec "" &amp; R662 &amp; "", Ing "" &amp; S662 &amp; "". Puntajes Segundo Simulacro: Global "" &amp; Y662 &amp; "", Mat "" &amp; AC662 &amp; "", Cien "" &amp; AD662 &amp; "", Soc "" &amp; AE662 &amp; "", Lec "" &amp; AF662 &amp; "", Ing "" &amp; AG662 &amp; "". Escribe un mensaje motivado"&amp;"r y breve (máximo 4 líneas)."")
")</f>
        <v/>
      </c>
    </row>
    <row r="663" ht="15.75" customHeight="1" s="42">
      <c r="A663" s="93" t="n"/>
      <c r="B663" s="94" t="inlineStr">
        <is>
          <t>Bachillerato</t>
        </is>
      </c>
      <c r="C663" s="94" t="n">
        <v>904</v>
      </c>
      <c r="D663" s="94" t="n"/>
      <c r="E663" s="95" t="n">
        <v>1011592958</v>
      </c>
      <c r="F663" s="96">
        <f>TRIM(G663&amp;" "&amp;H663&amp;" "&amp;I663&amp;" "&amp;J663)</f>
        <v/>
      </c>
      <c r="G663" s="94" t="inlineStr">
        <is>
          <t>Silva</t>
        </is>
      </c>
      <c r="H663" s="94" t="inlineStr">
        <is>
          <t>Ortiz</t>
        </is>
      </c>
      <c r="I663" s="94" t="inlineStr">
        <is>
          <t>Brandon</t>
        </is>
      </c>
      <c r="J663" s="97" t="inlineStr">
        <is>
          <t>Alejandro</t>
        </is>
      </c>
      <c r="K663" s="98">
        <f>IF(SUM(O663:S663)=0, "", ROUND(((O663*3+P663*3+Q663*3+R663*3+S663*1)/13)*5,0))</f>
        <v/>
      </c>
      <c r="L663" s="99">
        <f>IF(OR($C663="",K663=""),"",COUNTIFS($C$4:$C$1500,$C663,K$4:K$1500,"&gt;"&amp;K663)+1)</f>
        <v/>
      </c>
      <c r="M663" s="99">
        <f>IF(OR($C663="",K663=""),"",IF(AND($C663&gt;=1001,$C663&lt;=1005),COUNTIFS($C$4:$C$1500,"&gt;=1001",$C$4:$C$1500,"&lt;=1005",K$4:K$1500,"&gt;"&amp;K663)+1,IF(AND($C663&gt;=1101,$C663&lt;=1105),COUNTIFS($C$4:$C$1500,"&gt;=1101",$C$4:$C$1500,"&lt;=1105",K$4:K$1500,"&gt;"&amp;K663)+1,IF(AND($C663&gt;=901,$C663&lt;=905),COUNTIFS($C$4:$C$1500,"&gt;=901",$C$4:$C$1500,"&lt;=905",K$4:K$1500,"&gt;"&amp;K663)+1,IF(AND($C663&gt;=801,$C663&lt;=805),COUNTIFS($C$4:$C$1500,"&gt;=801",$C$4:$C$1500,"&lt;=805",K$4:K$1500,"&gt;"&amp;K663)+1,IF(AND($C663&gt;=701,$C663&lt;=705),COUNTIFS($C$4:$C$1500,"&gt;=701",$C$4:$C$1500,"&lt;=705",K$4:K$1500,"&gt;"&amp;K663)+1,IF(AND($C663&gt;=601,$C663&lt;=606),COUNTIFS($C$4:$C$1500,"&gt;=601",$C$4:$C$1500,"&lt;=606",K$4:K$1500,"&gt;"&amp;K663)+1,"")))))))</f>
        <v/>
      </c>
      <c r="N663" s="99">
        <f>IF(OR($C663="",K663=""),"",IF(OR(AND($C663&gt;=1001,$C663&lt;=1005),AND($C663&gt;=1101,$C663&lt;=1105)),COUNTIFS($C$4:$C$1500,"&gt;=1001",$C$4:$C$1500,"&lt;=1005",K$4:K$1500,"&gt;"&amp;K663)+COUNTIFS($C$4:$C$1500,"&gt;=1101",$C$4:$C$1500,"&lt;=1105",K$4:K$1500,"&gt;"&amp;K663)+1,""))</f>
        <v/>
      </c>
      <c r="O663" s="94" t="n">
        <v>42.5</v>
      </c>
      <c r="P663" s="94" t="n">
        <v>25.6</v>
      </c>
      <c r="Q663" s="94" t="n">
        <v>50</v>
      </c>
      <c r="R663" s="94" t="n">
        <v>50</v>
      </c>
      <c r="S663" s="94" t="n">
        <v>70.83</v>
      </c>
      <c r="T663" s="99">
        <f>IF(AND(O663&gt;0,O663&lt;36),1,IF(AND(O663&gt;=36,O663&lt;51),2,IF(AND(O663&gt;=51,O663&lt;71),3,IF(AND(O663&gt;=71,O663&lt;=100),4,))))</f>
        <v/>
      </c>
      <c r="U663" s="99">
        <f>IF(AND(P663&gt;0,P663&lt;41),1,IF(AND(P663&gt;=41,P663&lt;56),2,IF(AND(P663&gt;=56,P663&lt;71),3,IF(AND(P663&gt;=71,P663&lt;=100),4,))))</f>
        <v/>
      </c>
      <c r="V663" s="99">
        <f>IF(AND(Q663&gt;0,Q663&lt;41),1,IF(AND(Q663&gt;=41,Q663&lt;56),2,IF(AND(Q663&gt;=56,Q663&lt;71),3,IF(AND(Q663&gt;=71,Q663&lt;=100),4,))))</f>
        <v/>
      </c>
      <c r="W663" s="99">
        <f>IF(AND(R663&gt;0,R663&lt;36),1,IF(AND(R663&gt;=36,R663&lt;51),2,IF(AND(R663&gt;=51,R663&lt;66),3,IF(AND(R663&gt;=66,R663&lt;=100),4,))))</f>
        <v/>
      </c>
      <c r="X663" s="100">
        <f>IF(AND(S663&gt;0,S663&lt;37),1,IF(AND(S663&gt;=37,S663&lt;58),2,IF(AND(S663&gt;=58,S663&lt;71),3,IF(AND(S663&gt;=71,S663&lt;=100),4,))))</f>
        <v/>
      </c>
      <c r="Y663" s="101">
        <f>IF(SUM(AC663:AG663)=0, "", ROUND(((AC663*3+AD663*3+AE663*3+AF663*3+AG663*1)/13)*5,0))</f>
        <v/>
      </c>
      <c r="Z663" s="99">
        <f>IF(OR($C663="",Y663=""),"",COUNTIFS($C$4:$C$1500,$C663,Y$4:Y$1500,"&gt;"&amp;Y663)+1)</f>
        <v/>
      </c>
      <c r="AA663" s="99">
        <f>IF(OR($C663="",Y663=""),"",IF(AND($C663&gt;=1001,$C663&lt;=1005),COUNTIFS($C$4:$C$1500,"&gt;=1001",$C$4:$C$1500,"&lt;=1005",Y$4:Y$1500,"&gt;"&amp;Y663)+1,IF(AND($C663&gt;=1101,$C663&lt;=1105),COUNTIFS($C$4:$C$1500,"&gt;=1101",$C$4:$C$1500,"&lt;=1105",Y$4:Y$1500,"&gt;"&amp;Y663)+1,IF(AND($C663&gt;=901,$C663&lt;=905),COUNTIFS($C$4:$C$1500,"&gt;=901",$C$4:$C$1500,"&lt;=905",Y$4:Y$1500,"&gt;"&amp;Y663)+1,IF(AND($C663&gt;=801,$C663&lt;=805),COUNTIFS($C$4:$C$1500,"&gt;=801",$C$4:$C$1500,"&lt;=805",Y$4:Y$1500,"&gt;"&amp;Y663)+1,IF(AND($C663&gt;=701,$C663&lt;=705),COUNTIFS($C$4:$C$1500,"&gt;=701",$C$4:$C$1500,"&lt;=705",Y$4:Y$1500,"&gt;"&amp;Y663)+1,IF(AND($C663&gt;=601,$C663&lt;=606),COUNTIFS($C$4:$C$1500,"&gt;=601",$C$4:$C$1500,"&lt;=606",Y$4:Y$1500,"&gt;"&amp;Y663)+1,"")))))))</f>
        <v/>
      </c>
      <c r="AB663" s="99">
        <f>IF(OR($C663="",Y663=""),"",IF(OR(AND($C663&gt;=1001,$C663&lt;=1005),AND($C663&gt;=1101,$C663&lt;=1105)),COUNTIFS($C$4:$C$1500,"&gt;=1001",$C$4:$C$1500,"&lt;=1005",Y$4:Y$1500,"&gt;"&amp;Y663)+COUNTIFS($C$4:$C$1500,"&gt;=1101",$C$4:$C$1500,"&lt;=1105",Y$4:Y$1500,"&gt;"&amp;Y663)+1,""))</f>
        <v/>
      </c>
      <c r="AC663" s="94" t="n">
        <v>41.25</v>
      </c>
      <c r="AD663" s="94" t="n">
        <v>54.11</v>
      </c>
      <c r="AE663" s="94" t="n">
        <v>57.75</v>
      </c>
      <c r="AF663" s="94" t="n">
        <v>65.63</v>
      </c>
      <c r="AG663" s="94" t="n">
        <v>48.13</v>
      </c>
      <c r="AH663" s="99">
        <f>IF(AND(AC663&gt;0,AC663&lt;36),1,IF(AND(AC663&gt;=36,AC663&lt;51),2,IF(AND(AC663&gt;=51,AC663&lt;71),3,IF(AND(AC663&gt;=71,AC663&lt;=100),4,))))</f>
        <v/>
      </c>
      <c r="AI663" s="99">
        <f>IF(AND(AD663&gt;0,AD663&lt;41),1,IF(AND(AD663&gt;=41,AD663&lt;56),2,IF(AND(AD663&gt;=56,AD663&lt;71),3,IF(AND(AD663&gt;=71,AD663&lt;=100),4,))))</f>
        <v/>
      </c>
      <c r="AJ663" s="99">
        <f>IF(AND(AE663&gt;0,AE663&lt;41),1,IF(AND(AE663&gt;=41,AE663&lt;56),2,IF(AND(AE663&gt;=56,AE663&lt;71),3,IF(AND(AE663&gt;=71,AE663&lt;=100),4,))))</f>
        <v/>
      </c>
      <c r="AK663" s="99">
        <f>IF(AND(AF663&gt;0,AF663&lt;36),1,IF(AND(AF663&gt;=36,AF663&lt;51),2,IF(AND(AF663&gt;=51,AF663&lt;66),3,IF(AND(AF663&gt;=66,AF663&lt;=100),4,))))</f>
        <v/>
      </c>
      <c r="AL663" s="100">
        <f>IF(AND(AG663&gt;0,AG663&lt;37),1,IF(AND(AG663&gt;=37,AG663&lt;58),2,IF(AND(AG663&gt;=58,AG663&lt;71),3,IF(AND(AG663&gt;=71,AG663&lt;=100),4,))))</f>
        <v/>
      </c>
      <c r="AM663" s="101">
        <f>IF((Y663&lt;&gt;"")*(K663&lt;&gt;""),Y663-K663,"")</f>
        <v/>
      </c>
      <c r="AN663" s="99">
        <f>IF((Z663&lt;&gt;"")*(L663&lt;&gt;""),Z663-L663,"")</f>
        <v/>
      </c>
      <c r="AO663" s="99">
        <f>IF((AA663&lt;&gt;"")*(M663&lt;&gt;""),AA663-M663,"")</f>
        <v/>
      </c>
      <c r="AP663" s="99">
        <f>IF((AB663&lt;&gt;"")*(N663&lt;&gt;""),AB663-N663,"")</f>
        <v/>
      </c>
      <c r="AQ663" s="94">
        <f>IF((AC663&lt;&gt;"")*(O663&lt;&gt;""),AC663-O663,"")</f>
        <v/>
      </c>
      <c r="AR663" s="94">
        <f>IF((AD663&lt;&gt;"")*(P663&lt;&gt;""),AD663-P663,"")</f>
        <v/>
      </c>
      <c r="AS663" s="94">
        <f>IF((AE663&lt;&gt;"")*(Q663&lt;&gt;""),AE663-Q663,"")</f>
        <v/>
      </c>
      <c r="AT663" s="94">
        <f>IF((AF663&lt;&gt;"")*(R663&lt;&gt;""),AF663-R663,"")</f>
        <v/>
      </c>
      <c r="AU663" s="94">
        <f>IF((AG663&lt;&gt;"")*(S663&lt;&gt;""),AG663-S663,"")</f>
        <v/>
      </c>
      <c r="AV663" s="99">
        <f>IF((AH663&lt;&gt;"")*(T663&lt;&gt;""),AH663-T663,"")</f>
        <v/>
      </c>
      <c r="AW663" s="99">
        <f>IF((AI663&lt;&gt;"")*(U663&lt;&gt;""),AI663-U663,"")</f>
        <v/>
      </c>
      <c r="AX663" s="99">
        <f>IF((AJ663&lt;&gt;"")*(V663&lt;&gt;""),AJ663-V663,"")</f>
        <v/>
      </c>
      <c r="AY663" s="99">
        <f>IF((AK663&lt;&gt;"")*(W663&lt;&gt;""),AK663-W663,"")</f>
        <v/>
      </c>
      <c r="AZ663" s="102">
        <f>IF((AL663&lt;&gt;"")*(X663&lt;&gt;""),AL663-X663,"")</f>
        <v/>
      </c>
      <c r="BA663" s="50">
        <f>IFERROR(__xludf.dummyfunction("AI(""Actúa como un tutor académico y dirígete personalmente al estudiante "" &amp; I663 &amp; "" "" &amp; J663 &amp; "" "" &amp; G663 &amp; "" "" &amp; H663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AM663 &amp; ""'. Diferencias por área: Matemáticas ("" &amp; AQ663 &amp; ""), Ciencias Natura"&amp;"les ("" &amp; AR663 &amp; ""), Sociales ("" &amp; AS663 &amp; ""), Lectura Crítica ("" &amp; AT663 &amp; "") e Inglés ("" &amp; AU663 &amp; ""). Variación en posición: grupo ("" &amp; AN663 &amp; ""), grado ("" &amp; AO663 &amp; "") y media ("" &amp; AP663 &amp; ""). Puntajes Primer Simulacro: Global "" &amp; K663 &amp; "", Mat "" &amp; "&amp;"O4 &amp; "", Cien "" &amp; P663 &amp; "", Soc "" &amp; Q663 &amp; "", Lec "" &amp; R663 &amp; "", Ing "" &amp; S663 &amp; "". Puntajes Segundo Simulacro: Global "" &amp; Y663 &amp; "", Mat "" &amp; AC663 &amp; "", Cien "" &amp; AD663 &amp; "", Soc "" &amp; AE663 &amp; "", Lec "" &amp; AF663 &amp; "", Ing "" &amp; AG663 &amp; "". Escribe un mensaje motivador"&amp;" y breve (máximo 4 líneas)."")
"),"=AI(""Actúa como un tutor académico y dirígete personalmente al estudiante "" &amp; I663 &amp; "" "" &amp; J663 &amp; "" "" &amp; G663 &amp; "" "" &amp; H663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AM663 &amp; ""'. Diferencias por área: Matemáticas ("" &amp; AQ663 &amp; ""), Ciencias Natur"&amp;"ales ("" &amp; AR663 &amp; ""), Sociales ("" &amp; AS663 &amp; ""), Lectura Crítica ("" &amp; AT663 &amp; "") e Inglés ("" &amp; AU663 &amp; ""). Variación en posición: grupo ("" &amp; AN663 &amp; ""), grado ("" &amp; AO663 &amp; "") y media ("" &amp; AP663 &amp; ""). Puntajes Primer Simulacro: Global "" &amp; K663 &amp; "", Mat "" &amp;"&amp;" O663 &amp; "", Cien "" &amp; P663 &amp; "", Soc "" &amp; Q663 &amp; "", Lec "" &amp; R663 &amp; "", Ing "" &amp; S663 &amp; "". Puntajes Segundo Simulacro: Global "" &amp; Y663 &amp; "", Mat "" &amp; AC663 &amp; "", Cien "" &amp; AD663 &amp; "", Soc "" &amp; AE663 &amp; "", Lec "" &amp; AF663 &amp; "", Ing "" &amp; AG663 &amp; "". Escribe un mensaje motivado"&amp;"r y breve (máximo 4 líneas)."")
")</f>
        <v/>
      </c>
    </row>
    <row r="664" ht="15.75" customHeight="1" s="42">
      <c r="A664" s="93" t="n"/>
      <c r="B664" s="94" t="inlineStr">
        <is>
          <t>Bachillerato</t>
        </is>
      </c>
      <c r="C664" s="94" t="n">
        <v>904</v>
      </c>
      <c r="D664" s="94" t="n"/>
      <c r="E664" s="95" t="n">
        <v>1011592690</v>
      </c>
      <c r="F664" s="96">
        <f>TRIM(G664&amp;" "&amp;H664&amp;" "&amp;I664&amp;" "&amp;J664)</f>
        <v/>
      </c>
      <c r="G664" s="94" t="inlineStr">
        <is>
          <t>Uribe</t>
        </is>
      </c>
      <c r="H664" s="94" t="inlineStr">
        <is>
          <t>Usuga</t>
        </is>
      </c>
      <c r="I664" s="94" t="inlineStr">
        <is>
          <t>David</t>
        </is>
      </c>
      <c r="J664" s="97" t="n"/>
      <c r="K664" s="98">
        <f>IF(SUM(O664:S664)=0, "", ROUND(((O664*3+P664*3+Q664*3+R664*3+S664*1)/13)*5,0))</f>
        <v/>
      </c>
      <c r="L664" s="99">
        <f>IF(OR($C664="",K664=""),"",COUNTIFS($C$4:$C$1500,$C664,K$4:K$1500,"&gt;"&amp;K664)+1)</f>
        <v/>
      </c>
      <c r="M664" s="99">
        <f>IF(OR($C664="",K664=""),"",IF(AND($C664&gt;=1001,$C664&lt;=1005),COUNTIFS($C$4:$C$1500,"&gt;=1001",$C$4:$C$1500,"&lt;=1005",K$4:K$1500,"&gt;"&amp;K664)+1,IF(AND($C664&gt;=1101,$C664&lt;=1105),COUNTIFS($C$4:$C$1500,"&gt;=1101",$C$4:$C$1500,"&lt;=1105",K$4:K$1500,"&gt;"&amp;K664)+1,IF(AND($C664&gt;=901,$C664&lt;=905),COUNTIFS($C$4:$C$1500,"&gt;=901",$C$4:$C$1500,"&lt;=905",K$4:K$1500,"&gt;"&amp;K664)+1,IF(AND($C664&gt;=801,$C664&lt;=805),COUNTIFS($C$4:$C$1500,"&gt;=801",$C$4:$C$1500,"&lt;=805",K$4:K$1500,"&gt;"&amp;K664)+1,IF(AND($C664&gt;=701,$C664&lt;=705),COUNTIFS($C$4:$C$1500,"&gt;=701",$C$4:$C$1500,"&lt;=705",K$4:K$1500,"&gt;"&amp;K664)+1,IF(AND($C664&gt;=601,$C664&lt;=606),COUNTIFS($C$4:$C$1500,"&gt;=601",$C$4:$C$1500,"&lt;=606",K$4:K$1500,"&gt;"&amp;K664)+1,"")))))))</f>
        <v/>
      </c>
      <c r="N664" s="99">
        <f>IF(OR($C664="",K664=""),"",IF(OR(AND($C664&gt;=1001,$C664&lt;=1005),AND($C664&gt;=1101,$C664&lt;=1105)),COUNTIFS($C$4:$C$1500,"&gt;=1001",$C$4:$C$1500,"&lt;=1005",K$4:K$1500,"&gt;"&amp;K664)+COUNTIFS($C$4:$C$1500,"&gt;=1101",$C$4:$C$1500,"&lt;=1105",K$4:K$1500,"&gt;"&amp;K664)+1,""))</f>
        <v/>
      </c>
      <c r="O664" s="94" t="n">
        <v>65</v>
      </c>
      <c r="P664" s="94" t="n">
        <v>28.57</v>
      </c>
      <c r="Q664" s="94" t="n">
        <v>56.25</v>
      </c>
      <c r="R664" s="94" t="n">
        <v>41.67</v>
      </c>
      <c r="S664" s="94" t="n">
        <v>45.83</v>
      </c>
      <c r="T664" s="99">
        <f>IF(AND(O664&gt;0,O664&lt;36),1,IF(AND(O664&gt;=36,O664&lt;51),2,IF(AND(O664&gt;=51,O664&lt;71),3,IF(AND(O664&gt;=71,O664&lt;=100),4,))))</f>
        <v/>
      </c>
      <c r="U664" s="99">
        <f>IF(AND(P664&gt;0,P664&lt;41),1,IF(AND(P664&gt;=41,P664&lt;56),2,IF(AND(P664&gt;=56,P664&lt;71),3,IF(AND(P664&gt;=71,P664&lt;=100),4,))))</f>
        <v/>
      </c>
      <c r="V664" s="99">
        <f>IF(AND(Q664&gt;0,Q664&lt;41),1,IF(AND(Q664&gt;=41,Q664&lt;56),2,IF(AND(Q664&gt;=56,Q664&lt;71),3,IF(AND(Q664&gt;=71,Q664&lt;=100),4,))))</f>
        <v/>
      </c>
      <c r="W664" s="99">
        <f>IF(AND(R664&gt;0,R664&lt;36),1,IF(AND(R664&gt;=36,R664&lt;51),2,IF(AND(R664&gt;=51,R664&lt;66),3,IF(AND(R664&gt;=66,R664&lt;=100),4,))))</f>
        <v/>
      </c>
      <c r="X664" s="100">
        <f>IF(AND(S664&gt;0,S664&lt;37),1,IF(AND(S664&gt;=37,S664&lt;58),2,IF(AND(S664&gt;=58,S664&lt;71),3,IF(AND(S664&gt;=71,S664&lt;=100),4,))))</f>
        <v/>
      </c>
      <c r="Y664" s="101">
        <f>IF(SUM(AC664:AG664)=0, "", ROUND(((AC664*3+AD664*3+AE664*3+AF664*3+AG664*1)/13)*5,0))</f>
        <v/>
      </c>
      <c r="Z664" s="99">
        <f>IF(OR($C664="",Y664=""),"",COUNTIFS($C$4:$C$1500,$C664,Y$4:Y$1500,"&gt;"&amp;Y664)+1)</f>
        <v/>
      </c>
      <c r="AA664" s="99">
        <f>IF(OR($C664="",Y664=""),"",IF(AND($C664&gt;=1001,$C664&lt;=1005),COUNTIFS($C$4:$C$1500,"&gt;=1001",$C$4:$C$1500,"&lt;=1005",Y$4:Y$1500,"&gt;"&amp;Y664)+1,IF(AND($C664&gt;=1101,$C664&lt;=1105),COUNTIFS($C$4:$C$1500,"&gt;=1101",$C$4:$C$1500,"&lt;=1105",Y$4:Y$1500,"&gt;"&amp;Y664)+1,IF(AND($C664&gt;=901,$C664&lt;=905),COUNTIFS($C$4:$C$1500,"&gt;=901",$C$4:$C$1500,"&lt;=905",Y$4:Y$1500,"&gt;"&amp;Y664)+1,IF(AND($C664&gt;=801,$C664&lt;=805),COUNTIFS($C$4:$C$1500,"&gt;=801",$C$4:$C$1500,"&lt;=805",Y$4:Y$1500,"&gt;"&amp;Y664)+1,IF(AND($C664&gt;=701,$C664&lt;=705),COUNTIFS($C$4:$C$1500,"&gt;=701",$C$4:$C$1500,"&lt;=705",Y$4:Y$1500,"&gt;"&amp;Y664)+1,IF(AND($C664&gt;=601,$C664&lt;=606),COUNTIFS($C$4:$C$1500,"&gt;=601",$C$4:$C$1500,"&lt;=606",Y$4:Y$1500,"&gt;"&amp;Y664)+1,"")))))))</f>
        <v/>
      </c>
      <c r="AB664" s="99">
        <f>IF(OR($C664="",Y664=""),"",IF(OR(AND($C664&gt;=1001,$C664&lt;=1005),AND($C664&gt;=1101,$C664&lt;=1105)),COUNTIFS($C$4:$C$1500,"&gt;=1001",$C$4:$C$1500,"&lt;=1005",Y$4:Y$1500,"&gt;"&amp;Y664)+COUNTIFS($C$4:$C$1500,"&gt;=1101",$C$4:$C$1500,"&lt;=1105",Y$4:Y$1500,"&gt;"&amp;Y664)+1,""))</f>
        <v/>
      </c>
      <c r="AC664" s="94" t="n">
        <v>63.25</v>
      </c>
      <c r="AD664" s="94" t="n">
        <v>65.98</v>
      </c>
      <c r="AE664" s="94" t="n">
        <v>36.75</v>
      </c>
      <c r="AF664" s="94" t="n">
        <v>48.13</v>
      </c>
      <c r="AG664" s="94" t="n">
        <v>43.75</v>
      </c>
      <c r="AH664" s="99">
        <f>IF(AND(AC664&gt;0,AC664&lt;36),1,IF(AND(AC664&gt;=36,AC664&lt;51),2,IF(AND(AC664&gt;=51,AC664&lt;71),3,IF(AND(AC664&gt;=71,AC664&lt;=100),4,))))</f>
        <v/>
      </c>
      <c r="AI664" s="99">
        <f>IF(AND(AD664&gt;0,AD664&lt;41),1,IF(AND(AD664&gt;=41,AD664&lt;56),2,IF(AND(AD664&gt;=56,AD664&lt;71),3,IF(AND(AD664&gt;=71,AD664&lt;=100),4,))))</f>
        <v/>
      </c>
      <c r="AJ664" s="99">
        <f>IF(AND(AE664&gt;0,AE664&lt;41),1,IF(AND(AE664&gt;=41,AE664&lt;56),2,IF(AND(AE664&gt;=56,AE664&lt;71),3,IF(AND(AE664&gt;=71,AE664&lt;=100),4,))))</f>
        <v/>
      </c>
      <c r="AK664" s="99">
        <f>IF(AND(AF664&gt;0,AF664&lt;36),1,IF(AND(AF664&gt;=36,AF664&lt;51),2,IF(AND(AF664&gt;=51,AF664&lt;66),3,IF(AND(AF664&gt;=66,AF664&lt;=100),4,))))</f>
        <v/>
      </c>
      <c r="AL664" s="100">
        <f>IF(AND(AG664&gt;0,AG664&lt;37),1,IF(AND(AG664&gt;=37,AG664&lt;58),2,IF(AND(AG664&gt;=58,AG664&lt;71),3,IF(AND(AG664&gt;=71,AG664&lt;=100),4,))))</f>
        <v/>
      </c>
      <c r="AM664" s="101">
        <f>IF((Y664&lt;&gt;"")*(K664&lt;&gt;""),Y664-K664,"")</f>
        <v/>
      </c>
      <c r="AN664" s="99">
        <f>IF((Z664&lt;&gt;"")*(L664&lt;&gt;""),Z664-L664,"")</f>
        <v/>
      </c>
      <c r="AO664" s="99">
        <f>IF((AA664&lt;&gt;"")*(M664&lt;&gt;""),AA664-M664,"")</f>
        <v/>
      </c>
      <c r="AP664" s="99">
        <f>IF((AB664&lt;&gt;"")*(N664&lt;&gt;""),AB664-N664,"")</f>
        <v/>
      </c>
      <c r="AQ664" s="94">
        <f>IF((AC664&lt;&gt;"")*(O664&lt;&gt;""),AC664-O664,"")</f>
        <v/>
      </c>
      <c r="AR664" s="94">
        <f>IF((AD664&lt;&gt;"")*(P664&lt;&gt;""),AD664-P664,"")</f>
        <v/>
      </c>
      <c r="AS664" s="94">
        <f>IF((AE664&lt;&gt;"")*(Q664&lt;&gt;""),AE664-Q664,"")</f>
        <v/>
      </c>
      <c r="AT664" s="94">
        <f>IF((AF664&lt;&gt;"")*(R664&lt;&gt;""),AF664-R664,"")</f>
        <v/>
      </c>
      <c r="AU664" s="94">
        <f>IF((AG664&lt;&gt;"")*(S664&lt;&gt;""),AG664-S664,"")</f>
        <v/>
      </c>
      <c r="AV664" s="99">
        <f>IF((AH664&lt;&gt;"")*(T664&lt;&gt;""),AH664-T664,"")</f>
        <v/>
      </c>
      <c r="AW664" s="99">
        <f>IF((AI664&lt;&gt;"")*(U664&lt;&gt;""),AI664-U664,"")</f>
        <v/>
      </c>
      <c r="AX664" s="99">
        <f>IF((AJ664&lt;&gt;"")*(V664&lt;&gt;""),AJ664-V664,"")</f>
        <v/>
      </c>
      <c r="AY664" s="99">
        <f>IF((AK664&lt;&gt;"")*(W664&lt;&gt;""),AK664-W664,"")</f>
        <v/>
      </c>
      <c r="AZ664" s="102">
        <f>IF((AL664&lt;&gt;"")*(X664&lt;&gt;""),AL664-X664,"")</f>
        <v/>
      </c>
      <c r="BA664" s="50">
        <f>IFERROR(__xludf.dummyfunction("AI(""Actúa como un tutor académico y dirígete personalmente al estudiante "" &amp; I664 &amp; "" "" &amp; J664 &amp; "" "" &amp; G664 &amp; "" "" &amp; H664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AM664 &amp; ""'. Diferencias por área: Matemáticas ("" &amp; AQ664 &amp; ""), Ciencias Natura"&amp;"les ("" &amp; AR664 &amp; ""), Sociales ("" &amp; AS664 &amp; ""), Lectura Crítica ("" &amp; AT664 &amp; "") e Inglés ("" &amp; AU664 &amp; ""). Variación en posición: grupo ("" &amp; AN664 &amp; ""), grado ("" &amp; AO664 &amp; "") y media ("" &amp; AP664 &amp; ""). Puntajes Primer Simulacro: Global "" &amp; K664 &amp; "", Mat "" &amp; "&amp;"O4 &amp; "", Cien "" &amp; P664 &amp; "", Soc "" &amp; Q664 &amp; "", Lec "" &amp; R664 &amp; "", Ing "" &amp; S664 &amp; "". Puntajes Segundo Simulacro: Global "" &amp; Y664 &amp; "", Mat "" &amp; AC664 &amp; "", Cien "" &amp; AD664 &amp; "", Soc "" &amp; AE664 &amp; "", Lec "" &amp; AF664 &amp; "", Ing "" &amp; AG664 &amp; "". Escribe un mensaje motivador"&amp;" y breve (máximo 4 líneas)."")
"),"=AI(""Actúa como un tutor académico y dirígete personalmente al estudiante "" &amp; I664 &amp; "" "" &amp; J664 &amp; "" "" &amp; G664 &amp; "" "" &amp; H664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AM664 &amp; ""'. Diferencias por área: Matemáticas ("" &amp; AQ664 &amp; ""), Ciencias Natur"&amp;"ales ("" &amp; AR664 &amp; ""), Sociales ("" &amp; AS664 &amp; ""), Lectura Crítica ("" &amp; AT664 &amp; "") e Inglés ("" &amp; AU664 &amp; ""). Variación en posición: grupo ("" &amp; AN664 &amp; ""), grado ("" &amp; AO664 &amp; "") y media ("" &amp; AP664 &amp; ""). Puntajes Primer Simulacro: Global "" &amp; K664 &amp; "", Mat "" &amp;"&amp;" O664 &amp; "", Cien "" &amp; P664 &amp; "", Soc "" &amp; Q664 &amp; "", Lec "" &amp; R664 &amp; "", Ing "" &amp; S664 &amp; "". Puntajes Segundo Simulacro: Global "" &amp; Y664 &amp; "", Mat "" &amp; AC664 &amp; "", Cien "" &amp; AD664 &amp; "", Soc "" &amp; AE664 &amp; "", Lec "" &amp; AF664 &amp; "", Ing "" &amp; AG664 &amp; "". Escribe un mensaje motivado"&amp;"r y breve (máximo 4 líneas)."")
")</f>
        <v/>
      </c>
    </row>
    <row r="665" ht="15.75" customHeight="1" s="42">
      <c r="A665" s="93" t="n"/>
      <c r="B665" s="94" t="inlineStr">
        <is>
          <t>Bachillerato</t>
        </is>
      </c>
      <c r="C665" s="94" t="n">
        <v>904</v>
      </c>
      <c r="D665" s="94" t="n"/>
      <c r="E665" s="95" t="n">
        <v>1011594657</v>
      </c>
      <c r="F665" s="96">
        <f>TRIM(G665&amp;" "&amp;H665&amp;" "&amp;I665&amp;" "&amp;J665)</f>
        <v/>
      </c>
      <c r="G665" s="94" t="inlineStr">
        <is>
          <t>Usquiano</t>
        </is>
      </c>
      <c r="H665" s="94" t="inlineStr">
        <is>
          <t>Rodríguez</t>
        </is>
      </c>
      <c r="I665" s="94" t="inlineStr">
        <is>
          <t>Emmanuel</t>
        </is>
      </c>
      <c r="J665" s="97" t="n"/>
      <c r="K665" s="98">
        <f>IF(SUM(O665:S665)=0, "", ROUND(((O665*3+P665*3+Q665*3+R665*3+S665*1)/13)*5,0))</f>
        <v/>
      </c>
      <c r="L665" s="99">
        <f>IF(OR($C665="",K665=""),"",COUNTIFS($C$4:$C$1500,$C665,K$4:K$1500,"&gt;"&amp;K665)+1)</f>
        <v/>
      </c>
      <c r="M665" s="99">
        <f>IF(OR($C665="",K665=""),"",IF(AND($C665&gt;=1001,$C665&lt;=1005),COUNTIFS($C$4:$C$1500,"&gt;=1001",$C$4:$C$1500,"&lt;=1005",K$4:K$1500,"&gt;"&amp;K665)+1,IF(AND($C665&gt;=1101,$C665&lt;=1105),COUNTIFS($C$4:$C$1500,"&gt;=1101",$C$4:$C$1500,"&lt;=1105",K$4:K$1500,"&gt;"&amp;K665)+1,IF(AND($C665&gt;=901,$C665&lt;=905),COUNTIFS($C$4:$C$1500,"&gt;=901",$C$4:$C$1500,"&lt;=905",K$4:K$1500,"&gt;"&amp;K665)+1,IF(AND($C665&gt;=801,$C665&lt;=805),COUNTIFS($C$4:$C$1500,"&gt;=801",$C$4:$C$1500,"&lt;=805",K$4:K$1500,"&gt;"&amp;K665)+1,IF(AND($C665&gt;=701,$C665&lt;=705),COUNTIFS($C$4:$C$1500,"&gt;=701",$C$4:$C$1500,"&lt;=705",K$4:K$1500,"&gt;"&amp;K665)+1,IF(AND($C665&gt;=601,$C665&lt;=606),COUNTIFS($C$4:$C$1500,"&gt;=601",$C$4:$C$1500,"&lt;=606",K$4:K$1500,"&gt;"&amp;K665)+1,"")))))))</f>
        <v/>
      </c>
      <c r="N665" s="99">
        <f>IF(OR($C665="",K665=""),"",IF(OR(AND($C665&gt;=1001,$C665&lt;=1005),AND($C665&gt;=1101,$C665&lt;=1105)),COUNTIFS($C$4:$C$1500,"&gt;=1001",$C$4:$C$1500,"&lt;=1005",K$4:K$1500,"&gt;"&amp;K665)+COUNTIFS($C$4:$C$1500,"&gt;=1101",$C$4:$C$1500,"&lt;=1105",K$4:K$1500,"&gt;"&amp;K665)+1,""))</f>
        <v/>
      </c>
      <c r="O665" s="94" t="n">
        <v>52.5</v>
      </c>
      <c r="P665" s="94" t="n">
        <v>69.05</v>
      </c>
      <c r="Q665" s="94" t="n">
        <v>65.63</v>
      </c>
      <c r="R665" s="94" t="n">
        <v>50</v>
      </c>
      <c r="S665" s="94" t="n">
        <v>66.67</v>
      </c>
      <c r="T665" s="99">
        <f>IF(AND(O665&gt;0,O665&lt;36),1,IF(AND(O665&gt;=36,O665&lt;51),2,IF(AND(O665&gt;=51,O665&lt;71),3,IF(AND(O665&gt;=71,O665&lt;=100),4,))))</f>
        <v/>
      </c>
      <c r="U665" s="99">
        <f>IF(AND(P665&gt;0,P665&lt;41),1,IF(AND(P665&gt;=41,P665&lt;56),2,IF(AND(P665&gt;=56,P665&lt;71),3,IF(AND(P665&gt;=71,P665&lt;=100),4,))))</f>
        <v/>
      </c>
      <c r="V665" s="99">
        <f>IF(AND(Q665&gt;0,Q665&lt;41),1,IF(AND(Q665&gt;=41,Q665&lt;56),2,IF(AND(Q665&gt;=56,Q665&lt;71),3,IF(AND(Q665&gt;=71,Q665&lt;=100),4,))))</f>
        <v/>
      </c>
      <c r="W665" s="99">
        <f>IF(AND(R665&gt;0,R665&lt;36),1,IF(AND(R665&gt;=36,R665&lt;51),2,IF(AND(R665&gt;=51,R665&lt;66),3,IF(AND(R665&gt;=66,R665&lt;=100),4,))))</f>
        <v/>
      </c>
      <c r="X665" s="100">
        <f>IF(AND(S665&gt;0,S665&lt;37),1,IF(AND(S665&gt;=37,S665&lt;58),2,IF(AND(S665&gt;=58,S665&lt;71),3,IF(AND(S665&gt;=71,S665&lt;=100),4,))))</f>
        <v/>
      </c>
      <c r="Y665" s="101">
        <f>IF(SUM(AC665:AG665)=0, "", ROUND(((AC665*3+AD665*3+AE665*3+AF665*3+AG665*1)/13)*5,0))</f>
        <v/>
      </c>
      <c r="Z665" s="99">
        <f>IF(OR($C665="",Y665=""),"",COUNTIFS($C$4:$C$1500,$C665,Y$4:Y$1500,"&gt;"&amp;Y665)+1)</f>
        <v/>
      </c>
      <c r="AA665" s="99">
        <f>IF(OR($C665="",Y665=""),"",IF(AND($C665&gt;=1001,$C665&lt;=1005),COUNTIFS($C$4:$C$1500,"&gt;=1001",$C$4:$C$1500,"&lt;=1005",Y$4:Y$1500,"&gt;"&amp;Y665)+1,IF(AND($C665&gt;=1101,$C665&lt;=1105),COUNTIFS($C$4:$C$1500,"&gt;=1101",$C$4:$C$1500,"&lt;=1105",Y$4:Y$1500,"&gt;"&amp;Y665)+1,IF(AND($C665&gt;=901,$C665&lt;=905),COUNTIFS($C$4:$C$1500,"&gt;=901",$C$4:$C$1500,"&lt;=905",Y$4:Y$1500,"&gt;"&amp;Y665)+1,IF(AND($C665&gt;=801,$C665&lt;=805),COUNTIFS($C$4:$C$1500,"&gt;=801",$C$4:$C$1500,"&lt;=805",Y$4:Y$1500,"&gt;"&amp;Y665)+1,IF(AND($C665&gt;=701,$C665&lt;=705),COUNTIFS($C$4:$C$1500,"&gt;=701",$C$4:$C$1500,"&lt;=705",Y$4:Y$1500,"&gt;"&amp;Y665)+1,IF(AND($C665&gt;=601,$C665&lt;=606),COUNTIFS($C$4:$C$1500,"&gt;=601",$C$4:$C$1500,"&lt;=606",Y$4:Y$1500,"&gt;"&amp;Y665)+1,"")))))))</f>
        <v/>
      </c>
      <c r="AB665" s="99">
        <f>IF(OR($C665="",Y665=""),"",IF(OR(AND($C665&gt;=1001,$C665&lt;=1005),AND($C665&gt;=1101,$C665&lt;=1105)),COUNTIFS($C$4:$C$1500,"&gt;=1001",$C$4:$C$1500,"&lt;=1005",Y$4:Y$1500,"&gt;"&amp;Y665)+COUNTIFS($C$4:$C$1500,"&gt;=1101",$C$4:$C$1500,"&lt;=1105",Y$4:Y$1500,"&gt;"&amp;Y665)+1,""))</f>
        <v/>
      </c>
      <c r="AC665" s="94" t="n">
        <v>68.75</v>
      </c>
      <c r="AD665" s="94" t="n">
        <v>87.05</v>
      </c>
      <c r="AE665" s="94" t="n">
        <v>78.75</v>
      </c>
      <c r="AF665" s="94" t="n">
        <v>61.25</v>
      </c>
      <c r="AG665" s="94" t="n">
        <v>65.63</v>
      </c>
      <c r="AH665" s="99">
        <f>IF(AND(AC665&gt;0,AC665&lt;36),1,IF(AND(AC665&gt;=36,AC665&lt;51),2,IF(AND(AC665&gt;=51,AC665&lt;71),3,IF(AND(AC665&gt;=71,AC665&lt;=100),4,))))</f>
        <v/>
      </c>
      <c r="AI665" s="99">
        <f>IF(AND(AD665&gt;0,AD665&lt;41),1,IF(AND(AD665&gt;=41,AD665&lt;56),2,IF(AND(AD665&gt;=56,AD665&lt;71),3,IF(AND(AD665&gt;=71,AD665&lt;=100),4,))))</f>
        <v/>
      </c>
      <c r="AJ665" s="99">
        <f>IF(AND(AE665&gt;0,AE665&lt;41),1,IF(AND(AE665&gt;=41,AE665&lt;56),2,IF(AND(AE665&gt;=56,AE665&lt;71),3,IF(AND(AE665&gt;=71,AE665&lt;=100),4,))))</f>
        <v/>
      </c>
      <c r="AK665" s="99">
        <f>IF(AND(AF665&gt;0,AF665&lt;36),1,IF(AND(AF665&gt;=36,AF665&lt;51),2,IF(AND(AF665&gt;=51,AF665&lt;66),3,IF(AND(AF665&gt;=66,AF665&lt;=100),4,))))</f>
        <v/>
      </c>
      <c r="AL665" s="100">
        <f>IF(AND(AG665&gt;0,AG665&lt;37),1,IF(AND(AG665&gt;=37,AG665&lt;58),2,IF(AND(AG665&gt;=58,AG665&lt;71),3,IF(AND(AG665&gt;=71,AG665&lt;=100),4,))))</f>
        <v/>
      </c>
      <c r="AM665" s="101">
        <f>IF((Y665&lt;&gt;"")*(K665&lt;&gt;""),Y665-K665,"")</f>
        <v/>
      </c>
      <c r="AN665" s="99">
        <f>IF((Z665&lt;&gt;"")*(L665&lt;&gt;""),Z665-L665,"")</f>
        <v/>
      </c>
      <c r="AO665" s="99">
        <f>IF((AA665&lt;&gt;"")*(M665&lt;&gt;""),AA665-M665,"")</f>
        <v/>
      </c>
      <c r="AP665" s="99">
        <f>IF((AB665&lt;&gt;"")*(N665&lt;&gt;""),AB665-N665,"")</f>
        <v/>
      </c>
      <c r="AQ665" s="94">
        <f>IF((AC665&lt;&gt;"")*(O665&lt;&gt;""),AC665-O665,"")</f>
        <v/>
      </c>
      <c r="AR665" s="94">
        <f>IF((AD665&lt;&gt;"")*(P665&lt;&gt;""),AD665-P665,"")</f>
        <v/>
      </c>
      <c r="AS665" s="94">
        <f>IF((AE665&lt;&gt;"")*(Q665&lt;&gt;""),AE665-Q665,"")</f>
        <v/>
      </c>
      <c r="AT665" s="94">
        <f>IF((AF665&lt;&gt;"")*(R665&lt;&gt;""),AF665-R665,"")</f>
        <v/>
      </c>
      <c r="AU665" s="94">
        <f>IF((AG665&lt;&gt;"")*(S665&lt;&gt;""),AG665-S665,"")</f>
        <v/>
      </c>
      <c r="AV665" s="99">
        <f>IF((AH665&lt;&gt;"")*(T665&lt;&gt;""),AH665-T665,"")</f>
        <v/>
      </c>
      <c r="AW665" s="99">
        <f>IF((AI665&lt;&gt;"")*(U665&lt;&gt;""),AI665-U665,"")</f>
        <v/>
      </c>
      <c r="AX665" s="99">
        <f>IF((AJ665&lt;&gt;"")*(V665&lt;&gt;""),AJ665-V665,"")</f>
        <v/>
      </c>
      <c r="AY665" s="99">
        <f>IF((AK665&lt;&gt;"")*(W665&lt;&gt;""),AK665-W665,"")</f>
        <v/>
      </c>
      <c r="AZ665" s="102">
        <f>IF((AL665&lt;&gt;"")*(X665&lt;&gt;""),AL665-X665,"")</f>
        <v/>
      </c>
      <c r="BA665" s="50">
        <f>IFERROR(__xludf.dummyfunction("AI(""Actúa como un tutor académico y dirígete personalmente al estudiante "" &amp; I665 &amp; "" "" &amp; J665 &amp; "" "" &amp; G665 &amp; "" "" &amp; H665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AM665 &amp; ""'. Diferencias por área: Matemáticas ("" &amp; AQ665 &amp; ""), Ciencias Natura"&amp;"les ("" &amp; AR665 &amp; ""), Sociales ("" &amp; AS665 &amp; ""), Lectura Crítica ("" &amp; AT665 &amp; "") e Inglés ("" &amp; AU665 &amp; ""). Variación en posición: grupo ("" &amp; AN665 &amp; ""), grado ("" &amp; AO665 &amp; "") y media ("" &amp; AP665 &amp; ""). Puntajes Primer Simulacro: Global "" &amp; K665 &amp; "", Mat "" &amp; "&amp;"O4 &amp; "", Cien "" &amp; P665 &amp; "", Soc "" &amp; Q665 &amp; "", Lec "" &amp; R665 &amp; "", Ing "" &amp; S665 &amp; "". Puntajes Segundo Simulacro: Global "" &amp; Y665 &amp; "", Mat "" &amp; AC665 &amp; "", Cien "" &amp; AD665 &amp; "", Soc "" &amp; AE665 &amp; "", Lec "" &amp; AF665 &amp; "", Ing "" &amp; AG665 &amp; "". Escribe un mensaje motivador"&amp;" y breve (máximo 4 líneas)."")
"),"=AI(""Actúa como un tutor académico y dirígete personalmente al estudiante "" &amp; I665 &amp; "" "" &amp; J665 &amp; "" "" &amp; G665 &amp; "" "" &amp; H665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AM665 &amp; ""'. Diferencias por área: Matemáticas ("" &amp; AQ665 &amp; ""), Ciencias Natur"&amp;"ales ("" &amp; AR665 &amp; ""), Sociales ("" &amp; AS665 &amp; ""), Lectura Crítica ("" &amp; AT665 &amp; "") e Inglés ("" &amp; AU665 &amp; ""). Variación en posición: grupo ("" &amp; AN665 &amp; ""), grado ("" &amp; AO665 &amp; "") y media ("" &amp; AP665 &amp; ""). Puntajes Primer Simulacro: Global "" &amp; K665 &amp; "", Mat "" &amp;"&amp;" O665 &amp; "", Cien "" &amp; P665 &amp; "", Soc "" &amp; Q665 &amp; "", Lec "" &amp; R665 &amp; "", Ing "" &amp; S665 &amp; "". Puntajes Segundo Simulacro: Global "" &amp; Y665 &amp; "", Mat "" &amp; AC665 &amp; "", Cien "" &amp; AD665 &amp; "", Soc "" &amp; AE665 &amp; "", Lec "" &amp; AF665 &amp; "", Ing "" &amp; AG665 &amp; "". Escribe un mensaje motivado"&amp;"r y breve (máximo 4 líneas)."")
")</f>
        <v/>
      </c>
    </row>
    <row r="666" ht="15.75" customHeight="1" s="42">
      <c r="A666" s="93" t="n"/>
      <c r="B666" s="94" t="inlineStr">
        <is>
          <t>Bachillerato</t>
        </is>
      </c>
      <c r="C666" s="94" t="n">
        <v>904</v>
      </c>
      <c r="D666" s="94" t="n"/>
      <c r="E666" s="95" t="n">
        <v>1036452881</v>
      </c>
      <c r="F666" s="96">
        <f>TRIM(G666&amp;" "&amp;H666&amp;" "&amp;I666&amp;" "&amp;J666)</f>
        <v/>
      </c>
      <c r="G666" s="94" t="inlineStr">
        <is>
          <t>Valencia</t>
        </is>
      </c>
      <c r="H666" s="94" t="inlineStr">
        <is>
          <t>Cano</t>
        </is>
      </c>
      <c r="I666" s="94" t="inlineStr">
        <is>
          <t>Juan</t>
        </is>
      </c>
      <c r="J666" s="97" t="inlineStr">
        <is>
          <t>Andrés</t>
        </is>
      </c>
      <c r="K666" s="98">
        <f>IF(SUM(O666:S666)=0, "", ROUND(((O666*3+P666*3+Q666*3+R666*3+S666*1)/13)*5,0))</f>
        <v/>
      </c>
      <c r="L666" s="99">
        <f>IF(OR($C666="",K666=""),"",COUNTIFS($C$4:$C$1500,$C666,K$4:K$1500,"&gt;"&amp;K666)+1)</f>
        <v/>
      </c>
      <c r="M666" s="99">
        <f>IF(OR($C666="",K666=""),"",IF(AND($C666&gt;=1001,$C666&lt;=1005),COUNTIFS($C$4:$C$1500,"&gt;=1001",$C$4:$C$1500,"&lt;=1005",K$4:K$1500,"&gt;"&amp;K666)+1,IF(AND($C666&gt;=1101,$C666&lt;=1105),COUNTIFS($C$4:$C$1500,"&gt;=1101",$C$4:$C$1500,"&lt;=1105",K$4:K$1500,"&gt;"&amp;K666)+1,IF(AND($C666&gt;=901,$C666&lt;=905),COUNTIFS($C$4:$C$1500,"&gt;=901",$C$4:$C$1500,"&lt;=905",K$4:K$1500,"&gt;"&amp;K666)+1,IF(AND($C666&gt;=801,$C666&lt;=805),COUNTIFS($C$4:$C$1500,"&gt;=801",$C$4:$C$1500,"&lt;=805",K$4:K$1500,"&gt;"&amp;K666)+1,IF(AND($C666&gt;=701,$C666&lt;=705),COUNTIFS($C$4:$C$1500,"&gt;=701",$C$4:$C$1500,"&lt;=705",K$4:K$1500,"&gt;"&amp;K666)+1,IF(AND($C666&gt;=601,$C666&lt;=606),COUNTIFS($C$4:$C$1500,"&gt;=601",$C$4:$C$1500,"&lt;=606",K$4:K$1500,"&gt;"&amp;K666)+1,"")))))))</f>
        <v/>
      </c>
      <c r="N666" s="99">
        <f>IF(OR($C666="",K666=""),"",IF(OR(AND($C666&gt;=1001,$C666&lt;=1005),AND($C666&gt;=1101,$C666&lt;=1105)),COUNTIFS($C$4:$C$1500,"&gt;=1001",$C$4:$C$1500,"&lt;=1005",K$4:K$1500,"&gt;"&amp;K666)+COUNTIFS($C$4:$C$1500,"&gt;=1101",$C$4:$C$1500,"&lt;=1105",K$4:K$1500,"&gt;"&amp;K666)+1,""))</f>
        <v/>
      </c>
      <c r="O666" s="94" t="n">
        <v>32.5</v>
      </c>
      <c r="P666" s="94" t="n">
        <v>44.05</v>
      </c>
      <c r="Q666" s="94" t="n">
        <v>59.38</v>
      </c>
      <c r="R666" s="94" t="n">
        <v>41.67</v>
      </c>
      <c r="S666" s="94" t="n">
        <v>66.67</v>
      </c>
      <c r="T666" s="99">
        <f>IF(AND(O666&gt;0,O666&lt;36),1,IF(AND(O666&gt;=36,O666&lt;51),2,IF(AND(O666&gt;=51,O666&lt;71),3,IF(AND(O666&gt;=71,O666&lt;=100),4,))))</f>
        <v/>
      </c>
      <c r="U666" s="99">
        <f>IF(AND(P666&gt;0,P666&lt;41),1,IF(AND(P666&gt;=41,P666&lt;56),2,IF(AND(P666&gt;=56,P666&lt;71),3,IF(AND(P666&gt;=71,P666&lt;=100),4,))))</f>
        <v/>
      </c>
      <c r="V666" s="99">
        <f>IF(AND(Q666&gt;0,Q666&lt;41),1,IF(AND(Q666&gt;=41,Q666&lt;56),2,IF(AND(Q666&gt;=56,Q666&lt;71),3,IF(AND(Q666&gt;=71,Q666&lt;=100),4,))))</f>
        <v/>
      </c>
      <c r="W666" s="99">
        <f>IF(AND(R666&gt;0,R666&lt;36),1,IF(AND(R666&gt;=36,R666&lt;51),2,IF(AND(R666&gt;=51,R666&lt;66),3,IF(AND(R666&gt;=66,R666&lt;=100),4,))))</f>
        <v/>
      </c>
      <c r="X666" s="100">
        <f>IF(AND(S666&gt;0,S666&lt;37),1,IF(AND(S666&gt;=37,S666&lt;58),2,IF(AND(S666&gt;=58,S666&lt;71),3,IF(AND(S666&gt;=71,S666&lt;=100),4,))))</f>
        <v/>
      </c>
      <c r="Y666" s="101">
        <f>IF(SUM(AC666:AG666)=0, "", ROUND(((AC666*3+AD666*3+AE666*3+AF666*3+AG666*1)/13)*5,0))</f>
        <v/>
      </c>
      <c r="Z666" s="99">
        <f>IF(OR($C666="",Y666=""),"",COUNTIFS($C$4:$C$1500,$C666,Y$4:Y$1500,"&gt;"&amp;Y666)+1)</f>
        <v/>
      </c>
      <c r="AA666" s="99">
        <f>IF(OR($C666="",Y666=""),"",IF(AND($C666&gt;=1001,$C666&lt;=1005),COUNTIFS($C$4:$C$1500,"&gt;=1001",$C$4:$C$1500,"&lt;=1005",Y$4:Y$1500,"&gt;"&amp;Y666)+1,IF(AND($C666&gt;=1101,$C666&lt;=1105),COUNTIFS($C$4:$C$1500,"&gt;=1101",$C$4:$C$1500,"&lt;=1105",Y$4:Y$1500,"&gt;"&amp;Y666)+1,IF(AND($C666&gt;=901,$C666&lt;=905),COUNTIFS($C$4:$C$1500,"&gt;=901",$C$4:$C$1500,"&lt;=905",Y$4:Y$1500,"&gt;"&amp;Y666)+1,IF(AND($C666&gt;=801,$C666&lt;=805),COUNTIFS($C$4:$C$1500,"&gt;=801",$C$4:$C$1500,"&lt;=805",Y$4:Y$1500,"&gt;"&amp;Y666)+1,IF(AND($C666&gt;=701,$C666&lt;=705),COUNTIFS($C$4:$C$1500,"&gt;=701",$C$4:$C$1500,"&lt;=705",Y$4:Y$1500,"&gt;"&amp;Y666)+1,IF(AND($C666&gt;=601,$C666&lt;=606),COUNTIFS($C$4:$C$1500,"&gt;=601",$C$4:$C$1500,"&lt;=606",Y$4:Y$1500,"&gt;"&amp;Y666)+1,"")))))))</f>
        <v/>
      </c>
      <c r="AB666" s="99">
        <f>IF(OR($C666="",Y666=""),"",IF(OR(AND($C666&gt;=1001,$C666&lt;=1005),AND($C666&gt;=1101,$C666&lt;=1105)),COUNTIFS($C$4:$C$1500,"&gt;=1001",$C$4:$C$1500,"&lt;=1005",Y$4:Y$1500,"&gt;"&amp;Y666)+COUNTIFS($C$4:$C$1500,"&gt;=1101",$C$4:$C$1500,"&lt;=1105",Y$4:Y$1500,"&gt;"&amp;Y666)+1,""))</f>
        <v/>
      </c>
      <c r="AC666" s="94" t="n">
        <v>52.25</v>
      </c>
      <c r="AD666" s="94" t="n">
        <v>56.21</v>
      </c>
      <c r="AE666" s="94" t="n">
        <v>68.25</v>
      </c>
      <c r="AF666" s="94" t="n">
        <v>52.5</v>
      </c>
      <c r="AG666" s="94" t="n">
        <v>56.88</v>
      </c>
      <c r="AH666" s="99">
        <f>IF(AND(AC666&gt;0,AC666&lt;36),1,IF(AND(AC666&gt;=36,AC666&lt;51),2,IF(AND(AC666&gt;=51,AC666&lt;71),3,IF(AND(AC666&gt;=71,AC666&lt;=100),4,))))</f>
        <v/>
      </c>
      <c r="AI666" s="99">
        <f>IF(AND(AD666&gt;0,AD666&lt;41),1,IF(AND(AD666&gt;=41,AD666&lt;56),2,IF(AND(AD666&gt;=56,AD666&lt;71),3,IF(AND(AD666&gt;=71,AD666&lt;=100),4,))))</f>
        <v/>
      </c>
      <c r="AJ666" s="99">
        <f>IF(AND(AE666&gt;0,AE666&lt;41),1,IF(AND(AE666&gt;=41,AE666&lt;56),2,IF(AND(AE666&gt;=56,AE666&lt;71),3,IF(AND(AE666&gt;=71,AE666&lt;=100),4,))))</f>
        <v/>
      </c>
      <c r="AK666" s="99">
        <f>IF(AND(AF666&gt;0,AF666&lt;36),1,IF(AND(AF666&gt;=36,AF666&lt;51),2,IF(AND(AF666&gt;=51,AF666&lt;66),3,IF(AND(AF666&gt;=66,AF666&lt;=100),4,))))</f>
        <v/>
      </c>
      <c r="AL666" s="100">
        <f>IF(AND(AG666&gt;0,AG666&lt;37),1,IF(AND(AG666&gt;=37,AG666&lt;58),2,IF(AND(AG666&gt;=58,AG666&lt;71),3,IF(AND(AG666&gt;=71,AG666&lt;=100),4,))))</f>
        <v/>
      </c>
      <c r="AM666" s="101">
        <f>IF((Y666&lt;&gt;"")*(K666&lt;&gt;""),Y666-K666,"")</f>
        <v/>
      </c>
      <c r="AN666" s="99">
        <f>IF((Z666&lt;&gt;"")*(L666&lt;&gt;""),Z666-L666,"")</f>
        <v/>
      </c>
      <c r="AO666" s="99">
        <f>IF((AA666&lt;&gt;"")*(M666&lt;&gt;""),AA666-M666,"")</f>
        <v/>
      </c>
      <c r="AP666" s="99">
        <f>IF((AB666&lt;&gt;"")*(N666&lt;&gt;""),AB666-N666,"")</f>
        <v/>
      </c>
      <c r="AQ666" s="94">
        <f>IF((AC666&lt;&gt;"")*(O666&lt;&gt;""),AC666-O666,"")</f>
        <v/>
      </c>
      <c r="AR666" s="94">
        <f>IF((AD666&lt;&gt;"")*(P666&lt;&gt;""),AD666-P666,"")</f>
        <v/>
      </c>
      <c r="AS666" s="94">
        <f>IF((AE666&lt;&gt;"")*(Q666&lt;&gt;""),AE666-Q666,"")</f>
        <v/>
      </c>
      <c r="AT666" s="94">
        <f>IF((AF666&lt;&gt;"")*(R666&lt;&gt;""),AF666-R666,"")</f>
        <v/>
      </c>
      <c r="AU666" s="94">
        <f>IF((AG666&lt;&gt;"")*(S666&lt;&gt;""),AG666-S666,"")</f>
        <v/>
      </c>
      <c r="AV666" s="99">
        <f>IF((AH666&lt;&gt;"")*(T666&lt;&gt;""),AH666-T666,"")</f>
        <v/>
      </c>
      <c r="AW666" s="99">
        <f>IF((AI666&lt;&gt;"")*(U666&lt;&gt;""),AI666-U666,"")</f>
        <v/>
      </c>
      <c r="AX666" s="99">
        <f>IF((AJ666&lt;&gt;"")*(V666&lt;&gt;""),AJ666-V666,"")</f>
        <v/>
      </c>
      <c r="AY666" s="99">
        <f>IF((AK666&lt;&gt;"")*(W666&lt;&gt;""),AK666-W666,"")</f>
        <v/>
      </c>
      <c r="AZ666" s="102">
        <f>IF((AL666&lt;&gt;"")*(X666&lt;&gt;""),AL666-X666,"")</f>
        <v/>
      </c>
      <c r="BA666" s="50">
        <f>IFERROR(__xludf.dummyfunction("AI(""Actúa como un tutor académico y dirígete personalmente al estudiante "" &amp; I666 &amp; "" "" &amp; J666 &amp; "" "" &amp; G666 &amp; "" "" &amp; H666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AM666 &amp; ""'. Diferencias por área: Matemáticas ("" &amp; AQ666 &amp; ""), Ciencias Natura"&amp;"les ("" &amp; AR666 &amp; ""), Sociales ("" &amp; AS666 &amp; ""), Lectura Crítica ("" &amp; AT666 &amp; "") e Inglés ("" &amp; AU666 &amp; ""). Variación en posición: grupo ("" &amp; AN666 &amp; ""), grado ("" &amp; AO666 &amp; "") y media ("" &amp; AP666 &amp; ""). Puntajes Primer Simulacro: Global "" &amp; K666 &amp; "", Mat "" &amp; "&amp;"O4 &amp; "", Cien "" &amp; P666 &amp; "", Soc "" &amp; Q666 &amp; "", Lec "" &amp; R666 &amp; "", Ing "" &amp; S666 &amp; "". Puntajes Segundo Simulacro: Global "" &amp; Y666 &amp; "", Mat "" &amp; AC666 &amp; "", Cien "" &amp; AD666 &amp; "", Soc "" &amp; AE666 &amp; "", Lec "" &amp; AF666 &amp; "", Ing "" &amp; AG666 &amp; "". Escribe un mensaje motivador"&amp;" y breve (máximo 4 líneas)."")
"),"=AI(""Actúa como un tutor académico y dirígete personalmente al estudiante "" &amp; I666 &amp; "" "" &amp; J666 &amp; "" "" &amp; G666 &amp; "" "" &amp; H666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AM666 &amp; ""'. Diferencias por área: Matemáticas ("" &amp; AQ666 &amp; ""), Ciencias Natur"&amp;"ales ("" &amp; AR666 &amp; ""), Sociales ("" &amp; AS666 &amp; ""), Lectura Crítica ("" &amp; AT666 &amp; "") e Inglés ("" &amp; AU666 &amp; ""). Variación en posición: grupo ("" &amp; AN666 &amp; ""), grado ("" &amp; AO666 &amp; "") y media ("" &amp; AP666 &amp; ""). Puntajes Primer Simulacro: Global "" &amp; K666 &amp; "", Mat "" &amp;"&amp;" O666 &amp; "", Cien "" &amp; P666 &amp; "", Soc "" &amp; Q666 &amp; "", Lec "" &amp; R666 &amp; "", Ing "" &amp; S666 &amp; "". Puntajes Segundo Simulacro: Global "" &amp; Y666 &amp; "", Mat "" &amp; AC666 &amp; "", Cien "" &amp; AD666 &amp; "", Soc "" &amp; AE666 &amp; "", Lec "" &amp; AF666 &amp; "", Ing "" &amp; AG666 &amp; "". Escribe un mensaje motivado"&amp;"r y breve (máximo 4 líneas)."")
")</f>
        <v/>
      </c>
    </row>
    <row r="667" ht="15.75" customHeight="1" s="42">
      <c r="A667" s="93" t="n"/>
      <c r="B667" s="94" t="inlineStr">
        <is>
          <t>Bachillerato</t>
        </is>
      </c>
      <c r="C667" s="94" t="n">
        <v>904</v>
      </c>
      <c r="D667" s="94" t="n"/>
      <c r="E667" s="95" t="n">
        <v>1033189776</v>
      </c>
      <c r="F667" s="96">
        <f>TRIM(G667&amp;" "&amp;H667&amp;" "&amp;I667&amp;" "&amp;J667)</f>
        <v/>
      </c>
      <c r="G667" s="94" t="inlineStr">
        <is>
          <t>Vargas</t>
        </is>
      </c>
      <c r="H667" s="94" t="inlineStr">
        <is>
          <t>Nanclares</t>
        </is>
      </c>
      <c r="I667" s="94" t="inlineStr">
        <is>
          <t>Martina</t>
        </is>
      </c>
      <c r="J667" s="97" t="n"/>
      <c r="K667" s="98">
        <f>IF(SUM(O667:S667)=0, "", ROUND(((O667*3+P667*3+Q667*3+R667*3+S667*1)/13)*5,0))</f>
        <v/>
      </c>
      <c r="L667" s="99">
        <f>IF(OR($C667="",K667=""),"",COUNTIFS($C$4:$C$1500,$C667,K$4:K$1500,"&gt;"&amp;K667)+1)</f>
        <v/>
      </c>
      <c r="M667" s="99">
        <f>IF(OR($C667="",K667=""),"",IF(AND($C667&gt;=1001,$C667&lt;=1005),COUNTIFS($C$4:$C$1500,"&gt;=1001",$C$4:$C$1500,"&lt;=1005",K$4:K$1500,"&gt;"&amp;K667)+1,IF(AND($C667&gt;=1101,$C667&lt;=1105),COUNTIFS($C$4:$C$1500,"&gt;=1101",$C$4:$C$1500,"&lt;=1105",K$4:K$1500,"&gt;"&amp;K667)+1,IF(AND($C667&gt;=901,$C667&lt;=905),COUNTIFS($C$4:$C$1500,"&gt;=901",$C$4:$C$1500,"&lt;=905",K$4:K$1500,"&gt;"&amp;K667)+1,IF(AND($C667&gt;=801,$C667&lt;=805),COUNTIFS($C$4:$C$1500,"&gt;=801",$C$4:$C$1500,"&lt;=805",K$4:K$1500,"&gt;"&amp;K667)+1,IF(AND($C667&gt;=701,$C667&lt;=705),COUNTIFS($C$4:$C$1500,"&gt;=701",$C$4:$C$1500,"&lt;=705",K$4:K$1500,"&gt;"&amp;K667)+1,IF(AND($C667&gt;=601,$C667&lt;=606),COUNTIFS($C$4:$C$1500,"&gt;=601",$C$4:$C$1500,"&lt;=606",K$4:K$1500,"&gt;"&amp;K667)+1,"")))))))</f>
        <v/>
      </c>
      <c r="N667" s="99">
        <f>IF(OR($C667="",K667=""),"",IF(OR(AND($C667&gt;=1001,$C667&lt;=1005),AND($C667&gt;=1101,$C667&lt;=1105)),COUNTIFS($C$4:$C$1500,"&gt;=1001",$C$4:$C$1500,"&lt;=1005",K$4:K$1500,"&gt;"&amp;K667)+COUNTIFS($C$4:$C$1500,"&gt;=1101",$C$4:$C$1500,"&lt;=1105",K$4:K$1500,"&gt;"&amp;K667)+1,""))</f>
        <v/>
      </c>
      <c r="O667" s="94" t="n">
        <v>52.5</v>
      </c>
      <c r="P667" s="94" t="n">
        <v>45.83</v>
      </c>
      <c r="Q667" s="94" t="n">
        <v>53.13</v>
      </c>
      <c r="R667" s="94" t="n">
        <v>66.67</v>
      </c>
      <c r="S667" s="94" t="n">
        <v>58.33</v>
      </c>
      <c r="T667" s="99">
        <f>IF(AND(O667&gt;0,O667&lt;36),1,IF(AND(O667&gt;=36,O667&lt;51),2,IF(AND(O667&gt;=51,O667&lt;71),3,IF(AND(O667&gt;=71,O667&lt;=100),4,))))</f>
        <v/>
      </c>
      <c r="U667" s="99">
        <f>IF(AND(P667&gt;0,P667&lt;41),1,IF(AND(P667&gt;=41,P667&lt;56),2,IF(AND(P667&gt;=56,P667&lt;71),3,IF(AND(P667&gt;=71,P667&lt;=100),4,))))</f>
        <v/>
      </c>
      <c r="V667" s="99">
        <f>IF(AND(Q667&gt;0,Q667&lt;41),1,IF(AND(Q667&gt;=41,Q667&lt;56),2,IF(AND(Q667&gt;=56,Q667&lt;71),3,IF(AND(Q667&gt;=71,Q667&lt;=100),4,))))</f>
        <v/>
      </c>
      <c r="W667" s="99">
        <f>IF(AND(R667&gt;0,R667&lt;36),1,IF(AND(R667&gt;=36,R667&lt;51),2,IF(AND(R667&gt;=51,R667&lt;66),3,IF(AND(R667&gt;=66,R667&lt;=100),4,))))</f>
        <v/>
      </c>
      <c r="X667" s="100">
        <f>IF(AND(S667&gt;0,S667&lt;37),1,IF(AND(S667&gt;=37,S667&lt;58),2,IF(AND(S667&gt;=58,S667&lt;71),3,IF(AND(S667&gt;=71,S667&lt;=100),4,))))</f>
        <v/>
      </c>
      <c r="Y667" s="101">
        <f>IF(SUM(AC667:AG667)=0, "", ROUND(((AC667*3+AD667*3+AE667*3+AF667*3+AG667*1)/13)*5,0))</f>
        <v/>
      </c>
      <c r="Z667" s="99">
        <f>IF(OR($C667="",Y667=""),"",COUNTIFS($C$4:$C$1500,$C667,Y$4:Y$1500,"&gt;"&amp;Y667)+1)</f>
        <v/>
      </c>
      <c r="AA667" s="99">
        <f>IF(OR($C667="",Y667=""),"",IF(AND($C667&gt;=1001,$C667&lt;=1005),COUNTIFS($C$4:$C$1500,"&gt;=1001",$C$4:$C$1500,"&lt;=1005",Y$4:Y$1500,"&gt;"&amp;Y667)+1,IF(AND($C667&gt;=1101,$C667&lt;=1105),COUNTIFS($C$4:$C$1500,"&gt;=1101",$C$4:$C$1500,"&lt;=1105",Y$4:Y$1500,"&gt;"&amp;Y667)+1,IF(AND($C667&gt;=901,$C667&lt;=905),COUNTIFS($C$4:$C$1500,"&gt;=901",$C$4:$C$1500,"&lt;=905",Y$4:Y$1500,"&gt;"&amp;Y667)+1,IF(AND($C667&gt;=801,$C667&lt;=805),COUNTIFS($C$4:$C$1500,"&gt;=801",$C$4:$C$1500,"&lt;=805",Y$4:Y$1500,"&gt;"&amp;Y667)+1,IF(AND($C667&gt;=701,$C667&lt;=705),COUNTIFS($C$4:$C$1500,"&gt;=701",$C$4:$C$1500,"&lt;=705",Y$4:Y$1500,"&gt;"&amp;Y667)+1,IF(AND($C667&gt;=601,$C667&lt;=606),COUNTIFS($C$4:$C$1500,"&gt;=601",$C$4:$C$1500,"&lt;=606",Y$4:Y$1500,"&gt;"&amp;Y667)+1,"")))))))</f>
        <v/>
      </c>
      <c r="AB667" s="99">
        <f>IF(OR($C667="",Y667=""),"",IF(OR(AND($C667&gt;=1001,$C667&lt;=1005),AND($C667&gt;=1101,$C667&lt;=1105)),COUNTIFS($C$4:$C$1500,"&gt;=1001",$C$4:$C$1500,"&lt;=1005",Y$4:Y$1500,"&gt;"&amp;Y667)+COUNTIFS($C$4:$C$1500,"&gt;=1101",$C$4:$C$1500,"&lt;=1105",Y$4:Y$1500,"&gt;"&amp;Y667)+1,""))</f>
        <v/>
      </c>
      <c r="AC667" s="94" t="n">
        <v>52.25</v>
      </c>
      <c r="AD667" s="94" t="n">
        <v>45.89</v>
      </c>
      <c r="AE667" s="94" t="n">
        <v>68.25</v>
      </c>
      <c r="AF667" s="94" t="n">
        <v>30.63</v>
      </c>
      <c r="AG667" s="94" t="n">
        <v>56.88</v>
      </c>
      <c r="AH667" s="99">
        <f>IF(AND(AC667&gt;0,AC667&lt;36),1,IF(AND(AC667&gt;=36,AC667&lt;51),2,IF(AND(AC667&gt;=51,AC667&lt;71),3,IF(AND(AC667&gt;=71,AC667&lt;=100),4,))))</f>
        <v/>
      </c>
      <c r="AI667" s="99">
        <f>IF(AND(AD667&gt;0,AD667&lt;41),1,IF(AND(AD667&gt;=41,AD667&lt;56),2,IF(AND(AD667&gt;=56,AD667&lt;71),3,IF(AND(AD667&gt;=71,AD667&lt;=100),4,))))</f>
        <v/>
      </c>
      <c r="AJ667" s="99">
        <f>IF(AND(AE667&gt;0,AE667&lt;41),1,IF(AND(AE667&gt;=41,AE667&lt;56),2,IF(AND(AE667&gt;=56,AE667&lt;71),3,IF(AND(AE667&gt;=71,AE667&lt;=100),4,))))</f>
        <v/>
      </c>
      <c r="AK667" s="99">
        <f>IF(AND(AF667&gt;0,AF667&lt;36),1,IF(AND(AF667&gt;=36,AF667&lt;51),2,IF(AND(AF667&gt;=51,AF667&lt;66),3,IF(AND(AF667&gt;=66,AF667&lt;=100),4,))))</f>
        <v/>
      </c>
      <c r="AL667" s="100">
        <f>IF(AND(AG667&gt;0,AG667&lt;37),1,IF(AND(AG667&gt;=37,AG667&lt;58),2,IF(AND(AG667&gt;=58,AG667&lt;71),3,IF(AND(AG667&gt;=71,AG667&lt;=100),4,))))</f>
        <v/>
      </c>
      <c r="AM667" s="101">
        <f>IF((Y667&lt;&gt;"")*(K667&lt;&gt;""),Y667-K667,"")</f>
        <v/>
      </c>
      <c r="AN667" s="99">
        <f>IF((Z667&lt;&gt;"")*(L667&lt;&gt;""),Z667-L667,"")</f>
        <v/>
      </c>
      <c r="AO667" s="99">
        <f>IF((AA667&lt;&gt;"")*(M667&lt;&gt;""),AA667-M667,"")</f>
        <v/>
      </c>
      <c r="AP667" s="99">
        <f>IF((AB667&lt;&gt;"")*(N667&lt;&gt;""),AB667-N667,"")</f>
        <v/>
      </c>
      <c r="AQ667" s="94">
        <f>IF((AC667&lt;&gt;"")*(O667&lt;&gt;""),AC667-O667,"")</f>
        <v/>
      </c>
      <c r="AR667" s="94">
        <f>IF((AD667&lt;&gt;"")*(P667&lt;&gt;""),AD667-P667,"")</f>
        <v/>
      </c>
      <c r="AS667" s="94">
        <f>IF((AE667&lt;&gt;"")*(Q667&lt;&gt;""),AE667-Q667,"")</f>
        <v/>
      </c>
      <c r="AT667" s="94">
        <f>IF((AF667&lt;&gt;"")*(R667&lt;&gt;""),AF667-R667,"")</f>
        <v/>
      </c>
      <c r="AU667" s="94">
        <f>IF((AG667&lt;&gt;"")*(S667&lt;&gt;""),AG667-S667,"")</f>
        <v/>
      </c>
      <c r="AV667" s="99">
        <f>IF((AH667&lt;&gt;"")*(T667&lt;&gt;""),AH667-T667,"")</f>
        <v/>
      </c>
      <c r="AW667" s="99">
        <f>IF((AI667&lt;&gt;"")*(U667&lt;&gt;""),AI667-U667,"")</f>
        <v/>
      </c>
      <c r="AX667" s="99">
        <f>IF((AJ667&lt;&gt;"")*(V667&lt;&gt;""),AJ667-V667,"")</f>
        <v/>
      </c>
      <c r="AY667" s="99">
        <f>IF((AK667&lt;&gt;"")*(W667&lt;&gt;""),AK667-W667,"")</f>
        <v/>
      </c>
      <c r="AZ667" s="102">
        <f>IF((AL667&lt;&gt;"")*(X667&lt;&gt;""),AL667-X667,"")</f>
        <v/>
      </c>
      <c r="BA667" s="50">
        <f>IFERROR(__xludf.dummyfunction("AI(""Actúa como un tutor académico y dirígete personalmente al estudiante "" &amp; I667 &amp; "" "" &amp; J667 &amp; "" "" &amp; G667 &amp; "" "" &amp; H667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AM667 &amp; ""'. Diferencias por área: Matemáticas ("" &amp; AQ667 &amp; ""), Ciencias Natura"&amp;"les ("" &amp; AR667 &amp; ""), Sociales ("" &amp; AS667 &amp; ""), Lectura Crítica ("" &amp; AT667 &amp; "") e Inglés ("" &amp; AU667 &amp; ""). Variación en posición: grupo ("" &amp; AN667 &amp; ""), grado ("" &amp; AO667 &amp; "") y media ("" &amp; AP667 &amp; ""). Puntajes Primer Simulacro: Global "" &amp; K667 &amp; "", Mat "" &amp; "&amp;"O4 &amp; "", Cien "" &amp; P667 &amp; "", Soc "" &amp; Q667 &amp; "", Lec "" &amp; R667 &amp; "", Ing "" &amp; S667 &amp; "". Puntajes Segundo Simulacro: Global "" &amp; Y667 &amp; "", Mat "" &amp; AC667 &amp; "", Cien "" &amp; AD667 &amp; "", Soc "" &amp; AE667 &amp; "", Lec "" &amp; AF667 &amp; "", Ing "" &amp; AG667 &amp; "". Escribe un mensaje motivador"&amp;" y breve (máximo 4 líneas)."")
"),"=AI(""Actúa como un tutor académico y dirígete personalmente al estudiante "" &amp; I667 &amp; "" "" &amp; J667 &amp; "" "" &amp; G667 &amp; "" "" &amp; H667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AM667 &amp; ""'. Diferencias por área: Matemáticas ("" &amp; AQ667 &amp; ""), Ciencias Natur"&amp;"ales ("" &amp; AR667 &amp; ""), Sociales ("" &amp; AS667 &amp; ""), Lectura Crítica ("" &amp; AT667 &amp; "") e Inglés ("" &amp; AU667 &amp; ""). Variación en posición: grupo ("" &amp; AN667 &amp; ""), grado ("" &amp; AO667 &amp; "") y media ("" &amp; AP667 &amp; ""). Puntajes Primer Simulacro: Global "" &amp; K667 &amp; "", Mat "" &amp;"&amp;" O667 &amp; "", Cien "" &amp; P667 &amp; "", Soc "" &amp; Q667 &amp; "", Lec "" &amp; R667 &amp; "", Ing "" &amp; S667 &amp; "". Puntajes Segundo Simulacro: Global "" &amp; Y667 &amp; "", Mat "" &amp; AC667 &amp; "", Cien "" &amp; AD667 &amp; "", Soc "" &amp; AE667 &amp; "", Lec "" &amp; AF667 &amp; "", Ing "" &amp; AG667 &amp; "". Escribe un mensaje motivado"&amp;"r y breve (máximo 4 líneas)."")
")</f>
        <v/>
      </c>
    </row>
    <row r="668" ht="15.75" customHeight="1" s="42">
      <c r="A668" s="93" t="n"/>
      <c r="B668" s="94" t="inlineStr">
        <is>
          <t>Bachillerato</t>
        </is>
      </c>
      <c r="C668" s="94" t="n">
        <v>904</v>
      </c>
      <c r="D668" s="94" t="n"/>
      <c r="E668" s="95" t="n">
        <v>1011594562</v>
      </c>
      <c r="F668" s="96">
        <f>TRIM(G668&amp;" "&amp;H668&amp;" "&amp;I668&amp;" "&amp;J668)</f>
        <v/>
      </c>
      <c r="G668" s="94" t="inlineStr">
        <is>
          <t>Vivas</t>
        </is>
      </c>
      <c r="H668" s="94" t="inlineStr">
        <is>
          <t>Salazar</t>
        </is>
      </c>
      <c r="I668" s="94" t="inlineStr">
        <is>
          <t>Ana</t>
        </is>
      </c>
      <c r="J668" s="97" t="inlineStr">
        <is>
          <t>María</t>
        </is>
      </c>
      <c r="K668" s="98">
        <f>IF(SUM(O668:S668)=0, "", ROUND(((O668*3+P668*3+Q668*3+R668*3+S668*1)/13)*5,0))</f>
        <v/>
      </c>
      <c r="L668" s="99">
        <f>IF(OR($C668="",K668=""),"",COUNTIFS($C$4:$C$1500,$C668,K$4:K$1500,"&gt;"&amp;K668)+1)</f>
        <v/>
      </c>
      <c r="M668" s="99">
        <f>IF(OR($C668="",K668=""),"",IF(AND($C668&gt;=1001,$C668&lt;=1005),COUNTIFS($C$4:$C$1500,"&gt;=1001",$C$4:$C$1500,"&lt;=1005",K$4:K$1500,"&gt;"&amp;K668)+1,IF(AND($C668&gt;=1101,$C668&lt;=1105),COUNTIFS($C$4:$C$1500,"&gt;=1101",$C$4:$C$1500,"&lt;=1105",K$4:K$1500,"&gt;"&amp;K668)+1,IF(AND($C668&gt;=901,$C668&lt;=905),COUNTIFS($C$4:$C$1500,"&gt;=901",$C$4:$C$1500,"&lt;=905",K$4:K$1500,"&gt;"&amp;K668)+1,IF(AND($C668&gt;=801,$C668&lt;=805),COUNTIFS($C$4:$C$1500,"&gt;=801",$C$4:$C$1500,"&lt;=805",K$4:K$1500,"&gt;"&amp;K668)+1,IF(AND($C668&gt;=701,$C668&lt;=705),COUNTIFS($C$4:$C$1500,"&gt;=701",$C$4:$C$1500,"&lt;=705",K$4:K$1500,"&gt;"&amp;K668)+1,IF(AND($C668&gt;=601,$C668&lt;=606),COUNTIFS($C$4:$C$1500,"&gt;=601",$C$4:$C$1500,"&lt;=606",K$4:K$1500,"&gt;"&amp;K668)+1,"")))))))</f>
        <v/>
      </c>
      <c r="N668" s="99">
        <f>IF(OR($C668="",K668=""),"",IF(OR(AND($C668&gt;=1001,$C668&lt;=1005),AND($C668&gt;=1101,$C668&lt;=1105)),COUNTIFS($C$4:$C$1500,"&gt;=1001",$C$4:$C$1500,"&lt;=1005",K$4:K$1500,"&gt;"&amp;K668)+COUNTIFS($C$4:$C$1500,"&gt;=1101",$C$4:$C$1500,"&lt;=1105",K$4:K$1500,"&gt;"&amp;K668)+1,""))</f>
        <v/>
      </c>
      <c r="O668" s="94" t="n">
        <v>17.5</v>
      </c>
      <c r="P668" s="94" t="n">
        <v>76.79000000000001</v>
      </c>
      <c r="Q668" s="94" t="n">
        <v>65.63</v>
      </c>
      <c r="R668" s="94" t="n">
        <v>50</v>
      </c>
      <c r="S668" s="94" t="n">
        <v>62.5</v>
      </c>
      <c r="T668" s="99">
        <f>IF(AND(O668&gt;0,O668&lt;36),1,IF(AND(O668&gt;=36,O668&lt;51),2,IF(AND(O668&gt;=51,O668&lt;71),3,IF(AND(O668&gt;=71,O668&lt;=100),4,))))</f>
        <v/>
      </c>
      <c r="U668" s="99">
        <f>IF(AND(P668&gt;0,P668&lt;41),1,IF(AND(P668&gt;=41,P668&lt;56),2,IF(AND(P668&gt;=56,P668&lt;71),3,IF(AND(P668&gt;=71,P668&lt;=100),4,))))</f>
        <v/>
      </c>
      <c r="V668" s="99">
        <f>IF(AND(Q668&gt;0,Q668&lt;41),1,IF(AND(Q668&gt;=41,Q668&lt;56),2,IF(AND(Q668&gt;=56,Q668&lt;71),3,IF(AND(Q668&gt;=71,Q668&lt;=100),4,))))</f>
        <v/>
      </c>
      <c r="W668" s="99">
        <f>IF(AND(R668&gt;0,R668&lt;36),1,IF(AND(R668&gt;=36,R668&lt;51),2,IF(AND(R668&gt;=51,R668&lt;66),3,IF(AND(R668&gt;=66,R668&lt;=100),4,))))</f>
        <v/>
      </c>
      <c r="X668" s="100">
        <f>IF(AND(S668&gt;0,S668&lt;37),1,IF(AND(S668&gt;=37,S668&lt;58),2,IF(AND(S668&gt;=58,S668&lt;71),3,IF(AND(S668&gt;=71,S668&lt;=100),4,))))</f>
        <v/>
      </c>
      <c r="Y668" s="101">
        <f>IF(SUM(AC668:AG668)=0, "", ROUND(((AC668*3+AD668*3+AE668*3+AF668*3+AG668*1)/13)*5,0))</f>
        <v/>
      </c>
      <c r="Z668" s="99">
        <f>IF(OR($C668="",Y668=""),"",COUNTIFS($C$4:$C$1500,$C668,Y$4:Y$1500,"&gt;"&amp;Y668)+1)</f>
        <v/>
      </c>
      <c r="AA668" s="99">
        <f>IF(OR($C668="",Y668=""),"",IF(AND($C668&gt;=1001,$C668&lt;=1005),COUNTIFS($C$4:$C$1500,"&gt;=1001",$C$4:$C$1500,"&lt;=1005",Y$4:Y$1500,"&gt;"&amp;Y668)+1,IF(AND($C668&gt;=1101,$C668&lt;=1105),COUNTIFS($C$4:$C$1500,"&gt;=1101",$C$4:$C$1500,"&lt;=1105",Y$4:Y$1500,"&gt;"&amp;Y668)+1,IF(AND($C668&gt;=901,$C668&lt;=905),COUNTIFS($C$4:$C$1500,"&gt;=901",$C$4:$C$1500,"&lt;=905",Y$4:Y$1500,"&gt;"&amp;Y668)+1,IF(AND($C668&gt;=801,$C668&lt;=805),COUNTIFS($C$4:$C$1500,"&gt;=801",$C$4:$C$1500,"&lt;=805",Y$4:Y$1500,"&gt;"&amp;Y668)+1,IF(AND($C668&gt;=701,$C668&lt;=705),COUNTIFS($C$4:$C$1500,"&gt;=701",$C$4:$C$1500,"&lt;=705",Y$4:Y$1500,"&gt;"&amp;Y668)+1,IF(AND($C668&gt;=601,$C668&lt;=606),COUNTIFS($C$4:$C$1500,"&gt;=601",$C$4:$C$1500,"&lt;=606",Y$4:Y$1500,"&gt;"&amp;Y668)+1,"")))))))</f>
        <v/>
      </c>
      <c r="AB668" s="99">
        <f>IF(OR($C668="",Y668=""),"",IF(OR(AND($C668&gt;=1001,$C668&lt;=1005),AND($C668&gt;=1101,$C668&lt;=1105)),COUNTIFS($C$4:$C$1500,"&gt;=1001",$C$4:$C$1500,"&lt;=1005",Y$4:Y$1500,"&gt;"&amp;Y668)+COUNTIFS($C$4:$C$1500,"&gt;=1101",$C$4:$C$1500,"&lt;=1105",Y$4:Y$1500,"&gt;"&amp;Y668)+1,""))</f>
        <v/>
      </c>
      <c r="AC668" s="94" t="n">
        <v>71.5</v>
      </c>
      <c r="AD668" s="94" t="n">
        <v>61.7</v>
      </c>
      <c r="AE668" s="94" t="n">
        <v>55.13</v>
      </c>
      <c r="AF668" s="94" t="n">
        <v>52.5</v>
      </c>
      <c r="AG668" s="94" t="n">
        <v>65.63</v>
      </c>
      <c r="AH668" s="99">
        <f>IF(AND(AC668&gt;0,AC668&lt;36),1,IF(AND(AC668&gt;=36,AC668&lt;51),2,IF(AND(AC668&gt;=51,AC668&lt;71),3,IF(AND(AC668&gt;=71,AC668&lt;=100),4,))))</f>
        <v/>
      </c>
      <c r="AI668" s="99">
        <f>IF(AND(AD668&gt;0,AD668&lt;41),1,IF(AND(AD668&gt;=41,AD668&lt;56),2,IF(AND(AD668&gt;=56,AD668&lt;71),3,IF(AND(AD668&gt;=71,AD668&lt;=100),4,))))</f>
        <v/>
      </c>
      <c r="AJ668" s="99">
        <f>IF(AND(AE668&gt;0,AE668&lt;41),1,IF(AND(AE668&gt;=41,AE668&lt;56),2,IF(AND(AE668&gt;=56,AE668&lt;71),3,IF(AND(AE668&gt;=71,AE668&lt;=100),4,))))</f>
        <v/>
      </c>
      <c r="AK668" s="99">
        <f>IF(AND(AF668&gt;0,AF668&lt;36),1,IF(AND(AF668&gt;=36,AF668&lt;51),2,IF(AND(AF668&gt;=51,AF668&lt;66),3,IF(AND(AF668&gt;=66,AF668&lt;=100),4,))))</f>
        <v/>
      </c>
      <c r="AL668" s="100">
        <f>IF(AND(AG668&gt;0,AG668&lt;37),1,IF(AND(AG668&gt;=37,AG668&lt;58),2,IF(AND(AG668&gt;=58,AG668&lt;71),3,IF(AND(AG668&gt;=71,AG668&lt;=100),4,))))</f>
        <v/>
      </c>
      <c r="AM668" s="101">
        <f>IF((Y668&lt;&gt;"")*(K668&lt;&gt;""),Y668-K668,"")</f>
        <v/>
      </c>
      <c r="AN668" s="99">
        <f>IF((Z668&lt;&gt;"")*(L668&lt;&gt;""),Z668-L668,"")</f>
        <v/>
      </c>
      <c r="AO668" s="99">
        <f>IF((AA668&lt;&gt;"")*(M668&lt;&gt;""),AA668-M668,"")</f>
        <v/>
      </c>
      <c r="AP668" s="99">
        <f>IF((AB668&lt;&gt;"")*(N668&lt;&gt;""),AB668-N668,"")</f>
        <v/>
      </c>
      <c r="AQ668" s="94">
        <f>IF((AC668&lt;&gt;"")*(O668&lt;&gt;""),AC668-O668,"")</f>
        <v/>
      </c>
      <c r="AR668" s="94">
        <f>IF((AD668&lt;&gt;"")*(P668&lt;&gt;""),AD668-P668,"")</f>
        <v/>
      </c>
      <c r="AS668" s="94">
        <f>IF((AE668&lt;&gt;"")*(Q668&lt;&gt;""),AE668-Q668,"")</f>
        <v/>
      </c>
      <c r="AT668" s="94">
        <f>IF((AF668&lt;&gt;"")*(R668&lt;&gt;""),AF668-R668,"")</f>
        <v/>
      </c>
      <c r="AU668" s="94">
        <f>IF((AG668&lt;&gt;"")*(S668&lt;&gt;""),AG668-S668,"")</f>
        <v/>
      </c>
      <c r="AV668" s="99">
        <f>IF((AH668&lt;&gt;"")*(T668&lt;&gt;""),AH668-T668,"")</f>
        <v/>
      </c>
      <c r="AW668" s="99">
        <f>IF((AI668&lt;&gt;"")*(U668&lt;&gt;""),AI668-U668,"")</f>
        <v/>
      </c>
      <c r="AX668" s="99">
        <f>IF((AJ668&lt;&gt;"")*(V668&lt;&gt;""),AJ668-V668,"")</f>
        <v/>
      </c>
      <c r="AY668" s="99">
        <f>IF((AK668&lt;&gt;"")*(W668&lt;&gt;""),AK668-W668,"")</f>
        <v/>
      </c>
      <c r="AZ668" s="102">
        <f>IF((AL668&lt;&gt;"")*(X668&lt;&gt;""),AL668-X668,"")</f>
        <v/>
      </c>
      <c r="BA668" s="50">
        <f>IFERROR(__xludf.dummyfunction("AI(""Actúa como un tutor académico y dirígete personalmente al estudiante "" &amp; I668 &amp; "" "" &amp; J668 &amp; "" "" &amp; G668 &amp; "" "" &amp; H668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AM668 &amp; ""'. Diferencias por área: Matemáticas ("" &amp; AQ668 &amp; ""), Ciencias Natura"&amp;"les ("" &amp; AR668 &amp; ""), Sociales ("" &amp; AS668 &amp; ""), Lectura Crítica ("" &amp; AT668 &amp; "") e Inglés ("" &amp; AU668 &amp; ""). Variación en posición: grupo ("" &amp; AN668 &amp; ""), grado ("" &amp; AO668 &amp; "") y media ("" &amp; AP668 &amp; ""). Puntajes Primer Simulacro: Global "" &amp; K668 &amp; "", Mat "" &amp; "&amp;"O4 &amp; "", Cien "" &amp; P668 &amp; "", Soc "" &amp; Q668 &amp; "", Lec "" &amp; R668 &amp; "", Ing "" &amp; S668 &amp; "". Puntajes Segundo Simulacro: Global "" &amp; Y668 &amp; "", Mat "" &amp; AC668 &amp; "", Cien "" &amp; AD668 &amp; "", Soc "" &amp; AE668 &amp; "", Lec "" &amp; AF668 &amp; "", Ing "" &amp; AG668 &amp; "". Escribe un mensaje motivador"&amp;" y breve (máximo 4 líneas)."")
"),"=AI(""Actúa como un tutor académico y dirígete personalmente al estudiante "" &amp; I668 &amp; "" "" &amp; J668 &amp; "" "" &amp; G668 &amp; "" "" &amp; H668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AM668 &amp; ""'. Diferencias por área: Matemáticas ("" &amp; AQ668 &amp; ""), Ciencias Natur"&amp;"ales ("" &amp; AR668 &amp; ""), Sociales ("" &amp; AS668 &amp; ""), Lectura Crítica ("" &amp; AT668 &amp; "") e Inglés ("" &amp; AU668 &amp; ""). Variación en posición: grupo ("" &amp; AN668 &amp; ""), grado ("" &amp; AO668 &amp; "") y media ("" &amp; AP668 &amp; ""). Puntajes Primer Simulacro: Global "" &amp; K668 &amp; "", Mat "" &amp;"&amp;" O668 &amp; "", Cien "" &amp; P668 &amp; "", Soc "" &amp; Q668 &amp; "", Lec "" &amp; R668 &amp; "", Ing "" &amp; S668 &amp; "". Puntajes Segundo Simulacro: Global "" &amp; Y668 &amp; "", Mat "" &amp; AC668 &amp; "", Cien "" &amp; AD668 &amp; "", Soc "" &amp; AE668 &amp; "", Lec "" &amp; AF668 &amp; "", Ing "" &amp; AG668 &amp; "". Escribe un mensaje motivado"&amp;"r y breve (máximo 4 líneas)."")
")</f>
        <v/>
      </c>
    </row>
    <row r="669" ht="15.75" customHeight="1" s="42">
      <c r="A669" s="93" t="n"/>
      <c r="B669" s="94" t="inlineStr">
        <is>
          <t>Bachillerato</t>
        </is>
      </c>
      <c r="C669" s="94" t="n">
        <v>904</v>
      </c>
      <c r="D669" s="94" t="n"/>
      <c r="E669" s="95" t="n">
        <v>1011594473</v>
      </c>
      <c r="F669" s="96">
        <f>TRIM(G669&amp;" "&amp;H669&amp;" "&amp;I669&amp;" "&amp;J669)</f>
        <v/>
      </c>
      <c r="G669" s="94" t="inlineStr">
        <is>
          <t>Vélez</t>
        </is>
      </c>
      <c r="H669" s="94" t="inlineStr">
        <is>
          <t>Rueda</t>
        </is>
      </c>
      <c r="I669" s="94" t="inlineStr">
        <is>
          <t>Juliana</t>
        </is>
      </c>
      <c r="J669" s="97" t="n"/>
      <c r="K669" s="98">
        <f>IF(SUM(O669:S669)=0, "", ROUND(((O669*3+P669*3+Q669*3+R669*3+S669*1)/13)*5,0))</f>
        <v/>
      </c>
      <c r="L669" s="99">
        <f>IF(OR($C669="",K669=""),"",COUNTIFS($C$4:$C$1500,$C669,K$4:K$1500,"&gt;"&amp;K669)+1)</f>
        <v/>
      </c>
      <c r="M669" s="99">
        <f>IF(OR($C669="",K669=""),"",IF(AND($C669&gt;=1001,$C669&lt;=1005),COUNTIFS($C$4:$C$1500,"&gt;=1001",$C$4:$C$1500,"&lt;=1005",K$4:K$1500,"&gt;"&amp;K669)+1,IF(AND($C669&gt;=1101,$C669&lt;=1105),COUNTIFS($C$4:$C$1500,"&gt;=1101",$C$4:$C$1500,"&lt;=1105",K$4:K$1500,"&gt;"&amp;K669)+1,IF(AND($C669&gt;=901,$C669&lt;=905),COUNTIFS($C$4:$C$1500,"&gt;=901",$C$4:$C$1500,"&lt;=905",K$4:K$1500,"&gt;"&amp;K669)+1,IF(AND($C669&gt;=801,$C669&lt;=805),COUNTIFS($C$4:$C$1500,"&gt;=801",$C$4:$C$1500,"&lt;=805",K$4:K$1500,"&gt;"&amp;K669)+1,IF(AND($C669&gt;=701,$C669&lt;=705),COUNTIFS($C$4:$C$1500,"&gt;=701",$C$4:$C$1500,"&lt;=705",K$4:K$1500,"&gt;"&amp;K669)+1,IF(AND($C669&gt;=601,$C669&lt;=606),COUNTIFS($C$4:$C$1500,"&gt;=601",$C$4:$C$1500,"&lt;=606",K$4:K$1500,"&gt;"&amp;K669)+1,"")))))))</f>
        <v/>
      </c>
      <c r="N669" s="99">
        <f>IF(OR($C669="",K669=""),"",IF(OR(AND($C669&gt;=1001,$C669&lt;=1005),AND($C669&gt;=1101,$C669&lt;=1105)),COUNTIFS($C$4:$C$1500,"&gt;=1001",$C$4:$C$1500,"&lt;=1005",K$4:K$1500,"&gt;"&amp;K669)+COUNTIFS($C$4:$C$1500,"&gt;=1101",$C$4:$C$1500,"&lt;=1105",K$4:K$1500,"&gt;"&amp;K669)+1,""))</f>
        <v/>
      </c>
      <c r="O669" s="94" t="n">
        <v>77.5</v>
      </c>
      <c r="P669" s="94" t="n">
        <v>78.56999999999999</v>
      </c>
      <c r="Q669" s="94" t="n">
        <v>90.63</v>
      </c>
      <c r="R669" s="94" t="n">
        <v>50</v>
      </c>
      <c r="S669" s="94" t="n">
        <v>75</v>
      </c>
      <c r="T669" s="99">
        <f>IF(AND(O669&gt;0,O669&lt;36),1,IF(AND(O669&gt;=36,O669&lt;51),2,IF(AND(O669&gt;=51,O669&lt;71),3,IF(AND(O669&gt;=71,O669&lt;=100),4,))))</f>
        <v/>
      </c>
      <c r="U669" s="99">
        <f>IF(AND(P669&gt;0,P669&lt;41),1,IF(AND(P669&gt;=41,P669&lt;56),2,IF(AND(P669&gt;=56,P669&lt;71),3,IF(AND(P669&gt;=71,P669&lt;=100),4,))))</f>
        <v/>
      </c>
      <c r="V669" s="99">
        <f>IF(AND(Q669&gt;0,Q669&lt;41),1,IF(AND(Q669&gt;=41,Q669&lt;56),2,IF(AND(Q669&gt;=56,Q669&lt;71),3,IF(AND(Q669&gt;=71,Q669&lt;=100),4,))))</f>
        <v/>
      </c>
      <c r="W669" s="99">
        <f>IF(AND(R669&gt;0,R669&lt;36),1,IF(AND(R669&gt;=36,R669&lt;51),2,IF(AND(R669&gt;=51,R669&lt;66),3,IF(AND(R669&gt;=66,R669&lt;=100),4,))))</f>
        <v/>
      </c>
      <c r="X669" s="100">
        <f>IF(AND(S669&gt;0,S669&lt;37),1,IF(AND(S669&gt;=37,S669&lt;58),2,IF(AND(S669&gt;=58,S669&lt;71),3,IF(AND(S669&gt;=71,S669&lt;=100),4,))))</f>
        <v/>
      </c>
      <c r="Y669" s="101">
        <f>IF(SUM(AC669:AG669)=0, "", ROUND(((AC669*3+AD669*3+AE669*3+AF669*3+AG669*1)/13)*5,0))</f>
        <v/>
      </c>
      <c r="Z669" s="99">
        <f>IF(OR($C669="",Y669=""),"",COUNTIFS($C$4:$C$1500,$C669,Y$4:Y$1500,"&gt;"&amp;Y669)+1)</f>
        <v/>
      </c>
      <c r="AA669" s="99">
        <f>IF(OR($C669="",Y669=""),"",IF(AND($C669&gt;=1001,$C669&lt;=1005),COUNTIFS($C$4:$C$1500,"&gt;=1001",$C$4:$C$1500,"&lt;=1005",Y$4:Y$1500,"&gt;"&amp;Y669)+1,IF(AND($C669&gt;=1101,$C669&lt;=1105),COUNTIFS($C$4:$C$1500,"&gt;=1101",$C$4:$C$1500,"&lt;=1105",Y$4:Y$1500,"&gt;"&amp;Y669)+1,IF(AND($C669&gt;=901,$C669&lt;=905),COUNTIFS($C$4:$C$1500,"&gt;=901",$C$4:$C$1500,"&lt;=905",Y$4:Y$1500,"&gt;"&amp;Y669)+1,IF(AND($C669&gt;=801,$C669&lt;=805),COUNTIFS($C$4:$C$1500,"&gt;=801",$C$4:$C$1500,"&lt;=805",Y$4:Y$1500,"&gt;"&amp;Y669)+1,IF(AND($C669&gt;=701,$C669&lt;=705),COUNTIFS($C$4:$C$1500,"&gt;=701",$C$4:$C$1500,"&lt;=705",Y$4:Y$1500,"&gt;"&amp;Y669)+1,IF(AND($C669&gt;=601,$C669&lt;=606),COUNTIFS($C$4:$C$1500,"&gt;=601",$C$4:$C$1500,"&lt;=606",Y$4:Y$1500,"&gt;"&amp;Y669)+1,"")))))))</f>
        <v/>
      </c>
      <c r="AB669" s="99">
        <f>IF(OR($C669="",Y669=""),"",IF(OR(AND($C669&gt;=1001,$C669&lt;=1005),AND($C669&gt;=1101,$C669&lt;=1105)),COUNTIFS($C$4:$C$1500,"&gt;=1001",$C$4:$C$1500,"&lt;=1005",Y$4:Y$1500,"&gt;"&amp;Y669)+COUNTIFS($C$4:$C$1500,"&gt;=1101",$C$4:$C$1500,"&lt;=1105",Y$4:Y$1500,"&gt;"&amp;Y669)+1,""))</f>
        <v/>
      </c>
      <c r="AC669" s="94" t="n">
        <v>71.5</v>
      </c>
      <c r="AD669" s="94" t="n">
        <v>82.14</v>
      </c>
      <c r="AE669" s="94" t="n">
        <v>68.25</v>
      </c>
      <c r="AF669" s="94" t="n">
        <v>83.13</v>
      </c>
      <c r="AG669" s="94" t="n">
        <v>87.5</v>
      </c>
      <c r="AH669" s="99">
        <f>IF(AND(AC669&gt;0,AC669&lt;36),1,IF(AND(AC669&gt;=36,AC669&lt;51),2,IF(AND(AC669&gt;=51,AC669&lt;71),3,IF(AND(AC669&gt;=71,AC669&lt;=100),4,))))</f>
        <v/>
      </c>
      <c r="AI669" s="99">
        <f>IF(AND(AD669&gt;0,AD669&lt;41),1,IF(AND(AD669&gt;=41,AD669&lt;56),2,IF(AND(AD669&gt;=56,AD669&lt;71),3,IF(AND(AD669&gt;=71,AD669&lt;=100),4,))))</f>
        <v/>
      </c>
      <c r="AJ669" s="99">
        <f>IF(AND(AE669&gt;0,AE669&lt;41),1,IF(AND(AE669&gt;=41,AE669&lt;56),2,IF(AND(AE669&gt;=56,AE669&lt;71),3,IF(AND(AE669&gt;=71,AE669&lt;=100),4,))))</f>
        <v/>
      </c>
      <c r="AK669" s="99">
        <f>IF(AND(AF669&gt;0,AF669&lt;36),1,IF(AND(AF669&gt;=36,AF669&lt;51),2,IF(AND(AF669&gt;=51,AF669&lt;66),3,IF(AND(AF669&gt;=66,AF669&lt;=100),4,))))</f>
        <v/>
      </c>
      <c r="AL669" s="100">
        <f>IF(AND(AG669&gt;0,AG669&lt;37),1,IF(AND(AG669&gt;=37,AG669&lt;58),2,IF(AND(AG669&gt;=58,AG669&lt;71),3,IF(AND(AG669&gt;=71,AG669&lt;=100),4,))))</f>
        <v/>
      </c>
      <c r="AM669" s="101">
        <f>IF((Y669&lt;&gt;"")*(K669&lt;&gt;""),Y669-K669,"")</f>
        <v/>
      </c>
      <c r="AN669" s="99">
        <f>IF((Z669&lt;&gt;"")*(L669&lt;&gt;""),Z669-L669,"")</f>
        <v/>
      </c>
      <c r="AO669" s="99">
        <f>IF((AA669&lt;&gt;"")*(M669&lt;&gt;""),AA669-M669,"")</f>
        <v/>
      </c>
      <c r="AP669" s="99">
        <f>IF((AB669&lt;&gt;"")*(N669&lt;&gt;""),AB669-N669,"")</f>
        <v/>
      </c>
      <c r="AQ669" s="94">
        <f>IF((AC669&lt;&gt;"")*(O669&lt;&gt;""),AC669-O669,"")</f>
        <v/>
      </c>
      <c r="AR669" s="94">
        <f>IF((AD669&lt;&gt;"")*(P669&lt;&gt;""),AD669-P669,"")</f>
        <v/>
      </c>
      <c r="AS669" s="94">
        <f>IF((AE669&lt;&gt;"")*(Q669&lt;&gt;""),AE669-Q669,"")</f>
        <v/>
      </c>
      <c r="AT669" s="94">
        <f>IF((AF669&lt;&gt;"")*(R669&lt;&gt;""),AF669-R669,"")</f>
        <v/>
      </c>
      <c r="AU669" s="94">
        <f>IF((AG669&lt;&gt;"")*(S669&lt;&gt;""),AG669-S669,"")</f>
        <v/>
      </c>
      <c r="AV669" s="99">
        <f>IF((AH669&lt;&gt;"")*(T669&lt;&gt;""),AH669-T669,"")</f>
        <v/>
      </c>
      <c r="AW669" s="99">
        <f>IF((AI669&lt;&gt;"")*(U669&lt;&gt;""),AI669-U669,"")</f>
        <v/>
      </c>
      <c r="AX669" s="99">
        <f>IF((AJ669&lt;&gt;"")*(V669&lt;&gt;""),AJ669-V669,"")</f>
        <v/>
      </c>
      <c r="AY669" s="99">
        <f>IF((AK669&lt;&gt;"")*(W669&lt;&gt;""),AK669-W669,"")</f>
        <v/>
      </c>
      <c r="AZ669" s="102">
        <f>IF((AL669&lt;&gt;"")*(X669&lt;&gt;""),AL669-X669,"")</f>
        <v/>
      </c>
      <c r="BA669" s="50">
        <f>IFERROR(__xludf.dummyfunction("AI(""Actúa como un tutor académico y dirígete personalmente al estudiante "" &amp; I669 &amp; "" "" &amp; J669 &amp; "" "" &amp; G669 &amp; "" "" &amp; H669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AM669 &amp; ""'. Diferencias por área: Matemáticas ("" &amp; AQ669 &amp; ""), Ciencias Natura"&amp;"les ("" &amp; AR669 &amp; ""), Sociales ("" &amp; AS669 &amp; ""), Lectura Crítica ("" &amp; AT669 &amp; "") e Inglés ("" &amp; AU669 &amp; ""). Variación en posición: grupo ("" &amp; AN669 &amp; ""), grado ("" &amp; AO669 &amp; "") y media ("" &amp; AP669 &amp; ""). Puntajes Primer Simulacro: Global "" &amp; K669 &amp; "", Mat "" &amp; "&amp;"O4 &amp; "", Cien "" &amp; P669 &amp; "", Soc "" &amp; Q669 &amp; "", Lec "" &amp; R669 &amp; "", Ing "" &amp; S669 &amp; "". Puntajes Segundo Simulacro: Global "" &amp; Y669 &amp; "", Mat "" &amp; AC669 &amp; "", Cien "" &amp; AD669 &amp; "", Soc "" &amp; AE669 &amp; "", Lec "" &amp; AF669 &amp; "", Ing "" &amp; AG669 &amp; "". Escribe un mensaje motivador"&amp;" y breve (máximo 4 líneas)."")
"),"=AI(""Actúa como un tutor académico y dirígete personalmente al estudiante "" &amp; I669 &amp; "" "" &amp; J669 &amp; "" "" &amp; G669 &amp; "" "" &amp; H669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AM669 &amp; ""'. Diferencias por área: Matemáticas ("" &amp; AQ669 &amp; ""), Ciencias Natur"&amp;"ales ("" &amp; AR669 &amp; ""), Sociales ("" &amp; AS669 &amp; ""), Lectura Crítica ("" &amp; AT669 &amp; "") e Inglés ("" &amp; AU669 &amp; ""). Variación en posición: grupo ("" &amp; AN669 &amp; ""), grado ("" &amp; AO669 &amp; "") y media ("" &amp; AP669 &amp; ""). Puntajes Primer Simulacro: Global "" &amp; K669 &amp; "", Mat "" &amp;"&amp;" O669 &amp; "", Cien "" &amp; P669 &amp; "", Soc "" &amp; Q669 &amp; "", Lec "" &amp; R669 &amp; "", Ing "" &amp; S669 &amp; "". Puntajes Segundo Simulacro: Global "" &amp; Y669 &amp; "", Mat "" &amp; AC669 &amp; "", Cien "" &amp; AD669 &amp; "", Soc "" &amp; AE669 &amp; "", Lec "" &amp; AF669 &amp; "", Ing "" &amp; AG669 &amp; "". Escribe un mensaje motivado"&amp;"r y breve (máximo 4 líneas)."")
")</f>
        <v/>
      </c>
    </row>
    <row r="670" ht="15.75" customHeight="1" s="42">
      <c r="A670" s="93" t="n"/>
      <c r="B670" s="94" t="inlineStr">
        <is>
          <t>Bachillerato</t>
        </is>
      </c>
      <c r="C670" s="94" t="n">
        <v>904</v>
      </c>
      <c r="D670" s="94" t="n"/>
      <c r="E670" s="95" t="n">
        <v>1011594601</v>
      </c>
      <c r="F670" s="96">
        <f>TRIM(G670&amp;" "&amp;H670&amp;" "&amp;I670&amp;" "&amp;J670)</f>
        <v/>
      </c>
      <c r="G670" s="94" t="inlineStr">
        <is>
          <t>Vélez</t>
        </is>
      </c>
      <c r="H670" s="94" t="inlineStr">
        <is>
          <t>Tamayo</t>
        </is>
      </c>
      <c r="I670" s="94" t="inlineStr">
        <is>
          <t>Lenny</t>
        </is>
      </c>
      <c r="J670" s="97" t="inlineStr">
        <is>
          <t>Alexander</t>
        </is>
      </c>
      <c r="K670" s="98">
        <f>IF(SUM(O670:S670)=0, "", ROUND(((O670*3+P670*3+Q670*3+R670*3+S670*1)/13)*5,0))</f>
        <v/>
      </c>
      <c r="L670" s="99">
        <f>IF(OR($C670="",K670=""),"",COUNTIFS($C$4:$C$1500,$C670,K$4:K$1500,"&gt;"&amp;K670)+1)</f>
        <v/>
      </c>
      <c r="M670" s="99">
        <f>IF(OR($C670="",K670=""),"",IF(AND($C670&gt;=1001,$C670&lt;=1005),COUNTIFS($C$4:$C$1500,"&gt;=1001",$C$4:$C$1500,"&lt;=1005",K$4:K$1500,"&gt;"&amp;K670)+1,IF(AND($C670&gt;=1101,$C670&lt;=1105),COUNTIFS($C$4:$C$1500,"&gt;=1101",$C$4:$C$1500,"&lt;=1105",K$4:K$1500,"&gt;"&amp;K670)+1,IF(AND($C670&gt;=901,$C670&lt;=905),COUNTIFS($C$4:$C$1500,"&gt;=901",$C$4:$C$1500,"&lt;=905",K$4:K$1500,"&gt;"&amp;K670)+1,IF(AND($C670&gt;=801,$C670&lt;=805),COUNTIFS($C$4:$C$1500,"&gt;=801",$C$4:$C$1500,"&lt;=805",K$4:K$1500,"&gt;"&amp;K670)+1,IF(AND($C670&gt;=701,$C670&lt;=705),COUNTIFS($C$4:$C$1500,"&gt;=701",$C$4:$C$1500,"&lt;=705",K$4:K$1500,"&gt;"&amp;K670)+1,IF(AND($C670&gt;=601,$C670&lt;=606),COUNTIFS($C$4:$C$1500,"&gt;=601",$C$4:$C$1500,"&lt;=606",K$4:K$1500,"&gt;"&amp;K670)+1,"")))))))</f>
        <v/>
      </c>
      <c r="N670" s="99">
        <f>IF(OR($C670="",K670=""),"",IF(OR(AND($C670&gt;=1001,$C670&lt;=1005),AND($C670&gt;=1101,$C670&lt;=1105)),COUNTIFS($C$4:$C$1500,"&gt;=1001",$C$4:$C$1500,"&lt;=1005",K$4:K$1500,"&gt;"&amp;K670)+COUNTIFS($C$4:$C$1500,"&gt;=1101",$C$4:$C$1500,"&lt;=1105",K$4:K$1500,"&gt;"&amp;K670)+1,""))</f>
        <v/>
      </c>
      <c r="O670" s="94" t="n">
        <v>37.5</v>
      </c>
      <c r="P670" s="94" t="n">
        <v>44.05</v>
      </c>
      <c r="Q670" s="94" t="n">
        <v>68.75</v>
      </c>
      <c r="R670" s="94" t="n">
        <v>45.83</v>
      </c>
      <c r="S670" s="94" t="n">
        <v>54.17</v>
      </c>
      <c r="T670" s="99">
        <f>IF(AND(O670&gt;0,O670&lt;36),1,IF(AND(O670&gt;=36,O670&lt;51),2,IF(AND(O670&gt;=51,O670&lt;71),3,IF(AND(O670&gt;=71,O670&lt;=100),4,))))</f>
        <v/>
      </c>
      <c r="U670" s="99">
        <f>IF(AND(P670&gt;0,P670&lt;41),1,IF(AND(P670&gt;=41,P670&lt;56),2,IF(AND(P670&gt;=56,P670&lt;71),3,IF(AND(P670&gt;=71,P670&lt;=100),4,))))</f>
        <v/>
      </c>
      <c r="V670" s="99">
        <f>IF(AND(Q670&gt;0,Q670&lt;41),1,IF(AND(Q670&gt;=41,Q670&lt;56),2,IF(AND(Q670&gt;=56,Q670&lt;71),3,IF(AND(Q670&gt;=71,Q670&lt;=100),4,))))</f>
        <v/>
      </c>
      <c r="W670" s="99">
        <f>IF(AND(R670&gt;0,R670&lt;36),1,IF(AND(R670&gt;=36,R670&lt;51),2,IF(AND(R670&gt;=51,R670&lt;66),3,IF(AND(R670&gt;=66,R670&lt;=100),4,))))</f>
        <v/>
      </c>
      <c r="X670" s="100">
        <f>IF(AND(S670&gt;0,S670&lt;37),1,IF(AND(S670&gt;=37,S670&lt;58),2,IF(AND(S670&gt;=58,S670&lt;71),3,IF(AND(S670&gt;=71,S670&lt;=100),4,))))</f>
        <v/>
      </c>
      <c r="Y670" s="101">
        <f>IF(SUM(AC670:AG670)=0, "", ROUND(((AC670*3+AD670*3+AE670*3+AF670*3+AG670*1)/13)*5,0))</f>
        <v/>
      </c>
      <c r="Z670" s="99">
        <f>IF(OR($C670="",Y670=""),"",COUNTIFS($C$4:$C$1500,$C670,Y$4:Y$1500,"&gt;"&amp;Y670)+1)</f>
        <v/>
      </c>
      <c r="AA670" s="99">
        <f>IF(OR($C670="",Y670=""),"",IF(AND($C670&gt;=1001,$C670&lt;=1005),COUNTIFS($C$4:$C$1500,"&gt;=1001",$C$4:$C$1500,"&lt;=1005",Y$4:Y$1500,"&gt;"&amp;Y670)+1,IF(AND($C670&gt;=1101,$C670&lt;=1105),COUNTIFS($C$4:$C$1500,"&gt;=1101",$C$4:$C$1500,"&lt;=1105",Y$4:Y$1500,"&gt;"&amp;Y670)+1,IF(AND($C670&gt;=901,$C670&lt;=905),COUNTIFS($C$4:$C$1500,"&gt;=901",$C$4:$C$1500,"&lt;=905",Y$4:Y$1500,"&gt;"&amp;Y670)+1,IF(AND($C670&gt;=801,$C670&lt;=805),COUNTIFS($C$4:$C$1500,"&gt;=801",$C$4:$C$1500,"&lt;=805",Y$4:Y$1500,"&gt;"&amp;Y670)+1,IF(AND($C670&gt;=701,$C670&lt;=705),COUNTIFS($C$4:$C$1500,"&gt;=701",$C$4:$C$1500,"&lt;=705",Y$4:Y$1500,"&gt;"&amp;Y670)+1,IF(AND($C670&gt;=601,$C670&lt;=606),COUNTIFS($C$4:$C$1500,"&gt;=601",$C$4:$C$1500,"&lt;=606",Y$4:Y$1500,"&gt;"&amp;Y670)+1,"")))))))</f>
        <v/>
      </c>
      <c r="AB670" s="99">
        <f>IF(OR($C670="",Y670=""),"",IF(OR(AND($C670&gt;=1001,$C670&lt;=1005),AND($C670&gt;=1101,$C670&lt;=1105)),COUNTIFS($C$4:$C$1500,"&gt;=1001",$C$4:$C$1500,"&lt;=1005",Y$4:Y$1500,"&gt;"&amp;Y670)+COUNTIFS($C$4:$C$1500,"&gt;=1101",$C$4:$C$1500,"&lt;=1105",Y$4:Y$1500,"&gt;"&amp;Y670)+1,""))</f>
        <v/>
      </c>
      <c r="AC670" s="94" t="n">
        <v>63.25</v>
      </c>
      <c r="AD670" s="94" t="n">
        <v>60.67</v>
      </c>
      <c r="AE670" s="94" t="n">
        <v>47.25</v>
      </c>
      <c r="AF670" s="94" t="n">
        <v>48.13</v>
      </c>
      <c r="AG670" s="94" t="n">
        <v>56.88</v>
      </c>
      <c r="AH670" s="99">
        <f>IF(AND(AC670&gt;0,AC670&lt;36),1,IF(AND(AC670&gt;=36,AC670&lt;51),2,IF(AND(AC670&gt;=51,AC670&lt;71),3,IF(AND(AC670&gt;=71,AC670&lt;=100),4,))))</f>
        <v/>
      </c>
      <c r="AI670" s="99">
        <f>IF(AND(AD670&gt;0,AD670&lt;41),1,IF(AND(AD670&gt;=41,AD670&lt;56),2,IF(AND(AD670&gt;=56,AD670&lt;71),3,IF(AND(AD670&gt;=71,AD670&lt;=100),4,))))</f>
        <v/>
      </c>
      <c r="AJ670" s="99">
        <f>IF(AND(AE670&gt;0,AE670&lt;41),1,IF(AND(AE670&gt;=41,AE670&lt;56),2,IF(AND(AE670&gt;=56,AE670&lt;71),3,IF(AND(AE670&gt;=71,AE670&lt;=100),4,))))</f>
        <v/>
      </c>
      <c r="AK670" s="99">
        <f>IF(AND(AF670&gt;0,AF670&lt;36),1,IF(AND(AF670&gt;=36,AF670&lt;51),2,IF(AND(AF670&gt;=51,AF670&lt;66),3,IF(AND(AF670&gt;=66,AF670&lt;=100),4,))))</f>
        <v/>
      </c>
      <c r="AL670" s="100">
        <f>IF(AND(AG670&gt;0,AG670&lt;37),1,IF(AND(AG670&gt;=37,AG670&lt;58),2,IF(AND(AG670&gt;=58,AG670&lt;71),3,IF(AND(AG670&gt;=71,AG670&lt;=100),4,))))</f>
        <v/>
      </c>
      <c r="AM670" s="101">
        <f>IF((Y670&lt;&gt;"")*(K670&lt;&gt;""),Y670-K670,"")</f>
        <v/>
      </c>
      <c r="AN670" s="99">
        <f>IF((Z670&lt;&gt;"")*(L670&lt;&gt;""),Z670-L670,"")</f>
        <v/>
      </c>
      <c r="AO670" s="99">
        <f>IF((AA670&lt;&gt;"")*(M670&lt;&gt;""),AA670-M670,"")</f>
        <v/>
      </c>
      <c r="AP670" s="99">
        <f>IF((AB670&lt;&gt;"")*(N670&lt;&gt;""),AB670-N670,"")</f>
        <v/>
      </c>
      <c r="AQ670" s="94">
        <f>IF((AC670&lt;&gt;"")*(O670&lt;&gt;""),AC670-O670,"")</f>
        <v/>
      </c>
      <c r="AR670" s="94">
        <f>IF((AD670&lt;&gt;"")*(P670&lt;&gt;""),AD670-P670,"")</f>
        <v/>
      </c>
      <c r="AS670" s="94">
        <f>IF((AE670&lt;&gt;"")*(Q670&lt;&gt;""),AE670-Q670,"")</f>
        <v/>
      </c>
      <c r="AT670" s="94">
        <f>IF((AF670&lt;&gt;"")*(R670&lt;&gt;""),AF670-R670,"")</f>
        <v/>
      </c>
      <c r="AU670" s="94">
        <f>IF((AG670&lt;&gt;"")*(S670&lt;&gt;""),AG670-S670,"")</f>
        <v/>
      </c>
      <c r="AV670" s="99">
        <f>IF((AH670&lt;&gt;"")*(T670&lt;&gt;""),AH670-T670,"")</f>
        <v/>
      </c>
      <c r="AW670" s="99">
        <f>IF((AI670&lt;&gt;"")*(U670&lt;&gt;""),AI670-U670,"")</f>
        <v/>
      </c>
      <c r="AX670" s="99">
        <f>IF((AJ670&lt;&gt;"")*(V670&lt;&gt;""),AJ670-V670,"")</f>
        <v/>
      </c>
      <c r="AY670" s="99">
        <f>IF((AK670&lt;&gt;"")*(W670&lt;&gt;""),AK670-W670,"")</f>
        <v/>
      </c>
      <c r="AZ670" s="102">
        <f>IF((AL670&lt;&gt;"")*(X670&lt;&gt;""),AL670-X670,"")</f>
        <v/>
      </c>
      <c r="BA670" s="50">
        <f>IFERROR(__xludf.dummyfunction("AI(""Actúa como un tutor académico y dirígete personalmente al estudiante "" &amp; I670 &amp; "" "" &amp; J670 &amp; "" "" &amp; G670 &amp; "" "" &amp; H670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AM670 &amp; ""'. Diferencias por área: Matemáticas ("" &amp; AQ670 &amp; ""), Ciencias Natura"&amp;"les ("" &amp; AR670 &amp; ""), Sociales ("" &amp; AS670 &amp; ""), Lectura Crítica ("" &amp; AT670 &amp; "") e Inglés ("" &amp; AU670 &amp; ""). Variación en posición: grupo ("" &amp; AN670 &amp; ""), grado ("" &amp; AO670 &amp; "") y media ("" &amp; AP670 &amp; ""). Puntajes Primer Simulacro: Global "" &amp; K670 &amp; "", Mat "" &amp; "&amp;"O4 &amp; "", Cien "" &amp; P670 &amp; "", Soc "" &amp; Q670 &amp; "", Lec "" &amp; R670 &amp; "", Ing "" &amp; S670 &amp; "". Puntajes Segundo Simulacro: Global "" &amp; Y670 &amp; "", Mat "" &amp; AC670 &amp; "", Cien "" &amp; AD670 &amp; "", Soc "" &amp; AE670 &amp; "", Lec "" &amp; AF670 &amp; "", Ing "" &amp; AG670 &amp; "". Escribe un mensaje motivador"&amp;" y breve (máximo 4 líneas)."")
"),"=AI(""Actúa como un tutor académico y dirígete personalmente al estudiante "" &amp; I670 &amp; "" "" &amp; J670 &amp; "" "" &amp; G670 &amp; "" "" &amp; H670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AM670 &amp; ""'. Diferencias por área: Matemáticas ("" &amp; AQ670 &amp; ""), Ciencias Natur"&amp;"ales ("" &amp; AR670 &amp; ""), Sociales ("" &amp; AS670 &amp; ""), Lectura Crítica ("" &amp; AT670 &amp; "") e Inglés ("" &amp; AU670 &amp; ""). Variación en posición: grupo ("" &amp; AN670 &amp; ""), grado ("" &amp; AO670 &amp; "") y media ("" &amp; AP670 &amp; ""). Puntajes Primer Simulacro: Global "" &amp; K670 &amp; "", Mat "" &amp;"&amp;" O670 &amp; "", Cien "" &amp; P670 &amp; "", Soc "" &amp; Q670 &amp; "", Lec "" &amp; R670 &amp; "", Ing "" &amp; S670 &amp; "". Puntajes Segundo Simulacro: Global "" &amp; Y670 &amp; "", Mat "" &amp; AC670 &amp; "", Cien "" &amp; AD670 &amp; "", Soc "" &amp; AE670 &amp; "", Lec "" &amp; AF670 &amp; "", Ing "" &amp; AG670 &amp; "". Escribe un mensaje motivado"&amp;"r y breve (máximo 4 líneas)."")
")</f>
        <v/>
      </c>
    </row>
    <row r="671" ht="15.75" customHeight="1" s="42">
      <c r="A671" s="93" t="n"/>
      <c r="B671" s="94" t="inlineStr">
        <is>
          <t>Bachillerato</t>
        </is>
      </c>
      <c r="C671" s="94" t="n">
        <v>904</v>
      </c>
      <c r="D671" s="94" t="n"/>
      <c r="E671" s="95" t="n">
        <v>1025895698</v>
      </c>
      <c r="F671" s="96">
        <f>TRIM(G671&amp;" "&amp;H671&amp;" "&amp;I671&amp;" "&amp;J671)</f>
        <v/>
      </c>
      <c r="G671" s="94" t="inlineStr">
        <is>
          <t>Álzate</t>
        </is>
      </c>
      <c r="H671" s="94" t="inlineStr">
        <is>
          <t>Ortiz</t>
        </is>
      </c>
      <c r="I671" s="94" t="inlineStr">
        <is>
          <t>Laura</t>
        </is>
      </c>
      <c r="J671" s="97" t="inlineStr">
        <is>
          <t>Isabel</t>
        </is>
      </c>
      <c r="K671" s="98">
        <f>IF(SUM(O671:S671)=0, "", ROUND(((O671*3+P671*3+Q671*3+R671*3+S671*1)/13)*5,0))</f>
        <v/>
      </c>
      <c r="L671" s="99">
        <f>IF(OR($C671="",K671=""),"",COUNTIFS($C$4:$C$1500,$C671,K$4:K$1500,"&gt;"&amp;K671)+1)</f>
        <v/>
      </c>
      <c r="M671" s="99">
        <f>IF(OR($C671="",K671=""),"",IF(AND($C671&gt;=1001,$C671&lt;=1005),COUNTIFS($C$4:$C$1500,"&gt;=1001",$C$4:$C$1500,"&lt;=1005",K$4:K$1500,"&gt;"&amp;K671)+1,IF(AND($C671&gt;=1101,$C671&lt;=1105),COUNTIFS($C$4:$C$1500,"&gt;=1101",$C$4:$C$1500,"&lt;=1105",K$4:K$1500,"&gt;"&amp;K671)+1,IF(AND($C671&gt;=901,$C671&lt;=905),COUNTIFS($C$4:$C$1500,"&gt;=901",$C$4:$C$1500,"&lt;=905",K$4:K$1500,"&gt;"&amp;K671)+1,IF(AND($C671&gt;=801,$C671&lt;=805),COUNTIFS($C$4:$C$1500,"&gt;=801",$C$4:$C$1500,"&lt;=805",K$4:K$1500,"&gt;"&amp;K671)+1,IF(AND($C671&gt;=701,$C671&lt;=705),COUNTIFS($C$4:$C$1500,"&gt;=701",$C$4:$C$1500,"&lt;=705",K$4:K$1500,"&gt;"&amp;K671)+1,IF(AND($C671&gt;=601,$C671&lt;=606),COUNTIFS($C$4:$C$1500,"&gt;=601",$C$4:$C$1500,"&lt;=606",K$4:K$1500,"&gt;"&amp;K671)+1,"")))))))</f>
        <v/>
      </c>
      <c r="N671" s="99">
        <f>IF(OR($C671="",K671=""),"",IF(OR(AND($C671&gt;=1001,$C671&lt;=1005),AND($C671&gt;=1101,$C671&lt;=1105)),COUNTIFS($C$4:$C$1500,"&gt;=1001",$C$4:$C$1500,"&lt;=1005",K$4:K$1500,"&gt;"&amp;K671)+COUNTIFS($C$4:$C$1500,"&gt;=1101",$C$4:$C$1500,"&lt;=1105",K$4:K$1500,"&gt;"&amp;K671)+1,""))</f>
        <v/>
      </c>
      <c r="O671" s="94" t="n">
        <v>37.5</v>
      </c>
      <c r="P671" s="94" t="n">
        <v>53.57</v>
      </c>
      <c r="Q671" s="94" t="n">
        <v>65.63</v>
      </c>
      <c r="R671" s="94" t="n">
        <v>41.67</v>
      </c>
      <c r="S671" s="94" t="n">
        <v>83.33</v>
      </c>
      <c r="T671" s="99">
        <f>IF(AND(O671&gt;0,O671&lt;36),1,IF(AND(O671&gt;=36,O671&lt;51),2,IF(AND(O671&gt;=51,O671&lt;71),3,IF(AND(O671&gt;=71,O671&lt;=100),4,))))</f>
        <v/>
      </c>
      <c r="U671" s="99">
        <f>IF(AND(P671&gt;0,P671&lt;41),1,IF(AND(P671&gt;=41,P671&lt;56),2,IF(AND(P671&gt;=56,P671&lt;71),3,IF(AND(P671&gt;=71,P671&lt;=100),4,))))</f>
        <v/>
      </c>
      <c r="V671" s="99">
        <f>IF(AND(Q671&gt;0,Q671&lt;41),1,IF(AND(Q671&gt;=41,Q671&lt;56),2,IF(AND(Q671&gt;=56,Q671&lt;71),3,IF(AND(Q671&gt;=71,Q671&lt;=100),4,))))</f>
        <v/>
      </c>
      <c r="W671" s="99">
        <f>IF(AND(R671&gt;0,R671&lt;36),1,IF(AND(R671&gt;=36,R671&lt;51),2,IF(AND(R671&gt;=51,R671&lt;66),3,IF(AND(R671&gt;=66,R671&lt;=100),4,))))</f>
        <v/>
      </c>
      <c r="X671" s="100">
        <f>IF(AND(S671&gt;0,S671&lt;37),1,IF(AND(S671&gt;=37,S671&lt;58),2,IF(AND(S671&gt;=58,S671&lt;71),3,IF(AND(S671&gt;=71,S671&lt;=100),4,))))</f>
        <v/>
      </c>
      <c r="Y671" s="101">
        <f>IF(SUM(AC671:AG671)=0, "", ROUND(((AC671*3+AD671*3+AE671*3+AF671*3+AG671*1)/13)*5,0))</f>
        <v/>
      </c>
      <c r="Z671" s="99">
        <f>IF(OR($C671="",Y671=""),"",COUNTIFS($C$4:$C$1500,$C671,Y$4:Y$1500,"&gt;"&amp;Y671)+1)</f>
        <v/>
      </c>
      <c r="AA671" s="99">
        <f>IF(OR($C671="",Y671=""),"",IF(AND($C671&gt;=1001,$C671&lt;=1005),COUNTIFS($C$4:$C$1500,"&gt;=1001",$C$4:$C$1500,"&lt;=1005",Y$4:Y$1500,"&gt;"&amp;Y671)+1,IF(AND($C671&gt;=1101,$C671&lt;=1105),COUNTIFS($C$4:$C$1500,"&gt;=1101",$C$4:$C$1500,"&lt;=1105",Y$4:Y$1500,"&gt;"&amp;Y671)+1,IF(AND($C671&gt;=901,$C671&lt;=905),COUNTIFS($C$4:$C$1500,"&gt;=901",$C$4:$C$1500,"&lt;=905",Y$4:Y$1500,"&gt;"&amp;Y671)+1,IF(AND($C671&gt;=801,$C671&lt;=805),COUNTIFS($C$4:$C$1500,"&gt;=801",$C$4:$C$1500,"&lt;=805",Y$4:Y$1500,"&gt;"&amp;Y671)+1,IF(AND($C671&gt;=701,$C671&lt;=705),COUNTIFS($C$4:$C$1500,"&gt;=701",$C$4:$C$1500,"&lt;=705",Y$4:Y$1500,"&gt;"&amp;Y671)+1,IF(AND($C671&gt;=601,$C671&lt;=606),COUNTIFS($C$4:$C$1500,"&gt;=601",$C$4:$C$1500,"&lt;=606",Y$4:Y$1500,"&gt;"&amp;Y671)+1,"")))))))</f>
        <v/>
      </c>
      <c r="AB671" s="99">
        <f>IF(OR($C671="",Y671=""),"",IF(OR(AND($C671&gt;=1001,$C671&lt;=1005),AND($C671&gt;=1101,$C671&lt;=1105)),COUNTIFS($C$4:$C$1500,"&gt;=1001",$C$4:$C$1500,"&lt;=1005",Y$4:Y$1500,"&gt;"&amp;Y671)+COUNTIFS($C$4:$C$1500,"&gt;=1101",$C$4:$C$1500,"&lt;=1105",Y$4:Y$1500,"&gt;"&amp;Y671)+1,""))</f>
        <v/>
      </c>
      <c r="AC671" s="94" t="n">
        <v>63.25</v>
      </c>
      <c r="AD671" s="94" t="n">
        <v>82.77</v>
      </c>
      <c r="AE671" s="94" t="n">
        <v>76.13</v>
      </c>
      <c r="AF671" s="94" t="n">
        <v>78.75</v>
      </c>
      <c r="AG671" s="94" t="n">
        <v>91.88</v>
      </c>
      <c r="AH671" s="99">
        <f>IF(AND(AC671&gt;0,AC671&lt;36),1,IF(AND(AC671&gt;=36,AC671&lt;51),2,IF(AND(AC671&gt;=51,AC671&lt;71),3,IF(AND(AC671&gt;=71,AC671&lt;=100),4,))))</f>
        <v/>
      </c>
      <c r="AI671" s="99">
        <f>IF(AND(AD671&gt;0,AD671&lt;41),1,IF(AND(AD671&gt;=41,AD671&lt;56),2,IF(AND(AD671&gt;=56,AD671&lt;71),3,IF(AND(AD671&gt;=71,AD671&lt;=100),4,))))</f>
        <v/>
      </c>
      <c r="AJ671" s="99">
        <f>IF(AND(AE671&gt;0,AE671&lt;41),1,IF(AND(AE671&gt;=41,AE671&lt;56),2,IF(AND(AE671&gt;=56,AE671&lt;71),3,IF(AND(AE671&gt;=71,AE671&lt;=100),4,))))</f>
        <v/>
      </c>
      <c r="AK671" s="99">
        <f>IF(AND(AF671&gt;0,AF671&lt;36),1,IF(AND(AF671&gt;=36,AF671&lt;51),2,IF(AND(AF671&gt;=51,AF671&lt;66),3,IF(AND(AF671&gt;=66,AF671&lt;=100),4,))))</f>
        <v/>
      </c>
      <c r="AL671" s="100">
        <f>IF(AND(AG671&gt;0,AG671&lt;37),1,IF(AND(AG671&gt;=37,AG671&lt;58),2,IF(AND(AG671&gt;=58,AG671&lt;71),3,IF(AND(AG671&gt;=71,AG671&lt;=100),4,))))</f>
        <v/>
      </c>
      <c r="AM671" s="101">
        <f>IF((Y671&lt;&gt;"")*(K671&lt;&gt;""),Y671-K671,"")</f>
        <v/>
      </c>
      <c r="AN671" s="99">
        <f>IF((Z671&lt;&gt;"")*(L671&lt;&gt;""),Z671-L671,"")</f>
        <v/>
      </c>
      <c r="AO671" s="99">
        <f>IF((AA671&lt;&gt;"")*(M671&lt;&gt;""),AA671-M671,"")</f>
        <v/>
      </c>
      <c r="AP671" s="99">
        <f>IF((AB671&lt;&gt;"")*(N671&lt;&gt;""),AB671-N671,"")</f>
        <v/>
      </c>
      <c r="AQ671" s="94">
        <f>IF((AC671&lt;&gt;"")*(O671&lt;&gt;""),AC671-O671,"")</f>
        <v/>
      </c>
      <c r="AR671" s="94">
        <f>IF((AD671&lt;&gt;"")*(P671&lt;&gt;""),AD671-P671,"")</f>
        <v/>
      </c>
      <c r="AS671" s="94">
        <f>IF((AE671&lt;&gt;"")*(Q671&lt;&gt;""),AE671-Q671,"")</f>
        <v/>
      </c>
      <c r="AT671" s="94">
        <f>IF((AF671&lt;&gt;"")*(R671&lt;&gt;""),AF671-R671,"")</f>
        <v/>
      </c>
      <c r="AU671" s="94">
        <f>IF((AG671&lt;&gt;"")*(S671&lt;&gt;""),AG671-S671,"")</f>
        <v/>
      </c>
      <c r="AV671" s="99">
        <f>IF((AH671&lt;&gt;"")*(T671&lt;&gt;""),AH671-T671,"")</f>
        <v/>
      </c>
      <c r="AW671" s="99">
        <f>IF((AI671&lt;&gt;"")*(U671&lt;&gt;""),AI671-U671,"")</f>
        <v/>
      </c>
      <c r="AX671" s="99">
        <f>IF((AJ671&lt;&gt;"")*(V671&lt;&gt;""),AJ671-V671,"")</f>
        <v/>
      </c>
      <c r="AY671" s="99">
        <f>IF((AK671&lt;&gt;"")*(W671&lt;&gt;""),AK671-W671,"")</f>
        <v/>
      </c>
      <c r="AZ671" s="102">
        <f>IF((AL671&lt;&gt;"")*(X671&lt;&gt;""),AL671-X671,"")</f>
        <v/>
      </c>
      <c r="BA671" s="50">
        <f>IFERROR(__xludf.dummyfunction("AI(""Actúa como un tutor académico y dirígete personalmente al estudiante "" &amp; I671 &amp; "" "" &amp; J671 &amp; "" "" &amp; G671 &amp; "" "" &amp; H671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AM671 &amp; ""'. Diferencias por área: Matemáticas ("" &amp; AQ671 &amp; ""), Ciencias Natura"&amp;"les ("" &amp; AR671 &amp; ""), Sociales ("" &amp; AS671 &amp; ""), Lectura Crítica ("" &amp; AT671 &amp; "") e Inglés ("" &amp; AU671 &amp; ""). Variación en posición: grupo ("" &amp; AN671 &amp; ""), grado ("" &amp; AO671 &amp; "") y media ("" &amp; AP671 &amp; ""). Puntajes Primer Simulacro: Global "" &amp; K671 &amp; "", Mat "" &amp; "&amp;"O4 &amp; "", Cien "" &amp; P671 &amp; "", Soc "" &amp; Q671 &amp; "", Lec "" &amp; R671 &amp; "", Ing "" &amp; S671 &amp; "". Puntajes Segundo Simulacro: Global "" &amp; Y671 &amp; "", Mat "" &amp; AC671 &amp; "", Cien "" &amp; AD671 &amp; "", Soc "" &amp; AE671 &amp; "", Lec "" &amp; AF671 &amp; "", Ing "" &amp; AG671 &amp; "". Escribe un mensaje motivador"&amp;" y breve (máximo 4 líneas)."")
"),"=AI(""Actúa como un tutor académico y dirígete personalmente al estudiante "" &amp; I671 &amp; "" "" &amp; J671 &amp; "" "" &amp; G671 &amp; "" "" &amp; H671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AM671 &amp; ""'. Diferencias por área: Matemáticas ("" &amp; AQ671 &amp; ""), Ciencias Natur"&amp;"ales ("" &amp; AR671 &amp; ""), Sociales ("" &amp; AS671 &amp; ""), Lectura Crítica ("" &amp; AT671 &amp; "") e Inglés ("" &amp; AU671 &amp; ""). Variación en posición: grupo ("" &amp; AN671 &amp; ""), grado ("" &amp; AO671 &amp; "") y media ("" &amp; AP671 &amp; ""). Puntajes Primer Simulacro: Global "" &amp; K671 &amp; "", Mat "" &amp;"&amp;" O671 &amp; "", Cien "" &amp; P671 &amp; "", Soc "" &amp; Q671 &amp; "", Lec "" &amp; R671 &amp; "", Ing "" &amp; S671 &amp; "". Puntajes Segundo Simulacro: Global "" &amp; Y671 &amp; "", Mat "" &amp; AC671 &amp; "", Cien "" &amp; AD671 &amp; "", Soc "" &amp; AE671 &amp; "", Lec "" &amp; AF671 &amp; "", Ing "" &amp; AG671 &amp; "". Escribe un mensaje motivado"&amp;"r y breve (máximo 4 líneas)."")
")</f>
        <v/>
      </c>
    </row>
    <row r="672" ht="15.75" customHeight="1" s="42">
      <c r="A672" s="93" t="n"/>
      <c r="B672" s="94" t="inlineStr">
        <is>
          <t>Bachillerato</t>
        </is>
      </c>
      <c r="C672" s="94" t="n">
        <v>905</v>
      </c>
      <c r="D672" s="94" t="n"/>
      <c r="E672" s="95" t="n">
        <v>1103747878</v>
      </c>
      <c r="F672" s="96">
        <f>TRIM(G672&amp;" "&amp;H672&amp;" "&amp;I672&amp;" "&amp;J672)</f>
        <v/>
      </c>
      <c r="G672" s="94" t="inlineStr">
        <is>
          <t>Aguirre</t>
        </is>
      </c>
      <c r="H672" s="94" t="inlineStr">
        <is>
          <t>Quintero</t>
        </is>
      </c>
      <c r="I672" s="94" t="inlineStr">
        <is>
          <t>Esteban</t>
        </is>
      </c>
      <c r="J672" s="97" t="n"/>
      <c r="K672" s="98">
        <f>IF(SUM(O672:S672)=0, "", ROUND(((O672*3+P672*3+Q672*3+R672*3+S672*1)/13)*5,0))</f>
        <v/>
      </c>
      <c r="L672" s="99">
        <f>IF(OR($C672="",K672=""),"",COUNTIFS($C$4:$C$1500,$C672,K$4:K$1500,"&gt;"&amp;K672)+1)</f>
        <v/>
      </c>
      <c r="M672" s="99">
        <f>IF(OR($C672="",K672=""),"",IF(AND($C672&gt;=1001,$C672&lt;=1005),COUNTIFS($C$4:$C$1500,"&gt;=1001",$C$4:$C$1500,"&lt;=1005",K$4:K$1500,"&gt;"&amp;K672)+1,IF(AND($C672&gt;=1101,$C672&lt;=1105),COUNTIFS($C$4:$C$1500,"&gt;=1101",$C$4:$C$1500,"&lt;=1105",K$4:K$1500,"&gt;"&amp;K672)+1,IF(AND($C672&gt;=901,$C672&lt;=905),COUNTIFS($C$4:$C$1500,"&gt;=901",$C$4:$C$1500,"&lt;=905",K$4:K$1500,"&gt;"&amp;K672)+1,IF(AND($C672&gt;=801,$C672&lt;=805),COUNTIFS($C$4:$C$1500,"&gt;=801",$C$4:$C$1500,"&lt;=805",K$4:K$1500,"&gt;"&amp;K672)+1,IF(AND($C672&gt;=701,$C672&lt;=705),COUNTIFS($C$4:$C$1500,"&gt;=701",$C$4:$C$1500,"&lt;=705",K$4:K$1500,"&gt;"&amp;K672)+1,IF(AND($C672&gt;=601,$C672&lt;=606),COUNTIFS($C$4:$C$1500,"&gt;=601",$C$4:$C$1500,"&lt;=606",K$4:K$1500,"&gt;"&amp;K672)+1,"")))))))</f>
        <v/>
      </c>
      <c r="N672" s="99">
        <f>IF(OR($C672="",K672=""),"",IF(OR(AND($C672&gt;=1001,$C672&lt;=1005),AND($C672&gt;=1101,$C672&lt;=1105)),COUNTIFS($C$4:$C$1500,"&gt;=1001",$C$4:$C$1500,"&lt;=1005",K$4:K$1500,"&gt;"&amp;K672)+COUNTIFS($C$4:$C$1500,"&gt;=1101",$C$4:$C$1500,"&lt;=1105",K$4:K$1500,"&gt;"&amp;K672)+1,""))</f>
        <v/>
      </c>
      <c r="O672" s="94" t="n">
        <v>72.5</v>
      </c>
      <c r="P672" s="94" t="n">
        <v>80.36</v>
      </c>
      <c r="Q672" s="94" t="n">
        <v>78.13</v>
      </c>
      <c r="R672" s="94" t="n">
        <v>79.17</v>
      </c>
      <c r="S672" s="94" t="n">
        <v>87.5</v>
      </c>
      <c r="T672" s="99">
        <f>IF(AND(O672&gt;0,O672&lt;36),1,IF(AND(O672&gt;=36,O672&lt;51),2,IF(AND(O672&gt;=51,O672&lt;71),3,IF(AND(O672&gt;=71,O672&lt;=100),4,))))</f>
        <v/>
      </c>
      <c r="U672" s="99">
        <f>IF(AND(P672&gt;0,P672&lt;41),1,IF(AND(P672&gt;=41,P672&lt;56),2,IF(AND(P672&gt;=56,P672&lt;71),3,IF(AND(P672&gt;=71,P672&lt;=100),4,))))</f>
        <v/>
      </c>
      <c r="V672" s="99">
        <f>IF(AND(Q672&gt;0,Q672&lt;41),1,IF(AND(Q672&gt;=41,Q672&lt;56),2,IF(AND(Q672&gt;=56,Q672&lt;71),3,IF(AND(Q672&gt;=71,Q672&lt;=100),4,))))</f>
        <v/>
      </c>
      <c r="W672" s="99">
        <f>IF(AND(R672&gt;0,R672&lt;36),1,IF(AND(R672&gt;=36,R672&lt;51),2,IF(AND(R672&gt;=51,R672&lt;66),3,IF(AND(R672&gt;=66,R672&lt;=100),4,))))</f>
        <v/>
      </c>
      <c r="X672" s="100">
        <f>IF(AND(S672&gt;0,S672&lt;37),1,IF(AND(S672&gt;=37,S672&lt;58),2,IF(AND(S672&gt;=58,S672&lt;71),3,IF(AND(S672&gt;=71,S672&lt;=100),4,))))</f>
        <v/>
      </c>
      <c r="Y672" s="101">
        <f>IF(SUM(AC672:AG672)=0, "", ROUND(((AC672*3+AD672*3+AE672*3+AF672*3+AG672*1)/13)*5,0))</f>
        <v/>
      </c>
      <c r="Z672" s="99">
        <f>IF(OR($C672="",Y672=""),"",COUNTIFS($C$4:$C$1500,$C672,Y$4:Y$1500,"&gt;"&amp;Y672)+1)</f>
        <v/>
      </c>
      <c r="AA672" s="99">
        <f>IF(OR($C672="",Y672=""),"",IF(AND($C672&gt;=1001,$C672&lt;=1005),COUNTIFS($C$4:$C$1500,"&gt;=1001",$C$4:$C$1500,"&lt;=1005",Y$4:Y$1500,"&gt;"&amp;Y672)+1,IF(AND($C672&gt;=1101,$C672&lt;=1105),COUNTIFS($C$4:$C$1500,"&gt;=1101",$C$4:$C$1500,"&lt;=1105",Y$4:Y$1500,"&gt;"&amp;Y672)+1,IF(AND($C672&gt;=901,$C672&lt;=905),COUNTIFS($C$4:$C$1500,"&gt;=901",$C$4:$C$1500,"&lt;=905",Y$4:Y$1500,"&gt;"&amp;Y672)+1,IF(AND($C672&gt;=801,$C672&lt;=805),COUNTIFS($C$4:$C$1500,"&gt;=801",$C$4:$C$1500,"&lt;=805",Y$4:Y$1500,"&gt;"&amp;Y672)+1,IF(AND($C672&gt;=701,$C672&lt;=705),COUNTIFS($C$4:$C$1500,"&gt;=701",$C$4:$C$1500,"&lt;=705",Y$4:Y$1500,"&gt;"&amp;Y672)+1,IF(AND($C672&gt;=601,$C672&lt;=606),COUNTIFS($C$4:$C$1500,"&gt;=601",$C$4:$C$1500,"&lt;=606",Y$4:Y$1500,"&gt;"&amp;Y672)+1,"")))))))</f>
        <v/>
      </c>
      <c r="AB672" s="99">
        <f>IF(OR($C672="",Y672=""),"",IF(OR(AND($C672&gt;=1001,$C672&lt;=1005),AND($C672&gt;=1101,$C672&lt;=1105)),COUNTIFS($C$4:$C$1500,"&gt;=1001",$C$4:$C$1500,"&lt;=1005",Y$4:Y$1500,"&gt;"&amp;Y672)+COUNTIFS($C$4:$C$1500,"&gt;=1101",$C$4:$C$1500,"&lt;=1105",Y$4:Y$1500,"&gt;"&amp;Y672)+1,""))</f>
        <v/>
      </c>
      <c r="AC672" s="94" t="n">
        <v>63.5</v>
      </c>
      <c r="AD672" s="94" t="n">
        <v>84.29000000000001</v>
      </c>
      <c r="AE672" s="94" t="n">
        <v>77.5</v>
      </c>
      <c r="AF672" s="94" t="n">
        <v>73.33</v>
      </c>
      <c r="AG672" s="94" t="n">
        <v>87.08</v>
      </c>
      <c r="AH672" s="99">
        <f>IF(AND(AC672&gt;0,AC672&lt;36),1,IF(AND(AC672&gt;=36,AC672&lt;51),2,IF(AND(AC672&gt;=51,AC672&lt;71),3,IF(AND(AC672&gt;=71,AC672&lt;=100),4,))))</f>
        <v/>
      </c>
      <c r="AI672" s="99">
        <f>IF(AND(AD672&gt;0,AD672&lt;41),1,IF(AND(AD672&gt;=41,AD672&lt;56),2,IF(AND(AD672&gt;=56,AD672&lt;71),3,IF(AND(AD672&gt;=71,AD672&lt;=100),4,))))</f>
        <v/>
      </c>
      <c r="AJ672" s="99">
        <f>IF(AND(AE672&gt;0,AE672&lt;41),1,IF(AND(AE672&gt;=41,AE672&lt;56),2,IF(AND(AE672&gt;=56,AE672&lt;71),3,IF(AND(AE672&gt;=71,AE672&lt;=100),4,))))</f>
        <v/>
      </c>
      <c r="AK672" s="99">
        <f>IF(AND(AF672&gt;0,AF672&lt;36),1,IF(AND(AF672&gt;=36,AF672&lt;51),2,IF(AND(AF672&gt;=51,AF672&lt;66),3,IF(AND(AF672&gt;=66,AF672&lt;=100),4,))))</f>
        <v/>
      </c>
      <c r="AL672" s="100">
        <f>IF(AND(AG672&gt;0,AG672&lt;37),1,IF(AND(AG672&gt;=37,AG672&lt;58),2,IF(AND(AG672&gt;=58,AG672&lt;71),3,IF(AND(AG672&gt;=71,AG672&lt;=100),4,))))</f>
        <v/>
      </c>
      <c r="AM672" s="101">
        <f>IF((Y672&lt;&gt;"")*(K672&lt;&gt;""),Y672-K672,"")</f>
        <v/>
      </c>
      <c r="AN672" s="99">
        <f>IF((Z672&lt;&gt;"")*(L672&lt;&gt;""),Z672-L672,"")</f>
        <v/>
      </c>
      <c r="AO672" s="99">
        <f>IF((AA672&lt;&gt;"")*(M672&lt;&gt;""),AA672-M672,"")</f>
        <v/>
      </c>
      <c r="AP672" s="99">
        <f>IF((AB672&lt;&gt;"")*(N672&lt;&gt;""),AB672-N672,"")</f>
        <v/>
      </c>
      <c r="AQ672" s="94">
        <f>IF((AC672&lt;&gt;"")*(O672&lt;&gt;""),AC672-O672,"")</f>
        <v/>
      </c>
      <c r="AR672" s="94">
        <f>IF((AD672&lt;&gt;"")*(P672&lt;&gt;""),AD672-P672,"")</f>
        <v/>
      </c>
      <c r="AS672" s="94">
        <f>IF((AE672&lt;&gt;"")*(Q672&lt;&gt;""),AE672-Q672,"")</f>
        <v/>
      </c>
      <c r="AT672" s="94">
        <f>IF((AF672&lt;&gt;"")*(R672&lt;&gt;""),AF672-R672,"")</f>
        <v/>
      </c>
      <c r="AU672" s="94">
        <f>IF((AG672&lt;&gt;"")*(S672&lt;&gt;""),AG672-S672,"")</f>
        <v/>
      </c>
      <c r="AV672" s="99">
        <f>IF((AH672&lt;&gt;"")*(T672&lt;&gt;""),AH672-T672,"")</f>
        <v/>
      </c>
      <c r="AW672" s="99">
        <f>IF((AI672&lt;&gt;"")*(U672&lt;&gt;""),AI672-U672,"")</f>
        <v/>
      </c>
      <c r="AX672" s="99">
        <f>IF((AJ672&lt;&gt;"")*(V672&lt;&gt;""),AJ672-V672,"")</f>
        <v/>
      </c>
      <c r="AY672" s="99">
        <f>IF((AK672&lt;&gt;"")*(W672&lt;&gt;""),AK672-W672,"")</f>
        <v/>
      </c>
      <c r="AZ672" s="102">
        <f>IF((AL672&lt;&gt;"")*(X672&lt;&gt;""),AL672-X672,"")</f>
        <v/>
      </c>
      <c r="BA672" s="50">
        <f>IFERROR(__xludf.dummyfunction("AI(""Actúa como un tutor académico y dirígete personalmente al estudiante "" &amp; I672 &amp; "" "" &amp; J672 &amp; "" "" &amp; G672 &amp; "" "" &amp; H672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AM672 &amp; ""'. Diferencias por área: Matemáticas ("" &amp; AQ672 &amp; ""), Ciencias Natura"&amp;"les ("" &amp; AR672 &amp; ""), Sociales ("" &amp; AS672 &amp; ""), Lectura Crítica ("" &amp; AT672 &amp; "") e Inglés ("" &amp; AU672 &amp; ""). Variación en posición: grupo ("" &amp; AN672 &amp; ""), grado ("" &amp; AO672 &amp; "") y media ("" &amp; AP672 &amp; ""). Puntajes Primer Simulacro: Global "" &amp; K672 &amp; "", Mat "" &amp; "&amp;"O4 &amp; "", Cien "" &amp; P672 &amp; "", Soc "" &amp; Q672 &amp; "", Lec "" &amp; R672 &amp; "", Ing "" &amp; S672 &amp; "". Puntajes Segundo Simulacro: Global "" &amp; Y672 &amp; "", Mat "" &amp; AC672 &amp; "", Cien "" &amp; AD672 &amp; "", Soc "" &amp; AE672 &amp; "", Lec "" &amp; AF672 &amp; "", Ing "" &amp; AG672 &amp; "". Escribe un mensaje motivador"&amp;" y breve (máximo 4 líneas)."")
"),"=AI(""Actúa como un tutor académico y dirígete personalmente al estudiante "" &amp; I672 &amp; "" "" &amp; J672 &amp; "" "" &amp; G672 &amp; "" "" &amp; H672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AM672 &amp; ""'. Diferencias por área: Matemáticas ("" &amp; AQ672 &amp; ""), Ciencias Natur"&amp;"ales ("" &amp; AR672 &amp; ""), Sociales ("" &amp; AS672 &amp; ""), Lectura Crítica ("" &amp; AT672 &amp; "") e Inglés ("" &amp; AU672 &amp; ""). Variación en posición: grupo ("" &amp; AN672 &amp; ""), grado ("" &amp; AO672 &amp; "") y media ("" &amp; AP672 &amp; ""). Puntajes Primer Simulacro: Global "" &amp; K672 &amp; "", Mat "" &amp;"&amp;" O672 &amp; "", Cien "" &amp; P672 &amp; "", Soc "" &amp; Q672 &amp; "", Lec "" &amp; R672 &amp; "", Ing "" &amp; S672 &amp; "". Puntajes Segundo Simulacro: Global "" &amp; Y672 &amp; "", Mat "" &amp; AC672 &amp; "", Cien "" &amp; AD672 &amp; "", Soc "" &amp; AE672 &amp; "", Lec "" &amp; AF672 &amp; "", Ing "" &amp; AG672 &amp; "". Escribe un mensaje motivado"&amp;"r y breve (máximo 4 líneas)."")
")</f>
        <v/>
      </c>
    </row>
    <row r="673" ht="15.75" customHeight="1" s="42">
      <c r="A673" s="93" t="n"/>
      <c r="B673" s="94" t="inlineStr">
        <is>
          <t>Bachillerato</t>
        </is>
      </c>
      <c r="C673" s="94" t="n">
        <v>905</v>
      </c>
      <c r="D673" s="94" t="n"/>
      <c r="E673" s="95" t="n">
        <v>1037480199</v>
      </c>
      <c r="F673" s="96">
        <f>TRIM(G673&amp;" "&amp;H673&amp;" "&amp;I673&amp;" "&amp;J673)</f>
        <v/>
      </c>
      <c r="G673" s="94" t="inlineStr">
        <is>
          <t>Altamiranda</t>
        </is>
      </c>
      <c r="H673" s="94" t="inlineStr">
        <is>
          <t>Benitez</t>
        </is>
      </c>
      <c r="I673" s="94" t="inlineStr">
        <is>
          <t>Estiven</t>
        </is>
      </c>
      <c r="J673" s="97" t="n"/>
      <c r="K673" s="98">
        <f>IF(SUM(O673:S673)=0, "", ROUND(((O673*3+P673*3+Q673*3+R673*3+S673*1)/13)*5,0))</f>
        <v/>
      </c>
      <c r="L673" s="99">
        <f>IF(OR($C673="",K673=""),"",COUNTIFS($C$4:$C$1500,$C673,K$4:K$1500,"&gt;"&amp;K673)+1)</f>
        <v/>
      </c>
      <c r="M673" s="99">
        <f>IF(OR($C673="",K673=""),"",IF(AND($C673&gt;=1001,$C673&lt;=1005),COUNTIFS($C$4:$C$1500,"&gt;=1001",$C$4:$C$1500,"&lt;=1005",K$4:K$1500,"&gt;"&amp;K673)+1,IF(AND($C673&gt;=1101,$C673&lt;=1105),COUNTIFS($C$4:$C$1500,"&gt;=1101",$C$4:$C$1500,"&lt;=1105",K$4:K$1500,"&gt;"&amp;K673)+1,IF(AND($C673&gt;=901,$C673&lt;=905),COUNTIFS($C$4:$C$1500,"&gt;=901",$C$4:$C$1500,"&lt;=905",K$4:K$1500,"&gt;"&amp;K673)+1,IF(AND($C673&gt;=801,$C673&lt;=805),COUNTIFS($C$4:$C$1500,"&gt;=801",$C$4:$C$1500,"&lt;=805",K$4:K$1500,"&gt;"&amp;K673)+1,IF(AND($C673&gt;=701,$C673&lt;=705),COUNTIFS($C$4:$C$1500,"&gt;=701",$C$4:$C$1500,"&lt;=705",K$4:K$1500,"&gt;"&amp;K673)+1,IF(AND($C673&gt;=601,$C673&lt;=606),COUNTIFS($C$4:$C$1500,"&gt;=601",$C$4:$C$1500,"&lt;=606",K$4:K$1500,"&gt;"&amp;K673)+1,"")))))))</f>
        <v/>
      </c>
      <c r="N673" s="99">
        <f>IF(OR($C673="",K673=""),"",IF(OR(AND($C673&gt;=1001,$C673&lt;=1005),AND($C673&gt;=1101,$C673&lt;=1105)),COUNTIFS($C$4:$C$1500,"&gt;=1001",$C$4:$C$1500,"&lt;=1005",K$4:K$1500,"&gt;"&amp;K673)+COUNTIFS($C$4:$C$1500,"&gt;=1101",$C$4:$C$1500,"&lt;=1105",K$4:K$1500,"&gt;"&amp;K673)+1,""))</f>
        <v/>
      </c>
      <c r="O673" s="94" t="n">
        <v>51.25</v>
      </c>
      <c r="P673" s="94" t="n">
        <v>15.48</v>
      </c>
      <c r="Q673" s="94" t="n">
        <v>18.75</v>
      </c>
      <c r="R673" s="94" t="n">
        <v>45.83</v>
      </c>
      <c r="S673" s="94" t="n">
        <v>62.5</v>
      </c>
      <c r="T673" s="99">
        <f>IF(AND(O673&gt;0,O673&lt;36),1,IF(AND(O673&gt;=36,O673&lt;51),2,IF(AND(O673&gt;=51,O673&lt;71),3,IF(AND(O673&gt;=71,O673&lt;=100),4,))))</f>
        <v/>
      </c>
      <c r="U673" s="99">
        <f>IF(AND(P673&gt;0,P673&lt;41),1,IF(AND(P673&gt;=41,P673&lt;56),2,IF(AND(P673&gt;=56,P673&lt;71),3,IF(AND(P673&gt;=71,P673&lt;=100),4,))))</f>
        <v/>
      </c>
      <c r="V673" s="99">
        <f>IF(AND(Q673&gt;0,Q673&lt;41),1,IF(AND(Q673&gt;=41,Q673&lt;56),2,IF(AND(Q673&gt;=56,Q673&lt;71),3,IF(AND(Q673&gt;=71,Q673&lt;=100),4,))))</f>
        <v/>
      </c>
      <c r="W673" s="99">
        <f>IF(AND(R673&gt;0,R673&lt;36),1,IF(AND(R673&gt;=36,R673&lt;51),2,IF(AND(R673&gt;=51,R673&lt;66),3,IF(AND(R673&gt;=66,R673&lt;=100),4,))))</f>
        <v/>
      </c>
      <c r="X673" s="100">
        <f>IF(AND(S673&gt;0,S673&lt;37),1,IF(AND(S673&gt;=37,S673&lt;58),2,IF(AND(S673&gt;=58,S673&lt;71),3,IF(AND(S673&gt;=71,S673&lt;=100),4,))))</f>
        <v/>
      </c>
      <c r="Y673" s="101">
        <f>IF(SUM(AC673:AG673)=0, "", ROUND(((AC673*3+AD673*3+AE673*3+AF673*3+AG673*1)/13)*5,0))</f>
        <v/>
      </c>
      <c r="Z673" s="99">
        <f>IF(OR($C673="",Y673=""),"",COUNTIFS($C$4:$C$1500,$C673,Y$4:Y$1500,"&gt;"&amp;Y673)+1)</f>
        <v/>
      </c>
      <c r="AA673" s="99">
        <f>IF(OR($C673="",Y673=""),"",IF(AND($C673&gt;=1001,$C673&lt;=1005),COUNTIFS($C$4:$C$1500,"&gt;=1001",$C$4:$C$1500,"&lt;=1005",Y$4:Y$1500,"&gt;"&amp;Y673)+1,IF(AND($C673&gt;=1101,$C673&lt;=1105),COUNTIFS($C$4:$C$1500,"&gt;=1101",$C$4:$C$1500,"&lt;=1105",Y$4:Y$1500,"&gt;"&amp;Y673)+1,IF(AND($C673&gt;=901,$C673&lt;=905),COUNTIFS($C$4:$C$1500,"&gt;=901",$C$4:$C$1500,"&lt;=905",Y$4:Y$1500,"&gt;"&amp;Y673)+1,IF(AND($C673&gt;=801,$C673&lt;=805),COUNTIFS($C$4:$C$1500,"&gt;=801",$C$4:$C$1500,"&lt;=805",Y$4:Y$1500,"&gt;"&amp;Y673)+1,IF(AND($C673&gt;=701,$C673&lt;=705),COUNTIFS($C$4:$C$1500,"&gt;=701",$C$4:$C$1500,"&lt;=705",Y$4:Y$1500,"&gt;"&amp;Y673)+1,IF(AND($C673&gt;=601,$C673&lt;=606),COUNTIFS($C$4:$C$1500,"&gt;=601",$C$4:$C$1500,"&lt;=606",Y$4:Y$1500,"&gt;"&amp;Y673)+1,"")))))))</f>
        <v/>
      </c>
      <c r="AB673" s="99">
        <f>IF(OR($C673="",Y673=""),"",IF(OR(AND($C673&gt;=1001,$C673&lt;=1005),AND($C673&gt;=1101,$C673&lt;=1105)),COUNTIFS($C$4:$C$1500,"&gt;=1001",$C$4:$C$1500,"&lt;=1005",Y$4:Y$1500,"&gt;"&amp;Y673)+COUNTIFS($C$4:$C$1500,"&gt;=1101",$C$4:$C$1500,"&lt;=1105",Y$4:Y$1500,"&gt;"&amp;Y673)+1,""))</f>
        <v/>
      </c>
      <c r="AC673" s="94" t="n">
        <v>77.25</v>
      </c>
      <c r="AD673" s="94" t="n">
        <v>64.94</v>
      </c>
      <c r="AE673" s="94" t="n">
        <v>35</v>
      </c>
      <c r="AF673" s="94" t="n">
        <v>36.67</v>
      </c>
      <c r="AG673" s="94" t="n">
        <v>45.83</v>
      </c>
      <c r="AH673" s="99">
        <f>IF(AND(AC673&gt;0,AC673&lt;36),1,IF(AND(AC673&gt;=36,AC673&lt;51),2,IF(AND(AC673&gt;=51,AC673&lt;71),3,IF(AND(AC673&gt;=71,AC673&lt;=100),4,))))</f>
        <v/>
      </c>
      <c r="AI673" s="99">
        <f>IF(AND(AD673&gt;0,AD673&lt;41),1,IF(AND(AD673&gt;=41,AD673&lt;56),2,IF(AND(AD673&gt;=56,AD673&lt;71),3,IF(AND(AD673&gt;=71,AD673&lt;=100),4,))))</f>
        <v/>
      </c>
      <c r="AJ673" s="99">
        <f>IF(AND(AE673&gt;0,AE673&lt;41),1,IF(AND(AE673&gt;=41,AE673&lt;56),2,IF(AND(AE673&gt;=56,AE673&lt;71),3,IF(AND(AE673&gt;=71,AE673&lt;=100),4,))))</f>
        <v/>
      </c>
      <c r="AK673" s="99">
        <f>IF(AND(AF673&gt;0,AF673&lt;36),1,IF(AND(AF673&gt;=36,AF673&lt;51),2,IF(AND(AF673&gt;=51,AF673&lt;66),3,IF(AND(AF673&gt;=66,AF673&lt;=100),4,))))</f>
        <v/>
      </c>
      <c r="AL673" s="100">
        <f>IF(AND(AG673&gt;0,AG673&lt;37),1,IF(AND(AG673&gt;=37,AG673&lt;58),2,IF(AND(AG673&gt;=58,AG673&lt;71),3,IF(AND(AG673&gt;=71,AG673&lt;=100),4,))))</f>
        <v/>
      </c>
      <c r="AM673" s="101">
        <f>IF((Y673&lt;&gt;"")*(K673&lt;&gt;""),Y673-K673,"")</f>
        <v/>
      </c>
      <c r="AN673" s="99">
        <f>IF((Z673&lt;&gt;"")*(L673&lt;&gt;""),Z673-L673,"")</f>
        <v/>
      </c>
      <c r="AO673" s="99">
        <f>IF((AA673&lt;&gt;"")*(M673&lt;&gt;""),AA673-M673,"")</f>
        <v/>
      </c>
      <c r="AP673" s="99">
        <f>IF((AB673&lt;&gt;"")*(N673&lt;&gt;""),AB673-N673,"")</f>
        <v/>
      </c>
      <c r="AQ673" s="94">
        <f>IF((AC673&lt;&gt;"")*(O673&lt;&gt;""),AC673-O673,"")</f>
        <v/>
      </c>
      <c r="AR673" s="94">
        <f>IF((AD673&lt;&gt;"")*(P673&lt;&gt;""),AD673-P673,"")</f>
        <v/>
      </c>
      <c r="AS673" s="94">
        <f>IF((AE673&lt;&gt;"")*(Q673&lt;&gt;""),AE673-Q673,"")</f>
        <v/>
      </c>
      <c r="AT673" s="94">
        <f>IF((AF673&lt;&gt;"")*(R673&lt;&gt;""),AF673-R673,"")</f>
        <v/>
      </c>
      <c r="AU673" s="94">
        <f>IF((AG673&lt;&gt;"")*(S673&lt;&gt;""),AG673-S673,"")</f>
        <v/>
      </c>
      <c r="AV673" s="99">
        <f>IF((AH673&lt;&gt;"")*(T673&lt;&gt;""),AH673-T673,"")</f>
        <v/>
      </c>
      <c r="AW673" s="99">
        <f>IF((AI673&lt;&gt;"")*(U673&lt;&gt;""),AI673-U673,"")</f>
        <v/>
      </c>
      <c r="AX673" s="99">
        <f>IF((AJ673&lt;&gt;"")*(V673&lt;&gt;""),AJ673-V673,"")</f>
        <v/>
      </c>
      <c r="AY673" s="99">
        <f>IF((AK673&lt;&gt;"")*(W673&lt;&gt;""),AK673-W673,"")</f>
        <v/>
      </c>
      <c r="AZ673" s="102">
        <f>IF((AL673&lt;&gt;"")*(X673&lt;&gt;""),AL673-X673,"")</f>
        <v/>
      </c>
      <c r="BA673" s="50">
        <f>IFERROR(__xludf.dummyfunction("AI(""Actúa como un tutor académico y dirígete personalmente al estudiante "" &amp; I673 &amp; "" "" &amp; J673 &amp; "" "" &amp; G673 &amp; "" "" &amp; H673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AM673 &amp; ""'. Diferencias por área: Matemáticas ("" &amp; AQ673 &amp; ""), Ciencias Natura"&amp;"les ("" &amp; AR673 &amp; ""), Sociales ("" &amp; AS673 &amp; ""), Lectura Crítica ("" &amp; AT673 &amp; "") e Inglés ("" &amp; AU673 &amp; ""). Variación en posición: grupo ("" &amp; AN673 &amp; ""), grado ("" &amp; AO673 &amp; "") y media ("" &amp; AP673 &amp; ""). Puntajes Primer Simulacro: Global "" &amp; K673 &amp; "", Mat "" &amp; "&amp;"O4 &amp; "", Cien "" &amp; P673 &amp; "", Soc "" &amp; Q673 &amp; "", Lec "" &amp; R673 &amp; "", Ing "" &amp; S673 &amp; "". Puntajes Segundo Simulacro: Global "" &amp; Y673 &amp; "", Mat "" &amp; AC673 &amp; "", Cien "" &amp; AD673 &amp; "", Soc "" &amp; AE673 &amp; "", Lec "" &amp; AF673 &amp; "", Ing "" &amp; AG673 &amp; "". Escribe un mensaje motivador"&amp;" y breve (máximo 4 líneas)."")
"),"=AI(""Actúa como un tutor académico y dirígete personalmente al estudiante "" &amp; I673 &amp; "" "" &amp; J673 &amp; "" "" &amp; G673 &amp; "" "" &amp; H673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AM673 &amp; ""'. Diferencias por área: Matemáticas ("" &amp; AQ673 &amp; ""), Ciencias Natur"&amp;"ales ("" &amp; AR673 &amp; ""), Sociales ("" &amp; AS673 &amp; ""), Lectura Crítica ("" &amp; AT673 &amp; "") e Inglés ("" &amp; AU673 &amp; ""). Variación en posición: grupo ("" &amp; AN673 &amp; ""), grado ("" &amp; AO673 &amp; "") y media ("" &amp; AP673 &amp; ""). Puntajes Primer Simulacro: Global "" &amp; K673 &amp; "", Mat "" &amp;"&amp;" O673 &amp; "", Cien "" &amp; P673 &amp; "", Soc "" &amp; Q673 &amp; "", Lec "" &amp; R673 &amp; "", Ing "" &amp; S673 &amp; "". Puntajes Segundo Simulacro: Global "" &amp; Y673 &amp; "", Mat "" &amp; AC673 &amp; "", Cien "" &amp; AD673 &amp; "", Soc "" &amp; AE673 &amp; "", Lec "" &amp; AF673 &amp; "", Ing "" &amp; AG673 &amp; "". Escribe un mensaje motivado"&amp;"r y breve (máximo 4 líneas)."")
")</f>
        <v/>
      </c>
    </row>
    <row r="674" ht="15.75" customHeight="1" s="42">
      <c r="A674" s="93" t="n"/>
      <c r="B674" s="94" t="inlineStr">
        <is>
          <t>Bachillerato</t>
        </is>
      </c>
      <c r="C674" s="94" t="n">
        <v>905</v>
      </c>
      <c r="D674" s="94" t="n"/>
      <c r="E674" s="95" t="n">
        <v>1011593972</v>
      </c>
      <c r="F674" s="96">
        <f>TRIM(G674&amp;" "&amp;H674&amp;" "&amp;I674&amp;" "&amp;J674)</f>
        <v/>
      </c>
      <c r="G674" s="94" t="inlineStr">
        <is>
          <t>Amazara</t>
        </is>
      </c>
      <c r="H674" s="94" t="inlineStr">
        <is>
          <t>Cuesta</t>
        </is>
      </c>
      <c r="I674" s="94" t="inlineStr">
        <is>
          <t>Melissa</t>
        </is>
      </c>
      <c r="J674" s="97" t="n"/>
      <c r="K674" s="98">
        <f>IF(SUM(O674:S674)=0, "", ROUND(((O674*3+P674*3+Q674*3+R674*3+S674*1)/13)*5,0))</f>
        <v/>
      </c>
      <c r="L674" s="99">
        <f>IF(OR($C674="",K674=""),"",COUNTIFS($C$4:$C$1500,$C674,K$4:K$1500,"&gt;"&amp;K674)+1)</f>
        <v/>
      </c>
      <c r="M674" s="99">
        <f>IF(OR($C674="",K674=""),"",IF(AND($C674&gt;=1001,$C674&lt;=1005),COUNTIFS($C$4:$C$1500,"&gt;=1001",$C$4:$C$1500,"&lt;=1005",K$4:K$1500,"&gt;"&amp;K674)+1,IF(AND($C674&gt;=1101,$C674&lt;=1105),COUNTIFS($C$4:$C$1500,"&gt;=1101",$C$4:$C$1500,"&lt;=1105",K$4:K$1500,"&gt;"&amp;K674)+1,IF(AND($C674&gt;=901,$C674&lt;=905),COUNTIFS($C$4:$C$1500,"&gt;=901",$C$4:$C$1500,"&lt;=905",K$4:K$1500,"&gt;"&amp;K674)+1,IF(AND($C674&gt;=801,$C674&lt;=805),COUNTIFS($C$4:$C$1500,"&gt;=801",$C$4:$C$1500,"&lt;=805",K$4:K$1500,"&gt;"&amp;K674)+1,IF(AND($C674&gt;=701,$C674&lt;=705),COUNTIFS($C$4:$C$1500,"&gt;=701",$C$4:$C$1500,"&lt;=705",K$4:K$1500,"&gt;"&amp;K674)+1,IF(AND($C674&gt;=601,$C674&lt;=606),COUNTIFS($C$4:$C$1500,"&gt;=601",$C$4:$C$1500,"&lt;=606",K$4:K$1500,"&gt;"&amp;K674)+1,"")))))))</f>
        <v/>
      </c>
      <c r="N674" s="99">
        <f>IF(OR($C674="",K674=""),"",IF(OR(AND($C674&gt;=1001,$C674&lt;=1005),AND($C674&gt;=1101,$C674&lt;=1105)),COUNTIFS($C$4:$C$1500,"&gt;=1001",$C$4:$C$1500,"&lt;=1005",K$4:K$1500,"&gt;"&amp;K674)+COUNTIFS($C$4:$C$1500,"&gt;=1101",$C$4:$C$1500,"&lt;=1105",K$4:K$1500,"&gt;"&amp;K674)+1,""))</f>
        <v/>
      </c>
      <c r="O674" s="94" t="n">
        <v>39.38</v>
      </c>
      <c r="P674" s="94" t="n">
        <v>35.12</v>
      </c>
      <c r="Q674" s="94" t="n">
        <v>34.38</v>
      </c>
      <c r="R674" s="94" t="n">
        <v>54.17</v>
      </c>
      <c r="S674" s="94" t="n">
        <v>70.83</v>
      </c>
      <c r="T674" s="99">
        <f>IF(AND(O674&gt;0,O674&lt;36),1,IF(AND(O674&gt;=36,O674&lt;51),2,IF(AND(O674&gt;=51,O674&lt;71),3,IF(AND(O674&gt;=71,O674&lt;=100),4,))))</f>
        <v/>
      </c>
      <c r="U674" s="99">
        <f>IF(AND(P674&gt;0,P674&lt;41),1,IF(AND(P674&gt;=41,P674&lt;56),2,IF(AND(P674&gt;=56,P674&lt;71),3,IF(AND(P674&gt;=71,P674&lt;=100),4,))))</f>
        <v/>
      </c>
      <c r="V674" s="99">
        <f>IF(AND(Q674&gt;0,Q674&lt;41),1,IF(AND(Q674&gt;=41,Q674&lt;56),2,IF(AND(Q674&gt;=56,Q674&lt;71),3,IF(AND(Q674&gt;=71,Q674&lt;=100),4,))))</f>
        <v/>
      </c>
      <c r="W674" s="99">
        <f>IF(AND(R674&gt;0,R674&lt;36),1,IF(AND(R674&gt;=36,R674&lt;51),2,IF(AND(R674&gt;=51,R674&lt;66),3,IF(AND(R674&gt;=66,R674&lt;=100),4,))))</f>
        <v/>
      </c>
      <c r="X674" s="100">
        <f>IF(AND(S674&gt;0,S674&lt;37),1,IF(AND(S674&gt;=37,S674&lt;58),2,IF(AND(S674&gt;=58,S674&lt;71),3,IF(AND(S674&gt;=71,S674&lt;=100),4,))))</f>
        <v/>
      </c>
      <c r="Y674" s="101">
        <f>IF(SUM(AC674:AG674)=0, "", ROUND(((AC674*3+AD674*3+AE674*3+AF674*3+AG674*1)/13)*5,0))</f>
        <v/>
      </c>
      <c r="Z674" s="99">
        <f>IF(OR($C674="",Y674=""),"",COUNTIFS($C$4:$C$1500,$C674,Y$4:Y$1500,"&gt;"&amp;Y674)+1)</f>
        <v/>
      </c>
      <c r="AA674" s="99">
        <f>IF(OR($C674="",Y674=""),"",IF(AND($C674&gt;=1001,$C674&lt;=1005),COUNTIFS($C$4:$C$1500,"&gt;=1001",$C$4:$C$1500,"&lt;=1005",Y$4:Y$1500,"&gt;"&amp;Y674)+1,IF(AND($C674&gt;=1101,$C674&lt;=1105),COUNTIFS($C$4:$C$1500,"&gt;=1101",$C$4:$C$1500,"&lt;=1105",Y$4:Y$1500,"&gt;"&amp;Y674)+1,IF(AND($C674&gt;=901,$C674&lt;=905),COUNTIFS($C$4:$C$1500,"&gt;=901",$C$4:$C$1500,"&lt;=905",Y$4:Y$1500,"&gt;"&amp;Y674)+1,IF(AND($C674&gt;=801,$C674&lt;=805),COUNTIFS($C$4:$C$1500,"&gt;=801",$C$4:$C$1500,"&lt;=805",Y$4:Y$1500,"&gt;"&amp;Y674)+1,IF(AND($C674&gt;=701,$C674&lt;=705),COUNTIFS($C$4:$C$1500,"&gt;=701",$C$4:$C$1500,"&lt;=705",Y$4:Y$1500,"&gt;"&amp;Y674)+1,IF(AND($C674&gt;=601,$C674&lt;=606),COUNTIFS($C$4:$C$1500,"&gt;=601",$C$4:$C$1500,"&lt;=606",Y$4:Y$1500,"&gt;"&amp;Y674)+1,"")))))))</f>
        <v/>
      </c>
      <c r="AB674" s="99">
        <f>IF(OR($C674="",Y674=""),"",IF(OR(AND($C674&gt;=1001,$C674&lt;=1005),AND($C674&gt;=1101,$C674&lt;=1105)),COUNTIFS($C$4:$C$1500,"&gt;=1001",$C$4:$C$1500,"&lt;=1005",Y$4:Y$1500,"&gt;"&amp;Y674)+COUNTIFS($C$4:$C$1500,"&gt;=1101",$C$4:$C$1500,"&lt;=1105",Y$4:Y$1500,"&gt;"&amp;Y674)+1,""))</f>
        <v/>
      </c>
      <c r="AC674" s="94" t="n">
        <v>28.75</v>
      </c>
      <c r="AD674" s="94" t="n">
        <v>42.32</v>
      </c>
      <c r="AE674" s="94" t="n">
        <v>60</v>
      </c>
      <c r="AF674" s="94" t="n">
        <v>45.83</v>
      </c>
      <c r="AG674" s="94" t="n">
        <v>55</v>
      </c>
      <c r="AH674" s="99">
        <f>IF(AND(AC674&gt;0,AC674&lt;36),1,IF(AND(AC674&gt;=36,AC674&lt;51),2,IF(AND(AC674&gt;=51,AC674&lt;71),3,IF(AND(AC674&gt;=71,AC674&lt;=100),4,))))</f>
        <v/>
      </c>
      <c r="AI674" s="99">
        <f>IF(AND(AD674&gt;0,AD674&lt;41),1,IF(AND(AD674&gt;=41,AD674&lt;56),2,IF(AND(AD674&gt;=56,AD674&lt;71),3,IF(AND(AD674&gt;=71,AD674&lt;=100),4,))))</f>
        <v/>
      </c>
      <c r="AJ674" s="99">
        <f>IF(AND(AE674&gt;0,AE674&lt;41),1,IF(AND(AE674&gt;=41,AE674&lt;56),2,IF(AND(AE674&gt;=56,AE674&lt;71),3,IF(AND(AE674&gt;=71,AE674&lt;=100),4,))))</f>
        <v/>
      </c>
      <c r="AK674" s="99">
        <f>IF(AND(AF674&gt;0,AF674&lt;36),1,IF(AND(AF674&gt;=36,AF674&lt;51),2,IF(AND(AF674&gt;=51,AF674&lt;66),3,IF(AND(AF674&gt;=66,AF674&lt;=100),4,))))</f>
        <v/>
      </c>
      <c r="AL674" s="100">
        <f>IF(AND(AG674&gt;0,AG674&lt;37),1,IF(AND(AG674&gt;=37,AG674&lt;58),2,IF(AND(AG674&gt;=58,AG674&lt;71),3,IF(AND(AG674&gt;=71,AG674&lt;=100),4,))))</f>
        <v/>
      </c>
      <c r="AM674" s="101">
        <f>IF((Y674&lt;&gt;"")*(K674&lt;&gt;""),Y674-K674,"")</f>
        <v/>
      </c>
      <c r="AN674" s="99">
        <f>IF((Z674&lt;&gt;"")*(L674&lt;&gt;""),Z674-L674,"")</f>
        <v/>
      </c>
      <c r="AO674" s="99">
        <f>IF((AA674&lt;&gt;"")*(M674&lt;&gt;""),AA674-M674,"")</f>
        <v/>
      </c>
      <c r="AP674" s="99">
        <f>IF((AB674&lt;&gt;"")*(N674&lt;&gt;""),AB674-N674,"")</f>
        <v/>
      </c>
      <c r="AQ674" s="94">
        <f>IF((AC674&lt;&gt;"")*(O674&lt;&gt;""),AC674-O674,"")</f>
        <v/>
      </c>
      <c r="AR674" s="94">
        <f>IF((AD674&lt;&gt;"")*(P674&lt;&gt;""),AD674-P674,"")</f>
        <v/>
      </c>
      <c r="AS674" s="94">
        <f>IF((AE674&lt;&gt;"")*(Q674&lt;&gt;""),AE674-Q674,"")</f>
        <v/>
      </c>
      <c r="AT674" s="94">
        <f>IF((AF674&lt;&gt;"")*(R674&lt;&gt;""),AF674-R674,"")</f>
        <v/>
      </c>
      <c r="AU674" s="94">
        <f>IF((AG674&lt;&gt;"")*(S674&lt;&gt;""),AG674-S674,"")</f>
        <v/>
      </c>
      <c r="AV674" s="99">
        <f>IF((AH674&lt;&gt;"")*(T674&lt;&gt;""),AH674-T674,"")</f>
        <v/>
      </c>
      <c r="AW674" s="99">
        <f>IF((AI674&lt;&gt;"")*(U674&lt;&gt;""),AI674-U674,"")</f>
        <v/>
      </c>
      <c r="AX674" s="99">
        <f>IF((AJ674&lt;&gt;"")*(V674&lt;&gt;""),AJ674-V674,"")</f>
        <v/>
      </c>
      <c r="AY674" s="99">
        <f>IF((AK674&lt;&gt;"")*(W674&lt;&gt;""),AK674-W674,"")</f>
        <v/>
      </c>
      <c r="AZ674" s="102">
        <f>IF((AL674&lt;&gt;"")*(X674&lt;&gt;""),AL674-X674,"")</f>
        <v/>
      </c>
      <c r="BA674" s="50">
        <f>IFERROR(__xludf.dummyfunction("AI(""Actúa como un tutor académico y dirígete personalmente al estudiante "" &amp; I674 &amp; "" "" &amp; J674 &amp; "" "" &amp; G674 &amp; "" "" &amp; H674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AM674 &amp; ""'. Diferencias por área: Matemáticas ("" &amp; AQ674 &amp; ""), Ciencias Natura"&amp;"les ("" &amp; AR674 &amp; ""), Sociales ("" &amp; AS674 &amp; ""), Lectura Crítica ("" &amp; AT674 &amp; "") e Inglés ("" &amp; AU674 &amp; ""). Variación en posición: grupo ("" &amp; AN674 &amp; ""), grado ("" &amp; AO674 &amp; "") y media ("" &amp; AP674 &amp; ""). Puntajes Primer Simulacro: Global "" &amp; K674 &amp; "", Mat "" &amp; "&amp;"O4 &amp; "", Cien "" &amp; P674 &amp; "", Soc "" &amp; Q674 &amp; "", Lec "" &amp; R674 &amp; "", Ing "" &amp; S674 &amp; "". Puntajes Segundo Simulacro: Global "" &amp; Y674 &amp; "", Mat "" &amp; AC674 &amp; "", Cien "" &amp; AD674 &amp; "", Soc "" &amp; AE674 &amp; "", Lec "" &amp; AF674 &amp; "", Ing "" &amp; AG674 &amp; "". Escribe un mensaje motivador"&amp;" y breve (máximo 4 líneas)."")
"),"=AI(""Actúa como un tutor académico y dirígete personalmente al estudiante "" &amp; I674 &amp; "" "" &amp; J674 &amp; "" "" &amp; G674 &amp; "" "" &amp; H674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AM674 &amp; ""'. Diferencias por área: Matemáticas ("" &amp; AQ674 &amp; ""), Ciencias Natur"&amp;"ales ("" &amp; AR674 &amp; ""), Sociales ("" &amp; AS674 &amp; ""), Lectura Crítica ("" &amp; AT674 &amp; "") e Inglés ("" &amp; AU674 &amp; ""). Variación en posición: grupo ("" &amp; AN674 &amp; ""), grado ("" &amp; AO674 &amp; "") y media ("" &amp; AP674 &amp; ""). Puntajes Primer Simulacro: Global "" &amp; K674 &amp; "", Mat "" &amp;"&amp;" O674 &amp; "", Cien "" &amp; P674 &amp; "", Soc "" &amp; Q674 &amp; "", Lec "" &amp; R674 &amp; "", Ing "" &amp; S674 &amp; "". Puntajes Segundo Simulacro: Global "" &amp; Y674 &amp; "", Mat "" &amp; AC674 &amp; "", Cien "" &amp; AD674 &amp; "", Soc "" &amp; AE674 &amp; "", Lec "" &amp; AF674 &amp; "", Ing "" &amp; AG674 &amp; "". Escribe un mensaje motivado"&amp;"r y breve (máximo 4 líneas)."")
")</f>
        <v/>
      </c>
    </row>
    <row r="675" ht="15.75" customHeight="1" s="42">
      <c r="A675" s="93" t="n"/>
      <c r="B675" s="94" t="inlineStr">
        <is>
          <t>Bachillerato</t>
        </is>
      </c>
      <c r="C675" s="94" t="n">
        <v>905</v>
      </c>
      <c r="D675" s="94" t="n"/>
      <c r="E675" s="95" t="n">
        <v>1011594629</v>
      </c>
      <c r="F675" s="96">
        <f>TRIM(G675&amp;" "&amp;H675&amp;" "&amp;I675&amp;" "&amp;J675)</f>
        <v/>
      </c>
      <c r="G675" s="94" t="inlineStr">
        <is>
          <t>Arroyave</t>
        </is>
      </c>
      <c r="H675" s="94" t="inlineStr">
        <is>
          <t>Calderón</t>
        </is>
      </c>
      <c r="I675" s="94" t="inlineStr">
        <is>
          <t>Nicolas</t>
        </is>
      </c>
      <c r="J675" s="97" t="n"/>
      <c r="K675" s="98">
        <f>IF(SUM(O675:S675)=0, "", ROUND(((O675*3+P675*3+Q675*3+R675*3+S675*1)/13)*5,0))</f>
        <v/>
      </c>
      <c r="L675" s="99">
        <f>IF(OR($C675="",K675=""),"",COUNTIFS($C$4:$C$1500,$C675,K$4:K$1500,"&gt;"&amp;K675)+1)</f>
        <v/>
      </c>
      <c r="M675" s="99">
        <f>IF(OR($C675="",K675=""),"",IF(AND($C675&gt;=1001,$C675&lt;=1005),COUNTIFS($C$4:$C$1500,"&gt;=1001",$C$4:$C$1500,"&lt;=1005",K$4:K$1500,"&gt;"&amp;K675)+1,IF(AND($C675&gt;=1101,$C675&lt;=1105),COUNTIFS($C$4:$C$1500,"&gt;=1101",$C$4:$C$1500,"&lt;=1105",K$4:K$1500,"&gt;"&amp;K675)+1,IF(AND($C675&gt;=901,$C675&lt;=905),COUNTIFS($C$4:$C$1500,"&gt;=901",$C$4:$C$1500,"&lt;=905",K$4:K$1500,"&gt;"&amp;K675)+1,IF(AND($C675&gt;=801,$C675&lt;=805),COUNTIFS($C$4:$C$1500,"&gt;=801",$C$4:$C$1500,"&lt;=805",K$4:K$1500,"&gt;"&amp;K675)+1,IF(AND($C675&gt;=701,$C675&lt;=705),COUNTIFS($C$4:$C$1500,"&gt;=701",$C$4:$C$1500,"&lt;=705",K$4:K$1500,"&gt;"&amp;K675)+1,IF(AND($C675&gt;=601,$C675&lt;=606),COUNTIFS($C$4:$C$1500,"&gt;=601",$C$4:$C$1500,"&lt;=606",K$4:K$1500,"&gt;"&amp;K675)+1,"")))))))</f>
        <v/>
      </c>
      <c r="N675" s="99">
        <f>IF(OR($C675="",K675=""),"",IF(OR(AND($C675&gt;=1001,$C675&lt;=1005),AND($C675&gt;=1101,$C675&lt;=1105)),COUNTIFS($C$4:$C$1500,"&gt;=1001",$C$4:$C$1500,"&lt;=1005",K$4:K$1500,"&gt;"&amp;K675)+COUNTIFS($C$4:$C$1500,"&gt;=1101",$C$4:$C$1500,"&lt;=1105",K$4:K$1500,"&gt;"&amp;K675)+1,""))</f>
        <v/>
      </c>
      <c r="O675" s="94" t="n">
        <v>36.88</v>
      </c>
      <c r="P675" s="94" t="n">
        <v>19.64</v>
      </c>
      <c r="Q675" s="94" t="n">
        <v>31.25</v>
      </c>
      <c r="R675" s="94" t="n">
        <v>41.67</v>
      </c>
      <c r="S675" s="94" t="n">
        <v>79.17</v>
      </c>
      <c r="T675" s="99">
        <f>IF(AND(O675&gt;0,O675&lt;36),1,IF(AND(O675&gt;=36,O675&lt;51),2,IF(AND(O675&gt;=51,O675&lt;71),3,IF(AND(O675&gt;=71,O675&lt;=100),4,))))</f>
        <v/>
      </c>
      <c r="U675" s="99">
        <f>IF(AND(P675&gt;0,P675&lt;41),1,IF(AND(P675&gt;=41,P675&lt;56),2,IF(AND(P675&gt;=56,P675&lt;71),3,IF(AND(P675&gt;=71,P675&lt;=100),4,))))</f>
        <v/>
      </c>
      <c r="V675" s="99">
        <f>IF(AND(Q675&gt;0,Q675&lt;41),1,IF(AND(Q675&gt;=41,Q675&lt;56),2,IF(AND(Q675&gt;=56,Q675&lt;71),3,IF(AND(Q675&gt;=71,Q675&lt;=100),4,))))</f>
        <v/>
      </c>
      <c r="W675" s="99">
        <f>IF(AND(R675&gt;0,R675&lt;36),1,IF(AND(R675&gt;=36,R675&lt;51),2,IF(AND(R675&gt;=51,R675&lt;66),3,IF(AND(R675&gt;=66,R675&lt;=100),4,))))</f>
        <v/>
      </c>
      <c r="X675" s="100">
        <f>IF(AND(S675&gt;0,S675&lt;37),1,IF(AND(S675&gt;=37,S675&lt;58),2,IF(AND(S675&gt;=58,S675&lt;71),3,IF(AND(S675&gt;=71,S675&lt;=100),4,))))</f>
        <v/>
      </c>
      <c r="Y675" s="101">
        <f>IF(SUM(AC675:AG675)=0, "", ROUND(((AC675*3+AD675*3+AE675*3+AF675*3+AG675*1)/13)*5,0))</f>
        <v/>
      </c>
      <c r="Z675" s="99">
        <f>IF(OR($C675="",Y675=""),"",COUNTIFS($C$4:$C$1500,$C675,Y$4:Y$1500,"&gt;"&amp;Y675)+1)</f>
        <v/>
      </c>
      <c r="AA675" s="99">
        <f>IF(OR($C675="",Y675=""),"",IF(AND($C675&gt;=1001,$C675&lt;=1005),COUNTIFS($C$4:$C$1500,"&gt;=1001",$C$4:$C$1500,"&lt;=1005",Y$4:Y$1500,"&gt;"&amp;Y675)+1,IF(AND($C675&gt;=1101,$C675&lt;=1105),COUNTIFS($C$4:$C$1500,"&gt;=1101",$C$4:$C$1500,"&lt;=1105",Y$4:Y$1500,"&gt;"&amp;Y675)+1,IF(AND($C675&gt;=901,$C675&lt;=905),COUNTIFS($C$4:$C$1500,"&gt;=901",$C$4:$C$1500,"&lt;=905",Y$4:Y$1500,"&gt;"&amp;Y675)+1,IF(AND($C675&gt;=801,$C675&lt;=805),COUNTIFS($C$4:$C$1500,"&gt;=801",$C$4:$C$1500,"&lt;=805",Y$4:Y$1500,"&gt;"&amp;Y675)+1,IF(AND($C675&gt;=701,$C675&lt;=705),COUNTIFS($C$4:$C$1500,"&gt;=701",$C$4:$C$1500,"&lt;=705",Y$4:Y$1500,"&gt;"&amp;Y675)+1,IF(AND($C675&gt;=601,$C675&lt;=606),COUNTIFS($C$4:$C$1500,"&gt;=601",$C$4:$C$1500,"&lt;=606",Y$4:Y$1500,"&gt;"&amp;Y675)+1,"")))))))</f>
        <v/>
      </c>
      <c r="AB675" s="99">
        <f>IF(OR($C675="",Y675=""),"",IF(OR(AND($C675&gt;=1001,$C675&lt;=1005),AND($C675&gt;=1101,$C675&lt;=1105)),COUNTIFS($C$4:$C$1500,"&gt;=1001",$C$4:$C$1500,"&lt;=1005",Y$4:Y$1500,"&gt;"&amp;Y675)+COUNTIFS($C$4:$C$1500,"&gt;=1101",$C$4:$C$1500,"&lt;=1105",Y$4:Y$1500,"&gt;"&amp;Y675)+1,""))</f>
        <v/>
      </c>
      <c r="AC675" s="94" t="n">
        <v>57.5</v>
      </c>
      <c r="AD675" s="94" t="n">
        <v>35.18</v>
      </c>
      <c r="AE675" s="94" t="n">
        <v>27.5</v>
      </c>
      <c r="AF675" s="94" t="n">
        <v>55</v>
      </c>
      <c r="AG675" s="94" t="n">
        <v>55</v>
      </c>
      <c r="AH675" s="99">
        <f>IF(AND(AC675&gt;0,AC675&lt;36),1,IF(AND(AC675&gt;=36,AC675&lt;51),2,IF(AND(AC675&gt;=51,AC675&lt;71),3,IF(AND(AC675&gt;=71,AC675&lt;=100),4,))))</f>
        <v/>
      </c>
      <c r="AI675" s="99">
        <f>IF(AND(AD675&gt;0,AD675&lt;41),1,IF(AND(AD675&gt;=41,AD675&lt;56),2,IF(AND(AD675&gt;=56,AD675&lt;71),3,IF(AND(AD675&gt;=71,AD675&lt;=100),4,))))</f>
        <v/>
      </c>
      <c r="AJ675" s="99">
        <f>IF(AND(AE675&gt;0,AE675&lt;41),1,IF(AND(AE675&gt;=41,AE675&lt;56),2,IF(AND(AE675&gt;=56,AE675&lt;71),3,IF(AND(AE675&gt;=71,AE675&lt;=100),4,))))</f>
        <v/>
      </c>
      <c r="AK675" s="99">
        <f>IF(AND(AF675&gt;0,AF675&lt;36),1,IF(AND(AF675&gt;=36,AF675&lt;51),2,IF(AND(AF675&gt;=51,AF675&lt;66),3,IF(AND(AF675&gt;=66,AF675&lt;=100),4,))))</f>
        <v/>
      </c>
      <c r="AL675" s="100">
        <f>IF(AND(AG675&gt;0,AG675&lt;37),1,IF(AND(AG675&gt;=37,AG675&lt;58),2,IF(AND(AG675&gt;=58,AG675&lt;71),3,IF(AND(AG675&gt;=71,AG675&lt;=100),4,))))</f>
        <v/>
      </c>
      <c r="AM675" s="101">
        <f>IF((Y675&lt;&gt;"")*(K675&lt;&gt;""),Y675-K675,"")</f>
        <v/>
      </c>
      <c r="AN675" s="99">
        <f>IF((Z675&lt;&gt;"")*(L675&lt;&gt;""),Z675-L675,"")</f>
        <v/>
      </c>
      <c r="AO675" s="99">
        <f>IF((AA675&lt;&gt;"")*(M675&lt;&gt;""),AA675-M675,"")</f>
        <v/>
      </c>
      <c r="AP675" s="99">
        <f>IF((AB675&lt;&gt;"")*(N675&lt;&gt;""),AB675-N675,"")</f>
        <v/>
      </c>
      <c r="AQ675" s="94">
        <f>IF((AC675&lt;&gt;"")*(O675&lt;&gt;""),AC675-O675,"")</f>
        <v/>
      </c>
      <c r="AR675" s="94">
        <f>IF((AD675&lt;&gt;"")*(P675&lt;&gt;""),AD675-P675,"")</f>
        <v/>
      </c>
      <c r="AS675" s="94">
        <f>IF((AE675&lt;&gt;"")*(Q675&lt;&gt;""),AE675-Q675,"")</f>
        <v/>
      </c>
      <c r="AT675" s="94">
        <f>IF((AF675&lt;&gt;"")*(R675&lt;&gt;""),AF675-R675,"")</f>
        <v/>
      </c>
      <c r="AU675" s="94">
        <f>IF((AG675&lt;&gt;"")*(S675&lt;&gt;""),AG675-S675,"")</f>
        <v/>
      </c>
      <c r="AV675" s="99">
        <f>IF((AH675&lt;&gt;"")*(T675&lt;&gt;""),AH675-T675,"")</f>
        <v/>
      </c>
      <c r="AW675" s="99">
        <f>IF((AI675&lt;&gt;"")*(U675&lt;&gt;""),AI675-U675,"")</f>
        <v/>
      </c>
      <c r="AX675" s="99">
        <f>IF((AJ675&lt;&gt;"")*(V675&lt;&gt;""),AJ675-V675,"")</f>
        <v/>
      </c>
      <c r="AY675" s="99">
        <f>IF((AK675&lt;&gt;"")*(W675&lt;&gt;""),AK675-W675,"")</f>
        <v/>
      </c>
      <c r="AZ675" s="102">
        <f>IF((AL675&lt;&gt;"")*(X675&lt;&gt;""),AL675-X675,"")</f>
        <v/>
      </c>
      <c r="BA675" s="50">
        <f>IFERROR(__xludf.dummyfunction("AI(""Actúa como un tutor académico y dirígete personalmente al estudiante "" &amp; I675 &amp; "" "" &amp; J675 &amp; "" "" &amp; G675 &amp; "" "" &amp; H675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AM675 &amp; ""'. Diferencias por área: Matemáticas ("" &amp; AQ675 &amp; ""), Ciencias Natura"&amp;"les ("" &amp; AR675 &amp; ""), Sociales ("" &amp; AS675 &amp; ""), Lectura Crítica ("" &amp; AT675 &amp; "") e Inglés ("" &amp; AU675 &amp; ""). Variación en posición: grupo ("" &amp; AN675 &amp; ""), grado ("" &amp; AO675 &amp; "") y media ("" &amp; AP675 &amp; ""). Puntajes Primer Simulacro: Global "" &amp; K675 &amp; "", Mat "" &amp; "&amp;"O4 &amp; "", Cien "" &amp; P675 &amp; "", Soc "" &amp; Q675 &amp; "", Lec "" &amp; R675 &amp; "", Ing "" &amp; S675 &amp; "". Puntajes Segundo Simulacro: Global "" &amp; Y675 &amp; "", Mat "" &amp; AC675 &amp; "", Cien "" &amp; AD675 &amp; "", Soc "" &amp; AE675 &amp; "", Lec "" &amp; AF675 &amp; "", Ing "" &amp; AG675 &amp; "". Escribe un mensaje motivador"&amp;" y breve (máximo 4 líneas)."")
"),"=AI(""Actúa como un tutor académico y dirígete personalmente al estudiante "" &amp; I675 &amp; "" "" &amp; J675 &amp; "" "" &amp; G675 &amp; "" "" &amp; H675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AM675 &amp; ""'. Diferencias por área: Matemáticas ("" &amp; AQ675 &amp; ""), Ciencias Natur"&amp;"ales ("" &amp; AR675 &amp; ""), Sociales ("" &amp; AS675 &amp; ""), Lectura Crítica ("" &amp; AT675 &amp; "") e Inglés ("" &amp; AU675 &amp; ""). Variación en posición: grupo ("" &amp; AN675 &amp; ""), grado ("" &amp; AO675 &amp; "") y media ("" &amp; AP675 &amp; ""). Puntajes Primer Simulacro: Global "" &amp; K675 &amp; "", Mat "" &amp;"&amp;" O675 &amp; "", Cien "" &amp; P675 &amp; "", Soc "" &amp; Q675 &amp; "", Lec "" &amp; R675 &amp; "", Ing "" &amp; S675 &amp; "". Puntajes Segundo Simulacro: Global "" &amp; Y675 &amp; "", Mat "" &amp; AC675 &amp; "", Cien "" &amp; AD675 &amp; "", Soc "" &amp; AE675 &amp; "", Lec "" &amp; AF675 &amp; "", Ing "" &amp; AG675 &amp; "". Escribe un mensaje motivado"&amp;"r y breve (máximo 4 líneas)."")
")</f>
        <v/>
      </c>
    </row>
    <row r="676" ht="15.75" customHeight="1" s="42">
      <c r="A676" s="93" t="n"/>
      <c r="B676" s="94" t="inlineStr">
        <is>
          <t>Bachillerato</t>
        </is>
      </c>
      <c r="C676" s="94" t="n">
        <v>905</v>
      </c>
      <c r="D676" s="94" t="n"/>
      <c r="E676" s="95" t="n">
        <v>1032019533</v>
      </c>
      <c r="F676" s="96">
        <f>TRIM(G676&amp;" "&amp;H676&amp;" "&amp;I676&amp;" "&amp;J676)</f>
        <v/>
      </c>
      <c r="G676" s="94" t="inlineStr">
        <is>
          <t>Carvajal</t>
        </is>
      </c>
      <c r="H676" s="94" t="inlineStr">
        <is>
          <t>Vargas</t>
        </is>
      </c>
      <c r="I676" s="94" t="inlineStr">
        <is>
          <t>Juliana</t>
        </is>
      </c>
      <c r="J676" s="97" t="n"/>
      <c r="K676" s="98">
        <f>IF(SUM(O676:S676)=0, "", ROUND(((O676*3+P676*3+Q676*3+R676*3+S676*1)/13)*5,0))</f>
        <v/>
      </c>
      <c r="L676" s="99">
        <f>IF(OR($C676="",K676=""),"",COUNTIFS($C$4:$C$1500,$C676,K$4:K$1500,"&gt;"&amp;K676)+1)</f>
        <v/>
      </c>
      <c r="M676" s="99">
        <f>IF(OR($C676="",K676=""),"",IF(AND($C676&gt;=1001,$C676&lt;=1005),COUNTIFS($C$4:$C$1500,"&gt;=1001",$C$4:$C$1500,"&lt;=1005",K$4:K$1500,"&gt;"&amp;K676)+1,IF(AND($C676&gt;=1101,$C676&lt;=1105),COUNTIFS($C$4:$C$1500,"&gt;=1101",$C$4:$C$1500,"&lt;=1105",K$4:K$1500,"&gt;"&amp;K676)+1,IF(AND($C676&gt;=901,$C676&lt;=905),COUNTIFS($C$4:$C$1500,"&gt;=901",$C$4:$C$1500,"&lt;=905",K$4:K$1500,"&gt;"&amp;K676)+1,IF(AND($C676&gt;=801,$C676&lt;=805),COUNTIFS($C$4:$C$1500,"&gt;=801",$C$4:$C$1500,"&lt;=805",K$4:K$1500,"&gt;"&amp;K676)+1,IF(AND($C676&gt;=701,$C676&lt;=705),COUNTIFS($C$4:$C$1500,"&gt;=701",$C$4:$C$1500,"&lt;=705",K$4:K$1500,"&gt;"&amp;K676)+1,IF(AND($C676&gt;=601,$C676&lt;=606),COUNTIFS($C$4:$C$1500,"&gt;=601",$C$4:$C$1500,"&lt;=606",K$4:K$1500,"&gt;"&amp;K676)+1,"")))))))</f>
        <v/>
      </c>
      <c r="N676" s="99">
        <f>IF(OR($C676="",K676=""),"",IF(OR(AND($C676&gt;=1001,$C676&lt;=1005),AND($C676&gt;=1101,$C676&lt;=1105)),COUNTIFS($C$4:$C$1500,"&gt;=1001",$C$4:$C$1500,"&lt;=1005",K$4:K$1500,"&gt;"&amp;K676)+COUNTIFS($C$4:$C$1500,"&gt;=1101",$C$4:$C$1500,"&lt;=1105",K$4:K$1500,"&gt;"&amp;K676)+1,""))</f>
        <v/>
      </c>
      <c r="O676" s="94" t="n">
        <v>34.38</v>
      </c>
      <c r="P676" s="94" t="n">
        <v>87.14</v>
      </c>
      <c r="Q676" s="94" t="n">
        <v>40.63</v>
      </c>
      <c r="R676" s="94" t="n">
        <v>62.5</v>
      </c>
      <c r="S676" s="94" t="n">
        <v>66.67</v>
      </c>
      <c r="T676" s="99">
        <f>IF(AND(O676&gt;0,O676&lt;36),1,IF(AND(O676&gt;=36,O676&lt;51),2,IF(AND(O676&gt;=51,O676&lt;71),3,IF(AND(O676&gt;=71,O676&lt;=100),4,))))</f>
        <v/>
      </c>
      <c r="U676" s="99">
        <f>IF(AND(P676&gt;0,P676&lt;41),1,IF(AND(P676&gt;=41,P676&lt;56),2,IF(AND(P676&gt;=56,P676&lt;71),3,IF(AND(P676&gt;=71,P676&lt;=100),4,))))</f>
        <v/>
      </c>
      <c r="V676" s="99">
        <f>IF(AND(Q676&gt;0,Q676&lt;41),1,IF(AND(Q676&gt;=41,Q676&lt;56),2,IF(AND(Q676&gt;=56,Q676&lt;71),3,IF(AND(Q676&gt;=71,Q676&lt;=100),4,))))</f>
        <v/>
      </c>
      <c r="W676" s="99">
        <f>IF(AND(R676&gt;0,R676&lt;36),1,IF(AND(R676&gt;=36,R676&lt;51),2,IF(AND(R676&gt;=51,R676&lt;66),3,IF(AND(R676&gt;=66,R676&lt;=100),4,))))</f>
        <v/>
      </c>
      <c r="X676" s="100">
        <f>IF(AND(S676&gt;0,S676&lt;37),1,IF(AND(S676&gt;=37,S676&lt;58),2,IF(AND(S676&gt;=58,S676&lt;71),3,IF(AND(S676&gt;=71,S676&lt;=100),4,))))</f>
        <v/>
      </c>
      <c r="Y676" s="101">
        <f>IF(SUM(AC676:AG676)=0, "", ROUND(((AC676*3+AD676*3+AE676*3+AF676*3+AG676*1)/13)*5,0))</f>
        <v/>
      </c>
      <c r="Z676" s="99">
        <f>IF(OR($C676="",Y676=""),"",COUNTIFS($C$4:$C$1500,$C676,Y$4:Y$1500,"&gt;"&amp;Y676)+1)</f>
        <v/>
      </c>
      <c r="AA676" s="99">
        <f>IF(OR($C676="",Y676=""),"",IF(AND($C676&gt;=1001,$C676&lt;=1005),COUNTIFS($C$4:$C$1500,"&gt;=1001",$C$4:$C$1500,"&lt;=1005",Y$4:Y$1500,"&gt;"&amp;Y676)+1,IF(AND($C676&gt;=1101,$C676&lt;=1105),COUNTIFS($C$4:$C$1500,"&gt;=1101",$C$4:$C$1500,"&lt;=1105",Y$4:Y$1500,"&gt;"&amp;Y676)+1,IF(AND($C676&gt;=901,$C676&lt;=905),COUNTIFS($C$4:$C$1500,"&gt;=901",$C$4:$C$1500,"&lt;=905",Y$4:Y$1500,"&gt;"&amp;Y676)+1,IF(AND($C676&gt;=801,$C676&lt;=805),COUNTIFS($C$4:$C$1500,"&gt;=801",$C$4:$C$1500,"&lt;=805",Y$4:Y$1500,"&gt;"&amp;Y676)+1,IF(AND($C676&gt;=701,$C676&lt;=705),COUNTIFS($C$4:$C$1500,"&gt;=701",$C$4:$C$1500,"&lt;=705",Y$4:Y$1500,"&gt;"&amp;Y676)+1,IF(AND($C676&gt;=601,$C676&lt;=606),COUNTIFS($C$4:$C$1500,"&gt;=601",$C$4:$C$1500,"&lt;=606",Y$4:Y$1500,"&gt;"&amp;Y676)+1,"")))))))</f>
        <v/>
      </c>
      <c r="AB676" s="99">
        <f>IF(OR($C676="",Y676=""),"",IF(OR(AND($C676&gt;=1001,$C676&lt;=1005),AND($C676&gt;=1101,$C676&lt;=1105)),COUNTIFS($C$4:$C$1500,"&gt;=1001",$C$4:$C$1500,"&lt;=1005",Y$4:Y$1500,"&gt;"&amp;Y676)+COUNTIFS($C$4:$C$1500,"&gt;=1101",$C$4:$C$1500,"&lt;=1105",Y$4:Y$1500,"&gt;"&amp;Y676)+1,""))</f>
        <v/>
      </c>
      <c r="AC676" s="94" t="n">
        <v>51.5</v>
      </c>
      <c r="AD676" s="94" t="n">
        <v>54.7</v>
      </c>
      <c r="AE676" s="94" t="n">
        <v>35</v>
      </c>
      <c r="AF676" s="94" t="n">
        <v>41.25</v>
      </c>
      <c r="AG676" s="94" t="n">
        <v>55</v>
      </c>
      <c r="AH676" s="99">
        <f>IF(AND(AC676&gt;0,AC676&lt;36),1,IF(AND(AC676&gt;=36,AC676&lt;51),2,IF(AND(AC676&gt;=51,AC676&lt;71),3,IF(AND(AC676&gt;=71,AC676&lt;=100),4,))))</f>
        <v/>
      </c>
      <c r="AI676" s="99">
        <f>IF(AND(AD676&gt;0,AD676&lt;41),1,IF(AND(AD676&gt;=41,AD676&lt;56),2,IF(AND(AD676&gt;=56,AD676&lt;71),3,IF(AND(AD676&gt;=71,AD676&lt;=100),4,))))</f>
        <v/>
      </c>
      <c r="AJ676" s="99">
        <f>IF(AND(AE676&gt;0,AE676&lt;41),1,IF(AND(AE676&gt;=41,AE676&lt;56),2,IF(AND(AE676&gt;=56,AE676&lt;71),3,IF(AND(AE676&gt;=71,AE676&lt;=100),4,))))</f>
        <v/>
      </c>
      <c r="AK676" s="99">
        <f>IF(AND(AF676&gt;0,AF676&lt;36),1,IF(AND(AF676&gt;=36,AF676&lt;51),2,IF(AND(AF676&gt;=51,AF676&lt;66),3,IF(AND(AF676&gt;=66,AF676&lt;=100),4,))))</f>
        <v/>
      </c>
      <c r="AL676" s="100">
        <f>IF(AND(AG676&gt;0,AG676&lt;37),1,IF(AND(AG676&gt;=37,AG676&lt;58),2,IF(AND(AG676&gt;=58,AG676&lt;71),3,IF(AND(AG676&gt;=71,AG676&lt;=100),4,))))</f>
        <v/>
      </c>
      <c r="AM676" s="101">
        <f>IF((Y676&lt;&gt;"")*(K676&lt;&gt;""),Y676-K676,"")</f>
        <v/>
      </c>
      <c r="AN676" s="99">
        <f>IF((Z676&lt;&gt;"")*(L676&lt;&gt;""),Z676-L676,"")</f>
        <v/>
      </c>
      <c r="AO676" s="99">
        <f>IF((AA676&lt;&gt;"")*(M676&lt;&gt;""),AA676-M676,"")</f>
        <v/>
      </c>
      <c r="AP676" s="99">
        <f>IF((AB676&lt;&gt;"")*(N676&lt;&gt;""),AB676-N676,"")</f>
        <v/>
      </c>
      <c r="AQ676" s="94">
        <f>IF((AC676&lt;&gt;"")*(O676&lt;&gt;""),AC676-O676,"")</f>
        <v/>
      </c>
      <c r="AR676" s="94">
        <f>IF((AD676&lt;&gt;"")*(P676&lt;&gt;""),AD676-P676,"")</f>
        <v/>
      </c>
      <c r="AS676" s="94">
        <f>IF((AE676&lt;&gt;"")*(Q676&lt;&gt;""),AE676-Q676,"")</f>
        <v/>
      </c>
      <c r="AT676" s="94">
        <f>IF((AF676&lt;&gt;"")*(R676&lt;&gt;""),AF676-R676,"")</f>
        <v/>
      </c>
      <c r="AU676" s="94">
        <f>IF((AG676&lt;&gt;"")*(S676&lt;&gt;""),AG676-S676,"")</f>
        <v/>
      </c>
      <c r="AV676" s="99">
        <f>IF((AH676&lt;&gt;"")*(T676&lt;&gt;""),AH676-T676,"")</f>
        <v/>
      </c>
      <c r="AW676" s="99">
        <f>IF((AI676&lt;&gt;"")*(U676&lt;&gt;""),AI676-U676,"")</f>
        <v/>
      </c>
      <c r="AX676" s="99">
        <f>IF((AJ676&lt;&gt;"")*(V676&lt;&gt;""),AJ676-V676,"")</f>
        <v/>
      </c>
      <c r="AY676" s="99">
        <f>IF((AK676&lt;&gt;"")*(W676&lt;&gt;""),AK676-W676,"")</f>
        <v/>
      </c>
      <c r="AZ676" s="102">
        <f>IF((AL676&lt;&gt;"")*(X676&lt;&gt;""),AL676-X676,"")</f>
        <v/>
      </c>
      <c r="BA676" s="50">
        <f>IFERROR(__xludf.dummyfunction("AI(""Actúa como un tutor académico y dirígete personalmente al estudiante "" &amp; I676 &amp; "" "" &amp; J676 &amp; "" "" &amp; G676 &amp; "" "" &amp; H676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AM676 &amp; ""'. Diferencias por área: Matemáticas ("" &amp; AQ676 &amp; ""), Ciencias Natura"&amp;"les ("" &amp; AR676 &amp; ""), Sociales ("" &amp; AS676 &amp; ""), Lectura Crítica ("" &amp; AT676 &amp; "") e Inglés ("" &amp; AU676 &amp; ""). Variación en posición: grupo ("" &amp; AN676 &amp; ""), grado ("" &amp; AO676 &amp; "") y media ("" &amp; AP676 &amp; ""). Puntajes Primer Simulacro: Global "" &amp; K676 &amp; "", Mat "" &amp; "&amp;"O4 &amp; "", Cien "" &amp; P676 &amp; "", Soc "" &amp; Q676 &amp; "", Lec "" &amp; R676 &amp; "", Ing "" &amp; S676 &amp; "". Puntajes Segundo Simulacro: Global "" &amp; Y676 &amp; "", Mat "" &amp; AC676 &amp; "", Cien "" &amp; AD676 &amp; "", Soc "" &amp; AE676 &amp; "", Lec "" &amp; AF676 &amp; "", Ing "" &amp; AG676 &amp; "". Escribe un mensaje motivador"&amp;" y breve (máximo 4 líneas)."")
"),"=AI(""Actúa como un tutor académico y dirígete personalmente al estudiante "" &amp; I676 &amp; "" "" &amp; J676 &amp; "" "" &amp; G676 &amp; "" "" &amp; H676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AM676 &amp; ""'. Diferencias por área: Matemáticas ("" &amp; AQ676 &amp; ""), Ciencias Natur"&amp;"ales ("" &amp; AR676 &amp; ""), Sociales ("" &amp; AS676 &amp; ""), Lectura Crítica ("" &amp; AT676 &amp; "") e Inglés ("" &amp; AU676 &amp; ""). Variación en posición: grupo ("" &amp; AN676 &amp; ""), grado ("" &amp; AO676 &amp; "") y media ("" &amp; AP676 &amp; ""). Puntajes Primer Simulacro: Global "" &amp; K676 &amp; "", Mat "" &amp;"&amp;" O676 &amp; "", Cien "" &amp; P676 &amp; "", Soc "" &amp; Q676 &amp; "", Lec "" &amp; R676 &amp; "", Ing "" &amp; S676 &amp; "". Puntajes Segundo Simulacro: Global "" &amp; Y676 &amp; "", Mat "" &amp; AC676 &amp; "", Cien "" &amp; AD676 &amp; "", Soc "" &amp; AE676 &amp; "", Lec "" &amp; AF676 &amp; "", Ing "" &amp; AG676 &amp; "". Escribe un mensaje motivado"&amp;"r y breve (máximo 4 líneas)."")
")</f>
        <v/>
      </c>
    </row>
    <row r="677" ht="15.75" customHeight="1" s="42">
      <c r="A677" s="93" t="n"/>
      <c r="B677" s="94" t="inlineStr">
        <is>
          <t>Bachillerato</t>
        </is>
      </c>
      <c r="C677" s="94" t="n">
        <v>905</v>
      </c>
      <c r="D677" s="94" t="n"/>
      <c r="E677" s="95" t="n">
        <v>1011594070</v>
      </c>
      <c r="F677" s="96">
        <f>TRIM(G677&amp;" "&amp;H677&amp;" "&amp;I677&amp;" "&amp;J677)</f>
        <v/>
      </c>
      <c r="G677" s="94" t="inlineStr">
        <is>
          <t>Coronado</t>
        </is>
      </c>
      <c r="H677" s="94" t="inlineStr">
        <is>
          <t>Loaiza</t>
        </is>
      </c>
      <c r="I677" s="94" t="inlineStr">
        <is>
          <t>María</t>
        </is>
      </c>
      <c r="J677" s="97" t="inlineStr">
        <is>
          <t>José</t>
        </is>
      </c>
      <c r="K677" s="98">
        <f>IF(SUM(O677:S677)=0, "", ROUND(((O677*3+P677*3+Q677*3+R677*3+S677*1)/13)*5,0))</f>
        <v/>
      </c>
      <c r="L677" s="99">
        <f>IF(OR($C677="",K677=""),"",COUNTIFS($C$4:$C$1500,$C677,K$4:K$1500,"&gt;"&amp;K677)+1)</f>
        <v/>
      </c>
      <c r="M677" s="99">
        <f>IF(OR($C677="",K677=""),"",IF(AND($C677&gt;=1001,$C677&lt;=1005),COUNTIFS($C$4:$C$1500,"&gt;=1001",$C$4:$C$1500,"&lt;=1005",K$4:K$1500,"&gt;"&amp;K677)+1,IF(AND($C677&gt;=1101,$C677&lt;=1105),COUNTIFS($C$4:$C$1500,"&gt;=1101",$C$4:$C$1500,"&lt;=1105",K$4:K$1500,"&gt;"&amp;K677)+1,IF(AND($C677&gt;=901,$C677&lt;=905),COUNTIFS($C$4:$C$1500,"&gt;=901",$C$4:$C$1500,"&lt;=905",K$4:K$1500,"&gt;"&amp;K677)+1,IF(AND($C677&gt;=801,$C677&lt;=805),COUNTIFS($C$4:$C$1500,"&gt;=801",$C$4:$C$1500,"&lt;=805",K$4:K$1500,"&gt;"&amp;K677)+1,IF(AND($C677&gt;=701,$C677&lt;=705),COUNTIFS($C$4:$C$1500,"&gt;=701",$C$4:$C$1500,"&lt;=705",K$4:K$1500,"&gt;"&amp;K677)+1,IF(AND($C677&gt;=601,$C677&lt;=606),COUNTIFS($C$4:$C$1500,"&gt;=601",$C$4:$C$1500,"&lt;=606",K$4:K$1500,"&gt;"&amp;K677)+1,"")))))))</f>
        <v/>
      </c>
      <c r="N677" s="99">
        <f>IF(OR($C677="",K677=""),"",IF(OR(AND($C677&gt;=1001,$C677&lt;=1005),AND($C677&gt;=1101,$C677&lt;=1105)),COUNTIFS($C$4:$C$1500,"&gt;=1001",$C$4:$C$1500,"&lt;=1005",K$4:K$1500,"&gt;"&amp;K677)+COUNTIFS($C$4:$C$1500,"&gt;=1101",$C$4:$C$1500,"&lt;=1105",K$4:K$1500,"&gt;"&amp;K677)+1,""))</f>
        <v/>
      </c>
      <c r="O677" s="94" t="n">
        <v>27.5</v>
      </c>
      <c r="P677" s="94" t="n">
        <v>88.93000000000001</v>
      </c>
      <c r="Q677" s="94" t="n">
        <v>53.13</v>
      </c>
      <c r="R677" s="94" t="n">
        <v>70.83</v>
      </c>
      <c r="S677" s="94" t="n">
        <v>70.83</v>
      </c>
      <c r="T677" s="99">
        <f>IF(AND(O677&gt;0,O677&lt;36),1,IF(AND(O677&gt;=36,O677&lt;51),2,IF(AND(O677&gt;=51,O677&lt;71),3,IF(AND(O677&gt;=71,O677&lt;=100),4,))))</f>
        <v/>
      </c>
      <c r="U677" s="99">
        <f>IF(AND(P677&gt;0,P677&lt;41),1,IF(AND(P677&gt;=41,P677&lt;56),2,IF(AND(P677&gt;=56,P677&lt;71),3,IF(AND(P677&gt;=71,P677&lt;=100),4,))))</f>
        <v/>
      </c>
      <c r="V677" s="99">
        <f>IF(AND(Q677&gt;0,Q677&lt;41),1,IF(AND(Q677&gt;=41,Q677&lt;56),2,IF(AND(Q677&gt;=56,Q677&lt;71),3,IF(AND(Q677&gt;=71,Q677&lt;=100),4,))))</f>
        <v/>
      </c>
      <c r="W677" s="99">
        <f>IF(AND(R677&gt;0,R677&lt;36),1,IF(AND(R677&gt;=36,R677&lt;51),2,IF(AND(R677&gt;=51,R677&lt;66),3,IF(AND(R677&gt;=66,R677&lt;=100),4,))))</f>
        <v/>
      </c>
      <c r="X677" s="100">
        <f>IF(AND(S677&gt;0,S677&lt;37),1,IF(AND(S677&gt;=37,S677&lt;58),2,IF(AND(S677&gt;=58,S677&lt;71),3,IF(AND(S677&gt;=71,S677&lt;=100),4,))))</f>
        <v/>
      </c>
      <c r="Y677" s="101">
        <f>IF(SUM(AC677:AG677)=0, "", ROUND(((AC677*3+AD677*3+AE677*3+AF677*3+AG677*1)/13)*5,0))</f>
        <v/>
      </c>
      <c r="Z677" s="99">
        <f>IF(OR($C677="",Y677=""),"",COUNTIFS($C$4:$C$1500,$C677,Y$4:Y$1500,"&gt;"&amp;Y677)+1)</f>
        <v/>
      </c>
      <c r="AA677" s="99">
        <f>IF(OR($C677="",Y677=""),"",IF(AND($C677&gt;=1001,$C677&lt;=1005),COUNTIFS($C$4:$C$1500,"&gt;=1001",$C$4:$C$1500,"&lt;=1005",Y$4:Y$1500,"&gt;"&amp;Y677)+1,IF(AND($C677&gt;=1101,$C677&lt;=1105),COUNTIFS($C$4:$C$1500,"&gt;=1101",$C$4:$C$1500,"&lt;=1105",Y$4:Y$1500,"&gt;"&amp;Y677)+1,IF(AND($C677&gt;=901,$C677&lt;=905),COUNTIFS($C$4:$C$1500,"&gt;=901",$C$4:$C$1500,"&lt;=905",Y$4:Y$1500,"&gt;"&amp;Y677)+1,IF(AND($C677&gt;=801,$C677&lt;=805),COUNTIFS($C$4:$C$1500,"&gt;=801",$C$4:$C$1500,"&lt;=805",Y$4:Y$1500,"&gt;"&amp;Y677)+1,IF(AND($C677&gt;=701,$C677&lt;=705),COUNTIFS($C$4:$C$1500,"&gt;=701",$C$4:$C$1500,"&lt;=705",Y$4:Y$1500,"&gt;"&amp;Y677)+1,IF(AND($C677&gt;=601,$C677&lt;=606),COUNTIFS($C$4:$C$1500,"&gt;=601",$C$4:$C$1500,"&lt;=606",Y$4:Y$1500,"&gt;"&amp;Y677)+1,"")))))))</f>
        <v/>
      </c>
      <c r="AB677" s="99">
        <f>IF(OR($C677="",Y677=""),"",IF(OR(AND($C677&gt;=1001,$C677&lt;=1005),AND($C677&gt;=1101,$C677&lt;=1105)),COUNTIFS($C$4:$C$1500,"&gt;=1001",$C$4:$C$1500,"&lt;=1005",Y$4:Y$1500,"&gt;"&amp;Y677)+COUNTIFS($C$4:$C$1500,"&gt;=1101",$C$4:$C$1500,"&lt;=1105",Y$4:Y$1500,"&gt;"&amp;Y677)+1,""))</f>
        <v/>
      </c>
      <c r="AC677" s="94" t="n">
        <v>54.5</v>
      </c>
      <c r="AD677" s="94" t="n">
        <v>54.7</v>
      </c>
      <c r="AE677" s="94" t="n">
        <v>32.5</v>
      </c>
      <c r="AF677" s="94" t="n">
        <v>64.17</v>
      </c>
      <c r="AG677" s="94" t="n">
        <v>32.08</v>
      </c>
      <c r="AH677" s="99">
        <f>IF(AND(AC677&gt;0,AC677&lt;36),1,IF(AND(AC677&gt;=36,AC677&lt;51),2,IF(AND(AC677&gt;=51,AC677&lt;71),3,IF(AND(AC677&gt;=71,AC677&lt;=100),4,))))</f>
        <v/>
      </c>
      <c r="AI677" s="99">
        <f>IF(AND(AD677&gt;0,AD677&lt;41),1,IF(AND(AD677&gt;=41,AD677&lt;56),2,IF(AND(AD677&gt;=56,AD677&lt;71),3,IF(AND(AD677&gt;=71,AD677&lt;=100),4,))))</f>
        <v/>
      </c>
      <c r="AJ677" s="99">
        <f>IF(AND(AE677&gt;0,AE677&lt;41),1,IF(AND(AE677&gt;=41,AE677&lt;56),2,IF(AND(AE677&gt;=56,AE677&lt;71),3,IF(AND(AE677&gt;=71,AE677&lt;=100),4,))))</f>
        <v/>
      </c>
      <c r="AK677" s="99">
        <f>IF(AND(AF677&gt;0,AF677&lt;36),1,IF(AND(AF677&gt;=36,AF677&lt;51),2,IF(AND(AF677&gt;=51,AF677&lt;66),3,IF(AND(AF677&gt;=66,AF677&lt;=100),4,))))</f>
        <v/>
      </c>
      <c r="AL677" s="100">
        <f>IF(AND(AG677&gt;0,AG677&lt;37),1,IF(AND(AG677&gt;=37,AG677&lt;58),2,IF(AND(AG677&gt;=58,AG677&lt;71),3,IF(AND(AG677&gt;=71,AG677&lt;=100),4,))))</f>
        <v/>
      </c>
      <c r="AM677" s="101">
        <f>IF((Y677&lt;&gt;"")*(K677&lt;&gt;""),Y677-K677,"")</f>
        <v/>
      </c>
      <c r="AN677" s="99">
        <f>IF((Z677&lt;&gt;"")*(L677&lt;&gt;""),Z677-L677,"")</f>
        <v/>
      </c>
      <c r="AO677" s="99">
        <f>IF((AA677&lt;&gt;"")*(M677&lt;&gt;""),AA677-M677,"")</f>
        <v/>
      </c>
      <c r="AP677" s="99">
        <f>IF((AB677&lt;&gt;"")*(N677&lt;&gt;""),AB677-N677,"")</f>
        <v/>
      </c>
      <c r="AQ677" s="94">
        <f>IF((AC677&lt;&gt;"")*(O677&lt;&gt;""),AC677-O677,"")</f>
        <v/>
      </c>
      <c r="AR677" s="94">
        <f>IF((AD677&lt;&gt;"")*(P677&lt;&gt;""),AD677-P677,"")</f>
        <v/>
      </c>
      <c r="AS677" s="94">
        <f>IF((AE677&lt;&gt;"")*(Q677&lt;&gt;""),AE677-Q677,"")</f>
        <v/>
      </c>
      <c r="AT677" s="94">
        <f>IF((AF677&lt;&gt;"")*(R677&lt;&gt;""),AF677-R677,"")</f>
        <v/>
      </c>
      <c r="AU677" s="94">
        <f>IF((AG677&lt;&gt;"")*(S677&lt;&gt;""),AG677-S677,"")</f>
        <v/>
      </c>
      <c r="AV677" s="99">
        <f>IF((AH677&lt;&gt;"")*(T677&lt;&gt;""),AH677-T677,"")</f>
        <v/>
      </c>
      <c r="AW677" s="99">
        <f>IF((AI677&lt;&gt;"")*(U677&lt;&gt;""),AI677-U677,"")</f>
        <v/>
      </c>
      <c r="AX677" s="99">
        <f>IF((AJ677&lt;&gt;"")*(V677&lt;&gt;""),AJ677-V677,"")</f>
        <v/>
      </c>
      <c r="AY677" s="99">
        <f>IF((AK677&lt;&gt;"")*(W677&lt;&gt;""),AK677-W677,"")</f>
        <v/>
      </c>
      <c r="AZ677" s="102">
        <f>IF((AL677&lt;&gt;"")*(X677&lt;&gt;""),AL677-X677,"")</f>
        <v/>
      </c>
      <c r="BA677" s="50">
        <f>IFERROR(__xludf.dummyfunction("AI(""Actúa como un tutor académico y dirígete personalmente al estudiante "" &amp; I677 &amp; "" "" &amp; J677 &amp; "" "" &amp; G677 &amp; "" "" &amp; H677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AM677 &amp; ""'. Diferencias por área: Matemáticas ("" &amp; AQ677 &amp; ""), Ciencias Natura"&amp;"les ("" &amp; AR677 &amp; ""), Sociales ("" &amp; AS677 &amp; ""), Lectura Crítica ("" &amp; AT677 &amp; "") e Inglés ("" &amp; AU677 &amp; ""). Variación en posición: grupo ("" &amp; AN677 &amp; ""), grado ("" &amp; AO677 &amp; "") y media ("" &amp; AP677 &amp; ""). Puntajes Primer Simulacro: Global "" &amp; K677 &amp; "", Mat "" &amp; "&amp;"O4 &amp; "", Cien "" &amp; P677 &amp; "", Soc "" &amp; Q677 &amp; "", Lec "" &amp; R677 &amp; "", Ing "" &amp; S677 &amp; "". Puntajes Segundo Simulacro: Global "" &amp; Y677 &amp; "", Mat "" &amp; AC677 &amp; "", Cien "" &amp; AD677 &amp; "", Soc "" &amp; AE677 &amp; "", Lec "" &amp; AF677 &amp; "", Ing "" &amp; AG677 &amp; "". Escribe un mensaje motivador"&amp;" y breve (máximo 4 líneas)."")
"),"=AI(""Actúa como un tutor académico y dirígete personalmente al estudiante "" &amp; I677 &amp; "" "" &amp; J677 &amp; "" "" &amp; G677 &amp; "" "" &amp; H677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AM677 &amp; ""'. Diferencias por área: Matemáticas ("" &amp; AQ677 &amp; ""), Ciencias Natur"&amp;"ales ("" &amp; AR677 &amp; ""), Sociales ("" &amp; AS677 &amp; ""), Lectura Crítica ("" &amp; AT677 &amp; "") e Inglés ("" &amp; AU677 &amp; ""). Variación en posición: grupo ("" &amp; AN677 &amp; ""), grado ("" &amp; AO677 &amp; "") y media ("" &amp; AP677 &amp; ""). Puntajes Primer Simulacro: Global "" &amp; K677 &amp; "", Mat "" &amp;"&amp;" O677 &amp; "", Cien "" &amp; P677 &amp; "", Soc "" &amp; Q677 &amp; "", Lec "" &amp; R677 &amp; "", Ing "" &amp; S677 &amp; "". Puntajes Segundo Simulacro: Global "" &amp; Y677 &amp; "", Mat "" &amp; AC677 &amp; "", Cien "" &amp; AD677 &amp; "", Soc "" &amp; AE677 &amp; "", Lec "" &amp; AF677 &amp; "", Ing "" &amp; AG677 &amp; "". Escribe un mensaje motivado"&amp;"r y breve (máximo 4 líneas)."")
")</f>
        <v/>
      </c>
    </row>
    <row r="678" ht="15.75" customHeight="1" s="42">
      <c r="A678" s="93" t="n"/>
      <c r="B678" s="94" t="inlineStr">
        <is>
          <t>Bachillerato</t>
        </is>
      </c>
      <c r="C678" s="94" t="n">
        <v>905</v>
      </c>
      <c r="D678" s="94" t="n"/>
      <c r="E678" s="95" t="n">
        <v>1035282835</v>
      </c>
      <c r="F678" s="96">
        <f>TRIM(G678&amp;" "&amp;H678&amp;" "&amp;I678&amp;" "&amp;J678)</f>
        <v/>
      </c>
      <c r="G678" s="94" t="inlineStr">
        <is>
          <t>David</t>
        </is>
      </c>
      <c r="H678" s="94" t="inlineStr">
        <is>
          <t>López</t>
        </is>
      </c>
      <c r="I678" s="94" t="inlineStr">
        <is>
          <t>Saray</t>
        </is>
      </c>
      <c r="J678" s="97" t="n"/>
      <c r="K678" s="98">
        <f>IF(SUM(O678:S678)=0, "", ROUND(((O678*3+P678*3+Q678*3+R678*3+S678*1)/13)*5,0))</f>
        <v/>
      </c>
      <c r="L678" s="99">
        <f>IF(OR($C678="",K678=""),"",COUNTIFS($C$4:$C$1500,$C678,K$4:K$1500,"&gt;"&amp;K678)+1)</f>
        <v/>
      </c>
      <c r="M678" s="99">
        <f>IF(OR($C678="",K678=""),"",IF(AND($C678&gt;=1001,$C678&lt;=1005),COUNTIFS($C$4:$C$1500,"&gt;=1001",$C$4:$C$1500,"&lt;=1005",K$4:K$1500,"&gt;"&amp;K678)+1,IF(AND($C678&gt;=1101,$C678&lt;=1105),COUNTIFS($C$4:$C$1500,"&gt;=1101",$C$4:$C$1500,"&lt;=1105",K$4:K$1500,"&gt;"&amp;K678)+1,IF(AND($C678&gt;=901,$C678&lt;=905),COUNTIFS($C$4:$C$1500,"&gt;=901",$C$4:$C$1500,"&lt;=905",K$4:K$1500,"&gt;"&amp;K678)+1,IF(AND($C678&gt;=801,$C678&lt;=805),COUNTIFS($C$4:$C$1500,"&gt;=801",$C$4:$C$1500,"&lt;=805",K$4:K$1500,"&gt;"&amp;K678)+1,IF(AND($C678&gt;=701,$C678&lt;=705),COUNTIFS($C$4:$C$1500,"&gt;=701",$C$4:$C$1500,"&lt;=705",K$4:K$1500,"&gt;"&amp;K678)+1,IF(AND($C678&gt;=601,$C678&lt;=606),COUNTIFS($C$4:$C$1500,"&gt;=601",$C$4:$C$1500,"&lt;=606",K$4:K$1500,"&gt;"&amp;K678)+1,"")))))))</f>
        <v/>
      </c>
      <c r="N678" s="99">
        <f>IF(OR($C678="",K678=""),"",IF(OR(AND($C678&gt;=1001,$C678&lt;=1005),AND($C678&gt;=1101,$C678&lt;=1105)),COUNTIFS($C$4:$C$1500,"&gt;=1001",$C$4:$C$1500,"&lt;=1005",K$4:K$1500,"&gt;"&amp;K678)+COUNTIFS($C$4:$C$1500,"&gt;=1101",$C$4:$C$1500,"&lt;=1105",K$4:K$1500,"&gt;"&amp;K678)+1,""))</f>
        <v/>
      </c>
      <c r="O678" s="94" t="n">
        <v>65.63</v>
      </c>
      <c r="P678" s="94" t="n">
        <v>61.55</v>
      </c>
      <c r="Q678" s="94" t="n">
        <v>56.25</v>
      </c>
      <c r="R678" s="94" t="n">
        <v>33.33</v>
      </c>
      <c r="S678" s="94" t="n">
        <v>66.67</v>
      </c>
      <c r="T678" s="99">
        <f>IF(AND(O678&gt;0,O678&lt;36),1,IF(AND(O678&gt;=36,O678&lt;51),2,IF(AND(O678&gt;=51,O678&lt;71),3,IF(AND(O678&gt;=71,O678&lt;=100),4,))))</f>
        <v/>
      </c>
      <c r="U678" s="99">
        <f>IF(AND(P678&gt;0,P678&lt;41),1,IF(AND(P678&gt;=41,P678&lt;56),2,IF(AND(P678&gt;=56,P678&lt;71),3,IF(AND(P678&gt;=71,P678&lt;=100),4,))))</f>
        <v/>
      </c>
      <c r="V678" s="99">
        <f>IF(AND(Q678&gt;0,Q678&lt;41),1,IF(AND(Q678&gt;=41,Q678&lt;56),2,IF(AND(Q678&gt;=56,Q678&lt;71),3,IF(AND(Q678&gt;=71,Q678&lt;=100),4,))))</f>
        <v/>
      </c>
      <c r="W678" s="99">
        <f>IF(AND(R678&gt;0,R678&lt;36),1,IF(AND(R678&gt;=36,R678&lt;51),2,IF(AND(R678&gt;=51,R678&lt;66),3,IF(AND(R678&gt;=66,R678&lt;=100),4,))))</f>
        <v/>
      </c>
      <c r="X678" s="100">
        <f>IF(AND(S678&gt;0,S678&lt;37),1,IF(AND(S678&gt;=37,S678&lt;58),2,IF(AND(S678&gt;=58,S678&lt;71),3,IF(AND(S678&gt;=71,S678&lt;=100),4,))))</f>
        <v/>
      </c>
      <c r="Y678" s="101">
        <f>IF(SUM(AC678:AG678)=0, "", ROUND(((AC678*3+AD678*3+AE678*3+AF678*3+AG678*1)/13)*5,0))</f>
        <v/>
      </c>
      <c r="Z678" s="99">
        <f>IF(OR($C678="",Y678=""),"",COUNTIFS($C$4:$C$1500,$C678,Y$4:Y$1500,"&gt;"&amp;Y678)+1)</f>
        <v/>
      </c>
      <c r="AA678" s="99">
        <f>IF(OR($C678="",Y678=""),"",IF(AND($C678&gt;=1001,$C678&lt;=1005),COUNTIFS($C$4:$C$1500,"&gt;=1001",$C$4:$C$1500,"&lt;=1005",Y$4:Y$1500,"&gt;"&amp;Y678)+1,IF(AND($C678&gt;=1101,$C678&lt;=1105),COUNTIFS($C$4:$C$1500,"&gt;=1101",$C$4:$C$1500,"&lt;=1105",Y$4:Y$1500,"&gt;"&amp;Y678)+1,IF(AND($C678&gt;=901,$C678&lt;=905),COUNTIFS($C$4:$C$1500,"&gt;=901",$C$4:$C$1500,"&lt;=905",Y$4:Y$1500,"&gt;"&amp;Y678)+1,IF(AND($C678&gt;=801,$C678&lt;=805),COUNTIFS($C$4:$C$1500,"&gt;=801",$C$4:$C$1500,"&lt;=805",Y$4:Y$1500,"&gt;"&amp;Y678)+1,IF(AND($C678&gt;=701,$C678&lt;=705),COUNTIFS($C$4:$C$1500,"&gt;=701",$C$4:$C$1500,"&lt;=705",Y$4:Y$1500,"&gt;"&amp;Y678)+1,IF(AND($C678&gt;=601,$C678&lt;=606),COUNTIFS($C$4:$C$1500,"&gt;=601",$C$4:$C$1500,"&lt;=606",Y$4:Y$1500,"&gt;"&amp;Y678)+1,"")))))))</f>
        <v/>
      </c>
      <c r="AB678" s="99">
        <f>IF(OR($C678="",Y678=""),"",IF(OR(AND($C678&gt;=1001,$C678&lt;=1005),AND($C678&gt;=1101,$C678&lt;=1105)),COUNTIFS($C$4:$C$1500,"&gt;=1001",$C$4:$C$1500,"&lt;=1005",Y$4:Y$1500,"&gt;"&amp;Y678)+COUNTIFS($C$4:$C$1500,"&gt;=1101",$C$4:$C$1500,"&lt;=1105",Y$4:Y$1500,"&gt;"&amp;Y678)+1,""))</f>
        <v/>
      </c>
      <c r="AC678" s="94" t="n">
        <v>74</v>
      </c>
      <c r="AD678" s="94" t="n">
        <v>57.92</v>
      </c>
      <c r="AE678" s="94" t="n">
        <v>40</v>
      </c>
      <c r="AF678" s="94" t="n">
        <v>64.17</v>
      </c>
      <c r="AG678" s="94" t="n">
        <v>45.83</v>
      </c>
      <c r="AH678" s="99">
        <f>IF(AND(AC678&gt;0,AC678&lt;36),1,IF(AND(AC678&gt;=36,AC678&lt;51),2,IF(AND(AC678&gt;=51,AC678&lt;71),3,IF(AND(AC678&gt;=71,AC678&lt;=100),4,))))</f>
        <v/>
      </c>
      <c r="AI678" s="99">
        <f>IF(AND(AD678&gt;0,AD678&lt;41),1,IF(AND(AD678&gt;=41,AD678&lt;56),2,IF(AND(AD678&gt;=56,AD678&lt;71),3,IF(AND(AD678&gt;=71,AD678&lt;=100),4,))))</f>
        <v/>
      </c>
      <c r="AJ678" s="99">
        <f>IF(AND(AE678&gt;0,AE678&lt;41),1,IF(AND(AE678&gt;=41,AE678&lt;56),2,IF(AND(AE678&gt;=56,AE678&lt;71),3,IF(AND(AE678&gt;=71,AE678&lt;=100),4,))))</f>
        <v/>
      </c>
      <c r="AK678" s="99">
        <f>IF(AND(AF678&gt;0,AF678&lt;36),1,IF(AND(AF678&gt;=36,AF678&lt;51),2,IF(AND(AF678&gt;=51,AF678&lt;66),3,IF(AND(AF678&gt;=66,AF678&lt;=100),4,))))</f>
        <v/>
      </c>
      <c r="AL678" s="100">
        <f>IF(AND(AG678&gt;0,AG678&lt;37),1,IF(AND(AG678&gt;=37,AG678&lt;58),2,IF(AND(AG678&gt;=58,AG678&lt;71),3,IF(AND(AG678&gt;=71,AG678&lt;=100),4,))))</f>
        <v/>
      </c>
      <c r="AM678" s="101">
        <f>IF((Y678&lt;&gt;"")*(K678&lt;&gt;""),Y678-K678,"")</f>
        <v/>
      </c>
      <c r="AN678" s="99">
        <f>IF((Z678&lt;&gt;"")*(L678&lt;&gt;""),Z678-L678,"")</f>
        <v/>
      </c>
      <c r="AO678" s="99">
        <f>IF((AA678&lt;&gt;"")*(M678&lt;&gt;""),AA678-M678,"")</f>
        <v/>
      </c>
      <c r="AP678" s="99">
        <f>IF((AB678&lt;&gt;"")*(N678&lt;&gt;""),AB678-N678,"")</f>
        <v/>
      </c>
      <c r="AQ678" s="94">
        <f>IF((AC678&lt;&gt;"")*(O678&lt;&gt;""),AC678-O678,"")</f>
        <v/>
      </c>
      <c r="AR678" s="94">
        <f>IF((AD678&lt;&gt;"")*(P678&lt;&gt;""),AD678-P678,"")</f>
        <v/>
      </c>
      <c r="AS678" s="94">
        <f>IF((AE678&lt;&gt;"")*(Q678&lt;&gt;""),AE678-Q678,"")</f>
        <v/>
      </c>
      <c r="AT678" s="94">
        <f>IF((AF678&lt;&gt;"")*(R678&lt;&gt;""),AF678-R678,"")</f>
        <v/>
      </c>
      <c r="AU678" s="94">
        <f>IF((AG678&lt;&gt;"")*(S678&lt;&gt;""),AG678-S678,"")</f>
        <v/>
      </c>
      <c r="AV678" s="99">
        <f>IF((AH678&lt;&gt;"")*(T678&lt;&gt;""),AH678-T678,"")</f>
        <v/>
      </c>
      <c r="AW678" s="99">
        <f>IF((AI678&lt;&gt;"")*(U678&lt;&gt;""),AI678-U678,"")</f>
        <v/>
      </c>
      <c r="AX678" s="99">
        <f>IF((AJ678&lt;&gt;"")*(V678&lt;&gt;""),AJ678-V678,"")</f>
        <v/>
      </c>
      <c r="AY678" s="99">
        <f>IF((AK678&lt;&gt;"")*(W678&lt;&gt;""),AK678-W678,"")</f>
        <v/>
      </c>
      <c r="AZ678" s="102">
        <f>IF((AL678&lt;&gt;"")*(X678&lt;&gt;""),AL678-X678,"")</f>
        <v/>
      </c>
      <c r="BA678" s="50">
        <f>IFERROR(__xludf.dummyfunction("AI(""Actúa como un tutor académico y dirígete personalmente al estudiante "" &amp; I678 &amp; "" "" &amp; J678 &amp; "" "" &amp; G678 &amp; "" "" &amp; H678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AM678 &amp; ""'. Diferencias por área: Matemáticas ("" &amp; AQ678 &amp; ""), Ciencias Natura"&amp;"les ("" &amp; AR678 &amp; ""), Sociales ("" &amp; AS678 &amp; ""), Lectura Crítica ("" &amp; AT678 &amp; "") e Inglés ("" &amp; AU678 &amp; ""). Variación en posición: grupo ("" &amp; AN678 &amp; ""), grado ("" &amp; AO678 &amp; "") y media ("" &amp; AP678 &amp; ""). Puntajes Primer Simulacro: Global "" &amp; K678 &amp; "", Mat "" &amp; "&amp;"O4 &amp; "", Cien "" &amp; P678 &amp; "", Soc "" &amp; Q678 &amp; "", Lec "" &amp; R678 &amp; "", Ing "" &amp; S678 &amp; "". Puntajes Segundo Simulacro: Global "" &amp; Y678 &amp; "", Mat "" &amp; AC678 &amp; "", Cien "" &amp; AD678 &amp; "", Soc "" &amp; AE678 &amp; "", Lec "" &amp; AF678 &amp; "", Ing "" &amp; AG678 &amp; "". Escribe un mensaje motivador"&amp;" y breve (máximo 4 líneas)."")
"),"=AI(""Actúa como un tutor académico y dirígete personalmente al estudiante "" &amp; I678 &amp; "" "" &amp; J678 &amp; "" "" &amp; G678 &amp; "" "" &amp; H678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AM678 &amp; ""'. Diferencias por área: Matemáticas ("" &amp; AQ678 &amp; ""), Ciencias Natur"&amp;"ales ("" &amp; AR678 &amp; ""), Sociales ("" &amp; AS678 &amp; ""), Lectura Crítica ("" &amp; AT678 &amp; "") e Inglés ("" &amp; AU678 &amp; ""). Variación en posición: grupo ("" &amp; AN678 &amp; ""), grado ("" &amp; AO678 &amp; "") y media ("" &amp; AP678 &amp; ""). Puntajes Primer Simulacro: Global "" &amp; K678 &amp; "", Mat "" &amp;"&amp;" O678 &amp; "", Cien "" &amp; P678 &amp; "", Soc "" &amp; Q678 &amp; "", Lec "" &amp; R678 &amp; "", Ing "" &amp; S678 &amp; "". Puntajes Segundo Simulacro: Global "" &amp; Y678 &amp; "", Mat "" &amp; AC678 &amp; "", Cien "" &amp; AD678 &amp; "", Soc "" &amp; AE678 &amp; "", Lec "" &amp; AF678 &amp; "", Ing "" &amp; AG678 &amp; "". Escribe un mensaje motivado"&amp;"r y breve (máximo 4 líneas)."")
")</f>
        <v/>
      </c>
    </row>
    <row r="679" ht="15.75" customHeight="1" s="42">
      <c r="A679" s="93" t="n"/>
      <c r="B679" s="94" t="inlineStr">
        <is>
          <t>Bachillerato</t>
        </is>
      </c>
      <c r="C679" s="94" t="n">
        <v>905</v>
      </c>
      <c r="D679" s="94" t="n"/>
      <c r="E679" s="95" t="n">
        <v>1025659970</v>
      </c>
      <c r="F679" s="96">
        <f>TRIM(G679&amp;" "&amp;H679&amp;" "&amp;I679&amp;" "&amp;J679)</f>
        <v/>
      </c>
      <c r="G679" s="94" t="inlineStr">
        <is>
          <t>Diaz</t>
        </is>
      </c>
      <c r="H679" s="94" t="inlineStr">
        <is>
          <t>Medina</t>
        </is>
      </c>
      <c r="I679" s="94" t="inlineStr">
        <is>
          <t>Saray</t>
        </is>
      </c>
      <c r="J679" s="97" t="inlineStr">
        <is>
          <t>Yulieth</t>
        </is>
      </c>
      <c r="K679" s="98">
        <f>IF(SUM(O679:S679)=0, "", ROUND(((O679*3+P679*3+Q679*3+R679*3+S679*1)/13)*5,0))</f>
        <v/>
      </c>
      <c r="L679" s="99">
        <f>IF(OR($C679="",K679=""),"",COUNTIFS($C$4:$C$1500,$C679,K$4:K$1500,"&gt;"&amp;K679)+1)</f>
        <v/>
      </c>
      <c r="M679" s="99">
        <f>IF(OR($C679="",K679=""),"",IF(AND($C679&gt;=1001,$C679&lt;=1005),COUNTIFS($C$4:$C$1500,"&gt;=1001",$C$4:$C$1500,"&lt;=1005",K$4:K$1500,"&gt;"&amp;K679)+1,IF(AND($C679&gt;=1101,$C679&lt;=1105),COUNTIFS($C$4:$C$1500,"&gt;=1101",$C$4:$C$1500,"&lt;=1105",K$4:K$1500,"&gt;"&amp;K679)+1,IF(AND($C679&gt;=901,$C679&lt;=905),COUNTIFS($C$4:$C$1500,"&gt;=901",$C$4:$C$1500,"&lt;=905",K$4:K$1500,"&gt;"&amp;K679)+1,IF(AND($C679&gt;=801,$C679&lt;=805),COUNTIFS($C$4:$C$1500,"&gt;=801",$C$4:$C$1500,"&lt;=805",K$4:K$1500,"&gt;"&amp;K679)+1,IF(AND($C679&gt;=701,$C679&lt;=705),COUNTIFS($C$4:$C$1500,"&gt;=701",$C$4:$C$1500,"&lt;=705",K$4:K$1500,"&gt;"&amp;K679)+1,IF(AND($C679&gt;=601,$C679&lt;=606),COUNTIFS($C$4:$C$1500,"&gt;=601",$C$4:$C$1500,"&lt;=606",K$4:K$1500,"&gt;"&amp;K679)+1,"")))))))</f>
        <v/>
      </c>
      <c r="N679" s="99">
        <f>IF(OR($C679="",K679=""),"",IF(OR(AND($C679&gt;=1001,$C679&lt;=1005),AND($C679&gt;=1101,$C679&lt;=1105)),COUNTIFS($C$4:$C$1500,"&gt;=1001",$C$4:$C$1500,"&lt;=1005",K$4:K$1500,"&gt;"&amp;K679)+COUNTIFS($C$4:$C$1500,"&gt;=1101",$C$4:$C$1500,"&lt;=1105",K$4:K$1500,"&gt;"&amp;K679)+1,""))</f>
        <v/>
      </c>
      <c r="O679" s="94" t="n">
        <v>46.25</v>
      </c>
      <c r="P679" s="94" t="n">
        <v>25.6</v>
      </c>
      <c r="Q679" s="94" t="n">
        <v>15.63</v>
      </c>
      <c r="R679" s="94" t="n">
        <v>33.33</v>
      </c>
      <c r="S679" s="94" t="n">
        <v>33.33</v>
      </c>
      <c r="T679" s="99">
        <f>IF(AND(O679&gt;0,O679&lt;36),1,IF(AND(O679&gt;=36,O679&lt;51),2,IF(AND(O679&gt;=51,O679&lt;71),3,IF(AND(O679&gt;=71,O679&lt;=100),4,))))</f>
        <v/>
      </c>
      <c r="U679" s="99">
        <f>IF(AND(P679&gt;0,P679&lt;41),1,IF(AND(P679&gt;=41,P679&lt;56),2,IF(AND(P679&gt;=56,P679&lt;71),3,IF(AND(P679&gt;=71,P679&lt;=100),4,))))</f>
        <v/>
      </c>
      <c r="V679" s="99">
        <f>IF(AND(Q679&gt;0,Q679&lt;41),1,IF(AND(Q679&gt;=41,Q679&lt;56),2,IF(AND(Q679&gt;=56,Q679&lt;71),3,IF(AND(Q679&gt;=71,Q679&lt;=100),4,))))</f>
        <v/>
      </c>
      <c r="W679" s="99">
        <f>IF(AND(R679&gt;0,R679&lt;36),1,IF(AND(R679&gt;=36,R679&lt;51),2,IF(AND(R679&gt;=51,R679&lt;66),3,IF(AND(R679&gt;=66,R679&lt;=100),4,))))</f>
        <v/>
      </c>
      <c r="X679" s="100">
        <f>IF(AND(S679&gt;0,S679&lt;37),1,IF(AND(S679&gt;=37,S679&lt;58),2,IF(AND(S679&gt;=58,S679&lt;71),3,IF(AND(S679&gt;=71,S679&lt;=100),4,))))</f>
        <v/>
      </c>
      <c r="Y679" s="101">
        <f>IF(SUM(AC679:AG679)=0, "", ROUND(((AC679*3+AD679*3+AE679*3+AF679*3+AG679*1)/13)*5,0))</f>
        <v/>
      </c>
      <c r="Z679" s="99">
        <f>IF(OR($C679="",Y679=""),"",COUNTIFS($C$4:$C$1500,$C679,Y$4:Y$1500,"&gt;"&amp;Y679)+1)</f>
        <v/>
      </c>
      <c r="AA679" s="99">
        <f>IF(OR($C679="",Y679=""),"",IF(AND($C679&gt;=1001,$C679&lt;=1005),COUNTIFS($C$4:$C$1500,"&gt;=1001",$C$4:$C$1500,"&lt;=1005",Y$4:Y$1500,"&gt;"&amp;Y679)+1,IF(AND($C679&gt;=1101,$C679&lt;=1105),COUNTIFS($C$4:$C$1500,"&gt;=1101",$C$4:$C$1500,"&lt;=1105",Y$4:Y$1500,"&gt;"&amp;Y679)+1,IF(AND($C679&gt;=901,$C679&lt;=905),COUNTIFS($C$4:$C$1500,"&gt;=901",$C$4:$C$1500,"&lt;=905",Y$4:Y$1500,"&gt;"&amp;Y679)+1,IF(AND($C679&gt;=801,$C679&lt;=805),COUNTIFS($C$4:$C$1500,"&gt;=801",$C$4:$C$1500,"&lt;=805",Y$4:Y$1500,"&gt;"&amp;Y679)+1,IF(AND($C679&gt;=701,$C679&lt;=705),COUNTIFS($C$4:$C$1500,"&gt;=701",$C$4:$C$1500,"&lt;=705",Y$4:Y$1500,"&gt;"&amp;Y679)+1,IF(AND($C679&gt;=601,$C679&lt;=606),COUNTIFS($C$4:$C$1500,"&gt;=601",$C$4:$C$1500,"&lt;=606",Y$4:Y$1500,"&gt;"&amp;Y679)+1,"")))))))</f>
        <v/>
      </c>
      <c r="AB679" s="99">
        <f>IF(OR($C679="",Y679=""),"",IF(OR(AND($C679&gt;=1001,$C679&lt;=1005),AND($C679&gt;=1101,$C679&lt;=1105)),COUNTIFS($C$4:$C$1500,"&gt;=1001",$C$4:$C$1500,"&lt;=1005",Y$4:Y$1500,"&gt;"&amp;Y679)+COUNTIFS($C$4:$C$1500,"&gt;=1101",$C$4:$C$1500,"&lt;=1105",Y$4:Y$1500,"&gt;"&amp;Y679)+1,""))</f>
        <v/>
      </c>
      <c r="AC679" s="94" t="n">
        <v>21</v>
      </c>
      <c r="AD679" s="94" t="n">
        <v>53.99</v>
      </c>
      <c r="AE679" s="94" t="n">
        <v>27.5</v>
      </c>
      <c r="AF679" s="94" t="n">
        <v>41.25</v>
      </c>
      <c r="AG679" s="94" t="n">
        <v>36.67</v>
      </c>
      <c r="AH679" s="99">
        <f>IF(AND(AC679&gt;0,AC679&lt;36),1,IF(AND(AC679&gt;=36,AC679&lt;51),2,IF(AND(AC679&gt;=51,AC679&lt;71),3,IF(AND(AC679&gt;=71,AC679&lt;=100),4,))))</f>
        <v/>
      </c>
      <c r="AI679" s="99">
        <f>IF(AND(AD679&gt;0,AD679&lt;41),1,IF(AND(AD679&gt;=41,AD679&lt;56),2,IF(AND(AD679&gt;=56,AD679&lt;71),3,IF(AND(AD679&gt;=71,AD679&lt;=100),4,))))</f>
        <v/>
      </c>
      <c r="AJ679" s="99">
        <f>IF(AND(AE679&gt;0,AE679&lt;41),1,IF(AND(AE679&gt;=41,AE679&lt;56),2,IF(AND(AE679&gt;=56,AE679&lt;71),3,IF(AND(AE679&gt;=71,AE679&lt;=100),4,))))</f>
        <v/>
      </c>
      <c r="AK679" s="99">
        <f>IF(AND(AF679&gt;0,AF679&lt;36),1,IF(AND(AF679&gt;=36,AF679&lt;51),2,IF(AND(AF679&gt;=51,AF679&lt;66),3,IF(AND(AF679&gt;=66,AF679&lt;=100),4,))))</f>
        <v/>
      </c>
      <c r="AL679" s="100">
        <f>IF(AND(AG679&gt;0,AG679&lt;37),1,IF(AND(AG679&gt;=37,AG679&lt;58),2,IF(AND(AG679&gt;=58,AG679&lt;71),3,IF(AND(AG679&gt;=71,AG679&lt;=100),4,))))</f>
        <v/>
      </c>
      <c r="AM679" s="101">
        <f>IF((Y679&lt;&gt;"")*(K679&lt;&gt;""),Y679-K679,"")</f>
        <v/>
      </c>
      <c r="AN679" s="99">
        <f>IF((Z679&lt;&gt;"")*(L679&lt;&gt;""),Z679-L679,"")</f>
        <v/>
      </c>
      <c r="AO679" s="99">
        <f>IF((AA679&lt;&gt;"")*(M679&lt;&gt;""),AA679-M679,"")</f>
        <v/>
      </c>
      <c r="AP679" s="99">
        <f>IF((AB679&lt;&gt;"")*(N679&lt;&gt;""),AB679-N679,"")</f>
        <v/>
      </c>
      <c r="AQ679" s="94">
        <f>IF((AC679&lt;&gt;"")*(O679&lt;&gt;""),AC679-O679,"")</f>
        <v/>
      </c>
      <c r="AR679" s="94">
        <f>IF((AD679&lt;&gt;"")*(P679&lt;&gt;""),AD679-P679,"")</f>
        <v/>
      </c>
      <c r="AS679" s="94">
        <f>IF((AE679&lt;&gt;"")*(Q679&lt;&gt;""),AE679-Q679,"")</f>
        <v/>
      </c>
      <c r="AT679" s="94">
        <f>IF((AF679&lt;&gt;"")*(R679&lt;&gt;""),AF679-R679,"")</f>
        <v/>
      </c>
      <c r="AU679" s="94">
        <f>IF((AG679&lt;&gt;"")*(S679&lt;&gt;""),AG679-S679,"")</f>
        <v/>
      </c>
      <c r="AV679" s="99">
        <f>IF((AH679&lt;&gt;"")*(T679&lt;&gt;""),AH679-T679,"")</f>
        <v/>
      </c>
      <c r="AW679" s="99">
        <f>IF((AI679&lt;&gt;"")*(U679&lt;&gt;""),AI679-U679,"")</f>
        <v/>
      </c>
      <c r="AX679" s="99">
        <f>IF((AJ679&lt;&gt;"")*(V679&lt;&gt;""),AJ679-V679,"")</f>
        <v/>
      </c>
      <c r="AY679" s="99">
        <f>IF((AK679&lt;&gt;"")*(W679&lt;&gt;""),AK679-W679,"")</f>
        <v/>
      </c>
      <c r="AZ679" s="102">
        <f>IF((AL679&lt;&gt;"")*(X679&lt;&gt;""),AL679-X679,"")</f>
        <v/>
      </c>
      <c r="BA679" s="50">
        <f>IFERROR(__xludf.dummyfunction("AI(""Actúa como un tutor académico y dirígete personalmente al estudiante "" &amp; I679 &amp; "" "" &amp; J679 &amp; "" "" &amp; G679 &amp; "" "" &amp; H679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AM679 &amp; ""'. Diferencias por área: Matemáticas ("" &amp; AQ679 &amp; ""), Ciencias Natura"&amp;"les ("" &amp; AR679 &amp; ""), Sociales ("" &amp; AS679 &amp; ""), Lectura Crítica ("" &amp; AT679 &amp; "") e Inglés ("" &amp; AU679 &amp; ""). Variación en posición: grupo ("" &amp; AN679 &amp; ""), grado ("" &amp; AO679 &amp; "") y media ("" &amp; AP679 &amp; ""). Puntajes Primer Simulacro: Global "" &amp; K679 &amp; "", Mat "" &amp; "&amp;"O4 &amp; "", Cien "" &amp; P679 &amp; "", Soc "" &amp; Q679 &amp; "", Lec "" &amp; R679 &amp; "", Ing "" &amp; S679 &amp; "". Puntajes Segundo Simulacro: Global "" &amp; Y679 &amp; "", Mat "" &amp; AC679 &amp; "", Cien "" &amp; AD679 &amp; "", Soc "" &amp; AE679 &amp; "", Lec "" &amp; AF679 &amp; "", Ing "" &amp; AG679 &amp; "". Escribe un mensaje motivador"&amp;" y breve (máximo 4 líneas)."")
"),"=AI(""Actúa como un tutor académico y dirígete personalmente al estudiante "" &amp; I679 &amp; "" "" &amp; J679 &amp; "" "" &amp; G679 &amp; "" "" &amp; H679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AM679 &amp; ""'. Diferencias por área: Matemáticas ("" &amp; AQ679 &amp; ""), Ciencias Natur"&amp;"ales ("" &amp; AR679 &amp; ""), Sociales ("" &amp; AS679 &amp; ""), Lectura Crítica ("" &amp; AT679 &amp; "") e Inglés ("" &amp; AU679 &amp; ""). Variación en posición: grupo ("" &amp; AN679 &amp; ""), grado ("" &amp; AO679 &amp; "") y media ("" &amp; AP679 &amp; ""). Puntajes Primer Simulacro: Global "" &amp; K679 &amp; "", Mat "" &amp;"&amp;" O679 &amp; "", Cien "" &amp; P679 &amp; "", Soc "" &amp; Q679 &amp; "", Lec "" &amp; R679 &amp; "", Ing "" &amp; S679 &amp; "". Puntajes Segundo Simulacro: Global "" &amp; Y679 &amp; "", Mat "" &amp; AC679 &amp; "", Cien "" &amp; AD679 &amp; "", Soc "" &amp; AE679 &amp; "", Lec "" &amp; AF679 &amp; "", Ing "" &amp; AG679 &amp; "". Escribe un mensaje motivado"&amp;"r y breve (máximo 4 líneas)."")
")</f>
        <v/>
      </c>
    </row>
    <row r="680" ht="15.75" customHeight="1" s="42">
      <c r="A680" s="93" t="n"/>
      <c r="B680" s="94" t="inlineStr">
        <is>
          <t>Bachillerato</t>
        </is>
      </c>
      <c r="C680" s="94" t="n">
        <v>905</v>
      </c>
      <c r="D680" s="94" t="n"/>
      <c r="E680" s="95" t="n">
        <v>1011594274</v>
      </c>
      <c r="F680" s="96">
        <f>TRIM(G680&amp;" "&amp;H680&amp;" "&amp;I680&amp;" "&amp;J680)</f>
        <v/>
      </c>
      <c r="G680" s="94" t="inlineStr">
        <is>
          <t>González</t>
        </is>
      </c>
      <c r="H680" s="94" t="inlineStr">
        <is>
          <t>Herron</t>
        </is>
      </c>
      <c r="I680" s="94" t="inlineStr">
        <is>
          <t>Luciana</t>
        </is>
      </c>
      <c r="J680" s="97" t="n"/>
      <c r="K680" s="98">
        <f>IF(SUM(O680:S680)=0, "", ROUND(((O680*3+P680*3+Q680*3+R680*3+S680*1)/13)*5,0))</f>
        <v/>
      </c>
      <c r="L680" s="99">
        <f>IF(OR($C680="",K680=""),"",COUNTIFS($C$4:$C$1500,$C680,K$4:K$1500,"&gt;"&amp;K680)+1)</f>
        <v/>
      </c>
      <c r="M680" s="99">
        <f>IF(OR($C680="",K680=""),"",IF(AND($C680&gt;=1001,$C680&lt;=1005),COUNTIFS($C$4:$C$1500,"&gt;=1001",$C$4:$C$1500,"&lt;=1005",K$4:K$1500,"&gt;"&amp;K680)+1,IF(AND($C680&gt;=1101,$C680&lt;=1105),COUNTIFS($C$4:$C$1500,"&gt;=1101",$C$4:$C$1500,"&lt;=1105",K$4:K$1500,"&gt;"&amp;K680)+1,IF(AND($C680&gt;=901,$C680&lt;=905),COUNTIFS($C$4:$C$1500,"&gt;=901",$C$4:$C$1500,"&lt;=905",K$4:K$1500,"&gt;"&amp;K680)+1,IF(AND($C680&gt;=801,$C680&lt;=805),COUNTIFS($C$4:$C$1500,"&gt;=801",$C$4:$C$1500,"&lt;=805",K$4:K$1500,"&gt;"&amp;K680)+1,IF(AND($C680&gt;=701,$C680&lt;=705),COUNTIFS($C$4:$C$1500,"&gt;=701",$C$4:$C$1500,"&lt;=705",K$4:K$1500,"&gt;"&amp;K680)+1,IF(AND($C680&gt;=601,$C680&lt;=606),COUNTIFS($C$4:$C$1500,"&gt;=601",$C$4:$C$1500,"&lt;=606",K$4:K$1500,"&gt;"&amp;K680)+1,"")))))))</f>
        <v/>
      </c>
      <c r="N680" s="99">
        <f>IF(OR($C680="",K680=""),"",IF(OR(AND($C680&gt;=1001,$C680&lt;=1005),AND($C680&gt;=1101,$C680&lt;=1105)),COUNTIFS($C$4:$C$1500,"&gt;=1001",$C$4:$C$1500,"&lt;=1005",K$4:K$1500,"&gt;"&amp;K680)+COUNTIFS($C$4:$C$1500,"&gt;=1101",$C$4:$C$1500,"&lt;=1105",K$4:K$1500,"&gt;"&amp;K680)+1,""))</f>
        <v/>
      </c>
      <c r="O680" s="94" t="n">
        <v>31.88</v>
      </c>
      <c r="P680" s="94" t="n">
        <v>37.14</v>
      </c>
      <c r="Q680" s="94" t="n">
        <v>46.88</v>
      </c>
      <c r="R680" s="94" t="n">
        <v>37.5</v>
      </c>
      <c r="S680" s="94" t="n">
        <v>75</v>
      </c>
      <c r="T680" s="99">
        <f>IF(AND(O680&gt;0,O680&lt;36),1,IF(AND(O680&gt;=36,O680&lt;51),2,IF(AND(O680&gt;=51,O680&lt;71),3,IF(AND(O680&gt;=71,O680&lt;=100),4,))))</f>
        <v/>
      </c>
      <c r="U680" s="99">
        <f>IF(AND(P680&gt;0,P680&lt;41),1,IF(AND(P680&gt;=41,P680&lt;56),2,IF(AND(P680&gt;=56,P680&lt;71),3,IF(AND(P680&gt;=71,P680&lt;=100),4,))))</f>
        <v/>
      </c>
      <c r="V680" s="99">
        <f>IF(AND(Q680&gt;0,Q680&lt;41),1,IF(AND(Q680&gt;=41,Q680&lt;56),2,IF(AND(Q680&gt;=56,Q680&lt;71),3,IF(AND(Q680&gt;=71,Q680&lt;=100),4,))))</f>
        <v/>
      </c>
      <c r="W680" s="99">
        <f>IF(AND(R680&gt;0,R680&lt;36),1,IF(AND(R680&gt;=36,R680&lt;51),2,IF(AND(R680&gt;=51,R680&lt;66),3,IF(AND(R680&gt;=66,R680&lt;=100),4,))))</f>
        <v/>
      </c>
      <c r="X680" s="100">
        <f>IF(AND(S680&gt;0,S680&lt;37),1,IF(AND(S680&gt;=37,S680&lt;58),2,IF(AND(S680&gt;=58,S680&lt;71),3,IF(AND(S680&gt;=71,S680&lt;=100),4,))))</f>
        <v/>
      </c>
      <c r="Y680" s="101">
        <f>IF(SUM(AC680:AG680)=0, "", ROUND(((AC680*3+AD680*3+AE680*3+AF680*3+AG680*1)/13)*5,0))</f>
        <v/>
      </c>
      <c r="Z680" s="99">
        <f>IF(OR($C680="",Y680=""),"",COUNTIFS($C$4:$C$1500,$C680,Y$4:Y$1500,"&gt;"&amp;Y680)+1)</f>
        <v/>
      </c>
      <c r="AA680" s="99">
        <f>IF(OR($C680="",Y680=""),"",IF(AND($C680&gt;=1001,$C680&lt;=1005),COUNTIFS($C$4:$C$1500,"&gt;=1001",$C$4:$C$1500,"&lt;=1005",Y$4:Y$1500,"&gt;"&amp;Y680)+1,IF(AND($C680&gt;=1101,$C680&lt;=1105),COUNTIFS($C$4:$C$1500,"&gt;=1101",$C$4:$C$1500,"&lt;=1105",Y$4:Y$1500,"&gt;"&amp;Y680)+1,IF(AND($C680&gt;=901,$C680&lt;=905),COUNTIFS($C$4:$C$1500,"&gt;=901",$C$4:$C$1500,"&lt;=905",Y$4:Y$1500,"&gt;"&amp;Y680)+1,IF(AND($C680&gt;=801,$C680&lt;=805),COUNTIFS($C$4:$C$1500,"&gt;=801",$C$4:$C$1500,"&lt;=805",Y$4:Y$1500,"&gt;"&amp;Y680)+1,IF(AND($C680&gt;=701,$C680&lt;=705),COUNTIFS($C$4:$C$1500,"&gt;=701",$C$4:$C$1500,"&lt;=705",Y$4:Y$1500,"&gt;"&amp;Y680)+1,IF(AND($C680&gt;=601,$C680&lt;=606),COUNTIFS($C$4:$C$1500,"&gt;=601",$C$4:$C$1500,"&lt;=606",Y$4:Y$1500,"&gt;"&amp;Y680)+1,"")))))))</f>
        <v/>
      </c>
      <c r="AB680" s="99">
        <f>IF(OR($C680="",Y680=""),"",IF(OR(AND($C680&gt;=1001,$C680&lt;=1005),AND($C680&gt;=1101,$C680&lt;=1105)),COUNTIFS($C$4:$C$1500,"&gt;=1001",$C$4:$C$1500,"&lt;=1005",Y$4:Y$1500,"&gt;"&amp;Y680)+COUNTIFS($C$4:$C$1500,"&gt;=1101",$C$4:$C$1500,"&lt;=1105",Y$4:Y$1500,"&gt;"&amp;Y680)+1,""))</f>
        <v/>
      </c>
      <c r="AC680" s="94" t="n">
        <v>57.5</v>
      </c>
      <c r="AD680" s="94" t="n">
        <v>64.29000000000001</v>
      </c>
      <c r="AE680" s="94" t="n">
        <v>67.5</v>
      </c>
      <c r="AF680" s="94" t="n">
        <v>45.83</v>
      </c>
      <c r="AG680" s="94" t="n">
        <v>55</v>
      </c>
      <c r="AH680" s="99">
        <f>IF(AND(AC680&gt;0,AC680&lt;36),1,IF(AND(AC680&gt;=36,AC680&lt;51),2,IF(AND(AC680&gt;=51,AC680&lt;71),3,IF(AND(AC680&gt;=71,AC680&lt;=100),4,))))</f>
        <v/>
      </c>
      <c r="AI680" s="99">
        <f>IF(AND(AD680&gt;0,AD680&lt;41),1,IF(AND(AD680&gt;=41,AD680&lt;56),2,IF(AND(AD680&gt;=56,AD680&lt;71),3,IF(AND(AD680&gt;=71,AD680&lt;=100),4,))))</f>
        <v/>
      </c>
      <c r="AJ680" s="99">
        <f>IF(AND(AE680&gt;0,AE680&lt;41),1,IF(AND(AE680&gt;=41,AE680&lt;56),2,IF(AND(AE680&gt;=56,AE680&lt;71),3,IF(AND(AE680&gt;=71,AE680&lt;=100),4,))))</f>
        <v/>
      </c>
      <c r="AK680" s="99">
        <f>IF(AND(AF680&gt;0,AF680&lt;36),1,IF(AND(AF680&gt;=36,AF680&lt;51),2,IF(AND(AF680&gt;=51,AF680&lt;66),3,IF(AND(AF680&gt;=66,AF680&lt;=100),4,))))</f>
        <v/>
      </c>
      <c r="AL680" s="100">
        <f>IF(AND(AG680&gt;0,AG680&lt;37),1,IF(AND(AG680&gt;=37,AG680&lt;58),2,IF(AND(AG680&gt;=58,AG680&lt;71),3,IF(AND(AG680&gt;=71,AG680&lt;=100),4,))))</f>
        <v/>
      </c>
      <c r="AM680" s="101">
        <f>IF((Y680&lt;&gt;"")*(K680&lt;&gt;""),Y680-K680,"")</f>
        <v/>
      </c>
      <c r="AN680" s="99">
        <f>IF((Z680&lt;&gt;"")*(L680&lt;&gt;""),Z680-L680,"")</f>
        <v/>
      </c>
      <c r="AO680" s="99">
        <f>IF((AA680&lt;&gt;"")*(M680&lt;&gt;""),AA680-M680,"")</f>
        <v/>
      </c>
      <c r="AP680" s="99">
        <f>IF((AB680&lt;&gt;"")*(N680&lt;&gt;""),AB680-N680,"")</f>
        <v/>
      </c>
      <c r="AQ680" s="94">
        <f>IF((AC680&lt;&gt;"")*(O680&lt;&gt;""),AC680-O680,"")</f>
        <v/>
      </c>
      <c r="AR680" s="94">
        <f>IF((AD680&lt;&gt;"")*(P680&lt;&gt;""),AD680-P680,"")</f>
        <v/>
      </c>
      <c r="AS680" s="94">
        <f>IF((AE680&lt;&gt;"")*(Q680&lt;&gt;""),AE680-Q680,"")</f>
        <v/>
      </c>
      <c r="AT680" s="94">
        <f>IF((AF680&lt;&gt;"")*(R680&lt;&gt;""),AF680-R680,"")</f>
        <v/>
      </c>
      <c r="AU680" s="94">
        <f>IF((AG680&lt;&gt;"")*(S680&lt;&gt;""),AG680-S680,"")</f>
        <v/>
      </c>
      <c r="AV680" s="99">
        <f>IF((AH680&lt;&gt;"")*(T680&lt;&gt;""),AH680-T680,"")</f>
        <v/>
      </c>
      <c r="AW680" s="99">
        <f>IF((AI680&lt;&gt;"")*(U680&lt;&gt;""),AI680-U680,"")</f>
        <v/>
      </c>
      <c r="AX680" s="99">
        <f>IF((AJ680&lt;&gt;"")*(V680&lt;&gt;""),AJ680-V680,"")</f>
        <v/>
      </c>
      <c r="AY680" s="99">
        <f>IF((AK680&lt;&gt;"")*(W680&lt;&gt;""),AK680-W680,"")</f>
        <v/>
      </c>
      <c r="AZ680" s="102">
        <f>IF((AL680&lt;&gt;"")*(X680&lt;&gt;""),AL680-X680,"")</f>
        <v/>
      </c>
      <c r="BA680" s="50">
        <f>IFERROR(__xludf.dummyfunction("AI(""Actúa como un tutor académico y dirígete personalmente al estudiante "" &amp; I680 &amp; "" "" &amp; J680 &amp; "" "" &amp; G680 &amp; "" "" &amp; H680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AM680 &amp; ""'. Diferencias por área: Matemáticas ("" &amp; AQ680 &amp; ""), Ciencias Natura"&amp;"les ("" &amp; AR680 &amp; ""), Sociales ("" &amp; AS680 &amp; ""), Lectura Crítica ("" &amp; AT680 &amp; "") e Inglés ("" &amp; AU680 &amp; ""). Variación en posición: grupo ("" &amp; AN680 &amp; ""), grado ("" &amp; AO680 &amp; "") y media ("" &amp; AP680 &amp; ""). Puntajes Primer Simulacro: Global "" &amp; K680 &amp; "", Mat "" &amp; "&amp;"O4 &amp; "", Cien "" &amp; P680 &amp; "", Soc "" &amp; Q680 &amp; "", Lec "" &amp; R680 &amp; "", Ing "" &amp; S680 &amp; "". Puntajes Segundo Simulacro: Global "" &amp; Y680 &amp; "", Mat "" &amp; AC680 &amp; "", Cien "" &amp; AD680 &amp; "", Soc "" &amp; AE680 &amp; "", Lec "" &amp; AF680 &amp; "", Ing "" &amp; AG680 &amp; "". Escribe un mensaje motivador"&amp;" y breve (máximo 4 líneas)."")
"),"=AI(""Actúa como un tutor académico y dirígete personalmente al estudiante "" &amp; I680 &amp; "" "" &amp; J680 &amp; "" "" &amp; G680 &amp; "" "" &amp; H680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AM680 &amp; ""'. Diferencias por área: Matemáticas ("" &amp; AQ680 &amp; ""), Ciencias Natur"&amp;"ales ("" &amp; AR680 &amp; ""), Sociales ("" &amp; AS680 &amp; ""), Lectura Crítica ("" &amp; AT680 &amp; "") e Inglés ("" &amp; AU680 &amp; ""). Variación en posición: grupo ("" &amp; AN680 &amp; ""), grado ("" &amp; AO680 &amp; "") y media ("" &amp; AP680 &amp; ""). Puntajes Primer Simulacro: Global "" &amp; K680 &amp; "", Mat "" &amp;"&amp;" O680 &amp; "", Cien "" &amp; P680 &amp; "", Soc "" &amp; Q680 &amp; "", Lec "" &amp; R680 &amp; "", Ing "" &amp; S680 &amp; "". Puntajes Segundo Simulacro: Global "" &amp; Y680 &amp; "", Mat "" &amp; AC680 &amp; "", Cien "" &amp; AD680 &amp; "", Soc "" &amp; AE680 &amp; "", Lec "" &amp; AF680 &amp; "", Ing "" &amp; AG680 &amp; "". Escribe un mensaje motivado"&amp;"r y breve (máximo 4 líneas)."")
")</f>
        <v/>
      </c>
    </row>
    <row r="681" ht="15.75" customHeight="1" s="42">
      <c r="A681" s="93" t="n"/>
      <c r="B681" s="94" t="inlineStr">
        <is>
          <t>Bachillerato</t>
        </is>
      </c>
      <c r="C681" s="94" t="n">
        <v>905</v>
      </c>
      <c r="D681" s="94" t="n"/>
      <c r="E681" s="95" t="n">
        <v>1011593003</v>
      </c>
      <c r="F681" s="96">
        <f>TRIM(G681&amp;" "&amp;H681&amp;" "&amp;I681&amp;" "&amp;J681)</f>
        <v/>
      </c>
      <c r="G681" s="94" t="inlineStr">
        <is>
          <t>Lezcano</t>
        </is>
      </c>
      <c r="H681" s="94" t="inlineStr">
        <is>
          <t>Vásquez</t>
        </is>
      </c>
      <c r="I681" s="94" t="inlineStr">
        <is>
          <t>Sebastián</t>
        </is>
      </c>
      <c r="J681" s="97" t="n"/>
      <c r="K681" s="98">
        <f>IF(SUM(O681:S681)=0, "", ROUND(((O681*3+P681*3+Q681*3+R681*3+S681*1)/13)*5,0))</f>
        <v/>
      </c>
      <c r="L681" s="99">
        <f>IF(OR($C681="",K681=""),"",COUNTIFS($C$4:$C$1500,$C681,K$4:K$1500,"&gt;"&amp;K681)+1)</f>
        <v/>
      </c>
      <c r="M681" s="99">
        <f>IF(OR($C681="",K681=""),"",IF(AND($C681&gt;=1001,$C681&lt;=1005),COUNTIFS($C$4:$C$1500,"&gt;=1001",$C$4:$C$1500,"&lt;=1005",K$4:K$1500,"&gt;"&amp;K681)+1,IF(AND($C681&gt;=1101,$C681&lt;=1105),COUNTIFS($C$4:$C$1500,"&gt;=1101",$C$4:$C$1500,"&lt;=1105",K$4:K$1500,"&gt;"&amp;K681)+1,IF(AND($C681&gt;=901,$C681&lt;=905),COUNTIFS($C$4:$C$1500,"&gt;=901",$C$4:$C$1500,"&lt;=905",K$4:K$1500,"&gt;"&amp;K681)+1,IF(AND($C681&gt;=801,$C681&lt;=805),COUNTIFS($C$4:$C$1500,"&gt;=801",$C$4:$C$1500,"&lt;=805",K$4:K$1500,"&gt;"&amp;K681)+1,IF(AND($C681&gt;=701,$C681&lt;=705),COUNTIFS($C$4:$C$1500,"&gt;=701",$C$4:$C$1500,"&lt;=705",K$4:K$1500,"&gt;"&amp;K681)+1,IF(AND($C681&gt;=601,$C681&lt;=606),COUNTIFS($C$4:$C$1500,"&gt;=601",$C$4:$C$1500,"&lt;=606",K$4:K$1500,"&gt;"&amp;K681)+1,"")))))))</f>
        <v/>
      </c>
      <c r="N681" s="99">
        <f>IF(OR($C681="",K681=""),"",IF(OR(AND($C681&gt;=1001,$C681&lt;=1005),AND($C681&gt;=1101,$C681&lt;=1105)),COUNTIFS($C$4:$C$1500,"&gt;=1001",$C$4:$C$1500,"&lt;=1005",K$4:K$1500,"&gt;"&amp;K681)+COUNTIFS($C$4:$C$1500,"&gt;=1101",$C$4:$C$1500,"&lt;=1105",K$4:K$1500,"&gt;"&amp;K681)+1,""))</f>
        <v/>
      </c>
      <c r="O681" s="94" t="n">
        <v>25</v>
      </c>
      <c r="P681" s="94" t="n">
        <v>20.83</v>
      </c>
      <c r="Q681" s="94" t="n">
        <v>37.5</v>
      </c>
      <c r="R681" s="94" t="n">
        <v>37.5</v>
      </c>
      <c r="S681" s="94" t="n">
        <v>50</v>
      </c>
      <c r="T681" s="99">
        <f>IF(AND(O681&gt;0,O681&lt;36),1,IF(AND(O681&gt;=36,O681&lt;51),2,IF(AND(O681&gt;=51,O681&lt;71),3,IF(AND(O681&gt;=71,O681&lt;=100),4,))))</f>
        <v/>
      </c>
      <c r="U681" s="99">
        <f>IF(AND(P681&gt;0,P681&lt;41),1,IF(AND(P681&gt;=41,P681&lt;56),2,IF(AND(P681&gt;=56,P681&lt;71),3,IF(AND(P681&gt;=71,P681&lt;=100),4,))))</f>
        <v/>
      </c>
      <c r="V681" s="99">
        <f>IF(AND(Q681&gt;0,Q681&lt;41),1,IF(AND(Q681&gt;=41,Q681&lt;56),2,IF(AND(Q681&gt;=56,Q681&lt;71),3,IF(AND(Q681&gt;=71,Q681&lt;=100),4,))))</f>
        <v/>
      </c>
      <c r="W681" s="99">
        <f>IF(AND(R681&gt;0,R681&lt;36),1,IF(AND(R681&gt;=36,R681&lt;51),2,IF(AND(R681&gt;=51,R681&lt;66),3,IF(AND(R681&gt;=66,R681&lt;=100),4,))))</f>
        <v/>
      </c>
      <c r="X681" s="100">
        <f>IF(AND(S681&gt;0,S681&lt;37),1,IF(AND(S681&gt;=37,S681&lt;58),2,IF(AND(S681&gt;=58,S681&lt;71),3,IF(AND(S681&gt;=71,S681&lt;=100),4,))))</f>
        <v/>
      </c>
      <c r="Y681" s="101">
        <f>IF(SUM(AC681:AG681)=0, "", ROUND(((AC681*3+AD681*3+AE681*3+AF681*3+AG681*1)/13)*5,0))</f>
        <v/>
      </c>
      <c r="Z681" s="99">
        <f>IF(OR($C681="",Y681=""),"",COUNTIFS($C$4:$C$1500,$C681,Y$4:Y$1500,"&gt;"&amp;Y681)+1)</f>
        <v/>
      </c>
      <c r="AA681" s="99">
        <f>IF(OR($C681="",Y681=""),"",IF(AND($C681&gt;=1001,$C681&lt;=1005),COUNTIFS($C$4:$C$1500,"&gt;=1001",$C$4:$C$1500,"&lt;=1005",Y$4:Y$1500,"&gt;"&amp;Y681)+1,IF(AND($C681&gt;=1101,$C681&lt;=1105),COUNTIFS($C$4:$C$1500,"&gt;=1101",$C$4:$C$1500,"&lt;=1105",Y$4:Y$1500,"&gt;"&amp;Y681)+1,IF(AND($C681&gt;=901,$C681&lt;=905),COUNTIFS($C$4:$C$1500,"&gt;=901",$C$4:$C$1500,"&lt;=905",Y$4:Y$1500,"&gt;"&amp;Y681)+1,IF(AND($C681&gt;=801,$C681&lt;=805),COUNTIFS($C$4:$C$1500,"&gt;=801",$C$4:$C$1500,"&lt;=805",Y$4:Y$1500,"&gt;"&amp;Y681)+1,IF(AND($C681&gt;=701,$C681&lt;=705),COUNTIFS($C$4:$C$1500,"&gt;=701",$C$4:$C$1500,"&lt;=705",Y$4:Y$1500,"&gt;"&amp;Y681)+1,IF(AND($C681&gt;=601,$C681&lt;=606),COUNTIFS($C$4:$C$1500,"&gt;=601",$C$4:$C$1500,"&lt;=606",Y$4:Y$1500,"&gt;"&amp;Y681)+1,"")))))))</f>
        <v/>
      </c>
      <c r="AB681" s="99">
        <f>IF(OR($C681="",Y681=""),"",IF(OR(AND($C681&gt;=1001,$C681&lt;=1005),AND($C681&gt;=1101,$C681&lt;=1105)),COUNTIFS($C$4:$C$1500,"&gt;=1001",$C$4:$C$1500,"&lt;=1005",Y$4:Y$1500,"&gt;"&amp;Y681)+COUNTIFS($C$4:$C$1500,"&gt;=1101",$C$4:$C$1500,"&lt;=1105",Y$4:Y$1500,"&gt;"&amp;Y681)+1,""))</f>
        <v/>
      </c>
      <c r="AC681" s="94" t="n">
        <v>51.5</v>
      </c>
      <c r="AD681" s="94" t="n">
        <v>44.29</v>
      </c>
      <c r="AE681" s="94" t="n">
        <v>55</v>
      </c>
      <c r="AF681" s="94" t="n">
        <v>32.08</v>
      </c>
      <c r="AG681" s="94" t="n">
        <v>32.08</v>
      </c>
      <c r="AH681" s="99">
        <f>IF(AND(AC681&gt;0,AC681&lt;36),1,IF(AND(AC681&gt;=36,AC681&lt;51),2,IF(AND(AC681&gt;=51,AC681&lt;71),3,IF(AND(AC681&gt;=71,AC681&lt;=100),4,))))</f>
        <v/>
      </c>
      <c r="AI681" s="99">
        <f>IF(AND(AD681&gt;0,AD681&lt;41),1,IF(AND(AD681&gt;=41,AD681&lt;56),2,IF(AND(AD681&gt;=56,AD681&lt;71),3,IF(AND(AD681&gt;=71,AD681&lt;=100),4,))))</f>
        <v/>
      </c>
      <c r="AJ681" s="99">
        <f>IF(AND(AE681&gt;0,AE681&lt;41),1,IF(AND(AE681&gt;=41,AE681&lt;56),2,IF(AND(AE681&gt;=56,AE681&lt;71),3,IF(AND(AE681&gt;=71,AE681&lt;=100),4,))))</f>
        <v/>
      </c>
      <c r="AK681" s="99">
        <f>IF(AND(AF681&gt;0,AF681&lt;36),1,IF(AND(AF681&gt;=36,AF681&lt;51),2,IF(AND(AF681&gt;=51,AF681&lt;66),3,IF(AND(AF681&gt;=66,AF681&lt;=100),4,))))</f>
        <v/>
      </c>
      <c r="AL681" s="100">
        <f>IF(AND(AG681&gt;0,AG681&lt;37),1,IF(AND(AG681&gt;=37,AG681&lt;58),2,IF(AND(AG681&gt;=58,AG681&lt;71),3,IF(AND(AG681&gt;=71,AG681&lt;=100),4,))))</f>
        <v/>
      </c>
      <c r="AM681" s="101">
        <f>IF((Y681&lt;&gt;"")*(K681&lt;&gt;""),Y681-K681,"")</f>
        <v/>
      </c>
      <c r="AN681" s="99">
        <f>IF((Z681&lt;&gt;"")*(L681&lt;&gt;""),Z681-L681,"")</f>
        <v/>
      </c>
      <c r="AO681" s="99">
        <f>IF((AA681&lt;&gt;"")*(M681&lt;&gt;""),AA681-M681,"")</f>
        <v/>
      </c>
      <c r="AP681" s="99">
        <f>IF((AB681&lt;&gt;"")*(N681&lt;&gt;""),AB681-N681,"")</f>
        <v/>
      </c>
      <c r="AQ681" s="94">
        <f>IF((AC681&lt;&gt;"")*(O681&lt;&gt;""),AC681-O681,"")</f>
        <v/>
      </c>
      <c r="AR681" s="94">
        <f>IF((AD681&lt;&gt;"")*(P681&lt;&gt;""),AD681-P681,"")</f>
        <v/>
      </c>
      <c r="AS681" s="94">
        <f>IF((AE681&lt;&gt;"")*(Q681&lt;&gt;""),AE681-Q681,"")</f>
        <v/>
      </c>
      <c r="AT681" s="94">
        <f>IF((AF681&lt;&gt;"")*(R681&lt;&gt;""),AF681-R681,"")</f>
        <v/>
      </c>
      <c r="AU681" s="94">
        <f>IF((AG681&lt;&gt;"")*(S681&lt;&gt;""),AG681-S681,"")</f>
        <v/>
      </c>
      <c r="AV681" s="99">
        <f>IF((AH681&lt;&gt;"")*(T681&lt;&gt;""),AH681-T681,"")</f>
        <v/>
      </c>
      <c r="AW681" s="99">
        <f>IF((AI681&lt;&gt;"")*(U681&lt;&gt;""),AI681-U681,"")</f>
        <v/>
      </c>
      <c r="AX681" s="99">
        <f>IF((AJ681&lt;&gt;"")*(V681&lt;&gt;""),AJ681-V681,"")</f>
        <v/>
      </c>
      <c r="AY681" s="99">
        <f>IF((AK681&lt;&gt;"")*(W681&lt;&gt;""),AK681-W681,"")</f>
        <v/>
      </c>
      <c r="AZ681" s="102">
        <f>IF((AL681&lt;&gt;"")*(X681&lt;&gt;""),AL681-X681,"")</f>
        <v/>
      </c>
      <c r="BA681" s="50">
        <f>IFERROR(__xludf.dummyfunction("AI(""Actúa como un tutor académico y dirígete personalmente al estudiante "" &amp; I681 &amp; "" "" &amp; J681 &amp; "" "" &amp; G681 &amp; "" "" &amp; H681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AM681 &amp; ""'. Diferencias por área: Matemáticas ("" &amp; AQ681 &amp; ""), Ciencias Natura"&amp;"les ("" &amp; AR681 &amp; ""), Sociales ("" &amp; AS681 &amp; ""), Lectura Crítica ("" &amp; AT681 &amp; "") e Inglés ("" &amp; AU681 &amp; ""). Variación en posición: grupo ("" &amp; AN681 &amp; ""), grado ("" &amp; AO681 &amp; "") y media ("" &amp; AP681 &amp; ""). Puntajes Primer Simulacro: Global "" &amp; K681 &amp; "", Mat "" &amp; "&amp;"O4 &amp; "", Cien "" &amp; P681 &amp; "", Soc "" &amp; Q681 &amp; "", Lec "" &amp; R681 &amp; "", Ing "" &amp; S681 &amp; "". Puntajes Segundo Simulacro: Global "" &amp; Y681 &amp; "", Mat "" &amp; AC681 &amp; "", Cien "" &amp; AD681 &amp; "", Soc "" &amp; AE681 &amp; "", Lec "" &amp; AF681 &amp; "", Ing "" &amp; AG681 &amp; "". Escribe un mensaje motivador"&amp;" y breve (máximo 4 líneas)."")
"),"=AI(""Actúa como un tutor académico y dirígete personalmente al estudiante "" &amp; I681 &amp; "" "" &amp; J681 &amp; "" "" &amp; G681 &amp; "" "" &amp; H681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AM681 &amp; ""'. Diferencias por área: Matemáticas ("" &amp; AQ681 &amp; ""), Ciencias Natur"&amp;"ales ("" &amp; AR681 &amp; ""), Sociales ("" &amp; AS681 &amp; ""), Lectura Crítica ("" &amp; AT681 &amp; "") e Inglés ("" &amp; AU681 &amp; ""). Variación en posición: grupo ("" &amp; AN681 &amp; ""), grado ("" &amp; AO681 &amp; "") y media ("" &amp; AP681 &amp; ""). Puntajes Primer Simulacro: Global "" &amp; K681 &amp; "", Mat "" &amp;"&amp;" O681 &amp; "", Cien "" &amp; P681 &amp; "", Soc "" &amp; Q681 &amp; "", Lec "" &amp; R681 &amp; "", Ing "" &amp; S681 &amp; "". Puntajes Segundo Simulacro: Global "" &amp; Y681 &amp; "", Mat "" &amp; AC681 &amp; "", Cien "" &amp; AD681 &amp; "", Soc "" &amp; AE681 &amp; "", Lec "" &amp; AF681 &amp; "", Ing "" &amp; AG681 &amp; "". Escribe un mensaje motivado"&amp;"r y breve (máximo 4 líneas)."")
")</f>
        <v/>
      </c>
    </row>
    <row r="682" ht="15.75" customHeight="1" s="42">
      <c r="A682" s="93" t="n"/>
      <c r="B682" s="94" t="inlineStr">
        <is>
          <t>Bachillerato</t>
        </is>
      </c>
      <c r="C682" s="94" t="n">
        <v>905</v>
      </c>
      <c r="D682" s="94" t="n"/>
      <c r="E682" s="95" t="n">
        <v>1011594567</v>
      </c>
      <c r="F682" s="96">
        <f>TRIM(G682&amp;" "&amp;H682&amp;" "&amp;I682&amp;" "&amp;J682)</f>
        <v/>
      </c>
      <c r="G682" s="94" t="inlineStr">
        <is>
          <t>López</t>
        </is>
      </c>
      <c r="H682" s="94" t="inlineStr">
        <is>
          <t>Vidales</t>
        </is>
      </c>
      <c r="I682" s="94" t="inlineStr">
        <is>
          <t>Evelyn</t>
        </is>
      </c>
      <c r="J682" s="97" t="inlineStr">
        <is>
          <t>Sofia</t>
        </is>
      </c>
      <c r="K682" s="98">
        <f>IF(SUM(O682:S682)=0, "", ROUND(((O682*3+P682*3+Q682*3+R682*3+S682*1)/13)*5,0))</f>
        <v/>
      </c>
      <c r="L682" s="99">
        <f>IF(OR($C682="",K682=""),"",COUNTIFS($C$4:$C$1500,$C682,K$4:K$1500,"&gt;"&amp;K682)+1)</f>
        <v/>
      </c>
      <c r="M682" s="99">
        <f>IF(OR($C682="",K682=""),"",IF(AND($C682&gt;=1001,$C682&lt;=1005),COUNTIFS($C$4:$C$1500,"&gt;=1001",$C$4:$C$1500,"&lt;=1005",K$4:K$1500,"&gt;"&amp;K682)+1,IF(AND($C682&gt;=1101,$C682&lt;=1105),COUNTIFS($C$4:$C$1500,"&gt;=1101",$C$4:$C$1500,"&lt;=1105",K$4:K$1500,"&gt;"&amp;K682)+1,IF(AND($C682&gt;=901,$C682&lt;=905),COUNTIFS($C$4:$C$1500,"&gt;=901",$C$4:$C$1500,"&lt;=905",K$4:K$1500,"&gt;"&amp;K682)+1,IF(AND($C682&gt;=801,$C682&lt;=805),COUNTIFS($C$4:$C$1500,"&gt;=801",$C$4:$C$1500,"&lt;=805",K$4:K$1500,"&gt;"&amp;K682)+1,IF(AND($C682&gt;=701,$C682&lt;=705),COUNTIFS($C$4:$C$1500,"&gt;=701",$C$4:$C$1500,"&lt;=705",K$4:K$1500,"&gt;"&amp;K682)+1,IF(AND($C682&gt;=601,$C682&lt;=606),COUNTIFS($C$4:$C$1500,"&gt;=601",$C$4:$C$1500,"&lt;=606",K$4:K$1500,"&gt;"&amp;K682)+1,"")))))))</f>
        <v/>
      </c>
      <c r="N682" s="99">
        <f>IF(OR($C682="",K682=""),"",IF(OR(AND($C682&gt;=1001,$C682&lt;=1005),AND($C682&gt;=1101,$C682&lt;=1105)),COUNTIFS($C$4:$C$1500,"&gt;=1001",$C$4:$C$1500,"&lt;=1005",K$4:K$1500,"&gt;"&amp;K682)+COUNTIFS($C$4:$C$1500,"&gt;=1101",$C$4:$C$1500,"&lt;=1105",K$4:K$1500,"&gt;"&amp;K682)+1,""))</f>
        <v/>
      </c>
      <c r="O682" s="94" t="n">
        <v>29.38</v>
      </c>
      <c r="P682" s="94" t="n">
        <v>31.55</v>
      </c>
      <c r="Q682" s="94" t="n">
        <v>62.5</v>
      </c>
      <c r="R682" s="94" t="n">
        <v>45.83</v>
      </c>
      <c r="S682" s="94" t="n">
        <v>62.5</v>
      </c>
      <c r="T682" s="99">
        <f>IF(AND(O682&gt;0,O682&lt;36),1,IF(AND(O682&gt;=36,O682&lt;51),2,IF(AND(O682&gt;=51,O682&lt;71),3,IF(AND(O682&gt;=71,O682&lt;=100),4,))))</f>
        <v/>
      </c>
      <c r="U682" s="99">
        <f>IF(AND(P682&gt;0,P682&lt;41),1,IF(AND(P682&gt;=41,P682&lt;56),2,IF(AND(P682&gt;=56,P682&lt;71),3,IF(AND(P682&gt;=71,P682&lt;=100),4,))))</f>
        <v/>
      </c>
      <c r="V682" s="99">
        <f>IF(AND(Q682&gt;0,Q682&lt;41),1,IF(AND(Q682&gt;=41,Q682&lt;56),2,IF(AND(Q682&gt;=56,Q682&lt;71),3,IF(AND(Q682&gt;=71,Q682&lt;=100),4,))))</f>
        <v/>
      </c>
      <c r="W682" s="99">
        <f>IF(AND(R682&gt;0,R682&lt;36),1,IF(AND(R682&gt;=36,R682&lt;51),2,IF(AND(R682&gt;=51,R682&lt;66),3,IF(AND(R682&gt;=66,R682&lt;=100),4,))))</f>
        <v/>
      </c>
      <c r="X682" s="100">
        <f>IF(AND(S682&gt;0,S682&lt;37),1,IF(AND(S682&gt;=37,S682&lt;58),2,IF(AND(S682&gt;=58,S682&lt;71),3,IF(AND(S682&gt;=71,S682&lt;=100),4,))))</f>
        <v/>
      </c>
      <c r="Y682" s="101">
        <f>IF(SUM(AC682:AG682)=0, "", ROUND(((AC682*3+AD682*3+AE682*3+AF682*3+AG682*1)/13)*5,0))</f>
        <v/>
      </c>
      <c r="Z682" s="99">
        <f>IF(OR($C682="",Y682=""),"",COUNTIFS($C$4:$C$1500,$C682,Y$4:Y$1500,"&gt;"&amp;Y682)+1)</f>
        <v/>
      </c>
      <c r="AA682" s="99">
        <f>IF(OR($C682="",Y682=""),"",IF(AND($C682&gt;=1001,$C682&lt;=1005),COUNTIFS($C$4:$C$1500,"&gt;=1001",$C$4:$C$1500,"&lt;=1005",Y$4:Y$1500,"&gt;"&amp;Y682)+1,IF(AND($C682&gt;=1101,$C682&lt;=1105),COUNTIFS($C$4:$C$1500,"&gt;=1101",$C$4:$C$1500,"&lt;=1105",Y$4:Y$1500,"&gt;"&amp;Y682)+1,IF(AND($C682&gt;=901,$C682&lt;=905),COUNTIFS($C$4:$C$1500,"&gt;=901",$C$4:$C$1500,"&lt;=905",Y$4:Y$1500,"&gt;"&amp;Y682)+1,IF(AND($C682&gt;=801,$C682&lt;=805),COUNTIFS($C$4:$C$1500,"&gt;=801",$C$4:$C$1500,"&lt;=805",Y$4:Y$1500,"&gt;"&amp;Y682)+1,IF(AND($C682&gt;=701,$C682&lt;=705),COUNTIFS($C$4:$C$1500,"&gt;=701",$C$4:$C$1500,"&lt;=705",Y$4:Y$1500,"&gt;"&amp;Y682)+1,IF(AND($C682&gt;=601,$C682&lt;=606),COUNTIFS($C$4:$C$1500,"&gt;=601",$C$4:$C$1500,"&lt;=606",Y$4:Y$1500,"&gt;"&amp;Y682)+1,"")))))))</f>
        <v/>
      </c>
      <c r="AB682" s="99">
        <f>IF(OR($C682="",Y682=""),"",IF(OR(AND($C682&gt;=1001,$C682&lt;=1005),AND($C682&gt;=1101,$C682&lt;=1105)),COUNTIFS($C$4:$C$1500,"&gt;=1001",$C$4:$C$1500,"&lt;=1005",Y$4:Y$1500,"&gt;"&amp;Y682)+COUNTIFS($C$4:$C$1500,"&gt;=1101",$C$4:$C$1500,"&lt;=1105",Y$4:Y$1500,"&gt;"&amp;Y682)+1,""))</f>
        <v/>
      </c>
      <c r="AC682" s="94" t="n">
        <v>65.25</v>
      </c>
      <c r="AD682" s="94" t="n">
        <v>72.38</v>
      </c>
      <c r="AE682" s="94" t="n">
        <v>60</v>
      </c>
      <c r="AF682" s="94" t="n">
        <v>77.92</v>
      </c>
      <c r="AG682" s="94" t="n">
        <v>64.17</v>
      </c>
      <c r="AH682" s="99">
        <f>IF(AND(AC682&gt;0,AC682&lt;36),1,IF(AND(AC682&gt;=36,AC682&lt;51),2,IF(AND(AC682&gt;=51,AC682&lt;71),3,IF(AND(AC682&gt;=71,AC682&lt;=100),4,))))</f>
        <v/>
      </c>
      <c r="AI682" s="99">
        <f>IF(AND(AD682&gt;0,AD682&lt;41),1,IF(AND(AD682&gt;=41,AD682&lt;56),2,IF(AND(AD682&gt;=56,AD682&lt;71),3,IF(AND(AD682&gt;=71,AD682&lt;=100),4,))))</f>
        <v/>
      </c>
      <c r="AJ682" s="99">
        <f>IF(AND(AE682&gt;0,AE682&lt;41),1,IF(AND(AE682&gt;=41,AE682&lt;56),2,IF(AND(AE682&gt;=56,AE682&lt;71),3,IF(AND(AE682&gt;=71,AE682&lt;=100),4,))))</f>
        <v/>
      </c>
      <c r="AK682" s="99">
        <f>IF(AND(AF682&gt;0,AF682&lt;36),1,IF(AND(AF682&gt;=36,AF682&lt;51),2,IF(AND(AF682&gt;=51,AF682&lt;66),3,IF(AND(AF682&gt;=66,AF682&lt;=100),4,))))</f>
        <v/>
      </c>
      <c r="AL682" s="100">
        <f>IF(AND(AG682&gt;0,AG682&lt;37),1,IF(AND(AG682&gt;=37,AG682&lt;58),2,IF(AND(AG682&gt;=58,AG682&lt;71),3,IF(AND(AG682&gt;=71,AG682&lt;=100),4,))))</f>
        <v/>
      </c>
      <c r="AM682" s="101">
        <f>IF((Y682&lt;&gt;"")*(K682&lt;&gt;""),Y682-K682,"")</f>
        <v/>
      </c>
      <c r="AN682" s="99">
        <f>IF((Z682&lt;&gt;"")*(L682&lt;&gt;""),Z682-L682,"")</f>
        <v/>
      </c>
      <c r="AO682" s="99">
        <f>IF((AA682&lt;&gt;"")*(M682&lt;&gt;""),AA682-M682,"")</f>
        <v/>
      </c>
      <c r="AP682" s="99">
        <f>IF((AB682&lt;&gt;"")*(N682&lt;&gt;""),AB682-N682,"")</f>
        <v/>
      </c>
      <c r="AQ682" s="94">
        <f>IF((AC682&lt;&gt;"")*(O682&lt;&gt;""),AC682-O682,"")</f>
        <v/>
      </c>
      <c r="AR682" s="94">
        <f>IF((AD682&lt;&gt;"")*(P682&lt;&gt;""),AD682-P682,"")</f>
        <v/>
      </c>
      <c r="AS682" s="94">
        <f>IF((AE682&lt;&gt;"")*(Q682&lt;&gt;""),AE682-Q682,"")</f>
        <v/>
      </c>
      <c r="AT682" s="94">
        <f>IF((AF682&lt;&gt;"")*(R682&lt;&gt;""),AF682-R682,"")</f>
        <v/>
      </c>
      <c r="AU682" s="94">
        <f>IF((AG682&lt;&gt;"")*(S682&lt;&gt;""),AG682-S682,"")</f>
        <v/>
      </c>
      <c r="AV682" s="99">
        <f>IF((AH682&lt;&gt;"")*(T682&lt;&gt;""),AH682-T682,"")</f>
        <v/>
      </c>
      <c r="AW682" s="99">
        <f>IF((AI682&lt;&gt;"")*(U682&lt;&gt;""),AI682-U682,"")</f>
        <v/>
      </c>
      <c r="AX682" s="99">
        <f>IF((AJ682&lt;&gt;"")*(V682&lt;&gt;""),AJ682-V682,"")</f>
        <v/>
      </c>
      <c r="AY682" s="99">
        <f>IF((AK682&lt;&gt;"")*(W682&lt;&gt;""),AK682-W682,"")</f>
        <v/>
      </c>
      <c r="AZ682" s="102">
        <f>IF((AL682&lt;&gt;"")*(X682&lt;&gt;""),AL682-X682,"")</f>
        <v/>
      </c>
      <c r="BA682" s="50">
        <f>IFERROR(__xludf.dummyfunction("AI(""Actúa como un tutor académico y dirígete personalmente al estudiante "" &amp; I682 &amp; "" "" &amp; J682 &amp; "" "" &amp; G682 &amp; "" "" &amp; H682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AM682 &amp; ""'. Diferencias por área: Matemáticas ("" &amp; AQ682 &amp; ""), Ciencias Natura"&amp;"les ("" &amp; AR682 &amp; ""), Sociales ("" &amp; AS682 &amp; ""), Lectura Crítica ("" &amp; AT682 &amp; "") e Inglés ("" &amp; AU682 &amp; ""). Variación en posición: grupo ("" &amp; AN682 &amp; ""), grado ("" &amp; AO682 &amp; "") y media ("" &amp; AP682 &amp; ""). Puntajes Primer Simulacro: Global "" &amp; K682 &amp; "", Mat "" &amp; "&amp;"O4 &amp; "", Cien "" &amp; P682 &amp; "", Soc "" &amp; Q682 &amp; "", Lec "" &amp; R682 &amp; "", Ing "" &amp; S682 &amp; "". Puntajes Segundo Simulacro: Global "" &amp; Y682 &amp; "", Mat "" &amp; AC682 &amp; "", Cien "" &amp; AD682 &amp; "", Soc "" &amp; AE682 &amp; "", Lec "" &amp; AF682 &amp; "", Ing "" &amp; AG682 &amp; "". Escribe un mensaje motivador"&amp;" y breve (máximo 4 líneas)."")
"),"=AI(""Actúa como un tutor académico y dirígete personalmente al estudiante "" &amp; I682 &amp; "" "" &amp; J682 &amp; "" "" &amp; G682 &amp; "" "" &amp; H682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AM682 &amp; ""'. Diferencias por área: Matemáticas ("" &amp; AQ682 &amp; ""), Ciencias Natur"&amp;"ales ("" &amp; AR682 &amp; ""), Sociales ("" &amp; AS682 &amp; ""), Lectura Crítica ("" &amp; AT682 &amp; "") e Inglés ("" &amp; AU682 &amp; ""). Variación en posición: grupo ("" &amp; AN682 &amp; ""), grado ("" &amp; AO682 &amp; "") y media ("" &amp; AP682 &amp; ""). Puntajes Primer Simulacro: Global "" &amp; K682 &amp; "", Mat "" &amp;"&amp;" O682 &amp; "", Cien "" &amp; P682 &amp; "", Soc "" &amp; Q682 &amp; "", Lec "" &amp; R682 &amp; "", Ing "" &amp; S682 &amp; "". Puntajes Segundo Simulacro: Global "" &amp; Y682 &amp; "", Mat "" &amp; AC682 &amp; "", Cien "" &amp; AD682 &amp; "", Soc "" &amp; AE682 &amp; "", Lec "" &amp; AF682 &amp; "", Ing "" &amp; AG682 &amp; "". Escribe un mensaje motivado"&amp;"r y breve (máximo 4 líneas)."")
")</f>
        <v/>
      </c>
    </row>
    <row r="683" ht="15.75" customHeight="1" s="42">
      <c r="A683" s="93" t="n"/>
      <c r="B683" s="94" t="inlineStr">
        <is>
          <t>Bachillerato</t>
        </is>
      </c>
      <c r="C683" s="94" t="n">
        <v>905</v>
      </c>
      <c r="D683" s="94" t="n"/>
      <c r="E683" s="95" t="n">
        <v>1034300213</v>
      </c>
      <c r="F683" s="96">
        <f>TRIM(G683&amp;" "&amp;H683&amp;" "&amp;I683&amp;" "&amp;J683)</f>
        <v/>
      </c>
      <c r="G683" s="94" t="inlineStr">
        <is>
          <t>Macias</t>
        </is>
      </c>
      <c r="H683" s="94" t="inlineStr">
        <is>
          <t>Herron</t>
        </is>
      </c>
      <c r="I683" s="94" t="inlineStr">
        <is>
          <t>Ainhoa</t>
        </is>
      </c>
      <c r="J683" s="97" t="n"/>
      <c r="K683" s="98">
        <f>IF(SUM(O683:S683)=0, "", ROUND(((O683*3+P683*3+Q683*3+R683*3+S683*1)/13)*5,0))</f>
        <v/>
      </c>
      <c r="L683" s="99">
        <f>IF(OR($C683="",K683=""),"",COUNTIFS($C$4:$C$1500,$C683,K$4:K$1500,"&gt;"&amp;K683)+1)</f>
        <v/>
      </c>
      <c r="M683" s="99">
        <f>IF(OR($C683="",K683=""),"",IF(AND($C683&gt;=1001,$C683&lt;=1005),COUNTIFS($C$4:$C$1500,"&gt;=1001",$C$4:$C$1500,"&lt;=1005",K$4:K$1500,"&gt;"&amp;K683)+1,IF(AND($C683&gt;=1101,$C683&lt;=1105),COUNTIFS($C$4:$C$1500,"&gt;=1101",$C$4:$C$1500,"&lt;=1105",K$4:K$1500,"&gt;"&amp;K683)+1,IF(AND($C683&gt;=901,$C683&lt;=905),COUNTIFS($C$4:$C$1500,"&gt;=901",$C$4:$C$1500,"&lt;=905",K$4:K$1500,"&gt;"&amp;K683)+1,IF(AND($C683&gt;=801,$C683&lt;=805),COUNTIFS($C$4:$C$1500,"&gt;=801",$C$4:$C$1500,"&lt;=805",K$4:K$1500,"&gt;"&amp;K683)+1,IF(AND($C683&gt;=701,$C683&lt;=705),COUNTIFS($C$4:$C$1500,"&gt;=701",$C$4:$C$1500,"&lt;=705",K$4:K$1500,"&gt;"&amp;K683)+1,IF(AND($C683&gt;=601,$C683&lt;=606),COUNTIFS($C$4:$C$1500,"&gt;=601",$C$4:$C$1500,"&lt;=606",K$4:K$1500,"&gt;"&amp;K683)+1,"")))))))</f>
        <v/>
      </c>
      <c r="N683" s="99">
        <f>IF(OR($C683="",K683=""),"",IF(OR(AND($C683&gt;=1001,$C683&lt;=1005),AND($C683&gt;=1101,$C683&lt;=1105)),COUNTIFS($C$4:$C$1500,"&gt;=1001",$C$4:$C$1500,"&lt;=1005",K$4:K$1500,"&gt;"&amp;K683)+COUNTIFS($C$4:$C$1500,"&gt;=1101",$C$4:$C$1500,"&lt;=1105",K$4:K$1500,"&gt;"&amp;K683)+1,""))</f>
        <v/>
      </c>
      <c r="O683" s="94" t="n">
        <v>48.75</v>
      </c>
      <c r="P683" s="94" t="n">
        <v>60.12</v>
      </c>
      <c r="Q683" s="94" t="n">
        <v>50</v>
      </c>
      <c r="R683" s="94" t="n">
        <v>45.83</v>
      </c>
      <c r="S683" s="94" t="n">
        <v>62.5</v>
      </c>
      <c r="T683" s="99">
        <f>IF(AND(O683&gt;0,O683&lt;36),1,IF(AND(O683&gt;=36,O683&lt;51),2,IF(AND(O683&gt;=51,O683&lt;71),3,IF(AND(O683&gt;=71,O683&lt;=100),4,))))</f>
        <v/>
      </c>
      <c r="U683" s="99">
        <f>IF(AND(P683&gt;0,P683&lt;41),1,IF(AND(P683&gt;=41,P683&lt;56),2,IF(AND(P683&gt;=56,P683&lt;71),3,IF(AND(P683&gt;=71,P683&lt;=100),4,))))</f>
        <v/>
      </c>
      <c r="V683" s="99">
        <f>IF(AND(Q683&gt;0,Q683&lt;41),1,IF(AND(Q683&gt;=41,Q683&lt;56),2,IF(AND(Q683&gt;=56,Q683&lt;71),3,IF(AND(Q683&gt;=71,Q683&lt;=100),4,))))</f>
        <v/>
      </c>
      <c r="W683" s="99">
        <f>IF(AND(R683&gt;0,R683&lt;36),1,IF(AND(R683&gt;=36,R683&lt;51),2,IF(AND(R683&gt;=51,R683&lt;66),3,IF(AND(R683&gt;=66,R683&lt;=100),4,))))</f>
        <v/>
      </c>
      <c r="X683" s="100">
        <f>IF(AND(S683&gt;0,S683&lt;37),1,IF(AND(S683&gt;=37,S683&lt;58),2,IF(AND(S683&gt;=58,S683&lt;71),3,IF(AND(S683&gt;=71,S683&lt;=100),4,))))</f>
        <v/>
      </c>
      <c r="Y683" s="101">
        <f>IF(SUM(AC683:AG683)=0, "", ROUND(((AC683*3+AD683*3+AE683*3+AF683*3+AG683*1)/13)*5,0))</f>
        <v/>
      </c>
      <c r="Z683" s="99">
        <f>IF(OR($C683="",Y683=""),"",COUNTIFS($C$4:$C$1500,$C683,Y$4:Y$1500,"&gt;"&amp;Y683)+1)</f>
        <v/>
      </c>
      <c r="AA683" s="99">
        <f>IF(OR($C683="",Y683=""),"",IF(AND($C683&gt;=1001,$C683&lt;=1005),COUNTIFS($C$4:$C$1500,"&gt;=1001",$C$4:$C$1500,"&lt;=1005",Y$4:Y$1500,"&gt;"&amp;Y683)+1,IF(AND($C683&gt;=1101,$C683&lt;=1105),COUNTIFS($C$4:$C$1500,"&gt;=1101",$C$4:$C$1500,"&lt;=1105",Y$4:Y$1500,"&gt;"&amp;Y683)+1,IF(AND($C683&gt;=901,$C683&lt;=905),COUNTIFS($C$4:$C$1500,"&gt;=901",$C$4:$C$1500,"&lt;=905",Y$4:Y$1500,"&gt;"&amp;Y683)+1,IF(AND($C683&gt;=801,$C683&lt;=805),COUNTIFS($C$4:$C$1500,"&gt;=801",$C$4:$C$1500,"&lt;=805",Y$4:Y$1500,"&gt;"&amp;Y683)+1,IF(AND($C683&gt;=701,$C683&lt;=705),COUNTIFS($C$4:$C$1500,"&gt;=701",$C$4:$C$1500,"&lt;=705",Y$4:Y$1500,"&gt;"&amp;Y683)+1,IF(AND($C683&gt;=601,$C683&lt;=606),COUNTIFS($C$4:$C$1500,"&gt;=601",$C$4:$C$1500,"&lt;=606",Y$4:Y$1500,"&gt;"&amp;Y683)+1,"")))))))</f>
        <v/>
      </c>
      <c r="AB683" s="99">
        <f>IF(OR($C683="",Y683=""),"",IF(OR(AND($C683&gt;=1001,$C683&lt;=1005),AND($C683&gt;=1101,$C683&lt;=1105)),COUNTIFS($C$4:$C$1500,"&gt;=1001",$C$4:$C$1500,"&lt;=1005",Y$4:Y$1500,"&gt;"&amp;Y683)+COUNTIFS($C$4:$C$1500,"&gt;=1101",$C$4:$C$1500,"&lt;=1105",Y$4:Y$1500,"&gt;"&amp;Y683)+1,""))</f>
        <v/>
      </c>
      <c r="AC683" s="94" t="n">
        <v>48.5</v>
      </c>
      <c r="AD683" s="94" t="n">
        <v>84.40000000000001</v>
      </c>
      <c r="AE683" s="94" t="n">
        <v>82.5</v>
      </c>
      <c r="AF683" s="94" t="n">
        <v>73.33</v>
      </c>
      <c r="AG683" s="94" t="n">
        <v>68.75</v>
      </c>
      <c r="AH683" s="99">
        <f>IF(AND(AC683&gt;0,AC683&lt;36),1,IF(AND(AC683&gt;=36,AC683&lt;51),2,IF(AND(AC683&gt;=51,AC683&lt;71),3,IF(AND(AC683&gt;=71,AC683&lt;=100),4,))))</f>
        <v/>
      </c>
      <c r="AI683" s="99">
        <f>IF(AND(AD683&gt;0,AD683&lt;41),1,IF(AND(AD683&gt;=41,AD683&lt;56),2,IF(AND(AD683&gt;=56,AD683&lt;71),3,IF(AND(AD683&gt;=71,AD683&lt;=100),4,))))</f>
        <v/>
      </c>
      <c r="AJ683" s="99">
        <f>IF(AND(AE683&gt;0,AE683&lt;41),1,IF(AND(AE683&gt;=41,AE683&lt;56),2,IF(AND(AE683&gt;=56,AE683&lt;71),3,IF(AND(AE683&gt;=71,AE683&lt;=100),4,))))</f>
        <v/>
      </c>
      <c r="AK683" s="99">
        <f>IF(AND(AF683&gt;0,AF683&lt;36),1,IF(AND(AF683&gt;=36,AF683&lt;51),2,IF(AND(AF683&gt;=51,AF683&lt;66),3,IF(AND(AF683&gt;=66,AF683&lt;=100),4,))))</f>
        <v/>
      </c>
      <c r="AL683" s="100">
        <f>IF(AND(AG683&gt;0,AG683&lt;37),1,IF(AND(AG683&gt;=37,AG683&lt;58),2,IF(AND(AG683&gt;=58,AG683&lt;71),3,IF(AND(AG683&gt;=71,AG683&lt;=100),4,))))</f>
        <v/>
      </c>
      <c r="AM683" s="101">
        <f>IF((Y683&lt;&gt;"")*(K683&lt;&gt;""),Y683-K683,"")</f>
        <v/>
      </c>
      <c r="AN683" s="99">
        <f>IF((Z683&lt;&gt;"")*(L683&lt;&gt;""),Z683-L683,"")</f>
        <v/>
      </c>
      <c r="AO683" s="99">
        <f>IF((AA683&lt;&gt;"")*(M683&lt;&gt;""),AA683-M683,"")</f>
        <v/>
      </c>
      <c r="AP683" s="99">
        <f>IF((AB683&lt;&gt;"")*(N683&lt;&gt;""),AB683-N683,"")</f>
        <v/>
      </c>
      <c r="AQ683" s="94">
        <f>IF((AC683&lt;&gt;"")*(O683&lt;&gt;""),AC683-O683,"")</f>
        <v/>
      </c>
      <c r="AR683" s="94">
        <f>IF((AD683&lt;&gt;"")*(P683&lt;&gt;""),AD683-P683,"")</f>
        <v/>
      </c>
      <c r="AS683" s="94">
        <f>IF((AE683&lt;&gt;"")*(Q683&lt;&gt;""),AE683-Q683,"")</f>
        <v/>
      </c>
      <c r="AT683" s="94">
        <f>IF((AF683&lt;&gt;"")*(R683&lt;&gt;""),AF683-R683,"")</f>
        <v/>
      </c>
      <c r="AU683" s="94">
        <f>IF((AG683&lt;&gt;"")*(S683&lt;&gt;""),AG683-S683,"")</f>
        <v/>
      </c>
      <c r="AV683" s="99">
        <f>IF((AH683&lt;&gt;"")*(T683&lt;&gt;""),AH683-T683,"")</f>
        <v/>
      </c>
      <c r="AW683" s="99">
        <f>IF((AI683&lt;&gt;"")*(U683&lt;&gt;""),AI683-U683,"")</f>
        <v/>
      </c>
      <c r="AX683" s="99">
        <f>IF((AJ683&lt;&gt;"")*(V683&lt;&gt;""),AJ683-V683,"")</f>
        <v/>
      </c>
      <c r="AY683" s="99">
        <f>IF((AK683&lt;&gt;"")*(W683&lt;&gt;""),AK683-W683,"")</f>
        <v/>
      </c>
      <c r="AZ683" s="102">
        <f>IF((AL683&lt;&gt;"")*(X683&lt;&gt;""),AL683-X683,"")</f>
        <v/>
      </c>
      <c r="BA683" s="50">
        <f>IFERROR(__xludf.dummyfunction("AI(""Actúa como un tutor académico y dirígete personalmente al estudiante "" &amp; I683 &amp; "" "" &amp; J683 &amp; "" "" &amp; G683 &amp; "" "" &amp; H683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AM683 &amp; ""'. Diferencias por área: Matemáticas ("" &amp; AQ683 &amp; ""), Ciencias Natura"&amp;"les ("" &amp; AR683 &amp; ""), Sociales ("" &amp; AS683 &amp; ""), Lectura Crítica ("" &amp; AT683 &amp; "") e Inglés ("" &amp; AU683 &amp; ""). Variación en posición: grupo ("" &amp; AN683 &amp; ""), grado ("" &amp; AO683 &amp; "") y media ("" &amp; AP683 &amp; ""). Puntajes Primer Simulacro: Global "" &amp; K683 &amp; "", Mat "" &amp; "&amp;"O4 &amp; "", Cien "" &amp; P683 &amp; "", Soc "" &amp; Q683 &amp; "", Lec "" &amp; R683 &amp; "", Ing "" &amp; S683 &amp; "". Puntajes Segundo Simulacro: Global "" &amp; Y683 &amp; "", Mat "" &amp; AC683 &amp; "", Cien "" &amp; AD683 &amp; "", Soc "" &amp; AE683 &amp; "", Lec "" &amp; AF683 &amp; "", Ing "" &amp; AG683 &amp; "". Escribe un mensaje motivador"&amp;" y breve (máximo 4 líneas)."")
"),"=AI(""Actúa como un tutor académico y dirígete personalmente al estudiante "" &amp; I683 &amp; "" "" &amp; J683 &amp; "" "" &amp; G683 &amp; "" "" &amp; H683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AM683 &amp; ""'. Diferencias por área: Matemáticas ("" &amp; AQ683 &amp; ""), Ciencias Natur"&amp;"ales ("" &amp; AR683 &amp; ""), Sociales ("" &amp; AS683 &amp; ""), Lectura Crítica ("" &amp; AT683 &amp; "") e Inglés ("" &amp; AU683 &amp; ""). Variación en posición: grupo ("" &amp; AN683 &amp; ""), grado ("" &amp; AO683 &amp; "") y media ("" &amp; AP683 &amp; ""). Puntajes Primer Simulacro: Global "" &amp; K683 &amp; "", Mat "" &amp;"&amp;" O683 &amp; "", Cien "" &amp; P683 &amp; "", Soc "" &amp; Q683 &amp; "", Lec "" &amp; R683 &amp; "", Ing "" &amp; S683 &amp; "". Puntajes Segundo Simulacro: Global "" &amp; Y683 &amp; "", Mat "" &amp; AC683 &amp; "", Cien "" &amp; AD683 &amp; "", Soc "" &amp; AE683 &amp; "", Lec "" &amp; AF683 &amp; "", Ing "" &amp; AG683 &amp; "". Escribe un mensaje motivado"&amp;"r y breve (máximo 4 líneas)."")
")</f>
        <v/>
      </c>
    </row>
    <row r="684" ht="15.75" customHeight="1" s="42">
      <c r="A684" s="93" t="n"/>
      <c r="B684" s="94" t="inlineStr">
        <is>
          <t>Bachillerato</t>
        </is>
      </c>
      <c r="C684" s="94" t="n">
        <v>905</v>
      </c>
      <c r="D684" s="94" t="n"/>
      <c r="E684" s="95" t="n">
        <v>1011594308</v>
      </c>
      <c r="F684" s="96">
        <f>TRIM(G684&amp;" "&amp;H684&amp;" "&amp;I684&amp;" "&amp;J684)</f>
        <v/>
      </c>
      <c r="G684" s="94" t="inlineStr">
        <is>
          <t>Mejía</t>
        </is>
      </c>
      <c r="H684" s="94" t="inlineStr">
        <is>
          <t>Piedrahita</t>
        </is>
      </c>
      <c r="I684" s="94" t="inlineStr">
        <is>
          <t>María</t>
        </is>
      </c>
      <c r="J684" s="97" t="inlineStr">
        <is>
          <t>José</t>
        </is>
      </c>
      <c r="K684" s="98">
        <f>IF(SUM(O684:S684)=0, "", ROUND(((O684*3+P684*3+Q684*3+R684*3+S684*1)/13)*5,0))</f>
        <v/>
      </c>
      <c r="L684" s="99">
        <f>IF(OR($C684="",K684=""),"",COUNTIFS($C$4:$C$1500,$C684,K$4:K$1500,"&gt;"&amp;K684)+1)</f>
        <v/>
      </c>
      <c r="M684" s="99">
        <f>IF(OR($C684="",K684=""),"",IF(AND($C684&gt;=1001,$C684&lt;=1005),COUNTIFS($C$4:$C$1500,"&gt;=1001",$C$4:$C$1500,"&lt;=1005",K$4:K$1500,"&gt;"&amp;K684)+1,IF(AND($C684&gt;=1101,$C684&lt;=1105),COUNTIFS($C$4:$C$1500,"&gt;=1101",$C$4:$C$1500,"&lt;=1105",K$4:K$1500,"&gt;"&amp;K684)+1,IF(AND($C684&gt;=901,$C684&lt;=905),COUNTIFS($C$4:$C$1500,"&gt;=901",$C$4:$C$1500,"&lt;=905",K$4:K$1500,"&gt;"&amp;K684)+1,IF(AND($C684&gt;=801,$C684&lt;=805),COUNTIFS($C$4:$C$1500,"&gt;=801",$C$4:$C$1500,"&lt;=805",K$4:K$1500,"&gt;"&amp;K684)+1,IF(AND($C684&gt;=701,$C684&lt;=705),COUNTIFS($C$4:$C$1500,"&gt;=701",$C$4:$C$1500,"&lt;=705",K$4:K$1500,"&gt;"&amp;K684)+1,IF(AND($C684&gt;=601,$C684&lt;=606),COUNTIFS($C$4:$C$1500,"&gt;=601",$C$4:$C$1500,"&lt;=606",K$4:K$1500,"&gt;"&amp;K684)+1,"")))))))</f>
        <v/>
      </c>
      <c r="N684" s="99">
        <f>IF(OR($C684="",K684=""),"",IF(OR(AND($C684&gt;=1001,$C684&lt;=1005),AND($C684&gt;=1101,$C684&lt;=1105)),COUNTIFS($C$4:$C$1500,"&gt;=1001",$C$4:$C$1500,"&lt;=1005",K$4:K$1500,"&gt;"&amp;K684)+COUNTIFS($C$4:$C$1500,"&gt;=1101",$C$4:$C$1500,"&lt;=1105",K$4:K$1500,"&gt;"&amp;K684)+1,""))</f>
        <v/>
      </c>
      <c r="O684" s="94" t="n">
        <v>20</v>
      </c>
      <c r="P684" s="94" t="n">
        <v>9.52</v>
      </c>
      <c r="Q684" s="94" t="n">
        <v>53.13</v>
      </c>
      <c r="R684" s="94" t="n">
        <v>25</v>
      </c>
      <c r="S684" s="94" t="n">
        <v>37.5</v>
      </c>
      <c r="T684" s="99">
        <f>IF(AND(O684&gt;0,O684&lt;36),1,IF(AND(O684&gt;=36,O684&lt;51),2,IF(AND(O684&gt;=51,O684&lt;71),3,IF(AND(O684&gt;=71,O684&lt;=100),4,))))</f>
        <v/>
      </c>
      <c r="U684" s="99">
        <f>IF(AND(P684&gt;0,P684&lt;41),1,IF(AND(P684&gt;=41,P684&lt;56),2,IF(AND(P684&gt;=56,P684&lt;71),3,IF(AND(P684&gt;=71,P684&lt;=100),4,))))</f>
        <v/>
      </c>
      <c r="V684" s="99">
        <f>IF(AND(Q684&gt;0,Q684&lt;41),1,IF(AND(Q684&gt;=41,Q684&lt;56),2,IF(AND(Q684&gt;=56,Q684&lt;71),3,IF(AND(Q684&gt;=71,Q684&lt;=100),4,))))</f>
        <v/>
      </c>
      <c r="W684" s="99">
        <f>IF(AND(R684&gt;0,R684&lt;36),1,IF(AND(R684&gt;=36,R684&lt;51),2,IF(AND(R684&gt;=51,R684&lt;66),3,IF(AND(R684&gt;=66,R684&lt;=100),4,))))</f>
        <v/>
      </c>
      <c r="X684" s="100">
        <f>IF(AND(S684&gt;0,S684&lt;37),1,IF(AND(S684&gt;=37,S684&lt;58),2,IF(AND(S684&gt;=58,S684&lt;71),3,IF(AND(S684&gt;=71,S684&lt;=100),4,))))</f>
        <v/>
      </c>
      <c r="Y684" s="101">
        <f>IF(SUM(AC684:AG684)=0, "", ROUND(((AC684*3+AD684*3+AE684*3+AF684*3+AG684*1)/13)*5,0))</f>
        <v/>
      </c>
      <c r="Z684" s="99">
        <f>IF(OR($C684="",Y684=""),"",COUNTIFS($C$4:$C$1500,$C684,Y$4:Y$1500,"&gt;"&amp;Y684)+1)</f>
        <v/>
      </c>
      <c r="AA684" s="99">
        <f>IF(OR($C684="",Y684=""),"",IF(AND($C684&gt;=1001,$C684&lt;=1005),COUNTIFS($C$4:$C$1500,"&gt;=1001",$C$4:$C$1500,"&lt;=1005",Y$4:Y$1500,"&gt;"&amp;Y684)+1,IF(AND($C684&gt;=1101,$C684&lt;=1105),COUNTIFS($C$4:$C$1500,"&gt;=1101",$C$4:$C$1500,"&lt;=1105",Y$4:Y$1500,"&gt;"&amp;Y684)+1,IF(AND($C684&gt;=901,$C684&lt;=905),COUNTIFS($C$4:$C$1500,"&gt;=901",$C$4:$C$1500,"&lt;=905",Y$4:Y$1500,"&gt;"&amp;Y684)+1,IF(AND($C684&gt;=801,$C684&lt;=805),COUNTIFS($C$4:$C$1500,"&gt;=801",$C$4:$C$1500,"&lt;=805",Y$4:Y$1500,"&gt;"&amp;Y684)+1,IF(AND($C684&gt;=701,$C684&lt;=705),COUNTIFS($C$4:$C$1500,"&gt;=701",$C$4:$C$1500,"&lt;=705",Y$4:Y$1500,"&gt;"&amp;Y684)+1,IF(AND($C684&gt;=601,$C684&lt;=606),COUNTIFS($C$4:$C$1500,"&gt;=601",$C$4:$C$1500,"&lt;=606",Y$4:Y$1500,"&gt;"&amp;Y684)+1,"")))))))</f>
        <v/>
      </c>
      <c r="AB684" s="99">
        <f>IF(OR($C684="",Y684=""),"",IF(OR(AND($C684&gt;=1001,$C684&lt;=1005),AND($C684&gt;=1101,$C684&lt;=1105)),COUNTIFS($C$4:$C$1500,"&gt;=1001",$C$4:$C$1500,"&lt;=1005",Y$4:Y$1500,"&gt;"&amp;Y684)+COUNTIFS($C$4:$C$1500,"&gt;=1101",$C$4:$C$1500,"&lt;=1105",Y$4:Y$1500,"&gt;"&amp;Y684)+1,""))</f>
        <v/>
      </c>
      <c r="AC684" s="94" t="n">
        <v>48.5</v>
      </c>
      <c r="AD684" s="94" t="n">
        <v>67.31999999999999</v>
      </c>
      <c r="AE684" s="94" t="n">
        <v>50</v>
      </c>
      <c r="AF684" s="94" t="n">
        <v>50.42</v>
      </c>
      <c r="AG684" s="94" t="n">
        <v>36.67</v>
      </c>
      <c r="AH684" s="99">
        <f>IF(AND(AC684&gt;0,AC684&lt;36),1,IF(AND(AC684&gt;=36,AC684&lt;51),2,IF(AND(AC684&gt;=51,AC684&lt;71),3,IF(AND(AC684&gt;=71,AC684&lt;=100),4,))))</f>
        <v/>
      </c>
      <c r="AI684" s="99">
        <f>IF(AND(AD684&gt;0,AD684&lt;41),1,IF(AND(AD684&gt;=41,AD684&lt;56),2,IF(AND(AD684&gt;=56,AD684&lt;71),3,IF(AND(AD684&gt;=71,AD684&lt;=100),4,))))</f>
        <v/>
      </c>
      <c r="AJ684" s="99">
        <f>IF(AND(AE684&gt;0,AE684&lt;41),1,IF(AND(AE684&gt;=41,AE684&lt;56),2,IF(AND(AE684&gt;=56,AE684&lt;71),3,IF(AND(AE684&gt;=71,AE684&lt;=100),4,))))</f>
        <v/>
      </c>
      <c r="AK684" s="99">
        <f>IF(AND(AF684&gt;0,AF684&lt;36),1,IF(AND(AF684&gt;=36,AF684&lt;51),2,IF(AND(AF684&gt;=51,AF684&lt;66),3,IF(AND(AF684&gt;=66,AF684&lt;=100),4,))))</f>
        <v/>
      </c>
      <c r="AL684" s="100">
        <f>IF(AND(AG684&gt;0,AG684&lt;37),1,IF(AND(AG684&gt;=37,AG684&lt;58),2,IF(AND(AG684&gt;=58,AG684&lt;71),3,IF(AND(AG684&gt;=71,AG684&lt;=100),4,))))</f>
        <v/>
      </c>
      <c r="AM684" s="101">
        <f>IF((Y684&lt;&gt;"")*(K684&lt;&gt;""),Y684-K684,"")</f>
        <v/>
      </c>
      <c r="AN684" s="99">
        <f>IF((Z684&lt;&gt;"")*(L684&lt;&gt;""),Z684-L684,"")</f>
        <v/>
      </c>
      <c r="AO684" s="99">
        <f>IF((AA684&lt;&gt;"")*(M684&lt;&gt;""),AA684-M684,"")</f>
        <v/>
      </c>
      <c r="AP684" s="99">
        <f>IF((AB684&lt;&gt;"")*(N684&lt;&gt;""),AB684-N684,"")</f>
        <v/>
      </c>
      <c r="AQ684" s="94">
        <f>IF((AC684&lt;&gt;"")*(O684&lt;&gt;""),AC684-O684,"")</f>
        <v/>
      </c>
      <c r="AR684" s="94">
        <f>IF((AD684&lt;&gt;"")*(P684&lt;&gt;""),AD684-P684,"")</f>
        <v/>
      </c>
      <c r="AS684" s="94">
        <f>IF((AE684&lt;&gt;"")*(Q684&lt;&gt;""),AE684-Q684,"")</f>
        <v/>
      </c>
      <c r="AT684" s="94">
        <f>IF((AF684&lt;&gt;"")*(R684&lt;&gt;""),AF684-R684,"")</f>
        <v/>
      </c>
      <c r="AU684" s="94">
        <f>IF((AG684&lt;&gt;"")*(S684&lt;&gt;""),AG684-S684,"")</f>
        <v/>
      </c>
      <c r="AV684" s="99">
        <f>IF((AH684&lt;&gt;"")*(T684&lt;&gt;""),AH684-T684,"")</f>
        <v/>
      </c>
      <c r="AW684" s="99">
        <f>IF((AI684&lt;&gt;"")*(U684&lt;&gt;""),AI684-U684,"")</f>
        <v/>
      </c>
      <c r="AX684" s="99">
        <f>IF((AJ684&lt;&gt;"")*(V684&lt;&gt;""),AJ684-V684,"")</f>
        <v/>
      </c>
      <c r="AY684" s="99">
        <f>IF((AK684&lt;&gt;"")*(W684&lt;&gt;""),AK684-W684,"")</f>
        <v/>
      </c>
      <c r="AZ684" s="102">
        <f>IF((AL684&lt;&gt;"")*(X684&lt;&gt;""),AL684-X684,"")</f>
        <v/>
      </c>
      <c r="BA684" s="50">
        <f>IFERROR(__xludf.dummyfunction("AI(""Actúa como un tutor académico y dirígete personalmente al estudiante "" &amp; I684 &amp; "" "" &amp; J684 &amp; "" "" &amp; G684 &amp; "" "" &amp; H684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AM684 &amp; ""'. Diferencias por área: Matemáticas ("" &amp; AQ684 &amp; ""), Ciencias Natura"&amp;"les ("" &amp; AR684 &amp; ""), Sociales ("" &amp; AS684 &amp; ""), Lectura Crítica ("" &amp; AT684 &amp; "") e Inglés ("" &amp; AU684 &amp; ""). Variación en posición: grupo ("" &amp; AN684 &amp; ""), grado ("" &amp; AO684 &amp; "") y media ("" &amp; AP684 &amp; ""). Puntajes Primer Simulacro: Global "" &amp; K684 &amp; "", Mat "" &amp; "&amp;"O4 &amp; "", Cien "" &amp; P684 &amp; "", Soc "" &amp; Q684 &amp; "", Lec "" &amp; R684 &amp; "", Ing "" &amp; S684 &amp; "". Puntajes Segundo Simulacro: Global "" &amp; Y684 &amp; "", Mat "" &amp; AC684 &amp; "", Cien "" &amp; AD684 &amp; "", Soc "" &amp; AE684 &amp; "", Lec "" &amp; AF684 &amp; "", Ing "" &amp; AG684 &amp; "". Escribe un mensaje motivador"&amp;" y breve (máximo 4 líneas)."")
"),"=AI(""Actúa como un tutor académico y dirígete personalmente al estudiante "" &amp; I684 &amp; "" "" &amp; J684 &amp; "" "" &amp; G684 &amp; "" "" &amp; H684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AM684 &amp; ""'. Diferencias por área: Matemáticas ("" &amp; AQ684 &amp; ""), Ciencias Natur"&amp;"ales ("" &amp; AR684 &amp; ""), Sociales ("" &amp; AS684 &amp; ""), Lectura Crítica ("" &amp; AT684 &amp; "") e Inglés ("" &amp; AU684 &amp; ""). Variación en posición: grupo ("" &amp; AN684 &amp; ""), grado ("" &amp; AO684 &amp; "") y media ("" &amp; AP684 &amp; ""). Puntajes Primer Simulacro: Global "" &amp; K684 &amp; "", Mat "" &amp;"&amp;" O684 &amp; "", Cien "" &amp; P684 &amp; "", Soc "" &amp; Q684 &amp; "", Lec "" &amp; R684 &amp; "", Ing "" &amp; S684 &amp; "". Puntajes Segundo Simulacro: Global "" &amp; Y684 &amp; "", Mat "" &amp; AC684 &amp; "", Cien "" &amp; AD684 &amp; "", Soc "" &amp; AE684 &amp; "", Lec "" &amp; AF684 &amp; "", Ing "" &amp; AG684 &amp; "". Escribe un mensaje motivado"&amp;"r y breve (máximo 4 líneas)."")
")</f>
        <v/>
      </c>
    </row>
    <row r="685" ht="15.75" customHeight="1" s="42">
      <c r="A685" s="93" t="n"/>
      <c r="B685" s="94" t="inlineStr">
        <is>
          <t>Bachillerato</t>
        </is>
      </c>
      <c r="C685" s="94" t="n">
        <v>905</v>
      </c>
      <c r="D685" s="94" t="n"/>
      <c r="E685" s="95" t="n">
        <v>1011593852</v>
      </c>
      <c r="F685" s="96">
        <f>TRIM(G685&amp;" "&amp;H685&amp;" "&amp;I685&amp;" "&amp;J685)</f>
        <v/>
      </c>
      <c r="G685" s="94" t="inlineStr">
        <is>
          <t>Morales</t>
        </is>
      </c>
      <c r="H685" s="94" t="inlineStr">
        <is>
          <t>Cartagena</t>
        </is>
      </c>
      <c r="I685" s="94" t="inlineStr">
        <is>
          <t>Anelim</t>
        </is>
      </c>
      <c r="J685" s="97" t="inlineStr">
        <is>
          <t>Sofia</t>
        </is>
      </c>
      <c r="K685" s="98">
        <f>IF(SUM(O685:S685)=0, "", ROUND(((O685*3+P685*3+Q685*3+R685*3+S685*1)/13)*5,0))</f>
        <v/>
      </c>
      <c r="L685" s="99">
        <f>IF(OR($C685="",K685=""),"",COUNTIFS($C$4:$C$1500,$C685,K$4:K$1500,"&gt;"&amp;K685)+1)</f>
        <v/>
      </c>
      <c r="M685" s="99">
        <f>IF(OR($C685="",K685=""),"",IF(AND($C685&gt;=1001,$C685&lt;=1005),COUNTIFS($C$4:$C$1500,"&gt;=1001",$C$4:$C$1500,"&lt;=1005",K$4:K$1500,"&gt;"&amp;K685)+1,IF(AND($C685&gt;=1101,$C685&lt;=1105),COUNTIFS($C$4:$C$1500,"&gt;=1101",$C$4:$C$1500,"&lt;=1105",K$4:K$1500,"&gt;"&amp;K685)+1,IF(AND($C685&gt;=901,$C685&lt;=905),COUNTIFS($C$4:$C$1500,"&gt;=901",$C$4:$C$1500,"&lt;=905",K$4:K$1500,"&gt;"&amp;K685)+1,IF(AND($C685&gt;=801,$C685&lt;=805),COUNTIFS($C$4:$C$1500,"&gt;=801",$C$4:$C$1500,"&lt;=805",K$4:K$1500,"&gt;"&amp;K685)+1,IF(AND($C685&gt;=701,$C685&lt;=705),COUNTIFS($C$4:$C$1500,"&gt;=701",$C$4:$C$1500,"&lt;=705",K$4:K$1500,"&gt;"&amp;K685)+1,IF(AND($C685&gt;=601,$C685&lt;=606),COUNTIFS($C$4:$C$1500,"&gt;=601",$C$4:$C$1500,"&lt;=606",K$4:K$1500,"&gt;"&amp;K685)+1,"")))))))</f>
        <v/>
      </c>
      <c r="N685" s="99">
        <f>IF(OR($C685="",K685=""),"",IF(OR(AND($C685&gt;=1001,$C685&lt;=1005),AND($C685&gt;=1101,$C685&lt;=1105)),COUNTIFS($C$4:$C$1500,"&gt;=1001",$C$4:$C$1500,"&lt;=1005",K$4:K$1500,"&gt;"&amp;K685)+COUNTIFS($C$4:$C$1500,"&gt;=1101",$C$4:$C$1500,"&lt;=1105",K$4:K$1500,"&gt;"&amp;K685)+1,""))</f>
        <v/>
      </c>
      <c r="O685" s="94" t="n">
        <v>25</v>
      </c>
      <c r="P685" s="94" t="n">
        <v>22.02</v>
      </c>
      <c r="Q685" s="94" t="n">
        <v>62.5</v>
      </c>
      <c r="R685" s="94" t="n">
        <v>45.83</v>
      </c>
      <c r="S685" s="94" t="n">
        <v>58.33</v>
      </c>
      <c r="T685" s="99">
        <f>IF(AND(O685&gt;0,O685&lt;36),1,IF(AND(O685&gt;=36,O685&lt;51),2,IF(AND(O685&gt;=51,O685&lt;71),3,IF(AND(O685&gt;=71,O685&lt;=100),4,))))</f>
        <v/>
      </c>
      <c r="U685" s="99">
        <f>IF(AND(P685&gt;0,P685&lt;41),1,IF(AND(P685&gt;=41,P685&lt;56),2,IF(AND(P685&gt;=56,P685&lt;71),3,IF(AND(P685&gt;=71,P685&lt;=100),4,))))</f>
        <v/>
      </c>
      <c r="V685" s="99">
        <f>IF(AND(Q685&gt;0,Q685&lt;41),1,IF(AND(Q685&gt;=41,Q685&lt;56),2,IF(AND(Q685&gt;=56,Q685&lt;71),3,IF(AND(Q685&gt;=71,Q685&lt;=100),4,))))</f>
        <v/>
      </c>
      <c r="W685" s="99">
        <f>IF(AND(R685&gt;0,R685&lt;36),1,IF(AND(R685&gt;=36,R685&lt;51),2,IF(AND(R685&gt;=51,R685&lt;66),3,IF(AND(R685&gt;=66,R685&lt;=100),4,))))</f>
        <v/>
      </c>
      <c r="X685" s="100">
        <f>IF(AND(S685&gt;0,S685&lt;37),1,IF(AND(S685&gt;=37,S685&lt;58),2,IF(AND(S685&gt;=58,S685&lt;71),3,IF(AND(S685&gt;=71,S685&lt;=100),4,))))</f>
        <v/>
      </c>
      <c r="Y685" s="101">
        <f>IF(SUM(AC685:AG685)=0, "", ROUND(((AC685*3+AD685*3+AE685*3+AF685*3+AG685*1)/13)*5,0))</f>
        <v/>
      </c>
      <c r="Z685" s="99">
        <f>IF(OR($C685="",Y685=""),"",COUNTIFS($C$4:$C$1500,$C685,Y$4:Y$1500,"&gt;"&amp;Y685)+1)</f>
        <v/>
      </c>
      <c r="AA685" s="99">
        <f>IF(OR($C685="",Y685=""),"",IF(AND($C685&gt;=1001,$C685&lt;=1005),COUNTIFS($C$4:$C$1500,"&gt;=1001",$C$4:$C$1500,"&lt;=1005",Y$4:Y$1500,"&gt;"&amp;Y685)+1,IF(AND($C685&gt;=1101,$C685&lt;=1105),COUNTIFS($C$4:$C$1500,"&gt;=1101",$C$4:$C$1500,"&lt;=1105",Y$4:Y$1500,"&gt;"&amp;Y685)+1,IF(AND($C685&gt;=901,$C685&lt;=905),COUNTIFS($C$4:$C$1500,"&gt;=901",$C$4:$C$1500,"&lt;=905",Y$4:Y$1500,"&gt;"&amp;Y685)+1,IF(AND($C685&gt;=801,$C685&lt;=805),COUNTIFS($C$4:$C$1500,"&gt;=801",$C$4:$C$1500,"&lt;=805",Y$4:Y$1500,"&gt;"&amp;Y685)+1,IF(AND($C685&gt;=701,$C685&lt;=705),COUNTIFS($C$4:$C$1500,"&gt;=701",$C$4:$C$1500,"&lt;=705",Y$4:Y$1500,"&gt;"&amp;Y685)+1,IF(AND($C685&gt;=601,$C685&lt;=606),COUNTIFS($C$4:$C$1500,"&gt;=601",$C$4:$C$1500,"&lt;=606",Y$4:Y$1500,"&gt;"&amp;Y685)+1,"")))))))</f>
        <v/>
      </c>
      <c r="AB685" s="99">
        <f>IF(OR($C685="",Y685=""),"",IF(OR(AND($C685&gt;=1001,$C685&lt;=1005),AND($C685&gt;=1101,$C685&lt;=1105)),COUNTIFS($C$4:$C$1500,"&gt;=1001",$C$4:$C$1500,"&lt;=1005",Y$4:Y$1500,"&gt;"&amp;Y685)+COUNTIFS($C$4:$C$1500,"&gt;=1101",$C$4:$C$1500,"&lt;=1105",Y$4:Y$1500,"&gt;"&amp;Y685)+1,""))</f>
        <v/>
      </c>
      <c r="AC685" s="94" t="n">
        <v>40.75</v>
      </c>
      <c r="AD685" s="94" t="n">
        <v>75.95</v>
      </c>
      <c r="AE685" s="94" t="n">
        <v>62.5</v>
      </c>
      <c r="AF685" s="94" t="n">
        <v>68.75</v>
      </c>
      <c r="AG685" s="94" t="n">
        <v>59.58</v>
      </c>
      <c r="AH685" s="99">
        <f>IF(AND(AC685&gt;0,AC685&lt;36),1,IF(AND(AC685&gt;=36,AC685&lt;51),2,IF(AND(AC685&gt;=51,AC685&lt;71),3,IF(AND(AC685&gt;=71,AC685&lt;=100),4,))))</f>
        <v/>
      </c>
      <c r="AI685" s="99">
        <f>IF(AND(AD685&gt;0,AD685&lt;41),1,IF(AND(AD685&gt;=41,AD685&lt;56),2,IF(AND(AD685&gt;=56,AD685&lt;71),3,IF(AND(AD685&gt;=71,AD685&lt;=100),4,))))</f>
        <v/>
      </c>
      <c r="AJ685" s="99">
        <f>IF(AND(AE685&gt;0,AE685&lt;41),1,IF(AND(AE685&gt;=41,AE685&lt;56),2,IF(AND(AE685&gt;=56,AE685&lt;71),3,IF(AND(AE685&gt;=71,AE685&lt;=100),4,))))</f>
        <v/>
      </c>
      <c r="AK685" s="99">
        <f>IF(AND(AF685&gt;0,AF685&lt;36),1,IF(AND(AF685&gt;=36,AF685&lt;51),2,IF(AND(AF685&gt;=51,AF685&lt;66),3,IF(AND(AF685&gt;=66,AF685&lt;=100),4,))))</f>
        <v/>
      </c>
      <c r="AL685" s="100">
        <f>IF(AND(AG685&gt;0,AG685&lt;37),1,IF(AND(AG685&gt;=37,AG685&lt;58),2,IF(AND(AG685&gt;=58,AG685&lt;71),3,IF(AND(AG685&gt;=71,AG685&lt;=100),4,))))</f>
        <v/>
      </c>
      <c r="AM685" s="101">
        <f>IF((Y685&lt;&gt;"")*(K685&lt;&gt;""),Y685-K685,"")</f>
        <v/>
      </c>
      <c r="AN685" s="99">
        <f>IF((Z685&lt;&gt;"")*(L685&lt;&gt;""),Z685-L685,"")</f>
        <v/>
      </c>
      <c r="AO685" s="99">
        <f>IF((AA685&lt;&gt;"")*(M685&lt;&gt;""),AA685-M685,"")</f>
        <v/>
      </c>
      <c r="AP685" s="99">
        <f>IF((AB685&lt;&gt;"")*(N685&lt;&gt;""),AB685-N685,"")</f>
        <v/>
      </c>
      <c r="AQ685" s="94">
        <f>IF((AC685&lt;&gt;"")*(O685&lt;&gt;""),AC685-O685,"")</f>
        <v/>
      </c>
      <c r="AR685" s="94">
        <f>IF((AD685&lt;&gt;"")*(P685&lt;&gt;""),AD685-P685,"")</f>
        <v/>
      </c>
      <c r="AS685" s="94">
        <f>IF((AE685&lt;&gt;"")*(Q685&lt;&gt;""),AE685-Q685,"")</f>
        <v/>
      </c>
      <c r="AT685" s="94">
        <f>IF((AF685&lt;&gt;"")*(R685&lt;&gt;""),AF685-R685,"")</f>
        <v/>
      </c>
      <c r="AU685" s="94">
        <f>IF((AG685&lt;&gt;"")*(S685&lt;&gt;""),AG685-S685,"")</f>
        <v/>
      </c>
      <c r="AV685" s="99">
        <f>IF((AH685&lt;&gt;"")*(T685&lt;&gt;""),AH685-T685,"")</f>
        <v/>
      </c>
      <c r="AW685" s="99">
        <f>IF((AI685&lt;&gt;"")*(U685&lt;&gt;""),AI685-U685,"")</f>
        <v/>
      </c>
      <c r="AX685" s="99">
        <f>IF((AJ685&lt;&gt;"")*(V685&lt;&gt;""),AJ685-V685,"")</f>
        <v/>
      </c>
      <c r="AY685" s="99">
        <f>IF((AK685&lt;&gt;"")*(W685&lt;&gt;""),AK685-W685,"")</f>
        <v/>
      </c>
      <c r="AZ685" s="102">
        <f>IF((AL685&lt;&gt;"")*(X685&lt;&gt;""),AL685-X685,"")</f>
        <v/>
      </c>
      <c r="BA685" s="50">
        <f>IFERROR(__xludf.dummyfunction("AI(""Actúa como un tutor académico y dirígete personalmente al estudiante "" &amp; I685 &amp; "" "" &amp; J685 &amp; "" "" &amp; G685 &amp; "" "" &amp; H685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AM685 &amp; ""'. Diferencias por área: Matemáticas ("" &amp; AQ685 &amp; ""), Ciencias Natura"&amp;"les ("" &amp; AR685 &amp; ""), Sociales ("" &amp; AS685 &amp; ""), Lectura Crítica ("" &amp; AT685 &amp; "") e Inglés ("" &amp; AU685 &amp; ""). Variación en posición: grupo ("" &amp; AN685 &amp; ""), grado ("" &amp; AO685 &amp; "") y media ("" &amp; AP685 &amp; ""). Puntajes Primer Simulacro: Global "" &amp; K685 &amp; "", Mat "" &amp; "&amp;"O4 &amp; "", Cien "" &amp; P685 &amp; "", Soc "" &amp; Q685 &amp; "", Lec "" &amp; R685 &amp; "", Ing "" &amp; S685 &amp; "". Puntajes Segundo Simulacro: Global "" &amp; Y685 &amp; "", Mat "" &amp; AC685 &amp; "", Cien "" &amp; AD685 &amp; "", Soc "" &amp; AE685 &amp; "", Lec "" &amp; AF685 &amp; "", Ing "" &amp; AG685 &amp; "". Escribe un mensaje motivador"&amp;" y breve (máximo 4 líneas)."")
"),"=AI(""Actúa como un tutor académico y dirígete personalmente al estudiante "" &amp; I685 &amp; "" "" &amp; J685 &amp; "" "" &amp; G685 &amp; "" "" &amp; H685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AM685 &amp; ""'. Diferencias por área: Matemáticas ("" &amp; AQ685 &amp; ""), Ciencias Natur"&amp;"ales ("" &amp; AR685 &amp; ""), Sociales ("" &amp; AS685 &amp; ""), Lectura Crítica ("" &amp; AT685 &amp; "") e Inglés ("" &amp; AU685 &amp; ""). Variación en posición: grupo ("" &amp; AN685 &amp; ""), grado ("" &amp; AO685 &amp; "") y media ("" &amp; AP685 &amp; ""). Puntajes Primer Simulacro: Global "" &amp; K685 &amp; "", Mat "" &amp;"&amp;" O685 &amp; "", Cien "" &amp; P685 &amp; "", Soc "" &amp; Q685 &amp; "", Lec "" &amp; R685 &amp; "", Ing "" &amp; S685 &amp; "". Puntajes Segundo Simulacro: Global "" &amp; Y685 &amp; "", Mat "" &amp; AC685 &amp; "", Cien "" &amp; AD685 &amp; "", Soc "" &amp; AE685 &amp; "", Lec "" &amp; AF685 &amp; "", Ing "" &amp; AG685 &amp; "". Escribe un mensaje motivado"&amp;"r y breve (máximo 4 líneas)."")
")</f>
        <v/>
      </c>
    </row>
    <row r="686" ht="15.75" customHeight="1" s="42">
      <c r="A686" s="93" t="n"/>
      <c r="B686" s="94" t="inlineStr">
        <is>
          <t>Bachillerato</t>
        </is>
      </c>
      <c r="C686" s="94" t="n">
        <v>905</v>
      </c>
      <c r="D686" s="94" t="n"/>
      <c r="E686" s="95" t="n">
        <v>1011594868</v>
      </c>
      <c r="F686" s="96">
        <f>TRIM(G686&amp;" "&amp;H686&amp;" "&amp;I686&amp;" "&amp;J686)</f>
        <v/>
      </c>
      <c r="G686" s="94" t="inlineStr">
        <is>
          <t>Oquendo</t>
        </is>
      </c>
      <c r="H686" s="94" t="inlineStr">
        <is>
          <t>Girón</t>
        </is>
      </c>
      <c r="I686" s="94" t="inlineStr">
        <is>
          <t>Shiara</t>
        </is>
      </c>
      <c r="J686" s="97" t="n"/>
      <c r="K686" s="98">
        <f>IF(SUM(O686:S686)=0, "", ROUND(((O686*3+P686*3+Q686*3+R686*3+S686*1)/13)*5,0))</f>
        <v/>
      </c>
      <c r="L686" s="99">
        <f>IF(OR($C686="",K686=""),"",COUNTIFS($C$4:$C$1500,$C686,K$4:K$1500,"&gt;"&amp;K686)+1)</f>
        <v/>
      </c>
      <c r="M686" s="99">
        <f>IF(OR($C686="",K686=""),"",IF(AND($C686&gt;=1001,$C686&lt;=1005),COUNTIFS($C$4:$C$1500,"&gt;=1001",$C$4:$C$1500,"&lt;=1005",K$4:K$1500,"&gt;"&amp;K686)+1,IF(AND($C686&gt;=1101,$C686&lt;=1105),COUNTIFS($C$4:$C$1500,"&gt;=1101",$C$4:$C$1500,"&lt;=1105",K$4:K$1500,"&gt;"&amp;K686)+1,IF(AND($C686&gt;=901,$C686&lt;=905),COUNTIFS($C$4:$C$1500,"&gt;=901",$C$4:$C$1500,"&lt;=905",K$4:K$1500,"&gt;"&amp;K686)+1,IF(AND($C686&gt;=801,$C686&lt;=805),COUNTIFS($C$4:$C$1500,"&gt;=801",$C$4:$C$1500,"&lt;=805",K$4:K$1500,"&gt;"&amp;K686)+1,IF(AND($C686&gt;=701,$C686&lt;=705),COUNTIFS($C$4:$C$1500,"&gt;=701",$C$4:$C$1500,"&lt;=705",K$4:K$1500,"&gt;"&amp;K686)+1,IF(AND($C686&gt;=601,$C686&lt;=606),COUNTIFS($C$4:$C$1500,"&gt;=601",$C$4:$C$1500,"&lt;=606",K$4:K$1500,"&gt;"&amp;K686)+1,"")))))))</f>
        <v/>
      </c>
      <c r="N686" s="99">
        <f>IF(OR($C686="",K686=""),"",IF(OR(AND($C686&gt;=1001,$C686&lt;=1005),AND($C686&gt;=1101,$C686&lt;=1105)),COUNTIFS($C$4:$C$1500,"&gt;=1001",$C$4:$C$1500,"&lt;=1005",K$4:K$1500,"&gt;"&amp;K686)+COUNTIFS($C$4:$C$1500,"&gt;=1101",$C$4:$C$1500,"&lt;=1105",K$4:K$1500,"&gt;"&amp;K686)+1,""))</f>
        <v/>
      </c>
      <c r="O686" s="94" t="n">
        <v>26.88</v>
      </c>
      <c r="P686" s="94" t="n">
        <v>32.38</v>
      </c>
      <c r="Q686" s="94" t="n">
        <v>37.5</v>
      </c>
      <c r="R686" s="94" t="n">
        <v>50</v>
      </c>
      <c r="S686" s="94" t="n">
        <v>25</v>
      </c>
      <c r="T686" s="99">
        <f>IF(AND(O686&gt;0,O686&lt;36),1,IF(AND(O686&gt;=36,O686&lt;51),2,IF(AND(O686&gt;=51,O686&lt;71),3,IF(AND(O686&gt;=71,O686&lt;=100),4,))))</f>
        <v/>
      </c>
      <c r="U686" s="99">
        <f>IF(AND(P686&gt;0,P686&lt;41),1,IF(AND(P686&gt;=41,P686&lt;56),2,IF(AND(P686&gt;=56,P686&lt;71),3,IF(AND(P686&gt;=71,P686&lt;=100),4,))))</f>
        <v/>
      </c>
      <c r="V686" s="99">
        <f>IF(AND(Q686&gt;0,Q686&lt;41),1,IF(AND(Q686&gt;=41,Q686&lt;56),2,IF(AND(Q686&gt;=56,Q686&lt;71),3,IF(AND(Q686&gt;=71,Q686&lt;=100),4,))))</f>
        <v/>
      </c>
      <c r="W686" s="99">
        <f>IF(AND(R686&gt;0,R686&lt;36),1,IF(AND(R686&gt;=36,R686&lt;51),2,IF(AND(R686&gt;=51,R686&lt;66),3,IF(AND(R686&gt;=66,R686&lt;=100),4,))))</f>
        <v/>
      </c>
      <c r="X686" s="100">
        <f>IF(AND(S686&gt;0,S686&lt;37),1,IF(AND(S686&gt;=37,S686&lt;58),2,IF(AND(S686&gt;=58,S686&lt;71),3,IF(AND(S686&gt;=71,S686&lt;=100),4,))))</f>
        <v/>
      </c>
      <c r="Y686" s="101">
        <f>IF(SUM(AC686:AG686)=0, "", ROUND(((AC686*3+AD686*3+AE686*3+AF686*3+AG686*1)/13)*5,0))</f>
        <v/>
      </c>
      <c r="Z686" s="99">
        <f>IF(OR($C686="",Y686=""),"",COUNTIFS($C$4:$C$1500,$C686,Y$4:Y$1500,"&gt;"&amp;Y686)+1)</f>
        <v/>
      </c>
      <c r="AA686" s="99">
        <f>IF(OR($C686="",Y686=""),"",IF(AND($C686&gt;=1001,$C686&lt;=1005),COUNTIFS($C$4:$C$1500,"&gt;=1001",$C$4:$C$1500,"&lt;=1005",Y$4:Y$1500,"&gt;"&amp;Y686)+1,IF(AND($C686&gt;=1101,$C686&lt;=1105),COUNTIFS($C$4:$C$1500,"&gt;=1101",$C$4:$C$1500,"&lt;=1105",Y$4:Y$1500,"&gt;"&amp;Y686)+1,IF(AND($C686&gt;=901,$C686&lt;=905),COUNTIFS($C$4:$C$1500,"&gt;=901",$C$4:$C$1500,"&lt;=905",Y$4:Y$1500,"&gt;"&amp;Y686)+1,IF(AND($C686&gt;=801,$C686&lt;=805),COUNTIFS($C$4:$C$1500,"&gt;=801",$C$4:$C$1500,"&lt;=805",Y$4:Y$1500,"&gt;"&amp;Y686)+1,IF(AND($C686&gt;=701,$C686&lt;=705),COUNTIFS($C$4:$C$1500,"&gt;=701",$C$4:$C$1500,"&lt;=705",Y$4:Y$1500,"&gt;"&amp;Y686)+1,IF(AND($C686&gt;=601,$C686&lt;=606),COUNTIFS($C$4:$C$1500,"&gt;=601",$C$4:$C$1500,"&lt;=606",Y$4:Y$1500,"&gt;"&amp;Y686)+1,"")))))))</f>
        <v/>
      </c>
      <c r="AB686" s="99">
        <f>IF(OR($C686="",Y686=""),"",IF(OR(AND($C686&gt;=1001,$C686&lt;=1005),AND($C686&gt;=1101,$C686&lt;=1105)),COUNTIFS($C$4:$C$1500,"&gt;=1001",$C$4:$C$1500,"&lt;=1005",Y$4:Y$1500,"&gt;"&amp;Y686)+COUNTIFS($C$4:$C$1500,"&gt;=1101",$C$4:$C$1500,"&lt;=1105",Y$4:Y$1500,"&gt;"&amp;Y686)+1,""))</f>
        <v/>
      </c>
      <c r="AC686" s="94" t="n">
        <v>57.5</v>
      </c>
      <c r="AD686" s="94" t="n">
        <v>72.38</v>
      </c>
      <c r="AE686" s="94" t="n">
        <v>80</v>
      </c>
      <c r="AF686" s="94" t="n">
        <v>64.17</v>
      </c>
      <c r="AG686" s="94" t="n">
        <v>64.17</v>
      </c>
      <c r="AH686" s="99">
        <f>IF(AND(AC686&gt;0,AC686&lt;36),1,IF(AND(AC686&gt;=36,AC686&lt;51),2,IF(AND(AC686&gt;=51,AC686&lt;71),3,IF(AND(AC686&gt;=71,AC686&lt;=100),4,))))</f>
        <v/>
      </c>
      <c r="AI686" s="99">
        <f>IF(AND(AD686&gt;0,AD686&lt;41),1,IF(AND(AD686&gt;=41,AD686&lt;56),2,IF(AND(AD686&gt;=56,AD686&lt;71),3,IF(AND(AD686&gt;=71,AD686&lt;=100),4,))))</f>
        <v/>
      </c>
      <c r="AJ686" s="99">
        <f>IF(AND(AE686&gt;0,AE686&lt;41),1,IF(AND(AE686&gt;=41,AE686&lt;56),2,IF(AND(AE686&gt;=56,AE686&lt;71),3,IF(AND(AE686&gt;=71,AE686&lt;=100),4,))))</f>
        <v/>
      </c>
      <c r="AK686" s="99">
        <f>IF(AND(AF686&gt;0,AF686&lt;36),1,IF(AND(AF686&gt;=36,AF686&lt;51),2,IF(AND(AF686&gt;=51,AF686&lt;66),3,IF(AND(AF686&gt;=66,AF686&lt;=100),4,))))</f>
        <v/>
      </c>
      <c r="AL686" s="100">
        <f>IF(AND(AG686&gt;0,AG686&lt;37),1,IF(AND(AG686&gt;=37,AG686&lt;58),2,IF(AND(AG686&gt;=58,AG686&lt;71),3,IF(AND(AG686&gt;=71,AG686&lt;=100),4,))))</f>
        <v/>
      </c>
      <c r="AM686" s="101">
        <f>IF((Y686&lt;&gt;"")*(K686&lt;&gt;""),Y686-K686,"")</f>
        <v/>
      </c>
      <c r="AN686" s="99">
        <f>IF((Z686&lt;&gt;"")*(L686&lt;&gt;""),Z686-L686,"")</f>
        <v/>
      </c>
      <c r="AO686" s="99">
        <f>IF((AA686&lt;&gt;"")*(M686&lt;&gt;""),AA686-M686,"")</f>
        <v/>
      </c>
      <c r="AP686" s="99">
        <f>IF((AB686&lt;&gt;"")*(N686&lt;&gt;""),AB686-N686,"")</f>
        <v/>
      </c>
      <c r="AQ686" s="94">
        <f>IF((AC686&lt;&gt;"")*(O686&lt;&gt;""),AC686-O686,"")</f>
        <v/>
      </c>
      <c r="AR686" s="94">
        <f>IF((AD686&lt;&gt;"")*(P686&lt;&gt;""),AD686-P686,"")</f>
        <v/>
      </c>
      <c r="AS686" s="94">
        <f>IF((AE686&lt;&gt;"")*(Q686&lt;&gt;""),AE686-Q686,"")</f>
        <v/>
      </c>
      <c r="AT686" s="94">
        <f>IF((AF686&lt;&gt;"")*(R686&lt;&gt;""),AF686-R686,"")</f>
        <v/>
      </c>
      <c r="AU686" s="94">
        <f>IF((AG686&lt;&gt;"")*(S686&lt;&gt;""),AG686-S686,"")</f>
        <v/>
      </c>
      <c r="AV686" s="99">
        <f>IF((AH686&lt;&gt;"")*(T686&lt;&gt;""),AH686-T686,"")</f>
        <v/>
      </c>
      <c r="AW686" s="99">
        <f>IF((AI686&lt;&gt;"")*(U686&lt;&gt;""),AI686-U686,"")</f>
        <v/>
      </c>
      <c r="AX686" s="99">
        <f>IF((AJ686&lt;&gt;"")*(V686&lt;&gt;""),AJ686-V686,"")</f>
        <v/>
      </c>
      <c r="AY686" s="99">
        <f>IF((AK686&lt;&gt;"")*(W686&lt;&gt;""),AK686-W686,"")</f>
        <v/>
      </c>
      <c r="AZ686" s="102">
        <f>IF((AL686&lt;&gt;"")*(X686&lt;&gt;""),AL686-X686,"")</f>
        <v/>
      </c>
      <c r="BA686" s="50">
        <f>IFERROR(__xludf.dummyfunction("AI(""Actúa como un tutor académico y dirígete personalmente al estudiante "" &amp; I686 &amp; "" "" &amp; J686 &amp; "" "" &amp; G686 &amp; "" "" &amp; H686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AM686 &amp; ""'. Diferencias por área: Matemáticas ("" &amp; AQ686 &amp; ""), Ciencias Natura"&amp;"les ("" &amp; AR686 &amp; ""), Sociales ("" &amp; AS686 &amp; ""), Lectura Crítica ("" &amp; AT686 &amp; "") e Inglés ("" &amp; AU686 &amp; ""). Variación en posición: grupo ("" &amp; AN686 &amp; ""), grado ("" &amp; AO686 &amp; "") y media ("" &amp; AP686 &amp; ""). Puntajes Primer Simulacro: Global "" &amp; K686 &amp; "", Mat "" &amp; "&amp;"O4 &amp; "", Cien "" &amp; P686 &amp; "", Soc "" &amp; Q686 &amp; "", Lec "" &amp; R686 &amp; "", Ing "" &amp; S686 &amp; "". Puntajes Segundo Simulacro: Global "" &amp; Y686 &amp; "", Mat "" &amp; AC686 &amp; "", Cien "" &amp; AD686 &amp; "", Soc "" &amp; AE686 &amp; "", Lec "" &amp; AF686 &amp; "", Ing "" &amp; AG686 &amp; "". Escribe un mensaje motivador"&amp;" y breve (máximo 4 líneas)."")
"),"=AI(""Actúa como un tutor académico y dirígete personalmente al estudiante "" &amp; I686 &amp; "" "" &amp; J686 &amp; "" "" &amp; G686 &amp; "" "" &amp; H686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AM686 &amp; ""'. Diferencias por área: Matemáticas ("" &amp; AQ686 &amp; ""), Ciencias Natur"&amp;"ales ("" &amp; AR686 &amp; ""), Sociales ("" &amp; AS686 &amp; ""), Lectura Crítica ("" &amp; AT686 &amp; "") e Inglés ("" &amp; AU686 &amp; ""). Variación en posición: grupo ("" &amp; AN686 &amp; ""), grado ("" &amp; AO686 &amp; "") y media ("" &amp; AP686 &amp; ""). Puntajes Primer Simulacro: Global "" &amp; K686 &amp; "", Mat "" &amp;"&amp;" O686 &amp; "", Cien "" &amp; P686 &amp; "", Soc "" &amp; Q686 &amp; "", Lec "" &amp; R686 &amp; "", Ing "" &amp; S686 &amp; "". Puntajes Segundo Simulacro: Global "" &amp; Y686 &amp; "", Mat "" &amp; AC686 &amp; "", Cien "" &amp; AD686 &amp; "", Soc "" &amp; AE686 &amp; "", Lec "" &amp; AF686 &amp; "", Ing "" &amp; AG686 &amp; "". Escribe un mensaje motivado"&amp;"r y breve (máximo 4 líneas)."")
")</f>
        <v/>
      </c>
    </row>
    <row r="687" ht="15.75" customHeight="1" s="42">
      <c r="A687" s="93" t="n"/>
      <c r="B687" s="94" t="inlineStr">
        <is>
          <t>Bachillerato</t>
        </is>
      </c>
      <c r="C687" s="94" t="n">
        <v>905</v>
      </c>
      <c r="D687" s="94" t="n"/>
      <c r="E687" s="95" t="n">
        <v>1011592346</v>
      </c>
      <c r="F687" s="96">
        <f>TRIM(G687&amp;" "&amp;H687&amp;" "&amp;I687&amp;" "&amp;J687)</f>
        <v/>
      </c>
      <c r="G687" s="94" t="inlineStr">
        <is>
          <t>Padilla</t>
        </is>
      </c>
      <c r="H687" s="94" t="inlineStr">
        <is>
          <t>González</t>
        </is>
      </c>
      <c r="I687" s="94" t="inlineStr">
        <is>
          <t>Juan</t>
        </is>
      </c>
      <c r="J687" s="97" t="inlineStr">
        <is>
          <t>Pablo</t>
        </is>
      </c>
      <c r="K687" s="98">
        <f>IF(SUM(O687:S687)=0, "", ROUND(((O687*3+P687*3+Q687*3+R687*3+S687*1)/13)*5,0))</f>
        <v/>
      </c>
      <c r="L687" s="99">
        <f>IF(OR($C687="",K687=""),"",COUNTIFS($C$4:$C$1500,$C687,K$4:K$1500,"&gt;"&amp;K687)+1)</f>
        <v/>
      </c>
      <c r="M687" s="99">
        <f>IF(OR($C687="",K687=""),"",IF(AND($C687&gt;=1001,$C687&lt;=1005),COUNTIFS($C$4:$C$1500,"&gt;=1001",$C$4:$C$1500,"&lt;=1005",K$4:K$1500,"&gt;"&amp;K687)+1,IF(AND($C687&gt;=1101,$C687&lt;=1105),COUNTIFS($C$4:$C$1500,"&gt;=1101",$C$4:$C$1500,"&lt;=1105",K$4:K$1500,"&gt;"&amp;K687)+1,IF(AND($C687&gt;=901,$C687&lt;=905),COUNTIFS($C$4:$C$1500,"&gt;=901",$C$4:$C$1500,"&lt;=905",K$4:K$1500,"&gt;"&amp;K687)+1,IF(AND($C687&gt;=801,$C687&lt;=805),COUNTIFS($C$4:$C$1500,"&gt;=801",$C$4:$C$1500,"&lt;=805",K$4:K$1500,"&gt;"&amp;K687)+1,IF(AND($C687&gt;=701,$C687&lt;=705),COUNTIFS($C$4:$C$1500,"&gt;=701",$C$4:$C$1500,"&lt;=705",K$4:K$1500,"&gt;"&amp;K687)+1,IF(AND($C687&gt;=601,$C687&lt;=606),COUNTIFS($C$4:$C$1500,"&gt;=601",$C$4:$C$1500,"&lt;=606",K$4:K$1500,"&gt;"&amp;K687)+1,"")))))))</f>
        <v/>
      </c>
      <c r="N687" s="99">
        <f>IF(OR($C687="",K687=""),"",IF(OR(AND($C687&gt;=1001,$C687&lt;=1005),AND($C687&gt;=1101,$C687&lt;=1105)),COUNTIFS($C$4:$C$1500,"&gt;=1001",$C$4:$C$1500,"&lt;=1005",K$4:K$1500,"&gt;"&amp;K687)+COUNTIFS($C$4:$C$1500,"&gt;=1101",$C$4:$C$1500,"&lt;=1105",K$4:K$1500,"&gt;"&amp;K687)+1,""))</f>
        <v/>
      </c>
      <c r="O687" s="94" t="n">
        <v>34.38</v>
      </c>
      <c r="P687" s="94" t="n">
        <v>32.38</v>
      </c>
      <c r="Q687" s="94" t="n">
        <v>34.38</v>
      </c>
      <c r="R687" s="94" t="n">
        <v>16.67</v>
      </c>
      <c r="S687" s="94" t="n">
        <v>62.5</v>
      </c>
      <c r="T687" s="99">
        <f>IF(AND(O687&gt;0,O687&lt;36),1,IF(AND(O687&gt;=36,O687&lt;51),2,IF(AND(O687&gt;=51,O687&lt;71),3,IF(AND(O687&gt;=71,O687&lt;=100),4,))))</f>
        <v/>
      </c>
      <c r="U687" s="99">
        <f>IF(AND(P687&gt;0,P687&lt;41),1,IF(AND(P687&gt;=41,P687&lt;56),2,IF(AND(P687&gt;=56,P687&lt;71),3,IF(AND(P687&gt;=71,P687&lt;=100),4,))))</f>
        <v/>
      </c>
      <c r="V687" s="99">
        <f>IF(AND(Q687&gt;0,Q687&lt;41),1,IF(AND(Q687&gt;=41,Q687&lt;56),2,IF(AND(Q687&gt;=56,Q687&lt;71),3,IF(AND(Q687&gt;=71,Q687&lt;=100),4,))))</f>
        <v/>
      </c>
      <c r="W687" s="99">
        <f>IF(AND(R687&gt;0,R687&lt;36),1,IF(AND(R687&gt;=36,R687&lt;51),2,IF(AND(R687&gt;=51,R687&lt;66),3,IF(AND(R687&gt;=66,R687&lt;=100),4,))))</f>
        <v/>
      </c>
      <c r="X687" s="100">
        <f>IF(AND(S687&gt;0,S687&lt;37),1,IF(AND(S687&gt;=37,S687&lt;58),2,IF(AND(S687&gt;=58,S687&lt;71),3,IF(AND(S687&gt;=71,S687&lt;=100),4,))))</f>
        <v/>
      </c>
      <c r="Y687" s="101">
        <f>IF(SUM(AC687:AG687)=0, "", ROUND(((AC687*3+AD687*3+AE687*3+AF687*3+AG687*1)/13)*5,0))</f>
        <v/>
      </c>
      <c r="Z687" s="99">
        <f>IF(OR($C687="",Y687=""),"",COUNTIFS($C$4:$C$1500,$C687,Y$4:Y$1500,"&gt;"&amp;Y687)+1)</f>
        <v/>
      </c>
      <c r="AA687" s="99">
        <f>IF(OR($C687="",Y687=""),"",IF(AND($C687&gt;=1001,$C687&lt;=1005),COUNTIFS($C$4:$C$1500,"&gt;=1001",$C$4:$C$1500,"&lt;=1005",Y$4:Y$1500,"&gt;"&amp;Y687)+1,IF(AND($C687&gt;=1101,$C687&lt;=1105),COUNTIFS($C$4:$C$1500,"&gt;=1101",$C$4:$C$1500,"&lt;=1105",Y$4:Y$1500,"&gt;"&amp;Y687)+1,IF(AND($C687&gt;=901,$C687&lt;=905),COUNTIFS($C$4:$C$1500,"&gt;=901",$C$4:$C$1500,"&lt;=905",Y$4:Y$1500,"&gt;"&amp;Y687)+1,IF(AND($C687&gt;=801,$C687&lt;=805),COUNTIFS($C$4:$C$1500,"&gt;=801",$C$4:$C$1500,"&lt;=805",Y$4:Y$1500,"&gt;"&amp;Y687)+1,IF(AND($C687&gt;=701,$C687&lt;=705),COUNTIFS($C$4:$C$1500,"&gt;=701",$C$4:$C$1500,"&lt;=705",Y$4:Y$1500,"&gt;"&amp;Y687)+1,IF(AND($C687&gt;=601,$C687&lt;=606),COUNTIFS($C$4:$C$1500,"&gt;=601",$C$4:$C$1500,"&lt;=606",Y$4:Y$1500,"&gt;"&amp;Y687)+1,"")))))))</f>
        <v/>
      </c>
      <c r="AB687" s="99">
        <f>IF(OR($C687="",Y687=""),"",IF(OR(AND($C687&gt;=1001,$C687&lt;=1005),AND($C687&gt;=1101,$C687&lt;=1105)),COUNTIFS($C$4:$C$1500,"&gt;=1001",$C$4:$C$1500,"&lt;=1005",Y$4:Y$1500,"&gt;"&amp;Y687)+COUNTIFS($C$4:$C$1500,"&gt;=1101",$C$4:$C$1500,"&lt;=1105",Y$4:Y$1500,"&gt;"&amp;Y687)+1,""))</f>
        <v/>
      </c>
      <c r="AC687" s="94" t="n">
        <v>60.5</v>
      </c>
      <c r="AD687" s="94" t="n">
        <v>74.58</v>
      </c>
      <c r="AE687" s="94" t="n">
        <v>60</v>
      </c>
      <c r="AF687" s="94" t="n">
        <v>45.83</v>
      </c>
      <c r="AG687" s="94" t="n">
        <v>59.58</v>
      </c>
      <c r="AH687" s="99">
        <f>IF(AND(AC687&gt;0,AC687&lt;36),1,IF(AND(AC687&gt;=36,AC687&lt;51),2,IF(AND(AC687&gt;=51,AC687&lt;71),3,IF(AND(AC687&gt;=71,AC687&lt;=100),4,))))</f>
        <v/>
      </c>
      <c r="AI687" s="99">
        <f>IF(AND(AD687&gt;0,AD687&lt;41),1,IF(AND(AD687&gt;=41,AD687&lt;56),2,IF(AND(AD687&gt;=56,AD687&lt;71),3,IF(AND(AD687&gt;=71,AD687&lt;=100),4,))))</f>
        <v/>
      </c>
      <c r="AJ687" s="99">
        <f>IF(AND(AE687&gt;0,AE687&lt;41),1,IF(AND(AE687&gt;=41,AE687&lt;56),2,IF(AND(AE687&gt;=56,AE687&lt;71),3,IF(AND(AE687&gt;=71,AE687&lt;=100),4,))))</f>
        <v/>
      </c>
      <c r="AK687" s="99">
        <f>IF(AND(AF687&gt;0,AF687&lt;36),1,IF(AND(AF687&gt;=36,AF687&lt;51),2,IF(AND(AF687&gt;=51,AF687&lt;66),3,IF(AND(AF687&gt;=66,AF687&lt;=100),4,))))</f>
        <v/>
      </c>
      <c r="AL687" s="100">
        <f>IF(AND(AG687&gt;0,AG687&lt;37),1,IF(AND(AG687&gt;=37,AG687&lt;58),2,IF(AND(AG687&gt;=58,AG687&lt;71),3,IF(AND(AG687&gt;=71,AG687&lt;=100),4,))))</f>
        <v/>
      </c>
      <c r="AM687" s="101">
        <f>IF((Y687&lt;&gt;"")*(K687&lt;&gt;""),Y687-K687,"")</f>
        <v/>
      </c>
      <c r="AN687" s="99">
        <f>IF((Z687&lt;&gt;"")*(L687&lt;&gt;""),Z687-L687,"")</f>
        <v/>
      </c>
      <c r="AO687" s="99">
        <f>IF((AA687&lt;&gt;"")*(M687&lt;&gt;""),AA687-M687,"")</f>
        <v/>
      </c>
      <c r="AP687" s="99">
        <f>IF((AB687&lt;&gt;"")*(N687&lt;&gt;""),AB687-N687,"")</f>
        <v/>
      </c>
      <c r="AQ687" s="94">
        <f>IF((AC687&lt;&gt;"")*(O687&lt;&gt;""),AC687-O687,"")</f>
        <v/>
      </c>
      <c r="AR687" s="94">
        <f>IF((AD687&lt;&gt;"")*(P687&lt;&gt;""),AD687-P687,"")</f>
        <v/>
      </c>
      <c r="AS687" s="94">
        <f>IF((AE687&lt;&gt;"")*(Q687&lt;&gt;""),AE687-Q687,"")</f>
        <v/>
      </c>
      <c r="AT687" s="94">
        <f>IF((AF687&lt;&gt;"")*(R687&lt;&gt;""),AF687-R687,"")</f>
        <v/>
      </c>
      <c r="AU687" s="94">
        <f>IF((AG687&lt;&gt;"")*(S687&lt;&gt;""),AG687-S687,"")</f>
        <v/>
      </c>
      <c r="AV687" s="99">
        <f>IF((AH687&lt;&gt;"")*(T687&lt;&gt;""),AH687-T687,"")</f>
        <v/>
      </c>
      <c r="AW687" s="99">
        <f>IF((AI687&lt;&gt;"")*(U687&lt;&gt;""),AI687-U687,"")</f>
        <v/>
      </c>
      <c r="AX687" s="99">
        <f>IF((AJ687&lt;&gt;"")*(V687&lt;&gt;""),AJ687-V687,"")</f>
        <v/>
      </c>
      <c r="AY687" s="99">
        <f>IF((AK687&lt;&gt;"")*(W687&lt;&gt;""),AK687-W687,"")</f>
        <v/>
      </c>
      <c r="AZ687" s="102">
        <f>IF((AL687&lt;&gt;"")*(X687&lt;&gt;""),AL687-X687,"")</f>
        <v/>
      </c>
      <c r="BA687" s="50">
        <f>IFERROR(__xludf.dummyfunction("AI(""Actúa como un tutor académico y dirígete personalmente al estudiante "" &amp; I687 &amp; "" "" &amp; J687 &amp; "" "" &amp; G687 &amp; "" "" &amp; H687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AM687 &amp; ""'. Diferencias por área: Matemáticas ("" &amp; AQ687 &amp; ""), Ciencias Natura"&amp;"les ("" &amp; AR687 &amp; ""), Sociales ("" &amp; AS687 &amp; ""), Lectura Crítica ("" &amp; AT687 &amp; "") e Inglés ("" &amp; AU687 &amp; ""). Variación en posición: grupo ("" &amp; AN687 &amp; ""), grado ("" &amp; AO687 &amp; "") y media ("" &amp; AP687 &amp; ""). Puntajes Primer Simulacro: Global "" &amp; K687 &amp; "", Mat "" &amp; "&amp;"O4 &amp; "", Cien "" &amp; P687 &amp; "", Soc "" &amp; Q687 &amp; "", Lec "" &amp; R687 &amp; "", Ing "" &amp; S687 &amp; "". Puntajes Segundo Simulacro: Global "" &amp; Y687 &amp; "", Mat "" &amp; AC687 &amp; "", Cien "" &amp; AD687 &amp; "", Soc "" &amp; AE687 &amp; "", Lec "" &amp; AF687 &amp; "", Ing "" &amp; AG687 &amp; "". Escribe un mensaje motivador"&amp;" y breve (máximo 4 líneas)."")
"),"=AI(""Actúa como un tutor académico y dirígete personalmente al estudiante "" &amp; I687 &amp; "" "" &amp; J687 &amp; "" "" &amp; G687 &amp; "" "" &amp; H687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AM687 &amp; ""'. Diferencias por área: Matemáticas ("" &amp; AQ687 &amp; ""), Ciencias Natur"&amp;"ales ("" &amp; AR687 &amp; ""), Sociales ("" &amp; AS687 &amp; ""), Lectura Crítica ("" &amp; AT687 &amp; "") e Inglés ("" &amp; AU687 &amp; ""). Variación en posición: grupo ("" &amp; AN687 &amp; ""), grado ("" &amp; AO687 &amp; "") y media ("" &amp; AP687 &amp; ""). Puntajes Primer Simulacro: Global "" &amp; K687 &amp; "", Mat "" &amp;"&amp;" O687 &amp; "", Cien "" &amp; P687 &amp; "", Soc "" &amp; Q687 &amp; "", Lec "" &amp; R687 &amp; "", Ing "" &amp; S687 &amp; "". Puntajes Segundo Simulacro: Global "" &amp; Y687 &amp; "", Mat "" &amp; AC687 &amp; "", Cien "" &amp; AD687 &amp; "", Soc "" &amp; AE687 &amp; "", Lec "" &amp; AF687 &amp; "", Ing "" &amp; AG687 &amp; "". Escribe un mensaje motivado"&amp;"r y breve (máximo 4 líneas)."")
")</f>
        <v/>
      </c>
    </row>
    <row r="688" ht="15.75" customHeight="1" s="42">
      <c r="A688" s="93" t="n"/>
      <c r="B688" s="94" t="inlineStr">
        <is>
          <t>Bachillerato</t>
        </is>
      </c>
      <c r="C688" s="94" t="n">
        <v>905</v>
      </c>
      <c r="D688" s="94" t="n"/>
      <c r="E688" s="95" t="n">
        <v>1033653118</v>
      </c>
      <c r="F688" s="96">
        <f>TRIM(G688&amp;" "&amp;H688&amp;" "&amp;I688&amp;" "&amp;J688)</f>
        <v/>
      </c>
      <c r="G688" s="94" t="inlineStr">
        <is>
          <t>Panesso</t>
        </is>
      </c>
      <c r="H688" s="94" t="inlineStr">
        <is>
          <t>Zea</t>
        </is>
      </c>
      <c r="I688" s="94" t="inlineStr">
        <is>
          <t>Juan</t>
        </is>
      </c>
      <c r="J688" s="97" t="inlineStr">
        <is>
          <t>Esteban</t>
        </is>
      </c>
      <c r="K688" s="98">
        <f>IF(SUM(O688:S688)=0, "", ROUND(((O688*3+P688*3+Q688*3+R688*3+S688*1)/13)*5,0))</f>
        <v/>
      </c>
      <c r="L688" s="99">
        <f>IF(OR($C688="",K688=""),"",COUNTIFS($C$4:$C$1500,$C688,K$4:K$1500,"&gt;"&amp;K688)+1)</f>
        <v/>
      </c>
      <c r="M688" s="99">
        <f>IF(OR($C688="",K688=""),"",IF(AND($C688&gt;=1001,$C688&lt;=1005),COUNTIFS($C$4:$C$1500,"&gt;=1001",$C$4:$C$1500,"&lt;=1005",K$4:K$1500,"&gt;"&amp;K688)+1,IF(AND($C688&gt;=1101,$C688&lt;=1105),COUNTIFS($C$4:$C$1500,"&gt;=1101",$C$4:$C$1500,"&lt;=1105",K$4:K$1500,"&gt;"&amp;K688)+1,IF(AND($C688&gt;=901,$C688&lt;=905),COUNTIFS($C$4:$C$1500,"&gt;=901",$C$4:$C$1500,"&lt;=905",K$4:K$1500,"&gt;"&amp;K688)+1,IF(AND($C688&gt;=801,$C688&lt;=805),COUNTIFS($C$4:$C$1500,"&gt;=801",$C$4:$C$1500,"&lt;=805",K$4:K$1500,"&gt;"&amp;K688)+1,IF(AND($C688&gt;=701,$C688&lt;=705),COUNTIFS($C$4:$C$1500,"&gt;=701",$C$4:$C$1500,"&lt;=705",K$4:K$1500,"&gt;"&amp;K688)+1,IF(AND($C688&gt;=601,$C688&lt;=606),COUNTIFS($C$4:$C$1500,"&gt;=601",$C$4:$C$1500,"&lt;=606",K$4:K$1500,"&gt;"&amp;K688)+1,"")))))))</f>
        <v/>
      </c>
      <c r="N688" s="99">
        <f>IF(OR($C688="",K688=""),"",IF(OR(AND($C688&gt;=1001,$C688&lt;=1005),AND($C688&gt;=1101,$C688&lt;=1105)),COUNTIFS($C$4:$C$1500,"&gt;=1001",$C$4:$C$1500,"&lt;=1005",K$4:K$1500,"&gt;"&amp;K688)+COUNTIFS($C$4:$C$1500,"&gt;=1101",$C$4:$C$1500,"&lt;=1105",K$4:K$1500,"&gt;"&amp;K688)+1,""))</f>
        <v/>
      </c>
      <c r="O688" s="94" t="n">
        <v>29.38</v>
      </c>
      <c r="P688" s="94" t="n">
        <v>13.1</v>
      </c>
      <c r="Q688" s="94" t="n">
        <v>43.75</v>
      </c>
      <c r="R688" s="94" t="n">
        <v>33.33</v>
      </c>
      <c r="S688" s="94" t="n">
        <v>54.17</v>
      </c>
      <c r="T688" s="99">
        <f>IF(AND(O688&gt;0,O688&lt;36),1,IF(AND(O688&gt;=36,O688&lt;51),2,IF(AND(O688&gt;=51,O688&lt;71),3,IF(AND(O688&gt;=71,O688&lt;=100),4,))))</f>
        <v/>
      </c>
      <c r="U688" s="99">
        <f>IF(AND(P688&gt;0,P688&lt;41),1,IF(AND(P688&gt;=41,P688&lt;56),2,IF(AND(P688&gt;=56,P688&lt;71),3,IF(AND(P688&gt;=71,P688&lt;=100),4,))))</f>
        <v/>
      </c>
      <c r="V688" s="99">
        <f>IF(AND(Q688&gt;0,Q688&lt;41),1,IF(AND(Q688&gt;=41,Q688&lt;56),2,IF(AND(Q688&gt;=56,Q688&lt;71),3,IF(AND(Q688&gt;=71,Q688&lt;=100),4,))))</f>
        <v/>
      </c>
      <c r="W688" s="99">
        <f>IF(AND(R688&gt;0,R688&lt;36),1,IF(AND(R688&gt;=36,R688&lt;51),2,IF(AND(R688&gt;=51,R688&lt;66),3,IF(AND(R688&gt;=66,R688&lt;=100),4,))))</f>
        <v/>
      </c>
      <c r="X688" s="100">
        <f>IF(AND(S688&gt;0,S688&lt;37),1,IF(AND(S688&gt;=37,S688&lt;58),2,IF(AND(S688&gt;=58,S688&lt;71),3,IF(AND(S688&gt;=71,S688&lt;=100),4,))))</f>
        <v/>
      </c>
      <c r="Y688" s="101">
        <f>IF(SUM(AC688:AG688)=0, "", ROUND(((AC688*3+AD688*3+AE688*3+AF688*3+AG688*1)/13)*5,0))</f>
        <v/>
      </c>
      <c r="Z688" s="99">
        <f>IF(OR($C688="",Y688=""),"",COUNTIFS($C$4:$C$1500,$C688,Y$4:Y$1500,"&gt;"&amp;Y688)+1)</f>
        <v/>
      </c>
      <c r="AA688" s="99">
        <f>IF(OR($C688="",Y688=""),"",IF(AND($C688&gt;=1001,$C688&lt;=1005),COUNTIFS($C$4:$C$1500,"&gt;=1001",$C$4:$C$1500,"&lt;=1005",Y$4:Y$1500,"&gt;"&amp;Y688)+1,IF(AND($C688&gt;=1101,$C688&lt;=1105),COUNTIFS($C$4:$C$1500,"&gt;=1101",$C$4:$C$1500,"&lt;=1105",Y$4:Y$1500,"&gt;"&amp;Y688)+1,IF(AND($C688&gt;=901,$C688&lt;=905),COUNTIFS($C$4:$C$1500,"&gt;=901",$C$4:$C$1500,"&lt;=905",Y$4:Y$1500,"&gt;"&amp;Y688)+1,IF(AND($C688&gt;=801,$C688&lt;=805),COUNTIFS($C$4:$C$1500,"&gt;=801",$C$4:$C$1500,"&lt;=805",Y$4:Y$1500,"&gt;"&amp;Y688)+1,IF(AND($C688&gt;=701,$C688&lt;=705),COUNTIFS($C$4:$C$1500,"&gt;=701",$C$4:$C$1500,"&lt;=705",Y$4:Y$1500,"&gt;"&amp;Y688)+1,IF(AND($C688&gt;=601,$C688&lt;=606),COUNTIFS($C$4:$C$1500,"&gt;=601",$C$4:$C$1500,"&lt;=606",Y$4:Y$1500,"&gt;"&amp;Y688)+1,"")))))))</f>
        <v/>
      </c>
      <c r="AB688" s="99">
        <f>IF(OR($C688="",Y688=""),"",IF(OR(AND($C688&gt;=1001,$C688&lt;=1005),AND($C688&gt;=1101,$C688&lt;=1105)),COUNTIFS($C$4:$C$1500,"&gt;=1001",$C$4:$C$1500,"&lt;=1005",Y$4:Y$1500,"&gt;"&amp;Y688)+COUNTIFS($C$4:$C$1500,"&gt;=1101",$C$4:$C$1500,"&lt;=1105",Y$4:Y$1500,"&gt;"&amp;Y688)+1,""))</f>
        <v/>
      </c>
      <c r="AC688" s="94" t="n">
        <v>12</v>
      </c>
      <c r="AD688" s="94" t="n">
        <v>30.42</v>
      </c>
      <c r="AE688" s="94" t="n">
        <v>25</v>
      </c>
      <c r="AF688" s="94" t="n">
        <v>32.08</v>
      </c>
      <c r="AG688" s="94" t="n">
        <v>82.5</v>
      </c>
      <c r="AH688" s="99">
        <f>IF(AND(AC688&gt;0,AC688&lt;36),1,IF(AND(AC688&gt;=36,AC688&lt;51),2,IF(AND(AC688&gt;=51,AC688&lt;71),3,IF(AND(AC688&gt;=71,AC688&lt;=100),4,))))</f>
        <v/>
      </c>
      <c r="AI688" s="99">
        <f>IF(AND(AD688&gt;0,AD688&lt;41),1,IF(AND(AD688&gt;=41,AD688&lt;56),2,IF(AND(AD688&gt;=56,AD688&lt;71),3,IF(AND(AD688&gt;=71,AD688&lt;=100),4,))))</f>
        <v/>
      </c>
      <c r="AJ688" s="99">
        <f>IF(AND(AE688&gt;0,AE688&lt;41),1,IF(AND(AE688&gt;=41,AE688&lt;56),2,IF(AND(AE688&gt;=56,AE688&lt;71),3,IF(AND(AE688&gt;=71,AE688&lt;=100),4,))))</f>
        <v/>
      </c>
      <c r="AK688" s="99">
        <f>IF(AND(AF688&gt;0,AF688&lt;36),1,IF(AND(AF688&gt;=36,AF688&lt;51),2,IF(AND(AF688&gt;=51,AF688&lt;66),3,IF(AND(AF688&gt;=66,AF688&lt;=100),4,))))</f>
        <v/>
      </c>
      <c r="AL688" s="100">
        <f>IF(AND(AG688&gt;0,AG688&lt;37),1,IF(AND(AG688&gt;=37,AG688&lt;58),2,IF(AND(AG688&gt;=58,AG688&lt;71),3,IF(AND(AG688&gt;=71,AG688&lt;=100),4,))))</f>
        <v/>
      </c>
      <c r="AM688" s="101">
        <f>IF((Y688&lt;&gt;"")*(K688&lt;&gt;""),Y688-K688,"")</f>
        <v/>
      </c>
      <c r="AN688" s="99">
        <f>IF((Z688&lt;&gt;"")*(L688&lt;&gt;""),Z688-L688,"")</f>
        <v/>
      </c>
      <c r="AO688" s="99">
        <f>IF((AA688&lt;&gt;"")*(M688&lt;&gt;""),AA688-M688,"")</f>
        <v/>
      </c>
      <c r="AP688" s="99">
        <f>IF((AB688&lt;&gt;"")*(N688&lt;&gt;""),AB688-N688,"")</f>
        <v/>
      </c>
      <c r="AQ688" s="94">
        <f>IF((AC688&lt;&gt;"")*(O688&lt;&gt;""),AC688-O688,"")</f>
        <v/>
      </c>
      <c r="AR688" s="94">
        <f>IF((AD688&lt;&gt;"")*(P688&lt;&gt;""),AD688-P688,"")</f>
        <v/>
      </c>
      <c r="AS688" s="94">
        <f>IF((AE688&lt;&gt;"")*(Q688&lt;&gt;""),AE688-Q688,"")</f>
        <v/>
      </c>
      <c r="AT688" s="94">
        <f>IF((AF688&lt;&gt;"")*(R688&lt;&gt;""),AF688-R688,"")</f>
        <v/>
      </c>
      <c r="AU688" s="94">
        <f>IF((AG688&lt;&gt;"")*(S688&lt;&gt;""),AG688-S688,"")</f>
        <v/>
      </c>
      <c r="AV688" s="99">
        <f>IF((AH688&lt;&gt;"")*(T688&lt;&gt;""),AH688-T688,"")</f>
        <v/>
      </c>
      <c r="AW688" s="99">
        <f>IF((AI688&lt;&gt;"")*(U688&lt;&gt;""),AI688-U688,"")</f>
        <v/>
      </c>
      <c r="AX688" s="99">
        <f>IF((AJ688&lt;&gt;"")*(V688&lt;&gt;""),AJ688-V688,"")</f>
        <v/>
      </c>
      <c r="AY688" s="99">
        <f>IF((AK688&lt;&gt;"")*(W688&lt;&gt;""),AK688-W688,"")</f>
        <v/>
      </c>
      <c r="AZ688" s="102">
        <f>IF((AL688&lt;&gt;"")*(X688&lt;&gt;""),AL688-X688,"")</f>
        <v/>
      </c>
      <c r="BA688" s="50">
        <f>IFERROR(__xludf.dummyfunction("AI(""Actúa como un tutor académico y dirígete personalmente al estudiante "" &amp; I688 &amp; "" "" &amp; J688 &amp; "" "" &amp; G688 &amp; "" "" &amp; H688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AM688 &amp; ""'. Diferencias por área: Matemáticas ("" &amp; AQ688 &amp; ""), Ciencias Natura"&amp;"les ("" &amp; AR688 &amp; ""), Sociales ("" &amp; AS688 &amp; ""), Lectura Crítica ("" &amp; AT688 &amp; "") e Inglés ("" &amp; AU688 &amp; ""). Variación en posición: grupo ("" &amp; AN688 &amp; ""), grado ("" &amp; AO688 &amp; "") y media ("" &amp; AP688 &amp; ""). Puntajes Primer Simulacro: Global "" &amp; K688 &amp; "", Mat "" &amp; "&amp;"O4 &amp; "", Cien "" &amp; P688 &amp; "", Soc "" &amp; Q688 &amp; "", Lec "" &amp; R688 &amp; "", Ing "" &amp; S688 &amp; "". Puntajes Segundo Simulacro: Global "" &amp; Y688 &amp; "", Mat "" &amp; AC688 &amp; "", Cien "" &amp; AD688 &amp; "", Soc "" &amp; AE688 &amp; "", Lec "" &amp; AF688 &amp; "", Ing "" &amp; AG688 &amp; "". Escribe un mensaje motivador"&amp;" y breve (máximo 4 líneas)."")
"),"=AI(""Actúa como un tutor académico y dirígete personalmente al estudiante "" &amp; I688 &amp; "" "" &amp; J688 &amp; "" "" &amp; G688 &amp; "" "" &amp; H688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AM688 &amp; ""'. Diferencias por área: Matemáticas ("" &amp; AQ688 &amp; ""), Ciencias Natur"&amp;"ales ("" &amp; AR688 &amp; ""), Sociales ("" &amp; AS688 &amp; ""), Lectura Crítica ("" &amp; AT688 &amp; "") e Inglés ("" &amp; AU688 &amp; ""). Variación en posición: grupo ("" &amp; AN688 &amp; ""), grado ("" &amp; AO688 &amp; "") y media ("" &amp; AP688 &amp; ""). Puntajes Primer Simulacro: Global "" &amp; K688 &amp; "", Mat "" &amp;"&amp;" O688 &amp; "", Cien "" &amp; P688 &amp; "", Soc "" &amp; Q688 &amp; "", Lec "" &amp; R688 &amp; "", Ing "" &amp; S688 &amp; "". Puntajes Segundo Simulacro: Global "" &amp; Y688 &amp; "", Mat "" &amp; AC688 &amp; "", Cien "" &amp; AD688 &amp; "", Soc "" &amp; AE688 &amp; "", Lec "" &amp; AF688 &amp; "", Ing "" &amp; AG688 &amp; "". Escribe un mensaje motivado"&amp;"r y breve (máximo 4 líneas)."")
")</f>
        <v/>
      </c>
    </row>
    <row r="689" ht="15.75" customHeight="1" s="42">
      <c r="A689" s="93" t="n"/>
      <c r="B689" s="94" t="inlineStr">
        <is>
          <t>Bachillerato</t>
        </is>
      </c>
      <c r="C689" s="94" t="n">
        <v>905</v>
      </c>
      <c r="D689" s="94" t="n"/>
      <c r="E689" s="95" t="n">
        <v>1011594926</v>
      </c>
      <c r="F689" s="96">
        <f>TRIM(G689&amp;" "&amp;H689&amp;" "&amp;I689&amp;" "&amp;J689)</f>
        <v/>
      </c>
      <c r="G689" s="94" t="inlineStr">
        <is>
          <t>Pulgarín</t>
        </is>
      </c>
      <c r="H689" s="94" t="inlineStr">
        <is>
          <t>García</t>
        </is>
      </c>
      <c r="I689" s="94" t="inlineStr">
        <is>
          <t>Mariángel</t>
        </is>
      </c>
      <c r="J689" s="97" t="n"/>
      <c r="K689" s="98">
        <f>IF(SUM(O689:S689)=0, "", ROUND(((O689*3+P689*3+Q689*3+R689*3+S689*1)/13)*5,0))</f>
        <v/>
      </c>
      <c r="L689" s="99">
        <f>IF(OR($C689="",K689=""),"",COUNTIFS($C$4:$C$1500,$C689,K$4:K$1500,"&gt;"&amp;K689)+1)</f>
        <v/>
      </c>
      <c r="M689" s="99">
        <f>IF(OR($C689="",K689=""),"",IF(AND($C689&gt;=1001,$C689&lt;=1005),COUNTIFS($C$4:$C$1500,"&gt;=1001",$C$4:$C$1500,"&lt;=1005",K$4:K$1500,"&gt;"&amp;K689)+1,IF(AND($C689&gt;=1101,$C689&lt;=1105),COUNTIFS($C$4:$C$1500,"&gt;=1101",$C$4:$C$1500,"&lt;=1105",K$4:K$1500,"&gt;"&amp;K689)+1,IF(AND($C689&gt;=901,$C689&lt;=905),COUNTIFS($C$4:$C$1500,"&gt;=901",$C$4:$C$1500,"&lt;=905",K$4:K$1500,"&gt;"&amp;K689)+1,IF(AND($C689&gt;=801,$C689&lt;=805),COUNTIFS($C$4:$C$1500,"&gt;=801",$C$4:$C$1500,"&lt;=805",K$4:K$1500,"&gt;"&amp;K689)+1,IF(AND($C689&gt;=701,$C689&lt;=705),COUNTIFS($C$4:$C$1500,"&gt;=701",$C$4:$C$1500,"&lt;=705",K$4:K$1500,"&gt;"&amp;K689)+1,IF(AND($C689&gt;=601,$C689&lt;=606),COUNTIFS($C$4:$C$1500,"&gt;=601",$C$4:$C$1500,"&lt;=606",K$4:K$1500,"&gt;"&amp;K689)+1,"")))))))</f>
        <v/>
      </c>
      <c r="N689" s="99">
        <f>IF(OR($C689="",K689=""),"",IF(OR(AND($C689&gt;=1001,$C689&lt;=1005),AND($C689&gt;=1101,$C689&lt;=1105)),COUNTIFS($C$4:$C$1500,"&gt;=1001",$C$4:$C$1500,"&lt;=1005",K$4:K$1500,"&gt;"&amp;K689)+COUNTIFS($C$4:$C$1500,"&gt;=1101",$C$4:$C$1500,"&lt;=1105",K$4:K$1500,"&gt;"&amp;K689)+1,""))</f>
        <v/>
      </c>
      <c r="O689" s="94" t="n">
        <v>46.25</v>
      </c>
      <c r="P689" s="94" t="n">
        <v>27.98</v>
      </c>
      <c r="Q689" s="94" t="n">
        <v>28.13</v>
      </c>
      <c r="R689" s="94" t="n">
        <v>29.17</v>
      </c>
      <c r="S689" s="94" t="n">
        <v>41.67</v>
      </c>
      <c r="T689" s="99">
        <f>IF(AND(O689&gt;0,O689&lt;36),1,IF(AND(O689&gt;=36,O689&lt;51),2,IF(AND(O689&gt;=51,O689&lt;71),3,IF(AND(O689&gt;=71,O689&lt;=100),4,))))</f>
        <v/>
      </c>
      <c r="U689" s="99">
        <f>IF(AND(P689&gt;0,P689&lt;41),1,IF(AND(P689&gt;=41,P689&lt;56),2,IF(AND(P689&gt;=56,P689&lt;71),3,IF(AND(P689&gt;=71,P689&lt;=100),4,))))</f>
        <v/>
      </c>
      <c r="V689" s="99">
        <f>IF(AND(Q689&gt;0,Q689&lt;41),1,IF(AND(Q689&gt;=41,Q689&lt;56),2,IF(AND(Q689&gt;=56,Q689&lt;71),3,IF(AND(Q689&gt;=71,Q689&lt;=100),4,))))</f>
        <v/>
      </c>
      <c r="W689" s="99">
        <f>IF(AND(R689&gt;0,R689&lt;36),1,IF(AND(R689&gt;=36,R689&lt;51),2,IF(AND(R689&gt;=51,R689&lt;66),3,IF(AND(R689&gt;=66,R689&lt;=100),4,))))</f>
        <v/>
      </c>
      <c r="X689" s="100">
        <f>IF(AND(S689&gt;0,S689&lt;37),1,IF(AND(S689&gt;=37,S689&lt;58),2,IF(AND(S689&gt;=58,S689&lt;71),3,IF(AND(S689&gt;=71,S689&lt;=100),4,))))</f>
        <v/>
      </c>
      <c r="Y689" s="101">
        <f>IF(SUM(AC689:AG689)=0, "", ROUND(((AC689*3+AD689*3+AE689*3+AF689*3+AG689*1)/13)*5,0))</f>
        <v/>
      </c>
      <c r="Z689" s="99">
        <f>IF(OR($C689="",Y689=""),"",COUNTIFS($C$4:$C$1500,$C689,Y$4:Y$1500,"&gt;"&amp;Y689)+1)</f>
        <v/>
      </c>
      <c r="AA689" s="99">
        <f>IF(OR($C689="",Y689=""),"",IF(AND($C689&gt;=1001,$C689&lt;=1005),COUNTIFS($C$4:$C$1500,"&gt;=1001",$C$4:$C$1500,"&lt;=1005",Y$4:Y$1500,"&gt;"&amp;Y689)+1,IF(AND($C689&gt;=1101,$C689&lt;=1105),COUNTIFS($C$4:$C$1500,"&gt;=1101",$C$4:$C$1500,"&lt;=1105",Y$4:Y$1500,"&gt;"&amp;Y689)+1,IF(AND($C689&gt;=901,$C689&lt;=905),COUNTIFS($C$4:$C$1500,"&gt;=901",$C$4:$C$1500,"&lt;=905",Y$4:Y$1500,"&gt;"&amp;Y689)+1,IF(AND($C689&gt;=801,$C689&lt;=805),COUNTIFS($C$4:$C$1500,"&gt;=801",$C$4:$C$1500,"&lt;=805",Y$4:Y$1500,"&gt;"&amp;Y689)+1,IF(AND($C689&gt;=701,$C689&lt;=705),COUNTIFS($C$4:$C$1500,"&gt;=701",$C$4:$C$1500,"&lt;=705",Y$4:Y$1500,"&gt;"&amp;Y689)+1,IF(AND($C689&gt;=601,$C689&lt;=606),COUNTIFS($C$4:$C$1500,"&gt;=601",$C$4:$C$1500,"&lt;=606",Y$4:Y$1500,"&gt;"&amp;Y689)+1,"")))))))</f>
        <v/>
      </c>
      <c r="AB689" s="99">
        <f>IF(OR($C689="",Y689=""),"",IF(OR(AND($C689&gt;=1001,$C689&lt;=1005),AND($C689&gt;=1101,$C689&lt;=1105)),COUNTIFS($C$4:$C$1500,"&gt;=1001",$C$4:$C$1500,"&lt;=1005",Y$4:Y$1500,"&gt;"&amp;Y689)+COUNTIFS($C$4:$C$1500,"&gt;=1101",$C$4:$C$1500,"&lt;=1105",Y$4:Y$1500,"&gt;"&amp;Y689)+1,""))</f>
        <v/>
      </c>
      <c r="AC689" s="94" t="n">
        <v>63.5</v>
      </c>
      <c r="AD689" s="94" t="n">
        <v>51.13</v>
      </c>
      <c r="AE689" s="94" t="n">
        <v>50</v>
      </c>
      <c r="AF689" s="94" t="n">
        <v>64.17</v>
      </c>
      <c r="AG689" s="94" t="n">
        <v>27.5</v>
      </c>
      <c r="AH689" s="99">
        <f>IF(AND(AC689&gt;0,AC689&lt;36),1,IF(AND(AC689&gt;=36,AC689&lt;51),2,IF(AND(AC689&gt;=51,AC689&lt;71),3,IF(AND(AC689&gt;=71,AC689&lt;=100),4,))))</f>
        <v/>
      </c>
      <c r="AI689" s="99">
        <f>IF(AND(AD689&gt;0,AD689&lt;41),1,IF(AND(AD689&gt;=41,AD689&lt;56),2,IF(AND(AD689&gt;=56,AD689&lt;71),3,IF(AND(AD689&gt;=71,AD689&lt;=100),4,))))</f>
        <v/>
      </c>
      <c r="AJ689" s="99">
        <f>IF(AND(AE689&gt;0,AE689&lt;41),1,IF(AND(AE689&gt;=41,AE689&lt;56),2,IF(AND(AE689&gt;=56,AE689&lt;71),3,IF(AND(AE689&gt;=71,AE689&lt;=100),4,))))</f>
        <v/>
      </c>
      <c r="AK689" s="99">
        <f>IF(AND(AF689&gt;0,AF689&lt;36),1,IF(AND(AF689&gt;=36,AF689&lt;51),2,IF(AND(AF689&gt;=51,AF689&lt;66),3,IF(AND(AF689&gt;=66,AF689&lt;=100),4,))))</f>
        <v/>
      </c>
      <c r="AL689" s="100">
        <f>IF(AND(AG689&gt;0,AG689&lt;37),1,IF(AND(AG689&gt;=37,AG689&lt;58),2,IF(AND(AG689&gt;=58,AG689&lt;71),3,IF(AND(AG689&gt;=71,AG689&lt;=100),4,))))</f>
        <v/>
      </c>
      <c r="AM689" s="101">
        <f>IF((Y689&lt;&gt;"")*(K689&lt;&gt;""),Y689-K689,"")</f>
        <v/>
      </c>
      <c r="AN689" s="99">
        <f>IF((Z689&lt;&gt;"")*(L689&lt;&gt;""),Z689-L689,"")</f>
        <v/>
      </c>
      <c r="AO689" s="99">
        <f>IF((AA689&lt;&gt;"")*(M689&lt;&gt;""),AA689-M689,"")</f>
        <v/>
      </c>
      <c r="AP689" s="99">
        <f>IF((AB689&lt;&gt;"")*(N689&lt;&gt;""),AB689-N689,"")</f>
        <v/>
      </c>
      <c r="AQ689" s="94">
        <f>IF((AC689&lt;&gt;"")*(O689&lt;&gt;""),AC689-O689,"")</f>
        <v/>
      </c>
      <c r="AR689" s="94">
        <f>IF((AD689&lt;&gt;"")*(P689&lt;&gt;""),AD689-P689,"")</f>
        <v/>
      </c>
      <c r="AS689" s="94">
        <f>IF((AE689&lt;&gt;"")*(Q689&lt;&gt;""),AE689-Q689,"")</f>
        <v/>
      </c>
      <c r="AT689" s="94">
        <f>IF((AF689&lt;&gt;"")*(R689&lt;&gt;""),AF689-R689,"")</f>
        <v/>
      </c>
      <c r="AU689" s="94">
        <f>IF((AG689&lt;&gt;"")*(S689&lt;&gt;""),AG689-S689,"")</f>
        <v/>
      </c>
      <c r="AV689" s="99">
        <f>IF((AH689&lt;&gt;"")*(T689&lt;&gt;""),AH689-T689,"")</f>
        <v/>
      </c>
      <c r="AW689" s="99">
        <f>IF((AI689&lt;&gt;"")*(U689&lt;&gt;""),AI689-U689,"")</f>
        <v/>
      </c>
      <c r="AX689" s="99">
        <f>IF((AJ689&lt;&gt;"")*(V689&lt;&gt;""),AJ689-V689,"")</f>
        <v/>
      </c>
      <c r="AY689" s="99">
        <f>IF((AK689&lt;&gt;"")*(W689&lt;&gt;""),AK689-W689,"")</f>
        <v/>
      </c>
      <c r="AZ689" s="102">
        <f>IF((AL689&lt;&gt;"")*(X689&lt;&gt;""),AL689-X689,"")</f>
        <v/>
      </c>
      <c r="BA689" s="50">
        <f>IFERROR(__xludf.dummyfunction("AI(""Actúa como un tutor académico y dirígete personalmente al estudiante "" &amp; I689 &amp; "" "" &amp; J689 &amp; "" "" &amp; G689 &amp; "" "" &amp; H689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AM689 &amp; ""'. Diferencias por área: Matemáticas ("" &amp; AQ689 &amp; ""), Ciencias Natura"&amp;"les ("" &amp; AR689 &amp; ""), Sociales ("" &amp; AS689 &amp; ""), Lectura Crítica ("" &amp; AT689 &amp; "") e Inglés ("" &amp; AU689 &amp; ""). Variación en posición: grupo ("" &amp; AN689 &amp; ""), grado ("" &amp; AO689 &amp; "") y media ("" &amp; AP689 &amp; ""). Puntajes Primer Simulacro: Global "" &amp; K689 &amp; "", Mat "" &amp; "&amp;"O4 &amp; "", Cien "" &amp; P689 &amp; "", Soc "" &amp; Q689 &amp; "", Lec "" &amp; R689 &amp; "", Ing "" &amp; S689 &amp; "". Puntajes Segundo Simulacro: Global "" &amp; Y689 &amp; "", Mat "" &amp; AC689 &amp; "", Cien "" &amp; AD689 &amp; "", Soc "" &amp; AE689 &amp; "", Lec "" &amp; AF689 &amp; "", Ing "" &amp; AG689 &amp; "". Escribe un mensaje motivador"&amp;" y breve (máximo 4 líneas)."")
"),"=AI(""Actúa como un tutor académico y dirígete personalmente al estudiante "" &amp; I689 &amp; "" "" &amp; J689 &amp; "" "" &amp; G689 &amp; "" "" &amp; H689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AM689 &amp; ""'. Diferencias por área: Matemáticas ("" &amp; AQ689 &amp; ""), Ciencias Natur"&amp;"ales ("" &amp; AR689 &amp; ""), Sociales ("" &amp; AS689 &amp; ""), Lectura Crítica ("" &amp; AT689 &amp; "") e Inglés ("" &amp; AU689 &amp; ""). Variación en posición: grupo ("" &amp; AN689 &amp; ""), grado ("" &amp; AO689 &amp; "") y media ("" &amp; AP689 &amp; ""). Puntajes Primer Simulacro: Global "" &amp; K689 &amp; "", Mat "" &amp;"&amp;" O689 &amp; "", Cien "" &amp; P689 &amp; "", Soc "" &amp; Q689 &amp; "", Lec "" &amp; R689 &amp; "", Ing "" &amp; S689 &amp; "". Puntajes Segundo Simulacro: Global "" &amp; Y689 &amp; "", Mat "" &amp; AC689 &amp; "", Cien "" &amp; AD689 &amp; "", Soc "" &amp; AE689 &amp; "", Lec "" &amp; AF689 &amp; "", Ing "" &amp; AG689 &amp; "". Escribe un mensaje motivado"&amp;"r y breve (máximo 4 líneas)."")
")</f>
        <v/>
      </c>
    </row>
    <row r="690" ht="15.75" customHeight="1" s="42">
      <c r="A690" s="93" t="n"/>
      <c r="B690" s="94" t="inlineStr">
        <is>
          <t>Bachillerato</t>
        </is>
      </c>
      <c r="C690" s="94" t="n">
        <v>905</v>
      </c>
      <c r="D690" s="94" t="n"/>
      <c r="E690" s="95" t="n">
        <v>1011594536</v>
      </c>
      <c r="F690" s="96">
        <f>TRIM(G690&amp;" "&amp;H690&amp;" "&amp;I690&amp;" "&amp;J690)</f>
        <v/>
      </c>
      <c r="G690" s="94" t="inlineStr">
        <is>
          <t>Quiros</t>
        </is>
      </c>
      <c r="H690" s="94" t="inlineStr">
        <is>
          <t>Rivera</t>
        </is>
      </c>
      <c r="I690" s="94" t="inlineStr">
        <is>
          <t>Mariángel</t>
        </is>
      </c>
      <c r="J690" s="97" t="n"/>
      <c r="K690" s="98">
        <f>IF(SUM(O690:S690)=0, "", ROUND(((O690*3+P690*3+Q690*3+R690*3+S690*1)/13)*5,0))</f>
        <v/>
      </c>
      <c r="L690" s="99">
        <f>IF(OR($C690="",K690=""),"",COUNTIFS($C$4:$C$1500,$C690,K$4:K$1500,"&gt;"&amp;K690)+1)</f>
        <v/>
      </c>
      <c r="M690" s="99">
        <f>IF(OR($C690="",K690=""),"",IF(AND($C690&gt;=1001,$C690&lt;=1005),COUNTIFS($C$4:$C$1500,"&gt;=1001",$C$4:$C$1500,"&lt;=1005",K$4:K$1500,"&gt;"&amp;K690)+1,IF(AND($C690&gt;=1101,$C690&lt;=1105),COUNTIFS($C$4:$C$1500,"&gt;=1101",$C$4:$C$1500,"&lt;=1105",K$4:K$1500,"&gt;"&amp;K690)+1,IF(AND($C690&gt;=901,$C690&lt;=905),COUNTIFS($C$4:$C$1500,"&gt;=901",$C$4:$C$1500,"&lt;=905",K$4:K$1500,"&gt;"&amp;K690)+1,IF(AND($C690&gt;=801,$C690&lt;=805),COUNTIFS($C$4:$C$1500,"&gt;=801",$C$4:$C$1500,"&lt;=805",K$4:K$1500,"&gt;"&amp;K690)+1,IF(AND($C690&gt;=701,$C690&lt;=705),COUNTIFS($C$4:$C$1500,"&gt;=701",$C$4:$C$1500,"&lt;=705",K$4:K$1500,"&gt;"&amp;K690)+1,IF(AND($C690&gt;=601,$C690&lt;=606),COUNTIFS($C$4:$C$1500,"&gt;=601",$C$4:$C$1500,"&lt;=606",K$4:K$1500,"&gt;"&amp;K690)+1,"")))))))</f>
        <v/>
      </c>
      <c r="N690" s="99">
        <f>IF(OR($C690="",K690=""),"",IF(OR(AND($C690&gt;=1001,$C690&lt;=1005),AND($C690&gt;=1101,$C690&lt;=1105)),COUNTIFS($C$4:$C$1500,"&gt;=1001",$C$4:$C$1500,"&lt;=1005",K$4:K$1500,"&gt;"&amp;K690)+COUNTIFS($C$4:$C$1500,"&gt;=1101",$C$4:$C$1500,"&lt;=1105",K$4:K$1500,"&gt;"&amp;K690)+1,""))</f>
        <v/>
      </c>
      <c r="O690" s="94" t="n">
        <v>26.88</v>
      </c>
      <c r="P690" s="94" t="n">
        <v>29.4</v>
      </c>
      <c r="Q690" s="94" t="n">
        <v>50</v>
      </c>
      <c r="R690" s="94" t="n">
        <v>41.67</v>
      </c>
      <c r="S690" s="94" t="n">
        <v>70.83</v>
      </c>
      <c r="T690" s="99">
        <f>IF(AND(O690&gt;0,O690&lt;36),1,IF(AND(O690&gt;=36,O690&lt;51),2,IF(AND(O690&gt;=51,O690&lt;71),3,IF(AND(O690&gt;=71,O690&lt;=100),4,))))</f>
        <v/>
      </c>
      <c r="U690" s="99">
        <f>IF(AND(P690&gt;0,P690&lt;41),1,IF(AND(P690&gt;=41,P690&lt;56),2,IF(AND(P690&gt;=56,P690&lt;71),3,IF(AND(P690&gt;=71,P690&lt;=100),4,))))</f>
        <v/>
      </c>
      <c r="V690" s="99">
        <f>IF(AND(Q690&gt;0,Q690&lt;41),1,IF(AND(Q690&gt;=41,Q690&lt;56),2,IF(AND(Q690&gt;=56,Q690&lt;71),3,IF(AND(Q690&gt;=71,Q690&lt;=100),4,))))</f>
        <v/>
      </c>
      <c r="W690" s="99">
        <f>IF(AND(R690&gt;0,R690&lt;36),1,IF(AND(R690&gt;=36,R690&lt;51),2,IF(AND(R690&gt;=51,R690&lt;66),3,IF(AND(R690&gt;=66,R690&lt;=100),4,))))</f>
        <v/>
      </c>
      <c r="X690" s="100">
        <f>IF(AND(S690&gt;0,S690&lt;37),1,IF(AND(S690&gt;=37,S690&lt;58),2,IF(AND(S690&gt;=58,S690&lt;71),3,IF(AND(S690&gt;=71,S690&lt;=100),4,))))</f>
        <v/>
      </c>
      <c r="Y690" s="101">
        <f>IF(SUM(AC690:AG690)=0, "", ROUND(((AC690*3+AD690*3+AE690*3+AF690*3+AG690*1)/13)*5,0))</f>
        <v/>
      </c>
      <c r="Z690" s="99">
        <f>IF(OR($C690="",Y690=""),"",COUNTIFS($C$4:$C$1500,$C690,Y$4:Y$1500,"&gt;"&amp;Y690)+1)</f>
        <v/>
      </c>
      <c r="AA690" s="99">
        <f>IF(OR($C690="",Y690=""),"",IF(AND($C690&gt;=1001,$C690&lt;=1005),COUNTIFS($C$4:$C$1500,"&gt;=1001",$C$4:$C$1500,"&lt;=1005",Y$4:Y$1500,"&gt;"&amp;Y690)+1,IF(AND($C690&gt;=1101,$C690&lt;=1105),COUNTIFS($C$4:$C$1500,"&gt;=1101",$C$4:$C$1500,"&lt;=1105",Y$4:Y$1500,"&gt;"&amp;Y690)+1,IF(AND($C690&gt;=901,$C690&lt;=905),COUNTIFS($C$4:$C$1500,"&gt;=901",$C$4:$C$1500,"&lt;=905",Y$4:Y$1500,"&gt;"&amp;Y690)+1,IF(AND($C690&gt;=801,$C690&lt;=805),COUNTIFS($C$4:$C$1500,"&gt;=801",$C$4:$C$1500,"&lt;=805",Y$4:Y$1500,"&gt;"&amp;Y690)+1,IF(AND($C690&gt;=701,$C690&lt;=705),COUNTIFS($C$4:$C$1500,"&gt;=701",$C$4:$C$1500,"&lt;=705",Y$4:Y$1500,"&gt;"&amp;Y690)+1,IF(AND($C690&gt;=601,$C690&lt;=606),COUNTIFS($C$4:$C$1500,"&gt;=601",$C$4:$C$1500,"&lt;=606",Y$4:Y$1500,"&gt;"&amp;Y690)+1,"")))))))</f>
        <v/>
      </c>
      <c r="AB690" s="99">
        <f>IF(OR($C690="",Y690=""),"",IF(OR(AND($C690&gt;=1001,$C690&lt;=1005),AND($C690&gt;=1101,$C690&lt;=1105)),COUNTIFS($C$4:$C$1500,"&gt;=1001",$C$4:$C$1500,"&lt;=1005",Y$4:Y$1500,"&gt;"&amp;Y690)+COUNTIFS($C$4:$C$1500,"&gt;=1101",$C$4:$C$1500,"&lt;=1105",Y$4:Y$1500,"&gt;"&amp;Y690)+1,""))</f>
        <v/>
      </c>
      <c r="AC690" s="94" t="n">
        <v>54.5</v>
      </c>
      <c r="AD690" s="94" t="n">
        <v>51.43</v>
      </c>
      <c r="AE690" s="94" t="n">
        <v>55</v>
      </c>
      <c r="AF690" s="94" t="n">
        <v>73.33</v>
      </c>
      <c r="AG690" s="94" t="n">
        <v>82.5</v>
      </c>
      <c r="AH690" s="99">
        <f>IF(AND(AC690&gt;0,AC690&lt;36),1,IF(AND(AC690&gt;=36,AC690&lt;51),2,IF(AND(AC690&gt;=51,AC690&lt;71),3,IF(AND(AC690&gt;=71,AC690&lt;=100),4,))))</f>
        <v/>
      </c>
      <c r="AI690" s="99">
        <f>IF(AND(AD690&gt;0,AD690&lt;41),1,IF(AND(AD690&gt;=41,AD690&lt;56),2,IF(AND(AD690&gt;=56,AD690&lt;71),3,IF(AND(AD690&gt;=71,AD690&lt;=100),4,))))</f>
        <v/>
      </c>
      <c r="AJ690" s="99">
        <f>IF(AND(AE690&gt;0,AE690&lt;41),1,IF(AND(AE690&gt;=41,AE690&lt;56),2,IF(AND(AE690&gt;=56,AE690&lt;71),3,IF(AND(AE690&gt;=71,AE690&lt;=100),4,))))</f>
        <v/>
      </c>
      <c r="AK690" s="99">
        <f>IF(AND(AF690&gt;0,AF690&lt;36),1,IF(AND(AF690&gt;=36,AF690&lt;51),2,IF(AND(AF690&gt;=51,AF690&lt;66),3,IF(AND(AF690&gt;=66,AF690&lt;=100),4,))))</f>
        <v/>
      </c>
      <c r="AL690" s="100">
        <f>IF(AND(AG690&gt;0,AG690&lt;37),1,IF(AND(AG690&gt;=37,AG690&lt;58),2,IF(AND(AG690&gt;=58,AG690&lt;71),3,IF(AND(AG690&gt;=71,AG690&lt;=100),4,))))</f>
        <v/>
      </c>
      <c r="AM690" s="101">
        <f>IF((Y690&lt;&gt;"")*(K690&lt;&gt;""),Y690-K690,"")</f>
        <v/>
      </c>
      <c r="AN690" s="99">
        <f>IF((Z690&lt;&gt;"")*(L690&lt;&gt;""),Z690-L690,"")</f>
        <v/>
      </c>
      <c r="AO690" s="99">
        <f>IF((AA690&lt;&gt;"")*(M690&lt;&gt;""),AA690-M690,"")</f>
        <v/>
      </c>
      <c r="AP690" s="99">
        <f>IF((AB690&lt;&gt;"")*(N690&lt;&gt;""),AB690-N690,"")</f>
        <v/>
      </c>
      <c r="AQ690" s="94">
        <f>IF((AC690&lt;&gt;"")*(O690&lt;&gt;""),AC690-O690,"")</f>
        <v/>
      </c>
      <c r="AR690" s="94">
        <f>IF((AD690&lt;&gt;"")*(P690&lt;&gt;""),AD690-P690,"")</f>
        <v/>
      </c>
      <c r="AS690" s="94">
        <f>IF((AE690&lt;&gt;"")*(Q690&lt;&gt;""),AE690-Q690,"")</f>
        <v/>
      </c>
      <c r="AT690" s="94">
        <f>IF((AF690&lt;&gt;"")*(R690&lt;&gt;""),AF690-R690,"")</f>
        <v/>
      </c>
      <c r="AU690" s="94">
        <f>IF((AG690&lt;&gt;"")*(S690&lt;&gt;""),AG690-S690,"")</f>
        <v/>
      </c>
      <c r="AV690" s="99">
        <f>IF((AH690&lt;&gt;"")*(T690&lt;&gt;""),AH690-T690,"")</f>
        <v/>
      </c>
      <c r="AW690" s="99">
        <f>IF((AI690&lt;&gt;"")*(U690&lt;&gt;""),AI690-U690,"")</f>
        <v/>
      </c>
      <c r="AX690" s="99">
        <f>IF((AJ690&lt;&gt;"")*(V690&lt;&gt;""),AJ690-V690,"")</f>
        <v/>
      </c>
      <c r="AY690" s="99">
        <f>IF((AK690&lt;&gt;"")*(W690&lt;&gt;""),AK690-W690,"")</f>
        <v/>
      </c>
      <c r="AZ690" s="102">
        <f>IF((AL690&lt;&gt;"")*(X690&lt;&gt;""),AL690-X690,"")</f>
        <v/>
      </c>
      <c r="BA690" s="50">
        <f>IFERROR(__xludf.dummyfunction("AI(""Actúa como un tutor académico y dirígete personalmente al estudiante "" &amp; I690 &amp; "" "" &amp; J690 &amp; "" "" &amp; G690 &amp; "" "" &amp; H690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AM690 &amp; ""'. Diferencias por área: Matemáticas ("" &amp; AQ690 &amp; ""), Ciencias Natura"&amp;"les ("" &amp; AR690 &amp; ""), Sociales ("" &amp; AS690 &amp; ""), Lectura Crítica ("" &amp; AT690 &amp; "") e Inglés ("" &amp; AU690 &amp; ""). Variación en posición: grupo ("" &amp; AN690 &amp; ""), grado ("" &amp; AO690 &amp; "") y media ("" &amp; AP690 &amp; ""). Puntajes Primer Simulacro: Global "" &amp; K690 &amp; "", Mat "" &amp; "&amp;"O4 &amp; "", Cien "" &amp; P690 &amp; "", Soc "" &amp; Q690 &amp; "", Lec "" &amp; R690 &amp; "", Ing "" &amp; S690 &amp; "". Puntajes Segundo Simulacro: Global "" &amp; Y690 &amp; "", Mat "" &amp; AC690 &amp; "", Cien "" &amp; AD690 &amp; "", Soc "" &amp; AE690 &amp; "", Lec "" &amp; AF690 &amp; "", Ing "" &amp; AG690 &amp; "". Escribe un mensaje motivador"&amp;" y breve (máximo 4 líneas)."")
"),"=AI(""Actúa como un tutor académico y dirígete personalmente al estudiante "" &amp; I690 &amp; "" "" &amp; J690 &amp; "" "" &amp; G690 &amp; "" "" &amp; H690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AM690 &amp; ""'. Diferencias por área: Matemáticas ("" &amp; AQ690 &amp; ""), Ciencias Natur"&amp;"ales ("" &amp; AR690 &amp; ""), Sociales ("" &amp; AS690 &amp; ""), Lectura Crítica ("" &amp; AT690 &amp; "") e Inglés ("" &amp; AU690 &amp; ""). Variación en posición: grupo ("" &amp; AN690 &amp; ""), grado ("" &amp; AO690 &amp; "") y media ("" &amp; AP690 &amp; ""). Puntajes Primer Simulacro: Global "" &amp; K690 &amp; "", Mat "" &amp;"&amp;" O690 &amp; "", Cien "" &amp; P690 &amp; "", Soc "" &amp; Q690 &amp; "", Lec "" &amp; R690 &amp; "", Ing "" &amp; S690 &amp; "". Puntajes Segundo Simulacro: Global "" &amp; Y690 &amp; "", Mat "" &amp; AC690 &amp; "", Cien "" &amp; AD690 &amp; "", Soc "" &amp; AE690 &amp; "", Lec "" &amp; AF690 &amp; "", Ing "" &amp; AG690 &amp; "". Escribe un mensaje motivado"&amp;"r y breve (máximo 4 líneas)."")
")</f>
        <v/>
      </c>
    </row>
    <row r="691" ht="15.75" customHeight="1" s="42">
      <c r="A691" s="93" t="n"/>
      <c r="B691" s="94" t="inlineStr">
        <is>
          <t>Bachillerato</t>
        </is>
      </c>
      <c r="C691" s="94" t="n">
        <v>905</v>
      </c>
      <c r="D691" s="94" t="n"/>
      <c r="E691" s="95" t="n">
        <v>1011594547</v>
      </c>
      <c r="F691" s="96">
        <f>TRIM(G691&amp;" "&amp;H691&amp;" "&amp;I691&amp;" "&amp;J691)</f>
        <v/>
      </c>
      <c r="G691" s="94" t="inlineStr">
        <is>
          <t>Rodríguez</t>
        </is>
      </c>
      <c r="H691" s="94" t="inlineStr">
        <is>
          <t>Alcaraz</t>
        </is>
      </c>
      <c r="I691" s="94" t="inlineStr">
        <is>
          <t>Isabella</t>
        </is>
      </c>
      <c r="J691" s="97" t="n"/>
      <c r="K691" s="98">
        <f>IF(SUM(O691:S691)=0, "", ROUND(((O691*3+P691*3+Q691*3+R691*3+S691*1)/13)*5,0))</f>
        <v/>
      </c>
      <c r="L691" s="99">
        <f>IF(OR($C691="",K691=""),"",COUNTIFS($C$4:$C$1500,$C691,K$4:K$1500,"&gt;"&amp;K691)+1)</f>
        <v/>
      </c>
      <c r="M691" s="99">
        <f>IF(OR($C691="",K691=""),"",IF(AND($C691&gt;=1001,$C691&lt;=1005),COUNTIFS($C$4:$C$1500,"&gt;=1001",$C$4:$C$1500,"&lt;=1005",K$4:K$1500,"&gt;"&amp;K691)+1,IF(AND($C691&gt;=1101,$C691&lt;=1105),COUNTIFS($C$4:$C$1500,"&gt;=1101",$C$4:$C$1500,"&lt;=1105",K$4:K$1500,"&gt;"&amp;K691)+1,IF(AND($C691&gt;=901,$C691&lt;=905),COUNTIFS($C$4:$C$1500,"&gt;=901",$C$4:$C$1500,"&lt;=905",K$4:K$1500,"&gt;"&amp;K691)+1,IF(AND($C691&gt;=801,$C691&lt;=805),COUNTIFS($C$4:$C$1500,"&gt;=801",$C$4:$C$1500,"&lt;=805",K$4:K$1500,"&gt;"&amp;K691)+1,IF(AND($C691&gt;=701,$C691&lt;=705),COUNTIFS($C$4:$C$1500,"&gt;=701",$C$4:$C$1500,"&lt;=705",K$4:K$1500,"&gt;"&amp;K691)+1,IF(AND($C691&gt;=601,$C691&lt;=606),COUNTIFS($C$4:$C$1500,"&gt;=601",$C$4:$C$1500,"&lt;=606",K$4:K$1500,"&gt;"&amp;K691)+1,"")))))))</f>
        <v/>
      </c>
      <c r="N691" s="99">
        <f>IF(OR($C691="",K691=""),"",IF(OR(AND($C691&gt;=1001,$C691&lt;=1005),AND($C691&gt;=1101,$C691&lt;=1105)),COUNTIFS($C$4:$C$1500,"&gt;=1001",$C$4:$C$1500,"&lt;=1005",K$4:K$1500,"&gt;"&amp;K691)+COUNTIFS($C$4:$C$1500,"&gt;=1101",$C$4:$C$1500,"&lt;=1105",K$4:K$1500,"&gt;"&amp;K691)+1,""))</f>
        <v/>
      </c>
      <c r="O691" s="94" t="n">
        <v>36.88</v>
      </c>
      <c r="P691" s="94" t="n">
        <v>37.14</v>
      </c>
      <c r="Q691" s="94" t="n">
        <v>21.88</v>
      </c>
      <c r="R691" s="94" t="n">
        <v>45.83</v>
      </c>
      <c r="S691" s="94" t="n">
        <v>41.67</v>
      </c>
      <c r="T691" s="99">
        <f>IF(AND(O691&gt;0,O691&lt;36),1,IF(AND(O691&gt;=36,O691&lt;51),2,IF(AND(O691&gt;=51,O691&lt;71),3,IF(AND(O691&gt;=71,O691&lt;=100),4,))))</f>
        <v/>
      </c>
      <c r="U691" s="99">
        <f>IF(AND(P691&gt;0,P691&lt;41),1,IF(AND(P691&gt;=41,P691&lt;56),2,IF(AND(P691&gt;=56,P691&lt;71),3,IF(AND(P691&gt;=71,P691&lt;=100),4,))))</f>
        <v/>
      </c>
      <c r="V691" s="99">
        <f>IF(AND(Q691&gt;0,Q691&lt;41),1,IF(AND(Q691&gt;=41,Q691&lt;56),2,IF(AND(Q691&gt;=56,Q691&lt;71),3,IF(AND(Q691&gt;=71,Q691&lt;=100),4,))))</f>
        <v/>
      </c>
      <c r="W691" s="99">
        <f>IF(AND(R691&gt;0,R691&lt;36),1,IF(AND(R691&gt;=36,R691&lt;51),2,IF(AND(R691&gt;=51,R691&lt;66),3,IF(AND(R691&gt;=66,R691&lt;=100),4,))))</f>
        <v/>
      </c>
      <c r="X691" s="100">
        <f>IF(AND(S691&gt;0,S691&lt;37),1,IF(AND(S691&gt;=37,S691&lt;58),2,IF(AND(S691&gt;=58,S691&lt;71),3,IF(AND(S691&gt;=71,S691&lt;=100),4,))))</f>
        <v/>
      </c>
      <c r="Y691" s="101">
        <f>IF(SUM(AC691:AG691)=0, "", ROUND(((AC691*3+AD691*3+AE691*3+AF691*3+AG691*1)/13)*5,0))</f>
        <v/>
      </c>
      <c r="Z691" s="99">
        <f>IF(OR($C691="",Y691=""),"",COUNTIFS($C$4:$C$1500,$C691,Y$4:Y$1500,"&gt;"&amp;Y691)+1)</f>
        <v/>
      </c>
      <c r="AA691" s="99">
        <f>IF(OR($C691="",Y691=""),"",IF(AND($C691&gt;=1001,$C691&lt;=1005),COUNTIFS($C$4:$C$1500,"&gt;=1001",$C$4:$C$1500,"&lt;=1005",Y$4:Y$1500,"&gt;"&amp;Y691)+1,IF(AND($C691&gt;=1101,$C691&lt;=1105),COUNTIFS($C$4:$C$1500,"&gt;=1101",$C$4:$C$1500,"&lt;=1105",Y$4:Y$1500,"&gt;"&amp;Y691)+1,IF(AND($C691&gt;=901,$C691&lt;=905),COUNTIFS($C$4:$C$1500,"&gt;=901",$C$4:$C$1500,"&lt;=905",Y$4:Y$1500,"&gt;"&amp;Y691)+1,IF(AND($C691&gt;=801,$C691&lt;=805),COUNTIFS($C$4:$C$1500,"&gt;=801",$C$4:$C$1500,"&lt;=805",Y$4:Y$1500,"&gt;"&amp;Y691)+1,IF(AND($C691&gt;=701,$C691&lt;=705),COUNTIFS($C$4:$C$1500,"&gt;=701",$C$4:$C$1500,"&lt;=705",Y$4:Y$1500,"&gt;"&amp;Y691)+1,IF(AND($C691&gt;=601,$C691&lt;=606),COUNTIFS($C$4:$C$1500,"&gt;=601",$C$4:$C$1500,"&lt;=606",Y$4:Y$1500,"&gt;"&amp;Y691)+1,"")))))))</f>
        <v/>
      </c>
      <c r="AB691" s="99">
        <f>IF(OR($C691="",Y691=""),"",IF(OR(AND($C691&gt;=1001,$C691&lt;=1005),AND($C691&gt;=1101,$C691&lt;=1105)),COUNTIFS($C$4:$C$1500,"&gt;=1001",$C$4:$C$1500,"&lt;=1005",Y$4:Y$1500,"&gt;"&amp;Y691)+COUNTIFS($C$4:$C$1500,"&gt;=1101",$C$4:$C$1500,"&lt;=1105",Y$4:Y$1500,"&gt;"&amp;Y691)+1,""))</f>
        <v/>
      </c>
      <c r="AC691" s="94" t="n">
        <v>62.25</v>
      </c>
      <c r="AD691" s="94" t="n">
        <v>51.31</v>
      </c>
      <c r="AE691" s="94" t="n">
        <v>67.5</v>
      </c>
      <c r="AF691" s="94" t="n">
        <v>55</v>
      </c>
      <c r="AG691" s="94" t="n">
        <v>73.33</v>
      </c>
      <c r="AH691" s="99">
        <f>IF(AND(AC691&gt;0,AC691&lt;36),1,IF(AND(AC691&gt;=36,AC691&lt;51),2,IF(AND(AC691&gt;=51,AC691&lt;71),3,IF(AND(AC691&gt;=71,AC691&lt;=100),4,))))</f>
        <v/>
      </c>
      <c r="AI691" s="99">
        <f>IF(AND(AD691&gt;0,AD691&lt;41),1,IF(AND(AD691&gt;=41,AD691&lt;56),2,IF(AND(AD691&gt;=56,AD691&lt;71),3,IF(AND(AD691&gt;=71,AD691&lt;=100),4,))))</f>
        <v/>
      </c>
      <c r="AJ691" s="99">
        <f>IF(AND(AE691&gt;0,AE691&lt;41),1,IF(AND(AE691&gt;=41,AE691&lt;56),2,IF(AND(AE691&gt;=56,AE691&lt;71),3,IF(AND(AE691&gt;=71,AE691&lt;=100),4,))))</f>
        <v/>
      </c>
      <c r="AK691" s="99">
        <f>IF(AND(AF691&gt;0,AF691&lt;36),1,IF(AND(AF691&gt;=36,AF691&lt;51),2,IF(AND(AF691&gt;=51,AF691&lt;66),3,IF(AND(AF691&gt;=66,AF691&lt;=100),4,))))</f>
        <v/>
      </c>
      <c r="AL691" s="100">
        <f>IF(AND(AG691&gt;0,AG691&lt;37),1,IF(AND(AG691&gt;=37,AG691&lt;58),2,IF(AND(AG691&gt;=58,AG691&lt;71),3,IF(AND(AG691&gt;=71,AG691&lt;=100),4,))))</f>
        <v/>
      </c>
      <c r="AM691" s="101">
        <f>IF((Y691&lt;&gt;"")*(K691&lt;&gt;""),Y691-K691,"")</f>
        <v/>
      </c>
      <c r="AN691" s="99">
        <f>IF((Z691&lt;&gt;"")*(L691&lt;&gt;""),Z691-L691,"")</f>
        <v/>
      </c>
      <c r="AO691" s="99">
        <f>IF((AA691&lt;&gt;"")*(M691&lt;&gt;""),AA691-M691,"")</f>
        <v/>
      </c>
      <c r="AP691" s="99">
        <f>IF((AB691&lt;&gt;"")*(N691&lt;&gt;""),AB691-N691,"")</f>
        <v/>
      </c>
      <c r="AQ691" s="94">
        <f>IF((AC691&lt;&gt;"")*(O691&lt;&gt;""),AC691-O691,"")</f>
        <v/>
      </c>
      <c r="AR691" s="94">
        <f>IF((AD691&lt;&gt;"")*(P691&lt;&gt;""),AD691-P691,"")</f>
        <v/>
      </c>
      <c r="AS691" s="94">
        <f>IF((AE691&lt;&gt;"")*(Q691&lt;&gt;""),AE691-Q691,"")</f>
        <v/>
      </c>
      <c r="AT691" s="94">
        <f>IF((AF691&lt;&gt;"")*(R691&lt;&gt;""),AF691-R691,"")</f>
        <v/>
      </c>
      <c r="AU691" s="94">
        <f>IF((AG691&lt;&gt;"")*(S691&lt;&gt;""),AG691-S691,"")</f>
        <v/>
      </c>
      <c r="AV691" s="99">
        <f>IF((AH691&lt;&gt;"")*(T691&lt;&gt;""),AH691-T691,"")</f>
        <v/>
      </c>
      <c r="AW691" s="99">
        <f>IF((AI691&lt;&gt;"")*(U691&lt;&gt;""),AI691-U691,"")</f>
        <v/>
      </c>
      <c r="AX691" s="99">
        <f>IF((AJ691&lt;&gt;"")*(V691&lt;&gt;""),AJ691-V691,"")</f>
        <v/>
      </c>
      <c r="AY691" s="99">
        <f>IF((AK691&lt;&gt;"")*(W691&lt;&gt;""),AK691-W691,"")</f>
        <v/>
      </c>
      <c r="AZ691" s="102">
        <f>IF((AL691&lt;&gt;"")*(X691&lt;&gt;""),AL691-X691,"")</f>
        <v/>
      </c>
      <c r="BA691" s="50">
        <f>IFERROR(__xludf.dummyfunction("AI(""Actúa como un tutor académico y dirígete personalmente al estudiante "" &amp; I691 &amp; "" "" &amp; J691 &amp; "" "" &amp; G691 &amp; "" "" &amp; H691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AM691 &amp; ""'. Diferencias por área: Matemáticas ("" &amp; AQ691 &amp; ""), Ciencias Natura"&amp;"les ("" &amp; AR691 &amp; ""), Sociales ("" &amp; AS691 &amp; ""), Lectura Crítica ("" &amp; AT691 &amp; "") e Inglés ("" &amp; AU691 &amp; ""). Variación en posición: grupo ("" &amp; AN691 &amp; ""), grado ("" &amp; AO691 &amp; "") y media ("" &amp; AP691 &amp; ""). Puntajes Primer Simulacro: Global "" &amp; K691 &amp; "", Mat "" &amp; "&amp;"O4 &amp; "", Cien "" &amp; P691 &amp; "", Soc "" &amp; Q691 &amp; "", Lec "" &amp; R691 &amp; "", Ing "" &amp; S691 &amp; "". Puntajes Segundo Simulacro: Global "" &amp; Y691 &amp; "", Mat "" &amp; AC691 &amp; "", Cien "" &amp; AD691 &amp; "", Soc "" &amp; AE691 &amp; "", Lec "" &amp; AF691 &amp; "", Ing "" &amp; AG691 &amp; "". Escribe un mensaje motivador"&amp;" y breve (máximo 4 líneas)."")
"),"=AI(""Actúa como un tutor académico y dirígete personalmente al estudiante "" &amp; I691 &amp; "" "" &amp; J691 &amp; "" "" &amp; G691 &amp; "" "" &amp; H691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AM691 &amp; ""'. Diferencias por área: Matemáticas ("" &amp; AQ691 &amp; ""), Ciencias Natur"&amp;"ales ("" &amp; AR691 &amp; ""), Sociales ("" &amp; AS691 &amp; ""), Lectura Crítica ("" &amp; AT691 &amp; "") e Inglés ("" &amp; AU691 &amp; ""). Variación en posición: grupo ("" &amp; AN691 &amp; ""), grado ("" &amp; AO691 &amp; "") y media ("" &amp; AP691 &amp; ""). Puntajes Primer Simulacro: Global "" &amp; K691 &amp; "", Mat "" &amp;"&amp;" O691 &amp; "", Cien "" &amp; P691 &amp; "", Soc "" &amp; Q691 &amp; "", Lec "" &amp; R691 &amp; "", Ing "" &amp; S691 &amp; "". Puntajes Segundo Simulacro: Global "" &amp; Y691 &amp; "", Mat "" &amp; AC691 &amp; "", Cien "" &amp; AD691 &amp; "", Soc "" &amp; AE691 &amp; "", Lec "" &amp; AF691 &amp; "", Ing "" &amp; AG691 &amp; "". Escribe un mensaje motivado"&amp;"r y breve (máximo 4 líneas)."")
")</f>
        <v/>
      </c>
    </row>
    <row r="692" ht="15.75" customHeight="1" s="42">
      <c r="A692" s="93" t="n"/>
      <c r="B692" s="94" t="inlineStr">
        <is>
          <t>Bachillerato</t>
        </is>
      </c>
      <c r="C692" s="94" t="n">
        <v>905</v>
      </c>
      <c r="D692" s="94" t="n"/>
      <c r="E692" s="95" t="n">
        <v>1192465490</v>
      </c>
      <c r="F692" s="96">
        <f>TRIM(G692&amp;" "&amp;H692&amp;" "&amp;I692&amp;" "&amp;J692)</f>
        <v/>
      </c>
      <c r="G692" s="94" t="inlineStr">
        <is>
          <t>Rodríguez</t>
        </is>
      </c>
      <c r="H692" s="94" t="inlineStr">
        <is>
          <t>Franco</t>
        </is>
      </c>
      <c r="I692" s="94" t="inlineStr">
        <is>
          <t>Jerónimo</t>
        </is>
      </c>
      <c r="J692" s="97" t="n"/>
      <c r="K692" s="98">
        <f>IF(SUM(O692:S692)=0, "", ROUND(((O692*3+P692*3+Q692*3+R692*3+S692*1)/13)*5,0))</f>
        <v/>
      </c>
      <c r="L692" s="99">
        <f>IF(OR($C692="",K692=""),"",COUNTIFS($C$4:$C$1500,$C692,K$4:K$1500,"&gt;"&amp;K692)+1)</f>
        <v/>
      </c>
      <c r="M692" s="99">
        <f>IF(OR($C692="",K692=""),"",IF(AND($C692&gt;=1001,$C692&lt;=1005),COUNTIFS($C$4:$C$1500,"&gt;=1001",$C$4:$C$1500,"&lt;=1005",K$4:K$1500,"&gt;"&amp;K692)+1,IF(AND($C692&gt;=1101,$C692&lt;=1105),COUNTIFS($C$4:$C$1500,"&gt;=1101",$C$4:$C$1500,"&lt;=1105",K$4:K$1500,"&gt;"&amp;K692)+1,IF(AND($C692&gt;=901,$C692&lt;=905),COUNTIFS($C$4:$C$1500,"&gt;=901",$C$4:$C$1500,"&lt;=905",K$4:K$1500,"&gt;"&amp;K692)+1,IF(AND($C692&gt;=801,$C692&lt;=805),COUNTIFS($C$4:$C$1500,"&gt;=801",$C$4:$C$1500,"&lt;=805",K$4:K$1500,"&gt;"&amp;K692)+1,IF(AND($C692&gt;=701,$C692&lt;=705),COUNTIFS($C$4:$C$1500,"&gt;=701",$C$4:$C$1500,"&lt;=705",K$4:K$1500,"&gt;"&amp;K692)+1,IF(AND($C692&gt;=601,$C692&lt;=606),COUNTIFS($C$4:$C$1500,"&gt;=601",$C$4:$C$1500,"&lt;=606",K$4:K$1500,"&gt;"&amp;K692)+1,"")))))))</f>
        <v/>
      </c>
      <c r="N692" s="99">
        <f>IF(OR($C692="",K692=""),"",IF(OR(AND($C692&gt;=1001,$C692&lt;=1005),AND($C692&gt;=1101,$C692&lt;=1105)),COUNTIFS($C$4:$C$1500,"&gt;=1001",$C$4:$C$1500,"&lt;=1005",K$4:K$1500,"&gt;"&amp;K692)+COUNTIFS($C$4:$C$1500,"&gt;=1101",$C$4:$C$1500,"&lt;=1105",K$4:K$1500,"&gt;"&amp;K692)+1,""))</f>
        <v/>
      </c>
      <c r="O692" s="94" t="n">
        <v>31.88</v>
      </c>
      <c r="P692" s="94" t="n">
        <v>94.64</v>
      </c>
      <c r="Q692" s="94" t="n">
        <v>43.75</v>
      </c>
      <c r="R692" s="94" t="n">
        <v>29.17</v>
      </c>
      <c r="S692" s="94" t="n">
        <v>41.67</v>
      </c>
      <c r="T692" s="99">
        <f>IF(AND(O692&gt;0,O692&lt;36),1,IF(AND(O692&gt;=36,O692&lt;51),2,IF(AND(O692&gt;=51,O692&lt;71),3,IF(AND(O692&gt;=71,O692&lt;=100),4,))))</f>
        <v/>
      </c>
      <c r="U692" s="99">
        <f>IF(AND(P692&gt;0,P692&lt;41),1,IF(AND(P692&gt;=41,P692&lt;56),2,IF(AND(P692&gt;=56,P692&lt;71),3,IF(AND(P692&gt;=71,P692&lt;=100),4,))))</f>
        <v/>
      </c>
      <c r="V692" s="99">
        <f>IF(AND(Q692&gt;0,Q692&lt;41),1,IF(AND(Q692&gt;=41,Q692&lt;56),2,IF(AND(Q692&gt;=56,Q692&lt;71),3,IF(AND(Q692&gt;=71,Q692&lt;=100),4,))))</f>
        <v/>
      </c>
      <c r="W692" s="99">
        <f>IF(AND(R692&gt;0,R692&lt;36),1,IF(AND(R692&gt;=36,R692&lt;51),2,IF(AND(R692&gt;=51,R692&lt;66),3,IF(AND(R692&gt;=66,R692&lt;=100),4,))))</f>
        <v/>
      </c>
      <c r="X692" s="100">
        <f>IF(AND(S692&gt;0,S692&lt;37),1,IF(AND(S692&gt;=37,S692&lt;58),2,IF(AND(S692&gt;=58,S692&lt;71),3,IF(AND(S692&gt;=71,S692&lt;=100),4,))))</f>
        <v/>
      </c>
      <c r="Y692" s="101">
        <f>IF(SUM(AC692:AG692)=0, "", ROUND(((AC692*3+AD692*3+AE692*3+AF692*3+AG692*1)/13)*5,0))</f>
        <v/>
      </c>
      <c r="Z692" s="99">
        <f>IF(OR($C692="",Y692=""),"",COUNTIFS($C$4:$C$1500,$C692,Y$4:Y$1500,"&gt;"&amp;Y692)+1)</f>
        <v/>
      </c>
      <c r="AA692" s="99">
        <f>IF(OR($C692="",Y692=""),"",IF(AND($C692&gt;=1001,$C692&lt;=1005),COUNTIFS($C$4:$C$1500,"&gt;=1001",$C$4:$C$1500,"&lt;=1005",Y$4:Y$1500,"&gt;"&amp;Y692)+1,IF(AND($C692&gt;=1101,$C692&lt;=1105),COUNTIFS($C$4:$C$1500,"&gt;=1101",$C$4:$C$1500,"&lt;=1105",Y$4:Y$1500,"&gt;"&amp;Y692)+1,IF(AND($C692&gt;=901,$C692&lt;=905),COUNTIFS($C$4:$C$1500,"&gt;=901",$C$4:$C$1500,"&lt;=905",Y$4:Y$1500,"&gt;"&amp;Y692)+1,IF(AND($C692&gt;=801,$C692&lt;=805),COUNTIFS($C$4:$C$1500,"&gt;=801",$C$4:$C$1500,"&lt;=805",Y$4:Y$1500,"&gt;"&amp;Y692)+1,IF(AND($C692&gt;=701,$C692&lt;=705),COUNTIFS($C$4:$C$1500,"&gt;=701",$C$4:$C$1500,"&lt;=705",Y$4:Y$1500,"&gt;"&amp;Y692)+1,IF(AND($C692&gt;=601,$C692&lt;=606),COUNTIFS($C$4:$C$1500,"&gt;=601",$C$4:$C$1500,"&lt;=606",Y$4:Y$1500,"&gt;"&amp;Y692)+1,"")))))))</f>
        <v/>
      </c>
      <c r="AB692" s="99">
        <f>IF(OR($C692="",Y692=""),"",IF(OR(AND($C692&gt;=1001,$C692&lt;=1005),AND($C692&gt;=1101,$C692&lt;=1105)),COUNTIFS($C$4:$C$1500,"&gt;=1001",$C$4:$C$1500,"&lt;=1005",Y$4:Y$1500,"&gt;"&amp;Y692)+COUNTIFS($C$4:$C$1500,"&gt;=1101",$C$4:$C$1500,"&lt;=1105",Y$4:Y$1500,"&gt;"&amp;Y692)+1,""))</f>
        <v/>
      </c>
      <c r="AC692" s="94" t="n">
        <v>49.75</v>
      </c>
      <c r="AD692" s="94" t="n">
        <v>73.98999999999999</v>
      </c>
      <c r="AE692" s="94" t="n">
        <v>55</v>
      </c>
      <c r="AF692" s="94" t="n">
        <v>64.17</v>
      </c>
      <c r="AG692" s="94" t="n">
        <v>55</v>
      </c>
      <c r="AH692" s="99">
        <f>IF(AND(AC692&gt;0,AC692&lt;36),1,IF(AND(AC692&gt;=36,AC692&lt;51),2,IF(AND(AC692&gt;=51,AC692&lt;71),3,IF(AND(AC692&gt;=71,AC692&lt;=100),4,))))</f>
        <v/>
      </c>
      <c r="AI692" s="99">
        <f>IF(AND(AD692&gt;0,AD692&lt;41),1,IF(AND(AD692&gt;=41,AD692&lt;56),2,IF(AND(AD692&gt;=56,AD692&lt;71),3,IF(AND(AD692&gt;=71,AD692&lt;=100),4,))))</f>
        <v/>
      </c>
      <c r="AJ692" s="99">
        <f>IF(AND(AE692&gt;0,AE692&lt;41),1,IF(AND(AE692&gt;=41,AE692&lt;56),2,IF(AND(AE692&gt;=56,AE692&lt;71),3,IF(AND(AE692&gt;=71,AE692&lt;=100),4,))))</f>
        <v/>
      </c>
      <c r="AK692" s="99">
        <f>IF(AND(AF692&gt;0,AF692&lt;36),1,IF(AND(AF692&gt;=36,AF692&lt;51),2,IF(AND(AF692&gt;=51,AF692&lt;66),3,IF(AND(AF692&gt;=66,AF692&lt;=100),4,))))</f>
        <v/>
      </c>
      <c r="AL692" s="100">
        <f>IF(AND(AG692&gt;0,AG692&lt;37),1,IF(AND(AG692&gt;=37,AG692&lt;58),2,IF(AND(AG692&gt;=58,AG692&lt;71),3,IF(AND(AG692&gt;=71,AG692&lt;=100),4,))))</f>
        <v/>
      </c>
      <c r="AM692" s="101">
        <f>IF((Y692&lt;&gt;"")*(K692&lt;&gt;""),Y692-K692,"")</f>
        <v/>
      </c>
      <c r="AN692" s="99">
        <f>IF((Z692&lt;&gt;"")*(L692&lt;&gt;""),Z692-L692,"")</f>
        <v/>
      </c>
      <c r="AO692" s="99">
        <f>IF((AA692&lt;&gt;"")*(M692&lt;&gt;""),AA692-M692,"")</f>
        <v/>
      </c>
      <c r="AP692" s="99">
        <f>IF((AB692&lt;&gt;"")*(N692&lt;&gt;""),AB692-N692,"")</f>
        <v/>
      </c>
      <c r="AQ692" s="94">
        <f>IF((AC692&lt;&gt;"")*(O692&lt;&gt;""),AC692-O692,"")</f>
        <v/>
      </c>
      <c r="AR692" s="94">
        <f>IF((AD692&lt;&gt;"")*(P692&lt;&gt;""),AD692-P692,"")</f>
        <v/>
      </c>
      <c r="AS692" s="94">
        <f>IF((AE692&lt;&gt;"")*(Q692&lt;&gt;""),AE692-Q692,"")</f>
        <v/>
      </c>
      <c r="AT692" s="94">
        <f>IF((AF692&lt;&gt;"")*(R692&lt;&gt;""),AF692-R692,"")</f>
        <v/>
      </c>
      <c r="AU692" s="94">
        <f>IF((AG692&lt;&gt;"")*(S692&lt;&gt;""),AG692-S692,"")</f>
        <v/>
      </c>
      <c r="AV692" s="99">
        <f>IF((AH692&lt;&gt;"")*(T692&lt;&gt;""),AH692-T692,"")</f>
        <v/>
      </c>
      <c r="AW692" s="99">
        <f>IF((AI692&lt;&gt;"")*(U692&lt;&gt;""),AI692-U692,"")</f>
        <v/>
      </c>
      <c r="AX692" s="99">
        <f>IF((AJ692&lt;&gt;"")*(V692&lt;&gt;""),AJ692-V692,"")</f>
        <v/>
      </c>
      <c r="AY692" s="99">
        <f>IF((AK692&lt;&gt;"")*(W692&lt;&gt;""),AK692-W692,"")</f>
        <v/>
      </c>
      <c r="AZ692" s="102">
        <f>IF((AL692&lt;&gt;"")*(X692&lt;&gt;""),AL692-X692,"")</f>
        <v/>
      </c>
      <c r="BA692" s="50">
        <f>IFERROR(__xludf.dummyfunction("AI(""Actúa como un tutor académico y dirígete personalmente al estudiante "" &amp; I692 &amp; "" "" &amp; J692 &amp; "" "" &amp; G692 &amp; "" "" &amp; H692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AM692 &amp; ""'. Diferencias por área: Matemáticas ("" &amp; AQ692 &amp; ""), Ciencias Natura"&amp;"les ("" &amp; AR692 &amp; ""), Sociales ("" &amp; AS692 &amp; ""), Lectura Crítica ("" &amp; AT692 &amp; "") e Inglés ("" &amp; AU692 &amp; ""). Variación en posición: grupo ("" &amp; AN692 &amp; ""), grado ("" &amp; AO692 &amp; "") y media ("" &amp; AP692 &amp; ""). Puntajes Primer Simulacro: Global "" &amp; K692 &amp; "", Mat "" &amp; "&amp;"O4 &amp; "", Cien "" &amp; P692 &amp; "", Soc "" &amp; Q692 &amp; "", Lec "" &amp; R692 &amp; "", Ing "" &amp; S692 &amp; "". Puntajes Segundo Simulacro: Global "" &amp; Y692 &amp; "", Mat "" &amp; AC692 &amp; "", Cien "" &amp; AD692 &amp; "", Soc "" &amp; AE692 &amp; "", Lec "" &amp; AF692 &amp; "", Ing "" &amp; AG692 &amp; "". Escribe un mensaje motivador"&amp;" y breve (máximo 4 líneas)."")
"),"=AI(""Actúa como un tutor académico y dirígete personalmente al estudiante "" &amp; I692 &amp; "" "" &amp; J692 &amp; "" "" &amp; G692 &amp; "" "" &amp; H692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AM692 &amp; ""'. Diferencias por área: Matemáticas ("" &amp; AQ692 &amp; ""), Ciencias Natur"&amp;"ales ("" &amp; AR692 &amp; ""), Sociales ("" &amp; AS692 &amp; ""), Lectura Crítica ("" &amp; AT692 &amp; "") e Inglés ("" &amp; AU692 &amp; ""). Variación en posición: grupo ("" &amp; AN692 &amp; ""), grado ("" &amp; AO692 &amp; "") y media ("" &amp; AP692 &amp; ""). Puntajes Primer Simulacro: Global "" &amp; K692 &amp; "", Mat "" &amp;"&amp;" O692 &amp; "", Cien "" &amp; P692 &amp; "", Soc "" &amp; Q692 &amp; "", Lec "" &amp; R692 &amp; "", Ing "" &amp; S692 &amp; "". Puntajes Segundo Simulacro: Global "" &amp; Y692 &amp; "", Mat "" &amp; AC692 &amp; "", Cien "" &amp; AD692 &amp; "", Soc "" &amp; AE692 &amp; "", Lec "" &amp; AF692 &amp; "", Ing "" &amp; AG692 &amp; "". Escribe un mensaje motivado"&amp;"r y breve (máximo 4 líneas)."")
")</f>
        <v/>
      </c>
    </row>
    <row r="693" ht="15.75" customHeight="1" s="42">
      <c r="A693" s="93" t="n"/>
      <c r="B693" s="94" t="inlineStr">
        <is>
          <t>Bachillerato</t>
        </is>
      </c>
      <c r="C693" s="94" t="n">
        <v>905</v>
      </c>
      <c r="D693" s="94" t="n"/>
      <c r="E693" s="95" t="n">
        <v>1018346276</v>
      </c>
      <c r="F693" s="96">
        <f>TRIM(G693&amp;" "&amp;H693&amp;" "&amp;I693&amp;" "&amp;J693)</f>
        <v/>
      </c>
      <c r="G693" s="94" t="inlineStr">
        <is>
          <t>Sepúlveda</t>
        </is>
      </c>
      <c r="H693" s="94" t="inlineStr">
        <is>
          <t>Castaño</t>
        </is>
      </c>
      <c r="I693" s="94" t="inlineStr">
        <is>
          <t>Lizeth</t>
        </is>
      </c>
      <c r="J693" s="97" t="inlineStr">
        <is>
          <t>Maryury</t>
        </is>
      </c>
      <c r="K693" s="98">
        <f>IF(SUM(O693:S693)=0, "", ROUND(((O693*3+P693*3+Q693*3+R693*3+S693*1)/13)*5,0))</f>
        <v/>
      </c>
      <c r="L693" s="99">
        <f>IF(OR($C693="",K693=""),"",COUNTIFS($C$4:$C$1500,$C693,K$4:K$1500,"&gt;"&amp;K693)+1)</f>
        <v/>
      </c>
      <c r="M693" s="99">
        <f>IF(OR($C693="",K693=""),"",IF(AND($C693&gt;=1001,$C693&lt;=1005),COUNTIFS($C$4:$C$1500,"&gt;=1001",$C$4:$C$1500,"&lt;=1005",K$4:K$1500,"&gt;"&amp;K693)+1,IF(AND($C693&gt;=1101,$C693&lt;=1105),COUNTIFS($C$4:$C$1500,"&gt;=1101",$C$4:$C$1500,"&lt;=1105",K$4:K$1500,"&gt;"&amp;K693)+1,IF(AND($C693&gt;=901,$C693&lt;=905),COUNTIFS($C$4:$C$1500,"&gt;=901",$C$4:$C$1500,"&lt;=905",K$4:K$1500,"&gt;"&amp;K693)+1,IF(AND($C693&gt;=801,$C693&lt;=805),COUNTIFS($C$4:$C$1500,"&gt;=801",$C$4:$C$1500,"&lt;=805",K$4:K$1500,"&gt;"&amp;K693)+1,IF(AND($C693&gt;=701,$C693&lt;=705),COUNTIFS($C$4:$C$1500,"&gt;=701",$C$4:$C$1500,"&lt;=705",K$4:K$1500,"&gt;"&amp;K693)+1,IF(AND($C693&gt;=601,$C693&lt;=606),COUNTIFS($C$4:$C$1500,"&gt;=601",$C$4:$C$1500,"&lt;=606",K$4:K$1500,"&gt;"&amp;K693)+1,"")))))))</f>
        <v/>
      </c>
      <c r="N693" s="99">
        <f>IF(OR($C693="",K693=""),"",IF(OR(AND($C693&gt;=1001,$C693&lt;=1005),AND($C693&gt;=1101,$C693&lt;=1105)),COUNTIFS($C$4:$C$1500,"&gt;=1001",$C$4:$C$1500,"&lt;=1005",K$4:K$1500,"&gt;"&amp;K693)+COUNTIFS($C$4:$C$1500,"&gt;=1101",$C$4:$C$1500,"&lt;=1105",K$4:K$1500,"&gt;"&amp;K693)+1,""))</f>
        <v/>
      </c>
      <c r="O693" s="94" t="n">
        <v>34.38</v>
      </c>
      <c r="P693" s="94" t="n">
        <v>45.83</v>
      </c>
      <c r="Q693" s="94" t="n">
        <v>37.5</v>
      </c>
      <c r="R693" s="94" t="n">
        <v>75</v>
      </c>
      <c r="S693" s="94" t="n">
        <v>62.5</v>
      </c>
      <c r="T693" s="99">
        <f>IF(AND(O693&gt;0,O693&lt;36),1,IF(AND(O693&gt;=36,O693&lt;51),2,IF(AND(O693&gt;=51,O693&lt;71),3,IF(AND(O693&gt;=71,O693&lt;=100),4,))))</f>
        <v/>
      </c>
      <c r="U693" s="99">
        <f>IF(AND(P693&gt;0,P693&lt;41),1,IF(AND(P693&gt;=41,P693&lt;56),2,IF(AND(P693&gt;=56,P693&lt;71),3,IF(AND(P693&gt;=71,P693&lt;=100),4,))))</f>
        <v/>
      </c>
      <c r="V693" s="99">
        <f>IF(AND(Q693&gt;0,Q693&lt;41),1,IF(AND(Q693&gt;=41,Q693&lt;56),2,IF(AND(Q693&gt;=56,Q693&lt;71),3,IF(AND(Q693&gt;=71,Q693&lt;=100),4,))))</f>
        <v/>
      </c>
      <c r="W693" s="99">
        <f>IF(AND(R693&gt;0,R693&lt;36),1,IF(AND(R693&gt;=36,R693&lt;51),2,IF(AND(R693&gt;=51,R693&lt;66),3,IF(AND(R693&gt;=66,R693&lt;=100),4,))))</f>
        <v/>
      </c>
      <c r="X693" s="100">
        <f>IF(AND(S693&gt;0,S693&lt;37),1,IF(AND(S693&gt;=37,S693&lt;58),2,IF(AND(S693&gt;=58,S693&lt;71),3,IF(AND(S693&gt;=71,S693&lt;=100),4,))))</f>
        <v/>
      </c>
      <c r="Y693" s="101">
        <f>IF(SUM(AC693:AG693)=0, "", ROUND(((AC693*3+AD693*3+AE693*3+AF693*3+AG693*1)/13)*5,0))</f>
        <v/>
      </c>
      <c r="Z693" s="99">
        <f>IF(OR($C693="",Y693=""),"",COUNTIFS($C$4:$C$1500,$C693,Y$4:Y$1500,"&gt;"&amp;Y693)+1)</f>
        <v/>
      </c>
      <c r="AA693" s="99">
        <f>IF(OR($C693="",Y693=""),"",IF(AND($C693&gt;=1001,$C693&lt;=1005),COUNTIFS($C$4:$C$1500,"&gt;=1001",$C$4:$C$1500,"&lt;=1005",Y$4:Y$1500,"&gt;"&amp;Y693)+1,IF(AND($C693&gt;=1101,$C693&lt;=1105),COUNTIFS($C$4:$C$1500,"&gt;=1101",$C$4:$C$1500,"&lt;=1105",Y$4:Y$1500,"&gt;"&amp;Y693)+1,IF(AND($C693&gt;=901,$C693&lt;=905),COUNTIFS($C$4:$C$1500,"&gt;=901",$C$4:$C$1500,"&lt;=905",Y$4:Y$1500,"&gt;"&amp;Y693)+1,IF(AND($C693&gt;=801,$C693&lt;=805),COUNTIFS($C$4:$C$1500,"&gt;=801",$C$4:$C$1500,"&lt;=805",Y$4:Y$1500,"&gt;"&amp;Y693)+1,IF(AND($C693&gt;=701,$C693&lt;=705),COUNTIFS($C$4:$C$1500,"&gt;=701",$C$4:$C$1500,"&lt;=705",Y$4:Y$1500,"&gt;"&amp;Y693)+1,IF(AND($C693&gt;=601,$C693&lt;=606),COUNTIFS($C$4:$C$1500,"&gt;=601",$C$4:$C$1500,"&lt;=606",Y$4:Y$1500,"&gt;"&amp;Y693)+1,"")))))))</f>
        <v/>
      </c>
      <c r="AB693" s="99">
        <f>IF(OR($C693="",Y693=""),"",IF(OR(AND($C693&gt;=1001,$C693&lt;=1005),AND($C693&gt;=1101,$C693&lt;=1105)),COUNTIFS($C$4:$C$1500,"&gt;=1001",$C$4:$C$1500,"&lt;=1005",Y$4:Y$1500,"&gt;"&amp;Y693)+COUNTIFS($C$4:$C$1500,"&gt;=1101",$C$4:$C$1500,"&lt;=1105",Y$4:Y$1500,"&gt;"&amp;Y693)+1,""))</f>
        <v/>
      </c>
      <c r="AC693" s="94" t="n">
        <v>43.75</v>
      </c>
      <c r="AD693" s="94" t="n">
        <v>53.81</v>
      </c>
      <c r="AE693" s="94" t="n">
        <v>32.5</v>
      </c>
      <c r="AF693" s="94" t="n">
        <v>41.25</v>
      </c>
      <c r="AG693" s="94" t="n">
        <v>55</v>
      </c>
      <c r="AH693" s="99">
        <f>IF(AND(AC693&gt;0,AC693&lt;36),1,IF(AND(AC693&gt;=36,AC693&lt;51),2,IF(AND(AC693&gt;=51,AC693&lt;71),3,IF(AND(AC693&gt;=71,AC693&lt;=100),4,))))</f>
        <v/>
      </c>
      <c r="AI693" s="99">
        <f>IF(AND(AD693&gt;0,AD693&lt;41),1,IF(AND(AD693&gt;=41,AD693&lt;56),2,IF(AND(AD693&gt;=56,AD693&lt;71),3,IF(AND(AD693&gt;=71,AD693&lt;=100),4,))))</f>
        <v/>
      </c>
      <c r="AJ693" s="99">
        <f>IF(AND(AE693&gt;0,AE693&lt;41),1,IF(AND(AE693&gt;=41,AE693&lt;56),2,IF(AND(AE693&gt;=56,AE693&lt;71),3,IF(AND(AE693&gt;=71,AE693&lt;=100),4,))))</f>
        <v/>
      </c>
      <c r="AK693" s="99">
        <f>IF(AND(AF693&gt;0,AF693&lt;36),1,IF(AND(AF693&gt;=36,AF693&lt;51),2,IF(AND(AF693&gt;=51,AF693&lt;66),3,IF(AND(AF693&gt;=66,AF693&lt;=100),4,))))</f>
        <v/>
      </c>
      <c r="AL693" s="100">
        <f>IF(AND(AG693&gt;0,AG693&lt;37),1,IF(AND(AG693&gt;=37,AG693&lt;58),2,IF(AND(AG693&gt;=58,AG693&lt;71),3,IF(AND(AG693&gt;=71,AG693&lt;=100),4,))))</f>
        <v/>
      </c>
      <c r="AM693" s="101">
        <f>IF((Y693&lt;&gt;"")*(K693&lt;&gt;""),Y693-K693,"")</f>
        <v/>
      </c>
      <c r="AN693" s="99">
        <f>IF((Z693&lt;&gt;"")*(L693&lt;&gt;""),Z693-L693,"")</f>
        <v/>
      </c>
      <c r="AO693" s="99">
        <f>IF((AA693&lt;&gt;"")*(M693&lt;&gt;""),AA693-M693,"")</f>
        <v/>
      </c>
      <c r="AP693" s="99">
        <f>IF((AB693&lt;&gt;"")*(N693&lt;&gt;""),AB693-N693,"")</f>
        <v/>
      </c>
      <c r="AQ693" s="94">
        <f>IF((AC693&lt;&gt;"")*(O693&lt;&gt;""),AC693-O693,"")</f>
        <v/>
      </c>
      <c r="AR693" s="94">
        <f>IF((AD693&lt;&gt;"")*(P693&lt;&gt;""),AD693-P693,"")</f>
        <v/>
      </c>
      <c r="AS693" s="94">
        <f>IF((AE693&lt;&gt;"")*(Q693&lt;&gt;""),AE693-Q693,"")</f>
        <v/>
      </c>
      <c r="AT693" s="94">
        <f>IF((AF693&lt;&gt;"")*(R693&lt;&gt;""),AF693-R693,"")</f>
        <v/>
      </c>
      <c r="AU693" s="94">
        <f>IF((AG693&lt;&gt;"")*(S693&lt;&gt;""),AG693-S693,"")</f>
        <v/>
      </c>
      <c r="AV693" s="99">
        <f>IF((AH693&lt;&gt;"")*(T693&lt;&gt;""),AH693-T693,"")</f>
        <v/>
      </c>
      <c r="AW693" s="99">
        <f>IF((AI693&lt;&gt;"")*(U693&lt;&gt;""),AI693-U693,"")</f>
        <v/>
      </c>
      <c r="AX693" s="99">
        <f>IF((AJ693&lt;&gt;"")*(V693&lt;&gt;""),AJ693-V693,"")</f>
        <v/>
      </c>
      <c r="AY693" s="99">
        <f>IF((AK693&lt;&gt;"")*(W693&lt;&gt;""),AK693-W693,"")</f>
        <v/>
      </c>
      <c r="AZ693" s="102">
        <f>IF((AL693&lt;&gt;"")*(X693&lt;&gt;""),AL693-X693,"")</f>
        <v/>
      </c>
      <c r="BA693" s="50">
        <f>IFERROR(__xludf.dummyfunction("AI(""Actúa como un tutor académico y dirígete personalmente al estudiante "" &amp; I693 &amp; "" "" &amp; J693 &amp; "" "" &amp; G693 &amp; "" "" &amp; H693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AM693 &amp; ""'. Diferencias por área: Matemáticas ("" &amp; AQ693 &amp; ""), Ciencias Natura"&amp;"les ("" &amp; AR693 &amp; ""), Sociales ("" &amp; AS693 &amp; ""), Lectura Crítica ("" &amp; AT693 &amp; "") e Inglés ("" &amp; AU693 &amp; ""). Variación en posición: grupo ("" &amp; AN693 &amp; ""), grado ("" &amp; AO693 &amp; "") y media ("" &amp; AP693 &amp; ""). Puntajes Primer Simulacro: Global "" &amp; K693 &amp; "", Mat "" &amp; "&amp;"O4 &amp; "", Cien "" &amp; P693 &amp; "", Soc "" &amp; Q693 &amp; "", Lec "" &amp; R693 &amp; "", Ing "" &amp; S693 &amp; "". Puntajes Segundo Simulacro: Global "" &amp; Y693 &amp; "", Mat "" &amp; AC693 &amp; "", Cien "" &amp; AD693 &amp; "", Soc "" &amp; AE693 &amp; "", Lec "" &amp; AF693 &amp; "", Ing "" &amp; AG693 &amp; "". Escribe un mensaje motivador"&amp;" y breve (máximo 4 líneas)."")
"),"=AI(""Actúa como un tutor académico y dirígete personalmente al estudiante "" &amp; I693 &amp; "" "" &amp; J693 &amp; "" "" &amp; G693 &amp; "" "" &amp; H693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AM693 &amp; ""'. Diferencias por área: Matemáticas ("" &amp; AQ693 &amp; ""), Ciencias Natur"&amp;"ales ("" &amp; AR693 &amp; ""), Sociales ("" &amp; AS693 &amp; ""), Lectura Crítica ("" &amp; AT693 &amp; "") e Inglés ("" &amp; AU693 &amp; ""). Variación en posición: grupo ("" &amp; AN693 &amp; ""), grado ("" &amp; AO693 &amp; "") y media ("" &amp; AP693 &amp; ""). Puntajes Primer Simulacro: Global "" &amp; K693 &amp; "", Mat "" &amp;"&amp;" O693 &amp; "", Cien "" &amp; P693 &amp; "", Soc "" &amp; Q693 &amp; "", Lec "" &amp; R693 &amp; "", Ing "" &amp; S693 &amp; "". Puntajes Segundo Simulacro: Global "" &amp; Y693 &amp; "", Mat "" &amp; AC693 &amp; "", Cien "" &amp; AD693 &amp; "", Soc "" &amp; AE693 &amp; "", Lec "" &amp; AF693 &amp; "", Ing "" &amp; AG693 &amp; "". Escribe un mensaje motivado"&amp;"r y breve (máximo 4 líneas)."")
")</f>
        <v/>
      </c>
    </row>
    <row r="694" ht="15.75" customHeight="1" s="42">
      <c r="A694" s="93" t="n"/>
      <c r="B694" s="94" t="inlineStr">
        <is>
          <t>Bachillerato</t>
        </is>
      </c>
      <c r="C694" s="94" t="n">
        <v>905</v>
      </c>
      <c r="D694" s="94" t="n"/>
      <c r="E694" s="95" t="n">
        <v>1045328578</v>
      </c>
      <c r="F694" s="96">
        <f>TRIM(G694&amp;" "&amp;H694&amp;" "&amp;I694&amp;" "&amp;J694)</f>
        <v/>
      </c>
      <c r="G694" s="94" t="inlineStr">
        <is>
          <t>Serna</t>
        </is>
      </c>
      <c r="H694" s="94" t="inlineStr">
        <is>
          <t>Maldonado</t>
        </is>
      </c>
      <c r="I694" s="94" t="inlineStr">
        <is>
          <t>Suliany</t>
        </is>
      </c>
      <c r="J694" s="97" t="inlineStr">
        <is>
          <t>Melissa</t>
        </is>
      </c>
      <c r="K694" s="98">
        <f>IF(SUM(O694:S694)=0, "", ROUND(((O694*3+P694*3+Q694*3+R694*3+S694*1)/13)*5,0))</f>
        <v/>
      </c>
      <c r="L694" s="99">
        <f>IF(OR($C694="",K694=""),"",COUNTIFS($C$4:$C$1500,$C694,K$4:K$1500,"&gt;"&amp;K694)+1)</f>
        <v/>
      </c>
      <c r="M694" s="99">
        <f>IF(OR($C694="",K694=""),"",IF(AND($C694&gt;=1001,$C694&lt;=1005),COUNTIFS($C$4:$C$1500,"&gt;=1001",$C$4:$C$1500,"&lt;=1005",K$4:K$1500,"&gt;"&amp;K694)+1,IF(AND($C694&gt;=1101,$C694&lt;=1105),COUNTIFS($C$4:$C$1500,"&gt;=1101",$C$4:$C$1500,"&lt;=1105",K$4:K$1500,"&gt;"&amp;K694)+1,IF(AND($C694&gt;=901,$C694&lt;=905),COUNTIFS($C$4:$C$1500,"&gt;=901",$C$4:$C$1500,"&lt;=905",K$4:K$1500,"&gt;"&amp;K694)+1,IF(AND($C694&gt;=801,$C694&lt;=805),COUNTIFS($C$4:$C$1500,"&gt;=801",$C$4:$C$1500,"&lt;=805",K$4:K$1500,"&gt;"&amp;K694)+1,IF(AND($C694&gt;=701,$C694&lt;=705),COUNTIFS($C$4:$C$1500,"&gt;=701",$C$4:$C$1500,"&lt;=705",K$4:K$1500,"&gt;"&amp;K694)+1,IF(AND($C694&gt;=601,$C694&lt;=606),COUNTIFS($C$4:$C$1500,"&gt;=601",$C$4:$C$1500,"&lt;=606",K$4:K$1500,"&gt;"&amp;K694)+1,"")))))))</f>
        <v/>
      </c>
      <c r="N694" s="99">
        <f>IF(OR($C694="",K694=""),"",IF(OR(AND($C694&gt;=1001,$C694&lt;=1005),AND($C694&gt;=1101,$C694&lt;=1105)),COUNTIFS($C$4:$C$1500,"&gt;=1001",$C$4:$C$1500,"&lt;=1005",K$4:K$1500,"&gt;"&amp;K694)+COUNTIFS($C$4:$C$1500,"&gt;=1101",$C$4:$C$1500,"&lt;=1105",K$4:K$1500,"&gt;"&amp;K694)+1,""))</f>
        <v/>
      </c>
      <c r="O694" s="94" t="n">
        <v>73.13</v>
      </c>
      <c r="P694" s="94" t="n">
        <v>60.12</v>
      </c>
      <c r="Q694" s="94" t="n">
        <v>53.13</v>
      </c>
      <c r="R694" s="94" t="n">
        <v>45.83</v>
      </c>
      <c r="S694" s="94" t="n">
        <v>66.67</v>
      </c>
      <c r="T694" s="99">
        <f>IF(AND(O694&gt;0,O694&lt;36),1,IF(AND(O694&gt;=36,O694&lt;51),2,IF(AND(O694&gt;=51,O694&lt;71),3,IF(AND(O694&gt;=71,O694&lt;=100),4,))))</f>
        <v/>
      </c>
      <c r="U694" s="99">
        <f>IF(AND(P694&gt;0,P694&lt;41),1,IF(AND(P694&gt;=41,P694&lt;56),2,IF(AND(P694&gt;=56,P694&lt;71),3,IF(AND(P694&gt;=71,P694&lt;=100),4,))))</f>
        <v/>
      </c>
      <c r="V694" s="99">
        <f>IF(AND(Q694&gt;0,Q694&lt;41),1,IF(AND(Q694&gt;=41,Q694&lt;56),2,IF(AND(Q694&gt;=56,Q694&lt;71),3,IF(AND(Q694&gt;=71,Q694&lt;=100),4,))))</f>
        <v/>
      </c>
      <c r="W694" s="99">
        <f>IF(AND(R694&gt;0,R694&lt;36),1,IF(AND(R694&gt;=36,R694&lt;51),2,IF(AND(R694&gt;=51,R694&lt;66),3,IF(AND(R694&gt;=66,R694&lt;=100),4,))))</f>
        <v/>
      </c>
      <c r="X694" s="100">
        <f>IF(AND(S694&gt;0,S694&lt;37),1,IF(AND(S694&gt;=37,S694&lt;58),2,IF(AND(S694&gt;=58,S694&lt;71),3,IF(AND(S694&gt;=71,S694&lt;=100),4,))))</f>
        <v/>
      </c>
      <c r="Y694" s="101">
        <f>IF(SUM(AC694:AG694)=0, "", ROUND(((AC694*3+AD694*3+AE694*3+AF694*3+AG694*1)/13)*5,0))</f>
        <v/>
      </c>
      <c r="Z694" s="99">
        <f>IF(OR($C694="",Y694=""),"",COUNTIFS($C$4:$C$1500,$C694,Y$4:Y$1500,"&gt;"&amp;Y694)+1)</f>
        <v/>
      </c>
      <c r="AA694" s="99">
        <f>IF(OR($C694="",Y694=""),"",IF(AND($C694&gt;=1001,$C694&lt;=1005),COUNTIFS($C$4:$C$1500,"&gt;=1001",$C$4:$C$1500,"&lt;=1005",Y$4:Y$1500,"&gt;"&amp;Y694)+1,IF(AND($C694&gt;=1101,$C694&lt;=1105),COUNTIFS($C$4:$C$1500,"&gt;=1101",$C$4:$C$1500,"&lt;=1105",Y$4:Y$1500,"&gt;"&amp;Y694)+1,IF(AND($C694&gt;=901,$C694&lt;=905),COUNTIFS($C$4:$C$1500,"&gt;=901",$C$4:$C$1500,"&lt;=905",Y$4:Y$1500,"&gt;"&amp;Y694)+1,IF(AND($C694&gt;=801,$C694&lt;=805),COUNTIFS($C$4:$C$1500,"&gt;=801",$C$4:$C$1500,"&lt;=805",Y$4:Y$1500,"&gt;"&amp;Y694)+1,IF(AND($C694&gt;=701,$C694&lt;=705),COUNTIFS($C$4:$C$1500,"&gt;=701",$C$4:$C$1500,"&lt;=705",Y$4:Y$1500,"&gt;"&amp;Y694)+1,IF(AND($C694&gt;=601,$C694&lt;=606),COUNTIFS($C$4:$C$1500,"&gt;=601",$C$4:$C$1500,"&lt;=606",Y$4:Y$1500,"&gt;"&amp;Y694)+1,"")))))))</f>
        <v/>
      </c>
      <c r="AB694" s="99">
        <f>IF(OR($C694="",Y694=""),"",IF(OR(AND($C694&gt;=1001,$C694&lt;=1005),AND($C694&gt;=1101,$C694&lt;=1105)),COUNTIFS($C$4:$C$1500,"&gt;=1001",$C$4:$C$1500,"&lt;=1005",Y$4:Y$1500,"&gt;"&amp;Y694)+COUNTIFS($C$4:$C$1500,"&gt;=1101",$C$4:$C$1500,"&lt;=1105",Y$4:Y$1500,"&gt;"&amp;Y694)+1,""))</f>
        <v/>
      </c>
      <c r="AC694" s="94" t="n">
        <v>62.25</v>
      </c>
      <c r="AD694" s="94" t="n">
        <v>36.43</v>
      </c>
      <c r="AE694" s="94" t="n">
        <v>22.5</v>
      </c>
      <c r="AF694" s="94" t="n">
        <v>64.17</v>
      </c>
      <c r="AG694" s="94" t="n">
        <v>36.67</v>
      </c>
      <c r="AH694" s="99">
        <f>IF(AND(AC694&gt;0,AC694&lt;36),1,IF(AND(AC694&gt;=36,AC694&lt;51),2,IF(AND(AC694&gt;=51,AC694&lt;71),3,IF(AND(AC694&gt;=71,AC694&lt;=100),4,))))</f>
        <v/>
      </c>
      <c r="AI694" s="99">
        <f>IF(AND(AD694&gt;0,AD694&lt;41),1,IF(AND(AD694&gt;=41,AD694&lt;56),2,IF(AND(AD694&gt;=56,AD694&lt;71),3,IF(AND(AD694&gt;=71,AD694&lt;=100),4,))))</f>
        <v/>
      </c>
      <c r="AJ694" s="99">
        <f>IF(AND(AE694&gt;0,AE694&lt;41),1,IF(AND(AE694&gt;=41,AE694&lt;56),2,IF(AND(AE694&gt;=56,AE694&lt;71),3,IF(AND(AE694&gt;=71,AE694&lt;=100),4,))))</f>
        <v/>
      </c>
      <c r="AK694" s="99">
        <f>IF(AND(AF694&gt;0,AF694&lt;36),1,IF(AND(AF694&gt;=36,AF694&lt;51),2,IF(AND(AF694&gt;=51,AF694&lt;66),3,IF(AND(AF694&gt;=66,AF694&lt;=100),4,))))</f>
        <v/>
      </c>
      <c r="AL694" s="100">
        <f>IF(AND(AG694&gt;0,AG694&lt;37),1,IF(AND(AG694&gt;=37,AG694&lt;58),2,IF(AND(AG694&gt;=58,AG694&lt;71),3,IF(AND(AG694&gt;=71,AG694&lt;=100),4,))))</f>
        <v/>
      </c>
      <c r="AM694" s="101">
        <f>IF((Y694&lt;&gt;"")*(K694&lt;&gt;""),Y694-K694,"")</f>
        <v/>
      </c>
      <c r="AN694" s="99">
        <f>IF((Z694&lt;&gt;"")*(L694&lt;&gt;""),Z694-L694,"")</f>
        <v/>
      </c>
      <c r="AO694" s="99">
        <f>IF((AA694&lt;&gt;"")*(M694&lt;&gt;""),AA694-M694,"")</f>
        <v/>
      </c>
      <c r="AP694" s="99">
        <f>IF((AB694&lt;&gt;"")*(N694&lt;&gt;""),AB694-N694,"")</f>
        <v/>
      </c>
      <c r="AQ694" s="94">
        <f>IF((AC694&lt;&gt;"")*(O694&lt;&gt;""),AC694-O694,"")</f>
        <v/>
      </c>
      <c r="AR694" s="94">
        <f>IF((AD694&lt;&gt;"")*(P694&lt;&gt;""),AD694-P694,"")</f>
        <v/>
      </c>
      <c r="AS694" s="94">
        <f>IF((AE694&lt;&gt;"")*(Q694&lt;&gt;""),AE694-Q694,"")</f>
        <v/>
      </c>
      <c r="AT694" s="94">
        <f>IF((AF694&lt;&gt;"")*(R694&lt;&gt;""),AF694-R694,"")</f>
        <v/>
      </c>
      <c r="AU694" s="94">
        <f>IF((AG694&lt;&gt;"")*(S694&lt;&gt;""),AG694-S694,"")</f>
        <v/>
      </c>
      <c r="AV694" s="99">
        <f>IF((AH694&lt;&gt;"")*(T694&lt;&gt;""),AH694-T694,"")</f>
        <v/>
      </c>
      <c r="AW694" s="99">
        <f>IF((AI694&lt;&gt;"")*(U694&lt;&gt;""),AI694-U694,"")</f>
        <v/>
      </c>
      <c r="AX694" s="99">
        <f>IF((AJ694&lt;&gt;"")*(V694&lt;&gt;""),AJ694-V694,"")</f>
        <v/>
      </c>
      <c r="AY694" s="99">
        <f>IF((AK694&lt;&gt;"")*(W694&lt;&gt;""),AK694-W694,"")</f>
        <v/>
      </c>
      <c r="AZ694" s="102">
        <f>IF((AL694&lt;&gt;"")*(X694&lt;&gt;""),AL694-X694,"")</f>
        <v/>
      </c>
      <c r="BA694" s="50">
        <f>IFERROR(__xludf.dummyfunction("AI(""Actúa como un tutor académico y dirígete personalmente al estudiante "" &amp; I694 &amp; "" "" &amp; J694 &amp; "" "" &amp; G694 &amp; "" "" &amp; H694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AM694 &amp; ""'. Diferencias por área: Matemáticas ("" &amp; AQ694 &amp; ""), Ciencias Natura"&amp;"les ("" &amp; AR694 &amp; ""), Sociales ("" &amp; AS694 &amp; ""), Lectura Crítica ("" &amp; AT694 &amp; "") e Inglés ("" &amp; AU694 &amp; ""). Variación en posición: grupo ("" &amp; AN694 &amp; ""), grado ("" &amp; AO694 &amp; "") y media ("" &amp; AP694 &amp; ""). Puntajes Primer Simulacro: Global "" &amp; K694 &amp; "", Mat "" &amp; "&amp;"O4 &amp; "", Cien "" &amp; P694 &amp; "", Soc "" &amp; Q694 &amp; "", Lec "" &amp; R694 &amp; "", Ing "" &amp; S694 &amp; "". Puntajes Segundo Simulacro: Global "" &amp; Y694 &amp; "", Mat "" &amp; AC694 &amp; "", Cien "" &amp; AD694 &amp; "", Soc "" &amp; AE694 &amp; "", Lec "" &amp; AF694 &amp; "", Ing "" &amp; AG694 &amp; "". Escribe un mensaje motivador"&amp;" y breve (máximo 4 líneas)."")
"),"=AI(""Actúa como un tutor académico y dirígete personalmente al estudiante "" &amp; I694 &amp; "" "" &amp; J694 &amp; "" "" &amp; G694 &amp; "" "" &amp; H694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AM694 &amp; ""'. Diferencias por área: Matemáticas ("" &amp; AQ694 &amp; ""), Ciencias Natur"&amp;"ales ("" &amp; AR694 &amp; ""), Sociales ("" &amp; AS694 &amp; ""), Lectura Crítica ("" &amp; AT694 &amp; "") e Inglés ("" &amp; AU694 &amp; ""). Variación en posición: grupo ("" &amp; AN694 &amp; ""), grado ("" &amp; AO694 &amp; "") y media ("" &amp; AP694 &amp; ""). Puntajes Primer Simulacro: Global "" &amp; K694 &amp; "", Mat "" &amp;"&amp;" O694 &amp; "", Cien "" &amp; P694 &amp; "", Soc "" &amp; Q694 &amp; "", Lec "" &amp; R694 &amp; "", Ing "" &amp; S694 &amp; "". Puntajes Segundo Simulacro: Global "" &amp; Y694 &amp; "", Mat "" &amp; AC694 &amp; "", Cien "" &amp; AD694 &amp; "", Soc "" &amp; AE694 &amp; "", Lec "" &amp; AF694 &amp; "", Ing "" &amp; AG694 &amp; "". Escribe un mensaje motivado"&amp;"r y breve (máximo 4 líneas)."")
")</f>
        <v/>
      </c>
    </row>
    <row r="695" ht="15.75" customHeight="1" s="42">
      <c r="A695" s="93" t="n"/>
      <c r="B695" s="94" t="inlineStr">
        <is>
          <t>Bachillerato</t>
        </is>
      </c>
      <c r="C695" s="94" t="n">
        <v>905</v>
      </c>
      <c r="D695" s="94" t="n"/>
      <c r="E695" s="95" t="n">
        <v>1200963082</v>
      </c>
      <c r="F695" s="96">
        <f>TRIM(G695&amp;" "&amp;H695&amp;" "&amp;I695&amp;" "&amp;J695)</f>
        <v/>
      </c>
      <c r="G695" s="94" t="inlineStr">
        <is>
          <t>Tobón</t>
        </is>
      </c>
      <c r="H695" s="94" t="inlineStr">
        <is>
          <t>Delgado</t>
        </is>
      </c>
      <c r="I695" s="94" t="inlineStr">
        <is>
          <t>Karol</t>
        </is>
      </c>
      <c r="J695" s="97" t="inlineStr">
        <is>
          <t>Sofia</t>
        </is>
      </c>
      <c r="K695" s="98">
        <f>IF(SUM(O695:S695)=0, "", ROUND(((O695*3+P695*3+Q695*3+R695*3+S695*1)/13)*5,0))</f>
        <v/>
      </c>
      <c r="L695" s="99">
        <f>IF(OR($C695="",K695=""),"",COUNTIFS($C$4:$C$1500,$C695,K$4:K$1500,"&gt;"&amp;K695)+1)</f>
        <v/>
      </c>
      <c r="M695" s="99">
        <f>IF(OR($C695="",K695=""),"",IF(AND($C695&gt;=1001,$C695&lt;=1005),COUNTIFS($C$4:$C$1500,"&gt;=1001",$C$4:$C$1500,"&lt;=1005",K$4:K$1500,"&gt;"&amp;K695)+1,IF(AND($C695&gt;=1101,$C695&lt;=1105),COUNTIFS($C$4:$C$1500,"&gt;=1101",$C$4:$C$1500,"&lt;=1105",K$4:K$1500,"&gt;"&amp;K695)+1,IF(AND($C695&gt;=901,$C695&lt;=905),COUNTIFS($C$4:$C$1500,"&gt;=901",$C$4:$C$1500,"&lt;=905",K$4:K$1500,"&gt;"&amp;K695)+1,IF(AND($C695&gt;=801,$C695&lt;=805),COUNTIFS($C$4:$C$1500,"&gt;=801",$C$4:$C$1500,"&lt;=805",K$4:K$1500,"&gt;"&amp;K695)+1,IF(AND($C695&gt;=701,$C695&lt;=705),COUNTIFS($C$4:$C$1500,"&gt;=701",$C$4:$C$1500,"&lt;=705",K$4:K$1500,"&gt;"&amp;K695)+1,IF(AND($C695&gt;=601,$C695&lt;=606),COUNTIFS($C$4:$C$1500,"&gt;=601",$C$4:$C$1500,"&lt;=606",K$4:K$1500,"&gt;"&amp;K695)+1,"")))))))</f>
        <v/>
      </c>
      <c r="N695" s="99">
        <f>IF(OR($C695="",K695=""),"",IF(OR(AND($C695&gt;=1001,$C695&lt;=1005),AND($C695&gt;=1101,$C695&lt;=1105)),COUNTIFS($C$4:$C$1500,"&gt;=1001",$C$4:$C$1500,"&lt;=1005",K$4:K$1500,"&gt;"&amp;K695)+COUNTIFS($C$4:$C$1500,"&gt;=1101",$C$4:$C$1500,"&lt;=1105",K$4:K$1500,"&gt;"&amp;K695)+1,""))</f>
        <v/>
      </c>
      <c r="O695" s="94" t="n">
        <v>5</v>
      </c>
      <c r="P695" s="94" t="n">
        <v>60.95</v>
      </c>
      <c r="Q695" s="94" t="n">
        <v>68.75</v>
      </c>
      <c r="R695" s="94" t="n">
        <v>33.33</v>
      </c>
      <c r="S695" s="94" t="n">
        <v>45.83</v>
      </c>
      <c r="T695" s="99">
        <f>IF(AND(O695&gt;0,O695&lt;36),1,IF(AND(O695&gt;=36,O695&lt;51),2,IF(AND(O695&gt;=51,O695&lt;71),3,IF(AND(O695&gt;=71,O695&lt;=100),4,))))</f>
        <v/>
      </c>
      <c r="U695" s="99">
        <f>IF(AND(P695&gt;0,P695&lt;41),1,IF(AND(P695&gt;=41,P695&lt;56),2,IF(AND(P695&gt;=56,P695&lt;71),3,IF(AND(P695&gt;=71,P695&lt;=100),4,))))</f>
        <v/>
      </c>
      <c r="V695" s="99">
        <f>IF(AND(Q695&gt;0,Q695&lt;41),1,IF(AND(Q695&gt;=41,Q695&lt;56),2,IF(AND(Q695&gt;=56,Q695&lt;71),3,IF(AND(Q695&gt;=71,Q695&lt;=100),4,))))</f>
        <v/>
      </c>
      <c r="W695" s="99">
        <f>IF(AND(R695&gt;0,R695&lt;36),1,IF(AND(R695&gt;=36,R695&lt;51),2,IF(AND(R695&gt;=51,R695&lt;66),3,IF(AND(R695&gt;=66,R695&lt;=100),4,))))</f>
        <v/>
      </c>
      <c r="X695" s="100">
        <f>IF(AND(S695&gt;0,S695&lt;37),1,IF(AND(S695&gt;=37,S695&lt;58),2,IF(AND(S695&gt;=58,S695&lt;71),3,IF(AND(S695&gt;=71,S695&lt;=100),4,))))</f>
        <v/>
      </c>
      <c r="Y695" s="101">
        <f>IF(SUM(AC695:AG695)=0, "", ROUND(((AC695*3+AD695*3+AE695*3+AF695*3+AG695*1)/13)*5,0))</f>
        <v/>
      </c>
      <c r="Z695" s="99">
        <f>IF(OR($C695="",Y695=""),"",COUNTIFS($C$4:$C$1500,$C695,Y$4:Y$1500,"&gt;"&amp;Y695)+1)</f>
        <v/>
      </c>
      <c r="AA695" s="99">
        <f>IF(OR($C695="",Y695=""),"",IF(AND($C695&gt;=1001,$C695&lt;=1005),COUNTIFS($C$4:$C$1500,"&gt;=1001",$C$4:$C$1500,"&lt;=1005",Y$4:Y$1500,"&gt;"&amp;Y695)+1,IF(AND($C695&gt;=1101,$C695&lt;=1105),COUNTIFS($C$4:$C$1500,"&gt;=1101",$C$4:$C$1500,"&lt;=1105",Y$4:Y$1500,"&gt;"&amp;Y695)+1,IF(AND($C695&gt;=901,$C695&lt;=905),COUNTIFS($C$4:$C$1500,"&gt;=901",$C$4:$C$1500,"&lt;=905",Y$4:Y$1500,"&gt;"&amp;Y695)+1,IF(AND($C695&gt;=801,$C695&lt;=805),COUNTIFS($C$4:$C$1500,"&gt;=801",$C$4:$C$1500,"&lt;=805",Y$4:Y$1500,"&gt;"&amp;Y695)+1,IF(AND($C695&gt;=701,$C695&lt;=705),COUNTIFS($C$4:$C$1500,"&gt;=701",$C$4:$C$1500,"&lt;=705",Y$4:Y$1500,"&gt;"&amp;Y695)+1,IF(AND($C695&gt;=601,$C695&lt;=606),COUNTIFS($C$4:$C$1500,"&gt;=601",$C$4:$C$1500,"&lt;=606",Y$4:Y$1500,"&gt;"&amp;Y695)+1,"")))))))</f>
        <v/>
      </c>
      <c r="AB695" s="99">
        <f>IF(OR($C695="",Y695=""),"",IF(OR(AND($C695&gt;=1001,$C695&lt;=1005),AND($C695&gt;=1101,$C695&lt;=1105)),COUNTIFS($C$4:$C$1500,"&gt;=1001",$C$4:$C$1500,"&lt;=1005",Y$4:Y$1500,"&gt;"&amp;Y695)+COUNTIFS($C$4:$C$1500,"&gt;=1101",$C$4:$C$1500,"&lt;=1105",Y$4:Y$1500,"&gt;"&amp;Y695)+1,""))</f>
        <v/>
      </c>
      <c r="AC695" s="94" t="n">
        <v>54.5</v>
      </c>
      <c r="AD695" s="94" t="n">
        <v>63.45</v>
      </c>
      <c r="AE695" s="94" t="n">
        <v>57.5</v>
      </c>
      <c r="AF695" s="94" t="n">
        <v>55</v>
      </c>
      <c r="AG695" s="94" t="n">
        <v>41.25</v>
      </c>
      <c r="AH695" s="99">
        <f>IF(AND(AC695&gt;0,AC695&lt;36),1,IF(AND(AC695&gt;=36,AC695&lt;51),2,IF(AND(AC695&gt;=51,AC695&lt;71),3,IF(AND(AC695&gt;=71,AC695&lt;=100),4,))))</f>
        <v/>
      </c>
      <c r="AI695" s="99">
        <f>IF(AND(AD695&gt;0,AD695&lt;41),1,IF(AND(AD695&gt;=41,AD695&lt;56),2,IF(AND(AD695&gt;=56,AD695&lt;71),3,IF(AND(AD695&gt;=71,AD695&lt;=100),4,))))</f>
        <v/>
      </c>
      <c r="AJ695" s="99">
        <f>IF(AND(AE695&gt;0,AE695&lt;41),1,IF(AND(AE695&gt;=41,AE695&lt;56),2,IF(AND(AE695&gt;=56,AE695&lt;71),3,IF(AND(AE695&gt;=71,AE695&lt;=100),4,))))</f>
        <v/>
      </c>
      <c r="AK695" s="99">
        <f>IF(AND(AF695&gt;0,AF695&lt;36),1,IF(AND(AF695&gt;=36,AF695&lt;51),2,IF(AND(AF695&gt;=51,AF695&lt;66),3,IF(AND(AF695&gt;=66,AF695&lt;=100),4,))))</f>
        <v/>
      </c>
      <c r="AL695" s="100">
        <f>IF(AND(AG695&gt;0,AG695&lt;37),1,IF(AND(AG695&gt;=37,AG695&lt;58),2,IF(AND(AG695&gt;=58,AG695&lt;71),3,IF(AND(AG695&gt;=71,AG695&lt;=100),4,))))</f>
        <v/>
      </c>
      <c r="AM695" s="101">
        <f>IF((Y695&lt;&gt;"")*(K695&lt;&gt;""),Y695-K695,"")</f>
        <v/>
      </c>
      <c r="AN695" s="99">
        <f>IF((Z695&lt;&gt;"")*(L695&lt;&gt;""),Z695-L695,"")</f>
        <v/>
      </c>
      <c r="AO695" s="99">
        <f>IF((AA695&lt;&gt;"")*(M695&lt;&gt;""),AA695-M695,"")</f>
        <v/>
      </c>
      <c r="AP695" s="99">
        <f>IF((AB695&lt;&gt;"")*(N695&lt;&gt;""),AB695-N695,"")</f>
        <v/>
      </c>
      <c r="AQ695" s="94">
        <f>IF((AC695&lt;&gt;"")*(O695&lt;&gt;""),AC695-O695,"")</f>
        <v/>
      </c>
      <c r="AR695" s="94">
        <f>IF((AD695&lt;&gt;"")*(P695&lt;&gt;""),AD695-P695,"")</f>
        <v/>
      </c>
      <c r="AS695" s="94">
        <f>IF((AE695&lt;&gt;"")*(Q695&lt;&gt;""),AE695-Q695,"")</f>
        <v/>
      </c>
      <c r="AT695" s="94">
        <f>IF((AF695&lt;&gt;"")*(R695&lt;&gt;""),AF695-R695,"")</f>
        <v/>
      </c>
      <c r="AU695" s="94">
        <f>IF((AG695&lt;&gt;"")*(S695&lt;&gt;""),AG695-S695,"")</f>
        <v/>
      </c>
      <c r="AV695" s="99">
        <f>IF((AH695&lt;&gt;"")*(T695&lt;&gt;""),AH695-T695,"")</f>
        <v/>
      </c>
      <c r="AW695" s="99">
        <f>IF((AI695&lt;&gt;"")*(U695&lt;&gt;""),AI695-U695,"")</f>
        <v/>
      </c>
      <c r="AX695" s="99">
        <f>IF((AJ695&lt;&gt;"")*(V695&lt;&gt;""),AJ695-V695,"")</f>
        <v/>
      </c>
      <c r="AY695" s="99">
        <f>IF((AK695&lt;&gt;"")*(W695&lt;&gt;""),AK695-W695,"")</f>
        <v/>
      </c>
      <c r="AZ695" s="102">
        <f>IF((AL695&lt;&gt;"")*(X695&lt;&gt;""),AL695-X695,"")</f>
        <v/>
      </c>
      <c r="BA695" s="50">
        <f>IFERROR(__xludf.dummyfunction("AI(""Actúa como un tutor académico y dirígete personalmente al estudiante "" &amp; I695 &amp; "" "" &amp; J695 &amp; "" "" &amp; G695 &amp; "" "" &amp; H695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AM695 &amp; ""'. Diferencias por área: Matemáticas ("" &amp; AQ695 &amp; ""), Ciencias Natura"&amp;"les ("" &amp; AR695 &amp; ""), Sociales ("" &amp; AS695 &amp; ""), Lectura Crítica ("" &amp; AT695 &amp; "") e Inglés ("" &amp; AU695 &amp; ""). Variación en posición: grupo ("" &amp; AN695 &amp; ""), grado ("" &amp; AO695 &amp; "") y media ("" &amp; AP695 &amp; ""). Puntajes Primer Simulacro: Global "" &amp; K695 &amp; "", Mat "" &amp; "&amp;"O4 &amp; "", Cien "" &amp; P695 &amp; "", Soc "" &amp; Q695 &amp; "", Lec "" &amp; R695 &amp; "", Ing "" &amp; S695 &amp; "". Puntajes Segundo Simulacro: Global "" &amp; Y695 &amp; "", Mat "" &amp; AC695 &amp; "", Cien "" &amp; AD695 &amp; "", Soc "" &amp; AE695 &amp; "", Lec "" &amp; AF695 &amp; "", Ing "" &amp; AG695 &amp; "". Escribe un mensaje motivador"&amp;" y breve (máximo 4 líneas)."")
"),"=AI(""Actúa como un tutor académico y dirígete personalmente al estudiante "" &amp; I695 &amp; "" "" &amp; J695 &amp; "" "" &amp; G695 &amp; "" "" &amp; H695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AM695 &amp; ""'. Diferencias por área: Matemáticas ("" &amp; AQ695 &amp; ""), Ciencias Natur"&amp;"ales ("" &amp; AR695 &amp; ""), Sociales ("" &amp; AS695 &amp; ""), Lectura Crítica ("" &amp; AT695 &amp; "") e Inglés ("" &amp; AU695 &amp; ""). Variación en posición: grupo ("" &amp; AN695 &amp; ""), grado ("" &amp; AO695 &amp; "") y media ("" &amp; AP695 &amp; ""). Puntajes Primer Simulacro: Global "" &amp; K695 &amp; "", Mat "" &amp;"&amp;" O695 &amp; "", Cien "" &amp; P695 &amp; "", Soc "" &amp; Q695 &amp; "", Lec "" &amp; R695 &amp; "", Ing "" &amp; S695 &amp; "". Puntajes Segundo Simulacro: Global "" &amp; Y695 &amp; "", Mat "" &amp; AC695 &amp; "", Cien "" &amp; AD695 &amp; "", Soc "" &amp; AE695 &amp; "", Lec "" &amp; AF695 &amp; "", Ing "" &amp; AG695 &amp; "". Escribe un mensaje motivado"&amp;"r y breve (máximo 4 líneas)."")
")</f>
        <v/>
      </c>
    </row>
    <row r="696" ht="15.75" customHeight="1" s="42">
      <c r="A696" s="93" t="n"/>
      <c r="B696" s="94" t="inlineStr">
        <is>
          <t>Bachillerato</t>
        </is>
      </c>
      <c r="C696" s="94" t="n">
        <v>905</v>
      </c>
      <c r="D696" s="94" t="n"/>
      <c r="E696" s="95" t="n">
        <v>1011594502</v>
      </c>
      <c r="F696" s="96">
        <f>TRIM(G696&amp;" "&amp;H696&amp;" "&amp;I696&amp;" "&amp;J696)</f>
        <v/>
      </c>
      <c r="G696" s="94" t="inlineStr">
        <is>
          <t>Urrego</t>
        </is>
      </c>
      <c r="H696" s="94" t="inlineStr">
        <is>
          <t>Vargas</t>
        </is>
      </c>
      <c r="I696" s="94" t="inlineStr">
        <is>
          <t>Juan</t>
        </is>
      </c>
      <c r="J696" s="97" t="inlineStr">
        <is>
          <t>José</t>
        </is>
      </c>
      <c r="K696" s="98">
        <f>IF(SUM(O696:S696)=0, "", ROUND(((O696*3+P696*3+Q696*3+R696*3+S696*1)/13)*5,0))</f>
        <v/>
      </c>
      <c r="L696" s="99">
        <f>IF(OR($C696="",K696=""),"",COUNTIFS($C$4:$C$1500,$C696,K$4:K$1500,"&gt;"&amp;K696)+1)</f>
        <v/>
      </c>
      <c r="M696" s="99">
        <f>IF(OR($C696="",K696=""),"",IF(AND($C696&gt;=1001,$C696&lt;=1005),COUNTIFS($C$4:$C$1500,"&gt;=1001",$C$4:$C$1500,"&lt;=1005",K$4:K$1500,"&gt;"&amp;K696)+1,IF(AND($C696&gt;=1101,$C696&lt;=1105),COUNTIFS($C$4:$C$1500,"&gt;=1101",$C$4:$C$1500,"&lt;=1105",K$4:K$1500,"&gt;"&amp;K696)+1,IF(AND($C696&gt;=901,$C696&lt;=905),COUNTIFS($C$4:$C$1500,"&gt;=901",$C$4:$C$1500,"&lt;=905",K$4:K$1500,"&gt;"&amp;K696)+1,IF(AND($C696&gt;=801,$C696&lt;=805),COUNTIFS($C$4:$C$1500,"&gt;=801",$C$4:$C$1500,"&lt;=805",K$4:K$1500,"&gt;"&amp;K696)+1,IF(AND($C696&gt;=701,$C696&lt;=705),COUNTIFS($C$4:$C$1500,"&gt;=701",$C$4:$C$1500,"&lt;=705",K$4:K$1500,"&gt;"&amp;K696)+1,IF(AND($C696&gt;=601,$C696&lt;=606),COUNTIFS($C$4:$C$1500,"&gt;=601",$C$4:$C$1500,"&lt;=606",K$4:K$1500,"&gt;"&amp;K696)+1,"")))))))</f>
        <v/>
      </c>
      <c r="N696" s="99">
        <f>IF(OR($C696="",K696=""),"",IF(OR(AND($C696&gt;=1001,$C696&lt;=1005),AND($C696&gt;=1101,$C696&lt;=1105)),COUNTIFS($C$4:$C$1500,"&gt;=1001",$C$4:$C$1500,"&lt;=1005",K$4:K$1500,"&gt;"&amp;K696)+COUNTIFS($C$4:$C$1500,"&gt;=1101",$C$4:$C$1500,"&lt;=1105",K$4:K$1500,"&gt;"&amp;K696)+1,""))</f>
        <v/>
      </c>
      <c r="O696" s="94" t="n">
        <v>80</v>
      </c>
      <c r="P696" s="94" t="n">
        <v>23.21</v>
      </c>
      <c r="Q696" s="94" t="n">
        <v>37.5</v>
      </c>
      <c r="R696" s="94" t="n">
        <v>45.83</v>
      </c>
      <c r="S696" s="94" t="n">
        <v>75</v>
      </c>
      <c r="T696" s="99">
        <f>IF(AND(O696&gt;0,O696&lt;36),1,IF(AND(O696&gt;=36,O696&lt;51),2,IF(AND(O696&gt;=51,O696&lt;71),3,IF(AND(O696&gt;=71,O696&lt;=100),4,))))</f>
        <v/>
      </c>
      <c r="U696" s="99">
        <f>IF(AND(P696&gt;0,P696&lt;41),1,IF(AND(P696&gt;=41,P696&lt;56),2,IF(AND(P696&gt;=56,P696&lt;71),3,IF(AND(P696&gt;=71,P696&lt;=100),4,))))</f>
        <v/>
      </c>
      <c r="V696" s="99">
        <f>IF(AND(Q696&gt;0,Q696&lt;41),1,IF(AND(Q696&gt;=41,Q696&lt;56),2,IF(AND(Q696&gt;=56,Q696&lt;71),3,IF(AND(Q696&gt;=71,Q696&lt;=100),4,))))</f>
        <v/>
      </c>
      <c r="W696" s="99">
        <f>IF(AND(R696&gt;0,R696&lt;36),1,IF(AND(R696&gt;=36,R696&lt;51),2,IF(AND(R696&gt;=51,R696&lt;66),3,IF(AND(R696&gt;=66,R696&lt;=100),4,))))</f>
        <v/>
      </c>
      <c r="X696" s="100">
        <f>IF(AND(S696&gt;0,S696&lt;37),1,IF(AND(S696&gt;=37,S696&lt;58),2,IF(AND(S696&gt;=58,S696&lt;71),3,IF(AND(S696&gt;=71,S696&lt;=100),4,))))</f>
        <v/>
      </c>
      <c r="Y696" s="101">
        <f>IF(SUM(AC696:AG696)=0, "", ROUND(((AC696*3+AD696*3+AE696*3+AF696*3+AG696*1)/13)*5,0))</f>
        <v/>
      </c>
      <c r="Z696" s="99">
        <f>IF(OR($C696="",Y696=""),"",COUNTIFS($C$4:$C$1500,$C696,Y$4:Y$1500,"&gt;"&amp;Y696)+1)</f>
        <v/>
      </c>
      <c r="AA696" s="99">
        <f>IF(OR($C696="",Y696=""),"",IF(AND($C696&gt;=1001,$C696&lt;=1005),COUNTIFS($C$4:$C$1500,"&gt;=1001",$C$4:$C$1500,"&lt;=1005",Y$4:Y$1500,"&gt;"&amp;Y696)+1,IF(AND($C696&gt;=1101,$C696&lt;=1105),COUNTIFS($C$4:$C$1500,"&gt;=1101",$C$4:$C$1500,"&lt;=1105",Y$4:Y$1500,"&gt;"&amp;Y696)+1,IF(AND($C696&gt;=901,$C696&lt;=905),COUNTIFS($C$4:$C$1500,"&gt;=901",$C$4:$C$1500,"&lt;=905",Y$4:Y$1500,"&gt;"&amp;Y696)+1,IF(AND($C696&gt;=801,$C696&lt;=805),COUNTIFS($C$4:$C$1500,"&gt;=801",$C$4:$C$1500,"&lt;=805",Y$4:Y$1500,"&gt;"&amp;Y696)+1,IF(AND($C696&gt;=701,$C696&lt;=705),COUNTIFS($C$4:$C$1500,"&gt;=701",$C$4:$C$1500,"&lt;=705",Y$4:Y$1500,"&gt;"&amp;Y696)+1,IF(AND($C696&gt;=601,$C696&lt;=606),COUNTIFS($C$4:$C$1500,"&gt;=601",$C$4:$C$1500,"&lt;=606",Y$4:Y$1500,"&gt;"&amp;Y696)+1,"")))))))</f>
        <v/>
      </c>
      <c r="AB696" s="99">
        <f>IF(OR($C696="",Y696=""),"",IF(OR(AND($C696&gt;=1001,$C696&lt;=1005),AND($C696&gt;=1101,$C696&lt;=1105)),COUNTIFS($C$4:$C$1500,"&gt;=1001",$C$4:$C$1500,"&lt;=1005",Y$4:Y$1500,"&gt;"&amp;Y696)+COUNTIFS($C$4:$C$1500,"&gt;=1101",$C$4:$C$1500,"&lt;=1105",Y$4:Y$1500,"&gt;"&amp;Y696)+1,""))</f>
        <v/>
      </c>
      <c r="AC696" s="94" t="n">
        <v>46.75</v>
      </c>
      <c r="AD696" s="94" t="n">
        <v>72.5</v>
      </c>
      <c r="AE696" s="94" t="n">
        <v>40</v>
      </c>
      <c r="AF696" s="94" t="n">
        <v>32.08</v>
      </c>
      <c r="AG696" s="94" t="n">
        <v>68.75</v>
      </c>
      <c r="AH696" s="99">
        <f>IF(AND(AC696&gt;0,AC696&lt;36),1,IF(AND(AC696&gt;=36,AC696&lt;51),2,IF(AND(AC696&gt;=51,AC696&lt;71),3,IF(AND(AC696&gt;=71,AC696&lt;=100),4,))))</f>
        <v/>
      </c>
      <c r="AI696" s="99">
        <f>IF(AND(AD696&gt;0,AD696&lt;41),1,IF(AND(AD696&gt;=41,AD696&lt;56),2,IF(AND(AD696&gt;=56,AD696&lt;71),3,IF(AND(AD696&gt;=71,AD696&lt;=100),4,))))</f>
        <v/>
      </c>
      <c r="AJ696" s="99">
        <f>IF(AND(AE696&gt;0,AE696&lt;41),1,IF(AND(AE696&gt;=41,AE696&lt;56),2,IF(AND(AE696&gt;=56,AE696&lt;71),3,IF(AND(AE696&gt;=71,AE696&lt;=100),4,))))</f>
        <v/>
      </c>
      <c r="AK696" s="99">
        <f>IF(AND(AF696&gt;0,AF696&lt;36),1,IF(AND(AF696&gt;=36,AF696&lt;51),2,IF(AND(AF696&gt;=51,AF696&lt;66),3,IF(AND(AF696&gt;=66,AF696&lt;=100),4,))))</f>
        <v/>
      </c>
      <c r="AL696" s="100">
        <f>IF(AND(AG696&gt;0,AG696&lt;37),1,IF(AND(AG696&gt;=37,AG696&lt;58),2,IF(AND(AG696&gt;=58,AG696&lt;71),3,IF(AND(AG696&gt;=71,AG696&lt;=100),4,))))</f>
        <v/>
      </c>
      <c r="AM696" s="101">
        <f>IF((Y696&lt;&gt;"")*(K696&lt;&gt;""),Y696-K696,"")</f>
        <v/>
      </c>
      <c r="AN696" s="99">
        <f>IF((Z696&lt;&gt;"")*(L696&lt;&gt;""),Z696-L696,"")</f>
        <v/>
      </c>
      <c r="AO696" s="99">
        <f>IF((AA696&lt;&gt;"")*(M696&lt;&gt;""),AA696-M696,"")</f>
        <v/>
      </c>
      <c r="AP696" s="99">
        <f>IF((AB696&lt;&gt;"")*(N696&lt;&gt;""),AB696-N696,"")</f>
        <v/>
      </c>
      <c r="AQ696" s="94">
        <f>IF((AC696&lt;&gt;"")*(O696&lt;&gt;""),AC696-O696,"")</f>
        <v/>
      </c>
      <c r="AR696" s="94">
        <f>IF((AD696&lt;&gt;"")*(P696&lt;&gt;""),AD696-P696,"")</f>
        <v/>
      </c>
      <c r="AS696" s="94">
        <f>IF((AE696&lt;&gt;"")*(Q696&lt;&gt;""),AE696-Q696,"")</f>
        <v/>
      </c>
      <c r="AT696" s="94">
        <f>IF((AF696&lt;&gt;"")*(R696&lt;&gt;""),AF696-R696,"")</f>
        <v/>
      </c>
      <c r="AU696" s="94">
        <f>IF((AG696&lt;&gt;"")*(S696&lt;&gt;""),AG696-S696,"")</f>
        <v/>
      </c>
      <c r="AV696" s="99">
        <f>IF((AH696&lt;&gt;"")*(T696&lt;&gt;""),AH696-T696,"")</f>
        <v/>
      </c>
      <c r="AW696" s="99">
        <f>IF((AI696&lt;&gt;"")*(U696&lt;&gt;""),AI696-U696,"")</f>
        <v/>
      </c>
      <c r="AX696" s="99">
        <f>IF((AJ696&lt;&gt;"")*(V696&lt;&gt;""),AJ696-V696,"")</f>
        <v/>
      </c>
      <c r="AY696" s="99">
        <f>IF((AK696&lt;&gt;"")*(W696&lt;&gt;""),AK696-W696,"")</f>
        <v/>
      </c>
      <c r="AZ696" s="102">
        <f>IF((AL696&lt;&gt;"")*(X696&lt;&gt;""),AL696-X696,"")</f>
        <v/>
      </c>
      <c r="BA696" s="50">
        <f>IFERROR(__xludf.dummyfunction("AI(""Actúa como un tutor académico y dirígete personalmente al estudiante "" &amp; I696 &amp; "" "" &amp; J696 &amp; "" "" &amp; G696 &amp; "" "" &amp; H696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AM696 &amp; ""'. Diferencias por área: Matemáticas ("" &amp; AQ696 &amp; ""), Ciencias Natura"&amp;"les ("" &amp; AR696 &amp; ""), Sociales ("" &amp; AS696 &amp; ""), Lectura Crítica ("" &amp; AT696 &amp; "") e Inglés ("" &amp; AU696 &amp; ""). Variación en posición: grupo ("" &amp; AN696 &amp; ""), grado ("" &amp; AO696 &amp; "") y media ("" &amp; AP696 &amp; ""). Puntajes Primer Simulacro: Global "" &amp; K696 &amp; "", Mat "" &amp; "&amp;"O4 &amp; "", Cien "" &amp; P696 &amp; "", Soc "" &amp; Q696 &amp; "", Lec "" &amp; R696 &amp; "", Ing "" &amp; S696 &amp; "". Puntajes Segundo Simulacro: Global "" &amp; Y696 &amp; "", Mat "" &amp; AC696 &amp; "", Cien "" &amp; AD696 &amp; "", Soc "" &amp; AE696 &amp; "", Lec "" &amp; AF696 &amp; "", Ing "" &amp; AG696 &amp; "". Escribe un mensaje motivador"&amp;" y breve (máximo 4 líneas)."")
"),"=AI(""Actúa como un tutor académico y dirígete personalmente al estudiante "" &amp; I696 &amp; "" "" &amp; J696 &amp; "" "" &amp; G696 &amp; "" "" &amp; H696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AM696 &amp; ""'. Diferencias por área: Matemáticas ("" &amp; AQ696 &amp; ""), Ciencias Natur"&amp;"ales ("" &amp; AR696 &amp; ""), Sociales ("" &amp; AS696 &amp; ""), Lectura Crítica ("" &amp; AT696 &amp; "") e Inglés ("" &amp; AU696 &amp; ""). Variación en posición: grupo ("" &amp; AN696 &amp; ""), grado ("" &amp; AO696 &amp; "") y media ("" &amp; AP696 &amp; ""). Puntajes Primer Simulacro: Global "" &amp; K696 &amp; "", Mat "" &amp;"&amp;" O696 &amp; "", Cien "" &amp; P696 &amp; "", Soc "" &amp; Q696 &amp; "", Lec "" &amp; R696 &amp; "", Ing "" &amp; S696 &amp; "". Puntajes Segundo Simulacro: Global "" &amp; Y696 &amp; "", Mat "" &amp; AC696 &amp; "", Cien "" &amp; AD696 &amp; "", Soc "" &amp; AE696 &amp; "", Lec "" &amp; AF696 &amp; "", Ing "" &amp; AG696 &amp; "". Escribe un mensaje motivado"&amp;"r y breve (máximo 4 líneas)."")
")</f>
        <v/>
      </c>
    </row>
    <row r="697" ht="15.75" customHeight="1" s="42">
      <c r="A697" s="93" t="n"/>
      <c r="B697" s="94" t="inlineStr">
        <is>
          <t>Bachillerato</t>
        </is>
      </c>
      <c r="C697" s="94" t="n">
        <v>905</v>
      </c>
      <c r="D697" s="94" t="n"/>
      <c r="E697" s="95" t="n">
        <v>1011402691</v>
      </c>
      <c r="F697" s="96">
        <f>TRIM(G697&amp;" "&amp;H697&amp;" "&amp;I697&amp;" "&amp;J697)</f>
        <v/>
      </c>
      <c r="G697" s="94" t="inlineStr">
        <is>
          <t>Usuga</t>
        </is>
      </c>
      <c r="H697" s="94" t="inlineStr">
        <is>
          <t>Gallo</t>
        </is>
      </c>
      <c r="I697" s="94" t="inlineStr">
        <is>
          <t>Valentina</t>
        </is>
      </c>
      <c r="J697" s="97" t="n"/>
      <c r="K697" s="98">
        <f>IF(SUM(O697:S697)=0, "", ROUND(((O697*3+P697*3+Q697*3+R697*3+S697*1)/13)*5,0))</f>
        <v/>
      </c>
      <c r="L697" s="99">
        <f>IF(OR($C697="",K697=""),"",COUNTIFS($C$4:$C$1500,$C697,K$4:K$1500,"&gt;"&amp;K697)+1)</f>
        <v/>
      </c>
      <c r="M697" s="99">
        <f>IF(OR($C697="",K697=""),"",IF(AND($C697&gt;=1001,$C697&lt;=1005),COUNTIFS($C$4:$C$1500,"&gt;=1001",$C$4:$C$1500,"&lt;=1005",K$4:K$1500,"&gt;"&amp;K697)+1,IF(AND($C697&gt;=1101,$C697&lt;=1105),COUNTIFS($C$4:$C$1500,"&gt;=1101",$C$4:$C$1500,"&lt;=1105",K$4:K$1500,"&gt;"&amp;K697)+1,IF(AND($C697&gt;=901,$C697&lt;=905),COUNTIFS($C$4:$C$1500,"&gt;=901",$C$4:$C$1500,"&lt;=905",K$4:K$1500,"&gt;"&amp;K697)+1,IF(AND($C697&gt;=801,$C697&lt;=805),COUNTIFS($C$4:$C$1500,"&gt;=801",$C$4:$C$1500,"&lt;=805",K$4:K$1500,"&gt;"&amp;K697)+1,IF(AND($C697&gt;=701,$C697&lt;=705),COUNTIFS($C$4:$C$1500,"&gt;=701",$C$4:$C$1500,"&lt;=705",K$4:K$1500,"&gt;"&amp;K697)+1,IF(AND($C697&gt;=601,$C697&lt;=606),COUNTIFS($C$4:$C$1500,"&gt;=601",$C$4:$C$1500,"&lt;=606",K$4:K$1500,"&gt;"&amp;K697)+1,"")))))))</f>
        <v/>
      </c>
      <c r="N697" s="99">
        <f>IF(OR($C697="",K697=""),"",IF(OR(AND($C697&gt;=1001,$C697&lt;=1005),AND($C697&gt;=1101,$C697&lt;=1105)),COUNTIFS($C$4:$C$1500,"&gt;=1001",$C$4:$C$1500,"&lt;=1005",K$4:K$1500,"&gt;"&amp;K697)+COUNTIFS($C$4:$C$1500,"&gt;=1101",$C$4:$C$1500,"&lt;=1105",K$4:K$1500,"&gt;"&amp;K697)+1,""))</f>
        <v/>
      </c>
      <c r="O697" s="94" t="n">
        <v>75</v>
      </c>
      <c r="P697" s="94" t="n">
        <v>63.33</v>
      </c>
      <c r="Q697" s="94" t="n">
        <v>59.38</v>
      </c>
      <c r="R697" s="94" t="n">
        <v>58.33</v>
      </c>
      <c r="S697" s="94" t="n">
        <v>62.5</v>
      </c>
      <c r="T697" s="99">
        <f>IF(AND(O697&gt;0,O697&lt;36),1,IF(AND(O697&gt;=36,O697&lt;51),2,IF(AND(O697&gt;=51,O697&lt;71),3,IF(AND(O697&gt;=71,O697&lt;=100),4,))))</f>
        <v/>
      </c>
      <c r="U697" s="99">
        <f>IF(AND(P697&gt;0,P697&lt;41),1,IF(AND(P697&gt;=41,P697&lt;56),2,IF(AND(P697&gt;=56,P697&lt;71),3,IF(AND(P697&gt;=71,P697&lt;=100),4,))))</f>
        <v/>
      </c>
      <c r="V697" s="99">
        <f>IF(AND(Q697&gt;0,Q697&lt;41),1,IF(AND(Q697&gt;=41,Q697&lt;56),2,IF(AND(Q697&gt;=56,Q697&lt;71),3,IF(AND(Q697&gt;=71,Q697&lt;=100),4,))))</f>
        <v/>
      </c>
      <c r="W697" s="99">
        <f>IF(AND(R697&gt;0,R697&lt;36),1,IF(AND(R697&gt;=36,R697&lt;51),2,IF(AND(R697&gt;=51,R697&lt;66),3,IF(AND(R697&gt;=66,R697&lt;=100),4,))))</f>
        <v/>
      </c>
      <c r="X697" s="100">
        <f>IF(AND(S697&gt;0,S697&lt;37),1,IF(AND(S697&gt;=37,S697&lt;58),2,IF(AND(S697&gt;=58,S697&lt;71),3,IF(AND(S697&gt;=71,S697&lt;=100),4,))))</f>
        <v/>
      </c>
      <c r="Y697" s="101">
        <f>IF(SUM(AC697:AG697)=0, "", ROUND(((AC697*3+AD697*3+AE697*3+AF697*3+AG697*1)/13)*5,0))</f>
        <v/>
      </c>
      <c r="Z697" s="99">
        <f>IF(OR($C697="",Y697=""),"",COUNTIFS($C$4:$C$1500,$C697,Y$4:Y$1500,"&gt;"&amp;Y697)+1)</f>
        <v/>
      </c>
      <c r="AA697" s="99">
        <f>IF(OR($C697="",Y697=""),"",IF(AND($C697&gt;=1001,$C697&lt;=1005),COUNTIFS($C$4:$C$1500,"&gt;=1001",$C$4:$C$1500,"&lt;=1005",Y$4:Y$1500,"&gt;"&amp;Y697)+1,IF(AND($C697&gt;=1101,$C697&lt;=1105),COUNTIFS($C$4:$C$1500,"&gt;=1101",$C$4:$C$1500,"&lt;=1105",Y$4:Y$1500,"&gt;"&amp;Y697)+1,IF(AND($C697&gt;=901,$C697&lt;=905),COUNTIFS($C$4:$C$1500,"&gt;=901",$C$4:$C$1500,"&lt;=905",Y$4:Y$1500,"&gt;"&amp;Y697)+1,IF(AND($C697&gt;=801,$C697&lt;=805),COUNTIFS($C$4:$C$1500,"&gt;=801",$C$4:$C$1500,"&lt;=805",Y$4:Y$1500,"&gt;"&amp;Y697)+1,IF(AND($C697&gt;=701,$C697&lt;=705),COUNTIFS($C$4:$C$1500,"&gt;=701",$C$4:$C$1500,"&lt;=705",Y$4:Y$1500,"&gt;"&amp;Y697)+1,IF(AND($C697&gt;=601,$C697&lt;=606),COUNTIFS($C$4:$C$1500,"&gt;=601",$C$4:$C$1500,"&lt;=606",Y$4:Y$1500,"&gt;"&amp;Y697)+1,"")))))))</f>
        <v/>
      </c>
      <c r="AB697" s="99">
        <f>IF(OR($C697="",Y697=""),"",IF(OR(AND($C697&gt;=1001,$C697&lt;=1005),AND($C697&gt;=1101,$C697&lt;=1105)),COUNTIFS($C$4:$C$1500,"&gt;=1001",$C$4:$C$1500,"&lt;=1005",Y$4:Y$1500,"&gt;"&amp;Y697)+COUNTIFS($C$4:$C$1500,"&gt;=1101",$C$4:$C$1500,"&lt;=1105",Y$4:Y$1500,"&gt;"&amp;Y697)+1,""))</f>
        <v/>
      </c>
      <c r="AC697" s="94" t="n">
        <v>59.25</v>
      </c>
      <c r="AD697" s="94" t="n">
        <v>92.26000000000001</v>
      </c>
      <c r="AE697" s="94" t="n">
        <v>77.5</v>
      </c>
      <c r="AF697" s="94" t="n">
        <v>77.92</v>
      </c>
      <c r="AG697" s="94" t="n">
        <v>68.75</v>
      </c>
      <c r="AH697" s="99">
        <f>IF(AND(AC697&gt;0,AC697&lt;36),1,IF(AND(AC697&gt;=36,AC697&lt;51),2,IF(AND(AC697&gt;=51,AC697&lt;71),3,IF(AND(AC697&gt;=71,AC697&lt;=100),4,))))</f>
        <v/>
      </c>
      <c r="AI697" s="99">
        <f>IF(AND(AD697&gt;0,AD697&lt;41),1,IF(AND(AD697&gt;=41,AD697&lt;56),2,IF(AND(AD697&gt;=56,AD697&lt;71),3,IF(AND(AD697&gt;=71,AD697&lt;=100),4,))))</f>
        <v/>
      </c>
      <c r="AJ697" s="99">
        <f>IF(AND(AE697&gt;0,AE697&lt;41),1,IF(AND(AE697&gt;=41,AE697&lt;56),2,IF(AND(AE697&gt;=56,AE697&lt;71),3,IF(AND(AE697&gt;=71,AE697&lt;=100),4,))))</f>
        <v/>
      </c>
      <c r="AK697" s="99">
        <f>IF(AND(AF697&gt;0,AF697&lt;36),1,IF(AND(AF697&gt;=36,AF697&lt;51),2,IF(AND(AF697&gt;=51,AF697&lt;66),3,IF(AND(AF697&gt;=66,AF697&lt;=100),4,))))</f>
        <v/>
      </c>
      <c r="AL697" s="100">
        <f>IF(AND(AG697&gt;0,AG697&lt;37),1,IF(AND(AG697&gt;=37,AG697&lt;58),2,IF(AND(AG697&gt;=58,AG697&lt;71),3,IF(AND(AG697&gt;=71,AG697&lt;=100),4,))))</f>
        <v/>
      </c>
      <c r="AM697" s="101">
        <f>IF((Y697&lt;&gt;"")*(K697&lt;&gt;""),Y697-K697,"")</f>
        <v/>
      </c>
      <c r="AN697" s="99">
        <f>IF((Z697&lt;&gt;"")*(L697&lt;&gt;""),Z697-L697,"")</f>
        <v/>
      </c>
      <c r="AO697" s="99">
        <f>IF((AA697&lt;&gt;"")*(M697&lt;&gt;""),AA697-M697,"")</f>
        <v/>
      </c>
      <c r="AP697" s="99">
        <f>IF((AB697&lt;&gt;"")*(N697&lt;&gt;""),AB697-N697,"")</f>
        <v/>
      </c>
      <c r="AQ697" s="94">
        <f>IF((AC697&lt;&gt;"")*(O697&lt;&gt;""),AC697-O697,"")</f>
        <v/>
      </c>
      <c r="AR697" s="94">
        <f>IF((AD697&lt;&gt;"")*(P697&lt;&gt;""),AD697-P697,"")</f>
        <v/>
      </c>
      <c r="AS697" s="94">
        <f>IF((AE697&lt;&gt;"")*(Q697&lt;&gt;""),AE697-Q697,"")</f>
        <v/>
      </c>
      <c r="AT697" s="94">
        <f>IF((AF697&lt;&gt;"")*(R697&lt;&gt;""),AF697-R697,"")</f>
        <v/>
      </c>
      <c r="AU697" s="94">
        <f>IF((AG697&lt;&gt;"")*(S697&lt;&gt;""),AG697-S697,"")</f>
        <v/>
      </c>
      <c r="AV697" s="99">
        <f>IF((AH697&lt;&gt;"")*(T697&lt;&gt;""),AH697-T697,"")</f>
        <v/>
      </c>
      <c r="AW697" s="99">
        <f>IF((AI697&lt;&gt;"")*(U697&lt;&gt;""),AI697-U697,"")</f>
        <v/>
      </c>
      <c r="AX697" s="99">
        <f>IF((AJ697&lt;&gt;"")*(V697&lt;&gt;""),AJ697-V697,"")</f>
        <v/>
      </c>
      <c r="AY697" s="99">
        <f>IF((AK697&lt;&gt;"")*(W697&lt;&gt;""),AK697-W697,"")</f>
        <v/>
      </c>
      <c r="AZ697" s="102">
        <f>IF((AL697&lt;&gt;"")*(X697&lt;&gt;""),AL697-X697,"")</f>
        <v/>
      </c>
      <c r="BA697" s="50">
        <f>IFERROR(__xludf.dummyfunction("AI(""Actúa como un tutor académico y dirígete personalmente al estudiante "" &amp; I697 &amp; "" "" &amp; J697 &amp; "" "" &amp; G697 &amp; "" "" &amp; H697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AM697 &amp; ""'. Diferencias por área: Matemáticas ("" &amp; AQ697 &amp; ""), Ciencias Natura"&amp;"les ("" &amp; AR697 &amp; ""), Sociales ("" &amp; AS697 &amp; ""), Lectura Crítica ("" &amp; AT697 &amp; "") e Inglés ("" &amp; AU697 &amp; ""). Variación en posición: grupo ("" &amp; AN697 &amp; ""), grado ("" &amp; AO697 &amp; "") y media ("" &amp; AP697 &amp; ""). Puntajes Primer Simulacro: Global "" &amp; K697 &amp; "", Mat "" &amp; "&amp;"O4 &amp; "", Cien "" &amp; P697 &amp; "", Soc "" &amp; Q697 &amp; "", Lec "" &amp; R697 &amp; "", Ing "" &amp; S697 &amp; "". Puntajes Segundo Simulacro: Global "" &amp; Y697 &amp; "", Mat "" &amp; AC697 &amp; "", Cien "" &amp; AD697 &amp; "", Soc "" &amp; AE697 &amp; "", Lec "" &amp; AF697 &amp; "", Ing "" &amp; AG697 &amp; "". Escribe un mensaje motivador"&amp;" y breve (máximo 4 líneas)."")
"),"=AI(""Actúa como un tutor académico y dirígete personalmente al estudiante "" &amp; I697 &amp; "" "" &amp; J697 &amp; "" "" &amp; G697 &amp; "" "" &amp; H697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AM697 &amp; ""'. Diferencias por área: Matemáticas ("" &amp; AQ697 &amp; ""), Ciencias Natur"&amp;"ales ("" &amp; AR697 &amp; ""), Sociales ("" &amp; AS697 &amp; ""), Lectura Crítica ("" &amp; AT697 &amp; "") e Inglés ("" &amp; AU697 &amp; ""). Variación en posición: grupo ("" &amp; AN697 &amp; ""), grado ("" &amp; AO697 &amp; "") y media ("" &amp; AP697 &amp; ""). Puntajes Primer Simulacro: Global "" &amp; K697 &amp; "", Mat "" &amp;"&amp;" O697 &amp; "", Cien "" &amp; P697 &amp; "", Soc "" &amp; Q697 &amp; "", Lec "" &amp; R697 &amp; "", Ing "" &amp; S697 &amp; "". Puntajes Segundo Simulacro: Global "" &amp; Y697 &amp; "", Mat "" &amp; AC697 &amp; "", Cien "" &amp; AD697 &amp; "", Soc "" &amp; AE697 &amp; "", Lec "" &amp; AF697 &amp; "", Ing "" &amp; AG697 &amp; "". Escribe un mensaje motivado"&amp;"r y breve (máximo 4 líneas)."")
")</f>
        <v/>
      </c>
    </row>
    <row r="698" ht="15.75" customHeight="1" s="42">
      <c r="A698" s="93" t="n"/>
      <c r="B698" s="94" t="inlineStr">
        <is>
          <t>Bachillerato</t>
        </is>
      </c>
      <c r="C698" s="94" t="n">
        <v>905</v>
      </c>
      <c r="D698" s="94" t="n"/>
      <c r="E698" s="95" t="n">
        <v>1042826594</v>
      </c>
      <c r="F698" s="96">
        <f>TRIM(G698&amp;" "&amp;H698&amp;" "&amp;I698&amp;" "&amp;J698)</f>
        <v/>
      </c>
      <c r="G698" s="94" t="inlineStr">
        <is>
          <t>Valencia</t>
        </is>
      </c>
      <c r="H698" s="94" t="inlineStr">
        <is>
          <t>Cordoboa</t>
        </is>
      </c>
      <c r="I698" s="94" t="inlineStr">
        <is>
          <t>Scharol</t>
        </is>
      </c>
      <c r="J698" s="97" t="inlineStr">
        <is>
          <t>Michel</t>
        </is>
      </c>
      <c r="K698" s="98">
        <f>IF(SUM(O698:S698)=0, "", ROUND(((O698*3+P698*3+Q698*3+R698*3+S698*1)/13)*5,0))</f>
        <v/>
      </c>
      <c r="L698" s="99">
        <f>IF(OR($C698="",K698=""),"",COUNTIFS($C$4:$C$1500,$C698,K$4:K$1500,"&gt;"&amp;K698)+1)</f>
        <v/>
      </c>
      <c r="M698" s="99">
        <f>IF(OR($C698="",K698=""),"",IF(AND($C698&gt;=1001,$C698&lt;=1005),COUNTIFS($C$4:$C$1500,"&gt;=1001",$C$4:$C$1500,"&lt;=1005",K$4:K$1500,"&gt;"&amp;K698)+1,IF(AND($C698&gt;=1101,$C698&lt;=1105),COUNTIFS($C$4:$C$1500,"&gt;=1101",$C$4:$C$1500,"&lt;=1105",K$4:K$1500,"&gt;"&amp;K698)+1,IF(AND($C698&gt;=901,$C698&lt;=905),COUNTIFS($C$4:$C$1500,"&gt;=901",$C$4:$C$1500,"&lt;=905",K$4:K$1500,"&gt;"&amp;K698)+1,IF(AND($C698&gt;=801,$C698&lt;=805),COUNTIFS($C$4:$C$1500,"&gt;=801",$C$4:$C$1500,"&lt;=805",K$4:K$1500,"&gt;"&amp;K698)+1,IF(AND($C698&gt;=701,$C698&lt;=705),COUNTIFS($C$4:$C$1500,"&gt;=701",$C$4:$C$1500,"&lt;=705",K$4:K$1500,"&gt;"&amp;K698)+1,IF(AND($C698&gt;=601,$C698&lt;=606),COUNTIFS($C$4:$C$1500,"&gt;=601",$C$4:$C$1500,"&lt;=606",K$4:K$1500,"&gt;"&amp;K698)+1,"")))))))</f>
        <v/>
      </c>
      <c r="N698" s="99">
        <f>IF(OR($C698="",K698=""),"",IF(OR(AND($C698&gt;=1001,$C698&lt;=1005),AND($C698&gt;=1101,$C698&lt;=1105)),COUNTIFS($C$4:$C$1500,"&gt;=1001",$C$4:$C$1500,"&lt;=1005",K$4:K$1500,"&gt;"&amp;K698)+COUNTIFS($C$4:$C$1500,"&gt;=1101",$C$4:$C$1500,"&lt;=1105",K$4:K$1500,"&gt;"&amp;K698)+1,""))</f>
        <v/>
      </c>
      <c r="O698" s="94" t="n">
        <v>63.13</v>
      </c>
      <c r="P698" s="94" t="n">
        <v>41.9</v>
      </c>
      <c r="Q698" s="94" t="n">
        <v>28.13</v>
      </c>
      <c r="R698" s="94" t="n">
        <v>37.5</v>
      </c>
      <c r="S698" s="94" t="n">
        <v>58.33</v>
      </c>
      <c r="T698" s="99">
        <f>IF(AND(O698&gt;0,O698&lt;36),1,IF(AND(O698&gt;=36,O698&lt;51),2,IF(AND(O698&gt;=51,O698&lt;71),3,IF(AND(O698&gt;=71,O698&lt;=100),4,))))</f>
        <v/>
      </c>
      <c r="U698" s="99">
        <f>IF(AND(P698&gt;0,P698&lt;41),1,IF(AND(P698&gt;=41,P698&lt;56),2,IF(AND(P698&gt;=56,P698&lt;71),3,IF(AND(P698&gt;=71,P698&lt;=100),4,))))</f>
        <v/>
      </c>
      <c r="V698" s="99">
        <f>IF(AND(Q698&gt;0,Q698&lt;41),1,IF(AND(Q698&gt;=41,Q698&lt;56),2,IF(AND(Q698&gt;=56,Q698&lt;71),3,IF(AND(Q698&gt;=71,Q698&lt;=100),4,))))</f>
        <v/>
      </c>
      <c r="W698" s="99">
        <f>IF(AND(R698&gt;0,R698&lt;36),1,IF(AND(R698&gt;=36,R698&lt;51),2,IF(AND(R698&gt;=51,R698&lt;66),3,IF(AND(R698&gt;=66,R698&lt;=100),4,))))</f>
        <v/>
      </c>
      <c r="X698" s="100">
        <f>IF(AND(S698&gt;0,S698&lt;37),1,IF(AND(S698&gt;=37,S698&lt;58),2,IF(AND(S698&gt;=58,S698&lt;71),3,IF(AND(S698&gt;=71,S698&lt;=100),4,))))</f>
        <v/>
      </c>
      <c r="Y698" s="101">
        <f>IF(SUM(AC698:AG698)=0, "", ROUND(((AC698*3+AD698*3+AE698*3+AF698*3+AG698*1)/13)*5,0))</f>
        <v/>
      </c>
      <c r="Z698" s="99">
        <f>IF(OR($C698="",Y698=""),"",COUNTIFS($C$4:$C$1500,$C698,Y$4:Y$1500,"&gt;"&amp;Y698)+1)</f>
        <v/>
      </c>
      <c r="AA698" s="99">
        <f>IF(OR($C698="",Y698=""),"",IF(AND($C698&gt;=1001,$C698&lt;=1005),COUNTIFS($C$4:$C$1500,"&gt;=1001",$C$4:$C$1500,"&lt;=1005",Y$4:Y$1500,"&gt;"&amp;Y698)+1,IF(AND($C698&gt;=1101,$C698&lt;=1105),COUNTIFS($C$4:$C$1500,"&gt;=1101",$C$4:$C$1500,"&lt;=1105",Y$4:Y$1500,"&gt;"&amp;Y698)+1,IF(AND($C698&gt;=901,$C698&lt;=905),COUNTIFS($C$4:$C$1500,"&gt;=901",$C$4:$C$1500,"&lt;=905",Y$4:Y$1500,"&gt;"&amp;Y698)+1,IF(AND($C698&gt;=801,$C698&lt;=805),COUNTIFS($C$4:$C$1500,"&gt;=801",$C$4:$C$1500,"&lt;=805",Y$4:Y$1500,"&gt;"&amp;Y698)+1,IF(AND($C698&gt;=701,$C698&lt;=705),COUNTIFS($C$4:$C$1500,"&gt;=701",$C$4:$C$1500,"&lt;=705",Y$4:Y$1500,"&gt;"&amp;Y698)+1,IF(AND($C698&gt;=601,$C698&lt;=606),COUNTIFS($C$4:$C$1500,"&gt;=601",$C$4:$C$1500,"&lt;=606",Y$4:Y$1500,"&gt;"&amp;Y698)+1,"")))))))</f>
        <v/>
      </c>
      <c r="AB698" s="99">
        <f>IF(OR($C698="",Y698=""),"",IF(OR(AND($C698&gt;=1001,$C698&lt;=1005),AND($C698&gt;=1101,$C698&lt;=1105)),COUNTIFS($C$4:$C$1500,"&gt;=1001",$C$4:$C$1500,"&lt;=1005",Y$4:Y$1500,"&gt;"&amp;Y698)+COUNTIFS($C$4:$C$1500,"&gt;=1101",$C$4:$C$1500,"&lt;=1105",Y$4:Y$1500,"&gt;"&amp;Y698)+1,""))</f>
        <v/>
      </c>
      <c r="AC698" s="94" t="n">
        <v>37.75</v>
      </c>
      <c r="AD698" s="94" t="n">
        <v>50.18</v>
      </c>
      <c r="AE698" s="94" t="n">
        <v>50</v>
      </c>
      <c r="AF698" s="94" t="n">
        <v>50.42</v>
      </c>
      <c r="AG698" s="94" t="n">
        <v>41.25</v>
      </c>
      <c r="AH698" s="99">
        <f>IF(AND(AC698&gt;0,AC698&lt;36),1,IF(AND(AC698&gt;=36,AC698&lt;51),2,IF(AND(AC698&gt;=51,AC698&lt;71),3,IF(AND(AC698&gt;=71,AC698&lt;=100),4,))))</f>
        <v/>
      </c>
      <c r="AI698" s="99">
        <f>IF(AND(AD698&gt;0,AD698&lt;41),1,IF(AND(AD698&gt;=41,AD698&lt;56),2,IF(AND(AD698&gt;=56,AD698&lt;71),3,IF(AND(AD698&gt;=71,AD698&lt;=100),4,))))</f>
        <v/>
      </c>
      <c r="AJ698" s="99">
        <f>IF(AND(AE698&gt;0,AE698&lt;41),1,IF(AND(AE698&gt;=41,AE698&lt;56),2,IF(AND(AE698&gt;=56,AE698&lt;71),3,IF(AND(AE698&gt;=71,AE698&lt;=100),4,))))</f>
        <v/>
      </c>
      <c r="AK698" s="99">
        <f>IF(AND(AF698&gt;0,AF698&lt;36),1,IF(AND(AF698&gt;=36,AF698&lt;51),2,IF(AND(AF698&gt;=51,AF698&lt;66),3,IF(AND(AF698&gt;=66,AF698&lt;=100),4,))))</f>
        <v/>
      </c>
      <c r="AL698" s="100">
        <f>IF(AND(AG698&gt;0,AG698&lt;37),1,IF(AND(AG698&gt;=37,AG698&lt;58),2,IF(AND(AG698&gt;=58,AG698&lt;71),3,IF(AND(AG698&gt;=71,AG698&lt;=100),4,))))</f>
        <v/>
      </c>
      <c r="AM698" s="101">
        <f>IF((Y698&lt;&gt;"")*(K698&lt;&gt;""),Y698-K698,"")</f>
        <v/>
      </c>
      <c r="AN698" s="99">
        <f>IF((Z698&lt;&gt;"")*(L698&lt;&gt;""),Z698-L698,"")</f>
        <v/>
      </c>
      <c r="AO698" s="99">
        <f>IF((AA698&lt;&gt;"")*(M698&lt;&gt;""),AA698-M698,"")</f>
        <v/>
      </c>
      <c r="AP698" s="99">
        <f>IF((AB698&lt;&gt;"")*(N698&lt;&gt;""),AB698-N698,"")</f>
        <v/>
      </c>
      <c r="AQ698" s="94">
        <f>IF((AC698&lt;&gt;"")*(O698&lt;&gt;""),AC698-O698,"")</f>
        <v/>
      </c>
      <c r="AR698" s="94">
        <f>IF((AD698&lt;&gt;"")*(P698&lt;&gt;""),AD698-P698,"")</f>
        <v/>
      </c>
      <c r="AS698" s="94">
        <f>IF((AE698&lt;&gt;"")*(Q698&lt;&gt;""),AE698-Q698,"")</f>
        <v/>
      </c>
      <c r="AT698" s="94">
        <f>IF((AF698&lt;&gt;"")*(R698&lt;&gt;""),AF698-R698,"")</f>
        <v/>
      </c>
      <c r="AU698" s="94">
        <f>IF((AG698&lt;&gt;"")*(S698&lt;&gt;""),AG698-S698,"")</f>
        <v/>
      </c>
      <c r="AV698" s="99">
        <f>IF((AH698&lt;&gt;"")*(T698&lt;&gt;""),AH698-T698,"")</f>
        <v/>
      </c>
      <c r="AW698" s="99">
        <f>IF((AI698&lt;&gt;"")*(U698&lt;&gt;""),AI698-U698,"")</f>
        <v/>
      </c>
      <c r="AX698" s="99">
        <f>IF((AJ698&lt;&gt;"")*(V698&lt;&gt;""),AJ698-V698,"")</f>
        <v/>
      </c>
      <c r="AY698" s="99">
        <f>IF((AK698&lt;&gt;"")*(W698&lt;&gt;""),AK698-W698,"")</f>
        <v/>
      </c>
      <c r="AZ698" s="102">
        <f>IF((AL698&lt;&gt;"")*(X698&lt;&gt;""),AL698-X698,"")</f>
        <v/>
      </c>
      <c r="BA698" s="50">
        <f>IFERROR(__xludf.dummyfunction("AI(""Actúa como un tutor académico y dirígete personalmente al estudiante "" &amp; I698 &amp; "" "" &amp; J698 &amp; "" "" &amp; G698 &amp; "" "" &amp; H698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AM698 &amp; ""'. Diferencias por área: Matemáticas ("" &amp; AQ698 &amp; ""), Ciencias Natura"&amp;"les ("" &amp; AR698 &amp; ""), Sociales ("" &amp; AS698 &amp; ""), Lectura Crítica ("" &amp; AT698 &amp; "") e Inglés ("" &amp; AU698 &amp; ""). Variación en posición: grupo ("" &amp; AN698 &amp; ""), grado ("" &amp; AO698 &amp; "") y media ("" &amp; AP698 &amp; ""). Puntajes Primer Simulacro: Global "" &amp; K698 &amp; "", Mat "" &amp; "&amp;"O4 &amp; "", Cien "" &amp; P698 &amp; "", Soc "" &amp; Q698 &amp; "", Lec "" &amp; R698 &amp; "", Ing "" &amp; S698 &amp; "". Puntajes Segundo Simulacro: Global "" &amp; Y698 &amp; "", Mat "" &amp; AC698 &amp; "", Cien "" &amp; AD698 &amp; "", Soc "" &amp; AE698 &amp; "", Lec "" &amp; AF698 &amp; "", Ing "" &amp; AG698 &amp; "". Escribe un mensaje motivador"&amp;" y breve (máximo 4 líneas)."")
"),"=AI(""Actúa como un tutor académico y dirígete personalmente al estudiante "" &amp; I698 &amp; "" "" &amp; J698 &amp; "" "" &amp; G698 &amp; "" "" &amp; H698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AM698 &amp; ""'. Diferencias por área: Matemáticas ("" &amp; AQ698 &amp; ""), Ciencias Natur"&amp;"ales ("" &amp; AR698 &amp; ""), Sociales ("" &amp; AS698 &amp; ""), Lectura Crítica ("" &amp; AT698 &amp; "") e Inglés ("" &amp; AU698 &amp; ""). Variación en posición: grupo ("" &amp; AN698 &amp; ""), grado ("" &amp; AO698 &amp; "") y media ("" &amp; AP698 &amp; ""). Puntajes Primer Simulacro: Global "" &amp; K698 &amp; "", Mat "" &amp;"&amp;" O698 &amp; "", Cien "" &amp; P698 &amp; "", Soc "" &amp; Q698 &amp; "", Lec "" &amp; R698 &amp; "", Ing "" &amp; S698 &amp; "". Puntajes Segundo Simulacro: Global "" &amp; Y698 &amp; "", Mat "" &amp; AC698 &amp; "", Cien "" &amp; AD698 &amp; "", Soc "" &amp; AE698 &amp; "", Lec "" &amp; AF698 &amp; "", Ing "" &amp; AG698 &amp; "". Escribe un mensaje motivado"&amp;"r y breve (máximo 4 líneas)."")
")</f>
        <v/>
      </c>
    </row>
    <row r="699" ht="15.75" customHeight="1" s="42">
      <c r="A699" s="93" t="n"/>
      <c r="B699" s="94" t="inlineStr">
        <is>
          <t>Bachillerato</t>
        </is>
      </c>
      <c r="C699" s="94" t="n">
        <v>905</v>
      </c>
      <c r="D699" s="94" t="n"/>
      <c r="E699" s="95" t="n">
        <v>1046909396</v>
      </c>
      <c r="F699" s="96">
        <f>TRIM(G699&amp;" "&amp;H699&amp;" "&amp;I699&amp;" "&amp;J699)</f>
        <v/>
      </c>
      <c r="G699" s="94" t="inlineStr">
        <is>
          <t>Vargas</t>
        </is>
      </c>
      <c r="H699" s="94" t="inlineStr">
        <is>
          <t>Cano</t>
        </is>
      </c>
      <c r="I699" s="94" t="inlineStr">
        <is>
          <t>Yoan</t>
        </is>
      </c>
      <c r="J699" s="97" t="inlineStr">
        <is>
          <t>Estiven</t>
        </is>
      </c>
      <c r="K699" s="98">
        <f>IF(SUM(O699:S699)=0, "", ROUND(((O699*3+P699*3+Q699*3+R699*3+S699*1)/13)*5,0))</f>
        <v/>
      </c>
      <c r="L699" s="99">
        <f>IF(OR($C699="",K699=""),"",COUNTIFS($C$4:$C$1500,$C699,K$4:K$1500,"&gt;"&amp;K699)+1)</f>
        <v/>
      </c>
      <c r="M699" s="99">
        <f>IF(OR($C699="",K699=""),"",IF(AND($C699&gt;=1001,$C699&lt;=1005),COUNTIFS($C$4:$C$1500,"&gt;=1001",$C$4:$C$1500,"&lt;=1005",K$4:K$1500,"&gt;"&amp;K699)+1,IF(AND($C699&gt;=1101,$C699&lt;=1105),COUNTIFS($C$4:$C$1500,"&gt;=1101",$C$4:$C$1500,"&lt;=1105",K$4:K$1500,"&gt;"&amp;K699)+1,IF(AND($C699&gt;=901,$C699&lt;=905),COUNTIFS($C$4:$C$1500,"&gt;=901",$C$4:$C$1500,"&lt;=905",K$4:K$1500,"&gt;"&amp;K699)+1,IF(AND($C699&gt;=801,$C699&lt;=805),COUNTIFS($C$4:$C$1500,"&gt;=801",$C$4:$C$1500,"&lt;=805",K$4:K$1500,"&gt;"&amp;K699)+1,IF(AND($C699&gt;=701,$C699&lt;=705),COUNTIFS($C$4:$C$1500,"&gt;=701",$C$4:$C$1500,"&lt;=705",K$4:K$1500,"&gt;"&amp;K699)+1,IF(AND($C699&gt;=601,$C699&lt;=606),COUNTIFS($C$4:$C$1500,"&gt;=601",$C$4:$C$1500,"&lt;=606",K$4:K$1500,"&gt;"&amp;K699)+1,"")))))))</f>
        <v/>
      </c>
      <c r="N699" s="99">
        <f>IF(OR($C699="",K699=""),"",IF(OR(AND($C699&gt;=1001,$C699&lt;=1005),AND($C699&gt;=1101,$C699&lt;=1105)),COUNTIFS($C$4:$C$1500,"&gt;=1001",$C$4:$C$1500,"&lt;=1005",K$4:K$1500,"&gt;"&amp;K699)+COUNTIFS($C$4:$C$1500,"&gt;=1101",$C$4:$C$1500,"&lt;=1105",K$4:K$1500,"&gt;"&amp;K699)+1,""))</f>
        <v/>
      </c>
      <c r="O699" s="94" t="n">
        <v>29.38</v>
      </c>
      <c r="P699" s="94" t="n">
        <v>30.6</v>
      </c>
      <c r="Q699" s="94" t="n">
        <v>28.13</v>
      </c>
      <c r="R699" s="94" t="n">
        <v>33.33</v>
      </c>
      <c r="S699" s="94" t="n">
        <v>79.17</v>
      </c>
      <c r="T699" s="99">
        <f>IF(AND(O699&gt;0,O699&lt;36),1,IF(AND(O699&gt;=36,O699&lt;51),2,IF(AND(O699&gt;=51,O699&lt;71),3,IF(AND(O699&gt;=71,O699&lt;=100),4,))))</f>
        <v/>
      </c>
      <c r="U699" s="99">
        <f>IF(AND(P699&gt;0,P699&lt;41),1,IF(AND(P699&gt;=41,P699&lt;56),2,IF(AND(P699&gt;=56,P699&lt;71),3,IF(AND(P699&gt;=71,P699&lt;=100),4,))))</f>
        <v/>
      </c>
      <c r="V699" s="99">
        <f>IF(AND(Q699&gt;0,Q699&lt;41),1,IF(AND(Q699&gt;=41,Q699&lt;56),2,IF(AND(Q699&gt;=56,Q699&lt;71),3,IF(AND(Q699&gt;=71,Q699&lt;=100),4,))))</f>
        <v/>
      </c>
      <c r="W699" s="99">
        <f>IF(AND(R699&gt;0,R699&lt;36),1,IF(AND(R699&gt;=36,R699&lt;51),2,IF(AND(R699&gt;=51,R699&lt;66),3,IF(AND(R699&gt;=66,R699&lt;=100),4,))))</f>
        <v/>
      </c>
      <c r="X699" s="100">
        <f>IF(AND(S699&gt;0,S699&lt;37),1,IF(AND(S699&gt;=37,S699&lt;58),2,IF(AND(S699&gt;=58,S699&lt;71),3,IF(AND(S699&gt;=71,S699&lt;=100),4,))))</f>
        <v/>
      </c>
      <c r="Y699" s="101">
        <f>IF(SUM(AC699:AG699)=0, "", ROUND(((AC699*3+AD699*3+AE699*3+AF699*3+AG699*1)/13)*5,0))</f>
        <v/>
      </c>
      <c r="Z699" s="99">
        <f>IF(OR($C699="",Y699=""),"",COUNTIFS($C$4:$C$1500,$C699,Y$4:Y$1500,"&gt;"&amp;Y699)+1)</f>
        <v/>
      </c>
      <c r="AA699" s="99">
        <f>IF(OR($C699="",Y699=""),"",IF(AND($C699&gt;=1001,$C699&lt;=1005),COUNTIFS($C$4:$C$1500,"&gt;=1001",$C$4:$C$1500,"&lt;=1005",Y$4:Y$1500,"&gt;"&amp;Y699)+1,IF(AND($C699&gt;=1101,$C699&lt;=1105),COUNTIFS($C$4:$C$1500,"&gt;=1101",$C$4:$C$1500,"&lt;=1105",Y$4:Y$1500,"&gt;"&amp;Y699)+1,IF(AND($C699&gt;=901,$C699&lt;=905),COUNTIFS($C$4:$C$1500,"&gt;=901",$C$4:$C$1500,"&lt;=905",Y$4:Y$1500,"&gt;"&amp;Y699)+1,IF(AND($C699&gt;=801,$C699&lt;=805),COUNTIFS($C$4:$C$1500,"&gt;=801",$C$4:$C$1500,"&lt;=805",Y$4:Y$1500,"&gt;"&amp;Y699)+1,IF(AND($C699&gt;=701,$C699&lt;=705),COUNTIFS($C$4:$C$1500,"&gt;=701",$C$4:$C$1500,"&lt;=705",Y$4:Y$1500,"&gt;"&amp;Y699)+1,IF(AND($C699&gt;=601,$C699&lt;=606),COUNTIFS($C$4:$C$1500,"&gt;=601",$C$4:$C$1500,"&lt;=606",Y$4:Y$1500,"&gt;"&amp;Y699)+1,"")))))))</f>
        <v/>
      </c>
      <c r="AB699" s="99">
        <f>IF(OR($C699="",Y699=""),"",IF(OR(AND($C699&gt;=1001,$C699&lt;=1005),AND($C699&gt;=1101,$C699&lt;=1105)),COUNTIFS($C$4:$C$1500,"&gt;=1001",$C$4:$C$1500,"&lt;=1005",Y$4:Y$1500,"&gt;"&amp;Y699)+COUNTIFS($C$4:$C$1500,"&gt;=1101",$C$4:$C$1500,"&lt;=1105",Y$4:Y$1500,"&gt;"&amp;Y699)+1,""))</f>
        <v/>
      </c>
      <c r="AC699" s="94" t="n">
        <v>77.25</v>
      </c>
      <c r="AD699" s="94" t="n">
        <v>64.05</v>
      </c>
      <c r="AE699" s="94" t="n">
        <v>45</v>
      </c>
      <c r="AF699" s="94" t="n">
        <v>27.5</v>
      </c>
      <c r="AG699" s="94" t="n">
        <v>68.75</v>
      </c>
      <c r="AH699" s="99">
        <f>IF(AND(AC699&gt;0,AC699&lt;36),1,IF(AND(AC699&gt;=36,AC699&lt;51),2,IF(AND(AC699&gt;=51,AC699&lt;71),3,IF(AND(AC699&gt;=71,AC699&lt;=100),4,))))</f>
        <v/>
      </c>
      <c r="AI699" s="99">
        <f>IF(AND(AD699&gt;0,AD699&lt;41),1,IF(AND(AD699&gt;=41,AD699&lt;56),2,IF(AND(AD699&gt;=56,AD699&lt;71),3,IF(AND(AD699&gt;=71,AD699&lt;=100),4,))))</f>
        <v/>
      </c>
      <c r="AJ699" s="99">
        <f>IF(AND(AE699&gt;0,AE699&lt;41),1,IF(AND(AE699&gt;=41,AE699&lt;56),2,IF(AND(AE699&gt;=56,AE699&lt;71),3,IF(AND(AE699&gt;=71,AE699&lt;=100),4,))))</f>
        <v/>
      </c>
      <c r="AK699" s="99">
        <f>IF(AND(AF699&gt;0,AF699&lt;36),1,IF(AND(AF699&gt;=36,AF699&lt;51),2,IF(AND(AF699&gt;=51,AF699&lt;66),3,IF(AND(AF699&gt;=66,AF699&lt;=100),4,))))</f>
        <v/>
      </c>
      <c r="AL699" s="100">
        <f>IF(AND(AG699&gt;0,AG699&lt;37),1,IF(AND(AG699&gt;=37,AG699&lt;58),2,IF(AND(AG699&gt;=58,AG699&lt;71),3,IF(AND(AG699&gt;=71,AG699&lt;=100),4,))))</f>
        <v/>
      </c>
      <c r="AM699" s="101">
        <f>IF((Y699&lt;&gt;"")*(K699&lt;&gt;""),Y699-K699,"")</f>
        <v/>
      </c>
      <c r="AN699" s="99">
        <f>IF((Z699&lt;&gt;"")*(L699&lt;&gt;""),Z699-L699,"")</f>
        <v/>
      </c>
      <c r="AO699" s="99">
        <f>IF((AA699&lt;&gt;"")*(M699&lt;&gt;""),AA699-M699,"")</f>
        <v/>
      </c>
      <c r="AP699" s="99">
        <f>IF((AB699&lt;&gt;"")*(N699&lt;&gt;""),AB699-N699,"")</f>
        <v/>
      </c>
      <c r="AQ699" s="94">
        <f>IF((AC699&lt;&gt;"")*(O699&lt;&gt;""),AC699-O699,"")</f>
        <v/>
      </c>
      <c r="AR699" s="94">
        <f>IF((AD699&lt;&gt;"")*(P699&lt;&gt;""),AD699-P699,"")</f>
        <v/>
      </c>
      <c r="AS699" s="94">
        <f>IF((AE699&lt;&gt;"")*(Q699&lt;&gt;""),AE699-Q699,"")</f>
        <v/>
      </c>
      <c r="AT699" s="94">
        <f>IF((AF699&lt;&gt;"")*(R699&lt;&gt;""),AF699-R699,"")</f>
        <v/>
      </c>
      <c r="AU699" s="94">
        <f>IF((AG699&lt;&gt;"")*(S699&lt;&gt;""),AG699-S699,"")</f>
        <v/>
      </c>
      <c r="AV699" s="99">
        <f>IF((AH699&lt;&gt;"")*(T699&lt;&gt;""),AH699-T699,"")</f>
        <v/>
      </c>
      <c r="AW699" s="99">
        <f>IF((AI699&lt;&gt;"")*(U699&lt;&gt;""),AI699-U699,"")</f>
        <v/>
      </c>
      <c r="AX699" s="99">
        <f>IF((AJ699&lt;&gt;"")*(V699&lt;&gt;""),AJ699-V699,"")</f>
        <v/>
      </c>
      <c r="AY699" s="99">
        <f>IF((AK699&lt;&gt;"")*(W699&lt;&gt;""),AK699-W699,"")</f>
        <v/>
      </c>
      <c r="AZ699" s="102">
        <f>IF((AL699&lt;&gt;"")*(X699&lt;&gt;""),AL699-X699,"")</f>
        <v/>
      </c>
      <c r="BA699" s="50">
        <f>IFERROR(__xludf.dummyfunction("AI(""Actúa como un tutor académico y dirígete personalmente al estudiante "" &amp; I699 &amp; "" "" &amp; J699 &amp; "" "" &amp; G699 &amp; "" "" &amp; H699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AM699 &amp; ""'. Diferencias por área: Matemáticas ("" &amp; AQ699 &amp; ""), Ciencias Natura"&amp;"les ("" &amp; AR699 &amp; ""), Sociales ("" &amp; AS699 &amp; ""), Lectura Crítica ("" &amp; AT699 &amp; "") e Inglés ("" &amp; AU699 &amp; ""). Variación en posición: grupo ("" &amp; AN699 &amp; ""), grado ("" &amp; AO699 &amp; "") y media ("" &amp; AP699 &amp; ""). Puntajes Primer Simulacro: Global "" &amp; K699 &amp; "", Mat "" &amp; "&amp;"O4 &amp; "", Cien "" &amp; P699 &amp; "", Soc "" &amp; Q699 &amp; "", Lec "" &amp; R699 &amp; "", Ing "" &amp; S699 &amp; "". Puntajes Segundo Simulacro: Global "" &amp; Y699 &amp; "", Mat "" &amp; AC699 &amp; "", Cien "" &amp; AD699 &amp; "", Soc "" &amp; AE699 &amp; "", Lec "" &amp; AF699 &amp; "", Ing "" &amp; AG699 &amp; "". Escribe un mensaje motivador"&amp;" y breve (máximo 4 líneas)."")
"),"=AI(""Actúa como un tutor académico y dirígete personalmente al estudiante "" &amp; I699 &amp; "" "" &amp; J699 &amp; "" "" &amp; G699 &amp; "" "" &amp; H699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AM699 &amp; ""'. Diferencias por área: Matemáticas ("" &amp; AQ699 &amp; ""), Ciencias Natur"&amp;"ales ("" &amp; AR699 &amp; ""), Sociales ("" &amp; AS699 &amp; ""), Lectura Crítica ("" &amp; AT699 &amp; "") e Inglés ("" &amp; AU699 &amp; ""). Variación en posición: grupo ("" &amp; AN699 &amp; ""), grado ("" &amp; AO699 &amp; "") y media ("" &amp; AP699 &amp; ""). Puntajes Primer Simulacro: Global "" &amp; K699 &amp; "", Mat "" &amp;"&amp;" O699 &amp; "", Cien "" &amp; P699 &amp; "", Soc "" &amp; Q699 &amp; "", Lec "" &amp; R699 &amp; "", Ing "" &amp; S699 &amp; "". Puntajes Segundo Simulacro: Global "" &amp; Y699 &amp; "", Mat "" &amp; AC699 &amp; "", Cien "" &amp; AD699 &amp; "", Soc "" &amp; AE699 &amp; "", Lec "" &amp; AF699 &amp; "", Ing "" &amp; AG699 &amp; "". Escribe un mensaje motivado"&amp;"r y breve (máximo 4 líneas)."")
")</f>
        <v/>
      </c>
    </row>
    <row r="700" ht="15.75" customHeight="1" s="42">
      <c r="A700" s="93" t="n"/>
      <c r="B700" s="94" t="inlineStr">
        <is>
          <t>Bachillerato</t>
        </is>
      </c>
      <c r="C700" s="94" t="n">
        <v>905</v>
      </c>
      <c r="D700" s="94" t="n"/>
      <c r="E700" s="95" t="n">
        <v>1033189507</v>
      </c>
      <c r="F700" s="96">
        <f>TRIM(G700&amp;" "&amp;H700&amp;" "&amp;I700&amp;" "&amp;J700)</f>
        <v/>
      </c>
      <c r="G700" s="94" t="inlineStr">
        <is>
          <t>Vasco</t>
        </is>
      </c>
      <c r="H700" s="94" t="inlineStr">
        <is>
          <t>Meneses</t>
        </is>
      </c>
      <c r="I700" s="94" t="inlineStr">
        <is>
          <t>Miguel</t>
        </is>
      </c>
      <c r="J700" s="97" t="inlineStr">
        <is>
          <t>Ángel</t>
        </is>
      </c>
      <c r="K700" s="98">
        <f>IF(SUM(O700:S700)=0, "", ROUND(((O700*3+P700*3+Q700*3+R700*3+S700*1)/13)*5,0))</f>
        <v/>
      </c>
      <c r="L700" s="99">
        <f>IF(OR($C700="",K700=""),"",COUNTIFS($C$4:$C$1500,$C700,K$4:K$1500,"&gt;"&amp;K700)+1)</f>
        <v/>
      </c>
      <c r="M700" s="99">
        <f>IF(OR($C700="",K700=""),"",IF(AND($C700&gt;=1001,$C700&lt;=1005),COUNTIFS($C$4:$C$1500,"&gt;=1001",$C$4:$C$1500,"&lt;=1005",K$4:K$1500,"&gt;"&amp;K700)+1,IF(AND($C700&gt;=1101,$C700&lt;=1105),COUNTIFS($C$4:$C$1500,"&gt;=1101",$C$4:$C$1500,"&lt;=1105",K$4:K$1500,"&gt;"&amp;K700)+1,IF(AND($C700&gt;=901,$C700&lt;=905),COUNTIFS($C$4:$C$1500,"&gt;=901",$C$4:$C$1500,"&lt;=905",K$4:K$1500,"&gt;"&amp;K700)+1,IF(AND($C700&gt;=801,$C700&lt;=805),COUNTIFS($C$4:$C$1500,"&gt;=801",$C$4:$C$1500,"&lt;=805",K$4:K$1500,"&gt;"&amp;K700)+1,IF(AND($C700&gt;=701,$C700&lt;=705),COUNTIFS($C$4:$C$1500,"&gt;=701",$C$4:$C$1500,"&lt;=705",K$4:K$1500,"&gt;"&amp;K700)+1,IF(AND($C700&gt;=601,$C700&lt;=606),COUNTIFS($C$4:$C$1500,"&gt;=601",$C$4:$C$1500,"&lt;=606",K$4:K$1500,"&gt;"&amp;K700)+1,"")))))))</f>
        <v/>
      </c>
      <c r="N700" s="99">
        <f>IF(OR($C700="",K700=""),"",IF(OR(AND($C700&gt;=1001,$C700&lt;=1005),AND($C700&gt;=1101,$C700&lt;=1105)),COUNTIFS($C$4:$C$1500,"&gt;=1001",$C$4:$C$1500,"&lt;=1005",K$4:K$1500,"&gt;"&amp;K700)+COUNTIFS($C$4:$C$1500,"&gt;=1101",$C$4:$C$1500,"&lt;=1105",K$4:K$1500,"&gt;"&amp;K700)+1,""))</f>
        <v/>
      </c>
      <c r="O700" s="94" t="n">
        <v>48.75</v>
      </c>
      <c r="P700" s="94" t="n">
        <v>57.38</v>
      </c>
      <c r="Q700" s="94" t="n">
        <v>46.88</v>
      </c>
      <c r="R700" s="94" t="n">
        <v>54.17</v>
      </c>
      <c r="S700" s="94" t="n">
        <v>70.83</v>
      </c>
      <c r="T700" s="99">
        <f>IF(AND(O700&gt;0,O700&lt;36),1,IF(AND(O700&gt;=36,O700&lt;51),2,IF(AND(O700&gt;=51,O700&lt;71),3,IF(AND(O700&gt;=71,O700&lt;=100),4,))))</f>
        <v/>
      </c>
      <c r="U700" s="99">
        <f>IF(AND(P700&gt;0,P700&lt;41),1,IF(AND(P700&gt;=41,P700&lt;56),2,IF(AND(P700&gt;=56,P700&lt;71),3,IF(AND(P700&gt;=71,P700&lt;=100),4,))))</f>
        <v/>
      </c>
      <c r="V700" s="99">
        <f>IF(AND(Q700&gt;0,Q700&lt;41),1,IF(AND(Q700&gt;=41,Q700&lt;56),2,IF(AND(Q700&gt;=56,Q700&lt;71),3,IF(AND(Q700&gt;=71,Q700&lt;=100),4,))))</f>
        <v/>
      </c>
      <c r="W700" s="99">
        <f>IF(AND(R700&gt;0,R700&lt;36),1,IF(AND(R700&gt;=36,R700&lt;51),2,IF(AND(R700&gt;=51,R700&lt;66),3,IF(AND(R700&gt;=66,R700&lt;=100),4,))))</f>
        <v/>
      </c>
      <c r="X700" s="100">
        <f>IF(AND(S700&gt;0,S700&lt;37),1,IF(AND(S700&gt;=37,S700&lt;58),2,IF(AND(S700&gt;=58,S700&lt;71),3,IF(AND(S700&gt;=71,S700&lt;=100),4,))))</f>
        <v/>
      </c>
      <c r="Y700" s="101">
        <f>IF(SUM(AC700:AG700)=0, "", ROUND(((AC700*3+AD700*3+AE700*3+AF700*3+AG700*1)/13)*5,0))</f>
        <v/>
      </c>
      <c r="Z700" s="99">
        <f>IF(OR($C700="",Y700=""),"",COUNTIFS($C$4:$C$1500,$C700,Y$4:Y$1500,"&gt;"&amp;Y700)+1)</f>
        <v/>
      </c>
      <c r="AA700" s="99">
        <f>IF(OR($C700="",Y700=""),"",IF(AND($C700&gt;=1001,$C700&lt;=1005),COUNTIFS($C$4:$C$1500,"&gt;=1001",$C$4:$C$1500,"&lt;=1005",Y$4:Y$1500,"&gt;"&amp;Y700)+1,IF(AND($C700&gt;=1101,$C700&lt;=1105),COUNTIFS($C$4:$C$1500,"&gt;=1101",$C$4:$C$1500,"&lt;=1105",Y$4:Y$1500,"&gt;"&amp;Y700)+1,IF(AND($C700&gt;=901,$C700&lt;=905),COUNTIFS($C$4:$C$1500,"&gt;=901",$C$4:$C$1500,"&lt;=905",Y$4:Y$1500,"&gt;"&amp;Y700)+1,IF(AND($C700&gt;=801,$C700&lt;=805),COUNTIFS($C$4:$C$1500,"&gt;=801",$C$4:$C$1500,"&lt;=805",Y$4:Y$1500,"&gt;"&amp;Y700)+1,IF(AND($C700&gt;=701,$C700&lt;=705),COUNTIFS($C$4:$C$1500,"&gt;=701",$C$4:$C$1500,"&lt;=705",Y$4:Y$1500,"&gt;"&amp;Y700)+1,IF(AND($C700&gt;=601,$C700&lt;=606),COUNTIFS($C$4:$C$1500,"&gt;=601",$C$4:$C$1500,"&lt;=606",Y$4:Y$1500,"&gt;"&amp;Y700)+1,"")))))))</f>
        <v/>
      </c>
      <c r="AB700" s="99">
        <f>IF(OR($C700="",Y700=""),"",IF(OR(AND($C700&gt;=1001,$C700&lt;=1005),AND($C700&gt;=1101,$C700&lt;=1105)),COUNTIFS($C$4:$C$1500,"&gt;=1001",$C$4:$C$1500,"&lt;=1005",Y$4:Y$1500,"&gt;"&amp;Y700)+COUNTIFS($C$4:$C$1500,"&gt;=1101",$C$4:$C$1500,"&lt;=1105",Y$4:Y$1500,"&gt;"&amp;Y700)+1,""))</f>
        <v/>
      </c>
      <c r="AC700" s="94" t="n">
        <v>80.25</v>
      </c>
      <c r="AD700" s="94" t="n">
        <v>66.13</v>
      </c>
      <c r="AE700" s="94" t="n">
        <v>67.5</v>
      </c>
      <c r="AF700" s="94" t="n">
        <v>55</v>
      </c>
      <c r="AG700" s="94" t="n">
        <v>68.75</v>
      </c>
      <c r="AH700" s="99">
        <f>IF(AND(AC700&gt;0,AC700&lt;36),1,IF(AND(AC700&gt;=36,AC700&lt;51),2,IF(AND(AC700&gt;=51,AC700&lt;71),3,IF(AND(AC700&gt;=71,AC700&lt;=100),4,))))</f>
        <v/>
      </c>
      <c r="AI700" s="99">
        <f>IF(AND(AD700&gt;0,AD700&lt;41),1,IF(AND(AD700&gt;=41,AD700&lt;56),2,IF(AND(AD700&gt;=56,AD700&lt;71),3,IF(AND(AD700&gt;=71,AD700&lt;=100),4,))))</f>
        <v/>
      </c>
      <c r="AJ700" s="99">
        <f>IF(AND(AE700&gt;0,AE700&lt;41),1,IF(AND(AE700&gt;=41,AE700&lt;56),2,IF(AND(AE700&gt;=56,AE700&lt;71),3,IF(AND(AE700&gt;=71,AE700&lt;=100),4,))))</f>
        <v/>
      </c>
      <c r="AK700" s="99">
        <f>IF(AND(AF700&gt;0,AF700&lt;36),1,IF(AND(AF700&gt;=36,AF700&lt;51),2,IF(AND(AF700&gt;=51,AF700&lt;66),3,IF(AND(AF700&gt;=66,AF700&lt;=100),4,))))</f>
        <v/>
      </c>
      <c r="AL700" s="100">
        <f>IF(AND(AG700&gt;0,AG700&lt;37),1,IF(AND(AG700&gt;=37,AG700&lt;58),2,IF(AND(AG700&gt;=58,AG700&lt;71),3,IF(AND(AG700&gt;=71,AG700&lt;=100),4,))))</f>
        <v/>
      </c>
      <c r="AM700" s="101">
        <f>IF((Y700&lt;&gt;"")*(K700&lt;&gt;""),Y700-K700,"")</f>
        <v/>
      </c>
      <c r="AN700" s="99">
        <f>IF((Z700&lt;&gt;"")*(L700&lt;&gt;""),Z700-L700,"")</f>
        <v/>
      </c>
      <c r="AO700" s="99">
        <f>IF((AA700&lt;&gt;"")*(M700&lt;&gt;""),AA700-M700,"")</f>
        <v/>
      </c>
      <c r="AP700" s="99">
        <f>IF((AB700&lt;&gt;"")*(N700&lt;&gt;""),AB700-N700,"")</f>
        <v/>
      </c>
      <c r="AQ700" s="94">
        <f>IF((AC700&lt;&gt;"")*(O700&lt;&gt;""),AC700-O700,"")</f>
        <v/>
      </c>
      <c r="AR700" s="94">
        <f>IF((AD700&lt;&gt;"")*(P700&lt;&gt;""),AD700-P700,"")</f>
        <v/>
      </c>
      <c r="AS700" s="94">
        <f>IF((AE700&lt;&gt;"")*(Q700&lt;&gt;""),AE700-Q700,"")</f>
        <v/>
      </c>
      <c r="AT700" s="94">
        <f>IF((AF700&lt;&gt;"")*(R700&lt;&gt;""),AF700-R700,"")</f>
        <v/>
      </c>
      <c r="AU700" s="94">
        <f>IF((AG700&lt;&gt;"")*(S700&lt;&gt;""),AG700-S700,"")</f>
        <v/>
      </c>
      <c r="AV700" s="99">
        <f>IF((AH700&lt;&gt;"")*(T700&lt;&gt;""),AH700-T700,"")</f>
        <v/>
      </c>
      <c r="AW700" s="99">
        <f>IF((AI700&lt;&gt;"")*(U700&lt;&gt;""),AI700-U700,"")</f>
        <v/>
      </c>
      <c r="AX700" s="99">
        <f>IF((AJ700&lt;&gt;"")*(V700&lt;&gt;""),AJ700-V700,"")</f>
        <v/>
      </c>
      <c r="AY700" s="99">
        <f>IF((AK700&lt;&gt;"")*(W700&lt;&gt;""),AK700-W700,"")</f>
        <v/>
      </c>
      <c r="AZ700" s="102">
        <f>IF((AL700&lt;&gt;"")*(X700&lt;&gt;""),AL700-X700,"")</f>
        <v/>
      </c>
      <c r="BA700" s="50">
        <f>IFERROR(__xludf.dummyfunction("AI(""Actúa como un tutor académico y dirígete personalmente al estudiante "" &amp; I700 &amp; "" "" &amp; J700 &amp; "" "" &amp; G700 &amp; "" "" &amp; H700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AM700 &amp; ""'. Diferencias por área: Matemáticas ("" &amp; AQ700 &amp; ""), Ciencias Natura"&amp;"les ("" &amp; AR700 &amp; ""), Sociales ("" &amp; AS700 &amp; ""), Lectura Crítica ("" &amp; AT700 &amp; "") e Inglés ("" &amp; AU700 &amp; ""). Variación en posición: grupo ("" &amp; AN700 &amp; ""), grado ("" &amp; AO700 &amp; "") y media ("" &amp; AP700 &amp; ""). Puntajes Primer Simulacro: Global "" &amp; K700 &amp; "", Mat "" &amp; "&amp;"O4 &amp; "", Cien "" &amp; P700 &amp; "", Soc "" &amp; Q700 &amp; "", Lec "" &amp; R700 &amp; "", Ing "" &amp; S700 &amp; "". Puntajes Segundo Simulacro: Global "" &amp; Y700 &amp; "", Mat "" &amp; AC700 &amp; "", Cien "" &amp; AD700 &amp; "", Soc "" &amp; AE700 &amp; "", Lec "" &amp; AF700 &amp; "", Ing "" &amp; AG700 &amp; "". Escribe un mensaje motivador"&amp;" y breve (máximo 4 líneas)."")
"),"=AI(""Actúa como un tutor académico y dirígete personalmente al estudiante "" &amp; I700 &amp; "" "" &amp; J700 &amp; "" "" &amp; G700 &amp; "" "" &amp; H700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AM700 &amp; ""'. Diferencias por área: Matemáticas ("" &amp; AQ700 &amp; ""), Ciencias Natur"&amp;"ales ("" &amp; AR700 &amp; ""), Sociales ("" &amp; AS700 &amp; ""), Lectura Crítica ("" &amp; AT700 &amp; "") e Inglés ("" &amp; AU700 &amp; ""). Variación en posición: grupo ("" &amp; AN700 &amp; ""), grado ("" &amp; AO700 &amp; "") y media ("" &amp; AP700 &amp; ""). Puntajes Primer Simulacro: Global "" &amp; K700 &amp; "", Mat "" &amp;"&amp;" O700 &amp; "", Cien "" &amp; P700 &amp; "", Soc "" &amp; Q700 &amp; "", Lec "" &amp; R700 &amp; "", Ing "" &amp; S700 &amp; "". Puntajes Segundo Simulacro: Global "" &amp; Y700 &amp; "", Mat "" &amp; AC700 &amp; "", Cien "" &amp; AD700 &amp; "", Soc "" &amp; AE700 &amp; "", Lec "" &amp; AF700 &amp; "", Ing "" &amp; AG700 &amp; "". Escribe un mensaje motivado"&amp;"r y breve (máximo 4 líneas)."")
")</f>
        <v/>
      </c>
    </row>
    <row r="701" ht="15.75" customHeight="1" s="42">
      <c r="A701" s="93" t="n"/>
      <c r="B701" s="94" t="inlineStr">
        <is>
          <t>Bachillerato</t>
        </is>
      </c>
      <c r="C701" s="94" t="n">
        <v>905</v>
      </c>
      <c r="D701" s="94" t="n"/>
      <c r="E701" s="95" t="n"/>
      <c r="F701" s="96">
        <f>TRIM(G701&amp;" "&amp;H701&amp;" "&amp;I701&amp;" "&amp;J701)</f>
        <v/>
      </c>
      <c r="G701" s="94" t="inlineStr">
        <is>
          <t>Velasquez</t>
        </is>
      </c>
      <c r="H701" s="94" t="inlineStr">
        <is>
          <t>Pulgarín</t>
        </is>
      </c>
      <c r="I701" s="94" t="inlineStr">
        <is>
          <t>Emerson</t>
        </is>
      </c>
      <c r="J701" s="97" t="n"/>
      <c r="K701" s="98">
        <f>IF(SUM(O701:S701)=0, "", ROUND(((O701*3+P701*3+Q701*3+R701*3+S701*1)/13)*5,0))</f>
        <v/>
      </c>
      <c r="L701" s="99">
        <f>IF(OR($C701="",K701=""),"",COUNTIFS($C$4:$C$1500,$C701,K$4:K$1500,"&gt;"&amp;K701)+1)</f>
        <v/>
      </c>
      <c r="M701" s="99">
        <f>IF(OR($C701="",K701=""),"",IF(AND($C701&gt;=1001,$C701&lt;=1005),COUNTIFS($C$4:$C$1500,"&gt;=1001",$C$4:$C$1500,"&lt;=1005",K$4:K$1500,"&gt;"&amp;K701)+1,IF(AND($C701&gt;=1101,$C701&lt;=1105),COUNTIFS($C$4:$C$1500,"&gt;=1101",$C$4:$C$1500,"&lt;=1105",K$4:K$1500,"&gt;"&amp;K701)+1,IF(AND($C701&gt;=901,$C701&lt;=905),COUNTIFS($C$4:$C$1500,"&gt;=901",$C$4:$C$1500,"&lt;=905",K$4:K$1500,"&gt;"&amp;K701)+1,IF(AND($C701&gt;=801,$C701&lt;=805),COUNTIFS($C$4:$C$1500,"&gt;=801",$C$4:$C$1500,"&lt;=805",K$4:K$1500,"&gt;"&amp;K701)+1,IF(AND($C701&gt;=701,$C701&lt;=705),COUNTIFS($C$4:$C$1500,"&gt;=701",$C$4:$C$1500,"&lt;=705",K$4:K$1500,"&gt;"&amp;K701)+1,IF(AND($C701&gt;=601,$C701&lt;=606),COUNTIFS($C$4:$C$1500,"&gt;=601",$C$4:$C$1500,"&lt;=606",K$4:K$1500,"&gt;"&amp;K701)+1,"")))))))</f>
        <v/>
      </c>
      <c r="N701" s="99">
        <f>IF(OR($C701="",K701=""),"",IF(OR(AND($C701&gt;=1001,$C701&lt;=1005),AND($C701&gt;=1101,$C701&lt;=1105)),COUNTIFS($C$4:$C$1500,"&gt;=1001",$C$4:$C$1500,"&lt;=1005",K$4:K$1500,"&gt;"&amp;K701)+COUNTIFS($C$4:$C$1500,"&gt;=1101",$C$4:$C$1500,"&lt;=1105",K$4:K$1500,"&gt;"&amp;K701)+1,""))</f>
        <v/>
      </c>
      <c r="O701" s="94" t="n">
        <v>46.25</v>
      </c>
      <c r="P701" s="94" t="n">
        <v>52.62</v>
      </c>
      <c r="Q701" s="94" t="n">
        <v>68.75</v>
      </c>
      <c r="R701" s="94" t="n">
        <v>41.67</v>
      </c>
      <c r="S701" s="94" t="n">
        <v>62.5</v>
      </c>
      <c r="T701" s="99">
        <f>IF(AND(O701&gt;0,O701&lt;36),1,IF(AND(O701&gt;=36,O701&lt;51),2,IF(AND(O701&gt;=51,O701&lt;71),3,IF(AND(O701&gt;=71,O701&lt;=100),4,))))</f>
        <v/>
      </c>
      <c r="U701" s="99">
        <f>IF(AND(P701&gt;0,P701&lt;41),1,IF(AND(P701&gt;=41,P701&lt;56),2,IF(AND(P701&gt;=56,P701&lt;71),3,IF(AND(P701&gt;=71,P701&lt;=100),4,))))</f>
        <v/>
      </c>
      <c r="V701" s="99">
        <f>IF(AND(Q701&gt;0,Q701&lt;41),1,IF(AND(Q701&gt;=41,Q701&lt;56),2,IF(AND(Q701&gt;=56,Q701&lt;71),3,IF(AND(Q701&gt;=71,Q701&lt;=100),4,))))</f>
        <v/>
      </c>
      <c r="W701" s="99">
        <f>IF(AND(R701&gt;0,R701&lt;36),1,IF(AND(R701&gt;=36,R701&lt;51),2,IF(AND(R701&gt;=51,R701&lt;66),3,IF(AND(R701&gt;=66,R701&lt;=100),4,))))</f>
        <v/>
      </c>
      <c r="X701" s="100">
        <f>IF(AND(S701&gt;0,S701&lt;37),1,IF(AND(S701&gt;=37,S701&lt;58),2,IF(AND(S701&gt;=58,S701&lt;71),3,IF(AND(S701&gt;=71,S701&lt;=100),4,))))</f>
        <v/>
      </c>
      <c r="Y701" s="101">
        <f>IF(SUM(AC701:AG701)=0, "", ROUND(((AC701*3+AD701*3+AE701*3+AF701*3+AG701*1)/13)*5,0))</f>
        <v/>
      </c>
      <c r="Z701" s="99">
        <f>IF(OR($C701="",Y701=""),"",COUNTIFS($C$4:$C$1500,$C701,Y$4:Y$1500,"&gt;"&amp;Y701)+1)</f>
        <v/>
      </c>
      <c r="AA701" s="99">
        <f>IF(OR($C701="",Y701=""),"",IF(AND($C701&gt;=1001,$C701&lt;=1005),COUNTIFS($C$4:$C$1500,"&gt;=1001",$C$4:$C$1500,"&lt;=1005",Y$4:Y$1500,"&gt;"&amp;Y701)+1,IF(AND($C701&gt;=1101,$C701&lt;=1105),COUNTIFS($C$4:$C$1500,"&gt;=1101",$C$4:$C$1500,"&lt;=1105",Y$4:Y$1500,"&gt;"&amp;Y701)+1,IF(AND($C701&gt;=901,$C701&lt;=905),COUNTIFS($C$4:$C$1500,"&gt;=901",$C$4:$C$1500,"&lt;=905",Y$4:Y$1500,"&gt;"&amp;Y701)+1,IF(AND($C701&gt;=801,$C701&lt;=805),COUNTIFS($C$4:$C$1500,"&gt;=801",$C$4:$C$1500,"&lt;=805",Y$4:Y$1500,"&gt;"&amp;Y701)+1,IF(AND($C701&gt;=701,$C701&lt;=705),COUNTIFS($C$4:$C$1500,"&gt;=701",$C$4:$C$1500,"&lt;=705",Y$4:Y$1500,"&gt;"&amp;Y701)+1,IF(AND($C701&gt;=601,$C701&lt;=606),COUNTIFS($C$4:$C$1500,"&gt;=601",$C$4:$C$1500,"&lt;=606",Y$4:Y$1500,"&gt;"&amp;Y701)+1,"")))))))</f>
        <v/>
      </c>
      <c r="AB701" s="99">
        <f>IF(OR($C701="",Y701=""),"",IF(OR(AND($C701&gt;=1001,$C701&lt;=1005),AND($C701&gt;=1101,$C701&lt;=1105)),COUNTIFS($C$4:$C$1500,"&gt;=1001",$C$4:$C$1500,"&lt;=1005",Y$4:Y$1500,"&gt;"&amp;Y701)+COUNTIFS($C$4:$C$1500,"&gt;=1101",$C$4:$C$1500,"&lt;=1105",Y$4:Y$1500,"&gt;"&amp;Y701)+1,""))</f>
        <v/>
      </c>
      <c r="AC701" s="94" t="n"/>
      <c r="AD701" s="94" t="n"/>
      <c r="AE701" s="94" t="n"/>
      <c r="AF701" s="94" t="n"/>
      <c r="AG701" s="94" t="n"/>
      <c r="AH701" s="99">
        <f>IF(AND(AC701&gt;0,AC701&lt;36),1,IF(AND(AC701&gt;=36,AC701&lt;51),2,IF(AND(AC701&gt;=51,AC701&lt;71),3,IF(AND(AC701&gt;=71,AC701&lt;=100),4,))))</f>
        <v/>
      </c>
      <c r="AI701" s="99">
        <f>IF(AND(AD701&gt;0,AD701&lt;41),1,IF(AND(AD701&gt;=41,AD701&lt;56),2,IF(AND(AD701&gt;=56,AD701&lt;71),3,IF(AND(AD701&gt;=71,AD701&lt;=100),4,))))</f>
        <v/>
      </c>
      <c r="AJ701" s="99">
        <f>IF(AND(AE701&gt;0,AE701&lt;41),1,IF(AND(AE701&gt;=41,AE701&lt;56),2,IF(AND(AE701&gt;=56,AE701&lt;71),3,IF(AND(AE701&gt;=71,AE701&lt;=100),4,))))</f>
        <v/>
      </c>
      <c r="AK701" s="99">
        <f>IF(AND(AF701&gt;0,AF701&lt;36),1,IF(AND(AF701&gt;=36,AF701&lt;51),2,IF(AND(AF701&gt;=51,AF701&lt;66),3,IF(AND(AF701&gt;=66,AF701&lt;=100),4,))))</f>
        <v/>
      </c>
      <c r="AL701" s="100">
        <f>IF(AND(AG701&gt;0,AG701&lt;37),1,IF(AND(AG701&gt;=37,AG701&lt;58),2,IF(AND(AG701&gt;=58,AG701&lt;71),3,IF(AND(AG701&gt;=71,AG701&lt;=100),4,))))</f>
        <v/>
      </c>
      <c r="AM701" s="101">
        <f>IF((Y701&lt;&gt;"")*(K701&lt;&gt;""),Y701-K701,"")</f>
        <v/>
      </c>
      <c r="AN701" s="99">
        <f>IF((Z701&lt;&gt;"")*(L701&lt;&gt;""),Z701-L701,"")</f>
        <v/>
      </c>
      <c r="AO701" s="99">
        <f>IF((AA701&lt;&gt;"")*(M701&lt;&gt;""),AA701-M701,"")</f>
        <v/>
      </c>
      <c r="AP701" s="99">
        <f>IF((AB701&lt;&gt;"")*(N701&lt;&gt;""),AB701-N701,"")</f>
        <v/>
      </c>
      <c r="AQ701" s="94">
        <f>IF((AC701&lt;&gt;"")*(O701&lt;&gt;""),AC701-O701,"")</f>
        <v/>
      </c>
      <c r="AR701" s="94">
        <f>IF((AD701&lt;&gt;"")*(P701&lt;&gt;""),AD701-P701,"")</f>
        <v/>
      </c>
      <c r="AS701" s="94">
        <f>IF((AE701&lt;&gt;"")*(Q701&lt;&gt;""),AE701-Q701,"")</f>
        <v/>
      </c>
      <c r="AT701" s="94">
        <f>IF((AF701&lt;&gt;"")*(R701&lt;&gt;""),AF701-R701,"")</f>
        <v/>
      </c>
      <c r="AU701" s="94">
        <f>IF((AG701&lt;&gt;"")*(S701&lt;&gt;""),AG701-S701,"")</f>
        <v/>
      </c>
      <c r="AV701" s="99">
        <f>IF((AH701&lt;&gt;"")*(T701&lt;&gt;""),AH701-T701,"")</f>
        <v/>
      </c>
      <c r="AW701" s="99">
        <f>IF((AI701&lt;&gt;"")*(U701&lt;&gt;""),AI701-U701,"")</f>
        <v/>
      </c>
      <c r="AX701" s="99">
        <f>IF((AJ701&lt;&gt;"")*(V701&lt;&gt;""),AJ701-V701,"")</f>
        <v/>
      </c>
      <c r="AY701" s="99">
        <f>IF((AK701&lt;&gt;"")*(W701&lt;&gt;""),AK701-W701,"")</f>
        <v/>
      </c>
      <c r="AZ701" s="102">
        <f>IF((AL701&lt;&gt;"")*(X701&lt;&gt;""),AL701-X701,"")</f>
        <v/>
      </c>
      <c r="BA701" s="50">
        <f>IFERROR(__xludf.dummyfunction("AI(""Actúa como un tutor académico y dirígete personalmente al estudiante "" &amp; I701 &amp; "" "" &amp; J701 &amp; "" "" &amp; G701 &amp; "" "" &amp; H701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AM701 &amp; ""'. Diferencias por área: Matemáticas ("" &amp; AQ701 &amp; ""), Ciencias Natura"&amp;"les ("" &amp; AR701 &amp; ""), Sociales ("" &amp; AS701 &amp; ""), Lectura Crítica ("" &amp; AT701 &amp; "") e Inglés ("" &amp; AU701 &amp; ""). Variación en posición: grupo ("" &amp; AN701 &amp; ""), grado ("" &amp; AO701 &amp; "") y media ("" &amp; AP701 &amp; ""). Puntajes Primer Simulacro: Global "" &amp; K701 &amp; "", Mat "" &amp; "&amp;"O4 &amp; "", Cien "" &amp; P701 &amp; "", Soc "" &amp; Q701 &amp; "", Lec "" &amp; R701 &amp; "", Ing "" &amp; S701 &amp; "". Puntajes Segundo Simulacro: Global "" &amp; Y701 &amp; "", Mat "" &amp; AC701 &amp; "", Cien "" &amp; AD701 &amp; "", Soc "" &amp; AE701 &amp; "", Lec "" &amp; AF701 &amp; "", Ing "" &amp; AG701 &amp; "". Escribe un mensaje motivador"&amp;" y breve (máximo 4 líneas)."")
"),"=AI(""Actúa como un tutor académico y dirígete personalmente al estudiante "" &amp; I701 &amp; "" "" &amp; J701 &amp; "" "" &amp; G701 &amp; "" "" &amp; H701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AM701 &amp; ""'. Diferencias por área: Matemáticas ("" &amp; AQ701 &amp; ""), Ciencias Natur"&amp;"ales ("" &amp; AR701 &amp; ""), Sociales ("" &amp; AS701 &amp; ""), Lectura Crítica ("" &amp; AT701 &amp; "") e Inglés ("" &amp; AU701 &amp; ""). Variación en posición: grupo ("" &amp; AN701 &amp; ""), grado ("" &amp; AO701 &amp; "") y media ("" &amp; AP701 &amp; ""). Puntajes Primer Simulacro: Global "" &amp; K701 &amp; "", Mat "" &amp;"&amp;" O701 &amp; "", Cien "" &amp; P701 &amp; "", Soc "" &amp; Q701 &amp; "", Lec "" &amp; R701 &amp; "", Ing "" &amp; S701 &amp; "". Puntajes Segundo Simulacro: Global "" &amp; Y701 &amp; "", Mat "" &amp; AC701 &amp; "", Cien "" &amp; AD701 &amp; "", Soc "" &amp; AE701 &amp; "", Lec "" &amp; AF701 &amp; "", Ing "" &amp; AG701 &amp; "". Escribe un mensaje motivado"&amp;"r y breve (máximo 4 líneas)."")
")</f>
        <v/>
      </c>
    </row>
    <row r="702" ht="15.75" customHeight="1" s="42">
      <c r="A702" s="93" t="n"/>
      <c r="B702" s="94" t="inlineStr">
        <is>
          <t>Bachillerato</t>
        </is>
      </c>
      <c r="C702" s="94" t="n">
        <v>905</v>
      </c>
      <c r="D702" s="94" t="n"/>
      <c r="E702" s="95" t="n">
        <v>1011594420</v>
      </c>
      <c r="F702" s="96">
        <f>TRIM(G702&amp;" "&amp;H702&amp;" "&amp;I702&amp;" "&amp;J702)</f>
        <v/>
      </c>
      <c r="G702" s="94" t="inlineStr">
        <is>
          <t>Yepez</t>
        </is>
      </c>
      <c r="H702" s="94" t="inlineStr">
        <is>
          <t>Usuga</t>
        </is>
      </c>
      <c r="I702" s="94" t="inlineStr">
        <is>
          <t>Jimena</t>
        </is>
      </c>
      <c r="J702" s="97" t="n"/>
      <c r="K702" s="98">
        <f>IF(SUM(O702:S702)=0, "", ROUND(((O702*3+P702*3+Q702*3+R702*3+S702*1)/13)*5,0))</f>
        <v/>
      </c>
      <c r="L702" s="99">
        <f>IF(OR($C702="",K702=""),"",COUNTIFS($C$4:$C$1500,$C702,K$4:K$1500,"&gt;"&amp;K702)+1)</f>
        <v/>
      </c>
      <c r="M702" s="99">
        <f>IF(OR($C702="",K702=""),"",IF(AND($C702&gt;=1001,$C702&lt;=1005),COUNTIFS($C$4:$C$1500,"&gt;=1001",$C$4:$C$1500,"&lt;=1005",K$4:K$1500,"&gt;"&amp;K702)+1,IF(AND($C702&gt;=1101,$C702&lt;=1105),COUNTIFS($C$4:$C$1500,"&gt;=1101",$C$4:$C$1500,"&lt;=1105",K$4:K$1500,"&gt;"&amp;K702)+1,IF(AND($C702&gt;=901,$C702&lt;=905),COUNTIFS($C$4:$C$1500,"&gt;=901",$C$4:$C$1500,"&lt;=905",K$4:K$1500,"&gt;"&amp;K702)+1,IF(AND($C702&gt;=801,$C702&lt;=805),COUNTIFS($C$4:$C$1500,"&gt;=801",$C$4:$C$1500,"&lt;=805",K$4:K$1500,"&gt;"&amp;K702)+1,IF(AND($C702&gt;=701,$C702&lt;=705),COUNTIFS($C$4:$C$1500,"&gt;=701",$C$4:$C$1500,"&lt;=705",K$4:K$1500,"&gt;"&amp;K702)+1,IF(AND($C702&gt;=601,$C702&lt;=606),COUNTIFS($C$4:$C$1500,"&gt;=601",$C$4:$C$1500,"&lt;=606",K$4:K$1500,"&gt;"&amp;K702)+1,"")))))))</f>
        <v/>
      </c>
      <c r="N702" s="99">
        <f>IF(OR($C702="",K702=""),"",IF(OR(AND($C702&gt;=1001,$C702&lt;=1005),AND($C702&gt;=1101,$C702&lt;=1105)),COUNTIFS($C$4:$C$1500,"&gt;=1001",$C$4:$C$1500,"&lt;=1005",K$4:K$1500,"&gt;"&amp;K702)+COUNTIFS($C$4:$C$1500,"&gt;=1101",$C$4:$C$1500,"&lt;=1105",K$4:K$1500,"&gt;"&amp;K702)+1,""))</f>
        <v/>
      </c>
      <c r="O702" s="94" t="n">
        <v>41.88</v>
      </c>
      <c r="P702" s="94" t="n">
        <v>71.06999999999999</v>
      </c>
      <c r="Q702" s="94" t="n">
        <v>75</v>
      </c>
      <c r="R702" s="94" t="n">
        <v>45.83</v>
      </c>
      <c r="S702" s="94" t="n">
        <v>66.67</v>
      </c>
      <c r="T702" s="99">
        <f>IF(AND(O702&gt;0,O702&lt;36),1,IF(AND(O702&gt;=36,O702&lt;51),2,IF(AND(O702&gt;=51,O702&lt;71),3,IF(AND(O702&gt;=71,O702&lt;=100),4,))))</f>
        <v/>
      </c>
      <c r="U702" s="99">
        <f>IF(AND(P702&gt;0,P702&lt;41),1,IF(AND(P702&gt;=41,P702&lt;56),2,IF(AND(P702&gt;=56,P702&lt;71),3,IF(AND(P702&gt;=71,P702&lt;=100),4,))))</f>
        <v/>
      </c>
      <c r="V702" s="99">
        <f>IF(AND(Q702&gt;0,Q702&lt;41),1,IF(AND(Q702&gt;=41,Q702&lt;56),2,IF(AND(Q702&gt;=56,Q702&lt;71),3,IF(AND(Q702&gt;=71,Q702&lt;=100),4,))))</f>
        <v/>
      </c>
      <c r="W702" s="99">
        <f>IF(AND(R702&gt;0,R702&lt;36),1,IF(AND(R702&gt;=36,R702&lt;51),2,IF(AND(R702&gt;=51,R702&lt;66),3,IF(AND(R702&gt;=66,R702&lt;=100),4,))))</f>
        <v/>
      </c>
      <c r="X702" s="100">
        <f>IF(AND(S702&gt;0,S702&lt;37),1,IF(AND(S702&gt;=37,S702&lt;58),2,IF(AND(S702&gt;=58,S702&lt;71),3,IF(AND(S702&gt;=71,S702&lt;=100),4,))))</f>
        <v/>
      </c>
      <c r="Y702" s="101">
        <f>IF(SUM(AC702:AG702)=0, "", ROUND(((AC702*3+AD702*3+AE702*3+AF702*3+AG702*1)/13)*5,0))</f>
        <v/>
      </c>
      <c r="Z702" s="99">
        <f>IF(OR($C702="",Y702=""),"",COUNTIFS($C$4:$C$1500,$C702,Y$4:Y$1500,"&gt;"&amp;Y702)+1)</f>
        <v/>
      </c>
      <c r="AA702" s="99">
        <f>IF(OR($C702="",Y702=""),"",IF(AND($C702&gt;=1001,$C702&lt;=1005),COUNTIFS($C$4:$C$1500,"&gt;=1001",$C$4:$C$1500,"&lt;=1005",Y$4:Y$1500,"&gt;"&amp;Y702)+1,IF(AND($C702&gt;=1101,$C702&lt;=1105),COUNTIFS($C$4:$C$1500,"&gt;=1101",$C$4:$C$1500,"&lt;=1105",Y$4:Y$1500,"&gt;"&amp;Y702)+1,IF(AND($C702&gt;=901,$C702&lt;=905),COUNTIFS($C$4:$C$1500,"&gt;=901",$C$4:$C$1500,"&lt;=905",Y$4:Y$1500,"&gt;"&amp;Y702)+1,IF(AND($C702&gt;=801,$C702&lt;=805),COUNTIFS($C$4:$C$1500,"&gt;=801",$C$4:$C$1500,"&lt;=805",Y$4:Y$1500,"&gt;"&amp;Y702)+1,IF(AND($C702&gt;=701,$C702&lt;=705),COUNTIFS($C$4:$C$1500,"&gt;=701",$C$4:$C$1500,"&lt;=705",Y$4:Y$1500,"&gt;"&amp;Y702)+1,IF(AND($C702&gt;=601,$C702&lt;=606),COUNTIFS($C$4:$C$1500,"&gt;=601",$C$4:$C$1500,"&lt;=606",Y$4:Y$1500,"&gt;"&amp;Y702)+1,"")))))))</f>
        <v/>
      </c>
      <c r="AB702" s="99">
        <f>IF(OR($C702="",Y702=""),"",IF(OR(AND($C702&gt;=1001,$C702&lt;=1005),AND($C702&gt;=1101,$C702&lt;=1105)),COUNTIFS($C$4:$C$1500,"&gt;=1001",$C$4:$C$1500,"&lt;=1005",Y$4:Y$1500,"&gt;"&amp;Y702)+COUNTIFS($C$4:$C$1500,"&gt;=1101",$C$4:$C$1500,"&lt;=1105",Y$4:Y$1500,"&gt;"&amp;Y702)+1,""))</f>
        <v/>
      </c>
      <c r="AC702" s="94" t="n">
        <v>86</v>
      </c>
      <c r="AD702" s="94" t="n">
        <v>77.56</v>
      </c>
      <c r="AE702" s="94" t="n">
        <v>77.5</v>
      </c>
      <c r="AF702" s="94" t="n">
        <v>73.33</v>
      </c>
      <c r="AG702" s="94" t="n">
        <v>64.17</v>
      </c>
      <c r="AH702" s="99">
        <f>IF(AND(AC702&gt;0,AC702&lt;36),1,IF(AND(AC702&gt;=36,AC702&lt;51),2,IF(AND(AC702&gt;=51,AC702&lt;71),3,IF(AND(AC702&gt;=71,AC702&lt;=100),4,))))</f>
        <v/>
      </c>
      <c r="AI702" s="99">
        <f>IF(AND(AD702&gt;0,AD702&lt;41),1,IF(AND(AD702&gt;=41,AD702&lt;56),2,IF(AND(AD702&gt;=56,AD702&lt;71),3,IF(AND(AD702&gt;=71,AD702&lt;=100),4,))))</f>
        <v/>
      </c>
      <c r="AJ702" s="99">
        <f>IF(AND(AE702&gt;0,AE702&lt;41),1,IF(AND(AE702&gt;=41,AE702&lt;56),2,IF(AND(AE702&gt;=56,AE702&lt;71),3,IF(AND(AE702&gt;=71,AE702&lt;=100),4,))))</f>
        <v/>
      </c>
      <c r="AK702" s="99">
        <f>IF(AND(AF702&gt;0,AF702&lt;36),1,IF(AND(AF702&gt;=36,AF702&lt;51),2,IF(AND(AF702&gt;=51,AF702&lt;66),3,IF(AND(AF702&gt;=66,AF702&lt;=100),4,))))</f>
        <v/>
      </c>
      <c r="AL702" s="100">
        <f>IF(AND(AG702&gt;0,AG702&lt;37),1,IF(AND(AG702&gt;=37,AG702&lt;58),2,IF(AND(AG702&gt;=58,AG702&lt;71),3,IF(AND(AG702&gt;=71,AG702&lt;=100),4,))))</f>
        <v/>
      </c>
      <c r="AM702" s="101">
        <f>IF((Y702&lt;&gt;"")*(K702&lt;&gt;""),Y702-K702,"")</f>
        <v/>
      </c>
      <c r="AN702" s="99">
        <f>IF((Z702&lt;&gt;"")*(L702&lt;&gt;""),Z702-L702,"")</f>
        <v/>
      </c>
      <c r="AO702" s="99">
        <f>IF((AA702&lt;&gt;"")*(M702&lt;&gt;""),AA702-M702,"")</f>
        <v/>
      </c>
      <c r="AP702" s="99">
        <f>IF((AB702&lt;&gt;"")*(N702&lt;&gt;""),AB702-N702,"")</f>
        <v/>
      </c>
      <c r="AQ702" s="94">
        <f>IF((AC702&lt;&gt;"")*(O702&lt;&gt;""),AC702-O702,"")</f>
        <v/>
      </c>
      <c r="AR702" s="94">
        <f>IF((AD702&lt;&gt;"")*(P702&lt;&gt;""),AD702-P702,"")</f>
        <v/>
      </c>
      <c r="AS702" s="94">
        <f>IF((AE702&lt;&gt;"")*(Q702&lt;&gt;""),AE702-Q702,"")</f>
        <v/>
      </c>
      <c r="AT702" s="94">
        <f>IF((AF702&lt;&gt;"")*(R702&lt;&gt;""),AF702-R702,"")</f>
        <v/>
      </c>
      <c r="AU702" s="94">
        <f>IF((AG702&lt;&gt;"")*(S702&lt;&gt;""),AG702-S702,"")</f>
        <v/>
      </c>
      <c r="AV702" s="99">
        <f>IF((AH702&lt;&gt;"")*(T702&lt;&gt;""),AH702-T702,"")</f>
        <v/>
      </c>
      <c r="AW702" s="99">
        <f>IF((AI702&lt;&gt;"")*(U702&lt;&gt;""),AI702-U702,"")</f>
        <v/>
      </c>
      <c r="AX702" s="99">
        <f>IF((AJ702&lt;&gt;"")*(V702&lt;&gt;""),AJ702-V702,"")</f>
        <v/>
      </c>
      <c r="AY702" s="99">
        <f>IF((AK702&lt;&gt;"")*(W702&lt;&gt;""),AK702-W702,"")</f>
        <v/>
      </c>
      <c r="AZ702" s="102">
        <f>IF((AL702&lt;&gt;"")*(X702&lt;&gt;""),AL702-X702,"")</f>
        <v/>
      </c>
      <c r="BA702" s="50">
        <f>IFERROR(__xludf.dummyfunction("AI(""Actúa como un tutor académico y dirígete personalmente al estudiante "" &amp; I702 &amp; "" "" &amp; J702 &amp; "" "" &amp; G702 &amp; "" "" &amp; H702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AM702 &amp; ""'. Diferencias por área: Matemáticas ("" &amp; AQ702 &amp; ""), Ciencias Natura"&amp;"les ("" &amp; AR702 &amp; ""), Sociales ("" &amp; AS702 &amp; ""), Lectura Crítica ("" &amp; AT702 &amp; "") e Inglés ("" &amp; AU702 &amp; ""). Variación en posición: grupo ("" &amp; AN702 &amp; ""), grado ("" &amp; AO702 &amp; "") y media ("" &amp; AP702 &amp; ""). Puntajes Primer Simulacro: Global "" &amp; K702 &amp; "", Mat "" &amp; "&amp;"O4 &amp; "", Cien "" &amp; P702 &amp; "", Soc "" &amp; Q702 &amp; "", Lec "" &amp; R702 &amp; "", Ing "" &amp; S702 &amp; "". Puntajes Segundo Simulacro: Global "" &amp; Y702 &amp; "", Mat "" &amp; AC702 &amp; "", Cien "" &amp; AD702 &amp; "", Soc "" &amp; AE702 &amp; "", Lec "" &amp; AF702 &amp; "", Ing "" &amp; AG702 &amp; "". Escribe un mensaje motivador"&amp;" y breve (máximo 4 líneas)."")
"),"=AI(""Actúa como un tutor académico y dirígete personalmente al estudiante "" &amp; I702 &amp; "" "" &amp; J702 &amp; "" "" &amp; G702 &amp; "" "" &amp; H702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AM702 &amp; ""'. Diferencias por área: Matemáticas ("" &amp; AQ702 &amp; ""), Ciencias Natur"&amp;"ales ("" &amp; AR702 &amp; ""), Sociales ("" &amp; AS702 &amp; ""), Lectura Crítica ("" &amp; AT702 &amp; "") e Inglés ("" &amp; AU702 &amp; ""). Variación en posición: grupo ("" &amp; AN702 &amp; ""), grado ("" &amp; AO702 &amp; "") y media ("" &amp; AP702 &amp; ""). Puntajes Primer Simulacro: Global "" &amp; K702 &amp; "", Mat "" &amp;"&amp;" O702 &amp; "", Cien "" &amp; P702 &amp; "", Soc "" &amp; Q702 &amp; "", Lec "" &amp; R702 &amp; "", Ing "" &amp; S702 &amp; "". Puntajes Segundo Simulacro: Global "" &amp; Y702 &amp; "", Mat "" &amp; AC702 &amp; "", Cien "" &amp; AD702 &amp; "", Soc "" &amp; AE702 &amp; "", Lec "" &amp; AF702 &amp; "", Ing "" &amp; AG702 &amp; "". Escribe un mensaje motivado"&amp;"r y breve (máximo 4 líneas)."")
")</f>
        <v/>
      </c>
    </row>
    <row r="703" ht="15.75" customHeight="1" s="42">
      <c r="A703" s="93" t="n"/>
      <c r="B703" s="94" t="inlineStr">
        <is>
          <t>Bachillerato</t>
        </is>
      </c>
      <c r="C703" s="94" t="n">
        <v>905</v>
      </c>
      <c r="D703" s="94" t="n"/>
      <c r="E703" s="95" t="n">
        <v>1039693647</v>
      </c>
      <c r="F703" s="96">
        <f>TRIM(G703&amp;" "&amp;H703&amp;" "&amp;I703&amp;" "&amp;J703)</f>
        <v/>
      </c>
      <c r="G703" s="94" t="inlineStr">
        <is>
          <t>Álvarez</t>
        </is>
      </c>
      <c r="H703" s="94" t="inlineStr">
        <is>
          <t>Higuita</t>
        </is>
      </c>
      <c r="I703" s="94" t="inlineStr">
        <is>
          <t>Asly</t>
        </is>
      </c>
      <c r="J703" s="97" t="inlineStr">
        <is>
          <t>Dirleidy</t>
        </is>
      </c>
      <c r="K703" s="98">
        <f>IF(SUM(O703:S703)=0, "", ROUND(((O703*3+P703*3+Q703*3+R703*3+S703*1)/13)*5,0))</f>
        <v/>
      </c>
      <c r="L703" s="99">
        <f>IF(OR($C703="",K703=""),"",COUNTIFS($C$4:$C$1500,$C703,K$4:K$1500,"&gt;"&amp;K703)+1)</f>
        <v/>
      </c>
      <c r="M703" s="99">
        <f>IF(OR($C703="",K703=""),"",IF(AND($C703&gt;=1001,$C703&lt;=1005),COUNTIFS($C$4:$C$1500,"&gt;=1001",$C$4:$C$1500,"&lt;=1005",K$4:K$1500,"&gt;"&amp;K703)+1,IF(AND($C703&gt;=1101,$C703&lt;=1105),COUNTIFS($C$4:$C$1500,"&gt;=1101",$C$4:$C$1500,"&lt;=1105",K$4:K$1500,"&gt;"&amp;K703)+1,IF(AND($C703&gt;=901,$C703&lt;=905),COUNTIFS($C$4:$C$1500,"&gt;=901",$C$4:$C$1500,"&lt;=905",K$4:K$1500,"&gt;"&amp;K703)+1,IF(AND($C703&gt;=801,$C703&lt;=805),COUNTIFS($C$4:$C$1500,"&gt;=801",$C$4:$C$1500,"&lt;=805",K$4:K$1500,"&gt;"&amp;K703)+1,IF(AND($C703&gt;=701,$C703&lt;=705),COUNTIFS($C$4:$C$1500,"&gt;=701",$C$4:$C$1500,"&lt;=705",K$4:K$1500,"&gt;"&amp;K703)+1,IF(AND($C703&gt;=601,$C703&lt;=606),COUNTIFS($C$4:$C$1500,"&gt;=601",$C$4:$C$1500,"&lt;=606",K$4:K$1500,"&gt;"&amp;K703)+1,"")))))))</f>
        <v/>
      </c>
      <c r="N703" s="99">
        <f>IF(OR($C703="",K703=""),"",IF(OR(AND($C703&gt;=1001,$C703&lt;=1005),AND($C703&gt;=1101,$C703&lt;=1105)),COUNTIFS($C$4:$C$1500,"&gt;=1001",$C$4:$C$1500,"&lt;=1005",K$4:K$1500,"&gt;"&amp;K703)+COUNTIFS($C$4:$C$1500,"&gt;=1101",$C$4:$C$1500,"&lt;=1105",K$4:K$1500,"&gt;"&amp;K703)+1,""))</f>
        <v/>
      </c>
      <c r="O703" s="94" t="n">
        <v>65.63</v>
      </c>
      <c r="P703" s="94" t="n">
        <v>25.6</v>
      </c>
      <c r="Q703" s="94" t="n">
        <v>53.13</v>
      </c>
      <c r="R703" s="94" t="n">
        <v>33.33</v>
      </c>
      <c r="S703" s="94" t="n">
        <v>62.5</v>
      </c>
      <c r="T703" s="99">
        <f>IF(AND(O703&gt;0,O703&lt;36),1,IF(AND(O703&gt;=36,O703&lt;51),2,IF(AND(O703&gt;=51,O703&lt;71),3,IF(AND(O703&gt;=71,O703&lt;=100),4,))))</f>
        <v/>
      </c>
      <c r="U703" s="99">
        <f>IF(AND(P703&gt;0,P703&lt;41),1,IF(AND(P703&gt;=41,P703&lt;56),2,IF(AND(P703&gt;=56,P703&lt;71),3,IF(AND(P703&gt;=71,P703&lt;=100),4,))))</f>
        <v/>
      </c>
      <c r="V703" s="99">
        <f>IF(AND(Q703&gt;0,Q703&lt;41),1,IF(AND(Q703&gt;=41,Q703&lt;56),2,IF(AND(Q703&gt;=56,Q703&lt;71),3,IF(AND(Q703&gt;=71,Q703&lt;=100),4,))))</f>
        <v/>
      </c>
      <c r="W703" s="99">
        <f>IF(AND(R703&gt;0,R703&lt;36),1,IF(AND(R703&gt;=36,R703&lt;51),2,IF(AND(R703&gt;=51,R703&lt;66),3,IF(AND(R703&gt;=66,R703&lt;=100),4,))))</f>
        <v/>
      </c>
      <c r="X703" s="100">
        <f>IF(AND(S703&gt;0,S703&lt;37),1,IF(AND(S703&gt;=37,S703&lt;58),2,IF(AND(S703&gt;=58,S703&lt;71),3,IF(AND(S703&gt;=71,S703&lt;=100),4,))))</f>
        <v/>
      </c>
      <c r="Y703" s="101">
        <f>IF(SUM(AC703:AG703)=0, "", ROUND(((AC703*3+AD703*3+AE703*3+AF703*3+AG703*1)/13)*5,0))</f>
        <v/>
      </c>
      <c r="Z703" s="99">
        <f>IF(OR($C703="",Y703=""),"",COUNTIFS($C$4:$C$1500,$C703,Y$4:Y$1500,"&gt;"&amp;Y703)+1)</f>
        <v/>
      </c>
      <c r="AA703" s="99">
        <f>IF(OR($C703="",Y703=""),"",IF(AND($C703&gt;=1001,$C703&lt;=1005),COUNTIFS($C$4:$C$1500,"&gt;=1001",$C$4:$C$1500,"&lt;=1005",Y$4:Y$1500,"&gt;"&amp;Y703)+1,IF(AND($C703&gt;=1101,$C703&lt;=1105),COUNTIFS($C$4:$C$1500,"&gt;=1101",$C$4:$C$1500,"&lt;=1105",Y$4:Y$1500,"&gt;"&amp;Y703)+1,IF(AND($C703&gt;=901,$C703&lt;=905),COUNTIFS($C$4:$C$1500,"&gt;=901",$C$4:$C$1500,"&lt;=905",Y$4:Y$1500,"&gt;"&amp;Y703)+1,IF(AND($C703&gt;=801,$C703&lt;=805),COUNTIFS($C$4:$C$1500,"&gt;=801",$C$4:$C$1500,"&lt;=805",Y$4:Y$1500,"&gt;"&amp;Y703)+1,IF(AND($C703&gt;=701,$C703&lt;=705),COUNTIFS($C$4:$C$1500,"&gt;=701",$C$4:$C$1500,"&lt;=705",Y$4:Y$1500,"&gt;"&amp;Y703)+1,IF(AND($C703&gt;=601,$C703&lt;=606),COUNTIFS($C$4:$C$1500,"&gt;=601",$C$4:$C$1500,"&lt;=606",Y$4:Y$1500,"&gt;"&amp;Y703)+1,"")))))))</f>
        <v/>
      </c>
      <c r="AB703" s="99">
        <f>IF(OR($C703="",Y703=""),"",IF(OR(AND($C703&gt;=1001,$C703&lt;=1005),AND($C703&gt;=1101,$C703&lt;=1105)),COUNTIFS($C$4:$C$1500,"&gt;=1001",$C$4:$C$1500,"&lt;=1005",Y$4:Y$1500,"&gt;"&amp;Y703)+COUNTIFS($C$4:$C$1500,"&gt;=1101",$C$4:$C$1500,"&lt;=1105",Y$4:Y$1500,"&gt;"&amp;Y703)+1,""))</f>
        <v/>
      </c>
      <c r="AC703" s="94" t="n">
        <v>43.75</v>
      </c>
      <c r="AD703" s="94" t="n">
        <v>69.11</v>
      </c>
      <c r="AE703" s="94" t="n">
        <v>77.5</v>
      </c>
      <c r="AF703" s="94" t="n">
        <v>45.83</v>
      </c>
      <c r="AG703" s="94" t="n">
        <v>45.83</v>
      </c>
      <c r="AH703" s="99">
        <f>IF(AND(AC703&gt;0,AC703&lt;36),1,IF(AND(AC703&gt;=36,AC703&lt;51),2,IF(AND(AC703&gt;=51,AC703&lt;71),3,IF(AND(AC703&gt;=71,AC703&lt;=100),4,))))</f>
        <v/>
      </c>
      <c r="AI703" s="99">
        <f>IF(AND(AD703&gt;0,AD703&lt;41),1,IF(AND(AD703&gt;=41,AD703&lt;56),2,IF(AND(AD703&gt;=56,AD703&lt;71),3,IF(AND(AD703&gt;=71,AD703&lt;=100),4,))))</f>
        <v/>
      </c>
      <c r="AJ703" s="99">
        <f>IF(AND(AE703&gt;0,AE703&lt;41),1,IF(AND(AE703&gt;=41,AE703&lt;56),2,IF(AND(AE703&gt;=56,AE703&lt;71),3,IF(AND(AE703&gt;=71,AE703&lt;=100),4,))))</f>
        <v/>
      </c>
      <c r="AK703" s="99">
        <f>IF(AND(AF703&gt;0,AF703&lt;36),1,IF(AND(AF703&gt;=36,AF703&lt;51),2,IF(AND(AF703&gt;=51,AF703&lt;66),3,IF(AND(AF703&gt;=66,AF703&lt;=100),4,))))</f>
        <v/>
      </c>
      <c r="AL703" s="100">
        <f>IF(AND(AG703&gt;0,AG703&lt;37),1,IF(AND(AG703&gt;=37,AG703&lt;58),2,IF(AND(AG703&gt;=58,AG703&lt;71),3,IF(AND(AG703&gt;=71,AG703&lt;=100),4,))))</f>
        <v/>
      </c>
      <c r="AM703" s="101">
        <f>IF((Y703&lt;&gt;"")*(K703&lt;&gt;""),Y703-K703,"")</f>
        <v/>
      </c>
      <c r="AN703" s="99">
        <f>IF((Z703&lt;&gt;"")*(L703&lt;&gt;""),Z703-L703,"")</f>
        <v/>
      </c>
      <c r="AO703" s="99">
        <f>IF((AA703&lt;&gt;"")*(M703&lt;&gt;""),AA703-M703,"")</f>
        <v/>
      </c>
      <c r="AP703" s="99">
        <f>IF((AB703&lt;&gt;"")*(N703&lt;&gt;""),AB703-N703,"")</f>
        <v/>
      </c>
      <c r="AQ703" s="94">
        <f>IF((AC703&lt;&gt;"")*(O703&lt;&gt;""),AC703-O703,"")</f>
        <v/>
      </c>
      <c r="AR703" s="94">
        <f>IF((AD703&lt;&gt;"")*(P703&lt;&gt;""),AD703-P703,"")</f>
        <v/>
      </c>
      <c r="AS703" s="94">
        <f>IF((AE703&lt;&gt;"")*(Q703&lt;&gt;""),AE703-Q703,"")</f>
        <v/>
      </c>
      <c r="AT703" s="94">
        <f>IF((AF703&lt;&gt;"")*(R703&lt;&gt;""),AF703-R703,"")</f>
        <v/>
      </c>
      <c r="AU703" s="94">
        <f>IF((AG703&lt;&gt;"")*(S703&lt;&gt;""),AG703-S703,"")</f>
        <v/>
      </c>
      <c r="AV703" s="99">
        <f>IF((AH703&lt;&gt;"")*(T703&lt;&gt;""),AH703-T703,"")</f>
        <v/>
      </c>
      <c r="AW703" s="99">
        <f>IF((AI703&lt;&gt;"")*(U703&lt;&gt;""),AI703-U703,"")</f>
        <v/>
      </c>
      <c r="AX703" s="99">
        <f>IF((AJ703&lt;&gt;"")*(V703&lt;&gt;""),AJ703-V703,"")</f>
        <v/>
      </c>
      <c r="AY703" s="99">
        <f>IF((AK703&lt;&gt;"")*(W703&lt;&gt;""),AK703-W703,"")</f>
        <v/>
      </c>
      <c r="AZ703" s="102">
        <f>IF((AL703&lt;&gt;"")*(X703&lt;&gt;""),AL703-X703,"")</f>
        <v/>
      </c>
      <c r="BA703" s="50">
        <f>IFERROR(__xludf.dummyfunction("AI(""Actúa como un tutor académico y dirígete personalmente al estudiante "" &amp; I703 &amp; "" "" &amp; J703 &amp; "" "" &amp; G703 &amp; "" "" &amp; H703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AM703 &amp; ""'. Diferencias por área: Matemáticas ("" &amp; AQ703 &amp; ""), Ciencias Natura"&amp;"les ("" &amp; AR703 &amp; ""), Sociales ("" &amp; AS703 &amp; ""), Lectura Crítica ("" &amp; AT703 &amp; "") e Inglés ("" &amp; AU703 &amp; ""). Variación en posición: grupo ("" &amp; AN703 &amp; ""), grado ("" &amp; AO703 &amp; "") y media ("" &amp; AP703 &amp; ""). Puntajes Primer Simulacro: Global "" &amp; K703 &amp; "", Mat "" &amp; "&amp;"O4 &amp; "", Cien "" &amp; P703 &amp; "", Soc "" &amp; Q703 &amp; "", Lec "" &amp; R703 &amp; "", Ing "" &amp; S703 &amp; "". Puntajes Segundo Simulacro: Global "" &amp; Y703 &amp; "", Mat "" &amp; AC703 &amp; "", Cien "" &amp; AD703 &amp; "", Soc "" &amp; AE703 &amp; "", Lec "" &amp; AF703 &amp; "", Ing "" &amp; AG703 &amp; "". Escribe un mensaje motivador"&amp;" y breve (máximo 4 líneas)."")
"),"=AI(""Actúa como un tutor académico y dirígete personalmente al estudiante "" &amp; I703 &amp; "" "" &amp; J703 &amp; "" "" &amp; G703 &amp; "" "" &amp; H703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AM703 &amp; ""'. Diferencias por área: Matemáticas ("" &amp; AQ703 &amp; ""), Ciencias Natur"&amp;"ales ("" &amp; AR703 &amp; ""), Sociales ("" &amp; AS703 &amp; ""), Lectura Crítica ("" &amp; AT703 &amp; "") e Inglés ("" &amp; AU703 &amp; ""). Variación en posición: grupo ("" &amp; AN703 &amp; ""), grado ("" &amp; AO703 &amp; "") y media ("" &amp; AP703 &amp; ""). Puntajes Primer Simulacro: Global "" &amp; K703 &amp; "", Mat "" &amp;"&amp;" O703 &amp; "", Cien "" &amp; P703 &amp; "", Soc "" &amp; Q703 &amp; "", Lec "" &amp; R703 &amp; "", Ing "" &amp; S703 &amp; "". Puntajes Segundo Simulacro: Global "" &amp; Y703 &amp; "", Mat "" &amp; AC703 &amp; "", Cien "" &amp; AD703 &amp; "", Soc "" &amp; AE703 &amp; "", Lec "" &amp; AF703 &amp; "", Ing "" &amp; AG703 &amp; "". Escribe un mensaje motivado"&amp;"r y breve (máximo 4 líneas)."")
")</f>
        <v/>
      </c>
    </row>
    <row r="704" ht="15.75" customHeight="1" s="42">
      <c r="A704" s="93" t="n"/>
      <c r="B704" s="94" t="inlineStr">
        <is>
          <t>Bachillerato</t>
        </is>
      </c>
      <c r="C704" s="94" t="n">
        <v>905</v>
      </c>
      <c r="D704" s="94" t="n"/>
      <c r="E704" s="95" t="n">
        <v>1023530701</v>
      </c>
      <c r="F704" s="96">
        <f>TRIM(G704&amp;" "&amp;H704&amp;" "&amp;I704&amp;" "&amp;J704)</f>
        <v/>
      </c>
      <c r="G704" s="94" t="inlineStr">
        <is>
          <t>Álvarez</t>
        </is>
      </c>
      <c r="H704" s="94" t="inlineStr">
        <is>
          <t>Vera</t>
        </is>
      </c>
      <c r="I704" s="94" t="inlineStr">
        <is>
          <t>Hazly</t>
        </is>
      </c>
      <c r="J704" s="97" t="inlineStr">
        <is>
          <t>Susana</t>
        </is>
      </c>
      <c r="K704" s="98">
        <f>IF(SUM(O704:S704)=0, "", ROUND(((O704*3+P704*3+Q704*3+R704*3+S704*1)/13)*5,0))</f>
        <v/>
      </c>
      <c r="L704" s="99">
        <f>IF(OR($C704="",K704=""),"",COUNTIFS($C$4:$C$1500,$C704,K$4:K$1500,"&gt;"&amp;K704)+1)</f>
        <v/>
      </c>
      <c r="M704" s="99">
        <f>IF(OR($C704="",K704=""),"",IF(AND($C704&gt;=1001,$C704&lt;=1005),COUNTIFS($C$4:$C$1500,"&gt;=1001",$C$4:$C$1500,"&lt;=1005",K$4:K$1500,"&gt;"&amp;K704)+1,IF(AND($C704&gt;=1101,$C704&lt;=1105),COUNTIFS($C$4:$C$1500,"&gt;=1101",$C$4:$C$1500,"&lt;=1105",K$4:K$1500,"&gt;"&amp;K704)+1,IF(AND($C704&gt;=901,$C704&lt;=905),COUNTIFS($C$4:$C$1500,"&gt;=901",$C$4:$C$1500,"&lt;=905",K$4:K$1500,"&gt;"&amp;K704)+1,IF(AND($C704&gt;=801,$C704&lt;=805),COUNTIFS($C$4:$C$1500,"&gt;=801",$C$4:$C$1500,"&lt;=805",K$4:K$1500,"&gt;"&amp;K704)+1,IF(AND($C704&gt;=701,$C704&lt;=705),COUNTIFS($C$4:$C$1500,"&gt;=701",$C$4:$C$1500,"&lt;=705",K$4:K$1500,"&gt;"&amp;K704)+1,IF(AND($C704&gt;=601,$C704&lt;=606),COUNTIFS($C$4:$C$1500,"&gt;=601",$C$4:$C$1500,"&lt;=606",K$4:K$1500,"&gt;"&amp;K704)+1,"")))))))</f>
        <v/>
      </c>
      <c r="N704" s="99">
        <f>IF(OR($C704="",K704=""),"",IF(OR(AND($C704&gt;=1001,$C704&lt;=1005),AND($C704&gt;=1101,$C704&lt;=1105)),COUNTIFS($C$4:$C$1500,"&gt;=1001",$C$4:$C$1500,"&lt;=1005",K$4:K$1500,"&gt;"&amp;K704)+COUNTIFS($C$4:$C$1500,"&gt;=1101",$C$4:$C$1500,"&lt;=1105",K$4:K$1500,"&gt;"&amp;K704)+1,""))</f>
        <v/>
      </c>
      <c r="O704" s="94" t="n">
        <v>29.38</v>
      </c>
      <c r="P704" s="94" t="n">
        <v>79.17</v>
      </c>
      <c r="Q704" s="94" t="n">
        <v>68.75</v>
      </c>
      <c r="R704" s="94" t="n">
        <v>54.17</v>
      </c>
      <c r="S704" s="94" t="n">
        <v>70.83</v>
      </c>
      <c r="T704" s="99">
        <f>IF(AND(O704&gt;0,O704&lt;36),1,IF(AND(O704&gt;=36,O704&lt;51),2,IF(AND(O704&gt;=51,O704&lt;71),3,IF(AND(O704&gt;=71,O704&lt;=100),4,))))</f>
        <v/>
      </c>
      <c r="U704" s="99">
        <f>IF(AND(P704&gt;0,P704&lt;41),1,IF(AND(P704&gt;=41,P704&lt;56),2,IF(AND(P704&gt;=56,P704&lt;71),3,IF(AND(P704&gt;=71,P704&lt;=100),4,))))</f>
        <v/>
      </c>
      <c r="V704" s="99">
        <f>IF(AND(Q704&gt;0,Q704&lt;41),1,IF(AND(Q704&gt;=41,Q704&lt;56),2,IF(AND(Q704&gt;=56,Q704&lt;71),3,IF(AND(Q704&gt;=71,Q704&lt;=100),4,))))</f>
        <v/>
      </c>
      <c r="W704" s="99">
        <f>IF(AND(R704&gt;0,R704&lt;36),1,IF(AND(R704&gt;=36,R704&lt;51),2,IF(AND(R704&gt;=51,R704&lt;66),3,IF(AND(R704&gt;=66,R704&lt;=100),4,))))</f>
        <v/>
      </c>
      <c r="X704" s="100">
        <f>IF(AND(S704&gt;0,S704&lt;37),1,IF(AND(S704&gt;=37,S704&lt;58),2,IF(AND(S704&gt;=58,S704&lt;71),3,IF(AND(S704&gt;=71,S704&lt;=100),4,))))</f>
        <v/>
      </c>
      <c r="Y704" s="101">
        <f>IF(SUM(AC704:AG704)=0, "", ROUND(((AC704*3+AD704*3+AE704*3+AF704*3+AG704*1)/13)*5,0))</f>
        <v/>
      </c>
      <c r="Z704" s="99">
        <f>IF(OR($C704="",Y704=""),"",COUNTIFS($C$4:$C$1500,$C704,Y$4:Y$1500,"&gt;"&amp;Y704)+1)</f>
        <v/>
      </c>
      <c r="AA704" s="99">
        <f>IF(OR($C704="",Y704=""),"",IF(AND($C704&gt;=1001,$C704&lt;=1005),COUNTIFS($C$4:$C$1500,"&gt;=1001",$C$4:$C$1500,"&lt;=1005",Y$4:Y$1500,"&gt;"&amp;Y704)+1,IF(AND($C704&gt;=1101,$C704&lt;=1105),COUNTIFS($C$4:$C$1500,"&gt;=1101",$C$4:$C$1500,"&lt;=1105",Y$4:Y$1500,"&gt;"&amp;Y704)+1,IF(AND($C704&gt;=901,$C704&lt;=905),COUNTIFS($C$4:$C$1500,"&gt;=901",$C$4:$C$1500,"&lt;=905",Y$4:Y$1500,"&gt;"&amp;Y704)+1,IF(AND($C704&gt;=801,$C704&lt;=805),COUNTIFS($C$4:$C$1500,"&gt;=801",$C$4:$C$1500,"&lt;=805",Y$4:Y$1500,"&gt;"&amp;Y704)+1,IF(AND($C704&gt;=701,$C704&lt;=705),COUNTIFS($C$4:$C$1500,"&gt;=701",$C$4:$C$1500,"&lt;=705",Y$4:Y$1500,"&gt;"&amp;Y704)+1,IF(AND($C704&gt;=601,$C704&lt;=606),COUNTIFS($C$4:$C$1500,"&gt;=601",$C$4:$C$1500,"&lt;=606",Y$4:Y$1500,"&gt;"&amp;Y704)+1,"")))))))</f>
        <v/>
      </c>
      <c r="AB704" s="99">
        <f>IF(OR($C704="",Y704=""),"",IF(OR(AND($C704&gt;=1001,$C704&lt;=1005),AND($C704&gt;=1101,$C704&lt;=1105)),COUNTIFS($C$4:$C$1500,"&gt;=1001",$C$4:$C$1500,"&lt;=1005",Y$4:Y$1500,"&gt;"&amp;Y704)+COUNTIFS($C$4:$C$1500,"&gt;=1101",$C$4:$C$1500,"&lt;=1105",Y$4:Y$1500,"&gt;"&amp;Y704)+1,""))</f>
        <v/>
      </c>
      <c r="AC704" s="94" t="n">
        <v>57.5</v>
      </c>
      <c r="AD704" s="94" t="n">
        <v>76.67</v>
      </c>
      <c r="AE704" s="94" t="n">
        <v>67.5</v>
      </c>
      <c r="AF704" s="94" t="n">
        <v>64.17</v>
      </c>
      <c r="AG704" s="94" t="n">
        <v>68.75</v>
      </c>
      <c r="AH704" s="99">
        <f>IF(AND(AC704&gt;0,AC704&lt;36),1,IF(AND(AC704&gt;=36,AC704&lt;51),2,IF(AND(AC704&gt;=51,AC704&lt;71),3,IF(AND(AC704&gt;=71,AC704&lt;=100),4,))))</f>
        <v/>
      </c>
      <c r="AI704" s="99">
        <f>IF(AND(AD704&gt;0,AD704&lt;41),1,IF(AND(AD704&gt;=41,AD704&lt;56),2,IF(AND(AD704&gt;=56,AD704&lt;71),3,IF(AND(AD704&gt;=71,AD704&lt;=100),4,))))</f>
        <v/>
      </c>
      <c r="AJ704" s="99">
        <f>IF(AND(AE704&gt;0,AE704&lt;41),1,IF(AND(AE704&gt;=41,AE704&lt;56),2,IF(AND(AE704&gt;=56,AE704&lt;71),3,IF(AND(AE704&gt;=71,AE704&lt;=100),4,))))</f>
        <v/>
      </c>
      <c r="AK704" s="99">
        <f>IF(AND(AF704&gt;0,AF704&lt;36),1,IF(AND(AF704&gt;=36,AF704&lt;51),2,IF(AND(AF704&gt;=51,AF704&lt;66),3,IF(AND(AF704&gt;=66,AF704&lt;=100),4,))))</f>
        <v/>
      </c>
      <c r="AL704" s="100">
        <f>IF(AND(AG704&gt;0,AG704&lt;37),1,IF(AND(AG704&gt;=37,AG704&lt;58),2,IF(AND(AG704&gt;=58,AG704&lt;71),3,IF(AND(AG704&gt;=71,AG704&lt;=100),4,))))</f>
        <v/>
      </c>
      <c r="AM704" s="101">
        <f>IF((Y704&lt;&gt;"")*(K704&lt;&gt;""),Y704-K704,"")</f>
        <v/>
      </c>
      <c r="AN704" s="99">
        <f>IF((Z704&lt;&gt;"")*(L704&lt;&gt;""),Z704-L704,"")</f>
        <v/>
      </c>
      <c r="AO704" s="99">
        <f>IF((AA704&lt;&gt;"")*(M704&lt;&gt;""),AA704-M704,"")</f>
        <v/>
      </c>
      <c r="AP704" s="99">
        <f>IF((AB704&lt;&gt;"")*(N704&lt;&gt;""),AB704-N704,"")</f>
        <v/>
      </c>
      <c r="AQ704" s="94">
        <f>IF((AC704&lt;&gt;"")*(O704&lt;&gt;""),AC704-O704,"")</f>
        <v/>
      </c>
      <c r="AR704" s="94">
        <f>IF((AD704&lt;&gt;"")*(P704&lt;&gt;""),AD704-P704,"")</f>
        <v/>
      </c>
      <c r="AS704" s="94">
        <f>IF((AE704&lt;&gt;"")*(Q704&lt;&gt;""),AE704-Q704,"")</f>
        <v/>
      </c>
      <c r="AT704" s="94">
        <f>IF((AF704&lt;&gt;"")*(R704&lt;&gt;""),AF704-R704,"")</f>
        <v/>
      </c>
      <c r="AU704" s="94">
        <f>IF((AG704&lt;&gt;"")*(S704&lt;&gt;""),AG704-S704,"")</f>
        <v/>
      </c>
      <c r="AV704" s="99">
        <f>IF((AH704&lt;&gt;"")*(T704&lt;&gt;""),AH704-T704,"")</f>
        <v/>
      </c>
      <c r="AW704" s="99">
        <f>IF((AI704&lt;&gt;"")*(U704&lt;&gt;""),AI704-U704,"")</f>
        <v/>
      </c>
      <c r="AX704" s="99">
        <f>IF((AJ704&lt;&gt;"")*(V704&lt;&gt;""),AJ704-V704,"")</f>
        <v/>
      </c>
      <c r="AY704" s="99">
        <f>IF((AK704&lt;&gt;"")*(W704&lt;&gt;""),AK704-W704,"")</f>
        <v/>
      </c>
      <c r="AZ704" s="102">
        <f>IF((AL704&lt;&gt;"")*(X704&lt;&gt;""),AL704-X704,"")</f>
        <v/>
      </c>
      <c r="BA704" s="50">
        <f>IFERROR(__xludf.dummyfunction("AI(""Actúa como un tutor académico y dirígete personalmente al estudiante "" &amp; I704 &amp; "" "" &amp; J704 &amp; "" "" &amp; G704 &amp; "" "" &amp; H704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AM704 &amp; ""'. Diferencias por área: Matemáticas ("" &amp; AQ704 &amp; ""), Ciencias Natura"&amp;"les ("" &amp; AR704 &amp; ""), Sociales ("" &amp; AS704 &amp; ""), Lectura Crítica ("" &amp; AT704 &amp; "") e Inglés ("" &amp; AU704 &amp; ""). Variación en posición: grupo ("" &amp; AN704 &amp; ""), grado ("" &amp; AO704 &amp; "") y media ("" &amp; AP704 &amp; ""). Puntajes Primer Simulacro: Global "" &amp; K704 &amp; "", Mat "" &amp; "&amp;"O4 &amp; "", Cien "" &amp; P704 &amp; "", Soc "" &amp; Q704 &amp; "", Lec "" &amp; R704 &amp; "", Ing "" &amp; S704 &amp; "". Puntajes Segundo Simulacro: Global "" &amp; Y704 &amp; "", Mat "" &amp; AC704 &amp; "", Cien "" &amp; AD704 &amp; "", Soc "" &amp; AE704 &amp; "", Lec "" &amp; AF704 &amp; "", Ing "" &amp; AG704 &amp; "". Escribe un mensaje motivador"&amp;" y breve (máximo 4 líneas)."")
"),"=AI(""Actúa como un tutor académico y dirígete personalmente al estudiante "" &amp; I704 &amp; "" "" &amp; J704 &amp; "" "" &amp; G704 &amp; "" "" &amp; H704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AM704 &amp; ""'. Diferencias por área: Matemáticas ("" &amp; AQ704 &amp; ""), Ciencias Natur"&amp;"ales ("" &amp; AR704 &amp; ""), Sociales ("" &amp; AS704 &amp; ""), Lectura Crítica ("" &amp; AT704 &amp; "") e Inglés ("" &amp; AU704 &amp; ""). Variación en posición: grupo ("" &amp; AN704 &amp; ""), grado ("" &amp; AO704 &amp; "") y media ("" &amp; AP704 &amp; ""). Puntajes Primer Simulacro: Global "" &amp; K704 &amp; "", Mat "" &amp;"&amp;" O704 &amp; "", Cien "" &amp; P704 &amp; "", Soc "" &amp; Q704 &amp; "", Lec "" &amp; R704 &amp; "", Ing "" &amp; S704 &amp; "". Puntajes Segundo Simulacro: Global "" &amp; Y704 &amp; "", Mat "" &amp; AC704 &amp; "", Cien "" &amp; AD704 &amp; "", Soc "" &amp; AE704 &amp; "", Lec "" &amp; AF704 &amp; "", Ing "" &amp; AG704 &amp; "". Escribe un mensaje motivado"&amp;"r y breve (máximo 4 líneas)."")
")</f>
        <v/>
      </c>
    </row>
    <row r="705" ht="15.75" customHeight="1" s="42">
      <c r="A705" s="93" t="n"/>
      <c r="B705" s="94" t="inlineStr">
        <is>
          <t>Bachillerato</t>
        </is>
      </c>
      <c r="C705" s="94" t="n">
        <v>1001</v>
      </c>
      <c r="D705" s="94" t="n"/>
      <c r="E705" s="95" t="n">
        <v>1011593976</v>
      </c>
      <c r="F705" s="96">
        <f>TRIM(G705&amp;" "&amp;H705&amp;" "&amp;I705&amp;" "&amp;J705)</f>
        <v/>
      </c>
      <c r="G705" s="94" t="inlineStr">
        <is>
          <t>Acero</t>
        </is>
      </c>
      <c r="H705" s="94" t="inlineStr">
        <is>
          <t>Rodríguez</t>
        </is>
      </c>
      <c r="I705" s="94" t="inlineStr">
        <is>
          <t>Juan</t>
        </is>
      </c>
      <c r="J705" s="97" t="inlineStr">
        <is>
          <t>Camilo</t>
        </is>
      </c>
      <c r="K705" s="98">
        <f>IF(SUM(O705:S705)=0, "", ROUND(((O705*3+P705*3+Q705*3+R705*3+S705*1)/13)*5,0))</f>
        <v/>
      </c>
      <c r="L705" s="99">
        <f>IF(OR($C705="",K705=""),"",COUNTIFS($C$4:$C$1500,$C705,K$4:K$1500,"&gt;"&amp;K705)+1)</f>
        <v/>
      </c>
      <c r="M705" s="99">
        <f>IF(OR($C705="",K705=""),"",IF(AND($C705&gt;=1001,$C705&lt;=1005),COUNTIFS($C$4:$C$1500,"&gt;=1001",$C$4:$C$1500,"&lt;=1005",K$4:K$1500,"&gt;"&amp;K705)+1,IF(AND($C705&gt;=1101,$C705&lt;=1105),COUNTIFS($C$4:$C$1500,"&gt;=1101",$C$4:$C$1500,"&lt;=1105",K$4:K$1500,"&gt;"&amp;K705)+1,IF(AND($C705&gt;=901,$C705&lt;=905),COUNTIFS($C$4:$C$1500,"&gt;=901",$C$4:$C$1500,"&lt;=905",K$4:K$1500,"&gt;"&amp;K705)+1,IF(AND($C705&gt;=801,$C705&lt;=805),COUNTIFS($C$4:$C$1500,"&gt;=801",$C$4:$C$1500,"&lt;=805",K$4:K$1500,"&gt;"&amp;K705)+1,IF(AND($C705&gt;=701,$C705&lt;=705),COUNTIFS($C$4:$C$1500,"&gt;=701",$C$4:$C$1500,"&lt;=705",K$4:K$1500,"&gt;"&amp;K705)+1,IF(AND($C705&gt;=601,$C705&lt;=606),COUNTIFS($C$4:$C$1500,"&gt;=601",$C$4:$C$1500,"&lt;=606",K$4:K$1500,"&gt;"&amp;K705)+1,"")))))))</f>
        <v/>
      </c>
      <c r="N705" s="99">
        <f>IF(OR($C705="",K705=""),"",IF(OR(AND($C705&gt;=1001,$C705&lt;=1005),AND($C705&gt;=1101,$C705&lt;=1105)),COUNTIFS($C$4:$C$1500,"&gt;=1001",$C$4:$C$1500,"&lt;=1005",K$4:K$1500,"&gt;"&amp;K705)+COUNTIFS($C$4:$C$1500,"&gt;=1101",$C$4:$C$1500,"&lt;=1105",K$4:K$1500,"&gt;"&amp;K705)+1,""))</f>
        <v/>
      </c>
      <c r="O705" s="94" t="n">
        <v>33.29</v>
      </c>
      <c r="P705" s="94" t="n">
        <v>38.52</v>
      </c>
      <c r="Q705" s="94" t="n">
        <v>61.72</v>
      </c>
      <c r="R705" s="94" t="n">
        <v>52.5</v>
      </c>
      <c r="S705" s="94" t="n">
        <v>55.56</v>
      </c>
      <c r="T705" s="99">
        <f>IF(AND(O705&gt;0,O705&lt;36),1,IF(AND(O705&gt;=36,O705&lt;51),2,IF(AND(O705&gt;=51,O705&lt;71),3,IF(AND(O705&gt;=71,O705&lt;=100),4,))))</f>
        <v/>
      </c>
      <c r="U705" s="99">
        <f>IF(AND(P705&gt;0,P705&lt;41),1,IF(AND(P705&gt;=41,P705&lt;56),2,IF(AND(P705&gt;=56,P705&lt;71),3,IF(AND(P705&gt;=71,P705&lt;=100),4,))))</f>
        <v/>
      </c>
      <c r="V705" s="99">
        <f>IF(AND(Q705&gt;0,Q705&lt;41),1,IF(AND(Q705&gt;=41,Q705&lt;56),2,IF(AND(Q705&gt;=56,Q705&lt;71),3,IF(AND(Q705&gt;=71,Q705&lt;=100),4,))))</f>
        <v/>
      </c>
      <c r="W705" s="99">
        <f>IF(AND(R705&gt;0,R705&lt;36),1,IF(AND(R705&gt;=36,R705&lt;51),2,IF(AND(R705&gt;=51,R705&lt;66),3,IF(AND(R705&gt;=66,R705&lt;=100),4,))))</f>
        <v/>
      </c>
      <c r="X705" s="100">
        <f>IF(AND(S705&gt;0,S705&lt;37),1,IF(AND(S705&gt;=37,S705&lt;58),2,IF(AND(S705&gt;=58,S705&lt;71),3,IF(AND(S705&gt;=71,S705&lt;=100),4,))))</f>
        <v/>
      </c>
      <c r="Y705" s="101">
        <f>IF(SUM(AC705:AG705)=0, "", ROUND(((AC705*3+AD705*3+AE705*3+AF705*3+AG705*1)/13)*5,0))</f>
        <v/>
      </c>
      <c r="Z705" s="99">
        <f>IF(OR($C705="",Y705=""),"",COUNTIFS($C$4:$C$1500,$C705,Y$4:Y$1500,"&gt;"&amp;Y705)+1)</f>
        <v/>
      </c>
      <c r="AA705" s="99">
        <f>IF(OR($C705="",Y705=""),"",IF(AND($C705&gt;=1001,$C705&lt;=1005),COUNTIFS($C$4:$C$1500,"&gt;=1001",$C$4:$C$1500,"&lt;=1005",Y$4:Y$1500,"&gt;"&amp;Y705)+1,IF(AND($C705&gt;=1101,$C705&lt;=1105),COUNTIFS($C$4:$C$1500,"&gt;=1101",$C$4:$C$1500,"&lt;=1105",Y$4:Y$1500,"&gt;"&amp;Y705)+1,IF(AND($C705&gt;=901,$C705&lt;=905),COUNTIFS($C$4:$C$1500,"&gt;=901",$C$4:$C$1500,"&lt;=905",Y$4:Y$1500,"&gt;"&amp;Y705)+1,IF(AND($C705&gt;=801,$C705&lt;=805),COUNTIFS($C$4:$C$1500,"&gt;=801",$C$4:$C$1500,"&lt;=805",Y$4:Y$1500,"&gt;"&amp;Y705)+1,IF(AND($C705&gt;=701,$C705&lt;=705),COUNTIFS($C$4:$C$1500,"&gt;=701",$C$4:$C$1500,"&lt;=705",Y$4:Y$1500,"&gt;"&amp;Y705)+1,IF(AND($C705&gt;=601,$C705&lt;=606),COUNTIFS($C$4:$C$1500,"&gt;=601",$C$4:$C$1500,"&lt;=606",Y$4:Y$1500,"&gt;"&amp;Y705)+1,"")))))))</f>
        <v/>
      </c>
      <c r="AB705" s="99">
        <f>IF(OR($C705="",Y705=""),"",IF(OR(AND($C705&gt;=1001,$C705&lt;=1005),AND($C705&gt;=1101,$C705&lt;=1105)),COUNTIFS($C$4:$C$1500,"&gt;=1001",$C$4:$C$1500,"&lt;=1005",Y$4:Y$1500,"&gt;"&amp;Y705)+COUNTIFS($C$4:$C$1500,"&gt;=1101",$C$4:$C$1500,"&lt;=1105",Y$4:Y$1500,"&gt;"&amp;Y705)+1,""))</f>
        <v/>
      </c>
      <c r="AC705" s="94" t="n">
        <v>60.5</v>
      </c>
      <c r="AD705" s="94" t="n">
        <v>63.27</v>
      </c>
      <c r="AE705" s="94" t="n">
        <v>80.5</v>
      </c>
      <c r="AF705" s="94" t="n">
        <v>74.38</v>
      </c>
      <c r="AG705" s="94" t="n">
        <v>80</v>
      </c>
      <c r="AH705" s="99">
        <f>IF(AND(AC705&gt;0,AC705&lt;36),1,IF(AND(AC705&gt;=36,AC705&lt;51),2,IF(AND(AC705&gt;=51,AC705&lt;71),3,IF(AND(AC705&gt;=71,AC705&lt;=100),4,))))</f>
        <v/>
      </c>
      <c r="AI705" s="99">
        <f>IF(AND(AD705&gt;0,AD705&lt;41),1,IF(AND(AD705&gt;=41,AD705&lt;56),2,IF(AND(AD705&gt;=56,AD705&lt;71),3,IF(AND(AD705&gt;=71,AD705&lt;=100),4,))))</f>
        <v/>
      </c>
      <c r="AJ705" s="99">
        <f>IF(AND(AE705&gt;0,AE705&lt;41),1,IF(AND(AE705&gt;=41,AE705&lt;56),2,IF(AND(AE705&gt;=56,AE705&lt;71),3,IF(AND(AE705&gt;=71,AE705&lt;=100),4,))))</f>
        <v/>
      </c>
      <c r="AK705" s="99">
        <f>IF(AND(AF705&gt;0,AF705&lt;36),1,IF(AND(AF705&gt;=36,AF705&lt;51),2,IF(AND(AF705&gt;=51,AF705&lt;66),3,IF(AND(AF705&gt;=66,AF705&lt;=100),4,))))</f>
        <v/>
      </c>
      <c r="AL705" s="100">
        <f>IF(AND(AG705&gt;0,AG705&lt;37),1,IF(AND(AG705&gt;=37,AG705&lt;58),2,IF(AND(AG705&gt;=58,AG705&lt;71),3,IF(AND(AG705&gt;=71,AG705&lt;=100),4,))))</f>
        <v/>
      </c>
      <c r="AM705" s="101">
        <f>IF((Y705&lt;&gt;"")*(K705&lt;&gt;""),Y705-K705,"")</f>
        <v/>
      </c>
      <c r="AN705" s="99">
        <f>IF((Z705&lt;&gt;"")*(L705&lt;&gt;""),Z705-L705,"")</f>
        <v/>
      </c>
      <c r="AO705" s="99">
        <f>IF((AA705&lt;&gt;"")*(M705&lt;&gt;""),AA705-M705,"")</f>
        <v/>
      </c>
      <c r="AP705" s="99">
        <f>IF((AB705&lt;&gt;"")*(N705&lt;&gt;""),AB705-N705,"")</f>
        <v/>
      </c>
      <c r="AQ705" s="94">
        <f>IF((AC705&lt;&gt;"")*(O705&lt;&gt;""),AC705-O705,"")</f>
        <v/>
      </c>
      <c r="AR705" s="94">
        <f>IF((AD705&lt;&gt;"")*(P705&lt;&gt;""),AD705-P705,"")</f>
        <v/>
      </c>
      <c r="AS705" s="94">
        <f>IF((AE705&lt;&gt;"")*(Q705&lt;&gt;""),AE705-Q705,"")</f>
        <v/>
      </c>
      <c r="AT705" s="94">
        <f>IF((AF705&lt;&gt;"")*(R705&lt;&gt;""),AF705-R705,"")</f>
        <v/>
      </c>
      <c r="AU705" s="94">
        <f>IF((AG705&lt;&gt;"")*(S705&lt;&gt;""),AG705-S705,"")</f>
        <v/>
      </c>
      <c r="AV705" s="99">
        <f>IF((AH705&lt;&gt;"")*(T705&lt;&gt;""),AH705-T705,"")</f>
        <v/>
      </c>
      <c r="AW705" s="99">
        <f>IF((AI705&lt;&gt;"")*(U705&lt;&gt;""),AI705-U705,"")</f>
        <v/>
      </c>
      <c r="AX705" s="99">
        <f>IF((AJ705&lt;&gt;"")*(V705&lt;&gt;""),AJ705-V705,"")</f>
        <v/>
      </c>
      <c r="AY705" s="99">
        <f>IF((AK705&lt;&gt;"")*(W705&lt;&gt;""),AK705-W705,"")</f>
        <v/>
      </c>
      <c r="AZ705" s="102">
        <f>IF((AL705&lt;&gt;"")*(X705&lt;&gt;""),AL705-X705,"")</f>
        <v/>
      </c>
      <c r="BA705" s="50">
        <f>IFERROR(__xludf.dummyfunction("AI(""Actúa como un tutor académico y dirígete personalmente al estudiante "" &amp; I705 &amp; "" "" &amp; J705 &amp; "" "" &amp; G705 &amp; "" "" &amp; H705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AM705 &amp; ""'. Diferencias por área: Matemáticas ("" &amp; AQ705 &amp; ""), Ciencias Natura"&amp;"les ("" &amp; AR705 &amp; ""), Sociales ("" &amp; AS705 &amp; ""), Lectura Crítica ("" &amp; AT705 &amp; "") e Inglés ("" &amp; AU705 &amp; ""). Variación en posición: grupo ("" &amp; AN705 &amp; ""), grado ("" &amp; AO705 &amp; "") y media ("" &amp; AP705 &amp; ""). Puntajes Primer Simulacro: Global "" &amp; K705 &amp; "", Mat "" &amp; "&amp;"O4 &amp; "", Cien "" &amp; P705 &amp; "", Soc "" &amp; Q705 &amp; "", Lec "" &amp; R705 &amp; "", Ing "" &amp; S705 &amp; "". Puntajes Segundo Simulacro: Global "" &amp; Y705 &amp; "", Mat "" &amp; AC705 &amp; "", Cien "" &amp; AD705 &amp; "", Soc "" &amp; AE705 &amp; "", Lec "" &amp; AF705 &amp; "", Ing "" &amp; AG705 &amp; "". Escribe un mensaje motivador"&amp;" y breve (máximo 4 líneas)."")
"),"=AI(""Actúa como un tutor académico y dirígete personalmente al estudiante "" &amp; I705 &amp; "" "" &amp; J705 &amp; "" "" &amp; G705 &amp; "" "" &amp; H705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AM705 &amp; ""'. Diferencias por área: Matemáticas ("" &amp; AQ705 &amp; ""), Ciencias Natur"&amp;"ales ("" &amp; AR705 &amp; ""), Sociales ("" &amp; AS705 &amp; ""), Lectura Crítica ("" &amp; AT705 &amp; "") e Inglés ("" &amp; AU705 &amp; ""). Variación en posición: grupo ("" &amp; AN705 &amp; ""), grado ("" &amp; AO705 &amp; "") y media ("" &amp; AP705 &amp; ""). Puntajes Primer Simulacro: Global "" &amp; K705 &amp; "", Mat "" &amp;"&amp;" O705 &amp; "", Cien "" &amp; P705 &amp; "", Soc "" &amp; Q705 &amp; "", Lec "" &amp; R705 &amp; "", Ing "" &amp; S705 &amp; "". Puntajes Segundo Simulacro: Global "" &amp; Y705 &amp; "", Mat "" &amp; AC705 &amp; "", Cien "" &amp; AD705 &amp; "", Soc "" &amp; AE705 &amp; "", Lec "" &amp; AF705 &amp; "", Ing "" &amp; AG705 &amp; "". Escribe un mensaje motivado"&amp;"r y breve (máximo 4 líneas)."")
")</f>
        <v/>
      </c>
    </row>
    <row r="706" ht="15.75" customHeight="1" s="42">
      <c r="A706" s="93" t="n"/>
      <c r="B706" s="94" t="inlineStr">
        <is>
          <t>Bachillerato</t>
        </is>
      </c>
      <c r="C706" s="94" t="n">
        <v>1001</v>
      </c>
      <c r="D706" s="94" t="n"/>
      <c r="E706" s="95" t="n">
        <v>1018239416</v>
      </c>
      <c r="F706" s="96">
        <f>TRIM(G706&amp;" "&amp;H706&amp;" "&amp;I706&amp;" "&amp;J706)</f>
        <v/>
      </c>
      <c r="G706" s="94" t="inlineStr">
        <is>
          <t>Acevedo</t>
        </is>
      </c>
      <c r="H706" s="94" t="inlineStr">
        <is>
          <t>Loaiza</t>
        </is>
      </c>
      <c r="I706" s="94" t="inlineStr">
        <is>
          <t>Kevin</t>
        </is>
      </c>
      <c r="J706" s="97" t="n"/>
      <c r="K706" s="98">
        <f>IF(SUM(O706:S706)=0, "", ROUND(((O706*3+P706*3+Q706*3+R706*3+S706*1)/13)*5,0))</f>
        <v/>
      </c>
      <c r="L706" s="99">
        <f>IF(OR($C706="",K706=""),"",COUNTIFS($C$4:$C$1500,$C706,K$4:K$1500,"&gt;"&amp;K706)+1)</f>
        <v/>
      </c>
      <c r="M706" s="99">
        <f>IF(OR($C706="",K706=""),"",IF(AND($C706&gt;=1001,$C706&lt;=1005),COUNTIFS($C$4:$C$1500,"&gt;=1001",$C$4:$C$1500,"&lt;=1005",K$4:K$1500,"&gt;"&amp;K706)+1,IF(AND($C706&gt;=1101,$C706&lt;=1105),COUNTIFS($C$4:$C$1500,"&gt;=1101",$C$4:$C$1500,"&lt;=1105",K$4:K$1500,"&gt;"&amp;K706)+1,IF(AND($C706&gt;=901,$C706&lt;=905),COUNTIFS($C$4:$C$1500,"&gt;=901",$C$4:$C$1500,"&lt;=905",K$4:K$1500,"&gt;"&amp;K706)+1,IF(AND($C706&gt;=801,$C706&lt;=805),COUNTIFS($C$4:$C$1500,"&gt;=801",$C$4:$C$1500,"&lt;=805",K$4:K$1500,"&gt;"&amp;K706)+1,IF(AND($C706&gt;=701,$C706&lt;=705),COUNTIFS($C$4:$C$1500,"&gt;=701",$C$4:$C$1500,"&lt;=705",K$4:K$1500,"&gt;"&amp;K706)+1,IF(AND($C706&gt;=601,$C706&lt;=606),COUNTIFS($C$4:$C$1500,"&gt;=601",$C$4:$C$1500,"&lt;=606",K$4:K$1500,"&gt;"&amp;K706)+1,"")))))))</f>
        <v/>
      </c>
      <c r="N706" s="99">
        <f>IF(OR($C706="",K706=""),"",IF(OR(AND($C706&gt;=1001,$C706&lt;=1005),AND($C706&gt;=1101,$C706&lt;=1105)),COUNTIFS($C$4:$C$1500,"&gt;=1001",$C$4:$C$1500,"&lt;=1005",K$4:K$1500,"&gt;"&amp;K706)+COUNTIFS($C$4:$C$1500,"&gt;=1101",$C$4:$C$1500,"&lt;=1105",K$4:K$1500,"&gt;"&amp;K706)+1,""))</f>
        <v/>
      </c>
      <c r="O706" s="94" t="n">
        <v>51.64</v>
      </c>
      <c r="P706" s="94" t="n">
        <v>49.71</v>
      </c>
      <c r="Q706" s="94" t="n">
        <v>34.45</v>
      </c>
      <c r="R706" s="94" t="n">
        <v>45</v>
      </c>
      <c r="S706" s="94" t="n">
        <v>60</v>
      </c>
      <c r="T706" s="99">
        <f>IF(AND(O706&gt;0,O706&lt;36),1,IF(AND(O706&gt;=36,O706&lt;51),2,IF(AND(O706&gt;=51,O706&lt;71),3,IF(AND(O706&gt;=71,O706&lt;=100),4,))))</f>
        <v/>
      </c>
      <c r="U706" s="99">
        <f>IF(AND(P706&gt;0,P706&lt;41),1,IF(AND(P706&gt;=41,P706&lt;56),2,IF(AND(P706&gt;=56,P706&lt;71),3,IF(AND(P706&gt;=71,P706&lt;=100),4,))))</f>
        <v/>
      </c>
      <c r="V706" s="99">
        <f>IF(AND(Q706&gt;0,Q706&lt;41),1,IF(AND(Q706&gt;=41,Q706&lt;56),2,IF(AND(Q706&gt;=56,Q706&lt;71),3,IF(AND(Q706&gt;=71,Q706&lt;=100),4,))))</f>
        <v/>
      </c>
      <c r="W706" s="99">
        <f>IF(AND(R706&gt;0,R706&lt;36),1,IF(AND(R706&gt;=36,R706&lt;51),2,IF(AND(R706&gt;=51,R706&lt;66),3,IF(AND(R706&gt;=66,R706&lt;=100),4,))))</f>
        <v/>
      </c>
      <c r="X706" s="100">
        <f>IF(AND(S706&gt;0,S706&lt;37),1,IF(AND(S706&gt;=37,S706&lt;58),2,IF(AND(S706&gt;=58,S706&lt;71),3,IF(AND(S706&gt;=71,S706&lt;=100),4,))))</f>
        <v/>
      </c>
      <c r="Y706" s="101">
        <f>IF(SUM(AC706:AG706)=0, "", ROUND(((AC706*3+AD706*3+AE706*3+AF706*3+AG706*1)/13)*5,0))</f>
        <v/>
      </c>
      <c r="Z706" s="99">
        <f>IF(OR($C706="",Y706=""),"",COUNTIFS($C$4:$C$1500,$C706,Y$4:Y$1500,"&gt;"&amp;Y706)+1)</f>
        <v/>
      </c>
      <c r="AA706" s="99">
        <f>IF(OR($C706="",Y706=""),"",IF(AND($C706&gt;=1001,$C706&lt;=1005),COUNTIFS($C$4:$C$1500,"&gt;=1001",$C$4:$C$1500,"&lt;=1005",Y$4:Y$1500,"&gt;"&amp;Y706)+1,IF(AND($C706&gt;=1101,$C706&lt;=1105),COUNTIFS($C$4:$C$1500,"&gt;=1101",$C$4:$C$1500,"&lt;=1105",Y$4:Y$1500,"&gt;"&amp;Y706)+1,IF(AND($C706&gt;=901,$C706&lt;=905),COUNTIFS($C$4:$C$1500,"&gt;=901",$C$4:$C$1500,"&lt;=905",Y$4:Y$1500,"&gt;"&amp;Y706)+1,IF(AND($C706&gt;=801,$C706&lt;=805),COUNTIFS($C$4:$C$1500,"&gt;=801",$C$4:$C$1500,"&lt;=805",Y$4:Y$1500,"&gt;"&amp;Y706)+1,IF(AND($C706&gt;=701,$C706&lt;=705),COUNTIFS($C$4:$C$1500,"&gt;=701",$C$4:$C$1500,"&lt;=705",Y$4:Y$1500,"&gt;"&amp;Y706)+1,IF(AND($C706&gt;=601,$C706&lt;=606),COUNTIFS($C$4:$C$1500,"&gt;=601",$C$4:$C$1500,"&lt;=606",Y$4:Y$1500,"&gt;"&amp;Y706)+1,"")))))))</f>
        <v/>
      </c>
      <c r="AB706" s="99">
        <f>IF(OR($C706="",Y706=""),"",IF(OR(AND($C706&gt;=1001,$C706&lt;=1005),AND($C706&gt;=1101,$C706&lt;=1105)),COUNTIFS($C$4:$C$1500,"&gt;=1001",$C$4:$C$1500,"&lt;=1005",Y$4:Y$1500,"&gt;"&amp;Y706)+COUNTIFS($C$4:$C$1500,"&gt;=1101",$C$4:$C$1500,"&lt;=1105",Y$4:Y$1500,"&gt;"&amp;Y706)+1,""))</f>
        <v/>
      </c>
      <c r="AC706" s="94" t="n">
        <v>43.75</v>
      </c>
      <c r="AD706" s="94" t="n">
        <v>67.2</v>
      </c>
      <c r="AE706" s="94" t="n">
        <v>81.63</v>
      </c>
      <c r="AF706" s="94" t="n">
        <v>61.25</v>
      </c>
      <c r="AG706" s="94" t="n">
        <v>65</v>
      </c>
      <c r="AH706" s="99">
        <f>IF(AND(AC706&gt;0,AC706&lt;36),1,IF(AND(AC706&gt;=36,AC706&lt;51),2,IF(AND(AC706&gt;=51,AC706&lt;71),3,IF(AND(AC706&gt;=71,AC706&lt;=100),4,))))</f>
        <v/>
      </c>
      <c r="AI706" s="99">
        <f>IF(AND(AD706&gt;0,AD706&lt;41),1,IF(AND(AD706&gt;=41,AD706&lt;56),2,IF(AND(AD706&gt;=56,AD706&lt;71),3,IF(AND(AD706&gt;=71,AD706&lt;=100),4,))))</f>
        <v/>
      </c>
      <c r="AJ706" s="99">
        <f>IF(AND(AE706&gt;0,AE706&lt;41),1,IF(AND(AE706&gt;=41,AE706&lt;56),2,IF(AND(AE706&gt;=56,AE706&lt;71),3,IF(AND(AE706&gt;=71,AE706&lt;=100),4,))))</f>
        <v/>
      </c>
      <c r="AK706" s="99">
        <f>IF(AND(AF706&gt;0,AF706&lt;36),1,IF(AND(AF706&gt;=36,AF706&lt;51),2,IF(AND(AF706&gt;=51,AF706&lt;66),3,IF(AND(AF706&gt;=66,AF706&lt;=100),4,))))</f>
        <v/>
      </c>
      <c r="AL706" s="100">
        <f>IF(AND(AG706&gt;0,AG706&lt;37),1,IF(AND(AG706&gt;=37,AG706&lt;58),2,IF(AND(AG706&gt;=58,AG706&lt;71),3,IF(AND(AG706&gt;=71,AG706&lt;=100),4,))))</f>
        <v/>
      </c>
      <c r="AM706" s="101">
        <f>IF((Y706&lt;&gt;"")*(K706&lt;&gt;""),Y706-K706,"")</f>
        <v/>
      </c>
      <c r="AN706" s="99">
        <f>IF((Z706&lt;&gt;"")*(L706&lt;&gt;""),Z706-L706,"")</f>
        <v/>
      </c>
      <c r="AO706" s="99">
        <f>IF((AA706&lt;&gt;"")*(M706&lt;&gt;""),AA706-M706,"")</f>
        <v/>
      </c>
      <c r="AP706" s="99">
        <f>IF((AB706&lt;&gt;"")*(N706&lt;&gt;""),AB706-N706,"")</f>
        <v/>
      </c>
      <c r="AQ706" s="94">
        <f>IF((AC706&lt;&gt;"")*(O706&lt;&gt;""),AC706-O706,"")</f>
        <v/>
      </c>
      <c r="AR706" s="94">
        <f>IF((AD706&lt;&gt;"")*(P706&lt;&gt;""),AD706-P706,"")</f>
        <v/>
      </c>
      <c r="AS706" s="94">
        <f>IF((AE706&lt;&gt;"")*(Q706&lt;&gt;""),AE706-Q706,"")</f>
        <v/>
      </c>
      <c r="AT706" s="94">
        <f>IF((AF706&lt;&gt;"")*(R706&lt;&gt;""),AF706-R706,"")</f>
        <v/>
      </c>
      <c r="AU706" s="94">
        <f>IF((AG706&lt;&gt;"")*(S706&lt;&gt;""),AG706-S706,"")</f>
        <v/>
      </c>
      <c r="AV706" s="99">
        <f>IF((AH706&lt;&gt;"")*(T706&lt;&gt;""),AH706-T706,"")</f>
        <v/>
      </c>
      <c r="AW706" s="99">
        <f>IF((AI706&lt;&gt;"")*(U706&lt;&gt;""),AI706-U706,"")</f>
        <v/>
      </c>
      <c r="AX706" s="99">
        <f>IF((AJ706&lt;&gt;"")*(V706&lt;&gt;""),AJ706-V706,"")</f>
        <v/>
      </c>
      <c r="AY706" s="99">
        <f>IF((AK706&lt;&gt;"")*(W706&lt;&gt;""),AK706-W706,"")</f>
        <v/>
      </c>
      <c r="AZ706" s="102">
        <f>IF((AL706&lt;&gt;"")*(X706&lt;&gt;""),AL706-X706,"")</f>
        <v/>
      </c>
      <c r="BA706" s="50">
        <f>IFERROR(__xludf.dummyfunction("AI(""Actúa como un tutor académico y dirígete personalmente al estudiante "" &amp; I706 &amp; "" "" &amp; J706 &amp; "" "" &amp; G706 &amp; "" "" &amp; H706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AM706 &amp; ""'. Diferencias por área: Matemáticas ("" &amp; AQ706 &amp; ""), Ciencias Natura"&amp;"les ("" &amp; AR706 &amp; ""), Sociales ("" &amp; AS706 &amp; ""), Lectura Crítica ("" &amp; AT706 &amp; "") e Inglés ("" &amp; AU706 &amp; ""). Variación en posición: grupo ("" &amp; AN706 &amp; ""), grado ("" &amp; AO706 &amp; "") y media ("" &amp; AP706 &amp; ""). Puntajes Primer Simulacro: Global "" &amp; K706 &amp; "", Mat "" &amp; "&amp;"O4 &amp; "", Cien "" &amp; P706 &amp; "", Soc "" &amp; Q706 &amp; "", Lec "" &amp; R706 &amp; "", Ing "" &amp; S706 &amp; "". Puntajes Segundo Simulacro: Global "" &amp; Y706 &amp; "", Mat "" &amp; AC706 &amp; "", Cien "" &amp; AD706 &amp; "", Soc "" &amp; AE706 &amp; "", Lec "" &amp; AF706 &amp; "", Ing "" &amp; AG706 &amp; "". Escribe un mensaje motivador"&amp;" y breve (máximo 4 líneas)."")
"),"=AI(""Actúa como un tutor académico y dirígete personalmente al estudiante "" &amp; I706 &amp; "" "" &amp; J706 &amp; "" "" &amp; G706 &amp; "" "" &amp; H706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AM706 &amp; ""'. Diferencias por área: Matemáticas ("" &amp; AQ706 &amp; ""), Ciencias Natur"&amp;"ales ("" &amp; AR706 &amp; ""), Sociales ("" &amp; AS706 &amp; ""), Lectura Crítica ("" &amp; AT706 &amp; "") e Inglés ("" &amp; AU706 &amp; ""). Variación en posición: grupo ("" &amp; AN706 &amp; ""), grado ("" &amp; AO706 &amp; "") y media ("" &amp; AP706 &amp; ""). Puntajes Primer Simulacro: Global "" &amp; K706 &amp; "", Mat "" &amp;"&amp;" O706 &amp; "", Cien "" &amp; P706 &amp; "", Soc "" &amp; Q706 &amp; "", Lec "" &amp; R706 &amp; "", Ing "" &amp; S706 &amp; "". Puntajes Segundo Simulacro: Global "" &amp; Y706 &amp; "", Mat "" &amp; AC706 &amp; "", Cien "" &amp; AD706 &amp; "", Soc "" &amp; AE706 &amp; "", Lec "" &amp; AF706 &amp; "", Ing "" &amp; AG706 &amp; "". Escribe un mensaje motivado"&amp;"r y breve (máximo 4 líneas)."")
")</f>
        <v/>
      </c>
    </row>
    <row r="707" ht="15.75" customHeight="1" s="42">
      <c r="A707" s="93" t="n"/>
      <c r="B707" s="94" t="inlineStr">
        <is>
          <t>Bachillerato</t>
        </is>
      </c>
      <c r="C707" s="94" t="n">
        <v>1001</v>
      </c>
      <c r="D707" s="94" t="n"/>
      <c r="E707" s="95" t="n">
        <v>1011593732</v>
      </c>
      <c r="F707" s="96">
        <f>TRIM(G707&amp;" "&amp;H707&amp;" "&amp;I707&amp;" "&amp;J707)</f>
        <v/>
      </c>
      <c r="G707" s="94" t="inlineStr">
        <is>
          <t>Aguirre</t>
        </is>
      </c>
      <c r="H707" s="94" t="inlineStr">
        <is>
          <t>Rodríguez</t>
        </is>
      </c>
      <c r="I707" s="94" t="inlineStr">
        <is>
          <t>Alejandro</t>
        </is>
      </c>
      <c r="J707" s="97" t="n"/>
      <c r="K707" s="98">
        <f>IF(SUM(O707:S707)=0, "", ROUND(((O707*3+P707*3+Q707*3+R707*3+S707*1)/13)*5,0))</f>
        <v/>
      </c>
      <c r="L707" s="99">
        <f>IF(OR($C707="",K707=""),"",COUNTIFS($C$4:$C$1500,$C707,K$4:K$1500,"&gt;"&amp;K707)+1)</f>
        <v/>
      </c>
      <c r="M707" s="99">
        <f>IF(OR($C707="",K707=""),"",IF(AND($C707&gt;=1001,$C707&lt;=1005),COUNTIFS($C$4:$C$1500,"&gt;=1001",$C$4:$C$1500,"&lt;=1005",K$4:K$1500,"&gt;"&amp;K707)+1,IF(AND($C707&gt;=1101,$C707&lt;=1105),COUNTIFS($C$4:$C$1500,"&gt;=1101",$C$4:$C$1500,"&lt;=1105",K$4:K$1500,"&gt;"&amp;K707)+1,IF(AND($C707&gt;=901,$C707&lt;=905),COUNTIFS($C$4:$C$1500,"&gt;=901",$C$4:$C$1500,"&lt;=905",K$4:K$1500,"&gt;"&amp;K707)+1,IF(AND($C707&gt;=801,$C707&lt;=805),COUNTIFS($C$4:$C$1500,"&gt;=801",$C$4:$C$1500,"&lt;=805",K$4:K$1500,"&gt;"&amp;K707)+1,IF(AND($C707&gt;=701,$C707&lt;=705),COUNTIFS($C$4:$C$1500,"&gt;=701",$C$4:$C$1500,"&lt;=705",K$4:K$1500,"&gt;"&amp;K707)+1,IF(AND($C707&gt;=601,$C707&lt;=606),COUNTIFS($C$4:$C$1500,"&gt;=601",$C$4:$C$1500,"&lt;=606",K$4:K$1500,"&gt;"&amp;K707)+1,"")))))))</f>
        <v/>
      </c>
      <c r="N707" s="99">
        <f>IF(OR($C707="",K707=""),"",IF(OR(AND($C707&gt;=1001,$C707&lt;=1005),AND($C707&gt;=1101,$C707&lt;=1105)),COUNTIFS($C$4:$C$1500,"&gt;=1001",$C$4:$C$1500,"&lt;=1005",K$4:K$1500,"&gt;"&amp;K707)+COUNTIFS($C$4:$C$1500,"&gt;=1101",$C$4:$C$1500,"&lt;=1105",K$4:K$1500,"&gt;"&amp;K707)+1,""))</f>
        <v/>
      </c>
      <c r="O707" s="94" t="n">
        <v>57.64</v>
      </c>
      <c r="P707" s="94" t="n">
        <v>68.45</v>
      </c>
      <c r="Q707" s="94" t="n">
        <v>70.55</v>
      </c>
      <c r="R707" s="94" t="n">
        <v>70</v>
      </c>
      <c r="S707" s="94" t="n">
        <v>42.22</v>
      </c>
      <c r="T707" s="99">
        <f>IF(AND(O707&gt;0,O707&lt;36),1,IF(AND(O707&gt;=36,O707&lt;51),2,IF(AND(O707&gt;=51,O707&lt;71),3,IF(AND(O707&gt;=71,O707&lt;=100),4,))))</f>
        <v/>
      </c>
      <c r="U707" s="99">
        <f>IF(AND(P707&gt;0,P707&lt;41),1,IF(AND(P707&gt;=41,P707&lt;56),2,IF(AND(P707&gt;=56,P707&lt;71),3,IF(AND(P707&gt;=71,P707&lt;=100),4,))))</f>
        <v/>
      </c>
      <c r="V707" s="99">
        <f>IF(AND(Q707&gt;0,Q707&lt;41),1,IF(AND(Q707&gt;=41,Q707&lt;56),2,IF(AND(Q707&gt;=56,Q707&lt;71),3,IF(AND(Q707&gt;=71,Q707&lt;=100),4,))))</f>
        <v/>
      </c>
      <c r="W707" s="99">
        <f>IF(AND(R707&gt;0,R707&lt;36),1,IF(AND(R707&gt;=36,R707&lt;51),2,IF(AND(R707&gt;=51,R707&lt;66),3,IF(AND(R707&gt;=66,R707&lt;=100),4,))))</f>
        <v/>
      </c>
      <c r="X707" s="100">
        <f>IF(AND(S707&gt;0,S707&lt;37),1,IF(AND(S707&gt;=37,S707&lt;58),2,IF(AND(S707&gt;=58,S707&lt;71),3,IF(AND(S707&gt;=71,S707&lt;=100),4,))))</f>
        <v/>
      </c>
      <c r="Y707" s="101">
        <f>IF(SUM(AC707:AG707)=0, "", ROUND(((AC707*3+AD707*3+AE707*3+AF707*3+AG707*1)/13)*5,0))</f>
        <v/>
      </c>
      <c r="Z707" s="99">
        <f>IF(OR($C707="",Y707=""),"",COUNTIFS($C$4:$C$1500,$C707,Y$4:Y$1500,"&gt;"&amp;Y707)+1)</f>
        <v/>
      </c>
      <c r="AA707" s="99">
        <f>IF(OR($C707="",Y707=""),"",IF(AND($C707&gt;=1001,$C707&lt;=1005),COUNTIFS($C$4:$C$1500,"&gt;=1001",$C$4:$C$1500,"&lt;=1005",Y$4:Y$1500,"&gt;"&amp;Y707)+1,IF(AND($C707&gt;=1101,$C707&lt;=1105),COUNTIFS($C$4:$C$1500,"&gt;=1101",$C$4:$C$1500,"&lt;=1105",Y$4:Y$1500,"&gt;"&amp;Y707)+1,IF(AND($C707&gt;=901,$C707&lt;=905),COUNTIFS($C$4:$C$1500,"&gt;=901",$C$4:$C$1500,"&lt;=905",Y$4:Y$1500,"&gt;"&amp;Y707)+1,IF(AND($C707&gt;=801,$C707&lt;=805),COUNTIFS($C$4:$C$1500,"&gt;=801",$C$4:$C$1500,"&lt;=805",Y$4:Y$1500,"&gt;"&amp;Y707)+1,IF(AND($C707&gt;=701,$C707&lt;=705),COUNTIFS($C$4:$C$1500,"&gt;=701",$C$4:$C$1500,"&lt;=705",Y$4:Y$1500,"&gt;"&amp;Y707)+1,IF(AND($C707&gt;=601,$C707&lt;=606),COUNTIFS($C$4:$C$1500,"&gt;=601",$C$4:$C$1500,"&lt;=606",Y$4:Y$1500,"&gt;"&amp;Y707)+1,"")))))))</f>
        <v/>
      </c>
      <c r="AB707" s="99">
        <f>IF(OR($C707="",Y707=""),"",IF(OR(AND($C707&gt;=1001,$C707&lt;=1005),AND($C707&gt;=1101,$C707&lt;=1105)),COUNTIFS($C$4:$C$1500,"&gt;=1001",$C$4:$C$1500,"&lt;=1005",Y$4:Y$1500,"&gt;"&amp;Y707)+COUNTIFS($C$4:$C$1500,"&gt;=1101",$C$4:$C$1500,"&lt;=1105",Y$4:Y$1500,"&gt;"&amp;Y707)+1,""))</f>
        <v/>
      </c>
      <c r="AC707" s="94" t="n">
        <v>92</v>
      </c>
      <c r="AD707" s="94" t="n">
        <v>70.18000000000001</v>
      </c>
      <c r="AE707" s="94" t="n">
        <v>60.38</v>
      </c>
      <c r="AF707" s="94" t="n">
        <v>91.88</v>
      </c>
      <c r="AG707" s="94" t="n">
        <v>75</v>
      </c>
      <c r="AH707" s="99">
        <f>IF(AND(AC707&gt;0,AC707&lt;36),1,IF(AND(AC707&gt;=36,AC707&lt;51),2,IF(AND(AC707&gt;=51,AC707&lt;71),3,IF(AND(AC707&gt;=71,AC707&lt;=100),4,))))</f>
        <v/>
      </c>
      <c r="AI707" s="99">
        <f>IF(AND(AD707&gt;0,AD707&lt;41),1,IF(AND(AD707&gt;=41,AD707&lt;56),2,IF(AND(AD707&gt;=56,AD707&lt;71),3,IF(AND(AD707&gt;=71,AD707&lt;=100),4,))))</f>
        <v/>
      </c>
      <c r="AJ707" s="99">
        <f>IF(AND(AE707&gt;0,AE707&lt;41),1,IF(AND(AE707&gt;=41,AE707&lt;56),2,IF(AND(AE707&gt;=56,AE707&lt;71),3,IF(AND(AE707&gt;=71,AE707&lt;=100),4,))))</f>
        <v/>
      </c>
      <c r="AK707" s="99">
        <f>IF(AND(AF707&gt;0,AF707&lt;36),1,IF(AND(AF707&gt;=36,AF707&lt;51),2,IF(AND(AF707&gt;=51,AF707&lt;66),3,IF(AND(AF707&gt;=66,AF707&lt;=100),4,))))</f>
        <v/>
      </c>
      <c r="AL707" s="100">
        <f>IF(AND(AG707&gt;0,AG707&lt;37),1,IF(AND(AG707&gt;=37,AG707&lt;58),2,IF(AND(AG707&gt;=58,AG707&lt;71),3,IF(AND(AG707&gt;=71,AG707&lt;=100),4,))))</f>
        <v/>
      </c>
      <c r="AM707" s="101">
        <f>IF((Y707&lt;&gt;"")*(K707&lt;&gt;""),Y707-K707,"")</f>
        <v/>
      </c>
      <c r="AN707" s="99">
        <f>IF((Z707&lt;&gt;"")*(L707&lt;&gt;""),Z707-L707,"")</f>
        <v/>
      </c>
      <c r="AO707" s="99">
        <f>IF((AA707&lt;&gt;"")*(M707&lt;&gt;""),AA707-M707,"")</f>
        <v/>
      </c>
      <c r="AP707" s="99">
        <f>IF((AB707&lt;&gt;"")*(N707&lt;&gt;""),AB707-N707,"")</f>
        <v/>
      </c>
      <c r="AQ707" s="94">
        <f>IF((AC707&lt;&gt;"")*(O707&lt;&gt;""),AC707-O707,"")</f>
        <v/>
      </c>
      <c r="AR707" s="94">
        <f>IF((AD707&lt;&gt;"")*(P707&lt;&gt;""),AD707-P707,"")</f>
        <v/>
      </c>
      <c r="AS707" s="94">
        <f>IF((AE707&lt;&gt;"")*(Q707&lt;&gt;""),AE707-Q707,"")</f>
        <v/>
      </c>
      <c r="AT707" s="94">
        <f>IF((AF707&lt;&gt;"")*(R707&lt;&gt;""),AF707-R707,"")</f>
        <v/>
      </c>
      <c r="AU707" s="94">
        <f>IF((AG707&lt;&gt;"")*(S707&lt;&gt;""),AG707-S707,"")</f>
        <v/>
      </c>
      <c r="AV707" s="99">
        <f>IF((AH707&lt;&gt;"")*(T707&lt;&gt;""),AH707-T707,"")</f>
        <v/>
      </c>
      <c r="AW707" s="99">
        <f>IF((AI707&lt;&gt;"")*(U707&lt;&gt;""),AI707-U707,"")</f>
        <v/>
      </c>
      <c r="AX707" s="99">
        <f>IF((AJ707&lt;&gt;"")*(V707&lt;&gt;""),AJ707-V707,"")</f>
        <v/>
      </c>
      <c r="AY707" s="99">
        <f>IF((AK707&lt;&gt;"")*(W707&lt;&gt;""),AK707-W707,"")</f>
        <v/>
      </c>
      <c r="AZ707" s="102">
        <f>IF((AL707&lt;&gt;"")*(X707&lt;&gt;""),AL707-X707,"")</f>
        <v/>
      </c>
      <c r="BA707" s="50">
        <f>IFERROR(__xludf.dummyfunction("AI(""Actúa como un tutor académico y dirígete personalmente al estudiante "" &amp; I707 &amp; "" "" &amp; J707 &amp; "" "" &amp; G707 &amp; "" "" &amp; H707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AM707 &amp; ""'. Diferencias por área: Matemáticas ("" &amp; AQ707 &amp; ""), Ciencias Natura"&amp;"les ("" &amp; AR707 &amp; ""), Sociales ("" &amp; AS707 &amp; ""), Lectura Crítica ("" &amp; AT707 &amp; "") e Inglés ("" &amp; AU707 &amp; ""). Variación en posición: grupo ("" &amp; AN707 &amp; ""), grado ("" &amp; AO707 &amp; "") y media ("" &amp; AP707 &amp; ""). Puntajes Primer Simulacro: Global "" &amp; K707 &amp; "", Mat "" &amp; "&amp;"O4 &amp; "", Cien "" &amp; P707 &amp; "", Soc "" &amp; Q707 &amp; "", Lec "" &amp; R707 &amp; "", Ing "" &amp; S707 &amp; "". Puntajes Segundo Simulacro: Global "" &amp; Y707 &amp; "", Mat "" &amp; AC707 &amp; "", Cien "" &amp; AD707 &amp; "", Soc "" &amp; AE707 &amp; "", Lec "" &amp; AF707 &amp; "", Ing "" &amp; AG707 &amp; "". Escribe un mensaje motivador"&amp;" y breve (máximo 4 líneas)."")
"),"=AI(""Actúa como un tutor académico y dirígete personalmente al estudiante "" &amp; I707 &amp; "" "" &amp; J707 &amp; "" "" &amp; G707 &amp; "" "" &amp; H707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AM707 &amp; ""'. Diferencias por área: Matemáticas ("" &amp; AQ707 &amp; ""), Ciencias Natur"&amp;"ales ("" &amp; AR707 &amp; ""), Sociales ("" &amp; AS707 &amp; ""), Lectura Crítica ("" &amp; AT707 &amp; "") e Inglés ("" &amp; AU707 &amp; ""). Variación en posición: grupo ("" &amp; AN707 &amp; ""), grado ("" &amp; AO707 &amp; "") y media ("" &amp; AP707 &amp; ""). Puntajes Primer Simulacro: Global "" &amp; K707 &amp; "", Mat "" &amp;"&amp;" O707 &amp; "", Cien "" &amp; P707 &amp; "", Soc "" &amp; Q707 &amp; "", Lec "" &amp; R707 &amp; "", Ing "" &amp; S707 &amp; "". Puntajes Segundo Simulacro: Global "" &amp; Y707 &amp; "", Mat "" &amp; AC707 &amp; "", Cien "" &amp; AD707 &amp; "", Soc "" &amp; AE707 &amp; "", Lec "" &amp; AF707 &amp; "", Ing "" &amp; AG707 &amp; "". Escribe un mensaje motivado"&amp;"r y breve (máximo 4 líneas)."")
")</f>
        <v/>
      </c>
    </row>
    <row r="708" ht="15.75" customHeight="1" s="42">
      <c r="A708" s="93" t="n"/>
      <c r="B708" s="94" t="inlineStr">
        <is>
          <t>Bachillerato</t>
        </is>
      </c>
      <c r="C708" s="94" t="n">
        <v>1001</v>
      </c>
      <c r="D708" s="94" t="n"/>
      <c r="E708" s="95" t="n">
        <v>5044111</v>
      </c>
      <c r="F708" s="96">
        <f>TRIM(G708&amp;" "&amp;H708&amp;" "&amp;I708&amp;" "&amp;J708)</f>
        <v/>
      </c>
      <c r="G708" s="94" t="inlineStr">
        <is>
          <t>Almánzar</t>
        </is>
      </c>
      <c r="H708" s="94" t="inlineStr">
        <is>
          <t>Lares</t>
        </is>
      </c>
      <c r="I708" s="94" t="inlineStr">
        <is>
          <t>Nixon</t>
        </is>
      </c>
      <c r="J708" s="97" t="inlineStr">
        <is>
          <t>Antonio</t>
        </is>
      </c>
      <c r="K708" s="98">
        <f>IF(SUM(O708:S708)=0, "", ROUND(((O708*3+P708*3+Q708*3+R708*3+S708*1)/13)*5,0))</f>
        <v/>
      </c>
      <c r="L708" s="99">
        <f>IF(OR($C708="",K708=""),"",COUNTIFS($C$4:$C$1500,$C708,K$4:K$1500,"&gt;"&amp;K708)+1)</f>
        <v/>
      </c>
      <c r="M708" s="99">
        <f>IF(OR($C708="",K708=""),"",IF(AND($C708&gt;=1001,$C708&lt;=1005),COUNTIFS($C$4:$C$1500,"&gt;=1001",$C$4:$C$1500,"&lt;=1005",K$4:K$1500,"&gt;"&amp;K708)+1,IF(AND($C708&gt;=1101,$C708&lt;=1105),COUNTIFS($C$4:$C$1500,"&gt;=1101",$C$4:$C$1500,"&lt;=1105",K$4:K$1500,"&gt;"&amp;K708)+1,IF(AND($C708&gt;=901,$C708&lt;=905),COUNTIFS($C$4:$C$1500,"&gt;=901",$C$4:$C$1500,"&lt;=905",K$4:K$1500,"&gt;"&amp;K708)+1,IF(AND($C708&gt;=801,$C708&lt;=805),COUNTIFS($C$4:$C$1500,"&gt;=801",$C$4:$C$1500,"&lt;=805",K$4:K$1500,"&gt;"&amp;K708)+1,IF(AND($C708&gt;=701,$C708&lt;=705),COUNTIFS($C$4:$C$1500,"&gt;=701",$C$4:$C$1500,"&lt;=705",K$4:K$1500,"&gt;"&amp;K708)+1,IF(AND($C708&gt;=601,$C708&lt;=606),COUNTIFS($C$4:$C$1500,"&gt;=601",$C$4:$C$1500,"&lt;=606",K$4:K$1500,"&gt;"&amp;K708)+1,"")))))))</f>
        <v/>
      </c>
      <c r="N708" s="99">
        <f>IF(OR($C708="",K708=""),"",IF(OR(AND($C708&gt;=1001,$C708&lt;=1005),AND($C708&gt;=1101,$C708&lt;=1105)),COUNTIFS($C$4:$C$1500,"&gt;=1001",$C$4:$C$1500,"&lt;=1005",K$4:K$1500,"&gt;"&amp;K708)+COUNTIFS($C$4:$C$1500,"&gt;=1101",$C$4:$C$1500,"&lt;=1105",K$4:K$1500,"&gt;"&amp;K708)+1,""))</f>
        <v/>
      </c>
      <c r="O708" s="94" t="n">
        <v>46.52</v>
      </c>
      <c r="P708" s="94" t="n">
        <v>41.05</v>
      </c>
      <c r="Q708" s="94" t="n">
        <v>40.39</v>
      </c>
      <c r="R708" s="94" t="n">
        <v>37.5</v>
      </c>
      <c r="S708" s="94" t="n">
        <v>31.11</v>
      </c>
      <c r="T708" s="99">
        <f>IF(AND(O708&gt;0,O708&lt;36),1,IF(AND(O708&gt;=36,O708&lt;51),2,IF(AND(O708&gt;=51,O708&lt;71),3,IF(AND(O708&gt;=71,O708&lt;=100),4,))))</f>
        <v/>
      </c>
      <c r="U708" s="99">
        <f>IF(AND(P708&gt;0,P708&lt;41),1,IF(AND(P708&gt;=41,P708&lt;56),2,IF(AND(P708&gt;=56,P708&lt;71),3,IF(AND(P708&gt;=71,P708&lt;=100),4,))))</f>
        <v/>
      </c>
      <c r="V708" s="99">
        <f>IF(AND(Q708&gt;0,Q708&lt;41),1,IF(AND(Q708&gt;=41,Q708&lt;56),2,IF(AND(Q708&gt;=56,Q708&lt;71),3,IF(AND(Q708&gt;=71,Q708&lt;=100),4,))))</f>
        <v/>
      </c>
      <c r="W708" s="99">
        <f>IF(AND(R708&gt;0,R708&lt;36),1,IF(AND(R708&gt;=36,R708&lt;51),2,IF(AND(R708&gt;=51,R708&lt;66),3,IF(AND(R708&gt;=66,R708&lt;=100),4,))))</f>
        <v/>
      </c>
      <c r="X708" s="100">
        <f>IF(AND(S708&gt;0,S708&lt;37),1,IF(AND(S708&gt;=37,S708&lt;58),2,IF(AND(S708&gt;=58,S708&lt;71),3,IF(AND(S708&gt;=71,S708&lt;=100),4,))))</f>
        <v/>
      </c>
      <c r="Y708" s="101">
        <f>IF(SUM(AC708:AG708)=0, "", ROUND(((AC708*3+AD708*3+AE708*3+AF708*3+AG708*1)/13)*5,0))</f>
        <v/>
      </c>
      <c r="Z708" s="99">
        <f>IF(OR($C708="",Y708=""),"",COUNTIFS($C$4:$C$1500,$C708,Y$4:Y$1500,"&gt;"&amp;Y708)+1)</f>
        <v/>
      </c>
      <c r="AA708" s="99">
        <f>IF(OR($C708="",Y708=""),"",IF(AND($C708&gt;=1001,$C708&lt;=1005),COUNTIFS($C$4:$C$1500,"&gt;=1001",$C$4:$C$1500,"&lt;=1005",Y$4:Y$1500,"&gt;"&amp;Y708)+1,IF(AND($C708&gt;=1101,$C708&lt;=1105),COUNTIFS($C$4:$C$1500,"&gt;=1101",$C$4:$C$1500,"&lt;=1105",Y$4:Y$1500,"&gt;"&amp;Y708)+1,IF(AND($C708&gt;=901,$C708&lt;=905),COUNTIFS($C$4:$C$1500,"&gt;=901",$C$4:$C$1500,"&lt;=905",Y$4:Y$1500,"&gt;"&amp;Y708)+1,IF(AND($C708&gt;=801,$C708&lt;=805),COUNTIFS($C$4:$C$1500,"&gt;=801",$C$4:$C$1500,"&lt;=805",Y$4:Y$1500,"&gt;"&amp;Y708)+1,IF(AND($C708&gt;=701,$C708&lt;=705),COUNTIFS($C$4:$C$1500,"&gt;=701",$C$4:$C$1500,"&lt;=705",Y$4:Y$1500,"&gt;"&amp;Y708)+1,IF(AND($C708&gt;=601,$C708&lt;=606),COUNTIFS($C$4:$C$1500,"&gt;=601",$C$4:$C$1500,"&lt;=606",Y$4:Y$1500,"&gt;"&amp;Y708)+1,"")))))))</f>
        <v/>
      </c>
      <c r="AB708" s="99">
        <f>IF(OR($C708="",Y708=""),"",IF(OR(AND($C708&gt;=1001,$C708&lt;=1005),AND($C708&gt;=1101,$C708&lt;=1105)),COUNTIFS($C$4:$C$1500,"&gt;=1001",$C$4:$C$1500,"&lt;=1005",Y$4:Y$1500,"&gt;"&amp;Y708)+COUNTIFS($C$4:$C$1500,"&gt;=1101",$C$4:$C$1500,"&lt;=1105",Y$4:Y$1500,"&gt;"&amp;Y708)+1,""))</f>
        <v/>
      </c>
      <c r="AC708" s="94" t="n">
        <v>59.25</v>
      </c>
      <c r="AD708" s="94" t="n">
        <v>49.82</v>
      </c>
      <c r="AE708" s="94" t="n">
        <v>46</v>
      </c>
      <c r="AF708" s="94" t="n">
        <v>74.38</v>
      </c>
      <c r="AG708" s="94" t="n">
        <v>45</v>
      </c>
      <c r="AH708" s="99">
        <f>IF(AND(AC708&gt;0,AC708&lt;36),1,IF(AND(AC708&gt;=36,AC708&lt;51),2,IF(AND(AC708&gt;=51,AC708&lt;71),3,IF(AND(AC708&gt;=71,AC708&lt;=100),4,))))</f>
        <v/>
      </c>
      <c r="AI708" s="99">
        <f>IF(AND(AD708&gt;0,AD708&lt;41),1,IF(AND(AD708&gt;=41,AD708&lt;56),2,IF(AND(AD708&gt;=56,AD708&lt;71),3,IF(AND(AD708&gt;=71,AD708&lt;=100),4,))))</f>
        <v/>
      </c>
      <c r="AJ708" s="99">
        <f>IF(AND(AE708&gt;0,AE708&lt;41),1,IF(AND(AE708&gt;=41,AE708&lt;56),2,IF(AND(AE708&gt;=56,AE708&lt;71),3,IF(AND(AE708&gt;=71,AE708&lt;=100),4,))))</f>
        <v/>
      </c>
      <c r="AK708" s="99">
        <f>IF(AND(AF708&gt;0,AF708&lt;36),1,IF(AND(AF708&gt;=36,AF708&lt;51),2,IF(AND(AF708&gt;=51,AF708&lt;66),3,IF(AND(AF708&gt;=66,AF708&lt;=100),4,))))</f>
        <v/>
      </c>
      <c r="AL708" s="100">
        <f>IF(AND(AG708&gt;0,AG708&lt;37),1,IF(AND(AG708&gt;=37,AG708&lt;58),2,IF(AND(AG708&gt;=58,AG708&lt;71),3,IF(AND(AG708&gt;=71,AG708&lt;=100),4,))))</f>
        <v/>
      </c>
      <c r="AM708" s="101">
        <f>IF((Y708&lt;&gt;"")*(K708&lt;&gt;""),Y708-K708,"")</f>
        <v/>
      </c>
      <c r="AN708" s="99">
        <f>IF((Z708&lt;&gt;"")*(L708&lt;&gt;""),Z708-L708,"")</f>
        <v/>
      </c>
      <c r="AO708" s="99">
        <f>IF((AA708&lt;&gt;"")*(M708&lt;&gt;""),AA708-M708,"")</f>
        <v/>
      </c>
      <c r="AP708" s="99">
        <f>IF((AB708&lt;&gt;"")*(N708&lt;&gt;""),AB708-N708,"")</f>
        <v/>
      </c>
      <c r="AQ708" s="94">
        <f>IF((AC708&lt;&gt;"")*(O708&lt;&gt;""),AC708-O708,"")</f>
        <v/>
      </c>
      <c r="AR708" s="94">
        <f>IF((AD708&lt;&gt;"")*(P708&lt;&gt;""),AD708-P708,"")</f>
        <v/>
      </c>
      <c r="AS708" s="94">
        <f>IF((AE708&lt;&gt;"")*(Q708&lt;&gt;""),AE708-Q708,"")</f>
        <v/>
      </c>
      <c r="AT708" s="94">
        <f>IF((AF708&lt;&gt;"")*(R708&lt;&gt;""),AF708-R708,"")</f>
        <v/>
      </c>
      <c r="AU708" s="94">
        <f>IF((AG708&lt;&gt;"")*(S708&lt;&gt;""),AG708-S708,"")</f>
        <v/>
      </c>
      <c r="AV708" s="99">
        <f>IF((AH708&lt;&gt;"")*(T708&lt;&gt;""),AH708-T708,"")</f>
        <v/>
      </c>
      <c r="AW708" s="99">
        <f>IF((AI708&lt;&gt;"")*(U708&lt;&gt;""),AI708-U708,"")</f>
        <v/>
      </c>
      <c r="AX708" s="99">
        <f>IF((AJ708&lt;&gt;"")*(V708&lt;&gt;""),AJ708-V708,"")</f>
        <v/>
      </c>
      <c r="AY708" s="99">
        <f>IF((AK708&lt;&gt;"")*(W708&lt;&gt;""),AK708-W708,"")</f>
        <v/>
      </c>
      <c r="AZ708" s="102">
        <f>IF((AL708&lt;&gt;"")*(X708&lt;&gt;""),AL708-X708,"")</f>
        <v/>
      </c>
      <c r="BA708" s="50">
        <f>IFERROR(__xludf.dummyfunction("AI(""Actúa como un tutor académico y dirígete personalmente al estudiante "" &amp; I708 &amp; "" "" &amp; J708 &amp; "" "" &amp; G708 &amp; "" "" &amp; H708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AM708 &amp; ""'. Diferencias por área: Matemáticas ("" &amp; AQ708 &amp; ""), Ciencias Natura"&amp;"les ("" &amp; AR708 &amp; ""), Sociales ("" &amp; AS708 &amp; ""), Lectura Crítica ("" &amp; AT708 &amp; "") e Inglés ("" &amp; AU708 &amp; ""). Variación en posición: grupo ("" &amp; AN708 &amp; ""), grado ("" &amp; AO708 &amp; "") y media ("" &amp; AP708 &amp; ""). Puntajes Primer Simulacro: Global "" &amp; K708 &amp; "", Mat "" &amp; "&amp;"O4 &amp; "", Cien "" &amp; P708 &amp; "", Soc "" &amp; Q708 &amp; "", Lec "" &amp; R708 &amp; "", Ing "" &amp; S708 &amp; "". Puntajes Segundo Simulacro: Global "" &amp; Y708 &amp; "", Mat "" &amp; AC708 &amp; "", Cien "" &amp; AD708 &amp; "", Soc "" &amp; AE708 &amp; "", Lec "" &amp; AF708 &amp; "", Ing "" &amp; AG708 &amp; "". Escribe un mensaje motivador"&amp;" y breve (máximo 4 líneas)."")
"),"=AI(""Actúa como un tutor académico y dirígete personalmente al estudiante "" &amp; I708 &amp; "" "" &amp; J708 &amp; "" "" &amp; G708 &amp; "" "" &amp; H708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AM708 &amp; ""'. Diferencias por área: Matemáticas ("" &amp; AQ708 &amp; ""), Ciencias Natur"&amp;"ales ("" &amp; AR708 &amp; ""), Sociales ("" &amp; AS708 &amp; ""), Lectura Crítica ("" &amp; AT708 &amp; "") e Inglés ("" &amp; AU708 &amp; ""). Variación en posición: grupo ("" &amp; AN708 &amp; ""), grado ("" &amp; AO708 &amp; "") y media ("" &amp; AP708 &amp; ""). Puntajes Primer Simulacro: Global "" &amp; K708 &amp; "", Mat "" &amp;"&amp;" O708 &amp; "", Cien "" &amp; P708 &amp; "", Soc "" &amp; Q708 &amp; "", Lec "" &amp; R708 &amp; "", Ing "" &amp; S708 &amp; "". Puntajes Segundo Simulacro: Global "" &amp; Y708 &amp; "", Mat "" &amp; AC708 &amp; "", Cien "" &amp; AD708 &amp; "", Soc "" &amp; AE708 &amp; "", Lec "" &amp; AF708 &amp; "", Ing "" &amp; AG708 &amp; "". Escribe un mensaje motivado"&amp;"r y breve (máximo 4 líneas)."")
")</f>
        <v/>
      </c>
    </row>
    <row r="709" ht="15.75" customHeight="1" s="42">
      <c r="A709" s="93" t="n"/>
      <c r="B709" s="94" t="inlineStr">
        <is>
          <t>Bachillerato</t>
        </is>
      </c>
      <c r="C709" s="94" t="n">
        <v>1001</v>
      </c>
      <c r="D709" s="94" t="n"/>
      <c r="E709" s="95" t="n">
        <v>1137525714</v>
      </c>
      <c r="F709" s="96">
        <f>TRIM(G709&amp;" "&amp;H709&amp;" "&amp;I709&amp;" "&amp;J709)</f>
        <v/>
      </c>
      <c r="G709" s="94" t="inlineStr">
        <is>
          <t>Chamorro</t>
        </is>
      </c>
      <c r="H709" s="94" t="inlineStr">
        <is>
          <t>Tapias</t>
        </is>
      </c>
      <c r="I709" s="94" t="inlineStr">
        <is>
          <t>Andres</t>
        </is>
      </c>
      <c r="J709" s="97" t="inlineStr">
        <is>
          <t>Javier</t>
        </is>
      </c>
      <c r="K709" s="98">
        <f>IF(SUM(O709:S709)=0, "", ROUND(((O709*3+P709*3+Q709*3+R709*3+S709*1)/13)*5,0))</f>
        <v/>
      </c>
      <c r="L709" s="99">
        <f>IF(OR($C709="",K709=""),"",COUNTIFS($C$4:$C$1500,$C709,K$4:K$1500,"&gt;"&amp;K709)+1)</f>
        <v/>
      </c>
      <c r="M709" s="99">
        <f>IF(OR($C709="",K709=""),"",IF(AND($C709&gt;=1001,$C709&lt;=1005),COUNTIFS($C$4:$C$1500,"&gt;=1001",$C$4:$C$1500,"&lt;=1005",K$4:K$1500,"&gt;"&amp;K709)+1,IF(AND($C709&gt;=1101,$C709&lt;=1105),COUNTIFS($C$4:$C$1500,"&gt;=1101",$C$4:$C$1500,"&lt;=1105",K$4:K$1500,"&gt;"&amp;K709)+1,IF(AND($C709&gt;=901,$C709&lt;=905),COUNTIFS($C$4:$C$1500,"&gt;=901",$C$4:$C$1500,"&lt;=905",K$4:K$1500,"&gt;"&amp;K709)+1,IF(AND($C709&gt;=801,$C709&lt;=805),COUNTIFS($C$4:$C$1500,"&gt;=801",$C$4:$C$1500,"&lt;=805",K$4:K$1500,"&gt;"&amp;K709)+1,IF(AND($C709&gt;=701,$C709&lt;=705),COUNTIFS($C$4:$C$1500,"&gt;=701",$C$4:$C$1500,"&lt;=705",K$4:K$1500,"&gt;"&amp;K709)+1,IF(AND($C709&gt;=601,$C709&lt;=606),COUNTIFS($C$4:$C$1500,"&gt;=601",$C$4:$C$1500,"&lt;=606",K$4:K$1500,"&gt;"&amp;K709)+1,"")))))))</f>
        <v/>
      </c>
      <c r="N709" s="99">
        <f>IF(OR($C709="",K709=""),"",IF(OR(AND($C709&gt;=1001,$C709&lt;=1005),AND($C709&gt;=1101,$C709&lt;=1105)),COUNTIFS($C$4:$C$1500,"&gt;=1001",$C$4:$C$1500,"&lt;=1005",K$4:K$1500,"&gt;"&amp;K709)+COUNTIFS($C$4:$C$1500,"&gt;=1101",$C$4:$C$1500,"&lt;=1105",K$4:K$1500,"&gt;"&amp;K709)+1,""))</f>
        <v/>
      </c>
      <c r="O709" s="94" t="n">
        <v>22.62</v>
      </c>
      <c r="P709" s="94" t="n">
        <v>28.53</v>
      </c>
      <c r="Q709" s="94" t="n">
        <v>30.07</v>
      </c>
      <c r="R709" s="94" t="n">
        <v>32.5</v>
      </c>
      <c r="S709" s="94" t="n">
        <v>37.78</v>
      </c>
      <c r="T709" s="99">
        <f>IF(AND(O709&gt;0,O709&lt;36),1,IF(AND(O709&gt;=36,O709&lt;51),2,IF(AND(O709&gt;=51,O709&lt;71),3,IF(AND(O709&gt;=71,O709&lt;=100),4,))))</f>
        <v/>
      </c>
      <c r="U709" s="99">
        <f>IF(AND(P709&gt;0,P709&lt;41),1,IF(AND(P709&gt;=41,P709&lt;56),2,IF(AND(P709&gt;=56,P709&lt;71),3,IF(AND(P709&gt;=71,P709&lt;=100),4,))))</f>
        <v/>
      </c>
      <c r="V709" s="99">
        <f>IF(AND(Q709&gt;0,Q709&lt;41),1,IF(AND(Q709&gt;=41,Q709&lt;56),2,IF(AND(Q709&gt;=56,Q709&lt;71),3,IF(AND(Q709&gt;=71,Q709&lt;=100),4,))))</f>
        <v/>
      </c>
      <c r="W709" s="99">
        <f>IF(AND(R709&gt;0,R709&lt;36),1,IF(AND(R709&gt;=36,R709&lt;51),2,IF(AND(R709&gt;=51,R709&lt;66),3,IF(AND(R709&gt;=66,R709&lt;=100),4,))))</f>
        <v/>
      </c>
      <c r="X709" s="100">
        <f>IF(AND(S709&gt;0,S709&lt;37),1,IF(AND(S709&gt;=37,S709&lt;58),2,IF(AND(S709&gt;=58,S709&lt;71),3,IF(AND(S709&gt;=71,S709&lt;=100),4,))))</f>
        <v/>
      </c>
      <c r="Y709" s="101">
        <f>IF(SUM(AC709:AG709)=0, "", ROUND(((AC709*3+AD709*3+AE709*3+AF709*3+AG709*1)/13)*5,0))</f>
        <v/>
      </c>
      <c r="Z709" s="99">
        <f>IF(OR($C709="",Y709=""),"",COUNTIFS($C$4:$C$1500,$C709,Y$4:Y$1500,"&gt;"&amp;Y709)+1)</f>
        <v/>
      </c>
      <c r="AA709" s="99">
        <f>IF(OR($C709="",Y709=""),"",IF(AND($C709&gt;=1001,$C709&lt;=1005),COUNTIFS($C$4:$C$1500,"&gt;=1001",$C$4:$C$1500,"&lt;=1005",Y$4:Y$1500,"&gt;"&amp;Y709)+1,IF(AND($C709&gt;=1101,$C709&lt;=1105),COUNTIFS($C$4:$C$1500,"&gt;=1101",$C$4:$C$1500,"&lt;=1105",Y$4:Y$1500,"&gt;"&amp;Y709)+1,IF(AND($C709&gt;=901,$C709&lt;=905),COUNTIFS($C$4:$C$1500,"&gt;=901",$C$4:$C$1500,"&lt;=905",Y$4:Y$1500,"&gt;"&amp;Y709)+1,IF(AND($C709&gt;=801,$C709&lt;=805),COUNTIFS($C$4:$C$1500,"&gt;=801",$C$4:$C$1500,"&lt;=805",Y$4:Y$1500,"&gt;"&amp;Y709)+1,IF(AND($C709&gt;=701,$C709&lt;=705),COUNTIFS($C$4:$C$1500,"&gt;=701",$C$4:$C$1500,"&lt;=705",Y$4:Y$1500,"&gt;"&amp;Y709)+1,IF(AND($C709&gt;=601,$C709&lt;=606),COUNTIFS($C$4:$C$1500,"&gt;=601",$C$4:$C$1500,"&lt;=606",Y$4:Y$1500,"&gt;"&amp;Y709)+1,"")))))))</f>
        <v/>
      </c>
      <c r="AB709" s="99">
        <f>IF(OR($C709="",Y709=""),"",IF(OR(AND($C709&gt;=1001,$C709&lt;=1005),AND($C709&gt;=1101,$C709&lt;=1105)),COUNTIFS($C$4:$C$1500,"&gt;=1001",$C$4:$C$1500,"&lt;=1005",Y$4:Y$1500,"&gt;"&amp;Y709)+COUNTIFS($C$4:$C$1500,"&gt;=1101",$C$4:$C$1500,"&lt;=1105",Y$4:Y$1500,"&gt;"&amp;Y709)+1,""))</f>
        <v/>
      </c>
      <c r="AC709" s="94" t="n"/>
      <c r="AD709" s="94" t="n"/>
      <c r="AE709" s="94" t="n"/>
      <c r="AF709" s="94" t="n"/>
      <c r="AG709" s="94" t="n"/>
      <c r="AH709" s="99">
        <f>IF(AND(AC709&gt;0,AC709&lt;36),1,IF(AND(AC709&gt;=36,AC709&lt;51),2,IF(AND(AC709&gt;=51,AC709&lt;71),3,IF(AND(AC709&gt;=71,AC709&lt;=100),4,))))</f>
        <v/>
      </c>
      <c r="AI709" s="99">
        <f>IF(AND(AD709&gt;0,AD709&lt;41),1,IF(AND(AD709&gt;=41,AD709&lt;56),2,IF(AND(AD709&gt;=56,AD709&lt;71),3,IF(AND(AD709&gt;=71,AD709&lt;=100),4,))))</f>
        <v/>
      </c>
      <c r="AJ709" s="99">
        <f>IF(AND(AE709&gt;0,AE709&lt;41),1,IF(AND(AE709&gt;=41,AE709&lt;56),2,IF(AND(AE709&gt;=56,AE709&lt;71),3,IF(AND(AE709&gt;=71,AE709&lt;=100),4,))))</f>
        <v/>
      </c>
      <c r="AK709" s="99">
        <f>IF(AND(AF709&gt;0,AF709&lt;36),1,IF(AND(AF709&gt;=36,AF709&lt;51),2,IF(AND(AF709&gt;=51,AF709&lt;66),3,IF(AND(AF709&gt;=66,AF709&lt;=100),4,))))</f>
        <v/>
      </c>
      <c r="AL709" s="100">
        <f>IF(AND(AG709&gt;0,AG709&lt;37),1,IF(AND(AG709&gt;=37,AG709&lt;58),2,IF(AND(AG709&gt;=58,AG709&lt;71),3,IF(AND(AG709&gt;=71,AG709&lt;=100),4,))))</f>
        <v/>
      </c>
      <c r="AM709" s="101">
        <f>IF((Y709&lt;&gt;"")*(K709&lt;&gt;""),Y709-K709,"")</f>
        <v/>
      </c>
      <c r="AN709" s="99">
        <f>IF((Z709&lt;&gt;"")*(L709&lt;&gt;""),Z709-L709,"")</f>
        <v/>
      </c>
      <c r="AO709" s="99">
        <f>IF((AA709&lt;&gt;"")*(M709&lt;&gt;""),AA709-M709,"")</f>
        <v/>
      </c>
      <c r="AP709" s="99">
        <f>IF((AB709&lt;&gt;"")*(N709&lt;&gt;""),AB709-N709,"")</f>
        <v/>
      </c>
      <c r="AQ709" s="94">
        <f>IF((AC709&lt;&gt;"")*(O709&lt;&gt;""),AC709-O709,"")</f>
        <v/>
      </c>
      <c r="AR709" s="94">
        <f>IF((AD709&lt;&gt;"")*(P709&lt;&gt;""),AD709-P709,"")</f>
        <v/>
      </c>
      <c r="AS709" s="94">
        <f>IF((AE709&lt;&gt;"")*(Q709&lt;&gt;""),AE709-Q709,"")</f>
        <v/>
      </c>
      <c r="AT709" s="94">
        <f>IF((AF709&lt;&gt;"")*(R709&lt;&gt;""),AF709-R709,"")</f>
        <v/>
      </c>
      <c r="AU709" s="94">
        <f>IF((AG709&lt;&gt;"")*(S709&lt;&gt;""),AG709-S709,"")</f>
        <v/>
      </c>
      <c r="AV709" s="99">
        <f>IF((AH709&lt;&gt;"")*(T709&lt;&gt;""),AH709-T709,"")</f>
        <v/>
      </c>
      <c r="AW709" s="99">
        <f>IF((AI709&lt;&gt;"")*(U709&lt;&gt;""),AI709-U709,"")</f>
        <v/>
      </c>
      <c r="AX709" s="99">
        <f>IF((AJ709&lt;&gt;"")*(V709&lt;&gt;""),AJ709-V709,"")</f>
        <v/>
      </c>
      <c r="AY709" s="99">
        <f>IF((AK709&lt;&gt;"")*(W709&lt;&gt;""),AK709-W709,"")</f>
        <v/>
      </c>
      <c r="AZ709" s="102">
        <f>IF((AL709&lt;&gt;"")*(X709&lt;&gt;""),AL709-X709,"")</f>
        <v/>
      </c>
      <c r="BA709" s="50">
        <f>IFERROR(__xludf.dummyfunction("AI(""Actúa como un tutor académico y dirígete personalmente al estudiante "" &amp; I709 &amp; "" "" &amp; J709 &amp; "" "" &amp; G709 &amp; "" "" &amp; H709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AM709 &amp; ""'. Diferencias por área: Matemáticas ("" &amp; AQ709 &amp; ""), Ciencias Natura"&amp;"les ("" &amp; AR709 &amp; ""), Sociales ("" &amp; AS709 &amp; ""), Lectura Crítica ("" &amp; AT709 &amp; "") e Inglés ("" &amp; AU709 &amp; ""). Variación en posición: grupo ("" &amp; AN709 &amp; ""), grado ("" &amp; AO709 &amp; "") y media ("" &amp; AP709 &amp; ""). Puntajes Primer Simulacro: Global "" &amp; K709 &amp; "", Mat "" &amp; "&amp;"O4 &amp; "", Cien "" &amp; P709 &amp; "", Soc "" &amp; Q709 &amp; "", Lec "" &amp; R709 &amp; "", Ing "" &amp; S709 &amp; "". Puntajes Segundo Simulacro: Global "" &amp; Y709 &amp; "", Mat "" &amp; AC709 &amp; "", Cien "" &amp; AD709 &amp; "", Soc "" &amp; AE709 &amp; "", Lec "" &amp; AF709 &amp; "", Ing "" &amp; AG709 &amp; "". Escribe un mensaje motivador"&amp;" y breve (máximo 4 líneas)."")
"),"=AI(""Actúa como un tutor académico y dirígete personalmente al estudiante "" &amp; I709 &amp; "" "" &amp; J709 &amp; "" "" &amp; G709 &amp; "" "" &amp; H709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AM709 &amp; ""'. Diferencias por área: Matemáticas ("" &amp; AQ709 &amp; ""), Ciencias Natur"&amp;"ales ("" &amp; AR709 &amp; ""), Sociales ("" &amp; AS709 &amp; ""), Lectura Crítica ("" &amp; AT709 &amp; "") e Inglés ("" &amp; AU709 &amp; ""). Variación en posición: grupo ("" &amp; AN709 &amp; ""), grado ("" &amp; AO709 &amp; "") y media ("" &amp; AP709 &amp; ""). Puntajes Primer Simulacro: Global "" &amp; K709 &amp; "", Mat "" &amp;"&amp;" O709 &amp; "", Cien "" &amp; P709 &amp; "", Soc "" &amp; Q709 &amp; "", Lec "" &amp; R709 &amp; "", Ing "" &amp; S709 &amp; "". Puntajes Segundo Simulacro: Global "" &amp; Y709 &amp; "", Mat "" &amp; AC709 &amp; "", Cien "" &amp; AD709 &amp; "", Soc "" &amp; AE709 &amp; "", Lec "" &amp; AF709 &amp; "", Ing "" &amp; AG709 &amp; "". Escribe un mensaje motivado"&amp;"r y breve (máximo 4 líneas)."")
")</f>
        <v/>
      </c>
    </row>
    <row r="710" ht="15.75" customHeight="1" s="42">
      <c r="A710" s="93" t="n"/>
      <c r="B710" s="94" t="inlineStr">
        <is>
          <t>Bachillerato</t>
        </is>
      </c>
      <c r="C710" s="94" t="n">
        <v>1001</v>
      </c>
      <c r="D710" s="94" t="n"/>
      <c r="E710" s="95" t="n">
        <v>1011592511</v>
      </c>
      <c r="F710" s="96">
        <f>TRIM(G710&amp;" "&amp;H710&amp;" "&amp;I710&amp;" "&amp;J710)</f>
        <v/>
      </c>
      <c r="G710" s="94" t="inlineStr">
        <is>
          <t>Cossio</t>
        </is>
      </c>
      <c r="H710" s="94" t="inlineStr">
        <is>
          <t>Urrego</t>
        </is>
      </c>
      <c r="I710" s="94" t="inlineStr">
        <is>
          <t>Juan</t>
        </is>
      </c>
      <c r="J710" s="97" t="inlineStr">
        <is>
          <t>Carlos</t>
        </is>
      </c>
      <c r="K710" s="98">
        <f>IF(SUM(O710:S710)=0, "", ROUND(((O710*3+P710*3+Q710*3+R710*3+S710*1)/13)*5,0))</f>
        <v/>
      </c>
      <c r="L710" s="99">
        <f>IF(OR($C710="",K710=""),"",COUNTIFS($C$4:$C$1500,$C710,K$4:K$1500,"&gt;"&amp;K710)+1)</f>
        <v/>
      </c>
      <c r="M710" s="99">
        <f>IF(OR($C710="",K710=""),"",IF(AND($C710&gt;=1001,$C710&lt;=1005),COUNTIFS($C$4:$C$1500,"&gt;=1001",$C$4:$C$1500,"&lt;=1005",K$4:K$1500,"&gt;"&amp;K710)+1,IF(AND($C710&gt;=1101,$C710&lt;=1105),COUNTIFS($C$4:$C$1500,"&gt;=1101",$C$4:$C$1500,"&lt;=1105",K$4:K$1500,"&gt;"&amp;K710)+1,IF(AND($C710&gt;=901,$C710&lt;=905),COUNTIFS($C$4:$C$1500,"&gt;=901",$C$4:$C$1500,"&lt;=905",K$4:K$1500,"&gt;"&amp;K710)+1,IF(AND($C710&gt;=801,$C710&lt;=805),COUNTIFS($C$4:$C$1500,"&gt;=801",$C$4:$C$1500,"&lt;=805",K$4:K$1500,"&gt;"&amp;K710)+1,IF(AND($C710&gt;=701,$C710&lt;=705),COUNTIFS($C$4:$C$1500,"&gt;=701",$C$4:$C$1500,"&lt;=705",K$4:K$1500,"&gt;"&amp;K710)+1,IF(AND($C710&gt;=601,$C710&lt;=606),COUNTIFS($C$4:$C$1500,"&gt;=601",$C$4:$C$1500,"&lt;=606",K$4:K$1500,"&gt;"&amp;K710)+1,"")))))))</f>
        <v/>
      </c>
      <c r="N710" s="99">
        <f>IF(OR($C710="",K710=""),"",IF(OR(AND($C710&gt;=1001,$C710&lt;=1005),AND($C710&gt;=1101,$C710&lt;=1105)),COUNTIFS($C$4:$C$1500,"&gt;=1001",$C$4:$C$1500,"&lt;=1005",K$4:K$1500,"&gt;"&amp;K710)+COUNTIFS($C$4:$C$1500,"&gt;=1101",$C$4:$C$1500,"&lt;=1105",K$4:K$1500,"&gt;"&amp;K710)+1,""))</f>
        <v/>
      </c>
      <c r="O710" s="94" t="n">
        <v>43.57</v>
      </c>
      <c r="P710" s="94" t="n">
        <v>34.27</v>
      </c>
      <c r="Q710" s="94" t="n">
        <v>46.6</v>
      </c>
      <c r="R710" s="94" t="n">
        <v>50</v>
      </c>
      <c r="S710" s="94" t="n">
        <v>31.11</v>
      </c>
      <c r="T710" s="99">
        <f>IF(AND(O710&gt;0,O710&lt;36),1,IF(AND(O710&gt;=36,O710&lt;51),2,IF(AND(O710&gt;=51,O710&lt;71),3,IF(AND(O710&gt;=71,O710&lt;=100),4,))))</f>
        <v/>
      </c>
      <c r="U710" s="99">
        <f>IF(AND(P710&gt;0,P710&lt;41),1,IF(AND(P710&gt;=41,P710&lt;56),2,IF(AND(P710&gt;=56,P710&lt;71),3,IF(AND(P710&gt;=71,P710&lt;=100),4,))))</f>
        <v/>
      </c>
      <c r="V710" s="99">
        <f>IF(AND(Q710&gt;0,Q710&lt;41),1,IF(AND(Q710&gt;=41,Q710&lt;56),2,IF(AND(Q710&gt;=56,Q710&lt;71),3,IF(AND(Q710&gt;=71,Q710&lt;=100),4,))))</f>
        <v/>
      </c>
      <c r="W710" s="99">
        <f>IF(AND(R710&gt;0,R710&lt;36),1,IF(AND(R710&gt;=36,R710&lt;51),2,IF(AND(R710&gt;=51,R710&lt;66),3,IF(AND(R710&gt;=66,R710&lt;=100),4,))))</f>
        <v/>
      </c>
      <c r="X710" s="100">
        <f>IF(AND(S710&gt;0,S710&lt;37),1,IF(AND(S710&gt;=37,S710&lt;58),2,IF(AND(S710&gt;=58,S710&lt;71),3,IF(AND(S710&gt;=71,S710&lt;=100),4,))))</f>
        <v/>
      </c>
      <c r="Y710" s="101">
        <f>IF(SUM(AC710:AG710)=0, "", ROUND(((AC710*3+AD710*3+AE710*3+AF710*3+AG710*1)/13)*5,0))</f>
        <v/>
      </c>
      <c r="Z710" s="99">
        <f>IF(OR($C710="",Y710=""),"",COUNTIFS($C$4:$C$1500,$C710,Y$4:Y$1500,"&gt;"&amp;Y710)+1)</f>
        <v/>
      </c>
      <c r="AA710" s="99">
        <f>IF(OR($C710="",Y710=""),"",IF(AND($C710&gt;=1001,$C710&lt;=1005),COUNTIFS($C$4:$C$1500,"&gt;=1001",$C$4:$C$1500,"&lt;=1005",Y$4:Y$1500,"&gt;"&amp;Y710)+1,IF(AND($C710&gt;=1101,$C710&lt;=1105),COUNTIFS($C$4:$C$1500,"&gt;=1101",$C$4:$C$1500,"&lt;=1105",Y$4:Y$1500,"&gt;"&amp;Y710)+1,IF(AND($C710&gt;=901,$C710&lt;=905),COUNTIFS($C$4:$C$1500,"&gt;=901",$C$4:$C$1500,"&lt;=905",Y$4:Y$1500,"&gt;"&amp;Y710)+1,IF(AND($C710&gt;=801,$C710&lt;=805),COUNTIFS($C$4:$C$1500,"&gt;=801",$C$4:$C$1500,"&lt;=805",Y$4:Y$1500,"&gt;"&amp;Y710)+1,IF(AND($C710&gt;=701,$C710&lt;=705),COUNTIFS($C$4:$C$1500,"&gt;=701",$C$4:$C$1500,"&lt;=705",Y$4:Y$1500,"&gt;"&amp;Y710)+1,IF(AND($C710&gt;=601,$C710&lt;=606),COUNTIFS($C$4:$C$1500,"&gt;=601",$C$4:$C$1500,"&lt;=606",Y$4:Y$1500,"&gt;"&amp;Y710)+1,"")))))))</f>
        <v/>
      </c>
      <c r="AB710" s="99">
        <f>IF(OR($C710="",Y710=""),"",IF(OR(AND($C710&gt;=1001,$C710&lt;=1005),AND($C710&gt;=1101,$C710&lt;=1105)),COUNTIFS($C$4:$C$1500,"&gt;=1001",$C$4:$C$1500,"&lt;=1005",Y$4:Y$1500,"&gt;"&amp;Y710)+COUNTIFS($C$4:$C$1500,"&gt;=1101",$C$4:$C$1500,"&lt;=1105",Y$4:Y$1500,"&gt;"&amp;Y710)+1,""))</f>
        <v/>
      </c>
      <c r="AC710" s="94" t="n">
        <v>40.75</v>
      </c>
      <c r="AD710" s="94" t="n">
        <v>56.07</v>
      </c>
      <c r="AE710" s="94" t="n">
        <v>57.5</v>
      </c>
      <c r="AF710" s="94" t="n">
        <v>56.88</v>
      </c>
      <c r="AG710" s="94" t="n">
        <v>35</v>
      </c>
      <c r="AH710" s="99">
        <f>IF(AND(AC710&gt;0,AC710&lt;36),1,IF(AND(AC710&gt;=36,AC710&lt;51),2,IF(AND(AC710&gt;=51,AC710&lt;71),3,IF(AND(AC710&gt;=71,AC710&lt;=100),4,))))</f>
        <v/>
      </c>
      <c r="AI710" s="99">
        <f>IF(AND(AD710&gt;0,AD710&lt;41),1,IF(AND(AD710&gt;=41,AD710&lt;56),2,IF(AND(AD710&gt;=56,AD710&lt;71),3,IF(AND(AD710&gt;=71,AD710&lt;=100),4,))))</f>
        <v/>
      </c>
      <c r="AJ710" s="99">
        <f>IF(AND(AE710&gt;0,AE710&lt;41),1,IF(AND(AE710&gt;=41,AE710&lt;56),2,IF(AND(AE710&gt;=56,AE710&lt;71),3,IF(AND(AE710&gt;=71,AE710&lt;=100),4,))))</f>
        <v/>
      </c>
      <c r="AK710" s="99">
        <f>IF(AND(AF710&gt;0,AF710&lt;36),1,IF(AND(AF710&gt;=36,AF710&lt;51),2,IF(AND(AF710&gt;=51,AF710&lt;66),3,IF(AND(AF710&gt;=66,AF710&lt;=100),4,))))</f>
        <v/>
      </c>
      <c r="AL710" s="100">
        <f>IF(AND(AG710&gt;0,AG710&lt;37),1,IF(AND(AG710&gt;=37,AG710&lt;58),2,IF(AND(AG710&gt;=58,AG710&lt;71),3,IF(AND(AG710&gt;=71,AG710&lt;=100),4,))))</f>
        <v/>
      </c>
      <c r="AM710" s="101">
        <f>IF((Y710&lt;&gt;"")*(K710&lt;&gt;""),Y710-K710,"")</f>
        <v/>
      </c>
      <c r="AN710" s="99">
        <f>IF((Z710&lt;&gt;"")*(L710&lt;&gt;""),Z710-L710,"")</f>
        <v/>
      </c>
      <c r="AO710" s="99">
        <f>IF((AA710&lt;&gt;"")*(M710&lt;&gt;""),AA710-M710,"")</f>
        <v/>
      </c>
      <c r="AP710" s="99">
        <f>IF((AB710&lt;&gt;"")*(N710&lt;&gt;""),AB710-N710,"")</f>
        <v/>
      </c>
      <c r="AQ710" s="94">
        <f>IF((AC710&lt;&gt;"")*(O710&lt;&gt;""),AC710-O710,"")</f>
        <v/>
      </c>
      <c r="AR710" s="94">
        <f>IF((AD710&lt;&gt;"")*(P710&lt;&gt;""),AD710-P710,"")</f>
        <v/>
      </c>
      <c r="AS710" s="94">
        <f>IF((AE710&lt;&gt;"")*(Q710&lt;&gt;""),AE710-Q710,"")</f>
        <v/>
      </c>
      <c r="AT710" s="94">
        <f>IF((AF710&lt;&gt;"")*(R710&lt;&gt;""),AF710-R710,"")</f>
        <v/>
      </c>
      <c r="AU710" s="94">
        <f>IF((AG710&lt;&gt;"")*(S710&lt;&gt;""),AG710-S710,"")</f>
        <v/>
      </c>
      <c r="AV710" s="99">
        <f>IF((AH710&lt;&gt;"")*(T710&lt;&gt;""),AH710-T710,"")</f>
        <v/>
      </c>
      <c r="AW710" s="99">
        <f>IF((AI710&lt;&gt;"")*(U710&lt;&gt;""),AI710-U710,"")</f>
        <v/>
      </c>
      <c r="AX710" s="99">
        <f>IF((AJ710&lt;&gt;"")*(V710&lt;&gt;""),AJ710-V710,"")</f>
        <v/>
      </c>
      <c r="AY710" s="99">
        <f>IF((AK710&lt;&gt;"")*(W710&lt;&gt;""),AK710-W710,"")</f>
        <v/>
      </c>
      <c r="AZ710" s="102">
        <f>IF((AL710&lt;&gt;"")*(X710&lt;&gt;""),AL710-X710,"")</f>
        <v/>
      </c>
      <c r="BA710" s="50">
        <f>IFERROR(__xludf.dummyfunction("AI(""Actúa como un tutor académico y dirígete personalmente al estudiante "" &amp; I710 &amp; "" "" &amp; J710 &amp; "" "" &amp; G710 &amp; "" "" &amp; H710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AM710 &amp; ""'. Diferencias por área: Matemáticas ("" &amp; AQ710 &amp; ""), Ciencias Natura"&amp;"les ("" &amp; AR710 &amp; ""), Sociales ("" &amp; AS710 &amp; ""), Lectura Crítica ("" &amp; AT710 &amp; "") e Inglés ("" &amp; AU710 &amp; ""). Variación en posición: grupo ("" &amp; AN710 &amp; ""), grado ("" &amp; AO710 &amp; "") y media ("" &amp; AP710 &amp; ""). Puntajes Primer Simulacro: Global "" &amp; K710 &amp; "", Mat "" &amp; "&amp;"O4 &amp; "", Cien "" &amp; P710 &amp; "", Soc "" &amp; Q710 &amp; "", Lec "" &amp; R710 &amp; "", Ing "" &amp; S710 &amp; "". Puntajes Segundo Simulacro: Global "" &amp; Y710 &amp; "", Mat "" &amp; AC710 &amp; "", Cien "" &amp; AD710 &amp; "", Soc "" &amp; AE710 &amp; "", Lec "" &amp; AF710 &amp; "", Ing "" &amp; AG710 &amp; "". Escribe un mensaje motivador"&amp;" y breve (máximo 4 líneas)."")
"),"=AI(""Actúa como un tutor académico y dirígete personalmente al estudiante "" &amp; I710 &amp; "" "" &amp; J710 &amp; "" "" &amp; G710 &amp; "" "" &amp; H710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AM710 &amp; ""'. Diferencias por área: Matemáticas ("" &amp; AQ710 &amp; ""), Ciencias Natur"&amp;"ales ("" &amp; AR710 &amp; ""), Sociales ("" &amp; AS710 &amp; ""), Lectura Crítica ("" &amp; AT710 &amp; "") e Inglés ("" &amp; AU710 &amp; ""). Variación en posición: grupo ("" &amp; AN710 &amp; ""), grado ("" &amp; AO710 &amp; "") y media ("" &amp; AP710 &amp; ""). Puntajes Primer Simulacro: Global "" &amp; K710 &amp; "", Mat "" &amp;"&amp;" O710 &amp; "", Cien "" &amp; P710 &amp; "", Soc "" &amp; Q710 &amp; "", Lec "" &amp; R710 &amp; "", Ing "" &amp; S710 &amp; "". Puntajes Segundo Simulacro: Global "" &amp; Y710 &amp; "", Mat "" &amp; AC710 &amp; "", Cien "" &amp; AD710 &amp; "", Soc "" &amp; AE710 &amp; "", Lec "" &amp; AF710 &amp; "", Ing "" &amp; AG710 &amp; "". Escribe un mensaje motivado"&amp;"r y breve (máximo 4 líneas)."")
")</f>
        <v/>
      </c>
    </row>
    <row r="711" ht="15.75" customHeight="1" s="42">
      <c r="A711" s="93" t="n"/>
      <c r="B711" s="94" t="inlineStr">
        <is>
          <t>Bachillerato</t>
        </is>
      </c>
      <c r="C711" s="94" t="n">
        <v>1001</v>
      </c>
      <c r="D711" s="94" t="n"/>
      <c r="E711" s="95" t="n">
        <v>1038335069</v>
      </c>
      <c r="F711" s="96">
        <f>TRIM(G711&amp;" "&amp;H711&amp;" "&amp;I711&amp;" "&amp;J711)</f>
        <v/>
      </c>
      <c r="G711" s="94" t="inlineStr">
        <is>
          <t>Durango</t>
        </is>
      </c>
      <c r="H711" s="94" t="inlineStr">
        <is>
          <t>Lezcano</t>
        </is>
      </c>
      <c r="I711" s="94" t="inlineStr">
        <is>
          <t>Valeria</t>
        </is>
      </c>
      <c r="J711" s="97" t="n"/>
      <c r="K711" s="98">
        <f>IF(SUM(O711:S711)=0, "", ROUND(((O711*3+P711*3+Q711*3+R711*3+S711*1)/13)*5,0))</f>
        <v/>
      </c>
      <c r="L711" s="99">
        <f>IF(OR($C711="",K711=""),"",COUNTIFS($C$4:$C$1500,$C711,K$4:K$1500,"&gt;"&amp;K711)+1)</f>
        <v/>
      </c>
      <c r="M711" s="99">
        <f>IF(OR($C711="",K711=""),"",IF(AND($C711&gt;=1001,$C711&lt;=1005),COUNTIFS($C$4:$C$1500,"&gt;=1001",$C$4:$C$1500,"&lt;=1005",K$4:K$1500,"&gt;"&amp;K711)+1,IF(AND($C711&gt;=1101,$C711&lt;=1105),COUNTIFS($C$4:$C$1500,"&gt;=1101",$C$4:$C$1500,"&lt;=1105",K$4:K$1500,"&gt;"&amp;K711)+1,IF(AND($C711&gt;=901,$C711&lt;=905),COUNTIFS($C$4:$C$1500,"&gt;=901",$C$4:$C$1500,"&lt;=905",K$4:K$1500,"&gt;"&amp;K711)+1,IF(AND($C711&gt;=801,$C711&lt;=805),COUNTIFS($C$4:$C$1500,"&gt;=801",$C$4:$C$1500,"&lt;=805",K$4:K$1500,"&gt;"&amp;K711)+1,IF(AND($C711&gt;=701,$C711&lt;=705),COUNTIFS($C$4:$C$1500,"&gt;=701",$C$4:$C$1500,"&lt;=705",K$4:K$1500,"&gt;"&amp;K711)+1,IF(AND($C711&gt;=601,$C711&lt;=606),COUNTIFS($C$4:$C$1500,"&gt;=601",$C$4:$C$1500,"&lt;=606",K$4:K$1500,"&gt;"&amp;K711)+1,"")))))))</f>
        <v/>
      </c>
      <c r="N711" s="99">
        <f>IF(OR($C711="",K711=""),"",IF(OR(AND($C711&gt;=1001,$C711&lt;=1005),AND($C711&gt;=1101,$C711&lt;=1105)),COUNTIFS($C$4:$C$1500,"&gt;=1001",$C$4:$C$1500,"&lt;=1005",K$4:K$1500,"&gt;"&amp;K711)+COUNTIFS($C$4:$C$1500,"&gt;=1101",$C$4:$C$1500,"&lt;=1105",K$4:K$1500,"&gt;"&amp;K711)+1,""))</f>
        <v/>
      </c>
      <c r="O711" s="94" t="n">
        <v>34.13</v>
      </c>
      <c r="P711" s="94" t="n">
        <v>39.9</v>
      </c>
      <c r="Q711" s="94" t="n">
        <v>40.48</v>
      </c>
      <c r="R711" s="94" t="n">
        <v>52.5</v>
      </c>
      <c r="S711" s="94" t="n">
        <v>24.44</v>
      </c>
      <c r="T711" s="99">
        <f>IF(AND(O711&gt;0,O711&lt;36),1,IF(AND(O711&gt;=36,O711&lt;51),2,IF(AND(O711&gt;=51,O711&lt;71),3,IF(AND(O711&gt;=71,O711&lt;=100),4,))))</f>
        <v/>
      </c>
      <c r="U711" s="99">
        <f>IF(AND(P711&gt;0,P711&lt;41),1,IF(AND(P711&gt;=41,P711&lt;56),2,IF(AND(P711&gt;=56,P711&lt;71),3,IF(AND(P711&gt;=71,P711&lt;=100),4,))))</f>
        <v/>
      </c>
      <c r="V711" s="99">
        <f>IF(AND(Q711&gt;0,Q711&lt;41),1,IF(AND(Q711&gt;=41,Q711&lt;56),2,IF(AND(Q711&gt;=56,Q711&lt;71),3,IF(AND(Q711&gt;=71,Q711&lt;=100),4,))))</f>
        <v/>
      </c>
      <c r="W711" s="99">
        <f>IF(AND(R711&gt;0,R711&lt;36),1,IF(AND(R711&gt;=36,R711&lt;51),2,IF(AND(R711&gt;=51,R711&lt;66),3,IF(AND(R711&gt;=66,R711&lt;=100),4,))))</f>
        <v/>
      </c>
      <c r="X711" s="100">
        <f>IF(AND(S711&gt;0,S711&lt;37),1,IF(AND(S711&gt;=37,S711&lt;58),2,IF(AND(S711&gt;=58,S711&lt;71),3,IF(AND(S711&gt;=71,S711&lt;=100),4,))))</f>
        <v/>
      </c>
      <c r="Y711" s="101">
        <f>IF(SUM(AC711:AG711)=0, "", ROUND(((AC711*3+AD711*3+AE711*3+AF711*3+AG711*1)/13)*5,0))</f>
        <v/>
      </c>
      <c r="Z711" s="99">
        <f>IF(OR($C711="",Y711=""),"",COUNTIFS($C$4:$C$1500,$C711,Y$4:Y$1500,"&gt;"&amp;Y711)+1)</f>
        <v/>
      </c>
      <c r="AA711" s="99">
        <f>IF(OR($C711="",Y711=""),"",IF(AND($C711&gt;=1001,$C711&lt;=1005),COUNTIFS($C$4:$C$1500,"&gt;=1001",$C$4:$C$1500,"&lt;=1005",Y$4:Y$1500,"&gt;"&amp;Y711)+1,IF(AND($C711&gt;=1101,$C711&lt;=1105),COUNTIFS($C$4:$C$1500,"&gt;=1101",$C$4:$C$1500,"&lt;=1105",Y$4:Y$1500,"&gt;"&amp;Y711)+1,IF(AND($C711&gt;=901,$C711&lt;=905),COUNTIFS($C$4:$C$1500,"&gt;=901",$C$4:$C$1500,"&lt;=905",Y$4:Y$1500,"&gt;"&amp;Y711)+1,IF(AND($C711&gt;=801,$C711&lt;=805),COUNTIFS($C$4:$C$1500,"&gt;=801",$C$4:$C$1500,"&lt;=805",Y$4:Y$1500,"&gt;"&amp;Y711)+1,IF(AND($C711&gt;=701,$C711&lt;=705),COUNTIFS($C$4:$C$1500,"&gt;=701",$C$4:$C$1500,"&lt;=705",Y$4:Y$1500,"&gt;"&amp;Y711)+1,IF(AND($C711&gt;=601,$C711&lt;=606),COUNTIFS($C$4:$C$1500,"&gt;=601",$C$4:$C$1500,"&lt;=606",Y$4:Y$1500,"&gt;"&amp;Y711)+1,"")))))))</f>
        <v/>
      </c>
      <c r="AB711" s="99">
        <f>IF(OR($C711="",Y711=""),"",IF(OR(AND($C711&gt;=1001,$C711&lt;=1005),AND($C711&gt;=1101,$C711&lt;=1105)),COUNTIFS($C$4:$C$1500,"&gt;=1001",$C$4:$C$1500,"&lt;=1005",Y$4:Y$1500,"&gt;"&amp;Y711)+COUNTIFS($C$4:$C$1500,"&gt;=1101",$C$4:$C$1500,"&lt;=1105",Y$4:Y$1500,"&gt;"&amp;Y711)+1,""))</f>
        <v/>
      </c>
      <c r="AC711" s="94" t="n">
        <v>45.5</v>
      </c>
      <c r="AD711" s="94" t="n">
        <v>51.49</v>
      </c>
      <c r="AE711" s="94" t="n">
        <v>25.88</v>
      </c>
      <c r="AF711" s="94" t="n">
        <v>56.88</v>
      </c>
      <c r="AG711" s="94" t="n">
        <v>35</v>
      </c>
      <c r="AH711" s="99">
        <f>IF(AND(AC711&gt;0,AC711&lt;36),1,IF(AND(AC711&gt;=36,AC711&lt;51),2,IF(AND(AC711&gt;=51,AC711&lt;71),3,IF(AND(AC711&gt;=71,AC711&lt;=100),4,))))</f>
        <v/>
      </c>
      <c r="AI711" s="99">
        <f>IF(AND(AD711&gt;0,AD711&lt;41),1,IF(AND(AD711&gt;=41,AD711&lt;56),2,IF(AND(AD711&gt;=56,AD711&lt;71),3,IF(AND(AD711&gt;=71,AD711&lt;=100),4,))))</f>
        <v/>
      </c>
      <c r="AJ711" s="99">
        <f>IF(AND(AE711&gt;0,AE711&lt;41),1,IF(AND(AE711&gt;=41,AE711&lt;56),2,IF(AND(AE711&gt;=56,AE711&lt;71),3,IF(AND(AE711&gt;=71,AE711&lt;=100),4,))))</f>
        <v/>
      </c>
      <c r="AK711" s="99">
        <f>IF(AND(AF711&gt;0,AF711&lt;36),1,IF(AND(AF711&gt;=36,AF711&lt;51),2,IF(AND(AF711&gt;=51,AF711&lt;66),3,IF(AND(AF711&gt;=66,AF711&lt;=100),4,))))</f>
        <v/>
      </c>
      <c r="AL711" s="100">
        <f>IF(AND(AG711&gt;0,AG711&lt;37),1,IF(AND(AG711&gt;=37,AG711&lt;58),2,IF(AND(AG711&gt;=58,AG711&lt;71),3,IF(AND(AG711&gt;=71,AG711&lt;=100),4,))))</f>
        <v/>
      </c>
      <c r="AM711" s="101">
        <f>IF((Y711&lt;&gt;"")*(K711&lt;&gt;""),Y711-K711,"")</f>
        <v/>
      </c>
      <c r="AN711" s="99">
        <f>IF((Z711&lt;&gt;"")*(L711&lt;&gt;""),Z711-L711,"")</f>
        <v/>
      </c>
      <c r="AO711" s="99">
        <f>IF((AA711&lt;&gt;"")*(M711&lt;&gt;""),AA711-M711,"")</f>
        <v/>
      </c>
      <c r="AP711" s="99">
        <f>IF((AB711&lt;&gt;"")*(N711&lt;&gt;""),AB711-N711,"")</f>
        <v/>
      </c>
      <c r="AQ711" s="94">
        <f>IF((AC711&lt;&gt;"")*(O711&lt;&gt;""),AC711-O711,"")</f>
        <v/>
      </c>
      <c r="AR711" s="94">
        <f>IF((AD711&lt;&gt;"")*(P711&lt;&gt;""),AD711-P711,"")</f>
        <v/>
      </c>
      <c r="AS711" s="94">
        <f>IF((AE711&lt;&gt;"")*(Q711&lt;&gt;""),AE711-Q711,"")</f>
        <v/>
      </c>
      <c r="AT711" s="94">
        <f>IF((AF711&lt;&gt;"")*(R711&lt;&gt;""),AF711-R711,"")</f>
        <v/>
      </c>
      <c r="AU711" s="94">
        <f>IF((AG711&lt;&gt;"")*(S711&lt;&gt;""),AG711-S711,"")</f>
        <v/>
      </c>
      <c r="AV711" s="99">
        <f>IF((AH711&lt;&gt;"")*(T711&lt;&gt;""),AH711-T711,"")</f>
        <v/>
      </c>
      <c r="AW711" s="99">
        <f>IF((AI711&lt;&gt;"")*(U711&lt;&gt;""),AI711-U711,"")</f>
        <v/>
      </c>
      <c r="AX711" s="99">
        <f>IF((AJ711&lt;&gt;"")*(V711&lt;&gt;""),AJ711-V711,"")</f>
        <v/>
      </c>
      <c r="AY711" s="99">
        <f>IF((AK711&lt;&gt;"")*(W711&lt;&gt;""),AK711-W711,"")</f>
        <v/>
      </c>
      <c r="AZ711" s="102">
        <f>IF((AL711&lt;&gt;"")*(X711&lt;&gt;""),AL711-X711,"")</f>
        <v/>
      </c>
      <c r="BA711" s="50">
        <f>IFERROR(__xludf.dummyfunction("AI(""Actúa como un tutor académico y dirígete personalmente al estudiante "" &amp; I711 &amp; "" "" &amp; J711 &amp; "" "" &amp; G711 &amp; "" "" &amp; H711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AM711 &amp; ""'. Diferencias por área: Matemáticas ("" &amp; AQ711 &amp; ""), Ciencias Natura"&amp;"les ("" &amp; AR711 &amp; ""), Sociales ("" &amp; AS711 &amp; ""), Lectura Crítica ("" &amp; AT711 &amp; "") e Inglés ("" &amp; AU711 &amp; ""). Variación en posición: grupo ("" &amp; AN711 &amp; ""), grado ("" &amp; AO711 &amp; "") y media ("" &amp; AP711 &amp; ""). Puntajes Primer Simulacro: Global "" &amp; K711 &amp; "", Mat "" &amp; "&amp;"O4 &amp; "", Cien "" &amp; P711 &amp; "", Soc "" &amp; Q711 &amp; "", Lec "" &amp; R711 &amp; "", Ing "" &amp; S711 &amp; "". Puntajes Segundo Simulacro: Global "" &amp; Y711 &amp; "", Mat "" &amp; AC711 &amp; "", Cien "" &amp; AD711 &amp; "", Soc "" &amp; AE711 &amp; "", Lec "" &amp; AF711 &amp; "", Ing "" &amp; AG711 &amp; "". Escribe un mensaje motivador"&amp;" y breve (máximo 4 líneas)."")
"),"=AI(""Actúa como un tutor académico y dirígete personalmente al estudiante "" &amp; I711 &amp; "" "" &amp; J711 &amp; "" "" &amp; G711 &amp; "" "" &amp; H711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AM711 &amp; ""'. Diferencias por área: Matemáticas ("" &amp; AQ711 &amp; ""), Ciencias Natur"&amp;"ales ("" &amp; AR711 &amp; ""), Sociales ("" &amp; AS711 &amp; ""), Lectura Crítica ("" &amp; AT711 &amp; "") e Inglés ("" &amp; AU711 &amp; ""). Variación en posición: grupo ("" &amp; AN711 &amp; ""), grado ("" &amp; AO711 &amp; "") y media ("" &amp; AP711 &amp; ""). Puntajes Primer Simulacro: Global "" &amp; K711 &amp; "", Mat "" &amp;"&amp;" O711 &amp; "", Cien "" &amp; P711 &amp; "", Soc "" &amp; Q711 &amp; "", Lec "" &amp; R711 &amp; "", Ing "" &amp; S711 &amp; "". Puntajes Segundo Simulacro: Global "" &amp; Y711 &amp; "", Mat "" &amp; AC711 &amp; "", Cien "" &amp; AD711 &amp; "", Soc "" &amp; AE711 &amp; "", Lec "" &amp; AF711 &amp; "", Ing "" &amp; AG711 &amp; "". Escribe un mensaje motivado"&amp;"r y breve (máximo 4 líneas)."")
")</f>
        <v/>
      </c>
    </row>
    <row r="712" ht="15.75" customHeight="1" s="42">
      <c r="A712" s="93" t="n"/>
      <c r="B712" s="94" t="inlineStr">
        <is>
          <t>Bachillerato</t>
        </is>
      </c>
      <c r="C712" s="94" t="n">
        <v>1001</v>
      </c>
      <c r="D712" s="94" t="n"/>
      <c r="E712" s="95" t="n">
        <v>1011592528</v>
      </c>
      <c r="F712" s="96">
        <f>TRIM(G712&amp;" "&amp;H712&amp;" "&amp;I712&amp;" "&amp;J712)</f>
        <v/>
      </c>
      <c r="G712" s="94" t="inlineStr">
        <is>
          <t>Flórez</t>
        </is>
      </c>
      <c r="H712" s="94" t="inlineStr">
        <is>
          <t>Vargas</t>
        </is>
      </c>
      <c r="I712" s="94" t="inlineStr">
        <is>
          <t>María</t>
        </is>
      </c>
      <c r="J712" s="97" t="inlineStr">
        <is>
          <t>Isabel</t>
        </is>
      </c>
      <c r="K712" s="98">
        <f>IF(SUM(O712:S712)=0, "", ROUND(((O712*3+P712*3+Q712*3+R712*3+S712*1)/13)*5,0))</f>
        <v/>
      </c>
      <c r="L712" s="99">
        <f>IF(OR($C712="",K712=""),"",COUNTIFS($C$4:$C$1500,$C712,K$4:K$1500,"&gt;"&amp;K712)+1)</f>
        <v/>
      </c>
      <c r="M712" s="99">
        <f>IF(OR($C712="",K712=""),"",IF(AND($C712&gt;=1001,$C712&lt;=1005),COUNTIFS($C$4:$C$1500,"&gt;=1001",$C$4:$C$1500,"&lt;=1005",K$4:K$1500,"&gt;"&amp;K712)+1,IF(AND($C712&gt;=1101,$C712&lt;=1105),COUNTIFS($C$4:$C$1500,"&gt;=1101",$C$4:$C$1500,"&lt;=1105",K$4:K$1500,"&gt;"&amp;K712)+1,IF(AND($C712&gt;=901,$C712&lt;=905),COUNTIFS($C$4:$C$1500,"&gt;=901",$C$4:$C$1500,"&lt;=905",K$4:K$1500,"&gt;"&amp;K712)+1,IF(AND($C712&gt;=801,$C712&lt;=805),COUNTIFS($C$4:$C$1500,"&gt;=801",$C$4:$C$1500,"&lt;=805",K$4:K$1500,"&gt;"&amp;K712)+1,IF(AND($C712&gt;=701,$C712&lt;=705),COUNTIFS($C$4:$C$1500,"&gt;=701",$C$4:$C$1500,"&lt;=705",K$4:K$1500,"&gt;"&amp;K712)+1,IF(AND($C712&gt;=601,$C712&lt;=606),COUNTIFS($C$4:$C$1500,"&gt;=601",$C$4:$C$1500,"&lt;=606",K$4:K$1500,"&gt;"&amp;K712)+1,"")))))))</f>
        <v/>
      </c>
      <c r="N712" s="99">
        <f>IF(OR($C712="",K712=""),"",IF(OR(AND($C712&gt;=1001,$C712&lt;=1005),AND($C712&gt;=1101,$C712&lt;=1105)),COUNTIFS($C$4:$C$1500,"&gt;=1001",$C$4:$C$1500,"&lt;=1005",K$4:K$1500,"&gt;"&amp;K712)+COUNTIFS($C$4:$C$1500,"&gt;=1101",$C$4:$C$1500,"&lt;=1105",K$4:K$1500,"&gt;"&amp;K712)+1,""))</f>
        <v/>
      </c>
      <c r="O712" s="94" t="n">
        <v>25.62</v>
      </c>
      <c r="P712" s="94" t="n">
        <v>28.46</v>
      </c>
      <c r="Q712" s="94" t="n">
        <v>35.85</v>
      </c>
      <c r="R712" s="94" t="n">
        <v>40</v>
      </c>
      <c r="S712" s="94" t="n">
        <v>35.56</v>
      </c>
      <c r="T712" s="99">
        <f>IF(AND(O712&gt;0,O712&lt;36),1,IF(AND(O712&gt;=36,O712&lt;51),2,IF(AND(O712&gt;=51,O712&lt;71),3,IF(AND(O712&gt;=71,O712&lt;=100),4,))))</f>
        <v/>
      </c>
      <c r="U712" s="99">
        <f>IF(AND(P712&gt;0,P712&lt;41),1,IF(AND(P712&gt;=41,P712&lt;56),2,IF(AND(P712&gt;=56,P712&lt;71),3,IF(AND(P712&gt;=71,P712&lt;=100),4,))))</f>
        <v/>
      </c>
      <c r="V712" s="99">
        <f>IF(AND(Q712&gt;0,Q712&lt;41),1,IF(AND(Q712&gt;=41,Q712&lt;56),2,IF(AND(Q712&gt;=56,Q712&lt;71),3,IF(AND(Q712&gt;=71,Q712&lt;=100),4,))))</f>
        <v/>
      </c>
      <c r="W712" s="99">
        <f>IF(AND(R712&gt;0,R712&lt;36),1,IF(AND(R712&gt;=36,R712&lt;51),2,IF(AND(R712&gt;=51,R712&lt;66),3,IF(AND(R712&gt;=66,R712&lt;=100),4,))))</f>
        <v/>
      </c>
      <c r="X712" s="100">
        <f>IF(AND(S712&gt;0,S712&lt;37),1,IF(AND(S712&gt;=37,S712&lt;58),2,IF(AND(S712&gt;=58,S712&lt;71),3,IF(AND(S712&gt;=71,S712&lt;=100),4,))))</f>
        <v/>
      </c>
      <c r="Y712" s="101">
        <f>IF(SUM(AC712:AG712)=0, "", ROUND(((AC712*3+AD712*3+AE712*3+AF712*3+AG712*1)/13)*5,0))</f>
        <v/>
      </c>
      <c r="Z712" s="99">
        <f>IF(OR($C712="",Y712=""),"",COUNTIFS($C$4:$C$1500,$C712,Y$4:Y$1500,"&gt;"&amp;Y712)+1)</f>
        <v/>
      </c>
      <c r="AA712" s="99">
        <f>IF(OR($C712="",Y712=""),"",IF(AND($C712&gt;=1001,$C712&lt;=1005),COUNTIFS($C$4:$C$1500,"&gt;=1001",$C$4:$C$1500,"&lt;=1005",Y$4:Y$1500,"&gt;"&amp;Y712)+1,IF(AND($C712&gt;=1101,$C712&lt;=1105),COUNTIFS($C$4:$C$1500,"&gt;=1101",$C$4:$C$1500,"&lt;=1105",Y$4:Y$1500,"&gt;"&amp;Y712)+1,IF(AND($C712&gt;=901,$C712&lt;=905),COUNTIFS($C$4:$C$1500,"&gt;=901",$C$4:$C$1500,"&lt;=905",Y$4:Y$1500,"&gt;"&amp;Y712)+1,IF(AND($C712&gt;=801,$C712&lt;=805),COUNTIFS($C$4:$C$1500,"&gt;=801",$C$4:$C$1500,"&lt;=805",Y$4:Y$1500,"&gt;"&amp;Y712)+1,IF(AND($C712&gt;=701,$C712&lt;=705),COUNTIFS($C$4:$C$1500,"&gt;=701",$C$4:$C$1500,"&lt;=705",Y$4:Y$1500,"&gt;"&amp;Y712)+1,IF(AND($C712&gt;=601,$C712&lt;=606),COUNTIFS($C$4:$C$1500,"&gt;=601",$C$4:$C$1500,"&lt;=606",Y$4:Y$1500,"&gt;"&amp;Y712)+1,"")))))))</f>
        <v/>
      </c>
      <c r="AB712" s="99">
        <f>IF(OR($C712="",Y712=""),"",IF(OR(AND($C712&gt;=1001,$C712&lt;=1005),AND($C712&gt;=1101,$C712&lt;=1105)),COUNTIFS($C$4:$C$1500,"&gt;=1001",$C$4:$C$1500,"&lt;=1005",Y$4:Y$1500,"&gt;"&amp;Y712)+COUNTIFS($C$4:$C$1500,"&gt;=1101",$C$4:$C$1500,"&lt;=1105",Y$4:Y$1500,"&gt;"&amp;Y712)+1,""))</f>
        <v/>
      </c>
      <c r="AC712" s="94" t="n">
        <v>51.5</v>
      </c>
      <c r="AD712" s="94" t="n">
        <v>41.96</v>
      </c>
      <c r="AE712" s="94" t="n">
        <v>37.38</v>
      </c>
      <c r="AF712" s="94" t="n">
        <v>43.75</v>
      </c>
      <c r="AG712" s="94" t="n">
        <v>45</v>
      </c>
      <c r="AH712" s="99">
        <f>IF(AND(AC712&gt;0,AC712&lt;36),1,IF(AND(AC712&gt;=36,AC712&lt;51),2,IF(AND(AC712&gt;=51,AC712&lt;71),3,IF(AND(AC712&gt;=71,AC712&lt;=100),4,))))</f>
        <v/>
      </c>
      <c r="AI712" s="99">
        <f>IF(AND(AD712&gt;0,AD712&lt;41),1,IF(AND(AD712&gt;=41,AD712&lt;56),2,IF(AND(AD712&gt;=56,AD712&lt;71),3,IF(AND(AD712&gt;=71,AD712&lt;=100),4,))))</f>
        <v/>
      </c>
      <c r="AJ712" s="99">
        <f>IF(AND(AE712&gt;0,AE712&lt;41),1,IF(AND(AE712&gt;=41,AE712&lt;56),2,IF(AND(AE712&gt;=56,AE712&lt;71),3,IF(AND(AE712&gt;=71,AE712&lt;=100),4,))))</f>
        <v/>
      </c>
      <c r="AK712" s="99">
        <f>IF(AND(AF712&gt;0,AF712&lt;36),1,IF(AND(AF712&gt;=36,AF712&lt;51),2,IF(AND(AF712&gt;=51,AF712&lt;66),3,IF(AND(AF712&gt;=66,AF712&lt;=100),4,))))</f>
        <v/>
      </c>
      <c r="AL712" s="100">
        <f>IF(AND(AG712&gt;0,AG712&lt;37),1,IF(AND(AG712&gt;=37,AG712&lt;58),2,IF(AND(AG712&gt;=58,AG712&lt;71),3,IF(AND(AG712&gt;=71,AG712&lt;=100),4,))))</f>
        <v/>
      </c>
      <c r="AM712" s="101">
        <f>IF((Y712&lt;&gt;"")*(K712&lt;&gt;""),Y712-K712,"")</f>
        <v/>
      </c>
      <c r="AN712" s="99">
        <f>IF((Z712&lt;&gt;"")*(L712&lt;&gt;""),Z712-L712,"")</f>
        <v/>
      </c>
      <c r="AO712" s="99">
        <f>IF((AA712&lt;&gt;"")*(M712&lt;&gt;""),AA712-M712,"")</f>
        <v/>
      </c>
      <c r="AP712" s="99">
        <f>IF((AB712&lt;&gt;"")*(N712&lt;&gt;""),AB712-N712,"")</f>
        <v/>
      </c>
      <c r="AQ712" s="94">
        <f>IF((AC712&lt;&gt;"")*(O712&lt;&gt;""),AC712-O712,"")</f>
        <v/>
      </c>
      <c r="AR712" s="94">
        <f>IF((AD712&lt;&gt;"")*(P712&lt;&gt;""),AD712-P712,"")</f>
        <v/>
      </c>
      <c r="AS712" s="94">
        <f>IF((AE712&lt;&gt;"")*(Q712&lt;&gt;""),AE712-Q712,"")</f>
        <v/>
      </c>
      <c r="AT712" s="94">
        <f>IF((AF712&lt;&gt;"")*(R712&lt;&gt;""),AF712-R712,"")</f>
        <v/>
      </c>
      <c r="AU712" s="94">
        <f>IF((AG712&lt;&gt;"")*(S712&lt;&gt;""),AG712-S712,"")</f>
        <v/>
      </c>
      <c r="AV712" s="99">
        <f>IF((AH712&lt;&gt;"")*(T712&lt;&gt;""),AH712-T712,"")</f>
        <v/>
      </c>
      <c r="AW712" s="99">
        <f>IF((AI712&lt;&gt;"")*(U712&lt;&gt;""),AI712-U712,"")</f>
        <v/>
      </c>
      <c r="AX712" s="99">
        <f>IF((AJ712&lt;&gt;"")*(V712&lt;&gt;""),AJ712-V712,"")</f>
        <v/>
      </c>
      <c r="AY712" s="99">
        <f>IF((AK712&lt;&gt;"")*(W712&lt;&gt;""),AK712-W712,"")</f>
        <v/>
      </c>
      <c r="AZ712" s="102">
        <f>IF((AL712&lt;&gt;"")*(X712&lt;&gt;""),AL712-X712,"")</f>
        <v/>
      </c>
      <c r="BA712" s="50">
        <f>IFERROR(__xludf.dummyfunction("AI(""Actúa como un tutor académico y dirígete personalmente al estudiante "" &amp; I712 &amp; "" "" &amp; J712 &amp; "" "" &amp; G712 &amp; "" "" &amp; H712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AM712 &amp; ""'. Diferencias por área: Matemáticas ("" &amp; AQ712 &amp; ""), Ciencias Natura"&amp;"les ("" &amp; AR712 &amp; ""), Sociales ("" &amp; AS712 &amp; ""), Lectura Crítica ("" &amp; AT712 &amp; "") e Inglés ("" &amp; AU712 &amp; ""). Variación en posición: grupo ("" &amp; AN712 &amp; ""), grado ("" &amp; AO712 &amp; "") y media ("" &amp; AP712 &amp; ""). Puntajes Primer Simulacro: Global "" &amp; K712 &amp; "", Mat "" &amp; "&amp;"O4 &amp; "", Cien "" &amp; P712 &amp; "", Soc "" &amp; Q712 &amp; "", Lec "" &amp; R712 &amp; "", Ing "" &amp; S712 &amp; "". Puntajes Segundo Simulacro: Global "" &amp; Y712 &amp; "", Mat "" &amp; AC712 &amp; "", Cien "" &amp; AD712 &amp; "", Soc "" &amp; AE712 &amp; "", Lec "" &amp; AF712 &amp; "", Ing "" &amp; AG712 &amp; "". Escribe un mensaje motivador"&amp;" y breve (máximo 4 líneas)."")
"),"=AI(""Actúa como un tutor académico y dirígete personalmente al estudiante "" &amp; I712 &amp; "" "" &amp; J712 &amp; "" "" &amp; G712 &amp; "" "" &amp; H712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AM712 &amp; ""'. Diferencias por área: Matemáticas ("" &amp; AQ712 &amp; ""), Ciencias Natur"&amp;"ales ("" &amp; AR712 &amp; ""), Sociales ("" &amp; AS712 &amp; ""), Lectura Crítica ("" &amp; AT712 &amp; "") e Inglés ("" &amp; AU712 &amp; ""). Variación en posición: grupo ("" &amp; AN712 &amp; ""), grado ("" &amp; AO712 &amp; "") y media ("" &amp; AP712 &amp; ""). Puntajes Primer Simulacro: Global "" &amp; K712 &amp; "", Mat "" &amp;"&amp;" O712 &amp; "", Cien "" &amp; P712 &amp; "", Soc "" &amp; Q712 &amp; "", Lec "" &amp; R712 &amp; "", Ing "" &amp; S712 &amp; "". Puntajes Segundo Simulacro: Global "" &amp; Y712 &amp; "", Mat "" &amp; AC712 &amp; "", Cien "" &amp; AD712 &amp; "", Soc "" &amp; AE712 &amp; "", Lec "" &amp; AF712 &amp; "", Ing "" &amp; AG712 &amp; "". Escribe un mensaje motivado"&amp;"r y breve (máximo 4 líneas)."")
")</f>
        <v/>
      </c>
    </row>
    <row r="713" ht="15.75" customHeight="1" s="42">
      <c r="A713" s="93" t="n"/>
      <c r="B713" s="94" t="inlineStr">
        <is>
          <t>Bachillerato</t>
        </is>
      </c>
      <c r="C713" s="94" t="n">
        <v>1001</v>
      </c>
      <c r="D713" s="94" t="n"/>
      <c r="E713" s="95" t="n">
        <v>5445176</v>
      </c>
      <c r="F713" s="96">
        <f>TRIM(G713&amp;" "&amp;H713&amp;" "&amp;I713&amp;" "&amp;J713)</f>
        <v/>
      </c>
      <c r="G713" s="94" t="inlineStr">
        <is>
          <t>Garces</t>
        </is>
      </c>
      <c r="H713" s="94" t="inlineStr">
        <is>
          <t>Gómez</t>
        </is>
      </c>
      <c r="I713" s="94" t="inlineStr">
        <is>
          <t>Oscar</t>
        </is>
      </c>
      <c r="J713" s="97" t="inlineStr">
        <is>
          <t>Eduardo</t>
        </is>
      </c>
      <c r="K713" s="98">
        <f>IF(SUM(O713:S713)=0, "", ROUND(((O713*3+P713*3+Q713*3+R713*3+S713*1)/13)*5,0))</f>
        <v/>
      </c>
      <c r="L713" s="99">
        <f>IF(OR($C713="",K713=""),"",COUNTIFS($C$4:$C$1500,$C713,K$4:K$1500,"&gt;"&amp;K713)+1)</f>
        <v/>
      </c>
      <c r="M713" s="99">
        <f>IF(OR($C713="",K713=""),"",IF(AND($C713&gt;=1001,$C713&lt;=1005),COUNTIFS($C$4:$C$1500,"&gt;=1001",$C$4:$C$1500,"&lt;=1005",K$4:K$1500,"&gt;"&amp;K713)+1,IF(AND($C713&gt;=1101,$C713&lt;=1105),COUNTIFS($C$4:$C$1500,"&gt;=1101",$C$4:$C$1500,"&lt;=1105",K$4:K$1500,"&gt;"&amp;K713)+1,IF(AND($C713&gt;=901,$C713&lt;=905),COUNTIFS($C$4:$C$1500,"&gt;=901",$C$4:$C$1500,"&lt;=905",K$4:K$1500,"&gt;"&amp;K713)+1,IF(AND($C713&gt;=801,$C713&lt;=805),COUNTIFS($C$4:$C$1500,"&gt;=801",$C$4:$C$1500,"&lt;=805",K$4:K$1500,"&gt;"&amp;K713)+1,IF(AND($C713&gt;=701,$C713&lt;=705),COUNTIFS($C$4:$C$1500,"&gt;=701",$C$4:$C$1500,"&lt;=705",K$4:K$1500,"&gt;"&amp;K713)+1,IF(AND($C713&gt;=601,$C713&lt;=606),COUNTIFS($C$4:$C$1500,"&gt;=601",$C$4:$C$1500,"&lt;=606",K$4:K$1500,"&gt;"&amp;K713)+1,"")))))))</f>
        <v/>
      </c>
      <c r="N713" s="99">
        <f>IF(OR($C713="",K713=""),"",IF(OR(AND($C713&gt;=1001,$C713&lt;=1005),AND($C713&gt;=1101,$C713&lt;=1105)),COUNTIFS($C$4:$C$1500,"&gt;=1001",$C$4:$C$1500,"&lt;=1005",K$4:K$1500,"&gt;"&amp;K713)+COUNTIFS($C$4:$C$1500,"&gt;=1101",$C$4:$C$1500,"&lt;=1105",K$4:K$1500,"&gt;"&amp;K713)+1,""))</f>
        <v/>
      </c>
      <c r="O713" s="94" t="n">
        <v>43.97</v>
      </c>
      <c r="P713" s="94" t="n">
        <v>37.43</v>
      </c>
      <c r="Q713" s="94" t="n">
        <v>32.96</v>
      </c>
      <c r="R713" s="94" t="n">
        <v>37.5</v>
      </c>
      <c r="S713" s="94" t="n">
        <v>37.78</v>
      </c>
      <c r="T713" s="99">
        <f>IF(AND(O713&gt;0,O713&lt;36),1,IF(AND(O713&gt;=36,O713&lt;51),2,IF(AND(O713&gt;=51,O713&lt;71),3,IF(AND(O713&gt;=71,O713&lt;=100),4,))))</f>
        <v/>
      </c>
      <c r="U713" s="99">
        <f>IF(AND(P713&gt;0,P713&lt;41),1,IF(AND(P713&gt;=41,P713&lt;56),2,IF(AND(P713&gt;=56,P713&lt;71),3,IF(AND(P713&gt;=71,P713&lt;=100),4,))))</f>
        <v/>
      </c>
      <c r="V713" s="99">
        <f>IF(AND(Q713&gt;0,Q713&lt;41),1,IF(AND(Q713&gt;=41,Q713&lt;56),2,IF(AND(Q713&gt;=56,Q713&lt;71),3,IF(AND(Q713&gt;=71,Q713&lt;=100),4,))))</f>
        <v/>
      </c>
      <c r="W713" s="99">
        <f>IF(AND(R713&gt;0,R713&lt;36),1,IF(AND(R713&gt;=36,R713&lt;51),2,IF(AND(R713&gt;=51,R713&lt;66),3,IF(AND(R713&gt;=66,R713&lt;=100),4,))))</f>
        <v/>
      </c>
      <c r="X713" s="100">
        <f>IF(AND(S713&gt;0,S713&lt;37),1,IF(AND(S713&gt;=37,S713&lt;58),2,IF(AND(S713&gt;=58,S713&lt;71),3,IF(AND(S713&gt;=71,S713&lt;=100),4,))))</f>
        <v/>
      </c>
      <c r="Y713" s="101">
        <f>IF(SUM(AC713:AG713)=0, "", ROUND(((AC713*3+AD713*3+AE713*3+AF713*3+AG713*1)/13)*5,0))</f>
        <v/>
      </c>
      <c r="Z713" s="99">
        <f>IF(OR($C713="",Y713=""),"",COUNTIFS($C$4:$C$1500,$C713,Y$4:Y$1500,"&gt;"&amp;Y713)+1)</f>
        <v/>
      </c>
      <c r="AA713" s="99">
        <f>IF(OR($C713="",Y713=""),"",IF(AND($C713&gt;=1001,$C713&lt;=1005),COUNTIFS($C$4:$C$1500,"&gt;=1001",$C$4:$C$1500,"&lt;=1005",Y$4:Y$1500,"&gt;"&amp;Y713)+1,IF(AND($C713&gt;=1101,$C713&lt;=1105),COUNTIFS($C$4:$C$1500,"&gt;=1101",$C$4:$C$1500,"&lt;=1105",Y$4:Y$1500,"&gt;"&amp;Y713)+1,IF(AND($C713&gt;=901,$C713&lt;=905),COUNTIFS($C$4:$C$1500,"&gt;=901",$C$4:$C$1500,"&lt;=905",Y$4:Y$1500,"&gt;"&amp;Y713)+1,IF(AND($C713&gt;=801,$C713&lt;=805),COUNTIFS($C$4:$C$1500,"&gt;=801",$C$4:$C$1500,"&lt;=805",Y$4:Y$1500,"&gt;"&amp;Y713)+1,IF(AND($C713&gt;=701,$C713&lt;=705),COUNTIFS($C$4:$C$1500,"&gt;=701",$C$4:$C$1500,"&lt;=705",Y$4:Y$1500,"&gt;"&amp;Y713)+1,IF(AND($C713&gt;=601,$C713&lt;=606),COUNTIFS($C$4:$C$1500,"&gt;=601",$C$4:$C$1500,"&lt;=606",Y$4:Y$1500,"&gt;"&amp;Y713)+1,"")))))))</f>
        <v/>
      </c>
      <c r="AB713" s="99">
        <f>IF(OR($C713="",Y713=""),"",IF(OR(AND($C713&gt;=1001,$C713&lt;=1005),AND($C713&gt;=1101,$C713&lt;=1105)),COUNTIFS($C$4:$C$1500,"&gt;=1001",$C$4:$C$1500,"&lt;=1005",Y$4:Y$1500,"&gt;"&amp;Y713)+COUNTIFS($C$4:$C$1500,"&gt;=1101",$C$4:$C$1500,"&lt;=1105",Y$4:Y$1500,"&gt;"&amp;Y713)+1,""))</f>
        <v/>
      </c>
      <c r="AC713" s="94" t="n">
        <v>62.25</v>
      </c>
      <c r="AD713" s="94" t="n">
        <v>47.56</v>
      </c>
      <c r="AE713" s="94" t="n">
        <v>87.38</v>
      </c>
      <c r="AF713" s="94" t="n">
        <v>74.38</v>
      </c>
      <c r="AG713" s="94" t="n">
        <v>90</v>
      </c>
      <c r="AH713" s="99">
        <f>IF(AND(AC713&gt;0,AC713&lt;36),1,IF(AND(AC713&gt;=36,AC713&lt;51),2,IF(AND(AC713&gt;=51,AC713&lt;71),3,IF(AND(AC713&gt;=71,AC713&lt;=100),4,))))</f>
        <v/>
      </c>
      <c r="AI713" s="99">
        <f>IF(AND(AD713&gt;0,AD713&lt;41),1,IF(AND(AD713&gt;=41,AD713&lt;56),2,IF(AND(AD713&gt;=56,AD713&lt;71),3,IF(AND(AD713&gt;=71,AD713&lt;=100),4,))))</f>
        <v/>
      </c>
      <c r="AJ713" s="99">
        <f>IF(AND(AE713&gt;0,AE713&lt;41),1,IF(AND(AE713&gt;=41,AE713&lt;56),2,IF(AND(AE713&gt;=56,AE713&lt;71),3,IF(AND(AE713&gt;=71,AE713&lt;=100),4,))))</f>
        <v/>
      </c>
      <c r="AK713" s="99">
        <f>IF(AND(AF713&gt;0,AF713&lt;36),1,IF(AND(AF713&gt;=36,AF713&lt;51),2,IF(AND(AF713&gt;=51,AF713&lt;66),3,IF(AND(AF713&gt;=66,AF713&lt;=100),4,))))</f>
        <v/>
      </c>
      <c r="AL713" s="100">
        <f>IF(AND(AG713&gt;0,AG713&lt;37),1,IF(AND(AG713&gt;=37,AG713&lt;58),2,IF(AND(AG713&gt;=58,AG713&lt;71),3,IF(AND(AG713&gt;=71,AG713&lt;=100),4,))))</f>
        <v/>
      </c>
      <c r="AM713" s="101">
        <f>IF((Y713&lt;&gt;"")*(K713&lt;&gt;""),Y713-K713,"")</f>
        <v/>
      </c>
      <c r="AN713" s="99">
        <f>IF((Z713&lt;&gt;"")*(L713&lt;&gt;""),Z713-L713,"")</f>
        <v/>
      </c>
      <c r="AO713" s="99">
        <f>IF((AA713&lt;&gt;"")*(M713&lt;&gt;""),AA713-M713,"")</f>
        <v/>
      </c>
      <c r="AP713" s="99">
        <f>IF((AB713&lt;&gt;"")*(N713&lt;&gt;""),AB713-N713,"")</f>
        <v/>
      </c>
      <c r="AQ713" s="94">
        <f>IF((AC713&lt;&gt;"")*(O713&lt;&gt;""),AC713-O713,"")</f>
        <v/>
      </c>
      <c r="AR713" s="94">
        <f>IF((AD713&lt;&gt;"")*(P713&lt;&gt;""),AD713-P713,"")</f>
        <v/>
      </c>
      <c r="AS713" s="94">
        <f>IF((AE713&lt;&gt;"")*(Q713&lt;&gt;""),AE713-Q713,"")</f>
        <v/>
      </c>
      <c r="AT713" s="94">
        <f>IF((AF713&lt;&gt;"")*(R713&lt;&gt;""),AF713-R713,"")</f>
        <v/>
      </c>
      <c r="AU713" s="94">
        <f>IF((AG713&lt;&gt;"")*(S713&lt;&gt;""),AG713-S713,"")</f>
        <v/>
      </c>
      <c r="AV713" s="99">
        <f>IF((AH713&lt;&gt;"")*(T713&lt;&gt;""),AH713-T713,"")</f>
        <v/>
      </c>
      <c r="AW713" s="99">
        <f>IF((AI713&lt;&gt;"")*(U713&lt;&gt;""),AI713-U713,"")</f>
        <v/>
      </c>
      <c r="AX713" s="99">
        <f>IF((AJ713&lt;&gt;"")*(V713&lt;&gt;""),AJ713-V713,"")</f>
        <v/>
      </c>
      <c r="AY713" s="99">
        <f>IF((AK713&lt;&gt;"")*(W713&lt;&gt;""),AK713-W713,"")</f>
        <v/>
      </c>
      <c r="AZ713" s="102">
        <f>IF((AL713&lt;&gt;"")*(X713&lt;&gt;""),AL713-X713,"")</f>
        <v/>
      </c>
      <c r="BA713" s="50">
        <f>IFERROR(__xludf.dummyfunction("AI(""Actúa como un tutor académico y dirígete personalmente al estudiante "" &amp; I713 &amp; "" "" &amp; J713 &amp; "" "" &amp; G713 &amp; "" "" &amp; H713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AM713 &amp; ""'. Diferencias por área: Matemáticas ("" &amp; AQ713 &amp; ""), Ciencias Natura"&amp;"les ("" &amp; AR713 &amp; ""), Sociales ("" &amp; AS713 &amp; ""), Lectura Crítica ("" &amp; AT713 &amp; "") e Inglés ("" &amp; AU713 &amp; ""). Variación en posición: grupo ("" &amp; AN713 &amp; ""), grado ("" &amp; AO713 &amp; "") y media ("" &amp; AP713 &amp; ""). Puntajes Primer Simulacro: Global "" &amp; K713 &amp; "", Mat "" &amp; "&amp;"O4 &amp; "", Cien "" &amp; P713 &amp; "", Soc "" &amp; Q713 &amp; "", Lec "" &amp; R713 &amp; "", Ing "" &amp; S713 &amp; "". Puntajes Segundo Simulacro: Global "" &amp; Y713 &amp; "", Mat "" &amp; AC713 &amp; "", Cien "" &amp; AD713 &amp; "", Soc "" &amp; AE713 &amp; "", Lec "" &amp; AF713 &amp; "", Ing "" &amp; AG713 &amp; "". Escribe un mensaje motivador"&amp;" y breve (máximo 4 líneas)."")
"),"=AI(""Actúa como un tutor académico y dirígete personalmente al estudiante "" &amp; I713 &amp; "" "" &amp; J713 &amp; "" "" &amp; G713 &amp; "" "" &amp; H713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AM713 &amp; ""'. Diferencias por área: Matemáticas ("" &amp; AQ713 &amp; ""), Ciencias Natur"&amp;"ales ("" &amp; AR713 &amp; ""), Sociales ("" &amp; AS713 &amp; ""), Lectura Crítica ("" &amp; AT713 &amp; "") e Inglés ("" &amp; AU713 &amp; ""). Variación en posición: grupo ("" &amp; AN713 &amp; ""), grado ("" &amp; AO713 &amp; "") y media ("" &amp; AP713 &amp; ""). Puntajes Primer Simulacro: Global "" &amp; K713 &amp; "", Mat "" &amp;"&amp;" O713 &amp; "", Cien "" &amp; P713 &amp; "", Soc "" &amp; Q713 &amp; "", Lec "" &amp; R713 &amp; "", Ing "" &amp; S713 &amp; "". Puntajes Segundo Simulacro: Global "" &amp; Y713 &amp; "", Mat "" &amp; AC713 &amp; "", Cien "" &amp; AD713 &amp; "", Soc "" &amp; AE713 &amp; "", Lec "" &amp; AF713 &amp; "", Ing "" &amp; AG713 &amp; "". Escribe un mensaje motivado"&amp;"r y breve (máximo 4 líneas)."")
")</f>
        <v/>
      </c>
    </row>
    <row r="714" ht="15.75" customHeight="1" s="42">
      <c r="A714" s="93" t="n"/>
      <c r="B714" s="94" t="inlineStr">
        <is>
          <t>Bachillerato</t>
        </is>
      </c>
      <c r="C714" s="94" t="n">
        <v>1001</v>
      </c>
      <c r="D714" s="94" t="n"/>
      <c r="E714" s="95" t="n">
        <v>1011594040</v>
      </c>
      <c r="F714" s="96">
        <f>TRIM(G714&amp;" "&amp;H714&amp;" "&amp;I714&amp;" "&amp;J714)</f>
        <v/>
      </c>
      <c r="G714" s="94" t="inlineStr">
        <is>
          <t>Graciano</t>
        </is>
      </c>
      <c r="H714" s="94" t="inlineStr">
        <is>
          <t>Aguinaga</t>
        </is>
      </c>
      <c r="I714" s="94" t="inlineStr">
        <is>
          <t>Any</t>
        </is>
      </c>
      <c r="J714" s="97" t="inlineStr">
        <is>
          <t>Cristina</t>
        </is>
      </c>
      <c r="K714" s="98">
        <f>IF(SUM(O714:S714)=0, "", ROUND(((O714*3+P714*3+Q714*3+R714*3+S714*1)/13)*5,0))</f>
        <v/>
      </c>
      <c r="L714" s="99">
        <f>IF(OR($C714="",K714=""),"",COUNTIFS($C$4:$C$1500,$C714,K$4:K$1500,"&gt;"&amp;K714)+1)</f>
        <v/>
      </c>
      <c r="M714" s="99">
        <f>IF(OR($C714="",K714=""),"",IF(AND($C714&gt;=1001,$C714&lt;=1005),COUNTIFS($C$4:$C$1500,"&gt;=1001",$C$4:$C$1500,"&lt;=1005",K$4:K$1500,"&gt;"&amp;K714)+1,IF(AND($C714&gt;=1101,$C714&lt;=1105),COUNTIFS($C$4:$C$1500,"&gt;=1101",$C$4:$C$1500,"&lt;=1105",K$4:K$1500,"&gt;"&amp;K714)+1,IF(AND($C714&gt;=901,$C714&lt;=905),COUNTIFS($C$4:$C$1500,"&gt;=901",$C$4:$C$1500,"&lt;=905",K$4:K$1500,"&gt;"&amp;K714)+1,IF(AND($C714&gt;=801,$C714&lt;=805),COUNTIFS($C$4:$C$1500,"&gt;=801",$C$4:$C$1500,"&lt;=805",K$4:K$1500,"&gt;"&amp;K714)+1,IF(AND($C714&gt;=701,$C714&lt;=705),COUNTIFS($C$4:$C$1500,"&gt;=701",$C$4:$C$1500,"&lt;=705",K$4:K$1500,"&gt;"&amp;K714)+1,IF(AND($C714&gt;=601,$C714&lt;=606),COUNTIFS($C$4:$C$1500,"&gt;=601",$C$4:$C$1500,"&lt;=606",K$4:K$1500,"&gt;"&amp;K714)+1,"")))))))</f>
        <v/>
      </c>
      <c r="N714" s="99">
        <f>IF(OR($C714="",K714=""),"",IF(OR(AND($C714&gt;=1001,$C714&lt;=1005),AND($C714&gt;=1101,$C714&lt;=1105)),COUNTIFS($C$4:$C$1500,"&gt;=1001",$C$4:$C$1500,"&lt;=1005",K$4:K$1500,"&gt;"&amp;K714)+COUNTIFS($C$4:$C$1500,"&gt;=1101",$C$4:$C$1500,"&lt;=1105",K$4:K$1500,"&gt;"&amp;K714)+1,""))</f>
        <v/>
      </c>
      <c r="O714" s="94" t="n">
        <v>37.57</v>
      </c>
      <c r="P714" s="94" t="n">
        <v>30.81</v>
      </c>
      <c r="Q714" s="94" t="n">
        <v>38.99</v>
      </c>
      <c r="R714" s="94" t="n">
        <v>45</v>
      </c>
      <c r="S714" s="94" t="n">
        <v>22.22</v>
      </c>
      <c r="T714" s="99">
        <f>IF(AND(O714&gt;0,O714&lt;36),1,IF(AND(O714&gt;=36,O714&lt;51),2,IF(AND(O714&gt;=51,O714&lt;71),3,IF(AND(O714&gt;=71,O714&lt;=100),4,))))</f>
        <v/>
      </c>
      <c r="U714" s="99">
        <f>IF(AND(P714&gt;0,P714&lt;41),1,IF(AND(P714&gt;=41,P714&lt;56),2,IF(AND(P714&gt;=56,P714&lt;71),3,IF(AND(P714&gt;=71,P714&lt;=100),4,))))</f>
        <v/>
      </c>
      <c r="V714" s="99">
        <f>IF(AND(Q714&gt;0,Q714&lt;41),1,IF(AND(Q714&gt;=41,Q714&lt;56),2,IF(AND(Q714&gt;=56,Q714&lt;71),3,IF(AND(Q714&gt;=71,Q714&lt;=100),4,))))</f>
        <v/>
      </c>
      <c r="W714" s="99">
        <f>IF(AND(R714&gt;0,R714&lt;36),1,IF(AND(R714&gt;=36,R714&lt;51),2,IF(AND(R714&gt;=51,R714&lt;66),3,IF(AND(R714&gt;=66,R714&lt;=100),4,))))</f>
        <v/>
      </c>
      <c r="X714" s="100">
        <f>IF(AND(S714&gt;0,S714&lt;37),1,IF(AND(S714&gt;=37,S714&lt;58),2,IF(AND(S714&gt;=58,S714&lt;71),3,IF(AND(S714&gt;=71,S714&lt;=100),4,))))</f>
        <v/>
      </c>
      <c r="Y714" s="101">
        <f>IF(SUM(AC714:AG714)=0, "", ROUND(((AC714*3+AD714*3+AE714*3+AF714*3+AG714*1)/13)*5,0))</f>
        <v/>
      </c>
      <c r="Z714" s="99">
        <f>IF(OR($C714="",Y714=""),"",COUNTIFS($C$4:$C$1500,$C714,Y$4:Y$1500,"&gt;"&amp;Y714)+1)</f>
        <v/>
      </c>
      <c r="AA714" s="99">
        <f>IF(OR($C714="",Y714=""),"",IF(AND($C714&gt;=1001,$C714&lt;=1005),COUNTIFS($C$4:$C$1500,"&gt;=1001",$C$4:$C$1500,"&lt;=1005",Y$4:Y$1500,"&gt;"&amp;Y714)+1,IF(AND($C714&gt;=1101,$C714&lt;=1105),COUNTIFS($C$4:$C$1500,"&gt;=1101",$C$4:$C$1500,"&lt;=1105",Y$4:Y$1500,"&gt;"&amp;Y714)+1,IF(AND($C714&gt;=901,$C714&lt;=905),COUNTIFS($C$4:$C$1500,"&gt;=901",$C$4:$C$1500,"&lt;=905",Y$4:Y$1500,"&gt;"&amp;Y714)+1,IF(AND($C714&gt;=801,$C714&lt;=805),COUNTIFS($C$4:$C$1500,"&gt;=801",$C$4:$C$1500,"&lt;=805",Y$4:Y$1500,"&gt;"&amp;Y714)+1,IF(AND($C714&gt;=701,$C714&lt;=705),COUNTIFS($C$4:$C$1500,"&gt;=701",$C$4:$C$1500,"&lt;=705",Y$4:Y$1500,"&gt;"&amp;Y714)+1,IF(AND($C714&gt;=601,$C714&lt;=606),COUNTIFS($C$4:$C$1500,"&gt;=601",$C$4:$C$1500,"&lt;=606",Y$4:Y$1500,"&gt;"&amp;Y714)+1,"")))))))</f>
        <v/>
      </c>
      <c r="AB714" s="99">
        <f>IF(OR($C714="",Y714=""),"",IF(OR(AND($C714&gt;=1001,$C714&lt;=1005),AND($C714&gt;=1101,$C714&lt;=1105)),COUNTIFS($C$4:$C$1500,"&gt;=1001",$C$4:$C$1500,"&lt;=1005",Y$4:Y$1500,"&gt;"&amp;Y714)+COUNTIFS($C$4:$C$1500,"&gt;=1101",$C$4:$C$1500,"&lt;=1105",Y$4:Y$1500,"&gt;"&amp;Y714)+1,""))</f>
        <v/>
      </c>
      <c r="AC714" s="94" t="n">
        <v>54.5</v>
      </c>
      <c r="AD714" s="94" t="n">
        <v>70.18000000000001</v>
      </c>
      <c r="AE714" s="94" t="n">
        <v>63.25</v>
      </c>
      <c r="AF714" s="94" t="n">
        <v>61.25</v>
      </c>
      <c r="AG714" s="94" t="n">
        <v>65</v>
      </c>
      <c r="AH714" s="99">
        <f>IF(AND(AC714&gt;0,AC714&lt;36),1,IF(AND(AC714&gt;=36,AC714&lt;51),2,IF(AND(AC714&gt;=51,AC714&lt;71),3,IF(AND(AC714&gt;=71,AC714&lt;=100),4,))))</f>
        <v/>
      </c>
      <c r="AI714" s="99">
        <f>IF(AND(AD714&gt;0,AD714&lt;41),1,IF(AND(AD714&gt;=41,AD714&lt;56),2,IF(AND(AD714&gt;=56,AD714&lt;71),3,IF(AND(AD714&gt;=71,AD714&lt;=100),4,))))</f>
        <v/>
      </c>
      <c r="AJ714" s="99">
        <f>IF(AND(AE714&gt;0,AE714&lt;41),1,IF(AND(AE714&gt;=41,AE714&lt;56),2,IF(AND(AE714&gt;=56,AE714&lt;71),3,IF(AND(AE714&gt;=71,AE714&lt;=100),4,))))</f>
        <v/>
      </c>
      <c r="AK714" s="99">
        <f>IF(AND(AF714&gt;0,AF714&lt;36),1,IF(AND(AF714&gt;=36,AF714&lt;51),2,IF(AND(AF714&gt;=51,AF714&lt;66),3,IF(AND(AF714&gt;=66,AF714&lt;=100),4,))))</f>
        <v/>
      </c>
      <c r="AL714" s="100">
        <f>IF(AND(AG714&gt;0,AG714&lt;37),1,IF(AND(AG714&gt;=37,AG714&lt;58),2,IF(AND(AG714&gt;=58,AG714&lt;71),3,IF(AND(AG714&gt;=71,AG714&lt;=100),4,))))</f>
        <v/>
      </c>
      <c r="AM714" s="101">
        <f>IF((Y714&lt;&gt;"")*(K714&lt;&gt;""),Y714-K714,"")</f>
        <v/>
      </c>
      <c r="AN714" s="99">
        <f>IF((Z714&lt;&gt;"")*(L714&lt;&gt;""),Z714-L714,"")</f>
        <v/>
      </c>
      <c r="AO714" s="99">
        <f>IF((AA714&lt;&gt;"")*(M714&lt;&gt;""),AA714-M714,"")</f>
        <v/>
      </c>
      <c r="AP714" s="99">
        <f>IF((AB714&lt;&gt;"")*(N714&lt;&gt;""),AB714-N714,"")</f>
        <v/>
      </c>
      <c r="AQ714" s="94">
        <f>IF((AC714&lt;&gt;"")*(O714&lt;&gt;""),AC714-O714,"")</f>
        <v/>
      </c>
      <c r="AR714" s="94">
        <f>IF((AD714&lt;&gt;"")*(P714&lt;&gt;""),AD714-P714,"")</f>
        <v/>
      </c>
      <c r="AS714" s="94">
        <f>IF((AE714&lt;&gt;"")*(Q714&lt;&gt;""),AE714-Q714,"")</f>
        <v/>
      </c>
      <c r="AT714" s="94">
        <f>IF((AF714&lt;&gt;"")*(R714&lt;&gt;""),AF714-R714,"")</f>
        <v/>
      </c>
      <c r="AU714" s="94">
        <f>IF((AG714&lt;&gt;"")*(S714&lt;&gt;""),AG714-S714,"")</f>
        <v/>
      </c>
      <c r="AV714" s="99">
        <f>IF((AH714&lt;&gt;"")*(T714&lt;&gt;""),AH714-T714,"")</f>
        <v/>
      </c>
      <c r="AW714" s="99">
        <f>IF((AI714&lt;&gt;"")*(U714&lt;&gt;""),AI714-U714,"")</f>
        <v/>
      </c>
      <c r="AX714" s="99">
        <f>IF((AJ714&lt;&gt;"")*(V714&lt;&gt;""),AJ714-V714,"")</f>
        <v/>
      </c>
      <c r="AY714" s="99">
        <f>IF((AK714&lt;&gt;"")*(W714&lt;&gt;""),AK714-W714,"")</f>
        <v/>
      </c>
      <c r="AZ714" s="102">
        <f>IF((AL714&lt;&gt;"")*(X714&lt;&gt;""),AL714-X714,"")</f>
        <v/>
      </c>
      <c r="BA714" s="50">
        <f>IFERROR(__xludf.dummyfunction("AI(""Actúa como un tutor académico y dirígete personalmente al estudiante "" &amp; I714 &amp; "" "" &amp; J714 &amp; "" "" &amp; G714 &amp; "" "" &amp; H714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AM714 &amp; ""'. Diferencias por área: Matemáticas ("" &amp; AQ714 &amp; ""), Ciencias Natura"&amp;"les ("" &amp; AR714 &amp; ""), Sociales ("" &amp; AS714 &amp; ""), Lectura Crítica ("" &amp; AT714 &amp; "") e Inglés ("" &amp; AU714 &amp; ""). Variación en posición: grupo ("" &amp; AN714 &amp; ""), grado ("" &amp; AO714 &amp; "") y media ("" &amp; AP714 &amp; ""). Puntajes Primer Simulacro: Global "" &amp; K714 &amp; "", Mat "" &amp; "&amp;"O4 &amp; "", Cien "" &amp; P714 &amp; "", Soc "" &amp; Q714 &amp; "", Lec "" &amp; R714 &amp; "", Ing "" &amp; S714 &amp; "". Puntajes Segundo Simulacro: Global "" &amp; Y714 &amp; "", Mat "" &amp; AC714 &amp; "", Cien "" &amp; AD714 &amp; "", Soc "" &amp; AE714 &amp; "", Lec "" &amp; AF714 &amp; "", Ing "" &amp; AG714 &amp; "". Escribe un mensaje motivador"&amp;" y breve (máximo 4 líneas)."")
"),"=AI(""Actúa como un tutor académico y dirígete personalmente al estudiante "" &amp; I714 &amp; "" "" &amp; J714 &amp; "" "" &amp; G714 &amp; "" "" &amp; H714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AM714 &amp; ""'. Diferencias por área: Matemáticas ("" &amp; AQ714 &amp; ""), Ciencias Natur"&amp;"ales ("" &amp; AR714 &amp; ""), Sociales ("" &amp; AS714 &amp; ""), Lectura Crítica ("" &amp; AT714 &amp; "") e Inglés ("" &amp; AU714 &amp; ""). Variación en posición: grupo ("" &amp; AN714 &amp; ""), grado ("" &amp; AO714 &amp; "") y media ("" &amp; AP714 &amp; ""). Puntajes Primer Simulacro: Global "" &amp; K714 &amp; "", Mat "" &amp;"&amp;" O714 &amp; "", Cien "" &amp; P714 &amp; "", Soc "" &amp; Q714 &amp; "", Lec "" &amp; R714 &amp; "", Ing "" &amp; S714 &amp; "". Puntajes Segundo Simulacro: Global "" &amp; Y714 &amp; "", Mat "" &amp; AC714 &amp; "", Cien "" &amp; AD714 &amp; "", Soc "" &amp; AE714 &amp; "", Lec "" &amp; AF714 &amp; "", Ing "" &amp; AG714 &amp; "". Escribe un mensaje motivado"&amp;"r y breve (máximo 4 líneas)."")
")</f>
        <v/>
      </c>
    </row>
    <row r="715" ht="15.75" customHeight="1" s="42">
      <c r="A715" s="93" t="n"/>
      <c r="B715" s="94" t="inlineStr">
        <is>
          <t>Bachillerato</t>
        </is>
      </c>
      <c r="C715" s="94" t="n">
        <v>1001</v>
      </c>
      <c r="D715" s="94" t="n"/>
      <c r="E715" s="95" t="n"/>
      <c r="F715" s="96">
        <f>TRIM(G715&amp;" "&amp;H715&amp;" "&amp;I715&amp;" "&amp;J715)</f>
        <v/>
      </c>
      <c r="G715" s="94" t="inlineStr">
        <is>
          <t>Higuita</t>
        </is>
      </c>
      <c r="H715" s="94" t="inlineStr">
        <is>
          <t>Carvajal</t>
        </is>
      </c>
      <c r="I715" s="94" t="inlineStr">
        <is>
          <t>Heily</t>
        </is>
      </c>
      <c r="J715" s="97" t="n"/>
      <c r="K715" s="98">
        <f>IF(SUM(O715:S715)=0, "", ROUND(((O715*3+P715*3+Q715*3+R715*3+S715*1)/13)*5,0))</f>
        <v/>
      </c>
      <c r="L715" s="99">
        <f>IF(OR($C715="",K715=""),"",COUNTIFS($C$4:$C$1500,$C715,K$4:K$1500,"&gt;"&amp;K715)+1)</f>
        <v/>
      </c>
      <c r="M715" s="99">
        <f>IF(OR($C715="",K715=""),"",IF(AND($C715&gt;=1001,$C715&lt;=1005),COUNTIFS($C$4:$C$1500,"&gt;=1001",$C$4:$C$1500,"&lt;=1005",K$4:K$1500,"&gt;"&amp;K715)+1,IF(AND($C715&gt;=1101,$C715&lt;=1105),COUNTIFS($C$4:$C$1500,"&gt;=1101",$C$4:$C$1500,"&lt;=1105",K$4:K$1500,"&gt;"&amp;K715)+1,IF(AND($C715&gt;=901,$C715&lt;=905),COUNTIFS($C$4:$C$1500,"&gt;=901",$C$4:$C$1500,"&lt;=905",K$4:K$1500,"&gt;"&amp;K715)+1,IF(AND($C715&gt;=801,$C715&lt;=805),COUNTIFS($C$4:$C$1500,"&gt;=801",$C$4:$C$1500,"&lt;=805",K$4:K$1500,"&gt;"&amp;K715)+1,IF(AND($C715&gt;=701,$C715&lt;=705),COUNTIFS($C$4:$C$1500,"&gt;=701",$C$4:$C$1500,"&lt;=705",K$4:K$1500,"&gt;"&amp;K715)+1,IF(AND($C715&gt;=601,$C715&lt;=606),COUNTIFS($C$4:$C$1500,"&gt;=601",$C$4:$C$1500,"&lt;=606",K$4:K$1500,"&gt;"&amp;K715)+1,"")))))))</f>
        <v/>
      </c>
      <c r="N715" s="99">
        <f>IF(OR($C715="",K715=""),"",IF(OR(AND($C715&gt;=1001,$C715&lt;=1005),AND($C715&gt;=1101,$C715&lt;=1105)),COUNTIFS($C$4:$C$1500,"&gt;=1001",$C$4:$C$1500,"&lt;=1005",K$4:K$1500,"&gt;"&amp;K715)+COUNTIFS($C$4:$C$1500,"&gt;=1101",$C$4:$C$1500,"&lt;=1105",K$4:K$1500,"&gt;"&amp;K715)+1,""))</f>
        <v/>
      </c>
      <c r="O715" s="94" t="n">
        <v>53.36</v>
      </c>
      <c r="P715" s="94" t="n">
        <v>57.08</v>
      </c>
      <c r="Q715" s="94" t="n">
        <v>53.94</v>
      </c>
      <c r="R715" s="94" t="n">
        <v>60</v>
      </c>
      <c r="S715" s="94" t="n">
        <v>37.78</v>
      </c>
      <c r="T715" s="99">
        <f>IF(AND(O715&gt;0,O715&lt;36),1,IF(AND(O715&gt;=36,O715&lt;51),2,IF(AND(O715&gt;=51,O715&lt;71),3,IF(AND(O715&gt;=71,O715&lt;=100),4,))))</f>
        <v/>
      </c>
      <c r="U715" s="99">
        <f>IF(AND(P715&gt;0,P715&lt;41),1,IF(AND(P715&gt;=41,P715&lt;56),2,IF(AND(P715&gt;=56,P715&lt;71),3,IF(AND(P715&gt;=71,P715&lt;=100),4,))))</f>
        <v/>
      </c>
      <c r="V715" s="99">
        <f>IF(AND(Q715&gt;0,Q715&lt;41),1,IF(AND(Q715&gt;=41,Q715&lt;56),2,IF(AND(Q715&gt;=56,Q715&lt;71),3,IF(AND(Q715&gt;=71,Q715&lt;=100),4,))))</f>
        <v/>
      </c>
      <c r="W715" s="99">
        <f>IF(AND(R715&gt;0,R715&lt;36),1,IF(AND(R715&gt;=36,R715&lt;51),2,IF(AND(R715&gt;=51,R715&lt;66),3,IF(AND(R715&gt;=66,R715&lt;=100),4,))))</f>
        <v/>
      </c>
      <c r="X715" s="100">
        <f>IF(AND(S715&gt;0,S715&lt;37),1,IF(AND(S715&gt;=37,S715&lt;58),2,IF(AND(S715&gt;=58,S715&lt;71),3,IF(AND(S715&gt;=71,S715&lt;=100),4,))))</f>
        <v/>
      </c>
      <c r="Y715" s="101">
        <f>IF(SUM(AC715:AG715)=0, "", ROUND(((AC715*3+AD715*3+AE715*3+AF715*3+AG715*1)/13)*5,0))</f>
        <v/>
      </c>
      <c r="Z715" s="99">
        <f>IF(OR($C715="",Y715=""),"",COUNTIFS($C$4:$C$1500,$C715,Y$4:Y$1500,"&gt;"&amp;Y715)+1)</f>
        <v/>
      </c>
      <c r="AA715" s="99">
        <f>IF(OR($C715="",Y715=""),"",IF(AND($C715&gt;=1001,$C715&lt;=1005),COUNTIFS($C$4:$C$1500,"&gt;=1001",$C$4:$C$1500,"&lt;=1005",Y$4:Y$1500,"&gt;"&amp;Y715)+1,IF(AND($C715&gt;=1101,$C715&lt;=1105),COUNTIFS($C$4:$C$1500,"&gt;=1101",$C$4:$C$1500,"&lt;=1105",Y$4:Y$1500,"&gt;"&amp;Y715)+1,IF(AND($C715&gt;=901,$C715&lt;=905),COUNTIFS($C$4:$C$1500,"&gt;=901",$C$4:$C$1500,"&lt;=905",Y$4:Y$1500,"&gt;"&amp;Y715)+1,IF(AND($C715&gt;=801,$C715&lt;=805),COUNTIFS($C$4:$C$1500,"&gt;=801",$C$4:$C$1500,"&lt;=805",Y$4:Y$1500,"&gt;"&amp;Y715)+1,IF(AND($C715&gt;=701,$C715&lt;=705),COUNTIFS($C$4:$C$1500,"&gt;=701",$C$4:$C$1500,"&lt;=705",Y$4:Y$1500,"&gt;"&amp;Y715)+1,IF(AND($C715&gt;=601,$C715&lt;=606),COUNTIFS($C$4:$C$1500,"&gt;=601",$C$4:$C$1500,"&lt;=606",Y$4:Y$1500,"&gt;"&amp;Y715)+1,"")))))))</f>
        <v/>
      </c>
      <c r="AB715" s="99">
        <f>IF(OR($C715="",Y715=""),"",IF(OR(AND($C715&gt;=1001,$C715&lt;=1005),AND($C715&gt;=1101,$C715&lt;=1105)),COUNTIFS($C$4:$C$1500,"&gt;=1001",$C$4:$C$1500,"&lt;=1005",Y$4:Y$1500,"&gt;"&amp;Y715)+COUNTIFS($C$4:$C$1500,"&gt;=1101",$C$4:$C$1500,"&lt;=1105",Y$4:Y$1500,"&gt;"&amp;Y715)+1,""))</f>
        <v/>
      </c>
      <c r="AC715" s="94" t="n"/>
      <c r="AD715" s="94" t="n"/>
      <c r="AE715" s="94" t="n"/>
      <c r="AF715" s="94" t="n"/>
      <c r="AG715" s="94" t="n"/>
      <c r="AH715" s="99">
        <f>IF(AND(AC715&gt;0,AC715&lt;36),1,IF(AND(AC715&gt;=36,AC715&lt;51),2,IF(AND(AC715&gt;=51,AC715&lt;71),3,IF(AND(AC715&gt;=71,AC715&lt;=100),4,))))</f>
        <v/>
      </c>
      <c r="AI715" s="99">
        <f>IF(AND(AD715&gt;0,AD715&lt;41),1,IF(AND(AD715&gt;=41,AD715&lt;56),2,IF(AND(AD715&gt;=56,AD715&lt;71),3,IF(AND(AD715&gt;=71,AD715&lt;=100),4,))))</f>
        <v/>
      </c>
      <c r="AJ715" s="99">
        <f>IF(AND(AE715&gt;0,AE715&lt;41),1,IF(AND(AE715&gt;=41,AE715&lt;56),2,IF(AND(AE715&gt;=56,AE715&lt;71),3,IF(AND(AE715&gt;=71,AE715&lt;=100),4,))))</f>
        <v/>
      </c>
      <c r="AK715" s="99">
        <f>IF(AND(AF715&gt;0,AF715&lt;36),1,IF(AND(AF715&gt;=36,AF715&lt;51),2,IF(AND(AF715&gt;=51,AF715&lt;66),3,IF(AND(AF715&gt;=66,AF715&lt;=100),4,))))</f>
        <v/>
      </c>
      <c r="AL715" s="100">
        <f>IF(AND(AG715&gt;0,AG715&lt;37),1,IF(AND(AG715&gt;=37,AG715&lt;58),2,IF(AND(AG715&gt;=58,AG715&lt;71),3,IF(AND(AG715&gt;=71,AG715&lt;=100),4,))))</f>
        <v/>
      </c>
      <c r="AM715" s="101">
        <f>IF((Y715&lt;&gt;"")*(K715&lt;&gt;""),Y715-K715,"")</f>
        <v/>
      </c>
      <c r="AN715" s="99">
        <f>IF((Z715&lt;&gt;"")*(L715&lt;&gt;""),Z715-L715,"")</f>
        <v/>
      </c>
      <c r="AO715" s="99">
        <f>IF((AA715&lt;&gt;"")*(M715&lt;&gt;""),AA715-M715,"")</f>
        <v/>
      </c>
      <c r="AP715" s="99">
        <f>IF((AB715&lt;&gt;"")*(N715&lt;&gt;""),AB715-N715,"")</f>
        <v/>
      </c>
      <c r="AQ715" s="94">
        <f>IF((AC715&lt;&gt;"")*(O715&lt;&gt;""),AC715-O715,"")</f>
        <v/>
      </c>
      <c r="AR715" s="94">
        <f>IF((AD715&lt;&gt;"")*(P715&lt;&gt;""),AD715-P715,"")</f>
        <v/>
      </c>
      <c r="AS715" s="94">
        <f>IF((AE715&lt;&gt;"")*(Q715&lt;&gt;""),AE715-Q715,"")</f>
        <v/>
      </c>
      <c r="AT715" s="94">
        <f>IF((AF715&lt;&gt;"")*(R715&lt;&gt;""),AF715-R715,"")</f>
        <v/>
      </c>
      <c r="AU715" s="94">
        <f>IF((AG715&lt;&gt;"")*(S715&lt;&gt;""),AG715-S715,"")</f>
        <v/>
      </c>
      <c r="AV715" s="99">
        <f>IF((AH715&lt;&gt;"")*(T715&lt;&gt;""),AH715-T715,"")</f>
        <v/>
      </c>
      <c r="AW715" s="99">
        <f>IF((AI715&lt;&gt;"")*(U715&lt;&gt;""),AI715-U715,"")</f>
        <v/>
      </c>
      <c r="AX715" s="99">
        <f>IF((AJ715&lt;&gt;"")*(V715&lt;&gt;""),AJ715-V715,"")</f>
        <v/>
      </c>
      <c r="AY715" s="99">
        <f>IF((AK715&lt;&gt;"")*(W715&lt;&gt;""),AK715-W715,"")</f>
        <v/>
      </c>
      <c r="AZ715" s="102">
        <f>IF((AL715&lt;&gt;"")*(X715&lt;&gt;""),AL715-X715,"")</f>
        <v/>
      </c>
      <c r="BA715" s="50">
        <f>IFERROR(__xludf.dummyfunction("AI(""Actúa como un tutor académico y dirígete personalmente al estudiante "" &amp; I715 &amp; "" "" &amp; J715 &amp; "" "" &amp; G715 &amp; "" "" &amp; H715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AM715 &amp; ""'. Diferencias por área: Matemáticas ("" &amp; AQ715 &amp; ""), Ciencias Natura"&amp;"les ("" &amp; AR715 &amp; ""), Sociales ("" &amp; AS715 &amp; ""), Lectura Crítica ("" &amp; AT715 &amp; "") e Inglés ("" &amp; AU715 &amp; ""). Variación en posición: grupo ("" &amp; AN715 &amp; ""), grado ("" &amp; AO715 &amp; "") y media ("" &amp; AP715 &amp; ""). Puntajes Primer Simulacro: Global "" &amp; K715 &amp; "", Mat "" &amp; "&amp;"O4 &amp; "", Cien "" &amp; P715 &amp; "", Soc "" &amp; Q715 &amp; "", Lec "" &amp; R715 &amp; "", Ing "" &amp; S715 &amp; "". Puntajes Segundo Simulacro: Global "" &amp; Y715 &amp; "", Mat "" &amp; AC715 &amp; "", Cien "" &amp; AD715 &amp; "", Soc "" &amp; AE715 &amp; "", Lec "" &amp; AF715 &amp; "", Ing "" &amp; AG715 &amp; "". Escribe un mensaje motivador"&amp;" y breve (máximo 4 líneas)."")
"),"=AI(""Actúa como un tutor académico y dirígete personalmente al estudiante "" &amp; I715 &amp; "" "" &amp; J715 &amp; "" "" &amp; G715 &amp; "" "" &amp; H715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AM715 &amp; ""'. Diferencias por área: Matemáticas ("" &amp; AQ715 &amp; ""), Ciencias Natur"&amp;"ales ("" &amp; AR715 &amp; ""), Sociales ("" &amp; AS715 &amp; ""), Lectura Crítica ("" &amp; AT715 &amp; "") e Inglés ("" &amp; AU715 &amp; ""). Variación en posición: grupo ("" &amp; AN715 &amp; ""), grado ("" &amp; AO715 &amp; "") y media ("" &amp; AP715 &amp; ""). Puntajes Primer Simulacro: Global "" &amp; K715 &amp; "", Mat "" &amp;"&amp;" O715 &amp; "", Cien "" &amp; P715 &amp; "", Soc "" &amp; Q715 &amp; "", Lec "" &amp; R715 &amp; "", Ing "" &amp; S715 &amp; "". Puntajes Segundo Simulacro: Global "" &amp; Y715 &amp; "", Mat "" &amp; AC715 &amp; "", Cien "" &amp; AD715 &amp; "", Soc "" &amp; AE715 &amp; "", Lec "" &amp; AF715 &amp; "", Ing "" &amp; AG715 &amp; "". Escribe un mensaje motivado"&amp;"r y breve (máximo 4 líneas)."")
")</f>
        <v/>
      </c>
    </row>
    <row r="716" ht="15.75" customHeight="1" s="42">
      <c r="A716" s="93" t="n"/>
      <c r="B716" s="94" t="inlineStr">
        <is>
          <t>Bachillerato</t>
        </is>
      </c>
      <c r="C716" s="94" t="n">
        <v>1001</v>
      </c>
      <c r="D716" s="94" t="n"/>
      <c r="E716" s="95" t="n">
        <v>1011592494</v>
      </c>
      <c r="F716" s="96">
        <f>TRIM(G716&amp;" "&amp;H716&amp;" "&amp;I716&amp;" "&amp;J716)</f>
        <v/>
      </c>
      <c r="G716" s="94" t="inlineStr">
        <is>
          <t>Holguín</t>
        </is>
      </c>
      <c r="H716" s="94" t="inlineStr">
        <is>
          <t>Galeano</t>
        </is>
      </c>
      <c r="I716" s="94" t="inlineStr">
        <is>
          <t>Sara</t>
        </is>
      </c>
      <c r="J716" s="97" t="inlineStr">
        <is>
          <t>Michel</t>
        </is>
      </c>
      <c r="K716" s="98">
        <f>IF(SUM(O716:S716)=0, "", ROUND(((O716*3+P716*3+Q716*3+R716*3+S716*1)/13)*5,0))</f>
        <v/>
      </c>
      <c r="L716" s="99">
        <f>IF(OR($C716="",K716=""),"",COUNTIFS($C$4:$C$1500,$C716,K$4:K$1500,"&gt;"&amp;K716)+1)</f>
        <v/>
      </c>
      <c r="M716" s="99">
        <f>IF(OR($C716="",K716=""),"",IF(AND($C716&gt;=1001,$C716&lt;=1005),COUNTIFS($C$4:$C$1500,"&gt;=1001",$C$4:$C$1500,"&lt;=1005",K$4:K$1500,"&gt;"&amp;K716)+1,IF(AND($C716&gt;=1101,$C716&lt;=1105),COUNTIFS($C$4:$C$1500,"&gt;=1101",$C$4:$C$1500,"&lt;=1105",K$4:K$1500,"&gt;"&amp;K716)+1,IF(AND($C716&gt;=901,$C716&lt;=905),COUNTIFS($C$4:$C$1500,"&gt;=901",$C$4:$C$1500,"&lt;=905",K$4:K$1500,"&gt;"&amp;K716)+1,IF(AND($C716&gt;=801,$C716&lt;=805),COUNTIFS($C$4:$C$1500,"&gt;=801",$C$4:$C$1500,"&lt;=805",K$4:K$1500,"&gt;"&amp;K716)+1,IF(AND($C716&gt;=701,$C716&lt;=705),COUNTIFS($C$4:$C$1500,"&gt;=701",$C$4:$C$1500,"&lt;=705",K$4:K$1500,"&gt;"&amp;K716)+1,IF(AND($C716&gt;=601,$C716&lt;=606),COUNTIFS($C$4:$C$1500,"&gt;=601",$C$4:$C$1500,"&lt;=606",K$4:K$1500,"&gt;"&amp;K716)+1,"")))))))</f>
        <v/>
      </c>
      <c r="N716" s="99">
        <f>IF(OR($C716="",K716=""),"",IF(OR(AND($C716&gt;=1001,$C716&lt;=1005),AND($C716&gt;=1101,$C716&lt;=1105)),COUNTIFS($C$4:$C$1500,"&gt;=1001",$C$4:$C$1500,"&lt;=1005",K$4:K$1500,"&gt;"&amp;K716)+COUNTIFS($C$4:$C$1500,"&gt;=1101",$C$4:$C$1500,"&lt;=1105",K$4:K$1500,"&gt;"&amp;K716)+1,""))</f>
        <v/>
      </c>
      <c r="O716" s="94" t="n">
        <v>39.69</v>
      </c>
      <c r="P716" s="94" t="n">
        <v>44.42</v>
      </c>
      <c r="Q716" s="94" t="n">
        <v>34.45</v>
      </c>
      <c r="R716" s="94" t="n">
        <v>47.5</v>
      </c>
      <c r="S716" s="94" t="n">
        <v>42.22</v>
      </c>
      <c r="T716" s="99">
        <f>IF(AND(O716&gt;0,O716&lt;36),1,IF(AND(O716&gt;=36,O716&lt;51),2,IF(AND(O716&gt;=51,O716&lt;71),3,IF(AND(O716&gt;=71,O716&lt;=100),4,))))</f>
        <v/>
      </c>
      <c r="U716" s="99">
        <f>IF(AND(P716&gt;0,P716&lt;41),1,IF(AND(P716&gt;=41,P716&lt;56),2,IF(AND(P716&gt;=56,P716&lt;71),3,IF(AND(P716&gt;=71,P716&lt;=100),4,))))</f>
        <v/>
      </c>
      <c r="V716" s="99">
        <f>IF(AND(Q716&gt;0,Q716&lt;41),1,IF(AND(Q716&gt;=41,Q716&lt;56),2,IF(AND(Q716&gt;=56,Q716&lt;71),3,IF(AND(Q716&gt;=71,Q716&lt;=100),4,))))</f>
        <v/>
      </c>
      <c r="W716" s="99">
        <f>IF(AND(R716&gt;0,R716&lt;36),1,IF(AND(R716&gt;=36,R716&lt;51),2,IF(AND(R716&gt;=51,R716&lt;66),3,IF(AND(R716&gt;=66,R716&lt;=100),4,))))</f>
        <v/>
      </c>
      <c r="X716" s="100">
        <f>IF(AND(S716&gt;0,S716&lt;37),1,IF(AND(S716&gt;=37,S716&lt;58),2,IF(AND(S716&gt;=58,S716&lt;71),3,IF(AND(S716&gt;=71,S716&lt;=100),4,))))</f>
        <v/>
      </c>
      <c r="Y716" s="101">
        <f>IF(SUM(AC716:AG716)=0, "", ROUND(((AC716*3+AD716*3+AE716*3+AF716*3+AG716*1)/13)*5,0))</f>
        <v/>
      </c>
      <c r="Z716" s="99">
        <f>IF(OR($C716="",Y716=""),"",COUNTIFS($C$4:$C$1500,$C716,Y$4:Y$1500,"&gt;"&amp;Y716)+1)</f>
        <v/>
      </c>
      <c r="AA716" s="99">
        <f>IF(OR($C716="",Y716=""),"",IF(AND($C716&gt;=1001,$C716&lt;=1005),COUNTIFS($C$4:$C$1500,"&gt;=1001",$C$4:$C$1500,"&lt;=1005",Y$4:Y$1500,"&gt;"&amp;Y716)+1,IF(AND($C716&gt;=1101,$C716&lt;=1105),COUNTIFS($C$4:$C$1500,"&gt;=1101",$C$4:$C$1500,"&lt;=1105",Y$4:Y$1500,"&gt;"&amp;Y716)+1,IF(AND($C716&gt;=901,$C716&lt;=905),COUNTIFS($C$4:$C$1500,"&gt;=901",$C$4:$C$1500,"&lt;=905",Y$4:Y$1500,"&gt;"&amp;Y716)+1,IF(AND($C716&gt;=801,$C716&lt;=805),COUNTIFS($C$4:$C$1500,"&gt;=801",$C$4:$C$1500,"&lt;=805",Y$4:Y$1500,"&gt;"&amp;Y716)+1,IF(AND($C716&gt;=701,$C716&lt;=705),COUNTIFS($C$4:$C$1500,"&gt;=701",$C$4:$C$1500,"&lt;=705",Y$4:Y$1500,"&gt;"&amp;Y716)+1,IF(AND($C716&gt;=601,$C716&lt;=606),COUNTIFS($C$4:$C$1500,"&gt;=601",$C$4:$C$1500,"&lt;=606",Y$4:Y$1500,"&gt;"&amp;Y716)+1,"")))))))</f>
        <v/>
      </c>
      <c r="AB716" s="99">
        <f>IF(OR($C716="",Y716=""),"",IF(OR(AND($C716&gt;=1001,$C716&lt;=1005),AND($C716&gt;=1101,$C716&lt;=1105)),COUNTIFS($C$4:$C$1500,"&gt;=1001",$C$4:$C$1500,"&lt;=1005",Y$4:Y$1500,"&gt;"&amp;Y716)+COUNTIFS($C$4:$C$1500,"&gt;=1101",$C$4:$C$1500,"&lt;=1105",Y$4:Y$1500,"&gt;"&amp;Y716)+1,""))</f>
        <v/>
      </c>
      <c r="AC716" s="94" t="n">
        <v>34.75</v>
      </c>
      <c r="AD716" s="94" t="n">
        <v>55.42</v>
      </c>
      <c r="AE716" s="94" t="n">
        <v>74.75</v>
      </c>
      <c r="AF716" s="94" t="n">
        <v>74.38</v>
      </c>
      <c r="AG716" s="94" t="n">
        <v>55</v>
      </c>
      <c r="AH716" s="99">
        <f>IF(AND(AC716&gt;0,AC716&lt;36),1,IF(AND(AC716&gt;=36,AC716&lt;51),2,IF(AND(AC716&gt;=51,AC716&lt;71),3,IF(AND(AC716&gt;=71,AC716&lt;=100),4,))))</f>
        <v/>
      </c>
      <c r="AI716" s="99">
        <f>IF(AND(AD716&gt;0,AD716&lt;41),1,IF(AND(AD716&gt;=41,AD716&lt;56),2,IF(AND(AD716&gt;=56,AD716&lt;71),3,IF(AND(AD716&gt;=71,AD716&lt;=100),4,))))</f>
        <v/>
      </c>
      <c r="AJ716" s="99">
        <f>IF(AND(AE716&gt;0,AE716&lt;41),1,IF(AND(AE716&gt;=41,AE716&lt;56),2,IF(AND(AE716&gt;=56,AE716&lt;71),3,IF(AND(AE716&gt;=71,AE716&lt;=100),4,))))</f>
        <v/>
      </c>
      <c r="AK716" s="99">
        <f>IF(AND(AF716&gt;0,AF716&lt;36),1,IF(AND(AF716&gt;=36,AF716&lt;51),2,IF(AND(AF716&gt;=51,AF716&lt;66),3,IF(AND(AF716&gt;=66,AF716&lt;=100),4,))))</f>
        <v/>
      </c>
      <c r="AL716" s="100">
        <f>IF(AND(AG716&gt;0,AG716&lt;37),1,IF(AND(AG716&gt;=37,AG716&lt;58),2,IF(AND(AG716&gt;=58,AG716&lt;71),3,IF(AND(AG716&gt;=71,AG716&lt;=100),4,))))</f>
        <v/>
      </c>
      <c r="AM716" s="101">
        <f>IF((Y716&lt;&gt;"")*(K716&lt;&gt;""),Y716-K716,"")</f>
        <v/>
      </c>
      <c r="AN716" s="99">
        <f>IF((Z716&lt;&gt;"")*(L716&lt;&gt;""),Z716-L716,"")</f>
        <v/>
      </c>
      <c r="AO716" s="99">
        <f>IF((AA716&lt;&gt;"")*(M716&lt;&gt;""),AA716-M716,"")</f>
        <v/>
      </c>
      <c r="AP716" s="99">
        <f>IF((AB716&lt;&gt;"")*(N716&lt;&gt;""),AB716-N716,"")</f>
        <v/>
      </c>
      <c r="AQ716" s="94">
        <f>IF((AC716&lt;&gt;"")*(O716&lt;&gt;""),AC716-O716,"")</f>
        <v/>
      </c>
      <c r="AR716" s="94">
        <f>IF((AD716&lt;&gt;"")*(P716&lt;&gt;""),AD716-P716,"")</f>
        <v/>
      </c>
      <c r="AS716" s="94">
        <f>IF((AE716&lt;&gt;"")*(Q716&lt;&gt;""),AE716-Q716,"")</f>
        <v/>
      </c>
      <c r="AT716" s="94">
        <f>IF((AF716&lt;&gt;"")*(R716&lt;&gt;""),AF716-R716,"")</f>
        <v/>
      </c>
      <c r="AU716" s="94">
        <f>IF((AG716&lt;&gt;"")*(S716&lt;&gt;""),AG716-S716,"")</f>
        <v/>
      </c>
      <c r="AV716" s="99">
        <f>IF((AH716&lt;&gt;"")*(T716&lt;&gt;""),AH716-T716,"")</f>
        <v/>
      </c>
      <c r="AW716" s="99">
        <f>IF((AI716&lt;&gt;"")*(U716&lt;&gt;""),AI716-U716,"")</f>
        <v/>
      </c>
      <c r="AX716" s="99">
        <f>IF((AJ716&lt;&gt;"")*(V716&lt;&gt;""),AJ716-V716,"")</f>
        <v/>
      </c>
      <c r="AY716" s="99">
        <f>IF((AK716&lt;&gt;"")*(W716&lt;&gt;""),AK716-W716,"")</f>
        <v/>
      </c>
      <c r="AZ716" s="102">
        <f>IF((AL716&lt;&gt;"")*(X716&lt;&gt;""),AL716-X716,"")</f>
        <v/>
      </c>
      <c r="BA716" s="50">
        <f>IFERROR(__xludf.dummyfunction("AI(""Actúa como un tutor académico y dirígete personalmente al estudiante "" &amp; I716 &amp; "" "" &amp; J716 &amp; "" "" &amp; G716 &amp; "" "" &amp; H716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AM716 &amp; ""'. Diferencias por área: Matemáticas ("" &amp; AQ716 &amp; ""), Ciencias Natura"&amp;"les ("" &amp; AR716 &amp; ""), Sociales ("" &amp; AS716 &amp; ""), Lectura Crítica ("" &amp; AT716 &amp; "") e Inglés ("" &amp; AU716 &amp; ""). Variación en posición: grupo ("" &amp; AN716 &amp; ""), grado ("" &amp; AO716 &amp; "") y media ("" &amp; AP716 &amp; ""). Puntajes Primer Simulacro: Global "" &amp; K716 &amp; "", Mat "" &amp; "&amp;"O4 &amp; "", Cien "" &amp; P716 &amp; "", Soc "" &amp; Q716 &amp; "", Lec "" &amp; R716 &amp; "", Ing "" &amp; S716 &amp; "". Puntajes Segundo Simulacro: Global "" &amp; Y716 &amp; "", Mat "" &amp; AC716 &amp; "", Cien "" &amp; AD716 &amp; "", Soc "" &amp; AE716 &amp; "", Lec "" &amp; AF716 &amp; "", Ing "" &amp; AG716 &amp; "". Escribe un mensaje motivador"&amp;" y breve (máximo 4 líneas)."")
"),"=AI(""Actúa como un tutor académico y dirígete personalmente al estudiante "" &amp; I716 &amp; "" "" &amp; J716 &amp; "" "" &amp; G716 &amp; "" "" &amp; H716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AM716 &amp; ""'. Diferencias por área: Matemáticas ("" &amp; AQ716 &amp; ""), Ciencias Natur"&amp;"ales ("" &amp; AR716 &amp; ""), Sociales ("" &amp; AS716 &amp; ""), Lectura Crítica ("" &amp; AT716 &amp; "") e Inglés ("" &amp; AU716 &amp; ""). Variación en posición: grupo ("" &amp; AN716 &amp; ""), grado ("" &amp; AO716 &amp; "") y media ("" &amp; AP716 &amp; ""). Puntajes Primer Simulacro: Global "" &amp; K716 &amp; "", Mat "" &amp;"&amp;" O716 &amp; "", Cien "" &amp; P716 &amp; "", Soc "" &amp; Q716 &amp; "", Lec "" &amp; R716 &amp; "", Ing "" &amp; S716 &amp; "". Puntajes Segundo Simulacro: Global "" &amp; Y716 &amp; "", Mat "" &amp; AC716 &amp; "", Cien "" &amp; AD716 &amp; "", Soc "" &amp; AE716 &amp; "", Lec "" &amp; AF716 &amp; "", Ing "" &amp; AG716 &amp; "". Escribe un mensaje motivado"&amp;"r y breve (máximo 4 líneas)."")
")</f>
        <v/>
      </c>
    </row>
    <row r="717" ht="15.75" customHeight="1" s="42">
      <c r="A717" s="93" t="n"/>
      <c r="B717" s="94" t="inlineStr">
        <is>
          <t>Bachillerato</t>
        </is>
      </c>
      <c r="C717" s="94" t="n">
        <v>1001</v>
      </c>
      <c r="D717" s="94" t="n"/>
      <c r="E717" s="95" t="n">
        <v>1011591830</v>
      </c>
      <c r="F717" s="96">
        <f>TRIM(G717&amp;" "&amp;H717&amp;" "&amp;I717&amp;" "&amp;J717)</f>
        <v/>
      </c>
      <c r="G717" s="94" t="inlineStr">
        <is>
          <t>Julio</t>
        </is>
      </c>
      <c r="H717" s="94" t="inlineStr">
        <is>
          <t>Lezcano</t>
        </is>
      </c>
      <c r="I717" s="94" t="inlineStr">
        <is>
          <t>Julieth</t>
        </is>
      </c>
      <c r="J717" s="97" t="inlineStr">
        <is>
          <t>Alexandra</t>
        </is>
      </c>
      <c r="K717" s="98">
        <f>IF(SUM(O717:S717)=0, "", ROUND(((O717*3+P717*3+Q717*3+R717*3+S717*1)/13)*5,0))</f>
        <v/>
      </c>
      <c r="L717" s="99">
        <f>IF(OR($C717="",K717=""),"",COUNTIFS($C$4:$C$1500,$C717,K$4:K$1500,"&gt;"&amp;K717)+1)</f>
        <v/>
      </c>
      <c r="M717" s="99">
        <f>IF(OR($C717="",K717=""),"",IF(AND($C717&gt;=1001,$C717&lt;=1005),COUNTIFS($C$4:$C$1500,"&gt;=1001",$C$4:$C$1500,"&lt;=1005",K$4:K$1500,"&gt;"&amp;K717)+1,IF(AND($C717&gt;=1101,$C717&lt;=1105),COUNTIFS($C$4:$C$1500,"&gt;=1101",$C$4:$C$1500,"&lt;=1105",K$4:K$1500,"&gt;"&amp;K717)+1,IF(AND($C717&gt;=901,$C717&lt;=905),COUNTIFS($C$4:$C$1500,"&gt;=901",$C$4:$C$1500,"&lt;=905",K$4:K$1500,"&gt;"&amp;K717)+1,IF(AND($C717&gt;=801,$C717&lt;=805),COUNTIFS($C$4:$C$1500,"&gt;=801",$C$4:$C$1500,"&lt;=805",K$4:K$1500,"&gt;"&amp;K717)+1,IF(AND($C717&gt;=701,$C717&lt;=705),COUNTIFS($C$4:$C$1500,"&gt;=701",$C$4:$C$1500,"&lt;=705",K$4:K$1500,"&gt;"&amp;K717)+1,IF(AND($C717&gt;=601,$C717&lt;=606),COUNTIFS($C$4:$C$1500,"&gt;=601",$C$4:$C$1500,"&lt;=606",K$4:K$1500,"&gt;"&amp;K717)+1,"")))))))</f>
        <v/>
      </c>
      <c r="N717" s="99">
        <f>IF(OR($C717="",K717=""),"",IF(OR(AND($C717&gt;=1001,$C717&lt;=1005),AND($C717&gt;=1101,$C717&lt;=1105)),COUNTIFS($C$4:$C$1500,"&gt;=1001",$C$4:$C$1500,"&lt;=1005",K$4:K$1500,"&gt;"&amp;K717)+COUNTIFS($C$4:$C$1500,"&gt;=1101",$C$4:$C$1500,"&lt;=1105",K$4:K$1500,"&gt;"&amp;K717)+1,""))</f>
        <v/>
      </c>
      <c r="O717" s="94" t="n">
        <v>37.13</v>
      </c>
      <c r="P717" s="94" t="n">
        <v>34.56</v>
      </c>
      <c r="Q717" s="94" t="n">
        <v>48.08</v>
      </c>
      <c r="R717" s="94" t="n">
        <v>32.5</v>
      </c>
      <c r="S717" s="94" t="n">
        <v>40</v>
      </c>
      <c r="T717" s="99">
        <f>IF(AND(O717&gt;0,O717&lt;36),1,IF(AND(O717&gt;=36,O717&lt;51),2,IF(AND(O717&gt;=51,O717&lt;71),3,IF(AND(O717&gt;=71,O717&lt;=100),4,))))</f>
        <v/>
      </c>
      <c r="U717" s="99">
        <f>IF(AND(P717&gt;0,P717&lt;41),1,IF(AND(P717&gt;=41,P717&lt;56),2,IF(AND(P717&gt;=56,P717&lt;71),3,IF(AND(P717&gt;=71,P717&lt;=100),4,))))</f>
        <v/>
      </c>
      <c r="V717" s="99">
        <f>IF(AND(Q717&gt;0,Q717&lt;41),1,IF(AND(Q717&gt;=41,Q717&lt;56),2,IF(AND(Q717&gt;=56,Q717&lt;71),3,IF(AND(Q717&gt;=71,Q717&lt;=100),4,))))</f>
        <v/>
      </c>
      <c r="W717" s="99">
        <f>IF(AND(R717&gt;0,R717&lt;36),1,IF(AND(R717&gt;=36,R717&lt;51),2,IF(AND(R717&gt;=51,R717&lt;66),3,IF(AND(R717&gt;=66,R717&lt;=100),4,))))</f>
        <v/>
      </c>
      <c r="X717" s="100">
        <f>IF(AND(S717&gt;0,S717&lt;37),1,IF(AND(S717&gt;=37,S717&lt;58),2,IF(AND(S717&gt;=58,S717&lt;71),3,IF(AND(S717&gt;=71,S717&lt;=100),4,))))</f>
        <v/>
      </c>
      <c r="Y717" s="101">
        <f>IF(SUM(AC717:AG717)=0, "", ROUND(((AC717*3+AD717*3+AE717*3+AF717*3+AG717*1)/13)*5,0))</f>
        <v/>
      </c>
      <c r="Z717" s="99">
        <f>IF(OR($C717="",Y717=""),"",COUNTIFS($C$4:$C$1500,$C717,Y$4:Y$1500,"&gt;"&amp;Y717)+1)</f>
        <v/>
      </c>
      <c r="AA717" s="99">
        <f>IF(OR($C717="",Y717=""),"",IF(AND($C717&gt;=1001,$C717&lt;=1005),COUNTIFS($C$4:$C$1500,"&gt;=1001",$C$4:$C$1500,"&lt;=1005",Y$4:Y$1500,"&gt;"&amp;Y717)+1,IF(AND($C717&gt;=1101,$C717&lt;=1105),COUNTIFS($C$4:$C$1500,"&gt;=1101",$C$4:$C$1500,"&lt;=1105",Y$4:Y$1500,"&gt;"&amp;Y717)+1,IF(AND($C717&gt;=901,$C717&lt;=905),COUNTIFS($C$4:$C$1500,"&gt;=901",$C$4:$C$1500,"&lt;=905",Y$4:Y$1500,"&gt;"&amp;Y717)+1,IF(AND($C717&gt;=801,$C717&lt;=805),COUNTIFS($C$4:$C$1500,"&gt;=801",$C$4:$C$1500,"&lt;=805",Y$4:Y$1500,"&gt;"&amp;Y717)+1,IF(AND($C717&gt;=701,$C717&lt;=705),COUNTIFS($C$4:$C$1500,"&gt;=701",$C$4:$C$1500,"&lt;=705",Y$4:Y$1500,"&gt;"&amp;Y717)+1,IF(AND($C717&gt;=601,$C717&lt;=606),COUNTIFS($C$4:$C$1500,"&gt;=601",$C$4:$C$1500,"&lt;=606",Y$4:Y$1500,"&gt;"&amp;Y717)+1,"")))))))</f>
        <v/>
      </c>
      <c r="AB717" s="99">
        <f>IF(OR($C717="",Y717=""),"",IF(OR(AND($C717&gt;=1001,$C717&lt;=1005),AND($C717&gt;=1101,$C717&lt;=1105)),COUNTIFS($C$4:$C$1500,"&gt;=1001",$C$4:$C$1500,"&lt;=1005",Y$4:Y$1500,"&gt;"&amp;Y717)+COUNTIFS($C$4:$C$1500,"&gt;=1101",$C$4:$C$1500,"&lt;=1105",Y$4:Y$1500,"&gt;"&amp;Y717)+1,""))</f>
        <v/>
      </c>
      <c r="AC717" s="94" t="n">
        <v>42.5</v>
      </c>
      <c r="AD717" s="94" t="n">
        <v>41.31</v>
      </c>
      <c r="AE717" s="94" t="n">
        <v>54.63</v>
      </c>
      <c r="AF717" s="94" t="n">
        <v>61.25</v>
      </c>
      <c r="AG717" s="94" t="n">
        <v>65</v>
      </c>
      <c r="AH717" s="99">
        <f>IF(AND(AC717&gt;0,AC717&lt;36),1,IF(AND(AC717&gt;=36,AC717&lt;51),2,IF(AND(AC717&gt;=51,AC717&lt;71),3,IF(AND(AC717&gt;=71,AC717&lt;=100),4,))))</f>
        <v/>
      </c>
      <c r="AI717" s="99">
        <f>IF(AND(AD717&gt;0,AD717&lt;41),1,IF(AND(AD717&gt;=41,AD717&lt;56),2,IF(AND(AD717&gt;=56,AD717&lt;71),3,IF(AND(AD717&gt;=71,AD717&lt;=100),4,))))</f>
        <v/>
      </c>
      <c r="AJ717" s="99">
        <f>IF(AND(AE717&gt;0,AE717&lt;41),1,IF(AND(AE717&gt;=41,AE717&lt;56),2,IF(AND(AE717&gt;=56,AE717&lt;71),3,IF(AND(AE717&gt;=71,AE717&lt;=100),4,))))</f>
        <v/>
      </c>
      <c r="AK717" s="99">
        <f>IF(AND(AF717&gt;0,AF717&lt;36),1,IF(AND(AF717&gt;=36,AF717&lt;51),2,IF(AND(AF717&gt;=51,AF717&lt;66),3,IF(AND(AF717&gt;=66,AF717&lt;=100),4,))))</f>
        <v/>
      </c>
      <c r="AL717" s="100">
        <f>IF(AND(AG717&gt;0,AG717&lt;37),1,IF(AND(AG717&gt;=37,AG717&lt;58),2,IF(AND(AG717&gt;=58,AG717&lt;71),3,IF(AND(AG717&gt;=71,AG717&lt;=100),4,))))</f>
        <v/>
      </c>
      <c r="AM717" s="101">
        <f>IF((Y717&lt;&gt;"")*(K717&lt;&gt;""),Y717-K717,"")</f>
        <v/>
      </c>
      <c r="AN717" s="99">
        <f>IF((Z717&lt;&gt;"")*(L717&lt;&gt;""),Z717-L717,"")</f>
        <v/>
      </c>
      <c r="AO717" s="99">
        <f>IF((AA717&lt;&gt;"")*(M717&lt;&gt;""),AA717-M717,"")</f>
        <v/>
      </c>
      <c r="AP717" s="99">
        <f>IF((AB717&lt;&gt;"")*(N717&lt;&gt;""),AB717-N717,"")</f>
        <v/>
      </c>
      <c r="AQ717" s="94">
        <f>IF((AC717&lt;&gt;"")*(O717&lt;&gt;""),AC717-O717,"")</f>
        <v/>
      </c>
      <c r="AR717" s="94">
        <f>IF((AD717&lt;&gt;"")*(P717&lt;&gt;""),AD717-P717,"")</f>
        <v/>
      </c>
      <c r="AS717" s="94">
        <f>IF((AE717&lt;&gt;"")*(Q717&lt;&gt;""),AE717-Q717,"")</f>
        <v/>
      </c>
      <c r="AT717" s="94">
        <f>IF((AF717&lt;&gt;"")*(R717&lt;&gt;""),AF717-R717,"")</f>
        <v/>
      </c>
      <c r="AU717" s="94">
        <f>IF((AG717&lt;&gt;"")*(S717&lt;&gt;""),AG717-S717,"")</f>
        <v/>
      </c>
      <c r="AV717" s="99">
        <f>IF((AH717&lt;&gt;"")*(T717&lt;&gt;""),AH717-T717,"")</f>
        <v/>
      </c>
      <c r="AW717" s="99">
        <f>IF((AI717&lt;&gt;"")*(U717&lt;&gt;""),AI717-U717,"")</f>
        <v/>
      </c>
      <c r="AX717" s="99">
        <f>IF((AJ717&lt;&gt;"")*(V717&lt;&gt;""),AJ717-V717,"")</f>
        <v/>
      </c>
      <c r="AY717" s="99">
        <f>IF((AK717&lt;&gt;"")*(W717&lt;&gt;""),AK717-W717,"")</f>
        <v/>
      </c>
      <c r="AZ717" s="102">
        <f>IF((AL717&lt;&gt;"")*(X717&lt;&gt;""),AL717-X717,"")</f>
        <v/>
      </c>
      <c r="BA717" s="50">
        <f>IFERROR(__xludf.dummyfunction("AI(""Actúa como un tutor académico y dirígete personalmente al estudiante "" &amp; I717 &amp; "" "" &amp; J717 &amp; "" "" &amp; G717 &amp; "" "" &amp; H717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AM717 &amp; ""'. Diferencias por área: Matemáticas ("" &amp; AQ717 &amp; ""), Ciencias Natura"&amp;"les ("" &amp; AR717 &amp; ""), Sociales ("" &amp; AS717 &amp; ""), Lectura Crítica ("" &amp; AT717 &amp; "") e Inglés ("" &amp; AU717 &amp; ""). Variación en posición: grupo ("" &amp; AN717 &amp; ""), grado ("" &amp; AO717 &amp; "") y media ("" &amp; AP717 &amp; ""). Puntajes Primer Simulacro: Global "" &amp; K717 &amp; "", Mat "" &amp; "&amp;"O4 &amp; "", Cien "" &amp; P717 &amp; "", Soc "" &amp; Q717 &amp; "", Lec "" &amp; R717 &amp; "", Ing "" &amp; S717 &amp; "". Puntajes Segundo Simulacro: Global "" &amp; Y717 &amp; "", Mat "" &amp; AC717 &amp; "", Cien "" &amp; AD717 &amp; "", Soc "" &amp; AE717 &amp; "", Lec "" &amp; AF717 &amp; "", Ing "" &amp; AG717 &amp; "". Escribe un mensaje motivador"&amp;" y breve (máximo 4 líneas)."")
"),"=AI(""Actúa como un tutor académico y dirígete personalmente al estudiante "" &amp; I717 &amp; "" "" &amp; J717 &amp; "" "" &amp; G717 &amp; "" "" &amp; H717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AM717 &amp; ""'. Diferencias por área: Matemáticas ("" &amp; AQ717 &amp; ""), Ciencias Natur"&amp;"ales ("" &amp; AR717 &amp; ""), Sociales ("" &amp; AS717 &amp; ""), Lectura Crítica ("" &amp; AT717 &amp; "") e Inglés ("" &amp; AU717 &amp; ""). Variación en posición: grupo ("" &amp; AN717 &amp; ""), grado ("" &amp; AO717 &amp; "") y media ("" &amp; AP717 &amp; ""). Puntajes Primer Simulacro: Global "" &amp; K717 &amp; "", Mat "" &amp;"&amp;" O717 &amp; "", Cien "" &amp; P717 &amp; "", Soc "" &amp; Q717 &amp; "", Lec "" &amp; R717 &amp; "", Ing "" &amp; S717 &amp; "". Puntajes Segundo Simulacro: Global "" &amp; Y717 &amp; "", Mat "" &amp; AC717 &amp; "", Cien "" &amp; AD717 &amp; "", Soc "" &amp; AE717 &amp; "", Lec "" &amp; AF717 &amp; "", Ing "" &amp; AG717 &amp; "". Escribe un mensaje motivado"&amp;"r y breve (máximo 4 líneas)."")
")</f>
        <v/>
      </c>
    </row>
    <row r="718" ht="15.75" customHeight="1" s="42">
      <c r="A718" s="93" t="n"/>
      <c r="B718" s="94" t="inlineStr">
        <is>
          <t>Bachillerato</t>
        </is>
      </c>
      <c r="C718" s="94" t="n">
        <v>1001</v>
      </c>
      <c r="D718" s="94" t="n"/>
      <c r="E718" s="95" t="n">
        <v>1011594252</v>
      </c>
      <c r="F718" s="96">
        <f>TRIM(G718&amp;" "&amp;H718&amp;" "&amp;I718&amp;" "&amp;J718)</f>
        <v/>
      </c>
      <c r="G718" s="94" t="inlineStr">
        <is>
          <t>López</t>
        </is>
      </c>
      <c r="H718" s="94" t="inlineStr">
        <is>
          <t>Silva</t>
        </is>
      </c>
      <c r="I718" s="94" t="inlineStr">
        <is>
          <t>Mariángel</t>
        </is>
      </c>
      <c r="J718" s="97" t="n"/>
      <c r="K718" s="98">
        <f>IF(SUM(O718:S718)=0, "", ROUND(((O718*3+P718*3+Q718*3+R718*3+S718*1)/13)*5,0))</f>
        <v/>
      </c>
      <c r="L718" s="99">
        <f>IF(OR($C718="",K718=""),"",COUNTIFS($C$4:$C$1500,$C718,K$4:K$1500,"&gt;"&amp;K718)+1)</f>
        <v/>
      </c>
      <c r="M718" s="99">
        <f>IF(OR($C718="",K718=""),"",IF(AND($C718&gt;=1001,$C718&lt;=1005),COUNTIFS($C$4:$C$1500,"&gt;=1001",$C$4:$C$1500,"&lt;=1005",K$4:K$1500,"&gt;"&amp;K718)+1,IF(AND($C718&gt;=1101,$C718&lt;=1105),COUNTIFS($C$4:$C$1500,"&gt;=1101",$C$4:$C$1500,"&lt;=1105",K$4:K$1500,"&gt;"&amp;K718)+1,IF(AND($C718&gt;=901,$C718&lt;=905),COUNTIFS($C$4:$C$1500,"&gt;=901",$C$4:$C$1500,"&lt;=905",K$4:K$1500,"&gt;"&amp;K718)+1,IF(AND($C718&gt;=801,$C718&lt;=805),COUNTIFS($C$4:$C$1500,"&gt;=801",$C$4:$C$1500,"&lt;=805",K$4:K$1500,"&gt;"&amp;K718)+1,IF(AND($C718&gt;=701,$C718&lt;=705),COUNTIFS($C$4:$C$1500,"&gt;=701",$C$4:$C$1500,"&lt;=705",K$4:K$1500,"&gt;"&amp;K718)+1,IF(AND($C718&gt;=601,$C718&lt;=606),COUNTIFS($C$4:$C$1500,"&gt;=601",$C$4:$C$1500,"&lt;=606",K$4:K$1500,"&gt;"&amp;K718)+1,"")))))))</f>
        <v/>
      </c>
      <c r="N718" s="99">
        <f>IF(OR($C718="",K718=""),"",IF(OR(AND($C718&gt;=1001,$C718&lt;=1005),AND($C718&gt;=1101,$C718&lt;=1105)),COUNTIFS($C$4:$C$1500,"&gt;=1001",$C$4:$C$1500,"&lt;=1005",K$4:K$1500,"&gt;"&amp;K718)+COUNTIFS($C$4:$C$1500,"&gt;=1101",$C$4:$C$1500,"&lt;=1105",K$4:K$1500,"&gt;"&amp;K718)+1,""))</f>
        <v/>
      </c>
      <c r="O718" s="94" t="n">
        <v>24.74</v>
      </c>
      <c r="P718" s="94" t="n">
        <v>39.71</v>
      </c>
      <c r="Q718" s="94" t="n">
        <v>27.01</v>
      </c>
      <c r="R718" s="94" t="n">
        <v>47.5</v>
      </c>
      <c r="S718" s="94" t="n">
        <v>33.33</v>
      </c>
      <c r="T718" s="99">
        <f>IF(AND(O718&gt;0,O718&lt;36),1,IF(AND(O718&gt;=36,O718&lt;51),2,IF(AND(O718&gt;=51,O718&lt;71),3,IF(AND(O718&gt;=71,O718&lt;=100),4,))))</f>
        <v/>
      </c>
      <c r="U718" s="99">
        <f>IF(AND(P718&gt;0,P718&lt;41),1,IF(AND(P718&gt;=41,P718&lt;56),2,IF(AND(P718&gt;=56,P718&lt;71),3,IF(AND(P718&gt;=71,P718&lt;=100),4,))))</f>
        <v/>
      </c>
      <c r="V718" s="99">
        <f>IF(AND(Q718&gt;0,Q718&lt;41),1,IF(AND(Q718&gt;=41,Q718&lt;56),2,IF(AND(Q718&gt;=56,Q718&lt;71),3,IF(AND(Q718&gt;=71,Q718&lt;=100),4,))))</f>
        <v/>
      </c>
      <c r="W718" s="99">
        <f>IF(AND(R718&gt;0,R718&lt;36),1,IF(AND(R718&gt;=36,R718&lt;51),2,IF(AND(R718&gt;=51,R718&lt;66),3,IF(AND(R718&gt;=66,R718&lt;=100),4,))))</f>
        <v/>
      </c>
      <c r="X718" s="100">
        <f>IF(AND(S718&gt;0,S718&lt;37),1,IF(AND(S718&gt;=37,S718&lt;58),2,IF(AND(S718&gt;=58,S718&lt;71),3,IF(AND(S718&gt;=71,S718&lt;=100),4,))))</f>
        <v/>
      </c>
      <c r="Y718" s="101">
        <f>IF(SUM(AC718:AG718)=0, "", ROUND(((AC718*3+AD718*3+AE718*3+AF718*3+AG718*1)/13)*5,0))</f>
        <v/>
      </c>
      <c r="Z718" s="99">
        <f>IF(OR($C718="",Y718=""),"",COUNTIFS($C$4:$C$1500,$C718,Y$4:Y$1500,"&gt;"&amp;Y718)+1)</f>
        <v/>
      </c>
      <c r="AA718" s="99">
        <f>IF(OR($C718="",Y718=""),"",IF(AND($C718&gt;=1001,$C718&lt;=1005),COUNTIFS($C$4:$C$1500,"&gt;=1001",$C$4:$C$1500,"&lt;=1005",Y$4:Y$1500,"&gt;"&amp;Y718)+1,IF(AND($C718&gt;=1101,$C718&lt;=1105),COUNTIFS($C$4:$C$1500,"&gt;=1101",$C$4:$C$1500,"&lt;=1105",Y$4:Y$1500,"&gt;"&amp;Y718)+1,IF(AND($C718&gt;=901,$C718&lt;=905),COUNTIFS($C$4:$C$1500,"&gt;=901",$C$4:$C$1500,"&lt;=905",Y$4:Y$1500,"&gt;"&amp;Y718)+1,IF(AND($C718&gt;=801,$C718&lt;=805),COUNTIFS($C$4:$C$1500,"&gt;=801",$C$4:$C$1500,"&lt;=805",Y$4:Y$1500,"&gt;"&amp;Y718)+1,IF(AND($C718&gt;=701,$C718&lt;=705),COUNTIFS($C$4:$C$1500,"&gt;=701",$C$4:$C$1500,"&lt;=705",Y$4:Y$1500,"&gt;"&amp;Y718)+1,IF(AND($C718&gt;=601,$C718&lt;=606),COUNTIFS($C$4:$C$1500,"&gt;=601",$C$4:$C$1500,"&lt;=606",Y$4:Y$1500,"&gt;"&amp;Y718)+1,"")))))))</f>
        <v/>
      </c>
      <c r="AB718" s="99">
        <f>IF(OR($C718="",Y718=""),"",IF(OR(AND($C718&gt;=1001,$C718&lt;=1005),AND($C718&gt;=1101,$C718&lt;=1105)),COUNTIFS($C$4:$C$1500,"&gt;=1001",$C$4:$C$1500,"&lt;=1005",Y$4:Y$1500,"&gt;"&amp;Y718)+COUNTIFS($C$4:$C$1500,"&gt;=1101",$C$4:$C$1500,"&lt;=1105",Y$4:Y$1500,"&gt;"&amp;Y718)+1,""))</f>
        <v/>
      </c>
      <c r="AC718" s="94" t="n">
        <v>19.75</v>
      </c>
      <c r="AD718" s="94" t="n">
        <v>26.55</v>
      </c>
      <c r="AE718" s="94" t="n">
        <v>37.38</v>
      </c>
      <c r="AF718" s="94" t="n">
        <v>35</v>
      </c>
      <c r="AG718" s="94" t="n">
        <v>30</v>
      </c>
      <c r="AH718" s="99">
        <f>IF(AND(AC718&gt;0,AC718&lt;36),1,IF(AND(AC718&gt;=36,AC718&lt;51),2,IF(AND(AC718&gt;=51,AC718&lt;71),3,IF(AND(AC718&gt;=71,AC718&lt;=100),4,))))</f>
        <v/>
      </c>
      <c r="AI718" s="99">
        <f>IF(AND(AD718&gt;0,AD718&lt;41),1,IF(AND(AD718&gt;=41,AD718&lt;56),2,IF(AND(AD718&gt;=56,AD718&lt;71),3,IF(AND(AD718&gt;=71,AD718&lt;=100),4,))))</f>
        <v/>
      </c>
      <c r="AJ718" s="99">
        <f>IF(AND(AE718&gt;0,AE718&lt;41),1,IF(AND(AE718&gt;=41,AE718&lt;56),2,IF(AND(AE718&gt;=56,AE718&lt;71),3,IF(AND(AE718&gt;=71,AE718&lt;=100),4,))))</f>
        <v/>
      </c>
      <c r="AK718" s="99">
        <f>IF(AND(AF718&gt;0,AF718&lt;36),1,IF(AND(AF718&gt;=36,AF718&lt;51),2,IF(AND(AF718&gt;=51,AF718&lt;66),3,IF(AND(AF718&gt;=66,AF718&lt;=100),4,))))</f>
        <v/>
      </c>
      <c r="AL718" s="100">
        <f>IF(AND(AG718&gt;0,AG718&lt;37),1,IF(AND(AG718&gt;=37,AG718&lt;58),2,IF(AND(AG718&gt;=58,AG718&lt;71),3,IF(AND(AG718&gt;=71,AG718&lt;=100),4,))))</f>
        <v/>
      </c>
      <c r="AM718" s="101">
        <f>IF((Y718&lt;&gt;"")*(K718&lt;&gt;""),Y718-K718,"")</f>
        <v/>
      </c>
      <c r="AN718" s="99">
        <f>IF((Z718&lt;&gt;"")*(L718&lt;&gt;""),Z718-L718,"")</f>
        <v/>
      </c>
      <c r="AO718" s="99">
        <f>IF((AA718&lt;&gt;"")*(M718&lt;&gt;""),AA718-M718,"")</f>
        <v/>
      </c>
      <c r="AP718" s="99">
        <f>IF((AB718&lt;&gt;"")*(N718&lt;&gt;""),AB718-N718,"")</f>
        <v/>
      </c>
      <c r="AQ718" s="94">
        <f>IF((AC718&lt;&gt;"")*(O718&lt;&gt;""),AC718-O718,"")</f>
        <v/>
      </c>
      <c r="AR718" s="94">
        <f>IF((AD718&lt;&gt;"")*(P718&lt;&gt;""),AD718-P718,"")</f>
        <v/>
      </c>
      <c r="AS718" s="94">
        <f>IF((AE718&lt;&gt;"")*(Q718&lt;&gt;""),AE718-Q718,"")</f>
        <v/>
      </c>
      <c r="AT718" s="94">
        <f>IF((AF718&lt;&gt;"")*(R718&lt;&gt;""),AF718-R718,"")</f>
        <v/>
      </c>
      <c r="AU718" s="94">
        <f>IF((AG718&lt;&gt;"")*(S718&lt;&gt;""),AG718-S718,"")</f>
        <v/>
      </c>
      <c r="AV718" s="99">
        <f>IF((AH718&lt;&gt;"")*(T718&lt;&gt;""),AH718-T718,"")</f>
        <v/>
      </c>
      <c r="AW718" s="99">
        <f>IF((AI718&lt;&gt;"")*(U718&lt;&gt;""),AI718-U718,"")</f>
        <v/>
      </c>
      <c r="AX718" s="99">
        <f>IF((AJ718&lt;&gt;"")*(V718&lt;&gt;""),AJ718-V718,"")</f>
        <v/>
      </c>
      <c r="AY718" s="99">
        <f>IF((AK718&lt;&gt;"")*(W718&lt;&gt;""),AK718-W718,"")</f>
        <v/>
      </c>
      <c r="AZ718" s="102">
        <f>IF((AL718&lt;&gt;"")*(X718&lt;&gt;""),AL718-X718,"")</f>
        <v/>
      </c>
      <c r="BA718" s="50">
        <f>IFERROR(__xludf.dummyfunction("AI(""Actúa como un tutor académico y dirígete personalmente al estudiante "" &amp; I718 &amp; "" "" &amp; J718 &amp; "" "" &amp; G718 &amp; "" "" &amp; H718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AM718 &amp; ""'. Diferencias por área: Matemáticas ("" &amp; AQ718 &amp; ""), Ciencias Natura"&amp;"les ("" &amp; AR718 &amp; ""), Sociales ("" &amp; AS718 &amp; ""), Lectura Crítica ("" &amp; AT718 &amp; "") e Inglés ("" &amp; AU718 &amp; ""). Variación en posición: grupo ("" &amp; AN718 &amp; ""), grado ("" &amp; AO718 &amp; "") y media ("" &amp; AP718 &amp; ""). Puntajes Primer Simulacro: Global "" &amp; K718 &amp; "", Mat "" &amp; "&amp;"O4 &amp; "", Cien "" &amp; P718 &amp; "", Soc "" &amp; Q718 &amp; "", Lec "" &amp; R718 &amp; "", Ing "" &amp; S718 &amp; "". Puntajes Segundo Simulacro: Global "" &amp; Y718 &amp; "", Mat "" &amp; AC718 &amp; "", Cien "" &amp; AD718 &amp; "", Soc "" &amp; AE718 &amp; "", Lec "" &amp; AF718 &amp; "", Ing "" &amp; AG718 &amp; "". Escribe un mensaje motivador"&amp;" y breve (máximo 4 líneas)."")
"),"=AI(""Actúa como un tutor académico y dirígete personalmente al estudiante "" &amp; I718 &amp; "" "" &amp; J718 &amp; "" "" &amp; G718 &amp; "" "" &amp; H718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AM718 &amp; ""'. Diferencias por área: Matemáticas ("" &amp; AQ718 &amp; ""), Ciencias Natur"&amp;"ales ("" &amp; AR718 &amp; ""), Sociales ("" &amp; AS718 &amp; ""), Lectura Crítica ("" &amp; AT718 &amp; "") e Inglés ("" &amp; AU718 &amp; ""). Variación en posición: grupo ("" &amp; AN718 &amp; ""), grado ("" &amp; AO718 &amp; "") y media ("" &amp; AP718 &amp; ""). Puntajes Primer Simulacro: Global "" &amp; K718 &amp; "", Mat "" &amp;"&amp;" O718 &amp; "", Cien "" &amp; P718 &amp; "", Soc "" &amp; Q718 &amp; "", Lec "" &amp; R718 &amp; "", Ing "" &amp; S718 &amp; "". Puntajes Segundo Simulacro: Global "" &amp; Y718 &amp; "", Mat "" &amp; AC718 &amp; "", Cien "" &amp; AD718 &amp; "", Soc "" &amp; AE718 &amp; "", Lec "" &amp; AF718 &amp; "", Ing "" &amp; AG718 &amp; "". Escribe un mensaje motivado"&amp;"r y breve (máximo 4 líneas)."")
")</f>
        <v/>
      </c>
    </row>
    <row r="719" ht="15.75" customHeight="1" s="42">
      <c r="A719" s="93" t="n"/>
      <c r="B719" s="94" t="inlineStr">
        <is>
          <t>Bachillerato</t>
        </is>
      </c>
      <c r="C719" s="94" t="n">
        <v>1001</v>
      </c>
      <c r="D719" s="94" t="n"/>
      <c r="E719" s="95" t="n">
        <v>1039694439</v>
      </c>
      <c r="F719" s="96">
        <f>TRIM(G719&amp;" "&amp;H719&amp;" "&amp;I719&amp;" "&amp;J719)</f>
        <v/>
      </c>
      <c r="G719" s="94" t="inlineStr">
        <is>
          <t>Macias</t>
        </is>
      </c>
      <c r="H719" s="94" t="inlineStr">
        <is>
          <t>Arias</t>
        </is>
      </c>
      <c r="I719" s="94" t="inlineStr">
        <is>
          <t>Elizabeth</t>
        </is>
      </c>
      <c r="J719" s="97" t="n"/>
      <c r="K719" s="98">
        <f>IF(SUM(O719:S719)=0, "", ROUND(((O719*3+P719*3+Q719*3+R719*3+S719*1)/13)*5,0))</f>
        <v/>
      </c>
      <c r="L719" s="99">
        <f>IF(OR($C719="",K719=""),"",COUNTIFS($C$4:$C$1500,$C719,K$4:K$1500,"&gt;"&amp;K719)+1)</f>
        <v/>
      </c>
      <c r="M719" s="99">
        <f>IF(OR($C719="",K719=""),"",IF(AND($C719&gt;=1001,$C719&lt;=1005),COUNTIFS($C$4:$C$1500,"&gt;=1001",$C$4:$C$1500,"&lt;=1005",K$4:K$1500,"&gt;"&amp;K719)+1,IF(AND($C719&gt;=1101,$C719&lt;=1105),COUNTIFS($C$4:$C$1500,"&gt;=1101",$C$4:$C$1500,"&lt;=1105",K$4:K$1500,"&gt;"&amp;K719)+1,IF(AND($C719&gt;=901,$C719&lt;=905),COUNTIFS($C$4:$C$1500,"&gt;=901",$C$4:$C$1500,"&lt;=905",K$4:K$1500,"&gt;"&amp;K719)+1,IF(AND($C719&gt;=801,$C719&lt;=805),COUNTIFS($C$4:$C$1500,"&gt;=801",$C$4:$C$1500,"&lt;=805",K$4:K$1500,"&gt;"&amp;K719)+1,IF(AND($C719&gt;=701,$C719&lt;=705),COUNTIFS($C$4:$C$1500,"&gt;=701",$C$4:$C$1500,"&lt;=705",K$4:K$1500,"&gt;"&amp;K719)+1,IF(AND($C719&gt;=601,$C719&lt;=606),COUNTIFS($C$4:$C$1500,"&gt;=601",$C$4:$C$1500,"&lt;=606",K$4:K$1500,"&gt;"&amp;K719)+1,"")))))))</f>
        <v/>
      </c>
      <c r="N719" s="99">
        <f>IF(OR($C719="",K719=""),"",IF(OR(AND($C719&gt;=1001,$C719&lt;=1005),AND($C719&gt;=1101,$C719&lt;=1105)),COUNTIFS($C$4:$C$1500,"&gt;=1001",$C$4:$C$1500,"&lt;=1005",K$4:K$1500,"&gt;"&amp;K719)+COUNTIFS($C$4:$C$1500,"&gt;=1101",$C$4:$C$1500,"&lt;=1105",K$4:K$1500,"&gt;"&amp;K719)+1,""))</f>
        <v/>
      </c>
      <c r="O719" s="94" t="n">
        <v>58.91</v>
      </c>
      <c r="P719" s="94" t="n">
        <v>30.15</v>
      </c>
      <c r="Q719" s="94" t="n">
        <v>34.45</v>
      </c>
      <c r="R719" s="94" t="n">
        <v>50</v>
      </c>
      <c r="S719" s="94" t="n">
        <v>31.11</v>
      </c>
      <c r="T719" s="99">
        <f>IF(AND(O719&gt;0,O719&lt;36),1,IF(AND(O719&gt;=36,O719&lt;51),2,IF(AND(O719&gt;=51,O719&lt;71),3,IF(AND(O719&gt;=71,O719&lt;=100),4,))))</f>
        <v/>
      </c>
      <c r="U719" s="99">
        <f>IF(AND(P719&gt;0,P719&lt;41),1,IF(AND(P719&gt;=41,P719&lt;56),2,IF(AND(P719&gt;=56,P719&lt;71),3,IF(AND(P719&gt;=71,P719&lt;=100),4,))))</f>
        <v/>
      </c>
      <c r="V719" s="99">
        <f>IF(AND(Q719&gt;0,Q719&lt;41),1,IF(AND(Q719&gt;=41,Q719&lt;56),2,IF(AND(Q719&gt;=56,Q719&lt;71),3,IF(AND(Q719&gt;=71,Q719&lt;=100),4,))))</f>
        <v/>
      </c>
      <c r="W719" s="99">
        <f>IF(AND(R719&gt;0,R719&lt;36),1,IF(AND(R719&gt;=36,R719&lt;51),2,IF(AND(R719&gt;=51,R719&lt;66),3,IF(AND(R719&gt;=66,R719&lt;=100),4,))))</f>
        <v/>
      </c>
      <c r="X719" s="100">
        <f>IF(AND(S719&gt;0,S719&lt;37),1,IF(AND(S719&gt;=37,S719&lt;58),2,IF(AND(S719&gt;=58,S719&lt;71),3,IF(AND(S719&gt;=71,S719&lt;=100),4,))))</f>
        <v/>
      </c>
      <c r="Y719" s="101">
        <f>IF(SUM(AC719:AG719)=0, "", ROUND(((AC719*3+AD719*3+AE719*3+AF719*3+AG719*1)/13)*5,0))</f>
        <v/>
      </c>
      <c r="Z719" s="99">
        <f>IF(OR($C719="",Y719=""),"",COUNTIFS($C$4:$C$1500,$C719,Y$4:Y$1500,"&gt;"&amp;Y719)+1)</f>
        <v/>
      </c>
      <c r="AA719" s="99">
        <f>IF(OR($C719="",Y719=""),"",IF(AND($C719&gt;=1001,$C719&lt;=1005),COUNTIFS($C$4:$C$1500,"&gt;=1001",$C$4:$C$1500,"&lt;=1005",Y$4:Y$1500,"&gt;"&amp;Y719)+1,IF(AND($C719&gt;=1101,$C719&lt;=1105),COUNTIFS($C$4:$C$1500,"&gt;=1101",$C$4:$C$1500,"&lt;=1105",Y$4:Y$1500,"&gt;"&amp;Y719)+1,IF(AND($C719&gt;=901,$C719&lt;=905),COUNTIFS($C$4:$C$1500,"&gt;=901",$C$4:$C$1500,"&lt;=905",Y$4:Y$1500,"&gt;"&amp;Y719)+1,IF(AND($C719&gt;=801,$C719&lt;=805),COUNTIFS($C$4:$C$1500,"&gt;=801",$C$4:$C$1500,"&lt;=805",Y$4:Y$1500,"&gt;"&amp;Y719)+1,IF(AND($C719&gt;=701,$C719&lt;=705),COUNTIFS($C$4:$C$1500,"&gt;=701",$C$4:$C$1500,"&lt;=705",Y$4:Y$1500,"&gt;"&amp;Y719)+1,IF(AND($C719&gt;=601,$C719&lt;=606),COUNTIFS($C$4:$C$1500,"&gt;=601",$C$4:$C$1500,"&lt;=606",Y$4:Y$1500,"&gt;"&amp;Y719)+1,"")))))))</f>
        <v/>
      </c>
      <c r="AB719" s="99">
        <f>IF(OR($C719="",Y719=""),"",IF(OR(AND($C719&gt;=1001,$C719&lt;=1005),AND($C719&gt;=1101,$C719&lt;=1105)),COUNTIFS($C$4:$C$1500,"&gt;=1001",$C$4:$C$1500,"&lt;=1005",Y$4:Y$1500,"&gt;"&amp;Y719)+COUNTIFS($C$4:$C$1500,"&gt;=1101",$C$4:$C$1500,"&lt;=1105",Y$4:Y$1500,"&gt;"&amp;Y719)+1,""))</f>
        <v/>
      </c>
      <c r="AC719" s="94" t="n">
        <v>45.5</v>
      </c>
      <c r="AD719" s="94" t="n">
        <v>40.65</v>
      </c>
      <c r="AE719" s="94" t="n">
        <v>57.5</v>
      </c>
      <c r="AF719" s="94" t="n">
        <v>78.75</v>
      </c>
      <c r="AG719" s="94" t="n">
        <v>15</v>
      </c>
      <c r="AH719" s="99">
        <f>IF(AND(AC719&gt;0,AC719&lt;36),1,IF(AND(AC719&gt;=36,AC719&lt;51),2,IF(AND(AC719&gt;=51,AC719&lt;71),3,IF(AND(AC719&gt;=71,AC719&lt;=100),4,))))</f>
        <v/>
      </c>
      <c r="AI719" s="99">
        <f>IF(AND(AD719&gt;0,AD719&lt;41),1,IF(AND(AD719&gt;=41,AD719&lt;56),2,IF(AND(AD719&gt;=56,AD719&lt;71),3,IF(AND(AD719&gt;=71,AD719&lt;=100),4,))))</f>
        <v/>
      </c>
      <c r="AJ719" s="99">
        <f>IF(AND(AE719&gt;0,AE719&lt;41),1,IF(AND(AE719&gt;=41,AE719&lt;56),2,IF(AND(AE719&gt;=56,AE719&lt;71),3,IF(AND(AE719&gt;=71,AE719&lt;=100),4,))))</f>
        <v/>
      </c>
      <c r="AK719" s="99">
        <f>IF(AND(AF719&gt;0,AF719&lt;36),1,IF(AND(AF719&gt;=36,AF719&lt;51),2,IF(AND(AF719&gt;=51,AF719&lt;66),3,IF(AND(AF719&gt;=66,AF719&lt;=100),4,))))</f>
        <v/>
      </c>
      <c r="AL719" s="100">
        <f>IF(AND(AG719&gt;0,AG719&lt;37),1,IF(AND(AG719&gt;=37,AG719&lt;58),2,IF(AND(AG719&gt;=58,AG719&lt;71),3,IF(AND(AG719&gt;=71,AG719&lt;=100),4,))))</f>
        <v/>
      </c>
      <c r="AM719" s="101">
        <f>IF((Y719&lt;&gt;"")*(K719&lt;&gt;""),Y719-K719,"")</f>
        <v/>
      </c>
      <c r="AN719" s="99">
        <f>IF((Z719&lt;&gt;"")*(L719&lt;&gt;""),Z719-L719,"")</f>
        <v/>
      </c>
      <c r="AO719" s="99">
        <f>IF((AA719&lt;&gt;"")*(M719&lt;&gt;""),AA719-M719,"")</f>
        <v/>
      </c>
      <c r="AP719" s="99">
        <f>IF((AB719&lt;&gt;"")*(N719&lt;&gt;""),AB719-N719,"")</f>
        <v/>
      </c>
      <c r="AQ719" s="94">
        <f>IF((AC719&lt;&gt;"")*(O719&lt;&gt;""),AC719-O719,"")</f>
        <v/>
      </c>
      <c r="AR719" s="94">
        <f>IF((AD719&lt;&gt;"")*(P719&lt;&gt;""),AD719-P719,"")</f>
        <v/>
      </c>
      <c r="AS719" s="94">
        <f>IF((AE719&lt;&gt;"")*(Q719&lt;&gt;""),AE719-Q719,"")</f>
        <v/>
      </c>
      <c r="AT719" s="94">
        <f>IF((AF719&lt;&gt;"")*(R719&lt;&gt;""),AF719-R719,"")</f>
        <v/>
      </c>
      <c r="AU719" s="94">
        <f>IF((AG719&lt;&gt;"")*(S719&lt;&gt;""),AG719-S719,"")</f>
        <v/>
      </c>
      <c r="AV719" s="99">
        <f>IF((AH719&lt;&gt;"")*(T719&lt;&gt;""),AH719-T719,"")</f>
        <v/>
      </c>
      <c r="AW719" s="99">
        <f>IF((AI719&lt;&gt;"")*(U719&lt;&gt;""),AI719-U719,"")</f>
        <v/>
      </c>
      <c r="AX719" s="99">
        <f>IF((AJ719&lt;&gt;"")*(V719&lt;&gt;""),AJ719-V719,"")</f>
        <v/>
      </c>
      <c r="AY719" s="99">
        <f>IF((AK719&lt;&gt;"")*(W719&lt;&gt;""),AK719-W719,"")</f>
        <v/>
      </c>
      <c r="AZ719" s="102">
        <f>IF((AL719&lt;&gt;"")*(X719&lt;&gt;""),AL719-X719,"")</f>
        <v/>
      </c>
      <c r="BA719" s="50">
        <f>IFERROR(__xludf.dummyfunction("AI(""Actúa como un tutor académico y dirígete personalmente al estudiante "" &amp; I719 &amp; "" "" &amp; J719 &amp; "" "" &amp; G719 &amp; "" "" &amp; H719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AM719 &amp; ""'. Diferencias por área: Matemáticas ("" &amp; AQ719 &amp; ""), Ciencias Natura"&amp;"les ("" &amp; AR719 &amp; ""), Sociales ("" &amp; AS719 &amp; ""), Lectura Crítica ("" &amp; AT719 &amp; "") e Inglés ("" &amp; AU719 &amp; ""). Variación en posición: grupo ("" &amp; AN719 &amp; ""), grado ("" &amp; AO719 &amp; "") y media ("" &amp; AP719 &amp; ""). Puntajes Primer Simulacro: Global "" &amp; K719 &amp; "", Mat "" &amp; "&amp;"O4 &amp; "", Cien "" &amp; P719 &amp; "", Soc "" &amp; Q719 &amp; "", Lec "" &amp; R719 &amp; "", Ing "" &amp; S719 &amp; "". Puntajes Segundo Simulacro: Global "" &amp; Y719 &amp; "", Mat "" &amp; AC719 &amp; "", Cien "" &amp; AD719 &amp; "", Soc "" &amp; AE719 &amp; "", Lec "" &amp; AF719 &amp; "", Ing "" &amp; AG719 &amp; "". Escribe un mensaje motivador"&amp;" y breve (máximo 4 líneas)."")
"),"=AI(""Actúa como un tutor académico y dirígete personalmente al estudiante "" &amp; I719 &amp; "" "" &amp; J719 &amp; "" "" &amp; G719 &amp; "" "" &amp; H719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AM719 &amp; ""'. Diferencias por área: Matemáticas ("" &amp; AQ719 &amp; ""), Ciencias Natur"&amp;"ales ("" &amp; AR719 &amp; ""), Sociales ("" &amp; AS719 &amp; ""), Lectura Crítica ("" &amp; AT719 &amp; "") e Inglés ("" &amp; AU719 &amp; ""). Variación en posición: grupo ("" &amp; AN719 &amp; ""), grado ("" &amp; AO719 &amp; "") y media ("" &amp; AP719 &amp; ""). Puntajes Primer Simulacro: Global "" &amp; K719 &amp; "", Mat "" &amp;"&amp;" O719 &amp; "", Cien "" &amp; P719 &amp; "", Soc "" &amp; Q719 &amp; "", Lec "" &amp; R719 &amp; "", Ing "" &amp; S719 &amp; "". Puntajes Segundo Simulacro: Global "" &amp; Y719 &amp; "", Mat "" &amp; AC719 &amp; "", Cien "" &amp; AD719 &amp; "", Soc "" &amp; AE719 &amp; "", Lec "" &amp; AF719 &amp; "", Ing "" &amp; AG719 &amp; "". Escribe un mensaje motivado"&amp;"r y breve (máximo 4 líneas)."")
")</f>
        <v/>
      </c>
    </row>
    <row r="720" ht="15.75" customHeight="1" s="42">
      <c r="A720" s="93" t="n"/>
      <c r="B720" s="94" t="inlineStr">
        <is>
          <t>Bachillerato</t>
        </is>
      </c>
      <c r="C720" s="94" t="n">
        <v>1001</v>
      </c>
      <c r="D720" s="94" t="n"/>
      <c r="E720" s="95" t="n">
        <v>1040365672</v>
      </c>
      <c r="F720" s="96">
        <f>TRIM(G720&amp;" "&amp;H720&amp;" "&amp;I720&amp;" "&amp;J720)</f>
        <v/>
      </c>
      <c r="G720" s="94" t="inlineStr">
        <is>
          <t>Manco</t>
        </is>
      </c>
      <c r="H720" s="94" t="inlineStr">
        <is>
          <t>Ferraro</t>
        </is>
      </c>
      <c r="I720" s="94" t="inlineStr">
        <is>
          <t>Vanessa</t>
        </is>
      </c>
      <c r="J720" s="97" t="n"/>
      <c r="K720" s="98">
        <f>IF(SUM(O720:S720)=0, "", ROUND(((O720*3+P720*3+Q720*3+R720*3+S720*1)/13)*5,0))</f>
        <v/>
      </c>
      <c r="L720" s="99">
        <f>IF(OR($C720="",K720=""),"",COUNTIFS($C$4:$C$1500,$C720,K$4:K$1500,"&gt;"&amp;K720)+1)</f>
        <v/>
      </c>
      <c r="M720" s="99">
        <f>IF(OR($C720="",K720=""),"",IF(AND($C720&gt;=1001,$C720&lt;=1005),COUNTIFS($C$4:$C$1500,"&gt;=1001",$C$4:$C$1500,"&lt;=1005",K$4:K$1500,"&gt;"&amp;K720)+1,IF(AND($C720&gt;=1101,$C720&lt;=1105),COUNTIFS($C$4:$C$1500,"&gt;=1101",$C$4:$C$1500,"&lt;=1105",K$4:K$1500,"&gt;"&amp;K720)+1,IF(AND($C720&gt;=901,$C720&lt;=905),COUNTIFS($C$4:$C$1500,"&gt;=901",$C$4:$C$1500,"&lt;=905",K$4:K$1500,"&gt;"&amp;K720)+1,IF(AND($C720&gt;=801,$C720&lt;=805),COUNTIFS($C$4:$C$1500,"&gt;=801",$C$4:$C$1500,"&lt;=805",K$4:K$1500,"&gt;"&amp;K720)+1,IF(AND($C720&gt;=701,$C720&lt;=705),COUNTIFS($C$4:$C$1500,"&gt;=701",$C$4:$C$1500,"&lt;=705",K$4:K$1500,"&gt;"&amp;K720)+1,IF(AND($C720&gt;=601,$C720&lt;=606),COUNTIFS($C$4:$C$1500,"&gt;=601",$C$4:$C$1500,"&lt;=606",K$4:K$1500,"&gt;"&amp;K720)+1,"")))))))</f>
        <v/>
      </c>
      <c r="N720" s="99">
        <f>IF(OR($C720="",K720=""),"",IF(OR(AND($C720&gt;=1001,$C720&lt;=1005),AND($C720&gt;=1101,$C720&lt;=1105)),COUNTIFS($C$4:$C$1500,"&gt;=1001",$C$4:$C$1500,"&lt;=1005",K$4:K$1500,"&gt;"&amp;K720)+COUNTIFS($C$4:$C$1500,"&gt;=1101",$C$4:$C$1500,"&lt;=1105",K$4:K$1500,"&gt;"&amp;K720)+1,""))</f>
        <v/>
      </c>
      <c r="O720" s="94" t="n">
        <v>48.24</v>
      </c>
      <c r="P720" s="94" t="n">
        <v>22.71</v>
      </c>
      <c r="Q720" s="94" t="n">
        <v>52.63</v>
      </c>
      <c r="R720" s="94" t="n">
        <v>50</v>
      </c>
      <c r="S720" s="94" t="n">
        <v>26.67</v>
      </c>
      <c r="T720" s="99">
        <f>IF(AND(O720&gt;0,O720&lt;36),1,IF(AND(O720&gt;=36,O720&lt;51),2,IF(AND(O720&gt;=51,O720&lt;71),3,IF(AND(O720&gt;=71,O720&lt;=100),4,))))</f>
        <v/>
      </c>
      <c r="U720" s="99">
        <f>IF(AND(P720&gt;0,P720&lt;41),1,IF(AND(P720&gt;=41,P720&lt;56),2,IF(AND(P720&gt;=56,P720&lt;71),3,IF(AND(P720&gt;=71,P720&lt;=100),4,))))</f>
        <v/>
      </c>
      <c r="V720" s="99">
        <f>IF(AND(Q720&gt;0,Q720&lt;41),1,IF(AND(Q720&gt;=41,Q720&lt;56),2,IF(AND(Q720&gt;=56,Q720&lt;71),3,IF(AND(Q720&gt;=71,Q720&lt;=100),4,))))</f>
        <v/>
      </c>
      <c r="W720" s="99">
        <f>IF(AND(R720&gt;0,R720&lt;36),1,IF(AND(R720&gt;=36,R720&lt;51),2,IF(AND(R720&gt;=51,R720&lt;66),3,IF(AND(R720&gt;=66,R720&lt;=100),4,))))</f>
        <v/>
      </c>
      <c r="X720" s="100">
        <f>IF(AND(S720&gt;0,S720&lt;37),1,IF(AND(S720&gt;=37,S720&lt;58),2,IF(AND(S720&gt;=58,S720&lt;71),3,IF(AND(S720&gt;=71,S720&lt;=100),4,))))</f>
        <v/>
      </c>
      <c r="Y720" s="101">
        <f>IF(SUM(AC720:AG720)=0, "", ROUND(((AC720*3+AD720*3+AE720*3+AF720*3+AG720*1)/13)*5,0))</f>
        <v/>
      </c>
      <c r="Z720" s="99">
        <f>IF(OR($C720="",Y720=""),"",COUNTIFS($C$4:$C$1500,$C720,Y$4:Y$1500,"&gt;"&amp;Y720)+1)</f>
        <v/>
      </c>
      <c r="AA720" s="99">
        <f>IF(OR($C720="",Y720=""),"",IF(AND($C720&gt;=1001,$C720&lt;=1005),COUNTIFS($C$4:$C$1500,"&gt;=1001",$C$4:$C$1500,"&lt;=1005",Y$4:Y$1500,"&gt;"&amp;Y720)+1,IF(AND($C720&gt;=1101,$C720&lt;=1105),COUNTIFS($C$4:$C$1500,"&gt;=1101",$C$4:$C$1500,"&lt;=1105",Y$4:Y$1500,"&gt;"&amp;Y720)+1,IF(AND($C720&gt;=901,$C720&lt;=905),COUNTIFS($C$4:$C$1500,"&gt;=901",$C$4:$C$1500,"&lt;=905",Y$4:Y$1500,"&gt;"&amp;Y720)+1,IF(AND($C720&gt;=801,$C720&lt;=805),COUNTIFS($C$4:$C$1500,"&gt;=801",$C$4:$C$1500,"&lt;=805",Y$4:Y$1500,"&gt;"&amp;Y720)+1,IF(AND($C720&gt;=701,$C720&lt;=705),COUNTIFS($C$4:$C$1500,"&gt;=701",$C$4:$C$1500,"&lt;=705",Y$4:Y$1500,"&gt;"&amp;Y720)+1,IF(AND($C720&gt;=601,$C720&lt;=606),COUNTIFS($C$4:$C$1500,"&gt;=601",$C$4:$C$1500,"&lt;=606",Y$4:Y$1500,"&gt;"&amp;Y720)+1,"")))))))</f>
        <v/>
      </c>
      <c r="AB720" s="99">
        <f>IF(OR($C720="",Y720=""),"",IF(OR(AND($C720&gt;=1001,$C720&lt;=1005),AND($C720&gt;=1101,$C720&lt;=1105)),COUNTIFS($C$4:$C$1500,"&gt;=1001",$C$4:$C$1500,"&lt;=1005",Y$4:Y$1500,"&gt;"&amp;Y720)+COUNTIFS($C$4:$C$1500,"&gt;=1101",$C$4:$C$1500,"&lt;=1105",Y$4:Y$1500,"&gt;"&amp;Y720)+1,""))</f>
        <v/>
      </c>
      <c r="AC720" s="94" t="n">
        <v>54.5</v>
      </c>
      <c r="AD720" s="94" t="n">
        <v>41.31</v>
      </c>
      <c r="AE720" s="94" t="n">
        <v>37.38</v>
      </c>
      <c r="AF720" s="94" t="n">
        <v>70</v>
      </c>
      <c r="AG720" s="94" t="n">
        <v>40</v>
      </c>
      <c r="AH720" s="99">
        <f>IF(AND(AC720&gt;0,AC720&lt;36),1,IF(AND(AC720&gt;=36,AC720&lt;51),2,IF(AND(AC720&gt;=51,AC720&lt;71),3,IF(AND(AC720&gt;=71,AC720&lt;=100),4,))))</f>
        <v/>
      </c>
      <c r="AI720" s="99">
        <f>IF(AND(AD720&gt;0,AD720&lt;41),1,IF(AND(AD720&gt;=41,AD720&lt;56),2,IF(AND(AD720&gt;=56,AD720&lt;71),3,IF(AND(AD720&gt;=71,AD720&lt;=100),4,))))</f>
        <v/>
      </c>
      <c r="AJ720" s="99">
        <f>IF(AND(AE720&gt;0,AE720&lt;41),1,IF(AND(AE720&gt;=41,AE720&lt;56),2,IF(AND(AE720&gt;=56,AE720&lt;71),3,IF(AND(AE720&gt;=71,AE720&lt;=100),4,))))</f>
        <v/>
      </c>
      <c r="AK720" s="99">
        <f>IF(AND(AF720&gt;0,AF720&lt;36),1,IF(AND(AF720&gt;=36,AF720&lt;51),2,IF(AND(AF720&gt;=51,AF720&lt;66),3,IF(AND(AF720&gt;=66,AF720&lt;=100),4,))))</f>
        <v/>
      </c>
      <c r="AL720" s="100">
        <f>IF(AND(AG720&gt;0,AG720&lt;37),1,IF(AND(AG720&gt;=37,AG720&lt;58),2,IF(AND(AG720&gt;=58,AG720&lt;71),3,IF(AND(AG720&gt;=71,AG720&lt;=100),4,))))</f>
        <v/>
      </c>
      <c r="AM720" s="101">
        <f>IF((Y720&lt;&gt;"")*(K720&lt;&gt;""),Y720-K720,"")</f>
        <v/>
      </c>
      <c r="AN720" s="99">
        <f>IF((Z720&lt;&gt;"")*(L720&lt;&gt;""),Z720-L720,"")</f>
        <v/>
      </c>
      <c r="AO720" s="99">
        <f>IF((AA720&lt;&gt;"")*(M720&lt;&gt;""),AA720-M720,"")</f>
        <v/>
      </c>
      <c r="AP720" s="99">
        <f>IF((AB720&lt;&gt;"")*(N720&lt;&gt;""),AB720-N720,"")</f>
        <v/>
      </c>
      <c r="AQ720" s="94">
        <f>IF((AC720&lt;&gt;"")*(O720&lt;&gt;""),AC720-O720,"")</f>
        <v/>
      </c>
      <c r="AR720" s="94">
        <f>IF((AD720&lt;&gt;"")*(P720&lt;&gt;""),AD720-P720,"")</f>
        <v/>
      </c>
      <c r="AS720" s="94">
        <f>IF((AE720&lt;&gt;"")*(Q720&lt;&gt;""),AE720-Q720,"")</f>
        <v/>
      </c>
      <c r="AT720" s="94">
        <f>IF((AF720&lt;&gt;"")*(R720&lt;&gt;""),AF720-R720,"")</f>
        <v/>
      </c>
      <c r="AU720" s="94">
        <f>IF((AG720&lt;&gt;"")*(S720&lt;&gt;""),AG720-S720,"")</f>
        <v/>
      </c>
      <c r="AV720" s="99">
        <f>IF((AH720&lt;&gt;"")*(T720&lt;&gt;""),AH720-T720,"")</f>
        <v/>
      </c>
      <c r="AW720" s="99">
        <f>IF((AI720&lt;&gt;"")*(U720&lt;&gt;""),AI720-U720,"")</f>
        <v/>
      </c>
      <c r="AX720" s="99">
        <f>IF((AJ720&lt;&gt;"")*(V720&lt;&gt;""),AJ720-V720,"")</f>
        <v/>
      </c>
      <c r="AY720" s="99">
        <f>IF((AK720&lt;&gt;"")*(W720&lt;&gt;""),AK720-W720,"")</f>
        <v/>
      </c>
      <c r="AZ720" s="102">
        <f>IF((AL720&lt;&gt;"")*(X720&lt;&gt;""),AL720-X720,"")</f>
        <v/>
      </c>
      <c r="BA720" s="50">
        <f>IFERROR(__xludf.dummyfunction("AI(""Actúa como un tutor académico y dirígete personalmente al estudiante "" &amp; I720 &amp; "" "" &amp; J720 &amp; "" "" &amp; G720 &amp; "" "" &amp; H720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AM720 &amp; ""'. Diferencias por área: Matemáticas ("" &amp; AQ720 &amp; ""), Ciencias Natura"&amp;"les ("" &amp; AR720 &amp; ""), Sociales ("" &amp; AS720 &amp; ""), Lectura Crítica ("" &amp; AT720 &amp; "") e Inglés ("" &amp; AU720 &amp; ""). Variación en posición: grupo ("" &amp; AN720 &amp; ""), grado ("" &amp; AO720 &amp; "") y media ("" &amp; AP720 &amp; ""). Puntajes Primer Simulacro: Global "" &amp; K720 &amp; "", Mat "" &amp; "&amp;"O4 &amp; "", Cien "" &amp; P720 &amp; "", Soc "" &amp; Q720 &amp; "", Lec "" &amp; R720 &amp; "", Ing "" &amp; S720 &amp; "". Puntajes Segundo Simulacro: Global "" &amp; Y720 &amp; "", Mat "" &amp; AC720 &amp; "", Cien "" &amp; AD720 &amp; "", Soc "" &amp; AE720 &amp; "", Lec "" &amp; AF720 &amp; "", Ing "" &amp; AG720 &amp; "". Escribe un mensaje motivador"&amp;" y breve (máximo 4 líneas)."")
"),"=AI(""Actúa como un tutor académico y dirígete personalmente al estudiante "" &amp; I720 &amp; "" "" &amp; J720 &amp; "" "" &amp; G720 &amp; "" "" &amp; H720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AM720 &amp; ""'. Diferencias por área: Matemáticas ("" &amp; AQ720 &amp; ""), Ciencias Natur"&amp;"ales ("" &amp; AR720 &amp; ""), Sociales ("" &amp; AS720 &amp; ""), Lectura Crítica ("" &amp; AT720 &amp; "") e Inglés ("" &amp; AU720 &amp; ""). Variación en posición: grupo ("" &amp; AN720 &amp; ""), grado ("" &amp; AO720 &amp; "") y media ("" &amp; AP720 &amp; ""). Puntajes Primer Simulacro: Global "" &amp; K720 &amp; "", Mat "" &amp;"&amp;" O720 &amp; "", Cien "" &amp; P720 &amp; "", Soc "" &amp; Q720 &amp; "", Lec "" &amp; R720 &amp; "", Ing "" &amp; S720 &amp; "". Puntajes Segundo Simulacro: Global "" &amp; Y720 &amp; "", Mat "" &amp; AC720 &amp; "", Cien "" &amp; AD720 &amp; "", Soc "" &amp; AE720 &amp; "", Lec "" &amp; AF720 &amp; "", Ing "" &amp; AG720 &amp; "". Escribe un mensaje motivado"&amp;"r y breve (máximo 4 líneas)."")
")</f>
        <v/>
      </c>
    </row>
    <row r="721" ht="15.75" customHeight="1" s="42">
      <c r="A721" s="93" t="n"/>
      <c r="B721" s="94" t="inlineStr">
        <is>
          <t>Bachillerato</t>
        </is>
      </c>
      <c r="C721" s="94" t="n">
        <v>1001</v>
      </c>
      <c r="D721" s="94" t="n"/>
      <c r="E721" s="95" t="n">
        <v>1011594241</v>
      </c>
      <c r="F721" s="96">
        <f>TRIM(G721&amp;" "&amp;H721&amp;" "&amp;I721&amp;" "&amp;J721)</f>
        <v/>
      </c>
      <c r="G721" s="94" t="inlineStr">
        <is>
          <t>Mejía</t>
        </is>
      </c>
      <c r="H721" s="94" t="inlineStr">
        <is>
          <t>Yépez</t>
        </is>
      </c>
      <c r="I721" s="94" t="inlineStr">
        <is>
          <t>Valentina</t>
        </is>
      </c>
      <c r="J721" s="97" t="n"/>
      <c r="K721" s="98">
        <f>IF(SUM(O721:S721)=0, "", ROUND(((O721*3+P721*3+Q721*3+R721*3+S721*1)/13)*5,0))</f>
        <v/>
      </c>
      <c r="L721" s="99">
        <f>IF(OR($C721="",K721=""),"",COUNTIFS($C$4:$C$1500,$C721,K$4:K$1500,"&gt;"&amp;K721)+1)</f>
        <v/>
      </c>
      <c r="M721" s="99">
        <f>IF(OR($C721="",K721=""),"",IF(AND($C721&gt;=1001,$C721&lt;=1005),COUNTIFS($C$4:$C$1500,"&gt;=1001",$C$4:$C$1500,"&lt;=1005",K$4:K$1500,"&gt;"&amp;K721)+1,IF(AND($C721&gt;=1101,$C721&lt;=1105),COUNTIFS($C$4:$C$1500,"&gt;=1101",$C$4:$C$1500,"&lt;=1105",K$4:K$1500,"&gt;"&amp;K721)+1,IF(AND($C721&gt;=901,$C721&lt;=905),COUNTIFS($C$4:$C$1500,"&gt;=901",$C$4:$C$1500,"&lt;=905",K$4:K$1500,"&gt;"&amp;K721)+1,IF(AND($C721&gt;=801,$C721&lt;=805),COUNTIFS($C$4:$C$1500,"&gt;=801",$C$4:$C$1500,"&lt;=805",K$4:K$1500,"&gt;"&amp;K721)+1,IF(AND($C721&gt;=701,$C721&lt;=705),COUNTIFS($C$4:$C$1500,"&gt;=701",$C$4:$C$1500,"&lt;=705",K$4:K$1500,"&gt;"&amp;K721)+1,IF(AND($C721&gt;=601,$C721&lt;=606),COUNTIFS($C$4:$C$1500,"&gt;=601",$C$4:$C$1500,"&lt;=606",K$4:K$1500,"&gt;"&amp;K721)+1,"")))))))</f>
        <v/>
      </c>
      <c r="N721" s="99">
        <f>IF(OR($C721="",K721=""),"",IF(OR(AND($C721&gt;=1001,$C721&lt;=1005),AND($C721&gt;=1101,$C721&lt;=1105)),COUNTIFS($C$4:$C$1500,"&gt;=1001",$C$4:$C$1500,"&lt;=1005",K$4:K$1500,"&gt;"&amp;K721)+COUNTIFS($C$4:$C$1500,"&gt;=1101",$C$4:$C$1500,"&lt;=1105",K$4:K$1500,"&gt;"&amp;K721)+1,""))</f>
        <v/>
      </c>
      <c r="O721" s="94" t="n">
        <v>31.58</v>
      </c>
      <c r="P721" s="94" t="n">
        <v>25.37</v>
      </c>
      <c r="Q721" s="94" t="n">
        <v>37.51</v>
      </c>
      <c r="R721" s="94" t="n">
        <v>32.5</v>
      </c>
      <c r="S721" s="94" t="n">
        <v>26.67</v>
      </c>
      <c r="T721" s="99">
        <f>IF(AND(O721&gt;0,O721&lt;36),1,IF(AND(O721&gt;=36,O721&lt;51),2,IF(AND(O721&gt;=51,O721&lt;71),3,IF(AND(O721&gt;=71,O721&lt;=100),4,))))</f>
        <v/>
      </c>
      <c r="U721" s="99">
        <f>IF(AND(P721&gt;0,P721&lt;41),1,IF(AND(P721&gt;=41,P721&lt;56),2,IF(AND(P721&gt;=56,P721&lt;71),3,IF(AND(P721&gt;=71,P721&lt;=100),4,))))</f>
        <v/>
      </c>
      <c r="V721" s="99">
        <f>IF(AND(Q721&gt;0,Q721&lt;41),1,IF(AND(Q721&gt;=41,Q721&lt;56),2,IF(AND(Q721&gt;=56,Q721&lt;71),3,IF(AND(Q721&gt;=71,Q721&lt;=100),4,))))</f>
        <v/>
      </c>
      <c r="W721" s="99">
        <f>IF(AND(R721&gt;0,R721&lt;36),1,IF(AND(R721&gt;=36,R721&lt;51),2,IF(AND(R721&gt;=51,R721&lt;66),3,IF(AND(R721&gt;=66,R721&lt;=100),4,))))</f>
        <v/>
      </c>
      <c r="X721" s="100">
        <f>IF(AND(S721&gt;0,S721&lt;37),1,IF(AND(S721&gt;=37,S721&lt;58),2,IF(AND(S721&gt;=58,S721&lt;71),3,IF(AND(S721&gt;=71,S721&lt;=100),4,))))</f>
        <v/>
      </c>
      <c r="Y721" s="101">
        <f>IF(SUM(AC721:AG721)=0, "", ROUND(((AC721*3+AD721*3+AE721*3+AF721*3+AG721*1)/13)*5,0))</f>
        <v/>
      </c>
      <c r="Z721" s="99">
        <f>IF(OR($C721="",Y721=""),"",COUNTIFS($C$4:$C$1500,$C721,Y$4:Y$1500,"&gt;"&amp;Y721)+1)</f>
        <v/>
      </c>
      <c r="AA721" s="99">
        <f>IF(OR($C721="",Y721=""),"",IF(AND($C721&gt;=1001,$C721&lt;=1005),COUNTIFS($C$4:$C$1500,"&gt;=1001",$C$4:$C$1500,"&lt;=1005",Y$4:Y$1500,"&gt;"&amp;Y721)+1,IF(AND($C721&gt;=1101,$C721&lt;=1105),COUNTIFS($C$4:$C$1500,"&gt;=1101",$C$4:$C$1500,"&lt;=1105",Y$4:Y$1500,"&gt;"&amp;Y721)+1,IF(AND($C721&gt;=901,$C721&lt;=905),COUNTIFS($C$4:$C$1500,"&gt;=901",$C$4:$C$1500,"&lt;=905",Y$4:Y$1500,"&gt;"&amp;Y721)+1,IF(AND($C721&gt;=801,$C721&lt;=805),COUNTIFS($C$4:$C$1500,"&gt;=801",$C$4:$C$1500,"&lt;=805",Y$4:Y$1500,"&gt;"&amp;Y721)+1,IF(AND($C721&gt;=701,$C721&lt;=705),COUNTIFS($C$4:$C$1500,"&gt;=701",$C$4:$C$1500,"&lt;=705",Y$4:Y$1500,"&gt;"&amp;Y721)+1,IF(AND($C721&gt;=601,$C721&lt;=606),COUNTIFS($C$4:$C$1500,"&gt;=601",$C$4:$C$1500,"&lt;=606",Y$4:Y$1500,"&gt;"&amp;Y721)+1,"")))))))</f>
        <v/>
      </c>
      <c r="AB721" s="99">
        <f>IF(OR($C721="",Y721=""),"",IF(OR(AND($C721&gt;=1001,$C721&lt;=1005),AND($C721&gt;=1101,$C721&lt;=1105)),COUNTIFS($C$4:$C$1500,"&gt;=1001",$C$4:$C$1500,"&lt;=1005",Y$4:Y$1500,"&gt;"&amp;Y721)+COUNTIFS($C$4:$C$1500,"&gt;=1101",$C$4:$C$1500,"&lt;=1105",Y$4:Y$1500,"&gt;"&amp;Y721)+1,""))</f>
        <v/>
      </c>
      <c r="AC721" s="94" t="n">
        <v>31.75</v>
      </c>
      <c r="AD721" s="94" t="n">
        <v>51.49</v>
      </c>
      <c r="AE721" s="94" t="n">
        <v>40.25</v>
      </c>
      <c r="AF721" s="94" t="n">
        <v>56.88</v>
      </c>
      <c r="AG721" s="94" t="n">
        <v>35</v>
      </c>
      <c r="AH721" s="99">
        <f>IF(AND(AC721&gt;0,AC721&lt;36),1,IF(AND(AC721&gt;=36,AC721&lt;51),2,IF(AND(AC721&gt;=51,AC721&lt;71),3,IF(AND(AC721&gt;=71,AC721&lt;=100),4,))))</f>
        <v/>
      </c>
      <c r="AI721" s="99">
        <f>IF(AND(AD721&gt;0,AD721&lt;41),1,IF(AND(AD721&gt;=41,AD721&lt;56),2,IF(AND(AD721&gt;=56,AD721&lt;71),3,IF(AND(AD721&gt;=71,AD721&lt;=100),4,))))</f>
        <v/>
      </c>
      <c r="AJ721" s="99">
        <f>IF(AND(AE721&gt;0,AE721&lt;41),1,IF(AND(AE721&gt;=41,AE721&lt;56),2,IF(AND(AE721&gt;=56,AE721&lt;71),3,IF(AND(AE721&gt;=71,AE721&lt;=100),4,))))</f>
        <v/>
      </c>
      <c r="AK721" s="99">
        <f>IF(AND(AF721&gt;0,AF721&lt;36),1,IF(AND(AF721&gt;=36,AF721&lt;51),2,IF(AND(AF721&gt;=51,AF721&lt;66),3,IF(AND(AF721&gt;=66,AF721&lt;=100),4,))))</f>
        <v/>
      </c>
      <c r="AL721" s="100">
        <f>IF(AND(AG721&gt;0,AG721&lt;37),1,IF(AND(AG721&gt;=37,AG721&lt;58),2,IF(AND(AG721&gt;=58,AG721&lt;71),3,IF(AND(AG721&gt;=71,AG721&lt;=100),4,))))</f>
        <v/>
      </c>
      <c r="AM721" s="101">
        <f>IF((Y721&lt;&gt;"")*(K721&lt;&gt;""),Y721-K721,"")</f>
        <v/>
      </c>
      <c r="AN721" s="99">
        <f>IF((Z721&lt;&gt;"")*(L721&lt;&gt;""),Z721-L721,"")</f>
        <v/>
      </c>
      <c r="AO721" s="99">
        <f>IF((AA721&lt;&gt;"")*(M721&lt;&gt;""),AA721-M721,"")</f>
        <v/>
      </c>
      <c r="AP721" s="99">
        <f>IF((AB721&lt;&gt;"")*(N721&lt;&gt;""),AB721-N721,"")</f>
        <v/>
      </c>
      <c r="AQ721" s="94">
        <f>IF((AC721&lt;&gt;"")*(O721&lt;&gt;""),AC721-O721,"")</f>
        <v/>
      </c>
      <c r="AR721" s="94">
        <f>IF((AD721&lt;&gt;"")*(P721&lt;&gt;""),AD721-P721,"")</f>
        <v/>
      </c>
      <c r="AS721" s="94">
        <f>IF((AE721&lt;&gt;"")*(Q721&lt;&gt;""),AE721-Q721,"")</f>
        <v/>
      </c>
      <c r="AT721" s="94">
        <f>IF((AF721&lt;&gt;"")*(R721&lt;&gt;""),AF721-R721,"")</f>
        <v/>
      </c>
      <c r="AU721" s="94">
        <f>IF((AG721&lt;&gt;"")*(S721&lt;&gt;""),AG721-S721,"")</f>
        <v/>
      </c>
      <c r="AV721" s="99">
        <f>IF((AH721&lt;&gt;"")*(T721&lt;&gt;""),AH721-T721,"")</f>
        <v/>
      </c>
      <c r="AW721" s="99">
        <f>IF((AI721&lt;&gt;"")*(U721&lt;&gt;""),AI721-U721,"")</f>
        <v/>
      </c>
      <c r="AX721" s="99">
        <f>IF((AJ721&lt;&gt;"")*(V721&lt;&gt;""),AJ721-V721,"")</f>
        <v/>
      </c>
      <c r="AY721" s="99">
        <f>IF((AK721&lt;&gt;"")*(W721&lt;&gt;""),AK721-W721,"")</f>
        <v/>
      </c>
      <c r="AZ721" s="102">
        <f>IF((AL721&lt;&gt;"")*(X721&lt;&gt;""),AL721-X721,"")</f>
        <v/>
      </c>
      <c r="BA721" s="50">
        <f>IFERROR(__xludf.dummyfunction("AI(""Actúa como un tutor académico y dirígete personalmente al estudiante "" &amp; I721 &amp; "" "" &amp; J721 &amp; "" "" &amp; G721 &amp; "" "" &amp; H721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AM721 &amp; ""'. Diferencias por área: Matemáticas ("" &amp; AQ721 &amp; ""), Ciencias Natura"&amp;"les ("" &amp; AR721 &amp; ""), Sociales ("" &amp; AS721 &amp; ""), Lectura Crítica ("" &amp; AT721 &amp; "") e Inglés ("" &amp; AU721 &amp; ""). Variación en posición: grupo ("" &amp; AN721 &amp; ""), grado ("" &amp; AO721 &amp; "") y media ("" &amp; AP721 &amp; ""). Puntajes Primer Simulacro: Global "" &amp; K721 &amp; "", Mat "" &amp; "&amp;"O4 &amp; "", Cien "" &amp; P721 &amp; "", Soc "" &amp; Q721 &amp; "", Lec "" &amp; R721 &amp; "", Ing "" &amp; S721 &amp; "". Puntajes Segundo Simulacro: Global "" &amp; Y721 &amp; "", Mat "" &amp; AC721 &amp; "", Cien "" &amp; AD721 &amp; "", Soc "" &amp; AE721 &amp; "", Lec "" &amp; AF721 &amp; "", Ing "" &amp; AG721 &amp; "". Escribe un mensaje motivador"&amp;" y breve (máximo 4 líneas)."")
"),"=AI(""Actúa como un tutor académico y dirígete personalmente al estudiante "" &amp; I721 &amp; "" "" &amp; J721 &amp; "" "" &amp; G721 &amp; "" "" &amp; H721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AM721 &amp; ""'. Diferencias por área: Matemáticas ("" &amp; AQ721 &amp; ""), Ciencias Natur"&amp;"ales ("" &amp; AR721 &amp; ""), Sociales ("" &amp; AS721 &amp; ""), Lectura Crítica ("" &amp; AT721 &amp; "") e Inglés ("" &amp; AU721 &amp; ""). Variación en posición: grupo ("" &amp; AN721 &amp; ""), grado ("" &amp; AO721 &amp; "") y media ("" &amp; AP721 &amp; ""). Puntajes Primer Simulacro: Global "" &amp; K721 &amp; "", Mat "" &amp;"&amp;" O721 &amp; "", Cien "" &amp; P721 &amp; "", Soc "" &amp; Q721 &amp; "", Lec "" &amp; R721 &amp; "", Ing "" &amp; S721 &amp; "". Puntajes Segundo Simulacro: Global "" &amp; Y721 &amp; "", Mat "" &amp; AC721 &amp; "", Cien "" &amp; AD721 &amp; "", Soc "" &amp; AE721 &amp; "", Lec "" &amp; AF721 &amp; "", Ing "" &amp; AG721 &amp; "". Escribe un mensaje motivado"&amp;"r y breve (máximo 4 líneas)."")
")</f>
        <v/>
      </c>
    </row>
    <row r="722" ht="15.75" customHeight="1" s="42">
      <c r="A722" s="93" t="n"/>
      <c r="B722" s="94" t="inlineStr">
        <is>
          <t>Bachillerato</t>
        </is>
      </c>
      <c r="C722" s="94" t="n">
        <v>1001</v>
      </c>
      <c r="D722" s="94" t="n"/>
      <c r="E722" s="95" t="n">
        <v>1015075224</v>
      </c>
      <c r="F722" s="96">
        <f>TRIM(G722&amp;" "&amp;H722&amp;" "&amp;I722&amp;" "&amp;J722)</f>
        <v/>
      </c>
      <c r="G722" s="94" t="inlineStr">
        <is>
          <t>Meza</t>
        </is>
      </c>
      <c r="H722" s="94" t="inlineStr">
        <is>
          <t>Ruiz</t>
        </is>
      </c>
      <c r="I722" s="94" t="inlineStr">
        <is>
          <t>Roxana</t>
        </is>
      </c>
      <c r="J722" s="97" t="inlineStr">
        <is>
          <t>Edilma</t>
        </is>
      </c>
      <c r="K722" s="98">
        <f>IF(SUM(O722:S722)=0, "", ROUND(((O722*3+P722*3+Q722*3+R722*3+S722*1)/13)*5,0))</f>
        <v/>
      </c>
      <c r="L722" s="99">
        <f>IF(OR($C722="",K722=""),"",COUNTIFS($C$4:$C$1500,$C722,K$4:K$1500,"&gt;"&amp;K722)+1)</f>
        <v/>
      </c>
      <c r="M722" s="99">
        <f>IF(OR($C722="",K722=""),"",IF(AND($C722&gt;=1001,$C722&lt;=1005),COUNTIFS($C$4:$C$1500,"&gt;=1001",$C$4:$C$1500,"&lt;=1005",K$4:K$1500,"&gt;"&amp;K722)+1,IF(AND($C722&gt;=1101,$C722&lt;=1105),COUNTIFS($C$4:$C$1500,"&gt;=1101",$C$4:$C$1500,"&lt;=1105",K$4:K$1500,"&gt;"&amp;K722)+1,IF(AND($C722&gt;=901,$C722&lt;=905),COUNTIFS($C$4:$C$1500,"&gt;=901",$C$4:$C$1500,"&lt;=905",K$4:K$1500,"&gt;"&amp;K722)+1,IF(AND($C722&gt;=801,$C722&lt;=805),COUNTIFS($C$4:$C$1500,"&gt;=801",$C$4:$C$1500,"&lt;=805",K$4:K$1500,"&gt;"&amp;K722)+1,IF(AND($C722&gt;=701,$C722&lt;=705),COUNTIFS($C$4:$C$1500,"&gt;=701",$C$4:$C$1500,"&lt;=705",K$4:K$1500,"&gt;"&amp;K722)+1,IF(AND($C722&gt;=601,$C722&lt;=606),COUNTIFS($C$4:$C$1500,"&gt;=601",$C$4:$C$1500,"&lt;=606",K$4:K$1500,"&gt;"&amp;K722)+1,"")))))))</f>
        <v/>
      </c>
      <c r="N722" s="99">
        <f>IF(OR($C722="",K722=""),"",IF(OR(AND($C722&gt;=1001,$C722&lt;=1005),AND($C722&gt;=1101,$C722&lt;=1105)),COUNTIFS($C$4:$C$1500,"&gt;=1001",$C$4:$C$1500,"&lt;=1005",K$4:K$1500,"&gt;"&amp;K722)+COUNTIFS($C$4:$C$1500,"&gt;=1101",$C$4:$C$1500,"&lt;=1105",K$4:K$1500,"&gt;"&amp;K722)+1,""))</f>
        <v/>
      </c>
      <c r="O722" s="94" t="n">
        <v>43.97</v>
      </c>
      <c r="P722" s="94" t="n">
        <v>42.28</v>
      </c>
      <c r="Q722" s="94" t="n">
        <v>70.55</v>
      </c>
      <c r="R722" s="94" t="n">
        <v>67.5</v>
      </c>
      <c r="S722" s="94" t="n">
        <v>35.56</v>
      </c>
      <c r="T722" s="99">
        <f>IF(AND(O722&gt;0,O722&lt;36),1,IF(AND(O722&gt;=36,O722&lt;51),2,IF(AND(O722&gt;=51,O722&lt;71),3,IF(AND(O722&gt;=71,O722&lt;=100),4,))))</f>
        <v/>
      </c>
      <c r="U722" s="99">
        <f>IF(AND(P722&gt;0,P722&lt;41),1,IF(AND(P722&gt;=41,P722&lt;56),2,IF(AND(P722&gt;=56,P722&lt;71),3,IF(AND(P722&gt;=71,P722&lt;=100),4,))))</f>
        <v/>
      </c>
      <c r="V722" s="99">
        <f>IF(AND(Q722&gt;0,Q722&lt;41),1,IF(AND(Q722&gt;=41,Q722&lt;56),2,IF(AND(Q722&gt;=56,Q722&lt;71),3,IF(AND(Q722&gt;=71,Q722&lt;=100),4,))))</f>
        <v/>
      </c>
      <c r="W722" s="99">
        <f>IF(AND(R722&gt;0,R722&lt;36),1,IF(AND(R722&gt;=36,R722&lt;51),2,IF(AND(R722&gt;=51,R722&lt;66),3,IF(AND(R722&gt;=66,R722&lt;=100),4,))))</f>
        <v/>
      </c>
      <c r="X722" s="100">
        <f>IF(AND(S722&gt;0,S722&lt;37),1,IF(AND(S722&gt;=37,S722&lt;58),2,IF(AND(S722&gt;=58,S722&lt;71),3,IF(AND(S722&gt;=71,S722&lt;=100),4,))))</f>
        <v/>
      </c>
      <c r="Y722" s="101">
        <f>IF(SUM(AC722:AG722)=0, "", ROUND(((AC722*3+AD722*3+AE722*3+AF722*3+AG722*1)/13)*5,0))</f>
        <v/>
      </c>
      <c r="Z722" s="99">
        <f>IF(OR($C722="",Y722=""),"",COUNTIFS($C$4:$C$1500,$C722,Y$4:Y$1500,"&gt;"&amp;Y722)+1)</f>
        <v/>
      </c>
      <c r="AA722" s="99">
        <f>IF(OR($C722="",Y722=""),"",IF(AND($C722&gt;=1001,$C722&lt;=1005),COUNTIFS($C$4:$C$1500,"&gt;=1001",$C$4:$C$1500,"&lt;=1005",Y$4:Y$1500,"&gt;"&amp;Y722)+1,IF(AND($C722&gt;=1101,$C722&lt;=1105),COUNTIFS($C$4:$C$1500,"&gt;=1101",$C$4:$C$1500,"&lt;=1105",Y$4:Y$1500,"&gt;"&amp;Y722)+1,IF(AND($C722&gt;=901,$C722&lt;=905),COUNTIFS($C$4:$C$1500,"&gt;=901",$C$4:$C$1500,"&lt;=905",Y$4:Y$1500,"&gt;"&amp;Y722)+1,IF(AND($C722&gt;=801,$C722&lt;=805),COUNTIFS($C$4:$C$1500,"&gt;=801",$C$4:$C$1500,"&lt;=805",Y$4:Y$1500,"&gt;"&amp;Y722)+1,IF(AND($C722&gt;=701,$C722&lt;=705),COUNTIFS($C$4:$C$1500,"&gt;=701",$C$4:$C$1500,"&lt;=705",Y$4:Y$1500,"&gt;"&amp;Y722)+1,IF(AND($C722&gt;=601,$C722&lt;=606),COUNTIFS($C$4:$C$1500,"&gt;=601",$C$4:$C$1500,"&lt;=606",Y$4:Y$1500,"&gt;"&amp;Y722)+1,"")))))))</f>
        <v/>
      </c>
      <c r="AB722" s="99">
        <f>IF(OR($C722="",Y722=""),"",IF(OR(AND($C722&gt;=1001,$C722&lt;=1005),AND($C722&gt;=1101,$C722&lt;=1105)),COUNTIFS($C$4:$C$1500,"&gt;=1001",$C$4:$C$1500,"&lt;=1005",Y$4:Y$1500,"&gt;"&amp;Y722)+COUNTIFS($C$4:$C$1500,"&gt;=1101",$C$4:$C$1500,"&lt;=1105",Y$4:Y$1500,"&gt;"&amp;Y722)+1,""))</f>
        <v/>
      </c>
      <c r="AC722" s="94" t="n">
        <v>65.25</v>
      </c>
      <c r="AD722" s="94" t="n">
        <v>28.87</v>
      </c>
      <c r="AE722" s="94" t="n">
        <v>71.88</v>
      </c>
      <c r="AF722" s="94" t="n">
        <v>74.38</v>
      </c>
      <c r="AG722" s="94" t="n">
        <v>80</v>
      </c>
      <c r="AH722" s="99">
        <f>IF(AND(AC722&gt;0,AC722&lt;36),1,IF(AND(AC722&gt;=36,AC722&lt;51),2,IF(AND(AC722&gt;=51,AC722&lt;71),3,IF(AND(AC722&gt;=71,AC722&lt;=100),4,))))</f>
        <v/>
      </c>
      <c r="AI722" s="99">
        <f>IF(AND(AD722&gt;0,AD722&lt;41),1,IF(AND(AD722&gt;=41,AD722&lt;56),2,IF(AND(AD722&gt;=56,AD722&lt;71),3,IF(AND(AD722&gt;=71,AD722&lt;=100),4,))))</f>
        <v/>
      </c>
      <c r="AJ722" s="99">
        <f>IF(AND(AE722&gt;0,AE722&lt;41),1,IF(AND(AE722&gt;=41,AE722&lt;56),2,IF(AND(AE722&gt;=56,AE722&lt;71),3,IF(AND(AE722&gt;=71,AE722&lt;=100),4,))))</f>
        <v/>
      </c>
      <c r="AK722" s="99">
        <f>IF(AND(AF722&gt;0,AF722&lt;36),1,IF(AND(AF722&gt;=36,AF722&lt;51),2,IF(AND(AF722&gt;=51,AF722&lt;66),3,IF(AND(AF722&gt;=66,AF722&lt;=100),4,))))</f>
        <v/>
      </c>
      <c r="AL722" s="100">
        <f>IF(AND(AG722&gt;0,AG722&lt;37),1,IF(AND(AG722&gt;=37,AG722&lt;58),2,IF(AND(AG722&gt;=58,AG722&lt;71),3,IF(AND(AG722&gt;=71,AG722&lt;=100),4,))))</f>
        <v/>
      </c>
      <c r="AM722" s="101">
        <f>IF((Y722&lt;&gt;"")*(K722&lt;&gt;""),Y722-K722,"")</f>
        <v/>
      </c>
      <c r="AN722" s="99">
        <f>IF((Z722&lt;&gt;"")*(L722&lt;&gt;""),Z722-L722,"")</f>
        <v/>
      </c>
      <c r="AO722" s="99">
        <f>IF((AA722&lt;&gt;"")*(M722&lt;&gt;""),AA722-M722,"")</f>
        <v/>
      </c>
      <c r="AP722" s="99">
        <f>IF((AB722&lt;&gt;"")*(N722&lt;&gt;""),AB722-N722,"")</f>
        <v/>
      </c>
      <c r="AQ722" s="94">
        <f>IF((AC722&lt;&gt;"")*(O722&lt;&gt;""),AC722-O722,"")</f>
        <v/>
      </c>
      <c r="AR722" s="94">
        <f>IF((AD722&lt;&gt;"")*(P722&lt;&gt;""),AD722-P722,"")</f>
        <v/>
      </c>
      <c r="AS722" s="94">
        <f>IF((AE722&lt;&gt;"")*(Q722&lt;&gt;""),AE722-Q722,"")</f>
        <v/>
      </c>
      <c r="AT722" s="94">
        <f>IF((AF722&lt;&gt;"")*(R722&lt;&gt;""),AF722-R722,"")</f>
        <v/>
      </c>
      <c r="AU722" s="94">
        <f>IF((AG722&lt;&gt;"")*(S722&lt;&gt;""),AG722-S722,"")</f>
        <v/>
      </c>
      <c r="AV722" s="99">
        <f>IF((AH722&lt;&gt;"")*(T722&lt;&gt;""),AH722-T722,"")</f>
        <v/>
      </c>
      <c r="AW722" s="99">
        <f>IF((AI722&lt;&gt;"")*(U722&lt;&gt;""),AI722-U722,"")</f>
        <v/>
      </c>
      <c r="AX722" s="99">
        <f>IF((AJ722&lt;&gt;"")*(V722&lt;&gt;""),AJ722-V722,"")</f>
        <v/>
      </c>
      <c r="AY722" s="99">
        <f>IF((AK722&lt;&gt;"")*(W722&lt;&gt;""),AK722-W722,"")</f>
        <v/>
      </c>
      <c r="AZ722" s="102">
        <f>IF((AL722&lt;&gt;"")*(X722&lt;&gt;""),AL722-X722,"")</f>
        <v/>
      </c>
      <c r="BA722" s="50">
        <f>IFERROR(__xludf.dummyfunction("AI(""Actúa como un tutor académico y dirígete personalmente al estudiante "" &amp; I722 &amp; "" "" &amp; J722 &amp; "" "" &amp; G722 &amp; "" "" &amp; H722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AM722 &amp; ""'. Diferencias por área: Matemáticas ("" &amp; AQ722 &amp; ""), Ciencias Natura"&amp;"les ("" &amp; AR722 &amp; ""), Sociales ("" &amp; AS722 &amp; ""), Lectura Crítica ("" &amp; AT722 &amp; "") e Inglés ("" &amp; AU722 &amp; ""). Variación en posición: grupo ("" &amp; AN722 &amp; ""), grado ("" &amp; AO722 &amp; "") y media ("" &amp; AP722 &amp; ""). Puntajes Primer Simulacro: Global "" &amp; K722 &amp; "", Mat "" &amp; "&amp;"O4 &amp; "", Cien "" &amp; P722 &amp; "", Soc "" &amp; Q722 &amp; "", Lec "" &amp; R722 &amp; "", Ing "" &amp; S722 &amp; "". Puntajes Segundo Simulacro: Global "" &amp; Y722 &amp; "", Mat "" &amp; AC722 &amp; "", Cien "" &amp; AD722 &amp; "", Soc "" &amp; AE722 &amp; "", Lec "" &amp; AF722 &amp; "", Ing "" &amp; AG722 &amp; "". Escribe un mensaje motivador"&amp;" y breve (máximo 4 líneas)."")
"),"=AI(""Actúa como un tutor académico y dirígete personalmente al estudiante "" &amp; I722 &amp; "" "" &amp; J722 &amp; "" "" &amp; G722 &amp; "" "" &amp; H722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AM722 &amp; ""'. Diferencias por área: Matemáticas ("" &amp; AQ722 &amp; ""), Ciencias Natur"&amp;"ales ("" &amp; AR722 &amp; ""), Sociales ("" &amp; AS722 &amp; ""), Lectura Crítica ("" &amp; AT722 &amp; "") e Inglés ("" &amp; AU722 &amp; ""). Variación en posición: grupo ("" &amp; AN722 &amp; ""), grado ("" &amp; AO722 &amp; "") y media ("" &amp; AP722 &amp; ""). Puntajes Primer Simulacro: Global "" &amp; K722 &amp; "", Mat "" &amp;"&amp;" O722 &amp; "", Cien "" &amp; P722 &amp; "", Soc "" &amp; Q722 &amp; "", Lec "" &amp; R722 &amp; "", Ing "" &amp; S722 &amp; "". Puntajes Segundo Simulacro: Global "" &amp; Y722 &amp; "", Mat "" &amp; AC722 &amp; "", Cien "" &amp; AD722 &amp; "", Soc "" &amp; AE722 &amp; "", Lec "" &amp; AF722 &amp; "", Ing "" &amp; AG722 &amp; "". Escribe un mensaje motivado"&amp;"r y breve (máximo 4 líneas)."")
")</f>
        <v/>
      </c>
    </row>
    <row r="723" ht="15.75" customHeight="1" s="42">
      <c r="A723" s="93" t="n"/>
      <c r="B723" s="94" t="inlineStr">
        <is>
          <t>Bachillerato</t>
        </is>
      </c>
      <c r="C723" s="94" t="n">
        <v>1001</v>
      </c>
      <c r="D723" s="94" t="n"/>
      <c r="E723" s="95" t="n"/>
      <c r="F723" s="96">
        <f>TRIM(G723&amp;" "&amp;H723&amp;" "&amp;I723&amp;" "&amp;J723)</f>
        <v/>
      </c>
      <c r="G723" s="94" t="inlineStr">
        <is>
          <t>Oropeza</t>
        </is>
      </c>
      <c r="H723" s="94" t="inlineStr">
        <is>
          <t>García</t>
        </is>
      </c>
      <c r="I723" s="94" t="inlineStr">
        <is>
          <t>Dillinger</t>
        </is>
      </c>
      <c r="J723" s="97" t="inlineStr">
        <is>
          <t>José</t>
        </is>
      </c>
      <c r="K723" s="98">
        <f>IF(SUM(O723:S723)=0, "", ROUND(((O723*3+P723*3+Q723*3+R723*3+S723*1)/13)*5,0))</f>
        <v/>
      </c>
      <c r="L723" s="99">
        <f>IF(OR($C723="",K723=""),"",COUNTIFS($C$4:$C$1500,$C723,K$4:K$1500,"&gt;"&amp;K723)+1)</f>
        <v/>
      </c>
      <c r="M723" s="99">
        <f>IF(OR($C723="",K723=""),"",IF(AND($C723&gt;=1001,$C723&lt;=1005),COUNTIFS($C$4:$C$1500,"&gt;=1001",$C$4:$C$1500,"&lt;=1005",K$4:K$1500,"&gt;"&amp;K723)+1,IF(AND($C723&gt;=1101,$C723&lt;=1105),COUNTIFS($C$4:$C$1500,"&gt;=1101",$C$4:$C$1500,"&lt;=1105",K$4:K$1500,"&gt;"&amp;K723)+1,IF(AND($C723&gt;=901,$C723&lt;=905),COUNTIFS($C$4:$C$1500,"&gt;=901",$C$4:$C$1500,"&lt;=905",K$4:K$1500,"&gt;"&amp;K723)+1,IF(AND($C723&gt;=801,$C723&lt;=805),COUNTIFS($C$4:$C$1500,"&gt;=801",$C$4:$C$1500,"&lt;=805",K$4:K$1500,"&gt;"&amp;K723)+1,IF(AND($C723&gt;=701,$C723&lt;=705),COUNTIFS($C$4:$C$1500,"&gt;=701",$C$4:$C$1500,"&lt;=705",K$4:K$1500,"&gt;"&amp;K723)+1,IF(AND($C723&gt;=601,$C723&lt;=606),COUNTIFS($C$4:$C$1500,"&gt;=601",$C$4:$C$1500,"&lt;=606",K$4:K$1500,"&gt;"&amp;K723)+1,"")))))))</f>
        <v/>
      </c>
      <c r="N723" s="99">
        <f>IF(OR($C723="",K723=""),"",IF(OR(AND($C723&gt;=1001,$C723&lt;=1005),AND($C723&gt;=1101,$C723&lt;=1105)),COUNTIFS($C$4:$C$1500,"&gt;=1001",$C$4:$C$1500,"&lt;=1005",K$4:K$1500,"&gt;"&amp;K723)+COUNTIFS($C$4:$C$1500,"&gt;=1101",$C$4:$C$1500,"&lt;=1105",K$4:K$1500,"&gt;"&amp;K723)+1,""))</f>
        <v/>
      </c>
      <c r="O723" s="94" t="n">
        <v>32.02</v>
      </c>
      <c r="P723" s="94" t="n">
        <v>43.02</v>
      </c>
      <c r="Q723" s="94" t="n">
        <v>45.02</v>
      </c>
      <c r="R723" s="94" t="n">
        <v>40</v>
      </c>
      <c r="S723" s="94" t="n">
        <v>48.89</v>
      </c>
      <c r="T723" s="99">
        <f>IF(AND(O723&gt;0,O723&lt;36),1,IF(AND(O723&gt;=36,O723&lt;51),2,IF(AND(O723&gt;=51,O723&lt;71),3,IF(AND(O723&gt;=71,O723&lt;=100),4,))))</f>
        <v/>
      </c>
      <c r="U723" s="99">
        <f>IF(AND(P723&gt;0,P723&lt;41),1,IF(AND(P723&gt;=41,P723&lt;56),2,IF(AND(P723&gt;=56,P723&lt;71),3,IF(AND(P723&gt;=71,P723&lt;=100),4,))))</f>
        <v/>
      </c>
      <c r="V723" s="99">
        <f>IF(AND(Q723&gt;0,Q723&lt;41),1,IF(AND(Q723&gt;=41,Q723&lt;56),2,IF(AND(Q723&gt;=56,Q723&lt;71),3,IF(AND(Q723&gt;=71,Q723&lt;=100),4,))))</f>
        <v/>
      </c>
      <c r="W723" s="99">
        <f>IF(AND(R723&gt;0,R723&lt;36),1,IF(AND(R723&gt;=36,R723&lt;51),2,IF(AND(R723&gt;=51,R723&lt;66),3,IF(AND(R723&gt;=66,R723&lt;=100),4,))))</f>
        <v/>
      </c>
      <c r="X723" s="100">
        <f>IF(AND(S723&gt;0,S723&lt;37),1,IF(AND(S723&gt;=37,S723&lt;58),2,IF(AND(S723&gt;=58,S723&lt;71),3,IF(AND(S723&gt;=71,S723&lt;=100),4,))))</f>
        <v/>
      </c>
      <c r="Y723" s="101">
        <f>IF(SUM(AC723:AG723)=0, "", ROUND(((AC723*3+AD723*3+AE723*3+AF723*3+AG723*1)/13)*5,0))</f>
        <v/>
      </c>
      <c r="Z723" s="99">
        <f>IF(OR($C723="",Y723=""),"",COUNTIFS($C$4:$C$1500,$C723,Y$4:Y$1500,"&gt;"&amp;Y723)+1)</f>
        <v/>
      </c>
      <c r="AA723" s="99">
        <f>IF(OR($C723="",Y723=""),"",IF(AND($C723&gt;=1001,$C723&lt;=1005),COUNTIFS($C$4:$C$1500,"&gt;=1001",$C$4:$C$1500,"&lt;=1005",Y$4:Y$1500,"&gt;"&amp;Y723)+1,IF(AND($C723&gt;=1101,$C723&lt;=1105),COUNTIFS($C$4:$C$1500,"&gt;=1101",$C$4:$C$1500,"&lt;=1105",Y$4:Y$1500,"&gt;"&amp;Y723)+1,IF(AND($C723&gt;=901,$C723&lt;=905),COUNTIFS($C$4:$C$1500,"&gt;=901",$C$4:$C$1500,"&lt;=905",Y$4:Y$1500,"&gt;"&amp;Y723)+1,IF(AND($C723&gt;=801,$C723&lt;=805),COUNTIFS($C$4:$C$1500,"&gt;=801",$C$4:$C$1500,"&lt;=805",Y$4:Y$1500,"&gt;"&amp;Y723)+1,IF(AND($C723&gt;=701,$C723&lt;=705),COUNTIFS($C$4:$C$1500,"&gt;=701",$C$4:$C$1500,"&lt;=705",Y$4:Y$1500,"&gt;"&amp;Y723)+1,IF(AND($C723&gt;=601,$C723&lt;=606),COUNTIFS($C$4:$C$1500,"&gt;=601",$C$4:$C$1500,"&lt;=606",Y$4:Y$1500,"&gt;"&amp;Y723)+1,"")))))))</f>
        <v/>
      </c>
      <c r="AB723" s="99">
        <f>IF(OR($C723="",Y723=""),"",IF(OR(AND($C723&gt;=1001,$C723&lt;=1005),AND($C723&gt;=1101,$C723&lt;=1105)),COUNTIFS($C$4:$C$1500,"&gt;=1001",$C$4:$C$1500,"&lt;=1005",Y$4:Y$1500,"&gt;"&amp;Y723)+COUNTIFS($C$4:$C$1500,"&gt;=1101",$C$4:$C$1500,"&lt;=1105",Y$4:Y$1500,"&gt;"&amp;Y723)+1,""))</f>
        <v/>
      </c>
      <c r="AC723" s="94" t="n">
        <v>42.5</v>
      </c>
      <c r="AD723" s="94" t="n">
        <v>45.24</v>
      </c>
      <c r="AE723" s="94" t="n">
        <v>34.5</v>
      </c>
      <c r="AF723" s="94" t="n">
        <v>65.63</v>
      </c>
      <c r="AG723" s="94" t="n">
        <v>25</v>
      </c>
      <c r="AH723" s="99">
        <f>IF(AND(AC723&gt;0,AC723&lt;36),1,IF(AND(AC723&gt;=36,AC723&lt;51),2,IF(AND(AC723&gt;=51,AC723&lt;71),3,IF(AND(AC723&gt;=71,AC723&lt;=100),4,))))</f>
        <v/>
      </c>
      <c r="AI723" s="99">
        <f>IF(AND(AD723&gt;0,AD723&lt;41),1,IF(AND(AD723&gt;=41,AD723&lt;56),2,IF(AND(AD723&gt;=56,AD723&lt;71),3,IF(AND(AD723&gt;=71,AD723&lt;=100),4,))))</f>
        <v/>
      </c>
      <c r="AJ723" s="99">
        <f>IF(AND(AE723&gt;0,AE723&lt;41),1,IF(AND(AE723&gt;=41,AE723&lt;56),2,IF(AND(AE723&gt;=56,AE723&lt;71),3,IF(AND(AE723&gt;=71,AE723&lt;=100),4,))))</f>
        <v/>
      </c>
      <c r="AK723" s="99">
        <f>IF(AND(AF723&gt;0,AF723&lt;36),1,IF(AND(AF723&gt;=36,AF723&lt;51),2,IF(AND(AF723&gt;=51,AF723&lt;66),3,IF(AND(AF723&gt;=66,AF723&lt;=100),4,))))</f>
        <v/>
      </c>
      <c r="AL723" s="100">
        <f>IF(AND(AG723&gt;0,AG723&lt;37),1,IF(AND(AG723&gt;=37,AG723&lt;58),2,IF(AND(AG723&gt;=58,AG723&lt;71),3,IF(AND(AG723&gt;=71,AG723&lt;=100),4,))))</f>
        <v/>
      </c>
      <c r="AM723" s="101">
        <f>IF((Y723&lt;&gt;"")*(K723&lt;&gt;""),Y723-K723,"")</f>
        <v/>
      </c>
      <c r="AN723" s="99">
        <f>IF((Z723&lt;&gt;"")*(L723&lt;&gt;""),Z723-L723,"")</f>
        <v/>
      </c>
      <c r="AO723" s="99">
        <f>IF((AA723&lt;&gt;"")*(M723&lt;&gt;""),AA723-M723,"")</f>
        <v/>
      </c>
      <c r="AP723" s="99">
        <f>IF((AB723&lt;&gt;"")*(N723&lt;&gt;""),AB723-N723,"")</f>
        <v/>
      </c>
      <c r="AQ723" s="94">
        <f>IF((AC723&lt;&gt;"")*(O723&lt;&gt;""),AC723-O723,"")</f>
        <v/>
      </c>
      <c r="AR723" s="94">
        <f>IF((AD723&lt;&gt;"")*(P723&lt;&gt;""),AD723-P723,"")</f>
        <v/>
      </c>
      <c r="AS723" s="94">
        <f>IF((AE723&lt;&gt;"")*(Q723&lt;&gt;""),AE723-Q723,"")</f>
        <v/>
      </c>
      <c r="AT723" s="94">
        <f>IF((AF723&lt;&gt;"")*(R723&lt;&gt;""),AF723-R723,"")</f>
        <v/>
      </c>
      <c r="AU723" s="94">
        <f>IF((AG723&lt;&gt;"")*(S723&lt;&gt;""),AG723-S723,"")</f>
        <v/>
      </c>
      <c r="AV723" s="99">
        <f>IF((AH723&lt;&gt;"")*(T723&lt;&gt;""),AH723-T723,"")</f>
        <v/>
      </c>
      <c r="AW723" s="99">
        <f>IF((AI723&lt;&gt;"")*(U723&lt;&gt;""),AI723-U723,"")</f>
        <v/>
      </c>
      <c r="AX723" s="99">
        <f>IF((AJ723&lt;&gt;"")*(V723&lt;&gt;""),AJ723-V723,"")</f>
        <v/>
      </c>
      <c r="AY723" s="99">
        <f>IF((AK723&lt;&gt;"")*(W723&lt;&gt;""),AK723-W723,"")</f>
        <v/>
      </c>
      <c r="AZ723" s="102">
        <f>IF((AL723&lt;&gt;"")*(X723&lt;&gt;""),AL723-X723,"")</f>
        <v/>
      </c>
      <c r="BA723" s="50">
        <f>IFERROR(__xludf.dummyfunction("AI(""Actúa como un tutor académico y dirígete personalmente al estudiante "" &amp; I723 &amp; "" "" &amp; J723 &amp; "" "" &amp; G723 &amp; "" "" &amp; H723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AM723 &amp; ""'. Diferencias por área: Matemáticas ("" &amp; AQ723 &amp; ""), Ciencias Natura"&amp;"les ("" &amp; AR723 &amp; ""), Sociales ("" &amp; AS723 &amp; ""), Lectura Crítica ("" &amp; AT723 &amp; "") e Inglés ("" &amp; AU723 &amp; ""). Variación en posición: grupo ("" &amp; AN723 &amp; ""), grado ("" &amp; AO723 &amp; "") y media ("" &amp; AP723 &amp; ""). Puntajes Primer Simulacro: Global "" &amp; K723 &amp; "", Mat "" &amp; "&amp;"O4 &amp; "", Cien "" &amp; P723 &amp; "", Soc "" &amp; Q723 &amp; "", Lec "" &amp; R723 &amp; "", Ing "" &amp; S723 &amp; "". Puntajes Segundo Simulacro: Global "" &amp; Y723 &amp; "", Mat "" &amp; AC723 &amp; "", Cien "" &amp; AD723 &amp; "", Soc "" &amp; AE723 &amp; "", Lec "" &amp; AF723 &amp; "", Ing "" &amp; AG723 &amp; "". Escribe un mensaje motivador"&amp;" y breve (máximo 4 líneas)."")
"),"=AI(""Actúa como un tutor académico y dirígete personalmente al estudiante "" &amp; I723 &amp; "" "" &amp; J723 &amp; "" "" &amp; G723 &amp; "" "" &amp; H723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AM723 &amp; ""'. Diferencias por área: Matemáticas ("" &amp; AQ723 &amp; ""), Ciencias Natur"&amp;"ales ("" &amp; AR723 &amp; ""), Sociales ("" &amp; AS723 &amp; ""), Lectura Crítica ("" &amp; AT723 &amp; "") e Inglés ("" &amp; AU723 &amp; ""). Variación en posición: grupo ("" &amp; AN723 &amp; ""), grado ("" &amp; AO723 &amp; "") y media ("" &amp; AP723 &amp; ""). Puntajes Primer Simulacro: Global "" &amp; K723 &amp; "", Mat "" &amp;"&amp;" O723 &amp; "", Cien "" &amp; P723 &amp; "", Soc "" &amp; Q723 &amp; "", Lec "" &amp; R723 &amp; "", Ing "" &amp; S723 &amp; "". Puntajes Segundo Simulacro: Global "" &amp; Y723 &amp; "", Mat "" &amp; AC723 &amp; "", Cien "" &amp; AD723 &amp; "", Soc "" &amp; AE723 &amp; "", Lec "" &amp; AF723 &amp; "", Ing "" &amp; AG723 &amp; "". Escribe un mensaje motivado"&amp;"r y breve (máximo 4 líneas)."")
")</f>
        <v/>
      </c>
    </row>
    <row r="724" ht="15.75" customHeight="1" s="42">
      <c r="A724" s="93" t="n"/>
      <c r="B724" s="94" t="inlineStr">
        <is>
          <t>Bachillerato</t>
        </is>
      </c>
      <c r="C724" s="94" t="n">
        <v>1001</v>
      </c>
      <c r="D724" s="94" t="n"/>
      <c r="E724" s="95" t="n">
        <v>1011593922</v>
      </c>
      <c r="F724" s="96">
        <f>TRIM(G724&amp;" "&amp;H724&amp;" "&amp;I724&amp;" "&amp;J724)</f>
        <v/>
      </c>
      <c r="G724" s="94" t="inlineStr">
        <is>
          <t>Palacios</t>
        </is>
      </c>
      <c r="H724" s="94" t="inlineStr">
        <is>
          <t>Bermúdez</t>
        </is>
      </c>
      <c r="I724" s="94" t="inlineStr">
        <is>
          <t>Gerson</t>
        </is>
      </c>
      <c r="J724" s="97" t="inlineStr">
        <is>
          <t>Andrés</t>
        </is>
      </c>
      <c r="K724" s="98">
        <f>IF(SUM(O724:S724)=0, "", ROUND(((O724*3+P724*3+Q724*3+R724*3+S724*1)/13)*5,0))</f>
        <v/>
      </c>
      <c r="L724" s="99">
        <f>IF(OR($C724="",K724=""),"",COUNTIFS($C$4:$C$1500,$C724,K$4:K$1500,"&gt;"&amp;K724)+1)</f>
        <v/>
      </c>
      <c r="M724" s="99">
        <f>IF(OR($C724="",K724=""),"",IF(AND($C724&gt;=1001,$C724&lt;=1005),COUNTIFS($C$4:$C$1500,"&gt;=1001",$C$4:$C$1500,"&lt;=1005",K$4:K$1500,"&gt;"&amp;K724)+1,IF(AND($C724&gt;=1101,$C724&lt;=1105),COUNTIFS($C$4:$C$1500,"&gt;=1101",$C$4:$C$1500,"&lt;=1105",K$4:K$1500,"&gt;"&amp;K724)+1,IF(AND($C724&gt;=901,$C724&lt;=905),COUNTIFS($C$4:$C$1500,"&gt;=901",$C$4:$C$1500,"&lt;=905",K$4:K$1500,"&gt;"&amp;K724)+1,IF(AND($C724&gt;=801,$C724&lt;=805),COUNTIFS($C$4:$C$1500,"&gt;=801",$C$4:$C$1500,"&lt;=805",K$4:K$1500,"&gt;"&amp;K724)+1,IF(AND($C724&gt;=701,$C724&lt;=705),COUNTIFS($C$4:$C$1500,"&gt;=701",$C$4:$C$1500,"&lt;=705",K$4:K$1500,"&gt;"&amp;K724)+1,IF(AND($C724&gt;=601,$C724&lt;=606),COUNTIFS($C$4:$C$1500,"&gt;=601",$C$4:$C$1500,"&lt;=606",K$4:K$1500,"&gt;"&amp;K724)+1,"")))))))</f>
        <v/>
      </c>
      <c r="N724" s="99">
        <f>IF(OR($C724="",K724=""),"",IF(OR(AND($C724&gt;=1001,$C724&lt;=1005),AND($C724&gt;=1101,$C724&lt;=1105)),COUNTIFS($C$4:$C$1500,"&gt;=1001",$C$4:$C$1500,"&lt;=1005",K$4:K$1500,"&gt;"&amp;K724)+COUNTIFS($C$4:$C$1500,"&gt;=1101",$C$4:$C$1500,"&lt;=1105",K$4:K$1500,"&gt;"&amp;K724)+1,""))</f>
        <v/>
      </c>
      <c r="O724" s="94" t="n">
        <v>61.87</v>
      </c>
      <c r="P724" s="94" t="n">
        <v>61.17</v>
      </c>
      <c r="Q724" s="94" t="n">
        <v>58.57</v>
      </c>
      <c r="R724" s="94" t="n">
        <v>65</v>
      </c>
      <c r="S724" s="94" t="n">
        <v>75.56</v>
      </c>
      <c r="T724" s="99">
        <f>IF(AND(O724&gt;0,O724&lt;36),1,IF(AND(O724&gt;=36,O724&lt;51),2,IF(AND(O724&gt;=51,O724&lt;71),3,IF(AND(O724&gt;=71,O724&lt;=100),4,))))</f>
        <v/>
      </c>
      <c r="U724" s="99">
        <f>IF(AND(P724&gt;0,P724&lt;41),1,IF(AND(P724&gt;=41,P724&lt;56),2,IF(AND(P724&gt;=56,P724&lt;71),3,IF(AND(P724&gt;=71,P724&lt;=100),4,))))</f>
        <v/>
      </c>
      <c r="V724" s="99">
        <f>IF(AND(Q724&gt;0,Q724&lt;41),1,IF(AND(Q724&gt;=41,Q724&lt;56),2,IF(AND(Q724&gt;=56,Q724&lt;71),3,IF(AND(Q724&gt;=71,Q724&lt;=100),4,))))</f>
        <v/>
      </c>
      <c r="W724" s="99">
        <f>IF(AND(R724&gt;0,R724&lt;36),1,IF(AND(R724&gt;=36,R724&lt;51),2,IF(AND(R724&gt;=51,R724&lt;66),3,IF(AND(R724&gt;=66,R724&lt;=100),4,))))</f>
        <v/>
      </c>
      <c r="X724" s="100">
        <f>IF(AND(S724&gt;0,S724&lt;37),1,IF(AND(S724&gt;=37,S724&lt;58),2,IF(AND(S724&gt;=58,S724&lt;71),3,IF(AND(S724&gt;=71,S724&lt;=100),4,))))</f>
        <v/>
      </c>
      <c r="Y724" s="101">
        <f>IF(SUM(AC724:AG724)=0, "", ROUND(((AC724*3+AD724*3+AE724*3+AF724*3+AG724*1)/13)*5,0))</f>
        <v/>
      </c>
      <c r="Z724" s="99">
        <f>IF(OR($C724="",Y724=""),"",COUNTIFS($C$4:$C$1500,$C724,Y$4:Y$1500,"&gt;"&amp;Y724)+1)</f>
        <v/>
      </c>
      <c r="AA724" s="99">
        <f>IF(OR($C724="",Y724=""),"",IF(AND($C724&gt;=1001,$C724&lt;=1005),COUNTIFS($C$4:$C$1500,"&gt;=1001",$C$4:$C$1500,"&lt;=1005",Y$4:Y$1500,"&gt;"&amp;Y724)+1,IF(AND($C724&gt;=1101,$C724&lt;=1105),COUNTIFS($C$4:$C$1500,"&gt;=1101",$C$4:$C$1500,"&lt;=1105",Y$4:Y$1500,"&gt;"&amp;Y724)+1,IF(AND($C724&gt;=901,$C724&lt;=905),COUNTIFS($C$4:$C$1500,"&gt;=901",$C$4:$C$1500,"&lt;=905",Y$4:Y$1500,"&gt;"&amp;Y724)+1,IF(AND($C724&gt;=801,$C724&lt;=805),COUNTIFS($C$4:$C$1500,"&gt;=801",$C$4:$C$1500,"&lt;=805",Y$4:Y$1500,"&gt;"&amp;Y724)+1,IF(AND($C724&gt;=701,$C724&lt;=705),COUNTIFS($C$4:$C$1500,"&gt;=701",$C$4:$C$1500,"&lt;=705",Y$4:Y$1500,"&gt;"&amp;Y724)+1,IF(AND($C724&gt;=601,$C724&lt;=606),COUNTIFS($C$4:$C$1500,"&gt;=601",$C$4:$C$1500,"&lt;=606",Y$4:Y$1500,"&gt;"&amp;Y724)+1,"")))))))</f>
        <v/>
      </c>
      <c r="AB724" s="99">
        <f>IF(OR($C724="",Y724=""),"",IF(OR(AND($C724&gt;=1001,$C724&lt;=1005),AND($C724&gt;=1101,$C724&lt;=1105)),COUNTIFS($C$4:$C$1500,"&gt;=1001",$C$4:$C$1500,"&lt;=1005",Y$4:Y$1500,"&gt;"&amp;Y724)+COUNTIFS($C$4:$C$1500,"&gt;=1101",$C$4:$C$1500,"&lt;=1105",Y$4:Y$1500,"&gt;"&amp;Y724)+1,""))</f>
        <v/>
      </c>
      <c r="AC724" s="94" t="n">
        <v>80.25</v>
      </c>
      <c r="AD724" s="94" t="n">
        <v>71.79000000000001</v>
      </c>
      <c r="AE724" s="94" t="n">
        <v>83.38</v>
      </c>
      <c r="AF724" s="94" t="n">
        <v>83.13</v>
      </c>
      <c r="AG724" s="94" t="n">
        <v>100</v>
      </c>
      <c r="AH724" s="99">
        <f>IF(AND(AC724&gt;0,AC724&lt;36),1,IF(AND(AC724&gt;=36,AC724&lt;51),2,IF(AND(AC724&gt;=51,AC724&lt;71),3,IF(AND(AC724&gt;=71,AC724&lt;=100),4,))))</f>
        <v/>
      </c>
      <c r="AI724" s="99">
        <f>IF(AND(AD724&gt;0,AD724&lt;41),1,IF(AND(AD724&gt;=41,AD724&lt;56),2,IF(AND(AD724&gt;=56,AD724&lt;71),3,IF(AND(AD724&gt;=71,AD724&lt;=100),4,))))</f>
        <v/>
      </c>
      <c r="AJ724" s="99">
        <f>IF(AND(AE724&gt;0,AE724&lt;41),1,IF(AND(AE724&gt;=41,AE724&lt;56),2,IF(AND(AE724&gt;=56,AE724&lt;71),3,IF(AND(AE724&gt;=71,AE724&lt;=100),4,))))</f>
        <v/>
      </c>
      <c r="AK724" s="99">
        <f>IF(AND(AF724&gt;0,AF724&lt;36),1,IF(AND(AF724&gt;=36,AF724&lt;51),2,IF(AND(AF724&gt;=51,AF724&lt;66),3,IF(AND(AF724&gt;=66,AF724&lt;=100),4,))))</f>
        <v/>
      </c>
      <c r="AL724" s="100">
        <f>IF(AND(AG724&gt;0,AG724&lt;37),1,IF(AND(AG724&gt;=37,AG724&lt;58),2,IF(AND(AG724&gt;=58,AG724&lt;71),3,IF(AND(AG724&gt;=71,AG724&lt;=100),4,))))</f>
        <v/>
      </c>
      <c r="AM724" s="101">
        <f>IF((Y724&lt;&gt;"")*(K724&lt;&gt;""),Y724-K724,"")</f>
        <v/>
      </c>
      <c r="AN724" s="99">
        <f>IF((Z724&lt;&gt;"")*(L724&lt;&gt;""),Z724-L724,"")</f>
        <v/>
      </c>
      <c r="AO724" s="99">
        <f>IF((AA724&lt;&gt;"")*(M724&lt;&gt;""),AA724-M724,"")</f>
        <v/>
      </c>
      <c r="AP724" s="99">
        <f>IF((AB724&lt;&gt;"")*(N724&lt;&gt;""),AB724-N724,"")</f>
        <v/>
      </c>
      <c r="AQ724" s="94">
        <f>IF((AC724&lt;&gt;"")*(O724&lt;&gt;""),AC724-O724,"")</f>
        <v/>
      </c>
      <c r="AR724" s="94">
        <f>IF((AD724&lt;&gt;"")*(P724&lt;&gt;""),AD724-P724,"")</f>
        <v/>
      </c>
      <c r="AS724" s="94">
        <f>IF((AE724&lt;&gt;"")*(Q724&lt;&gt;""),AE724-Q724,"")</f>
        <v/>
      </c>
      <c r="AT724" s="94">
        <f>IF((AF724&lt;&gt;"")*(R724&lt;&gt;""),AF724-R724,"")</f>
        <v/>
      </c>
      <c r="AU724" s="94">
        <f>IF((AG724&lt;&gt;"")*(S724&lt;&gt;""),AG724-S724,"")</f>
        <v/>
      </c>
      <c r="AV724" s="99">
        <f>IF((AH724&lt;&gt;"")*(T724&lt;&gt;""),AH724-T724,"")</f>
        <v/>
      </c>
      <c r="AW724" s="99">
        <f>IF((AI724&lt;&gt;"")*(U724&lt;&gt;""),AI724-U724,"")</f>
        <v/>
      </c>
      <c r="AX724" s="99">
        <f>IF((AJ724&lt;&gt;"")*(V724&lt;&gt;""),AJ724-V724,"")</f>
        <v/>
      </c>
      <c r="AY724" s="99">
        <f>IF((AK724&lt;&gt;"")*(W724&lt;&gt;""),AK724-W724,"")</f>
        <v/>
      </c>
      <c r="AZ724" s="102">
        <f>IF((AL724&lt;&gt;"")*(X724&lt;&gt;""),AL724-X724,"")</f>
        <v/>
      </c>
      <c r="BA724" s="50">
        <f>IFERROR(__xludf.dummyfunction("AI(""Actúa como un tutor académico y dirígete personalmente al estudiante "" &amp; I724 &amp; "" "" &amp; J724 &amp; "" "" &amp; G724 &amp; "" "" &amp; H724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AM724 &amp; ""'. Diferencias por área: Matemáticas ("" &amp; AQ724 &amp; ""), Ciencias Natura"&amp;"les ("" &amp; AR724 &amp; ""), Sociales ("" &amp; AS724 &amp; ""), Lectura Crítica ("" &amp; AT724 &amp; "") e Inglés ("" &amp; AU724 &amp; ""). Variación en posición: grupo ("" &amp; AN724 &amp; ""), grado ("" &amp; AO724 &amp; "") y media ("" &amp; AP724 &amp; ""). Puntajes Primer Simulacro: Global "" &amp; K724 &amp; "", Mat "" &amp; "&amp;"O4 &amp; "", Cien "" &amp; P724 &amp; "", Soc "" &amp; Q724 &amp; "", Lec "" &amp; R724 &amp; "", Ing "" &amp; S724 &amp; "". Puntajes Segundo Simulacro: Global "" &amp; Y724 &amp; "", Mat "" &amp; AC724 &amp; "", Cien "" &amp; AD724 &amp; "", Soc "" &amp; AE724 &amp; "", Lec "" &amp; AF724 &amp; "", Ing "" &amp; AG724 &amp; "". Escribe un mensaje motivador"&amp;" y breve (máximo 4 líneas)."")
"),"=AI(""Actúa como un tutor académico y dirígete personalmente al estudiante "" &amp; I724 &amp; "" "" &amp; J724 &amp; "" "" &amp; G724 &amp; "" "" &amp; H724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AM724 &amp; ""'. Diferencias por área: Matemáticas ("" &amp; AQ724 &amp; ""), Ciencias Natur"&amp;"ales ("" &amp; AR724 &amp; ""), Sociales ("" &amp; AS724 &amp; ""), Lectura Crítica ("" &amp; AT724 &amp; "") e Inglés ("" &amp; AU724 &amp; ""). Variación en posición: grupo ("" &amp; AN724 &amp; ""), grado ("" &amp; AO724 &amp; "") y media ("" &amp; AP724 &amp; ""). Puntajes Primer Simulacro: Global "" &amp; K724 &amp; "", Mat "" &amp;"&amp;" O724 &amp; "", Cien "" &amp; P724 &amp; "", Soc "" &amp; Q724 &amp; "", Lec "" &amp; R724 &amp; "", Ing "" &amp; S724 &amp; "". Puntajes Segundo Simulacro: Global "" &amp; Y724 &amp; "", Mat "" &amp; AC724 &amp; "", Cien "" &amp; AD724 &amp; "", Soc "" &amp; AE724 &amp; "", Lec "" &amp; AF724 &amp; "", Ing "" &amp; AG724 &amp; "". Escribe un mensaje motivado"&amp;"r y breve (máximo 4 líneas)."")
")</f>
        <v/>
      </c>
    </row>
    <row r="725" ht="15.75" customHeight="1" s="42">
      <c r="A725" s="93" t="n"/>
      <c r="B725" s="94" t="inlineStr">
        <is>
          <t>Bachillerato</t>
        </is>
      </c>
      <c r="C725" s="94" t="n">
        <v>1001</v>
      </c>
      <c r="D725" s="94" t="n"/>
      <c r="E725" s="95" t="n">
        <v>1018249406</v>
      </c>
      <c r="F725" s="96">
        <f>TRIM(G725&amp;" "&amp;H725&amp;" "&amp;I725&amp;" "&amp;J725)</f>
        <v/>
      </c>
      <c r="G725" s="94" t="inlineStr">
        <is>
          <t>Paniagua</t>
        </is>
      </c>
      <c r="H725" s="94" t="inlineStr">
        <is>
          <t>Escobar</t>
        </is>
      </c>
      <c r="I725" s="94" t="inlineStr">
        <is>
          <t>Nikoll</t>
        </is>
      </c>
      <c r="J725" s="97" t="n"/>
      <c r="K725" s="98">
        <f>IF(SUM(O725:S725)=0, "", ROUND(((O725*3+P725*3+Q725*3+R725*3+S725*1)/13)*5,0))</f>
        <v/>
      </c>
      <c r="L725" s="99">
        <f>IF(OR($C725="",K725=""),"",COUNTIFS($C$4:$C$1500,$C725,K$4:K$1500,"&gt;"&amp;K725)+1)</f>
        <v/>
      </c>
      <c r="M725" s="99">
        <f>IF(OR($C725="",K725=""),"",IF(AND($C725&gt;=1001,$C725&lt;=1005),COUNTIFS($C$4:$C$1500,"&gt;=1001",$C$4:$C$1500,"&lt;=1005",K$4:K$1500,"&gt;"&amp;K725)+1,IF(AND($C725&gt;=1101,$C725&lt;=1105),COUNTIFS($C$4:$C$1500,"&gt;=1101",$C$4:$C$1500,"&lt;=1105",K$4:K$1500,"&gt;"&amp;K725)+1,IF(AND($C725&gt;=901,$C725&lt;=905),COUNTIFS($C$4:$C$1500,"&gt;=901",$C$4:$C$1500,"&lt;=905",K$4:K$1500,"&gt;"&amp;K725)+1,IF(AND($C725&gt;=801,$C725&lt;=805),COUNTIFS($C$4:$C$1500,"&gt;=801",$C$4:$C$1500,"&lt;=805",K$4:K$1500,"&gt;"&amp;K725)+1,IF(AND($C725&gt;=701,$C725&lt;=705),COUNTIFS($C$4:$C$1500,"&gt;=701",$C$4:$C$1500,"&lt;=705",K$4:K$1500,"&gt;"&amp;K725)+1,IF(AND($C725&gt;=601,$C725&lt;=606),COUNTIFS($C$4:$C$1500,"&gt;=601",$C$4:$C$1500,"&lt;=606",K$4:K$1500,"&gt;"&amp;K725)+1,"")))))))</f>
        <v/>
      </c>
      <c r="N725" s="99">
        <f>IF(OR($C725="",K725=""),"",IF(OR(AND($C725&gt;=1001,$C725&lt;=1005),AND($C725&gt;=1101,$C725&lt;=1105)),COUNTIFS($C$4:$C$1500,"&gt;=1001",$C$4:$C$1500,"&lt;=1005",K$4:K$1500,"&gt;"&amp;K725)+COUNTIFS($C$4:$C$1500,"&gt;=1101",$C$4:$C$1500,"&lt;=1105",K$4:K$1500,"&gt;"&amp;K725)+1,""))</f>
        <v/>
      </c>
      <c r="O725" s="94" t="n">
        <v>40.13</v>
      </c>
      <c r="P725" s="94" t="n">
        <v>50.3</v>
      </c>
      <c r="Q725" s="94" t="n">
        <v>33.05</v>
      </c>
      <c r="R725" s="94" t="n">
        <v>40</v>
      </c>
      <c r="S725" s="94" t="n">
        <v>46.67</v>
      </c>
      <c r="T725" s="99">
        <f>IF(AND(O725&gt;0,O725&lt;36),1,IF(AND(O725&gt;=36,O725&lt;51),2,IF(AND(O725&gt;=51,O725&lt;71),3,IF(AND(O725&gt;=71,O725&lt;=100),4,))))</f>
        <v/>
      </c>
      <c r="U725" s="99">
        <f>IF(AND(P725&gt;0,P725&lt;41),1,IF(AND(P725&gt;=41,P725&lt;56),2,IF(AND(P725&gt;=56,P725&lt;71),3,IF(AND(P725&gt;=71,P725&lt;=100),4,))))</f>
        <v/>
      </c>
      <c r="V725" s="99">
        <f>IF(AND(Q725&gt;0,Q725&lt;41),1,IF(AND(Q725&gt;=41,Q725&lt;56),2,IF(AND(Q725&gt;=56,Q725&lt;71),3,IF(AND(Q725&gt;=71,Q725&lt;=100),4,))))</f>
        <v/>
      </c>
      <c r="W725" s="99">
        <f>IF(AND(R725&gt;0,R725&lt;36),1,IF(AND(R725&gt;=36,R725&lt;51),2,IF(AND(R725&gt;=51,R725&lt;66),3,IF(AND(R725&gt;=66,R725&lt;=100),4,))))</f>
        <v/>
      </c>
      <c r="X725" s="100">
        <f>IF(AND(S725&gt;0,S725&lt;37),1,IF(AND(S725&gt;=37,S725&lt;58),2,IF(AND(S725&gt;=58,S725&lt;71),3,IF(AND(S725&gt;=71,S725&lt;=100),4,))))</f>
        <v/>
      </c>
      <c r="Y725" s="101">
        <f>IF(SUM(AC725:AG725)=0, "", ROUND(((AC725*3+AD725*3+AE725*3+AF725*3+AG725*1)/13)*5,0))</f>
        <v/>
      </c>
      <c r="Z725" s="99">
        <f>IF(OR($C725="",Y725=""),"",COUNTIFS($C$4:$C$1500,$C725,Y$4:Y$1500,"&gt;"&amp;Y725)+1)</f>
        <v/>
      </c>
      <c r="AA725" s="99">
        <f>IF(OR($C725="",Y725=""),"",IF(AND($C725&gt;=1001,$C725&lt;=1005),COUNTIFS($C$4:$C$1500,"&gt;=1001",$C$4:$C$1500,"&lt;=1005",Y$4:Y$1500,"&gt;"&amp;Y725)+1,IF(AND($C725&gt;=1101,$C725&lt;=1105),COUNTIFS($C$4:$C$1500,"&gt;=1101",$C$4:$C$1500,"&lt;=1105",Y$4:Y$1500,"&gt;"&amp;Y725)+1,IF(AND($C725&gt;=901,$C725&lt;=905),COUNTIFS($C$4:$C$1500,"&gt;=901",$C$4:$C$1500,"&lt;=905",Y$4:Y$1500,"&gt;"&amp;Y725)+1,IF(AND($C725&gt;=801,$C725&lt;=805),COUNTIFS($C$4:$C$1500,"&gt;=801",$C$4:$C$1500,"&lt;=805",Y$4:Y$1500,"&gt;"&amp;Y725)+1,IF(AND($C725&gt;=701,$C725&lt;=705),COUNTIFS($C$4:$C$1500,"&gt;=701",$C$4:$C$1500,"&lt;=705",Y$4:Y$1500,"&gt;"&amp;Y725)+1,IF(AND($C725&gt;=601,$C725&lt;=606),COUNTIFS($C$4:$C$1500,"&gt;=601",$C$4:$C$1500,"&lt;=606",Y$4:Y$1500,"&gt;"&amp;Y725)+1,"")))))))</f>
        <v/>
      </c>
      <c r="AB725" s="99">
        <f>IF(OR($C725="",Y725=""),"",IF(OR(AND($C725&gt;=1001,$C725&lt;=1005),AND($C725&gt;=1101,$C725&lt;=1105)),COUNTIFS($C$4:$C$1500,"&gt;=1001",$C$4:$C$1500,"&lt;=1005",Y$4:Y$1500,"&gt;"&amp;Y725)+COUNTIFS($C$4:$C$1500,"&gt;=1101",$C$4:$C$1500,"&lt;=1105",Y$4:Y$1500,"&gt;"&amp;Y725)+1,""))</f>
        <v/>
      </c>
      <c r="AC725" s="94" t="n">
        <v>65.25</v>
      </c>
      <c r="AD725" s="94" t="n">
        <v>30.48</v>
      </c>
      <c r="AE725" s="94" t="n">
        <v>48.88</v>
      </c>
      <c r="AF725" s="94" t="n">
        <v>70</v>
      </c>
      <c r="AG725" s="94" t="n">
        <v>50</v>
      </c>
      <c r="AH725" s="99">
        <f>IF(AND(AC725&gt;0,AC725&lt;36),1,IF(AND(AC725&gt;=36,AC725&lt;51),2,IF(AND(AC725&gt;=51,AC725&lt;71),3,IF(AND(AC725&gt;=71,AC725&lt;=100),4,))))</f>
        <v/>
      </c>
      <c r="AI725" s="99">
        <f>IF(AND(AD725&gt;0,AD725&lt;41),1,IF(AND(AD725&gt;=41,AD725&lt;56),2,IF(AND(AD725&gt;=56,AD725&lt;71),3,IF(AND(AD725&gt;=71,AD725&lt;=100),4,))))</f>
        <v/>
      </c>
      <c r="AJ725" s="99">
        <f>IF(AND(AE725&gt;0,AE725&lt;41),1,IF(AND(AE725&gt;=41,AE725&lt;56),2,IF(AND(AE725&gt;=56,AE725&lt;71),3,IF(AND(AE725&gt;=71,AE725&lt;=100),4,))))</f>
        <v/>
      </c>
      <c r="AK725" s="99">
        <f>IF(AND(AF725&gt;0,AF725&lt;36),1,IF(AND(AF725&gt;=36,AF725&lt;51),2,IF(AND(AF725&gt;=51,AF725&lt;66),3,IF(AND(AF725&gt;=66,AF725&lt;=100),4,))))</f>
        <v/>
      </c>
      <c r="AL725" s="100">
        <f>IF(AND(AG725&gt;0,AG725&lt;37),1,IF(AND(AG725&gt;=37,AG725&lt;58),2,IF(AND(AG725&gt;=58,AG725&lt;71),3,IF(AND(AG725&gt;=71,AG725&lt;=100),4,))))</f>
        <v/>
      </c>
      <c r="AM725" s="101">
        <f>IF((Y725&lt;&gt;"")*(K725&lt;&gt;""),Y725-K725,"")</f>
        <v/>
      </c>
      <c r="AN725" s="99">
        <f>IF((Z725&lt;&gt;"")*(L725&lt;&gt;""),Z725-L725,"")</f>
        <v/>
      </c>
      <c r="AO725" s="99">
        <f>IF((AA725&lt;&gt;"")*(M725&lt;&gt;""),AA725-M725,"")</f>
        <v/>
      </c>
      <c r="AP725" s="99">
        <f>IF((AB725&lt;&gt;"")*(N725&lt;&gt;""),AB725-N725,"")</f>
        <v/>
      </c>
      <c r="AQ725" s="94">
        <f>IF((AC725&lt;&gt;"")*(O725&lt;&gt;""),AC725-O725,"")</f>
        <v/>
      </c>
      <c r="AR725" s="94">
        <f>IF((AD725&lt;&gt;"")*(P725&lt;&gt;""),AD725-P725,"")</f>
        <v/>
      </c>
      <c r="AS725" s="94">
        <f>IF((AE725&lt;&gt;"")*(Q725&lt;&gt;""),AE725-Q725,"")</f>
        <v/>
      </c>
      <c r="AT725" s="94">
        <f>IF((AF725&lt;&gt;"")*(R725&lt;&gt;""),AF725-R725,"")</f>
        <v/>
      </c>
      <c r="AU725" s="94">
        <f>IF((AG725&lt;&gt;"")*(S725&lt;&gt;""),AG725-S725,"")</f>
        <v/>
      </c>
      <c r="AV725" s="99">
        <f>IF((AH725&lt;&gt;"")*(T725&lt;&gt;""),AH725-T725,"")</f>
        <v/>
      </c>
      <c r="AW725" s="99">
        <f>IF((AI725&lt;&gt;"")*(U725&lt;&gt;""),AI725-U725,"")</f>
        <v/>
      </c>
      <c r="AX725" s="99">
        <f>IF((AJ725&lt;&gt;"")*(V725&lt;&gt;""),AJ725-V725,"")</f>
        <v/>
      </c>
      <c r="AY725" s="99">
        <f>IF((AK725&lt;&gt;"")*(W725&lt;&gt;""),AK725-W725,"")</f>
        <v/>
      </c>
      <c r="AZ725" s="102">
        <f>IF((AL725&lt;&gt;"")*(X725&lt;&gt;""),AL725-X725,"")</f>
        <v/>
      </c>
      <c r="BA725" s="50">
        <f>IFERROR(__xludf.dummyfunction("AI(""Actúa como un tutor académico y dirígete personalmente al estudiante "" &amp; I725 &amp; "" "" &amp; J725 &amp; "" "" &amp; G725 &amp; "" "" &amp; H725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AM725 &amp; ""'. Diferencias por área: Matemáticas ("" &amp; AQ725 &amp; ""), Ciencias Natura"&amp;"les ("" &amp; AR725 &amp; ""), Sociales ("" &amp; AS725 &amp; ""), Lectura Crítica ("" &amp; AT725 &amp; "") e Inglés ("" &amp; AU725 &amp; ""). Variación en posición: grupo ("" &amp; AN725 &amp; ""), grado ("" &amp; AO725 &amp; "") y media ("" &amp; AP725 &amp; ""). Puntajes Primer Simulacro: Global "" &amp; K725 &amp; "", Mat "" &amp; "&amp;"O4 &amp; "", Cien "" &amp; P725 &amp; "", Soc "" &amp; Q725 &amp; "", Lec "" &amp; R725 &amp; "", Ing "" &amp; S725 &amp; "". Puntajes Segundo Simulacro: Global "" &amp; Y725 &amp; "", Mat "" &amp; AC725 &amp; "", Cien "" &amp; AD725 &amp; "", Soc "" &amp; AE725 &amp; "", Lec "" &amp; AF725 &amp; "", Ing "" &amp; AG725 &amp; "". Escribe un mensaje motivador"&amp;" y breve (máximo 4 líneas)."")
"),"=AI(""Actúa como un tutor académico y dirígete personalmente al estudiante "" &amp; I725 &amp; "" "" &amp; J725 &amp; "" "" &amp; G725 &amp; "" "" &amp; H725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AM725 &amp; ""'. Diferencias por área: Matemáticas ("" &amp; AQ725 &amp; ""), Ciencias Natur"&amp;"ales ("" &amp; AR725 &amp; ""), Sociales ("" &amp; AS725 &amp; ""), Lectura Crítica ("" &amp; AT725 &amp; "") e Inglés ("" &amp; AU725 &amp; ""). Variación en posición: grupo ("" &amp; AN725 &amp; ""), grado ("" &amp; AO725 &amp; "") y media ("" &amp; AP725 &amp; ""). Puntajes Primer Simulacro: Global "" &amp; K725 &amp; "", Mat "" &amp;"&amp;" O725 &amp; "", Cien "" &amp; P725 &amp; "", Soc "" &amp; Q725 &amp; "", Lec "" &amp; R725 &amp; "", Ing "" &amp; S725 &amp; "". Puntajes Segundo Simulacro: Global "" &amp; Y725 &amp; "", Mat "" &amp; AC725 &amp; "", Cien "" &amp; AD725 &amp; "", Soc "" &amp; AE725 &amp; "", Lec "" &amp; AF725 &amp; "", Ing "" &amp; AG725 &amp; "". Escribe un mensaje motivado"&amp;"r y breve (máximo 4 líneas)."")
")</f>
        <v/>
      </c>
    </row>
    <row r="726" ht="15.75" customHeight="1" s="42">
      <c r="A726" s="93" t="n"/>
      <c r="B726" s="94" t="inlineStr">
        <is>
          <t>Bachillerato</t>
        </is>
      </c>
      <c r="C726" s="94" t="n">
        <v>1001</v>
      </c>
      <c r="D726" s="94" t="n"/>
      <c r="E726" s="95" t="n">
        <v>1055757150</v>
      </c>
      <c r="F726" s="96">
        <f>TRIM(G726&amp;" "&amp;H726&amp;" "&amp;I726&amp;" "&amp;J726)</f>
        <v/>
      </c>
      <c r="G726" s="94" t="inlineStr">
        <is>
          <t>Piedrahita</t>
        </is>
      </c>
      <c r="H726" s="94" t="inlineStr">
        <is>
          <t>Álvarez</t>
        </is>
      </c>
      <c r="I726" s="94" t="inlineStr">
        <is>
          <t>Josué</t>
        </is>
      </c>
      <c r="J726" s="97" t="n"/>
      <c r="K726" s="98">
        <f>IF(SUM(O726:S726)=0, "", ROUND(((O726*3+P726*3+Q726*3+R726*3+S726*1)/13)*5,0))</f>
        <v/>
      </c>
      <c r="L726" s="99">
        <f>IF(OR($C726="",K726=""),"",COUNTIFS($C$4:$C$1500,$C726,K$4:K$1500,"&gt;"&amp;K726)+1)</f>
        <v/>
      </c>
      <c r="M726" s="99">
        <f>IF(OR($C726="",K726=""),"",IF(AND($C726&gt;=1001,$C726&lt;=1005),COUNTIFS($C$4:$C$1500,"&gt;=1001",$C$4:$C$1500,"&lt;=1005",K$4:K$1500,"&gt;"&amp;K726)+1,IF(AND($C726&gt;=1101,$C726&lt;=1105),COUNTIFS($C$4:$C$1500,"&gt;=1101",$C$4:$C$1500,"&lt;=1105",K$4:K$1500,"&gt;"&amp;K726)+1,IF(AND($C726&gt;=901,$C726&lt;=905),COUNTIFS($C$4:$C$1500,"&gt;=901",$C$4:$C$1500,"&lt;=905",K$4:K$1500,"&gt;"&amp;K726)+1,IF(AND($C726&gt;=801,$C726&lt;=805),COUNTIFS($C$4:$C$1500,"&gt;=801",$C$4:$C$1500,"&lt;=805",K$4:K$1500,"&gt;"&amp;K726)+1,IF(AND($C726&gt;=701,$C726&lt;=705),COUNTIFS($C$4:$C$1500,"&gt;=701",$C$4:$C$1500,"&lt;=705",K$4:K$1500,"&gt;"&amp;K726)+1,IF(AND($C726&gt;=601,$C726&lt;=606),COUNTIFS($C$4:$C$1500,"&gt;=601",$C$4:$C$1500,"&lt;=606",K$4:K$1500,"&gt;"&amp;K726)+1,"")))))))</f>
        <v/>
      </c>
      <c r="N726" s="99">
        <f>IF(OR($C726="",K726=""),"",IF(OR(AND($C726&gt;=1001,$C726&lt;=1005),AND($C726&gt;=1101,$C726&lt;=1105)),COUNTIFS($C$4:$C$1500,"&gt;=1001",$C$4:$C$1500,"&lt;=1005",K$4:K$1500,"&gt;"&amp;K726)+COUNTIFS($C$4:$C$1500,"&gt;=1101",$C$4:$C$1500,"&lt;=1105",K$4:K$1500,"&gt;"&amp;K726)+1,""))</f>
        <v/>
      </c>
      <c r="O726" s="94" t="n">
        <v>37.13</v>
      </c>
      <c r="P726" s="94" t="n">
        <v>34.62</v>
      </c>
      <c r="Q726" s="94" t="n">
        <v>33.13</v>
      </c>
      <c r="R726" s="94" t="n">
        <v>45</v>
      </c>
      <c r="S726" s="94" t="n">
        <v>22.22</v>
      </c>
      <c r="T726" s="99">
        <f>IF(AND(O726&gt;0,O726&lt;36),1,IF(AND(O726&gt;=36,O726&lt;51),2,IF(AND(O726&gt;=51,O726&lt;71),3,IF(AND(O726&gt;=71,O726&lt;=100),4,))))</f>
        <v/>
      </c>
      <c r="U726" s="99">
        <f>IF(AND(P726&gt;0,P726&lt;41),1,IF(AND(P726&gt;=41,P726&lt;56),2,IF(AND(P726&gt;=56,P726&lt;71),3,IF(AND(P726&gt;=71,P726&lt;=100),4,))))</f>
        <v/>
      </c>
      <c r="V726" s="99">
        <f>IF(AND(Q726&gt;0,Q726&lt;41),1,IF(AND(Q726&gt;=41,Q726&lt;56),2,IF(AND(Q726&gt;=56,Q726&lt;71),3,IF(AND(Q726&gt;=71,Q726&lt;=100),4,))))</f>
        <v/>
      </c>
      <c r="W726" s="99">
        <f>IF(AND(R726&gt;0,R726&lt;36),1,IF(AND(R726&gt;=36,R726&lt;51),2,IF(AND(R726&gt;=51,R726&lt;66),3,IF(AND(R726&gt;=66,R726&lt;=100),4,))))</f>
        <v/>
      </c>
      <c r="X726" s="100">
        <f>IF(AND(S726&gt;0,S726&lt;37),1,IF(AND(S726&gt;=37,S726&lt;58),2,IF(AND(S726&gt;=58,S726&lt;71),3,IF(AND(S726&gt;=71,S726&lt;=100),4,))))</f>
        <v/>
      </c>
      <c r="Y726" s="101">
        <f>IF(SUM(AC726:AG726)=0, "", ROUND(((AC726*3+AD726*3+AE726*3+AF726*3+AG726*1)/13)*5,0))</f>
        <v/>
      </c>
      <c r="Z726" s="99">
        <f>IF(OR($C726="",Y726=""),"",COUNTIFS($C$4:$C$1500,$C726,Y$4:Y$1500,"&gt;"&amp;Y726)+1)</f>
        <v/>
      </c>
      <c r="AA726" s="99">
        <f>IF(OR($C726="",Y726=""),"",IF(AND($C726&gt;=1001,$C726&lt;=1005),COUNTIFS($C$4:$C$1500,"&gt;=1001",$C$4:$C$1500,"&lt;=1005",Y$4:Y$1500,"&gt;"&amp;Y726)+1,IF(AND($C726&gt;=1101,$C726&lt;=1105),COUNTIFS($C$4:$C$1500,"&gt;=1101",$C$4:$C$1500,"&lt;=1105",Y$4:Y$1500,"&gt;"&amp;Y726)+1,IF(AND($C726&gt;=901,$C726&lt;=905),COUNTIFS($C$4:$C$1500,"&gt;=901",$C$4:$C$1500,"&lt;=905",Y$4:Y$1500,"&gt;"&amp;Y726)+1,IF(AND($C726&gt;=801,$C726&lt;=805),COUNTIFS($C$4:$C$1500,"&gt;=801",$C$4:$C$1500,"&lt;=805",Y$4:Y$1500,"&gt;"&amp;Y726)+1,IF(AND($C726&gt;=701,$C726&lt;=705),COUNTIFS($C$4:$C$1500,"&gt;=701",$C$4:$C$1500,"&lt;=705",Y$4:Y$1500,"&gt;"&amp;Y726)+1,IF(AND($C726&gt;=601,$C726&lt;=606),COUNTIFS($C$4:$C$1500,"&gt;=601",$C$4:$C$1500,"&lt;=606",Y$4:Y$1500,"&gt;"&amp;Y726)+1,"")))))))</f>
        <v/>
      </c>
      <c r="AB726" s="99">
        <f>IF(OR($C726="",Y726=""),"",IF(OR(AND($C726&gt;=1001,$C726&lt;=1005),AND($C726&gt;=1101,$C726&lt;=1105)),COUNTIFS($C$4:$C$1500,"&gt;=1001",$C$4:$C$1500,"&lt;=1005",Y$4:Y$1500,"&gt;"&amp;Y726)+COUNTIFS($C$4:$C$1500,"&gt;=1101",$C$4:$C$1500,"&lt;=1105",Y$4:Y$1500,"&gt;"&amp;Y726)+1,""))</f>
        <v/>
      </c>
      <c r="AC726" s="94" t="n">
        <v>45.5</v>
      </c>
      <c r="AD726" s="94" t="n">
        <v>47.56</v>
      </c>
      <c r="AE726" s="94" t="n">
        <v>40.25</v>
      </c>
      <c r="AF726" s="94" t="n">
        <v>52.5</v>
      </c>
      <c r="AG726" s="94" t="n">
        <v>30</v>
      </c>
      <c r="AH726" s="99">
        <f>IF(AND(AC726&gt;0,AC726&lt;36),1,IF(AND(AC726&gt;=36,AC726&lt;51),2,IF(AND(AC726&gt;=51,AC726&lt;71),3,IF(AND(AC726&gt;=71,AC726&lt;=100),4,))))</f>
        <v/>
      </c>
      <c r="AI726" s="99">
        <f>IF(AND(AD726&gt;0,AD726&lt;41),1,IF(AND(AD726&gt;=41,AD726&lt;56),2,IF(AND(AD726&gt;=56,AD726&lt;71),3,IF(AND(AD726&gt;=71,AD726&lt;=100),4,))))</f>
        <v/>
      </c>
      <c r="AJ726" s="99">
        <f>IF(AND(AE726&gt;0,AE726&lt;41),1,IF(AND(AE726&gt;=41,AE726&lt;56),2,IF(AND(AE726&gt;=56,AE726&lt;71),3,IF(AND(AE726&gt;=71,AE726&lt;=100),4,))))</f>
        <v/>
      </c>
      <c r="AK726" s="99">
        <f>IF(AND(AF726&gt;0,AF726&lt;36),1,IF(AND(AF726&gt;=36,AF726&lt;51),2,IF(AND(AF726&gt;=51,AF726&lt;66),3,IF(AND(AF726&gt;=66,AF726&lt;=100),4,))))</f>
        <v/>
      </c>
      <c r="AL726" s="100">
        <f>IF(AND(AG726&gt;0,AG726&lt;37),1,IF(AND(AG726&gt;=37,AG726&lt;58),2,IF(AND(AG726&gt;=58,AG726&lt;71),3,IF(AND(AG726&gt;=71,AG726&lt;=100),4,))))</f>
        <v/>
      </c>
      <c r="AM726" s="101">
        <f>IF((Y726&lt;&gt;"")*(K726&lt;&gt;""),Y726-K726,"")</f>
        <v/>
      </c>
      <c r="AN726" s="99">
        <f>IF((Z726&lt;&gt;"")*(L726&lt;&gt;""),Z726-L726,"")</f>
        <v/>
      </c>
      <c r="AO726" s="99">
        <f>IF((AA726&lt;&gt;"")*(M726&lt;&gt;""),AA726-M726,"")</f>
        <v/>
      </c>
      <c r="AP726" s="99">
        <f>IF((AB726&lt;&gt;"")*(N726&lt;&gt;""),AB726-N726,"")</f>
        <v/>
      </c>
      <c r="AQ726" s="94">
        <f>IF((AC726&lt;&gt;"")*(O726&lt;&gt;""),AC726-O726,"")</f>
        <v/>
      </c>
      <c r="AR726" s="94">
        <f>IF((AD726&lt;&gt;"")*(P726&lt;&gt;""),AD726-P726,"")</f>
        <v/>
      </c>
      <c r="AS726" s="94">
        <f>IF((AE726&lt;&gt;"")*(Q726&lt;&gt;""),AE726-Q726,"")</f>
        <v/>
      </c>
      <c r="AT726" s="94">
        <f>IF((AF726&lt;&gt;"")*(R726&lt;&gt;""),AF726-R726,"")</f>
        <v/>
      </c>
      <c r="AU726" s="94">
        <f>IF((AG726&lt;&gt;"")*(S726&lt;&gt;""),AG726-S726,"")</f>
        <v/>
      </c>
      <c r="AV726" s="99">
        <f>IF((AH726&lt;&gt;"")*(T726&lt;&gt;""),AH726-T726,"")</f>
        <v/>
      </c>
      <c r="AW726" s="99">
        <f>IF((AI726&lt;&gt;"")*(U726&lt;&gt;""),AI726-U726,"")</f>
        <v/>
      </c>
      <c r="AX726" s="99">
        <f>IF((AJ726&lt;&gt;"")*(V726&lt;&gt;""),AJ726-V726,"")</f>
        <v/>
      </c>
      <c r="AY726" s="99">
        <f>IF((AK726&lt;&gt;"")*(W726&lt;&gt;""),AK726-W726,"")</f>
        <v/>
      </c>
      <c r="AZ726" s="102">
        <f>IF((AL726&lt;&gt;"")*(X726&lt;&gt;""),AL726-X726,"")</f>
        <v/>
      </c>
      <c r="BA726" s="50">
        <f>IFERROR(__xludf.dummyfunction("AI(""Actúa como un tutor académico y dirígete personalmente al estudiante "" &amp; I726 &amp; "" "" &amp; J726 &amp; "" "" &amp; G726 &amp; "" "" &amp; H726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AM726 &amp; ""'. Diferencias por área: Matemáticas ("" &amp; AQ726 &amp; ""), Ciencias Natura"&amp;"les ("" &amp; AR726 &amp; ""), Sociales ("" &amp; AS726 &amp; ""), Lectura Crítica ("" &amp; AT726 &amp; "") e Inglés ("" &amp; AU726 &amp; ""). Variación en posición: grupo ("" &amp; AN726 &amp; ""), grado ("" &amp; AO726 &amp; "") y media ("" &amp; AP726 &amp; ""). Puntajes Primer Simulacro: Global "" &amp; K726 &amp; "", Mat "" &amp; "&amp;"O4 &amp; "", Cien "" &amp; P726 &amp; "", Soc "" &amp; Q726 &amp; "", Lec "" &amp; R726 &amp; "", Ing "" &amp; S726 &amp; "". Puntajes Segundo Simulacro: Global "" &amp; Y726 &amp; "", Mat "" &amp; AC726 &amp; "", Cien "" &amp; AD726 &amp; "", Soc "" &amp; AE726 &amp; "", Lec "" &amp; AF726 &amp; "", Ing "" &amp; AG726 &amp; "". Escribe un mensaje motivador"&amp;" y breve (máximo 4 líneas)."")
"),"=AI(""Actúa como un tutor académico y dirígete personalmente al estudiante "" &amp; I726 &amp; "" "" &amp; J726 &amp; "" "" &amp; G726 &amp; "" "" &amp; H726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AM726 &amp; ""'. Diferencias por área: Matemáticas ("" &amp; AQ726 &amp; ""), Ciencias Natur"&amp;"ales ("" &amp; AR726 &amp; ""), Sociales ("" &amp; AS726 &amp; ""), Lectura Crítica ("" &amp; AT726 &amp; "") e Inglés ("" &amp; AU726 &amp; ""). Variación en posición: grupo ("" &amp; AN726 &amp; ""), grado ("" &amp; AO726 &amp; "") y media ("" &amp; AP726 &amp; ""). Puntajes Primer Simulacro: Global "" &amp; K726 &amp; "", Mat "" &amp;"&amp;" O726 &amp; "", Cien "" &amp; P726 &amp; "", Soc "" &amp; Q726 &amp; "", Lec "" &amp; R726 &amp; "", Ing "" &amp; S726 &amp; "". Puntajes Segundo Simulacro: Global "" &amp; Y726 &amp; "", Mat "" &amp; AC726 &amp; "", Cien "" &amp; AD726 &amp; "", Soc "" &amp; AE726 &amp; "", Lec "" &amp; AF726 &amp; "", Ing "" &amp; AG726 &amp; "". Escribe un mensaje motivado"&amp;"r y breve (máximo 4 líneas)."")
")</f>
        <v/>
      </c>
    </row>
    <row r="727" ht="15.75" customHeight="1" s="42">
      <c r="A727" s="93" t="n"/>
      <c r="B727" s="94" t="inlineStr">
        <is>
          <t>Bachillerato</t>
        </is>
      </c>
      <c r="C727" s="94" t="n">
        <v>1001</v>
      </c>
      <c r="D727" s="94" t="n"/>
      <c r="E727" s="95" t="n">
        <v>1025766451</v>
      </c>
      <c r="F727" s="96">
        <f>TRIM(G727&amp;" "&amp;H727&amp;" "&amp;I727&amp;" "&amp;J727)</f>
        <v/>
      </c>
      <c r="G727" s="94" t="inlineStr">
        <is>
          <t>Quiros</t>
        </is>
      </c>
      <c r="H727" s="94" t="inlineStr">
        <is>
          <t>Rincón</t>
        </is>
      </c>
      <c r="I727" s="94" t="inlineStr">
        <is>
          <t>Susana</t>
        </is>
      </c>
      <c r="J727" s="97" t="n"/>
      <c r="K727" s="98">
        <f>IF(SUM(O727:S727)=0, "", ROUND(((O727*3+P727*3+Q727*3+R727*3+S727*1)/13)*5,0))</f>
        <v/>
      </c>
      <c r="L727" s="99">
        <f>IF(OR($C727="",K727=""),"",COUNTIFS($C$4:$C$1500,$C727,K$4:K$1500,"&gt;"&amp;K727)+1)</f>
        <v/>
      </c>
      <c r="M727" s="99">
        <f>IF(OR($C727="",K727=""),"",IF(AND($C727&gt;=1001,$C727&lt;=1005),COUNTIFS($C$4:$C$1500,"&gt;=1001",$C$4:$C$1500,"&lt;=1005",K$4:K$1500,"&gt;"&amp;K727)+1,IF(AND($C727&gt;=1101,$C727&lt;=1105),COUNTIFS($C$4:$C$1500,"&gt;=1101",$C$4:$C$1500,"&lt;=1105",K$4:K$1500,"&gt;"&amp;K727)+1,IF(AND($C727&gt;=901,$C727&lt;=905),COUNTIFS($C$4:$C$1500,"&gt;=901",$C$4:$C$1500,"&lt;=905",K$4:K$1500,"&gt;"&amp;K727)+1,IF(AND($C727&gt;=801,$C727&lt;=805),COUNTIFS($C$4:$C$1500,"&gt;=801",$C$4:$C$1500,"&lt;=805",K$4:K$1500,"&gt;"&amp;K727)+1,IF(AND($C727&gt;=701,$C727&lt;=705),COUNTIFS($C$4:$C$1500,"&gt;=701",$C$4:$C$1500,"&lt;=705",K$4:K$1500,"&gt;"&amp;K727)+1,IF(AND($C727&gt;=601,$C727&lt;=606),COUNTIFS($C$4:$C$1500,"&gt;=601",$C$4:$C$1500,"&lt;=606",K$4:K$1500,"&gt;"&amp;K727)+1,"")))))))</f>
        <v/>
      </c>
      <c r="N727" s="99">
        <f>IF(OR($C727="",K727=""),"",IF(OR(AND($C727&gt;=1001,$C727&lt;=1005),AND($C727&gt;=1101,$C727&lt;=1105)),COUNTIFS($C$4:$C$1500,"&gt;=1001",$C$4:$C$1500,"&lt;=1005",K$4:K$1500,"&gt;"&amp;K727)+COUNTIFS($C$4:$C$1500,"&gt;=1101",$C$4:$C$1500,"&lt;=1105",K$4:K$1500,"&gt;"&amp;K727)+1,""))</f>
        <v/>
      </c>
      <c r="O727" s="94" t="n">
        <v>20.06</v>
      </c>
      <c r="P727" s="94" t="n">
        <v>47.87</v>
      </c>
      <c r="Q727" s="94" t="n">
        <v>27.01</v>
      </c>
      <c r="R727" s="94" t="n">
        <v>37.5</v>
      </c>
      <c r="S727" s="94" t="n">
        <v>42.22</v>
      </c>
      <c r="T727" s="99">
        <f>IF(AND(O727&gt;0,O727&lt;36),1,IF(AND(O727&gt;=36,O727&lt;51),2,IF(AND(O727&gt;=51,O727&lt;71),3,IF(AND(O727&gt;=71,O727&lt;=100),4,))))</f>
        <v/>
      </c>
      <c r="U727" s="99">
        <f>IF(AND(P727&gt;0,P727&lt;41),1,IF(AND(P727&gt;=41,P727&lt;56),2,IF(AND(P727&gt;=56,P727&lt;71),3,IF(AND(P727&gt;=71,P727&lt;=100),4,))))</f>
        <v/>
      </c>
      <c r="V727" s="99">
        <f>IF(AND(Q727&gt;0,Q727&lt;41),1,IF(AND(Q727&gt;=41,Q727&lt;56),2,IF(AND(Q727&gt;=56,Q727&lt;71),3,IF(AND(Q727&gt;=71,Q727&lt;=100),4,))))</f>
        <v/>
      </c>
      <c r="W727" s="99">
        <f>IF(AND(R727&gt;0,R727&lt;36),1,IF(AND(R727&gt;=36,R727&lt;51),2,IF(AND(R727&gt;=51,R727&lt;66),3,IF(AND(R727&gt;=66,R727&lt;=100),4,))))</f>
        <v/>
      </c>
      <c r="X727" s="100">
        <f>IF(AND(S727&gt;0,S727&lt;37),1,IF(AND(S727&gt;=37,S727&lt;58),2,IF(AND(S727&gt;=58,S727&lt;71),3,IF(AND(S727&gt;=71,S727&lt;=100),4,))))</f>
        <v/>
      </c>
      <c r="Y727" s="101">
        <f>IF(SUM(AC727:AG727)=0, "", ROUND(((AC727*3+AD727*3+AE727*3+AF727*3+AG727*1)/13)*5,0))</f>
        <v/>
      </c>
      <c r="Z727" s="99">
        <f>IF(OR($C727="",Y727=""),"",COUNTIFS($C$4:$C$1500,$C727,Y$4:Y$1500,"&gt;"&amp;Y727)+1)</f>
        <v/>
      </c>
      <c r="AA727" s="99">
        <f>IF(OR($C727="",Y727=""),"",IF(AND($C727&gt;=1001,$C727&lt;=1005),COUNTIFS($C$4:$C$1500,"&gt;=1001",$C$4:$C$1500,"&lt;=1005",Y$4:Y$1500,"&gt;"&amp;Y727)+1,IF(AND($C727&gt;=1101,$C727&lt;=1105),COUNTIFS($C$4:$C$1500,"&gt;=1101",$C$4:$C$1500,"&lt;=1105",Y$4:Y$1500,"&gt;"&amp;Y727)+1,IF(AND($C727&gt;=901,$C727&lt;=905),COUNTIFS($C$4:$C$1500,"&gt;=901",$C$4:$C$1500,"&lt;=905",Y$4:Y$1500,"&gt;"&amp;Y727)+1,IF(AND($C727&gt;=801,$C727&lt;=805),COUNTIFS($C$4:$C$1500,"&gt;=801",$C$4:$C$1500,"&lt;=805",Y$4:Y$1500,"&gt;"&amp;Y727)+1,IF(AND($C727&gt;=701,$C727&lt;=705),COUNTIFS($C$4:$C$1500,"&gt;=701",$C$4:$C$1500,"&lt;=705",Y$4:Y$1500,"&gt;"&amp;Y727)+1,IF(AND($C727&gt;=601,$C727&lt;=606),COUNTIFS($C$4:$C$1500,"&gt;=601",$C$4:$C$1500,"&lt;=606",Y$4:Y$1500,"&gt;"&amp;Y727)+1,"")))))))</f>
        <v/>
      </c>
      <c r="AB727" s="99">
        <f>IF(OR($C727="",Y727=""),"",IF(OR(AND($C727&gt;=1001,$C727&lt;=1005),AND($C727&gt;=1101,$C727&lt;=1105)),COUNTIFS($C$4:$C$1500,"&gt;=1001",$C$4:$C$1500,"&lt;=1005",Y$4:Y$1500,"&gt;"&amp;Y727)+COUNTIFS($C$4:$C$1500,"&gt;=1101",$C$4:$C$1500,"&lt;=1105",Y$4:Y$1500,"&gt;"&amp;Y727)+1,""))</f>
        <v/>
      </c>
      <c r="AC727" s="94" t="n">
        <v>34.75</v>
      </c>
      <c r="AD727" s="94" t="n">
        <v>45.24</v>
      </c>
      <c r="AE727" s="94" t="n">
        <v>34.5</v>
      </c>
      <c r="AF727" s="94" t="n">
        <v>65.63</v>
      </c>
      <c r="AG727" s="94" t="n">
        <v>65</v>
      </c>
      <c r="AH727" s="99">
        <f>IF(AND(AC727&gt;0,AC727&lt;36),1,IF(AND(AC727&gt;=36,AC727&lt;51),2,IF(AND(AC727&gt;=51,AC727&lt;71),3,IF(AND(AC727&gt;=71,AC727&lt;=100),4,))))</f>
        <v/>
      </c>
      <c r="AI727" s="99">
        <f>IF(AND(AD727&gt;0,AD727&lt;41),1,IF(AND(AD727&gt;=41,AD727&lt;56),2,IF(AND(AD727&gt;=56,AD727&lt;71),3,IF(AND(AD727&gt;=71,AD727&lt;=100),4,))))</f>
        <v/>
      </c>
      <c r="AJ727" s="99">
        <f>IF(AND(AE727&gt;0,AE727&lt;41),1,IF(AND(AE727&gt;=41,AE727&lt;56),2,IF(AND(AE727&gt;=56,AE727&lt;71),3,IF(AND(AE727&gt;=71,AE727&lt;=100),4,))))</f>
        <v/>
      </c>
      <c r="AK727" s="99">
        <f>IF(AND(AF727&gt;0,AF727&lt;36),1,IF(AND(AF727&gt;=36,AF727&lt;51),2,IF(AND(AF727&gt;=51,AF727&lt;66),3,IF(AND(AF727&gt;=66,AF727&lt;=100),4,))))</f>
        <v/>
      </c>
      <c r="AL727" s="100">
        <f>IF(AND(AG727&gt;0,AG727&lt;37),1,IF(AND(AG727&gt;=37,AG727&lt;58),2,IF(AND(AG727&gt;=58,AG727&lt;71),3,IF(AND(AG727&gt;=71,AG727&lt;=100),4,))))</f>
        <v/>
      </c>
      <c r="AM727" s="101">
        <f>IF((Y727&lt;&gt;"")*(K727&lt;&gt;""),Y727-K727,"")</f>
        <v/>
      </c>
      <c r="AN727" s="99">
        <f>IF((Z727&lt;&gt;"")*(L727&lt;&gt;""),Z727-L727,"")</f>
        <v/>
      </c>
      <c r="AO727" s="99">
        <f>IF((AA727&lt;&gt;"")*(M727&lt;&gt;""),AA727-M727,"")</f>
        <v/>
      </c>
      <c r="AP727" s="99">
        <f>IF((AB727&lt;&gt;"")*(N727&lt;&gt;""),AB727-N727,"")</f>
        <v/>
      </c>
      <c r="AQ727" s="94">
        <f>IF((AC727&lt;&gt;"")*(O727&lt;&gt;""),AC727-O727,"")</f>
        <v/>
      </c>
      <c r="AR727" s="94">
        <f>IF((AD727&lt;&gt;"")*(P727&lt;&gt;""),AD727-P727,"")</f>
        <v/>
      </c>
      <c r="AS727" s="94">
        <f>IF((AE727&lt;&gt;"")*(Q727&lt;&gt;""),AE727-Q727,"")</f>
        <v/>
      </c>
      <c r="AT727" s="94">
        <f>IF((AF727&lt;&gt;"")*(R727&lt;&gt;""),AF727-R727,"")</f>
        <v/>
      </c>
      <c r="AU727" s="94">
        <f>IF((AG727&lt;&gt;"")*(S727&lt;&gt;""),AG727-S727,"")</f>
        <v/>
      </c>
      <c r="AV727" s="99">
        <f>IF((AH727&lt;&gt;"")*(T727&lt;&gt;""),AH727-T727,"")</f>
        <v/>
      </c>
      <c r="AW727" s="99">
        <f>IF((AI727&lt;&gt;"")*(U727&lt;&gt;""),AI727-U727,"")</f>
        <v/>
      </c>
      <c r="AX727" s="99">
        <f>IF((AJ727&lt;&gt;"")*(V727&lt;&gt;""),AJ727-V727,"")</f>
        <v/>
      </c>
      <c r="AY727" s="99">
        <f>IF((AK727&lt;&gt;"")*(W727&lt;&gt;""),AK727-W727,"")</f>
        <v/>
      </c>
      <c r="AZ727" s="102">
        <f>IF((AL727&lt;&gt;"")*(X727&lt;&gt;""),AL727-X727,"")</f>
        <v/>
      </c>
      <c r="BA727" s="50">
        <f>IFERROR(__xludf.dummyfunction("AI(""Actúa como un tutor académico y dirígete personalmente al estudiante "" &amp; I727 &amp; "" "" &amp; J727 &amp; "" "" &amp; G727 &amp; "" "" &amp; H727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AM727 &amp; ""'. Diferencias por área: Matemáticas ("" &amp; AQ727 &amp; ""), Ciencias Natura"&amp;"les ("" &amp; AR727 &amp; ""), Sociales ("" &amp; AS727 &amp; ""), Lectura Crítica ("" &amp; AT727 &amp; "") e Inglés ("" &amp; AU727 &amp; ""). Variación en posición: grupo ("" &amp; AN727 &amp; ""), grado ("" &amp; AO727 &amp; "") y media ("" &amp; AP727 &amp; ""). Puntajes Primer Simulacro: Global "" &amp; K727 &amp; "", Mat "" &amp; "&amp;"O4 &amp; "", Cien "" &amp; P727 &amp; "", Soc "" &amp; Q727 &amp; "", Lec "" &amp; R727 &amp; "", Ing "" &amp; S727 &amp; "". Puntajes Segundo Simulacro: Global "" &amp; Y727 &amp; "", Mat "" &amp; AC727 &amp; "", Cien "" &amp; AD727 &amp; "", Soc "" &amp; AE727 &amp; "", Lec "" &amp; AF727 &amp; "", Ing "" &amp; AG727 &amp; "". Escribe un mensaje motivador"&amp;" y breve (máximo 4 líneas)."")
"),"=AI(""Actúa como un tutor académico y dirígete personalmente al estudiante "" &amp; I727 &amp; "" "" &amp; J727 &amp; "" "" &amp; G727 &amp; "" "" &amp; H727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AM727 &amp; ""'. Diferencias por área: Matemáticas ("" &amp; AQ727 &amp; ""), Ciencias Natur"&amp;"ales ("" &amp; AR727 &amp; ""), Sociales ("" &amp; AS727 &amp; ""), Lectura Crítica ("" &amp; AT727 &amp; "") e Inglés ("" &amp; AU727 &amp; ""). Variación en posición: grupo ("" &amp; AN727 &amp; ""), grado ("" &amp; AO727 &amp; "") y media ("" &amp; AP727 &amp; ""). Puntajes Primer Simulacro: Global "" &amp; K727 &amp; "", Mat "" &amp;"&amp;" O727 &amp; "", Cien "" &amp; P727 &amp; "", Soc "" &amp; Q727 &amp; "", Lec "" &amp; R727 &amp; "", Ing "" &amp; S727 &amp; "". Puntajes Segundo Simulacro: Global "" &amp; Y727 &amp; "", Mat "" &amp; AC727 &amp; "", Cien "" &amp; AD727 &amp; "", Soc "" &amp; AE727 &amp; "", Lec "" &amp; AF727 &amp; "", Ing "" &amp; AG727 &amp; "". Escribe un mensaje motivado"&amp;"r y breve (máximo 4 líneas)."")
")</f>
        <v/>
      </c>
    </row>
    <row r="728" ht="15.75" customHeight="1" s="42">
      <c r="A728" s="93" t="n"/>
      <c r="B728" s="94" t="inlineStr">
        <is>
          <t>Bachillerato</t>
        </is>
      </c>
      <c r="C728" s="94" t="n">
        <v>1001</v>
      </c>
      <c r="D728" s="94" t="n"/>
      <c r="E728" s="95" t="n">
        <v>1011592539</v>
      </c>
      <c r="F728" s="96">
        <f>TRIM(G728&amp;" "&amp;H728&amp;" "&amp;I728&amp;" "&amp;J728)</f>
        <v/>
      </c>
      <c r="G728" s="94" t="inlineStr">
        <is>
          <t>Ramirez</t>
        </is>
      </c>
      <c r="H728" s="94" t="inlineStr">
        <is>
          <t>Guisao</t>
        </is>
      </c>
      <c r="I728" s="94" t="inlineStr">
        <is>
          <t>Santiago</t>
        </is>
      </c>
      <c r="J728" s="97" t="n"/>
      <c r="K728" s="98">
        <f>IF(SUM(O728:S728)=0, "", ROUND(((O728*3+P728*3+Q728*3+R728*3+S728*1)/13)*5,0))</f>
        <v/>
      </c>
      <c r="L728" s="99">
        <f>IF(OR($C728="",K728=""),"",COUNTIFS($C$4:$C$1500,$C728,K$4:K$1500,"&gt;"&amp;K728)+1)</f>
        <v/>
      </c>
      <c r="M728" s="99">
        <f>IF(OR($C728="",K728=""),"",IF(AND($C728&gt;=1001,$C728&lt;=1005),COUNTIFS($C$4:$C$1500,"&gt;=1001",$C$4:$C$1500,"&lt;=1005",K$4:K$1500,"&gt;"&amp;K728)+1,IF(AND($C728&gt;=1101,$C728&lt;=1105),COUNTIFS($C$4:$C$1500,"&gt;=1101",$C$4:$C$1500,"&lt;=1105",K$4:K$1500,"&gt;"&amp;K728)+1,IF(AND($C728&gt;=901,$C728&lt;=905),COUNTIFS($C$4:$C$1500,"&gt;=901",$C$4:$C$1500,"&lt;=905",K$4:K$1500,"&gt;"&amp;K728)+1,IF(AND($C728&gt;=801,$C728&lt;=805),COUNTIFS($C$4:$C$1500,"&gt;=801",$C$4:$C$1500,"&lt;=805",K$4:K$1500,"&gt;"&amp;K728)+1,IF(AND($C728&gt;=701,$C728&lt;=705),COUNTIFS($C$4:$C$1500,"&gt;=701",$C$4:$C$1500,"&lt;=705",K$4:K$1500,"&gt;"&amp;K728)+1,IF(AND($C728&gt;=601,$C728&lt;=606),COUNTIFS($C$4:$C$1500,"&gt;=601",$C$4:$C$1500,"&lt;=606",K$4:K$1500,"&gt;"&amp;K728)+1,"")))))))</f>
        <v/>
      </c>
      <c r="N728" s="99">
        <f>IF(OR($C728="",K728=""),"",IF(OR(AND($C728&gt;=1001,$C728&lt;=1005),AND($C728&gt;=1101,$C728&lt;=1105)),COUNTIFS($C$4:$C$1500,"&gt;=1001",$C$4:$C$1500,"&lt;=1005",K$4:K$1500,"&gt;"&amp;K728)+COUNTIFS($C$4:$C$1500,"&gt;=1101",$C$4:$C$1500,"&lt;=1105",K$4:K$1500,"&gt;"&amp;K728)+1,""))</f>
        <v/>
      </c>
      <c r="O728" s="94" t="n">
        <v>55.52</v>
      </c>
      <c r="P728" s="94" t="n">
        <v>40.06</v>
      </c>
      <c r="Q728" s="94" t="n">
        <v>57.09</v>
      </c>
      <c r="R728" s="94" t="n">
        <v>52.5</v>
      </c>
      <c r="S728" s="94" t="n">
        <v>24.44</v>
      </c>
      <c r="T728" s="99">
        <f>IF(AND(O728&gt;0,O728&lt;36),1,IF(AND(O728&gt;=36,O728&lt;51),2,IF(AND(O728&gt;=51,O728&lt;71),3,IF(AND(O728&gt;=71,O728&lt;=100),4,))))</f>
        <v/>
      </c>
      <c r="U728" s="99">
        <f>IF(AND(P728&gt;0,P728&lt;41),1,IF(AND(P728&gt;=41,P728&lt;56),2,IF(AND(P728&gt;=56,P728&lt;71),3,IF(AND(P728&gt;=71,P728&lt;=100),4,))))</f>
        <v/>
      </c>
      <c r="V728" s="99">
        <f>IF(AND(Q728&gt;0,Q728&lt;41),1,IF(AND(Q728&gt;=41,Q728&lt;56),2,IF(AND(Q728&gt;=56,Q728&lt;71),3,IF(AND(Q728&gt;=71,Q728&lt;=100),4,))))</f>
        <v/>
      </c>
      <c r="W728" s="99">
        <f>IF(AND(R728&gt;0,R728&lt;36),1,IF(AND(R728&gt;=36,R728&lt;51),2,IF(AND(R728&gt;=51,R728&lt;66),3,IF(AND(R728&gt;=66,R728&lt;=100),4,))))</f>
        <v/>
      </c>
      <c r="X728" s="100">
        <f>IF(AND(S728&gt;0,S728&lt;37),1,IF(AND(S728&gt;=37,S728&lt;58),2,IF(AND(S728&gt;=58,S728&lt;71),3,IF(AND(S728&gt;=71,S728&lt;=100),4,))))</f>
        <v/>
      </c>
      <c r="Y728" s="101">
        <f>IF(SUM(AC728:AG728)=0, "", ROUND(((AC728*3+AD728*3+AE728*3+AF728*3+AG728*1)/13)*5,0))</f>
        <v/>
      </c>
      <c r="Z728" s="99">
        <f>IF(OR($C728="",Y728=""),"",COUNTIFS($C$4:$C$1500,$C728,Y$4:Y$1500,"&gt;"&amp;Y728)+1)</f>
        <v/>
      </c>
      <c r="AA728" s="99">
        <f>IF(OR($C728="",Y728=""),"",IF(AND($C728&gt;=1001,$C728&lt;=1005),COUNTIFS($C$4:$C$1500,"&gt;=1001",$C$4:$C$1500,"&lt;=1005",Y$4:Y$1500,"&gt;"&amp;Y728)+1,IF(AND($C728&gt;=1101,$C728&lt;=1105),COUNTIFS($C$4:$C$1500,"&gt;=1101",$C$4:$C$1500,"&lt;=1105",Y$4:Y$1500,"&gt;"&amp;Y728)+1,IF(AND($C728&gt;=901,$C728&lt;=905),COUNTIFS($C$4:$C$1500,"&gt;=901",$C$4:$C$1500,"&lt;=905",Y$4:Y$1500,"&gt;"&amp;Y728)+1,IF(AND($C728&gt;=801,$C728&lt;=805),COUNTIFS($C$4:$C$1500,"&gt;=801",$C$4:$C$1500,"&lt;=805",Y$4:Y$1500,"&gt;"&amp;Y728)+1,IF(AND($C728&gt;=701,$C728&lt;=705),COUNTIFS($C$4:$C$1500,"&gt;=701",$C$4:$C$1500,"&lt;=705",Y$4:Y$1500,"&gt;"&amp;Y728)+1,IF(AND($C728&gt;=601,$C728&lt;=606),COUNTIFS($C$4:$C$1500,"&gt;=601",$C$4:$C$1500,"&lt;=606",Y$4:Y$1500,"&gt;"&amp;Y728)+1,"")))))))</f>
        <v/>
      </c>
      <c r="AB728" s="99">
        <f>IF(OR($C728="",Y728=""),"",IF(OR(AND($C728&gt;=1001,$C728&lt;=1005),AND($C728&gt;=1101,$C728&lt;=1105)),COUNTIFS($C$4:$C$1500,"&gt;=1001",$C$4:$C$1500,"&lt;=1005",Y$4:Y$1500,"&gt;"&amp;Y728)+COUNTIFS($C$4:$C$1500,"&gt;=1101",$C$4:$C$1500,"&lt;=1105",Y$4:Y$1500,"&gt;"&amp;Y728)+1,""))</f>
        <v/>
      </c>
      <c r="AC728" s="94" t="n">
        <v>54.5</v>
      </c>
      <c r="AD728" s="94" t="n">
        <v>42.92</v>
      </c>
      <c r="AE728" s="94" t="n">
        <v>63.25</v>
      </c>
      <c r="AF728" s="94" t="n">
        <v>52.5</v>
      </c>
      <c r="AG728" s="94" t="n">
        <v>30</v>
      </c>
      <c r="AH728" s="99">
        <f>IF(AND(AC728&gt;0,AC728&lt;36),1,IF(AND(AC728&gt;=36,AC728&lt;51),2,IF(AND(AC728&gt;=51,AC728&lt;71),3,IF(AND(AC728&gt;=71,AC728&lt;=100),4,))))</f>
        <v/>
      </c>
      <c r="AI728" s="99">
        <f>IF(AND(AD728&gt;0,AD728&lt;41),1,IF(AND(AD728&gt;=41,AD728&lt;56),2,IF(AND(AD728&gt;=56,AD728&lt;71),3,IF(AND(AD728&gt;=71,AD728&lt;=100),4,))))</f>
        <v/>
      </c>
      <c r="AJ728" s="99">
        <f>IF(AND(AE728&gt;0,AE728&lt;41),1,IF(AND(AE728&gt;=41,AE728&lt;56),2,IF(AND(AE728&gt;=56,AE728&lt;71),3,IF(AND(AE728&gt;=71,AE728&lt;=100),4,))))</f>
        <v/>
      </c>
      <c r="AK728" s="99">
        <f>IF(AND(AF728&gt;0,AF728&lt;36),1,IF(AND(AF728&gt;=36,AF728&lt;51),2,IF(AND(AF728&gt;=51,AF728&lt;66),3,IF(AND(AF728&gt;=66,AF728&lt;=100),4,))))</f>
        <v/>
      </c>
      <c r="AL728" s="100">
        <f>IF(AND(AG728&gt;0,AG728&lt;37),1,IF(AND(AG728&gt;=37,AG728&lt;58),2,IF(AND(AG728&gt;=58,AG728&lt;71),3,IF(AND(AG728&gt;=71,AG728&lt;=100),4,))))</f>
        <v/>
      </c>
      <c r="AM728" s="101">
        <f>IF((Y728&lt;&gt;"")*(K728&lt;&gt;""),Y728-K728,"")</f>
        <v/>
      </c>
      <c r="AN728" s="99">
        <f>IF((Z728&lt;&gt;"")*(L728&lt;&gt;""),Z728-L728,"")</f>
        <v/>
      </c>
      <c r="AO728" s="99">
        <f>IF((AA728&lt;&gt;"")*(M728&lt;&gt;""),AA728-M728,"")</f>
        <v/>
      </c>
      <c r="AP728" s="99">
        <f>IF((AB728&lt;&gt;"")*(N728&lt;&gt;""),AB728-N728,"")</f>
        <v/>
      </c>
      <c r="AQ728" s="94">
        <f>IF((AC728&lt;&gt;"")*(O728&lt;&gt;""),AC728-O728,"")</f>
        <v/>
      </c>
      <c r="AR728" s="94">
        <f>IF((AD728&lt;&gt;"")*(P728&lt;&gt;""),AD728-P728,"")</f>
        <v/>
      </c>
      <c r="AS728" s="94">
        <f>IF((AE728&lt;&gt;"")*(Q728&lt;&gt;""),AE728-Q728,"")</f>
        <v/>
      </c>
      <c r="AT728" s="94">
        <f>IF((AF728&lt;&gt;"")*(R728&lt;&gt;""),AF728-R728,"")</f>
        <v/>
      </c>
      <c r="AU728" s="94">
        <f>IF((AG728&lt;&gt;"")*(S728&lt;&gt;""),AG728-S728,"")</f>
        <v/>
      </c>
      <c r="AV728" s="99">
        <f>IF((AH728&lt;&gt;"")*(T728&lt;&gt;""),AH728-T728,"")</f>
        <v/>
      </c>
      <c r="AW728" s="99">
        <f>IF((AI728&lt;&gt;"")*(U728&lt;&gt;""),AI728-U728,"")</f>
        <v/>
      </c>
      <c r="AX728" s="99">
        <f>IF((AJ728&lt;&gt;"")*(V728&lt;&gt;""),AJ728-V728,"")</f>
        <v/>
      </c>
      <c r="AY728" s="99">
        <f>IF((AK728&lt;&gt;"")*(W728&lt;&gt;""),AK728-W728,"")</f>
        <v/>
      </c>
      <c r="AZ728" s="102">
        <f>IF((AL728&lt;&gt;"")*(X728&lt;&gt;""),AL728-X728,"")</f>
        <v/>
      </c>
      <c r="BA728" s="50">
        <f>IFERROR(__xludf.dummyfunction("AI(""Actúa como un tutor académico y dirígete personalmente al estudiante "" &amp; I728 &amp; "" "" &amp; J728 &amp; "" "" &amp; G728 &amp; "" "" &amp; H728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AM728 &amp; ""'. Diferencias por área: Matemáticas ("" &amp; AQ728 &amp; ""), Ciencias Natura"&amp;"les ("" &amp; AR728 &amp; ""), Sociales ("" &amp; AS728 &amp; ""), Lectura Crítica ("" &amp; AT728 &amp; "") e Inglés ("" &amp; AU728 &amp; ""). Variación en posición: grupo ("" &amp; AN728 &amp; ""), grado ("" &amp; AO728 &amp; "") y media ("" &amp; AP728 &amp; ""). Puntajes Primer Simulacro: Global "" &amp; K728 &amp; "", Mat "" &amp; "&amp;"O4 &amp; "", Cien "" &amp; P728 &amp; "", Soc "" &amp; Q728 &amp; "", Lec "" &amp; R728 &amp; "", Ing "" &amp; S728 &amp; "". Puntajes Segundo Simulacro: Global "" &amp; Y728 &amp; "", Mat "" &amp; AC728 &amp; "", Cien "" &amp; AD728 &amp; "", Soc "" &amp; AE728 &amp; "", Lec "" &amp; AF728 &amp; "", Ing "" &amp; AG728 &amp; "". Escribe un mensaje motivador"&amp;" y breve (máximo 4 líneas)."")
"),"=AI(""Actúa como un tutor académico y dirígete personalmente al estudiante "" &amp; I728 &amp; "" "" &amp; J728 &amp; "" "" &amp; G728 &amp; "" "" &amp; H728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AM728 &amp; ""'. Diferencias por área: Matemáticas ("" &amp; AQ728 &amp; ""), Ciencias Natur"&amp;"ales ("" &amp; AR728 &amp; ""), Sociales ("" &amp; AS728 &amp; ""), Lectura Crítica ("" &amp; AT728 &amp; "") e Inglés ("" &amp; AU728 &amp; ""). Variación en posición: grupo ("" &amp; AN728 &amp; ""), grado ("" &amp; AO728 &amp; "") y media ("" &amp; AP728 &amp; ""). Puntajes Primer Simulacro: Global "" &amp; K728 &amp; "", Mat "" &amp;"&amp;" O728 &amp; "", Cien "" &amp; P728 &amp; "", Soc "" &amp; Q728 &amp; "", Lec "" &amp; R728 &amp; "", Ing "" &amp; S728 &amp; "". Puntajes Segundo Simulacro: Global "" &amp; Y728 &amp; "", Mat "" &amp; AC728 &amp; "", Cien "" &amp; AD728 &amp; "", Soc "" &amp; AE728 &amp; "", Lec "" &amp; AF728 &amp; "", Ing "" &amp; AG728 &amp; "". Escribe un mensaje motivado"&amp;"r y breve (máximo 4 líneas)."")
")</f>
        <v/>
      </c>
    </row>
    <row r="729" ht="15.75" customHeight="1" s="42">
      <c r="A729" s="93" t="n"/>
      <c r="B729" s="94" t="inlineStr">
        <is>
          <t>Bachillerato</t>
        </is>
      </c>
      <c r="C729" s="94" t="n">
        <v>1001</v>
      </c>
      <c r="D729" s="94" t="n"/>
      <c r="E729" s="95" t="n">
        <v>1020118442</v>
      </c>
      <c r="F729" s="96">
        <f>TRIM(G729&amp;" "&amp;H729&amp;" "&amp;I729&amp;" "&amp;J729)</f>
        <v/>
      </c>
      <c r="G729" s="94" t="inlineStr">
        <is>
          <t>Rivera</t>
        </is>
      </c>
      <c r="H729" s="94" t="inlineStr">
        <is>
          <t>Maya</t>
        </is>
      </c>
      <c r="I729" s="94" t="inlineStr">
        <is>
          <t>Ashley</t>
        </is>
      </c>
      <c r="J729" s="97" t="inlineStr">
        <is>
          <t>Eloísa</t>
        </is>
      </c>
      <c r="K729" s="98">
        <f>IF(SUM(O729:S729)=0, "", ROUND(((O729*3+P729*3+Q729*3+R729*3+S729*1)/13)*5,0))</f>
        <v/>
      </c>
      <c r="L729" s="99">
        <f>IF(OR($C729="",K729=""),"",COUNTIFS($C$4:$C$1500,$C729,K$4:K$1500,"&gt;"&amp;K729)+1)</f>
        <v/>
      </c>
      <c r="M729" s="99">
        <f>IF(OR($C729="",K729=""),"",IF(AND($C729&gt;=1001,$C729&lt;=1005),COUNTIFS($C$4:$C$1500,"&gt;=1001",$C$4:$C$1500,"&lt;=1005",K$4:K$1500,"&gt;"&amp;K729)+1,IF(AND($C729&gt;=1101,$C729&lt;=1105),COUNTIFS($C$4:$C$1500,"&gt;=1101",$C$4:$C$1500,"&lt;=1105",K$4:K$1500,"&gt;"&amp;K729)+1,IF(AND($C729&gt;=901,$C729&lt;=905),COUNTIFS($C$4:$C$1500,"&gt;=901",$C$4:$C$1500,"&lt;=905",K$4:K$1500,"&gt;"&amp;K729)+1,IF(AND($C729&gt;=801,$C729&lt;=805),COUNTIFS($C$4:$C$1500,"&gt;=801",$C$4:$C$1500,"&lt;=805",K$4:K$1500,"&gt;"&amp;K729)+1,IF(AND($C729&gt;=701,$C729&lt;=705),COUNTIFS($C$4:$C$1500,"&gt;=701",$C$4:$C$1500,"&lt;=705",K$4:K$1500,"&gt;"&amp;K729)+1,IF(AND($C729&gt;=601,$C729&lt;=606),COUNTIFS($C$4:$C$1500,"&gt;=601",$C$4:$C$1500,"&lt;=606",K$4:K$1500,"&gt;"&amp;K729)+1,"")))))))</f>
        <v/>
      </c>
      <c r="N729" s="99">
        <f>IF(OR($C729="",K729=""),"",IF(OR(AND($C729&gt;=1001,$C729&lt;=1005),AND($C729&gt;=1101,$C729&lt;=1105)),COUNTIFS($C$4:$C$1500,"&gt;=1001",$C$4:$C$1500,"&lt;=1005",K$4:K$1500,"&gt;"&amp;K729)+COUNTIFS($C$4:$C$1500,"&gt;=1101",$C$4:$C$1500,"&lt;=1105",K$4:K$1500,"&gt;"&amp;K729)+1,""))</f>
        <v/>
      </c>
      <c r="O729" s="94" t="n">
        <v>49.52</v>
      </c>
      <c r="P729" s="94" t="n">
        <v>44.4</v>
      </c>
      <c r="Q729" s="94" t="n">
        <v>52.71</v>
      </c>
      <c r="R729" s="94" t="n">
        <v>67.5</v>
      </c>
      <c r="S729" s="94" t="n">
        <v>48.89</v>
      </c>
      <c r="T729" s="99">
        <f>IF(AND(O729&gt;0,O729&lt;36),1,IF(AND(O729&gt;=36,O729&lt;51),2,IF(AND(O729&gt;=51,O729&lt;71),3,IF(AND(O729&gt;=71,O729&lt;=100),4,))))</f>
        <v/>
      </c>
      <c r="U729" s="99">
        <f>IF(AND(P729&gt;0,P729&lt;41),1,IF(AND(P729&gt;=41,P729&lt;56),2,IF(AND(P729&gt;=56,P729&lt;71),3,IF(AND(P729&gt;=71,P729&lt;=100),4,))))</f>
        <v/>
      </c>
      <c r="V729" s="99">
        <f>IF(AND(Q729&gt;0,Q729&lt;41),1,IF(AND(Q729&gt;=41,Q729&lt;56),2,IF(AND(Q729&gt;=56,Q729&lt;71),3,IF(AND(Q729&gt;=71,Q729&lt;=100),4,))))</f>
        <v/>
      </c>
      <c r="W729" s="99">
        <f>IF(AND(R729&gt;0,R729&lt;36),1,IF(AND(R729&gt;=36,R729&lt;51),2,IF(AND(R729&gt;=51,R729&lt;66),3,IF(AND(R729&gt;=66,R729&lt;=100),4,))))</f>
        <v/>
      </c>
      <c r="X729" s="100">
        <f>IF(AND(S729&gt;0,S729&lt;37),1,IF(AND(S729&gt;=37,S729&lt;58),2,IF(AND(S729&gt;=58,S729&lt;71),3,IF(AND(S729&gt;=71,S729&lt;=100),4,))))</f>
        <v/>
      </c>
      <c r="Y729" s="101">
        <f>IF(SUM(AC729:AG729)=0, "", ROUND(((AC729*3+AD729*3+AE729*3+AF729*3+AG729*1)/13)*5,0))</f>
        <v/>
      </c>
      <c r="Z729" s="99">
        <f>IF(OR($C729="",Y729=""),"",COUNTIFS($C$4:$C$1500,$C729,Y$4:Y$1500,"&gt;"&amp;Y729)+1)</f>
        <v/>
      </c>
      <c r="AA729" s="99">
        <f>IF(OR($C729="",Y729=""),"",IF(AND($C729&gt;=1001,$C729&lt;=1005),COUNTIFS($C$4:$C$1500,"&gt;=1001",$C$4:$C$1500,"&lt;=1005",Y$4:Y$1500,"&gt;"&amp;Y729)+1,IF(AND($C729&gt;=1101,$C729&lt;=1105),COUNTIFS($C$4:$C$1500,"&gt;=1101",$C$4:$C$1500,"&lt;=1105",Y$4:Y$1500,"&gt;"&amp;Y729)+1,IF(AND($C729&gt;=901,$C729&lt;=905),COUNTIFS($C$4:$C$1500,"&gt;=901",$C$4:$C$1500,"&lt;=905",Y$4:Y$1500,"&gt;"&amp;Y729)+1,IF(AND($C729&gt;=801,$C729&lt;=805),COUNTIFS($C$4:$C$1500,"&gt;=801",$C$4:$C$1500,"&lt;=805",Y$4:Y$1500,"&gt;"&amp;Y729)+1,IF(AND($C729&gt;=701,$C729&lt;=705),COUNTIFS($C$4:$C$1500,"&gt;=701",$C$4:$C$1500,"&lt;=705",Y$4:Y$1500,"&gt;"&amp;Y729)+1,IF(AND($C729&gt;=601,$C729&lt;=606),COUNTIFS($C$4:$C$1500,"&gt;=601",$C$4:$C$1500,"&lt;=606",Y$4:Y$1500,"&gt;"&amp;Y729)+1,"")))))))</f>
        <v/>
      </c>
      <c r="AB729" s="99">
        <f>IF(OR($C729="",Y729=""),"",IF(OR(AND($C729&gt;=1001,$C729&lt;=1005),AND($C729&gt;=1101,$C729&lt;=1105)),COUNTIFS($C$4:$C$1500,"&gt;=1001",$C$4:$C$1500,"&lt;=1005",Y$4:Y$1500,"&gt;"&amp;Y729)+COUNTIFS($C$4:$C$1500,"&gt;=1101",$C$4:$C$1500,"&lt;=1105",Y$4:Y$1500,"&gt;"&amp;Y729)+1,""))</f>
        <v/>
      </c>
      <c r="AC729" s="94" t="n">
        <v>65.25</v>
      </c>
      <c r="AD729" s="94" t="n">
        <v>76.37</v>
      </c>
      <c r="AE729" s="94" t="n">
        <v>40.25</v>
      </c>
      <c r="AF729" s="94" t="n">
        <v>70</v>
      </c>
      <c r="AG729" s="94" t="n">
        <v>75</v>
      </c>
      <c r="AH729" s="99">
        <f>IF(AND(AC729&gt;0,AC729&lt;36),1,IF(AND(AC729&gt;=36,AC729&lt;51),2,IF(AND(AC729&gt;=51,AC729&lt;71),3,IF(AND(AC729&gt;=71,AC729&lt;=100),4,))))</f>
        <v/>
      </c>
      <c r="AI729" s="99">
        <f>IF(AND(AD729&gt;0,AD729&lt;41),1,IF(AND(AD729&gt;=41,AD729&lt;56),2,IF(AND(AD729&gt;=56,AD729&lt;71),3,IF(AND(AD729&gt;=71,AD729&lt;=100),4,))))</f>
        <v/>
      </c>
      <c r="AJ729" s="99">
        <f>IF(AND(AE729&gt;0,AE729&lt;41),1,IF(AND(AE729&gt;=41,AE729&lt;56),2,IF(AND(AE729&gt;=56,AE729&lt;71),3,IF(AND(AE729&gt;=71,AE729&lt;=100),4,))))</f>
        <v/>
      </c>
      <c r="AK729" s="99">
        <f>IF(AND(AF729&gt;0,AF729&lt;36),1,IF(AND(AF729&gt;=36,AF729&lt;51),2,IF(AND(AF729&gt;=51,AF729&lt;66),3,IF(AND(AF729&gt;=66,AF729&lt;=100),4,))))</f>
        <v/>
      </c>
      <c r="AL729" s="100">
        <f>IF(AND(AG729&gt;0,AG729&lt;37),1,IF(AND(AG729&gt;=37,AG729&lt;58),2,IF(AND(AG729&gt;=58,AG729&lt;71),3,IF(AND(AG729&gt;=71,AG729&lt;=100),4,))))</f>
        <v/>
      </c>
      <c r="AM729" s="101">
        <f>IF((Y729&lt;&gt;"")*(K729&lt;&gt;""),Y729-K729,"")</f>
        <v/>
      </c>
      <c r="AN729" s="99">
        <f>IF((Z729&lt;&gt;"")*(L729&lt;&gt;""),Z729-L729,"")</f>
        <v/>
      </c>
      <c r="AO729" s="99">
        <f>IF((AA729&lt;&gt;"")*(M729&lt;&gt;""),AA729-M729,"")</f>
        <v/>
      </c>
      <c r="AP729" s="99">
        <f>IF((AB729&lt;&gt;"")*(N729&lt;&gt;""),AB729-N729,"")</f>
        <v/>
      </c>
      <c r="AQ729" s="94">
        <f>IF((AC729&lt;&gt;"")*(O729&lt;&gt;""),AC729-O729,"")</f>
        <v/>
      </c>
      <c r="AR729" s="94">
        <f>IF((AD729&lt;&gt;"")*(P729&lt;&gt;""),AD729-P729,"")</f>
        <v/>
      </c>
      <c r="AS729" s="94">
        <f>IF((AE729&lt;&gt;"")*(Q729&lt;&gt;""),AE729-Q729,"")</f>
        <v/>
      </c>
      <c r="AT729" s="94">
        <f>IF((AF729&lt;&gt;"")*(R729&lt;&gt;""),AF729-R729,"")</f>
        <v/>
      </c>
      <c r="AU729" s="94">
        <f>IF((AG729&lt;&gt;"")*(S729&lt;&gt;""),AG729-S729,"")</f>
        <v/>
      </c>
      <c r="AV729" s="99">
        <f>IF((AH729&lt;&gt;"")*(T729&lt;&gt;""),AH729-T729,"")</f>
        <v/>
      </c>
      <c r="AW729" s="99">
        <f>IF((AI729&lt;&gt;"")*(U729&lt;&gt;""),AI729-U729,"")</f>
        <v/>
      </c>
      <c r="AX729" s="99">
        <f>IF((AJ729&lt;&gt;"")*(V729&lt;&gt;""),AJ729-V729,"")</f>
        <v/>
      </c>
      <c r="AY729" s="99">
        <f>IF((AK729&lt;&gt;"")*(W729&lt;&gt;""),AK729-W729,"")</f>
        <v/>
      </c>
      <c r="AZ729" s="102">
        <f>IF((AL729&lt;&gt;"")*(X729&lt;&gt;""),AL729-X729,"")</f>
        <v/>
      </c>
      <c r="BA729" s="50">
        <f>IFERROR(__xludf.dummyfunction("AI(""Actúa como un tutor académico y dirígete personalmente al estudiante "" &amp; I729 &amp; "" "" &amp; J729 &amp; "" "" &amp; G729 &amp; "" "" &amp; H729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AM729 &amp; ""'. Diferencias por área: Matemáticas ("" &amp; AQ729 &amp; ""), Ciencias Natura"&amp;"les ("" &amp; AR729 &amp; ""), Sociales ("" &amp; AS729 &amp; ""), Lectura Crítica ("" &amp; AT729 &amp; "") e Inglés ("" &amp; AU729 &amp; ""). Variación en posición: grupo ("" &amp; AN729 &amp; ""), grado ("" &amp; AO729 &amp; "") y media ("" &amp; AP729 &amp; ""). Puntajes Primer Simulacro: Global "" &amp; K729 &amp; "", Mat "" &amp; "&amp;"O4 &amp; "", Cien "" &amp; P729 &amp; "", Soc "" &amp; Q729 &amp; "", Lec "" &amp; R729 &amp; "", Ing "" &amp; S729 &amp; "". Puntajes Segundo Simulacro: Global "" &amp; Y729 &amp; "", Mat "" &amp; AC729 &amp; "", Cien "" &amp; AD729 &amp; "", Soc "" &amp; AE729 &amp; "", Lec "" &amp; AF729 &amp; "", Ing "" &amp; AG729 &amp; "". Escribe un mensaje motivador"&amp;" y breve (máximo 4 líneas)."")
"),"=AI(""Actúa como un tutor académico y dirígete personalmente al estudiante "" &amp; I729 &amp; "" "" &amp; J729 &amp; "" "" &amp; G729 &amp; "" "" &amp; H729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AM729 &amp; ""'. Diferencias por área: Matemáticas ("" &amp; AQ729 &amp; ""), Ciencias Natur"&amp;"ales ("" &amp; AR729 &amp; ""), Sociales ("" &amp; AS729 &amp; ""), Lectura Crítica ("" &amp; AT729 &amp; "") e Inglés ("" &amp; AU729 &amp; ""). Variación en posición: grupo ("" &amp; AN729 &amp; ""), grado ("" &amp; AO729 &amp; "") y media ("" &amp; AP729 &amp; ""). Puntajes Primer Simulacro: Global "" &amp; K729 &amp; "", Mat "" &amp;"&amp;" O729 &amp; "", Cien "" &amp; P729 &amp; "", Soc "" &amp; Q729 &amp; "", Lec "" &amp; R729 &amp; "", Ing "" &amp; S729 &amp; "". Puntajes Segundo Simulacro: Global "" &amp; Y729 &amp; "", Mat "" &amp; AC729 &amp; "", Cien "" &amp; AD729 &amp; "", Soc "" &amp; AE729 &amp; "", Lec "" &amp; AF729 &amp; "", Ing "" &amp; AG729 &amp; "". Escribe un mensaje motivado"&amp;"r y breve (máximo 4 líneas)."")
")</f>
        <v/>
      </c>
    </row>
    <row r="730" ht="15.75" customHeight="1" s="42">
      <c r="A730" s="93" t="n"/>
      <c r="B730" s="94" t="inlineStr">
        <is>
          <t>Bachillerato</t>
        </is>
      </c>
      <c r="C730" s="94" t="n">
        <v>1001</v>
      </c>
      <c r="D730" s="94" t="n"/>
      <c r="E730" s="95" t="n">
        <v>1011593921</v>
      </c>
      <c r="F730" s="96">
        <f>TRIM(G730&amp;" "&amp;H730&amp;" "&amp;I730&amp;" "&amp;J730)</f>
        <v/>
      </c>
      <c r="G730" s="94" t="inlineStr">
        <is>
          <t>Rodríguez</t>
        </is>
      </c>
      <c r="H730" s="94" t="inlineStr">
        <is>
          <t>Bran</t>
        </is>
      </c>
      <c r="I730" s="94" t="inlineStr">
        <is>
          <t>Estefanía</t>
        </is>
      </c>
      <c r="J730" s="97" t="n"/>
      <c r="K730" s="98">
        <f>IF(SUM(O730:S730)=0, "", ROUND(((O730*3+P730*3+Q730*3+R730*3+S730*1)/13)*5,0))</f>
        <v/>
      </c>
      <c r="L730" s="99">
        <f>IF(OR($C730="",K730=""),"",COUNTIFS($C$4:$C$1500,$C730,K$4:K$1500,"&gt;"&amp;K730)+1)</f>
        <v/>
      </c>
      <c r="M730" s="99">
        <f>IF(OR($C730="",K730=""),"",IF(AND($C730&gt;=1001,$C730&lt;=1005),COUNTIFS($C$4:$C$1500,"&gt;=1001",$C$4:$C$1500,"&lt;=1005",K$4:K$1500,"&gt;"&amp;K730)+1,IF(AND($C730&gt;=1101,$C730&lt;=1105),COUNTIFS($C$4:$C$1500,"&gt;=1101",$C$4:$C$1500,"&lt;=1105",K$4:K$1500,"&gt;"&amp;K730)+1,IF(AND($C730&gt;=901,$C730&lt;=905),COUNTIFS($C$4:$C$1500,"&gt;=901",$C$4:$C$1500,"&lt;=905",K$4:K$1500,"&gt;"&amp;K730)+1,IF(AND($C730&gt;=801,$C730&lt;=805),COUNTIFS($C$4:$C$1500,"&gt;=801",$C$4:$C$1500,"&lt;=805",K$4:K$1500,"&gt;"&amp;K730)+1,IF(AND($C730&gt;=701,$C730&lt;=705),COUNTIFS($C$4:$C$1500,"&gt;=701",$C$4:$C$1500,"&lt;=705",K$4:K$1500,"&gt;"&amp;K730)+1,IF(AND($C730&gt;=601,$C730&lt;=606),COUNTIFS($C$4:$C$1500,"&gt;=601",$C$4:$C$1500,"&lt;=606",K$4:K$1500,"&gt;"&amp;K730)+1,"")))))))</f>
        <v/>
      </c>
      <c r="N730" s="99">
        <f>IF(OR($C730="",K730=""),"",IF(OR(AND($C730&gt;=1001,$C730&lt;=1005),AND($C730&gt;=1101,$C730&lt;=1105)),COUNTIFS($C$4:$C$1500,"&gt;=1001",$C$4:$C$1500,"&lt;=1005",K$4:K$1500,"&gt;"&amp;K730)+COUNTIFS($C$4:$C$1500,"&gt;=1101",$C$4:$C$1500,"&lt;=1105",K$4:K$1500,"&gt;"&amp;K730)+1,""))</f>
        <v/>
      </c>
      <c r="O730" s="94" t="n">
        <v>16.63</v>
      </c>
      <c r="P730" s="94" t="n">
        <v>42.27</v>
      </c>
      <c r="Q730" s="94" t="n">
        <v>31.47</v>
      </c>
      <c r="R730" s="94" t="n">
        <v>40</v>
      </c>
      <c r="S730" s="94" t="n">
        <v>42.22</v>
      </c>
      <c r="T730" s="99">
        <f>IF(AND(O730&gt;0,O730&lt;36),1,IF(AND(O730&gt;=36,O730&lt;51),2,IF(AND(O730&gt;=51,O730&lt;71),3,IF(AND(O730&gt;=71,O730&lt;=100),4,))))</f>
        <v/>
      </c>
      <c r="U730" s="99">
        <f>IF(AND(P730&gt;0,P730&lt;41),1,IF(AND(P730&gt;=41,P730&lt;56),2,IF(AND(P730&gt;=56,P730&lt;71),3,IF(AND(P730&gt;=71,P730&lt;=100),4,))))</f>
        <v/>
      </c>
      <c r="V730" s="99">
        <f>IF(AND(Q730&gt;0,Q730&lt;41),1,IF(AND(Q730&gt;=41,Q730&lt;56),2,IF(AND(Q730&gt;=56,Q730&lt;71),3,IF(AND(Q730&gt;=71,Q730&lt;=100),4,))))</f>
        <v/>
      </c>
      <c r="W730" s="99">
        <f>IF(AND(R730&gt;0,R730&lt;36),1,IF(AND(R730&gt;=36,R730&lt;51),2,IF(AND(R730&gt;=51,R730&lt;66),3,IF(AND(R730&gt;=66,R730&lt;=100),4,))))</f>
        <v/>
      </c>
      <c r="X730" s="100">
        <f>IF(AND(S730&gt;0,S730&lt;37),1,IF(AND(S730&gt;=37,S730&lt;58),2,IF(AND(S730&gt;=58,S730&lt;71),3,IF(AND(S730&gt;=71,S730&lt;=100),4,))))</f>
        <v/>
      </c>
      <c r="Y730" s="101">
        <f>IF(SUM(AC730:AG730)=0, "", ROUND(((AC730*3+AD730*3+AE730*3+AF730*3+AG730*1)/13)*5,0))</f>
        <v/>
      </c>
      <c r="Z730" s="99">
        <f>IF(OR($C730="",Y730=""),"",COUNTIFS($C$4:$C$1500,$C730,Y$4:Y$1500,"&gt;"&amp;Y730)+1)</f>
        <v/>
      </c>
      <c r="AA730" s="99">
        <f>IF(OR($C730="",Y730=""),"",IF(AND($C730&gt;=1001,$C730&lt;=1005),COUNTIFS($C$4:$C$1500,"&gt;=1001",$C$4:$C$1500,"&lt;=1005",Y$4:Y$1500,"&gt;"&amp;Y730)+1,IF(AND($C730&gt;=1101,$C730&lt;=1105),COUNTIFS($C$4:$C$1500,"&gt;=1101",$C$4:$C$1500,"&lt;=1105",Y$4:Y$1500,"&gt;"&amp;Y730)+1,IF(AND($C730&gt;=901,$C730&lt;=905),COUNTIFS($C$4:$C$1500,"&gt;=901",$C$4:$C$1500,"&lt;=905",Y$4:Y$1500,"&gt;"&amp;Y730)+1,IF(AND($C730&gt;=801,$C730&lt;=805),COUNTIFS($C$4:$C$1500,"&gt;=801",$C$4:$C$1500,"&lt;=805",Y$4:Y$1500,"&gt;"&amp;Y730)+1,IF(AND($C730&gt;=701,$C730&lt;=705),COUNTIFS($C$4:$C$1500,"&gt;=701",$C$4:$C$1500,"&lt;=705",Y$4:Y$1500,"&gt;"&amp;Y730)+1,IF(AND($C730&gt;=601,$C730&lt;=606),COUNTIFS($C$4:$C$1500,"&gt;=601",$C$4:$C$1500,"&lt;=606",Y$4:Y$1500,"&gt;"&amp;Y730)+1,"")))))))</f>
        <v/>
      </c>
      <c r="AB730" s="99">
        <f>IF(OR($C730="",Y730=""),"",IF(OR(AND($C730&gt;=1001,$C730&lt;=1005),AND($C730&gt;=1101,$C730&lt;=1105)),COUNTIFS($C$4:$C$1500,"&gt;=1001",$C$4:$C$1500,"&lt;=1005",Y$4:Y$1500,"&gt;"&amp;Y730)+COUNTIFS($C$4:$C$1500,"&gt;=1101",$C$4:$C$1500,"&lt;=1105",Y$4:Y$1500,"&gt;"&amp;Y730)+1,""))</f>
        <v/>
      </c>
      <c r="AC730" s="94" t="n">
        <v>60.5</v>
      </c>
      <c r="AD730" s="94" t="n">
        <v>70.18000000000001</v>
      </c>
      <c r="AE730" s="94" t="n">
        <v>54.63</v>
      </c>
      <c r="AF730" s="94" t="n">
        <v>70</v>
      </c>
      <c r="AG730" s="94" t="n">
        <v>60</v>
      </c>
      <c r="AH730" s="99">
        <f>IF(AND(AC730&gt;0,AC730&lt;36),1,IF(AND(AC730&gt;=36,AC730&lt;51),2,IF(AND(AC730&gt;=51,AC730&lt;71),3,IF(AND(AC730&gt;=71,AC730&lt;=100),4,))))</f>
        <v/>
      </c>
      <c r="AI730" s="99">
        <f>IF(AND(AD730&gt;0,AD730&lt;41),1,IF(AND(AD730&gt;=41,AD730&lt;56),2,IF(AND(AD730&gt;=56,AD730&lt;71),3,IF(AND(AD730&gt;=71,AD730&lt;=100),4,))))</f>
        <v/>
      </c>
      <c r="AJ730" s="99">
        <f>IF(AND(AE730&gt;0,AE730&lt;41),1,IF(AND(AE730&gt;=41,AE730&lt;56),2,IF(AND(AE730&gt;=56,AE730&lt;71),3,IF(AND(AE730&gt;=71,AE730&lt;=100),4,))))</f>
        <v/>
      </c>
      <c r="AK730" s="99">
        <f>IF(AND(AF730&gt;0,AF730&lt;36),1,IF(AND(AF730&gt;=36,AF730&lt;51),2,IF(AND(AF730&gt;=51,AF730&lt;66),3,IF(AND(AF730&gt;=66,AF730&lt;=100),4,))))</f>
        <v/>
      </c>
      <c r="AL730" s="100">
        <f>IF(AND(AG730&gt;0,AG730&lt;37),1,IF(AND(AG730&gt;=37,AG730&lt;58),2,IF(AND(AG730&gt;=58,AG730&lt;71),3,IF(AND(AG730&gt;=71,AG730&lt;=100),4,))))</f>
        <v/>
      </c>
      <c r="AM730" s="101">
        <f>IF((Y730&lt;&gt;"")*(K730&lt;&gt;""),Y730-K730,"")</f>
        <v/>
      </c>
      <c r="AN730" s="99">
        <f>IF((Z730&lt;&gt;"")*(L730&lt;&gt;""),Z730-L730,"")</f>
        <v/>
      </c>
      <c r="AO730" s="99">
        <f>IF((AA730&lt;&gt;"")*(M730&lt;&gt;""),AA730-M730,"")</f>
        <v/>
      </c>
      <c r="AP730" s="99">
        <f>IF((AB730&lt;&gt;"")*(N730&lt;&gt;""),AB730-N730,"")</f>
        <v/>
      </c>
      <c r="AQ730" s="94">
        <f>IF((AC730&lt;&gt;"")*(O730&lt;&gt;""),AC730-O730,"")</f>
        <v/>
      </c>
      <c r="AR730" s="94">
        <f>IF((AD730&lt;&gt;"")*(P730&lt;&gt;""),AD730-P730,"")</f>
        <v/>
      </c>
      <c r="AS730" s="94">
        <f>IF((AE730&lt;&gt;"")*(Q730&lt;&gt;""),AE730-Q730,"")</f>
        <v/>
      </c>
      <c r="AT730" s="94">
        <f>IF((AF730&lt;&gt;"")*(R730&lt;&gt;""),AF730-R730,"")</f>
        <v/>
      </c>
      <c r="AU730" s="94">
        <f>IF((AG730&lt;&gt;"")*(S730&lt;&gt;""),AG730-S730,"")</f>
        <v/>
      </c>
      <c r="AV730" s="99">
        <f>IF((AH730&lt;&gt;"")*(T730&lt;&gt;""),AH730-T730,"")</f>
        <v/>
      </c>
      <c r="AW730" s="99">
        <f>IF((AI730&lt;&gt;"")*(U730&lt;&gt;""),AI730-U730,"")</f>
        <v/>
      </c>
      <c r="AX730" s="99">
        <f>IF((AJ730&lt;&gt;"")*(V730&lt;&gt;""),AJ730-V730,"")</f>
        <v/>
      </c>
      <c r="AY730" s="99">
        <f>IF((AK730&lt;&gt;"")*(W730&lt;&gt;""),AK730-W730,"")</f>
        <v/>
      </c>
      <c r="AZ730" s="102">
        <f>IF((AL730&lt;&gt;"")*(X730&lt;&gt;""),AL730-X730,"")</f>
        <v/>
      </c>
      <c r="BA730" s="50">
        <f>IFERROR(__xludf.dummyfunction("AI(""Actúa como un tutor académico y dirígete personalmente al estudiante "" &amp; I730 &amp; "" "" &amp; J730 &amp; "" "" &amp; G730 &amp; "" "" &amp; H730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AM730 &amp; ""'. Diferencias por área: Matemáticas ("" &amp; AQ730 &amp; ""), Ciencias Natura"&amp;"les ("" &amp; AR730 &amp; ""), Sociales ("" &amp; AS730 &amp; ""), Lectura Crítica ("" &amp; AT730 &amp; "") e Inglés ("" &amp; AU730 &amp; ""). Variación en posición: grupo ("" &amp; AN730 &amp; ""), grado ("" &amp; AO730 &amp; "") y media ("" &amp; AP730 &amp; ""). Puntajes Primer Simulacro: Global "" &amp; K730 &amp; "", Mat "" &amp; "&amp;"O4 &amp; "", Cien "" &amp; P730 &amp; "", Soc "" &amp; Q730 &amp; "", Lec "" &amp; R730 &amp; "", Ing "" &amp; S730 &amp; "". Puntajes Segundo Simulacro: Global "" &amp; Y730 &amp; "", Mat "" &amp; AC730 &amp; "", Cien "" &amp; AD730 &amp; "", Soc "" &amp; AE730 &amp; "", Lec "" &amp; AF730 &amp; "", Ing "" &amp; AG730 &amp; "". Escribe un mensaje motivador"&amp;" y breve (máximo 4 líneas)."")
"),"=AI(""Actúa como un tutor académico y dirígete personalmente al estudiante "" &amp; I730 &amp; "" "" &amp; J730 &amp; "" "" &amp; G730 &amp; "" "" &amp; H730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AM730 &amp; ""'. Diferencias por área: Matemáticas ("" &amp; AQ730 &amp; ""), Ciencias Natur"&amp;"ales ("" &amp; AR730 &amp; ""), Sociales ("" &amp; AS730 &amp; ""), Lectura Crítica ("" &amp; AT730 &amp; "") e Inglés ("" &amp; AU730 &amp; ""). Variación en posición: grupo ("" &amp; AN730 &amp; ""), grado ("" &amp; AO730 &amp; "") y media ("" &amp; AP730 &amp; ""). Puntajes Primer Simulacro: Global "" &amp; K730 &amp; "", Mat "" &amp;"&amp;" O730 &amp; "", Cien "" &amp; P730 &amp; "", Soc "" &amp; Q730 &amp; "", Lec "" &amp; R730 &amp; "", Ing "" &amp; S730 &amp; "". Puntajes Segundo Simulacro: Global "" &amp; Y730 &amp; "", Mat "" &amp; AC730 &amp; "", Cien "" &amp; AD730 &amp; "", Soc "" &amp; AE730 &amp; "", Lec "" &amp; AF730 &amp; "", Ing "" &amp; AG730 &amp; "". Escribe un mensaje motivado"&amp;"r y breve (máximo 4 líneas)."")
")</f>
        <v/>
      </c>
    </row>
    <row r="731" ht="15.75" customHeight="1" s="42">
      <c r="A731" s="93" t="n"/>
      <c r="B731" s="94" t="inlineStr">
        <is>
          <t>Bachillerato</t>
        </is>
      </c>
      <c r="C731" s="94" t="n">
        <v>1001</v>
      </c>
      <c r="D731" s="94" t="n"/>
      <c r="E731" s="95" t="n">
        <v>1036692881</v>
      </c>
      <c r="F731" s="96">
        <f>TRIM(G731&amp;" "&amp;H731&amp;" "&amp;I731&amp;" "&amp;J731)</f>
        <v/>
      </c>
      <c r="G731" s="94" t="inlineStr">
        <is>
          <t>Trujillo</t>
        </is>
      </c>
      <c r="H731" s="94" t="inlineStr">
        <is>
          <t>Cantillo</t>
        </is>
      </c>
      <c r="I731" s="94" t="inlineStr">
        <is>
          <t>Kevin</t>
        </is>
      </c>
      <c r="J731" s="97" t="inlineStr">
        <is>
          <t>Alejandro</t>
        </is>
      </c>
      <c r="K731" s="98">
        <f>IF(SUM(O731:S731)=0, "", ROUND(((O731*3+P731*3+Q731*3+R731*3+S731*1)/13)*5,0))</f>
        <v/>
      </c>
      <c r="L731" s="99">
        <f>IF(OR($C731="",K731=""),"",COUNTIFS($C$4:$C$1500,$C731,K$4:K$1500,"&gt;"&amp;K731)+1)</f>
        <v/>
      </c>
      <c r="M731" s="99">
        <f>IF(OR($C731="",K731=""),"",IF(AND($C731&gt;=1001,$C731&lt;=1005),COUNTIFS($C$4:$C$1500,"&gt;=1001",$C$4:$C$1500,"&lt;=1005",K$4:K$1500,"&gt;"&amp;K731)+1,IF(AND($C731&gt;=1101,$C731&lt;=1105),COUNTIFS($C$4:$C$1500,"&gt;=1101",$C$4:$C$1500,"&lt;=1105",K$4:K$1500,"&gt;"&amp;K731)+1,IF(AND($C731&gt;=901,$C731&lt;=905),COUNTIFS($C$4:$C$1500,"&gt;=901",$C$4:$C$1500,"&lt;=905",K$4:K$1500,"&gt;"&amp;K731)+1,IF(AND($C731&gt;=801,$C731&lt;=805),COUNTIFS($C$4:$C$1500,"&gt;=801",$C$4:$C$1500,"&lt;=805",K$4:K$1500,"&gt;"&amp;K731)+1,IF(AND($C731&gt;=701,$C731&lt;=705),COUNTIFS($C$4:$C$1500,"&gt;=701",$C$4:$C$1500,"&lt;=705",K$4:K$1500,"&gt;"&amp;K731)+1,IF(AND($C731&gt;=601,$C731&lt;=606),COUNTIFS($C$4:$C$1500,"&gt;=601",$C$4:$C$1500,"&lt;=606",K$4:K$1500,"&gt;"&amp;K731)+1,"")))))))</f>
        <v/>
      </c>
      <c r="N731" s="99">
        <f>IF(OR($C731="",K731=""),"",IF(OR(AND($C731&gt;=1001,$C731&lt;=1005),AND($C731&gt;=1101,$C731&lt;=1105)),COUNTIFS($C$4:$C$1500,"&gt;=1001",$C$4:$C$1500,"&lt;=1005",K$4:K$1500,"&gt;"&amp;K731)+COUNTIFS($C$4:$C$1500,"&gt;=1101",$C$4:$C$1500,"&lt;=1105",K$4:K$1500,"&gt;"&amp;K731)+1,""))</f>
        <v/>
      </c>
      <c r="O731" s="94" t="n">
        <v>46.52</v>
      </c>
      <c r="P731" s="94" t="n">
        <v>50.52</v>
      </c>
      <c r="Q731" s="94" t="n">
        <v>58.57</v>
      </c>
      <c r="R731" s="94" t="n">
        <v>55</v>
      </c>
      <c r="S731" s="94" t="n">
        <v>26.67</v>
      </c>
      <c r="T731" s="99">
        <f>IF(AND(O731&gt;0,O731&lt;36),1,IF(AND(O731&gt;=36,O731&lt;51),2,IF(AND(O731&gt;=51,O731&lt;71),3,IF(AND(O731&gt;=71,O731&lt;=100),4,))))</f>
        <v/>
      </c>
      <c r="U731" s="99">
        <f>IF(AND(P731&gt;0,P731&lt;41),1,IF(AND(P731&gt;=41,P731&lt;56),2,IF(AND(P731&gt;=56,P731&lt;71),3,IF(AND(P731&gt;=71,P731&lt;=100),4,))))</f>
        <v/>
      </c>
      <c r="V731" s="99">
        <f>IF(AND(Q731&gt;0,Q731&lt;41),1,IF(AND(Q731&gt;=41,Q731&lt;56),2,IF(AND(Q731&gt;=56,Q731&lt;71),3,IF(AND(Q731&gt;=71,Q731&lt;=100),4,))))</f>
        <v/>
      </c>
      <c r="W731" s="99">
        <f>IF(AND(R731&gt;0,R731&lt;36),1,IF(AND(R731&gt;=36,R731&lt;51),2,IF(AND(R731&gt;=51,R731&lt;66),3,IF(AND(R731&gt;=66,R731&lt;=100),4,))))</f>
        <v/>
      </c>
      <c r="X731" s="100">
        <f>IF(AND(S731&gt;0,S731&lt;37),1,IF(AND(S731&gt;=37,S731&lt;58),2,IF(AND(S731&gt;=58,S731&lt;71),3,IF(AND(S731&gt;=71,S731&lt;=100),4,))))</f>
        <v/>
      </c>
      <c r="Y731" s="101">
        <f>IF(SUM(AC731:AG731)=0, "", ROUND(((AC731*3+AD731*3+AE731*3+AF731*3+AG731*1)/13)*5,0))</f>
        <v/>
      </c>
      <c r="Z731" s="99">
        <f>IF(OR($C731="",Y731=""),"",COUNTIFS($C$4:$C$1500,$C731,Y$4:Y$1500,"&gt;"&amp;Y731)+1)</f>
        <v/>
      </c>
      <c r="AA731" s="99">
        <f>IF(OR($C731="",Y731=""),"",IF(AND($C731&gt;=1001,$C731&lt;=1005),COUNTIFS($C$4:$C$1500,"&gt;=1001",$C$4:$C$1500,"&lt;=1005",Y$4:Y$1500,"&gt;"&amp;Y731)+1,IF(AND($C731&gt;=1101,$C731&lt;=1105),COUNTIFS($C$4:$C$1500,"&gt;=1101",$C$4:$C$1500,"&lt;=1105",Y$4:Y$1500,"&gt;"&amp;Y731)+1,IF(AND($C731&gt;=901,$C731&lt;=905),COUNTIFS($C$4:$C$1500,"&gt;=901",$C$4:$C$1500,"&lt;=905",Y$4:Y$1500,"&gt;"&amp;Y731)+1,IF(AND($C731&gt;=801,$C731&lt;=805),COUNTIFS($C$4:$C$1500,"&gt;=801",$C$4:$C$1500,"&lt;=805",Y$4:Y$1500,"&gt;"&amp;Y731)+1,IF(AND($C731&gt;=701,$C731&lt;=705),COUNTIFS($C$4:$C$1500,"&gt;=701",$C$4:$C$1500,"&lt;=705",Y$4:Y$1500,"&gt;"&amp;Y731)+1,IF(AND($C731&gt;=601,$C731&lt;=606),COUNTIFS($C$4:$C$1500,"&gt;=601",$C$4:$C$1500,"&lt;=606",Y$4:Y$1500,"&gt;"&amp;Y731)+1,"")))))))</f>
        <v/>
      </c>
      <c r="AB731" s="99">
        <f>IF(OR($C731="",Y731=""),"",IF(OR(AND($C731&gt;=1001,$C731&lt;=1005),AND($C731&gt;=1101,$C731&lt;=1105)),COUNTIFS($C$4:$C$1500,"&gt;=1001",$C$4:$C$1500,"&lt;=1005",Y$4:Y$1500,"&gt;"&amp;Y731)+COUNTIFS($C$4:$C$1500,"&gt;=1101",$C$4:$C$1500,"&lt;=1105",Y$4:Y$1500,"&gt;"&amp;Y731)+1,""))</f>
        <v/>
      </c>
      <c r="AC731" s="94" t="n">
        <v>37.75</v>
      </c>
      <c r="AD731" s="94" t="n">
        <v>71.79000000000001</v>
      </c>
      <c r="AE731" s="94" t="n">
        <v>43.13</v>
      </c>
      <c r="AF731" s="94" t="n">
        <v>78.75</v>
      </c>
      <c r="AG731" s="94" t="n">
        <v>40</v>
      </c>
      <c r="AH731" s="99">
        <f>IF(AND(AC731&gt;0,AC731&lt;36),1,IF(AND(AC731&gt;=36,AC731&lt;51),2,IF(AND(AC731&gt;=51,AC731&lt;71),3,IF(AND(AC731&gt;=71,AC731&lt;=100),4,))))</f>
        <v/>
      </c>
      <c r="AI731" s="99">
        <f>IF(AND(AD731&gt;0,AD731&lt;41),1,IF(AND(AD731&gt;=41,AD731&lt;56),2,IF(AND(AD731&gt;=56,AD731&lt;71),3,IF(AND(AD731&gt;=71,AD731&lt;=100),4,))))</f>
        <v/>
      </c>
      <c r="AJ731" s="99">
        <f>IF(AND(AE731&gt;0,AE731&lt;41),1,IF(AND(AE731&gt;=41,AE731&lt;56),2,IF(AND(AE731&gt;=56,AE731&lt;71),3,IF(AND(AE731&gt;=71,AE731&lt;=100),4,))))</f>
        <v/>
      </c>
      <c r="AK731" s="99">
        <f>IF(AND(AF731&gt;0,AF731&lt;36),1,IF(AND(AF731&gt;=36,AF731&lt;51),2,IF(AND(AF731&gt;=51,AF731&lt;66),3,IF(AND(AF731&gt;=66,AF731&lt;=100),4,))))</f>
        <v/>
      </c>
      <c r="AL731" s="100">
        <f>IF(AND(AG731&gt;0,AG731&lt;37),1,IF(AND(AG731&gt;=37,AG731&lt;58),2,IF(AND(AG731&gt;=58,AG731&lt;71),3,IF(AND(AG731&gt;=71,AG731&lt;=100),4,))))</f>
        <v/>
      </c>
      <c r="AM731" s="101">
        <f>IF((Y731&lt;&gt;"")*(K731&lt;&gt;""),Y731-K731,"")</f>
        <v/>
      </c>
      <c r="AN731" s="99">
        <f>IF((Z731&lt;&gt;"")*(L731&lt;&gt;""),Z731-L731,"")</f>
        <v/>
      </c>
      <c r="AO731" s="99">
        <f>IF((AA731&lt;&gt;"")*(M731&lt;&gt;""),AA731-M731,"")</f>
        <v/>
      </c>
      <c r="AP731" s="99">
        <f>IF((AB731&lt;&gt;"")*(N731&lt;&gt;""),AB731-N731,"")</f>
        <v/>
      </c>
      <c r="AQ731" s="94">
        <f>IF((AC731&lt;&gt;"")*(O731&lt;&gt;""),AC731-O731,"")</f>
        <v/>
      </c>
      <c r="AR731" s="94">
        <f>IF((AD731&lt;&gt;"")*(P731&lt;&gt;""),AD731-P731,"")</f>
        <v/>
      </c>
      <c r="AS731" s="94">
        <f>IF((AE731&lt;&gt;"")*(Q731&lt;&gt;""),AE731-Q731,"")</f>
        <v/>
      </c>
      <c r="AT731" s="94">
        <f>IF((AF731&lt;&gt;"")*(R731&lt;&gt;""),AF731-R731,"")</f>
        <v/>
      </c>
      <c r="AU731" s="94">
        <f>IF((AG731&lt;&gt;"")*(S731&lt;&gt;""),AG731-S731,"")</f>
        <v/>
      </c>
      <c r="AV731" s="99">
        <f>IF((AH731&lt;&gt;"")*(T731&lt;&gt;""),AH731-T731,"")</f>
        <v/>
      </c>
      <c r="AW731" s="99">
        <f>IF((AI731&lt;&gt;"")*(U731&lt;&gt;""),AI731-U731,"")</f>
        <v/>
      </c>
      <c r="AX731" s="99">
        <f>IF((AJ731&lt;&gt;"")*(V731&lt;&gt;""),AJ731-V731,"")</f>
        <v/>
      </c>
      <c r="AY731" s="99">
        <f>IF((AK731&lt;&gt;"")*(W731&lt;&gt;""),AK731-W731,"")</f>
        <v/>
      </c>
      <c r="AZ731" s="102">
        <f>IF((AL731&lt;&gt;"")*(X731&lt;&gt;""),AL731-X731,"")</f>
        <v/>
      </c>
      <c r="BA731" s="50">
        <f>IFERROR(__xludf.dummyfunction("AI(""Actúa como un tutor académico y dirígete personalmente al estudiante "" &amp; I731 &amp; "" "" &amp; J731 &amp; "" "" &amp; G731 &amp; "" "" &amp; H731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AM731 &amp; ""'. Diferencias por área: Matemáticas ("" &amp; AQ731 &amp; ""), Ciencias Natura"&amp;"les ("" &amp; AR731 &amp; ""), Sociales ("" &amp; AS731 &amp; ""), Lectura Crítica ("" &amp; AT731 &amp; "") e Inglés ("" &amp; AU731 &amp; ""). Variación en posición: grupo ("" &amp; AN731 &amp; ""), grado ("" &amp; AO731 &amp; "") y media ("" &amp; AP731 &amp; ""). Puntajes Primer Simulacro: Global "" &amp; K731 &amp; "", Mat "" &amp; "&amp;"O4 &amp; "", Cien "" &amp; P731 &amp; "", Soc "" &amp; Q731 &amp; "", Lec "" &amp; R731 &amp; "", Ing "" &amp; S731 &amp; "". Puntajes Segundo Simulacro: Global "" &amp; Y731 &amp; "", Mat "" &amp; AC731 &amp; "", Cien "" &amp; AD731 &amp; "", Soc "" &amp; AE731 &amp; "", Lec "" &amp; AF731 &amp; "", Ing "" &amp; AG731 &amp; "". Escribe un mensaje motivador"&amp;" y breve (máximo 4 líneas)."")
"),"=AI(""Actúa como un tutor académico y dirígete personalmente al estudiante "" &amp; I731 &amp; "" "" &amp; J731 &amp; "" "" &amp; G731 &amp; "" "" &amp; H731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AM731 &amp; ""'. Diferencias por área: Matemáticas ("" &amp; AQ731 &amp; ""), Ciencias Natur"&amp;"ales ("" &amp; AR731 &amp; ""), Sociales ("" &amp; AS731 &amp; ""), Lectura Crítica ("" &amp; AT731 &amp; "") e Inglés ("" &amp; AU731 &amp; ""). Variación en posición: grupo ("" &amp; AN731 &amp; ""), grado ("" &amp; AO731 &amp; "") y media ("" &amp; AP731 &amp; ""). Puntajes Primer Simulacro: Global "" &amp; K731 &amp; "", Mat "" &amp;"&amp;" O731 &amp; "", Cien "" &amp; P731 &amp; "", Soc "" &amp; Q731 &amp; "", Lec "" &amp; R731 &amp; "", Ing "" &amp; S731 &amp; "". Puntajes Segundo Simulacro: Global "" &amp; Y731 &amp; "", Mat "" &amp; AC731 &amp; "", Cien "" &amp; AD731 &amp; "", Soc "" &amp; AE731 &amp; "", Lec "" &amp; AF731 &amp; "", Ing "" &amp; AG731 &amp; "". Escribe un mensaje motivado"&amp;"r y breve (máximo 4 líneas)."")
")</f>
        <v/>
      </c>
    </row>
    <row r="732" ht="15.75" customHeight="1" s="42">
      <c r="A732" s="93" t="n"/>
      <c r="B732" s="94" t="inlineStr">
        <is>
          <t>Bachillerato</t>
        </is>
      </c>
      <c r="C732" s="94" t="n">
        <v>1001</v>
      </c>
      <c r="D732" s="94" t="n"/>
      <c r="E732" s="95" t="n">
        <v>1011592810</v>
      </c>
      <c r="F732" s="96">
        <f>TRIM(G732&amp;" "&amp;H732&amp;" "&amp;I732&amp;" "&amp;J732)</f>
        <v/>
      </c>
      <c r="G732" s="94" t="inlineStr">
        <is>
          <t>Urrego</t>
        </is>
      </c>
      <c r="H732" s="94" t="inlineStr">
        <is>
          <t>David</t>
        </is>
      </c>
      <c r="I732" s="94" t="inlineStr">
        <is>
          <t>María</t>
        </is>
      </c>
      <c r="J732" s="97" t="inlineStr">
        <is>
          <t>Clara</t>
        </is>
      </c>
      <c r="K732" s="98">
        <f>IF(SUM(O732:S732)=0, "", ROUND(((O732*3+P732*3+Q732*3+R732*3+S732*1)/13)*5,0))</f>
        <v/>
      </c>
      <c r="L732" s="99">
        <f>IF(OR($C732="",K732=""),"",COUNTIFS($C$4:$C$1500,$C732,K$4:K$1500,"&gt;"&amp;K732)+1)</f>
        <v/>
      </c>
      <c r="M732" s="99">
        <f>IF(OR($C732="",K732=""),"",IF(AND($C732&gt;=1001,$C732&lt;=1005),COUNTIFS($C$4:$C$1500,"&gt;=1001",$C$4:$C$1500,"&lt;=1005",K$4:K$1500,"&gt;"&amp;K732)+1,IF(AND($C732&gt;=1101,$C732&lt;=1105),COUNTIFS($C$4:$C$1500,"&gt;=1101",$C$4:$C$1500,"&lt;=1105",K$4:K$1500,"&gt;"&amp;K732)+1,IF(AND($C732&gt;=901,$C732&lt;=905),COUNTIFS($C$4:$C$1500,"&gt;=901",$C$4:$C$1500,"&lt;=905",K$4:K$1500,"&gt;"&amp;K732)+1,IF(AND($C732&gt;=801,$C732&lt;=805),COUNTIFS($C$4:$C$1500,"&gt;=801",$C$4:$C$1500,"&lt;=805",K$4:K$1500,"&gt;"&amp;K732)+1,IF(AND($C732&gt;=701,$C732&lt;=705),COUNTIFS($C$4:$C$1500,"&gt;=701",$C$4:$C$1500,"&lt;=705",K$4:K$1500,"&gt;"&amp;K732)+1,IF(AND($C732&gt;=601,$C732&lt;=606),COUNTIFS($C$4:$C$1500,"&gt;=601",$C$4:$C$1500,"&lt;=606",K$4:K$1500,"&gt;"&amp;K732)+1,"")))))))</f>
        <v/>
      </c>
      <c r="N732" s="99">
        <f>IF(OR($C732="",K732=""),"",IF(OR(AND($C732&gt;=1001,$C732&lt;=1005),AND($C732&gt;=1101,$C732&lt;=1105)),COUNTIFS($C$4:$C$1500,"&gt;=1001",$C$4:$C$1500,"&lt;=1005",K$4:K$1500,"&gt;"&amp;K732)+COUNTIFS($C$4:$C$1500,"&gt;=1101",$C$4:$C$1500,"&lt;=1105",K$4:K$1500,"&gt;"&amp;K732)+1,""))</f>
        <v/>
      </c>
      <c r="O732" s="94" t="n">
        <v>37.13</v>
      </c>
      <c r="P732" s="94" t="n">
        <v>29.78</v>
      </c>
      <c r="Q732" s="94" t="n">
        <v>46.6</v>
      </c>
      <c r="R732" s="94" t="n">
        <v>45</v>
      </c>
      <c r="S732" s="94" t="n">
        <v>37.78</v>
      </c>
      <c r="T732" s="99">
        <f>IF(AND(O732&gt;0,O732&lt;36),1,IF(AND(O732&gt;=36,O732&lt;51),2,IF(AND(O732&gt;=51,O732&lt;71),3,IF(AND(O732&gt;=71,O732&lt;=100),4,))))</f>
        <v/>
      </c>
      <c r="U732" s="99">
        <f>IF(AND(P732&gt;0,P732&lt;41),1,IF(AND(P732&gt;=41,P732&lt;56),2,IF(AND(P732&gt;=56,P732&lt;71),3,IF(AND(P732&gt;=71,P732&lt;=100),4,))))</f>
        <v/>
      </c>
      <c r="V732" s="99">
        <f>IF(AND(Q732&gt;0,Q732&lt;41),1,IF(AND(Q732&gt;=41,Q732&lt;56),2,IF(AND(Q732&gt;=56,Q732&lt;71),3,IF(AND(Q732&gt;=71,Q732&lt;=100),4,))))</f>
        <v/>
      </c>
      <c r="W732" s="99">
        <f>IF(AND(R732&gt;0,R732&lt;36),1,IF(AND(R732&gt;=36,R732&lt;51),2,IF(AND(R732&gt;=51,R732&lt;66),3,IF(AND(R732&gt;=66,R732&lt;=100),4,))))</f>
        <v/>
      </c>
      <c r="X732" s="100">
        <f>IF(AND(S732&gt;0,S732&lt;37),1,IF(AND(S732&gt;=37,S732&lt;58),2,IF(AND(S732&gt;=58,S732&lt;71),3,IF(AND(S732&gt;=71,S732&lt;=100),4,))))</f>
        <v/>
      </c>
      <c r="Y732" s="101">
        <f>IF(SUM(AC732:AG732)=0, "", ROUND(((AC732*3+AD732*3+AE732*3+AF732*3+AG732*1)/13)*5,0))</f>
        <v/>
      </c>
      <c r="Z732" s="99">
        <f>IF(OR($C732="",Y732=""),"",COUNTIFS($C$4:$C$1500,$C732,Y$4:Y$1500,"&gt;"&amp;Y732)+1)</f>
        <v/>
      </c>
      <c r="AA732" s="99">
        <f>IF(OR($C732="",Y732=""),"",IF(AND($C732&gt;=1001,$C732&lt;=1005),COUNTIFS($C$4:$C$1500,"&gt;=1001",$C$4:$C$1500,"&lt;=1005",Y$4:Y$1500,"&gt;"&amp;Y732)+1,IF(AND($C732&gt;=1101,$C732&lt;=1105),COUNTIFS($C$4:$C$1500,"&gt;=1101",$C$4:$C$1500,"&lt;=1105",Y$4:Y$1500,"&gt;"&amp;Y732)+1,IF(AND($C732&gt;=901,$C732&lt;=905),COUNTIFS($C$4:$C$1500,"&gt;=901",$C$4:$C$1500,"&lt;=905",Y$4:Y$1500,"&gt;"&amp;Y732)+1,IF(AND($C732&gt;=801,$C732&lt;=805),COUNTIFS($C$4:$C$1500,"&gt;=801",$C$4:$C$1500,"&lt;=805",Y$4:Y$1500,"&gt;"&amp;Y732)+1,IF(AND($C732&gt;=701,$C732&lt;=705),COUNTIFS($C$4:$C$1500,"&gt;=701",$C$4:$C$1500,"&lt;=705",Y$4:Y$1500,"&gt;"&amp;Y732)+1,IF(AND($C732&gt;=601,$C732&lt;=606),COUNTIFS($C$4:$C$1500,"&gt;=601",$C$4:$C$1500,"&lt;=606",Y$4:Y$1500,"&gt;"&amp;Y732)+1,"")))))))</f>
        <v/>
      </c>
      <c r="AB732" s="99">
        <f>IF(OR($C732="",Y732=""),"",IF(OR(AND($C732&gt;=1001,$C732&lt;=1005),AND($C732&gt;=1101,$C732&lt;=1105)),COUNTIFS($C$4:$C$1500,"&gt;=1001",$C$4:$C$1500,"&lt;=1005",Y$4:Y$1500,"&gt;"&amp;Y732)+COUNTIFS($C$4:$C$1500,"&gt;=1101",$C$4:$C$1500,"&lt;=1105",Y$4:Y$1500,"&gt;"&amp;Y732)+1,""))</f>
        <v/>
      </c>
      <c r="AC732" s="94" t="n">
        <v>25.75</v>
      </c>
      <c r="AD732" s="94" t="n">
        <v>42.92</v>
      </c>
      <c r="AE732" s="94" t="n">
        <v>20.13</v>
      </c>
      <c r="AF732" s="94" t="n">
        <v>56.88</v>
      </c>
      <c r="AG732" s="94" t="n">
        <v>45</v>
      </c>
      <c r="AH732" s="99">
        <f>IF(AND(AC732&gt;0,AC732&lt;36),1,IF(AND(AC732&gt;=36,AC732&lt;51),2,IF(AND(AC732&gt;=51,AC732&lt;71),3,IF(AND(AC732&gt;=71,AC732&lt;=100),4,))))</f>
        <v/>
      </c>
      <c r="AI732" s="99">
        <f>IF(AND(AD732&gt;0,AD732&lt;41),1,IF(AND(AD732&gt;=41,AD732&lt;56),2,IF(AND(AD732&gt;=56,AD732&lt;71),3,IF(AND(AD732&gt;=71,AD732&lt;=100),4,))))</f>
        <v/>
      </c>
      <c r="AJ732" s="99">
        <f>IF(AND(AE732&gt;0,AE732&lt;41),1,IF(AND(AE732&gt;=41,AE732&lt;56),2,IF(AND(AE732&gt;=56,AE732&lt;71),3,IF(AND(AE732&gt;=71,AE732&lt;=100),4,))))</f>
        <v/>
      </c>
      <c r="AK732" s="99">
        <f>IF(AND(AF732&gt;0,AF732&lt;36),1,IF(AND(AF732&gt;=36,AF732&lt;51),2,IF(AND(AF732&gt;=51,AF732&lt;66),3,IF(AND(AF732&gt;=66,AF732&lt;=100),4,))))</f>
        <v/>
      </c>
      <c r="AL732" s="100">
        <f>IF(AND(AG732&gt;0,AG732&lt;37),1,IF(AND(AG732&gt;=37,AG732&lt;58),2,IF(AND(AG732&gt;=58,AG732&lt;71),3,IF(AND(AG732&gt;=71,AG732&lt;=100),4,))))</f>
        <v/>
      </c>
      <c r="AM732" s="101">
        <f>IF((Y732&lt;&gt;"")*(K732&lt;&gt;""),Y732-K732,"")</f>
        <v/>
      </c>
      <c r="AN732" s="99">
        <f>IF((Z732&lt;&gt;"")*(L732&lt;&gt;""),Z732-L732,"")</f>
        <v/>
      </c>
      <c r="AO732" s="99">
        <f>IF((AA732&lt;&gt;"")*(M732&lt;&gt;""),AA732-M732,"")</f>
        <v/>
      </c>
      <c r="AP732" s="99">
        <f>IF((AB732&lt;&gt;"")*(N732&lt;&gt;""),AB732-N732,"")</f>
        <v/>
      </c>
      <c r="AQ732" s="94">
        <f>IF((AC732&lt;&gt;"")*(O732&lt;&gt;""),AC732-O732,"")</f>
        <v/>
      </c>
      <c r="AR732" s="94">
        <f>IF((AD732&lt;&gt;"")*(P732&lt;&gt;""),AD732-P732,"")</f>
        <v/>
      </c>
      <c r="AS732" s="94">
        <f>IF((AE732&lt;&gt;"")*(Q732&lt;&gt;""),AE732-Q732,"")</f>
        <v/>
      </c>
      <c r="AT732" s="94">
        <f>IF((AF732&lt;&gt;"")*(R732&lt;&gt;""),AF732-R732,"")</f>
        <v/>
      </c>
      <c r="AU732" s="94">
        <f>IF((AG732&lt;&gt;"")*(S732&lt;&gt;""),AG732-S732,"")</f>
        <v/>
      </c>
      <c r="AV732" s="99">
        <f>IF((AH732&lt;&gt;"")*(T732&lt;&gt;""),AH732-T732,"")</f>
        <v/>
      </c>
      <c r="AW732" s="99">
        <f>IF((AI732&lt;&gt;"")*(U732&lt;&gt;""),AI732-U732,"")</f>
        <v/>
      </c>
      <c r="AX732" s="99">
        <f>IF((AJ732&lt;&gt;"")*(V732&lt;&gt;""),AJ732-V732,"")</f>
        <v/>
      </c>
      <c r="AY732" s="99">
        <f>IF((AK732&lt;&gt;"")*(W732&lt;&gt;""),AK732-W732,"")</f>
        <v/>
      </c>
      <c r="AZ732" s="102">
        <f>IF((AL732&lt;&gt;"")*(X732&lt;&gt;""),AL732-X732,"")</f>
        <v/>
      </c>
      <c r="BA732" s="50">
        <f>IFERROR(__xludf.dummyfunction("AI(""Actúa como un tutor académico y dirígete personalmente al estudiante "" &amp; I732 &amp; "" "" &amp; J732 &amp; "" "" &amp; G732 &amp; "" "" &amp; H732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AM732 &amp; ""'. Diferencias por área: Matemáticas ("" &amp; AQ732 &amp; ""), Ciencias Natura"&amp;"les ("" &amp; AR732 &amp; ""), Sociales ("" &amp; AS732 &amp; ""), Lectura Crítica ("" &amp; AT732 &amp; "") e Inglés ("" &amp; AU732 &amp; ""). Variación en posición: grupo ("" &amp; AN732 &amp; ""), grado ("" &amp; AO732 &amp; "") y media ("" &amp; AP732 &amp; ""). Puntajes Primer Simulacro: Global "" &amp; K732 &amp; "", Mat "" &amp; "&amp;"O4 &amp; "", Cien "" &amp; P732 &amp; "", Soc "" &amp; Q732 &amp; "", Lec "" &amp; R732 &amp; "", Ing "" &amp; S732 &amp; "". Puntajes Segundo Simulacro: Global "" &amp; Y732 &amp; "", Mat "" &amp; AC732 &amp; "", Cien "" &amp; AD732 &amp; "", Soc "" &amp; AE732 &amp; "", Lec "" &amp; AF732 &amp; "", Ing "" &amp; AG732 &amp; "". Escribe un mensaje motivador"&amp;" y breve (máximo 4 líneas)."")
"),"=AI(""Actúa como un tutor académico y dirígete personalmente al estudiante "" &amp; I732 &amp; "" "" &amp; J732 &amp; "" "" &amp; G732 &amp; "" "" &amp; H732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AM732 &amp; ""'. Diferencias por área: Matemáticas ("" &amp; AQ732 &amp; ""), Ciencias Natur"&amp;"ales ("" &amp; AR732 &amp; ""), Sociales ("" &amp; AS732 &amp; ""), Lectura Crítica ("" &amp; AT732 &amp; "") e Inglés ("" &amp; AU732 &amp; ""). Variación en posición: grupo ("" &amp; AN732 &amp; ""), grado ("" &amp; AO732 &amp; "") y media ("" &amp; AP732 &amp; ""). Puntajes Primer Simulacro: Global "" &amp; K732 &amp; "", Mat "" &amp;"&amp;" O732 &amp; "", Cien "" &amp; P732 &amp; "", Soc "" &amp; Q732 &amp; "", Lec "" &amp; R732 &amp; "", Ing "" &amp; S732 &amp; "". Puntajes Segundo Simulacro: Global "" &amp; Y732 &amp; "", Mat "" &amp; AC732 &amp; "", Cien "" &amp; AD732 &amp; "", Soc "" &amp; AE732 &amp; "", Lec "" &amp; AF732 &amp; "", Ing "" &amp; AG732 &amp; "". Escribe un mensaje motivado"&amp;"r y breve (máximo 4 líneas)."")
")</f>
        <v/>
      </c>
    </row>
    <row r="733" ht="15.75" customHeight="1" s="42">
      <c r="A733" s="93" t="n"/>
      <c r="B733" s="94" t="inlineStr">
        <is>
          <t>Bachillerato</t>
        </is>
      </c>
      <c r="C733" s="94" t="n">
        <v>1001</v>
      </c>
      <c r="D733" s="94" t="n"/>
      <c r="E733" s="95" t="n"/>
      <c r="F733" s="96">
        <f>TRIM(G733&amp;" "&amp;H733&amp;" "&amp;I733&amp;" "&amp;J733)</f>
        <v/>
      </c>
      <c r="G733" s="94" t="inlineStr">
        <is>
          <t>Usuga</t>
        </is>
      </c>
      <c r="H733" s="94" t="inlineStr">
        <is>
          <t>Flórez</t>
        </is>
      </c>
      <c r="I733" s="94" t="inlineStr">
        <is>
          <t>Leidy</t>
        </is>
      </c>
      <c r="J733" s="97" t="inlineStr">
        <is>
          <t>Jojana</t>
        </is>
      </c>
      <c r="K733" s="98">
        <f>IF(SUM(O733:S733)=0, "", ROUND(((O733*3+P733*3+Q733*3+R733*3+S733*1)/13)*5,0))</f>
        <v/>
      </c>
      <c r="L733" s="99">
        <f>IF(OR($C733="",K733=""),"",COUNTIFS($C$4:$C$1500,$C733,K$4:K$1500,"&gt;"&amp;K733)+1)</f>
        <v/>
      </c>
      <c r="M733" s="99">
        <f>IF(OR($C733="",K733=""),"",IF(AND($C733&gt;=1001,$C733&lt;=1005),COUNTIFS($C$4:$C$1500,"&gt;=1001",$C$4:$C$1500,"&lt;=1005",K$4:K$1500,"&gt;"&amp;K733)+1,IF(AND($C733&gt;=1101,$C733&lt;=1105),COUNTIFS($C$4:$C$1500,"&gt;=1101",$C$4:$C$1500,"&lt;=1105",K$4:K$1500,"&gt;"&amp;K733)+1,IF(AND($C733&gt;=901,$C733&lt;=905),COUNTIFS($C$4:$C$1500,"&gt;=901",$C$4:$C$1500,"&lt;=905",K$4:K$1500,"&gt;"&amp;K733)+1,IF(AND($C733&gt;=801,$C733&lt;=805),COUNTIFS($C$4:$C$1500,"&gt;=801",$C$4:$C$1500,"&lt;=805",K$4:K$1500,"&gt;"&amp;K733)+1,IF(AND($C733&gt;=701,$C733&lt;=705),COUNTIFS($C$4:$C$1500,"&gt;=701",$C$4:$C$1500,"&lt;=705",K$4:K$1500,"&gt;"&amp;K733)+1,IF(AND($C733&gt;=601,$C733&lt;=606),COUNTIFS($C$4:$C$1500,"&gt;=601",$C$4:$C$1500,"&lt;=606",K$4:K$1500,"&gt;"&amp;K733)+1,"")))))))</f>
        <v/>
      </c>
      <c r="N733" s="99">
        <f>IF(OR($C733="",K733=""),"",IF(OR(AND($C733&gt;=1001,$C733&lt;=1005),AND($C733&gt;=1101,$C733&lt;=1105)),COUNTIFS($C$4:$C$1500,"&gt;=1001",$C$4:$C$1500,"&lt;=1005",K$4:K$1500,"&gt;"&amp;K733)+COUNTIFS($C$4:$C$1500,"&gt;=1101",$C$4:$C$1500,"&lt;=1105",K$4:K$1500,"&gt;"&amp;K733)+1,""))</f>
        <v/>
      </c>
      <c r="O733" s="94" t="n">
        <v>43.13</v>
      </c>
      <c r="P733" s="94" t="n">
        <v>41.53</v>
      </c>
      <c r="Q733" s="94" t="n">
        <v>36.02</v>
      </c>
      <c r="R733" s="94" t="n">
        <v>47.5</v>
      </c>
      <c r="S733" s="94" t="n">
        <v>20</v>
      </c>
      <c r="T733" s="99">
        <f>IF(AND(O733&gt;0,O733&lt;36),1,IF(AND(O733&gt;=36,O733&lt;51),2,IF(AND(O733&gt;=51,O733&lt;71),3,IF(AND(O733&gt;=71,O733&lt;=100),4,))))</f>
        <v/>
      </c>
      <c r="U733" s="99">
        <f>IF(AND(P733&gt;0,P733&lt;41),1,IF(AND(P733&gt;=41,P733&lt;56),2,IF(AND(P733&gt;=56,P733&lt;71),3,IF(AND(P733&gt;=71,P733&lt;=100),4,))))</f>
        <v/>
      </c>
      <c r="V733" s="99">
        <f>IF(AND(Q733&gt;0,Q733&lt;41),1,IF(AND(Q733&gt;=41,Q733&lt;56),2,IF(AND(Q733&gt;=56,Q733&lt;71),3,IF(AND(Q733&gt;=71,Q733&lt;=100),4,))))</f>
        <v/>
      </c>
      <c r="W733" s="99">
        <f>IF(AND(R733&gt;0,R733&lt;36),1,IF(AND(R733&gt;=36,R733&lt;51),2,IF(AND(R733&gt;=51,R733&lt;66),3,IF(AND(R733&gt;=66,R733&lt;=100),4,))))</f>
        <v/>
      </c>
      <c r="X733" s="100">
        <f>IF(AND(S733&gt;0,S733&lt;37),1,IF(AND(S733&gt;=37,S733&lt;58),2,IF(AND(S733&gt;=58,S733&lt;71),3,IF(AND(S733&gt;=71,S733&lt;=100),4,))))</f>
        <v/>
      </c>
      <c r="Y733" s="101">
        <f>IF(SUM(AC733:AG733)=0, "", ROUND(((AC733*3+AD733*3+AE733*3+AF733*3+AG733*1)/13)*5,0))</f>
        <v/>
      </c>
      <c r="Z733" s="99">
        <f>IF(OR($C733="",Y733=""),"",COUNTIFS($C$4:$C$1500,$C733,Y$4:Y$1500,"&gt;"&amp;Y733)+1)</f>
        <v/>
      </c>
      <c r="AA733" s="99">
        <f>IF(OR($C733="",Y733=""),"",IF(AND($C733&gt;=1001,$C733&lt;=1005),COUNTIFS($C$4:$C$1500,"&gt;=1001",$C$4:$C$1500,"&lt;=1005",Y$4:Y$1500,"&gt;"&amp;Y733)+1,IF(AND($C733&gt;=1101,$C733&lt;=1105),COUNTIFS($C$4:$C$1500,"&gt;=1101",$C$4:$C$1500,"&lt;=1105",Y$4:Y$1500,"&gt;"&amp;Y733)+1,IF(AND($C733&gt;=901,$C733&lt;=905),COUNTIFS($C$4:$C$1500,"&gt;=901",$C$4:$C$1500,"&lt;=905",Y$4:Y$1500,"&gt;"&amp;Y733)+1,IF(AND($C733&gt;=801,$C733&lt;=805),COUNTIFS($C$4:$C$1500,"&gt;=801",$C$4:$C$1500,"&lt;=805",Y$4:Y$1500,"&gt;"&amp;Y733)+1,IF(AND($C733&gt;=701,$C733&lt;=705),COUNTIFS($C$4:$C$1500,"&gt;=701",$C$4:$C$1500,"&lt;=705",Y$4:Y$1500,"&gt;"&amp;Y733)+1,IF(AND($C733&gt;=601,$C733&lt;=606),COUNTIFS($C$4:$C$1500,"&gt;=601",$C$4:$C$1500,"&lt;=606",Y$4:Y$1500,"&gt;"&amp;Y733)+1,"")))))))</f>
        <v/>
      </c>
      <c r="AB733" s="99">
        <f>IF(OR($C733="",Y733=""),"",IF(OR(AND($C733&gt;=1001,$C733&lt;=1005),AND($C733&gt;=1101,$C733&lt;=1105)),COUNTIFS($C$4:$C$1500,"&gt;=1001",$C$4:$C$1500,"&lt;=1005",Y$4:Y$1500,"&gt;"&amp;Y733)+COUNTIFS($C$4:$C$1500,"&gt;=1101",$C$4:$C$1500,"&lt;=1105",Y$4:Y$1500,"&gt;"&amp;Y733)+1,""))</f>
        <v/>
      </c>
      <c r="AC733" s="94" t="n"/>
      <c r="AD733" s="94" t="n"/>
      <c r="AE733" s="94" t="n"/>
      <c r="AF733" s="94" t="n"/>
      <c r="AG733" s="94" t="n"/>
      <c r="AH733" s="99">
        <f>IF(AND(AC733&gt;0,AC733&lt;36),1,IF(AND(AC733&gt;=36,AC733&lt;51),2,IF(AND(AC733&gt;=51,AC733&lt;71),3,IF(AND(AC733&gt;=71,AC733&lt;=100),4,))))</f>
        <v/>
      </c>
      <c r="AI733" s="99">
        <f>IF(AND(AD733&gt;0,AD733&lt;41),1,IF(AND(AD733&gt;=41,AD733&lt;56),2,IF(AND(AD733&gt;=56,AD733&lt;71),3,IF(AND(AD733&gt;=71,AD733&lt;=100),4,))))</f>
        <v/>
      </c>
      <c r="AJ733" s="99">
        <f>IF(AND(AE733&gt;0,AE733&lt;41),1,IF(AND(AE733&gt;=41,AE733&lt;56),2,IF(AND(AE733&gt;=56,AE733&lt;71),3,IF(AND(AE733&gt;=71,AE733&lt;=100),4,))))</f>
        <v/>
      </c>
      <c r="AK733" s="99">
        <f>IF(AND(AF733&gt;0,AF733&lt;36),1,IF(AND(AF733&gt;=36,AF733&lt;51),2,IF(AND(AF733&gt;=51,AF733&lt;66),3,IF(AND(AF733&gt;=66,AF733&lt;=100),4,))))</f>
        <v/>
      </c>
      <c r="AL733" s="100">
        <f>IF(AND(AG733&gt;0,AG733&lt;37),1,IF(AND(AG733&gt;=37,AG733&lt;58),2,IF(AND(AG733&gt;=58,AG733&lt;71),3,IF(AND(AG733&gt;=71,AG733&lt;=100),4,))))</f>
        <v/>
      </c>
      <c r="AM733" s="101">
        <f>IF((Y733&lt;&gt;"")*(K733&lt;&gt;""),Y733-K733,"")</f>
        <v/>
      </c>
      <c r="AN733" s="99">
        <f>IF((Z733&lt;&gt;"")*(L733&lt;&gt;""),Z733-L733,"")</f>
        <v/>
      </c>
      <c r="AO733" s="99">
        <f>IF((AA733&lt;&gt;"")*(M733&lt;&gt;""),AA733-M733,"")</f>
        <v/>
      </c>
      <c r="AP733" s="99">
        <f>IF((AB733&lt;&gt;"")*(N733&lt;&gt;""),AB733-N733,"")</f>
        <v/>
      </c>
      <c r="AQ733" s="94">
        <f>IF((AC733&lt;&gt;"")*(O733&lt;&gt;""),AC733-O733,"")</f>
        <v/>
      </c>
      <c r="AR733" s="94">
        <f>IF((AD733&lt;&gt;"")*(P733&lt;&gt;""),AD733-P733,"")</f>
        <v/>
      </c>
      <c r="AS733" s="94">
        <f>IF((AE733&lt;&gt;"")*(Q733&lt;&gt;""),AE733-Q733,"")</f>
        <v/>
      </c>
      <c r="AT733" s="94">
        <f>IF((AF733&lt;&gt;"")*(R733&lt;&gt;""),AF733-R733,"")</f>
        <v/>
      </c>
      <c r="AU733" s="94">
        <f>IF((AG733&lt;&gt;"")*(S733&lt;&gt;""),AG733-S733,"")</f>
        <v/>
      </c>
      <c r="AV733" s="99">
        <f>IF((AH733&lt;&gt;"")*(T733&lt;&gt;""),AH733-T733,"")</f>
        <v/>
      </c>
      <c r="AW733" s="99">
        <f>IF((AI733&lt;&gt;"")*(U733&lt;&gt;""),AI733-U733,"")</f>
        <v/>
      </c>
      <c r="AX733" s="99">
        <f>IF((AJ733&lt;&gt;"")*(V733&lt;&gt;""),AJ733-V733,"")</f>
        <v/>
      </c>
      <c r="AY733" s="99">
        <f>IF((AK733&lt;&gt;"")*(W733&lt;&gt;""),AK733-W733,"")</f>
        <v/>
      </c>
      <c r="AZ733" s="102">
        <f>IF((AL733&lt;&gt;"")*(X733&lt;&gt;""),AL733-X733,"")</f>
        <v/>
      </c>
      <c r="BA733" s="50">
        <f>IFERROR(__xludf.dummyfunction("AI(""Actúa como un tutor académico y dirígete personalmente al estudiante "" &amp; I733 &amp; "" "" &amp; J733 &amp; "" "" &amp; G733 &amp; "" "" &amp; H733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AM733 &amp; ""'. Diferencias por área: Matemáticas ("" &amp; AQ733 &amp; ""), Ciencias Natura"&amp;"les ("" &amp; AR733 &amp; ""), Sociales ("" &amp; AS733 &amp; ""), Lectura Crítica ("" &amp; AT733 &amp; "") e Inglés ("" &amp; AU733 &amp; ""). Variación en posición: grupo ("" &amp; AN733 &amp; ""), grado ("" &amp; AO733 &amp; "") y media ("" &amp; AP733 &amp; ""). Puntajes Primer Simulacro: Global "" &amp; K733 &amp; "", Mat "" &amp; "&amp;"O4 &amp; "", Cien "" &amp; P733 &amp; "", Soc "" &amp; Q733 &amp; "", Lec "" &amp; R733 &amp; "", Ing "" &amp; S733 &amp; "". Puntajes Segundo Simulacro: Global "" &amp; Y733 &amp; "", Mat "" &amp; AC733 &amp; "", Cien "" &amp; AD733 &amp; "", Soc "" &amp; AE733 &amp; "", Lec "" &amp; AF733 &amp; "", Ing "" &amp; AG733 &amp; "". Escribe un mensaje motivador"&amp;" y breve (máximo 4 líneas)."")
"),"=AI(""Actúa como un tutor académico y dirígete personalmente al estudiante "" &amp; I733 &amp; "" "" &amp; J733 &amp; "" "" &amp; G733 &amp; "" "" &amp; H733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AM733 &amp; ""'. Diferencias por área: Matemáticas ("" &amp; AQ733 &amp; ""), Ciencias Natur"&amp;"ales ("" &amp; AR733 &amp; ""), Sociales ("" &amp; AS733 &amp; ""), Lectura Crítica ("" &amp; AT733 &amp; "") e Inglés ("" &amp; AU733 &amp; ""). Variación en posición: grupo ("" &amp; AN733 &amp; ""), grado ("" &amp; AO733 &amp; "") y media ("" &amp; AP733 &amp; ""). Puntajes Primer Simulacro: Global "" &amp; K733 &amp; "", Mat "" &amp;"&amp;" O733 &amp; "", Cien "" &amp; P733 &amp; "", Soc "" &amp; Q733 &amp; "", Lec "" &amp; R733 &amp; "", Ing "" &amp; S733 &amp; "". Puntajes Segundo Simulacro: Global "" &amp; Y733 &amp; "", Mat "" &amp; AC733 &amp; "", Cien "" &amp; AD733 &amp; "", Soc "" &amp; AE733 &amp; "", Lec "" &amp; AF733 &amp; "", Ing "" &amp; AG733 &amp; "". Escribe un mensaje motivado"&amp;"r y breve (máximo 4 líneas)."")
")</f>
        <v/>
      </c>
    </row>
    <row r="734" ht="15.75" customHeight="1" s="42">
      <c r="A734" s="93" t="n"/>
      <c r="B734" s="94" t="inlineStr">
        <is>
          <t>Bachillerato</t>
        </is>
      </c>
      <c r="C734" s="94" t="n">
        <v>1001</v>
      </c>
      <c r="D734" s="94" t="n"/>
      <c r="E734" s="95" t="n">
        <v>1011593779</v>
      </c>
      <c r="F734" s="96">
        <f>TRIM(G734&amp;" "&amp;H734&amp;" "&amp;I734&amp;" "&amp;J734)</f>
        <v/>
      </c>
      <c r="G734" s="94" t="inlineStr">
        <is>
          <t>Varela</t>
        </is>
      </c>
      <c r="H734" s="94" t="inlineStr">
        <is>
          <t>Benítez</t>
        </is>
      </c>
      <c r="I734" s="94" t="inlineStr">
        <is>
          <t>Laura</t>
        </is>
      </c>
      <c r="J734" s="97" t="inlineStr">
        <is>
          <t>Kristina</t>
        </is>
      </c>
      <c r="K734" s="98">
        <f>IF(SUM(O734:S734)=0, "", ROUND(((O734*3+P734*3+Q734*3+R734*3+S734*1)/13)*5,0))</f>
        <v/>
      </c>
      <c r="L734" s="99">
        <f>IF(OR($C734="",K734=""),"",COUNTIFS($C$4:$C$1500,$C734,K$4:K$1500,"&gt;"&amp;K734)+1)</f>
        <v/>
      </c>
      <c r="M734" s="99">
        <f>IF(OR($C734="",K734=""),"",IF(AND($C734&gt;=1001,$C734&lt;=1005),COUNTIFS($C$4:$C$1500,"&gt;=1001",$C$4:$C$1500,"&lt;=1005",K$4:K$1500,"&gt;"&amp;K734)+1,IF(AND($C734&gt;=1101,$C734&lt;=1105),COUNTIFS($C$4:$C$1500,"&gt;=1101",$C$4:$C$1500,"&lt;=1105",K$4:K$1500,"&gt;"&amp;K734)+1,IF(AND($C734&gt;=901,$C734&lt;=905),COUNTIFS($C$4:$C$1500,"&gt;=901",$C$4:$C$1500,"&lt;=905",K$4:K$1500,"&gt;"&amp;K734)+1,IF(AND($C734&gt;=801,$C734&lt;=805),COUNTIFS($C$4:$C$1500,"&gt;=801",$C$4:$C$1500,"&lt;=805",K$4:K$1500,"&gt;"&amp;K734)+1,IF(AND($C734&gt;=701,$C734&lt;=705),COUNTIFS($C$4:$C$1500,"&gt;=701",$C$4:$C$1500,"&lt;=705",K$4:K$1500,"&gt;"&amp;K734)+1,IF(AND($C734&gt;=601,$C734&lt;=606),COUNTIFS($C$4:$C$1500,"&gt;=601",$C$4:$C$1500,"&lt;=606",K$4:K$1500,"&gt;"&amp;K734)+1,"")))))))</f>
        <v/>
      </c>
      <c r="N734" s="99">
        <f>IF(OR($C734="",K734=""),"",IF(OR(AND($C734&gt;=1001,$C734&lt;=1005),AND($C734&gt;=1101,$C734&lt;=1105)),COUNTIFS($C$4:$C$1500,"&gt;=1001",$C$4:$C$1500,"&lt;=1005",K$4:K$1500,"&gt;"&amp;K734)+COUNTIFS($C$4:$C$1500,"&gt;=1101",$C$4:$C$1500,"&lt;=1105",K$4:K$1500,"&gt;"&amp;K734)+1,""))</f>
        <v/>
      </c>
      <c r="O734" s="94" t="n">
        <v>28.58</v>
      </c>
      <c r="P734" s="94" t="n">
        <v>37.27</v>
      </c>
      <c r="Q734" s="94" t="n">
        <v>43.37</v>
      </c>
      <c r="R734" s="94" t="n">
        <v>52.5</v>
      </c>
      <c r="S734" s="94" t="n">
        <v>75.56</v>
      </c>
      <c r="T734" s="99">
        <f>IF(AND(O734&gt;0,O734&lt;36),1,IF(AND(O734&gt;=36,O734&lt;51),2,IF(AND(O734&gt;=51,O734&lt;71),3,IF(AND(O734&gt;=71,O734&lt;=100),4,))))</f>
        <v/>
      </c>
      <c r="U734" s="99">
        <f>IF(AND(P734&gt;0,P734&lt;41),1,IF(AND(P734&gt;=41,P734&lt;56),2,IF(AND(P734&gt;=56,P734&lt;71),3,IF(AND(P734&gt;=71,P734&lt;=100),4,))))</f>
        <v/>
      </c>
      <c r="V734" s="99">
        <f>IF(AND(Q734&gt;0,Q734&lt;41),1,IF(AND(Q734&gt;=41,Q734&lt;56),2,IF(AND(Q734&gt;=56,Q734&lt;71),3,IF(AND(Q734&gt;=71,Q734&lt;=100),4,))))</f>
        <v/>
      </c>
      <c r="W734" s="99">
        <f>IF(AND(R734&gt;0,R734&lt;36),1,IF(AND(R734&gt;=36,R734&lt;51),2,IF(AND(R734&gt;=51,R734&lt;66),3,IF(AND(R734&gt;=66,R734&lt;=100),4,))))</f>
        <v/>
      </c>
      <c r="X734" s="100">
        <f>IF(AND(S734&gt;0,S734&lt;37),1,IF(AND(S734&gt;=37,S734&lt;58),2,IF(AND(S734&gt;=58,S734&lt;71),3,IF(AND(S734&gt;=71,S734&lt;=100),4,))))</f>
        <v/>
      </c>
      <c r="Y734" s="101">
        <f>IF(SUM(AC734:AG734)=0, "", ROUND(((AC734*3+AD734*3+AE734*3+AF734*3+AG734*1)/13)*5,0))</f>
        <v/>
      </c>
      <c r="Z734" s="99">
        <f>IF(OR($C734="",Y734=""),"",COUNTIFS($C$4:$C$1500,$C734,Y$4:Y$1500,"&gt;"&amp;Y734)+1)</f>
        <v/>
      </c>
      <c r="AA734" s="99">
        <f>IF(OR($C734="",Y734=""),"",IF(AND($C734&gt;=1001,$C734&lt;=1005),COUNTIFS($C$4:$C$1500,"&gt;=1001",$C$4:$C$1500,"&lt;=1005",Y$4:Y$1500,"&gt;"&amp;Y734)+1,IF(AND($C734&gt;=1101,$C734&lt;=1105),COUNTIFS($C$4:$C$1500,"&gt;=1101",$C$4:$C$1500,"&lt;=1105",Y$4:Y$1500,"&gt;"&amp;Y734)+1,IF(AND($C734&gt;=901,$C734&lt;=905),COUNTIFS($C$4:$C$1500,"&gt;=901",$C$4:$C$1500,"&lt;=905",Y$4:Y$1500,"&gt;"&amp;Y734)+1,IF(AND($C734&gt;=801,$C734&lt;=805),COUNTIFS($C$4:$C$1500,"&gt;=801",$C$4:$C$1500,"&lt;=805",Y$4:Y$1500,"&gt;"&amp;Y734)+1,IF(AND($C734&gt;=701,$C734&lt;=705),COUNTIFS($C$4:$C$1500,"&gt;=701",$C$4:$C$1500,"&lt;=705",Y$4:Y$1500,"&gt;"&amp;Y734)+1,IF(AND($C734&gt;=601,$C734&lt;=606),COUNTIFS($C$4:$C$1500,"&gt;=601",$C$4:$C$1500,"&lt;=606",Y$4:Y$1500,"&gt;"&amp;Y734)+1,"")))))))</f>
        <v/>
      </c>
      <c r="AB734" s="99">
        <f>IF(OR($C734="",Y734=""),"",IF(OR(AND($C734&gt;=1001,$C734&lt;=1005),AND($C734&gt;=1101,$C734&lt;=1105)),COUNTIFS($C$4:$C$1500,"&gt;=1001",$C$4:$C$1500,"&lt;=1005",Y$4:Y$1500,"&gt;"&amp;Y734)+COUNTIFS($C$4:$C$1500,"&gt;=1101",$C$4:$C$1500,"&lt;=1105",Y$4:Y$1500,"&gt;"&amp;Y734)+1,""))</f>
        <v/>
      </c>
      <c r="AC734" s="94" t="n">
        <v>72.5</v>
      </c>
      <c r="AD734" s="94" t="n">
        <v>33.45</v>
      </c>
      <c r="AE734" s="94" t="n">
        <v>78.75</v>
      </c>
      <c r="AF734" s="94" t="n">
        <v>43.75</v>
      </c>
      <c r="AG734" s="94" t="n">
        <v>85</v>
      </c>
      <c r="AH734" s="99">
        <f>IF(AND(AC734&gt;0,AC734&lt;36),1,IF(AND(AC734&gt;=36,AC734&lt;51),2,IF(AND(AC734&gt;=51,AC734&lt;71),3,IF(AND(AC734&gt;=71,AC734&lt;=100),4,))))</f>
        <v/>
      </c>
      <c r="AI734" s="99">
        <f>IF(AND(AD734&gt;0,AD734&lt;41),1,IF(AND(AD734&gt;=41,AD734&lt;56),2,IF(AND(AD734&gt;=56,AD734&lt;71),3,IF(AND(AD734&gt;=71,AD734&lt;=100),4,))))</f>
        <v/>
      </c>
      <c r="AJ734" s="99">
        <f>IF(AND(AE734&gt;0,AE734&lt;41),1,IF(AND(AE734&gt;=41,AE734&lt;56),2,IF(AND(AE734&gt;=56,AE734&lt;71),3,IF(AND(AE734&gt;=71,AE734&lt;=100),4,))))</f>
        <v/>
      </c>
      <c r="AK734" s="99">
        <f>IF(AND(AF734&gt;0,AF734&lt;36),1,IF(AND(AF734&gt;=36,AF734&lt;51),2,IF(AND(AF734&gt;=51,AF734&lt;66),3,IF(AND(AF734&gt;=66,AF734&lt;=100),4,))))</f>
        <v/>
      </c>
      <c r="AL734" s="100">
        <f>IF(AND(AG734&gt;0,AG734&lt;37),1,IF(AND(AG734&gt;=37,AG734&lt;58),2,IF(AND(AG734&gt;=58,AG734&lt;71),3,IF(AND(AG734&gt;=71,AG734&lt;=100),4,))))</f>
        <v/>
      </c>
      <c r="AM734" s="101">
        <f>IF((Y734&lt;&gt;"")*(K734&lt;&gt;""),Y734-K734,"")</f>
        <v/>
      </c>
      <c r="AN734" s="99">
        <f>IF((Z734&lt;&gt;"")*(L734&lt;&gt;""),Z734-L734,"")</f>
        <v/>
      </c>
      <c r="AO734" s="99">
        <f>IF((AA734&lt;&gt;"")*(M734&lt;&gt;""),AA734-M734,"")</f>
        <v/>
      </c>
      <c r="AP734" s="99">
        <f>IF((AB734&lt;&gt;"")*(N734&lt;&gt;""),AB734-N734,"")</f>
        <v/>
      </c>
      <c r="AQ734" s="94">
        <f>IF((AC734&lt;&gt;"")*(O734&lt;&gt;""),AC734-O734,"")</f>
        <v/>
      </c>
      <c r="AR734" s="94">
        <f>IF((AD734&lt;&gt;"")*(P734&lt;&gt;""),AD734-P734,"")</f>
        <v/>
      </c>
      <c r="AS734" s="94">
        <f>IF((AE734&lt;&gt;"")*(Q734&lt;&gt;""),AE734-Q734,"")</f>
        <v/>
      </c>
      <c r="AT734" s="94">
        <f>IF((AF734&lt;&gt;"")*(R734&lt;&gt;""),AF734-R734,"")</f>
        <v/>
      </c>
      <c r="AU734" s="94">
        <f>IF((AG734&lt;&gt;"")*(S734&lt;&gt;""),AG734-S734,"")</f>
        <v/>
      </c>
      <c r="AV734" s="99">
        <f>IF((AH734&lt;&gt;"")*(T734&lt;&gt;""),AH734-T734,"")</f>
        <v/>
      </c>
      <c r="AW734" s="99">
        <f>IF((AI734&lt;&gt;"")*(U734&lt;&gt;""),AI734-U734,"")</f>
        <v/>
      </c>
      <c r="AX734" s="99">
        <f>IF((AJ734&lt;&gt;"")*(V734&lt;&gt;""),AJ734-V734,"")</f>
        <v/>
      </c>
      <c r="AY734" s="99">
        <f>IF((AK734&lt;&gt;"")*(W734&lt;&gt;""),AK734-W734,"")</f>
        <v/>
      </c>
      <c r="AZ734" s="102">
        <f>IF((AL734&lt;&gt;"")*(X734&lt;&gt;""),AL734-X734,"")</f>
        <v/>
      </c>
      <c r="BA734" s="50">
        <f>IFERROR(__xludf.dummyfunction("AI(""Actúa como un tutor académico y dirígete personalmente al estudiante "" &amp; I734 &amp; "" "" &amp; J734 &amp; "" "" &amp; G734 &amp; "" "" &amp; H734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AM734 &amp; ""'. Diferencias por área: Matemáticas ("" &amp; AQ734 &amp; ""), Ciencias Natura"&amp;"les ("" &amp; AR734 &amp; ""), Sociales ("" &amp; AS734 &amp; ""), Lectura Crítica ("" &amp; AT734 &amp; "") e Inglés ("" &amp; AU734 &amp; ""). Variación en posición: grupo ("" &amp; AN734 &amp; ""), grado ("" &amp; AO734 &amp; "") y media ("" &amp; AP734 &amp; ""). Puntajes Primer Simulacro: Global "" &amp; K734 &amp; "", Mat "" &amp; "&amp;"O4 &amp; "", Cien "" &amp; P734 &amp; "", Soc "" &amp; Q734 &amp; "", Lec "" &amp; R734 &amp; "", Ing "" &amp; S734 &amp; "". Puntajes Segundo Simulacro: Global "" &amp; Y734 &amp; "", Mat "" &amp; AC734 &amp; "", Cien "" &amp; AD734 &amp; "", Soc "" &amp; AE734 &amp; "", Lec "" &amp; AF734 &amp; "", Ing "" &amp; AG734 &amp; "". Escribe un mensaje motivador"&amp;" y breve (máximo 4 líneas)."")
"),"=AI(""Actúa como un tutor académico y dirígete personalmente al estudiante "" &amp; I734 &amp; "" "" &amp; J734 &amp; "" "" &amp; G734 &amp; "" "" &amp; H734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AM734 &amp; ""'. Diferencias por área: Matemáticas ("" &amp; AQ734 &amp; ""), Ciencias Natur"&amp;"ales ("" &amp; AR734 &amp; ""), Sociales ("" &amp; AS734 &amp; ""), Lectura Crítica ("" &amp; AT734 &amp; "") e Inglés ("" &amp; AU734 &amp; ""). Variación en posición: grupo ("" &amp; AN734 &amp; ""), grado ("" &amp; AO734 &amp; "") y media ("" &amp; AP734 &amp; ""). Puntajes Primer Simulacro: Global "" &amp; K734 &amp; "", Mat "" &amp;"&amp;" O734 &amp; "", Cien "" &amp; P734 &amp; "", Soc "" &amp; Q734 &amp; "", Lec "" &amp; R734 &amp; "", Ing "" &amp; S734 &amp; "". Puntajes Segundo Simulacro: Global "" &amp; Y734 &amp; "", Mat "" &amp; AC734 &amp; "", Cien "" &amp; AD734 &amp; "", Soc "" &amp; AE734 &amp; "", Lec "" &amp; AF734 &amp; "", Ing "" &amp; AG734 &amp; "". Escribe un mensaje motivado"&amp;"r y breve (máximo 4 líneas)."")
")</f>
        <v/>
      </c>
    </row>
    <row r="735" ht="15.75" customHeight="1" s="42">
      <c r="A735" s="93" t="n"/>
      <c r="B735" s="94" t="inlineStr">
        <is>
          <t>Bachillerato</t>
        </is>
      </c>
      <c r="C735" s="94" t="n">
        <v>1001</v>
      </c>
      <c r="D735" s="94" t="n"/>
      <c r="E735" s="95" t="n">
        <v>1011401156</v>
      </c>
      <c r="F735" s="96">
        <f>TRIM(G735&amp;" "&amp;H735&amp;" "&amp;I735&amp;" "&amp;J735)</f>
        <v/>
      </c>
      <c r="G735" s="94" t="inlineStr">
        <is>
          <t>Vargas</t>
        </is>
      </c>
      <c r="H735" s="94" t="inlineStr">
        <is>
          <t>Salas</t>
        </is>
      </c>
      <c r="I735" s="94" t="inlineStr">
        <is>
          <t>Miguel</t>
        </is>
      </c>
      <c r="J735" s="97" t="inlineStr">
        <is>
          <t>Ángel</t>
        </is>
      </c>
      <c r="K735" s="98">
        <f>IF(SUM(O735:S735)=0, "", ROUND(((O735*3+P735*3+Q735*3+R735*3+S735*1)/13)*5,0))</f>
        <v/>
      </c>
      <c r="L735" s="99">
        <f>IF(OR($C735="",K735=""),"",COUNTIFS($C$4:$C$1500,$C735,K$4:K$1500,"&gt;"&amp;K735)+1)</f>
        <v/>
      </c>
      <c r="M735" s="99">
        <f>IF(OR($C735="",K735=""),"",IF(AND($C735&gt;=1001,$C735&lt;=1005),COUNTIFS($C$4:$C$1500,"&gt;=1001",$C$4:$C$1500,"&lt;=1005",K$4:K$1500,"&gt;"&amp;K735)+1,IF(AND($C735&gt;=1101,$C735&lt;=1105),COUNTIFS($C$4:$C$1500,"&gt;=1101",$C$4:$C$1500,"&lt;=1105",K$4:K$1500,"&gt;"&amp;K735)+1,IF(AND($C735&gt;=901,$C735&lt;=905),COUNTIFS($C$4:$C$1500,"&gt;=901",$C$4:$C$1500,"&lt;=905",K$4:K$1500,"&gt;"&amp;K735)+1,IF(AND($C735&gt;=801,$C735&lt;=805),COUNTIFS($C$4:$C$1500,"&gt;=801",$C$4:$C$1500,"&lt;=805",K$4:K$1500,"&gt;"&amp;K735)+1,IF(AND($C735&gt;=701,$C735&lt;=705),COUNTIFS($C$4:$C$1500,"&gt;=701",$C$4:$C$1500,"&lt;=705",K$4:K$1500,"&gt;"&amp;K735)+1,IF(AND($C735&gt;=601,$C735&lt;=606),COUNTIFS($C$4:$C$1500,"&gt;=601",$C$4:$C$1500,"&lt;=606",K$4:K$1500,"&gt;"&amp;K735)+1,"")))))))</f>
        <v/>
      </c>
      <c r="N735" s="99">
        <f>IF(OR($C735="",K735=""),"",IF(OR(AND($C735&gt;=1001,$C735&lt;=1005),AND($C735&gt;=1101,$C735&lt;=1105)),COUNTIFS($C$4:$C$1500,"&gt;=1001",$C$4:$C$1500,"&lt;=1005",K$4:K$1500,"&gt;"&amp;K735)+COUNTIFS($C$4:$C$1500,"&gt;=1101",$C$4:$C$1500,"&lt;=1105",K$4:K$1500,"&gt;"&amp;K735)+1,""))</f>
        <v/>
      </c>
      <c r="O735" s="94" t="n">
        <v>62.75</v>
      </c>
      <c r="P735" s="94" t="n">
        <v>49.42</v>
      </c>
      <c r="Q735" s="94" t="n">
        <v>43.54</v>
      </c>
      <c r="R735" s="94" t="n">
        <v>52.5</v>
      </c>
      <c r="S735" s="94" t="n">
        <v>80</v>
      </c>
      <c r="T735" s="99">
        <f>IF(AND(O735&gt;0,O735&lt;36),1,IF(AND(O735&gt;=36,O735&lt;51),2,IF(AND(O735&gt;=51,O735&lt;71),3,IF(AND(O735&gt;=71,O735&lt;=100),4,))))</f>
        <v/>
      </c>
      <c r="U735" s="99">
        <f>IF(AND(P735&gt;0,P735&lt;41),1,IF(AND(P735&gt;=41,P735&lt;56),2,IF(AND(P735&gt;=56,P735&lt;71),3,IF(AND(P735&gt;=71,P735&lt;=100),4,))))</f>
        <v/>
      </c>
      <c r="V735" s="99">
        <f>IF(AND(Q735&gt;0,Q735&lt;41),1,IF(AND(Q735&gt;=41,Q735&lt;56),2,IF(AND(Q735&gt;=56,Q735&lt;71),3,IF(AND(Q735&gt;=71,Q735&lt;=100),4,))))</f>
        <v/>
      </c>
      <c r="W735" s="99">
        <f>IF(AND(R735&gt;0,R735&lt;36),1,IF(AND(R735&gt;=36,R735&lt;51),2,IF(AND(R735&gt;=51,R735&lt;66),3,IF(AND(R735&gt;=66,R735&lt;=100),4,))))</f>
        <v/>
      </c>
      <c r="X735" s="100">
        <f>IF(AND(S735&gt;0,S735&lt;37),1,IF(AND(S735&gt;=37,S735&lt;58),2,IF(AND(S735&gt;=58,S735&lt;71),3,IF(AND(S735&gt;=71,S735&lt;=100),4,))))</f>
        <v/>
      </c>
      <c r="Y735" s="101">
        <f>IF(SUM(AC735:AG735)=0, "", ROUND(((AC735*3+AD735*3+AE735*3+AF735*3+AG735*1)/13)*5,0))</f>
        <v/>
      </c>
      <c r="Z735" s="99">
        <f>IF(OR($C735="",Y735=""),"",COUNTIFS($C$4:$C$1500,$C735,Y$4:Y$1500,"&gt;"&amp;Y735)+1)</f>
        <v/>
      </c>
      <c r="AA735" s="99">
        <f>IF(OR($C735="",Y735=""),"",IF(AND($C735&gt;=1001,$C735&lt;=1005),COUNTIFS($C$4:$C$1500,"&gt;=1001",$C$4:$C$1500,"&lt;=1005",Y$4:Y$1500,"&gt;"&amp;Y735)+1,IF(AND($C735&gt;=1101,$C735&lt;=1105),COUNTIFS($C$4:$C$1500,"&gt;=1101",$C$4:$C$1500,"&lt;=1105",Y$4:Y$1500,"&gt;"&amp;Y735)+1,IF(AND($C735&gt;=901,$C735&lt;=905),COUNTIFS($C$4:$C$1500,"&gt;=901",$C$4:$C$1500,"&lt;=905",Y$4:Y$1500,"&gt;"&amp;Y735)+1,IF(AND($C735&gt;=801,$C735&lt;=805),COUNTIFS($C$4:$C$1500,"&gt;=801",$C$4:$C$1500,"&lt;=805",Y$4:Y$1500,"&gt;"&amp;Y735)+1,IF(AND($C735&gt;=701,$C735&lt;=705),COUNTIFS($C$4:$C$1500,"&gt;=701",$C$4:$C$1500,"&lt;=705",Y$4:Y$1500,"&gt;"&amp;Y735)+1,IF(AND($C735&gt;=601,$C735&lt;=606),COUNTIFS($C$4:$C$1500,"&gt;=601",$C$4:$C$1500,"&lt;=606",Y$4:Y$1500,"&gt;"&amp;Y735)+1,"")))))))</f>
        <v/>
      </c>
      <c r="AB735" s="99">
        <f>IF(OR($C735="",Y735=""),"",IF(OR(AND($C735&gt;=1001,$C735&lt;=1005),AND($C735&gt;=1101,$C735&lt;=1105)),COUNTIFS($C$4:$C$1500,"&gt;=1001",$C$4:$C$1500,"&lt;=1005",Y$4:Y$1500,"&gt;"&amp;Y735)+COUNTIFS($C$4:$C$1500,"&gt;=1101",$C$4:$C$1500,"&lt;=1105",Y$4:Y$1500,"&gt;"&amp;Y735)+1,""))</f>
        <v/>
      </c>
      <c r="AC735" s="94" t="n">
        <v>75.5</v>
      </c>
      <c r="AD735" s="94" t="n">
        <v>57.68</v>
      </c>
      <c r="AE735" s="94" t="n">
        <v>57.5</v>
      </c>
      <c r="AF735" s="94" t="n">
        <v>78.75</v>
      </c>
      <c r="AG735" s="94" t="n">
        <v>100</v>
      </c>
      <c r="AH735" s="99">
        <f>IF(AND(AC735&gt;0,AC735&lt;36),1,IF(AND(AC735&gt;=36,AC735&lt;51),2,IF(AND(AC735&gt;=51,AC735&lt;71),3,IF(AND(AC735&gt;=71,AC735&lt;=100),4,))))</f>
        <v/>
      </c>
      <c r="AI735" s="99">
        <f>IF(AND(AD735&gt;0,AD735&lt;41),1,IF(AND(AD735&gt;=41,AD735&lt;56),2,IF(AND(AD735&gt;=56,AD735&lt;71),3,IF(AND(AD735&gt;=71,AD735&lt;=100),4,))))</f>
        <v/>
      </c>
      <c r="AJ735" s="99">
        <f>IF(AND(AE735&gt;0,AE735&lt;41),1,IF(AND(AE735&gt;=41,AE735&lt;56),2,IF(AND(AE735&gt;=56,AE735&lt;71),3,IF(AND(AE735&gt;=71,AE735&lt;=100),4,))))</f>
        <v/>
      </c>
      <c r="AK735" s="99">
        <f>IF(AND(AF735&gt;0,AF735&lt;36),1,IF(AND(AF735&gt;=36,AF735&lt;51),2,IF(AND(AF735&gt;=51,AF735&lt;66),3,IF(AND(AF735&gt;=66,AF735&lt;=100),4,))))</f>
        <v/>
      </c>
      <c r="AL735" s="100">
        <f>IF(AND(AG735&gt;0,AG735&lt;37),1,IF(AND(AG735&gt;=37,AG735&lt;58),2,IF(AND(AG735&gt;=58,AG735&lt;71),3,IF(AND(AG735&gt;=71,AG735&lt;=100),4,))))</f>
        <v/>
      </c>
      <c r="AM735" s="101">
        <f>IF((Y735&lt;&gt;"")*(K735&lt;&gt;""),Y735-K735,"")</f>
        <v/>
      </c>
      <c r="AN735" s="99">
        <f>IF((Z735&lt;&gt;"")*(L735&lt;&gt;""),Z735-L735,"")</f>
        <v/>
      </c>
      <c r="AO735" s="99">
        <f>IF((AA735&lt;&gt;"")*(M735&lt;&gt;""),AA735-M735,"")</f>
        <v/>
      </c>
      <c r="AP735" s="99">
        <f>IF((AB735&lt;&gt;"")*(N735&lt;&gt;""),AB735-N735,"")</f>
        <v/>
      </c>
      <c r="AQ735" s="94">
        <f>IF((AC735&lt;&gt;"")*(O735&lt;&gt;""),AC735-O735,"")</f>
        <v/>
      </c>
      <c r="AR735" s="94">
        <f>IF((AD735&lt;&gt;"")*(P735&lt;&gt;""),AD735-P735,"")</f>
        <v/>
      </c>
      <c r="AS735" s="94">
        <f>IF((AE735&lt;&gt;"")*(Q735&lt;&gt;""),AE735-Q735,"")</f>
        <v/>
      </c>
      <c r="AT735" s="94">
        <f>IF((AF735&lt;&gt;"")*(R735&lt;&gt;""),AF735-R735,"")</f>
        <v/>
      </c>
      <c r="AU735" s="94">
        <f>IF((AG735&lt;&gt;"")*(S735&lt;&gt;""),AG735-S735,"")</f>
        <v/>
      </c>
      <c r="AV735" s="99">
        <f>IF((AH735&lt;&gt;"")*(T735&lt;&gt;""),AH735-T735,"")</f>
        <v/>
      </c>
      <c r="AW735" s="99">
        <f>IF((AI735&lt;&gt;"")*(U735&lt;&gt;""),AI735-U735,"")</f>
        <v/>
      </c>
      <c r="AX735" s="99">
        <f>IF((AJ735&lt;&gt;"")*(V735&lt;&gt;""),AJ735-V735,"")</f>
        <v/>
      </c>
      <c r="AY735" s="99">
        <f>IF((AK735&lt;&gt;"")*(W735&lt;&gt;""),AK735-W735,"")</f>
        <v/>
      </c>
      <c r="AZ735" s="102">
        <f>IF((AL735&lt;&gt;"")*(X735&lt;&gt;""),AL735-X735,"")</f>
        <v/>
      </c>
      <c r="BA735" s="50">
        <f>IFERROR(__xludf.dummyfunction("AI(""Actúa como un tutor académico y dirígete personalmente al estudiante "" &amp; I735 &amp; "" "" &amp; J735 &amp; "" "" &amp; G735 &amp; "" "" &amp; H735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AM735 &amp; ""'. Diferencias por área: Matemáticas ("" &amp; AQ735 &amp; ""), Ciencias Natura"&amp;"les ("" &amp; AR735 &amp; ""), Sociales ("" &amp; AS735 &amp; ""), Lectura Crítica ("" &amp; AT735 &amp; "") e Inglés ("" &amp; AU735 &amp; ""). Variación en posición: grupo ("" &amp; AN735 &amp; ""), grado ("" &amp; AO735 &amp; "") y media ("" &amp; AP735 &amp; ""). Puntajes Primer Simulacro: Global "" &amp; K735 &amp; "", Mat "" &amp; "&amp;"O4 &amp; "", Cien "" &amp; P735 &amp; "", Soc "" &amp; Q735 &amp; "", Lec "" &amp; R735 &amp; "", Ing "" &amp; S735 &amp; "". Puntajes Segundo Simulacro: Global "" &amp; Y735 &amp; "", Mat "" &amp; AC735 &amp; "", Cien "" &amp; AD735 &amp; "", Soc "" &amp; AE735 &amp; "", Lec "" &amp; AF735 &amp; "", Ing "" &amp; AG735 &amp; "". Escribe un mensaje motivador"&amp;" y breve (máximo 4 líneas)."")
"),"=AI(""Actúa como un tutor académico y dirígete personalmente al estudiante "" &amp; I735 &amp; "" "" &amp; J735 &amp; "" "" &amp; G735 &amp; "" "" &amp; H735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AM735 &amp; ""'. Diferencias por área: Matemáticas ("" &amp; AQ735 &amp; ""), Ciencias Natur"&amp;"ales ("" &amp; AR735 &amp; ""), Sociales ("" &amp; AS735 &amp; ""), Lectura Crítica ("" &amp; AT735 &amp; "") e Inglés ("" &amp; AU735 &amp; ""). Variación en posición: grupo ("" &amp; AN735 &amp; ""), grado ("" &amp; AO735 &amp; "") y media ("" &amp; AP735 &amp; ""). Puntajes Primer Simulacro: Global "" &amp; K735 &amp; "", Mat "" &amp;"&amp;" O735 &amp; "", Cien "" &amp; P735 &amp; "", Soc "" &amp; Q735 &amp; "", Lec "" &amp; R735 &amp; "", Ing "" &amp; S735 &amp; "". Puntajes Segundo Simulacro: Global "" &amp; Y735 &amp; "", Mat "" &amp; AC735 &amp; "", Cien "" &amp; AD735 &amp; "", Soc "" &amp; AE735 &amp; "", Lec "" &amp; AF735 &amp; "", Ing "" &amp; AG735 &amp; "". Escribe un mensaje motivado"&amp;"r y breve (máximo 4 líneas)."")
")</f>
        <v/>
      </c>
    </row>
    <row r="736" ht="15.75" customHeight="1" s="42">
      <c r="A736" s="93" t="n"/>
      <c r="B736" s="94" t="inlineStr">
        <is>
          <t>Bachillerato</t>
        </is>
      </c>
      <c r="C736" s="94" t="n">
        <v>1001</v>
      </c>
      <c r="D736" s="94" t="n"/>
      <c r="E736" s="95" t="n">
        <v>1018239262</v>
      </c>
      <c r="F736" s="96">
        <f>TRIM(G736&amp;" "&amp;H736&amp;" "&amp;I736&amp;" "&amp;J736)</f>
        <v/>
      </c>
      <c r="G736" s="94" t="inlineStr">
        <is>
          <t>Velásquez</t>
        </is>
      </c>
      <c r="H736" s="94" t="inlineStr">
        <is>
          <t>Higuita</t>
        </is>
      </c>
      <c r="I736" s="94" t="inlineStr">
        <is>
          <t>Luis</t>
        </is>
      </c>
      <c r="J736" s="97" t="inlineStr">
        <is>
          <t>Felipe</t>
        </is>
      </c>
      <c r="K736" s="98">
        <f>IF(SUM(O736:S736)=0, "", ROUND(((O736*3+P736*3+Q736*3+R736*3+S736*1)/13)*5,0))</f>
        <v/>
      </c>
      <c r="L736" s="99">
        <f>IF(OR($C736="",K736=""),"",COUNTIFS($C$4:$C$1500,$C736,K$4:K$1500,"&gt;"&amp;K736)+1)</f>
        <v/>
      </c>
      <c r="M736" s="99">
        <f>IF(OR($C736="",K736=""),"",IF(AND($C736&gt;=1001,$C736&lt;=1005),COUNTIFS($C$4:$C$1500,"&gt;=1001",$C$4:$C$1500,"&lt;=1005",K$4:K$1500,"&gt;"&amp;K736)+1,IF(AND($C736&gt;=1101,$C736&lt;=1105),COUNTIFS($C$4:$C$1500,"&gt;=1101",$C$4:$C$1500,"&lt;=1105",K$4:K$1500,"&gt;"&amp;K736)+1,IF(AND($C736&gt;=901,$C736&lt;=905),COUNTIFS($C$4:$C$1500,"&gt;=901",$C$4:$C$1500,"&lt;=905",K$4:K$1500,"&gt;"&amp;K736)+1,IF(AND($C736&gt;=801,$C736&lt;=805),COUNTIFS($C$4:$C$1500,"&gt;=801",$C$4:$C$1500,"&lt;=805",K$4:K$1500,"&gt;"&amp;K736)+1,IF(AND($C736&gt;=701,$C736&lt;=705),COUNTIFS($C$4:$C$1500,"&gt;=701",$C$4:$C$1500,"&lt;=705",K$4:K$1500,"&gt;"&amp;K736)+1,IF(AND($C736&gt;=601,$C736&lt;=606),COUNTIFS($C$4:$C$1500,"&gt;=601",$C$4:$C$1500,"&lt;=606",K$4:K$1500,"&gt;"&amp;K736)+1,"")))))))</f>
        <v/>
      </c>
      <c r="N736" s="99">
        <f>IF(OR($C736="",K736=""),"",IF(OR(AND($C736&gt;=1001,$C736&lt;=1005),AND($C736&gt;=1101,$C736&lt;=1105)),COUNTIFS($C$4:$C$1500,"&gt;=1001",$C$4:$C$1500,"&lt;=1005",K$4:K$1500,"&gt;"&amp;K736)+COUNTIFS($C$4:$C$1500,"&gt;=1101",$C$4:$C$1500,"&lt;=1105",K$4:K$1500,"&gt;"&amp;K736)+1,""))</f>
        <v/>
      </c>
      <c r="O736" s="94" t="n">
        <v>62.31</v>
      </c>
      <c r="P736" s="94" t="n">
        <v>34.49</v>
      </c>
      <c r="Q736" s="94" t="n">
        <v>46.51</v>
      </c>
      <c r="R736" s="94" t="n">
        <v>60</v>
      </c>
      <c r="S736" s="94" t="n">
        <v>46.67</v>
      </c>
      <c r="T736" s="99">
        <f>IF(AND(O736&gt;0,O736&lt;36),1,IF(AND(O736&gt;=36,O736&lt;51),2,IF(AND(O736&gt;=51,O736&lt;71),3,IF(AND(O736&gt;=71,O736&lt;=100),4,))))</f>
        <v/>
      </c>
      <c r="U736" s="99">
        <f>IF(AND(P736&gt;0,P736&lt;41),1,IF(AND(P736&gt;=41,P736&lt;56),2,IF(AND(P736&gt;=56,P736&lt;71),3,IF(AND(P736&gt;=71,P736&lt;=100),4,))))</f>
        <v/>
      </c>
      <c r="V736" s="99">
        <f>IF(AND(Q736&gt;0,Q736&lt;41),1,IF(AND(Q736&gt;=41,Q736&lt;56),2,IF(AND(Q736&gt;=56,Q736&lt;71),3,IF(AND(Q736&gt;=71,Q736&lt;=100),4,))))</f>
        <v/>
      </c>
      <c r="W736" s="99">
        <f>IF(AND(R736&gt;0,R736&lt;36),1,IF(AND(R736&gt;=36,R736&lt;51),2,IF(AND(R736&gt;=51,R736&lt;66),3,IF(AND(R736&gt;=66,R736&lt;=100),4,))))</f>
        <v/>
      </c>
      <c r="X736" s="100">
        <f>IF(AND(S736&gt;0,S736&lt;37),1,IF(AND(S736&gt;=37,S736&lt;58),2,IF(AND(S736&gt;=58,S736&lt;71),3,IF(AND(S736&gt;=71,S736&lt;=100),4,))))</f>
        <v/>
      </c>
      <c r="Y736" s="101">
        <f>IF(SUM(AC736:AG736)=0, "", ROUND(((AC736*3+AD736*3+AE736*3+AF736*3+AG736*1)/13)*5,0))</f>
        <v/>
      </c>
      <c r="Z736" s="99">
        <f>IF(OR($C736="",Y736=""),"",COUNTIFS($C$4:$C$1500,$C736,Y$4:Y$1500,"&gt;"&amp;Y736)+1)</f>
        <v/>
      </c>
      <c r="AA736" s="99">
        <f>IF(OR($C736="",Y736=""),"",IF(AND($C736&gt;=1001,$C736&lt;=1005),COUNTIFS($C$4:$C$1500,"&gt;=1001",$C$4:$C$1500,"&lt;=1005",Y$4:Y$1500,"&gt;"&amp;Y736)+1,IF(AND($C736&gt;=1101,$C736&lt;=1105),COUNTIFS($C$4:$C$1500,"&gt;=1101",$C$4:$C$1500,"&lt;=1105",Y$4:Y$1500,"&gt;"&amp;Y736)+1,IF(AND($C736&gt;=901,$C736&lt;=905),COUNTIFS($C$4:$C$1500,"&gt;=901",$C$4:$C$1500,"&lt;=905",Y$4:Y$1500,"&gt;"&amp;Y736)+1,IF(AND($C736&gt;=801,$C736&lt;=805),COUNTIFS($C$4:$C$1500,"&gt;=801",$C$4:$C$1500,"&lt;=805",Y$4:Y$1500,"&gt;"&amp;Y736)+1,IF(AND($C736&gt;=701,$C736&lt;=705),COUNTIFS($C$4:$C$1500,"&gt;=701",$C$4:$C$1500,"&lt;=705",Y$4:Y$1500,"&gt;"&amp;Y736)+1,IF(AND($C736&gt;=601,$C736&lt;=606),COUNTIFS($C$4:$C$1500,"&gt;=601",$C$4:$C$1500,"&lt;=606",Y$4:Y$1500,"&gt;"&amp;Y736)+1,"")))))))</f>
        <v/>
      </c>
      <c r="AB736" s="99">
        <f>IF(OR($C736="",Y736=""),"",IF(OR(AND($C736&gt;=1001,$C736&lt;=1005),AND($C736&gt;=1101,$C736&lt;=1105)),COUNTIFS($C$4:$C$1500,"&gt;=1001",$C$4:$C$1500,"&lt;=1005",Y$4:Y$1500,"&gt;"&amp;Y736)+COUNTIFS($C$4:$C$1500,"&gt;=1101",$C$4:$C$1500,"&lt;=1105",Y$4:Y$1500,"&gt;"&amp;Y736)+1,""))</f>
        <v/>
      </c>
      <c r="AC736" s="94" t="n">
        <v>59.25</v>
      </c>
      <c r="AD736" s="94" t="n">
        <v>54.4</v>
      </c>
      <c r="AE736" s="94" t="n">
        <v>46</v>
      </c>
      <c r="AF736" s="94" t="n">
        <v>74.38</v>
      </c>
      <c r="AG736" s="94" t="n">
        <v>90</v>
      </c>
      <c r="AH736" s="99">
        <f>IF(AND(AC736&gt;0,AC736&lt;36),1,IF(AND(AC736&gt;=36,AC736&lt;51),2,IF(AND(AC736&gt;=51,AC736&lt;71),3,IF(AND(AC736&gt;=71,AC736&lt;=100),4,))))</f>
        <v/>
      </c>
      <c r="AI736" s="99">
        <f>IF(AND(AD736&gt;0,AD736&lt;41),1,IF(AND(AD736&gt;=41,AD736&lt;56),2,IF(AND(AD736&gt;=56,AD736&lt;71),3,IF(AND(AD736&gt;=71,AD736&lt;=100),4,))))</f>
        <v/>
      </c>
      <c r="AJ736" s="99">
        <f>IF(AND(AE736&gt;0,AE736&lt;41),1,IF(AND(AE736&gt;=41,AE736&lt;56),2,IF(AND(AE736&gt;=56,AE736&lt;71),3,IF(AND(AE736&gt;=71,AE736&lt;=100),4,))))</f>
        <v/>
      </c>
      <c r="AK736" s="99">
        <f>IF(AND(AF736&gt;0,AF736&lt;36),1,IF(AND(AF736&gt;=36,AF736&lt;51),2,IF(AND(AF736&gt;=51,AF736&lt;66),3,IF(AND(AF736&gt;=66,AF736&lt;=100),4,))))</f>
        <v/>
      </c>
      <c r="AL736" s="100">
        <f>IF(AND(AG736&gt;0,AG736&lt;37),1,IF(AND(AG736&gt;=37,AG736&lt;58),2,IF(AND(AG736&gt;=58,AG736&lt;71),3,IF(AND(AG736&gt;=71,AG736&lt;=100),4,))))</f>
        <v/>
      </c>
      <c r="AM736" s="101">
        <f>IF((Y736&lt;&gt;"")*(K736&lt;&gt;""),Y736-K736,"")</f>
        <v/>
      </c>
      <c r="AN736" s="99">
        <f>IF((Z736&lt;&gt;"")*(L736&lt;&gt;""),Z736-L736,"")</f>
        <v/>
      </c>
      <c r="AO736" s="99">
        <f>IF((AA736&lt;&gt;"")*(M736&lt;&gt;""),AA736-M736,"")</f>
        <v/>
      </c>
      <c r="AP736" s="99">
        <f>IF((AB736&lt;&gt;"")*(N736&lt;&gt;""),AB736-N736,"")</f>
        <v/>
      </c>
      <c r="AQ736" s="94">
        <f>IF((AC736&lt;&gt;"")*(O736&lt;&gt;""),AC736-O736,"")</f>
        <v/>
      </c>
      <c r="AR736" s="94">
        <f>IF((AD736&lt;&gt;"")*(P736&lt;&gt;""),AD736-P736,"")</f>
        <v/>
      </c>
      <c r="AS736" s="94">
        <f>IF((AE736&lt;&gt;"")*(Q736&lt;&gt;""),AE736-Q736,"")</f>
        <v/>
      </c>
      <c r="AT736" s="94">
        <f>IF((AF736&lt;&gt;"")*(R736&lt;&gt;""),AF736-R736,"")</f>
        <v/>
      </c>
      <c r="AU736" s="94">
        <f>IF((AG736&lt;&gt;"")*(S736&lt;&gt;""),AG736-S736,"")</f>
        <v/>
      </c>
      <c r="AV736" s="99">
        <f>IF((AH736&lt;&gt;"")*(T736&lt;&gt;""),AH736-T736,"")</f>
        <v/>
      </c>
      <c r="AW736" s="99">
        <f>IF((AI736&lt;&gt;"")*(U736&lt;&gt;""),AI736-U736,"")</f>
        <v/>
      </c>
      <c r="AX736" s="99">
        <f>IF((AJ736&lt;&gt;"")*(V736&lt;&gt;""),AJ736-V736,"")</f>
        <v/>
      </c>
      <c r="AY736" s="99">
        <f>IF((AK736&lt;&gt;"")*(W736&lt;&gt;""),AK736-W736,"")</f>
        <v/>
      </c>
      <c r="AZ736" s="102">
        <f>IF((AL736&lt;&gt;"")*(X736&lt;&gt;""),AL736-X736,"")</f>
        <v/>
      </c>
      <c r="BA736" s="50">
        <f>IFERROR(__xludf.dummyfunction("AI(""Actúa como un tutor académico y dirígete personalmente al estudiante "" &amp; I736 &amp; "" "" &amp; J736 &amp; "" "" &amp; G736 &amp; "" "" &amp; H736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AM736 &amp; ""'. Diferencias por área: Matemáticas ("" &amp; AQ736 &amp; ""), Ciencias Natura"&amp;"les ("" &amp; AR736 &amp; ""), Sociales ("" &amp; AS736 &amp; ""), Lectura Crítica ("" &amp; AT736 &amp; "") e Inglés ("" &amp; AU736 &amp; ""). Variación en posición: grupo ("" &amp; AN736 &amp; ""), grado ("" &amp; AO736 &amp; "") y media ("" &amp; AP736 &amp; ""). Puntajes Primer Simulacro: Global "" &amp; K736 &amp; "", Mat "" &amp; "&amp;"O4 &amp; "", Cien "" &amp; P736 &amp; "", Soc "" &amp; Q736 &amp; "", Lec "" &amp; R736 &amp; "", Ing "" &amp; S736 &amp; "". Puntajes Segundo Simulacro: Global "" &amp; Y736 &amp; "", Mat "" &amp; AC736 &amp; "", Cien "" &amp; AD736 &amp; "", Soc "" &amp; AE736 &amp; "", Lec "" &amp; AF736 &amp; "", Ing "" &amp; AG736 &amp; "". Escribe un mensaje motivador"&amp;" y breve (máximo 4 líneas)."")
"),"=AI(""Actúa como un tutor académico y dirígete personalmente al estudiante "" &amp; I736 &amp; "" "" &amp; J736 &amp; "" "" &amp; G736 &amp; "" "" &amp; H736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AM736 &amp; ""'. Diferencias por área: Matemáticas ("" &amp; AQ736 &amp; ""), Ciencias Natur"&amp;"ales ("" &amp; AR736 &amp; ""), Sociales ("" &amp; AS736 &amp; ""), Lectura Crítica ("" &amp; AT736 &amp; "") e Inglés ("" &amp; AU736 &amp; ""). Variación en posición: grupo ("" &amp; AN736 &amp; ""), grado ("" &amp; AO736 &amp; "") y media ("" &amp; AP736 &amp; ""). Puntajes Primer Simulacro: Global "" &amp; K736 &amp; "", Mat "" &amp;"&amp;" O736 &amp; "", Cien "" &amp; P736 &amp; "", Soc "" &amp; Q736 &amp; "", Lec "" &amp; R736 &amp; "", Ing "" &amp; S736 &amp; "". Puntajes Segundo Simulacro: Global "" &amp; Y736 &amp; "", Mat "" &amp; AC736 &amp; "", Cien "" &amp; AD736 &amp; "", Soc "" &amp; AE736 &amp; "", Lec "" &amp; AF736 &amp; "", Ing "" &amp; AG736 &amp; "". Escribe un mensaje motivado"&amp;"r y breve (máximo 4 líneas)."")
")</f>
        <v/>
      </c>
    </row>
    <row r="737" ht="15.75" customHeight="1" s="42">
      <c r="A737" s="93" t="n"/>
      <c r="B737" s="94" t="inlineStr">
        <is>
          <t>Bachillerato</t>
        </is>
      </c>
      <c r="C737" s="94" t="n">
        <v>1001</v>
      </c>
      <c r="D737" s="94" t="n"/>
      <c r="E737" s="95" t="n">
        <v>1011592980</v>
      </c>
      <c r="F737" s="96">
        <f>TRIM(G737&amp;" "&amp;H737&amp;" "&amp;I737&amp;" "&amp;J737)</f>
        <v/>
      </c>
      <c r="G737" s="94" t="inlineStr">
        <is>
          <t>Vélez</t>
        </is>
      </c>
      <c r="H737" s="94" t="inlineStr">
        <is>
          <t>González</t>
        </is>
      </c>
      <c r="I737" s="94" t="inlineStr">
        <is>
          <t>Juan</t>
        </is>
      </c>
      <c r="J737" s="97" t="inlineStr">
        <is>
          <t>José</t>
        </is>
      </c>
      <c r="K737" s="98">
        <f>IF(SUM(O737:S737)=0, "", ROUND(((O737*3+P737*3+Q737*3+R737*3+S737*1)/13)*5,0))</f>
        <v/>
      </c>
      <c r="L737" s="99">
        <f>IF(OR($C737="",K737=""),"",COUNTIFS($C$4:$C$1500,$C737,K$4:K$1500,"&gt;"&amp;K737)+1)</f>
        <v/>
      </c>
      <c r="M737" s="99">
        <f>IF(OR($C737="",K737=""),"",IF(AND($C737&gt;=1001,$C737&lt;=1005),COUNTIFS($C$4:$C$1500,"&gt;=1001",$C$4:$C$1500,"&lt;=1005",K$4:K$1500,"&gt;"&amp;K737)+1,IF(AND($C737&gt;=1101,$C737&lt;=1105),COUNTIFS($C$4:$C$1500,"&gt;=1101",$C$4:$C$1500,"&lt;=1105",K$4:K$1500,"&gt;"&amp;K737)+1,IF(AND($C737&gt;=901,$C737&lt;=905),COUNTIFS($C$4:$C$1500,"&gt;=901",$C$4:$C$1500,"&lt;=905",K$4:K$1500,"&gt;"&amp;K737)+1,IF(AND($C737&gt;=801,$C737&lt;=805),COUNTIFS($C$4:$C$1500,"&gt;=801",$C$4:$C$1500,"&lt;=805",K$4:K$1500,"&gt;"&amp;K737)+1,IF(AND($C737&gt;=701,$C737&lt;=705),COUNTIFS($C$4:$C$1500,"&gt;=701",$C$4:$C$1500,"&lt;=705",K$4:K$1500,"&gt;"&amp;K737)+1,IF(AND($C737&gt;=601,$C737&lt;=606),COUNTIFS($C$4:$C$1500,"&gt;=601",$C$4:$C$1500,"&lt;=606",K$4:K$1500,"&gt;"&amp;K737)+1,"")))))))</f>
        <v/>
      </c>
      <c r="N737" s="99">
        <f>IF(OR($C737="",K737=""),"",IF(OR(AND($C737&gt;=1001,$C737&lt;=1005),AND($C737&gt;=1101,$C737&lt;=1105)),COUNTIFS($C$4:$C$1500,"&gt;=1001",$C$4:$C$1500,"&lt;=1005",K$4:K$1500,"&gt;"&amp;K737)+COUNTIFS($C$4:$C$1500,"&gt;=1101",$C$4:$C$1500,"&lt;=1105",K$4:K$1500,"&gt;"&amp;K737)+1,""))</f>
        <v/>
      </c>
      <c r="O737" s="94" t="n">
        <v>51.64</v>
      </c>
      <c r="P737" s="94" t="n">
        <v>55.58</v>
      </c>
      <c r="Q737" s="94" t="n">
        <v>49.57</v>
      </c>
      <c r="R737" s="94" t="n">
        <v>45</v>
      </c>
      <c r="S737" s="94" t="n">
        <v>77.78</v>
      </c>
      <c r="T737" s="99">
        <f>IF(AND(O737&gt;0,O737&lt;36),1,IF(AND(O737&gt;=36,O737&lt;51),2,IF(AND(O737&gt;=51,O737&lt;71),3,IF(AND(O737&gt;=71,O737&lt;=100),4,))))</f>
        <v/>
      </c>
      <c r="U737" s="99">
        <f>IF(AND(P737&gt;0,P737&lt;41),1,IF(AND(P737&gt;=41,P737&lt;56),2,IF(AND(P737&gt;=56,P737&lt;71),3,IF(AND(P737&gt;=71,P737&lt;=100),4,))))</f>
        <v/>
      </c>
      <c r="V737" s="99">
        <f>IF(AND(Q737&gt;0,Q737&lt;41),1,IF(AND(Q737&gt;=41,Q737&lt;56),2,IF(AND(Q737&gt;=56,Q737&lt;71),3,IF(AND(Q737&gt;=71,Q737&lt;=100),4,))))</f>
        <v/>
      </c>
      <c r="W737" s="99">
        <f>IF(AND(R737&gt;0,R737&lt;36),1,IF(AND(R737&gt;=36,R737&lt;51),2,IF(AND(R737&gt;=51,R737&lt;66),3,IF(AND(R737&gt;=66,R737&lt;=100),4,))))</f>
        <v/>
      </c>
      <c r="X737" s="100">
        <f>IF(AND(S737&gt;0,S737&lt;37),1,IF(AND(S737&gt;=37,S737&lt;58),2,IF(AND(S737&gt;=58,S737&lt;71),3,IF(AND(S737&gt;=71,S737&lt;=100),4,))))</f>
        <v/>
      </c>
      <c r="Y737" s="101">
        <f>IF(SUM(AC737:AG737)=0, "", ROUND(((AC737*3+AD737*3+AE737*3+AF737*3+AG737*1)/13)*5,0))</f>
        <v/>
      </c>
      <c r="Z737" s="99">
        <f>IF(OR($C737="",Y737=""),"",COUNTIFS($C$4:$C$1500,$C737,Y$4:Y$1500,"&gt;"&amp;Y737)+1)</f>
        <v/>
      </c>
      <c r="AA737" s="99">
        <f>IF(OR($C737="",Y737=""),"",IF(AND($C737&gt;=1001,$C737&lt;=1005),COUNTIFS($C$4:$C$1500,"&gt;=1001",$C$4:$C$1500,"&lt;=1005",Y$4:Y$1500,"&gt;"&amp;Y737)+1,IF(AND($C737&gt;=1101,$C737&lt;=1105),COUNTIFS($C$4:$C$1500,"&gt;=1101",$C$4:$C$1500,"&lt;=1105",Y$4:Y$1500,"&gt;"&amp;Y737)+1,IF(AND($C737&gt;=901,$C737&lt;=905),COUNTIFS($C$4:$C$1500,"&gt;=901",$C$4:$C$1500,"&lt;=905",Y$4:Y$1500,"&gt;"&amp;Y737)+1,IF(AND($C737&gt;=801,$C737&lt;=805),COUNTIFS($C$4:$C$1500,"&gt;=801",$C$4:$C$1500,"&lt;=805",Y$4:Y$1500,"&gt;"&amp;Y737)+1,IF(AND($C737&gt;=701,$C737&lt;=705),COUNTIFS($C$4:$C$1500,"&gt;=701",$C$4:$C$1500,"&lt;=705",Y$4:Y$1500,"&gt;"&amp;Y737)+1,IF(AND($C737&gt;=601,$C737&lt;=606),COUNTIFS($C$4:$C$1500,"&gt;=601",$C$4:$C$1500,"&lt;=606",Y$4:Y$1500,"&gt;"&amp;Y737)+1,"")))))))</f>
        <v/>
      </c>
      <c r="AB737" s="99">
        <f>IF(OR($C737="",Y737=""),"",IF(OR(AND($C737&gt;=1001,$C737&lt;=1005),AND($C737&gt;=1101,$C737&lt;=1105)),COUNTIFS($C$4:$C$1500,"&gt;=1001",$C$4:$C$1500,"&lt;=1005",Y$4:Y$1500,"&gt;"&amp;Y737)+COUNTIFS($C$4:$C$1500,"&gt;=1101",$C$4:$C$1500,"&lt;=1105",Y$4:Y$1500,"&gt;"&amp;Y737)+1,""))</f>
        <v/>
      </c>
      <c r="AC737" s="94" t="n">
        <v>74.25</v>
      </c>
      <c r="AD737" s="94" t="n">
        <v>60</v>
      </c>
      <c r="AE737" s="94" t="n">
        <v>57.5</v>
      </c>
      <c r="AF737" s="94" t="n">
        <v>70</v>
      </c>
      <c r="AG737" s="94" t="n">
        <v>90</v>
      </c>
      <c r="AH737" s="99">
        <f>IF(AND(AC737&gt;0,AC737&lt;36),1,IF(AND(AC737&gt;=36,AC737&lt;51),2,IF(AND(AC737&gt;=51,AC737&lt;71),3,IF(AND(AC737&gt;=71,AC737&lt;=100),4,))))</f>
        <v/>
      </c>
      <c r="AI737" s="99">
        <f>IF(AND(AD737&gt;0,AD737&lt;41),1,IF(AND(AD737&gt;=41,AD737&lt;56),2,IF(AND(AD737&gt;=56,AD737&lt;71),3,IF(AND(AD737&gt;=71,AD737&lt;=100),4,))))</f>
        <v/>
      </c>
      <c r="AJ737" s="99">
        <f>IF(AND(AE737&gt;0,AE737&lt;41),1,IF(AND(AE737&gt;=41,AE737&lt;56),2,IF(AND(AE737&gt;=56,AE737&lt;71),3,IF(AND(AE737&gt;=71,AE737&lt;=100),4,))))</f>
        <v/>
      </c>
      <c r="AK737" s="99">
        <f>IF(AND(AF737&gt;0,AF737&lt;36),1,IF(AND(AF737&gt;=36,AF737&lt;51),2,IF(AND(AF737&gt;=51,AF737&lt;66),3,IF(AND(AF737&gt;=66,AF737&lt;=100),4,))))</f>
        <v/>
      </c>
      <c r="AL737" s="100">
        <f>IF(AND(AG737&gt;0,AG737&lt;37),1,IF(AND(AG737&gt;=37,AG737&lt;58),2,IF(AND(AG737&gt;=58,AG737&lt;71),3,IF(AND(AG737&gt;=71,AG737&lt;=100),4,))))</f>
        <v/>
      </c>
      <c r="AM737" s="101">
        <f>IF((Y737&lt;&gt;"")*(K737&lt;&gt;""),Y737-K737,"")</f>
        <v/>
      </c>
      <c r="AN737" s="99">
        <f>IF((Z737&lt;&gt;"")*(L737&lt;&gt;""),Z737-L737,"")</f>
        <v/>
      </c>
      <c r="AO737" s="99">
        <f>IF((AA737&lt;&gt;"")*(M737&lt;&gt;""),AA737-M737,"")</f>
        <v/>
      </c>
      <c r="AP737" s="99">
        <f>IF((AB737&lt;&gt;"")*(N737&lt;&gt;""),AB737-N737,"")</f>
        <v/>
      </c>
      <c r="AQ737" s="94">
        <f>IF((AC737&lt;&gt;"")*(O737&lt;&gt;""),AC737-O737,"")</f>
        <v/>
      </c>
      <c r="AR737" s="94">
        <f>IF((AD737&lt;&gt;"")*(P737&lt;&gt;""),AD737-P737,"")</f>
        <v/>
      </c>
      <c r="AS737" s="94">
        <f>IF((AE737&lt;&gt;"")*(Q737&lt;&gt;""),AE737-Q737,"")</f>
        <v/>
      </c>
      <c r="AT737" s="94">
        <f>IF((AF737&lt;&gt;"")*(R737&lt;&gt;""),AF737-R737,"")</f>
        <v/>
      </c>
      <c r="AU737" s="94">
        <f>IF((AG737&lt;&gt;"")*(S737&lt;&gt;""),AG737-S737,"")</f>
        <v/>
      </c>
      <c r="AV737" s="99">
        <f>IF((AH737&lt;&gt;"")*(T737&lt;&gt;""),AH737-T737,"")</f>
        <v/>
      </c>
      <c r="AW737" s="99">
        <f>IF((AI737&lt;&gt;"")*(U737&lt;&gt;""),AI737-U737,"")</f>
        <v/>
      </c>
      <c r="AX737" s="99">
        <f>IF((AJ737&lt;&gt;"")*(V737&lt;&gt;""),AJ737-V737,"")</f>
        <v/>
      </c>
      <c r="AY737" s="99">
        <f>IF((AK737&lt;&gt;"")*(W737&lt;&gt;""),AK737-W737,"")</f>
        <v/>
      </c>
      <c r="AZ737" s="102">
        <f>IF((AL737&lt;&gt;"")*(X737&lt;&gt;""),AL737-X737,"")</f>
        <v/>
      </c>
      <c r="BA737" s="50">
        <f>IFERROR(__xludf.dummyfunction("AI(""Actúa como un tutor académico y dirígete personalmente al estudiante "" &amp; I737 &amp; "" "" &amp; J737 &amp; "" "" &amp; G737 &amp; "" "" &amp; H737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AM737 &amp; ""'. Diferencias por área: Matemáticas ("" &amp; AQ737 &amp; ""), Ciencias Natura"&amp;"les ("" &amp; AR737 &amp; ""), Sociales ("" &amp; AS737 &amp; ""), Lectura Crítica ("" &amp; AT737 &amp; "") e Inglés ("" &amp; AU737 &amp; ""). Variación en posición: grupo ("" &amp; AN737 &amp; ""), grado ("" &amp; AO737 &amp; "") y media ("" &amp; AP737 &amp; ""). Puntajes Primer Simulacro: Global "" &amp; K737 &amp; "", Mat "" &amp; "&amp;"O4 &amp; "", Cien "" &amp; P737 &amp; "", Soc "" &amp; Q737 &amp; "", Lec "" &amp; R737 &amp; "", Ing "" &amp; S737 &amp; "". Puntajes Segundo Simulacro: Global "" &amp; Y737 &amp; "", Mat "" &amp; AC737 &amp; "", Cien "" &amp; AD737 &amp; "", Soc "" &amp; AE737 &amp; "", Lec "" &amp; AF737 &amp; "", Ing "" &amp; AG737 &amp; "". Escribe un mensaje motivador"&amp;" y breve (máximo 4 líneas)."")
"),"=AI(""Actúa como un tutor académico y dirígete personalmente al estudiante "" &amp; I737 &amp; "" "" &amp; J737 &amp; "" "" &amp; G737 &amp; "" "" &amp; H737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AM737 &amp; ""'. Diferencias por área: Matemáticas ("" &amp; AQ737 &amp; ""), Ciencias Natur"&amp;"ales ("" &amp; AR737 &amp; ""), Sociales ("" &amp; AS737 &amp; ""), Lectura Crítica ("" &amp; AT737 &amp; "") e Inglés ("" &amp; AU737 &amp; ""). Variación en posición: grupo ("" &amp; AN737 &amp; ""), grado ("" &amp; AO737 &amp; "") y media ("" &amp; AP737 &amp; ""). Puntajes Primer Simulacro: Global "" &amp; K737 &amp; "", Mat "" &amp;"&amp;" O737 &amp; "", Cien "" &amp; P737 &amp; "", Soc "" &amp; Q737 &amp; "", Lec "" &amp; R737 &amp; "", Ing "" &amp; S737 &amp; "". Puntajes Segundo Simulacro: Global "" &amp; Y737 &amp; "", Mat "" &amp; AC737 &amp; "", Cien "" &amp; AD737 &amp; "", Soc "" &amp; AE737 &amp; "", Lec "" &amp; AF737 &amp; "", Ing "" &amp; AG737 &amp; "". Escribe un mensaje motivado"&amp;"r y breve (máximo 4 líneas)."")
")</f>
        <v/>
      </c>
    </row>
    <row r="738" ht="15.75" customHeight="1" s="42">
      <c r="A738" s="93" t="n"/>
      <c r="B738" s="94" t="inlineStr">
        <is>
          <t>Bachillerato</t>
        </is>
      </c>
      <c r="C738" s="94" t="n">
        <v>1001</v>
      </c>
      <c r="D738" s="94" t="n"/>
      <c r="E738" s="95" t="n">
        <v>1032253464</v>
      </c>
      <c r="F738" s="96">
        <f>TRIM(G738&amp;" "&amp;H738&amp;" "&amp;I738&amp;" "&amp;J738)</f>
        <v/>
      </c>
      <c r="G738" s="94" t="inlineStr">
        <is>
          <t>Álvarez</t>
        </is>
      </c>
      <c r="H738" s="94" t="inlineStr">
        <is>
          <t>Mestra</t>
        </is>
      </c>
      <c r="I738" s="94" t="inlineStr">
        <is>
          <t>Andrés</t>
        </is>
      </c>
      <c r="J738" s="97" t="inlineStr">
        <is>
          <t>Esteban</t>
        </is>
      </c>
      <c r="K738" s="98">
        <f>IF(SUM(O738:S738)=0, "", ROUND(((O738*3+P738*3+Q738*3+R738*3+S738*1)/13)*5,0))</f>
        <v/>
      </c>
      <c r="L738" s="99">
        <f>IF(OR($C738="",K738=""),"",COUNTIFS($C$4:$C$1500,$C738,K$4:K$1500,"&gt;"&amp;K738)+1)</f>
        <v/>
      </c>
      <c r="M738" s="99">
        <f>IF(OR($C738="",K738=""),"",IF(AND($C738&gt;=1001,$C738&lt;=1005),COUNTIFS($C$4:$C$1500,"&gt;=1001",$C$4:$C$1500,"&lt;=1005",K$4:K$1500,"&gt;"&amp;K738)+1,IF(AND($C738&gt;=1101,$C738&lt;=1105),COUNTIFS($C$4:$C$1500,"&gt;=1101",$C$4:$C$1500,"&lt;=1105",K$4:K$1500,"&gt;"&amp;K738)+1,IF(AND($C738&gt;=901,$C738&lt;=905),COUNTIFS($C$4:$C$1500,"&gt;=901",$C$4:$C$1500,"&lt;=905",K$4:K$1500,"&gt;"&amp;K738)+1,IF(AND($C738&gt;=801,$C738&lt;=805),COUNTIFS($C$4:$C$1500,"&gt;=801",$C$4:$C$1500,"&lt;=805",K$4:K$1500,"&gt;"&amp;K738)+1,IF(AND($C738&gt;=701,$C738&lt;=705),COUNTIFS($C$4:$C$1500,"&gt;=701",$C$4:$C$1500,"&lt;=705",K$4:K$1500,"&gt;"&amp;K738)+1,IF(AND($C738&gt;=601,$C738&lt;=606),COUNTIFS($C$4:$C$1500,"&gt;=601",$C$4:$C$1500,"&lt;=606",K$4:K$1500,"&gt;"&amp;K738)+1,"")))))))</f>
        <v/>
      </c>
      <c r="N738" s="99">
        <f>IF(OR($C738="",K738=""),"",IF(OR(AND($C738&gt;=1001,$C738&lt;=1005),AND($C738&gt;=1101,$C738&lt;=1105)),COUNTIFS($C$4:$C$1500,"&gt;=1001",$C$4:$C$1500,"&lt;=1005",K$4:K$1500,"&gt;"&amp;K738)+COUNTIFS($C$4:$C$1500,"&gt;=1101",$C$4:$C$1500,"&lt;=1105",K$4:K$1500,"&gt;"&amp;K738)+1,""))</f>
        <v/>
      </c>
      <c r="O738" s="94" t="n">
        <v>41.41</v>
      </c>
      <c r="P738" s="94" t="n">
        <v>50.37</v>
      </c>
      <c r="Q738" s="94" t="n">
        <v>70.72</v>
      </c>
      <c r="R738" s="94" t="n">
        <v>55</v>
      </c>
      <c r="S738" s="94" t="n">
        <v>46.67</v>
      </c>
      <c r="T738" s="99">
        <f>IF(AND(O738&gt;0,O738&lt;36),1,IF(AND(O738&gt;=36,O738&lt;51),2,IF(AND(O738&gt;=51,O738&lt;71),3,IF(AND(O738&gt;=71,O738&lt;=100),4,))))</f>
        <v/>
      </c>
      <c r="U738" s="99">
        <f>IF(AND(P738&gt;0,P738&lt;41),1,IF(AND(P738&gt;=41,P738&lt;56),2,IF(AND(P738&gt;=56,P738&lt;71),3,IF(AND(P738&gt;=71,P738&lt;=100),4,))))</f>
        <v/>
      </c>
      <c r="V738" s="99">
        <f>IF(AND(Q738&gt;0,Q738&lt;41),1,IF(AND(Q738&gt;=41,Q738&lt;56),2,IF(AND(Q738&gt;=56,Q738&lt;71),3,IF(AND(Q738&gt;=71,Q738&lt;=100),4,))))</f>
        <v/>
      </c>
      <c r="W738" s="99">
        <f>IF(AND(R738&gt;0,R738&lt;36),1,IF(AND(R738&gt;=36,R738&lt;51),2,IF(AND(R738&gt;=51,R738&lt;66),3,IF(AND(R738&gt;=66,R738&lt;=100),4,))))</f>
        <v/>
      </c>
      <c r="X738" s="100">
        <f>IF(AND(S738&gt;0,S738&lt;37),1,IF(AND(S738&gt;=37,S738&lt;58),2,IF(AND(S738&gt;=58,S738&lt;71),3,IF(AND(S738&gt;=71,S738&lt;=100),4,))))</f>
        <v/>
      </c>
      <c r="Y738" s="101">
        <f>IF(SUM(AC738:AG738)=0, "", ROUND(((AC738*3+AD738*3+AE738*3+AF738*3+AG738*1)/13)*5,0))</f>
        <v/>
      </c>
      <c r="Z738" s="99">
        <f>IF(OR($C738="",Y738=""),"",COUNTIFS($C$4:$C$1500,$C738,Y$4:Y$1500,"&gt;"&amp;Y738)+1)</f>
        <v/>
      </c>
      <c r="AA738" s="99">
        <f>IF(OR($C738="",Y738=""),"",IF(AND($C738&gt;=1001,$C738&lt;=1005),COUNTIFS($C$4:$C$1500,"&gt;=1001",$C$4:$C$1500,"&lt;=1005",Y$4:Y$1500,"&gt;"&amp;Y738)+1,IF(AND($C738&gt;=1101,$C738&lt;=1105),COUNTIFS($C$4:$C$1500,"&gt;=1101",$C$4:$C$1500,"&lt;=1105",Y$4:Y$1500,"&gt;"&amp;Y738)+1,IF(AND($C738&gt;=901,$C738&lt;=905),COUNTIFS($C$4:$C$1500,"&gt;=901",$C$4:$C$1500,"&lt;=905",Y$4:Y$1500,"&gt;"&amp;Y738)+1,IF(AND($C738&gt;=801,$C738&lt;=805),COUNTIFS($C$4:$C$1500,"&gt;=801",$C$4:$C$1500,"&lt;=805",Y$4:Y$1500,"&gt;"&amp;Y738)+1,IF(AND($C738&gt;=701,$C738&lt;=705),COUNTIFS($C$4:$C$1500,"&gt;=701",$C$4:$C$1500,"&lt;=705",Y$4:Y$1500,"&gt;"&amp;Y738)+1,IF(AND($C738&gt;=601,$C738&lt;=606),COUNTIFS($C$4:$C$1500,"&gt;=601",$C$4:$C$1500,"&lt;=606",Y$4:Y$1500,"&gt;"&amp;Y738)+1,"")))))))</f>
        <v/>
      </c>
      <c r="AB738" s="99">
        <f>IF(OR($C738="",Y738=""),"",IF(OR(AND($C738&gt;=1001,$C738&lt;=1005),AND($C738&gt;=1101,$C738&lt;=1105)),COUNTIFS($C$4:$C$1500,"&gt;=1001",$C$4:$C$1500,"&lt;=1005",Y$4:Y$1500,"&gt;"&amp;Y738)+COUNTIFS($C$4:$C$1500,"&gt;=1101",$C$4:$C$1500,"&lt;=1105",Y$4:Y$1500,"&gt;"&amp;Y738)+1,""))</f>
        <v/>
      </c>
      <c r="AC738" s="94" t="n">
        <v>45.5</v>
      </c>
      <c r="AD738" s="94" t="n">
        <v>64.58</v>
      </c>
      <c r="AE738" s="94" t="n">
        <v>77.63</v>
      </c>
      <c r="AF738" s="94" t="n">
        <v>56.88</v>
      </c>
      <c r="AG738" s="94" t="n">
        <v>35</v>
      </c>
      <c r="AH738" s="99">
        <f>IF(AND(AC738&gt;0,AC738&lt;36),1,IF(AND(AC738&gt;=36,AC738&lt;51),2,IF(AND(AC738&gt;=51,AC738&lt;71),3,IF(AND(AC738&gt;=71,AC738&lt;=100),4,))))</f>
        <v/>
      </c>
      <c r="AI738" s="99">
        <f>IF(AND(AD738&gt;0,AD738&lt;41),1,IF(AND(AD738&gt;=41,AD738&lt;56),2,IF(AND(AD738&gt;=56,AD738&lt;71),3,IF(AND(AD738&gt;=71,AD738&lt;=100),4,))))</f>
        <v/>
      </c>
      <c r="AJ738" s="99">
        <f>IF(AND(AE738&gt;0,AE738&lt;41),1,IF(AND(AE738&gt;=41,AE738&lt;56),2,IF(AND(AE738&gt;=56,AE738&lt;71),3,IF(AND(AE738&gt;=71,AE738&lt;=100),4,))))</f>
        <v/>
      </c>
      <c r="AK738" s="99">
        <f>IF(AND(AF738&gt;0,AF738&lt;36),1,IF(AND(AF738&gt;=36,AF738&lt;51),2,IF(AND(AF738&gt;=51,AF738&lt;66),3,IF(AND(AF738&gt;=66,AF738&lt;=100),4,))))</f>
        <v/>
      </c>
      <c r="AL738" s="100">
        <f>IF(AND(AG738&gt;0,AG738&lt;37),1,IF(AND(AG738&gt;=37,AG738&lt;58),2,IF(AND(AG738&gt;=58,AG738&lt;71),3,IF(AND(AG738&gt;=71,AG738&lt;=100),4,))))</f>
        <v/>
      </c>
      <c r="AM738" s="101">
        <f>IF((Y738&lt;&gt;"")*(K738&lt;&gt;""),Y738-K738,"")</f>
        <v/>
      </c>
      <c r="AN738" s="99">
        <f>IF((Z738&lt;&gt;"")*(L738&lt;&gt;""),Z738-L738,"")</f>
        <v/>
      </c>
      <c r="AO738" s="99">
        <f>IF((AA738&lt;&gt;"")*(M738&lt;&gt;""),AA738-M738,"")</f>
        <v/>
      </c>
      <c r="AP738" s="99">
        <f>IF((AB738&lt;&gt;"")*(N738&lt;&gt;""),AB738-N738,"")</f>
        <v/>
      </c>
      <c r="AQ738" s="94">
        <f>IF((AC738&lt;&gt;"")*(O738&lt;&gt;""),AC738-O738,"")</f>
        <v/>
      </c>
      <c r="AR738" s="94">
        <f>IF((AD738&lt;&gt;"")*(P738&lt;&gt;""),AD738-P738,"")</f>
        <v/>
      </c>
      <c r="AS738" s="94">
        <f>IF((AE738&lt;&gt;"")*(Q738&lt;&gt;""),AE738-Q738,"")</f>
        <v/>
      </c>
      <c r="AT738" s="94">
        <f>IF((AF738&lt;&gt;"")*(R738&lt;&gt;""),AF738-R738,"")</f>
        <v/>
      </c>
      <c r="AU738" s="94">
        <f>IF((AG738&lt;&gt;"")*(S738&lt;&gt;""),AG738-S738,"")</f>
        <v/>
      </c>
      <c r="AV738" s="99">
        <f>IF((AH738&lt;&gt;"")*(T738&lt;&gt;""),AH738-T738,"")</f>
        <v/>
      </c>
      <c r="AW738" s="99">
        <f>IF((AI738&lt;&gt;"")*(U738&lt;&gt;""),AI738-U738,"")</f>
        <v/>
      </c>
      <c r="AX738" s="99">
        <f>IF((AJ738&lt;&gt;"")*(V738&lt;&gt;""),AJ738-V738,"")</f>
        <v/>
      </c>
      <c r="AY738" s="99">
        <f>IF((AK738&lt;&gt;"")*(W738&lt;&gt;""),AK738-W738,"")</f>
        <v/>
      </c>
      <c r="AZ738" s="102">
        <f>IF((AL738&lt;&gt;"")*(X738&lt;&gt;""),AL738-X738,"")</f>
        <v/>
      </c>
      <c r="BA738" s="50">
        <f>IFERROR(__xludf.dummyfunction("AI(""Actúa como un tutor académico y dirígete personalmente al estudiante "" &amp; I738 &amp; "" "" &amp; J738 &amp; "" "" &amp; G738 &amp; "" "" &amp; H738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AM738 &amp; ""'. Diferencias por área: Matemáticas ("" &amp; AQ738 &amp; ""), Ciencias Natura"&amp;"les ("" &amp; AR738 &amp; ""), Sociales ("" &amp; AS738 &amp; ""), Lectura Crítica ("" &amp; AT738 &amp; "") e Inglés ("" &amp; AU738 &amp; ""). Variación en posición: grupo ("" &amp; AN738 &amp; ""), grado ("" &amp; AO738 &amp; "") y media ("" &amp; AP738 &amp; ""). Puntajes Primer Simulacro: Global "" &amp; K738 &amp; "", Mat "" &amp; "&amp;"O4 &amp; "", Cien "" &amp; P738 &amp; "", Soc "" &amp; Q738 &amp; "", Lec "" &amp; R738 &amp; "", Ing "" &amp; S738 &amp; "". Puntajes Segundo Simulacro: Global "" &amp; Y738 &amp; "", Mat "" &amp; AC738 &amp; "", Cien "" &amp; AD738 &amp; "", Soc "" &amp; AE738 &amp; "", Lec "" &amp; AF738 &amp; "", Ing "" &amp; AG738 &amp; "". Escribe un mensaje motivador"&amp;" y breve (máximo 4 líneas)."")
"),"=AI(""Actúa como un tutor académico y dirígete personalmente al estudiante "" &amp; I738 &amp; "" "" &amp; J738 &amp; "" "" &amp; G738 &amp; "" "" &amp; H738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AM738 &amp; ""'. Diferencias por área: Matemáticas ("" &amp; AQ738 &amp; ""), Ciencias Natur"&amp;"ales ("" &amp; AR738 &amp; ""), Sociales ("" &amp; AS738 &amp; ""), Lectura Crítica ("" &amp; AT738 &amp; "") e Inglés ("" &amp; AU738 &amp; ""). Variación en posición: grupo ("" &amp; AN738 &amp; ""), grado ("" &amp; AO738 &amp; "") y media ("" &amp; AP738 &amp; ""). Puntajes Primer Simulacro: Global "" &amp; K738 &amp; "", Mat "" &amp;"&amp;" O738 &amp; "", Cien "" &amp; P738 &amp; "", Soc "" &amp; Q738 &amp; "", Lec "" &amp; R738 &amp; "", Ing "" &amp; S738 &amp; "". Puntajes Segundo Simulacro: Global "" &amp; Y738 &amp; "", Mat "" &amp; AC738 &amp; "", Cien "" &amp; AD738 &amp; "", Soc "" &amp; AE738 &amp; "", Lec "" &amp; AF738 &amp; "", Ing "" &amp; AG738 &amp; "". Escribe un mensaje motivado"&amp;"r y breve (máximo 4 líneas)."")
")</f>
        <v/>
      </c>
    </row>
    <row r="739" ht="15.75" customHeight="1" s="42">
      <c r="A739" s="93" t="n"/>
      <c r="B739" s="94" t="inlineStr">
        <is>
          <t>Bachillerato</t>
        </is>
      </c>
      <c r="C739" s="94" t="n">
        <v>1001</v>
      </c>
      <c r="D739" s="94" t="n"/>
      <c r="E739" s="95" t="n">
        <v>1011592731</v>
      </c>
      <c r="F739" s="96">
        <f>TRIM(G739&amp;" "&amp;H739&amp;" "&amp;I739&amp;" "&amp;J739)</f>
        <v/>
      </c>
      <c r="G739" s="94" t="inlineStr">
        <is>
          <t>Álvarez</t>
        </is>
      </c>
      <c r="H739" s="94" t="inlineStr">
        <is>
          <t>Silva</t>
        </is>
      </c>
      <c r="I739" s="94" t="inlineStr">
        <is>
          <t>María</t>
        </is>
      </c>
      <c r="J739" s="97" t="inlineStr">
        <is>
          <t>Isabel</t>
        </is>
      </c>
      <c r="K739" s="98">
        <f>IF(SUM(O739:S739)=0, "", ROUND(((O739*3+P739*3+Q739*3+R739*3+S739*1)/13)*5,0))</f>
        <v/>
      </c>
      <c r="L739" s="99">
        <f>IF(OR($C739="",K739=""),"",COUNTIFS($C$4:$C$1500,$C739,K$4:K$1500,"&gt;"&amp;K739)+1)</f>
        <v/>
      </c>
      <c r="M739" s="99">
        <f>IF(OR($C739="",K739=""),"",IF(AND($C739&gt;=1001,$C739&lt;=1005),COUNTIFS($C$4:$C$1500,"&gt;=1001",$C$4:$C$1500,"&lt;=1005",K$4:K$1500,"&gt;"&amp;K739)+1,IF(AND($C739&gt;=1101,$C739&lt;=1105),COUNTIFS($C$4:$C$1500,"&gt;=1101",$C$4:$C$1500,"&lt;=1105",K$4:K$1500,"&gt;"&amp;K739)+1,IF(AND($C739&gt;=901,$C739&lt;=905),COUNTIFS($C$4:$C$1500,"&gt;=901",$C$4:$C$1500,"&lt;=905",K$4:K$1500,"&gt;"&amp;K739)+1,IF(AND($C739&gt;=801,$C739&lt;=805),COUNTIFS($C$4:$C$1500,"&gt;=801",$C$4:$C$1500,"&lt;=805",K$4:K$1500,"&gt;"&amp;K739)+1,IF(AND($C739&gt;=701,$C739&lt;=705),COUNTIFS($C$4:$C$1500,"&gt;=701",$C$4:$C$1500,"&lt;=705",K$4:K$1500,"&gt;"&amp;K739)+1,IF(AND($C739&gt;=601,$C739&lt;=606),COUNTIFS($C$4:$C$1500,"&gt;=601",$C$4:$C$1500,"&lt;=606",K$4:K$1500,"&gt;"&amp;K739)+1,"")))))))</f>
        <v/>
      </c>
      <c r="N739" s="99">
        <f>IF(OR($C739="",K739=""),"",IF(OR(AND($C739&gt;=1001,$C739&lt;=1005),AND($C739&gt;=1101,$C739&lt;=1105)),COUNTIFS($C$4:$C$1500,"&gt;=1001",$C$4:$C$1500,"&lt;=1005",K$4:K$1500,"&gt;"&amp;K739)+COUNTIFS($C$4:$C$1500,"&gt;=1101",$C$4:$C$1500,"&lt;=1105",K$4:K$1500,"&gt;"&amp;K739)+1,""))</f>
        <v/>
      </c>
      <c r="O739" s="94" t="n">
        <v>41.41</v>
      </c>
      <c r="P739" s="94" t="n">
        <v>47.43</v>
      </c>
      <c r="Q739" s="94" t="n">
        <v>39.08</v>
      </c>
      <c r="R739" s="94" t="n">
        <v>45</v>
      </c>
      <c r="S739" s="94" t="n">
        <v>28.89</v>
      </c>
      <c r="T739" s="99">
        <f>IF(AND(O739&gt;0,O739&lt;36),1,IF(AND(O739&gt;=36,O739&lt;51),2,IF(AND(O739&gt;=51,O739&lt;71),3,IF(AND(O739&gt;=71,O739&lt;=100),4,))))</f>
        <v/>
      </c>
      <c r="U739" s="99">
        <f>IF(AND(P739&gt;0,P739&lt;41),1,IF(AND(P739&gt;=41,P739&lt;56),2,IF(AND(P739&gt;=56,P739&lt;71),3,IF(AND(P739&gt;=71,P739&lt;=100),4,))))</f>
        <v/>
      </c>
      <c r="V739" s="99">
        <f>IF(AND(Q739&gt;0,Q739&lt;41),1,IF(AND(Q739&gt;=41,Q739&lt;56),2,IF(AND(Q739&gt;=56,Q739&lt;71),3,IF(AND(Q739&gt;=71,Q739&lt;=100),4,))))</f>
        <v/>
      </c>
      <c r="W739" s="99">
        <f>IF(AND(R739&gt;0,R739&lt;36),1,IF(AND(R739&gt;=36,R739&lt;51),2,IF(AND(R739&gt;=51,R739&lt;66),3,IF(AND(R739&gt;=66,R739&lt;=100),4,))))</f>
        <v/>
      </c>
      <c r="X739" s="100">
        <f>IF(AND(S739&gt;0,S739&lt;37),1,IF(AND(S739&gt;=37,S739&lt;58),2,IF(AND(S739&gt;=58,S739&lt;71),3,IF(AND(S739&gt;=71,S739&lt;=100),4,))))</f>
        <v/>
      </c>
      <c r="Y739" s="101">
        <f>IF(SUM(AC739:AG739)=0, "", ROUND(((AC739*3+AD739*3+AE739*3+AF739*3+AG739*1)/13)*5,0))</f>
        <v/>
      </c>
      <c r="Z739" s="99">
        <f>IF(OR($C739="",Y739=""),"",COUNTIFS($C$4:$C$1500,$C739,Y$4:Y$1500,"&gt;"&amp;Y739)+1)</f>
        <v/>
      </c>
      <c r="AA739" s="99">
        <f>IF(OR($C739="",Y739=""),"",IF(AND($C739&gt;=1001,$C739&lt;=1005),COUNTIFS($C$4:$C$1500,"&gt;=1001",$C$4:$C$1500,"&lt;=1005",Y$4:Y$1500,"&gt;"&amp;Y739)+1,IF(AND($C739&gt;=1101,$C739&lt;=1105),COUNTIFS($C$4:$C$1500,"&gt;=1101",$C$4:$C$1500,"&lt;=1105",Y$4:Y$1500,"&gt;"&amp;Y739)+1,IF(AND($C739&gt;=901,$C739&lt;=905),COUNTIFS($C$4:$C$1500,"&gt;=901",$C$4:$C$1500,"&lt;=905",Y$4:Y$1500,"&gt;"&amp;Y739)+1,IF(AND($C739&gt;=801,$C739&lt;=805),COUNTIFS($C$4:$C$1500,"&gt;=801",$C$4:$C$1500,"&lt;=805",Y$4:Y$1500,"&gt;"&amp;Y739)+1,IF(AND($C739&gt;=701,$C739&lt;=705),COUNTIFS($C$4:$C$1500,"&gt;=701",$C$4:$C$1500,"&lt;=705",Y$4:Y$1500,"&gt;"&amp;Y739)+1,IF(AND($C739&gt;=601,$C739&lt;=606),COUNTIFS($C$4:$C$1500,"&gt;=601",$C$4:$C$1500,"&lt;=606",Y$4:Y$1500,"&gt;"&amp;Y739)+1,"")))))))</f>
        <v/>
      </c>
      <c r="AB739" s="99">
        <f>IF(OR($C739="",Y739=""),"",IF(OR(AND($C739&gt;=1001,$C739&lt;=1005),AND($C739&gt;=1101,$C739&lt;=1105)),COUNTIFS($C$4:$C$1500,"&gt;=1001",$C$4:$C$1500,"&lt;=1005",Y$4:Y$1500,"&gt;"&amp;Y739)+COUNTIFS($C$4:$C$1500,"&gt;=1101",$C$4:$C$1500,"&lt;=1105",Y$4:Y$1500,"&gt;"&amp;Y739)+1,""))</f>
        <v/>
      </c>
      <c r="AC739" s="94" t="n">
        <v>39.5</v>
      </c>
      <c r="AD739" s="94" t="n">
        <v>43.57</v>
      </c>
      <c r="AE739" s="94" t="n">
        <v>5.75</v>
      </c>
      <c r="AF739" s="94" t="n">
        <v>39.38</v>
      </c>
      <c r="AG739" s="94" t="n">
        <v>35</v>
      </c>
      <c r="AH739" s="99">
        <f>IF(AND(AC739&gt;0,AC739&lt;36),1,IF(AND(AC739&gt;=36,AC739&lt;51),2,IF(AND(AC739&gt;=51,AC739&lt;71),3,IF(AND(AC739&gt;=71,AC739&lt;=100),4,))))</f>
        <v/>
      </c>
      <c r="AI739" s="99">
        <f>IF(AND(AD739&gt;0,AD739&lt;41),1,IF(AND(AD739&gt;=41,AD739&lt;56),2,IF(AND(AD739&gt;=56,AD739&lt;71),3,IF(AND(AD739&gt;=71,AD739&lt;=100),4,))))</f>
        <v/>
      </c>
      <c r="AJ739" s="99">
        <f>IF(AND(AE739&gt;0,AE739&lt;41),1,IF(AND(AE739&gt;=41,AE739&lt;56),2,IF(AND(AE739&gt;=56,AE739&lt;71),3,IF(AND(AE739&gt;=71,AE739&lt;=100),4,))))</f>
        <v/>
      </c>
      <c r="AK739" s="99">
        <f>IF(AND(AF739&gt;0,AF739&lt;36),1,IF(AND(AF739&gt;=36,AF739&lt;51),2,IF(AND(AF739&gt;=51,AF739&lt;66),3,IF(AND(AF739&gt;=66,AF739&lt;=100),4,))))</f>
        <v/>
      </c>
      <c r="AL739" s="100">
        <f>IF(AND(AG739&gt;0,AG739&lt;37),1,IF(AND(AG739&gt;=37,AG739&lt;58),2,IF(AND(AG739&gt;=58,AG739&lt;71),3,IF(AND(AG739&gt;=71,AG739&lt;=100),4,))))</f>
        <v/>
      </c>
      <c r="AM739" s="101">
        <f>IF((Y739&lt;&gt;"")*(K739&lt;&gt;""),Y739-K739,"")</f>
        <v/>
      </c>
      <c r="AN739" s="99">
        <f>IF((Z739&lt;&gt;"")*(L739&lt;&gt;""),Z739-L739,"")</f>
        <v/>
      </c>
      <c r="AO739" s="99">
        <f>IF((AA739&lt;&gt;"")*(M739&lt;&gt;""),AA739-M739,"")</f>
        <v/>
      </c>
      <c r="AP739" s="99">
        <f>IF((AB739&lt;&gt;"")*(N739&lt;&gt;""),AB739-N739,"")</f>
        <v/>
      </c>
      <c r="AQ739" s="94">
        <f>IF((AC739&lt;&gt;"")*(O739&lt;&gt;""),AC739-O739,"")</f>
        <v/>
      </c>
      <c r="AR739" s="94">
        <f>IF((AD739&lt;&gt;"")*(P739&lt;&gt;""),AD739-P739,"")</f>
        <v/>
      </c>
      <c r="AS739" s="94">
        <f>IF((AE739&lt;&gt;"")*(Q739&lt;&gt;""),AE739-Q739,"")</f>
        <v/>
      </c>
      <c r="AT739" s="94">
        <f>IF((AF739&lt;&gt;"")*(R739&lt;&gt;""),AF739-R739,"")</f>
        <v/>
      </c>
      <c r="AU739" s="94">
        <f>IF((AG739&lt;&gt;"")*(S739&lt;&gt;""),AG739-S739,"")</f>
        <v/>
      </c>
      <c r="AV739" s="99">
        <f>IF((AH739&lt;&gt;"")*(T739&lt;&gt;""),AH739-T739,"")</f>
        <v/>
      </c>
      <c r="AW739" s="99">
        <f>IF((AI739&lt;&gt;"")*(U739&lt;&gt;""),AI739-U739,"")</f>
        <v/>
      </c>
      <c r="AX739" s="99">
        <f>IF((AJ739&lt;&gt;"")*(V739&lt;&gt;""),AJ739-V739,"")</f>
        <v/>
      </c>
      <c r="AY739" s="99">
        <f>IF((AK739&lt;&gt;"")*(W739&lt;&gt;""),AK739-W739,"")</f>
        <v/>
      </c>
      <c r="AZ739" s="102">
        <f>IF((AL739&lt;&gt;"")*(X739&lt;&gt;""),AL739-X739,"")</f>
        <v/>
      </c>
      <c r="BA739" s="50">
        <f>IFERROR(__xludf.dummyfunction("AI(""Actúa como un tutor académico y dirígete personalmente al estudiante "" &amp; I739 &amp; "" "" &amp; J739 &amp; "" "" &amp; G739 &amp; "" "" &amp; H739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AM739 &amp; ""'. Diferencias por área: Matemáticas ("" &amp; AQ739 &amp; ""), Ciencias Natura"&amp;"les ("" &amp; AR739 &amp; ""), Sociales ("" &amp; AS739 &amp; ""), Lectura Crítica ("" &amp; AT739 &amp; "") e Inglés ("" &amp; AU739 &amp; ""). Variación en posición: grupo ("" &amp; AN739 &amp; ""), grado ("" &amp; AO739 &amp; "") y media ("" &amp; AP739 &amp; ""). Puntajes Primer Simulacro: Global "" &amp; K739 &amp; "", Mat "" &amp; "&amp;"O4 &amp; "", Cien "" &amp; P739 &amp; "", Soc "" &amp; Q739 &amp; "", Lec "" &amp; R739 &amp; "", Ing "" &amp; S739 &amp; "". Puntajes Segundo Simulacro: Global "" &amp; Y739 &amp; "", Mat "" &amp; AC739 &amp; "", Cien "" &amp; AD739 &amp; "", Soc "" &amp; AE739 &amp; "", Lec "" &amp; AF739 &amp; "", Ing "" &amp; AG739 &amp; "". Escribe un mensaje motivador"&amp;" y breve (máximo 4 líneas)."")
"),"=AI(""Actúa como un tutor académico y dirígete personalmente al estudiante "" &amp; I739 &amp; "" "" &amp; J739 &amp; "" "" &amp; G739 &amp; "" "" &amp; H739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AM739 &amp; ""'. Diferencias por área: Matemáticas ("" &amp; AQ739 &amp; ""), Ciencias Natur"&amp;"ales ("" &amp; AR739 &amp; ""), Sociales ("" &amp; AS739 &amp; ""), Lectura Crítica ("" &amp; AT739 &amp; "") e Inglés ("" &amp; AU739 &amp; ""). Variación en posición: grupo ("" &amp; AN739 &amp; ""), grado ("" &amp; AO739 &amp; "") y media ("" &amp; AP739 &amp; ""). Puntajes Primer Simulacro: Global "" &amp; K739 &amp; "", Mat "" &amp;"&amp;" O739 &amp; "", Cien "" &amp; P739 &amp; "", Soc "" &amp; Q739 &amp; "", Lec "" &amp; R739 &amp; "", Ing "" &amp; S739 &amp; "". Puntajes Segundo Simulacro: Global "" &amp; Y739 &amp; "", Mat "" &amp; AC739 &amp; "", Cien "" &amp; AD739 &amp; "", Soc "" &amp; AE739 &amp; "", Lec "" &amp; AF739 &amp; "", Ing "" &amp; AG739 &amp; "". Escribe un mensaje motivado"&amp;"r y breve (máximo 4 líneas)."")
")</f>
        <v/>
      </c>
    </row>
    <row r="740" ht="15.75" customHeight="1" s="42">
      <c r="A740" s="93" t="n"/>
      <c r="B740" s="94" t="inlineStr">
        <is>
          <t>Bachillerato</t>
        </is>
      </c>
      <c r="C740" s="94" t="n">
        <v>1001</v>
      </c>
      <c r="D740" s="94" t="n"/>
      <c r="E740" s="95" t="n">
        <v>1022094934</v>
      </c>
      <c r="F740" s="96">
        <f>TRIM(G740&amp;" "&amp;H740&amp;" "&amp;I740&amp;" "&amp;J740)</f>
        <v/>
      </c>
      <c r="G740" s="94" t="inlineStr">
        <is>
          <t>Úsuga</t>
        </is>
      </c>
      <c r="H740" s="94" t="inlineStr">
        <is>
          <t>Mejía</t>
        </is>
      </c>
      <c r="I740" s="94" t="inlineStr">
        <is>
          <t>Melany</t>
        </is>
      </c>
      <c r="J740" s="97" t="n"/>
      <c r="K740" s="98">
        <f>IF(SUM(O740:S740)=0, "", ROUND(((O740*3+P740*3+Q740*3+R740*3+S740*1)/13)*5,0))</f>
        <v/>
      </c>
      <c r="L740" s="99">
        <f>IF(OR($C740="",K740=""),"",COUNTIFS($C$4:$C$1500,$C740,K$4:K$1500,"&gt;"&amp;K740)+1)</f>
        <v/>
      </c>
      <c r="M740" s="99">
        <f>IF(OR($C740="",K740=""),"",IF(AND($C740&gt;=1001,$C740&lt;=1005),COUNTIFS($C$4:$C$1500,"&gt;=1001",$C$4:$C$1500,"&lt;=1005",K$4:K$1500,"&gt;"&amp;K740)+1,IF(AND($C740&gt;=1101,$C740&lt;=1105),COUNTIFS($C$4:$C$1500,"&gt;=1101",$C$4:$C$1500,"&lt;=1105",K$4:K$1500,"&gt;"&amp;K740)+1,IF(AND($C740&gt;=901,$C740&lt;=905),COUNTIFS($C$4:$C$1500,"&gt;=901",$C$4:$C$1500,"&lt;=905",K$4:K$1500,"&gt;"&amp;K740)+1,IF(AND($C740&gt;=801,$C740&lt;=805),COUNTIFS($C$4:$C$1500,"&gt;=801",$C$4:$C$1500,"&lt;=805",K$4:K$1500,"&gt;"&amp;K740)+1,IF(AND($C740&gt;=701,$C740&lt;=705),COUNTIFS($C$4:$C$1500,"&gt;=701",$C$4:$C$1500,"&lt;=705",K$4:K$1500,"&gt;"&amp;K740)+1,IF(AND($C740&gt;=601,$C740&lt;=606),COUNTIFS($C$4:$C$1500,"&gt;=601",$C$4:$C$1500,"&lt;=606",K$4:K$1500,"&gt;"&amp;K740)+1,"")))))))</f>
        <v/>
      </c>
      <c r="N740" s="99">
        <f>IF(OR($C740="",K740=""),"",IF(OR(AND($C740&gt;=1001,$C740&lt;=1005),AND($C740&gt;=1101,$C740&lt;=1105)),COUNTIFS($C$4:$C$1500,"&gt;=1001",$C$4:$C$1500,"&lt;=1005",K$4:K$1500,"&gt;"&amp;K740)+COUNTIFS($C$4:$C$1500,"&gt;=1101",$C$4:$C$1500,"&lt;=1105",K$4:K$1500,"&gt;"&amp;K740)+1,""))</f>
        <v/>
      </c>
      <c r="O740" s="94" t="n">
        <v>50.36</v>
      </c>
      <c r="P740" s="94" t="n">
        <v>48.61</v>
      </c>
      <c r="Q740" s="94" t="n">
        <v>42.14</v>
      </c>
      <c r="R740" s="94" t="n">
        <v>45</v>
      </c>
      <c r="S740" s="94" t="n">
        <v>35.56</v>
      </c>
      <c r="T740" s="99">
        <f>IF(AND(O740&gt;0,O740&lt;36),1,IF(AND(O740&gt;=36,O740&lt;51),2,IF(AND(O740&gt;=51,O740&lt;71),3,IF(AND(O740&gt;=71,O740&lt;=100),4,))))</f>
        <v/>
      </c>
      <c r="U740" s="99">
        <f>IF(AND(P740&gt;0,P740&lt;41),1,IF(AND(P740&gt;=41,P740&lt;56),2,IF(AND(P740&gt;=56,P740&lt;71),3,IF(AND(P740&gt;=71,P740&lt;=100),4,))))</f>
        <v/>
      </c>
      <c r="V740" s="99">
        <f>IF(AND(Q740&gt;0,Q740&lt;41),1,IF(AND(Q740&gt;=41,Q740&lt;56),2,IF(AND(Q740&gt;=56,Q740&lt;71),3,IF(AND(Q740&gt;=71,Q740&lt;=100),4,))))</f>
        <v/>
      </c>
      <c r="W740" s="99">
        <f>IF(AND(R740&gt;0,R740&lt;36),1,IF(AND(R740&gt;=36,R740&lt;51),2,IF(AND(R740&gt;=51,R740&lt;66),3,IF(AND(R740&gt;=66,R740&lt;=100),4,))))</f>
        <v/>
      </c>
      <c r="X740" s="100">
        <f>IF(AND(S740&gt;0,S740&lt;37),1,IF(AND(S740&gt;=37,S740&lt;58),2,IF(AND(S740&gt;=58,S740&lt;71),3,IF(AND(S740&gt;=71,S740&lt;=100),4,))))</f>
        <v/>
      </c>
      <c r="Y740" s="101">
        <f>IF(SUM(AC740:AG740)=0, "", ROUND(((AC740*3+AD740*3+AE740*3+AF740*3+AG740*1)/13)*5,0))</f>
        <v/>
      </c>
      <c r="Z740" s="99">
        <f>IF(OR($C740="",Y740=""),"",COUNTIFS($C$4:$C$1500,$C740,Y$4:Y$1500,"&gt;"&amp;Y740)+1)</f>
        <v/>
      </c>
      <c r="AA740" s="99">
        <f>IF(OR($C740="",Y740=""),"",IF(AND($C740&gt;=1001,$C740&lt;=1005),COUNTIFS($C$4:$C$1500,"&gt;=1001",$C$4:$C$1500,"&lt;=1005",Y$4:Y$1500,"&gt;"&amp;Y740)+1,IF(AND($C740&gt;=1101,$C740&lt;=1105),COUNTIFS($C$4:$C$1500,"&gt;=1101",$C$4:$C$1500,"&lt;=1105",Y$4:Y$1500,"&gt;"&amp;Y740)+1,IF(AND($C740&gt;=901,$C740&lt;=905),COUNTIFS($C$4:$C$1500,"&gt;=901",$C$4:$C$1500,"&lt;=905",Y$4:Y$1500,"&gt;"&amp;Y740)+1,IF(AND($C740&gt;=801,$C740&lt;=805),COUNTIFS($C$4:$C$1500,"&gt;=801",$C$4:$C$1500,"&lt;=805",Y$4:Y$1500,"&gt;"&amp;Y740)+1,IF(AND($C740&gt;=701,$C740&lt;=705),COUNTIFS($C$4:$C$1500,"&gt;=701",$C$4:$C$1500,"&lt;=705",Y$4:Y$1500,"&gt;"&amp;Y740)+1,IF(AND($C740&gt;=601,$C740&lt;=606),COUNTIFS($C$4:$C$1500,"&gt;=601",$C$4:$C$1500,"&lt;=606",Y$4:Y$1500,"&gt;"&amp;Y740)+1,"")))))))</f>
        <v/>
      </c>
      <c r="AB740" s="99">
        <f>IF(OR($C740="",Y740=""),"",IF(OR(AND($C740&gt;=1001,$C740&lt;=1005),AND($C740&gt;=1101,$C740&lt;=1105)),COUNTIFS($C$4:$C$1500,"&gt;=1001",$C$4:$C$1500,"&lt;=1005",Y$4:Y$1500,"&gt;"&amp;Y740)+COUNTIFS($C$4:$C$1500,"&gt;=1101",$C$4:$C$1500,"&lt;=1105",Y$4:Y$1500,"&gt;"&amp;Y740)+1,""))</f>
        <v/>
      </c>
      <c r="AC740" s="94" t="n">
        <v>71.25</v>
      </c>
      <c r="AD740" s="94" t="n">
        <v>76.37</v>
      </c>
      <c r="AE740" s="94" t="n">
        <v>69</v>
      </c>
      <c r="AF740" s="94" t="n">
        <v>65.63</v>
      </c>
      <c r="AG740" s="94" t="n">
        <v>50</v>
      </c>
      <c r="AH740" s="99">
        <f>IF(AND(AC740&gt;0,AC740&lt;36),1,IF(AND(AC740&gt;=36,AC740&lt;51),2,IF(AND(AC740&gt;=51,AC740&lt;71),3,IF(AND(AC740&gt;=71,AC740&lt;=100),4,))))</f>
        <v/>
      </c>
      <c r="AI740" s="99">
        <f>IF(AND(AD740&gt;0,AD740&lt;41),1,IF(AND(AD740&gt;=41,AD740&lt;56),2,IF(AND(AD740&gt;=56,AD740&lt;71),3,IF(AND(AD740&gt;=71,AD740&lt;=100),4,))))</f>
        <v/>
      </c>
      <c r="AJ740" s="99">
        <f>IF(AND(AE740&gt;0,AE740&lt;41),1,IF(AND(AE740&gt;=41,AE740&lt;56),2,IF(AND(AE740&gt;=56,AE740&lt;71),3,IF(AND(AE740&gt;=71,AE740&lt;=100),4,))))</f>
        <v/>
      </c>
      <c r="AK740" s="99">
        <f>IF(AND(AF740&gt;0,AF740&lt;36),1,IF(AND(AF740&gt;=36,AF740&lt;51),2,IF(AND(AF740&gt;=51,AF740&lt;66),3,IF(AND(AF740&gt;=66,AF740&lt;=100),4,))))</f>
        <v/>
      </c>
      <c r="AL740" s="100">
        <f>IF(AND(AG740&gt;0,AG740&lt;37),1,IF(AND(AG740&gt;=37,AG740&lt;58),2,IF(AND(AG740&gt;=58,AG740&lt;71),3,IF(AND(AG740&gt;=71,AG740&lt;=100),4,))))</f>
        <v/>
      </c>
      <c r="AM740" s="101">
        <f>IF((Y740&lt;&gt;"")*(K740&lt;&gt;""),Y740-K740,"")</f>
        <v/>
      </c>
      <c r="AN740" s="99">
        <f>IF((Z740&lt;&gt;"")*(L740&lt;&gt;""),Z740-L740,"")</f>
        <v/>
      </c>
      <c r="AO740" s="99">
        <f>IF((AA740&lt;&gt;"")*(M740&lt;&gt;""),AA740-M740,"")</f>
        <v/>
      </c>
      <c r="AP740" s="99">
        <f>IF((AB740&lt;&gt;"")*(N740&lt;&gt;""),AB740-N740,"")</f>
        <v/>
      </c>
      <c r="AQ740" s="94">
        <f>IF((AC740&lt;&gt;"")*(O740&lt;&gt;""),AC740-O740,"")</f>
        <v/>
      </c>
      <c r="AR740" s="94">
        <f>IF((AD740&lt;&gt;"")*(P740&lt;&gt;""),AD740-P740,"")</f>
        <v/>
      </c>
      <c r="AS740" s="94">
        <f>IF((AE740&lt;&gt;"")*(Q740&lt;&gt;""),AE740-Q740,"")</f>
        <v/>
      </c>
      <c r="AT740" s="94">
        <f>IF((AF740&lt;&gt;"")*(R740&lt;&gt;""),AF740-R740,"")</f>
        <v/>
      </c>
      <c r="AU740" s="94">
        <f>IF((AG740&lt;&gt;"")*(S740&lt;&gt;""),AG740-S740,"")</f>
        <v/>
      </c>
      <c r="AV740" s="99">
        <f>IF((AH740&lt;&gt;"")*(T740&lt;&gt;""),AH740-T740,"")</f>
        <v/>
      </c>
      <c r="AW740" s="99">
        <f>IF((AI740&lt;&gt;"")*(U740&lt;&gt;""),AI740-U740,"")</f>
        <v/>
      </c>
      <c r="AX740" s="99">
        <f>IF((AJ740&lt;&gt;"")*(V740&lt;&gt;""),AJ740-V740,"")</f>
        <v/>
      </c>
      <c r="AY740" s="99">
        <f>IF((AK740&lt;&gt;"")*(W740&lt;&gt;""),AK740-W740,"")</f>
        <v/>
      </c>
      <c r="AZ740" s="102">
        <f>IF((AL740&lt;&gt;"")*(X740&lt;&gt;""),AL740-X740,"")</f>
        <v/>
      </c>
      <c r="BA740" s="50">
        <f>IFERROR(__xludf.dummyfunction("AI(""Actúa como un tutor académico y dirígete personalmente al estudiante "" &amp; I740 &amp; "" "" &amp; J740 &amp; "" "" &amp; G740 &amp; "" "" &amp; H740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AM740 &amp; ""'. Diferencias por área: Matemáticas ("" &amp; AQ740 &amp; ""), Ciencias Natura"&amp;"les ("" &amp; AR740 &amp; ""), Sociales ("" &amp; AS740 &amp; ""), Lectura Crítica ("" &amp; AT740 &amp; "") e Inglés ("" &amp; AU740 &amp; ""). Variación en posición: grupo ("" &amp; AN740 &amp; ""), grado ("" &amp; AO740 &amp; "") y media ("" &amp; AP740 &amp; ""). Puntajes Primer Simulacro: Global "" &amp; K740 &amp; "", Mat "" &amp; "&amp;"O4 &amp; "", Cien "" &amp; P740 &amp; "", Soc "" &amp; Q740 &amp; "", Lec "" &amp; R740 &amp; "", Ing "" &amp; S740 &amp; "". Puntajes Segundo Simulacro: Global "" &amp; Y740 &amp; "", Mat "" &amp; AC740 &amp; "", Cien "" &amp; AD740 &amp; "", Soc "" &amp; AE740 &amp; "", Lec "" &amp; AF740 &amp; "", Ing "" &amp; AG740 &amp; "". Escribe un mensaje motivador"&amp;" y breve (máximo 4 líneas)."")
"),"=AI(""Actúa como un tutor académico y dirígete personalmente al estudiante "" &amp; I740 &amp; "" "" &amp; J740 &amp; "" "" &amp; G740 &amp; "" "" &amp; H740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AM740 &amp; ""'. Diferencias por área: Matemáticas ("" &amp; AQ740 &amp; ""), Ciencias Natur"&amp;"ales ("" &amp; AR740 &amp; ""), Sociales ("" &amp; AS740 &amp; ""), Lectura Crítica ("" &amp; AT740 &amp; "") e Inglés ("" &amp; AU740 &amp; ""). Variación en posición: grupo ("" &amp; AN740 &amp; ""), grado ("" &amp; AO740 &amp; "") y media ("" &amp; AP740 &amp; ""). Puntajes Primer Simulacro: Global "" &amp; K740 &amp; "", Mat "" &amp;"&amp;" O740 &amp; "", Cien "" &amp; P740 &amp; "", Soc "" &amp; Q740 &amp; "", Lec "" &amp; R740 &amp; "", Ing "" &amp; S740 &amp; "". Puntajes Segundo Simulacro: Global "" &amp; Y740 &amp; "", Mat "" &amp; AC740 &amp; "", Cien "" &amp; AD740 &amp; "", Soc "" &amp; AE740 &amp; "", Lec "" &amp; AF740 &amp; "", Ing "" &amp; AG740 &amp; "". Escribe un mensaje motivado"&amp;"r y breve (máximo 4 líneas)."")
")</f>
        <v/>
      </c>
    </row>
    <row r="741" ht="15.75" customHeight="1" s="42">
      <c r="A741" s="93" t="n"/>
      <c r="B741" s="94" t="inlineStr">
        <is>
          <t>Bachillerato</t>
        </is>
      </c>
      <c r="C741" s="94" t="n">
        <v>1002</v>
      </c>
      <c r="D741" s="94" t="n"/>
      <c r="E741" s="95" t="n">
        <v>1047502475</v>
      </c>
      <c r="F741" s="96">
        <f>TRIM(G741&amp;" "&amp;H741&amp;" "&amp;I741&amp;" "&amp;J741)</f>
        <v/>
      </c>
      <c r="G741" s="94" t="inlineStr">
        <is>
          <t>Acosta</t>
        </is>
      </c>
      <c r="H741" s="94" t="inlineStr">
        <is>
          <t>Herrera</t>
        </is>
      </c>
      <c r="I741" s="94" t="inlineStr">
        <is>
          <t>Vilmaris</t>
        </is>
      </c>
      <c r="J741" s="97" t="inlineStr">
        <is>
          <t>Andrea</t>
        </is>
      </c>
      <c r="K741" s="98">
        <f>IF(SUM(O741:S741)=0, "", ROUND(((O741*3+P741*3+Q741*3+R741*3+S741*1)/13)*5,0))</f>
        <v/>
      </c>
      <c r="L741" s="99">
        <f>IF(OR($C741="",K741=""),"",COUNTIFS($C$4:$C$1500,$C741,K$4:K$1500,"&gt;"&amp;K741)+1)</f>
        <v/>
      </c>
      <c r="M741" s="99">
        <f>IF(OR($C741="",K741=""),"",IF(AND($C741&gt;=1001,$C741&lt;=1005),COUNTIFS($C$4:$C$1500,"&gt;=1001",$C$4:$C$1500,"&lt;=1005",K$4:K$1500,"&gt;"&amp;K741)+1,IF(AND($C741&gt;=1101,$C741&lt;=1105),COUNTIFS($C$4:$C$1500,"&gt;=1101",$C$4:$C$1500,"&lt;=1105",K$4:K$1500,"&gt;"&amp;K741)+1,IF(AND($C741&gt;=901,$C741&lt;=905),COUNTIFS($C$4:$C$1500,"&gt;=901",$C$4:$C$1500,"&lt;=905",K$4:K$1500,"&gt;"&amp;K741)+1,IF(AND($C741&gt;=801,$C741&lt;=805),COUNTIFS($C$4:$C$1500,"&gt;=801",$C$4:$C$1500,"&lt;=805",K$4:K$1500,"&gt;"&amp;K741)+1,IF(AND($C741&gt;=701,$C741&lt;=705),COUNTIFS($C$4:$C$1500,"&gt;=701",$C$4:$C$1500,"&lt;=705",K$4:K$1500,"&gt;"&amp;K741)+1,IF(AND($C741&gt;=601,$C741&lt;=606),COUNTIFS($C$4:$C$1500,"&gt;=601",$C$4:$C$1500,"&lt;=606",K$4:K$1500,"&gt;"&amp;K741)+1,"")))))))</f>
        <v/>
      </c>
      <c r="N741" s="99">
        <f>IF(OR($C741="",K741=""),"",IF(OR(AND($C741&gt;=1001,$C741&lt;=1005),AND($C741&gt;=1101,$C741&lt;=1105)),COUNTIFS($C$4:$C$1500,"&gt;=1001",$C$4:$C$1500,"&lt;=1005",K$4:K$1500,"&gt;"&amp;K741)+COUNTIFS($C$4:$C$1500,"&gt;=1101",$C$4:$C$1500,"&lt;=1105",K$4:K$1500,"&gt;"&amp;K741)+1,""))</f>
        <v/>
      </c>
      <c r="O741" s="94" t="n">
        <v>44.73</v>
      </c>
      <c r="P741" s="94" t="n">
        <v>28.67</v>
      </c>
      <c r="Q741" s="94" t="n">
        <v>33.05</v>
      </c>
      <c r="R741" s="94" t="n">
        <v>35</v>
      </c>
      <c r="S741" s="94" t="n">
        <v>56</v>
      </c>
      <c r="T741" s="99">
        <f>IF(AND(O741&gt;0,O741&lt;36),1,IF(AND(O741&gt;=36,O741&lt;51),2,IF(AND(O741&gt;=51,O741&lt;71),3,IF(AND(O741&gt;=71,O741&lt;=100),4,))))</f>
        <v/>
      </c>
      <c r="U741" s="99">
        <f>IF(AND(P741&gt;0,P741&lt;41),1,IF(AND(P741&gt;=41,P741&lt;56),2,IF(AND(P741&gt;=56,P741&lt;71),3,IF(AND(P741&gt;=71,P741&lt;=100),4,))))</f>
        <v/>
      </c>
      <c r="V741" s="99">
        <f>IF(AND(Q741&gt;0,Q741&lt;41),1,IF(AND(Q741&gt;=41,Q741&lt;56),2,IF(AND(Q741&gt;=56,Q741&lt;71),3,IF(AND(Q741&gt;=71,Q741&lt;=100),4,))))</f>
        <v/>
      </c>
      <c r="W741" s="99">
        <f>IF(AND(R741&gt;0,R741&lt;36),1,IF(AND(R741&gt;=36,R741&lt;51),2,IF(AND(R741&gt;=51,R741&lt;66),3,IF(AND(R741&gt;=66,R741&lt;=100),4,))))</f>
        <v/>
      </c>
      <c r="X741" s="100">
        <f>IF(AND(S741&gt;0,S741&lt;37),1,IF(AND(S741&gt;=37,S741&lt;58),2,IF(AND(S741&gt;=58,S741&lt;71),3,IF(AND(S741&gt;=71,S741&lt;=100),4,))))</f>
        <v/>
      </c>
      <c r="Y741" s="101">
        <f>IF(SUM(AC741:AG741)=0, "", ROUND(((AC741*3+AD741*3+AE741*3+AF741*3+AG741*1)/13)*5,0))</f>
        <v/>
      </c>
      <c r="Z741" s="99">
        <f>IF(OR($C741="",Y741=""),"",COUNTIFS($C$4:$C$1500,$C741,Y$4:Y$1500,"&gt;"&amp;Y741)+1)</f>
        <v/>
      </c>
      <c r="AA741" s="99">
        <f>IF(OR($C741="",Y741=""),"",IF(AND($C741&gt;=1001,$C741&lt;=1005),COUNTIFS($C$4:$C$1500,"&gt;=1001",$C$4:$C$1500,"&lt;=1005",Y$4:Y$1500,"&gt;"&amp;Y741)+1,IF(AND($C741&gt;=1101,$C741&lt;=1105),COUNTIFS($C$4:$C$1500,"&gt;=1101",$C$4:$C$1500,"&lt;=1105",Y$4:Y$1500,"&gt;"&amp;Y741)+1,IF(AND($C741&gt;=901,$C741&lt;=905),COUNTIFS($C$4:$C$1500,"&gt;=901",$C$4:$C$1500,"&lt;=905",Y$4:Y$1500,"&gt;"&amp;Y741)+1,IF(AND($C741&gt;=801,$C741&lt;=805),COUNTIFS($C$4:$C$1500,"&gt;=801",$C$4:$C$1500,"&lt;=805",Y$4:Y$1500,"&gt;"&amp;Y741)+1,IF(AND($C741&gt;=701,$C741&lt;=705),COUNTIFS($C$4:$C$1500,"&gt;=701",$C$4:$C$1500,"&lt;=705",Y$4:Y$1500,"&gt;"&amp;Y741)+1,IF(AND($C741&gt;=601,$C741&lt;=606),COUNTIFS($C$4:$C$1500,"&gt;=601",$C$4:$C$1500,"&lt;=606",Y$4:Y$1500,"&gt;"&amp;Y741)+1,"")))))))</f>
        <v/>
      </c>
      <c r="AB741" s="99">
        <f>IF(OR($C741="",Y741=""),"",IF(OR(AND($C741&gt;=1001,$C741&lt;=1005),AND($C741&gt;=1101,$C741&lt;=1105)),COUNTIFS($C$4:$C$1500,"&gt;=1001",$C$4:$C$1500,"&lt;=1005",Y$4:Y$1500,"&gt;"&amp;Y741)+COUNTIFS($C$4:$C$1500,"&gt;=1101",$C$4:$C$1500,"&lt;=1105",Y$4:Y$1500,"&gt;"&amp;Y741)+1,""))</f>
        <v/>
      </c>
      <c r="AC741" s="94" t="n">
        <v>31.13</v>
      </c>
      <c r="AD741" s="94" t="n">
        <v>26.55</v>
      </c>
      <c r="AE741" s="94" t="n">
        <v>38.5</v>
      </c>
      <c r="AF741" s="94" t="n">
        <v>48.13</v>
      </c>
      <c r="AG741" s="94" t="n">
        <v>22.92</v>
      </c>
      <c r="AH741" s="99">
        <f>IF(AND(AC741&gt;0,AC741&lt;36),1,IF(AND(AC741&gt;=36,AC741&lt;51),2,IF(AND(AC741&gt;=51,AC741&lt;71),3,IF(AND(AC741&gt;=71,AC741&lt;=100),4,))))</f>
        <v/>
      </c>
      <c r="AI741" s="99">
        <f>IF(AND(AD741&gt;0,AD741&lt;41),1,IF(AND(AD741&gt;=41,AD741&lt;56),2,IF(AND(AD741&gt;=56,AD741&lt;71),3,IF(AND(AD741&gt;=71,AD741&lt;=100),4,))))</f>
        <v/>
      </c>
      <c r="AJ741" s="99">
        <f>IF(AND(AE741&gt;0,AE741&lt;41),1,IF(AND(AE741&gt;=41,AE741&lt;56),2,IF(AND(AE741&gt;=56,AE741&lt;71),3,IF(AND(AE741&gt;=71,AE741&lt;=100),4,))))</f>
        <v/>
      </c>
      <c r="AK741" s="99">
        <f>IF(AND(AF741&gt;0,AF741&lt;36),1,IF(AND(AF741&gt;=36,AF741&lt;51),2,IF(AND(AF741&gt;=51,AF741&lt;66),3,IF(AND(AF741&gt;=66,AF741&lt;=100),4,))))</f>
        <v/>
      </c>
      <c r="AL741" s="100">
        <f>IF(AND(AG741&gt;0,AG741&lt;37),1,IF(AND(AG741&gt;=37,AG741&lt;58),2,IF(AND(AG741&gt;=58,AG741&lt;71),3,IF(AND(AG741&gt;=71,AG741&lt;=100),4,))))</f>
        <v/>
      </c>
      <c r="AM741" s="101">
        <f>IF((Y741&lt;&gt;"")*(K741&lt;&gt;""),Y741-K741,"")</f>
        <v/>
      </c>
      <c r="AN741" s="99">
        <f>IF((Z741&lt;&gt;"")*(L741&lt;&gt;""),Z741-L741,"")</f>
        <v/>
      </c>
      <c r="AO741" s="99">
        <f>IF((AA741&lt;&gt;"")*(M741&lt;&gt;""),AA741-M741,"")</f>
        <v/>
      </c>
      <c r="AP741" s="99">
        <f>IF((AB741&lt;&gt;"")*(N741&lt;&gt;""),AB741-N741,"")</f>
        <v/>
      </c>
      <c r="AQ741" s="94">
        <f>IF((AC741&lt;&gt;"")*(O741&lt;&gt;""),AC741-O741,"")</f>
        <v/>
      </c>
      <c r="AR741" s="94">
        <f>IF((AD741&lt;&gt;"")*(P741&lt;&gt;""),AD741-P741,"")</f>
        <v/>
      </c>
      <c r="AS741" s="94">
        <f>IF((AE741&lt;&gt;"")*(Q741&lt;&gt;""),AE741-Q741,"")</f>
        <v/>
      </c>
      <c r="AT741" s="94">
        <f>IF((AF741&lt;&gt;"")*(R741&lt;&gt;""),AF741-R741,"")</f>
        <v/>
      </c>
      <c r="AU741" s="94">
        <f>IF((AG741&lt;&gt;"")*(S741&lt;&gt;""),AG741-S741,"")</f>
        <v/>
      </c>
      <c r="AV741" s="99">
        <f>IF((AH741&lt;&gt;"")*(T741&lt;&gt;""),AH741-T741,"")</f>
        <v/>
      </c>
      <c r="AW741" s="99">
        <f>IF((AI741&lt;&gt;"")*(U741&lt;&gt;""),AI741-U741,"")</f>
        <v/>
      </c>
      <c r="AX741" s="99">
        <f>IF((AJ741&lt;&gt;"")*(V741&lt;&gt;""),AJ741-V741,"")</f>
        <v/>
      </c>
      <c r="AY741" s="99">
        <f>IF((AK741&lt;&gt;"")*(W741&lt;&gt;""),AK741-W741,"")</f>
        <v/>
      </c>
      <c r="AZ741" s="102">
        <f>IF((AL741&lt;&gt;"")*(X741&lt;&gt;""),AL741-X741,"")</f>
        <v/>
      </c>
      <c r="BA741" s="50">
        <f>IFERROR(__xludf.dummyfunction("AI(""Actúa como un tutor académico y dirígete personalmente al estudiante "" &amp; I741 &amp; "" "" &amp; J741 &amp; "" "" &amp; G741 &amp; "" "" &amp; H741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AM741 &amp; ""'. Diferencias por área: Matemáticas ("" &amp; AQ741 &amp; ""), Ciencias Natura"&amp;"les ("" &amp; AR741 &amp; ""), Sociales ("" &amp; AS741 &amp; ""), Lectura Crítica ("" &amp; AT741 &amp; "") e Inglés ("" &amp; AU741 &amp; ""). Variación en posición: grupo ("" &amp; AN741 &amp; ""), grado ("" &amp; AO741 &amp; "") y media ("" &amp; AP741 &amp; ""). Puntajes Primer Simulacro: Global "" &amp; K741 &amp; "", Mat "" &amp; "&amp;"O4 &amp; "", Cien "" &amp; P741 &amp; "", Soc "" &amp; Q741 &amp; "", Lec "" &amp; R741 &amp; "", Ing "" &amp; S741 &amp; "". Puntajes Segundo Simulacro: Global "" &amp; Y741 &amp; "", Mat "" &amp; AC741 &amp; "", Cien "" &amp; AD741 &amp; "", Soc "" &amp; AE741 &amp; "", Lec "" &amp; AF741 &amp; "", Ing "" &amp; AG741 &amp; "". Escribe un mensaje motivador"&amp;" y breve (máximo 4 líneas)."")
"),"=AI(""Actúa como un tutor académico y dirígete personalmente al estudiante "" &amp; I741 &amp; "" "" &amp; J741 &amp; "" "" &amp; G741 &amp; "" "" &amp; H741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AM741 &amp; ""'. Diferencias por área: Matemáticas ("" &amp; AQ741 &amp; ""), Ciencias Natur"&amp;"ales ("" &amp; AR741 &amp; ""), Sociales ("" &amp; AS741 &amp; ""), Lectura Crítica ("" &amp; AT741 &amp; "") e Inglés ("" &amp; AU741 &amp; ""). Variación en posición: grupo ("" &amp; AN741 &amp; ""), grado ("" &amp; AO741 &amp; "") y media ("" &amp; AP741 &amp; ""). Puntajes Primer Simulacro: Global "" &amp; K741 &amp; "", Mat "" &amp;"&amp;" O741 &amp; "", Cien "" &amp; P741 &amp; "", Soc "" &amp; Q741 &amp; "", Lec "" &amp; R741 &amp; "", Ing "" &amp; S741 &amp; "". Puntajes Segundo Simulacro: Global "" &amp; Y741 &amp; "", Mat "" &amp; AC741 &amp; "", Cien "" &amp; AD741 &amp; "", Soc "" &amp; AE741 &amp; "", Lec "" &amp; AF741 &amp; "", Ing "" &amp; AG741 &amp; "". Escribe un mensaje motivado"&amp;"r y breve (máximo 4 líneas)."")
")</f>
        <v/>
      </c>
    </row>
    <row r="742" ht="15.75" customHeight="1" s="42">
      <c r="A742" s="93" t="n"/>
      <c r="B742" s="94" t="inlineStr">
        <is>
          <t>Bachillerato</t>
        </is>
      </c>
      <c r="C742" s="94" t="n">
        <v>1002</v>
      </c>
      <c r="D742" s="94" t="n"/>
      <c r="E742" s="95" t="n">
        <v>1018242094</v>
      </c>
      <c r="F742" s="96">
        <f>TRIM(G742&amp;" "&amp;H742&amp;" "&amp;I742&amp;" "&amp;J742)</f>
        <v/>
      </c>
      <c r="G742" s="94" t="inlineStr">
        <is>
          <t>Ardila</t>
        </is>
      </c>
      <c r="H742" s="94" t="inlineStr">
        <is>
          <t>Ciro</t>
        </is>
      </c>
      <c r="I742" s="94" t="inlineStr">
        <is>
          <t>Juan</t>
        </is>
      </c>
      <c r="J742" s="97" t="inlineStr">
        <is>
          <t>Sebastián</t>
        </is>
      </c>
      <c r="K742" s="98">
        <f>IF(SUM(O742:S742)=0, "", ROUND(((O742*3+P742*3+Q742*3+R742*3+S742*1)/13)*5,0))</f>
        <v/>
      </c>
      <c r="L742" s="99">
        <f>IF(OR($C742="",K742=""),"",COUNTIFS($C$4:$C$1500,$C742,K$4:K$1500,"&gt;"&amp;K742)+1)</f>
        <v/>
      </c>
      <c r="M742" s="99">
        <f>IF(OR($C742="",K742=""),"",IF(AND($C742&gt;=1001,$C742&lt;=1005),COUNTIFS($C$4:$C$1500,"&gt;=1001",$C$4:$C$1500,"&lt;=1005",K$4:K$1500,"&gt;"&amp;K742)+1,IF(AND($C742&gt;=1101,$C742&lt;=1105),COUNTIFS($C$4:$C$1500,"&gt;=1101",$C$4:$C$1500,"&lt;=1105",K$4:K$1500,"&gt;"&amp;K742)+1,IF(AND($C742&gt;=901,$C742&lt;=905),COUNTIFS($C$4:$C$1500,"&gt;=901",$C$4:$C$1500,"&lt;=905",K$4:K$1500,"&gt;"&amp;K742)+1,IF(AND($C742&gt;=801,$C742&lt;=805),COUNTIFS($C$4:$C$1500,"&gt;=801",$C$4:$C$1500,"&lt;=805",K$4:K$1500,"&gt;"&amp;K742)+1,IF(AND($C742&gt;=701,$C742&lt;=705),COUNTIFS($C$4:$C$1500,"&gt;=701",$C$4:$C$1500,"&lt;=705",K$4:K$1500,"&gt;"&amp;K742)+1,IF(AND($C742&gt;=601,$C742&lt;=606),COUNTIFS($C$4:$C$1500,"&gt;=601",$C$4:$C$1500,"&lt;=606",K$4:K$1500,"&gt;"&amp;K742)+1,"")))))))</f>
        <v/>
      </c>
      <c r="N742" s="99">
        <f>IF(OR($C742="",K742=""),"",IF(OR(AND($C742&gt;=1001,$C742&lt;=1005),AND($C742&gt;=1101,$C742&lt;=1105)),COUNTIFS($C$4:$C$1500,"&gt;=1001",$C$4:$C$1500,"&lt;=1005",K$4:K$1500,"&gt;"&amp;K742)+COUNTIFS($C$4:$C$1500,"&gt;=1101",$C$4:$C$1500,"&lt;=1105",K$4:K$1500,"&gt;"&amp;K742)+1,""))</f>
        <v/>
      </c>
      <c r="O742" s="94" t="n">
        <v>30.39</v>
      </c>
      <c r="P742" s="94" t="n">
        <v>35.69</v>
      </c>
      <c r="Q742" s="94" t="n">
        <v>40.39</v>
      </c>
      <c r="R742" s="94" t="n">
        <v>50</v>
      </c>
      <c r="S742" s="94" t="n">
        <v>50.67</v>
      </c>
      <c r="T742" s="99">
        <f>IF(AND(O742&gt;0,O742&lt;36),1,IF(AND(O742&gt;=36,O742&lt;51),2,IF(AND(O742&gt;=51,O742&lt;71),3,IF(AND(O742&gt;=71,O742&lt;=100),4,))))</f>
        <v/>
      </c>
      <c r="U742" s="99">
        <f>IF(AND(P742&gt;0,P742&lt;41),1,IF(AND(P742&gt;=41,P742&lt;56),2,IF(AND(P742&gt;=56,P742&lt;71),3,IF(AND(P742&gt;=71,P742&lt;=100),4,))))</f>
        <v/>
      </c>
      <c r="V742" s="99">
        <f>IF(AND(Q742&gt;0,Q742&lt;41),1,IF(AND(Q742&gt;=41,Q742&lt;56),2,IF(AND(Q742&gt;=56,Q742&lt;71),3,IF(AND(Q742&gt;=71,Q742&lt;=100),4,))))</f>
        <v/>
      </c>
      <c r="W742" s="99">
        <f>IF(AND(R742&gt;0,R742&lt;36),1,IF(AND(R742&gt;=36,R742&lt;51),2,IF(AND(R742&gt;=51,R742&lt;66),3,IF(AND(R742&gt;=66,R742&lt;=100),4,))))</f>
        <v/>
      </c>
      <c r="X742" s="100">
        <f>IF(AND(S742&gt;0,S742&lt;37),1,IF(AND(S742&gt;=37,S742&lt;58),2,IF(AND(S742&gt;=58,S742&lt;71),3,IF(AND(S742&gt;=71,S742&lt;=100),4,))))</f>
        <v/>
      </c>
      <c r="Y742" s="101">
        <f>IF(SUM(AC742:AG742)=0, "", ROUND(((AC742*3+AD742*3+AE742*3+AF742*3+AG742*1)/13)*5,0))</f>
        <v/>
      </c>
      <c r="Z742" s="99">
        <f>IF(OR($C742="",Y742=""),"",COUNTIFS($C$4:$C$1500,$C742,Y$4:Y$1500,"&gt;"&amp;Y742)+1)</f>
        <v/>
      </c>
      <c r="AA742" s="99">
        <f>IF(OR($C742="",Y742=""),"",IF(AND($C742&gt;=1001,$C742&lt;=1005),COUNTIFS($C$4:$C$1500,"&gt;=1001",$C$4:$C$1500,"&lt;=1005",Y$4:Y$1500,"&gt;"&amp;Y742)+1,IF(AND($C742&gt;=1101,$C742&lt;=1105),COUNTIFS($C$4:$C$1500,"&gt;=1101",$C$4:$C$1500,"&lt;=1105",Y$4:Y$1500,"&gt;"&amp;Y742)+1,IF(AND($C742&gt;=901,$C742&lt;=905),COUNTIFS($C$4:$C$1500,"&gt;=901",$C$4:$C$1500,"&lt;=905",Y$4:Y$1500,"&gt;"&amp;Y742)+1,IF(AND($C742&gt;=801,$C742&lt;=805),COUNTIFS($C$4:$C$1500,"&gt;=801",$C$4:$C$1500,"&lt;=805",Y$4:Y$1500,"&gt;"&amp;Y742)+1,IF(AND($C742&gt;=701,$C742&lt;=705),COUNTIFS($C$4:$C$1500,"&gt;=701",$C$4:$C$1500,"&lt;=705",Y$4:Y$1500,"&gt;"&amp;Y742)+1,IF(AND($C742&gt;=601,$C742&lt;=606),COUNTIFS($C$4:$C$1500,"&gt;=601",$C$4:$C$1500,"&lt;=606",Y$4:Y$1500,"&gt;"&amp;Y742)+1,"")))))))</f>
        <v/>
      </c>
      <c r="AB742" s="99">
        <f>IF(OR($C742="",Y742=""),"",IF(OR(AND($C742&gt;=1001,$C742&lt;=1005),AND($C742&gt;=1101,$C742&lt;=1105)),COUNTIFS($C$4:$C$1500,"&gt;=1001",$C$4:$C$1500,"&lt;=1005",Y$4:Y$1500,"&gt;"&amp;Y742)+COUNTIFS($C$4:$C$1500,"&gt;=1101",$C$4:$C$1500,"&lt;=1105",Y$4:Y$1500,"&gt;"&amp;Y742)+1,""))</f>
        <v/>
      </c>
      <c r="AC742" s="94" t="n">
        <v>42</v>
      </c>
      <c r="AD742" s="94" t="n">
        <v>54</v>
      </c>
      <c r="AE742" s="94" t="n">
        <v>52</v>
      </c>
      <c r="AF742" s="94" t="n">
        <v>53</v>
      </c>
      <c r="AG742" s="94" t="n">
        <v>43</v>
      </c>
      <c r="AH742" s="99">
        <f>IF(AND(AC742&gt;0,AC742&lt;36),1,IF(AND(AC742&gt;=36,AC742&lt;51),2,IF(AND(AC742&gt;=51,AC742&lt;71),3,IF(AND(AC742&gt;=71,AC742&lt;=100),4,))))</f>
        <v/>
      </c>
      <c r="AI742" s="99">
        <f>IF(AND(AD742&gt;0,AD742&lt;41),1,IF(AND(AD742&gt;=41,AD742&lt;56),2,IF(AND(AD742&gt;=56,AD742&lt;71),3,IF(AND(AD742&gt;=71,AD742&lt;=100),4,))))</f>
        <v/>
      </c>
      <c r="AJ742" s="99">
        <f>IF(AND(AE742&gt;0,AE742&lt;41),1,IF(AND(AE742&gt;=41,AE742&lt;56),2,IF(AND(AE742&gt;=56,AE742&lt;71),3,IF(AND(AE742&gt;=71,AE742&lt;=100),4,))))</f>
        <v/>
      </c>
      <c r="AK742" s="99">
        <f>IF(AND(AF742&gt;0,AF742&lt;36),1,IF(AND(AF742&gt;=36,AF742&lt;51),2,IF(AND(AF742&gt;=51,AF742&lt;66),3,IF(AND(AF742&gt;=66,AF742&lt;=100),4,))))</f>
        <v/>
      </c>
      <c r="AL742" s="100">
        <f>IF(AND(AG742&gt;0,AG742&lt;37),1,IF(AND(AG742&gt;=37,AG742&lt;58),2,IF(AND(AG742&gt;=58,AG742&lt;71),3,IF(AND(AG742&gt;=71,AG742&lt;=100),4,))))</f>
        <v/>
      </c>
      <c r="AM742" s="101">
        <f>IF((Y742&lt;&gt;"")*(K742&lt;&gt;""),Y742-K742,"")</f>
        <v/>
      </c>
      <c r="AN742" s="99">
        <f>IF((Z742&lt;&gt;"")*(L742&lt;&gt;""),Z742-L742,"")</f>
        <v/>
      </c>
      <c r="AO742" s="99">
        <f>IF((AA742&lt;&gt;"")*(M742&lt;&gt;""),AA742-M742,"")</f>
        <v/>
      </c>
      <c r="AP742" s="99">
        <f>IF((AB742&lt;&gt;"")*(N742&lt;&gt;""),AB742-N742,"")</f>
        <v/>
      </c>
      <c r="AQ742" s="94">
        <f>IF((AC742&lt;&gt;"")*(O742&lt;&gt;""),AC742-O742,"")</f>
        <v/>
      </c>
      <c r="AR742" s="94">
        <f>IF((AD742&lt;&gt;"")*(P742&lt;&gt;""),AD742-P742,"")</f>
        <v/>
      </c>
      <c r="AS742" s="94">
        <f>IF((AE742&lt;&gt;"")*(Q742&lt;&gt;""),AE742-Q742,"")</f>
        <v/>
      </c>
      <c r="AT742" s="94">
        <f>IF((AF742&lt;&gt;"")*(R742&lt;&gt;""),AF742-R742,"")</f>
        <v/>
      </c>
      <c r="AU742" s="94">
        <f>IF((AG742&lt;&gt;"")*(S742&lt;&gt;""),AG742-S742,"")</f>
        <v/>
      </c>
      <c r="AV742" s="99">
        <f>IF((AH742&lt;&gt;"")*(T742&lt;&gt;""),AH742-T742,"")</f>
        <v/>
      </c>
      <c r="AW742" s="99">
        <f>IF((AI742&lt;&gt;"")*(U742&lt;&gt;""),AI742-U742,"")</f>
        <v/>
      </c>
      <c r="AX742" s="99">
        <f>IF((AJ742&lt;&gt;"")*(V742&lt;&gt;""),AJ742-V742,"")</f>
        <v/>
      </c>
      <c r="AY742" s="99">
        <f>IF((AK742&lt;&gt;"")*(W742&lt;&gt;""),AK742-W742,"")</f>
        <v/>
      </c>
      <c r="AZ742" s="102">
        <f>IF((AL742&lt;&gt;"")*(X742&lt;&gt;""),AL742-X742,"")</f>
        <v/>
      </c>
      <c r="BA742" s="50">
        <f>IFERROR(__xludf.dummyfunction("AI(""Actúa como un tutor académico y dirígete personalmente al estudiante "" &amp; I742 &amp; "" "" &amp; J742 &amp; "" "" &amp; G742 &amp; "" "" &amp; H742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AM742 &amp; ""'. Diferencias por área: Matemáticas ("" &amp; AQ742 &amp; ""), Ciencias Natura"&amp;"les ("" &amp; AR742 &amp; ""), Sociales ("" &amp; AS742 &amp; ""), Lectura Crítica ("" &amp; AT742 &amp; "") e Inglés ("" &amp; AU742 &amp; ""). Variación en posición: grupo ("" &amp; AN742 &amp; ""), grado ("" &amp; AO742 &amp; "") y media ("" &amp; AP742 &amp; ""). Puntajes Primer Simulacro: Global "" &amp; K742 &amp; "", Mat "" &amp; "&amp;"O4 &amp; "", Cien "" &amp; P742 &amp; "", Soc "" &amp; Q742 &amp; "", Lec "" &amp; R742 &amp; "", Ing "" &amp; S742 &amp; "". Puntajes Segundo Simulacro: Global "" &amp; Y742 &amp; "", Mat "" &amp; AC742 &amp; "", Cien "" &amp; AD742 &amp; "", Soc "" &amp; AE742 &amp; "", Lec "" &amp; AF742 &amp; "", Ing "" &amp; AG742 &amp; "". Escribe un mensaje motivador"&amp;" y breve (máximo 4 líneas)."")
"),"=AI(""Actúa como un tutor académico y dirígete personalmente al estudiante "" &amp; I742 &amp; "" "" &amp; J742 &amp; "" "" &amp; G742 &amp; "" "" &amp; H742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AM742 &amp; ""'. Diferencias por área: Matemáticas ("" &amp; AQ742 &amp; ""), Ciencias Natur"&amp;"ales ("" &amp; AR742 &amp; ""), Sociales ("" &amp; AS742 &amp; ""), Lectura Crítica ("" &amp; AT742 &amp; "") e Inglés ("" &amp; AU742 &amp; ""). Variación en posición: grupo ("" &amp; AN742 &amp; ""), grado ("" &amp; AO742 &amp; "") y media ("" &amp; AP742 &amp; ""). Puntajes Primer Simulacro: Global "" &amp; K742 &amp; "", Mat "" &amp;"&amp;" O742 &amp; "", Cien "" &amp; P742 &amp; "", Soc "" &amp; Q742 &amp; "", Lec "" &amp; R742 &amp; "", Ing "" &amp; S742 &amp; "". Puntajes Segundo Simulacro: Global "" &amp; Y742 &amp; "", Mat "" &amp; AC742 &amp; "", Cien "" &amp; AD742 &amp; "", Soc "" &amp; AE742 &amp; "", Lec "" &amp; AF742 &amp; "", Ing "" &amp; AG742 &amp; "". Escribe un mensaje motivado"&amp;"r y breve (máximo 4 líneas)."")
")</f>
        <v/>
      </c>
    </row>
    <row r="743" ht="15.75" customHeight="1" s="42">
      <c r="A743" s="93" t="n"/>
      <c r="B743" s="94" t="inlineStr">
        <is>
          <t>Bachillerato</t>
        </is>
      </c>
      <c r="C743" s="94" t="n">
        <v>1002</v>
      </c>
      <c r="D743" s="94" t="n"/>
      <c r="E743" s="95" t="n">
        <v>1011594128</v>
      </c>
      <c r="F743" s="96">
        <f>TRIM(G743&amp;" "&amp;H743&amp;" "&amp;I743&amp;" "&amp;J743)</f>
        <v/>
      </c>
      <c r="G743" s="94" t="inlineStr">
        <is>
          <t>Argáez</t>
        </is>
      </c>
      <c r="H743" s="94" t="inlineStr">
        <is>
          <t>Villa</t>
        </is>
      </c>
      <c r="I743" s="94" t="inlineStr">
        <is>
          <t>Salome</t>
        </is>
      </c>
      <c r="J743" s="97" t="n"/>
      <c r="K743" s="98">
        <f>IF(SUM(O743:S743)=0, "", ROUND(((O743*3+P743*3+Q743*3+R743*3+S743*1)/13)*5,0))</f>
        <v/>
      </c>
      <c r="L743" s="99">
        <f>IF(OR($C743="",K743=""),"",COUNTIFS($C$4:$C$1500,$C743,K$4:K$1500,"&gt;"&amp;K743)+1)</f>
        <v/>
      </c>
      <c r="M743" s="99">
        <f>IF(OR($C743="",K743=""),"",IF(AND($C743&gt;=1001,$C743&lt;=1005),COUNTIFS($C$4:$C$1500,"&gt;=1001",$C$4:$C$1500,"&lt;=1005",K$4:K$1500,"&gt;"&amp;K743)+1,IF(AND($C743&gt;=1101,$C743&lt;=1105),COUNTIFS($C$4:$C$1500,"&gt;=1101",$C$4:$C$1500,"&lt;=1105",K$4:K$1500,"&gt;"&amp;K743)+1,IF(AND($C743&gt;=901,$C743&lt;=905),COUNTIFS($C$4:$C$1500,"&gt;=901",$C$4:$C$1500,"&lt;=905",K$4:K$1500,"&gt;"&amp;K743)+1,IF(AND($C743&gt;=801,$C743&lt;=805),COUNTIFS($C$4:$C$1500,"&gt;=801",$C$4:$C$1500,"&lt;=805",K$4:K$1500,"&gt;"&amp;K743)+1,IF(AND($C743&gt;=701,$C743&lt;=705),COUNTIFS($C$4:$C$1500,"&gt;=701",$C$4:$C$1500,"&lt;=705",K$4:K$1500,"&gt;"&amp;K743)+1,IF(AND($C743&gt;=601,$C743&lt;=606),COUNTIFS($C$4:$C$1500,"&gt;=601",$C$4:$C$1500,"&lt;=606",K$4:K$1500,"&gt;"&amp;K743)+1,"")))))))</f>
        <v/>
      </c>
      <c r="N743" s="99">
        <f>IF(OR($C743="",K743=""),"",IF(OR(AND($C743&gt;=1001,$C743&lt;=1005),AND($C743&gt;=1101,$C743&lt;=1105)),COUNTIFS($C$4:$C$1500,"&gt;=1001",$C$4:$C$1500,"&lt;=1005",K$4:K$1500,"&gt;"&amp;K743)+COUNTIFS($C$4:$C$1500,"&gt;=1101",$C$4:$C$1500,"&lt;=1105",K$4:K$1500,"&gt;"&amp;K743)+1,""))</f>
        <v/>
      </c>
      <c r="O743" s="94" t="n">
        <v>44.73</v>
      </c>
      <c r="P743" s="94" t="n">
        <v>53.67</v>
      </c>
      <c r="Q743" s="94" t="n">
        <v>46.6</v>
      </c>
      <c r="R743" s="94" t="n">
        <v>62.5</v>
      </c>
      <c r="S743" s="94" t="n">
        <v>24</v>
      </c>
      <c r="T743" s="99">
        <f>IF(AND(O743&gt;0,O743&lt;36),1,IF(AND(O743&gt;=36,O743&lt;51),2,IF(AND(O743&gt;=51,O743&lt;71),3,IF(AND(O743&gt;=71,O743&lt;=100),4,))))</f>
        <v/>
      </c>
      <c r="U743" s="99">
        <f>IF(AND(P743&gt;0,P743&lt;41),1,IF(AND(P743&gt;=41,P743&lt;56),2,IF(AND(P743&gt;=56,P743&lt;71),3,IF(AND(P743&gt;=71,P743&lt;=100),4,))))</f>
        <v/>
      </c>
      <c r="V743" s="99">
        <f>IF(AND(Q743&gt;0,Q743&lt;41),1,IF(AND(Q743&gt;=41,Q743&lt;56),2,IF(AND(Q743&gt;=56,Q743&lt;71),3,IF(AND(Q743&gt;=71,Q743&lt;=100),4,))))</f>
        <v/>
      </c>
      <c r="W743" s="99">
        <f>IF(AND(R743&gt;0,R743&lt;36),1,IF(AND(R743&gt;=36,R743&lt;51),2,IF(AND(R743&gt;=51,R743&lt;66),3,IF(AND(R743&gt;=66,R743&lt;=100),4,))))</f>
        <v/>
      </c>
      <c r="X743" s="100">
        <f>IF(AND(S743&gt;0,S743&lt;37),1,IF(AND(S743&gt;=37,S743&lt;58),2,IF(AND(S743&gt;=58,S743&lt;71),3,IF(AND(S743&gt;=71,S743&lt;=100),4,))))</f>
        <v/>
      </c>
      <c r="Y743" s="101">
        <f>IF(SUM(AC743:AG743)=0, "", ROUND(((AC743*3+AD743*3+AE743*3+AF743*3+AG743*1)/13)*5,0))</f>
        <v/>
      </c>
      <c r="Z743" s="99">
        <f>IF(OR($C743="",Y743=""),"",COUNTIFS($C$4:$C$1500,$C743,Y$4:Y$1500,"&gt;"&amp;Y743)+1)</f>
        <v/>
      </c>
      <c r="AA743" s="99">
        <f>IF(OR($C743="",Y743=""),"",IF(AND($C743&gt;=1001,$C743&lt;=1005),COUNTIFS($C$4:$C$1500,"&gt;=1001",$C$4:$C$1500,"&lt;=1005",Y$4:Y$1500,"&gt;"&amp;Y743)+1,IF(AND($C743&gt;=1101,$C743&lt;=1105),COUNTIFS($C$4:$C$1500,"&gt;=1101",$C$4:$C$1500,"&lt;=1105",Y$4:Y$1500,"&gt;"&amp;Y743)+1,IF(AND($C743&gt;=901,$C743&lt;=905),COUNTIFS($C$4:$C$1500,"&gt;=901",$C$4:$C$1500,"&lt;=905",Y$4:Y$1500,"&gt;"&amp;Y743)+1,IF(AND($C743&gt;=801,$C743&lt;=805),COUNTIFS($C$4:$C$1500,"&gt;=801",$C$4:$C$1500,"&lt;=805",Y$4:Y$1500,"&gt;"&amp;Y743)+1,IF(AND($C743&gt;=701,$C743&lt;=705),COUNTIFS($C$4:$C$1500,"&gt;=701",$C$4:$C$1500,"&lt;=705",Y$4:Y$1500,"&gt;"&amp;Y743)+1,IF(AND($C743&gt;=601,$C743&lt;=606),COUNTIFS($C$4:$C$1500,"&gt;=601",$C$4:$C$1500,"&lt;=606",Y$4:Y$1500,"&gt;"&amp;Y743)+1,"")))))))</f>
        <v/>
      </c>
      <c r="AB743" s="99">
        <f>IF(OR($C743="",Y743=""),"",IF(OR(AND($C743&gt;=1001,$C743&lt;=1005),AND($C743&gt;=1101,$C743&lt;=1105)),COUNTIFS($C$4:$C$1500,"&gt;=1001",$C$4:$C$1500,"&lt;=1005",Y$4:Y$1500,"&gt;"&amp;Y743)+COUNTIFS($C$4:$C$1500,"&gt;=1101",$C$4:$C$1500,"&lt;=1105",Y$4:Y$1500,"&gt;"&amp;Y743)+1,""))</f>
        <v/>
      </c>
      <c r="AC743" s="94" t="n">
        <v>72.38</v>
      </c>
      <c r="AD743" s="94" t="n">
        <v>68.51000000000001</v>
      </c>
      <c r="AE743" s="94" t="n">
        <v>57.75</v>
      </c>
      <c r="AF743" s="94" t="n">
        <v>70</v>
      </c>
      <c r="AG743" s="94" t="n">
        <v>73.33</v>
      </c>
      <c r="AH743" s="99">
        <f>IF(AND(AC743&gt;0,AC743&lt;36),1,IF(AND(AC743&gt;=36,AC743&lt;51),2,IF(AND(AC743&gt;=51,AC743&lt;71),3,IF(AND(AC743&gt;=71,AC743&lt;=100),4,))))</f>
        <v/>
      </c>
      <c r="AI743" s="99">
        <f>IF(AND(AD743&gt;0,AD743&lt;41),1,IF(AND(AD743&gt;=41,AD743&lt;56),2,IF(AND(AD743&gt;=56,AD743&lt;71),3,IF(AND(AD743&gt;=71,AD743&lt;=100),4,))))</f>
        <v/>
      </c>
      <c r="AJ743" s="99">
        <f>IF(AND(AE743&gt;0,AE743&lt;41),1,IF(AND(AE743&gt;=41,AE743&lt;56),2,IF(AND(AE743&gt;=56,AE743&lt;71),3,IF(AND(AE743&gt;=71,AE743&lt;=100),4,))))</f>
        <v/>
      </c>
      <c r="AK743" s="99">
        <f>IF(AND(AF743&gt;0,AF743&lt;36),1,IF(AND(AF743&gt;=36,AF743&lt;51),2,IF(AND(AF743&gt;=51,AF743&lt;66),3,IF(AND(AF743&gt;=66,AF743&lt;=100),4,))))</f>
        <v/>
      </c>
      <c r="AL743" s="100">
        <f>IF(AND(AG743&gt;0,AG743&lt;37),1,IF(AND(AG743&gt;=37,AG743&lt;58),2,IF(AND(AG743&gt;=58,AG743&lt;71),3,IF(AND(AG743&gt;=71,AG743&lt;=100),4,))))</f>
        <v/>
      </c>
      <c r="AM743" s="101">
        <f>IF((Y743&lt;&gt;"")*(K743&lt;&gt;""),Y743-K743,"")</f>
        <v/>
      </c>
      <c r="AN743" s="99">
        <f>IF((Z743&lt;&gt;"")*(L743&lt;&gt;""),Z743-L743,"")</f>
        <v/>
      </c>
      <c r="AO743" s="99">
        <f>IF((AA743&lt;&gt;"")*(M743&lt;&gt;""),AA743-M743,"")</f>
        <v/>
      </c>
      <c r="AP743" s="99">
        <f>IF((AB743&lt;&gt;"")*(N743&lt;&gt;""),AB743-N743,"")</f>
        <v/>
      </c>
      <c r="AQ743" s="94">
        <f>IF((AC743&lt;&gt;"")*(O743&lt;&gt;""),AC743-O743,"")</f>
        <v/>
      </c>
      <c r="AR743" s="94">
        <f>IF((AD743&lt;&gt;"")*(P743&lt;&gt;""),AD743-P743,"")</f>
        <v/>
      </c>
      <c r="AS743" s="94">
        <f>IF((AE743&lt;&gt;"")*(Q743&lt;&gt;""),AE743-Q743,"")</f>
        <v/>
      </c>
      <c r="AT743" s="94">
        <f>IF((AF743&lt;&gt;"")*(R743&lt;&gt;""),AF743-R743,"")</f>
        <v/>
      </c>
      <c r="AU743" s="94">
        <f>IF((AG743&lt;&gt;"")*(S743&lt;&gt;""),AG743-S743,"")</f>
        <v/>
      </c>
      <c r="AV743" s="99">
        <f>IF((AH743&lt;&gt;"")*(T743&lt;&gt;""),AH743-T743,"")</f>
        <v/>
      </c>
      <c r="AW743" s="99">
        <f>IF((AI743&lt;&gt;"")*(U743&lt;&gt;""),AI743-U743,"")</f>
        <v/>
      </c>
      <c r="AX743" s="99">
        <f>IF((AJ743&lt;&gt;"")*(V743&lt;&gt;""),AJ743-V743,"")</f>
        <v/>
      </c>
      <c r="AY743" s="99">
        <f>IF((AK743&lt;&gt;"")*(W743&lt;&gt;""),AK743-W743,"")</f>
        <v/>
      </c>
      <c r="AZ743" s="102">
        <f>IF((AL743&lt;&gt;"")*(X743&lt;&gt;""),AL743-X743,"")</f>
        <v/>
      </c>
      <c r="BA743" s="50">
        <f>IFERROR(__xludf.dummyfunction("AI(""Actúa como un tutor académico y dirígete personalmente al estudiante "" &amp; I743 &amp; "" "" &amp; J743 &amp; "" "" &amp; G743 &amp; "" "" &amp; H743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AM743 &amp; ""'. Diferencias por área: Matemáticas ("" &amp; AQ743 &amp; ""), Ciencias Natura"&amp;"les ("" &amp; AR743 &amp; ""), Sociales ("" &amp; AS743 &amp; ""), Lectura Crítica ("" &amp; AT743 &amp; "") e Inglés ("" &amp; AU743 &amp; ""). Variación en posición: grupo ("" &amp; AN743 &amp; ""), grado ("" &amp; AO743 &amp; "") y media ("" &amp; AP743 &amp; ""). Puntajes Primer Simulacro: Global "" &amp; K743 &amp; "", Mat "" &amp; "&amp;"O4 &amp; "", Cien "" &amp; P743 &amp; "", Soc "" &amp; Q743 &amp; "", Lec "" &amp; R743 &amp; "", Ing "" &amp; S743 &amp; "". Puntajes Segundo Simulacro: Global "" &amp; Y743 &amp; "", Mat "" &amp; AC743 &amp; "", Cien "" &amp; AD743 &amp; "", Soc "" &amp; AE743 &amp; "", Lec "" &amp; AF743 &amp; "", Ing "" &amp; AG743 &amp; "". Escribe un mensaje motivador"&amp;" y breve (máximo 4 líneas)."")
"),"=AI(""Actúa como un tutor académico y dirígete personalmente al estudiante "" &amp; I743 &amp; "" "" &amp; J743 &amp; "" "" &amp; G743 &amp; "" "" &amp; H743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AM743 &amp; ""'. Diferencias por área: Matemáticas ("" &amp; AQ743 &amp; ""), Ciencias Natur"&amp;"ales ("" &amp; AR743 &amp; ""), Sociales ("" &amp; AS743 &amp; ""), Lectura Crítica ("" &amp; AT743 &amp; "") e Inglés ("" &amp; AU743 &amp; ""). Variación en posición: grupo ("" &amp; AN743 &amp; ""), grado ("" &amp; AO743 &amp; "") y media ("" &amp; AP743 &amp; ""). Puntajes Primer Simulacro: Global "" &amp; K743 &amp; "", Mat "" &amp;"&amp;" O743 &amp; "", Cien "" &amp; P743 &amp; "", Soc "" &amp; Q743 &amp; "", Lec "" &amp; R743 &amp; "", Ing "" &amp; S743 &amp; "". Puntajes Segundo Simulacro: Global "" &amp; Y743 &amp; "", Mat "" &amp; AC743 &amp; "", Cien "" &amp; AD743 &amp; "", Soc "" &amp; AE743 &amp; "", Lec "" &amp; AF743 &amp; "", Ing "" &amp; AG743 &amp; "". Escribe un mensaje motivado"&amp;"r y breve (máximo 4 líneas)."")
")</f>
        <v/>
      </c>
    </row>
    <row r="744" ht="15.75" customHeight="1" s="42">
      <c r="A744" s="93" t="n"/>
      <c r="B744" s="94" t="inlineStr">
        <is>
          <t>Bachillerato</t>
        </is>
      </c>
      <c r="C744" s="94" t="n">
        <v>1002</v>
      </c>
      <c r="D744" s="94" t="n"/>
      <c r="E744" s="95" t="n">
        <v>1011592546</v>
      </c>
      <c r="F744" s="96">
        <f>TRIM(G744&amp;" "&amp;H744&amp;" "&amp;I744&amp;" "&amp;J744)</f>
        <v/>
      </c>
      <c r="G744" s="94" t="inlineStr">
        <is>
          <t>Cartagena</t>
        </is>
      </c>
      <c r="H744" s="94" t="inlineStr">
        <is>
          <t>González</t>
        </is>
      </c>
      <c r="I744" s="94" t="inlineStr">
        <is>
          <t>Valentina</t>
        </is>
      </c>
      <c r="J744" s="97" t="n"/>
      <c r="K744" s="98">
        <f>IF(SUM(O744:S744)=0, "", ROUND(((O744*3+P744*3+Q744*3+R744*3+S744*1)/13)*5,0))</f>
        <v/>
      </c>
      <c r="L744" s="99">
        <f>IF(OR($C744="",K744=""),"",COUNTIFS($C$4:$C$1500,$C744,K$4:K$1500,"&gt;"&amp;K744)+1)</f>
        <v/>
      </c>
      <c r="M744" s="99">
        <f>IF(OR($C744="",K744=""),"",IF(AND($C744&gt;=1001,$C744&lt;=1005),COUNTIFS($C$4:$C$1500,"&gt;=1001",$C$4:$C$1500,"&lt;=1005",K$4:K$1500,"&gt;"&amp;K744)+1,IF(AND($C744&gt;=1101,$C744&lt;=1105),COUNTIFS($C$4:$C$1500,"&gt;=1101",$C$4:$C$1500,"&lt;=1105",K$4:K$1500,"&gt;"&amp;K744)+1,IF(AND($C744&gt;=901,$C744&lt;=905),COUNTIFS($C$4:$C$1500,"&gt;=901",$C$4:$C$1500,"&lt;=905",K$4:K$1500,"&gt;"&amp;K744)+1,IF(AND($C744&gt;=801,$C744&lt;=805),COUNTIFS($C$4:$C$1500,"&gt;=801",$C$4:$C$1500,"&lt;=805",K$4:K$1500,"&gt;"&amp;K744)+1,IF(AND($C744&gt;=701,$C744&lt;=705),COUNTIFS($C$4:$C$1500,"&gt;=701",$C$4:$C$1500,"&lt;=705",K$4:K$1500,"&gt;"&amp;K744)+1,IF(AND($C744&gt;=601,$C744&lt;=606),COUNTIFS($C$4:$C$1500,"&gt;=601",$C$4:$C$1500,"&lt;=606",K$4:K$1500,"&gt;"&amp;K744)+1,"")))))))</f>
        <v/>
      </c>
      <c r="N744" s="99">
        <f>IF(OR($C744="",K744=""),"",IF(OR(AND($C744&gt;=1001,$C744&lt;=1005),AND($C744&gt;=1101,$C744&lt;=1105)),COUNTIFS($C$4:$C$1500,"&gt;=1001",$C$4:$C$1500,"&lt;=1005",K$4:K$1500,"&gt;"&amp;K744)+COUNTIFS($C$4:$C$1500,"&gt;=1101",$C$4:$C$1500,"&lt;=1105",K$4:K$1500,"&gt;"&amp;K744)+1,""))</f>
        <v/>
      </c>
      <c r="O744" s="94" t="n">
        <v>46.07</v>
      </c>
      <c r="P744" s="94" t="n">
        <v>39.87</v>
      </c>
      <c r="Q744" s="94" t="n">
        <v>67.58</v>
      </c>
      <c r="R744" s="94" t="n">
        <v>70</v>
      </c>
      <c r="S744" s="94" t="n">
        <v>32</v>
      </c>
      <c r="T744" s="99">
        <f>IF(AND(O744&gt;0,O744&lt;36),1,IF(AND(O744&gt;=36,O744&lt;51),2,IF(AND(O744&gt;=51,O744&lt;71),3,IF(AND(O744&gt;=71,O744&lt;=100),4,))))</f>
        <v/>
      </c>
      <c r="U744" s="99">
        <f>IF(AND(P744&gt;0,P744&lt;41),1,IF(AND(P744&gt;=41,P744&lt;56),2,IF(AND(P744&gt;=56,P744&lt;71),3,IF(AND(P744&gt;=71,P744&lt;=100),4,))))</f>
        <v/>
      </c>
      <c r="V744" s="99">
        <f>IF(AND(Q744&gt;0,Q744&lt;41),1,IF(AND(Q744&gt;=41,Q744&lt;56),2,IF(AND(Q744&gt;=56,Q744&lt;71),3,IF(AND(Q744&gt;=71,Q744&lt;=100),4,))))</f>
        <v/>
      </c>
      <c r="W744" s="99">
        <f>IF(AND(R744&gt;0,R744&lt;36),1,IF(AND(R744&gt;=36,R744&lt;51),2,IF(AND(R744&gt;=51,R744&lt;66),3,IF(AND(R744&gt;=66,R744&lt;=100),4,))))</f>
        <v/>
      </c>
      <c r="X744" s="100">
        <f>IF(AND(S744&gt;0,S744&lt;37),1,IF(AND(S744&gt;=37,S744&lt;58),2,IF(AND(S744&gt;=58,S744&lt;71),3,IF(AND(S744&gt;=71,S744&lt;=100),4,))))</f>
        <v/>
      </c>
      <c r="Y744" s="101">
        <f>IF(SUM(AC744:AG744)=0, "", ROUND(((AC744*3+AD744*3+AE744*3+AF744*3+AG744*1)/13)*5,0))</f>
        <v/>
      </c>
      <c r="Z744" s="99">
        <f>IF(OR($C744="",Y744=""),"",COUNTIFS($C$4:$C$1500,$C744,Y$4:Y$1500,"&gt;"&amp;Y744)+1)</f>
        <v/>
      </c>
      <c r="AA744" s="99">
        <f>IF(OR($C744="",Y744=""),"",IF(AND($C744&gt;=1001,$C744&lt;=1005),COUNTIFS($C$4:$C$1500,"&gt;=1001",$C$4:$C$1500,"&lt;=1005",Y$4:Y$1500,"&gt;"&amp;Y744)+1,IF(AND($C744&gt;=1101,$C744&lt;=1105),COUNTIFS($C$4:$C$1500,"&gt;=1101",$C$4:$C$1500,"&lt;=1105",Y$4:Y$1500,"&gt;"&amp;Y744)+1,IF(AND($C744&gt;=901,$C744&lt;=905),COUNTIFS($C$4:$C$1500,"&gt;=901",$C$4:$C$1500,"&lt;=905",Y$4:Y$1500,"&gt;"&amp;Y744)+1,IF(AND($C744&gt;=801,$C744&lt;=805),COUNTIFS($C$4:$C$1500,"&gt;=801",$C$4:$C$1500,"&lt;=805",Y$4:Y$1500,"&gt;"&amp;Y744)+1,IF(AND($C744&gt;=701,$C744&lt;=705),COUNTIFS($C$4:$C$1500,"&gt;=701",$C$4:$C$1500,"&lt;=705",Y$4:Y$1500,"&gt;"&amp;Y744)+1,IF(AND($C744&gt;=601,$C744&lt;=606),COUNTIFS($C$4:$C$1500,"&gt;=601",$C$4:$C$1500,"&lt;=606",Y$4:Y$1500,"&gt;"&amp;Y744)+1,"")))))))</f>
        <v/>
      </c>
      <c r="AB744" s="99">
        <f>IF(OR($C744="",Y744=""),"",IF(OR(AND($C744&gt;=1001,$C744&lt;=1005),AND($C744&gt;=1101,$C744&lt;=1105)),COUNTIFS($C$4:$C$1500,"&gt;=1001",$C$4:$C$1500,"&lt;=1005",Y$4:Y$1500,"&gt;"&amp;Y744)+COUNTIFS($C$4:$C$1500,"&gt;=1101",$C$4:$C$1500,"&lt;=1105",Y$4:Y$1500,"&gt;"&amp;Y744)+1,""))</f>
        <v/>
      </c>
      <c r="AC744" s="94" t="n">
        <v>43.13</v>
      </c>
      <c r="AD744" s="94" t="n">
        <v>57.68</v>
      </c>
      <c r="AE744" s="94" t="n">
        <v>49.5</v>
      </c>
      <c r="AF744" s="94" t="n">
        <v>70</v>
      </c>
      <c r="AG744" s="94" t="n">
        <v>73.33</v>
      </c>
      <c r="AH744" s="99">
        <f>IF(AND(AC744&gt;0,AC744&lt;36),1,IF(AND(AC744&gt;=36,AC744&lt;51),2,IF(AND(AC744&gt;=51,AC744&lt;71),3,IF(AND(AC744&gt;=71,AC744&lt;=100),4,))))</f>
        <v/>
      </c>
      <c r="AI744" s="99">
        <f>IF(AND(AD744&gt;0,AD744&lt;41),1,IF(AND(AD744&gt;=41,AD744&lt;56),2,IF(AND(AD744&gt;=56,AD744&lt;71),3,IF(AND(AD744&gt;=71,AD744&lt;=100),4,))))</f>
        <v/>
      </c>
      <c r="AJ744" s="99">
        <f>IF(AND(AE744&gt;0,AE744&lt;41),1,IF(AND(AE744&gt;=41,AE744&lt;56),2,IF(AND(AE744&gt;=56,AE744&lt;71),3,IF(AND(AE744&gt;=71,AE744&lt;=100),4,))))</f>
        <v/>
      </c>
      <c r="AK744" s="99">
        <f>IF(AND(AF744&gt;0,AF744&lt;36),1,IF(AND(AF744&gt;=36,AF744&lt;51),2,IF(AND(AF744&gt;=51,AF744&lt;66),3,IF(AND(AF744&gt;=66,AF744&lt;=100),4,))))</f>
        <v/>
      </c>
      <c r="AL744" s="100">
        <f>IF(AND(AG744&gt;0,AG744&lt;37),1,IF(AND(AG744&gt;=37,AG744&lt;58),2,IF(AND(AG744&gt;=58,AG744&lt;71),3,IF(AND(AG744&gt;=71,AG744&lt;=100),4,))))</f>
        <v/>
      </c>
      <c r="AM744" s="101">
        <f>IF((Y744&lt;&gt;"")*(K744&lt;&gt;""),Y744-K744,"")</f>
        <v/>
      </c>
      <c r="AN744" s="99">
        <f>IF((Z744&lt;&gt;"")*(L744&lt;&gt;""),Z744-L744,"")</f>
        <v/>
      </c>
      <c r="AO744" s="99">
        <f>IF((AA744&lt;&gt;"")*(M744&lt;&gt;""),AA744-M744,"")</f>
        <v/>
      </c>
      <c r="AP744" s="99">
        <f>IF((AB744&lt;&gt;"")*(N744&lt;&gt;""),AB744-N744,"")</f>
        <v/>
      </c>
      <c r="AQ744" s="94">
        <f>IF((AC744&lt;&gt;"")*(O744&lt;&gt;""),AC744-O744,"")</f>
        <v/>
      </c>
      <c r="AR744" s="94">
        <f>IF((AD744&lt;&gt;"")*(P744&lt;&gt;""),AD744-P744,"")</f>
        <v/>
      </c>
      <c r="AS744" s="94">
        <f>IF((AE744&lt;&gt;"")*(Q744&lt;&gt;""),AE744-Q744,"")</f>
        <v/>
      </c>
      <c r="AT744" s="94">
        <f>IF((AF744&lt;&gt;"")*(R744&lt;&gt;""),AF744-R744,"")</f>
        <v/>
      </c>
      <c r="AU744" s="94">
        <f>IF((AG744&lt;&gt;"")*(S744&lt;&gt;""),AG744-S744,"")</f>
        <v/>
      </c>
      <c r="AV744" s="99">
        <f>IF((AH744&lt;&gt;"")*(T744&lt;&gt;""),AH744-T744,"")</f>
        <v/>
      </c>
      <c r="AW744" s="99">
        <f>IF((AI744&lt;&gt;"")*(U744&lt;&gt;""),AI744-U744,"")</f>
        <v/>
      </c>
      <c r="AX744" s="99">
        <f>IF((AJ744&lt;&gt;"")*(V744&lt;&gt;""),AJ744-V744,"")</f>
        <v/>
      </c>
      <c r="AY744" s="99">
        <f>IF((AK744&lt;&gt;"")*(W744&lt;&gt;""),AK744-W744,"")</f>
        <v/>
      </c>
      <c r="AZ744" s="102">
        <f>IF((AL744&lt;&gt;"")*(X744&lt;&gt;""),AL744-X744,"")</f>
        <v/>
      </c>
      <c r="BA744" s="50">
        <f>IFERROR(__xludf.dummyfunction("AI(""Actúa como un tutor académico y dirígete personalmente al estudiante "" &amp; I744 &amp; "" "" &amp; J744 &amp; "" "" &amp; G744 &amp; "" "" &amp; H744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AM744 &amp; ""'. Diferencias por área: Matemáticas ("" &amp; AQ744 &amp; ""), Ciencias Natura"&amp;"les ("" &amp; AR744 &amp; ""), Sociales ("" &amp; AS744 &amp; ""), Lectura Crítica ("" &amp; AT744 &amp; "") e Inglés ("" &amp; AU744 &amp; ""). Variación en posición: grupo ("" &amp; AN744 &amp; ""), grado ("" &amp; AO744 &amp; "") y media ("" &amp; AP744 &amp; ""). Puntajes Primer Simulacro: Global "" &amp; K744 &amp; "", Mat "" &amp; "&amp;"O4 &amp; "", Cien "" &amp; P744 &amp; "", Soc "" &amp; Q744 &amp; "", Lec "" &amp; R744 &amp; "", Ing "" &amp; S744 &amp; "". Puntajes Segundo Simulacro: Global "" &amp; Y744 &amp; "", Mat "" &amp; AC744 &amp; "", Cien "" &amp; AD744 &amp; "", Soc "" &amp; AE744 &amp; "", Lec "" &amp; AF744 &amp; "", Ing "" &amp; AG744 &amp; "". Escribe un mensaje motivador"&amp;" y breve (máximo 4 líneas)."")
"),"=AI(""Actúa como un tutor académico y dirígete personalmente al estudiante "" &amp; I744 &amp; "" "" &amp; J744 &amp; "" "" &amp; G744 &amp; "" "" &amp; H744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AM744 &amp; ""'. Diferencias por área: Matemáticas ("" &amp; AQ744 &amp; ""), Ciencias Natur"&amp;"ales ("" &amp; AR744 &amp; ""), Sociales ("" &amp; AS744 &amp; ""), Lectura Crítica ("" &amp; AT744 &amp; "") e Inglés ("" &amp; AU744 &amp; ""). Variación en posición: grupo ("" &amp; AN744 &amp; ""), grado ("" &amp; AO744 &amp; "") y media ("" &amp; AP744 &amp; ""). Puntajes Primer Simulacro: Global "" &amp; K744 &amp; "", Mat "" &amp;"&amp;" O744 &amp; "", Cien "" &amp; P744 &amp; "", Soc "" &amp; Q744 &amp; "", Lec "" &amp; R744 &amp; "", Ing "" &amp; S744 &amp; "". Puntajes Segundo Simulacro: Global "" &amp; Y744 &amp; "", Mat "" &amp; AC744 &amp; "", Cien "" &amp; AD744 &amp; "", Soc "" &amp; AE744 &amp; "", Lec "" &amp; AF744 &amp; "", Ing "" &amp; AG744 &amp; "". Escribe un mensaje motivado"&amp;"r y breve (máximo 4 líneas)."")
")</f>
        <v/>
      </c>
    </row>
    <row r="745" ht="15.75" customHeight="1" s="42">
      <c r="A745" s="93" t="n"/>
      <c r="B745" s="94" t="inlineStr">
        <is>
          <t>Bachillerato</t>
        </is>
      </c>
      <c r="C745" s="94" t="n">
        <v>1002</v>
      </c>
      <c r="D745" s="94" t="n"/>
      <c r="E745" s="95" t="n">
        <v>1025895654</v>
      </c>
      <c r="F745" s="96">
        <f>TRIM(G745&amp;" "&amp;H745&amp;" "&amp;I745&amp;" "&amp;J745)</f>
        <v/>
      </c>
      <c r="G745" s="94" t="inlineStr">
        <is>
          <t>Carvajal</t>
        </is>
      </c>
      <c r="H745" s="94" t="inlineStr">
        <is>
          <t>Callejas</t>
        </is>
      </c>
      <c r="I745" s="94" t="inlineStr">
        <is>
          <t>Alex</t>
        </is>
      </c>
      <c r="J745" s="97" t="n"/>
      <c r="K745" s="98">
        <f>IF(SUM(O745:S745)=0, "", ROUND(((O745*3+P745*3+Q745*3+R745*3+S745*1)/13)*5,0))</f>
        <v/>
      </c>
      <c r="L745" s="99">
        <f>IF(OR($C745="",K745=""),"",COUNTIFS($C$4:$C$1500,$C745,K$4:K$1500,"&gt;"&amp;K745)+1)</f>
        <v/>
      </c>
      <c r="M745" s="99">
        <f>IF(OR($C745="",K745=""),"",IF(AND($C745&gt;=1001,$C745&lt;=1005),COUNTIFS($C$4:$C$1500,"&gt;=1001",$C$4:$C$1500,"&lt;=1005",K$4:K$1500,"&gt;"&amp;K745)+1,IF(AND($C745&gt;=1101,$C745&lt;=1105),COUNTIFS($C$4:$C$1500,"&gt;=1101",$C$4:$C$1500,"&lt;=1105",K$4:K$1500,"&gt;"&amp;K745)+1,IF(AND($C745&gt;=901,$C745&lt;=905),COUNTIFS($C$4:$C$1500,"&gt;=901",$C$4:$C$1500,"&lt;=905",K$4:K$1500,"&gt;"&amp;K745)+1,IF(AND($C745&gt;=801,$C745&lt;=805),COUNTIFS($C$4:$C$1500,"&gt;=801",$C$4:$C$1500,"&lt;=805",K$4:K$1500,"&gt;"&amp;K745)+1,IF(AND($C745&gt;=701,$C745&lt;=705),COUNTIFS($C$4:$C$1500,"&gt;=701",$C$4:$C$1500,"&lt;=705",K$4:K$1500,"&gt;"&amp;K745)+1,IF(AND($C745&gt;=601,$C745&lt;=606),COUNTIFS($C$4:$C$1500,"&gt;=601",$C$4:$C$1500,"&lt;=606",K$4:K$1500,"&gt;"&amp;K745)+1,"")))))))</f>
        <v/>
      </c>
      <c r="N745" s="99">
        <f>IF(OR($C745="",K745=""),"",IF(OR(AND($C745&gt;=1001,$C745&lt;=1005),AND($C745&gt;=1101,$C745&lt;=1105)),COUNTIFS($C$4:$C$1500,"&gt;=1001",$C$4:$C$1500,"&lt;=1005",K$4:K$1500,"&gt;"&amp;K745)+COUNTIFS($C$4:$C$1500,"&gt;=1101",$C$4:$C$1500,"&lt;=1105",K$4:K$1500,"&gt;"&amp;K745)+1,""))</f>
        <v/>
      </c>
      <c r="O745" s="94" t="n">
        <v>47.4</v>
      </c>
      <c r="P745" s="94" t="n">
        <v>41.63</v>
      </c>
      <c r="Q745" s="94" t="n">
        <v>36.11</v>
      </c>
      <c r="R745" s="94" t="n">
        <v>47.5</v>
      </c>
      <c r="S745" s="94" t="n">
        <v>26.67</v>
      </c>
      <c r="T745" s="99">
        <f>IF(AND(O745&gt;0,O745&lt;36),1,IF(AND(O745&gt;=36,O745&lt;51),2,IF(AND(O745&gt;=51,O745&lt;71),3,IF(AND(O745&gt;=71,O745&lt;=100),4,))))</f>
        <v/>
      </c>
      <c r="U745" s="99">
        <f>IF(AND(P745&gt;0,P745&lt;41),1,IF(AND(P745&gt;=41,P745&lt;56),2,IF(AND(P745&gt;=56,P745&lt;71),3,IF(AND(P745&gt;=71,P745&lt;=100),4,))))</f>
        <v/>
      </c>
      <c r="V745" s="99">
        <f>IF(AND(Q745&gt;0,Q745&lt;41),1,IF(AND(Q745&gt;=41,Q745&lt;56),2,IF(AND(Q745&gt;=56,Q745&lt;71),3,IF(AND(Q745&gt;=71,Q745&lt;=100),4,))))</f>
        <v/>
      </c>
      <c r="W745" s="99">
        <f>IF(AND(R745&gt;0,R745&lt;36),1,IF(AND(R745&gt;=36,R745&lt;51),2,IF(AND(R745&gt;=51,R745&lt;66),3,IF(AND(R745&gt;=66,R745&lt;=100),4,))))</f>
        <v/>
      </c>
      <c r="X745" s="100">
        <f>IF(AND(S745&gt;0,S745&lt;37),1,IF(AND(S745&gt;=37,S745&lt;58),2,IF(AND(S745&gt;=58,S745&lt;71),3,IF(AND(S745&gt;=71,S745&lt;=100),4,))))</f>
        <v/>
      </c>
      <c r="Y745" s="101">
        <f>IF(SUM(AC745:AG745)=0, "", ROUND(((AC745*3+AD745*3+AE745*3+AF745*3+AG745*1)/13)*5,0))</f>
        <v/>
      </c>
      <c r="Z745" s="99">
        <f>IF(OR($C745="",Y745=""),"",COUNTIFS($C$4:$C$1500,$C745,Y$4:Y$1500,"&gt;"&amp;Y745)+1)</f>
        <v/>
      </c>
      <c r="AA745" s="99">
        <f>IF(OR($C745="",Y745=""),"",IF(AND($C745&gt;=1001,$C745&lt;=1005),COUNTIFS($C$4:$C$1500,"&gt;=1001",$C$4:$C$1500,"&lt;=1005",Y$4:Y$1500,"&gt;"&amp;Y745)+1,IF(AND($C745&gt;=1101,$C745&lt;=1105),COUNTIFS($C$4:$C$1500,"&gt;=1101",$C$4:$C$1500,"&lt;=1105",Y$4:Y$1500,"&gt;"&amp;Y745)+1,IF(AND($C745&gt;=901,$C745&lt;=905),COUNTIFS($C$4:$C$1500,"&gt;=901",$C$4:$C$1500,"&lt;=905",Y$4:Y$1500,"&gt;"&amp;Y745)+1,IF(AND($C745&gt;=801,$C745&lt;=805),COUNTIFS($C$4:$C$1500,"&gt;=801",$C$4:$C$1500,"&lt;=805",Y$4:Y$1500,"&gt;"&amp;Y745)+1,IF(AND($C745&gt;=701,$C745&lt;=705),COUNTIFS($C$4:$C$1500,"&gt;=701",$C$4:$C$1500,"&lt;=705",Y$4:Y$1500,"&gt;"&amp;Y745)+1,IF(AND($C745&gt;=601,$C745&lt;=606),COUNTIFS($C$4:$C$1500,"&gt;=601",$C$4:$C$1500,"&lt;=606",Y$4:Y$1500,"&gt;"&amp;Y745)+1,"")))))))</f>
        <v/>
      </c>
      <c r="AB745" s="99">
        <f>IF(OR($C745="",Y745=""),"",IF(OR(AND($C745&gt;=1001,$C745&lt;=1005),AND($C745&gt;=1101,$C745&lt;=1105)),COUNTIFS($C$4:$C$1500,"&gt;=1001",$C$4:$C$1500,"&lt;=1005",Y$4:Y$1500,"&gt;"&amp;Y745)+COUNTIFS($C$4:$C$1500,"&gt;=1101",$C$4:$C$1500,"&lt;=1105",Y$4:Y$1500,"&gt;"&amp;Y745)+1,""))</f>
        <v/>
      </c>
      <c r="AC745" s="94" t="n">
        <v>75.38</v>
      </c>
      <c r="AD745" s="94" t="n">
        <v>63.93</v>
      </c>
      <c r="AE745" s="94" t="n">
        <v>46.75</v>
      </c>
      <c r="AF745" s="94" t="n">
        <v>52.5</v>
      </c>
      <c r="AG745" s="94" t="n">
        <v>41.25</v>
      </c>
      <c r="AH745" s="99">
        <f>IF(AND(AC745&gt;0,AC745&lt;36),1,IF(AND(AC745&gt;=36,AC745&lt;51),2,IF(AND(AC745&gt;=51,AC745&lt;71),3,IF(AND(AC745&gt;=71,AC745&lt;=100),4,))))</f>
        <v/>
      </c>
      <c r="AI745" s="99">
        <f>IF(AND(AD745&gt;0,AD745&lt;41),1,IF(AND(AD745&gt;=41,AD745&lt;56),2,IF(AND(AD745&gt;=56,AD745&lt;71),3,IF(AND(AD745&gt;=71,AD745&lt;=100),4,))))</f>
        <v/>
      </c>
      <c r="AJ745" s="99">
        <f>IF(AND(AE745&gt;0,AE745&lt;41),1,IF(AND(AE745&gt;=41,AE745&lt;56),2,IF(AND(AE745&gt;=56,AE745&lt;71),3,IF(AND(AE745&gt;=71,AE745&lt;=100),4,))))</f>
        <v/>
      </c>
      <c r="AK745" s="99">
        <f>IF(AND(AF745&gt;0,AF745&lt;36),1,IF(AND(AF745&gt;=36,AF745&lt;51),2,IF(AND(AF745&gt;=51,AF745&lt;66),3,IF(AND(AF745&gt;=66,AF745&lt;=100),4,))))</f>
        <v/>
      </c>
      <c r="AL745" s="100">
        <f>IF(AND(AG745&gt;0,AG745&lt;37),1,IF(AND(AG745&gt;=37,AG745&lt;58),2,IF(AND(AG745&gt;=58,AG745&lt;71),3,IF(AND(AG745&gt;=71,AG745&lt;=100),4,))))</f>
        <v/>
      </c>
      <c r="AM745" s="101">
        <f>IF((Y745&lt;&gt;"")*(K745&lt;&gt;""),Y745-K745,"")</f>
        <v/>
      </c>
      <c r="AN745" s="99">
        <f>IF((Z745&lt;&gt;"")*(L745&lt;&gt;""),Z745-L745,"")</f>
        <v/>
      </c>
      <c r="AO745" s="99">
        <f>IF((AA745&lt;&gt;"")*(M745&lt;&gt;""),AA745-M745,"")</f>
        <v/>
      </c>
      <c r="AP745" s="99">
        <f>IF((AB745&lt;&gt;"")*(N745&lt;&gt;""),AB745-N745,"")</f>
        <v/>
      </c>
      <c r="AQ745" s="94">
        <f>IF((AC745&lt;&gt;"")*(O745&lt;&gt;""),AC745-O745,"")</f>
        <v/>
      </c>
      <c r="AR745" s="94">
        <f>IF((AD745&lt;&gt;"")*(P745&lt;&gt;""),AD745-P745,"")</f>
        <v/>
      </c>
      <c r="AS745" s="94">
        <f>IF((AE745&lt;&gt;"")*(Q745&lt;&gt;""),AE745-Q745,"")</f>
        <v/>
      </c>
      <c r="AT745" s="94">
        <f>IF((AF745&lt;&gt;"")*(R745&lt;&gt;""),AF745-R745,"")</f>
        <v/>
      </c>
      <c r="AU745" s="94">
        <f>IF((AG745&lt;&gt;"")*(S745&lt;&gt;""),AG745-S745,"")</f>
        <v/>
      </c>
      <c r="AV745" s="99">
        <f>IF((AH745&lt;&gt;"")*(T745&lt;&gt;""),AH745-T745,"")</f>
        <v/>
      </c>
      <c r="AW745" s="99">
        <f>IF((AI745&lt;&gt;"")*(U745&lt;&gt;""),AI745-U745,"")</f>
        <v/>
      </c>
      <c r="AX745" s="99">
        <f>IF((AJ745&lt;&gt;"")*(V745&lt;&gt;""),AJ745-V745,"")</f>
        <v/>
      </c>
      <c r="AY745" s="99">
        <f>IF((AK745&lt;&gt;"")*(W745&lt;&gt;""),AK745-W745,"")</f>
        <v/>
      </c>
      <c r="AZ745" s="102">
        <f>IF((AL745&lt;&gt;"")*(X745&lt;&gt;""),AL745-X745,"")</f>
        <v/>
      </c>
      <c r="BA745" s="50">
        <f>IFERROR(__xludf.dummyfunction("AI(""Actúa como un tutor académico y dirígete personalmente al estudiante "" &amp; I745 &amp; "" "" &amp; J745 &amp; "" "" &amp; G745 &amp; "" "" &amp; H745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AM745 &amp; ""'. Diferencias por área: Matemáticas ("" &amp; AQ745 &amp; ""), Ciencias Natura"&amp;"les ("" &amp; AR745 &amp; ""), Sociales ("" &amp; AS745 &amp; ""), Lectura Crítica ("" &amp; AT745 &amp; "") e Inglés ("" &amp; AU745 &amp; ""). Variación en posición: grupo ("" &amp; AN745 &amp; ""), grado ("" &amp; AO745 &amp; "") y media ("" &amp; AP745 &amp; ""). Puntajes Primer Simulacro: Global "" &amp; K745 &amp; "", Mat "" &amp; "&amp;"O4 &amp; "", Cien "" &amp; P745 &amp; "", Soc "" &amp; Q745 &amp; "", Lec "" &amp; R745 &amp; "", Ing "" &amp; S745 &amp; "". Puntajes Segundo Simulacro: Global "" &amp; Y745 &amp; "", Mat "" &amp; AC745 &amp; "", Cien "" &amp; AD745 &amp; "", Soc "" &amp; AE745 &amp; "", Lec "" &amp; AF745 &amp; "", Ing "" &amp; AG745 &amp; "". Escribe un mensaje motivador"&amp;" y breve (máximo 4 líneas)."")
"),"=AI(""Actúa como un tutor académico y dirígete personalmente al estudiante "" &amp; I745 &amp; "" "" &amp; J745 &amp; "" "" &amp; G745 &amp; "" "" &amp; H745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AM745 &amp; ""'. Diferencias por área: Matemáticas ("" &amp; AQ745 &amp; ""), Ciencias Natur"&amp;"ales ("" &amp; AR745 &amp; ""), Sociales ("" &amp; AS745 &amp; ""), Lectura Crítica ("" &amp; AT745 &amp; "") e Inglés ("" &amp; AU745 &amp; ""). Variación en posición: grupo ("" &amp; AN745 &amp; ""), grado ("" &amp; AO745 &amp; "") y media ("" &amp; AP745 &amp; ""). Puntajes Primer Simulacro: Global "" &amp; K745 &amp; "", Mat "" &amp;"&amp;" O745 &amp; "", Cien "" &amp; P745 &amp; "", Soc "" &amp; Q745 &amp; "", Lec "" &amp; R745 &amp; "", Ing "" &amp; S745 &amp; "". Puntajes Segundo Simulacro: Global "" &amp; Y745 &amp; "", Mat "" &amp; AC745 &amp; "", Cien "" &amp; AD745 &amp; "", Soc "" &amp; AE745 &amp; "", Lec "" &amp; AF745 &amp; "", Ing "" &amp; AG745 &amp; "". Escribe un mensaje motivado"&amp;"r y breve (máximo 4 líneas)."")
")</f>
        <v/>
      </c>
    </row>
    <row r="746" ht="15.75" customHeight="1" s="42">
      <c r="A746" s="93" t="n"/>
      <c r="B746" s="94" t="inlineStr">
        <is>
          <t>Bachillerato</t>
        </is>
      </c>
      <c r="C746" s="94" t="n">
        <v>1002</v>
      </c>
      <c r="D746" s="94" t="n"/>
      <c r="E746" s="95" t="n">
        <v>1011593714</v>
      </c>
      <c r="F746" s="96">
        <f>TRIM(G746&amp;" "&amp;H746&amp;" "&amp;I746&amp;" "&amp;J746)</f>
        <v/>
      </c>
      <c r="G746" s="94" t="inlineStr">
        <is>
          <t>David</t>
        </is>
      </c>
      <c r="H746" s="94" t="inlineStr">
        <is>
          <t>Cartagena</t>
        </is>
      </c>
      <c r="I746" s="94" t="inlineStr">
        <is>
          <t>Michell</t>
        </is>
      </c>
      <c r="J746" s="97" t="inlineStr">
        <is>
          <t>Alejandra</t>
        </is>
      </c>
      <c r="K746" s="98">
        <f>IF(SUM(O746:S746)=0, "", ROUND(((O746*3+P746*3+Q746*3+R746*3+S746*1)/13)*5,0))</f>
        <v/>
      </c>
      <c r="L746" s="99">
        <f>IF(OR($C746="",K746=""),"",COUNTIFS($C$4:$C$1500,$C746,K$4:K$1500,"&gt;"&amp;K746)+1)</f>
        <v/>
      </c>
      <c r="M746" s="99">
        <f>IF(OR($C746="",K746=""),"",IF(AND($C746&gt;=1001,$C746&lt;=1005),COUNTIFS($C$4:$C$1500,"&gt;=1001",$C$4:$C$1500,"&lt;=1005",K$4:K$1500,"&gt;"&amp;K746)+1,IF(AND($C746&gt;=1101,$C746&lt;=1105),COUNTIFS($C$4:$C$1500,"&gt;=1101",$C$4:$C$1500,"&lt;=1105",K$4:K$1500,"&gt;"&amp;K746)+1,IF(AND($C746&gt;=901,$C746&lt;=905),COUNTIFS($C$4:$C$1500,"&gt;=901",$C$4:$C$1500,"&lt;=905",K$4:K$1500,"&gt;"&amp;K746)+1,IF(AND($C746&gt;=801,$C746&lt;=805),COUNTIFS($C$4:$C$1500,"&gt;=801",$C$4:$C$1500,"&lt;=805",K$4:K$1500,"&gt;"&amp;K746)+1,IF(AND($C746&gt;=701,$C746&lt;=705),COUNTIFS($C$4:$C$1500,"&gt;=701",$C$4:$C$1500,"&lt;=705",K$4:K$1500,"&gt;"&amp;K746)+1,IF(AND($C746&gt;=601,$C746&lt;=606),COUNTIFS($C$4:$C$1500,"&gt;=601",$C$4:$C$1500,"&lt;=606",K$4:K$1500,"&gt;"&amp;K746)+1,"")))))))</f>
        <v/>
      </c>
      <c r="N746" s="99">
        <f>IF(OR($C746="",K746=""),"",IF(OR(AND($C746&gt;=1001,$C746&lt;=1005),AND($C746&gt;=1101,$C746&lt;=1105)),COUNTIFS($C$4:$C$1500,"&gt;=1001",$C$4:$C$1500,"&lt;=1005",K$4:K$1500,"&gt;"&amp;K746)+COUNTIFS($C$4:$C$1500,"&gt;=1101",$C$4:$C$1500,"&lt;=1105",K$4:K$1500,"&gt;"&amp;K746)+1,""))</f>
        <v/>
      </c>
      <c r="O746" s="94" t="n">
        <v>66.23999999999999</v>
      </c>
      <c r="P746" s="94" t="n">
        <v>52.42</v>
      </c>
      <c r="Q746" s="94" t="n">
        <v>46.51</v>
      </c>
      <c r="R746" s="94" t="n">
        <v>47.5</v>
      </c>
      <c r="S746" s="94" t="n">
        <v>34.67</v>
      </c>
      <c r="T746" s="99">
        <f>IF(AND(O746&gt;0,O746&lt;36),1,IF(AND(O746&gt;=36,O746&lt;51),2,IF(AND(O746&gt;=51,O746&lt;71),3,IF(AND(O746&gt;=71,O746&lt;=100),4,))))</f>
        <v/>
      </c>
      <c r="U746" s="99">
        <f>IF(AND(P746&gt;0,P746&lt;41),1,IF(AND(P746&gt;=41,P746&lt;56),2,IF(AND(P746&gt;=56,P746&lt;71),3,IF(AND(P746&gt;=71,P746&lt;=100),4,))))</f>
        <v/>
      </c>
      <c r="V746" s="99">
        <f>IF(AND(Q746&gt;0,Q746&lt;41),1,IF(AND(Q746&gt;=41,Q746&lt;56),2,IF(AND(Q746&gt;=56,Q746&lt;71),3,IF(AND(Q746&gt;=71,Q746&lt;=100),4,))))</f>
        <v/>
      </c>
      <c r="W746" s="99">
        <f>IF(AND(R746&gt;0,R746&lt;36),1,IF(AND(R746&gt;=36,R746&lt;51),2,IF(AND(R746&gt;=51,R746&lt;66),3,IF(AND(R746&gt;=66,R746&lt;=100),4,))))</f>
        <v/>
      </c>
      <c r="X746" s="100">
        <f>IF(AND(S746&gt;0,S746&lt;37),1,IF(AND(S746&gt;=37,S746&lt;58),2,IF(AND(S746&gt;=58,S746&lt;71),3,IF(AND(S746&gt;=71,S746&lt;=100),4,))))</f>
        <v/>
      </c>
      <c r="Y746" s="101">
        <f>IF(SUM(AC746:AG746)=0, "", ROUND(((AC746*3+AD746*3+AE746*3+AF746*3+AG746*1)/13)*5,0))</f>
        <v/>
      </c>
      <c r="Z746" s="99">
        <f>IF(OR($C746="",Y746=""),"",COUNTIFS($C$4:$C$1500,$C746,Y$4:Y$1500,"&gt;"&amp;Y746)+1)</f>
        <v/>
      </c>
      <c r="AA746" s="99">
        <f>IF(OR($C746="",Y746=""),"",IF(AND($C746&gt;=1001,$C746&lt;=1005),COUNTIFS($C$4:$C$1500,"&gt;=1001",$C$4:$C$1500,"&lt;=1005",Y$4:Y$1500,"&gt;"&amp;Y746)+1,IF(AND($C746&gt;=1101,$C746&lt;=1105),COUNTIFS($C$4:$C$1500,"&gt;=1101",$C$4:$C$1500,"&lt;=1105",Y$4:Y$1500,"&gt;"&amp;Y746)+1,IF(AND($C746&gt;=901,$C746&lt;=905),COUNTIFS($C$4:$C$1500,"&gt;=901",$C$4:$C$1500,"&lt;=905",Y$4:Y$1500,"&gt;"&amp;Y746)+1,IF(AND($C746&gt;=801,$C746&lt;=805),COUNTIFS($C$4:$C$1500,"&gt;=801",$C$4:$C$1500,"&lt;=805",Y$4:Y$1500,"&gt;"&amp;Y746)+1,IF(AND($C746&gt;=701,$C746&lt;=705),COUNTIFS($C$4:$C$1500,"&gt;=701",$C$4:$C$1500,"&lt;=705",Y$4:Y$1500,"&gt;"&amp;Y746)+1,IF(AND($C746&gt;=601,$C746&lt;=606),COUNTIFS($C$4:$C$1500,"&gt;=601",$C$4:$C$1500,"&lt;=606",Y$4:Y$1500,"&gt;"&amp;Y746)+1,"")))))))</f>
        <v/>
      </c>
      <c r="AB746" s="99">
        <f>IF(OR($C746="",Y746=""),"",IF(OR(AND($C746&gt;=1001,$C746&lt;=1005),AND($C746&gt;=1101,$C746&lt;=1105)),COUNTIFS($C$4:$C$1500,"&gt;=1001",$C$4:$C$1500,"&lt;=1005",Y$4:Y$1500,"&gt;"&amp;Y746)+COUNTIFS($C$4:$C$1500,"&gt;=1101",$C$4:$C$1500,"&lt;=1105",Y$4:Y$1500,"&gt;"&amp;Y746)+1,""))</f>
        <v/>
      </c>
      <c r="AC746" s="94" t="n">
        <v>60.38</v>
      </c>
      <c r="AD746" s="94" t="n">
        <v>66.25</v>
      </c>
      <c r="AE746" s="94" t="n">
        <v>85.75</v>
      </c>
      <c r="AF746" s="94" t="n">
        <v>74.38</v>
      </c>
      <c r="AG746" s="94" t="n">
        <v>100</v>
      </c>
      <c r="AH746" s="99">
        <f>IF(AND(AC746&gt;0,AC746&lt;36),1,IF(AND(AC746&gt;=36,AC746&lt;51),2,IF(AND(AC746&gt;=51,AC746&lt;71),3,IF(AND(AC746&gt;=71,AC746&lt;=100),4,))))</f>
        <v/>
      </c>
      <c r="AI746" s="99">
        <f>IF(AND(AD746&gt;0,AD746&lt;41),1,IF(AND(AD746&gt;=41,AD746&lt;56),2,IF(AND(AD746&gt;=56,AD746&lt;71),3,IF(AND(AD746&gt;=71,AD746&lt;=100),4,))))</f>
        <v/>
      </c>
      <c r="AJ746" s="99">
        <f>IF(AND(AE746&gt;0,AE746&lt;41),1,IF(AND(AE746&gt;=41,AE746&lt;56),2,IF(AND(AE746&gt;=56,AE746&lt;71),3,IF(AND(AE746&gt;=71,AE746&lt;=100),4,))))</f>
        <v/>
      </c>
      <c r="AK746" s="99">
        <f>IF(AND(AF746&gt;0,AF746&lt;36),1,IF(AND(AF746&gt;=36,AF746&lt;51),2,IF(AND(AF746&gt;=51,AF746&lt;66),3,IF(AND(AF746&gt;=66,AF746&lt;=100),4,))))</f>
        <v/>
      </c>
      <c r="AL746" s="100">
        <f>IF(AND(AG746&gt;0,AG746&lt;37),1,IF(AND(AG746&gt;=37,AG746&lt;58),2,IF(AND(AG746&gt;=58,AG746&lt;71),3,IF(AND(AG746&gt;=71,AG746&lt;=100),4,))))</f>
        <v/>
      </c>
      <c r="AM746" s="101">
        <f>IF((Y746&lt;&gt;"")*(K746&lt;&gt;""),Y746-K746,"")</f>
        <v/>
      </c>
      <c r="AN746" s="99">
        <f>IF((Z746&lt;&gt;"")*(L746&lt;&gt;""),Z746-L746,"")</f>
        <v/>
      </c>
      <c r="AO746" s="99">
        <f>IF((AA746&lt;&gt;"")*(M746&lt;&gt;""),AA746-M746,"")</f>
        <v/>
      </c>
      <c r="AP746" s="99">
        <f>IF((AB746&lt;&gt;"")*(N746&lt;&gt;""),AB746-N746,"")</f>
        <v/>
      </c>
      <c r="AQ746" s="94">
        <f>IF((AC746&lt;&gt;"")*(O746&lt;&gt;""),AC746-O746,"")</f>
        <v/>
      </c>
      <c r="AR746" s="94">
        <f>IF((AD746&lt;&gt;"")*(P746&lt;&gt;""),AD746-P746,"")</f>
        <v/>
      </c>
      <c r="AS746" s="94">
        <f>IF((AE746&lt;&gt;"")*(Q746&lt;&gt;""),AE746-Q746,"")</f>
        <v/>
      </c>
      <c r="AT746" s="94">
        <f>IF((AF746&lt;&gt;"")*(R746&lt;&gt;""),AF746-R746,"")</f>
        <v/>
      </c>
      <c r="AU746" s="94">
        <f>IF((AG746&lt;&gt;"")*(S746&lt;&gt;""),AG746-S746,"")</f>
        <v/>
      </c>
      <c r="AV746" s="99">
        <f>IF((AH746&lt;&gt;"")*(T746&lt;&gt;""),AH746-T746,"")</f>
        <v/>
      </c>
      <c r="AW746" s="99">
        <f>IF((AI746&lt;&gt;"")*(U746&lt;&gt;""),AI746-U746,"")</f>
        <v/>
      </c>
      <c r="AX746" s="99">
        <f>IF((AJ746&lt;&gt;"")*(V746&lt;&gt;""),AJ746-V746,"")</f>
        <v/>
      </c>
      <c r="AY746" s="99">
        <f>IF((AK746&lt;&gt;"")*(W746&lt;&gt;""),AK746-W746,"")</f>
        <v/>
      </c>
      <c r="AZ746" s="102">
        <f>IF((AL746&lt;&gt;"")*(X746&lt;&gt;""),AL746-X746,"")</f>
        <v/>
      </c>
      <c r="BA746" s="50">
        <f>IFERROR(__xludf.dummyfunction("AI(""Actúa como un tutor académico y dirígete personalmente al estudiante "" &amp; I746 &amp; "" "" &amp; J746 &amp; "" "" &amp; G746 &amp; "" "" &amp; H746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AM746 &amp; ""'. Diferencias por área: Matemáticas ("" &amp; AQ746 &amp; ""), Ciencias Natura"&amp;"les ("" &amp; AR746 &amp; ""), Sociales ("" &amp; AS746 &amp; ""), Lectura Crítica ("" &amp; AT746 &amp; "") e Inglés ("" &amp; AU746 &amp; ""). Variación en posición: grupo ("" &amp; AN746 &amp; ""), grado ("" &amp; AO746 &amp; "") y media ("" &amp; AP746 &amp; ""). Puntajes Primer Simulacro: Global "" &amp; K746 &amp; "", Mat "" &amp; "&amp;"O4 &amp; "", Cien "" &amp; P746 &amp; "", Soc "" &amp; Q746 &amp; "", Lec "" &amp; R746 &amp; "", Ing "" &amp; S746 &amp; "". Puntajes Segundo Simulacro: Global "" &amp; Y746 &amp; "", Mat "" &amp; AC746 &amp; "", Cien "" &amp; AD746 &amp; "", Soc "" &amp; AE746 &amp; "", Lec "" &amp; AF746 &amp; "", Ing "" &amp; AG746 &amp; "". Escribe un mensaje motivador"&amp;" y breve (máximo 4 líneas)."")
"),"=AI(""Actúa como un tutor académico y dirígete personalmente al estudiante "" &amp; I746 &amp; "" "" &amp; J746 &amp; "" "" &amp; G746 &amp; "" "" &amp; H746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AM746 &amp; ""'. Diferencias por área: Matemáticas ("" &amp; AQ746 &amp; ""), Ciencias Natur"&amp;"ales ("" &amp; AR746 &amp; ""), Sociales ("" &amp; AS746 &amp; ""), Lectura Crítica ("" &amp; AT746 &amp; "") e Inglés ("" &amp; AU746 &amp; ""). Variación en posición: grupo ("" &amp; AN746 &amp; ""), grado ("" &amp; AO746 &amp; "") y media ("" &amp; AP746 &amp; ""). Puntajes Primer Simulacro: Global "" &amp; K746 &amp; "", Mat "" &amp;"&amp;" O746 &amp; "", Cien "" &amp; P746 &amp; "", Soc "" &amp; Q746 &amp; "", Lec "" &amp; R746 &amp; "", Ing "" &amp; S746 &amp; "". Puntajes Segundo Simulacro: Global "" &amp; Y746 &amp; "", Mat "" &amp; AC746 &amp; "", Cien "" &amp; AD746 &amp; "", Soc "" &amp; AE746 &amp; "", Lec "" &amp; AF746 &amp; "", Ing "" &amp; AG746 &amp; "". Escribe un mensaje motivado"&amp;"r y breve (máximo 4 líneas)."")
")</f>
        <v/>
      </c>
    </row>
    <row r="747" ht="15.75" customHeight="1" s="42">
      <c r="A747" s="93" t="n"/>
      <c r="B747" s="94" t="inlineStr">
        <is>
          <t>Bachillerato</t>
        </is>
      </c>
      <c r="C747" s="94" t="n">
        <v>1002</v>
      </c>
      <c r="D747" s="94" t="n"/>
      <c r="E747" s="95" t="n">
        <v>1011593426</v>
      </c>
      <c r="F747" s="96">
        <f>TRIM(G747&amp;" "&amp;H747&amp;" "&amp;I747&amp;" "&amp;J747)</f>
        <v/>
      </c>
      <c r="G747" s="94" t="inlineStr">
        <is>
          <t>Gallo</t>
        </is>
      </c>
      <c r="H747" s="94" t="inlineStr">
        <is>
          <t>Pino</t>
        </is>
      </c>
      <c r="I747" s="94" t="inlineStr">
        <is>
          <t>Miguel</t>
        </is>
      </c>
      <c r="J747" s="97" t="inlineStr">
        <is>
          <t>Ángel</t>
        </is>
      </c>
      <c r="K747" s="98">
        <f>IF(SUM(O747:S747)=0, "", ROUND(((O747*3+P747*3+Q747*3+R747*3+S747*1)/13)*5,0))</f>
        <v/>
      </c>
      <c r="L747" s="99">
        <f>IF(OR($C747="",K747=""),"",COUNTIFS($C$4:$C$1500,$C747,K$4:K$1500,"&gt;"&amp;K747)+1)</f>
        <v/>
      </c>
      <c r="M747" s="99">
        <f>IF(OR($C747="",K747=""),"",IF(AND($C747&gt;=1001,$C747&lt;=1005),COUNTIFS($C$4:$C$1500,"&gt;=1001",$C$4:$C$1500,"&lt;=1005",K$4:K$1500,"&gt;"&amp;K747)+1,IF(AND($C747&gt;=1101,$C747&lt;=1105),COUNTIFS($C$4:$C$1500,"&gt;=1101",$C$4:$C$1500,"&lt;=1105",K$4:K$1500,"&gt;"&amp;K747)+1,IF(AND($C747&gt;=901,$C747&lt;=905),COUNTIFS($C$4:$C$1500,"&gt;=901",$C$4:$C$1500,"&lt;=905",K$4:K$1500,"&gt;"&amp;K747)+1,IF(AND($C747&gt;=801,$C747&lt;=805),COUNTIFS($C$4:$C$1500,"&gt;=801",$C$4:$C$1500,"&lt;=805",K$4:K$1500,"&gt;"&amp;K747)+1,IF(AND($C747&gt;=701,$C747&lt;=705),COUNTIFS($C$4:$C$1500,"&gt;=701",$C$4:$C$1500,"&lt;=705",K$4:K$1500,"&gt;"&amp;K747)+1,IF(AND($C747&gt;=601,$C747&lt;=606),COUNTIFS($C$4:$C$1500,"&gt;=601",$C$4:$C$1500,"&lt;=606",K$4:K$1500,"&gt;"&amp;K747)+1,"")))))))</f>
        <v/>
      </c>
      <c r="N747" s="99">
        <f>IF(OR($C747="",K747=""),"",IF(OR(AND($C747&gt;=1001,$C747&lt;=1005),AND($C747&gt;=1101,$C747&lt;=1105)),COUNTIFS($C$4:$C$1500,"&gt;=1001",$C$4:$C$1500,"&lt;=1005",K$4:K$1500,"&gt;"&amp;K747)+COUNTIFS($C$4:$C$1500,"&gt;=1101",$C$4:$C$1500,"&lt;=1105",K$4:K$1500,"&gt;"&amp;K747)+1,""))</f>
        <v/>
      </c>
      <c r="O747" s="94" t="n">
        <v>53.24</v>
      </c>
      <c r="P747" s="94" t="n">
        <v>43.59</v>
      </c>
      <c r="Q747" s="94" t="n">
        <v>51.06</v>
      </c>
      <c r="R747" s="94" t="n">
        <v>37.5</v>
      </c>
      <c r="S747" s="94" t="n">
        <v>64</v>
      </c>
      <c r="T747" s="99">
        <f>IF(AND(O747&gt;0,O747&lt;36),1,IF(AND(O747&gt;=36,O747&lt;51),2,IF(AND(O747&gt;=51,O747&lt;71),3,IF(AND(O747&gt;=71,O747&lt;=100),4,))))</f>
        <v/>
      </c>
      <c r="U747" s="99">
        <f>IF(AND(P747&gt;0,P747&lt;41),1,IF(AND(P747&gt;=41,P747&lt;56),2,IF(AND(P747&gt;=56,P747&lt;71),3,IF(AND(P747&gt;=71,P747&lt;=100),4,))))</f>
        <v/>
      </c>
      <c r="V747" s="99">
        <f>IF(AND(Q747&gt;0,Q747&lt;41),1,IF(AND(Q747&gt;=41,Q747&lt;56),2,IF(AND(Q747&gt;=56,Q747&lt;71),3,IF(AND(Q747&gt;=71,Q747&lt;=100),4,))))</f>
        <v/>
      </c>
      <c r="W747" s="99">
        <f>IF(AND(R747&gt;0,R747&lt;36),1,IF(AND(R747&gt;=36,R747&lt;51),2,IF(AND(R747&gt;=51,R747&lt;66),3,IF(AND(R747&gt;=66,R747&lt;=100),4,))))</f>
        <v/>
      </c>
      <c r="X747" s="100">
        <f>IF(AND(S747&gt;0,S747&lt;37),1,IF(AND(S747&gt;=37,S747&lt;58),2,IF(AND(S747&gt;=58,S747&lt;71),3,IF(AND(S747&gt;=71,S747&lt;=100),4,))))</f>
        <v/>
      </c>
      <c r="Y747" s="101">
        <f>IF(SUM(AC747:AG747)=0, "", ROUND(((AC747*3+AD747*3+AE747*3+AF747*3+AG747*1)/13)*5,0))</f>
        <v/>
      </c>
      <c r="Z747" s="99">
        <f>IF(OR($C747="",Y747=""),"",COUNTIFS($C$4:$C$1500,$C747,Y$4:Y$1500,"&gt;"&amp;Y747)+1)</f>
        <v/>
      </c>
      <c r="AA747" s="99">
        <f>IF(OR($C747="",Y747=""),"",IF(AND($C747&gt;=1001,$C747&lt;=1005),COUNTIFS($C$4:$C$1500,"&gt;=1001",$C$4:$C$1500,"&lt;=1005",Y$4:Y$1500,"&gt;"&amp;Y747)+1,IF(AND($C747&gt;=1101,$C747&lt;=1105),COUNTIFS($C$4:$C$1500,"&gt;=1101",$C$4:$C$1500,"&lt;=1105",Y$4:Y$1500,"&gt;"&amp;Y747)+1,IF(AND($C747&gt;=901,$C747&lt;=905),COUNTIFS($C$4:$C$1500,"&gt;=901",$C$4:$C$1500,"&lt;=905",Y$4:Y$1500,"&gt;"&amp;Y747)+1,IF(AND($C747&gt;=801,$C747&lt;=805),COUNTIFS($C$4:$C$1500,"&gt;=801",$C$4:$C$1500,"&lt;=805",Y$4:Y$1500,"&gt;"&amp;Y747)+1,IF(AND($C747&gt;=701,$C747&lt;=705),COUNTIFS($C$4:$C$1500,"&gt;=701",$C$4:$C$1500,"&lt;=705",Y$4:Y$1500,"&gt;"&amp;Y747)+1,IF(AND($C747&gt;=601,$C747&lt;=606),COUNTIFS($C$4:$C$1500,"&gt;=601",$C$4:$C$1500,"&lt;=606",Y$4:Y$1500,"&gt;"&amp;Y747)+1,"")))))))</f>
        <v/>
      </c>
      <c r="AB747" s="99">
        <f>IF(OR($C747="",Y747=""),"",IF(OR(AND($C747&gt;=1001,$C747&lt;=1005),AND($C747&gt;=1101,$C747&lt;=1105)),COUNTIFS($C$4:$C$1500,"&gt;=1001",$C$4:$C$1500,"&lt;=1005",Y$4:Y$1500,"&gt;"&amp;Y747)+COUNTIFS($C$4:$C$1500,"&gt;=1101",$C$4:$C$1500,"&lt;=1105",Y$4:Y$1500,"&gt;"&amp;Y747)+1,""))</f>
        <v/>
      </c>
      <c r="AC747" s="94" t="n">
        <v>63.38</v>
      </c>
      <c r="AD747" s="94" t="n">
        <v>51.49</v>
      </c>
      <c r="AE747" s="94" t="n">
        <v>52.25</v>
      </c>
      <c r="AF747" s="94" t="n">
        <v>52.5</v>
      </c>
      <c r="AG747" s="94" t="n">
        <v>96.25</v>
      </c>
      <c r="AH747" s="99">
        <f>IF(AND(AC747&gt;0,AC747&lt;36),1,IF(AND(AC747&gt;=36,AC747&lt;51),2,IF(AND(AC747&gt;=51,AC747&lt;71),3,IF(AND(AC747&gt;=71,AC747&lt;=100),4,))))</f>
        <v/>
      </c>
      <c r="AI747" s="99">
        <f>IF(AND(AD747&gt;0,AD747&lt;41),1,IF(AND(AD747&gt;=41,AD747&lt;56),2,IF(AND(AD747&gt;=56,AD747&lt;71),3,IF(AND(AD747&gt;=71,AD747&lt;=100),4,))))</f>
        <v/>
      </c>
      <c r="AJ747" s="99">
        <f>IF(AND(AE747&gt;0,AE747&lt;41),1,IF(AND(AE747&gt;=41,AE747&lt;56),2,IF(AND(AE747&gt;=56,AE747&lt;71),3,IF(AND(AE747&gt;=71,AE747&lt;=100),4,))))</f>
        <v/>
      </c>
      <c r="AK747" s="99">
        <f>IF(AND(AF747&gt;0,AF747&lt;36),1,IF(AND(AF747&gt;=36,AF747&lt;51),2,IF(AND(AF747&gt;=51,AF747&lt;66),3,IF(AND(AF747&gt;=66,AF747&lt;=100),4,))))</f>
        <v/>
      </c>
      <c r="AL747" s="100">
        <f>IF(AND(AG747&gt;0,AG747&lt;37),1,IF(AND(AG747&gt;=37,AG747&lt;58),2,IF(AND(AG747&gt;=58,AG747&lt;71),3,IF(AND(AG747&gt;=71,AG747&lt;=100),4,))))</f>
        <v/>
      </c>
      <c r="AM747" s="101">
        <f>IF((Y747&lt;&gt;"")*(K747&lt;&gt;""),Y747-K747,"")</f>
        <v/>
      </c>
      <c r="AN747" s="99">
        <f>IF((Z747&lt;&gt;"")*(L747&lt;&gt;""),Z747-L747,"")</f>
        <v/>
      </c>
      <c r="AO747" s="99">
        <f>IF((AA747&lt;&gt;"")*(M747&lt;&gt;""),AA747-M747,"")</f>
        <v/>
      </c>
      <c r="AP747" s="99">
        <f>IF((AB747&lt;&gt;"")*(N747&lt;&gt;""),AB747-N747,"")</f>
        <v/>
      </c>
      <c r="AQ747" s="94">
        <f>IF((AC747&lt;&gt;"")*(O747&lt;&gt;""),AC747-O747,"")</f>
        <v/>
      </c>
      <c r="AR747" s="94">
        <f>IF((AD747&lt;&gt;"")*(P747&lt;&gt;""),AD747-P747,"")</f>
        <v/>
      </c>
      <c r="AS747" s="94">
        <f>IF((AE747&lt;&gt;"")*(Q747&lt;&gt;""),AE747-Q747,"")</f>
        <v/>
      </c>
      <c r="AT747" s="94">
        <f>IF((AF747&lt;&gt;"")*(R747&lt;&gt;""),AF747-R747,"")</f>
        <v/>
      </c>
      <c r="AU747" s="94">
        <f>IF((AG747&lt;&gt;"")*(S747&lt;&gt;""),AG747-S747,"")</f>
        <v/>
      </c>
      <c r="AV747" s="99">
        <f>IF((AH747&lt;&gt;"")*(T747&lt;&gt;""),AH747-T747,"")</f>
        <v/>
      </c>
      <c r="AW747" s="99">
        <f>IF((AI747&lt;&gt;"")*(U747&lt;&gt;""),AI747-U747,"")</f>
        <v/>
      </c>
      <c r="AX747" s="99">
        <f>IF((AJ747&lt;&gt;"")*(V747&lt;&gt;""),AJ747-V747,"")</f>
        <v/>
      </c>
      <c r="AY747" s="99">
        <f>IF((AK747&lt;&gt;"")*(W747&lt;&gt;""),AK747-W747,"")</f>
        <v/>
      </c>
      <c r="AZ747" s="102">
        <f>IF((AL747&lt;&gt;"")*(X747&lt;&gt;""),AL747-X747,"")</f>
        <v/>
      </c>
      <c r="BA747" s="50">
        <f>IFERROR(__xludf.dummyfunction("AI(""Actúa como un tutor académico y dirígete personalmente al estudiante "" &amp; I747 &amp; "" "" &amp; J747 &amp; "" "" &amp; G747 &amp; "" "" &amp; H747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AM747 &amp; ""'. Diferencias por área: Matemáticas ("" &amp; AQ747 &amp; ""), Ciencias Natura"&amp;"les ("" &amp; AR747 &amp; ""), Sociales ("" &amp; AS747 &amp; ""), Lectura Crítica ("" &amp; AT747 &amp; "") e Inglés ("" &amp; AU747 &amp; ""). Variación en posición: grupo ("" &amp; AN747 &amp; ""), grado ("" &amp; AO747 &amp; "") y media ("" &amp; AP747 &amp; ""). Puntajes Primer Simulacro: Global "" &amp; K747 &amp; "", Mat "" &amp; "&amp;"O4 &amp; "", Cien "" &amp; P747 &amp; "", Soc "" &amp; Q747 &amp; "", Lec "" &amp; R747 &amp; "", Ing "" &amp; S747 &amp; "". Puntajes Segundo Simulacro: Global "" &amp; Y747 &amp; "", Mat "" &amp; AC747 &amp; "", Cien "" &amp; AD747 &amp; "", Soc "" &amp; AE747 &amp; "", Lec "" &amp; AF747 &amp; "", Ing "" &amp; AG747 &amp; "". Escribe un mensaje motivador"&amp;" y breve (máximo 4 líneas)."")
"),"=AI(""Actúa como un tutor académico y dirígete personalmente al estudiante "" &amp; I747 &amp; "" "" &amp; J747 &amp; "" "" &amp; G747 &amp; "" "" &amp; H747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AM747 &amp; ""'. Diferencias por área: Matemáticas ("" &amp; AQ747 &amp; ""), Ciencias Natur"&amp;"ales ("" &amp; AR747 &amp; ""), Sociales ("" &amp; AS747 &amp; ""), Lectura Crítica ("" &amp; AT747 &amp; "") e Inglés ("" &amp; AU747 &amp; ""). Variación en posición: grupo ("" &amp; AN747 &amp; ""), grado ("" &amp; AO747 &amp; "") y media ("" &amp; AP747 &amp; ""). Puntajes Primer Simulacro: Global "" &amp; K747 &amp; "", Mat "" &amp;"&amp;" O747 &amp; "", Cien "" &amp; P747 &amp; "", Soc "" &amp; Q747 &amp; "", Lec "" &amp; R747 &amp; "", Ing "" &amp; S747 &amp; "". Puntajes Segundo Simulacro: Global "" &amp; Y747 &amp; "", Mat "" &amp; AC747 &amp; "", Cien "" &amp; AD747 &amp; "", Soc "" &amp; AE747 &amp; "", Lec "" &amp; AF747 &amp; "", Ing "" &amp; AG747 &amp; "". Escribe un mensaje motivado"&amp;"r y breve (máximo 4 líneas)."")
")</f>
        <v/>
      </c>
    </row>
    <row r="748" ht="15.75" customHeight="1" s="42">
      <c r="A748" s="93" t="n"/>
      <c r="B748" s="94" t="inlineStr">
        <is>
          <t>Bachillerato</t>
        </is>
      </c>
      <c r="C748" s="94" t="n">
        <v>1002</v>
      </c>
      <c r="D748" s="94" t="n"/>
      <c r="E748" s="95" t="n">
        <v>1011593120</v>
      </c>
      <c r="F748" s="96">
        <f>TRIM(G748&amp;" "&amp;H748&amp;" "&amp;I748&amp;" "&amp;J748)</f>
        <v/>
      </c>
      <c r="G748" s="94" t="inlineStr">
        <is>
          <t>González</t>
        </is>
      </c>
      <c r="H748" s="94" t="inlineStr">
        <is>
          <t>Cartagena</t>
        </is>
      </c>
      <c r="I748" s="94" t="inlineStr">
        <is>
          <t>Katerine</t>
        </is>
      </c>
      <c r="J748" s="97" t="inlineStr">
        <is>
          <t>Yireth</t>
        </is>
      </c>
      <c r="K748" s="98">
        <f>IF(SUM(O748:S748)=0, "", ROUND(((O748*3+P748*3+Q748*3+R748*3+S748*1)/13)*5,0))</f>
        <v/>
      </c>
      <c r="L748" s="99">
        <f>IF(OR($C748="",K748=""),"",COUNTIFS($C$4:$C$1500,$C748,K$4:K$1500,"&gt;"&amp;K748)+1)</f>
        <v/>
      </c>
      <c r="M748" s="99">
        <f>IF(OR($C748="",K748=""),"",IF(AND($C748&gt;=1001,$C748&lt;=1005),COUNTIFS($C$4:$C$1500,"&gt;=1001",$C$4:$C$1500,"&lt;=1005",K$4:K$1500,"&gt;"&amp;K748)+1,IF(AND($C748&gt;=1101,$C748&lt;=1105),COUNTIFS($C$4:$C$1500,"&gt;=1101",$C$4:$C$1500,"&lt;=1105",K$4:K$1500,"&gt;"&amp;K748)+1,IF(AND($C748&gt;=901,$C748&lt;=905),COUNTIFS($C$4:$C$1500,"&gt;=901",$C$4:$C$1500,"&lt;=905",K$4:K$1500,"&gt;"&amp;K748)+1,IF(AND($C748&gt;=801,$C748&lt;=805),COUNTIFS($C$4:$C$1500,"&gt;=801",$C$4:$C$1500,"&lt;=805",K$4:K$1500,"&gt;"&amp;K748)+1,IF(AND($C748&gt;=701,$C748&lt;=705),COUNTIFS($C$4:$C$1500,"&gt;=701",$C$4:$C$1500,"&lt;=705",K$4:K$1500,"&gt;"&amp;K748)+1,IF(AND($C748&gt;=601,$C748&lt;=606),COUNTIFS($C$4:$C$1500,"&gt;=601",$C$4:$C$1500,"&lt;=606",K$4:K$1500,"&gt;"&amp;K748)+1,"")))))))</f>
        <v/>
      </c>
      <c r="N748" s="99">
        <f>IF(OR($C748="",K748=""),"",IF(OR(AND($C748&gt;=1001,$C748&lt;=1005),AND($C748&gt;=1101,$C748&lt;=1105)),COUNTIFS($C$4:$C$1500,"&gt;=1001",$C$4:$C$1500,"&lt;=1005",K$4:K$1500,"&gt;"&amp;K748)+COUNTIFS($C$4:$C$1500,"&gt;=1101",$C$4:$C$1500,"&lt;=1105",K$4:K$1500,"&gt;"&amp;K748)+1,""))</f>
        <v/>
      </c>
      <c r="O748" s="94" t="n">
        <v>41.57</v>
      </c>
      <c r="P748" s="94" t="n">
        <v>28.52</v>
      </c>
      <c r="Q748" s="94" t="n">
        <v>34.36</v>
      </c>
      <c r="R748" s="94" t="n">
        <v>25</v>
      </c>
      <c r="S748" s="94" t="n">
        <v>53.33</v>
      </c>
      <c r="T748" s="99">
        <f>IF(AND(O748&gt;0,O748&lt;36),1,IF(AND(O748&gt;=36,O748&lt;51),2,IF(AND(O748&gt;=51,O748&lt;71),3,IF(AND(O748&gt;=71,O748&lt;=100),4,))))</f>
        <v/>
      </c>
      <c r="U748" s="99">
        <f>IF(AND(P748&gt;0,P748&lt;41),1,IF(AND(P748&gt;=41,P748&lt;56),2,IF(AND(P748&gt;=56,P748&lt;71),3,IF(AND(P748&gt;=71,P748&lt;=100),4,))))</f>
        <v/>
      </c>
      <c r="V748" s="99">
        <f>IF(AND(Q748&gt;0,Q748&lt;41),1,IF(AND(Q748&gt;=41,Q748&lt;56),2,IF(AND(Q748&gt;=56,Q748&lt;71),3,IF(AND(Q748&gt;=71,Q748&lt;=100),4,))))</f>
        <v/>
      </c>
      <c r="W748" s="99">
        <f>IF(AND(R748&gt;0,R748&lt;36),1,IF(AND(R748&gt;=36,R748&lt;51),2,IF(AND(R748&gt;=51,R748&lt;66),3,IF(AND(R748&gt;=66,R748&lt;=100),4,))))</f>
        <v/>
      </c>
      <c r="X748" s="100">
        <f>IF(AND(S748&gt;0,S748&lt;37),1,IF(AND(S748&gt;=37,S748&lt;58),2,IF(AND(S748&gt;=58,S748&lt;71),3,IF(AND(S748&gt;=71,S748&lt;=100),4,))))</f>
        <v/>
      </c>
      <c r="Y748" s="101">
        <f>IF(SUM(AC748:AG748)=0, "", ROUND(((AC748*3+AD748*3+AE748*3+AF748*3+AG748*1)/13)*5,0))</f>
        <v/>
      </c>
      <c r="Z748" s="99">
        <f>IF(OR($C748="",Y748=""),"",COUNTIFS($C$4:$C$1500,$C748,Y$4:Y$1500,"&gt;"&amp;Y748)+1)</f>
        <v/>
      </c>
      <c r="AA748" s="99">
        <f>IF(OR($C748="",Y748=""),"",IF(AND($C748&gt;=1001,$C748&lt;=1005),COUNTIFS($C$4:$C$1500,"&gt;=1001",$C$4:$C$1500,"&lt;=1005",Y$4:Y$1500,"&gt;"&amp;Y748)+1,IF(AND($C748&gt;=1101,$C748&lt;=1105),COUNTIFS($C$4:$C$1500,"&gt;=1101",$C$4:$C$1500,"&lt;=1105",Y$4:Y$1500,"&gt;"&amp;Y748)+1,IF(AND($C748&gt;=901,$C748&lt;=905),COUNTIFS($C$4:$C$1500,"&gt;=901",$C$4:$C$1500,"&lt;=905",Y$4:Y$1500,"&gt;"&amp;Y748)+1,IF(AND($C748&gt;=801,$C748&lt;=805),COUNTIFS($C$4:$C$1500,"&gt;=801",$C$4:$C$1500,"&lt;=805",Y$4:Y$1500,"&gt;"&amp;Y748)+1,IF(AND($C748&gt;=701,$C748&lt;=705),COUNTIFS($C$4:$C$1500,"&gt;=701",$C$4:$C$1500,"&lt;=705",Y$4:Y$1500,"&gt;"&amp;Y748)+1,IF(AND($C748&gt;=601,$C748&lt;=606),COUNTIFS($C$4:$C$1500,"&gt;=601",$C$4:$C$1500,"&lt;=606",Y$4:Y$1500,"&gt;"&amp;Y748)+1,"")))))))</f>
        <v/>
      </c>
      <c r="AB748" s="99">
        <f>IF(OR($C748="",Y748=""),"",IF(OR(AND($C748&gt;=1001,$C748&lt;=1005),AND($C748&gt;=1101,$C748&lt;=1105)),COUNTIFS($C$4:$C$1500,"&gt;=1001",$C$4:$C$1500,"&lt;=1005",Y$4:Y$1500,"&gt;"&amp;Y748)+COUNTIFS($C$4:$C$1500,"&gt;=1101",$C$4:$C$1500,"&lt;=1105",Y$4:Y$1500,"&gt;"&amp;Y748)+1,""))</f>
        <v/>
      </c>
      <c r="AC748" s="94" t="n">
        <v>28.13</v>
      </c>
      <c r="AD748" s="94" t="n">
        <v>49.17</v>
      </c>
      <c r="AE748" s="94" t="n">
        <v>63.25</v>
      </c>
      <c r="AF748" s="94" t="n">
        <v>52.5</v>
      </c>
      <c r="AG748" s="94" t="n">
        <v>45.83</v>
      </c>
      <c r="AH748" s="99">
        <f>IF(AND(AC748&gt;0,AC748&lt;36),1,IF(AND(AC748&gt;=36,AC748&lt;51),2,IF(AND(AC748&gt;=51,AC748&lt;71),3,IF(AND(AC748&gt;=71,AC748&lt;=100),4,))))</f>
        <v/>
      </c>
      <c r="AI748" s="99">
        <f>IF(AND(AD748&gt;0,AD748&lt;41),1,IF(AND(AD748&gt;=41,AD748&lt;56),2,IF(AND(AD748&gt;=56,AD748&lt;71),3,IF(AND(AD748&gt;=71,AD748&lt;=100),4,))))</f>
        <v/>
      </c>
      <c r="AJ748" s="99">
        <f>IF(AND(AE748&gt;0,AE748&lt;41),1,IF(AND(AE748&gt;=41,AE748&lt;56),2,IF(AND(AE748&gt;=56,AE748&lt;71),3,IF(AND(AE748&gt;=71,AE748&lt;=100),4,))))</f>
        <v/>
      </c>
      <c r="AK748" s="99">
        <f>IF(AND(AF748&gt;0,AF748&lt;36),1,IF(AND(AF748&gt;=36,AF748&lt;51),2,IF(AND(AF748&gt;=51,AF748&lt;66),3,IF(AND(AF748&gt;=66,AF748&lt;=100),4,))))</f>
        <v/>
      </c>
      <c r="AL748" s="100">
        <f>IF(AND(AG748&gt;0,AG748&lt;37),1,IF(AND(AG748&gt;=37,AG748&lt;58),2,IF(AND(AG748&gt;=58,AG748&lt;71),3,IF(AND(AG748&gt;=71,AG748&lt;=100),4,))))</f>
        <v/>
      </c>
      <c r="AM748" s="101">
        <f>IF((Y748&lt;&gt;"")*(K748&lt;&gt;""),Y748-K748,"")</f>
        <v/>
      </c>
      <c r="AN748" s="99">
        <f>IF((Z748&lt;&gt;"")*(L748&lt;&gt;""),Z748-L748,"")</f>
        <v/>
      </c>
      <c r="AO748" s="99">
        <f>IF((AA748&lt;&gt;"")*(M748&lt;&gt;""),AA748-M748,"")</f>
        <v/>
      </c>
      <c r="AP748" s="99">
        <f>IF((AB748&lt;&gt;"")*(N748&lt;&gt;""),AB748-N748,"")</f>
        <v/>
      </c>
      <c r="AQ748" s="94">
        <f>IF((AC748&lt;&gt;"")*(O748&lt;&gt;""),AC748-O748,"")</f>
        <v/>
      </c>
      <c r="AR748" s="94">
        <f>IF((AD748&lt;&gt;"")*(P748&lt;&gt;""),AD748-P748,"")</f>
        <v/>
      </c>
      <c r="AS748" s="94">
        <f>IF((AE748&lt;&gt;"")*(Q748&lt;&gt;""),AE748-Q748,"")</f>
        <v/>
      </c>
      <c r="AT748" s="94">
        <f>IF((AF748&lt;&gt;"")*(R748&lt;&gt;""),AF748-R748,"")</f>
        <v/>
      </c>
      <c r="AU748" s="94">
        <f>IF((AG748&lt;&gt;"")*(S748&lt;&gt;""),AG748-S748,"")</f>
        <v/>
      </c>
      <c r="AV748" s="99">
        <f>IF((AH748&lt;&gt;"")*(T748&lt;&gt;""),AH748-T748,"")</f>
        <v/>
      </c>
      <c r="AW748" s="99">
        <f>IF((AI748&lt;&gt;"")*(U748&lt;&gt;""),AI748-U748,"")</f>
        <v/>
      </c>
      <c r="AX748" s="99">
        <f>IF((AJ748&lt;&gt;"")*(V748&lt;&gt;""),AJ748-V748,"")</f>
        <v/>
      </c>
      <c r="AY748" s="99">
        <f>IF((AK748&lt;&gt;"")*(W748&lt;&gt;""),AK748-W748,"")</f>
        <v/>
      </c>
      <c r="AZ748" s="102">
        <f>IF((AL748&lt;&gt;"")*(X748&lt;&gt;""),AL748-X748,"")</f>
        <v/>
      </c>
      <c r="BA748" s="50">
        <f>IFERROR(__xludf.dummyfunction("AI(""Actúa como un tutor académico y dirígete personalmente al estudiante "" &amp; I748 &amp; "" "" &amp; J748 &amp; "" "" &amp; G748 &amp; "" "" &amp; H748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AM748 &amp; ""'. Diferencias por área: Matemáticas ("" &amp; AQ748 &amp; ""), Ciencias Natura"&amp;"les ("" &amp; AR748 &amp; ""), Sociales ("" &amp; AS748 &amp; ""), Lectura Crítica ("" &amp; AT748 &amp; "") e Inglés ("" &amp; AU748 &amp; ""). Variación en posición: grupo ("" &amp; AN748 &amp; ""), grado ("" &amp; AO748 &amp; "") y media ("" &amp; AP748 &amp; ""). Puntajes Primer Simulacro: Global "" &amp; K748 &amp; "", Mat "" &amp; "&amp;"O4 &amp; "", Cien "" &amp; P748 &amp; "", Soc "" &amp; Q748 &amp; "", Lec "" &amp; R748 &amp; "", Ing "" &amp; S748 &amp; "". Puntajes Segundo Simulacro: Global "" &amp; Y748 &amp; "", Mat "" &amp; AC748 &amp; "", Cien "" &amp; AD748 &amp; "", Soc "" &amp; AE748 &amp; "", Lec "" &amp; AF748 &amp; "", Ing "" &amp; AG748 &amp; "". Escribe un mensaje motivador"&amp;" y breve (máximo 4 líneas)."")
"),"=AI(""Actúa como un tutor académico y dirígete personalmente al estudiante "" &amp; I748 &amp; "" "" &amp; J748 &amp; "" "" &amp; G748 &amp; "" "" &amp; H748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AM748 &amp; ""'. Diferencias por área: Matemáticas ("" &amp; AQ748 &amp; ""), Ciencias Natur"&amp;"ales ("" &amp; AR748 &amp; ""), Sociales ("" &amp; AS748 &amp; ""), Lectura Crítica ("" &amp; AT748 &amp; "") e Inglés ("" &amp; AU748 &amp; ""). Variación en posición: grupo ("" &amp; AN748 &amp; ""), grado ("" &amp; AO748 &amp; "") y media ("" &amp; AP748 &amp; ""). Puntajes Primer Simulacro: Global "" &amp; K748 &amp; "", Mat "" &amp;"&amp;" O748 &amp; "", Cien "" &amp; P748 &amp; "", Soc "" &amp; Q748 &amp; "", Lec "" &amp; R748 &amp; "", Ing "" &amp; S748 &amp; "". Puntajes Segundo Simulacro: Global "" &amp; Y748 &amp; "", Mat "" &amp; AC748 &amp; "", Cien "" &amp; AD748 &amp; "", Soc "" &amp; AE748 &amp; "", Lec "" &amp; AF748 &amp; "", Ing "" &amp; AG748 &amp; "". Escribe un mensaje motivado"&amp;"r y breve (máximo 4 líneas)."")
")</f>
        <v/>
      </c>
    </row>
    <row r="749" ht="15.75" customHeight="1" s="42">
      <c r="A749" s="93" t="n"/>
      <c r="B749" s="94" t="inlineStr">
        <is>
          <t>Bachillerato</t>
        </is>
      </c>
      <c r="C749" s="94" t="n">
        <v>1002</v>
      </c>
      <c r="D749" s="94" t="n"/>
      <c r="E749" s="95" t="n">
        <v>1045328499</v>
      </c>
      <c r="F749" s="96">
        <f>TRIM(G749&amp;" "&amp;H749&amp;" "&amp;I749&amp;" "&amp;J749)</f>
        <v/>
      </c>
      <c r="G749" s="94" t="inlineStr">
        <is>
          <t>González</t>
        </is>
      </c>
      <c r="H749" s="94" t="inlineStr">
        <is>
          <t>Hernández</t>
        </is>
      </c>
      <c r="I749" s="94" t="inlineStr">
        <is>
          <t>Joel</t>
        </is>
      </c>
      <c r="J749" s="97" t="inlineStr">
        <is>
          <t>Alexis</t>
        </is>
      </c>
      <c r="K749" s="98">
        <f>IF(SUM(O749:S749)=0, "", ROUND(((O749*3+P749*3+Q749*3+R749*3+S749*1)/13)*5,0))</f>
        <v/>
      </c>
      <c r="L749" s="99">
        <f>IF(OR($C749="",K749=""),"",COUNTIFS($C$4:$C$1500,$C749,K$4:K$1500,"&gt;"&amp;K749)+1)</f>
        <v/>
      </c>
      <c r="M749" s="99">
        <f>IF(OR($C749="",K749=""),"",IF(AND($C749&gt;=1001,$C749&lt;=1005),COUNTIFS($C$4:$C$1500,"&gt;=1001",$C$4:$C$1500,"&lt;=1005",K$4:K$1500,"&gt;"&amp;K749)+1,IF(AND($C749&gt;=1101,$C749&lt;=1105),COUNTIFS($C$4:$C$1500,"&gt;=1101",$C$4:$C$1500,"&lt;=1105",K$4:K$1500,"&gt;"&amp;K749)+1,IF(AND($C749&gt;=901,$C749&lt;=905),COUNTIFS($C$4:$C$1500,"&gt;=901",$C$4:$C$1500,"&lt;=905",K$4:K$1500,"&gt;"&amp;K749)+1,IF(AND($C749&gt;=801,$C749&lt;=805),COUNTIFS($C$4:$C$1500,"&gt;=801",$C$4:$C$1500,"&lt;=805",K$4:K$1500,"&gt;"&amp;K749)+1,IF(AND($C749&gt;=701,$C749&lt;=705),COUNTIFS($C$4:$C$1500,"&gt;=701",$C$4:$C$1500,"&lt;=705",K$4:K$1500,"&gt;"&amp;K749)+1,IF(AND($C749&gt;=601,$C749&lt;=606),COUNTIFS($C$4:$C$1500,"&gt;=601",$C$4:$C$1500,"&lt;=606",K$4:K$1500,"&gt;"&amp;K749)+1,"")))))))</f>
        <v/>
      </c>
      <c r="N749" s="99">
        <f>IF(OR($C749="",K749=""),"",IF(OR(AND($C749&gt;=1001,$C749&lt;=1005),AND($C749&gt;=1101,$C749&lt;=1105)),COUNTIFS($C$4:$C$1500,"&gt;=1001",$C$4:$C$1500,"&lt;=1005",K$4:K$1500,"&gt;"&amp;K749)+COUNTIFS($C$4:$C$1500,"&gt;=1101",$C$4:$C$1500,"&lt;=1105",K$4:K$1500,"&gt;"&amp;K749)+1,""))</f>
        <v/>
      </c>
      <c r="O749" s="94" t="n">
        <v>38.41</v>
      </c>
      <c r="P749" s="94" t="n">
        <v>41.63</v>
      </c>
      <c r="Q749" s="94" t="n">
        <v>40.31</v>
      </c>
      <c r="R749" s="94" t="n">
        <v>40</v>
      </c>
      <c r="S749" s="94" t="n">
        <v>77.33</v>
      </c>
      <c r="T749" s="99">
        <f>IF(AND(O749&gt;0,O749&lt;36),1,IF(AND(O749&gt;=36,O749&lt;51),2,IF(AND(O749&gt;=51,O749&lt;71),3,IF(AND(O749&gt;=71,O749&lt;=100),4,))))</f>
        <v/>
      </c>
      <c r="U749" s="99">
        <f>IF(AND(P749&gt;0,P749&lt;41),1,IF(AND(P749&gt;=41,P749&lt;56),2,IF(AND(P749&gt;=56,P749&lt;71),3,IF(AND(P749&gt;=71,P749&lt;=100),4,))))</f>
        <v/>
      </c>
      <c r="V749" s="99">
        <f>IF(AND(Q749&gt;0,Q749&lt;41),1,IF(AND(Q749&gt;=41,Q749&lt;56),2,IF(AND(Q749&gt;=56,Q749&lt;71),3,IF(AND(Q749&gt;=71,Q749&lt;=100),4,))))</f>
        <v/>
      </c>
      <c r="W749" s="99">
        <f>IF(AND(R749&gt;0,R749&lt;36),1,IF(AND(R749&gt;=36,R749&lt;51),2,IF(AND(R749&gt;=51,R749&lt;66),3,IF(AND(R749&gt;=66,R749&lt;=100),4,))))</f>
        <v/>
      </c>
      <c r="X749" s="100">
        <f>IF(AND(S749&gt;0,S749&lt;37),1,IF(AND(S749&gt;=37,S749&lt;58),2,IF(AND(S749&gt;=58,S749&lt;71),3,IF(AND(S749&gt;=71,S749&lt;=100),4,))))</f>
        <v/>
      </c>
      <c r="Y749" s="101">
        <f>IF(SUM(AC749:AG749)=0, "", ROUND(((AC749*3+AD749*3+AE749*3+AF749*3+AG749*1)/13)*5,0))</f>
        <v/>
      </c>
      <c r="Z749" s="99">
        <f>IF(OR($C749="",Y749=""),"",COUNTIFS($C$4:$C$1500,$C749,Y$4:Y$1500,"&gt;"&amp;Y749)+1)</f>
        <v/>
      </c>
      <c r="AA749" s="99">
        <f>IF(OR($C749="",Y749=""),"",IF(AND($C749&gt;=1001,$C749&lt;=1005),COUNTIFS($C$4:$C$1500,"&gt;=1001",$C$4:$C$1500,"&lt;=1005",Y$4:Y$1500,"&gt;"&amp;Y749)+1,IF(AND($C749&gt;=1101,$C749&lt;=1105),COUNTIFS($C$4:$C$1500,"&gt;=1101",$C$4:$C$1500,"&lt;=1105",Y$4:Y$1500,"&gt;"&amp;Y749)+1,IF(AND($C749&gt;=901,$C749&lt;=905),COUNTIFS($C$4:$C$1500,"&gt;=901",$C$4:$C$1500,"&lt;=905",Y$4:Y$1500,"&gt;"&amp;Y749)+1,IF(AND($C749&gt;=801,$C749&lt;=805),COUNTIFS($C$4:$C$1500,"&gt;=801",$C$4:$C$1500,"&lt;=805",Y$4:Y$1500,"&gt;"&amp;Y749)+1,IF(AND($C749&gt;=701,$C749&lt;=705),COUNTIFS($C$4:$C$1500,"&gt;=701",$C$4:$C$1500,"&lt;=705",Y$4:Y$1500,"&gt;"&amp;Y749)+1,IF(AND($C749&gt;=601,$C749&lt;=606),COUNTIFS($C$4:$C$1500,"&gt;=601",$C$4:$C$1500,"&lt;=606",Y$4:Y$1500,"&gt;"&amp;Y749)+1,"")))))))</f>
        <v/>
      </c>
      <c r="AB749" s="99">
        <f>IF(OR($C749="",Y749=""),"",IF(OR(AND($C749&gt;=1001,$C749&lt;=1005),AND($C749&gt;=1101,$C749&lt;=1105)),COUNTIFS($C$4:$C$1500,"&gt;=1001",$C$4:$C$1500,"&lt;=1005",Y$4:Y$1500,"&gt;"&amp;Y749)+COUNTIFS($C$4:$C$1500,"&gt;=1101",$C$4:$C$1500,"&lt;=1105",Y$4:Y$1500,"&gt;"&amp;Y749)+1,""))</f>
        <v/>
      </c>
      <c r="AC749" s="94" t="n">
        <v>60.38</v>
      </c>
      <c r="AD749" s="94" t="n">
        <v>41.96</v>
      </c>
      <c r="AE749" s="94" t="n">
        <v>30.25</v>
      </c>
      <c r="AF749" s="94" t="n">
        <v>43.75</v>
      </c>
      <c r="AG749" s="94" t="n">
        <v>41.25</v>
      </c>
      <c r="AH749" s="99">
        <f>IF(AND(AC749&gt;0,AC749&lt;36),1,IF(AND(AC749&gt;=36,AC749&lt;51),2,IF(AND(AC749&gt;=51,AC749&lt;71),3,IF(AND(AC749&gt;=71,AC749&lt;=100),4,))))</f>
        <v/>
      </c>
      <c r="AI749" s="99">
        <f>IF(AND(AD749&gt;0,AD749&lt;41),1,IF(AND(AD749&gt;=41,AD749&lt;56),2,IF(AND(AD749&gt;=56,AD749&lt;71),3,IF(AND(AD749&gt;=71,AD749&lt;=100),4,))))</f>
        <v/>
      </c>
      <c r="AJ749" s="99">
        <f>IF(AND(AE749&gt;0,AE749&lt;41),1,IF(AND(AE749&gt;=41,AE749&lt;56),2,IF(AND(AE749&gt;=56,AE749&lt;71),3,IF(AND(AE749&gt;=71,AE749&lt;=100),4,))))</f>
        <v/>
      </c>
      <c r="AK749" s="99">
        <f>IF(AND(AF749&gt;0,AF749&lt;36),1,IF(AND(AF749&gt;=36,AF749&lt;51),2,IF(AND(AF749&gt;=51,AF749&lt;66),3,IF(AND(AF749&gt;=66,AF749&lt;=100),4,))))</f>
        <v/>
      </c>
      <c r="AL749" s="100">
        <f>IF(AND(AG749&gt;0,AG749&lt;37),1,IF(AND(AG749&gt;=37,AG749&lt;58),2,IF(AND(AG749&gt;=58,AG749&lt;71),3,IF(AND(AG749&gt;=71,AG749&lt;=100),4,))))</f>
        <v/>
      </c>
      <c r="AM749" s="101">
        <f>IF((Y749&lt;&gt;"")*(K749&lt;&gt;""),Y749-K749,"")</f>
        <v/>
      </c>
      <c r="AN749" s="99">
        <f>IF((Z749&lt;&gt;"")*(L749&lt;&gt;""),Z749-L749,"")</f>
        <v/>
      </c>
      <c r="AO749" s="99">
        <f>IF((AA749&lt;&gt;"")*(M749&lt;&gt;""),AA749-M749,"")</f>
        <v/>
      </c>
      <c r="AP749" s="99">
        <f>IF((AB749&lt;&gt;"")*(N749&lt;&gt;""),AB749-N749,"")</f>
        <v/>
      </c>
      <c r="AQ749" s="94">
        <f>IF((AC749&lt;&gt;"")*(O749&lt;&gt;""),AC749-O749,"")</f>
        <v/>
      </c>
      <c r="AR749" s="94">
        <f>IF((AD749&lt;&gt;"")*(P749&lt;&gt;""),AD749-P749,"")</f>
        <v/>
      </c>
      <c r="AS749" s="94">
        <f>IF((AE749&lt;&gt;"")*(Q749&lt;&gt;""),AE749-Q749,"")</f>
        <v/>
      </c>
      <c r="AT749" s="94">
        <f>IF((AF749&lt;&gt;"")*(R749&lt;&gt;""),AF749-R749,"")</f>
        <v/>
      </c>
      <c r="AU749" s="94">
        <f>IF((AG749&lt;&gt;"")*(S749&lt;&gt;""),AG749-S749,"")</f>
        <v/>
      </c>
      <c r="AV749" s="99">
        <f>IF((AH749&lt;&gt;"")*(T749&lt;&gt;""),AH749-T749,"")</f>
        <v/>
      </c>
      <c r="AW749" s="99">
        <f>IF((AI749&lt;&gt;"")*(U749&lt;&gt;""),AI749-U749,"")</f>
        <v/>
      </c>
      <c r="AX749" s="99">
        <f>IF((AJ749&lt;&gt;"")*(V749&lt;&gt;""),AJ749-V749,"")</f>
        <v/>
      </c>
      <c r="AY749" s="99">
        <f>IF((AK749&lt;&gt;"")*(W749&lt;&gt;""),AK749-W749,"")</f>
        <v/>
      </c>
      <c r="AZ749" s="102">
        <f>IF((AL749&lt;&gt;"")*(X749&lt;&gt;""),AL749-X749,"")</f>
        <v/>
      </c>
      <c r="BA749" s="50">
        <f>IFERROR(__xludf.dummyfunction("AI(""Actúa como un tutor académico y dirígete personalmente al estudiante "" &amp; I749 &amp; "" "" &amp; J749 &amp; "" "" &amp; G749 &amp; "" "" &amp; H749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AM749 &amp; ""'. Diferencias por área: Matemáticas ("" &amp; AQ749 &amp; ""), Ciencias Natura"&amp;"les ("" &amp; AR749 &amp; ""), Sociales ("" &amp; AS749 &amp; ""), Lectura Crítica ("" &amp; AT749 &amp; "") e Inglés ("" &amp; AU749 &amp; ""). Variación en posición: grupo ("" &amp; AN749 &amp; ""), grado ("" &amp; AO749 &amp; "") y media ("" &amp; AP749 &amp; ""). Puntajes Primer Simulacro: Global "" &amp; K749 &amp; "", Mat "" &amp; "&amp;"O4 &amp; "", Cien "" &amp; P749 &amp; "", Soc "" &amp; Q749 &amp; "", Lec "" &amp; R749 &amp; "", Ing "" &amp; S749 &amp; "". Puntajes Segundo Simulacro: Global "" &amp; Y749 &amp; "", Mat "" &amp; AC749 &amp; "", Cien "" &amp; AD749 &amp; "", Soc "" &amp; AE749 &amp; "", Lec "" &amp; AF749 &amp; "", Ing "" &amp; AG749 &amp; "". Escribe un mensaje motivador"&amp;" y breve (máximo 4 líneas)."")
"),"=AI(""Actúa como un tutor académico y dirígete personalmente al estudiante "" &amp; I749 &amp; "" "" &amp; J749 &amp; "" "" &amp; G749 &amp; "" "" &amp; H749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AM749 &amp; ""'. Diferencias por área: Matemáticas ("" &amp; AQ749 &amp; ""), Ciencias Natur"&amp;"ales ("" &amp; AR749 &amp; ""), Sociales ("" &amp; AS749 &amp; ""), Lectura Crítica ("" &amp; AT749 &amp; "") e Inglés ("" &amp; AU749 &amp; ""). Variación en posición: grupo ("" &amp; AN749 &amp; ""), grado ("" &amp; AO749 &amp; "") y media ("" &amp; AP749 &amp; ""). Puntajes Primer Simulacro: Global "" &amp; K749 &amp; "", Mat "" &amp;"&amp;" O749 &amp; "", Cien "" &amp; P749 &amp; "", Soc "" &amp; Q749 &amp; "", Lec "" &amp; R749 &amp; "", Ing "" &amp; S749 &amp; "". Puntajes Segundo Simulacro: Global "" &amp; Y749 &amp; "", Mat "" &amp; AC749 &amp; "", Cien "" &amp; AD749 &amp; "", Soc "" &amp; AE749 &amp; "", Lec "" &amp; AF749 &amp; "", Ing "" &amp; AG749 &amp; "". Escribe un mensaje motivado"&amp;"r y breve (máximo 4 líneas)."")
")</f>
        <v/>
      </c>
    </row>
    <row r="750" ht="15.75" customHeight="1" s="42">
      <c r="A750" s="93" t="n"/>
      <c r="B750" s="94" t="inlineStr">
        <is>
          <t>Bachillerato</t>
        </is>
      </c>
      <c r="C750" s="94" t="n">
        <v>1002</v>
      </c>
      <c r="D750" s="94" t="n"/>
      <c r="E750" s="95" t="n">
        <v>1011594058</v>
      </c>
      <c r="F750" s="96">
        <f>TRIM(G750&amp;" "&amp;H750&amp;" "&amp;I750&amp;" "&amp;J750)</f>
        <v/>
      </c>
      <c r="G750" s="94" t="inlineStr">
        <is>
          <t>Graciano</t>
        </is>
      </c>
      <c r="H750" s="94" t="inlineStr">
        <is>
          <t>Ceballos</t>
        </is>
      </c>
      <c r="I750" s="94" t="inlineStr">
        <is>
          <t>Sara</t>
        </is>
      </c>
      <c r="J750" s="97" t="inlineStr">
        <is>
          <t>Valentina</t>
        </is>
      </c>
      <c r="K750" s="98">
        <f>IF(SUM(O750:S750)=0, "", ROUND(((O750*3+P750*3+Q750*3+R750*3+S750*1)/13)*5,0))</f>
        <v/>
      </c>
      <c r="L750" s="99">
        <f>IF(OR($C750="",K750=""),"",COUNTIFS($C$4:$C$1500,$C750,K$4:K$1500,"&gt;"&amp;K750)+1)</f>
        <v/>
      </c>
      <c r="M750" s="99">
        <f>IF(OR($C750="",K750=""),"",IF(AND($C750&gt;=1001,$C750&lt;=1005),COUNTIFS($C$4:$C$1500,"&gt;=1001",$C$4:$C$1500,"&lt;=1005",K$4:K$1500,"&gt;"&amp;K750)+1,IF(AND($C750&gt;=1101,$C750&lt;=1105),COUNTIFS($C$4:$C$1500,"&gt;=1101",$C$4:$C$1500,"&lt;=1105",K$4:K$1500,"&gt;"&amp;K750)+1,IF(AND($C750&gt;=901,$C750&lt;=905),COUNTIFS($C$4:$C$1500,"&gt;=901",$C$4:$C$1500,"&lt;=905",K$4:K$1500,"&gt;"&amp;K750)+1,IF(AND($C750&gt;=801,$C750&lt;=805),COUNTIFS($C$4:$C$1500,"&gt;=801",$C$4:$C$1500,"&lt;=805",K$4:K$1500,"&gt;"&amp;K750)+1,IF(AND($C750&gt;=701,$C750&lt;=705),COUNTIFS($C$4:$C$1500,"&gt;=701",$C$4:$C$1500,"&lt;=705",K$4:K$1500,"&gt;"&amp;K750)+1,IF(AND($C750&gt;=601,$C750&lt;=606),COUNTIFS($C$4:$C$1500,"&gt;=601",$C$4:$C$1500,"&lt;=606",K$4:K$1500,"&gt;"&amp;K750)+1,"")))))))</f>
        <v/>
      </c>
      <c r="N750" s="99">
        <f>IF(OR($C750="",K750=""),"",IF(OR(AND($C750&gt;=1001,$C750&lt;=1005),AND($C750&gt;=1101,$C750&lt;=1105)),COUNTIFS($C$4:$C$1500,"&gt;=1001",$C$4:$C$1500,"&lt;=1005",K$4:K$1500,"&gt;"&amp;K750)+COUNTIFS($C$4:$C$1500,"&gt;=1101",$C$4:$C$1500,"&lt;=1105",K$4:K$1500,"&gt;"&amp;K750)+1,""))</f>
        <v/>
      </c>
      <c r="O750" s="94" t="n">
        <v>51.9</v>
      </c>
      <c r="P750" s="94" t="n">
        <v>42.11</v>
      </c>
      <c r="Q750" s="94" t="n">
        <v>70.64</v>
      </c>
      <c r="R750" s="94" t="n">
        <v>60</v>
      </c>
      <c r="S750" s="94" t="n">
        <v>48</v>
      </c>
      <c r="T750" s="99">
        <f>IF(AND(O750&gt;0,O750&lt;36),1,IF(AND(O750&gt;=36,O750&lt;51),2,IF(AND(O750&gt;=51,O750&lt;71),3,IF(AND(O750&gt;=71,O750&lt;=100),4,))))</f>
        <v/>
      </c>
      <c r="U750" s="99">
        <f>IF(AND(P750&gt;0,P750&lt;41),1,IF(AND(P750&gt;=41,P750&lt;56),2,IF(AND(P750&gt;=56,P750&lt;71),3,IF(AND(P750&gt;=71,P750&lt;=100),4,))))</f>
        <v/>
      </c>
      <c r="V750" s="99">
        <f>IF(AND(Q750&gt;0,Q750&lt;41),1,IF(AND(Q750&gt;=41,Q750&lt;56),2,IF(AND(Q750&gt;=56,Q750&lt;71),3,IF(AND(Q750&gt;=71,Q750&lt;=100),4,))))</f>
        <v/>
      </c>
      <c r="W750" s="99">
        <f>IF(AND(R750&gt;0,R750&lt;36),1,IF(AND(R750&gt;=36,R750&lt;51),2,IF(AND(R750&gt;=51,R750&lt;66),3,IF(AND(R750&gt;=66,R750&lt;=100),4,))))</f>
        <v/>
      </c>
      <c r="X750" s="100">
        <f>IF(AND(S750&gt;0,S750&lt;37),1,IF(AND(S750&gt;=37,S750&lt;58),2,IF(AND(S750&gt;=58,S750&lt;71),3,IF(AND(S750&gt;=71,S750&lt;=100),4,))))</f>
        <v/>
      </c>
      <c r="Y750" s="101">
        <f>IF(SUM(AC750:AG750)=0, "", ROUND(((AC750*3+AD750*3+AE750*3+AF750*3+AG750*1)/13)*5,0))</f>
        <v/>
      </c>
      <c r="Z750" s="99">
        <f>IF(OR($C750="",Y750=""),"",COUNTIFS($C$4:$C$1500,$C750,Y$4:Y$1500,"&gt;"&amp;Y750)+1)</f>
        <v/>
      </c>
      <c r="AA750" s="99">
        <f>IF(OR($C750="",Y750=""),"",IF(AND($C750&gt;=1001,$C750&lt;=1005),COUNTIFS($C$4:$C$1500,"&gt;=1001",$C$4:$C$1500,"&lt;=1005",Y$4:Y$1500,"&gt;"&amp;Y750)+1,IF(AND($C750&gt;=1101,$C750&lt;=1105),COUNTIFS($C$4:$C$1500,"&gt;=1101",$C$4:$C$1500,"&lt;=1105",Y$4:Y$1500,"&gt;"&amp;Y750)+1,IF(AND($C750&gt;=901,$C750&lt;=905),COUNTIFS($C$4:$C$1500,"&gt;=901",$C$4:$C$1500,"&lt;=905",Y$4:Y$1500,"&gt;"&amp;Y750)+1,IF(AND($C750&gt;=801,$C750&lt;=805),COUNTIFS($C$4:$C$1500,"&gt;=801",$C$4:$C$1500,"&lt;=805",Y$4:Y$1500,"&gt;"&amp;Y750)+1,IF(AND($C750&gt;=701,$C750&lt;=705),COUNTIFS($C$4:$C$1500,"&gt;=701",$C$4:$C$1500,"&lt;=705",Y$4:Y$1500,"&gt;"&amp;Y750)+1,IF(AND($C750&gt;=601,$C750&lt;=606),COUNTIFS($C$4:$C$1500,"&gt;=601",$C$4:$C$1500,"&lt;=606",Y$4:Y$1500,"&gt;"&amp;Y750)+1,"")))))))</f>
        <v/>
      </c>
      <c r="AB750" s="99">
        <f>IF(OR($C750="",Y750=""),"",IF(OR(AND($C750&gt;=1001,$C750&lt;=1005),AND($C750&gt;=1101,$C750&lt;=1105)),COUNTIFS($C$4:$C$1500,"&gt;=1001",$C$4:$C$1500,"&lt;=1005",Y$4:Y$1500,"&gt;"&amp;Y750)+COUNTIFS($C$4:$C$1500,"&gt;=1101",$C$4:$C$1500,"&lt;=1105",Y$4:Y$1500,"&gt;"&amp;Y750)+1,""))</f>
        <v/>
      </c>
      <c r="AC750" s="94" t="n">
        <v>72.38</v>
      </c>
      <c r="AD750" s="94" t="n">
        <v>57.68</v>
      </c>
      <c r="AE750" s="94" t="n">
        <v>68.75</v>
      </c>
      <c r="AF750" s="94" t="n">
        <v>70</v>
      </c>
      <c r="AG750" s="94" t="n">
        <v>82.5</v>
      </c>
      <c r="AH750" s="99">
        <f>IF(AND(AC750&gt;0,AC750&lt;36),1,IF(AND(AC750&gt;=36,AC750&lt;51),2,IF(AND(AC750&gt;=51,AC750&lt;71),3,IF(AND(AC750&gt;=71,AC750&lt;=100),4,))))</f>
        <v/>
      </c>
      <c r="AI750" s="99">
        <f>IF(AND(AD750&gt;0,AD750&lt;41),1,IF(AND(AD750&gt;=41,AD750&lt;56),2,IF(AND(AD750&gt;=56,AD750&lt;71),3,IF(AND(AD750&gt;=71,AD750&lt;=100),4,))))</f>
        <v/>
      </c>
      <c r="AJ750" s="99">
        <f>IF(AND(AE750&gt;0,AE750&lt;41),1,IF(AND(AE750&gt;=41,AE750&lt;56),2,IF(AND(AE750&gt;=56,AE750&lt;71),3,IF(AND(AE750&gt;=71,AE750&lt;=100),4,))))</f>
        <v/>
      </c>
      <c r="AK750" s="99">
        <f>IF(AND(AF750&gt;0,AF750&lt;36),1,IF(AND(AF750&gt;=36,AF750&lt;51),2,IF(AND(AF750&gt;=51,AF750&lt;66),3,IF(AND(AF750&gt;=66,AF750&lt;=100),4,))))</f>
        <v/>
      </c>
      <c r="AL750" s="100">
        <f>IF(AND(AG750&gt;0,AG750&lt;37),1,IF(AND(AG750&gt;=37,AG750&lt;58),2,IF(AND(AG750&gt;=58,AG750&lt;71),3,IF(AND(AG750&gt;=71,AG750&lt;=100),4,))))</f>
        <v/>
      </c>
      <c r="AM750" s="101">
        <f>IF((Y750&lt;&gt;"")*(K750&lt;&gt;""),Y750-K750,"")</f>
        <v/>
      </c>
      <c r="AN750" s="99">
        <f>IF((Z750&lt;&gt;"")*(L750&lt;&gt;""),Z750-L750,"")</f>
        <v/>
      </c>
      <c r="AO750" s="99">
        <f>IF((AA750&lt;&gt;"")*(M750&lt;&gt;""),AA750-M750,"")</f>
        <v/>
      </c>
      <c r="AP750" s="99">
        <f>IF((AB750&lt;&gt;"")*(N750&lt;&gt;""),AB750-N750,"")</f>
        <v/>
      </c>
      <c r="AQ750" s="94">
        <f>IF((AC750&lt;&gt;"")*(O750&lt;&gt;""),AC750-O750,"")</f>
        <v/>
      </c>
      <c r="AR750" s="94">
        <f>IF((AD750&lt;&gt;"")*(P750&lt;&gt;""),AD750-P750,"")</f>
        <v/>
      </c>
      <c r="AS750" s="94">
        <f>IF((AE750&lt;&gt;"")*(Q750&lt;&gt;""),AE750-Q750,"")</f>
        <v/>
      </c>
      <c r="AT750" s="94">
        <f>IF((AF750&lt;&gt;"")*(R750&lt;&gt;""),AF750-R750,"")</f>
        <v/>
      </c>
      <c r="AU750" s="94">
        <f>IF((AG750&lt;&gt;"")*(S750&lt;&gt;""),AG750-S750,"")</f>
        <v/>
      </c>
      <c r="AV750" s="99">
        <f>IF((AH750&lt;&gt;"")*(T750&lt;&gt;""),AH750-T750,"")</f>
        <v/>
      </c>
      <c r="AW750" s="99">
        <f>IF((AI750&lt;&gt;"")*(U750&lt;&gt;""),AI750-U750,"")</f>
        <v/>
      </c>
      <c r="AX750" s="99">
        <f>IF((AJ750&lt;&gt;"")*(V750&lt;&gt;""),AJ750-V750,"")</f>
        <v/>
      </c>
      <c r="AY750" s="99">
        <f>IF((AK750&lt;&gt;"")*(W750&lt;&gt;""),AK750-W750,"")</f>
        <v/>
      </c>
      <c r="AZ750" s="102">
        <f>IF((AL750&lt;&gt;"")*(X750&lt;&gt;""),AL750-X750,"")</f>
        <v/>
      </c>
      <c r="BA750" s="50">
        <f>IFERROR(__xludf.dummyfunction("AI(""Actúa como un tutor académico y dirígete personalmente al estudiante "" &amp; I750 &amp; "" "" &amp; J750 &amp; "" "" &amp; G750 &amp; "" "" &amp; H750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AM750 &amp; ""'. Diferencias por área: Matemáticas ("" &amp; AQ750 &amp; ""), Ciencias Natura"&amp;"les ("" &amp; AR750 &amp; ""), Sociales ("" &amp; AS750 &amp; ""), Lectura Crítica ("" &amp; AT750 &amp; "") e Inglés ("" &amp; AU750 &amp; ""). Variación en posición: grupo ("" &amp; AN750 &amp; ""), grado ("" &amp; AO750 &amp; "") y media ("" &amp; AP750 &amp; ""). Puntajes Primer Simulacro: Global "" &amp; K750 &amp; "", Mat "" &amp; "&amp;"O4 &amp; "", Cien "" &amp; P750 &amp; "", Soc "" &amp; Q750 &amp; "", Lec "" &amp; R750 &amp; "", Ing "" &amp; S750 &amp; "". Puntajes Segundo Simulacro: Global "" &amp; Y750 &amp; "", Mat "" &amp; AC750 &amp; "", Cien "" &amp; AD750 &amp; "", Soc "" &amp; AE750 &amp; "", Lec "" &amp; AF750 &amp; "", Ing "" &amp; AG750 &amp; "". Escribe un mensaje motivador"&amp;" y breve (máximo 4 líneas)."")
"),"=AI(""Actúa como un tutor académico y dirígete personalmente al estudiante "" &amp; I750 &amp; "" "" &amp; J750 &amp; "" "" &amp; G750 &amp; "" "" &amp; H750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AM750 &amp; ""'. Diferencias por área: Matemáticas ("" &amp; AQ750 &amp; ""), Ciencias Natur"&amp;"ales ("" &amp; AR750 &amp; ""), Sociales ("" &amp; AS750 &amp; ""), Lectura Crítica ("" &amp; AT750 &amp; "") e Inglés ("" &amp; AU750 &amp; ""). Variación en posición: grupo ("" &amp; AN750 &amp; ""), grado ("" &amp; AO750 &amp; "") y media ("" &amp; AP750 &amp; ""). Puntajes Primer Simulacro: Global "" &amp; K750 &amp; "", Mat "" &amp;"&amp;" O750 &amp; "", Cien "" &amp; P750 &amp; "", Soc "" &amp; Q750 &amp; "", Lec "" &amp; R750 &amp; "", Ing "" &amp; S750 &amp; "". Puntajes Segundo Simulacro: Global "" &amp; Y750 &amp; "", Mat "" &amp; AC750 &amp; "", Cien "" &amp; AD750 &amp; "", Soc "" &amp; AE750 &amp; "", Lec "" &amp; AF750 &amp; "", Ing "" &amp; AG750 &amp; "". Escribe un mensaje motivado"&amp;"r y breve (máximo 4 líneas)."")
")</f>
        <v/>
      </c>
    </row>
    <row r="751" ht="15.75" customHeight="1" s="42">
      <c r="A751" s="93" t="n"/>
      <c r="B751" s="94" t="inlineStr">
        <is>
          <t>Bachillerato</t>
        </is>
      </c>
      <c r="C751" s="94" t="n">
        <v>1002</v>
      </c>
      <c r="D751" s="94" t="n"/>
      <c r="E751" s="95" t="n">
        <v>1015189345</v>
      </c>
      <c r="F751" s="96">
        <f>TRIM(G751&amp;" "&amp;H751&amp;" "&amp;I751&amp;" "&amp;J751)</f>
        <v/>
      </c>
      <c r="G751" s="94" t="inlineStr">
        <is>
          <t>Henao</t>
        </is>
      </c>
      <c r="H751" s="94" t="inlineStr">
        <is>
          <t>Arteaga</t>
        </is>
      </c>
      <c r="I751" s="94" t="inlineStr">
        <is>
          <t>Emmanuel</t>
        </is>
      </c>
      <c r="J751" s="97" t="n"/>
      <c r="K751" s="98">
        <f>IF(SUM(O751:S751)=0, "", ROUND(((O751*3+P751*3+Q751*3+R751*3+S751*1)/13)*5,0))</f>
        <v/>
      </c>
      <c r="L751" s="99">
        <f>IF(OR($C751="",K751=""),"",COUNTIFS($C$4:$C$1500,$C751,K$4:K$1500,"&gt;"&amp;K751)+1)</f>
        <v/>
      </c>
      <c r="M751" s="99">
        <f>IF(OR($C751="",K751=""),"",IF(AND($C751&gt;=1001,$C751&lt;=1005),COUNTIFS($C$4:$C$1500,"&gt;=1001",$C$4:$C$1500,"&lt;=1005",K$4:K$1500,"&gt;"&amp;K751)+1,IF(AND($C751&gt;=1101,$C751&lt;=1105),COUNTIFS($C$4:$C$1500,"&gt;=1101",$C$4:$C$1500,"&lt;=1105",K$4:K$1500,"&gt;"&amp;K751)+1,IF(AND($C751&gt;=901,$C751&lt;=905),COUNTIFS($C$4:$C$1500,"&gt;=901",$C$4:$C$1500,"&lt;=905",K$4:K$1500,"&gt;"&amp;K751)+1,IF(AND($C751&gt;=801,$C751&lt;=805),COUNTIFS($C$4:$C$1500,"&gt;=801",$C$4:$C$1500,"&lt;=805",K$4:K$1500,"&gt;"&amp;K751)+1,IF(AND($C751&gt;=701,$C751&lt;=705),COUNTIFS($C$4:$C$1500,"&gt;=701",$C$4:$C$1500,"&lt;=705",K$4:K$1500,"&gt;"&amp;K751)+1,IF(AND($C751&gt;=601,$C751&lt;=606),COUNTIFS($C$4:$C$1500,"&gt;=601",$C$4:$C$1500,"&lt;=606",K$4:K$1500,"&gt;"&amp;K751)+1,"")))))))</f>
        <v/>
      </c>
      <c r="N751" s="99">
        <f>IF(OR($C751="",K751=""),"",IF(OR(AND($C751&gt;=1001,$C751&lt;=1005),AND($C751&gt;=1101,$C751&lt;=1105)),COUNTIFS($C$4:$C$1500,"&gt;=1001",$C$4:$C$1500,"&lt;=1005",K$4:K$1500,"&gt;"&amp;K751)+COUNTIFS($C$4:$C$1500,"&gt;=1101",$C$4:$C$1500,"&lt;=1105",K$4:K$1500,"&gt;"&amp;K751)+1,""))</f>
        <v/>
      </c>
      <c r="O751" s="94" t="n">
        <v>54.57</v>
      </c>
      <c r="P751" s="94" t="n">
        <v>55.63</v>
      </c>
      <c r="Q751" s="94" t="n">
        <v>51.06</v>
      </c>
      <c r="R751" s="94" t="n">
        <v>57.5</v>
      </c>
      <c r="S751" s="94" t="n">
        <v>29.33</v>
      </c>
      <c r="T751" s="99">
        <f>IF(AND(O751&gt;0,O751&lt;36),1,IF(AND(O751&gt;=36,O751&lt;51),2,IF(AND(O751&gt;=51,O751&lt;71),3,IF(AND(O751&gt;=71,O751&lt;=100),4,))))</f>
        <v/>
      </c>
      <c r="U751" s="99">
        <f>IF(AND(P751&gt;0,P751&lt;41),1,IF(AND(P751&gt;=41,P751&lt;56),2,IF(AND(P751&gt;=56,P751&lt;71),3,IF(AND(P751&gt;=71,P751&lt;=100),4,))))</f>
        <v/>
      </c>
      <c r="V751" s="99">
        <f>IF(AND(Q751&gt;0,Q751&lt;41),1,IF(AND(Q751&gt;=41,Q751&lt;56),2,IF(AND(Q751&gt;=56,Q751&lt;71),3,IF(AND(Q751&gt;=71,Q751&lt;=100),4,))))</f>
        <v/>
      </c>
      <c r="W751" s="99">
        <f>IF(AND(R751&gt;0,R751&lt;36),1,IF(AND(R751&gt;=36,R751&lt;51),2,IF(AND(R751&gt;=51,R751&lt;66),3,IF(AND(R751&gt;=66,R751&lt;=100),4,))))</f>
        <v/>
      </c>
      <c r="X751" s="100">
        <f>IF(AND(S751&gt;0,S751&lt;37),1,IF(AND(S751&gt;=37,S751&lt;58),2,IF(AND(S751&gt;=58,S751&lt;71),3,IF(AND(S751&gt;=71,S751&lt;=100),4,))))</f>
        <v/>
      </c>
      <c r="Y751" s="101">
        <f>IF(SUM(AC751:AG751)=0, "", ROUND(((AC751*3+AD751*3+AE751*3+AF751*3+AG751*1)/13)*5,0))</f>
        <v/>
      </c>
      <c r="Z751" s="99">
        <f>IF(OR($C751="",Y751=""),"",COUNTIFS($C$4:$C$1500,$C751,Y$4:Y$1500,"&gt;"&amp;Y751)+1)</f>
        <v/>
      </c>
      <c r="AA751" s="99">
        <f>IF(OR($C751="",Y751=""),"",IF(AND($C751&gt;=1001,$C751&lt;=1005),COUNTIFS($C$4:$C$1500,"&gt;=1001",$C$4:$C$1500,"&lt;=1005",Y$4:Y$1500,"&gt;"&amp;Y751)+1,IF(AND($C751&gt;=1101,$C751&lt;=1105),COUNTIFS($C$4:$C$1500,"&gt;=1101",$C$4:$C$1500,"&lt;=1105",Y$4:Y$1500,"&gt;"&amp;Y751)+1,IF(AND($C751&gt;=901,$C751&lt;=905),COUNTIFS($C$4:$C$1500,"&gt;=901",$C$4:$C$1500,"&lt;=905",Y$4:Y$1500,"&gt;"&amp;Y751)+1,IF(AND($C751&gt;=801,$C751&lt;=805),COUNTIFS($C$4:$C$1500,"&gt;=801",$C$4:$C$1500,"&lt;=805",Y$4:Y$1500,"&gt;"&amp;Y751)+1,IF(AND($C751&gt;=701,$C751&lt;=705),COUNTIFS($C$4:$C$1500,"&gt;=701",$C$4:$C$1500,"&lt;=705",Y$4:Y$1500,"&gt;"&amp;Y751)+1,IF(AND($C751&gt;=601,$C751&lt;=606),COUNTIFS($C$4:$C$1500,"&gt;=601",$C$4:$C$1500,"&lt;=606",Y$4:Y$1500,"&gt;"&amp;Y751)+1,"")))))))</f>
        <v/>
      </c>
      <c r="AB751" s="99">
        <f>IF(OR($C751="",Y751=""),"",IF(OR(AND($C751&gt;=1001,$C751&lt;=1005),AND($C751&gt;=1101,$C751&lt;=1105)),COUNTIFS($C$4:$C$1500,"&gt;=1001",$C$4:$C$1500,"&lt;=1005",Y$4:Y$1500,"&gt;"&amp;Y751)+COUNTIFS($C$4:$C$1500,"&gt;=1101",$C$4:$C$1500,"&lt;=1105",Y$4:Y$1500,"&gt;"&amp;Y751)+1,""))</f>
        <v/>
      </c>
      <c r="AC751" s="94" t="n">
        <v>69.38</v>
      </c>
      <c r="AD751" s="94" t="n">
        <v>58.99</v>
      </c>
      <c r="AE751" s="94" t="n">
        <v>71.5</v>
      </c>
      <c r="AF751" s="94" t="n">
        <v>74.38</v>
      </c>
      <c r="AG751" s="94" t="n">
        <v>41.25</v>
      </c>
      <c r="AH751" s="99">
        <f>IF(AND(AC751&gt;0,AC751&lt;36),1,IF(AND(AC751&gt;=36,AC751&lt;51),2,IF(AND(AC751&gt;=51,AC751&lt;71),3,IF(AND(AC751&gt;=71,AC751&lt;=100),4,))))</f>
        <v/>
      </c>
      <c r="AI751" s="99">
        <f>IF(AND(AD751&gt;0,AD751&lt;41),1,IF(AND(AD751&gt;=41,AD751&lt;56),2,IF(AND(AD751&gt;=56,AD751&lt;71),3,IF(AND(AD751&gt;=71,AD751&lt;=100),4,))))</f>
        <v/>
      </c>
      <c r="AJ751" s="99">
        <f>IF(AND(AE751&gt;0,AE751&lt;41),1,IF(AND(AE751&gt;=41,AE751&lt;56),2,IF(AND(AE751&gt;=56,AE751&lt;71),3,IF(AND(AE751&gt;=71,AE751&lt;=100),4,))))</f>
        <v/>
      </c>
      <c r="AK751" s="99">
        <f>IF(AND(AF751&gt;0,AF751&lt;36),1,IF(AND(AF751&gt;=36,AF751&lt;51),2,IF(AND(AF751&gt;=51,AF751&lt;66),3,IF(AND(AF751&gt;=66,AF751&lt;=100),4,))))</f>
        <v/>
      </c>
      <c r="AL751" s="100">
        <f>IF(AND(AG751&gt;0,AG751&lt;37),1,IF(AND(AG751&gt;=37,AG751&lt;58),2,IF(AND(AG751&gt;=58,AG751&lt;71),3,IF(AND(AG751&gt;=71,AG751&lt;=100),4,))))</f>
        <v/>
      </c>
      <c r="AM751" s="101">
        <f>IF((Y751&lt;&gt;"")*(K751&lt;&gt;""),Y751-K751,"")</f>
        <v/>
      </c>
      <c r="AN751" s="99">
        <f>IF((Z751&lt;&gt;"")*(L751&lt;&gt;""),Z751-L751,"")</f>
        <v/>
      </c>
      <c r="AO751" s="99">
        <f>IF((AA751&lt;&gt;"")*(M751&lt;&gt;""),AA751-M751,"")</f>
        <v/>
      </c>
      <c r="AP751" s="99">
        <f>IF((AB751&lt;&gt;"")*(N751&lt;&gt;""),AB751-N751,"")</f>
        <v/>
      </c>
      <c r="AQ751" s="94">
        <f>IF((AC751&lt;&gt;"")*(O751&lt;&gt;""),AC751-O751,"")</f>
        <v/>
      </c>
      <c r="AR751" s="94">
        <f>IF((AD751&lt;&gt;"")*(P751&lt;&gt;""),AD751-P751,"")</f>
        <v/>
      </c>
      <c r="AS751" s="94">
        <f>IF((AE751&lt;&gt;"")*(Q751&lt;&gt;""),AE751-Q751,"")</f>
        <v/>
      </c>
      <c r="AT751" s="94">
        <f>IF((AF751&lt;&gt;"")*(R751&lt;&gt;""),AF751-R751,"")</f>
        <v/>
      </c>
      <c r="AU751" s="94">
        <f>IF((AG751&lt;&gt;"")*(S751&lt;&gt;""),AG751-S751,"")</f>
        <v/>
      </c>
      <c r="AV751" s="99">
        <f>IF((AH751&lt;&gt;"")*(T751&lt;&gt;""),AH751-T751,"")</f>
        <v/>
      </c>
      <c r="AW751" s="99">
        <f>IF((AI751&lt;&gt;"")*(U751&lt;&gt;""),AI751-U751,"")</f>
        <v/>
      </c>
      <c r="AX751" s="99">
        <f>IF((AJ751&lt;&gt;"")*(V751&lt;&gt;""),AJ751-V751,"")</f>
        <v/>
      </c>
      <c r="AY751" s="99">
        <f>IF((AK751&lt;&gt;"")*(W751&lt;&gt;""),AK751-W751,"")</f>
        <v/>
      </c>
      <c r="AZ751" s="102">
        <f>IF((AL751&lt;&gt;"")*(X751&lt;&gt;""),AL751-X751,"")</f>
        <v/>
      </c>
      <c r="BA751" s="50">
        <f>IFERROR(__xludf.dummyfunction("AI(""Actúa como un tutor académico y dirígete personalmente al estudiante "" &amp; I751 &amp; "" "" &amp; J751 &amp; "" "" &amp; G751 &amp; "" "" &amp; H751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AM751 &amp; ""'. Diferencias por área: Matemáticas ("" &amp; AQ751 &amp; ""), Ciencias Natura"&amp;"les ("" &amp; AR751 &amp; ""), Sociales ("" &amp; AS751 &amp; ""), Lectura Crítica ("" &amp; AT751 &amp; "") e Inglés ("" &amp; AU751 &amp; ""). Variación en posición: grupo ("" &amp; AN751 &amp; ""), grado ("" &amp; AO751 &amp; "") y media ("" &amp; AP751 &amp; ""). Puntajes Primer Simulacro: Global "" &amp; K751 &amp; "", Mat "" &amp; "&amp;"O4 &amp; "", Cien "" &amp; P751 &amp; "", Soc "" &amp; Q751 &amp; "", Lec "" &amp; R751 &amp; "", Ing "" &amp; S751 &amp; "". Puntajes Segundo Simulacro: Global "" &amp; Y751 &amp; "", Mat "" &amp; AC751 &amp; "", Cien "" &amp; AD751 &amp; "", Soc "" &amp; AE751 &amp; "", Lec "" &amp; AF751 &amp; "", Ing "" &amp; AG751 &amp; "". Escribe un mensaje motivador"&amp;" y breve (máximo 4 líneas)."")
"),"=AI(""Actúa como un tutor académico y dirígete personalmente al estudiante "" &amp; I751 &amp; "" "" &amp; J751 &amp; "" "" &amp; G751 &amp; "" "" &amp; H751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AM751 &amp; ""'. Diferencias por área: Matemáticas ("" &amp; AQ751 &amp; ""), Ciencias Natur"&amp;"ales ("" &amp; AR751 &amp; ""), Sociales ("" &amp; AS751 &amp; ""), Lectura Crítica ("" &amp; AT751 &amp; "") e Inglés ("" &amp; AU751 &amp; ""). Variación en posición: grupo ("" &amp; AN751 &amp; ""), grado ("" &amp; AO751 &amp; "") y media ("" &amp; AP751 &amp; ""). Puntajes Primer Simulacro: Global "" &amp; K751 &amp; "", Mat "" &amp;"&amp;" O751 &amp; "", Cien "" &amp; P751 &amp; "", Soc "" &amp; Q751 &amp; "", Lec "" &amp; R751 &amp; "", Ing "" &amp; S751 &amp; "". Puntajes Segundo Simulacro: Global "" &amp; Y751 &amp; "", Mat "" &amp; AC751 &amp; "", Cien "" &amp; AD751 &amp; "", Soc "" &amp; AE751 &amp; "", Lec "" &amp; AF751 &amp; "", Ing "" &amp; AG751 &amp; "". Escribe un mensaje motivado"&amp;"r y breve (máximo 4 líneas)."")
")</f>
        <v/>
      </c>
    </row>
    <row r="752" ht="15.75" customHeight="1" s="42">
      <c r="A752" s="93" t="n"/>
      <c r="B752" s="94" t="inlineStr">
        <is>
          <t>Bachillerato</t>
        </is>
      </c>
      <c r="C752" s="94" t="n">
        <v>1002</v>
      </c>
      <c r="D752" s="94" t="n"/>
      <c r="E752" s="95" t="n">
        <v>1015190542</v>
      </c>
      <c r="F752" s="96">
        <f>TRIM(G752&amp;" "&amp;H752&amp;" "&amp;I752&amp;" "&amp;J752)</f>
        <v/>
      </c>
      <c r="G752" s="94" t="inlineStr">
        <is>
          <t>Henao</t>
        </is>
      </c>
      <c r="H752" s="94" t="inlineStr">
        <is>
          <t>Arteaga</t>
        </is>
      </c>
      <c r="I752" s="94" t="inlineStr">
        <is>
          <t>Juan</t>
        </is>
      </c>
      <c r="J752" s="97" t="inlineStr">
        <is>
          <t>David</t>
        </is>
      </c>
      <c r="K752" s="98">
        <f>IF(SUM(O752:S752)=0, "", ROUND(((O752*3+P752*3+Q752*3+R752*3+S752*1)/13)*5,0))</f>
        <v/>
      </c>
      <c r="L752" s="99">
        <f>IF(OR($C752="",K752=""),"",COUNTIFS($C$4:$C$1500,$C752,K$4:K$1500,"&gt;"&amp;K752)+1)</f>
        <v/>
      </c>
      <c r="M752" s="99">
        <f>IF(OR($C752="",K752=""),"",IF(AND($C752&gt;=1001,$C752&lt;=1005),COUNTIFS($C$4:$C$1500,"&gt;=1001",$C$4:$C$1500,"&lt;=1005",K$4:K$1500,"&gt;"&amp;K752)+1,IF(AND($C752&gt;=1101,$C752&lt;=1105),COUNTIFS($C$4:$C$1500,"&gt;=1101",$C$4:$C$1500,"&lt;=1105",K$4:K$1500,"&gt;"&amp;K752)+1,IF(AND($C752&gt;=901,$C752&lt;=905),COUNTIFS($C$4:$C$1500,"&gt;=901",$C$4:$C$1500,"&lt;=905",K$4:K$1500,"&gt;"&amp;K752)+1,IF(AND($C752&gt;=801,$C752&lt;=805),COUNTIFS($C$4:$C$1500,"&gt;=801",$C$4:$C$1500,"&lt;=805",K$4:K$1500,"&gt;"&amp;K752)+1,IF(AND($C752&gt;=701,$C752&lt;=705),COUNTIFS($C$4:$C$1500,"&gt;=701",$C$4:$C$1500,"&lt;=705",K$4:K$1500,"&gt;"&amp;K752)+1,IF(AND($C752&gt;=601,$C752&lt;=606),COUNTIFS($C$4:$C$1500,"&gt;=601",$C$4:$C$1500,"&lt;=606",K$4:K$1500,"&gt;"&amp;K752)+1,"")))))))</f>
        <v/>
      </c>
      <c r="N752" s="99">
        <f>IF(OR($C752="",K752=""),"",IF(OR(AND($C752&gt;=1001,$C752&lt;=1005),AND($C752&gt;=1101,$C752&lt;=1105)),COUNTIFS($C$4:$C$1500,"&gt;=1001",$C$4:$C$1500,"&lt;=1005",K$4:K$1500,"&gt;"&amp;K752)+COUNTIFS($C$4:$C$1500,"&gt;=1101",$C$4:$C$1500,"&lt;=1105",K$4:K$1500,"&gt;"&amp;K752)+1,""))</f>
        <v/>
      </c>
      <c r="O752" s="94" t="n">
        <v>40.23</v>
      </c>
      <c r="P752" s="94" t="n">
        <v>59.92</v>
      </c>
      <c r="Q752" s="94" t="n">
        <v>31.56</v>
      </c>
      <c r="R752" s="94" t="n">
        <v>55</v>
      </c>
      <c r="S752" s="94" t="n">
        <v>40</v>
      </c>
      <c r="T752" s="99">
        <f>IF(AND(O752&gt;0,O752&lt;36),1,IF(AND(O752&gt;=36,O752&lt;51),2,IF(AND(O752&gt;=51,O752&lt;71),3,IF(AND(O752&gt;=71,O752&lt;=100),4,))))</f>
        <v/>
      </c>
      <c r="U752" s="99">
        <f>IF(AND(P752&gt;0,P752&lt;41),1,IF(AND(P752&gt;=41,P752&lt;56),2,IF(AND(P752&gt;=56,P752&lt;71),3,IF(AND(P752&gt;=71,P752&lt;=100),4,))))</f>
        <v/>
      </c>
      <c r="V752" s="99">
        <f>IF(AND(Q752&gt;0,Q752&lt;41),1,IF(AND(Q752&gt;=41,Q752&lt;56),2,IF(AND(Q752&gt;=56,Q752&lt;71),3,IF(AND(Q752&gt;=71,Q752&lt;=100),4,))))</f>
        <v/>
      </c>
      <c r="W752" s="99">
        <f>IF(AND(R752&gt;0,R752&lt;36),1,IF(AND(R752&gt;=36,R752&lt;51),2,IF(AND(R752&gt;=51,R752&lt;66),3,IF(AND(R752&gt;=66,R752&lt;=100),4,))))</f>
        <v/>
      </c>
      <c r="X752" s="100">
        <f>IF(AND(S752&gt;0,S752&lt;37),1,IF(AND(S752&gt;=37,S752&lt;58),2,IF(AND(S752&gt;=58,S752&lt;71),3,IF(AND(S752&gt;=71,S752&lt;=100),4,))))</f>
        <v/>
      </c>
      <c r="Y752" s="101">
        <f>IF(SUM(AC752:AG752)=0, "", ROUND(((AC752*3+AD752*3+AE752*3+AF752*3+AG752*1)/13)*5,0))</f>
        <v/>
      </c>
      <c r="Z752" s="99">
        <f>IF(OR($C752="",Y752=""),"",COUNTIFS($C$4:$C$1500,$C752,Y$4:Y$1500,"&gt;"&amp;Y752)+1)</f>
        <v/>
      </c>
      <c r="AA752" s="99">
        <f>IF(OR($C752="",Y752=""),"",IF(AND($C752&gt;=1001,$C752&lt;=1005),COUNTIFS($C$4:$C$1500,"&gt;=1001",$C$4:$C$1500,"&lt;=1005",Y$4:Y$1500,"&gt;"&amp;Y752)+1,IF(AND($C752&gt;=1101,$C752&lt;=1105),COUNTIFS($C$4:$C$1500,"&gt;=1101",$C$4:$C$1500,"&lt;=1105",Y$4:Y$1500,"&gt;"&amp;Y752)+1,IF(AND($C752&gt;=901,$C752&lt;=905),COUNTIFS($C$4:$C$1500,"&gt;=901",$C$4:$C$1500,"&lt;=905",Y$4:Y$1500,"&gt;"&amp;Y752)+1,IF(AND($C752&gt;=801,$C752&lt;=805),COUNTIFS($C$4:$C$1500,"&gt;=801",$C$4:$C$1500,"&lt;=805",Y$4:Y$1500,"&gt;"&amp;Y752)+1,IF(AND($C752&gt;=701,$C752&lt;=705),COUNTIFS($C$4:$C$1500,"&gt;=701",$C$4:$C$1500,"&lt;=705",Y$4:Y$1500,"&gt;"&amp;Y752)+1,IF(AND($C752&gt;=601,$C752&lt;=606),COUNTIFS($C$4:$C$1500,"&gt;=601",$C$4:$C$1500,"&lt;=606",Y$4:Y$1500,"&gt;"&amp;Y752)+1,"")))))))</f>
        <v/>
      </c>
      <c r="AB752" s="99">
        <f>IF(OR($C752="",Y752=""),"",IF(OR(AND($C752&gt;=1001,$C752&lt;=1005),AND($C752&gt;=1101,$C752&lt;=1105)),COUNTIFS($C$4:$C$1500,"&gt;=1001",$C$4:$C$1500,"&lt;=1005",Y$4:Y$1500,"&gt;"&amp;Y752)+COUNTIFS($C$4:$C$1500,"&gt;=1101",$C$4:$C$1500,"&lt;=1105",Y$4:Y$1500,"&gt;"&amp;Y752)+1,""))</f>
        <v/>
      </c>
      <c r="AC752" s="94" t="n">
        <v>80</v>
      </c>
      <c r="AD752" s="94" t="n">
        <v>61.01</v>
      </c>
      <c r="AE752" s="94" t="n">
        <v>38.5</v>
      </c>
      <c r="AF752" s="94" t="n">
        <v>83.13</v>
      </c>
      <c r="AG752" s="94" t="n">
        <v>59.58</v>
      </c>
      <c r="AH752" s="99">
        <f>IF(AND(AC752&gt;0,AC752&lt;36),1,IF(AND(AC752&gt;=36,AC752&lt;51),2,IF(AND(AC752&gt;=51,AC752&lt;71),3,IF(AND(AC752&gt;=71,AC752&lt;=100),4,))))</f>
        <v/>
      </c>
      <c r="AI752" s="99">
        <f>IF(AND(AD752&gt;0,AD752&lt;41),1,IF(AND(AD752&gt;=41,AD752&lt;56),2,IF(AND(AD752&gt;=56,AD752&lt;71),3,IF(AND(AD752&gt;=71,AD752&lt;=100),4,))))</f>
        <v/>
      </c>
      <c r="AJ752" s="99">
        <f>IF(AND(AE752&gt;0,AE752&lt;41),1,IF(AND(AE752&gt;=41,AE752&lt;56),2,IF(AND(AE752&gt;=56,AE752&lt;71),3,IF(AND(AE752&gt;=71,AE752&lt;=100),4,))))</f>
        <v/>
      </c>
      <c r="AK752" s="99">
        <f>IF(AND(AF752&gt;0,AF752&lt;36),1,IF(AND(AF752&gt;=36,AF752&lt;51),2,IF(AND(AF752&gt;=51,AF752&lt;66),3,IF(AND(AF752&gt;=66,AF752&lt;=100),4,))))</f>
        <v/>
      </c>
      <c r="AL752" s="100">
        <f>IF(AND(AG752&gt;0,AG752&lt;37),1,IF(AND(AG752&gt;=37,AG752&lt;58),2,IF(AND(AG752&gt;=58,AG752&lt;71),3,IF(AND(AG752&gt;=71,AG752&lt;=100),4,))))</f>
        <v/>
      </c>
      <c r="AM752" s="101">
        <f>IF((Y752&lt;&gt;"")*(K752&lt;&gt;""),Y752-K752,"")</f>
        <v/>
      </c>
      <c r="AN752" s="99">
        <f>IF((Z752&lt;&gt;"")*(L752&lt;&gt;""),Z752-L752,"")</f>
        <v/>
      </c>
      <c r="AO752" s="99">
        <f>IF((AA752&lt;&gt;"")*(M752&lt;&gt;""),AA752-M752,"")</f>
        <v/>
      </c>
      <c r="AP752" s="99">
        <f>IF((AB752&lt;&gt;"")*(N752&lt;&gt;""),AB752-N752,"")</f>
        <v/>
      </c>
      <c r="AQ752" s="94">
        <f>IF((AC752&lt;&gt;"")*(O752&lt;&gt;""),AC752-O752,"")</f>
        <v/>
      </c>
      <c r="AR752" s="94">
        <f>IF((AD752&lt;&gt;"")*(P752&lt;&gt;""),AD752-P752,"")</f>
        <v/>
      </c>
      <c r="AS752" s="94">
        <f>IF((AE752&lt;&gt;"")*(Q752&lt;&gt;""),AE752-Q752,"")</f>
        <v/>
      </c>
      <c r="AT752" s="94">
        <f>IF((AF752&lt;&gt;"")*(R752&lt;&gt;""),AF752-R752,"")</f>
        <v/>
      </c>
      <c r="AU752" s="94">
        <f>IF((AG752&lt;&gt;"")*(S752&lt;&gt;""),AG752-S752,"")</f>
        <v/>
      </c>
      <c r="AV752" s="99">
        <f>IF((AH752&lt;&gt;"")*(T752&lt;&gt;""),AH752-T752,"")</f>
        <v/>
      </c>
      <c r="AW752" s="99">
        <f>IF((AI752&lt;&gt;"")*(U752&lt;&gt;""),AI752-U752,"")</f>
        <v/>
      </c>
      <c r="AX752" s="99">
        <f>IF((AJ752&lt;&gt;"")*(V752&lt;&gt;""),AJ752-V752,"")</f>
        <v/>
      </c>
      <c r="AY752" s="99">
        <f>IF((AK752&lt;&gt;"")*(W752&lt;&gt;""),AK752-W752,"")</f>
        <v/>
      </c>
      <c r="AZ752" s="102">
        <f>IF((AL752&lt;&gt;"")*(X752&lt;&gt;""),AL752-X752,"")</f>
        <v/>
      </c>
      <c r="BA752" s="50">
        <f>IFERROR(__xludf.dummyfunction("AI(""Actúa como un tutor académico y dirígete personalmente al estudiante "" &amp; I752 &amp; "" "" &amp; J752 &amp; "" "" &amp; G752 &amp; "" "" &amp; H752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AM752 &amp; ""'. Diferencias por área: Matemáticas ("" &amp; AQ752 &amp; ""), Ciencias Natura"&amp;"les ("" &amp; AR752 &amp; ""), Sociales ("" &amp; AS752 &amp; ""), Lectura Crítica ("" &amp; AT752 &amp; "") e Inglés ("" &amp; AU752 &amp; ""). Variación en posición: grupo ("" &amp; AN752 &amp; ""), grado ("" &amp; AO752 &amp; "") y media ("" &amp; AP752 &amp; ""). Puntajes Primer Simulacro: Global "" &amp; K752 &amp; "", Mat "" &amp; "&amp;"O4 &amp; "", Cien "" &amp; P752 &amp; "", Soc "" &amp; Q752 &amp; "", Lec "" &amp; R752 &amp; "", Ing "" &amp; S752 &amp; "". Puntajes Segundo Simulacro: Global "" &amp; Y752 &amp; "", Mat "" &amp; AC752 &amp; "", Cien "" &amp; AD752 &amp; "", Soc "" &amp; AE752 &amp; "", Lec "" &amp; AF752 &amp; "", Ing "" &amp; AG752 &amp; "". Escribe un mensaje motivador"&amp;" y breve (máximo 4 líneas)."")
"),"=AI(""Actúa como un tutor académico y dirígete personalmente al estudiante "" &amp; I752 &amp; "" "" &amp; J752 &amp; "" "" &amp; G752 &amp; "" "" &amp; H752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AM752 &amp; ""'. Diferencias por área: Matemáticas ("" &amp; AQ752 &amp; ""), Ciencias Natur"&amp;"ales ("" &amp; AR752 &amp; ""), Sociales ("" &amp; AS752 &amp; ""), Lectura Crítica ("" &amp; AT752 &amp; "") e Inglés ("" &amp; AU752 &amp; ""). Variación en posición: grupo ("" &amp; AN752 &amp; ""), grado ("" &amp; AO752 &amp; "") y media ("" &amp; AP752 &amp; ""). Puntajes Primer Simulacro: Global "" &amp; K752 &amp; "", Mat "" &amp;"&amp;" O752 &amp; "", Cien "" &amp; P752 &amp; "", Soc "" &amp; Q752 &amp; "", Lec "" &amp; R752 &amp; "", Ing "" &amp; S752 &amp; "". Puntajes Segundo Simulacro: Global "" &amp; Y752 &amp; "", Mat "" &amp; AC752 &amp; "", Cien "" &amp; AD752 &amp; "", Soc "" &amp; AE752 &amp; "", Lec "" &amp; AF752 &amp; "", Ing "" &amp; AG752 &amp; "". Escribe un mensaje motivado"&amp;"r y breve (máximo 4 líneas)."")
")</f>
        <v/>
      </c>
    </row>
    <row r="753" ht="15.75" customHeight="1" s="42">
      <c r="A753" s="93" t="n"/>
      <c r="B753" s="94" t="inlineStr">
        <is>
          <t>Bachillerato</t>
        </is>
      </c>
      <c r="C753" s="94" t="n">
        <v>1002</v>
      </c>
      <c r="D753" s="94" t="n"/>
      <c r="E753" s="95" t="n">
        <v>1011593982</v>
      </c>
      <c r="F753" s="96">
        <f>TRIM(G753&amp;" "&amp;H753&amp;" "&amp;I753&amp;" "&amp;J753)</f>
        <v/>
      </c>
      <c r="G753" s="94" t="inlineStr">
        <is>
          <t>Higuita</t>
        </is>
      </c>
      <c r="H753" s="94" t="inlineStr">
        <is>
          <t>Pérez</t>
        </is>
      </c>
      <c r="I753" s="94" t="inlineStr">
        <is>
          <t>Michel</t>
        </is>
      </c>
      <c r="J753" s="97" t="inlineStr">
        <is>
          <t>Andrea</t>
        </is>
      </c>
      <c r="K753" s="98">
        <f>IF(SUM(O753:S753)=0, "", ROUND(((O753*3+P753*3+Q753*3+R753*3+S753*1)/13)*5,0))</f>
        <v/>
      </c>
      <c r="L753" s="99">
        <f>IF(OR($C753="",K753=""),"",COUNTIFS($C$4:$C$1500,$C753,K$4:K$1500,"&gt;"&amp;K753)+1)</f>
        <v/>
      </c>
      <c r="M753" s="99">
        <f>IF(OR($C753="",K753=""),"",IF(AND($C753&gt;=1001,$C753&lt;=1005),COUNTIFS($C$4:$C$1500,"&gt;=1001",$C$4:$C$1500,"&lt;=1005",K$4:K$1500,"&gt;"&amp;K753)+1,IF(AND($C753&gt;=1101,$C753&lt;=1105),COUNTIFS($C$4:$C$1500,"&gt;=1101",$C$4:$C$1500,"&lt;=1105",K$4:K$1500,"&gt;"&amp;K753)+1,IF(AND($C753&gt;=901,$C753&lt;=905),COUNTIFS($C$4:$C$1500,"&gt;=901",$C$4:$C$1500,"&lt;=905",K$4:K$1500,"&gt;"&amp;K753)+1,IF(AND($C753&gt;=801,$C753&lt;=805),COUNTIFS($C$4:$C$1500,"&gt;=801",$C$4:$C$1500,"&lt;=805",K$4:K$1500,"&gt;"&amp;K753)+1,IF(AND($C753&gt;=701,$C753&lt;=705),COUNTIFS($C$4:$C$1500,"&gt;=701",$C$4:$C$1500,"&lt;=705",K$4:K$1500,"&gt;"&amp;K753)+1,IF(AND($C753&gt;=601,$C753&lt;=606),COUNTIFS($C$4:$C$1500,"&gt;=601",$C$4:$C$1500,"&lt;=606",K$4:K$1500,"&gt;"&amp;K753)+1,"")))))))</f>
        <v/>
      </c>
      <c r="N753" s="99">
        <f>IF(OR($C753="",K753=""),"",IF(OR(AND($C753&gt;=1001,$C753&lt;=1005),AND($C753&gt;=1101,$C753&lt;=1105)),COUNTIFS($C$4:$C$1500,"&gt;=1001",$C$4:$C$1500,"&lt;=1005",K$4:K$1500,"&gt;"&amp;K753)+COUNTIFS($C$4:$C$1500,"&gt;=1101",$C$4:$C$1500,"&lt;=1105",K$4:K$1500,"&gt;"&amp;K753)+1,""))</f>
        <v/>
      </c>
      <c r="O753" s="94" t="n">
        <v>58.59</v>
      </c>
      <c r="P753" s="94" t="n">
        <v>48.13</v>
      </c>
      <c r="Q753" s="94" t="n">
        <v>60.06</v>
      </c>
      <c r="R753" s="94" t="n">
        <v>67.5</v>
      </c>
      <c r="S753" s="94" t="n">
        <v>66.67</v>
      </c>
      <c r="T753" s="99">
        <f>IF(AND(O753&gt;0,O753&lt;36),1,IF(AND(O753&gt;=36,O753&lt;51),2,IF(AND(O753&gt;=51,O753&lt;71),3,IF(AND(O753&gt;=71,O753&lt;=100),4,))))</f>
        <v/>
      </c>
      <c r="U753" s="99">
        <f>IF(AND(P753&gt;0,P753&lt;41),1,IF(AND(P753&gt;=41,P753&lt;56),2,IF(AND(P753&gt;=56,P753&lt;71),3,IF(AND(P753&gt;=71,P753&lt;=100),4,))))</f>
        <v/>
      </c>
      <c r="V753" s="99">
        <f>IF(AND(Q753&gt;0,Q753&lt;41),1,IF(AND(Q753&gt;=41,Q753&lt;56),2,IF(AND(Q753&gt;=56,Q753&lt;71),3,IF(AND(Q753&gt;=71,Q753&lt;=100),4,))))</f>
        <v/>
      </c>
      <c r="W753" s="99">
        <f>IF(AND(R753&gt;0,R753&lt;36),1,IF(AND(R753&gt;=36,R753&lt;51),2,IF(AND(R753&gt;=51,R753&lt;66),3,IF(AND(R753&gt;=66,R753&lt;=100),4,))))</f>
        <v/>
      </c>
      <c r="X753" s="100">
        <f>IF(AND(S753&gt;0,S753&lt;37),1,IF(AND(S753&gt;=37,S753&lt;58),2,IF(AND(S753&gt;=58,S753&lt;71),3,IF(AND(S753&gt;=71,S753&lt;=100),4,))))</f>
        <v/>
      </c>
      <c r="Y753" s="101">
        <f>IF(SUM(AC753:AG753)=0, "", ROUND(((AC753*3+AD753*3+AE753*3+AF753*3+AG753*1)/13)*5,0))</f>
        <v/>
      </c>
      <c r="Z753" s="99">
        <f>IF(OR($C753="",Y753=""),"",COUNTIFS($C$4:$C$1500,$C753,Y$4:Y$1500,"&gt;"&amp;Y753)+1)</f>
        <v/>
      </c>
      <c r="AA753" s="99">
        <f>IF(OR($C753="",Y753=""),"",IF(AND($C753&gt;=1001,$C753&lt;=1005),COUNTIFS($C$4:$C$1500,"&gt;=1001",$C$4:$C$1500,"&lt;=1005",Y$4:Y$1500,"&gt;"&amp;Y753)+1,IF(AND($C753&gt;=1101,$C753&lt;=1105),COUNTIFS($C$4:$C$1500,"&gt;=1101",$C$4:$C$1500,"&lt;=1105",Y$4:Y$1500,"&gt;"&amp;Y753)+1,IF(AND($C753&gt;=901,$C753&lt;=905),COUNTIFS($C$4:$C$1500,"&gt;=901",$C$4:$C$1500,"&lt;=905",Y$4:Y$1500,"&gt;"&amp;Y753)+1,IF(AND($C753&gt;=801,$C753&lt;=805),COUNTIFS($C$4:$C$1500,"&gt;=801",$C$4:$C$1500,"&lt;=805",Y$4:Y$1500,"&gt;"&amp;Y753)+1,IF(AND($C753&gt;=701,$C753&lt;=705),COUNTIFS($C$4:$C$1500,"&gt;=701",$C$4:$C$1500,"&lt;=705",Y$4:Y$1500,"&gt;"&amp;Y753)+1,IF(AND($C753&gt;=601,$C753&lt;=606),COUNTIFS($C$4:$C$1500,"&gt;=601",$C$4:$C$1500,"&lt;=606",Y$4:Y$1500,"&gt;"&amp;Y753)+1,"")))))))</f>
        <v/>
      </c>
      <c r="AB753" s="99">
        <f>IF(OR($C753="",Y753=""),"",IF(OR(AND($C753&gt;=1001,$C753&lt;=1005),AND($C753&gt;=1101,$C753&lt;=1105)),COUNTIFS($C$4:$C$1500,"&gt;=1001",$C$4:$C$1500,"&lt;=1005",Y$4:Y$1500,"&gt;"&amp;Y753)+COUNTIFS($C$4:$C$1500,"&gt;=1101",$C$4:$C$1500,"&lt;=1105",Y$4:Y$1500,"&gt;"&amp;Y753)+1,""))</f>
        <v/>
      </c>
      <c r="AC753" s="94" t="n">
        <v>62.25</v>
      </c>
      <c r="AD753" s="94" t="n">
        <v>71.79000000000001</v>
      </c>
      <c r="AE753" s="94" t="n">
        <v>49.5</v>
      </c>
      <c r="AF753" s="94" t="n">
        <v>87.5</v>
      </c>
      <c r="AG753" s="94" t="n">
        <v>91.67</v>
      </c>
      <c r="AH753" s="99">
        <f>IF(AND(AC753&gt;0,AC753&lt;36),1,IF(AND(AC753&gt;=36,AC753&lt;51),2,IF(AND(AC753&gt;=51,AC753&lt;71),3,IF(AND(AC753&gt;=71,AC753&lt;=100),4,))))</f>
        <v/>
      </c>
      <c r="AI753" s="99">
        <f>IF(AND(AD753&gt;0,AD753&lt;41),1,IF(AND(AD753&gt;=41,AD753&lt;56),2,IF(AND(AD753&gt;=56,AD753&lt;71),3,IF(AND(AD753&gt;=71,AD753&lt;=100),4,))))</f>
        <v/>
      </c>
      <c r="AJ753" s="99">
        <f>IF(AND(AE753&gt;0,AE753&lt;41),1,IF(AND(AE753&gt;=41,AE753&lt;56),2,IF(AND(AE753&gt;=56,AE753&lt;71),3,IF(AND(AE753&gt;=71,AE753&lt;=100),4,))))</f>
        <v/>
      </c>
      <c r="AK753" s="99">
        <f>IF(AND(AF753&gt;0,AF753&lt;36),1,IF(AND(AF753&gt;=36,AF753&lt;51),2,IF(AND(AF753&gt;=51,AF753&lt;66),3,IF(AND(AF753&gt;=66,AF753&lt;=100),4,))))</f>
        <v/>
      </c>
      <c r="AL753" s="100">
        <f>IF(AND(AG753&gt;0,AG753&lt;37),1,IF(AND(AG753&gt;=37,AG753&lt;58),2,IF(AND(AG753&gt;=58,AG753&lt;71),3,IF(AND(AG753&gt;=71,AG753&lt;=100),4,))))</f>
        <v/>
      </c>
      <c r="AM753" s="101">
        <f>IF((Y753&lt;&gt;"")*(K753&lt;&gt;""),Y753-K753,"")</f>
        <v/>
      </c>
      <c r="AN753" s="99">
        <f>IF((Z753&lt;&gt;"")*(L753&lt;&gt;""),Z753-L753,"")</f>
        <v/>
      </c>
      <c r="AO753" s="99">
        <f>IF((AA753&lt;&gt;"")*(M753&lt;&gt;""),AA753-M753,"")</f>
        <v/>
      </c>
      <c r="AP753" s="99">
        <f>IF((AB753&lt;&gt;"")*(N753&lt;&gt;""),AB753-N753,"")</f>
        <v/>
      </c>
      <c r="AQ753" s="94">
        <f>IF((AC753&lt;&gt;"")*(O753&lt;&gt;""),AC753-O753,"")</f>
        <v/>
      </c>
      <c r="AR753" s="94">
        <f>IF((AD753&lt;&gt;"")*(P753&lt;&gt;""),AD753-P753,"")</f>
        <v/>
      </c>
      <c r="AS753" s="94">
        <f>IF((AE753&lt;&gt;"")*(Q753&lt;&gt;""),AE753-Q753,"")</f>
        <v/>
      </c>
      <c r="AT753" s="94">
        <f>IF((AF753&lt;&gt;"")*(R753&lt;&gt;""),AF753-R753,"")</f>
        <v/>
      </c>
      <c r="AU753" s="94">
        <f>IF((AG753&lt;&gt;"")*(S753&lt;&gt;""),AG753-S753,"")</f>
        <v/>
      </c>
      <c r="AV753" s="99">
        <f>IF((AH753&lt;&gt;"")*(T753&lt;&gt;""),AH753-T753,"")</f>
        <v/>
      </c>
      <c r="AW753" s="99">
        <f>IF((AI753&lt;&gt;"")*(U753&lt;&gt;""),AI753-U753,"")</f>
        <v/>
      </c>
      <c r="AX753" s="99">
        <f>IF((AJ753&lt;&gt;"")*(V753&lt;&gt;""),AJ753-V753,"")</f>
        <v/>
      </c>
      <c r="AY753" s="99">
        <f>IF((AK753&lt;&gt;"")*(W753&lt;&gt;""),AK753-W753,"")</f>
        <v/>
      </c>
      <c r="AZ753" s="102">
        <f>IF((AL753&lt;&gt;"")*(X753&lt;&gt;""),AL753-X753,"")</f>
        <v/>
      </c>
      <c r="BA753" s="50">
        <f>IFERROR(__xludf.dummyfunction("AI(""Actúa como un tutor académico y dirígete personalmente al estudiante "" &amp; I753 &amp; "" "" &amp; J753 &amp; "" "" &amp; G753 &amp; "" "" &amp; H753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AM753 &amp; ""'. Diferencias por área: Matemáticas ("" &amp; AQ753 &amp; ""), Ciencias Natura"&amp;"les ("" &amp; AR753 &amp; ""), Sociales ("" &amp; AS753 &amp; ""), Lectura Crítica ("" &amp; AT753 &amp; "") e Inglés ("" &amp; AU753 &amp; ""). Variación en posición: grupo ("" &amp; AN753 &amp; ""), grado ("" &amp; AO753 &amp; "") y media ("" &amp; AP753 &amp; ""). Puntajes Primer Simulacro: Global "" &amp; K753 &amp; "", Mat "" &amp; "&amp;"O4 &amp; "", Cien "" &amp; P753 &amp; "", Soc "" &amp; Q753 &amp; "", Lec "" &amp; R753 &amp; "", Ing "" &amp; S753 &amp; "". Puntajes Segundo Simulacro: Global "" &amp; Y753 &amp; "", Mat "" &amp; AC753 &amp; "", Cien "" &amp; AD753 &amp; "", Soc "" &amp; AE753 &amp; "", Lec "" &amp; AF753 &amp; "", Ing "" &amp; AG753 &amp; "". Escribe un mensaje motivador"&amp;" y breve (máximo 4 líneas)."")
"),"=AI(""Actúa como un tutor académico y dirígete personalmente al estudiante "" &amp; I753 &amp; "" "" &amp; J753 &amp; "" "" &amp; G753 &amp; "" "" &amp; H753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AM753 &amp; ""'. Diferencias por área: Matemáticas ("" &amp; AQ753 &amp; ""), Ciencias Natur"&amp;"ales ("" &amp; AR753 &amp; ""), Sociales ("" &amp; AS753 &amp; ""), Lectura Crítica ("" &amp; AT753 &amp; "") e Inglés ("" &amp; AU753 &amp; ""). Variación en posición: grupo ("" &amp; AN753 &amp; ""), grado ("" &amp; AO753 &amp; "") y media ("" &amp; AP753 &amp; ""). Puntajes Primer Simulacro: Global "" &amp; K753 &amp; "", Mat "" &amp;"&amp;" O753 &amp; "", Cien "" &amp; P753 &amp; "", Soc "" &amp; Q753 &amp; "", Lec "" &amp; R753 &amp; "", Ing "" &amp; S753 &amp; "". Puntajes Segundo Simulacro: Global "" &amp; Y753 &amp; "", Mat "" &amp; AC753 &amp; "", Cien "" &amp; AD753 &amp; "", Soc "" &amp; AE753 &amp; "", Lec "" &amp; AF753 &amp; "", Ing "" &amp; AG753 &amp; "". Escribe un mensaje motivado"&amp;"r y breve (máximo 4 líneas)."")
")</f>
        <v/>
      </c>
    </row>
    <row r="754" ht="15.75" customHeight="1" s="42">
      <c r="A754" s="93" t="n"/>
      <c r="B754" s="94" t="inlineStr">
        <is>
          <t>Bachillerato</t>
        </is>
      </c>
      <c r="C754" s="94" t="n">
        <v>1002</v>
      </c>
      <c r="D754" s="94" t="n"/>
      <c r="E754" s="95" t="n">
        <v>1011593456</v>
      </c>
      <c r="F754" s="96">
        <f>TRIM(G754&amp;" "&amp;H754&amp;" "&amp;I754&amp;" "&amp;J754)</f>
        <v/>
      </c>
      <c r="G754" s="94" t="inlineStr">
        <is>
          <t>Hincapié</t>
        </is>
      </c>
      <c r="H754" s="94" t="inlineStr">
        <is>
          <t>Hoyos</t>
        </is>
      </c>
      <c r="I754" s="94" t="inlineStr">
        <is>
          <t>Nasly</t>
        </is>
      </c>
      <c r="J754" s="97" t="inlineStr">
        <is>
          <t>Andrea</t>
        </is>
      </c>
      <c r="K754" s="98">
        <f>IF(SUM(O754:S754)=0, "", ROUND(((O754*3+P754*3+Q754*3+R754*3+S754*1)/13)*5,0))</f>
        <v/>
      </c>
      <c r="L754" s="99">
        <f>IF(OR($C754="",K754=""),"",COUNTIFS($C$4:$C$1500,$C754,K$4:K$1500,"&gt;"&amp;K754)+1)</f>
        <v/>
      </c>
      <c r="M754" s="99">
        <f>IF(OR($C754="",K754=""),"",IF(AND($C754&gt;=1001,$C754&lt;=1005),COUNTIFS($C$4:$C$1500,"&gt;=1001",$C$4:$C$1500,"&lt;=1005",K$4:K$1500,"&gt;"&amp;K754)+1,IF(AND($C754&gt;=1101,$C754&lt;=1105),COUNTIFS($C$4:$C$1500,"&gt;=1101",$C$4:$C$1500,"&lt;=1105",K$4:K$1500,"&gt;"&amp;K754)+1,IF(AND($C754&gt;=901,$C754&lt;=905),COUNTIFS($C$4:$C$1500,"&gt;=901",$C$4:$C$1500,"&lt;=905",K$4:K$1500,"&gt;"&amp;K754)+1,IF(AND($C754&gt;=801,$C754&lt;=805),COUNTIFS($C$4:$C$1500,"&gt;=801",$C$4:$C$1500,"&lt;=805",K$4:K$1500,"&gt;"&amp;K754)+1,IF(AND($C754&gt;=701,$C754&lt;=705),COUNTIFS($C$4:$C$1500,"&gt;=701",$C$4:$C$1500,"&lt;=705",K$4:K$1500,"&gt;"&amp;K754)+1,IF(AND($C754&gt;=601,$C754&lt;=606),COUNTIFS($C$4:$C$1500,"&gt;=601",$C$4:$C$1500,"&lt;=606",K$4:K$1500,"&gt;"&amp;K754)+1,"")))))))</f>
        <v/>
      </c>
      <c r="N754" s="99">
        <f>IF(OR($C754="",K754=""),"",IF(OR(AND($C754&gt;=1001,$C754&lt;=1005),AND($C754&gt;=1101,$C754&lt;=1105)),COUNTIFS($C$4:$C$1500,"&gt;=1001",$C$4:$C$1500,"&lt;=1005",K$4:K$1500,"&gt;"&amp;K754)+COUNTIFS($C$4:$C$1500,"&gt;=1101",$C$4:$C$1500,"&lt;=1105",K$4:K$1500,"&gt;"&amp;K754)+1,""))</f>
        <v/>
      </c>
      <c r="O754" s="94" t="n">
        <v>47.4</v>
      </c>
      <c r="P754" s="94" t="n">
        <v>38.13</v>
      </c>
      <c r="Q754" s="94" t="n">
        <v>55.52</v>
      </c>
      <c r="R754" s="94" t="n">
        <v>52.5</v>
      </c>
      <c r="S754" s="94" t="n">
        <v>40</v>
      </c>
      <c r="T754" s="99">
        <f>IF(AND(O754&gt;0,O754&lt;36),1,IF(AND(O754&gt;=36,O754&lt;51),2,IF(AND(O754&gt;=51,O754&lt;71),3,IF(AND(O754&gt;=71,O754&lt;=100),4,))))</f>
        <v/>
      </c>
      <c r="U754" s="99">
        <f>IF(AND(P754&gt;0,P754&lt;41),1,IF(AND(P754&gt;=41,P754&lt;56),2,IF(AND(P754&gt;=56,P754&lt;71),3,IF(AND(P754&gt;=71,P754&lt;=100),4,))))</f>
        <v/>
      </c>
      <c r="V754" s="99">
        <f>IF(AND(Q754&gt;0,Q754&lt;41),1,IF(AND(Q754&gt;=41,Q754&lt;56),2,IF(AND(Q754&gt;=56,Q754&lt;71),3,IF(AND(Q754&gt;=71,Q754&lt;=100),4,))))</f>
        <v/>
      </c>
      <c r="W754" s="99">
        <f>IF(AND(R754&gt;0,R754&lt;36),1,IF(AND(R754&gt;=36,R754&lt;51),2,IF(AND(R754&gt;=51,R754&lt;66),3,IF(AND(R754&gt;=66,R754&lt;=100),4,))))</f>
        <v/>
      </c>
      <c r="X754" s="100">
        <f>IF(AND(S754&gt;0,S754&lt;37),1,IF(AND(S754&gt;=37,S754&lt;58),2,IF(AND(S754&gt;=58,S754&lt;71),3,IF(AND(S754&gt;=71,S754&lt;=100),4,))))</f>
        <v/>
      </c>
      <c r="Y754" s="101">
        <f>IF(SUM(AC754:AG754)=0, "", ROUND(((AC754*3+AD754*3+AE754*3+AF754*3+AG754*1)/13)*5,0))</f>
        <v/>
      </c>
      <c r="Z754" s="99">
        <f>IF(OR($C754="",Y754=""),"",COUNTIFS($C$4:$C$1500,$C754,Y$4:Y$1500,"&gt;"&amp;Y754)+1)</f>
        <v/>
      </c>
      <c r="AA754" s="99">
        <f>IF(OR($C754="",Y754=""),"",IF(AND($C754&gt;=1001,$C754&lt;=1005),COUNTIFS($C$4:$C$1500,"&gt;=1001",$C$4:$C$1500,"&lt;=1005",Y$4:Y$1500,"&gt;"&amp;Y754)+1,IF(AND($C754&gt;=1101,$C754&lt;=1105),COUNTIFS($C$4:$C$1500,"&gt;=1101",$C$4:$C$1500,"&lt;=1105",Y$4:Y$1500,"&gt;"&amp;Y754)+1,IF(AND($C754&gt;=901,$C754&lt;=905),COUNTIFS($C$4:$C$1500,"&gt;=901",$C$4:$C$1500,"&lt;=905",Y$4:Y$1500,"&gt;"&amp;Y754)+1,IF(AND($C754&gt;=801,$C754&lt;=805),COUNTIFS($C$4:$C$1500,"&gt;=801",$C$4:$C$1500,"&lt;=805",Y$4:Y$1500,"&gt;"&amp;Y754)+1,IF(AND($C754&gt;=701,$C754&lt;=705),COUNTIFS($C$4:$C$1500,"&gt;=701",$C$4:$C$1500,"&lt;=705",Y$4:Y$1500,"&gt;"&amp;Y754)+1,IF(AND($C754&gt;=601,$C754&lt;=606),COUNTIFS($C$4:$C$1500,"&gt;=601",$C$4:$C$1500,"&lt;=606",Y$4:Y$1500,"&gt;"&amp;Y754)+1,"")))))))</f>
        <v/>
      </c>
      <c r="AB754" s="99">
        <f>IF(OR($C754="",Y754=""),"",IF(OR(AND($C754&gt;=1001,$C754&lt;=1005),AND($C754&gt;=1101,$C754&lt;=1105)),COUNTIFS($C$4:$C$1500,"&gt;=1001",$C$4:$C$1500,"&lt;=1005",Y$4:Y$1500,"&gt;"&amp;Y754)+COUNTIFS($C$4:$C$1500,"&gt;=1101",$C$4:$C$1500,"&lt;=1105",Y$4:Y$1500,"&gt;"&amp;Y754)+1,""))</f>
        <v/>
      </c>
      <c r="AC754" s="94" t="n">
        <v>40.13</v>
      </c>
      <c r="AD754" s="94" t="n">
        <v>37.38</v>
      </c>
      <c r="AE754" s="94" t="n">
        <v>52.25</v>
      </c>
      <c r="AF754" s="94" t="n">
        <v>70</v>
      </c>
      <c r="AG754" s="94" t="n">
        <v>68.75</v>
      </c>
      <c r="AH754" s="99">
        <f>IF(AND(AC754&gt;0,AC754&lt;36),1,IF(AND(AC754&gt;=36,AC754&lt;51),2,IF(AND(AC754&gt;=51,AC754&lt;71),3,IF(AND(AC754&gt;=71,AC754&lt;=100),4,))))</f>
        <v/>
      </c>
      <c r="AI754" s="99">
        <f>IF(AND(AD754&gt;0,AD754&lt;41),1,IF(AND(AD754&gt;=41,AD754&lt;56),2,IF(AND(AD754&gt;=56,AD754&lt;71),3,IF(AND(AD754&gt;=71,AD754&lt;=100),4,))))</f>
        <v/>
      </c>
      <c r="AJ754" s="99">
        <f>IF(AND(AE754&gt;0,AE754&lt;41),1,IF(AND(AE754&gt;=41,AE754&lt;56),2,IF(AND(AE754&gt;=56,AE754&lt;71),3,IF(AND(AE754&gt;=71,AE754&lt;=100),4,))))</f>
        <v/>
      </c>
      <c r="AK754" s="99">
        <f>IF(AND(AF754&gt;0,AF754&lt;36),1,IF(AND(AF754&gt;=36,AF754&lt;51),2,IF(AND(AF754&gt;=51,AF754&lt;66),3,IF(AND(AF754&gt;=66,AF754&lt;=100),4,))))</f>
        <v/>
      </c>
      <c r="AL754" s="100">
        <f>IF(AND(AG754&gt;0,AG754&lt;37),1,IF(AND(AG754&gt;=37,AG754&lt;58),2,IF(AND(AG754&gt;=58,AG754&lt;71),3,IF(AND(AG754&gt;=71,AG754&lt;=100),4,))))</f>
        <v/>
      </c>
      <c r="AM754" s="101">
        <f>IF((Y754&lt;&gt;"")*(K754&lt;&gt;""),Y754-K754,"")</f>
        <v/>
      </c>
      <c r="AN754" s="99">
        <f>IF((Z754&lt;&gt;"")*(L754&lt;&gt;""),Z754-L754,"")</f>
        <v/>
      </c>
      <c r="AO754" s="99">
        <f>IF((AA754&lt;&gt;"")*(M754&lt;&gt;""),AA754-M754,"")</f>
        <v/>
      </c>
      <c r="AP754" s="99">
        <f>IF((AB754&lt;&gt;"")*(N754&lt;&gt;""),AB754-N754,"")</f>
        <v/>
      </c>
      <c r="AQ754" s="94">
        <f>IF((AC754&lt;&gt;"")*(O754&lt;&gt;""),AC754-O754,"")</f>
        <v/>
      </c>
      <c r="AR754" s="94">
        <f>IF((AD754&lt;&gt;"")*(P754&lt;&gt;""),AD754-P754,"")</f>
        <v/>
      </c>
      <c r="AS754" s="94">
        <f>IF((AE754&lt;&gt;"")*(Q754&lt;&gt;""),AE754-Q754,"")</f>
        <v/>
      </c>
      <c r="AT754" s="94">
        <f>IF((AF754&lt;&gt;"")*(R754&lt;&gt;""),AF754-R754,"")</f>
        <v/>
      </c>
      <c r="AU754" s="94">
        <f>IF((AG754&lt;&gt;"")*(S754&lt;&gt;""),AG754-S754,"")</f>
        <v/>
      </c>
      <c r="AV754" s="99">
        <f>IF((AH754&lt;&gt;"")*(T754&lt;&gt;""),AH754-T754,"")</f>
        <v/>
      </c>
      <c r="AW754" s="99">
        <f>IF((AI754&lt;&gt;"")*(U754&lt;&gt;""),AI754-U754,"")</f>
        <v/>
      </c>
      <c r="AX754" s="99">
        <f>IF((AJ754&lt;&gt;"")*(V754&lt;&gt;""),AJ754-V754,"")</f>
        <v/>
      </c>
      <c r="AY754" s="99">
        <f>IF((AK754&lt;&gt;"")*(W754&lt;&gt;""),AK754-W754,"")</f>
        <v/>
      </c>
      <c r="AZ754" s="102">
        <f>IF((AL754&lt;&gt;"")*(X754&lt;&gt;""),AL754-X754,"")</f>
        <v/>
      </c>
      <c r="BA754" s="50">
        <f>IFERROR(__xludf.dummyfunction("AI(""Actúa como un tutor académico y dirígete personalmente al estudiante "" &amp; I754 &amp; "" "" &amp; J754 &amp; "" "" &amp; G754 &amp; "" "" &amp; H754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AM754 &amp; ""'. Diferencias por área: Matemáticas ("" &amp; AQ754 &amp; ""), Ciencias Natura"&amp;"les ("" &amp; AR754 &amp; ""), Sociales ("" &amp; AS754 &amp; ""), Lectura Crítica ("" &amp; AT754 &amp; "") e Inglés ("" &amp; AU754 &amp; ""). Variación en posición: grupo ("" &amp; AN754 &amp; ""), grado ("" &amp; AO754 &amp; "") y media ("" &amp; AP754 &amp; ""). Puntajes Primer Simulacro: Global "" &amp; K754 &amp; "", Mat "" &amp; "&amp;"O4 &amp; "", Cien "" &amp; P754 &amp; "", Soc "" &amp; Q754 &amp; "", Lec "" &amp; R754 &amp; "", Ing "" &amp; S754 &amp; "". Puntajes Segundo Simulacro: Global "" &amp; Y754 &amp; "", Mat "" &amp; AC754 &amp; "", Cien "" &amp; AD754 &amp; "", Soc "" &amp; AE754 &amp; "", Lec "" &amp; AF754 &amp; "", Ing "" &amp; AG754 &amp; "". Escribe un mensaje motivador"&amp;" y breve (máximo 4 líneas)."")
"),"=AI(""Actúa como un tutor académico y dirígete personalmente al estudiante "" &amp; I754 &amp; "" "" &amp; J754 &amp; "" "" &amp; G754 &amp; "" "" &amp; H754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AM754 &amp; ""'. Diferencias por área: Matemáticas ("" &amp; AQ754 &amp; ""), Ciencias Natur"&amp;"ales ("" &amp; AR754 &amp; ""), Sociales ("" &amp; AS754 &amp; ""), Lectura Crítica ("" &amp; AT754 &amp; "") e Inglés ("" &amp; AU754 &amp; ""). Variación en posición: grupo ("" &amp; AN754 &amp; ""), grado ("" &amp; AO754 &amp; "") y media ("" &amp; AP754 &amp; ""). Puntajes Primer Simulacro: Global "" &amp; K754 &amp; "", Mat "" &amp;"&amp;" O754 &amp; "", Cien "" &amp; P754 &amp; "", Soc "" &amp; Q754 &amp; "", Lec "" &amp; R754 &amp; "", Ing "" &amp; S754 &amp; "". Puntajes Segundo Simulacro: Global "" &amp; Y754 &amp; "", Mat "" &amp; AC754 &amp; "", Cien "" &amp; AD754 &amp; "", Soc "" &amp; AE754 &amp; "", Lec "" &amp; AF754 &amp; "", Ing "" &amp; AG754 &amp; "". Escribe un mensaje motivado"&amp;"r y breve (máximo 4 líneas)."")
")</f>
        <v/>
      </c>
    </row>
    <row r="755" ht="15.75" customHeight="1" s="42">
      <c r="A755" s="93" t="n"/>
      <c r="B755" s="94" t="inlineStr">
        <is>
          <t>Bachillerato</t>
        </is>
      </c>
      <c r="C755" s="94" t="n">
        <v>1002</v>
      </c>
      <c r="D755" s="94" t="n"/>
      <c r="E755" s="95" t="n">
        <v>1018238826</v>
      </c>
      <c r="F755" s="96">
        <f>TRIM(G755&amp;" "&amp;H755&amp;" "&amp;I755&amp;" "&amp;J755)</f>
        <v/>
      </c>
      <c r="G755" s="94" t="inlineStr">
        <is>
          <t>Holguín</t>
        </is>
      </c>
      <c r="H755" s="94" t="inlineStr">
        <is>
          <t>Silva</t>
        </is>
      </c>
      <c r="I755" s="94" t="inlineStr">
        <is>
          <t>Laura</t>
        </is>
      </c>
      <c r="J755" s="97" t="inlineStr">
        <is>
          <t>Valentina</t>
        </is>
      </c>
      <c r="K755" s="98">
        <f>IF(SUM(O755:S755)=0, "", ROUND(((O755*3+P755*3+Q755*3+R755*3+S755*1)/13)*5,0))</f>
        <v/>
      </c>
      <c r="L755" s="99">
        <f>IF(OR($C755="",K755=""),"",COUNTIFS($C$4:$C$1500,$C755,K$4:K$1500,"&gt;"&amp;K755)+1)</f>
        <v/>
      </c>
      <c r="M755" s="99">
        <f>IF(OR($C755="",K755=""),"",IF(AND($C755&gt;=1001,$C755&lt;=1005),COUNTIFS($C$4:$C$1500,"&gt;=1001",$C$4:$C$1500,"&lt;=1005",K$4:K$1500,"&gt;"&amp;K755)+1,IF(AND($C755&gt;=1101,$C755&lt;=1105),COUNTIFS($C$4:$C$1500,"&gt;=1101",$C$4:$C$1500,"&lt;=1105",K$4:K$1500,"&gt;"&amp;K755)+1,IF(AND($C755&gt;=901,$C755&lt;=905),COUNTIFS($C$4:$C$1500,"&gt;=901",$C$4:$C$1500,"&lt;=905",K$4:K$1500,"&gt;"&amp;K755)+1,IF(AND($C755&gt;=801,$C755&lt;=805),COUNTIFS($C$4:$C$1500,"&gt;=801",$C$4:$C$1500,"&lt;=805",K$4:K$1500,"&gt;"&amp;K755)+1,IF(AND($C755&gt;=701,$C755&lt;=705),COUNTIFS($C$4:$C$1500,"&gt;=701",$C$4:$C$1500,"&lt;=705",K$4:K$1500,"&gt;"&amp;K755)+1,IF(AND($C755&gt;=601,$C755&lt;=606),COUNTIFS($C$4:$C$1500,"&gt;=601",$C$4:$C$1500,"&lt;=606",K$4:K$1500,"&gt;"&amp;K755)+1,"")))))))</f>
        <v/>
      </c>
      <c r="N755" s="99">
        <f>IF(OR($C755="",K755=""),"",IF(OR(AND($C755&gt;=1001,$C755&lt;=1005),AND($C755&gt;=1101,$C755&lt;=1105)),COUNTIFS($C$4:$C$1500,"&gt;=1001",$C$4:$C$1500,"&lt;=1005",K$4:K$1500,"&gt;"&amp;K755)+COUNTIFS($C$4:$C$1500,"&gt;=1101",$C$4:$C$1500,"&lt;=1105",K$4:K$1500,"&gt;"&amp;K755)+1,""))</f>
        <v/>
      </c>
      <c r="O755" s="94" t="n">
        <v>53.24</v>
      </c>
      <c r="P755" s="94" t="n">
        <v>60</v>
      </c>
      <c r="Q755" s="94" t="n">
        <v>48.08</v>
      </c>
      <c r="R755" s="94" t="n">
        <v>45</v>
      </c>
      <c r="S755" s="94" t="n">
        <v>37.33</v>
      </c>
      <c r="T755" s="99">
        <f>IF(AND(O755&gt;0,O755&lt;36),1,IF(AND(O755&gt;=36,O755&lt;51),2,IF(AND(O755&gt;=51,O755&lt;71),3,IF(AND(O755&gt;=71,O755&lt;=100),4,))))</f>
        <v/>
      </c>
      <c r="U755" s="99">
        <f>IF(AND(P755&gt;0,P755&lt;41),1,IF(AND(P755&gt;=41,P755&lt;56),2,IF(AND(P755&gt;=56,P755&lt;71),3,IF(AND(P755&gt;=71,P755&lt;=100),4,))))</f>
        <v/>
      </c>
      <c r="V755" s="99">
        <f>IF(AND(Q755&gt;0,Q755&lt;41),1,IF(AND(Q755&gt;=41,Q755&lt;56),2,IF(AND(Q755&gt;=56,Q755&lt;71),3,IF(AND(Q755&gt;=71,Q755&lt;=100),4,))))</f>
        <v/>
      </c>
      <c r="W755" s="99">
        <f>IF(AND(R755&gt;0,R755&lt;36),1,IF(AND(R755&gt;=36,R755&lt;51),2,IF(AND(R755&gt;=51,R755&lt;66),3,IF(AND(R755&gt;=66,R755&lt;=100),4,))))</f>
        <v/>
      </c>
      <c r="X755" s="100">
        <f>IF(AND(S755&gt;0,S755&lt;37),1,IF(AND(S755&gt;=37,S755&lt;58),2,IF(AND(S755&gt;=58,S755&lt;71),3,IF(AND(S755&gt;=71,S755&lt;=100),4,))))</f>
        <v/>
      </c>
      <c r="Y755" s="101">
        <f>IF(SUM(AC755:AG755)=0, "", ROUND(((AC755*3+AD755*3+AE755*3+AF755*3+AG755*1)/13)*5,0))</f>
        <v/>
      </c>
      <c r="Z755" s="99">
        <f>IF(OR($C755="",Y755=""),"",COUNTIFS($C$4:$C$1500,$C755,Y$4:Y$1500,"&gt;"&amp;Y755)+1)</f>
        <v/>
      </c>
      <c r="AA755" s="99">
        <f>IF(OR($C755="",Y755=""),"",IF(AND($C755&gt;=1001,$C755&lt;=1005),COUNTIFS($C$4:$C$1500,"&gt;=1001",$C$4:$C$1500,"&lt;=1005",Y$4:Y$1500,"&gt;"&amp;Y755)+1,IF(AND($C755&gt;=1101,$C755&lt;=1105),COUNTIFS($C$4:$C$1500,"&gt;=1101",$C$4:$C$1500,"&lt;=1105",Y$4:Y$1500,"&gt;"&amp;Y755)+1,IF(AND($C755&gt;=901,$C755&lt;=905),COUNTIFS($C$4:$C$1500,"&gt;=901",$C$4:$C$1500,"&lt;=905",Y$4:Y$1500,"&gt;"&amp;Y755)+1,IF(AND($C755&gt;=801,$C755&lt;=805),COUNTIFS($C$4:$C$1500,"&gt;=801",$C$4:$C$1500,"&lt;=805",Y$4:Y$1500,"&gt;"&amp;Y755)+1,IF(AND($C755&gt;=701,$C755&lt;=705),COUNTIFS($C$4:$C$1500,"&gt;=701",$C$4:$C$1500,"&lt;=705",Y$4:Y$1500,"&gt;"&amp;Y755)+1,IF(AND($C755&gt;=601,$C755&lt;=606),COUNTIFS($C$4:$C$1500,"&gt;=601",$C$4:$C$1500,"&lt;=606",Y$4:Y$1500,"&gt;"&amp;Y755)+1,"")))))))</f>
        <v/>
      </c>
      <c r="AB755" s="99">
        <f>IF(OR($C755="",Y755=""),"",IF(OR(AND($C755&gt;=1001,$C755&lt;=1005),AND($C755&gt;=1101,$C755&lt;=1105)),COUNTIFS($C$4:$C$1500,"&gt;=1001",$C$4:$C$1500,"&lt;=1005",Y$4:Y$1500,"&gt;"&amp;Y755)+COUNTIFS($C$4:$C$1500,"&gt;=1101",$C$4:$C$1500,"&lt;=1105",Y$4:Y$1500,"&gt;"&amp;Y755)+1,""))</f>
        <v/>
      </c>
      <c r="AC755" s="94" t="n">
        <v>47.25</v>
      </c>
      <c r="AD755" s="94" t="n">
        <v>64.58</v>
      </c>
      <c r="AE755" s="94" t="n">
        <v>71.5</v>
      </c>
      <c r="AF755" s="94" t="n">
        <v>61.25</v>
      </c>
      <c r="AG755" s="94" t="n">
        <v>59.58</v>
      </c>
      <c r="AH755" s="99">
        <f>IF(AND(AC755&gt;0,AC755&lt;36),1,IF(AND(AC755&gt;=36,AC755&lt;51),2,IF(AND(AC755&gt;=51,AC755&lt;71),3,IF(AND(AC755&gt;=71,AC755&lt;=100),4,))))</f>
        <v/>
      </c>
      <c r="AI755" s="99">
        <f>IF(AND(AD755&gt;0,AD755&lt;41),1,IF(AND(AD755&gt;=41,AD755&lt;56),2,IF(AND(AD755&gt;=56,AD755&lt;71),3,IF(AND(AD755&gt;=71,AD755&lt;=100),4,))))</f>
        <v/>
      </c>
      <c r="AJ755" s="99">
        <f>IF(AND(AE755&gt;0,AE755&lt;41),1,IF(AND(AE755&gt;=41,AE755&lt;56),2,IF(AND(AE755&gt;=56,AE755&lt;71),3,IF(AND(AE755&gt;=71,AE755&lt;=100),4,))))</f>
        <v/>
      </c>
      <c r="AK755" s="99">
        <f>IF(AND(AF755&gt;0,AF755&lt;36),1,IF(AND(AF755&gt;=36,AF755&lt;51),2,IF(AND(AF755&gt;=51,AF755&lt;66),3,IF(AND(AF755&gt;=66,AF755&lt;=100),4,))))</f>
        <v/>
      </c>
      <c r="AL755" s="100">
        <f>IF(AND(AG755&gt;0,AG755&lt;37),1,IF(AND(AG755&gt;=37,AG755&lt;58),2,IF(AND(AG755&gt;=58,AG755&lt;71),3,IF(AND(AG755&gt;=71,AG755&lt;=100),4,))))</f>
        <v/>
      </c>
      <c r="AM755" s="101">
        <f>IF((Y755&lt;&gt;"")*(K755&lt;&gt;""),Y755-K755,"")</f>
        <v/>
      </c>
      <c r="AN755" s="99">
        <f>IF((Z755&lt;&gt;"")*(L755&lt;&gt;""),Z755-L755,"")</f>
        <v/>
      </c>
      <c r="AO755" s="99">
        <f>IF((AA755&lt;&gt;"")*(M755&lt;&gt;""),AA755-M755,"")</f>
        <v/>
      </c>
      <c r="AP755" s="99">
        <f>IF((AB755&lt;&gt;"")*(N755&lt;&gt;""),AB755-N755,"")</f>
        <v/>
      </c>
      <c r="AQ755" s="94">
        <f>IF((AC755&lt;&gt;"")*(O755&lt;&gt;""),AC755-O755,"")</f>
        <v/>
      </c>
      <c r="AR755" s="94">
        <f>IF((AD755&lt;&gt;"")*(P755&lt;&gt;""),AD755-P755,"")</f>
        <v/>
      </c>
      <c r="AS755" s="94">
        <f>IF((AE755&lt;&gt;"")*(Q755&lt;&gt;""),AE755-Q755,"")</f>
        <v/>
      </c>
      <c r="AT755" s="94">
        <f>IF((AF755&lt;&gt;"")*(R755&lt;&gt;""),AF755-R755,"")</f>
        <v/>
      </c>
      <c r="AU755" s="94">
        <f>IF((AG755&lt;&gt;"")*(S755&lt;&gt;""),AG755-S755,"")</f>
        <v/>
      </c>
      <c r="AV755" s="99">
        <f>IF((AH755&lt;&gt;"")*(T755&lt;&gt;""),AH755-T755,"")</f>
        <v/>
      </c>
      <c r="AW755" s="99">
        <f>IF((AI755&lt;&gt;"")*(U755&lt;&gt;""),AI755-U755,"")</f>
        <v/>
      </c>
      <c r="AX755" s="99">
        <f>IF((AJ755&lt;&gt;"")*(V755&lt;&gt;""),AJ755-V755,"")</f>
        <v/>
      </c>
      <c r="AY755" s="99">
        <f>IF((AK755&lt;&gt;"")*(W755&lt;&gt;""),AK755-W755,"")</f>
        <v/>
      </c>
      <c r="AZ755" s="102">
        <f>IF((AL755&lt;&gt;"")*(X755&lt;&gt;""),AL755-X755,"")</f>
        <v/>
      </c>
      <c r="BA755" s="50">
        <f>IFERROR(__xludf.dummyfunction("AI(""Actúa como un tutor académico y dirígete personalmente al estudiante "" &amp; I755 &amp; "" "" &amp; J755 &amp; "" "" &amp; G755 &amp; "" "" &amp; H755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AM755 &amp; ""'. Diferencias por área: Matemáticas ("" &amp; AQ755 &amp; ""), Ciencias Natura"&amp;"les ("" &amp; AR755 &amp; ""), Sociales ("" &amp; AS755 &amp; ""), Lectura Crítica ("" &amp; AT755 &amp; "") e Inglés ("" &amp; AU755 &amp; ""). Variación en posición: grupo ("" &amp; AN755 &amp; ""), grado ("" &amp; AO755 &amp; "") y media ("" &amp; AP755 &amp; ""). Puntajes Primer Simulacro: Global "" &amp; K755 &amp; "", Mat "" &amp; "&amp;"O4 &amp; "", Cien "" &amp; P755 &amp; "", Soc "" &amp; Q755 &amp; "", Lec "" &amp; R755 &amp; "", Ing "" &amp; S755 &amp; "". Puntajes Segundo Simulacro: Global "" &amp; Y755 &amp; "", Mat "" &amp; AC755 &amp; "", Cien "" &amp; AD755 &amp; "", Soc "" &amp; AE755 &amp; "", Lec "" &amp; AF755 &amp; "", Ing "" &amp; AG755 &amp; "". Escribe un mensaje motivador"&amp;" y breve (máximo 4 líneas)."")
"),"=AI(""Actúa como un tutor académico y dirígete personalmente al estudiante "" &amp; I755 &amp; "" "" &amp; J755 &amp; "" "" &amp; G755 &amp; "" "" &amp; H755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AM755 &amp; ""'. Diferencias por área: Matemáticas ("" &amp; AQ755 &amp; ""), Ciencias Natur"&amp;"ales ("" &amp; AR755 &amp; ""), Sociales ("" &amp; AS755 &amp; ""), Lectura Crítica ("" &amp; AT755 &amp; "") e Inglés ("" &amp; AU755 &amp; ""). Variación en posición: grupo ("" &amp; AN755 &amp; ""), grado ("" &amp; AO755 &amp; "") y media ("" &amp; AP755 &amp; ""). Puntajes Primer Simulacro: Global "" &amp; K755 &amp; "", Mat "" &amp;"&amp;" O755 &amp; "", Cien "" &amp; P755 &amp; "", Soc "" &amp; Q755 &amp; "", Lec "" &amp; R755 &amp; "", Ing "" &amp; S755 &amp; "". Puntajes Segundo Simulacro: Global "" &amp; Y755 &amp; "", Mat "" &amp; AC755 &amp; "", Cien "" &amp; AD755 &amp; "", Soc "" &amp; AE755 &amp; "", Lec "" &amp; AF755 &amp; "", Ing "" &amp; AG755 &amp; "". Escribe un mensaje motivado"&amp;"r y breve (máximo 4 líneas)."")
")</f>
        <v/>
      </c>
    </row>
    <row r="756" ht="15.75" customHeight="1" s="42">
      <c r="A756" s="93" t="n"/>
      <c r="B756" s="94" t="inlineStr">
        <is>
          <t>Bachillerato</t>
        </is>
      </c>
      <c r="C756" s="94" t="n">
        <v>1002</v>
      </c>
      <c r="D756" s="94" t="n"/>
      <c r="E756" s="95" t="n">
        <v>1011592265</v>
      </c>
      <c r="F756" s="96">
        <f>TRIM(G756&amp;" "&amp;H756&amp;" "&amp;I756&amp;" "&amp;J756)</f>
        <v/>
      </c>
      <c r="G756" s="94" t="inlineStr">
        <is>
          <t>Ibarra</t>
        </is>
      </c>
      <c r="H756" s="94" t="inlineStr">
        <is>
          <t>Echavarría</t>
        </is>
      </c>
      <c r="I756" s="94" t="inlineStr">
        <is>
          <t>Jhorman</t>
        </is>
      </c>
      <c r="J756" s="97" t="n"/>
      <c r="K756" s="98">
        <f>IF(SUM(O756:S756)=0, "", ROUND(((O756*3+P756*3+Q756*3+R756*3+S756*1)/13)*5,0))</f>
        <v/>
      </c>
      <c r="L756" s="99">
        <f>IF(OR($C756="",K756=""),"",COUNTIFS($C$4:$C$1500,$C756,K$4:K$1500,"&gt;"&amp;K756)+1)</f>
        <v/>
      </c>
      <c r="M756" s="99">
        <f>IF(OR($C756="",K756=""),"",IF(AND($C756&gt;=1001,$C756&lt;=1005),COUNTIFS($C$4:$C$1500,"&gt;=1001",$C$4:$C$1500,"&lt;=1005",K$4:K$1500,"&gt;"&amp;K756)+1,IF(AND($C756&gt;=1101,$C756&lt;=1105),COUNTIFS($C$4:$C$1500,"&gt;=1101",$C$4:$C$1500,"&lt;=1105",K$4:K$1500,"&gt;"&amp;K756)+1,IF(AND($C756&gt;=901,$C756&lt;=905),COUNTIFS($C$4:$C$1500,"&gt;=901",$C$4:$C$1500,"&lt;=905",K$4:K$1500,"&gt;"&amp;K756)+1,IF(AND($C756&gt;=801,$C756&lt;=805),COUNTIFS($C$4:$C$1500,"&gt;=801",$C$4:$C$1500,"&lt;=805",K$4:K$1500,"&gt;"&amp;K756)+1,IF(AND($C756&gt;=701,$C756&lt;=705),COUNTIFS($C$4:$C$1500,"&gt;=701",$C$4:$C$1500,"&lt;=705",K$4:K$1500,"&gt;"&amp;K756)+1,IF(AND($C756&gt;=601,$C756&lt;=606),COUNTIFS($C$4:$C$1500,"&gt;=601",$C$4:$C$1500,"&lt;=606",K$4:K$1500,"&gt;"&amp;K756)+1,"")))))))</f>
        <v/>
      </c>
      <c r="N756" s="99">
        <f>IF(OR($C756="",K756=""),"",IF(OR(AND($C756&gt;=1001,$C756&lt;=1005),AND($C756&gt;=1101,$C756&lt;=1105)),COUNTIFS($C$4:$C$1500,"&gt;=1001",$C$4:$C$1500,"&lt;=1005",K$4:K$1500,"&gt;"&amp;K756)+COUNTIFS($C$4:$C$1500,"&gt;=1101",$C$4:$C$1500,"&lt;=1105",K$4:K$1500,"&gt;"&amp;K756)+1,""))</f>
        <v/>
      </c>
      <c r="O756" s="94" t="n">
        <v>42.05</v>
      </c>
      <c r="P756" s="94" t="n">
        <v>32.97</v>
      </c>
      <c r="Q756" s="94" t="n">
        <v>28.5</v>
      </c>
      <c r="R756" s="94" t="n">
        <v>30</v>
      </c>
      <c r="S756" s="94" t="n">
        <v>40</v>
      </c>
      <c r="T756" s="99">
        <f>IF(AND(O756&gt;0,O756&lt;36),1,IF(AND(O756&gt;=36,O756&lt;51),2,IF(AND(O756&gt;=51,O756&lt;71),3,IF(AND(O756&gt;=71,O756&lt;=100),4,))))</f>
        <v/>
      </c>
      <c r="U756" s="99">
        <f>IF(AND(P756&gt;0,P756&lt;41),1,IF(AND(P756&gt;=41,P756&lt;56),2,IF(AND(P756&gt;=56,P756&lt;71),3,IF(AND(P756&gt;=71,P756&lt;=100),4,))))</f>
        <v/>
      </c>
      <c r="V756" s="99">
        <f>IF(AND(Q756&gt;0,Q756&lt;41),1,IF(AND(Q756&gt;=41,Q756&lt;56),2,IF(AND(Q756&gt;=56,Q756&lt;71),3,IF(AND(Q756&gt;=71,Q756&lt;=100),4,))))</f>
        <v/>
      </c>
      <c r="W756" s="99">
        <f>IF(AND(R756&gt;0,R756&lt;36),1,IF(AND(R756&gt;=36,R756&lt;51),2,IF(AND(R756&gt;=51,R756&lt;66),3,IF(AND(R756&gt;=66,R756&lt;=100),4,))))</f>
        <v/>
      </c>
      <c r="X756" s="100">
        <f>IF(AND(S756&gt;0,S756&lt;37),1,IF(AND(S756&gt;=37,S756&lt;58),2,IF(AND(S756&gt;=58,S756&lt;71),3,IF(AND(S756&gt;=71,S756&lt;=100),4,))))</f>
        <v/>
      </c>
      <c r="Y756" s="101">
        <f>IF(SUM(AC756:AG756)=0, "", ROUND(((AC756*3+AD756*3+AE756*3+AF756*3+AG756*1)/13)*5,0))</f>
        <v/>
      </c>
      <c r="Z756" s="99">
        <f>IF(OR($C756="",Y756=""),"",COUNTIFS($C$4:$C$1500,$C756,Y$4:Y$1500,"&gt;"&amp;Y756)+1)</f>
        <v/>
      </c>
      <c r="AA756" s="99">
        <f>IF(OR($C756="",Y756=""),"",IF(AND($C756&gt;=1001,$C756&lt;=1005),COUNTIFS($C$4:$C$1500,"&gt;=1001",$C$4:$C$1500,"&lt;=1005",Y$4:Y$1500,"&gt;"&amp;Y756)+1,IF(AND($C756&gt;=1101,$C756&lt;=1105),COUNTIFS($C$4:$C$1500,"&gt;=1101",$C$4:$C$1500,"&lt;=1105",Y$4:Y$1500,"&gt;"&amp;Y756)+1,IF(AND($C756&gt;=901,$C756&lt;=905),COUNTIFS($C$4:$C$1500,"&gt;=901",$C$4:$C$1500,"&lt;=905",Y$4:Y$1500,"&gt;"&amp;Y756)+1,IF(AND($C756&gt;=801,$C756&lt;=805),COUNTIFS($C$4:$C$1500,"&gt;=801",$C$4:$C$1500,"&lt;=805",Y$4:Y$1500,"&gt;"&amp;Y756)+1,IF(AND($C756&gt;=701,$C756&lt;=705),COUNTIFS($C$4:$C$1500,"&gt;=701",$C$4:$C$1500,"&lt;=705",Y$4:Y$1500,"&gt;"&amp;Y756)+1,IF(AND($C756&gt;=601,$C756&lt;=606),COUNTIFS($C$4:$C$1500,"&gt;=601",$C$4:$C$1500,"&lt;=606",Y$4:Y$1500,"&gt;"&amp;Y756)+1,"")))))))</f>
        <v/>
      </c>
      <c r="AB756" s="99">
        <f>IF(OR($C756="",Y756=""),"",IF(OR(AND($C756&gt;=1001,$C756&lt;=1005),AND($C756&gt;=1101,$C756&lt;=1105)),COUNTIFS($C$4:$C$1500,"&gt;=1001",$C$4:$C$1500,"&lt;=1005",Y$4:Y$1500,"&gt;"&amp;Y756)+COUNTIFS($C$4:$C$1500,"&gt;=1101",$C$4:$C$1500,"&lt;=1105",Y$4:Y$1500,"&gt;"&amp;Y756)+1,""))</f>
        <v/>
      </c>
      <c r="AC756" s="94" t="n">
        <v>47.25</v>
      </c>
      <c r="AD756" s="94" t="n">
        <v>49.17</v>
      </c>
      <c r="AE756" s="94" t="n">
        <v>49.5</v>
      </c>
      <c r="AF756" s="94" t="n">
        <v>52.5</v>
      </c>
      <c r="AG756" s="94" t="n">
        <v>36.67</v>
      </c>
      <c r="AH756" s="99">
        <f>IF(AND(AC756&gt;0,AC756&lt;36),1,IF(AND(AC756&gt;=36,AC756&lt;51),2,IF(AND(AC756&gt;=51,AC756&lt;71),3,IF(AND(AC756&gt;=71,AC756&lt;=100),4,))))</f>
        <v/>
      </c>
      <c r="AI756" s="99">
        <f>IF(AND(AD756&gt;0,AD756&lt;41),1,IF(AND(AD756&gt;=41,AD756&lt;56),2,IF(AND(AD756&gt;=56,AD756&lt;71),3,IF(AND(AD756&gt;=71,AD756&lt;=100),4,))))</f>
        <v/>
      </c>
      <c r="AJ756" s="99">
        <f>IF(AND(AE756&gt;0,AE756&lt;41),1,IF(AND(AE756&gt;=41,AE756&lt;56),2,IF(AND(AE756&gt;=56,AE756&lt;71),3,IF(AND(AE756&gt;=71,AE756&lt;=100),4,))))</f>
        <v/>
      </c>
      <c r="AK756" s="99">
        <f>IF(AND(AF756&gt;0,AF756&lt;36),1,IF(AND(AF756&gt;=36,AF756&lt;51),2,IF(AND(AF756&gt;=51,AF756&lt;66),3,IF(AND(AF756&gt;=66,AF756&lt;=100),4,))))</f>
        <v/>
      </c>
      <c r="AL756" s="100">
        <f>IF(AND(AG756&gt;0,AG756&lt;37),1,IF(AND(AG756&gt;=37,AG756&lt;58),2,IF(AND(AG756&gt;=58,AG756&lt;71),3,IF(AND(AG756&gt;=71,AG756&lt;=100),4,))))</f>
        <v/>
      </c>
      <c r="AM756" s="101">
        <f>IF((Y756&lt;&gt;"")*(K756&lt;&gt;""),Y756-K756,"")</f>
        <v/>
      </c>
      <c r="AN756" s="99">
        <f>IF((Z756&lt;&gt;"")*(L756&lt;&gt;""),Z756-L756,"")</f>
        <v/>
      </c>
      <c r="AO756" s="99">
        <f>IF((AA756&lt;&gt;"")*(M756&lt;&gt;""),AA756-M756,"")</f>
        <v/>
      </c>
      <c r="AP756" s="99">
        <f>IF((AB756&lt;&gt;"")*(N756&lt;&gt;""),AB756-N756,"")</f>
        <v/>
      </c>
      <c r="AQ756" s="94">
        <f>IF((AC756&lt;&gt;"")*(O756&lt;&gt;""),AC756-O756,"")</f>
        <v/>
      </c>
      <c r="AR756" s="94">
        <f>IF((AD756&lt;&gt;"")*(P756&lt;&gt;""),AD756-P756,"")</f>
        <v/>
      </c>
      <c r="AS756" s="94">
        <f>IF((AE756&lt;&gt;"")*(Q756&lt;&gt;""),AE756-Q756,"")</f>
        <v/>
      </c>
      <c r="AT756" s="94">
        <f>IF((AF756&lt;&gt;"")*(R756&lt;&gt;""),AF756-R756,"")</f>
        <v/>
      </c>
      <c r="AU756" s="94">
        <f>IF((AG756&lt;&gt;"")*(S756&lt;&gt;""),AG756-S756,"")</f>
        <v/>
      </c>
      <c r="AV756" s="99">
        <f>IF((AH756&lt;&gt;"")*(T756&lt;&gt;""),AH756-T756,"")</f>
        <v/>
      </c>
      <c r="AW756" s="99">
        <f>IF((AI756&lt;&gt;"")*(U756&lt;&gt;""),AI756-U756,"")</f>
        <v/>
      </c>
      <c r="AX756" s="99">
        <f>IF((AJ756&lt;&gt;"")*(V756&lt;&gt;""),AJ756-V756,"")</f>
        <v/>
      </c>
      <c r="AY756" s="99">
        <f>IF((AK756&lt;&gt;"")*(W756&lt;&gt;""),AK756-W756,"")</f>
        <v/>
      </c>
      <c r="AZ756" s="102">
        <f>IF((AL756&lt;&gt;"")*(X756&lt;&gt;""),AL756-X756,"")</f>
        <v/>
      </c>
      <c r="BA756" s="50">
        <f>IFERROR(__xludf.dummyfunction("AI(""Actúa como un tutor académico y dirígete personalmente al estudiante "" &amp; I756 &amp; "" "" &amp; J756 &amp; "" "" &amp; G756 &amp; "" "" &amp; H756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AM756 &amp; ""'. Diferencias por área: Matemáticas ("" &amp; AQ756 &amp; ""), Ciencias Natura"&amp;"les ("" &amp; AR756 &amp; ""), Sociales ("" &amp; AS756 &amp; ""), Lectura Crítica ("" &amp; AT756 &amp; "") e Inglés ("" &amp; AU756 &amp; ""). Variación en posición: grupo ("" &amp; AN756 &amp; ""), grado ("" &amp; AO756 &amp; "") y media ("" &amp; AP756 &amp; ""). Puntajes Primer Simulacro: Global "" &amp; K756 &amp; "", Mat "" &amp; "&amp;"O4 &amp; "", Cien "" &amp; P756 &amp; "", Soc "" &amp; Q756 &amp; "", Lec "" &amp; R756 &amp; "", Ing "" &amp; S756 &amp; "". Puntajes Segundo Simulacro: Global "" &amp; Y756 &amp; "", Mat "" &amp; AC756 &amp; "", Cien "" &amp; AD756 &amp; "", Soc "" &amp; AE756 &amp; "", Lec "" &amp; AF756 &amp; "", Ing "" &amp; AG756 &amp; "". Escribe un mensaje motivador"&amp;" y breve (máximo 4 líneas)."")
"),"=AI(""Actúa como un tutor académico y dirígete personalmente al estudiante "" &amp; I756 &amp; "" "" &amp; J756 &amp; "" "" &amp; G756 &amp; "" "" &amp; H756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AM756 &amp; ""'. Diferencias por área: Matemáticas ("" &amp; AQ756 &amp; ""), Ciencias Natur"&amp;"ales ("" &amp; AR756 &amp; ""), Sociales ("" &amp; AS756 &amp; ""), Lectura Crítica ("" &amp; AT756 &amp; "") e Inglés ("" &amp; AU756 &amp; ""). Variación en posición: grupo ("" &amp; AN756 &amp; ""), grado ("" &amp; AO756 &amp; "") y media ("" &amp; AP756 &amp; ""). Puntajes Primer Simulacro: Global "" &amp; K756 &amp; "", Mat "" &amp;"&amp;" O756 &amp; "", Cien "" &amp; P756 &amp; "", Soc "" &amp; Q756 &amp; "", Lec "" &amp; R756 &amp; "", Ing "" &amp; S756 &amp; "". Puntajes Segundo Simulacro: Global "" &amp; Y756 &amp; "", Mat "" &amp; AC756 &amp; "", Cien "" &amp; AD756 &amp; "", Soc "" &amp; AE756 &amp; "", Lec "" &amp; AF756 &amp; "", Ing "" &amp; AG756 &amp; "". Escribe un mensaje motivado"&amp;"r y breve (máximo 4 líneas)."")
")</f>
        <v/>
      </c>
    </row>
    <row r="757" ht="15.75" customHeight="1" s="42">
      <c r="A757" s="93" t="n"/>
      <c r="B757" s="94" t="inlineStr">
        <is>
          <t>Bachillerato</t>
        </is>
      </c>
      <c r="C757" s="94" t="n">
        <v>1002</v>
      </c>
      <c r="D757" s="94" t="n"/>
      <c r="E757" s="95" t="n">
        <v>1025064601</v>
      </c>
      <c r="F757" s="96">
        <f>TRIM(G757&amp;" "&amp;H757&amp;" "&amp;I757&amp;" "&amp;J757)</f>
        <v/>
      </c>
      <c r="G757" s="94" t="inlineStr">
        <is>
          <t>Jiménez</t>
        </is>
      </c>
      <c r="H757" s="94" t="inlineStr">
        <is>
          <t>Arcila</t>
        </is>
      </c>
      <c r="I757" s="94" t="inlineStr">
        <is>
          <t>Nickole</t>
        </is>
      </c>
      <c r="J757" s="97" t="inlineStr">
        <is>
          <t>Sofia</t>
        </is>
      </c>
      <c r="K757" s="98">
        <f>IF(SUM(O757:S757)=0, "", ROUND(((O757*3+P757*3+Q757*3+R757*3+S757*1)/13)*5,0))</f>
        <v/>
      </c>
      <c r="L757" s="99">
        <f>IF(OR($C757="",K757=""),"",COUNTIFS($C$4:$C$1500,$C757,K$4:K$1500,"&gt;"&amp;K757)+1)</f>
        <v/>
      </c>
      <c r="M757" s="99">
        <f>IF(OR($C757="",K757=""),"",IF(AND($C757&gt;=1001,$C757&lt;=1005),COUNTIFS($C$4:$C$1500,"&gt;=1001",$C$4:$C$1500,"&lt;=1005",K$4:K$1500,"&gt;"&amp;K757)+1,IF(AND($C757&gt;=1101,$C757&lt;=1105),COUNTIFS($C$4:$C$1500,"&gt;=1101",$C$4:$C$1500,"&lt;=1105",K$4:K$1500,"&gt;"&amp;K757)+1,IF(AND($C757&gt;=901,$C757&lt;=905),COUNTIFS($C$4:$C$1500,"&gt;=901",$C$4:$C$1500,"&lt;=905",K$4:K$1500,"&gt;"&amp;K757)+1,IF(AND($C757&gt;=801,$C757&lt;=805),COUNTIFS($C$4:$C$1500,"&gt;=801",$C$4:$C$1500,"&lt;=805",K$4:K$1500,"&gt;"&amp;K757)+1,IF(AND($C757&gt;=701,$C757&lt;=705),COUNTIFS($C$4:$C$1500,"&gt;=701",$C$4:$C$1500,"&lt;=705",K$4:K$1500,"&gt;"&amp;K757)+1,IF(AND($C757&gt;=601,$C757&lt;=606),COUNTIFS($C$4:$C$1500,"&gt;=601",$C$4:$C$1500,"&lt;=606",K$4:K$1500,"&gt;"&amp;K757)+1,"")))))))</f>
        <v/>
      </c>
      <c r="N757" s="99">
        <f>IF(OR($C757="",K757=""),"",IF(OR(AND($C757&gt;=1001,$C757&lt;=1005),AND($C757&gt;=1101,$C757&lt;=1105)),COUNTIFS($C$4:$C$1500,"&gt;=1001",$C$4:$C$1500,"&lt;=1005",K$4:K$1500,"&gt;"&amp;K757)+COUNTIFS($C$4:$C$1500,"&gt;=1101",$C$4:$C$1500,"&lt;=1105",K$4:K$1500,"&gt;"&amp;K757)+1,""))</f>
        <v/>
      </c>
      <c r="O757" s="94" t="n">
        <v>27.23</v>
      </c>
      <c r="P757" s="94" t="n">
        <v>46.57</v>
      </c>
      <c r="Q757" s="94" t="n">
        <v>48.08</v>
      </c>
      <c r="R757" s="94" t="n">
        <v>65</v>
      </c>
      <c r="S757" s="94" t="n">
        <v>34.67</v>
      </c>
      <c r="T757" s="99">
        <f>IF(AND(O757&gt;0,O757&lt;36),1,IF(AND(O757&gt;=36,O757&lt;51),2,IF(AND(O757&gt;=51,O757&lt;71),3,IF(AND(O757&gt;=71,O757&lt;=100),4,))))</f>
        <v/>
      </c>
      <c r="U757" s="99">
        <f>IF(AND(P757&gt;0,P757&lt;41),1,IF(AND(P757&gt;=41,P757&lt;56),2,IF(AND(P757&gt;=56,P757&lt;71),3,IF(AND(P757&gt;=71,P757&lt;=100),4,))))</f>
        <v/>
      </c>
      <c r="V757" s="99">
        <f>IF(AND(Q757&gt;0,Q757&lt;41),1,IF(AND(Q757&gt;=41,Q757&lt;56),2,IF(AND(Q757&gt;=56,Q757&lt;71),3,IF(AND(Q757&gt;=71,Q757&lt;=100),4,))))</f>
        <v/>
      </c>
      <c r="W757" s="99">
        <f>IF(AND(R757&gt;0,R757&lt;36),1,IF(AND(R757&gt;=36,R757&lt;51),2,IF(AND(R757&gt;=51,R757&lt;66),3,IF(AND(R757&gt;=66,R757&lt;=100),4,))))</f>
        <v/>
      </c>
      <c r="X757" s="100">
        <f>IF(AND(S757&gt;0,S757&lt;37),1,IF(AND(S757&gt;=37,S757&lt;58),2,IF(AND(S757&gt;=58,S757&lt;71),3,IF(AND(S757&gt;=71,S757&lt;=100),4,))))</f>
        <v/>
      </c>
      <c r="Y757" s="101">
        <f>IF(SUM(AC757:AG757)=0, "", ROUND(((AC757*3+AD757*3+AE757*3+AF757*3+AG757*1)/13)*5,0))</f>
        <v/>
      </c>
      <c r="Z757" s="99">
        <f>IF(OR($C757="",Y757=""),"",COUNTIFS($C$4:$C$1500,$C757,Y$4:Y$1500,"&gt;"&amp;Y757)+1)</f>
        <v/>
      </c>
      <c r="AA757" s="99">
        <f>IF(OR($C757="",Y757=""),"",IF(AND($C757&gt;=1001,$C757&lt;=1005),COUNTIFS($C$4:$C$1500,"&gt;=1001",$C$4:$C$1500,"&lt;=1005",Y$4:Y$1500,"&gt;"&amp;Y757)+1,IF(AND($C757&gt;=1101,$C757&lt;=1105),COUNTIFS($C$4:$C$1500,"&gt;=1101",$C$4:$C$1500,"&lt;=1105",Y$4:Y$1500,"&gt;"&amp;Y757)+1,IF(AND($C757&gt;=901,$C757&lt;=905),COUNTIFS($C$4:$C$1500,"&gt;=901",$C$4:$C$1500,"&lt;=905",Y$4:Y$1500,"&gt;"&amp;Y757)+1,IF(AND($C757&gt;=801,$C757&lt;=805),COUNTIFS($C$4:$C$1500,"&gt;=801",$C$4:$C$1500,"&lt;=805",Y$4:Y$1500,"&gt;"&amp;Y757)+1,IF(AND($C757&gt;=701,$C757&lt;=705),COUNTIFS($C$4:$C$1500,"&gt;=701",$C$4:$C$1500,"&lt;=705",Y$4:Y$1500,"&gt;"&amp;Y757)+1,IF(AND($C757&gt;=601,$C757&lt;=606),COUNTIFS($C$4:$C$1500,"&gt;=601",$C$4:$C$1500,"&lt;=606",Y$4:Y$1500,"&gt;"&amp;Y757)+1,"")))))))</f>
        <v/>
      </c>
      <c r="AB757" s="99">
        <f>IF(OR($C757="",Y757=""),"",IF(OR(AND($C757&gt;=1001,$C757&lt;=1005),AND($C757&gt;=1101,$C757&lt;=1105)),COUNTIFS($C$4:$C$1500,"&gt;=1001",$C$4:$C$1500,"&lt;=1005",Y$4:Y$1500,"&gt;"&amp;Y757)+COUNTIFS($C$4:$C$1500,"&gt;=1101",$C$4:$C$1500,"&lt;=1105",Y$4:Y$1500,"&gt;"&amp;Y757)+1,""))</f>
        <v/>
      </c>
      <c r="AC757" s="94" t="n">
        <v>69.38</v>
      </c>
      <c r="AD757" s="94" t="n">
        <v>55.42</v>
      </c>
      <c r="AE757" s="94" t="n">
        <v>68.75</v>
      </c>
      <c r="AF757" s="94" t="n">
        <v>61.25</v>
      </c>
      <c r="AG757" s="94" t="n">
        <v>77.92</v>
      </c>
      <c r="AH757" s="99">
        <f>IF(AND(AC757&gt;0,AC757&lt;36),1,IF(AND(AC757&gt;=36,AC757&lt;51),2,IF(AND(AC757&gt;=51,AC757&lt;71),3,IF(AND(AC757&gt;=71,AC757&lt;=100),4,))))</f>
        <v/>
      </c>
      <c r="AI757" s="99">
        <f>IF(AND(AD757&gt;0,AD757&lt;41),1,IF(AND(AD757&gt;=41,AD757&lt;56),2,IF(AND(AD757&gt;=56,AD757&lt;71),3,IF(AND(AD757&gt;=71,AD757&lt;=100),4,))))</f>
        <v/>
      </c>
      <c r="AJ757" s="99">
        <f>IF(AND(AE757&gt;0,AE757&lt;41),1,IF(AND(AE757&gt;=41,AE757&lt;56),2,IF(AND(AE757&gt;=56,AE757&lt;71),3,IF(AND(AE757&gt;=71,AE757&lt;=100),4,))))</f>
        <v/>
      </c>
      <c r="AK757" s="99">
        <f>IF(AND(AF757&gt;0,AF757&lt;36),1,IF(AND(AF757&gt;=36,AF757&lt;51),2,IF(AND(AF757&gt;=51,AF757&lt;66),3,IF(AND(AF757&gt;=66,AF757&lt;=100),4,))))</f>
        <v/>
      </c>
      <c r="AL757" s="100">
        <f>IF(AND(AG757&gt;0,AG757&lt;37),1,IF(AND(AG757&gt;=37,AG757&lt;58),2,IF(AND(AG757&gt;=58,AG757&lt;71),3,IF(AND(AG757&gt;=71,AG757&lt;=100),4,))))</f>
        <v/>
      </c>
      <c r="AM757" s="101">
        <f>IF((Y757&lt;&gt;"")*(K757&lt;&gt;""),Y757-K757,"")</f>
        <v/>
      </c>
      <c r="AN757" s="99">
        <f>IF((Z757&lt;&gt;"")*(L757&lt;&gt;""),Z757-L757,"")</f>
        <v/>
      </c>
      <c r="AO757" s="99">
        <f>IF((AA757&lt;&gt;"")*(M757&lt;&gt;""),AA757-M757,"")</f>
        <v/>
      </c>
      <c r="AP757" s="99">
        <f>IF((AB757&lt;&gt;"")*(N757&lt;&gt;""),AB757-N757,"")</f>
        <v/>
      </c>
      <c r="AQ757" s="94">
        <f>IF((AC757&lt;&gt;"")*(O757&lt;&gt;""),AC757-O757,"")</f>
        <v/>
      </c>
      <c r="AR757" s="94">
        <f>IF((AD757&lt;&gt;"")*(P757&lt;&gt;""),AD757-P757,"")</f>
        <v/>
      </c>
      <c r="AS757" s="94">
        <f>IF((AE757&lt;&gt;"")*(Q757&lt;&gt;""),AE757-Q757,"")</f>
        <v/>
      </c>
      <c r="AT757" s="94">
        <f>IF((AF757&lt;&gt;"")*(R757&lt;&gt;""),AF757-R757,"")</f>
        <v/>
      </c>
      <c r="AU757" s="94">
        <f>IF((AG757&lt;&gt;"")*(S757&lt;&gt;""),AG757-S757,"")</f>
        <v/>
      </c>
      <c r="AV757" s="99">
        <f>IF((AH757&lt;&gt;"")*(T757&lt;&gt;""),AH757-T757,"")</f>
        <v/>
      </c>
      <c r="AW757" s="99">
        <f>IF((AI757&lt;&gt;"")*(U757&lt;&gt;""),AI757-U757,"")</f>
        <v/>
      </c>
      <c r="AX757" s="99">
        <f>IF((AJ757&lt;&gt;"")*(V757&lt;&gt;""),AJ757-V757,"")</f>
        <v/>
      </c>
      <c r="AY757" s="99">
        <f>IF((AK757&lt;&gt;"")*(W757&lt;&gt;""),AK757-W757,"")</f>
        <v/>
      </c>
      <c r="AZ757" s="102">
        <f>IF((AL757&lt;&gt;"")*(X757&lt;&gt;""),AL757-X757,"")</f>
        <v/>
      </c>
      <c r="BA757" s="50">
        <f>IFERROR(__xludf.dummyfunction("AI(""Actúa como un tutor académico y dirígete personalmente al estudiante "" &amp; I757 &amp; "" "" &amp; J757 &amp; "" "" &amp; G757 &amp; "" "" &amp; H757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AM757 &amp; ""'. Diferencias por área: Matemáticas ("" &amp; AQ757 &amp; ""), Ciencias Natura"&amp;"les ("" &amp; AR757 &amp; ""), Sociales ("" &amp; AS757 &amp; ""), Lectura Crítica ("" &amp; AT757 &amp; "") e Inglés ("" &amp; AU757 &amp; ""). Variación en posición: grupo ("" &amp; AN757 &amp; ""), grado ("" &amp; AO757 &amp; "") y media ("" &amp; AP757 &amp; ""). Puntajes Primer Simulacro: Global "" &amp; K757 &amp; "", Mat "" &amp; "&amp;"O4 &amp; "", Cien "" &amp; P757 &amp; "", Soc "" &amp; Q757 &amp; "", Lec "" &amp; R757 &amp; "", Ing "" &amp; S757 &amp; "". Puntajes Segundo Simulacro: Global "" &amp; Y757 &amp; "", Mat "" &amp; AC757 &amp; "", Cien "" &amp; AD757 &amp; "", Soc "" &amp; AE757 &amp; "", Lec "" &amp; AF757 &amp; "", Ing "" &amp; AG757 &amp; "". Escribe un mensaje motivador"&amp;" y breve (máximo 4 líneas)."")
"),"=AI(""Actúa como un tutor académico y dirígete personalmente al estudiante "" &amp; I757 &amp; "" "" &amp; J757 &amp; "" "" &amp; G757 &amp; "" "" &amp; H757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AM757 &amp; ""'. Diferencias por área: Matemáticas ("" &amp; AQ757 &amp; ""), Ciencias Natur"&amp;"ales ("" &amp; AR757 &amp; ""), Sociales ("" &amp; AS757 &amp; ""), Lectura Crítica ("" &amp; AT757 &amp; "") e Inglés ("" &amp; AU757 &amp; ""). Variación en posición: grupo ("" &amp; AN757 &amp; ""), grado ("" &amp; AO757 &amp; "") y media ("" &amp; AP757 &amp; ""). Puntajes Primer Simulacro: Global "" &amp; K757 &amp; "", Mat "" &amp;"&amp;" O757 &amp; "", Cien "" &amp; P757 &amp; "", Soc "" &amp; Q757 &amp; "", Lec "" &amp; R757 &amp; "", Ing "" &amp; S757 &amp; "". Puntajes Segundo Simulacro: Global "" &amp; Y757 &amp; "", Mat "" &amp; AC757 &amp; "", Cien "" &amp; AD757 &amp; "", Soc "" &amp; AE757 &amp; "", Lec "" &amp; AF757 &amp; "", Ing "" &amp; AG757 &amp; "". Escribe un mensaje motivado"&amp;"r y breve (máximo 4 líneas)."")
")</f>
        <v/>
      </c>
    </row>
    <row r="758" ht="15.75" customHeight="1" s="42">
      <c r="A758" s="93" t="n"/>
      <c r="B758" s="94" t="inlineStr">
        <is>
          <t>Bachillerato</t>
        </is>
      </c>
      <c r="C758" s="94" t="n">
        <v>1002</v>
      </c>
      <c r="D758" s="94" t="n"/>
      <c r="E758" s="95" t="n">
        <v>1011593846</v>
      </c>
      <c r="F758" s="96">
        <f>TRIM(G758&amp;" "&amp;H758&amp;" "&amp;I758&amp;" "&amp;J758)</f>
        <v/>
      </c>
      <c r="G758" s="94" t="inlineStr">
        <is>
          <t>Lezcano</t>
        </is>
      </c>
      <c r="H758" s="94" t="inlineStr">
        <is>
          <t>Higuita</t>
        </is>
      </c>
      <c r="I758" s="94" t="inlineStr">
        <is>
          <t>Juan</t>
        </is>
      </c>
      <c r="J758" s="97" t="inlineStr">
        <is>
          <t>Pablo</t>
        </is>
      </c>
      <c r="K758" s="98">
        <f>IF(SUM(O758:S758)=0, "", ROUND(((O758*3+P758*3+Q758*3+R758*3+S758*1)/13)*5,0))</f>
        <v/>
      </c>
      <c r="L758" s="99">
        <f>IF(OR($C758="",K758=""),"",COUNTIFS($C$4:$C$1500,$C758,K$4:K$1500,"&gt;"&amp;K758)+1)</f>
        <v/>
      </c>
      <c r="M758" s="99">
        <f>IF(OR($C758="",K758=""),"",IF(AND($C758&gt;=1001,$C758&lt;=1005),COUNTIFS($C$4:$C$1500,"&gt;=1001",$C$4:$C$1500,"&lt;=1005",K$4:K$1500,"&gt;"&amp;K758)+1,IF(AND($C758&gt;=1101,$C758&lt;=1105),COUNTIFS($C$4:$C$1500,"&gt;=1101",$C$4:$C$1500,"&lt;=1105",K$4:K$1500,"&gt;"&amp;K758)+1,IF(AND($C758&gt;=901,$C758&lt;=905),COUNTIFS($C$4:$C$1500,"&gt;=901",$C$4:$C$1500,"&lt;=905",K$4:K$1500,"&gt;"&amp;K758)+1,IF(AND($C758&gt;=801,$C758&lt;=805),COUNTIFS($C$4:$C$1500,"&gt;=801",$C$4:$C$1500,"&lt;=805",K$4:K$1500,"&gt;"&amp;K758)+1,IF(AND($C758&gt;=701,$C758&lt;=705),COUNTIFS($C$4:$C$1500,"&gt;=701",$C$4:$C$1500,"&lt;=705",K$4:K$1500,"&gt;"&amp;K758)+1,IF(AND($C758&gt;=601,$C758&lt;=606),COUNTIFS($C$4:$C$1500,"&gt;=601",$C$4:$C$1500,"&lt;=606",K$4:K$1500,"&gt;"&amp;K758)+1,"")))))))</f>
        <v/>
      </c>
      <c r="N758" s="99">
        <f>IF(OR($C758="",K758=""),"",IF(OR(AND($C758&gt;=1001,$C758&lt;=1005),AND($C758&gt;=1101,$C758&lt;=1105)),COUNTIFS($C$4:$C$1500,"&gt;=1001",$C$4:$C$1500,"&lt;=1005",K$4:K$1500,"&gt;"&amp;K758)+COUNTIFS($C$4:$C$1500,"&gt;=1101",$C$4:$C$1500,"&lt;=1105",K$4:K$1500,"&gt;"&amp;K758)+1,""))</f>
        <v/>
      </c>
      <c r="O758" s="94" t="n">
        <v>54.09</v>
      </c>
      <c r="P758" s="94" t="n">
        <v>32.32</v>
      </c>
      <c r="Q758" s="94" t="n">
        <v>57.17</v>
      </c>
      <c r="R758" s="94" t="n">
        <v>55</v>
      </c>
      <c r="S758" s="94" t="n">
        <v>34.67</v>
      </c>
      <c r="T758" s="99">
        <f>IF(AND(O758&gt;0,O758&lt;36),1,IF(AND(O758&gt;=36,O758&lt;51),2,IF(AND(O758&gt;=51,O758&lt;71),3,IF(AND(O758&gt;=71,O758&lt;=100),4,))))</f>
        <v/>
      </c>
      <c r="U758" s="99">
        <f>IF(AND(P758&gt;0,P758&lt;41),1,IF(AND(P758&gt;=41,P758&lt;56),2,IF(AND(P758&gt;=56,P758&lt;71),3,IF(AND(P758&gt;=71,P758&lt;=100),4,))))</f>
        <v/>
      </c>
      <c r="V758" s="99">
        <f>IF(AND(Q758&gt;0,Q758&lt;41),1,IF(AND(Q758&gt;=41,Q758&lt;56),2,IF(AND(Q758&gt;=56,Q758&lt;71),3,IF(AND(Q758&gt;=71,Q758&lt;=100),4,))))</f>
        <v/>
      </c>
      <c r="W758" s="99">
        <f>IF(AND(R758&gt;0,R758&lt;36),1,IF(AND(R758&gt;=36,R758&lt;51),2,IF(AND(R758&gt;=51,R758&lt;66),3,IF(AND(R758&gt;=66,R758&lt;=100),4,))))</f>
        <v/>
      </c>
      <c r="X758" s="100">
        <f>IF(AND(S758&gt;0,S758&lt;37),1,IF(AND(S758&gt;=37,S758&lt;58),2,IF(AND(S758&gt;=58,S758&lt;71),3,IF(AND(S758&gt;=71,S758&lt;=100),4,))))</f>
        <v/>
      </c>
      <c r="Y758" s="101">
        <f>IF(SUM(AC758:AG758)=0, "", ROUND(((AC758*3+AD758*3+AE758*3+AF758*3+AG758*1)/13)*5,0))</f>
        <v/>
      </c>
      <c r="Z758" s="99">
        <f>IF(OR($C758="",Y758=""),"",COUNTIFS($C$4:$C$1500,$C758,Y$4:Y$1500,"&gt;"&amp;Y758)+1)</f>
        <v/>
      </c>
      <c r="AA758" s="99">
        <f>IF(OR($C758="",Y758=""),"",IF(AND($C758&gt;=1001,$C758&lt;=1005),COUNTIFS($C$4:$C$1500,"&gt;=1001",$C$4:$C$1500,"&lt;=1005",Y$4:Y$1500,"&gt;"&amp;Y758)+1,IF(AND($C758&gt;=1101,$C758&lt;=1105),COUNTIFS($C$4:$C$1500,"&gt;=1101",$C$4:$C$1500,"&lt;=1105",Y$4:Y$1500,"&gt;"&amp;Y758)+1,IF(AND($C758&gt;=901,$C758&lt;=905),COUNTIFS($C$4:$C$1500,"&gt;=901",$C$4:$C$1500,"&lt;=905",Y$4:Y$1500,"&gt;"&amp;Y758)+1,IF(AND($C758&gt;=801,$C758&lt;=805),COUNTIFS($C$4:$C$1500,"&gt;=801",$C$4:$C$1500,"&lt;=805",Y$4:Y$1500,"&gt;"&amp;Y758)+1,IF(AND($C758&gt;=701,$C758&lt;=705),COUNTIFS($C$4:$C$1500,"&gt;=701",$C$4:$C$1500,"&lt;=705",Y$4:Y$1500,"&gt;"&amp;Y758)+1,IF(AND($C758&gt;=601,$C758&lt;=606),COUNTIFS($C$4:$C$1500,"&gt;=601",$C$4:$C$1500,"&lt;=606",Y$4:Y$1500,"&gt;"&amp;Y758)+1,"")))))))</f>
        <v/>
      </c>
      <c r="AB758" s="99">
        <f>IF(OR($C758="",Y758=""),"",IF(OR(AND($C758&gt;=1001,$C758&lt;=1005),AND($C758&gt;=1101,$C758&lt;=1105)),COUNTIFS($C$4:$C$1500,"&gt;=1001",$C$4:$C$1500,"&lt;=1005",Y$4:Y$1500,"&gt;"&amp;Y758)+COUNTIFS($C$4:$C$1500,"&gt;=1101",$C$4:$C$1500,"&lt;=1105",Y$4:Y$1500,"&gt;"&amp;Y758)+1,""))</f>
        <v/>
      </c>
      <c r="AC758" s="94" t="n">
        <v>63.38</v>
      </c>
      <c r="AD758" s="94" t="n">
        <v>37.38</v>
      </c>
      <c r="AE758" s="94" t="n">
        <v>68.75</v>
      </c>
      <c r="AF758" s="94" t="n">
        <v>70</v>
      </c>
      <c r="AG758" s="94" t="n">
        <v>64.17</v>
      </c>
      <c r="AH758" s="99">
        <f>IF(AND(AC758&gt;0,AC758&lt;36),1,IF(AND(AC758&gt;=36,AC758&lt;51),2,IF(AND(AC758&gt;=51,AC758&lt;71),3,IF(AND(AC758&gt;=71,AC758&lt;=100),4,))))</f>
        <v/>
      </c>
      <c r="AI758" s="99">
        <f>IF(AND(AD758&gt;0,AD758&lt;41),1,IF(AND(AD758&gt;=41,AD758&lt;56),2,IF(AND(AD758&gt;=56,AD758&lt;71),3,IF(AND(AD758&gt;=71,AD758&lt;=100),4,))))</f>
        <v/>
      </c>
      <c r="AJ758" s="99">
        <f>IF(AND(AE758&gt;0,AE758&lt;41),1,IF(AND(AE758&gt;=41,AE758&lt;56),2,IF(AND(AE758&gt;=56,AE758&lt;71),3,IF(AND(AE758&gt;=71,AE758&lt;=100),4,))))</f>
        <v/>
      </c>
      <c r="AK758" s="99">
        <f>IF(AND(AF758&gt;0,AF758&lt;36),1,IF(AND(AF758&gt;=36,AF758&lt;51),2,IF(AND(AF758&gt;=51,AF758&lt;66),3,IF(AND(AF758&gt;=66,AF758&lt;=100),4,))))</f>
        <v/>
      </c>
      <c r="AL758" s="100">
        <f>IF(AND(AG758&gt;0,AG758&lt;37),1,IF(AND(AG758&gt;=37,AG758&lt;58),2,IF(AND(AG758&gt;=58,AG758&lt;71),3,IF(AND(AG758&gt;=71,AG758&lt;=100),4,))))</f>
        <v/>
      </c>
      <c r="AM758" s="101">
        <f>IF((Y758&lt;&gt;"")*(K758&lt;&gt;""),Y758-K758,"")</f>
        <v/>
      </c>
      <c r="AN758" s="99">
        <f>IF((Z758&lt;&gt;"")*(L758&lt;&gt;""),Z758-L758,"")</f>
        <v/>
      </c>
      <c r="AO758" s="99">
        <f>IF((AA758&lt;&gt;"")*(M758&lt;&gt;""),AA758-M758,"")</f>
        <v/>
      </c>
      <c r="AP758" s="99">
        <f>IF((AB758&lt;&gt;"")*(N758&lt;&gt;""),AB758-N758,"")</f>
        <v/>
      </c>
      <c r="AQ758" s="94">
        <f>IF((AC758&lt;&gt;"")*(O758&lt;&gt;""),AC758-O758,"")</f>
        <v/>
      </c>
      <c r="AR758" s="94">
        <f>IF((AD758&lt;&gt;"")*(P758&lt;&gt;""),AD758-P758,"")</f>
        <v/>
      </c>
      <c r="AS758" s="94">
        <f>IF((AE758&lt;&gt;"")*(Q758&lt;&gt;""),AE758-Q758,"")</f>
        <v/>
      </c>
      <c r="AT758" s="94">
        <f>IF((AF758&lt;&gt;"")*(R758&lt;&gt;""),AF758-R758,"")</f>
        <v/>
      </c>
      <c r="AU758" s="94">
        <f>IF((AG758&lt;&gt;"")*(S758&lt;&gt;""),AG758-S758,"")</f>
        <v/>
      </c>
      <c r="AV758" s="99">
        <f>IF((AH758&lt;&gt;"")*(T758&lt;&gt;""),AH758-T758,"")</f>
        <v/>
      </c>
      <c r="AW758" s="99">
        <f>IF((AI758&lt;&gt;"")*(U758&lt;&gt;""),AI758-U758,"")</f>
        <v/>
      </c>
      <c r="AX758" s="99">
        <f>IF((AJ758&lt;&gt;"")*(V758&lt;&gt;""),AJ758-V758,"")</f>
        <v/>
      </c>
      <c r="AY758" s="99">
        <f>IF((AK758&lt;&gt;"")*(W758&lt;&gt;""),AK758-W758,"")</f>
        <v/>
      </c>
      <c r="AZ758" s="102">
        <f>IF((AL758&lt;&gt;"")*(X758&lt;&gt;""),AL758-X758,"")</f>
        <v/>
      </c>
      <c r="BA758" s="50">
        <f>IFERROR(__xludf.dummyfunction("AI(""Actúa como un tutor académico y dirígete personalmente al estudiante "" &amp; I758 &amp; "" "" &amp; J758 &amp; "" "" &amp; G758 &amp; "" "" &amp; H758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AM758 &amp; ""'. Diferencias por área: Matemáticas ("" &amp; AQ758 &amp; ""), Ciencias Natura"&amp;"les ("" &amp; AR758 &amp; ""), Sociales ("" &amp; AS758 &amp; ""), Lectura Crítica ("" &amp; AT758 &amp; "") e Inglés ("" &amp; AU758 &amp; ""). Variación en posición: grupo ("" &amp; AN758 &amp; ""), grado ("" &amp; AO758 &amp; "") y media ("" &amp; AP758 &amp; ""). Puntajes Primer Simulacro: Global "" &amp; K758 &amp; "", Mat "" &amp; "&amp;"O4 &amp; "", Cien "" &amp; P758 &amp; "", Soc "" &amp; Q758 &amp; "", Lec "" &amp; R758 &amp; "", Ing "" &amp; S758 &amp; "". Puntajes Segundo Simulacro: Global "" &amp; Y758 &amp; "", Mat "" &amp; AC758 &amp; "", Cien "" &amp; AD758 &amp; "", Soc "" &amp; AE758 &amp; "", Lec "" &amp; AF758 &amp; "", Ing "" &amp; AG758 &amp; "". Escribe un mensaje motivador"&amp;" y breve (máximo 4 líneas)."")
"),"=AI(""Actúa como un tutor académico y dirígete personalmente al estudiante "" &amp; I758 &amp; "" "" &amp; J758 &amp; "" "" &amp; G758 &amp; "" "" &amp; H758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AM758 &amp; ""'. Diferencias por área: Matemáticas ("" &amp; AQ758 &amp; ""), Ciencias Natur"&amp;"ales ("" &amp; AR758 &amp; ""), Sociales ("" &amp; AS758 &amp; ""), Lectura Crítica ("" &amp; AT758 &amp; "") e Inglés ("" &amp; AU758 &amp; ""). Variación en posición: grupo ("" &amp; AN758 &amp; ""), grado ("" &amp; AO758 &amp; "") y media ("" &amp; AP758 &amp; ""). Puntajes Primer Simulacro: Global "" &amp; K758 &amp; "", Mat "" &amp;"&amp;" O758 &amp; "", Cien "" &amp; P758 &amp; "", Soc "" &amp; Q758 &amp; "", Lec "" &amp; R758 &amp; "", Ing "" &amp; S758 &amp; "". Puntajes Segundo Simulacro: Global "" &amp; Y758 &amp; "", Mat "" &amp; AC758 &amp; "", Cien "" &amp; AD758 &amp; "", Soc "" &amp; AE758 &amp; "", Lec "" &amp; AF758 &amp; "", Ing "" &amp; AG758 &amp; "". Escribe un mensaje motivado"&amp;"r y breve (máximo 4 líneas)."")
")</f>
        <v/>
      </c>
    </row>
    <row r="759" ht="15.75" customHeight="1" s="42">
      <c r="A759" s="93" t="n"/>
      <c r="B759" s="94" t="inlineStr">
        <is>
          <t>Bachillerato</t>
        </is>
      </c>
      <c r="C759" s="94" t="n">
        <v>1002</v>
      </c>
      <c r="D759" s="94" t="n"/>
      <c r="E759" s="95" t="n">
        <v>1011592830</v>
      </c>
      <c r="F759" s="96">
        <f>TRIM(G759&amp;" "&amp;H759&amp;" "&amp;I759&amp;" "&amp;J759)</f>
        <v/>
      </c>
      <c r="G759" s="94" t="inlineStr">
        <is>
          <t>López</t>
        </is>
      </c>
      <c r="H759" s="94" t="inlineStr">
        <is>
          <t>Montoya</t>
        </is>
      </c>
      <c r="I759" s="94" t="inlineStr">
        <is>
          <t>Sebastián</t>
        </is>
      </c>
      <c r="J759" s="97" t="n"/>
      <c r="K759" s="98">
        <f>IF(SUM(O759:S759)=0, "", ROUND(((O759*3+P759*3+Q759*3+R759*3+S759*1)/13)*5,0))</f>
        <v/>
      </c>
      <c r="L759" s="99">
        <f>IF(OR($C759="",K759=""),"",COUNTIFS($C$4:$C$1500,$C759,K$4:K$1500,"&gt;"&amp;K759)+1)</f>
        <v/>
      </c>
      <c r="M759" s="99">
        <f>IF(OR($C759="",K759=""),"",IF(AND($C759&gt;=1001,$C759&lt;=1005),COUNTIFS($C$4:$C$1500,"&gt;=1001",$C$4:$C$1500,"&lt;=1005",K$4:K$1500,"&gt;"&amp;K759)+1,IF(AND($C759&gt;=1101,$C759&lt;=1105),COUNTIFS($C$4:$C$1500,"&gt;=1101",$C$4:$C$1500,"&lt;=1105",K$4:K$1500,"&gt;"&amp;K759)+1,IF(AND($C759&gt;=901,$C759&lt;=905),COUNTIFS($C$4:$C$1500,"&gt;=901",$C$4:$C$1500,"&lt;=905",K$4:K$1500,"&gt;"&amp;K759)+1,IF(AND($C759&gt;=801,$C759&lt;=805),COUNTIFS($C$4:$C$1500,"&gt;=801",$C$4:$C$1500,"&lt;=805",K$4:K$1500,"&gt;"&amp;K759)+1,IF(AND($C759&gt;=701,$C759&lt;=705),COUNTIFS($C$4:$C$1500,"&gt;=701",$C$4:$C$1500,"&lt;=705",K$4:K$1500,"&gt;"&amp;K759)+1,IF(AND($C759&gt;=601,$C759&lt;=606),COUNTIFS($C$4:$C$1500,"&gt;=601",$C$4:$C$1500,"&lt;=606",K$4:K$1500,"&gt;"&amp;K759)+1,"")))))))</f>
        <v/>
      </c>
      <c r="N759" s="99">
        <f>IF(OR($C759="",K759=""),"",IF(OR(AND($C759&gt;=1001,$C759&lt;=1005),AND($C759&gt;=1101,$C759&lt;=1105)),COUNTIFS($C$4:$C$1500,"&gt;=1001",$C$4:$C$1500,"&lt;=1005",K$4:K$1500,"&gt;"&amp;K759)+COUNTIFS($C$4:$C$1500,"&gt;=1101",$C$4:$C$1500,"&lt;=1105",K$4:K$1500,"&gt;"&amp;K759)+1,""))</f>
        <v/>
      </c>
      <c r="O759" s="94" t="n">
        <v>37.56</v>
      </c>
      <c r="P759" s="94" t="n">
        <v>39.3</v>
      </c>
      <c r="Q759" s="94" t="n">
        <v>37.59</v>
      </c>
      <c r="R759" s="94" t="n">
        <v>67.5</v>
      </c>
      <c r="S759" s="94" t="n">
        <v>29.33</v>
      </c>
      <c r="T759" s="99">
        <f>IF(AND(O759&gt;0,O759&lt;36),1,IF(AND(O759&gt;=36,O759&lt;51),2,IF(AND(O759&gt;=51,O759&lt;71),3,IF(AND(O759&gt;=71,O759&lt;=100),4,))))</f>
        <v/>
      </c>
      <c r="U759" s="99">
        <f>IF(AND(P759&gt;0,P759&lt;41),1,IF(AND(P759&gt;=41,P759&lt;56),2,IF(AND(P759&gt;=56,P759&lt;71),3,IF(AND(P759&gt;=71,P759&lt;=100),4,))))</f>
        <v/>
      </c>
      <c r="V759" s="99">
        <f>IF(AND(Q759&gt;0,Q759&lt;41),1,IF(AND(Q759&gt;=41,Q759&lt;56),2,IF(AND(Q759&gt;=56,Q759&lt;71),3,IF(AND(Q759&gt;=71,Q759&lt;=100),4,))))</f>
        <v/>
      </c>
      <c r="W759" s="99">
        <f>IF(AND(R759&gt;0,R759&lt;36),1,IF(AND(R759&gt;=36,R759&lt;51),2,IF(AND(R759&gt;=51,R759&lt;66),3,IF(AND(R759&gt;=66,R759&lt;=100),4,))))</f>
        <v/>
      </c>
      <c r="X759" s="100">
        <f>IF(AND(S759&gt;0,S759&lt;37),1,IF(AND(S759&gt;=37,S759&lt;58),2,IF(AND(S759&gt;=58,S759&lt;71),3,IF(AND(S759&gt;=71,S759&lt;=100),4,))))</f>
        <v/>
      </c>
      <c r="Y759" s="101">
        <f>IF(SUM(AC759:AG759)=0, "", ROUND(((AC759*3+AD759*3+AE759*3+AF759*3+AG759*1)/13)*5,0))</f>
        <v/>
      </c>
      <c r="Z759" s="99">
        <f>IF(OR($C759="",Y759=""),"",COUNTIFS($C$4:$C$1500,$C759,Y$4:Y$1500,"&gt;"&amp;Y759)+1)</f>
        <v/>
      </c>
      <c r="AA759" s="99">
        <f>IF(OR($C759="",Y759=""),"",IF(AND($C759&gt;=1001,$C759&lt;=1005),COUNTIFS($C$4:$C$1500,"&gt;=1001",$C$4:$C$1500,"&lt;=1005",Y$4:Y$1500,"&gt;"&amp;Y759)+1,IF(AND($C759&gt;=1101,$C759&lt;=1105),COUNTIFS($C$4:$C$1500,"&gt;=1101",$C$4:$C$1500,"&lt;=1105",Y$4:Y$1500,"&gt;"&amp;Y759)+1,IF(AND($C759&gt;=901,$C759&lt;=905),COUNTIFS($C$4:$C$1500,"&gt;=901",$C$4:$C$1500,"&lt;=905",Y$4:Y$1500,"&gt;"&amp;Y759)+1,IF(AND($C759&gt;=801,$C759&lt;=805),COUNTIFS($C$4:$C$1500,"&gt;=801",$C$4:$C$1500,"&lt;=805",Y$4:Y$1500,"&gt;"&amp;Y759)+1,IF(AND($C759&gt;=701,$C759&lt;=705),COUNTIFS($C$4:$C$1500,"&gt;=701",$C$4:$C$1500,"&lt;=705",Y$4:Y$1500,"&gt;"&amp;Y759)+1,IF(AND($C759&gt;=601,$C759&lt;=606),COUNTIFS($C$4:$C$1500,"&gt;=601",$C$4:$C$1500,"&lt;=606",Y$4:Y$1500,"&gt;"&amp;Y759)+1,"")))))))</f>
        <v/>
      </c>
      <c r="AB759" s="99">
        <f>IF(OR($C759="",Y759=""),"",IF(OR(AND($C759&gt;=1001,$C759&lt;=1005),AND($C759&gt;=1101,$C759&lt;=1105)),COUNTIFS($C$4:$C$1500,"&gt;=1001",$C$4:$C$1500,"&lt;=1005",Y$4:Y$1500,"&gt;"&amp;Y759)+COUNTIFS($C$4:$C$1500,"&gt;=1101",$C$4:$C$1500,"&lt;=1105",Y$4:Y$1500,"&gt;"&amp;Y759)+1,""))</f>
        <v/>
      </c>
      <c r="AC759" s="94" t="n">
        <v>53.25</v>
      </c>
      <c r="AD759" s="94" t="n">
        <v>52.44</v>
      </c>
      <c r="AE759" s="94" t="n">
        <v>49.5</v>
      </c>
      <c r="AF759" s="94" t="n">
        <v>52.5</v>
      </c>
      <c r="AG759" s="94" t="n">
        <v>59.58</v>
      </c>
      <c r="AH759" s="99">
        <f>IF(AND(AC759&gt;0,AC759&lt;36),1,IF(AND(AC759&gt;=36,AC759&lt;51),2,IF(AND(AC759&gt;=51,AC759&lt;71),3,IF(AND(AC759&gt;=71,AC759&lt;=100),4,))))</f>
        <v/>
      </c>
      <c r="AI759" s="99">
        <f>IF(AND(AD759&gt;0,AD759&lt;41),1,IF(AND(AD759&gt;=41,AD759&lt;56),2,IF(AND(AD759&gt;=56,AD759&lt;71),3,IF(AND(AD759&gt;=71,AD759&lt;=100),4,))))</f>
        <v/>
      </c>
      <c r="AJ759" s="99">
        <f>IF(AND(AE759&gt;0,AE759&lt;41),1,IF(AND(AE759&gt;=41,AE759&lt;56),2,IF(AND(AE759&gt;=56,AE759&lt;71),3,IF(AND(AE759&gt;=71,AE759&lt;=100),4,))))</f>
        <v/>
      </c>
      <c r="AK759" s="99">
        <f>IF(AND(AF759&gt;0,AF759&lt;36),1,IF(AND(AF759&gt;=36,AF759&lt;51),2,IF(AND(AF759&gt;=51,AF759&lt;66),3,IF(AND(AF759&gt;=66,AF759&lt;=100),4,))))</f>
        <v/>
      </c>
      <c r="AL759" s="100">
        <f>IF(AND(AG759&gt;0,AG759&lt;37),1,IF(AND(AG759&gt;=37,AG759&lt;58),2,IF(AND(AG759&gt;=58,AG759&lt;71),3,IF(AND(AG759&gt;=71,AG759&lt;=100),4,))))</f>
        <v/>
      </c>
      <c r="AM759" s="101">
        <f>IF((Y759&lt;&gt;"")*(K759&lt;&gt;""),Y759-K759,"")</f>
        <v/>
      </c>
      <c r="AN759" s="99">
        <f>IF((Z759&lt;&gt;"")*(L759&lt;&gt;""),Z759-L759,"")</f>
        <v/>
      </c>
      <c r="AO759" s="99">
        <f>IF((AA759&lt;&gt;"")*(M759&lt;&gt;""),AA759-M759,"")</f>
        <v/>
      </c>
      <c r="AP759" s="99">
        <f>IF((AB759&lt;&gt;"")*(N759&lt;&gt;""),AB759-N759,"")</f>
        <v/>
      </c>
      <c r="AQ759" s="94">
        <f>IF((AC759&lt;&gt;"")*(O759&lt;&gt;""),AC759-O759,"")</f>
        <v/>
      </c>
      <c r="AR759" s="94">
        <f>IF((AD759&lt;&gt;"")*(P759&lt;&gt;""),AD759-P759,"")</f>
        <v/>
      </c>
      <c r="AS759" s="94">
        <f>IF((AE759&lt;&gt;"")*(Q759&lt;&gt;""),AE759-Q759,"")</f>
        <v/>
      </c>
      <c r="AT759" s="94">
        <f>IF((AF759&lt;&gt;"")*(R759&lt;&gt;""),AF759-R759,"")</f>
        <v/>
      </c>
      <c r="AU759" s="94">
        <f>IF((AG759&lt;&gt;"")*(S759&lt;&gt;""),AG759-S759,"")</f>
        <v/>
      </c>
      <c r="AV759" s="99">
        <f>IF((AH759&lt;&gt;"")*(T759&lt;&gt;""),AH759-T759,"")</f>
        <v/>
      </c>
      <c r="AW759" s="99">
        <f>IF((AI759&lt;&gt;"")*(U759&lt;&gt;""),AI759-U759,"")</f>
        <v/>
      </c>
      <c r="AX759" s="99">
        <f>IF((AJ759&lt;&gt;"")*(V759&lt;&gt;""),AJ759-V759,"")</f>
        <v/>
      </c>
      <c r="AY759" s="99">
        <f>IF((AK759&lt;&gt;"")*(W759&lt;&gt;""),AK759-W759,"")</f>
        <v/>
      </c>
      <c r="AZ759" s="102">
        <f>IF((AL759&lt;&gt;"")*(X759&lt;&gt;""),AL759-X759,"")</f>
        <v/>
      </c>
      <c r="BA759" s="50">
        <f>IFERROR(__xludf.dummyfunction("AI(""Actúa como un tutor académico y dirígete personalmente al estudiante "" &amp; I759 &amp; "" "" &amp; J759 &amp; "" "" &amp; G759 &amp; "" "" &amp; H759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AM759 &amp; ""'. Diferencias por área: Matemáticas ("" &amp; AQ759 &amp; ""), Ciencias Natura"&amp;"les ("" &amp; AR759 &amp; ""), Sociales ("" &amp; AS759 &amp; ""), Lectura Crítica ("" &amp; AT759 &amp; "") e Inglés ("" &amp; AU759 &amp; ""). Variación en posición: grupo ("" &amp; AN759 &amp; ""), grado ("" &amp; AO759 &amp; "") y media ("" &amp; AP759 &amp; ""). Puntajes Primer Simulacro: Global "" &amp; K759 &amp; "", Mat "" &amp; "&amp;"O4 &amp; "", Cien "" &amp; P759 &amp; "", Soc "" &amp; Q759 &amp; "", Lec "" &amp; R759 &amp; "", Ing "" &amp; S759 &amp; "". Puntajes Segundo Simulacro: Global "" &amp; Y759 &amp; "", Mat "" &amp; AC759 &amp; "", Cien "" &amp; AD759 &amp; "", Soc "" &amp; AE759 &amp; "", Lec "" &amp; AF759 &amp; "", Ing "" &amp; AG759 &amp; "". Escribe un mensaje motivador"&amp;" y breve (máximo 4 líneas)."")
"),"=AI(""Actúa como un tutor académico y dirígete personalmente al estudiante "" &amp; I759 &amp; "" "" &amp; J759 &amp; "" "" &amp; G759 &amp; "" "" &amp; H759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AM759 &amp; ""'. Diferencias por área: Matemáticas ("" &amp; AQ759 &amp; ""), Ciencias Natur"&amp;"ales ("" &amp; AR759 &amp; ""), Sociales ("" &amp; AS759 &amp; ""), Lectura Crítica ("" &amp; AT759 &amp; "") e Inglés ("" &amp; AU759 &amp; ""). Variación en posición: grupo ("" &amp; AN759 &amp; ""), grado ("" &amp; AO759 &amp; "") y media ("" &amp; AP759 &amp; ""). Puntajes Primer Simulacro: Global "" &amp; K759 &amp; "", Mat "" &amp;"&amp;" O759 &amp; "", Cien "" &amp; P759 &amp; "", Soc "" &amp; Q759 &amp; "", Lec "" &amp; R759 &amp; "", Ing "" &amp; S759 &amp; "". Puntajes Segundo Simulacro: Global "" &amp; Y759 &amp; "", Mat "" &amp; AC759 &amp; "", Cien "" &amp; AD759 &amp; "", Soc "" &amp; AE759 &amp; "", Lec "" &amp; AF759 &amp; "", Ing "" &amp; AG759 &amp; "". Escribe un mensaje motivado"&amp;"r y breve (máximo 4 líneas)."")
")</f>
        <v/>
      </c>
    </row>
    <row r="760" ht="15.75" customHeight="1" s="42">
      <c r="A760" s="93" t="n"/>
      <c r="B760" s="94" t="inlineStr">
        <is>
          <t>Bachillerato</t>
        </is>
      </c>
      <c r="C760" s="94" t="n">
        <v>1002</v>
      </c>
      <c r="D760" s="94" t="n"/>
      <c r="E760" s="95" t="n">
        <v>1018243633</v>
      </c>
      <c r="F760" s="96">
        <f>TRIM(G760&amp;" "&amp;H760&amp;" "&amp;I760&amp;" "&amp;J760)</f>
        <v/>
      </c>
      <c r="G760" s="94" t="inlineStr">
        <is>
          <t>Marín</t>
        </is>
      </c>
      <c r="H760" s="94" t="inlineStr">
        <is>
          <t>Alcaraz</t>
        </is>
      </c>
      <c r="I760" s="94" t="inlineStr">
        <is>
          <t>María</t>
        </is>
      </c>
      <c r="J760" s="97" t="inlineStr">
        <is>
          <t>Paula</t>
        </is>
      </c>
      <c r="K760" s="98">
        <f>IF(SUM(O760:S760)=0, "", ROUND(((O760*3+P760*3+Q760*3+R760*3+S760*1)/13)*5,0))</f>
        <v/>
      </c>
      <c r="L760" s="99">
        <f>IF(OR($C760="",K760=""),"",COUNTIFS($C$4:$C$1500,$C760,K$4:K$1500,"&gt;"&amp;K760)+1)</f>
        <v/>
      </c>
      <c r="M760" s="99">
        <f>IF(OR($C760="",K760=""),"",IF(AND($C760&gt;=1001,$C760&lt;=1005),COUNTIFS($C$4:$C$1500,"&gt;=1001",$C$4:$C$1500,"&lt;=1005",K$4:K$1500,"&gt;"&amp;K760)+1,IF(AND($C760&gt;=1101,$C760&lt;=1105),COUNTIFS($C$4:$C$1500,"&gt;=1101",$C$4:$C$1500,"&lt;=1105",K$4:K$1500,"&gt;"&amp;K760)+1,IF(AND($C760&gt;=901,$C760&lt;=905),COUNTIFS($C$4:$C$1500,"&gt;=901",$C$4:$C$1500,"&lt;=905",K$4:K$1500,"&gt;"&amp;K760)+1,IF(AND($C760&gt;=801,$C760&lt;=805),COUNTIFS($C$4:$C$1500,"&gt;=801",$C$4:$C$1500,"&lt;=805",K$4:K$1500,"&gt;"&amp;K760)+1,IF(AND($C760&gt;=701,$C760&lt;=705),COUNTIFS($C$4:$C$1500,"&gt;=701",$C$4:$C$1500,"&lt;=705",K$4:K$1500,"&gt;"&amp;K760)+1,IF(AND($C760&gt;=601,$C760&lt;=606),COUNTIFS($C$4:$C$1500,"&gt;=601",$C$4:$C$1500,"&lt;=606",K$4:K$1500,"&gt;"&amp;K760)+1,"")))))))</f>
        <v/>
      </c>
      <c r="N760" s="99">
        <f>IF(OR($C760="",K760=""),"",IF(OR(AND($C760&gt;=1001,$C760&lt;=1005),AND($C760&gt;=1101,$C760&lt;=1105)),COUNTIFS($C$4:$C$1500,"&gt;=1001",$C$4:$C$1500,"&lt;=1005",K$4:K$1500,"&gt;"&amp;K760)+COUNTIFS($C$4:$C$1500,"&gt;=1101",$C$4:$C$1500,"&lt;=1105",K$4:K$1500,"&gt;"&amp;K760)+1,""))</f>
        <v/>
      </c>
      <c r="O760" s="94" t="n">
        <v>40.23</v>
      </c>
      <c r="P760" s="94" t="n">
        <v>39.3</v>
      </c>
      <c r="Q760" s="94" t="n">
        <v>37.59</v>
      </c>
      <c r="R760" s="94" t="n">
        <v>45</v>
      </c>
      <c r="S760" s="94" t="n">
        <v>53.33</v>
      </c>
      <c r="T760" s="99">
        <f>IF(AND(O760&gt;0,O760&lt;36),1,IF(AND(O760&gt;=36,O760&lt;51),2,IF(AND(O760&gt;=51,O760&lt;71),3,IF(AND(O760&gt;=71,O760&lt;=100),4,))))</f>
        <v/>
      </c>
      <c r="U760" s="99">
        <f>IF(AND(P760&gt;0,P760&lt;41),1,IF(AND(P760&gt;=41,P760&lt;56),2,IF(AND(P760&gt;=56,P760&lt;71),3,IF(AND(P760&gt;=71,P760&lt;=100),4,))))</f>
        <v/>
      </c>
      <c r="V760" s="99">
        <f>IF(AND(Q760&gt;0,Q760&lt;41),1,IF(AND(Q760&gt;=41,Q760&lt;56),2,IF(AND(Q760&gt;=56,Q760&lt;71),3,IF(AND(Q760&gt;=71,Q760&lt;=100),4,))))</f>
        <v/>
      </c>
      <c r="W760" s="99">
        <f>IF(AND(R760&gt;0,R760&lt;36),1,IF(AND(R760&gt;=36,R760&lt;51),2,IF(AND(R760&gt;=51,R760&lt;66),3,IF(AND(R760&gt;=66,R760&lt;=100),4,))))</f>
        <v/>
      </c>
      <c r="X760" s="100">
        <f>IF(AND(S760&gt;0,S760&lt;37),1,IF(AND(S760&gt;=37,S760&lt;58),2,IF(AND(S760&gt;=58,S760&lt;71),3,IF(AND(S760&gt;=71,S760&lt;=100),4,))))</f>
        <v/>
      </c>
      <c r="Y760" s="101">
        <f>IF(SUM(AC760:AG760)=0, "", ROUND(((AC760*3+AD760*3+AE760*3+AF760*3+AG760*1)/13)*5,0))</f>
        <v/>
      </c>
      <c r="Z760" s="99">
        <f>IF(OR($C760="",Y760=""),"",COUNTIFS($C$4:$C$1500,$C760,Y$4:Y$1500,"&gt;"&amp;Y760)+1)</f>
        <v/>
      </c>
      <c r="AA760" s="99">
        <f>IF(OR($C760="",Y760=""),"",IF(AND($C760&gt;=1001,$C760&lt;=1005),COUNTIFS($C$4:$C$1500,"&gt;=1001",$C$4:$C$1500,"&lt;=1005",Y$4:Y$1500,"&gt;"&amp;Y760)+1,IF(AND($C760&gt;=1101,$C760&lt;=1105),COUNTIFS($C$4:$C$1500,"&gt;=1101",$C$4:$C$1500,"&lt;=1105",Y$4:Y$1500,"&gt;"&amp;Y760)+1,IF(AND($C760&gt;=901,$C760&lt;=905),COUNTIFS($C$4:$C$1500,"&gt;=901",$C$4:$C$1500,"&lt;=905",Y$4:Y$1500,"&gt;"&amp;Y760)+1,IF(AND($C760&gt;=801,$C760&lt;=805),COUNTIFS($C$4:$C$1500,"&gt;=801",$C$4:$C$1500,"&lt;=805",Y$4:Y$1500,"&gt;"&amp;Y760)+1,IF(AND($C760&gt;=701,$C760&lt;=705),COUNTIFS($C$4:$C$1500,"&gt;=701",$C$4:$C$1500,"&lt;=705",Y$4:Y$1500,"&gt;"&amp;Y760)+1,IF(AND($C760&gt;=601,$C760&lt;=606),COUNTIFS($C$4:$C$1500,"&gt;=601",$C$4:$C$1500,"&lt;=606",Y$4:Y$1500,"&gt;"&amp;Y760)+1,"")))))))</f>
        <v/>
      </c>
      <c r="AB760" s="99">
        <f>IF(OR($C760="",Y760=""),"",IF(OR(AND($C760&gt;=1001,$C760&lt;=1005),AND($C760&gt;=1101,$C760&lt;=1105)),COUNTIFS($C$4:$C$1500,"&gt;=1001",$C$4:$C$1500,"&lt;=1005",Y$4:Y$1500,"&gt;"&amp;Y760)+COUNTIFS($C$4:$C$1500,"&gt;=1101",$C$4:$C$1500,"&lt;=1105",Y$4:Y$1500,"&gt;"&amp;Y760)+1,""))</f>
        <v/>
      </c>
      <c r="AC760" s="94" t="n">
        <v>56.25</v>
      </c>
      <c r="AD760" s="94" t="n">
        <v>55.42</v>
      </c>
      <c r="AE760" s="94" t="n">
        <v>46.75</v>
      </c>
      <c r="AF760" s="94" t="n">
        <v>39.38</v>
      </c>
      <c r="AG760" s="94" t="n">
        <v>36.67</v>
      </c>
      <c r="AH760" s="99">
        <f>IF(AND(AC760&gt;0,AC760&lt;36),1,IF(AND(AC760&gt;=36,AC760&lt;51),2,IF(AND(AC760&gt;=51,AC760&lt;71),3,IF(AND(AC760&gt;=71,AC760&lt;=100),4,))))</f>
        <v/>
      </c>
      <c r="AI760" s="99">
        <f>IF(AND(AD760&gt;0,AD760&lt;41),1,IF(AND(AD760&gt;=41,AD760&lt;56),2,IF(AND(AD760&gt;=56,AD760&lt;71),3,IF(AND(AD760&gt;=71,AD760&lt;=100),4,))))</f>
        <v/>
      </c>
      <c r="AJ760" s="99">
        <f>IF(AND(AE760&gt;0,AE760&lt;41),1,IF(AND(AE760&gt;=41,AE760&lt;56),2,IF(AND(AE760&gt;=56,AE760&lt;71),3,IF(AND(AE760&gt;=71,AE760&lt;=100),4,))))</f>
        <v/>
      </c>
      <c r="AK760" s="99">
        <f>IF(AND(AF760&gt;0,AF760&lt;36),1,IF(AND(AF760&gt;=36,AF760&lt;51),2,IF(AND(AF760&gt;=51,AF760&lt;66),3,IF(AND(AF760&gt;=66,AF760&lt;=100),4,))))</f>
        <v/>
      </c>
      <c r="AL760" s="100">
        <f>IF(AND(AG760&gt;0,AG760&lt;37),1,IF(AND(AG760&gt;=37,AG760&lt;58),2,IF(AND(AG760&gt;=58,AG760&lt;71),3,IF(AND(AG760&gt;=71,AG760&lt;=100),4,))))</f>
        <v/>
      </c>
      <c r="AM760" s="101">
        <f>IF((Y760&lt;&gt;"")*(K760&lt;&gt;""),Y760-K760,"")</f>
        <v/>
      </c>
      <c r="AN760" s="99">
        <f>IF((Z760&lt;&gt;"")*(L760&lt;&gt;""),Z760-L760,"")</f>
        <v/>
      </c>
      <c r="AO760" s="99">
        <f>IF((AA760&lt;&gt;"")*(M760&lt;&gt;""),AA760-M760,"")</f>
        <v/>
      </c>
      <c r="AP760" s="99">
        <f>IF((AB760&lt;&gt;"")*(N760&lt;&gt;""),AB760-N760,"")</f>
        <v/>
      </c>
      <c r="AQ760" s="94">
        <f>IF((AC760&lt;&gt;"")*(O760&lt;&gt;""),AC760-O760,"")</f>
        <v/>
      </c>
      <c r="AR760" s="94">
        <f>IF((AD760&lt;&gt;"")*(P760&lt;&gt;""),AD760-P760,"")</f>
        <v/>
      </c>
      <c r="AS760" s="94">
        <f>IF((AE760&lt;&gt;"")*(Q760&lt;&gt;""),AE760-Q760,"")</f>
        <v/>
      </c>
      <c r="AT760" s="94">
        <f>IF((AF760&lt;&gt;"")*(R760&lt;&gt;""),AF760-R760,"")</f>
        <v/>
      </c>
      <c r="AU760" s="94">
        <f>IF((AG760&lt;&gt;"")*(S760&lt;&gt;""),AG760-S760,"")</f>
        <v/>
      </c>
      <c r="AV760" s="99">
        <f>IF((AH760&lt;&gt;"")*(T760&lt;&gt;""),AH760-T760,"")</f>
        <v/>
      </c>
      <c r="AW760" s="99">
        <f>IF((AI760&lt;&gt;"")*(U760&lt;&gt;""),AI760-U760,"")</f>
        <v/>
      </c>
      <c r="AX760" s="99">
        <f>IF((AJ760&lt;&gt;"")*(V760&lt;&gt;""),AJ760-V760,"")</f>
        <v/>
      </c>
      <c r="AY760" s="99">
        <f>IF((AK760&lt;&gt;"")*(W760&lt;&gt;""),AK760-W760,"")</f>
        <v/>
      </c>
      <c r="AZ760" s="102">
        <f>IF((AL760&lt;&gt;"")*(X760&lt;&gt;""),AL760-X760,"")</f>
        <v/>
      </c>
      <c r="BA760" s="50">
        <f>IFERROR(__xludf.dummyfunction("AI(""Actúa como un tutor académico y dirígete personalmente al estudiante "" &amp; I760 &amp; "" "" &amp; J760 &amp; "" "" &amp; G760 &amp; "" "" &amp; H760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AM760 &amp; ""'. Diferencias por área: Matemáticas ("" &amp; AQ760 &amp; ""), Ciencias Natura"&amp;"les ("" &amp; AR760 &amp; ""), Sociales ("" &amp; AS760 &amp; ""), Lectura Crítica ("" &amp; AT760 &amp; "") e Inglés ("" &amp; AU760 &amp; ""). Variación en posición: grupo ("" &amp; AN760 &amp; ""), grado ("" &amp; AO760 &amp; "") y media ("" &amp; AP760 &amp; ""). Puntajes Primer Simulacro: Global "" &amp; K760 &amp; "", Mat "" &amp; "&amp;"O4 &amp; "", Cien "" &amp; P760 &amp; "", Soc "" &amp; Q760 &amp; "", Lec "" &amp; R760 &amp; "", Ing "" &amp; S760 &amp; "". Puntajes Segundo Simulacro: Global "" &amp; Y760 &amp; "", Mat "" &amp; AC760 &amp; "", Cien "" &amp; AD760 &amp; "", Soc "" &amp; AE760 &amp; "", Lec "" &amp; AF760 &amp; "", Ing "" &amp; AG760 &amp; "". Escribe un mensaje motivador"&amp;" y breve (máximo 4 líneas)."")
"),"=AI(""Actúa como un tutor académico y dirígete personalmente al estudiante "" &amp; I760 &amp; "" "" &amp; J760 &amp; "" "" &amp; G760 &amp; "" "" &amp; H760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AM760 &amp; ""'. Diferencias por área: Matemáticas ("" &amp; AQ760 &amp; ""), Ciencias Natur"&amp;"ales ("" &amp; AR760 &amp; ""), Sociales ("" &amp; AS760 &amp; ""), Lectura Crítica ("" &amp; AT760 &amp; "") e Inglés ("" &amp; AU760 &amp; ""). Variación en posición: grupo ("" &amp; AN760 &amp; ""), grado ("" &amp; AO760 &amp; "") y media ("" &amp; AP760 &amp; ""). Puntajes Primer Simulacro: Global "" &amp; K760 &amp; "", Mat "" &amp;"&amp;" O760 &amp; "", Cien "" &amp; P760 &amp; "", Soc "" &amp; Q760 &amp; "", Lec "" &amp; R760 &amp; "", Ing "" &amp; S760 &amp; "". Puntajes Segundo Simulacro: Global "" &amp; Y760 &amp; "", Mat "" &amp; AC760 &amp; "", Cien "" &amp; AD760 &amp; "", Soc "" &amp; AE760 &amp; "", Lec "" &amp; AF760 &amp; "", Ing "" &amp; AG760 &amp; "". Escribe un mensaje motivado"&amp;"r y breve (máximo 4 líneas)."")
")</f>
        <v/>
      </c>
    </row>
    <row r="761" ht="15.75" customHeight="1" s="42">
      <c r="A761" s="93" t="n"/>
      <c r="B761" s="94" t="inlineStr">
        <is>
          <t>Bachillerato</t>
        </is>
      </c>
      <c r="C761" s="94" t="n">
        <v>1002</v>
      </c>
      <c r="D761" s="94" t="n"/>
      <c r="E761" s="95" t="n">
        <v>1078003170</v>
      </c>
      <c r="F761" s="96">
        <f>TRIM(G761&amp;" "&amp;H761&amp;" "&amp;I761&amp;" "&amp;J761)</f>
        <v/>
      </c>
      <c r="G761" s="94" t="inlineStr">
        <is>
          <t>Palacios</t>
        </is>
      </c>
      <c r="H761" s="94" t="inlineStr">
        <is>
          <t>Córdoba</t>
        </is>
      </c>
      <c r="I761" s="94" t="inlineStr">
        <is>
          <t>Allen</t>
        </is>
      </c>
      <c r="J761" s="97" t="inlineStr">
        <is>
          <t>Jhoel</t>
        </is>
      </c>
      <c r="K761" s="98">
        <f>IF(SUM(O761:S761)=0, "", ROUND(((O761*3+P761*3+Q761*3+R761*3+S761*1)/13)*5,0))</f>
        <v/>
      </c>
      <c r="L761" s="99">
        <f>IF(OR($C761="",K761=""),"",COUNTIFS($C$4:$C$1500,$C761,K$4:K$1500,"&gt;"&amp;K761)+1)</f>
        <v/>
      </c>
      <c r="M761" s="99">
        <f>IF(OR($C761="",K761=""),"",IF(AND($C761&gt;=1001,$C761&lt;=1005),COUNTIFS($C$4:$C$1500,"&gt;=1001",$C$4:$C$1500,"&lt;=1005",K$4:K$1500,"&gt;"&amp;K761)+1,IF(AND($C761&gt;=1101,$C761&lt;=1105),COUNTIFS($C$4:$C$1500,"&gt;=1101",$C$4:$C$1500,"&lt;=1105",K$4:K$1500,"&gt;"&amp;K761)+1,IF(AND($C761&gt;=901,$C761&lt;=905),COUNTIFS($C$4:$C$1500,"&gt;=901",$C$4:$C$1500,"&lt;=905",K$4:K$1500,"&gt;"&amp;K761)+1,IF(AND($C761&gt;=801,$C761&lt;=805),COUNTIFS($C$4:$C$1500,"&gt;=801",$C$4:$C$1500,"&lt;=805",K$4:K$1500,"&gt;"&amp;K761)+1,IF(AND($C761&gt;=701,$C761&lt;=705),COUNTIFS($C$4:$C$1500,"&gt;=701",$C$4:$C$1500,"&lt;=705",K$4:K$1500,"&gt;"&amp;K761)+1,IF(AND($C761&gt;=601,$C761&lt;=606),COUNTIFS($C$4:$C$1500,"&gt;=601",$C$4:$C$1500,"&lt;=606",K$4:K$1500,"&gt;"&amp;K761)+1,"")))))))</f>
        <v/>
      </c>
      <c r="N761" s="99">
        <f>IF(OR($C761="",K761=""),"",IF(OR(AND($C761&gt;=1001,$C761&lt;=1005),AND($C761&gt;=1101,$C761&lt;=1105)),COUNTIFS($C$4:$C$1500,"&gt;=1001",$C$4:$C$1500,"&lt;=1005",K$4:K$1500,"&gt;"&amp;K761)+COUNTIFS($C$4:$C$1500,"&gt;=1101",$C$4:$C$1500,"&lt;=1105",K$4:K$1500,"&gt;"&amp;K761)+1,""))</f>
        <v/>
      </c>
      <c r="O761" s="94" t="n">
        <v>40.72</v>
      </c>
      <c r="P761" s="94" t="n">
        <v>35.17</v>
      </c>
      <c r="Q761" s="94" t="n">
        <v>51.14</v>
      </c>
      <c r="R761" s="94" t="n">
        <v>50</v>
      </c>
      <c r="S761" s="94" t="n">
        <v>42.67</v>
      </c>
      <c r="T761" s="99">
        <f>IF(AND(O761&gt;0,O761&lt;36),1,IF(AND(O761&gt;=36,O761&lt;51),2,IF(AND(O761&gt;=51,O761&lt;71),3,IF(AND(O761&gt;=71,O761&lt;=100),4,))))</f>
        <v/>
      </c>
      <c r="U761" s="99">
        <f>IF(AND(P761&gt;0,P761&lt;41),1,IF(AND(P761&gt;=41,P761&lt;56),2,IF(AND(P761&gt;=56,P761&lt;71),3,IF(AND(P761&gt;=71,P761&lt;=100),4,))))</f>
        <v/>
      </c>
      <c r="V761" s="99">
        <f>IF(AND(Q761&gt;0,Q761&lt;41),1,IF(AND(Q761&gt;=41,Q761&lt;56),2,IF(AND(Q761&gt;=56,Q761&lt;71),3,IF(AND(Q761&gt;=71,Q761&lt;=100),4,))))</f>
        <v/>
      </c>
      <c r="W761" s="99">
        <f>IF(AND(R761&gt;0,R761&lt;36),1,IF(AND(R761&gt;=36,R761&lt;51),2,IF(AND(R761&gt;=51,R761&lt;66),3,IF(AND(R761&gt;=66,R761&lt;=100),4,))))</f>
        <v/>
      </c>
      <c r="X761" s="100">
        <f>IF(AND(S761&gt;0,S761&lt;37),1,IF(AND(S761&gt;=37,S761&lt;58),2,IF(AND(S761&gt;=58,S761&lt;71),3,IF(AND(S761&gt;=71,S761&lt;=100),4,))))</f>
        <v/>
      </c>
      <c r="Y761" s="101">
        <f>IF(SUM(AC761:AG761)=0, "", ROUND(((AC761*3+AD761*3+AE761*3+AF761*3+AG761*1)/13)*5,0))</f>
        <v/>
      </c>
      <c r="Z761" s="99">
        <f>IF(OR($C761="",Y761=""),"",COUNTIFS($C$4:$C$1500,$C761,Y$4:Y$1500,"&gt;"&amp;Y761)+1)</f>
        <v/>
      </c>
      <c r="AA761" s="99">
        <f>IF(OR($C761="",Y761=""),"",IF(AND($C761&gt;=1001,$C761&lt;=1005),COUNTIFS($C$4:$C$1500,"&gt;=1001",$C$4:$C$1500,"&lt;=1005",Y$4:Y$1500,"&gt;"&amp;Y761)+1,IF(AND($C761&gt;=1101,$C761&lt;=1105),COUNTIFS($C$4:$C$1500,"&gt;=1101",$C$4:$C$1500,"&lt;=1105",Y$4:Y$1500,"&gt;"&amp;Y761)+1,IF(AND($C761&gt;=901,$C761&lt;=905),COUNTIFS($C$4:$C$1500,"&gt;=901",$C$4:$C$1500,"&lt;=905",Y$4:Y$1500,"&gt;"&amp;Y761)+1,IF(AND($C761&gt;=801,$C761&lt;=805),COUNTIFS($C$4:$C$1500,"&gt;=801",$C$4:$C$1500,"&lt;=805",Y$4:Y$1500,"&gt;"&amp;Y761)+1,IF(AND($C761&gt;=701,$C761&lt;=705),COUNTIFS($C$4:$C$1500,"&gt;=701",$C$4:$C$1500,"&lt;=705",Y$4:Y$1500,"&gt;"&amp;Y761)+1,IF(AND($C761&gt;=601,$C761&lt;=606),COUNTIFS($C$4:$C$1500,"&gt;=601",$C$4:$C$1500,"&lt;=606",Y$4:Y$1500,"&gt;"&amp;Y761)+1,"")))))))</f>
        <v/>
      </c>
      <c r="AB761" s="99">
        <f>IF(OR($C761="",Y761=""),"",IF(OR(AND($C761&gt;=1001,$C761&lt;=1005),AND($C761&gt;=1101,$C761&lt;=1105)),COUNTIFS($C$4:$C$1500,"&gt;=1001",$C$4:$C$1500,"&lt;=1005",Y$4:Y$1500,"&gt;"&amp;Y761)+COUNTIFS($C$4:$C$1500,"&gt;=1101",$C$4:$C$1500,"&lt;=1105",Y$4:Y$1500,"&gt;"&amp;Y761)+1,""))</f>
        <v/>
      </c>
      <c r="AC761" s="94" t="n">
        <v>56.25</v>
      </c>
      <c r="AD761" s="94" t="n">
        <v>63.93</v>
      </c>
      <c r="AE761" s="94" t="n">
        <v>57.75</v>
      </c>
      <c r="AF761" s="94" t="n">
        <v>52.5</v>
      </c>
      <c r="AG761" s="94" t="n">
        <v>55</v>
      </c>
      <c r="AH761" s="99">
        <f>IF(AND(AC761&gt;0,AC761&lt;36),1,IF(AND(AC761&gt;=36,AC761&lt;51),2,IF(AND(AC761&gt;=51,AC761&lt;71),3,IF(AND(AC761&gt;=71,AC761&lt;=100),4,))))</f>
        <v/>
      </c>
      <c r="AI761" s="99">
        <f>IF(AND(AD761&gt;0,AD761&lt;41),1,IF(AND(AD761&gt;=41,AD761&lt;56),2,IF(AND(AD761&gt;=56,AD761&lt;71),3,IF(AND(AD761&gt;=71,AD761&lt;=100),4,))))</f>
        <v/>
      </c>
      <c r="AJ761" s="99">
        <f>IF(AND(AE761&gt;0,AE761&lt;41),1,IF(AND(AE761&gt;=41,AE761&lt;56),2,IF(AND(AE761&gt;=56,AE761&lt;71),3,IF(AND(AE761&gt;=71,AE761&lt;=100),4,))))</f>
        <v/>
      </c>
      <c r="AK761" s="99">
        <f>IF(AND(AF761&gt;0,AF761&lt;36),1,IF(AND(AF761&gt;=36,AF761&lt;51),2,IF(AND(AF761&gt;=51,AF761&lt;66),3,IF(AND(AF761&gt;=66,AF761&lt;=100),4,))))</f>
        <v/>
      </c>
      <c r="AL761" s="100">
        <f>IF(AND(AG761&gt;0,AG761&lt;37),1,IF(AND(AG761&gt;=37,AG761&lt;58),2,IF(AND(AG761&gt;=58,AG761&lt;71),3,IF(AND(AG761&gt;=71,AG761&lt;=100),4,))))</f>
        <v/>
      </c>
      <c r="AM761" s="101">
        <f>IF((Y761&lt;&gt;"")*(K761&lt;&gt;""),Y761-K761,"")</f>
        <v/>
      </c>
      <c r="AN761" s="99">
        <f>IF((Z761&lt;&gt;"")*(L761&lt;&gt;""),Z761-L761,"")</f>
        <v/>
      </c>
      <c r="AO761" s="99">
        <f>IF((AA761&lt;&gt;"")*(M761&lt;&gt;""),AA761-M761,"")</f>
        <v/>
      </c>
      <c r="AP761" s="99">
        <f>IF((AB761&lt;&gt;"")*(N761&lt;&gt;""),AB761-N761,"")</f>
        <v/>
      </c>
      <c r="AQ761" s="94">
        <f>IF((AC761&lt;&gt;"")*(O761&lt;&gt;""),AC761-O761,"")</f>
        <v/>
      </c>
      <c r="AR761" s="94">
        <f>IF((AD761&lt;&gt;"")*(P761&lt;&gt;""),AD761-P761,"")</f>
        <v/>
      </c>
      <c r="AS761" s="94">
        <f>IF((AE761&lt;&gt;"")*(Q761&lt;&gt;""),AE761-Q761,"")</f>
        <v/>
      </c>
      <c r="AT761" s="94">
        <f>IF((AF761&lt;&gt;"")*(R761&lt;&gt;""),AF761-R761,"")</f>
        <v/>
      </c>
      <c r="AU761" s="94">
        <f>IF((AG761&lt;&gt;"")*(S761&lt;&gt;""),AG761-S761,"")</f>
        <v/>
      </c>
      <c r="AV761" s="99">
        <f>IF((AH761&lt;&gt;"")*(T761&lt;&gt;""),AH761-T761,"")</f>
        <v/>
      </c>
      <c r="AW761" s="99">
        <f>IF((AI761&lt;&gt;"")*(U761&lt;&gt;""),AI761-U761,"")</f>
        <v/>
      </c>
      <c r="AX761" s="99">
        <f>IF((AJ761&lt;&gt;"")*(V761&lt;&gt;""),AJ761-V761,"")</f>
        <v/>
      </c>
      <c r="AY761" s="99">
        <f>IF((AK761&lt;&gt;"")*(W761&lt;&gt;""),AK761-W761,"")</f>
        <v/>
      </c>
      <c r="AZ761" s="102">
        <f>IF((AL761&lt;&gt;"")*(X761&lt;&gt;""),AL761-X761,"")</f>
        <v/>
      </c>
      <c r="BA761" s="50">
        <f>IFERROR(__xludf.dummyfunction("AI(""Actúa como un tutor académico y dirígete personalmente al estudiante "" &amp; I761 &amp; "" "" &amp; J761 &amp; "" "" &amp; G761 &amp; "" "" &amp; H761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AM761 &amp; ""'. Diferencias por área: Matemáticas ("" &amp; AQ761 &amp; ""), Ciencias Natura"&amp;"les ("" &amp; AR761 &amp; ""), Sociales ("" &amp; AS761 &amp; ""), Lectura Crítica ("" &amp; AT761 &amp; "") e Inglés ("" &amp; AU761 &amp; ""). Variación en posición: grupo ("" &amp; AN761 &amp; ""), grado ("" &amp; AO761 &amp; "") y media ("" &amp; AP761 &amp; ""). Puntajes Primer Simulacro: Global "" &amp; K761 &amp; "", Mat "" &amp; "&amp;"O4 &amp; "", Cien "" &amp; P761 &amp; "", Soc "" &amp; Q761 &amp; "", Lec "" &amp; R761 &amp; "", Ing "" &amp; S761 &amp; "". Puntajes Segundo Simulacro: Global "" &amp; Y761 &amp; "", Mat "" &amp; AC761 &amp; "", Cien "" &amp; AD761 &amp; "", Soc "" &amp; AE761 &amp; "", Lec "" &amp; AF761 &amp; "", Ing "" &amp; AG761 &amp; "". Escribe un mensaje motivador"&amp;" y breve (máximo 4 líneas)."")
"),"=AI(""Actúa como un tutor académico y dirígete personalmente al estudiante "" &amp; I761 &amp; "" "" &amp; J761 &amp; "" "" &amp; G761 &amp; "" "" &amp; H761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AM761 &amp; ""'. Diferencias por área: Matemáticas ("" &amp; AQ761 &amp; ""), Ciencias Natur"&amp;"ales ("" &amp; AR761 &amp; ""), Sociales ("" &amp; AS761 &amp; ""), Lectura Crítica ("" &amp; AT761 &amp; "") e Inglés ("" &amp; AU761 &amp; ""). Variación en posición: grupo ("" &amp; AN761 &amp; ""), grado ("" &amp; AO761 &amp; "") y media ("" &amp; AP761 &amp; ""). Puntajes Primer Simulacro: Global "" &amp; K761 &amp; "", Mat "" &amp;"&amp;" O761 &amp; "", Cien "" &amp; P761 &amp; "", Soc "" &amp; Q761 &amp; "", Lec "" &amp; R761 &amp; "", Ing "" &amp; S761 &amp; "". Puntajes Segundo Simulacro: Global "" &amp; Y761 &amp; "", Mat "" &amp; AC761 &amp; "", Cien "" &amp; AD761 &amp; "", Soc "" &amp; AE761 &amp; "", Lec "" &amp; AF761 &amp; "", Ing "" &amp; AG761 &amp; "". Escribe un mensaje motivado"&amp;"r y breve (máximo 4 líneas)."")
")</f>
        <v/>
      </c>
    </row>
    <row r="762" ht="15.75" customHeight="1" s="42">
      <c r="A762" s="93" t="n"/>
      <c r="B762" s="94" t="inlineStr">
        <is>
          <t>Bachillerato</t>
        </is>
      </c>
      <c r="C762" s="94" t="n">
        <v>1002</v>
      </c>
      <c r="D762" s="94" t="n"/>
      <c r="E762" s="95" t="n">
        <v>1011593801</v>
      </c>
      <c r="F762" s="96">
        <f>TRIM(G762&amp;" "&amp;H762&amp;" "&amp;I762&amp;" "&amp;J762)</f>
        <v/>
      </c>
      <c r="G762" s="117" t="inlineStr">
        <is>
          <t>Quiros</t>
        </is>
      </c>
      <c r="H762" s="117" t="inlineStr">
        <is>
          <t>Durango</t>
        </is>
      </c>
      <c r="I762" s="117" t="inlineStr">
        <is>
          <t>Eliana</t>
        </is>
      </c>
      <c r="J762" s="118" t="inlineStr">
        <is>
          <t>Del Carmen</t>
        </is>
      </c>
      <c r="K762" s="98">
        <f>IF(SUM(O762:S762)=0, "", ROUND(((O762*3+P762*3+Q762*3+R762*3+S762*1)/13)*5,0))</f>
        <v/>
      </c>
      <c r="L762" s="99">
        <f>IF(OR($C762="",K762=""),"",COUNTIFS($C$4:$C$1500,$C762,K$4:K$1500,"&gt;"&amp;K762)+1)</f>
        <v/>
      </c>
      <c r="M762" s="99">
        <f>IF(OR($C762="",K762=""),"",IF(AND($C762&gt;=1001,$C762&lt;=1005),COUNTIFS($C$4:$C$1500,"&gt;=1001",$C$4:$C$1500,"&lt;=1005",K$4:K$1500,"&gt;"&amp;K762)+1,IF(AND($C762&gt;=1101,$C762&lt;=1105),COUNTIFS($C$4:$C$1500,"&gt;=1101",$C$4:$C$1500,"&lt;=1105",K$4:K$1500,"&gt;"&amp;K762)+1,IF(AND($C762&gt;=901,$C762&lt;=905),COUNTIFS($C$4:$C$1500,"&gt;=901",$C$4:$C$1500,"&lt;=905",K$4:K$1500,"&gt;"&amp;K762)+1,IF(AND($C762&gt;=801,$C762&lt;=805),COUNTIFS($C$4:$C$1500,"&gt;=801",$C$4:$C$1500,"&lt;=805",K$4:K$1500,"&gt;"&amp;K762)+1,IF(AND($C762&gt;=701,$C762&lt;=705),COUNTIFS($C$4:$C$1500,"&gt;=701",$C$4:$C$1500,"&lt;=705",K$4:K$1500,"&gt;"&amp;K762)+1,IF(AND($C762&gt;=601,$C762&lt;=606),COUNTIFS($C$4:$C$1500,"&gt;=601",$C$4:$C$1500,"&lt;=606",K$4:K$1500,"&gt;"&amp;K762)+1,"")))))))</f>
        <v/>
      </c>
      <c r="N762" s="99">
        <f>IF(OR($C762="",K762=""),"",IF(OR(AND($C762&gt;=1001,$C762&lt;=1005),AND($C762&gt;=1101,$C762&lt;=1105)),COUNTIFS($C$4:$C$1500,"&gt;=1001",$C$4:$C$1500,"&lt;=1005",K$4:K$1500,"&gt;"&amp;K762)+COUNTIFS($C$4:$C$1500,"&gt;=1101",$C$4:$C$1500,"&lt;=1105",K$4:K$1500,"&gt;"&amp;K762)+1,""))</f>
        <v/>
      </c>
      <c r="O762" s="94" t="n">
        <v>51.41</v>
      </c>
      <c r="P762" s="94" t="n">
        <v>34.61</v>
      </c>
      <c r="Q762" s="94" t="n">
        <v>43.54</v>
      </c>
      <c r="R762" s="94" t="n">
        <v>62.5</v>
      </c>
      <c r="S762" s="94" t="n">
        <v>48</v>
      </c>
      <c r="T762" s="99">
        <f>IF(AND(O762&gt;0,O762&lt;36),1,IF(AND(O762&gt;=36,O762&lt;51),2,IF(AND(O762&gt;=51,O762&lt;71),3,IF(AND(O762&gt;=71,O762&lt;=100),4,))))</f>
        <v/>
      </c>
      <c r="U762" s="99">
        <f>IF(AND(P762&gt;0,P762&lt;41),1,IF(AND(P762&gt;=41,P762&lt;56),2,IF(AND(P762&gt;=56,P762&lt;71),3,IF(AND(P762&gt;=71,P762&lt;=100),4,))))</f>
        <v/>
      </c>
      <c r="V762" s="99">
        <f>IF(AND(Q762&gt;0,Q762&lt;41),1,IF(AND(Q762&gt;=41,Q762&lt;56),2,IF(AND(Q762&gt;=56,Q762&lt;71),3,IF(AND(Q762&gt;=71,Q762&lt;=100),4,))))</f>
        <v/>
      </c>
      <c r="W762" s="99">
        <f>IF(AND(R762&gt;0,R762&lt;36),1,IF(AND(R762&gt;=36,R762&lt;51),2,IF(AND(R762&gt;=51,R762&lt;66),3,IF(AND(R762&gt;=66,R762&lt;=100),4,))))</f>
        <v/>
      </c>
      <c r="X762" s="100">
        <f>IF(AND(S762&gt;0,S762&lt;37),1,IF(AND(S762&gt;=37,S762&lt;58),2,IF(AND(S762&gt;=58,S762&lt;71),3,IF(AND(S762&gt;=71,S762&lt;=100),4,))))</f>
        <v/>
      </c>
      <c r="Y762" s="101">
        <f>IF(SUM(AC762:AG762)=0, "", ROUND(((AC762*3+AD762*3+AE762*3+AF762*3+AG762*1)/13)*5,0))</f>
        <v/>
      </c>
      <c r="Z762" s="99">
        <f>IF(OR($C762="",Y762=""),"",COUNTIFS($C$4:$C$1500,$C762,Y$4:Y$1500,"&gt;"&amp;Y762)+1)</f>
        <v/>
      </c>
      <c r="AA762" s="99">
        <f>IF(OR($C762="",Y762=""),"",IF(AND($C762&gt;=1001,$C762&lt;=1005),COUNTIFS($C$4:$C$1500,"&gt;=1001",$C$4:$C$1500,"&lt;=1005",Y$4:Y$1500,"&gt;"&amp;Y762)+1,IF(AND($C762&gt;=1101,$C762&lt;=1105),COUNTIFS($C$4:$C$1500,"&gt;=1101",$C$4:$C$1500,"&lt;=1105",Y$4:Y$1500,"&gt;"&amp;Y762)+1,IF(AND($C762&gt;=901,$C762&lt;=905),COUNTIFS($C$4:$C$1500,"&gt;=901",$C$4:$C$1500,"&lt;=905",Y$4:Y$1500,"&gt;"&amp;Y762)+1,IF(AND($C762&gt;=801,$C762&lt;=805),COUNTIFS($C$4:$C$1500,"&gt;=801",$C$4:$C$1500,"&lt;=805",Y$4:Y$1500,"&gt;"&amp;Y762)+1,IF(AND($C762&gt;=701,$C762&lt;=705),COUNTIFS($C$4:$C$1500,"&gt;=701",$C$4:$C$1500,"&lt;=705",Y$4:Y$1500,"&gt;"&amp;Y762)+1,IF(AND($C762&gt;=601,$C762&lt;=606),COUNTIFS($C$4:$C$1500,"&gt;=601",$C$4:$C$1500,"&lt;=606",Y$4:Y$1500,"&gt;"&amp;Y762)+1,"")))))))</f>
        <v/>
      </c>
      <c r="AB762" s="99">
        <f>IF(OR($C762="",Y762=""),"",IF(OR(AND($C762&gt;=1001,$C762&lt;=1005),AND($C762&gt;=1101,$C762&lt;=1105)),COUNTIFS($C$4:$C$1500,"&gt;=1001",$C$4:$C$1500,"&lt;=1005",Y$4:Y$1500,"&gt;"&amp;Y762)+COUNTIFS($C$4:$C$1500,"&gt;=1101",$C$4:$C$1500,"&lt;=1105",Y$4:Y$1500,"&gt;"&amp;Y762)+1,""))</f>
        <v/>
      </c>
      <c r="AC762" s="94" t="n">
        <v>56.25</v>
      </c>
      <c r="AD762" s="94" t="n">
        <v>61.67</v>
      </c>
      <c r="AE762" s="94" t="n">
        <v>60.5</v>
      </c>
      <c r="AF762" s="94" t="n">
        <v>61.25</v>
      </c>
      <c r="AG762" s="94" t="n">
        <v>41.25</v>
      </c>
      <c r="AH762" s="99">
        <f>IF(AND(AC762&gt;0,AC762&lt;36),1,IF(AND(AC762&gt;=36,AC762&lt;51),2,IF(AND(AC762&gt;=51,AC762&lt;71),3,IF(AND(AC762&gt;=71,AC762&lt;=100),4,))))</f>
        <v/>
      </c>
      <c r="AI762" s="99">
        <f>IF(AND(AD762&gt;0,AD762&lt;41),1,IF(AND(AD762&gt;=41,AD762&lt;56),2,IF(AND(AD762&gt;=56,AD762&lt;71),3,IF(AND(AD762&gt;=71,AD762&lt;=100),4,))))</f>
        <v/>
      </c>
      <c r="AJ762" s="99">
        <f>IF(AND(AE762&gt;0,AE762&lt;41),1,IF(AND(AE762&gt;=41,AE762&lt;56),2,IF(AND(AE762&gt;=56,AE762&lt;71),3,IF(AND(AE762&gt;=71,AE762&lt;=100),4,))))</f>
        <v/>
      </c>
      <c r="AK762" s="99">
        <f>IF(AND(AF762&gt;0,AF762&lt;36),1,IF(AND(AF762&gt;=36,AF762&lt;51),2,IF(AND(AF762&gt;=51,AF762&lt;66),3,IF(AND(AF762&gt;=66,AF762&lt;=100),4,))))</f>
        <v/>
      </c>
      <c r="AL762" s="100">
        <f>IF(AND(AG762&gt;0,AG762&lt;37),1,IF(AND(AG762&gt;=37,AG762&lt;58),2,IF(AND(AG762&gt;=58,AG762&lt;71),3,IF(AND(AG762&gt;=71,AG762&lt;=100),4,))))</f>
        <v/>
      </c>
      <c r="AM762" s="101">
        <f>IF((Y762&lt;&gt;"")*(K762&lt;&gt;""),Y762-K762,"")</f>
        <v/>
      </c>
      <c r="AN762" s="99">
        <f>IF((Z762&lt;&gt;"")*(L762&lt;&gt;""),Z762-L762,"")</f>
        <v/>
      </c>
      <c r="AO762" s="99">
        <f>IF((AA762&lt;&gt;"")*(M762&lt;&gt;""),AA762-M762,"")</f>
        <v/>
      </c>
      <c r="AP762" s="99">
        <f>IF((AB762&lt;&gt;"")*(N762&lt;&gt;""),AB762-N762,"")</f>
        <v/>
      </c>
      <c r="AQ762" s="94">
        <f>IF((AC762&lt;&gt;"")*(O762&lt;&gt;""),AC762-O762,"")</f>
        <v/>
      </c>
      <c r="AR762" s="94">
        <f>IF((AD762&lt;&gt;"")*(P762&lt;&gt;""),AD762-P762,"")</f>
        <v/>
      </c>
      <c r="AS762" s="94">
        <f>IF((AE762&lt;&gt;"")*(Q762&lt;&gt;""),AE762-Q762,"")</f>
        <v/>
      </c>
      <c r="AT762" s="94">
        <f>IF((AF762&lt;&gt;"")*(R762&lt;&gt;""),AF762-R762,"")</f>
        <v/>
      </c>
      <c r="AU762" s="94">
        <f>IF((AG762&lt;&gt;"")*(S762&lt;&gt;""),AG762-S762,"")</f>
        <v/>
      </c>
      <c r="AV762" s="99">
        <f>IF((AH762&lt;&gt;"")*(T762&lt;&gt;""),AH762-T762,"")</f>
        <v/>
      </c>
      <c r="AW762" s="99">
        <f>IF((AI762&lt;&gt;"")*(U762&lt;&gt;""),AI762-U762,"")</f>
        <v/>
      </c>
      <c r="AX762" s="99">
        <f>IF((AJ762&lt;&gt;"")*(V762&lt;&gt;""),AJ762-V762,"")</f>
        <v/>
      </c>
      <c r="AY762" s="99">
        <f>IF((AK762&lt;&gt;"")*(W762&lt;&gt;""),AK762-W762,"")</f>
        <v/>
      </c>
      <c r="AZ762" s="102">
        <f>IF((AL762&lt;&gt;"")*(X762&lt;&gt;""),AL762-X762,"")</f>
        <v/>
      </c>
      <c r="BA762" s="50">
        <f>IFERROR(__xludf.dummyfunction("AI(""Actúa como un tutor académico y dirígete personalmente al estudiante "" &amp; I762 &amp; "" "" &amp; J762 &amp; "" "" &amp; G762 &amp; "" "" &amp; H762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AM762 &amp; ""'. Diferencias por área: Matemáticas ("" &amp; AQ762 &amp; ""), Ciencias Natura"&amp;"les ("" &amp; AR762 &amp; ""), Sociales ("" &amp; AS762 &amp; ""), Lectura Crítica ("" &amp; AT762 &amp; "") e Inglés ("" &amp; AU762 &amp; ""). Variación en posición: grupo ("" &amp; AN762 &amp; ""), grado ("" &amp; AO762 &amp; "") y media ("" &amp; AP762 &amp; ""). Puntajes Primer Simulacro: Global "" &amp; K762 &amp; "", Mat "" &amp; "&amp;"O4 &amp; "", Cien "" &amp; P762 &amp; "", Soc "" &amp; Q762 &amp; "", Lec "" &amp; R762 &amp; "", Ing "" &amp; S762 &amp; "". Puntajes Segundo Simulacro: Global "" &amp; Y762 &amp; "", Mat "" &amp; AC762 &amp; "", Cien "" &amp; AD762 &amp; "", Soc "" &amp; AE762 &amp; "", Lec "" &amp; AF762 &amp; "", Ing "" &amp; AG762 &amp; "". Escribe un mensaje motivador"&amp;" y breve (máximo 4 líneas)."")
"),"=AI(""Actúa como un tutor académico y dirígete personalmente al estudiante "" &amp; I762 &amp; "" "" &amp; J762 &amp; "" "" &amp; G762 &amp; "" "" &amp; H762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AM762 &amp; ""'. Diferencias por área: Matemáticas ("" &amp; AQ762 &amp; ""), Ciencias Natur"&amp;"ales ("" &amp; AR762 &amp; ""), Sociales ("" &amp; AS762 &amp; ""), Lectura Crítica ("" &amp; AT762 &amp; "") e Inglés ("" &amp; AU762 &amp; ""). Variación en posición: grupo ("" &amp; AN762 &amp; ""), grado ("" &amp; AO762 &amp; "") y media ("" &amp; AP762 &amp; ""). Puntajes Primer Simulacro: Global "" &amp; K762 &amp; "", Mat "" &amp;"&amp;" O762 &amp; "", Cien "" &amp; P762 &amp; "", Soc "" &amp; Q762 &amp; "", Lec "" &amp; R762 &amp; "", Ing "" &amp; S762 &amp; "". Puntajes Segundo Simulacro: Global "" &amp; Y762 &amp; "", Mat "" &amp; AC762 &amp; "", Cien "" &amp; AD762 &amp; "", Soc "" &amp; AE762 &amp; "", Lec "" &amp; AF762 &amp; "", Ing "" &amp; AG762 &amp; "". Escribe un mensaje motivado"&amp;"r y breve (máximo 4 líneas)."")
")</f>
        <v/>
      </c>
    </row>
    <row r="763" ht="15.75" customHeight="1" s="42">
      <c r="A763" s="93" t="n"/>
      <c r="B763" s="94" t="inlineStr">
        <is>
          <t>Bachillerato</t>
        </is>
      </c>
      <c r="C763" s="94" t="n">
        <v>1002</v>
      </c>
      <c r="D763" s="94" t="n"/>
      <c r="E763" s="95" t="n">
        <v>1011592214</v>
      </c>
      <c r="F763" s="96">
        <f>TRIM(G763&amp;" "&amp;H763&amp;" "&amp;I763&amp;" "&amp;J763)</f>
        <v/>
      </c>
      <c r="G763" s="94" t="inlineStr">
        <is>
          <t>Quiros</t>
        </is>
      </c>
      <c r="H763" s="94" t="inlineStr">
        <is>
          <t>Vidales</t>
        </is>
      </c>
      <c r="I763" s="94" t="inlineStr">
        <is>
          <t>María</t>
        </is>
      </c>
      <c r="J763" s="97" t="inlineStr">
        <is>
          <t>Camila</t>
        </is>
      </c>
      <c r="K763" s="98">
        <f>IF(SUM(O763:S763)=0, "", ROUND(((O763*3+P763*3+Q763*3+R763*3+S763*1)/13)*5,0))</f>
        <v/>
      </c>
      <c r="L763" s="99">
        <f>IF(OR($C763="",K763=""),"",COUNTIFS($C$4:$C$1500,$C763,K$4:K$1500,"&gt;"&amp;K763)+1)</f>
        <v/>
      </c>
      <c r="M763" s="99">
        <f>IF(OR($C763="",K763=""),"",IF(AND($C763&gt;=1001,$C763&lt;=1005),COUNTIFS($C$4:$C$1500,"&gt;=1001",$C$4:$C$1500,"&lt;=1005",K$4:K$1500,"&gt;"&amp;K763)+1,IF(AND($C763&gt;=1101,$C763&lt;=1105),COUNTIFS($C$4:$C$1500,"&gt;=1101",$C$4:$C$1500,"&lt;=1105",K$4:K$1500,"&gt;"&amp;K763)+1,IF(AND($C763&gt;=901,$C763&lt;=905),COUNTIFS($C$4:$C$1500,"&gt;=901",$C$4:$C$1500,"&lt;=905",K$4:K$1500,"&gt;"&amp;K763)+1,IF(AND($C763&gt;=801,$C763&lt;=805),COUNTIFS($C$4:$C$1500,"&gt;=801",$C$4:$C$1500,"&lt;=805",K$4:K$1500,"&gt;"&amp;K763)+1,IF(AND($C763&gt;=701,$C763&lt;=705),COUNTIFS($C$4:$C$1500,"&gt;=701",$C$4:$C$1500,"&lt;=705",K$4:K$1500,"&gt;"&amp;K763)+1,IF(AND($C763&gt;=601,$C763&lt;=606),COUNTIFS($C$4:$C$1500,"&gt;=601",$C$4:$C$1500,"&lt;=606",K$4:K$1500,"&gt;"&amp;K763)+1,"")))))))</f>
        <v/>
      </c>
      <c r="N763" s="99">
        <f>IF(OR($C763="",K763=""),"",IF(OR(AND($C763&gt;=1001,$C763&lt;=1005),AND($C763&gt;=1101,$C763&lt;=1105)),COUNTIFS($C$4:$C$1500,"&gt;=1001",$C$4:$C$1500,"&lt;=1005",K$4:K$1500,"&gt;"&amp;K763)+COUNTIFS($C$4:$C$1500,"&gt;=1101",$C$4:$C$1500,"&lt;=1105",K$4:K$1500,"&gt;"&amp;K763)+1,""))</f>
        <v/>
      </c>
      <c r="O763" s="94" t="n">
        <v>28.2</v>
      </c>
      <c r="P763" s="94" t="n">
        <v>29.6</v>
      </c>
      <c r="Q763" s="94" t="n">
        <v>29.99</v>
      </c>
      <c r="R763" s="94" t="n">
        <v>25</v>
      </c>
      <c r="S763" s="94" t="n">
        <v>50.67</v>
      </c>
      <c r="T763" s="99">
        <f>IF(AND(O763&gt;0,O763&lt;36),1,IF(AND(O763&gt;=36,O763&lt;51),2,IF(AND(O763&gt;=51,O763&lt;71),3,IF(AND(O763&gt;=71,O763&lt;=100),4,))))</f>
        <v/>
      </c>
      <c r="U763" s="99">
        <f>IF(AND(P763&gt;0,P763&lt;41),1,IF(AND(P763&gt;=41,P763&lt;56),2,IF(AND(P763&gt;=56,P763&lt;71),3,IF(AND(P763&gt;=71,P763&lt;=100),4,))))</f>
        <v/>
      </c>
      <c r="V763" s="99">
        <f>IF(AND(Q763&gt;0,Q763&lt;41),1,IF(AND(Q763&gt;=41,Q763&lt;56),2,IF(AND(Q763&gt;=56,Q763&lt;71),3,IF(AND(Q763&gt;=71,Q763&lt;=100),4,))))</f>
        <v/>
      </c>
      <c r="W763" s="99">
        <f>IF(AND(R763&gt;0,R763&lt;36),1,IF(AND(R763&gt;=36,R763&lt;51),2,IF(AND(R763&gt;=51,R763&lt;66),3,IF(AND(R763&gt;=66,R763&lt;=100),4,))))</f>
        <v/>
      </c>
      <c r="X763" s="100">
        <f>IF(AND(S763&gt;0,S763&lt;37),1,IF(AND(S763&gt;=37,S763&lt;58),2,IF(AND(S763&gt;=58,S763&lt;71),3,IF(AND(S763&gt;=71,S763&lt;=100),4,))))</f>
        <v/>
      </c>
      <c r="Y763" s="101">
        <f>IF(SUM(AC763:AG763)=0, "", ROUND(((AC763*3+AD763*3+AE763*3+AF763*3+AG763*1)/13)*5,0))</f>
        <v/>
      </c>
      <c r="Z763" s="99">
        <f>IF(OR($C763="",Y763=""),"",COUNTIFS($C$4:$C$1500,$C763,Y$4:Y$1500,"&gt;"&amp;Y763)+1)</f>
        <v/>
      </c>
      <c r="AA763" s="99">
        <f>IF(OR($C763="",Y763=""),"",IF(AND($C763&gt;=1001,$C763&lt;=1005),COUNTIFS($C$4:$C$1500,"&gt;=1001",$C$4:$C$1500,"&lt;=1005",Y$4:Y$1500,"&gt;"&amp;Y763)+1,IF(AND($C763&gt;=1101,$C763&lt;=1105),COUNTIFS($C$4:$C$1500,"&gt;=1101",$C$4:$C$1500,"&lt;=1105",Y$4:Y$1500,"&gt;"&amp;Y763)+1,IF(AND($C763&gt;=901,$C763&lt;=905),COUNTIFS($C$4:$C$1500,"&gt;=901",$C$4:$C$1500,"&lt;=905",Y$4:Y$1500,"&gt;"&amp;Y763)+1,IF(AND($C763&gt;=801,$C763&lt;=805),COUNTIFS($C$4:$C$1500,"&gt;=801",$C$4:$C$1500,"&lt;=805",Y$4:Y$1500,"&gt;"&amp;Y763)+1,IF(AND($C763&gt;=701,$C763&lt;=705),COUNTIFS($C$4:$C$1500,"&gt;=701",$C$4:$C$1500,"&lt;=705",Y$4:Y$1500,"&gt;"&amp;Y763)+1,IF(AND($C763&gt;=601,$C763&lt;=606),COUNTIFS($C$4:$C$1500,"&gt;=601",$C$4:$C$1500,"&lt;=606",Y$4:Y$1500,"&gt;"&amp;Y763)+1,"")))))))</f>
        <v/>
      </c>
      <c r="AB763" s="99">
        <f>IF(OR($C763="",Y763=""),"",IF(OR(AND($C763&gt;=1001,$C763&lt;=1005),AND($C763&gt;=1101,$C763&lt;=1105)),COUNTIFS($C$4:$C$1500,"&gt;=1001",$C$4:$C$1500,"&lt;=1005",Y$4:Y$1500,"&gt;"&amp;Y763)+COUNTIFS($C$4:$C$1500,"&gt;=1101",$C$4:$C$1500,"&lt;=1105",Y$4:Y$1500,"&gt;"&amp;Y763)+1,""))</f>
        <v/>
      </c>
      <c r="AC763" s="94" t="n">
        <v>50.25</v>
      </c>
      <c r="AD763" s="94" t="n">
        <v>22.62</v>
      </c>
      <c r="AE763" s="94" t="n">
        <v>38.5</v>
      </c>
      <c r="AF763" s="94" t="n">
        <v>39.38</v>
      </c>
      <c r="AG763" s="94" t="n">
        <v>45.83</v>
      </c>
      <c r="AH763" s="99">
        <f>IF(AND(AC763&gt;0,AC763&lt;36),1,IF(AND(AC763&gt;=36,AC763&lt;51),2,IF(AND(AC763&gt;=51,AC763&lt;71),3,IF(AND(AC763&gt;=71,AC763&lt;=100),4,))))</f>
        <v/>
      </c>
      <c r="AI763" s="99">
        <f>IF(AND(AD763&gt;0,AD763&lt;41),1,IF(AND(AD763&gt;=41,AD763&lt;56),2,IF(AND(AD763&gt;=56,AD763&lt;71),3,IF(AND(AD763&gt;=71,AD763&lt;=100),4,))))</f>
        <v/>
      </c>
      <c r="AJ763" s="99">
        <f>IF(AND(AE763&gt;0,AE763&lt;41),1,IF(AND(AE763&gt;=41,AE763&lt;56),2,IF(AND(AE763&gt;=56,AE763&lt;71),3,IF(AND(AE763&gt;=71,AE763&lt;=100),4,))))</f>
        <v/>
      </c>
      <c r="AK763" s="99">
        <f>IF(AND(AF763&gt;0,AF763&lt;36),1,IF(AND(AF763&gt;=36,AF763&lt;51),2,IF(AND(AF763&gt;=51,AF763&lt;66),3,IF(AND(AF763&gt;=66,AF763&lt;=100),4,))))</f>
        <v/>
      </c>
      <c r="AL763" s="100">
        <f>IF(AND(AG763&gt;0,AG763&lt;37),1,IF(AND(AG763&gt;=37,AG763&lt;58),2,IF(AND(AG763&gt;=58,AG763&lt;71),3,IF(AND(AG763&gt;=71,AG763&lt;=100),4,))))</f>
        <v/>
      </c>
      <c r="AM763" s="101">
        <f>IF((Y763&lt;&gt;"")*(K763&lt;&gt;""),Y763-K763,"")</f>
        <v/>
      </c>
      <c r="AN763" s="99">
        <f>IF((Z763&lt;&gt;"")*(L763&lt;&gt;""),Z763-L763,"")</f>
        <v/>
      </c>
      <c r="AO763" s="99">
        <f>IF((AA763&lt;&gt;"")*(M763&lt;&gt;""),AA763-M763,"")</f>
        <v/>
      </c>
      <c r="AP763" s="99">
        <f>IF((AB763&lt;&gt;"")*(N763&lt;&gt;""),AB763-N763,"")</f>
        <v/>
      </c>
      <c r="AQ763" s="94">
        <f>IF((AC763&lt;&gt;"")*(O763&lt;&gt;""),AC763-O763,"")</f>
        <v/>
      </c>
      <c r="AR763" s="94">
        <f>IF((AD763&lt;&gt;"")*(P763&lt;&gt;""),AD763-P763,"")</f>
        <v/>
      </c>
      <c r="AS763" s="94">
        <f>IF((AE763&lt;&gt;"")*(Q763&lt;&gt;""),AE763-Q763,"")</f>
        <v/>
      </c>
      <c r="AT763" s="94">
        <f>IF((AF763&lt;&gt;"")*(R763&lt;&gt;""),AF763-R763,"")</f>
        <v/>
      </c>
      <c r="AU763" s="94">
        <f>IF((AG763&lt;&gt;"")*(S763&lt;&gt;""),AG763-S763,"")</f>
        <v/>
      </c>
      <c r="AV763" s="99">
        <f>IF((AH763&lt;&gt;"")*(T763&lt;&gt;""),AH763-T763,"")</f>
        <v/>
      </c>
      <c r="AW763" s="99">
        <f>IF((AI763&lt;&gt;"")*(U763&lt;&gt;""),AI763-U763,"")</f>
        <v/>
      </c>
      <c r="AX763" s="99">
        <f>IF((AJ763&lt;&gt;"")*(V763&lt;&gt;""),AJ763-V763,"")</f>
        <v/>
      </c>
      <c r="AY763" s="99">
        <f>IF((AK763&lt;&gt;"")*(W763&lt;&gt;""),AK763-W763,"")</f>
        <v/>
      </c>
      <c r="AZ763" s="102">
        <f>IF((AL763&lt;&gt;"")*(X763&lt;&gt;""),AL763-X763,"")</f>
        <v/>
      </c>
      <c r="BA763" s="50">
        <f>IFERROR(__xludf.dummyfunction("AI(""Actúa como un tutor académico y dirígete personalmente al estudiante "" &amp; I763 &amp; "" "" &amp; J763 &amp; "" "" &amp; G763 &amp; "" "" &amp; H763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AM763 &amp; ""'. Diferencias por área: Matemáticas ("" &amp; AQ763 &amp; ""), Ciencias Natura"&amp;"les ("" &amp; AR763 &amp; ""), Sociales ("" &amp; AS763 &amp; ""), Lectura Crítica ("" &amp; AT763 &amp; "") e Inglés ("" &amp; AU763 &amp; ""). Variación en posición: grupo ("" &amp; AN763 &amp; ""), grado ("" &amp; AO763 &amp; "") y media ("" &amp; AP763 &amp; ""). Puntajes Primer Simulacro: Global "" &amp; K763 &amp; "", Mat "" &amp; "&amp;"O4 &amp; "", Cien "" &amp; P763 &amp; "", Soc "" &amp; Q763 &amp; "", Lec "" &amp; R763 &amp; "", Ing "" &amp; S763 &amp; "". Puntajes Segundo Simulacro: Global "" &amp; Y763 &amp; "", Mat "" &amp; AC763 &amp; "", Cien "" &amp; AD763 &amp; "", Soc "" &amp; AE763 &amp; "", Lec "" &amp; AF763 &amp; "", Ing "" &amp; AG763 &amp; "". Escribe un mensaje motivador"&amp;" y breve (máximo 4 líneas)."")
"),"=AI(""Actúa como un tutor académico y dirígete personalmente al estudiante "" &amp; I763 &amp; "" "" &amp; J763 &amp; "" "" &amp; G763 &amp; "" "" &amp; H763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AM763 &amp; ""'. Diferencias por área: Matemáticas ("" &amp; AQ763 &amp; ""), Ciencias Natur"&amp;"ales ("" &amp; AR763 &amp; ""), Sociales ("" &amp; AS763 &amp; ""), Lectura Crítica ("" &amp; AT763 &amp; "") e Inglés ("" &amp; AU763 &amp; ""). Variación en posición: grupo ("" &amp; AN763 &amp; ""), grado ("" &amp; AO763 &amp; "") y media ("" &amp; AP763 &amp; ""). Puntajes Primer Simulacro: Global "" &amp; K763 &amp; "", Mat "" &amp;"&amp;" O763 &amp; "", Cien "" &amp; P763 &amp; "", Soc "" &amp; Q763 &amp; "", Lec "" &amp; R763 &amp; "", Ing "" &amp; S763 &amp; "". Puntajes Segundo Simulacro: Global "" &amp; Y763 &amp; "", Mat "" &amp; AC763 &amp; "", Cien "" &amp; AD763 &amp; "", Soc "" &amp; AE763 &amp; "", Lec "" &amp; AF763 &amp; "", Ing "" &amp; AG763 &amp; "". Escribe un mensaje motivado"&amp;"r y breve (máximo 4 líneas)."")
")</f>
        <v/>
      </c>
    </row>
    <row r="764" ht="15.75" customHeight="1" s="42">
      <c r="A764" s="93" t="n"/>
      <c r="B764" s="94" t="inlineStr">
        <is>
          <t>Bachillerato</t>
        </is>
      </c>
      <c r="C764" s="94" t="n">
        <v>1002</v>
      </c>
      <c r="D764" s="94" t="n"/>
      <c r="E764" s="95" t="n">
        <v>1018248662</v>
      </c>
      <c r="F764" s="96">
        <f>TRIM(G764&amp;" "&amp;H764&amp;" "&amp;I764&amp;" "&amp;J764)</f>
        <v/>
      </c>
      <c r="G764" s="94" t="inlineStr">
        <is>
          <t>Ramírez</t>
        </is>
      </c>
      <c r="H764" s="94" t="inlineStr">
        <is>
          <t>Sucerquia</t>
        </is>
      </c>
      <c r="I764" s="94" t="inlineStr">
        <is>
          <t>Gireth</t>
        </is>
      </c>
      <c r="J764" s="97" t="inlineStr">
        <is>
          <t>Kristal</t>
        </is>
      </c>
      <c r="K764" s="98">
        <f>IF(SUM(O764:S764)=0, "", ROUND(((O764*3+P764*3+Q764*3+R764*3+S764*1)/13)*5,0))</f>
        <v/>
      </c>
      <c r="L764" s="99">
        <f>IF(OR($C764="",K764=""),"",COUNTIFS($C$4:$C$1500,$C764,K$4:K$1500,"&gt;"&amp;K764)+1)</f>
        <v/>
      </c>
      <c r="M764" s="99">
        <f>IF(OR($C764="",K764=""),"",IF(AND($C764&gt;=1001,$C764&lt;=1005),COUNTIFS($C$4:$C$1500,"&gt;=1001",$C$4:$C$1500,"&lt;=1005",K$4:K$1500,"&gt;"&amp;K764)+1,IF(AND($C764&gt;=1101,$C764&lt;=1105),COUNTIFS($C$4:$C$1500,"&gt;=1101",$C$4:$C$1500,"&lt;=1105",K$4:K$1500,"&gt;"&amp;K764)+1,IF(AND($C764&gt;=901,$C764&lt;=905),COUNTIFS($C$4:$C$1500,"&gt;=901",$C$4:$C$1500,"&lt;=905",K$4:K$1500,"&gt;"&amp;K764)+1,IF(AND($C764&gt;=801,$C764&lt;=805),COUNTIFS($C$4:$C$1500,"&gt;=801",$C$4:$C$1500,"&lt;=805",K$4:K$1500,"&gt;"&amp;K764)+1,IF(AND($C764&gt;=701,$C764&lt;=705),COUNTIFS($C$4:$C$1500,"&gt;=701",$C$4:$C$1500,"&lt;=705",K$4:K$1500,"&gt;"&amp;K764)+1,IF(AND($C764&gt;=601,$C764&lt;=606),COUNTIFS($C$4:$C$1500,"&gt;=601",$C$4:$C$1500,"&lt;=606",K$4:K$1500,"&gt;"&amp;K764)+1,"")))))))</f>
        <v/>
      </c>
      <c r="N764" s="99">
        <f>IF(OR($C764="",K764=""),"",IF(OR(AND($C764&gt;=1001,$C764&lt;=1005),AND($C764&gt;=1101,$C764&lt;=1105)),COUNTIFS($C$4:$C$1500,"&gt;=1001",$C$4:$C$1500,"&lt;=1005",K$4:K$1500,"&gt;"&amp;K764)+COUNTIFS($C$4:$C$1500,"&gt;=1101",$C$4:$C$1500,"&lt;=1105",K$4:K$1500,"&gt;"&amp;K764)+1,""))</f>
        <v/>
      </c>
      <c r="O764" s="94" t="n">
        <v>41.09</v>
      </c>
      <c r="P764" s="94" t="n">
        <v>36.74</v>
      </c>
      <c r="Q764" s="94" t="n">
        <v>75.27</v>
      </c>
      <c r="R764" s="94" t="n">
        <v>57.5</v>
      </c>
      <c r="S764" s="94" t="n">
        <v>37.33</v>
      </c>
      <c r="T764" s="99">
        <f>IF(AND(O764&gt;0,O764&lt;36),1,IF(AND(O764&gt;=36,O764&lt;51),2,IF(AND(O764&gt;=51,O764&lt;71),3,IF(AND(O764&gt;=71,O764&lt;=100),4,))))</f>
        <v/>
      </c>
      <c r="U764" s="99">
        <f>IF(AND(P764&gt;0,P764&lt;41),1,IF(AND(P764&gt;=41,P764&lt;56),2,IF(AND(P764&gt;=56,P764&lt;71),3,IF(AND(P764&gt;=71,P764&lt;=100),4,))))</f>
        <v/>
      </c>
      <c r="V764" s="99">
        <f>IF(AND(Q764&gt;0,Q764&lt;41),1,IF(AND(Q764&gt;=41,Q764&lt;56),2,IF(AND(Q764&gt;=56,Q764&lt;71),3,IF(AND(Q764&gt;=71,Q764&lt;=100),4,))))</f>
        <v/>
      </c>
      <c r="W764" s="99">
        <f>IF(AND(R764&gt;0,R764&lt;36),1,IF(AND(R764&gt;=36,R764&lt;51),2,IF(AND(R764&gt;=51,R764&lt;66),3,IF(AND(R764&gt;=66,R764&lt;=100),4,))))</f>
        <v/>
      </c>
      <c r="X764" s="100">
        <f>IF(AND(S764&gt;0,S764&lt;37),1,IF(AND(S764&gt;=37,S764&lt;58),2,IF(AND(S764&gt;=58,S764&lt;71),3,IF(AND(S764&gt;=71,S764&lt;=100),4,))))</f>
        <v/>
      </c>
      <c r="Y764" s="101">
        <f>IF(SUM(AC764:AG764)=0, "", ROUND(((AC764*3+AD764*3+AE764*3+AF764*3+AG764*1)/13)*5,0))</f>
        <v/>
      </c>
      <c r="Z764" s="99">
        <f>IF(OR($C764="",Y764=""),"",COUNTIFS($C$4:$C$1500,$C764,Y$4:Y$1500,"&gt;"&amp;Y764)+1)</f>
        <v/>
      </c>
      <c r="AA764" s="99">
        <f>IF(OR($C764="",Y764=""),"",IF(AND($C764&gt;=1001,$C764&lt;=1005),COUNTIFS($C$4:$C$1500,"&gt;=1001",$C$4:$C$1500,"&lt;=1005",Y$4:Y$1500,"&gt;"&amp;Y764)+1,IF(AND($C764&gt;=1101,$C764&lt;=1105),COUNTIFS($C$4:$C$1500,"&gt;=1101",$C$4:$C$1500,"&lt;=1105",Y$4:Y$1500,"&gt;"&amp;Y764)+1,IF(AND($C764&gt;=901,$C764&lt;=905),COUNTIFS($C$4:$C$1500,"&gt;=901",$C$4:$C$1500,"&lt;=905",Y$4:Y$1500,"&gt;"&amp;Y764)+1,IF(AND($C764&gt;=801,$C764&lt;=805),COUNTIFS($C$4:$C$1500,"&gt;=801",$C$4:$C$1500,"&lt;=805",Y$4:Y$1500,"&gt;"&amp;Y764)+1,IF(AND($C764&gt;=701,$C764&lt;=705),COUNTIFS($C$4:$C$1500,"&gt;=701",$C$4:$C$1500,"&lt;=705",Y$4:Y$1500,"&gt;"&amp;Y764)+1,IF(AND($C764&gt;=601,$C764&lt;=606),COUNTIFS($C$4:$C$1500,"&gt;=601",$C$4:$C$1500,"&lt;=606",Y$4:Y$1500,"&gt;"&amp;Y764)+1,"")))))))</f>
        <v/>
      </c>
      <c r="AB764" s="99">
        <f>IF(OR($C764="",Y764=""),"",IF(OR(AND($C764&gt;=1001,$C764&lt;=1005),AND($C764&gt;=1101,$C764&lt;=1105)),COUNTIFS($C$4:$C$1500,"&gt;=1001",$C$4:$C$1500,"&lt;=1005",Y$4:Y$1500,"&gt;"&amp;Y764)+COUNTIFS($C$4:$C$1500,"&gt;=1101",$C$4:$C$1500,"&lt;=1105",Y$4:Y$1500,"&gt;"&amp;Y764)+1,""))</f>
        <v/>
      </c>
      <c r="AC764" s="94" t="n">
        <v>59.25</v>
      </c>
      <c r="AD764" s="94" t="n">
        <v>72.44</v>
      </c>
      <c r="AE764" s="94" t="n">
        <v>80.25</v>
      </c>
      <c r="AF764" s="94" t="n">
        <v>52.5</v>
      </c>
      <c r="AG764" s="94" t="n">
        <v>68.75</v>
      </c>
      <c r="AH764" s="99">
        <f>IF(AND(AC764&gt;0,AC764&lt;36),1,IF(AND(AC764&gt;=36,AC764&lt;51),2,IF(AND(AC764&gt;=51,AC764&lt;71),3,IF(AND(AC764&gt;=71,AC764&lt;=100),4,))))</f>
        <v/>
      </c>
      <c r="AI764" s="99">
        <f>IF(AND(AD764&gt;0,AD764&lt;41),1,IF(AND(AD764&gt;=41,AD764&lt;56),2,IF(AND(AD764&gt;=56,AD764&lt;71),3,IF(AND(AD764&gt;=71,AD764&lt;=100),4,))))</f>
        <v/>
      </c>
      <c r="AJ764" s="99">
        <f>IF(AND(AE764&gt;0,AE764&lt;41),1,IF(AND(AE764&gt;=41,AE764&lt;56),2,IF(AND(AE764&gt;=56,AE764&lt;71),3,IF(AND(AE764&gt;=71,AE764&lt;=100),4,))))</f>
        <v/>
      </c>
      <c r="AK764" s="99">
        <f>IF(AND(AF764&gt;0,AF764&lt;36),1,IF(AND(AF764&gt;=36,AF764&lt;51),2,IF(AND(AF764&gt;=51,AF764&lt;66),3,IF(AND(AF764&gt;=66,AF764&lt;=100),4,))))</f>
        <v/>
      </c>
      <c r="AL764" s="100">
        <f>IF(AND(AG764&gt;0,AG764&lt;37),1,IF(AND(AG764&gt;=37,AG764&lt;58),2,IF(AND(AG764&gt;=58,AG764&lt;71),3,IF(AND(AG764&gt;=71,AG764&lt;=100),4,))))</f>
        <v/>
      </c>
      <c r="AM764" s="101">
        <f>IF((Y764&lt;&gt;"")*(K764&lt;&gt;""),Y764-K764,"")</f>
        <v/>
      </c>
      <c r="AN764" s="99">
        <f>IF((Z764&lt;&gt;"")*(L764&lt;&gt;""),Z764-L764,"")</f>
        <v/>
      </c>
      <c r="AO764" s="99">
        <f>IF((AA764&lt;&gt;"")*(M764&lt;&gt;""),AA764-M764,"")</f>
        <v/>
      </c>
      <c r="AP764" s="99">
        <f>IF((AB764&lt;&gt;"")*(N764&lt;&gt;""),AB764-N764,"")</f>
        <v/>
      </c>
      <c r="AQ764" s="94">
        <f>IF((AC764&lt;&gt;"")*(O764&lt;&gt;""),AC764-O764,"")</f>
        <v/>
      </c>
      <c r="AR764" s="94">
        <f>IF((AD764&lt;&gt;"")*(P764&lt;&gt;""),AD764-P764,"")</f>
        <v/>
      </c>
      <c r="AS764" s="94">
        <f>IF((AE764&lt;&gt;"")*(Q764&lt;&gt;""),AE764-Q764,"")</f>
        <v/>
      </c>
      <c r="AT764" s="94">
        <f>IF((AF764&lt;&gt;"")*(R764&lt;&gt;""),AF764-R764,"")</f>
        <v/>
      </c>
      <c r="AU764" s="94">
        <f>IF((AG764&lt;&gt;"")*(S764&lt;&gt;""),AG764-S764,"")</f>
        <v/>
      </c>
      <c r="AV764" s="99">
        <f>IF((AH764&lt;&gt;"")*(T764&lt;&gt;""),AH764-T764,"")</f>
        <v/>
      </c>
      <c r="AW764" s="99">
        <f>IF((AI764&lt;&gt;"")*(U764&lt;&gt;""),AI764-U764,"")</f>
        <v/>
      </c>
      <c r="AX764" s="99">
        <f>IF((AJ764&lt;&gt;"")*(V764&lt;&gt;""),AJ764-V764,"")</f>
        <v/>
      </c>
      <c r="AY764" s="99">
        <f>IF((AK764&lt;&gt;"")*(W764&lt;&gt;""),AK764-W764,"")</f>
        <v/>
      </c>
      <c r="AZ764" s="102">
        <f>IF((AL764&lt;&gt;"")*(X764&lt;&gt;""),AL764-X764,"")</f>
        <v/>
      </c>
      <c r="BA764" s="50">
        <f>IFERROR(__xludf.dummyfunction("AI(""Actúa como un tutor académico y dirígete personalmente al estudiante "" &amp; I764 &amp; "" "" &amp; J764 &amp; "" "" &amp; G764 &amp; "" "" &amp; H764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AM764 &amp; ""'. Diferencias por área: Matemáticas ("" &amp; AQ764 &amp; ""), Ciencias Natura"&amp;"les ("" &amp; AR764 &amp; ""), Sociales ("" &amp; AS764 &amp; ""), Lectura Crítica ("" &amp; AT764 &amp; "") e Inglés ("" &amp; AU764 &amp; ""). Variación en posición: grupo ("" &amp; AN764 &amp; ""), grado ("" &amp; AO764 &amp; "") y media ("" &amp; AP764 &amp; ""). Puntajes Primer Simulacro: Global "" &amp; K764 &amp; "", Mat "" &amp; "&amp;"O4 &amp; "", Cien "" &amp; P764 &amp; "", Soc "" &amp; Q764 &amp; "", Lec "" &amp; R764 &amp; "", Ing "" &amp; S764 &amp; "". Puntajes Segundo Simulacro: Global "" &amp; Y764 &amp; "", Mat "" &amp; AC764 &amp; "", Cien "" &amp; AD764 &amp; "", Soc "" &amp; AE764 &amp; "", Lec "" &amp; AF764 &amp; "", Ing "" &amp; AG764 &amp; "". Escribe un mensaje motivador"&amp;" y breve (máximo 4 líneas)."")
"),"=AI(""Actúa como un tutor académico y dirígete personalmente al estudiante "" &amp; I764 &amp; "" "" &amp; J764 &amp; "" "" &amp; G764 &amp; "" "" &amp; H764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AM764 &amp; ""'. Diferencias por área: Matemáticas ("" &amp; AQ764 &amp; ""), Ciencias Natur"&amp;"ales ("" &amp; AR764 &amp; ""), Sociales ("" &amp; AS764 &amp; ""), Lectura Crítica ("" &amp; AT764 &amp; "") e Inglés ("" &amp; AU764 &amp; ""). Variación en posición: grupo ("" &amp; AN764 &amp; ""), grado ("" &amp; AO764 &amp; "") y media ("" &amp; AP764 &amp; ""). Puntajes Primer Simulacro: Global "" &amp; K764 &amp; "", Mat "" &amp;"&amp;" O764 &amp; "", Cien "" &amp; P764 &amp; "", Soc "" &amp; Q764 &amp; "", Lec "" &amp; R764 &amp; "", Ing "" &amp; S764 &amp; "". Puntajes Segundo Simulacro: Global "" &amp; Y764 &amp; "", Mat "" &amp; AC764 &amp; "", Cien "" &amp; AD764 &amp; "", Soc "" &amp; AE764 &amp; "", Lec "" &amp; AF764 &amp; "", Ing "" &amp; AG764 &amp; "". Escribe un mensaje motivado"&amp;"r y breve (máximo 4 líneas)."")
")</f>
        <v/>
      </c>
    </row>
    <row r="765" ht="15.75" customHeight="1" s="42">
      <c r="A765" s="93" t="n"/>
      <c r="B765" s="94" t="inlineStr">
        <is>
          <t>Bachillerato</t>
        </is>
      </c>
      <c r="C765" s="94" t="n">
        <v>1002</v>
      </c>
      <c r="D765" s="94" t="n"/>
      <c r="E765" s="95" t="n">
        <v>1011592522</v>
      </c>
      <c r="F765" s="96">
        <f>TRIM(G765&amp;" "&amp;H765&amp;" "&amp;I765&amp;" "&amp;J765)</f>
        <v/>
      </c>
      <c r="G765" s="94" t="inlineStr">
        <is>
          <t>Restrepo</t>
        </is>
      </c>
      <c r="H765" s="94" t="inlineStr">
        <is>
          <t>Alcaraz</t>
        </is>
      </c>
      <c r="I765" s="94" t="inlineStr">
        <is>
          <t>Sebastián</t>
        </is>
      </c>
      <c r="J765" s="97" t="n"/>
      <c r="K765" s="98">
        <f>IF(SUM(O765:S765)=0, "", ROUND(((O765*3+P765*3+Q765*3+R765*3+S765*1)/13)*5,0))</f>
        <v/>
      </c>
      <c r="L765" s="99">
        <f>IF(OR($C765="",K765=""),"",COUNTIFS($C$4:$C$1500,$C765,K$4:K$1500,"&gt;"&amp;K765)+1)</f>
        <v/>
      </c>
      <c r="M765" s="99">
        <f>IF(OR($C765="",K765=""),"",IF(AND($C765&gt;=1001,$C765&lt;=1005),COUNTIFS($C$4:$C$1500,"&gt;=1001",$C$4:$C$1500,"&lt;=1005",K$4:K$1500,"&gt;"&amp;K765)+1,IF(AND($C765&gt;=1101,$C765&lt;=1105),COUNTIFS($C$4:$C$1500,"&gt;=1101",$C$4:$C$1500,"&lt;=1105",K$4:K$1500,"&gt;"&amp;K765)+1,IF(AND($C765&gt;=901,$C765&lt;=905),COUNTIFS($C$4:$C$1500,"&gt;=901",$C$4:$C$1500,"&lt;=905",K$4:K$1500,"&gt;"&amp;K765)+1,IF(AND($C765&gt;=801,$C765&lt;=805),COUNTIFS($C$4:$C$1500,"&gt;=801",$C$4:$C$1500,"&lt;=805",K$4:K$1500,"&gt;"&amp;K765)+1,IF(AND($C765&gt;=701,$C765&lt;=705),COUNTIFS($C$4:$C$1500,"&gt;=701",$C$4:$C$1500,"&lt;=705",K$4:K$1500,"&gt;"&amp;K765)+1,IF(AND($C765&gt;=601,$C765&lt;=606),COUNTIFS($C$4:$C$1500,"&gt;=601",$C$4:$C$1500,"&lt;=606",K$4:K$1500,"&gt;"&amp;K765)+1,"")))))))</f>
        <v/>
      </c>
      <c r="N765" s="99">
        <f>IF(OR($C765="",K765=""),"",IF(OR(AND($C765&gt;=1001,$C765&lt;=1005),AND($C765&gt;=1101,$C765&lt;=1105)),COUNTIFS($C$4:$C$1500,"&gt;=1001",$C$4:$C$1500,"&lt;=1005",K$4:K$1500,"&gt;"&amp;K765)+COUNTIFS($C$4:$C$1500,"&gt;=1101",$C$4:$C$1500,"&lt;=1105",K$4:K$1500,"&gt;"&amp;K765)+1,""))</f>
        <v/>
      </c>
      <c r="O765" s="94" t="n">
        <v>29.05</v>
      </c>
      <c r="P765" s="94" t="n">
        <v>40.71</v>
      </c>
      <c r="Q765" s="94" t="n">
        <v>49.57</v>
      </c>
      <c r="R765" s="94" t="n">
        <v>47.5</v>
      </c>
      <c r="S765" s="94" t="n">
        <v>34.67</v>
      </c>
      <c r="T765" s="99">
        <f>IF(AND(O765&gt;0,O765&lt;36),1,IF(AND(O765&gt;=36,O765&lt;51),2,IF(AND(O765&gt;=51,O765&lt;71),3,IF(AND(O765&gt;=71,O765&lt;=100),4,))))</f>
        <v/>
      </c>
      <c r="U765" s="99">
        <f>IF(AND(P765&gt;0,P765&lt;41),1,IF(AND(P765&gt;=41,P765&lt;56),2,IF(AND(P765&gt;=56,P765&lt;71),3,IF(AND(P765&gt;=71,P765&lt;=100),4,))))</f>
        <v/>
      </c>
      <c r="V765" s="99">
        <f>IF(AND(Q765&gt;0,Q765&lt;41),1,IF(AND(Q765&gt;=41,Q765&lt;56),2,IF(AND(Q765&gt;=56,Q765&lt;71),3,IF(AND(Q765&gt;=71,Q765&lt;=100),4,))))</f>
        <v/>
      </c>
      <c r="W765" s="99">
        <f>IF(AND(R765&gt;0,R765&lt;36),1,IF(AND(R765&gt;=36,R765&lt;51),2,IF(AND(R765&gt;=51,R765&lt;66),3,IF(AND(R765&gt;=66,R765&lt;=100),4,))))</f>
        <v/>
      </c>
      <c r="X765" s="100">
        <f>IF(AND(S765&gt;0,S765&lt;37),1,IF(AND(S765&gt;=37,S765&lt;58),2,IF(AND(S765&gt;=58,S765&lt;71),3,IF(AND(S765&gt;=71,S765&lt;=100),4,))))</f>
        <v/>
      </c>
      <c r="Y765" s="101">
        <f>IF(SUM(AC765:AG765)=0, "", ROUND(((AC765*3+AD765*3+AE765*3+AF765*3+AG765*1)/13)*5,0))</f>
        <v/>
      </c>
      <c r="Z765" s="99">
        <f>IF(OR($C765="",Y765=""),"",COUNTIFS($C$4:$C$1500,$C765,Y$4:Y$1500,"&gt;"&amp;Y765)+1)</f>
        <v/>
      </c>
      <c r="AA765" s="99">
        <f>IF(OR($C765="",Y765=""),"",IF(AND($C765&gt;=1001,$C765&lt;=1005),COUNTIFS($C$4:$C$1500,"&gt;=1001",$C$4:$C$1500,"&lt;=1005",Y$4:Y$1500,"&gt;"&amp;Y765)+1,IF(AND($C765&gt;=1101,$C765&lt;=1105),COUNTIFS($C$4:$C$1500,"&gt;=1101",$C$4:$C$1500,"&lt;=1105",Y$4:Y$1500,"&gt;"&amp;Y765)+1,IF(AND($C765&gt;=901,$C765&lt;=905),COUNTIFS($C$4:$C$1500,"&gt;=901",$C$4:$C$1500,"&lt;=905",Y$4:Y$1500,"&gt;"&amp;Y765)+1,IF(AND($C765&gt;=801,$C765&lt;=805),COUNTIFS($C$4:$C$1500,"&gt;=801",$C$4:$C$1500,"&lt;=805",Y$4:Y$1500,"&gt;"&amp;Y765)+1,IF(AND($C765&gt;=701,$C765&lt;=705),COUNTIFS($C$4:$C$1500,"&gt;=701",$C$4:$C$1500,"&lt;=705",Y$4:Y$1500,"&gt;"&amp;Y765)+1,IF(AND($C765&gt;=601,$C765&lt;=606),COUNTIFS($C$4:$C$1500,"&gt;=601",$C$4:$C$1500,"&lt;=606",Y$4:Y$1500,"&gt;"&amp;Y765)+1,"")))))))</f>
        <v/>
      </c>
      <c r="AB765" s="99">
        <f>IF(OR($C765="",Y765=""),"",IF(OR(AND($C765&gt;=1001,$C765&lt;=1005),AND($C765&gt;=1101,$C765&lt;=1105)),COUNTIFS($C$4:$C$1500,"&gt;=1001",$C$4:$C$1500,"&lt;=1005",Y$4:Y$1500,"&gt;"&amp;Y765)+COUNTIFS($C$4:$C$1500,"&gt;=1101",$C$4:$C$1500,"&lt;=1105",Y$4:Y$1500,"&gt;"&amp;Y765)+1,""))</f>
        <v/>
      </c>
      <c r="AC765" s="94" t="n">
        <v>47.25</v>
      </c>
      <c r="AD765" s="94" t="n">
        <v>45.24</v>
      </c>
      <c r="AE765" s="94" t="n">
        <v>46.75</v>
      </c>
      <c r="AF765" s="94" t="n">
        <v>65.63</v>
      </c>
      <c r="AG765" s="94" t="n">
        <v>68.75</v>
      </c>
      <c r="AH765" s="99">
        <f>IF(AND(AC765&gt;0,AC765&lt;36),1,IF(AND(AC765&gt;=36,AC765&lt;51),2,IF(AND(AC765&gt;=51,AC765&lt;71),3,IF(AND(AC765&gt;=71,AC765&lt;=100),4,))))</f>
        <v/>
      </c>
      <c r="AI765" s="99">
        <f>IF(AND(AD765&gt;0,AD765&lt;41),1,IF(AND(AD765&gt;=41,AD765&lt;56),2,IF(AND(AD765&gt;=56,AD765&lt;71),3,IF(AND(AD765&gt;=71,AD765&lt;=100),4,))))</f>
        <v/>
      </c>
      <c r="AJ765" s="99">
        <f>IF(AND(AE765&gt;0,AE765&lt;41),1,IF(AND(AE765&gt;=41,AE765&lt;56),2,IF(AND(AE765&gt;=56,AE765&lt;71),3,IF(AND(AE765&gt;=71,AE765&lt;=100),4,))))</f>
        <v/>
      </c>
      <c r="AK765" s="99">
        <f>IF(AND(AF765&gt;0,AF765&lt;36),1,IF(AND(AF765&gt;=36,AF765&lt;51),2,IF(AND(AF765&gt;=51,AF765&lt;66),3,IF(AND(AF765&gt;=66,AF765&lt;=100),4,))))</f>
        <v/>
      </c>
      <c r="AL765" s="100">
        <f>IF(AND(AG765&gt;0,AG765&lt;37),1,IF(AND(AG765&gt;=37,AG765&lt;58),2,IF(AND(AG765&gt;=58,AG765&lt;71),3,IF(AND(AG765&gt;=71,AG765&lt;=100),4,))))</f>
        <v/>
      </c>
      <c r="AM765" s="101">
        <f>IF((Y765&lt;&gt;"")*(K765&lt;&gt;""),Y765-K765,"")</f>
        <v/>
      </c>
      <c r="AN765" s="99">
        <f>IF((Z765&lt;&gt;"")*(L765&lt;&gt;""),Z765-L765,"")</f>
        <v/>
      </c>
      <c r="AO765" s="99">
        <f>IF((AA765&lt;&gt;"")*(M765&lt;&gt;""),AA765-M765,"")</f>
        <v/>
      </c>
      <c r="AP765" s="99">
        <f>IF((AB765&lt;&gt;"")*(N765&lt;&gt;""),AB765-N765,"")</f>
        <v/>
      </c>
      <c r="AQ765" s="94">
        <f>IF((AC765&lt;&gt;"")*(O765&lt;&gt;""),AC765-O765,"")</f>
        <v/>
      </c>
      <c r="AR765" s="94">
        <f>IF((AD765&lt;&gt;"")*(P765&lt;&gt;""),AD765-P765,"")</f>
        <v/>
      </c>
      <c r="AS765" s="94">
        <f>IF((AE765&lt;&gt;"")*(Q765&lt;&gt;""),AE765-Q765,"")</f>
        <v/>
      </c>
      <c r="AT765" s="94">
        <f>IF((AF765&lt;&gt;"")*(R765&lt;&gt;""),AF765-R765,"")</f>
        <v/>
      </c>
      <c r="AU765" s="94">
        <f>IF((AG765&lt;&gt;"")*(S765&lt;&gt;""),AG765-S765,"")</f>
        <v/>
      </c>
      <c r="AV765" s="99">
        <f>IF((AH765&lt;&gt;"")*(T765&lt;&gt;""),AH765-T765,"")</f>
        <v/>
      </c>
      <c r="AW765" s="99">
        <f>IF((AI765&lt;&gt;"")*(U765&lt;&gt;""),AI765-U765,"")</f>
        <v/>
      </c>
      <c r="AX765" s="99">
        <f>IF((AJ765&lt;&gt;"")*(V765&lt;&gt;""),AJ765-V765,"")</f>
        <v/>
      </c>
      <c r="AY765" s="99">
        <f>IF((AK765&lt;&gt;"")*(W765&lt;&gt;""),AK765-W765,"")</f>
        <v/>
      </c>
      <c r="AZ765" s="102">
        <f>IF((AL765&lt;&gt;"")*(X765&lt;&gt;""),AL765-X765,"")</f>
        <v/>
      </c>
      <c r="BA765" s="50">
        <f>IFERROR(__xludf.dummyfunction("AI(""Actúa como un tutor académico y dirígete personalmente al estudiante "" &amp; I765 &amp; "" "" &amp; J765 &amp; "" "" &amp; G765 &amp; "" "" &amp; H765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AM765 &amp; ""'. Diferencias por área: Matemáticas ("" &amp; AQ765 &amp; ""), Ciencias Natura"&amp;"les ("" &amp; AR765 &amp; ""), Sociales ("" &amp; AS765 &amp; ""), Lectura Crítica ("" &amp; AT765 &amp; "") e Inglés ("" &amp; AU765 &amp; ""). Variación en posición: grupo ("" &amp; AN765 &amp; ""), grado ("" &amp; AO765 &amp; "") y media ("" &amp; AP765 &amp; ""). Puntajes Primer Simulacro: Global "" &amp; K765 &amp; "", Mat "" &amp; "&amp;"O4 &amp; "", Cien "" &amp; P765 &amp; "", Soc "" &amp; Q765 &amp; "", Lec "" &amp; R765 &amp; "", Ing "" &amp; S765 &amp; "". Puntajes Segundo Simulacro: Global "" &amp; Y765 &amp; "", Mat "" &amp; AC765 &amp; "", Cien "" &amp; AD765 &amp; "", Soc "" &amp; AE765 &amp; "", Lec "" &amp; AF765 &amp; "", Ing "" &amp; AG765 &amp; "". Escribe un mensaje motivador"&amp;" y breve (máximo 4 líneas)."")
"),"=AI(""Actúa como un tutor académico y dirígete personalmente al estudiante "" &amp; I765 &amp; "" "" &amp; J765 &amp; "" "" &amp; G765 &amp; "" "" &amp; H765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AM765 &amp; ""'. Diferencias por área: Matemáticas ("" &amp; AQ765 &amp; ""), Ciencias Natur"&amp;"ales ("" &amp; AR765 &amp; ""), Sociales ("" &amp; AS765 &amp; ""), Lectura Crítica ("" &amp; AT765 &amp; "") e Inglés ("" &amp; AU765 &amp; ""). Variación en posición: grupo ("" &amp; AN765 &amp; ""), grado ("" &amp; AO765 &amp; "") y media ("" &amp; AP765 &amp; ""). Puntajes Primer Simulacro: Global "" &amp; K765 &amp; "", Mat "" &amp;"&amp;" O765 &amp; "", Cien "" &amp; P765 &amp; "", Soc "" &amp; Q765 &amp; "", Lec "" &amp; R765 &amp; "", Ing "" &amp; S765 &amp; "". Puntajes Segundo Simulacro: Global "" &amp; Y765 &amp; "", Mat "" &amp; AC765 &amp; "", Cien "" &amp; AD765 &amp; "", Soc "" &amp; AE765 &amp; "", Lec "" &amp; AF765 &amp; "", Ing "" &amp; AG765 &amp; "". Escribe un mensaje motivado"&amp;"r y breve (máximo 4 líneas)."")
")</f>
        <v/>
      </c>
    </row>
    <row r="766" ht="15.75" customHeight="1" s="42">
      <c r="A766" s="93" t="n"/>
      <c r="B766" s="94" t="inlineStr">
        <is>
          <t>Bachillerato</t>
        </is>
      </c>
      <c r="C766" s="94" t="n">
        <v>1002</v>
      </c>
      <c r="D766" s="94" t="n"/>
      <c r="E766" s="95" t="n">
        <v>1026144764</v>
      </c>
      <c r="F766" s="96">
        <f>TRIM(G766&amp;" "&amp;H766&amp;" "&amp;I766&amp;" "&amp;J766)</f>
        <v/>
      </c>
      <c r="G766" s="94" t="inlineStr">
        <is>
          <t>Serna</t>
        </is>
      </c>
      <c r="H766" s="94" t="inlineStr">
        <is>
          <t>Sánchez</t>
        </is>
      </c>
      <c r="I766" s="94" t="inlineStr">
        <is>
          <t>Isabella</t>
        </is>
      </c>
      <c r="J766" s="97" t="n"/>
      <c r="K766" s="98">
        <f>IF(SUM(O766:S766)=0, "", ROUND(((O766*3+P766*3+Q766*3+R766*3+S766*1)/13)*5,0))</f>
        <v/>
      </c>
      <c r="L766" s="99">
        <f>IF(OR($C766="",K766=""),"",COUNTIFS($C$4:$C$1500,$C766,K$4:K$1500,"&gt;"&amp;K766)+1)</f>
        <v/>
      </c>
      <c r="M766" s="99">
        <f>IF(OR($C766="",K766=""),"",IF(AND($C766&gt;=1001,$C766&lt;=1005),COUNTIFS($C$4:$C$1500,"&gt;=1001",$C$4:$C$1500,"&lt;=1005",K$4:K$1500,"&gt;"&amp;K766)+1,IF(AND($C766&gt;=1101,$C766&lt;=1105),COUNTIFS($C$4:$C$1500,"&gt;=1101",$C$4:$C$1500,"&lt;=1105",K$4:K$1500,"&gt;"&amp;K766)+1,IF(AND($C766&gt;=901,$C766&lt;=905),COUNTIFS($C$4:$C$1500,"&gt;=901",$C$4:$C$1500,"&lt;=905",K$4:K$1500,"&gt;"&amp;K766)+1,IF(AND($C766&gt;=801,$C766&lt;=805),COUNTIFS($C$4:$C$1500,"&gt;=801",$C$4:$C$1500,"&lt;=805",K$4:K$1500,"&gt;"&amp;K766)+1,IF(AND($C766&gt;=701,$C766&lt;=705),COUNTIFS($C$4:$C$1500,"&gt;=701",$C$4:$C$1500,"&lt;=705",K$4:K$1500,"&gt;"&amp;K766)+1,IF(AND($C766&gt;=601,$C766&lt;=606),COUNTIFS($C$4:$C$1500,"&gt;=601",$C$4:$C$1500,"&lt;=606",K$4:K$1500,"&gt;"&amp;K766)+1,"")))))))</f>
        <v/>
      </c>
      <c r="N766" s="99">
        <f>IF(OR($C766="",K766=""),"",IF(OR(AND($C766&gt;=1001,$C766&lt;=1005),AND($C766&gt;=1101,$C766&lt;=1105)),COUNTIFS($C$4:$C$1500,"&gt;=1001",$C$4:$C$1500,"&lt;=1005",K$4:K$1500,"&gt;"&amp;K766)+COUNTIFS($C$4:$C$1500,"&gt;=1101",$C$4:$C$1500,"&lt;=1105",K$4:K$1500,"&gt;"&amp;K766)+1,""))</f>
        <v/>
      </c>
      <c r="O766" s="94" t="n">
        <v>43.39</v>
      </c>
      <c r="P766" s="94" t="n">
        <v>30.63</v>
      </c>
      <c r="Q766" s="94" t="n">
        <v>33.13</v>
      </c>
      <c r="R766" s="94" t="n">
        <v>60</v>
      </c>
      <c r="S766" s="94" t="n">
        <v>53.33</v>
      </c>
      <c r="T766" s="99">
        <f>IF(AND(O766&gt;0,O766&lt;36),1,IF(AND(O766&gt;=36,O766&lt;51),2,IF(AND(O766&gt;=51,O766&lt;71),3,IF(AND(O766&gt;=71,O766&lt;=100),4,))))</f>
        <v/>
      </c>
      <c r="U766" s="99">
        <f>IF(AND(P766&gt;0,P766&lt;41),1,IF(AND(P766&gt;=41,P766&lt;56),2,IF(AND(P766&gt;=56,P766&lt;71),3,IF(AND(P766&gt;=71,P766&lt;=100),4,))))</f>
        <v/>
      </c>
      <c r="V766" s="99">
        <f>IF(AND(Q766&gt;0,Q766&lt;41),1,IF(AND(Q766&gt;=41,Q766&lt;56),2,IF(AND(Q766&gt;=56,Q766&lt;71),3,IF(AND(Q766&gt;=71,Q766&lt;=100),4,))))</f>
        <v/>
      </c>
      <c r="W766" s="99">
        <f>IF(AND(R766&gt;0,R766&lt;36),1,IF(AND(R766&gt;=36,R766&lt;51),2,IF(AND(R766&gt;=51,R766&lt;66),3,IF(AND(R766&gt;=66,R766&lt;=100),4,))))</f>
        <v/>
      </c>
      <c r="X766" s="100">
        <f>IF(AND(S766&gt;0,S766&lt;37),1,IF(AND(S766&gt;=37,S766&lt;58),2,IF(AND(S766&gt;=58,S766&lt;71),3,IF(AND(S766&gt;=71,S766&lt;=100),4,))))</f>
        <v/>
      </c>
      <c r="Y766" s="101">
        <f>IF(SUM(AC766:AG766)=0, "", ROUND(((AC766*3+AD766*3+AE766*3+AF766*3+AG766*1)/13)*5,0))</f>
        <v/>
      </c>
      <c r="Z766" s="99">
        <f>IF(OR($C766="",Y766=""),"",COUNTIFS($C$4:$C$1500,$C766,Y$4:Y$1500,"&gt;"&amp;Y766)+1)</f>
        <v/>
      </c>
      <c r="AA766" s="99">
        <f>IF(OR($C766="",Y766=""),"",IF(AND($C766&gt;=1001,$C766&lt;=1005),COUNTIFS($C$4:$C$1500,"&gt;=1001",$C$4:$C$1500,"&lt;=1005",Y$4:Y$1500,"&gt;"&amp;Y766)+1,IF(AND($C766&gt;=1101,$C766&lt;=1105),COUNTIFS($C$4:$C$1500,"&gt;=1101",$C$4:$C$1500,"&lt;=1105",Y$4:Y$1500,"&gt;"&amp;Y766)+1,IF(AND($C766&gt;=901,$C766&lt;=905),COUNTIFS($C$4:$C$1500,"&gt;=901",$C$4:$C$1500,"&lt;=905",Y$4:Y$1500,"&gt;"&amp;Y766)+1,IF(AND($C766&gt;=801,$C766&lt;=805),COUNTIFS($C$4:$C$1500,"&gt;=801",$C$4:$C$1500,"&lt;=805",Y$4:Y$1500,"&gt;"&amp;Y766)+1,IF(AND($C766&gt;=701,$C766&lt;=705),COUNTIFS($C$4:$C$1500,"&gt;=701",$C$4:$C$1500,"&lt;=705",Y$4:Y$1500,"&gt;"&amp;Y766)+1,IF(AND($C766&gt;=601,$C766&lt;=606),COUNTIFS($C$4:$C$1500,"&gt;=601",$C$4:$C$1500,"&lt;=606",Y$4:Y$1500,"&gt;"&amp;Y766)+1,"")))))))</f>
        <v/>
      </c>
      <c r="AB766" s="99">
        <f>IF(OR($C766="",Y766=""),"",IF(OR(AND($C766&gt;=1001,$C766&lt;=1005),AND($C766&gt;=1101,$C766&lt;=1105)),COUNTIFS($C$4:$C$1500,"&gt;=1001",$C$4:$C$1500,"&lt;=1005",Y$4:Y$1500,"&gt;"&amp;Y766)+COUNTIFS($C$4:$C$1500,"&gt;=1101",$C$4:$C$1500,"&lt;=1105",Y$4:Y$1500,"&gt;"&amp;Y766)+1,""))</f>
        <v/>
      </c>
      <c r="AC766" s="94" t="n">
        <v>63.38</v>
      </c>
      <c r="AD766" s="94" t="n">
        <v>27.86</v>
      </c>
      <c r="AE766" s="94" t="n">
        <v>49.5</v>
      </c>
      <c r="AF766" s="94" t="n">
        <v>78.75</v>
      </c>
      <c r="AG766" s="94" t="n">
        <v>77.92</v>
      </c>
      <c r="AH766" s="99">
        <f>IF(AND(AC766&gt;0,AC766&lt;36),1,IF(AND(AC766&gt;=36,AC766&lt;51),2,IF(AND(AC766&gt;=51,AC766&lt;71),3,IF(AND(AC766&gt;=71,AC766&lt;=100),4,))))</f>
        <v/>
      </c>
      <c r="AI766" s="99">
        <f>IF(AND(AD766&gt;0,AD766&lt;41),1,IF(AND(AD766&gt;=41,AD766&lt;56),2,IF(AND(AD766&gt;=56,AD766&lt;71),3,IF(AND(AD766&gt;=71,AD766&lt;=100),4,))))</f>
        <v/>
      </c>
      <c r="AJ766" s="99">
        <f>IF(AND(AE766&gt;0,AE766&lt;41),1,IF(AND(AE766&gt;=41,AE766&lt;56),2,IF(AND(AE766&gt;=56,AE766&lt;71),3,IF(AND(AE766&gt;=71,AE766&lt;=100),4,))))</f>
        <v/>
      </c>
      <c r="AK766" s="99">
        <f>IF(AND(AF766&gt;0,AF766&lt;36),1,IF(AND(AF766&gt;=36,AF766&lt;51),2,IF(AND(AF766&gt;=51,AF766&lt;66),3,IF(AND(AF766&gt;=66,AF766&lt;=100),4,))))</f>
        <v/>
      </c>
      <c r="AL766" s="100">
        <f>IF(AND(AG766&gt;0,AG766&lt;37),1,IF(AND(AG766&gt;=37,AG766&lt;58),2,IF(AND(AG766&gt;=58,AG766&lt;71),3,IF(AND(AG766&gt;=71,AG766&lt;=100),4,))))</f>
        <v/>
      </c>
      <c r="AM766" s="101">
        <f>IF((Y766&lt;&gt;"")*(K766&lt;&gt;""),Y766-K766,"")</f>
        <v/>
      </c>
      <c r="AN766" s="99">
        <f>IF((Z766&lt;&gt;"")*(L766&lt;&gt;""),Z766-L766,"")</f>
        <v/>
      </c>
      <c r="AO766" s="99">
        <f>IF((AA766&lt;&gt;"")*(M766&lt;&gt;""),AA766-M766,"")</f>
        <v/>
      </c>
      <c r="AP766" s="99">
        <f>IF((AB766&lt;&gt;"")*(N766&lt;&gt;""),AB766-N766,"")</f>
        <v/>
      </c>
      <c r="AQ766" s="94">
        <f>IF((AC766&lt;&gt;"")*(O766&lt;&gt;""),AC766-O766,"")</f>
        <v/>
      </c>
      <c r="AR766" s="94">
        <f>IF((AD766&lt;&gt;"")*(P766&lt;&gt;""),AD766-P766,"")</f>
        <v/>
      </c>
      <c r="AS766" s="94">
        <f>IF((AE766&lt;&gt;"")*(Q766&lt;&gt;""),AE766-Q766,"")</f>
        <v/>
      </c>
      <c r="AT766" s="94">
        <f>IF((AF766&lt;&gt;"")*(R766&lt;&gt;""),AF766-R766,"")</f>
        <v/>
      </c>
      <c r="AU766" s="94">
        <f>IF((AG766&lt;&gt;"")*(S766&lt;&gt;""),AG766-S766,"")</f>
        <v/>
      </c>
      <c r="AV766" s="99">
        <f>IF((AH766&lt;&gt;"")*(T766&lt;&gt;""),AH766-T766,"")</f>
        <v/>
      </c>
      <c r="AW766" s="99">
        <f>IF((AI766&lt;&gt;"")*(U766&lt;&gt;""),AI766-U766,"")</f>
        <v/>
      </c>
      <c r="AX766" s="99">
        <f>IF((AJ766&lt;&gt;"")*(V766&lt;&gt;""),AJ766-V766,"")</f>
        <v/>
      </c>
      <c r="AY766" s="99">
        <f>IF((AK766&lt;&gt;"")*(W766&lt;&gt;""),AK766-W766,"")</f>
        <v/>
      </c>
      <c r="AZ766" s="102">
        <f>IF((AL766&lt;&gt;"")*(X766&lt;&gt;""),AL766-X766,"")</f>
        <v/>
      </c>
      <c r="BA766" s="50">
        <f>IFERROR(__xludf.dummyfunction("AI(""Actúa como un tutor académico y dirígete personalmente al estudiante "" &amp; I766 &amp; "" "" &amp; J766 &amp; "" "" &amp; G766 &amp; "" "" &amp; H766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AM766 &amp; ""'. Diferencias por área: Matemáticas ("" &amp; AQ766 &amp; ""), Ciencias Natura"&amp;"les ("" &amp; AR766 &amp; ""), Sociales ("" &amp; AS766 &amp; ""), Lectura Crítica ("" &amp; AT766 &amp; "") e Inglés ("" &amp; AU766 &amp; ""). Variación en posición: grupo ("" &amp; AN766 &amp; ""), grado ("" &amp; AO766 &amp; "") y media ("" &amp; AP766 &amp; ""). Puntajes Primer Simulacro: Global "" &amp; K766 &amp; "", Mat "" &amp; "&amp;"O4 &amp; "", Cien "" &amp; P766 &amp; "", Soc "" &amp; Q766 &amp; "", Lec "" &amp; R766 &amp; "", Ing "" &amp; S766 &amp; "". Puntajes Segundo Simulacro: Global "" &amp; Y766 &amp; "", Mat "" &amp; AC766 &amp; "", Cien "" &amp; AD766 &amp; "", Soc "" &amp; AE766 &amp; "", Lec "" &amp; AF766 &amp; "", Ing "" &amp; AG766 &amp; "". Escribe un mensaje motivador"&amp;" y breve (máximo 4 líneas)."")
"),"=AI(""Actúa como un tutor académico y dirígete personalmente al estudiante "" &amp; I766 &amp; "" "" &amp; J766 &amp; "" "" &amp; G766 &amp; "" "" &amp; H766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AM766 &amp; ""'. Diferencias por área: Matemáticas ("" &amp; AQ766 &amp; ""), Ciencias Natur"&amp;"ales ("" &amp; AR766 &amp; ""), Sociales ("" &amp; AS766 &amp; ""), Lectura Crítica ("" &amp; AT766 &amp; "") e Inglés ("" &amp; AU766 &amp; ""). Variación en posición: grupo ("" &amp; AN766 &amp; ""), grado ("" &amp; AO766 &amp; "") y media ("" &amp; AP766 &amp; ""). Puntajes Primer Simulacro: Global "" &amp; K766 &amp; "", Mat "" &amp;"&amp;" O766 &amp; "", Cien "" &amp; P766 &amp; "", Soc "" &amp; Q766 &amp; "", Lec "" &amp; R766 &amp; "", Ing "" &amp; S766 &amp; "". Puntajes Segundo Simulacro: Global "" &amp; Y766 &amp; "", Mat "" &amp; AC766 &amp; "", Cien "" &amp; AD766 &amp; "", Soc "" &amp; AE766 &amp; "", Lec "" &amp; AF766 &amp; "", Ing "" &amp; AG766 &amp; "". Escribe un mensaje motivado"&amp;"r y breve (máximo 4 líneas)."")
")</f>
        <v/>
      </c>
    </row>
    <row r="767" ht="15.75" customHeight="1" s="42">
      <c r="A767" s="93" t="n"/>
      <c r="B767" s="94" t="inlineStr">
        <is>
          <t>Bachillerato</t>
        </is>
      </c>
      <c r="C767" s="94" t="n">
        <v>1002</v>
      </c>
      <c r="D767" s="94" t="n"/>
      <c r="E767" s="95" t="n"/>
      <c r="F767" s="96">
        <f>TRIM(G767&amp;" "&amp;H767&amp;" "&amp;I767&amp;" "&amp;J767)</f>
        <v/>
      </c>
      <c r="G767" s="94" t="inlineStr">
        <is>
          <t>Sucerquia</t>
        </is>
      </c>
      <c r="H767" s="94" t="inlineStr">
        <is>
          <t>Julio</t>
        </is>
      </c>
      <c r="I767" s="94" t="inlineStr">
        <is>
          <t>Mariángel</t>
        </is>
      </c>
      <c r="J767" s="97" t="n"/>
      <c r="K767" s="98">
        <f>IF(SUM(O767:S767)=0, "", ROUND(((O767*3+P767*3+Q767*3+R767*3+S767*1)/13)*5,0))</f>
        <v/>
      </c>
      <c r="L767" s="99">
        <f>IF(OR($C767="",K767=""),"",COUNTIFS($C$4:$C$1500,$C767,K$4:K$1500,"&gt;"&amp;K767)+1)</f>
        <v/>
      </c>
      <c r="M767" s="99">
        <f>IF(OR($C767="",K767=""),"",IF(AND($C767&gt;=1001,$C767&lt;=1005),COUNTIFS($C$4:$C$1500,"&gt;=1001",$C$4:$C$1500,"&lt;=1005",K$4:K$1500,"&gt;"&amp;K767)+1,IF(AND($C767&gt;=1101,$C767&lt;=1105),COUNTIFS($C$4:$C$1500,"&gt;=1101",$C$4:$C$1500,"&lt;=1105",K$4:K$1500,"&gt;"&amp;K767)+1,IF(AND($C767&gt;=901,$C767&lt;=905),COUNTIFS($C$4:$C$1500,"&gt;=901",$C$4:$C$1500,"&lt;=905",K$4:K$1500,"&gt;"&amp;K767)+1,IF(AND($C767&gt;=801,$C767&lt;=805),COUNTIFS($C$4:$C$1500,"&gt;=801",$C$4:$C$1500,"&lt;=805",K$4:K$1500,"&gt;"&amp;K767)+1,IF(AND($C767&gt;=701,$C767&lt;=705),COUNTIFS($C$4:$C$1500,"&gt;=701",$C$4:$C$1500,"&lt;=705",K$4:K$1500,"&gt;"&amp;K767)+1,IF(AND($C767&gt;=601,$C767&lt;=606),COUNTIFS($C$4:$C$1500,"&gt;=601",$C$4:$C$1500,"&lt;=606",K$4:K$1500,"&gt;"&amp;K767)+1,"")))))))</f>
        <v/>
      </c>
      <c r="N767" s="99">
        <f>IF(OR($C767="",K767=""),"",IF(OR(AND($C767&gt;=1001,$C767&lt;=1005),AND($C767&gt;=1101,$C767&lt;=1105)),COUNTIFS($C$4:$C$1500,"&gt;=1001",$C$4:$C$1500,"&lt;=1005",K$4:K$1500,"&gt;"&amp;K767)+COUNTIFS($C$4:$C$1500,"&gt;=1101",$C$4:$C$1500,"&lt;=1105",K$4:K$1500,"&gt;"&amp;K767)+1,""))</f>
        <v/>
      </c>
      <c r="O767" s="94" t="n">
        <v>29.05</v>
      </c>
      <c r="P767" s="94" t="n">
        <v>26.95</v>
      </c>
      <c r="Q767" s="94" t="n">
        <v>38.99</v>
      </c>
      <c r="R767" s="94" t="n">
        <v>25</v>
      </c>
      <c r="S767" s="94" t="n">
        <v>34.67</v>
      </c>
      <c r="T767" s="99">
        <f>IF(AND(O767&gt;0,O767&lt;36),1,IF(AND(O767&gt;=36,O767&lt;51),2,IF(AND(O767&gt;=51,O767&lt;71),3,IF(AND(O767&gt;=71,O767&lt;=100),4,))))</f>
        <v/>
      </c>
      <c r="U767" s="99">
        <f>IF(AND(P767&gt;0,P767&lt;41),1,IF(AND(P767&gt;=41,P767&lt;56),2,IF(AND(P767&gt;=56,P767&lt;71),3,IF(AND(P767&gt;=71,P767&lt;=100),4,))))</f>
        <v/>
      </c>
      <c r="V767" s="99">
        <f>IF(AND(Q767&gt;0,Q767&lt;41),1,IF(AND(Q767&gt;=41,Q767&lt;56),2,IF(AND(Q767&gt;=56,Q767&lt;71),3,IF(AND(Q767&gt;=71,Q767&lt;=100),4,))))</f>
        <v/>
      </c>
      <c r="W767" s="99">
        <f>IF(AND(R767&gt;0,R767&lt;36),1,IF(AND(R767&gt;=36,R767&lt;51),2,IF(AND(R767&gt;=51,R767&lt;66),3,IF(AND(R767&gt;=66,R767&lt;=100),4,))))</f>
        <v/>
      </c>
      <c r="X767" s="100">
        <f>IF(AND(S767&gt;0,S767&lt;37),1,IF(AND(S767&gt;=37,S767&lt;58),2,IF(AND(S767&gt;=58,S767&lt;71),3,IF(AND(S767&gt;=71,S767&lt;=100),4,))))</f>
        <v/>
      </c>
      <c r="Y767" s="101">
        <f>IF(SUM(AC767:AG767)=0, "", ROUND(((AC767*3+AD767*3+AE767*3+AF767*3+AG767*1)/13)*5,0))</f>
        <v/>
      </c>
      <c r="Z767" s="99">
        <f>IF(OR($C767="",Y767=""),"",COUNTIFS($C$4:$C$1500,$C767,Y$4:Y$1500,"&gt;"&amp;Y767)+1)</f>
        <v/>
      </c>
      <c r="AA767" s="99">
        <f>IF(OR($C767="",Y767=""),"",IF(AND($C767&gt;=1001,$C767&lt;=1005),COUNTIFS($C$4:$C$1500,"&gt;=1001",$C$4:$C$1500,"&lt;=1005",Y$4:Y$1500,"&gt;"&amp;Y767)+1,IF(AND($C767&gt;=1101,$C767&lt;=1105),COUNTIFS($C$4:$C$1500,"&gt;=1101",$C$4:$C$1500,"&lt;=1105",Y$4:Y$1500,"&gt;"&amp;Y767)+1,IF(AND($C767&gt;=901,$C767&lt;=905),COUNTIFS($C$4:$C$1500,"&gt;=901",$C$4:$C$1500,"&lt;=905",Y$4:Y$1500,"&gt;"&amp;Y767)+1,IF(AND($C767&gt;=801,$C767&lt;=805),COUNTIFS($C$4:$C$1500,"&gt;=801",$C$4:$C$1500,"&lt;=805",Y$4:Y$1500,"&gt;"&amp;Y767)+1,IF(AND($C767&gt;=701,$C767&lt;=705),COUNTIFS($C$4:$C$1500,"&gt;=701",$C$4:$C$1500,"&lt;=705",Y$4:Y$1500,"&gt;"&amp;Y767)+1,IF(AND($C767&gt;=601,$C767&lt;=606),COUNTIFS($C$4:$C$1500,"&gt;=601",$C$4:$C$1500,"&lt;=606",Y$4:Y$1500,"&gt;"&amp;Y767)+1,"")))))))</f>
        <v/>
      </c>
      <c r="AB767" s="99">
        <f>IF(OR($C767="",Y767=""),"",IF(OR(AND($C767&gt;=1001,$C767&lt;=1005),AND($C767&gt;=1101,$C767&lt;=1105)),COUNTIFS($C$4:$C$1500,"&gt;=1001",$C$4:$C$1500,"&lt;=1005",Y$4:Y$1500,"&gt;"&amp;Y767)+COUNTIFS($C$4:$C$1500,"&gt;=1101",$C$4:$C$1500,"&lt;=1105",Y$4:Y$1500,"&gt;"&amp;Y767)+1,""))</f>
        <v/>
      </c>
      <c r="AC767" s="94" t="n"/>
      <c r="AD767" s="94" t="n"/>
      <c r="AE767" s="94" t="n"/>
      <c r="AF767" s="94" t="n"/>
      <c r="AG767" s="94" t="n"/>
      <c r="AH767" s="99">
        <f>IF(AND(AC767&gt;0,AC767&lt;36),1,IF(AND(AC767&gt;=36,AC767&lt;51),2,IF(AND(AC767&gt;=51,AC767&lt;71),3,IF(AND(AC767&gt;=71,AC767&lt;=100),4,))))</f>
        <v/>
      </c>
      <c r="AI767" s="99">
        <f>IF(AND(AD767&gt;0,AD767&lt;41),1,IF(AND(AD767&gt;=41,AD767&lt;56),2,IF(AND(AD767&gt;=56,AD767&lt;71),3,IF(AND(AD767&gt;=71,AD767&lt;=100),4,))))</f>
        <v/>
      </c>
      <c r="AJ767" s="99">
        <f>IF(AND(AE767&gt;0,AE767&lt;41),1,IF(AND(AE767&gt;=41,AE767&lt;56),2,IF(AND(AE767&gt;=56,AE767&lt;71),3,IF(AND(AE767&gt;=71,AE767&lt;=100),4,))))</f>
        <v/>
      </c>
      <c r="AK767" s="99">
        <f>IF(AND(AF767&gt;0,AF767&lt;36),1,IF(AND(AF767&gt;=36,AF767&lt;51),2,IF(AND(AF767&gt;=51,AF767&lt;66),3,IF(AND(AF767&gt;=66,AF767&lt;=100),4,))))</f>
        <v/>
      </c>
      <c r="AL767" s="100">
        <f>IF(AND(AG767&gt;0,AG767&lt;37),1,IF(AND(AG767&gt;=37,AG767&lt;58),2,IF(AND(AG767&gt;=58,AG767&lt;71),3,IF(AND(AG767&gt;=71,AG767&lt;=100),4,))))</f>
        <v/>
      </c>
      <c r="AM767" s="101">
        <f>IF((Y767&lt;&gt;"")*(K767&lt;&gt;""),Y767-K767,"")</f>
        <v/>
      </c>
      <c r="AN767" s="99">
        <f>IF((Z767&lt;&gt;"")*(L767&lt;&gt;""),Z767-L767,"")</f>
        <v/>
      </c>
      <c r="AO767" s="99">
        <f>IF((AA767&lt;&gt;"")*(M767&lt;&gt;""),AA767-M767,"")</f>
        <v/>
      </c>
      <c r="AP767" s="99">
        <f>IF((AB767&lt;&gt;"")*(N767&lt;&gt;""),AB767-N767,"")</f>
        <v/>
      </c>
      <c r="AQ767" s="94">
        <f>IF((AC767&lt;&gt;"")*(O767&lt;&gt;""),AC767-O767,"")</f>
        <v/>
      </c>
      <c r="AR767" s="94">
        <f>IF((AD767&lt;&gt;"")*(P767&lt;&gt;""),AD767-P767,"")</f>
        <v/>
      </c>
      <c r="AS767" s="94">
        <f>IF((AE767&lt;&gt;"")*(Q767&lt;&gt;""),AE767-Q767,"")</f>
        <v/>
      </c>
      <c r="AT767" s="94">
        <f>IF((AF767&lt;&gt;"")*(R767&lt;&gt;""),AF767-R767,"")</f>
        <v/>
      </c>
      <c r="AU767" s="94">
        <f>IF((AG767&lt;&gt;"")*(S767&lt;&gt;""),AG767-S767,"")</f>
        <v/>
      </c>
      <c r="AV767" s="99">
        <f>IF((AH767&lt;&gt;"")*(T767&lt;&gt;""),AH767-T767,"")</f>
        <v/>
      </c>
      <c r="AW767" s="99">
        <f>IF((AI767&lt;&gt;"")*(U767&lt;&gt;""),AI767-U767,"")</f>
        <v/>
      </c>
      <c r="AX767" s="99">
        <f>IF((AJ767&lt;&gt;"")*(V767&lt;&gt;""),AJ767-V767,"")</f>
        <v/>
      </c>
      <c r="AY767" s="99">
        <f>IF((AK767&lt;&gt;"")*(W767&lt;&gt;""),AK767-W767,"")</f>
        <v/>
      </c>
      <c r="AZ767" s="102">
        <f>IF((AL767&lt;&gt;"")*(X767&lt;&gt;""),AL767-X767,"")</f>
        <v/>
      </c>
      <c r="BA767" s="50">
        <f>IFERROR(__xludf.dummyfunction("AI(""Actúa como un tutor académico y dirígete personalmente al estudiante "" &amp; I767 &amp; "" "" &amp; J767 &amp; "" "" &amp; G767 &amp; "" "" &amp; H767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AM767 &amp; ""'. Diferencias por área: Matemáticas ("" &amp; AQ767 &amp; ""), Ciencias Natura"&amp;"les ("" &amp; AR767 &amp; ""), Sociales ("" &amp; AS767 &amp; ""), Lectura Crítica ("" &amp; AT767 &amp; "") e Inglés ("" &amp; AU767 &amp; ""). Variación en posición: grupo ("" &amp; AN767 &amp; ""), grado ("" &amp; AO767 &amp; "") y media ("" &amp; AP767 &amp; ""). Puntajes Primer Simulacro: Global "" &amp; K767 &amp; "", Mat "" &amp; "&amp;"O4 &amp; "", Cien "" &amp; P767 &amp; "", Soc "" &amp; Q767 &amp; "", Lec "" &amp; R767 &amp; "", Ing "" &amp; S767 &amp; "". Puntajes Segundo Simulacro: Global "" &amp; Y767 &amp; "", Mat "" &amp; AC767 &amp; "", Cien "" &amp; AD767 &amp; "", Soc "" &amp; AE767 &amp; "", Lec "" &amp; AF767 &amp; "", Ing "" &amp; AG767 &amp; "". Escribe un mensaje motivador"&amp;" y breve (máximo 4 líneas)."")
"),"=AI(""Actúa como un tutor académico y dirígete personalmente al estudiante "" &amp; I767 &amp; "" "" &amp; J767 &amp; "" "" &amp; G767 &amp; "" "" &amp; H767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AM767 &amp; ""'. Diferencias por área: Matemáticas ("" &amp; AQ767 &amp; ""), Ciencias Natur"&amp;"ales ("" &amp; AR767 &amp; ""), Sociales ("" &amp; AS767 &amp; ""), Lectura Crítica ("" &amp; AT767 &amp; "") e Inglés ("" &amp; AU767 &amp; ""). Variación en posición: grupo ("" &amp; AN767 &amp; ""), grado ("" &amp; AO767 &amp; "") y media ("" &amp; AP767 &amp; ""). Puntajes Primer Simulacro: Global "" &amp; K767 &amp; "", Mat "" &amp;"&amp;" O767 &amp; "", Cien "" &amp; P767 &amp; "", Soc "" &amp; Q767 &amp; "", Lec "" &amp; R767 &amp; "", Ing "" &amp; S767 &amp; "". Puntajes Segundo Simulacro: Global "" &amp; Y767 &amp; "", Mat "" &amp; AC767 &amp; "", Cien "" &amp; AD767 &amp; "", Soc "" &amp; AE767 &amp; "", Lec "" &amp; AF767 &amp; "", Ing "" &amp; AG767 &amp; "". Escribe un mensaje motivado"&amp;"r y breve (máximo 4 líneas)."")
")</f>
        <v/>
      </c>
    </row>
    <row r="768" ht="15.75" customHeight="1" s="42">
      <c r="A768" s="93" t="n"/>
      <c r="B768" s="94" t="inlineStr">
        <is>
          <t>Bachillerato</t>
        </is>
      </c>
      <c r="C768" s="94" t="n">
        <v>1002</v>
      </c>
      <c r="D768" s="94" t="n"/>
      <c r="E768" s="95" t="n">
        <v>1011593287</v>
      </c>
      <c r="F768" s="96">
        <f>TRIM(G768&amp;" "&amp;H768&amp;" "&amp;I768&amp;" "&amp;J768)</f>
        <v/>
      </c>
      <c r="G768" s="94" t="inlineStr">
        <is>
          <t>Tilano</t>
        </is>
      </c>
      <c r="H768" s="94" t="inlineStr">
        <is>
          <t>Garcés</t>
        </is>
      </c>
      <c r="I768" s="94" t="inlineStr">
        <is>
          <t>Esteban</t>
        </is>
      </c>
      <c r="J768" s="97" t="inlineStr">
        <is>
          <t>Andrés</t>
        </is>
      </c>
      <c r="K768" s="98">
        <f>IF(SUM(O768:S768)=0, "", ROUND(((O768*3+P768*3+Q768*3+R768*3+S768*1)/13)*5,0))</f>
        <v/>
      </c>
      <c r="L768" s="99">
        <f>IF(OR($C768="",K768=""),"",COUNTIFS($C$4:$C$1500,$C768,K$4:K$1500,"&gt;"&amp;K768)+1)</f>
        <v/>
      </c>
      <c r="M768" s="99">
        <f>IF(OR($C768="",K768=""),"",IF(AND($C768&gt;=1001,$C768&lt;=1005),COUNTIFS($C$4:$C$1500,"&gt;=1001",$C$4:$C$1500,"&lt;=1005",K$4:K$1500,"&gt;"&amp;K768)+1,IF(AND($C768&gt;=1101,$C768&lt;=1105),COUNTIFS($C$4:$C$1500,"&gt;=1101",$C$4:$C$1500,"&lt;=1105",K$4:K$1500,"&gt;"&amp;K768)+1,IF(AND($C768&gt;=901,$C768&lt;=905),COUNTIFS($C$4:$C$1500,"&gt;=901",$C$4:$C$1500,"&lt;=905",K$4:K$1500,"&gt;"&amp;K768)+1,IF(AND($C768&gt;=801,$C768&lt;=805),COUNTIFS($C$4:$C$1500,"&gt;=801",$C$4:$C$1500,"&lt;=805",K$4:K$1500,"&gt;"&amp;K768)+1,IF(AND($C768&gt;=701,$C768&lt;=705),COUNTIFS($C$4:$C$1500,"&gt;=701",$C$4:$C$1500,"&lt;=705",K$4:K$1500,"&gt;"&amp;K768)+1,IF(AND($C768&gt;=601,$C768&lt;=606),COUNTIFS($C$4:$C$1500,"&gt;=601",$C$4:$C$1500,"&lt;=606",K$4:K$1500,"&gt;"&amp;K768)+1,"")))))))</f>
        <v/>
      </c>
      <c r="N768" s="99">
        <f>IF(OR($C768="",K768=""),"",IF(OR(AND($C768&gt;=1001,$C768&lt;=1005),AND($C768&gt;=1101,$C768&lt;=1105)),COUNTIFS($C$4:$C$1500,"&gt;=1001",$C$4:$C$1500,"&lt;=1005",K$4:K$1500,"&gt;"&amp;K768)+COUNTIFS($C$4:$C$1500,"&gt;=1101",$C$4:$C$1500,"&lt;=1105",K$4:K$1500,"&gt;"&amp;K768)+1,""))</f>
        <v/>
      </c>
      <c r="O768" s="94" t="n">
        <v>30.39</v>
      </c>
      <c r="P768" s="94" t="n">
        <v>45.52</v>
      </c>
      <c r="Q768" s="94" t="n">
        <v>31.3</v>
      </c>
      <c r="R768" s="94" t="n">
        <v>20</v>
      </c>
      <c r="S768" s="94" t="n">
        <v>72</v>
      </c>
      <c r="T768" s="99">
        <f>IF(AND(O768&gt;0,O768&lt;36),1,IF(AND(O768&gt;=36,O768&lt;51),2,IF(AND(O768&gt;=51,O768&lt;71),3,IF(AND(O768&gt;=71,O768&lt;=100),4,))))</f>
        <v/>
      </c>
      <c r="U768" s="99">
        <f>IF(AND(P768&gt;0,P768&lt;41),1,IF(AND(P768&gt;=41,P768&lt;56),2,IF(AND(P768&gt;=56,P768&lt;71),3,IF(AND(P768&gt;=71,P768&lt;=100),4,))))</f>
        <v/>
      </c>
      <c r="V768" s="99">
        <f>IF(AND(Q768&gt;0,Q768&lt;41),1,IF(AND(Q768&gt;=41,Q768&lt;56),2,IF(AND(Q768&gt;=56,Q768&lt;71),3,IF(AND(Q768&gt;=71,Q768&lt;=100),4,))))</f>
        <v/>
      </c>
      <c r="W768" s="99">
        <f>IF(AND(R768&gt;0,R768&lt;36),1,IF(AND(R768&gt;=36,R768&lt;51),2,IF(AND(R768&gt;=51,R768&lt;66),3,IF(AND(R768&gt;=66,R768&lt;=100),4,))))</f>
        <v/>
      </c>
      <c r="X768" s="100">
        <f>IF(AND(S768&gt;0,S768&lt;37),1,IF(AND(S768&gt;=37,S768&lt;58),2,IF(AND(S768&gt;=58,S768&lt;71),3,IF(AND(S768&gt;=71,S768&lt;=100),4,))))</f>
        <v/>
      </c>
      <c r="Y768" s="101">
        <f>IF(SUM(AC768:AG768)=0, "", ROUND(((AC768*3+AD768*3+AE768*3+AF768*3+AG768*1)/13)*5,0))</f>
        <v/>
      </c>
      <c r="Z768" s="99">
        <f>IF(OR($C768="",Y768=""),"",COUNTIFS($C$4:$C$1500,$C768,Y$4:Y$1500,"&gt;"&amp;Y768)+1)</f>
        <v/>
      </c>
      <c r="AA768" s="99">
        <f>IF(OR($C768="",Y768=""),"",IF(AND($C768&gt;=1001,$C768&lt;=1005),COUNTIFS($C$4:$C$1500,"&gt;=1001",$C$4:$C$1500,"&lt;=1005",Y$4:Y$1500,"&gt;"&amp;Y768)+1,IF(AND($C768&gt;=1101,$C768&lt;=1105),COUNTIFS($C$4:$C$1500,"&gt;=1101",$C$4:$C$1500,"&lt;=1105",Y$4:Y$1500,"&gt;"&amp;Y768)+1,IF(AND($C768&gt;=901,$C768&lt;=905),COUNTIFS($C$4:$C$1500,"&gt;=901",$C$4:$C$1500,"&lt;=905",Y$4:Y$1500,"&gt;"&amp;Y768)+1,IF(AND($C768&gt;=801,$C768&lt;=805),COUNTIFS($C$4:$C$1500,"&gt;=801",$C$4:$C$1500,"&lt;=805",Y$4:Y$1500,"&gt;"&amp;Y768)+1,IF(AND($C768&gt;=701,$C768&lt;=705),COUNTIFS($C$4:$C$1500,"&gt;=701",$C$4:$C$1500,"&lt;=705",Y$4:Y$1500,"&gt;"&amp;Y768)+1,IF(AND($C768&gt;=601,$C768&lt;=606),COUNTIFS($C$4:$C$1500,"&gt;=601",$C$4:$C$1500,"&lt;=606",Y$4:Y$1500,"&gt;"&amp;Y768)+1,"")))))))</f>
        <v/>
      </c>
      <c r="AB768" s="99">
        <f>IF(OR($C768="",Y768=""),"",IF(OR(AND($C768&gt;=1001,$C768&lt;=1005),AND($C768&gt;=1101,$C768&lt;=1105)),COUNTIFS($C$4:$C$1500,"&gt;=1001",$C$4:$C$1500,"&lt;=1005",Y$4:Y$1500,"&gt;"&amp;Y768)+COUNTIFS($C$4:$C$1500,"&gt;=1101",$C$4:$C$1500,"&lt;=1105",Y$4:Y$1500,"&gt;"&amp;Y768)+1,""))</f>
        <v/>
      </c>
      <c r="AC768" s="94" t="n">
        <v>69.38</v>
      </c>
      <c r="AD768" s="94" t="n">
        <v>41.31</v>
      </c>
      <c r="AE768" s="94" t="n">
        <v>49.5</v>
      </c>
      <c r="AF768" s="94" t="n">
        <v>43.75</v>
      </c>
      <c r="AG768" s="94" t="n">
        <v>36.67</v>
      </c>
      <c r="AH768" s="99">
        <f>IF(AND(AC768&gt;0,AC768&lt;36),1,IF(AND(AC768&gt;=36,AC768&lt;51),2,IF(AND(AC768&gt;=51,AC768&lt;71),3,IF(AND(AC768&gt;=71,AC768&lt;=100),4,))))</f>
        <v/>
      </c>
      <c r="AI768" s="99">
        <f>IF(AND(AD768&gt;0,AD768&lt;41),1,IF(AND(AD768&gt;=41,AD768&lt;56),2,IF(AND(AD768&gt;=56,AD768&lt;71),3,IF(AND(AD768&gt;=71,AD768&lt;=100),4,))))</f>
        <v/>
      </c>
      <c r="AJ768" s="99">
        <f>IF(AND(AE768&gt;0,AE768&lt;41),1,IF(AND(AE768&gt;=41,AE768&lt;56),2,IF(AND(AE768&gt;=56,AE768&lt;71),3,IF(AND(AE768&gt;=71,AE768&lt;=100),4,))))</f>
        <v/>
      </c>
      <c r="AK768" s="99">
        <f>IF(AND(AF768&gt;0,AF768&lt;36),1,IF(AND(AF768&gt;=36,AF768&lt;51),2,IF(AND(AF768&gt;=51,AF768&lt;66),3,IF(AND(AF768&gt;=66,AF768&lt;=100),4,))))</f>
        <v/>
      </c>
      <c r="AL768" s="100">
        <f>IF(AND(AG768&gt;0,AG768&lt;37),1,IF(AND(AG768&gt;=37,AG768&lt;58),2,IF(AND(AG768&gt;=58,AG768&lt;71),3,IF(AND(AG768&gt;=71,AG768&lt;=100),4,))))</f>
        <v/>
      </c>
      <c r="AM768" s="101">
        <f>IF((Y768&lt;&gt;"")*(K768&lt;&gt;""),Y768-K768,"")</f>
        <v/>
      </c>
      <c r="AN768" s="99">
        <f>IF((Z768&lt;&gt;"")*(L768&lt;&gt;""),Z768-L768,"")</f>
        <v/>
      </c>
      <c r="AO768" s="99">
        <f>IF((AA768&lt;&gt;"")*(M768&lt;&gt;""),AA768-M768,"")</f>
        <v/>
      </c>
      <c r="AP768" s="99">
        <f>IF((AB768&lt;&gt;"")*(N768&lt;&gt;""),AB768-N768,"")</f>
        <v/>
      </c>
      <c r="AQ768" s="94">
        <f>IF((AC768&lt;&gt;"")*(O768&lt;&gt;""),AC768-O768,"")</f>
        <v/>
      </c>
      <c r="AR768" s="94">
        <f>IF((AD768&lt;&gt;"")*(P768&lt;&gt;""),AD768-P768,"")</f>
        <v/>
      </c>
      <c r="AS768" s="94">
        <f>IF((AE768&lt;&gt;"")*(Q768&lt;&gt;""),AE768-Q768,"")</f>
        <v/>
      </c>
      <c r="AT768" s="94">
        <f>IF((AF768&lt;&gt;"")*(R768&lt;&gt;""),AF768-R768,"")</f>
        <v/>
      </c>
      <c r="AU768" s="94">
        <f>IF((AG768&lt;&gt;"")*(S768&lt;&gt;""),AG768-S768,"")</f>
        <v/>
      </c>
      <c r="AV768" s="99">
        <f>IF((AH768&lt;&gt;"")*(T768&lt;&gt;""),AH768-T768,"")</f>
        <v/>
      </c>
      <c r="AW768" s="99">
        <f>IF((AI768&lt;&gt;"")*(U768&lt;&gt;""),AI768-U768,"")</f>
        <v/>
      </c>
      <c r="AX768" s="99">
        <f>IF((AJ768&lt;&gt;"")*(V768&lt;&gt;""),AJ768-V768,"")</f>
        <v/>
      </c>
      <c r="AY768" s="99">
        <f>IF((AK768&lt;&gt;"")*(W768&lt;&gt;""),AK768-W768,"")</f>
        <v/>
      </c>
      <c r="AZ768" s="102">
        <f>IF((AL768&lt;&gt;"")*(X768&lt;&gt;""),AL768-X768,"")</f>
        <v/>
      </c>
      <c r="BA768" s="50">
        <f>IFERROR(__xludf.dummyfunction("AI(""Actúa como un tutor académico y dirígete personalmente al estudiante "" &amp; I768 &amp; "" "" &amp; J768 &amp; "" "" &amp; G768 &amp; "" "" &amp; H768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AM768 &amp; ""'. Diferencias por área: Matemáticas ("" &amp; AQ768 &amp; ""), Ciencias Natura"&amp;"les ("" &amp; AR768 &amp; ""), Sociales ("" &amp; AS768 &amp; ""), Lectura Crítica ("" &amp; AT768 &amp; "") e Inglés ("" &amp; AU768 &amp; ""). Variación en posición: grupo ("" &amp; AN768 &amp; ""), grado ("" &amp; AO768 &amp; "") y media ("" &amp; AP768 &amp; ""). Puntajes Primer Simulacro: Global "" &amp; K768 &amp; "", Mat "" &amp; "&amp;"O4 &amp; "", Cien "" &amp; P768 &amp; "", Soc "" &amp; Q768 &amp; "", Lec "" &amp; R768 &amp; "", Ing "" &amp; S768 &amp; "". Puntajes Segundo Simulacro: Global "" &amp; Y768 &amp; "", Mat "" &amp; AC768 &amp; "", Cien "" &amp; AD768 &amp; "", Soc "" &amp; AE768 &amp; "", Lec "" &amp; AF768 &amp; "", Ing "" &amp; AG768 &amp; "". Escribe un mensaje motivador"&amp;" y breve (máximo 4 líneas)."")
"),"=AI(""Actúa como un tutor académico y dirígete personalmente al estudiante "" &amp; I768 &amp; "" "" &amp; J768 &amp; "" "" &amp; G768 &amp; "" "" &amp; H768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AM768 &amp; ""'. Diferencias por área: Matemáticas ("" &amp; AQ768 &amp; ""), Ciencias Natur"&amp;"ales ("" &amp; AR768 &amp; ""), Sociales ("" &amp; AS768 &amp; ""), Lectura Crítica ("" &amp; AT768 &amp; "") e Inglés ("" &amp; AU768 &amp; ""). Variación en posición: grupo ("" &amp; AN768 &amp; ""), grado ("" &amp; AO768 &amp; "") y media ("" &amp; AP768 &amp; ""). Puntajes Primer Simulacro: Global "" &amp; K768 &amp; "", Mat "" &amp;"&amp;" O768 &amp; "", Cien "" &amp; P768 &amp; "", Soc "" &amp; Q768 &amp; "", Lec "" &amp; R768 &amp; "", Ing "" &amp; S768 &amp; "". Puntajes Segundo Simulacro: Global "" &amp; Y768 &amp; "", Mat "" &amp; AC768 &amp; "", Cien "" &amp; AD768 &amp; "", Soc "" &amp; AE768 &amp; "", Lec "" &amp; AF768 &amp; "", Ing "" &amp; AG768 &amp; "". Escribe un mensaje motivado"&amp;"r y breve (máximo 4 líneas)."")
")</f>
        <v/>
      </c>
    </row>
    <row r="769" ht="15.75" customHeight="1" s="42">
      <c r="A769" s="93" t="n"/>
      <c r="B769" s="94" t="inlineStr">
        <is>
          <t>Bachillerato</t>
        </is>
      </c>
      <c r="C769" s="94" t="n">
        <v>1002</v>
      </c>
      <c r="D769" s="94" t="n"/>
      <c r="E769" s="95" t="n">
        <v>1046909612</v>
      </c>
      <c r="F769" s="96">
        <f>TRIM(G769&amp;" "&amp;H769&amp;" "&amp;I769&amp;" "&amp;J769)</f>
        <v/>
      </c>
      <c r="G769" s="94" t="inlineStr">
        <is>
          <t>Usuga</t>
        </is>
      </c>
      <c r="H769" s="94" t="inlineStr">
        <is>
          <t>Toro</t>
        </is>
      </c>
      <c r="I769" s="94" t="inlineStr">
        <is>
          <t>María</t>
        </is>
      </c>
      <c r="J769" s="97" t="inlineStr">
        <is>
          <t>Valentina</t>
        </is>
      </c>
      <c r="K769" s="98">
        <f>IF(SUM(O769:S769)=0, "", ROUND(((O769*3+P769*3+Q769*3+R769*3+S769*1)/13)*5,0))</f>
        <v/>
      </c>
      <c r="L769" s="99">
        <f>IF(OR($C769="",K769=""),"",COUNTIFS($C$4:$C$1500,$C769,K$4:K$1500,"&gt;"&amp;K769)+1)</f>
        <v/>
      </c>
      <c r="M769" s="99">
        <f>IF(OR($C769="",K769=""),"",IF(AND($C769&gt;=1001,$C769&lt;=1005),COUNTIFS($C$4:$C$1500,"&gt;=1001",$C$4:$C$1500,"&lt;=1005",K$4:K$1500,"&gt;"&amp;K769)+1,IF(AND($C769&gt;=1101,$C769&lt;=1105),COUNTIFS($C$4:$C$1500,"&gt;=1101",$C$4:$C$1500,"&lt;=1105",K$4:K$1500,"&gt;"&amp;K769)+1,IF(AND($C769&gt;=901,$C769&lt;=905),COUNTIFS($C$4:$C$1500,"&gt;=901",$C$4:$C$1500,"&lt;=905",K$4:K$1500,"&gt;"&amp;K769)+1,IF(AND($C769&gt;=801,$C769&lt;=805),COUNTIFS($C$4:$C$1500,"&gt;=801",$C$4:$C$1500,"&lt;=805",K$4:K$1500,"&gt;"&amp;K769)+1,IF(AND($C769&gt;=701,$C769&lt;=705),COUNTIFS($C$4:$C$1500,"&gt;=701",$C$4:$C$1500,"&lt;=705",K$4:K$1500,"&gt;"&amp;K769)+1,IF(AND($C769&gt;=601,$C769&lt;=606),COUNTIFS($C$4:$C$1500,"&gt;=601",$C$4:$C$1500,"&lt;=606",K$4:K$1500,"&gt;"&amp;K769)+1,"")))))))</f>
        <v/>
      </c>
      <c r="N769" s="99">
        <f>IF(OR($C769="",K769=""),"",IF(OR(AND($C769&gt;=1001,$C769&lt;=1005),AND($C769&gt;=1101,$C769&lt;=1105)),COUNTIFS($C$4:$C$1500,"&gt;=1001",$C$4:$C$1500,"&lt;=1005",K$4:K$1500,"&gt;"&amp;K769)+COUNTIFS($C$4:$C$1500,"&gt;=1101",$C$4:$C$1500,"&lt;=1105",K$4:K$1500,"&gt;"&amp;K769)+1,""))</f>
        <v/>
      </c>
      <c r="O769" s="94" t="n">
        <v>26.38</v>
      </c>
      <c r="P769" s="94" t="n">
        <v>43.59</v>
      </c>
      <c r="Q769" s="94" t="n">
        <v>38.91</v>
      </c>
      <c r="R769" s="94" t="n">
        <v>35</v>
      </c>
      <c r="S769" s="94" t="n">
        <v>56</v>
      </c>
      <c r="T769" s="99">
        <f>IF(AND(O769&gt;0,O769&lt;36),1,IF(AND(O769&gt;=36,O769&lt;51),2,IF(AND(O769&gt;=51,O769&lt;71),3,IF(AND(O769&gt;=71,O769&lt;=100),4,))))</f>
        <v/>
      </c>
      <c r="U769" s="99">
        <f>IF(AND(P769&gt;0,P769&lt;41),1,IF(AND(P769&gt;=41,P769&lt;56),2,IF(AND(P769&gt;=56,P769&lt;71),3,IF(AND(P769&gt;=71,P769&lt;=100),4,))))</f>
        <v/>
      </c>
      <c r="V769" s="99">
        <f>IF(AND(Q769&gt;0,Q769&lt;41),1,IF(AND(Q769&gt;=41,Q769&lt;56),2,IF(AND(Q769&gt;=56,Q769&lt;71),3,IF(AND(Q769&gt;=71,Q769&lt;=100),4,))))</f>
        <v/>
      </c>
      <c r="W769" s="99">
        <f>IF(AND(R769&gt;0,R769&lt;36),1,IF(AND(R769&gt;=36,R769&lt;51),2,IF(AND(R769&gt;=51,R769&lt;66),3,IF(AND(R769&gt;=66,R769&lt;=100),4,))))</f>
        <v/>
      </c>
      <c r="X769" s="100">
        <f>IF(AND(S769&gt;0,S769&lt;37),1,IF(AND(S769&gt;=37,S769&lt;58),2,IF(AND(S769&gt;=58,S769&lt;71),3,IF(AND(S769&gt;=71,S769&lt;=100),4,))))</f>
        <v/>
      </c>
      <c r="Y769" s="101">
        <f>IF(SUM(AC769:AG769)=0, "", ROUND(((AC769*3+AD769*3+AE769*3+AF769*3+AG769*1)/13)*5,0))</f>
        <v/>
      </c>
      <c r="Z769" s="99">
        <f>IF(OR($C769="",Y769=""),"",COUNTIFS($C$4:$C$1500,$C769,Y$4:Y$1500,"&gt;"&amp;Y769)+1)</f>
        <v/>
      </c>
      <c r="AA769" s="99">
        <f>IF(OR($C769="",Y769=""),"",IF(AND($C769&gt;=1001,$C769&lt;=1005),COUNTIFS($C$4:$C$1500,"&gt;=1001",$C$4:$C$1500,"&lt;=1005",Y$4:Y$1500,"&gt;"&amp;Y769)+1,IF(AND($C769&gt;=1101,$C769&lt;=1105),COUNTIFS($C$4:$C$1500,"&gt;=1101",$C$4:$C$1500,"&lt;=1105",Y$4:Y$1500,"&gt;"&amp;Y769)+1,IF(AND($C769&gt;=901,$C769&lt;=905),COUNTIFS($C$4:$C$1500,"&gt;=901",$C$4:$C$1500,"&lt;=905",Y$4:Y$1500,"&gt;"&amp;Y769)+1,IF(AND($C769&gt;=801,$C769&lt;=805),COUNTIFS($C$4:$C$1500,"&gt;=801",$C$4:$C$1500,"&lt;=805",Y$4:Y$1500,"&gt;"&amp;Y769)+1,IF(AND($C769&gt;=701,$C769&lt;=705),COUNTIFS($C$4:$C$1500,"&gt;=701",$C$4:$C$1500,"&lt;=705",Y$4:Y$1500,"&gt;"&amp;Y769)+1,IF(AND($C769&gt;=601,$C769&lt;=606),COUNTIFS($C$4:$C$1500,"&gt;=601",$C$4:$C$1500,"&lt;=606",Y$4:Y$1500,"&gt;"&amp;Y769)+1,"")))))))</f>
        <v/>
      </c>
      <c r="AB769" s="99">
        <f>IF(OR($C769="",Y769=""),"",IF(OR(AND($C769&gt;=1001,$C769&lt;=1005),AND($C769&gt;=1101,$C769&lt;=1105)),COUNTIFS($C$4:$C$1500,"&gt;=1001",$C$4:$C$1500,"&lt;=1005",Y$4:Y$1500,"&gt;"&amp;Y769)+COUNTIFS($C$4:$C$1500,"&gt;=1101",$C$4:$C$1500,"&lt;=1105",Y$4:Y$1500,"&gt;"&amp;Y769)+1,""))</f>
        <v/>
      </c>
      <c r="AC769" s="94" t="n">
        <v>69.38</v>
      </c>
      <c r="AD769" s="94" t="n">
        <v>31.13</v>
      </c>
      <c r="AE769" s="94" t="n">
        <v>46.75</v>
      </c>
      <c r="AF769" s="94" t="n">
        <v>74.38</v>
      </c>
      <c r="AG769" s="94" t="n">
        <v>55</v>
      </c>
      <c r="AH769" s="99">
        <f>IF(AND(AC769&gt;0,AC769&lt;36),1,IF(AND(AC769&gt;=36,AC769&lt;51),2,IF(AND(AC769&gt;=51,AC769&lt;71),3,IF(AND(AC769&gt;=71,AC769&lt;=100),4,))))</f>
        <v/>
      </c>
      <c r="AI769" s="99">
        <f>IF(AND(AD769&gt;0,AD769&lt;41),1,IF(AND(AD769&gt;=41,AD769&lt;56),2,IF(AND(AD769&gt;=56,AD769&lt;71),3,IF(AND(AD769&gt;=71,AD769&lt;=100),4,))))</f>
        <v/>
      </c>
      <c r="AJ769" s="99">
        <f>IF(AND(AE769&gt;0,AE769&lt;41),1,IF(AND(AE769&gt;=41,AE769&lt;56),2,IF(AND(AE769&gt;=56,AE769&lt;71),3,IF(AND(AE769&gt;=71,AE769&lt;=100),4,))))</f>
        <v/>
      </c>
      <c r="AK769" s="99">
        <f>IF(AND(AF769&gt;0,AF769&lt;36),1,IF(AND(AF769&gt;=36,AF769&lt;51),2,IF(AND(AF769&gt;=51,AF769&lt;66),3,IF(AND(AF769&gt;=66,AF769&lt;=100),4,))))</f>
        <v/>
      </c>
      <c r="AL769" s="100">
        <f>IF(AND(AG769&gt;0,AG769&lt;37),1,IF(AND(AG769&gt;=37,AG769&lt;58),2,IF(AND(AG769&gt;=58,AG769&lt;71),3,IF(AND(AG769&gt;=71,AG769&lt;=100),4,))))</f>
        <v/>
      </c>
      <c r="AM769" s="101">
        <f>IF((Y769&lt;&gt;"")*(K769&lt;&gt;""),Y769-K769,"")</f>
        <v/>
      </c>
      <c r="AN769" s="99">
        <f>IF((Z769&lt;&gt;"")*(L769&lt;&gt;""),Z769-L769,"")</f>
        <v/>
      </c>
      <c r="AO769" s="99">
        <f>IF((AA769&lt;&gt;"")*(M769&lt;&gt;""),AA769-M769,"")</f>
        <v/>
      </c>
      <c r="AP769" s="99">
        <f>IF((AB769&lt;&gt;"")*(N769&lt;&gt;""),AB769-N769,"")</f>
        <v/>
      </c>
      <c r="AQ769" s="94">
        <f>IF((AC769&lt;&gt;"")*(O769&lt;&gt;""),AC769-O769,"")</f>
        <v/>
      </c>
      <c r="AR769" s="94">
        <f>IF((AD769&lt;&gt;"")*(P769&lt;&gt;""),AD769-P769,"")</f>
        <v/>
      </c>
      <c r="AS769" s="94">
        <f>IF((AE769&lt;&gt;"")*(Q769&lt;&gt;""),AE769-Q769,"")</f>
        <v/>
      </c>
      <c r="AT769" s="94">
        <f>IF((AF769&lt;&gt;"")*(R769&lt;&gt;""),AF769-R769,"")</f>
        <v/>
      </c>
      <c r="AU769" s="94">
        <f>IF((AG769&lt;&gt;"")*(S769&lt;&gt;""),AG769-S769,"")</f>
        <v/>
      </c>
      <c r="AV769" s="99">
        <f>IF((AH769&lt;&gt;"")*(T769&lt;&gt;""),AH769-T769,"")</f>
        <v/>
      </c>
      <c r="AW769" s="99">
        <f>IF((AI769&lt;&gt;"")*(U769&lt;&gt;""),AI769-U769,"")</f>
        <v/>
      </c>
      <c r="AX769" s="99">
        <f>IF((AJ769&lt;&gt;"")*(V769&lt;&gt;""),AJ769-V769,"")</f>
        <v/>
      </c>
      <c r="AY769" s="99">
        <f>IF((AK769&lt;&gt;"")*(W769&lt;&gt;""),AK769-W769,"")</f>
        <v/>
      </c>
      <c r="AZ769" s="102">
        <f>IF((AL769&lt;&gt;"")*(X769&lt;&gt;""),AL769-X769,"")</f>
        <v/>
      </c>
      <c r="BA769" s="50">
        <f>IFERROR(__xludf.dummyfunction("AI(""Actúa como un tutor académico y dirígete personalmente al estudiante "" &amp; I769 &amp; "" "" &amp; J769 &amp; "" "" &amp; G769 &amp; "" "" &amp; H769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AM769 &amp; ""'. Diferencias por área: Matemáticas ("" &amp; AQ769 &amp; ""), Ciencias Natura"&amp;"les ("" &amp; AR769 &amp; ""), Sociales ("" &amp; AS769 &amp; ""), Lectura Crítica ("" &amp; AT769 &amp; "") e Inglés ("" &amp; AU769 &amp; ""). Variación en posición: grupo ("" &amp; AN769 &amp; ""), grado ("" &amp; AO769 &amp; "") y media ("" &amp; AP769 &amp; ""). Puntajes Primer Simulacro: Global "" &amp; K769 &amp; "", Mat "" &amp; "&amp;"O4 &amp; "", Cien "" &amp; P769 &amp; "", Soc "" &amp; Q769 &amp; "", Lec "" &amp; R769 &amp; "", Ing "" &amp; S769 &amp; "". Puntajes Segundo Simulacro: Global "" &amp; Y769 &amp; "", Mat "" &amp; AC769 &amp; "", Cien "" &amp; AD769 &amp; "", Soc "" &amp; AE769 &amp; "", Lec "" &amp; AF769 &amp; "", Ing "" &amp; AG769 &amp; "". Escribe un mensaje motivador"&amp;" y breve (máximo 4 líneas)."")
"),"=AI(""Actúa como un tutor académico y dirígete personalmente al estudiante "" &amp; I769 &amp; "" "" &amp; J769 &amp; "" "" &amp; G769 &amp; "" "" &amp; H769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AM769 &amp; ""'. Diferencias por área: Matemáticas ("" &amp; AQ769 &amp; ""), Ciencias Natur"&amp;"ales ("" &amp; AR769 &amp; ""), Sociales ("" &amp; AS769 &amp; ""), Lectura Crítica ("" &amp; AT769 &amp; "") e Inglés ("" &amp; AU769 &amp; ""). Variación en posición: grupo ("" &amp; AN769 &amp; ""), grado ("" &amp; AO769 &amp; "") y media ("" &amp; AP769 &amp; ""). Puntajes Primer Simulacro: Global "" &amp; K769 &amp; "", Mat "" &amp;"&amp;" O769 &amp; "", Cien "" &amp; P769 &amp; "", Soc "" &amp; Q769 &amp; "", Lec "" &amp; R769 &amp; "", Ing "" &amp; S769 &amp; "". Puntajes Segundo Simulacro: Global "" &amp; Y769 &amp; "", Mat "" &amp; AC769 &amp; "", Cien "" &amp; AD769 &amp; "", Soc "" &amp; AE769 &amp; "", Lec "" &amp; AF769 &amp; "", Ing "" &amp; AG769 &amp; "". Escribe un mensaje motivado"&amp;"r y breve (máximo 4 líneas)."")
")</f>
        <v/>
      </c>
    </row>
    <row r="770" ht="15.75" customHeight="1" s="42">
      <c r="A770" s="93" t="n"/>
      <c r="B770" s="94" t="inlineStr">
        <is>
          <t>Bachillerato</t>
        </is>
      </c>
      <c r="C770" s="94" t="n">
        <v>1002</v>
      </c>
      <c r="D770" s="94" t="n"/>
      <c r="E770" s="95" t="n">
        <v>1032018611</v>
      </c>
      <c r="F770" s="96">
        <f>TRIM(G770&amp;" "&amp;H770&amp;" "&amp;I770&amp;" "&amp;J770)</f>
        <v/>
      </c>
      <c r="G770" s="94" t="inlineStr">
        <is>
          <t>Vanegas</t>
        </is>
      </c>
      <c r="H770" s="94" t="inlineStr">
        <is>
          <t>Bedoya</t>
        </is>
      </c>
      <c r="I770" s="94" t="inlineStr">
        <is>
          <t>Karen</t>
        </is>
      </c>
      <c r="J770" s="97" t="n"/>
      <c r="K770" s="98">
        <f>IF(SUM(O770:S770)=0, "", ROUND(((O770*3+P770*3+Q770*3+R770*3+S770*1)/13)*5,0))</f>
        <v/>
      </c>
      <c r="L770" s="99">
        <f>IF(OR($C770="",K770=""),"",COUNTIFS($C$4:$C$1500,$C770,K$4:K$1500,"&gt;"&amp;K770)+1)</f>
        <v/>
      </c>
      <c r="M770" s="99">
        <f>IF(OR($C770="",K770=""),"",IF(AND($C770&gt;=1001,$C770&lt;=1005),COUNTIFS($C$4:$C$1500,"&gt;=1001",$C$4:$C$1500,"&lt;=1005",K$4:K$1500,"&gt;"&amp;K770)+1,IF(AND($C770&gt;=1101,$C770&lt;=1105),COUNTIFS($C$4:$C$1500,"&gt;=1101",$C$4:$C$1500,"&lt;=1105",K$4:K$1500,"&gt;"&amp;K770)+1,IF(AND($C770&gt;=901,$C770&lt;=905),COUNTIFS($C$4:$C$1500,"&gt;=901",$C$4:$C$1500,"&lt;=905",K$4:K$1500,"&gt;"&amp;K770)+1,IF(AND($C770&gt;=801,$C770&lt;=805),COUNTIFS($C$4:$C$1500,"&gt;=801",$C$4:$C$1500,"&lt;=805",K$4:K$1500,"&gt;"&amp;K770)+1,IF(AND($C770&gt;=701,$C770&lt;=705),COUNTIFS($C$4:$C$1500,"&gt;=701",$C$4:$C$1500,"&lt;=705",K$4:K$1500,"&gt;"&amp;K770)+1,IF(AND($C770&gt;=601,$C770&lt;=606),COUNTIFS($C$4:$C$1500,"&gt;=601",$C$4:$C$1500,"&lt;=606",K$4:K$1500,"&gt;"&amp;K770)+1,"")))))))</f>
        <v/>
      </c>
      <c r="N770" s="99">
        <f>IF(OR($C770="",K770=""),"",IF(OR(AND($C770&gt;=1001,$C770&lt;=1005),AND($C770&gt;=1101,$C770&lt;=1105)),COUNTIFS($C$4:$C$1500,"&gt;=1001",$C$4:$C$1500,"&lt;=1005",K$4:K$1500,"&gt;"&amp;K770)+COUNTIFS($C$4:$C$1500,"&gt;=1101",$C$4:$C$1500,"&lt;=1105",K$4:K$1500,"&gt;"&amp;K770)+1,""))</f>
        <v/>
      </c>
      <c r="O770" s="94" t="n">
        <v>39.38</v>
      </c>
      <c r="P770" s="94" t="n">
        <v>48.9</v>
      </c>
      <c r="Q770" s="94" t="n">
        <v>63.12</v>
      </c>
      <c r="R770" s="94" t="n">
        <v>62.5</v>
      </c>
      <c r="S770" s="94" t="n">
        <v>32</v>
      </c>
      <c r="T770" s="99">
        <f>IF(AND(O770&gt;0,O770&lt;36),1,IF(AND(O770&gt;=36,O770&lt;51),2,IF(AND(O770&gt;=51,O770&lt;71),3,IF(AND(O770&gt;=71,O770&lt;=100),4,))))</f>
        <v/>
      </c>
      <c r="U770" s="99">
        <f>IF(AND(P770&gt;0,P770&lt;41),1,IF(AND(P770&gt;=41,P770&lt;56),2,IF(AND(P770&gt;=56,P770&lt;71),3,IF(AND(P770&gt;=71,P770&lt;=100),4,))))</f>
        <v/>
      </c>
      <c r="V770" s="99">
        <f>IF(AND(Q770&gt;0,Q770&lt;41),1,IF(AND(Q770&gt;=41,Q770&lt;56),2,IF(AND(Q770&gt;=56,Q770&lt;71),3,IF(AND(Q770&gt;=71,Q770&lt;=100),4,))))</f>
        <v/>
      </c>
      <c r="W770" s="99">
        <f>IF(AND(R770&gt;0,R770&lt;36),1,IF(AND(R770&gt;=36,R770&lt;51),2,IF(AND(R770&gt;=51,R770&lt;66),3,IF(AND(R770&gt;=66,R770&lt;=100),4,))))</f>
        <v/>
      </c>
      <c r="X770" s="100">
        <f>IF(AND(S770&gt;0,S770&lt;37),1,IF(AND(S770&gt;=37,S770&lt;58),2,IF(AND(S770&gt;=58,S770&lt;71),3,IF(AND(S770&gt;=71,S770&lt;=100),4,))))</f>
        <v/>
      </c>
      <c r="Y770" s="101">
        <f>IF(SUM(AC770:AG770)=0, "", ROUND(((AC770*3+AD770*3+AE770*3+AF770*3+AG770*1)/13)*5,0))</f>
        <v/>
      </c>
      <c r="Z770" s="99">
        <f>IF(OR($C770="",Y770=""),"",COUNTIFS($C$4:$C$1500,$C770,Y$4:Y$1500,"&gt;"&amp;Y770)+1)</f>
        <v/>
      </c>
      <c r="AA770" s="99">
        <f>IF(OR($C770="",Y770=""),"",IF(AND($C770&gt;=1001,$C770&lt;=1005),COUNTIFS($C$4:$C$1500,"&gt;=1001",$C$4:$C$1500,"&lt;=1005",Y$4:Y$1500,"&gt;"&amp;Y770)+1,IF(AND($C770&gt;=1101,$C770&lt;=1105),COUNTIFS($C$4:$C$1500,"&gt;=1101",$C$4:$C$1500,"&lt;=1105",Y$4:Y$1500,"&gt;"&amp;Y770)+1,IF(AND($C770&gt;=901,$C770&lt;=905),COUNTIFS($C$4:$C$1500,"&gt;=901",$C$4:$C$1500,"&lt;=905",Y$4:Y$1500,"&gt;"&amp;Y770)+1,IF(AND($C770&gt;=801,$C770&lt;=805),COUNTIFS($C$4:$C$1500,"&gt;=801",$C$4:$C$1500,"&lt;=805",Y$4:Y$1500,"&gt;"&amp;Y770)+1,IF(AND($C770&gt;=701,$C770&lt;=705),COUNTIFS($C$4:$C$1500,"&gt;=701",$C$4:$C$1500,"&lt;=705",Y$4:Y$1500,"&gt;"&amp;Y770)+1,IF(AND($C770&gt;=601,$C770&lt;=606),COUNTIFS($C$4:$C$1500,"&gt;=601",$C$4:$C$1500,"&lt;=606",Y$4:Y$1500,"&gt;"&amp;Y770)+1,"")))))))</f>
        <v/>
      </c>
      <c r="AB770" s="99">
        <f>IF(OR($C770="",Y770=""),"",IF(OR(AND($C770&gt;=1001,$C770&lt;=1005),AND($C770&gt;=1101,$C770&lt;=1105)),COUNTIFS($C$4:$C$1500,"&gt;=1001",$C$4:$C$1500,"&lt;=1005",Y$4:Y$1500,"&gt;"&amp;Y770)+COUNTIFS($C$4:$C$1500,"&gt;=1101",$C$4:$C$1500,"&lt;=1105",Y$4:Y$1500,"&gt;"&amp;Y770)+1,""))</f>
        <v/>
      </c>
      <c r="AC770" s="94" t="n">
        <v>77</v>
      </c>
      <c r="AD770" s="94" t="n">
        <v>52.14</v>
      </c>
      <c r="AE770" s="94" t="n">
        <v>52.25</v>
      </c>
      <c r="AF770" s="94" t="n">
        <v>65.63</v>
      </c>
      <c r="AG770" s="94" t="n">
        <v>96.25</v>
      </c>
      <c r="AH770" s="99">
        <f>IF(AND(AC770&gt;0,AC770&lt;36),1,IF(AND(AC770&gt;=36,AC770&lt;51),2,IF(AND(AC770&gt;=51,AC770&lt;71),3,IF(AND(AC770&gt;=71,AC770&lt;=100),4,))))</f>
        <v/>
      </c>
      <c r="AI770" s="99">
        <f>IF(AND(AD770&gt;0,AD770&lt;41),1,IF(AND(AD770&gt;=41,AD770&lt;56),2,IF(AND(AD770&gt;=56,AD770&lt;71),3,IF(AND(AD770&gt;=71,AD770&lt;=100),4,))))</f>
        <v/>
      </c>
      <c r="AJ770" s="99">
        <f>IF(AND(AE770&gt;0,AE770&lt;41),1,IF(AND(AE770&gt;=41,AE770&lt;56),2,IF(AND(AE770&gt;=56,AE770&lt;71),3,IF(AND(AE770&gt;=71,AE770&lt;=100),4,))))</f>
        <v/>
      </c>
      <c r="AK770" s="99">
        <f>IF(AND(AF770&gt;0,AF770&lt;36),1,IF(AND(AF770&gt;=36,AF770&lt;51),2,IF(AND(AF770&gt;=51,AF770&lt;66),3,IF(AND(AF770&gt;=66,AF770&lt;=100),4,))))</f>
        <v/>
      </c>
      <c r="AL770" s="100">
        <f>IF(AND(AG770&gt;0,AG770&lt;37),1,IF(AND(AG770&gt;=37,AG770&lt;58),2,IF(AND(AG770&gt;=58,AG770&lt;71),3,IF(AND(AG770&gt;=71,AG770&lt;=100),4,))))</f>
        <v/>
      </c>
      <c r="AM770" s="101">
        <f>IF((Y770&lt;&gt;"")*(K770&lt;&gt;""),Y770-K770,"")</f>
        <v/>
      </c>
      <c r="AN770" s="99">
        <f>IF((Z770&lt;&gt;"")*(L770&lt;&gt;""),Z770-L770,"")</f>
        <v/>
      </c>
      <c r="AO770" s="99">
        <f>IF((AA770&lt;&gt;"")*(M770&lt;&gt;""),AA770-M770,"")</f>
        <v/>
      </c>
      <c r="AP770" s="99">
        <f>IF((AB770&lt;&gt;"")*(N770&lt;&gt;""),AB770-N770,"")</f>
        <v/>
      </c>
      <c r="AQ770" s="94">
        <f>IF((AC770&lt;&gt;"")*(O770&lt;&gt;""),AC770-O770,"")</f>
        <v/>
      </c>
      <c r="AR770" s="94">
        <f>IF((AD770&lt;&gt;"")*(P770&lt;&gt;""),AD770-P770,"")</f>
        <v/>
      </c>
      <c r="AS770" s="94">
        <f>IF((AE770&lt;&gt;"")*(Q770&lt;&gt;""),AE770-Q770,"")</f>
        <v/>
      </c>
      <c r="AT770" s="94">
        <f>IF((AF770&lt;&gt;"")*(R770&lt;&gt;""),AF770-R770,"")</f>
        <v/>
      </c>
      <c r="AU770" s="94">
        <f>IF((AG770&lt;&gt;"")*(S770&lt;&gt;""),AG770-S770,"")</f>
        <v/>
      </c>
      <c r="AV770" s="99">
        <f>IF((AH770&lt;&gt;"")*(T770&lt;&gt;""),AH770-T770,"")</f>
        <v/>
      </c>
      <c r="AW770" s="99">
        <f>IF((AI770&lt;&gt;"")*(U770&lt;&gt;""),AI770-U770,"")</f>
        <v/>
      </c>
      <c r="AX770" s="99">
        <f>IF((AJ770&lt;&gt;"")*(V770&lt;&gt;""),AJ770-V770,"")</f>
        <v/>
      </c>
      <c r="AY770" s="99">
        <f>IF((AK770&lt;&gt;"")*(W770&lt;&gt;""),AK770-W770,"")</f>
        <v/>
      </c>
      <c r="AZ770" s="102">
        <f>IF((AL770&lt;&gt;"")*(X770&lt;&gt;""),AL770-X770,"")</f>
        <v/>
      </c>
      <c r="BA770" s="50">
        <f>IFERROR(__xludf.dummyfunction("AI(""Actúa como un tutor académico y dirígete personalmente al estudiante "" &amp; I770 &amp; "" "" &amp; J770 &amp; "" "" &amp; G770 &amp; "" "" &amp; H770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AM770 &amp; ""'. Diferencias por área: Matemáticas ("" &amp; AQ770 &amp; ""), Ciencias Natura"&amp;"les ("" &amp; AR770 &amp; ""), Sociales ("" &amp; AS770 &amp; ""), Lectura Crítica ("" &amp; AT770 &amp; "") e Inglés ("" &amp; AU770 &amp; ""). Variación en posición: grupo ("" &amp; AN770 &amp; ""), grado ("" &amp; AO770 &amp; "") y media ("" &amp; AP770 &amp; ""). Puntajes Primer Simulacro: Global "" &amp; K770 &amp; "", Mat "" &amp; "&amp;"O4 &amp; "", Cien "" &amp; P770 &amp; "", Soc "" &amp; Q770 &amp; "", Lec "" &amp; R770 &amp; "", Ing "" &amp; S770 &amp; "". Puntajes Segundo Simulacro: Global "" &amp; Y770 &amp; "", Mat "" &amp; AC770 &amp; "", Cien "" &amp; AD770 &amp; "", Soc "" &amp; AE770 &amp; "", Lec "" &amp; AF770 &amp; "", Ing "" &amp; AG770 &amp; "". Escribe un mensaje motivador"&amp;" y breve (máximo 4 líneas)."")
"),"=AI(""Actúa como un tutor académico y dirígete personalmente al estudiante "" &amp; I770 &amp; "" "" &amp; J770 &amp; "" "" &amp; G770 &amp; "" "" &amp; H770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AM770 &amp; ""'. Diferencias por área: Matemáticas ("" &amp; AQ770 &amp; ""), Ciencias Natur"&amp;"ales ("" &amp; AR770 &amp; ""), Sociales ("" &amp; AS770 &amp; ""), Lectura Crítica ("" &amp; AT770 &amp; "") e Inglés ("" &amp; AU770 &amp; ""). Variación en posición: grupo ("" &amp; AN770 &amp; ""), grado ("" &amp; AO770 &amp; "") y media ("" &amp; AP770 &amp; ""). Puntajes Primer Simulacro: Global "" &amp; K770 &amp; "", Mat "" &amp;"&amp;" O770 &amp; "", Cien "" &amp; P770 &amp; "", Soc "" &amp; Q770 &amp; "", Lec "" &amp; R770 &amp; "", Ing "" &amp; S770 &amp; "". Puntajes Segundo Simulacro: Global "" &amp; Y770 &amp; "", Mat "" &amp; AC770 &amp; "", Cien "" &amp; AD770 &amp; "", Soc "" &amp; AE770 &amp; "", Lec "" &amp; AF770 &amp; "", Ing "" &amp; AG770 &amp; "". Escribe un mensaje motivado"&amp;"r y breve (máximo 4 líneas)."")
")</f>
        <v/>
      </c>
    </row>
    <row r="771" ht="15.75" customHeight="1" s="42">
      <c r="A771" s="93" t="n"/>
      <c r="B771" s="94" t="inlineStr">
        <is>
          <t>Bachillerato</t>
        </is>
      </c>
      <c r="C771" s="94" t="n">
        <v>1002</v>
      </c>
      <c r="D771" s="94" t="n"/>
      <c r="E771" s="95" t="n">
        <v>1011593961</v>
      </c>
      <c r="F771" s="96">
        <f>TRIM(G771&amp;" "&amp;H771&amp;" "&amp;I771&amp;" "&amp;J771)</f>
        <v/>
      </c>
      <c r="G771" s="94" t="inlineStr">
        <is>
          <t>Villa</t>
        </is>
      </c>
      <c r="H771" s="94" t="inlineStr">
        <is>
          <t>Serna</t>
        </is>
      </c>
      <c r="I771" s="94" t="inlineStr">
        <is>
          <t>Valentina</t>
        </is>
      </c>
      <c r="J771" s="97" t="n"/>
      <c r="K771" s="98">
        <f>IF(SUM(O771:S771)=0, "", ROUND(((O771*3+P771*3+Q771*3+R771*3+S771*1)/13)*5,0))</f>
        <v/>
      </c>
      <c r="L771" s="99">
        <f>IF(OR($C771="",K771=""),"",COUNTIFS($C$4:$C$1500,$C771,K$4:K$1500,"&gt;"&amp;K771)+1)</f>
        <v/>
      </c>
      <c r="M771" s="99">
        <f>IF(OR($C771="",K771=""),"",IF(AND($C771&gt;=1001,$C771&lt;=1005),COUNTIFS($C$4:$C$1500,"&gt;=1001",$C$4:$C$1500,"&lt;=1005",K$4:K$1500,"&gt;"&amp;K771)+1,IF(AND($C771&gt;=1101,$C771&lt;=1105),COUNTIFS($C$4:$C$1500,"&gt;=1101",$C$4:$C$1500,"&lt;=1105",K$4:K$1500,"&gt;"&amp;K771)+1,IF(AND($C771&gt;=901,$C771&lt;=905),COUNTIFS($C$4:$C$1500,"&gt;=901",$C$4:$C$1500,"&lt;=905",K$4:K$1500,"&gt;"&amp;K771)+1,IF(AND($C771&gt;=801,$C771&lt;=805),COUNTIFS($C$4:$C$1500,"&gt;=801",$C$4:$C$1500,"&lt;=805",K$4:K$1500,"&gt;"&amp;K771)+1,IF(AND($C771&gt;=701,$C771&lt;=705),COUNTIFS($C$4:$C$1500,"&gt;=701",$C$4:$C$1500,"&lt;=705",K$4:K$1500,"&gt;"&amp;K771)+1,IF(AND($C771&gt;=601,$C771&lt;=606),COUNTIFS($C$4:$C$1500,"&gt;=601",$C$4:$C$1500,"&lt;=606",K$4:K$1500,"&gt;"&amp;K771)+1,"")))))))</f>
        <v/>
      </c>
      <c r="N771" s="99">
        <f>IF(OR($C771="",K771=""),"",IF(OR(AND($C771&gt;=1001,$C771&lt;=1005),AND($C771&gt;=1101,$C771&lt;=1105)),COUNTIFS($C$4:$C$1500,"&gt;=1001",$C$4:$C$1500,"&lt;=1005",K$4:K$1500,"&gt;"&amp;K771)+COUNTIFS($C$4:$C$1500,"&gt;=1101",$C$4:$C$1500,"&lt;=1105",K$4:K$1500,"&gt;"&amp;K771)+1,""))</f>
        <v/>
      </c>
      <c r="O771" s="94" t="n">
        <v>37.07</v>
      </c>
      <c r="P771" s="94" t="n">
        <v>59.44</v>
      </c>
      <c r="Q771" s="94" t="n">
        <v>34.36</v>
      </c>
      <c r="R771" s="94" t="n">
        <v>45</v>
      </c>
      <c r="S771" s="94" t="n">
        <v>61.33</v>
      </c>
      <c r="T771" s="99">
        <f>IF(AND(O771&gt;0,O771&lt;36),1,IF(AND(O771&gt;=36,O771&lt;51),2,IF(AND(O771&gt;=51,O771&lt;71),3,IF(AND(O771&gt;=71,O771&lt;=100),4,))))</f>
        <v/>
      </c>
      <c r="U771" s="99">
        <f>IF(AND(P771&gt;0,P771&lt;41),1,IF(AND(P771&gt;=41,P771&lt;56),2,IF(AND(P771&gt;=56,P771&lt;71),3,IF(AND(P771&gt;=71,P771&lt;=100),4,))))</f>
        <v/>
      </c>
      <c r="V771" s="99">
        <f>IF(AND(Q771&gt;0,Q771&lt;41),1,IF(AND(Q771&gt;=41,Q771&lt;56),2,IF(AND(Q771&gt;=56,Q771&lt;71),3,IF(AND(Q771&gt;=71,Q771&lt;=100),4,))))</f>
        <v/>
      </c>
      <c r="W771" s="99">
        <f>IF(AND(R771&gt;0,R771&lt;36),1,IF(AND(R771&gt;=36,R771&lt;51),2,IF(AND(R771&gt;=51,R771&lt;66),3,IF(AND(R771&gt;=66,R771&lt;=100),4,))))</f>
        <v/>
      </c>
      <c r="X771" s="100">
        <f>IF(AND(S771&gt;0,S771&lt;37),1,IF(AND(S771&gt;=37,S771&lt;58),2,IF(AND(S771&gt;=58,S771&lt;71),3,IF(AND(S771&gt;=71,S771&lt;=100),4,))))</f>
        <v/>
      </c>
      <c r="Y771" s="101">
        <f>IF(SUM(AC771:AG771)=0, "", ROUND(((AC771*3+AD771*3+AE771*3+AF771*3+AG771*1)/13)*5,0))</f>
        <v/>
      </c>
      <c r="Z771" s="99">
        <f>IF(OR($C771="",Y771=""),"",COUNTIFS($C$4:$C$1500,$C771,Y$4:Y$1500,"&gt;"&amp;Y771)+1)</f>
        <v/>
      </c>
      <c r="AA771" s="99">
        <f>IF(OR($C771="",Y771=""),"",IF(AND($C771&gt;=1001,$C771&lt;=1005),COUNTIFS($C$4:$C$1500,"&gt;=1001",$C$4:$C$1500,"&lt;=1005",Y$4:Y$1500,"&gt;"&amp;Y771)+1,IF(AND($C771&gt;=1101,$C771&lt;=1105),COUNTIFS($C$4:$C$1500,"&gt;=1101",$C$4:$C$1500,"&lt;=1105",Y$4:Y$1500,"&gt;"&amp;Y771)+1,IF(AND($C771&gt;=901,$C771&lt;=905),COUNTIFS($C$4:$C$1500,"&gt;=901",$C$4:$C$1500,"&lt;=905",Y$4:Y$1500,"&gt;"&amp;Y771)+1,IF(AND($C771&gt;=801,$C771&lt;=805),COUNTIFS($C$4:$C$1500,"&gt;=801",$C$4:$C$1500,"&lt;=805",Y$4:Y$1500,"&gt;"&amp;Y771)+1,IF(AND($C771&gt;=701,$C771&lt;=705),COUNTIFS($C$4:$C$1500,"&gt;=701",$C$4:$C$1500,"&lt;=705",Y$4:Y$1500,"&gt;"&amp;Y771)+1,IF(AND($C771&gt;=601,$C771&lt;=606),COUNTIFS($C$4:$C$1500,"&gt;=601",$C$4:$C$1500,"&lt;=606",Y$4:Y$1500,"&gt;"&amp;Y771)+1,"")))))))</f>
        <v/>
      </c>
      <c r="AB771" s="99">
        <f>IF(OR($C771="",Y771=""),"",IF(OR(AND($C771&gt;=1001,$C771&lt;=1005),AND($C771&gt;=1101,$C771&lt;=1105)),COUNTIFS($C$4:$C$1500,"&gt;=1001",$C$4:$C$1500,"&lt;=1005",Y$4:Y$1500,"&gt;"&amp;Y771)+COUNTIFS($C$4:$C$1500,"&gt;=1101",$C$4:$C$1500,"&lt;=1105",Y$4:Y$1500,"&gt;"&amp;Y771)+1,""))</f>
        <v/>
      </c>
      <c r="AC771" s="94" t="n">
        <v>53.25</v>
      </c>
      <c r="AD771" s="94" t="n">
        <v>66.90000000000001</v>
      </c>
      <c r="AE771" s="94" t="n">
        <v>63.25</v>
      </c>
      <c r="AF771" s="94" t="n">
        <v>65.63</v>
      </c>
      <c r="AG771" s="94" t="n">
        <v>100</v>
      </c>
      <c r="AH771" s="99">
        <f>IF(AND(AC771&gt;0,AC771&lt;36),1,IF(AND(AC771&gt;=36,AC771&lt;51),2,IF(AND(AC771&gt;=51,AC771&lt;71),3,IF(AND(AC771&gt;=71,AC771&lt;=100),4,))))</f>
        <v/>
      </c>
      <c r="AI771" s="99">
        <f>IF(AND(AD771&gt;0,AD771&lt;41),1,IF(AND(AD771&gt;=41,AD771&lt;56),2,IF(AND(AD771&gt;=56,AD771&lt;71),3,IF(AND(AD771&gt;=71,AD771&lt;=100),4,))))</f>
        <v/>
      </c>
      <c r="AJ771" s="99">
        <f>IF(AND(AE771&gt;0,AE771&lt;41),1,IF(AND(AE771&gt;=41,AE771&lt;56),2,IF(AND(AE771&gt;=56,AE771&lt;71),3,IF(AND(AE771&gt;=71,AE771&lt;=100),4,))))</f>
        <v/>
      </c>
      <c r="AK771" s="99">
        <f>IF(AND(AF771&gt;0,AF771&lt;36),1,IF(AND(AF771&gt;=36,AF771&lt;51),2,IF(AND(AF771&gt;=51,AF771&lt;66),3,IF(AND(AF771&gt;=66,AF771&lt;=100),4,))))</f>
        <v/>
      </c>
      <c r="AL771" s="100">
        <f>IF(AND(AG771&gt;0,AG771&lt;37),1,IF(AND(AG771&gt;=37,AG771&lt;58),2,IF(AND(AG771&gt;=58,AG771&lt;71),3,IF(AND(AG771&gt;=71,AG771&lt;=100),4,))))</f>
        <v/>
      </c>
      <c r="AM771" s="101">
        <f>IF((Y771&lt;&gt;"")*(K771&lt;&gt;""),Y771-K771,"")</f>
        <v/>
      </c>
      <c r="AN771" s="99">
        <f>IF((Z771&lt;&gt;"")*(L771&lt;&gt;""),Z771-L771,"")</f>
        <v/>
      </c>
      <c r="AO771" s="99">
        <f>IF((AA771&lt;&gt;"")*(M771&lt;&gt;""),AA771-M771,"")</f>
        <v/>
      </c>
      <c r="AP771" s="99">
        <f>IF((AB771&lt;&gt;"")*(N771&lt;&gt;""),AB771-N771,"")</f>
        <v/>
      </c>
      <c r="AQ771" s="94">
        <f>IF((AC771&lt;&gt;"")*(O771&lt;&gt;""),AC771-O771,"")</f>
        <v/>
      </c>
      <c r="AR771" s="94">
        <f>IF((AD771&lt;&gt;"")*(P771&lt;&gt;""),AD771-P771,"")</f>
        <v/>
      </c>
      <c r="AS771" s="94">
        <f>IF((AE771&lt;&gt;"")*(Q771&lt;&gt;""),AE771-Q771,"")</f>
        <v/>
      </c>
      <c r="AT771" s="94">
        <f>IF((AF771&lt;&gt;"")*(R771&lt;&gt;""),AF771-R771,"")</f>
        <v/>
      </c>
      <c r="AU771" s="94">
        <f>IF((AG771&lt;&gt;"")*(S771&lt;&gt;""),AG771-S771,"")</f>
        <v/>
      </c>
      <c r="AV771" s="99">
        <f>IF((AH771&lt;&gt;"")*(T771&lt;&gt;""),AH771-T771,"")</f>
        <v/>
      </c>
      <c r="AW771" s="99">
        <f>IF((AI771&lt;&gt;"")*(U771&lt;&gt;""),AI771-U771,"")</f>
        <v/>
      </c>
      <c r="AX771" s="99">
        <f>IF((AJ771&lt;&gt;"")*(V771&lt;&gt;""),AJ771-V771,"")</f>
        <v/>
      </c>
      <c r="AY771" s="99">
        <f>IF((AK771&lt;&gt;"")*(W771&lt;&gt;""),AK771-W771,"")</f>
        <v/>
      </c>
      <c r="AZ771" s="102">
        <f>IF((AL771&lt;&gt;"")*(X771&lt;&gt;""),AL771-X771,"")</f>
        <v/>
      </c>
      <c r="BA771" s="50">
        <f>IFERROR(__xludf.dummyfunction("AI(""Actúa como un tutor académico y dirígete personalmente al estudiante "" &amp; I771 &amp; "" "" &amp; J771 &amp; "" "" &amp; G771 &amp; "" "" &amp; H771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AM771 &amp; ""'. Diferencias por área: Matemáticas ("" &amp; AQ771 &amp; ""), Ciencias Natura"&amp;"les ("" &amp; AR771 &amp; ""), Sociales ("" &amp; AS771 &amp; ""), Lectura Crítica ("" &amp; AT771 &amp; "") e Inglés ("" &amp; AU771 &amp; ""). Variación en posición: grupo ("" &amp; AN771 &amp; ""), grado ("" &amp; AO771 &amp; "") y media ("" &amp; AP771 &amp; ""). Puntajes Primer Simulacro: Global "" &amp; K771 &amp; "", Mat "" &amp; "&amp;"O4 &amp; "", Cien "" &amp; P771 &amp; "", Soc "" &amp; Q771 &amp; "", Lec "" &amp; R771 &amp; "", Ing "" &amp; S771 &amp; "". Puntajes Segundo Simulacro: Global "" &amp; Y771 &amp; "", Mat "" &amp; AC771 &amp; "", Cien "" &amp; AD771 &amp; "", Soc "" &amp; AE771 &amp; "", Lec "" &amp; AF771 &amp; "", Ing "" &amp; AG771 &amp; "". Escribe un mensaje motivador"&amp;" y breve (máximo 4 líneas)."")
"),"=AI(""Actúa como un tutor académico y dirígete personalmente al estudiante "" &amp; I771 &amp; "" "" &amp; J771 &amp; "" "" &amp; G771 &amp; "" "" &amp; H771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AM771 &amp; ""'. Diferencias por área: Matemáticas ("" &amp; AQ771 &amp; ""), Ciencias Natur"&amp;"ales ("" &amp; AR771 &amp; ""), Sociales ("" &amp; AS771 &amp; ""), Lectura Crítica ("" &amp; AT771 &amp; "") e Inglés ("" &amp; AU771 &amp; ""). Variación en posición: grupo ("" &amp; AN771 &amp; ""), grado ("" &amp; AO771 &amp; "") y media ("" &amp; AP771 &amp; ""). Puntajes Primer Simulacro: Global "" &amp; K771 &amp; "", Mat "" &amp;"&amp;" O771 &amp; "", Cien "" &amp; P771 &amp; "", Soc "" &amp; Q771 &amp; "", Lec "" &amp; R771 &amp; "", Ing "" &amp; S771 &amp; "". Puntajes Segundo Simulacro: Global "" &amp; Y771 &amp; "", Mat "" &amp; AC771 &amp; "", Cien "" &amp; AD771 &amp; "", Soc "" &amp; AE771 &amp; "", Lec "" &amp; AF771 &amp; "", Ing "" &amp; AG771 &amp; "". Escribe un mensaje motivado"&amp;"r y breve (máximo 4 líneas)."")
")</f>
        <v/>
      </c>
    </row>
    <row r="772" ht="15.75" customHeight="1" s="42">
      <c r="A772" s="93" t="n"/>
      <c r="B772" s="94" t="inlineStr">
        <is>
          <t>Bachillerato</t>
        </is>
      </c>
      <c r="C772" s="94" t="n">
        <v>1002</v>
      </c>
      <c r="D772" s="94" t="n"/>
      <c r="E772" s="95" t="n">
        <v>1011591929</v>
      </c>
      <c r="F772" s="96">
        <f>TRIM(G772&amp;" "&amp;H772&amp;" "&amp;I772&amp;" "&amp;J772)</f>
        <v/>
      </c>
      <c r="G772" s="94" t="inlineStr">
        <is>
          <t>Vásquez</t>
        </is>
      </c>
      <c r="H772" s="94" t="inlineStr">
        <is>
          <t>Usquiano</t>
        </is>
      </c>
      <c r="I772" s="94" t="inlineStr">
        <is>
          <t>Juan</t>
        </is>
      </c>
      <c r="J772" s="97" t="inlineStr">
        <is>
          <t>José</t>
        </is>
      </c>
      <c r="K772" s="98">
        <f>IF(SUM(O772:S772)=0, "", ROUND(((O772*3+P772*3+Q772*3+R772*3+S772*1)/13)*5,0))</f>
        <v/>
      </c>
      <c r="L772" s="99">
        <f>IF(OR($C772="",K772=""),"",COUNTIFS($C$4:$C$1500,$C772,K$4:K$1500,"&gt;"&amp;K772)+1)</f>
        <v/>
      </c>
      <c r="M772" s="99">
        <f>IF(OR($C772="",K772=""),"",IF(AND($C772&gt;=1001,$C772&lt;=1005),COUNTIFS($C$4:$C$1500,"&gt;=1001",$C$4:$C$1500,"&lt;=1005",K$4:K$1500,"&gt;"&amp;K772)+1,IF(AND($C772&gt;=1101,$C772&lt;=1105),COUNTIFS($C$4:$C$1500,"&gt;=1101",$C$4:$C$1500,"&lt;=1105",K$4:K$1500,"&gt;"&amp;K772)+1,IF(AND($C772&gt;=901,$C772&lt;=905),COUNTIFS($C$4:$C$1500,"&gt;=901",$C$4:$C$1500,"&lt;=905",K$4:K$1500,"&gt;"&amp;K772)+1,IF(AND($C772&gt;=801,$C772&lt;=805),COUNTIFS($C$4:$C$1500,"&gt;=801",$C$4:$C$1500,"&lt;=805",K$4:K$1500,"&gt;"&amp;K772)+1,IF(AND($C772&gt;=701,$C772&lt;=705),COUNTIFS($C$4:$C$1500,"&gt;=701",$C$4:$C$1500,"&lt;=705",K$4:K$1500,"&gt;"&amp;K772)+1,IF(AND($C772&gt;=601,$C772&lt;=606),COUNTIFS($C$4:$C$1500,"&gt;=601",$C$4:$C$1500,"&lt;=606",K$4:K$1500,"&gt;"&amp;K772)+1,"")))))))</f>
        <v/>
      </c>
      <c r="N772" s="99">
        <f>IF(OR($C772="",K772=""),"",IF(OR(AND($C772&gt;=1001,$C772&lt;=1005),AND($C772&gt;=1101,$C772&lt;=1105)),COUNTIFS($C$4:$C$1500,"&gt;=1001",$C$4:$C$1500,"&lt;=1005",K$4:K$1500,"&gt;"&amp;K772)+COUNTIFS($C$4:$C$1500,"&gt;=1101",$C$4:$C$1500,"&lt;=1105",K$4:K$1500,"&gt;"&amp;K772)+1,""))</f>
        <v/>
      </c>
      <c r="O772" s="94" t="n">
        <v>55.91</v>
      </c>
      <c r="P772" s="94" t="n">
        <v>38.78</v>
      </c>
      <c r="Q772" s="94" t="n">
        <v>20.9</v>
      </c>
      <c r="R772" s="94" t="n">
        <v>65</v>
      </c>
      <c r="S772" s="94" t="n">
        <v>37.33</v>
      </c>
      <c r="T772" s="99">
        <f>IF(AND(O772&gt;0,O772&lt;36),1,IF(AND(O772&gt;=36,O772&lt;51),2,IF(AND(O772&gt;=51,O772&lt;71),3,IF(AND(O772&gt;=71,O772&lt;=100),4,))))</f>
        <v/>
      </c>
      <c r="U772" s="99">
        <f>IF(AND(P772&gt;0,P772&lt;41),1,IF(AND(P772&gt;=41,P772&lt;56),2,IF(AND(P772&gt;=56,P772&lt;71),3,IF(AND(P772&gt;=71,P772&lt;=100),4,))))</f>
        <v/>
      </c>
      <c r="V772" s="99">
        <f>IF(AND(Q772&gt;0,Q772&lt;41),1,IF(AND(Q772&gt;=41,Q772&lt;56),2,IF(AND(Q772&gt;=56,Q772&lt;71),3,IF(AND(Q772&gt;=71,Q772&lt;=100),4,))))</f>
        <v/>
      </c>
      <c r="W772" s="99">
        <f>IF(AND(R772&gt;0,R772&lt;36),1,IF(AND(R772&gt;=36,R772&lt;51),2,IF(AND(R772&gt;=51,R772&lt;66),3,IF(AND(R772&gt;=66,R772&lt;=100),4,))))</f>
        <v/>
      </c>
      <c r="X772" s="100">
        <f>IF(AND(S772&gt;0,S772&lt;37),1,IF(AND(S772&gt;=37,S772&lt;58),2,IF(AND(S772&gt;=58,S772&lt;71),3,IF(AND(S772&gt;=71,S772&lt;=100),4,))))</f>
        <v/>
      </c>
      <c r="Y772" s="101">
        <f>IF(SUM(AC772:AG772)=0, "", ROUND(((AC772*3+AD772*3+AE772*3+AF772*3+AG772*1)/13)*5,0))</f>
        <v/>
      </c>
      <c r="Z772" s="99">
        <f>IF(OR($C772="",Y772=""),"",COUNTIFS($C$4:$C$1500,$C772,Y$4:Y$1500,"&gt;"&amp;Y772)+1)</f>
        <v/>
      </c>
      <c r="AA772" s="99">
        <f>IF(OR($C772="",Y772=""),"",IF(AND($C772&gt;=1001,$C772&lt;=1005),COUNTIFS($C$4:$C$1500,"&gt;=1001",$C$4:$C$1500,"&lt;=1005",Y$4:Y$1500,"&gt;"&amp;Y772)+1,IF(AND($C772&gt;=1101,$C772&lt;=1105),COUNTIFS($C$4:$C$1500,"&gt;=1101",$C$4:$C$1500,"&lt;=1105",Y$4:Y$1500,"&gt;"&amp;Y772)+1,IF(AND($C772&gt;=901,$C772&lt;=905),COUNTIFS($C$4:$C$1500,"&gt;=901",$C$4:$C$1500,"&lt;=905",Y$4:Y$1500,"&gt;"&amp;Y772)+1,IF(AND($C772&gt;=801,$C772&lt;=805),COUNTIFS($C$4:$C$1500,"&gt;=801",$C$4:$C$1500,"&lt;=805",Y$4:Y$1500,"&gt;"&amp;Y772)+1,IF(AND($C772&gt;=701,$C772&lt;=705),COUNTIFS($C$4:$C$1500,"&gt;=701",$C$4:$C$1500,"&lt;=705",Y$4:Y$1500,"&gt;"&amp;Y772)+1,IF(AND($C772&gt;=601,$C772&lt;=606),COUNTIFS($C$4:$C$1500,"&gt;=601",$C$4:$C$1500,"&lt;=606",Y$4:Y$1500,"&gt;"&amp;Y772)+1,"")))))))</f>
        <v/>
      </c>
      <c r="AB772" s="99">
        <f>IF(OR($C772="",Y772=""),"",IF(OR(AND($C772&gt;=1001,$C772&lt;=1005),AND($C772&gt;=1101,$C772&lt;=1105)),COUNTIFS($C$4:$C$1500,"&gt;=1001",$C$4:$C$1500,"&lt;=1005",Y$4:Y$1500,"&gt;"&amp;Y772)+COUNTIFS($C$4:$C$1500,"&gt;=1101",$C$4:$C$1500,"&lt;=1105",Y$4:Y$1500,"&gt;"&amp;Y772)+1,""))</f>
        <v/>
      </c>
      <c r="AC772" s="94" t="n">
        <v>57.38</v>
      </c>
      <c r="AD772" s="94" t="n">
        <v>31.13</v>
      </c>
      <c r="AE772" s="94" t="n">
        <v>57.75</v>
      </c>
      <c r="AF772" s="94" t="n">
        <v>83.13</v>
      </c>
      <c r="AG772" s="94" t="n">
        <v>22.92</v>
      </c>
      <c r="AH772" s="99">
        <f>IF(AND(AC772&gt;0,AC772&lt;36),1,IF(AND(AC772&gt;=36,AC772&lt;51),2,IF(AND(AC772&gt;=51,AC772&lt;71),3,IF(AND(AC772&gt;=71,AC772&lt;=100),4,))))</f>
        <v/>
      </c>
      <c r="AI772" s="99">
        <f>IF(AND(AD772&gt;0,AD772&lt;41),1,IF(AND(AD772&gt;=41,AD772&lt;56),2,IF(AND(AD772&gt;=56,AD772&lt;71),3,IF(AND(AD772&gt;=71,AD772&lt;=100),4,))))</f>
        <v/>
      </c>
      <c r="AJ772" s="99">
        <f>IF(AND(AE772&gt;0,AE772&lt;41),1,IF(AND(AE772&gt;=41,AE772&lt;56),2,IF(AND(AE772&gt;=56,AE772&lt;71),3,IF(AND(AE772&gt;=71,AE772&lt;=100),4,))))</f>
        <v/>
      </c>
      <c r="AK772" s="99">
        <f>IF(AND(AF772&gt;0,AF772&lt;36),1,IF(AND(AF772&gt;=36,AF772&lt;51),2,IF(AND(AF772&gt;=51,AF772&lt;66),3,IF(AND(AF772&gt;=66,AF772&lt;=100),4,))))</f>
        <v/>
      </c>
      <c r="AL772" s="100">
        <f>IF(AND(AG772&gt;0,AG772&lt;37),1,IF(AND(AG772&gt;=37,AG772&lt;58),2,IF(AND(AG772&gt;=58,AG772&lt;71),3,IF(AND(AG772&gt;=71,AG772&lt;=100),4,))))</f>
        <v/>
      </c>
      <c r="AM772" s="101">
        <f>IF((Y772&lt;&gt;"")*(K772&lt;&gt;""),Y772-K772,"")</f>
        <v/>
      </c>
      <c r="AN772" s="99">
        <f>IF((Z772&lt;&gt;"")*(L772&lt;&gt;""),Z772-L772,"")</f>
        <v/>
      </c>
      <c r="AO772" s="99">
        <f>IF((AA772&lt;&gt;"")*(M772&lt;&gt;""),AA772-M772,"")</f>
        <v/>
      </c>
      <c r="AP772" s="99">
        <f>IF((AB772&lt;&gt;"")*(N772&lt;&gt;""),AB772-N772,"")</f>
        <v/>
      </c>
      <c r="AQ772" s="94">
        <f>IF((AC772&lt;&gt;"")*(O772&lt;&gt;""),AC772-O772,"")</f>
        <v/>
      </c>
      <c r="AR772" s="94">
        <f>IF((AD772&lt;&gt;"")*(P772&lt;&gt;""),AD772-P772,"")</f>
        <v/>
      </c>
      <c r="AS772" s="94">
        <f>IF((AE772&lt;&gt;"")*(Q772&lt;&gt;""),AE772-Q772,"")</f>
        <v/>
      </c>
      <c r="AT772" s="94">
        <f>IF((AF772&lt;&gt;"")*(R772&lt;&gt;""),AF772-R772,"")</f>
        <v/>
      </c>
      <c r="AU772" s="94">
        <f>IF((AG772&lt;&gt;"")*(S772&lt;&gt;""),AG772-S772,"")</f>
        <v/>
      </c>
      <c r="AV772" s="99">
        <f>IF((AH772&lt;&gt;"")*(T772&lt;&gt;""),AH772-T772,"")</f>
        <v/>
      </c>
      <c r="AW772" s="99">
        <f>IF((AI772&lt;&gt;"")*(U772&lt;&gt;""),AI772-U772,"")</f>
        <v/>
      </c>
      <c r="AX772" s="99">
        <f>IF((AJ772&lt;&gt;"")*(V772&lt;&gt;""),AJ772-V772,"")</f>
        <v/>
      </c>
      <c r="AY772" s="99">
        <f>IF((AK772&lt;&gt;"")*(W772&lt;&gt;""),AK772-W772,"")</f>
        <v/>
      </c>
      <c r="AZ772" s="102">
        <f>IF((AL772&lt;&gt;"")*(X772&lt;&gt;""),AL772-X772,"")</f>
        <v/>
      </c>
      <c r="BA772" s="50">
        <f>IFERROR(__xludf.dummyfunction("AI(""Actúa como un tutor académico y dirígete personalmente al estudiante "" &amp; I772 &amp; "" "" &amp; J772 &amp; "" "" &amp; G772 &amp; "" "" &amp; H772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AM772 &amp; ""'. Diferencias por área: Matemáticas ("" &amp; AQ772 &amp; ""), Ciencias Natura"&amp;"les ("" &amp; AR772 &amp; ""), Sociales ("" &amp; AS772 &amp; ""), Lectura Crítica ("" &amp; AT772 &amp; "") e Inglés ("" &amp; AU772 &amp; ""). Variación en posición: grupo ("" &amp; AN772 &amp; ""), grado ("" &amp; AO772 &amp; "") y media ("" &amp; AP772 &amp; ""). Puntajes Primer Simulacro: Global "" &amp; K772 &amp; "", Mat "" &amp; "&amp;"O4 &amp; "", Cien "" &amp; P772 &amp; "", Soc "" &amp; Q772 &amp; "", Lec "" &amp; R772 &amp; "", Ing "" &amp; S772 &amp; "". Puntajes Segundo Simulacro: Global "" &amp; Y772 &amp; "", Mat "" &amp; AC772 &amp; "", Cien "" &amp; AD772 &amp; "", Soc "" &amp; AE772 &amp; "", Lec "" &amp; AF772 &amp; "", Ing "" &amp; AG772 &amp; "". Escribe un mensaje motivador"&amp;" y breve (máximo 4 líneas)."")
"),"=AI(""Actúa como un tutor académico y dirígete personalmente al estudiante "" &amp; I772 &amp; "" "" &amp; J772 &amp; "" "" &amp; G772 &amp; "" "" &amp; H772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AM772 &amp; ""'. Diferencias por área: Matemáticas ("" &amp; AQ772 &amp; ""), Ciencias Natur"&amp;"ales ("" &amp; AR772 &amp; ""), Sociales ("" &amp; AS772 &amp; ""), Lectura Crítica ("" &amp; AT772 &amp; "") e Inglés ("" &amp; AU772 &amp; ""). Variación en posición: grupo ("" &amp; AN772 &amp; ""), grado ("" &amp; AO772 &amp; "") y media ("" &amp; AP772 &amp; ""). Puntajes Primer Simulacro: Global "" &amp; K772 &amp; "", Mat "" &amp;"&amp;" O772 &amp; "", Cien "" &amp; P772 &amp; "", Soc "" &amp; Q772 &amp; "", Lec "" &amp; R772 &amp; "", Ing "" &amp; S772 &amp; "". Puntajes Segundo Simulacro: Global "" &amp; Y772 &amp; "", Mat "" &amp; AC772 &amp; "", Cien "" &amp; AD772 &amp; "", Soc "" &amp; AE772 &amp; "", Lec "" &amp; AF772 &amp; "", Ing "" &amp; AG772 &amp; "". Escribe un mensaje motivado"&amp;"r y breve (máximo 4 líneas)."")
")</f>
        <v/>
      </c>
    </row>
    <row r="773" ht="15.75" customHeight="1" s="42">
      <c r="A773" s="93" t="n"/>
      <c r="B773" s="94" t="inlineStr">
        <is>
          <t>Bachillerato</t>
        </is>
      </c>
      <c r="C773" s="94" t="n">
        <v>1002</v>
      </c>
      <c r="D773" s="94" t="n"/>
      <c r="E773" s="95" t="n">
        <v>1011593816</v>
      </c>
      <c r="F773" s="96">
        <f>TRIM(G773&amp;" "&amp;H773&amp;" "&amp;I773&amp;" "&amp;J773)</f>
        <v/>
      </c>
      <c r="G773" s="94" t="inlineStr">
        <is>
          <t>Vélez</t>
        </is>
      </c>
      <c r="H773" s="94" t="inlineStr">
        <is>
          <t>Tamayo</t>
        </is>
      </c>
      <c r="I773" s="94" t="inlineStr">
        <is>
          <t>Juan</t>
        </is>
      </c>
      <c r="J773" s="97" t="inlineStr">
        <is>
          <t>Fernando</t>
        </is>
      </c>
      <c r="K773" s="98">
        <f>IF(SUM(O773:S773)=0, "", ROUND(((O773*3+P773*3+Q773*3+R773*3+S773*1)/13)*5,0))</f>
        <v/>
      </c>
      <c r="L773" s="99">
        <f>IF(OR($C773="",K773=""),"",COUNTIFS($C$4:$C$1500,$C773,K$4:K$1500,"&gt;"&amp;K773)+1)</f>
        <v/>
      </c>
      <c r="M773" s="99">
        <f>IF(OR($C773="",K773=""),"",IF(AND($C773&gt;=1001,$C773&lt;=1005),COUNTIFS($C$4:$C$1500,"&gt;=1001",$C$4:$C$1500,"&lt;=1005",K$4:K$1500,"&gt;"&amp;K773)+1,IF(AND($C773&gt;=1101,$C773&lt;=1105),COUNTIFS($C$4:$C$1500,"&gt;=1101",$C$4:$C$1500,"&lt;=1105",K$4:K$1500,"&gt;"&amp;K773)+1,IF(AND($C773&gt;=901,$C773&lt;=905),COUNTIFS($C$4:$C$1500,"&gt;=901",$C$4:$C$1500,"&lt;=905",K$4:K$1500,"&gt;"&amp;K773)+1,IF(AND($C773&gt;=801,$C773&lt;=805),COUNTIFS($C$4:$C$1500,"&gt;=801",$C$4:$C$1500,"&lt;=805",K$4:K$1500,"&gt;"&amp;K773)+1,IF(AND($C773&gt;=701,$C773&lt;=705),COUNTIFS($C$4:$C$1500,"&gt;=701",$C$4:$C$1500,"&lt;=705",K$4:K$1500,"&gt;"&amp;K773)+1,IF(AND($C773&gt;=601,$C773&lt;=606),COUNTIFS($C$4:$C$1500,"&gt;=601",$C$4:$C$1500,"&lt;=606",K$4:K$1500,"&gt;"&amp;K773)+1,"")))))))</f>
        <v/>
      </c>
      <c r="N773" s="99">
        <f>IF(OR($C773="",K773=""),"",IF(OR(AND($C773&gt;=1001,$C773&lt;=1005),AND($C773&gt;=1101,$C773&lt;=1105)),COUNTIFS($C$4:$C$1500,"&gt;=1001",$C$4:$C$1500,"&lt;=1005",K$4:K$1500,"&gt;"&amp;K773)+COUNTIFS($C$4:$C$1500,"&gt;=1101",$C$4:$C$1500,"&lt;=1105",K$4:K$1500,"&gt;"&amp;K773)+1,""))</f>
        <v/>
      </c>
      <c r="O773" s="94" t="n">
        <v>50.08</v>
      </c>
      <c r="P773" s="94" t="n">
        <v>36.69</v>
      </c>
      <c r="Q773" s="94" t="n">
        <v>57</v>
      </c>
      <c r="R773" s="94" t="n">
        <v>57.5</v>
      </c>
      <c r="S773" s="94" t="n">
        <v>69.33</v>
      </c>
      <c r="T773" s="99">
        <f>IF(AND(O773&gt;0,O773&lt;36),1,IF(AND(O773&gt;=36,O773&lt;51),2,IF(AND(O773&gt;=51,O773&lt;71),3,IF(AND(O773&gt;=71,O773&lt;=100),4,))))</f>
        <v/>
      </c>
      <c r="U773" s="99">
        <f>IF(AND(P773&gt;0,P773&lt;41),1,IF(AND(P773&gt;=41,P773&lt;56),2,IF(AND(P773&gt;=56,P773&lt;71),3,IF(AND(P773&gt;=71,P773&lt;=100),4,))))</f>
        <v/>
      </c>
      <c r="V773" s="99">
        <f>IF(AND(Q773&gt;0,Q773&lt;41),1,IF(AND(Q773&gt;=41,Q773&lt;56),2,IF(AND(Q773&gt;=56,Q773&lt;71),3,IF(AND(Q773&gt;=71,Q773&lt;=100),4,))))</f>
        <v/>
      </c>
      <c r="W773" s="99">
        <f>IF(AND(R773&gt;0,R773&lt;36),1,IF(AND(R773&gt;=36,R773&lt;51),2,IF(AND(R773&gt;=51,R773&lt;66),3,IF(AND(R773&gt;=66,R773&lt;=100),4,))))</f>
        <v/>
      </c>
      <c r="X773" s="100">
        <f>IF(AND(S773&gt;0,S773&lt;37),1,IF(AND(S773&gt;=37,S773&lt;58),2,IF(AND(S773&gt;=58,S773&lt;71),3,IF(AND(S773&gt;=71,S773&lt;=100),4,))))</f>
        <v/>
      </c>
      <c r="Y773" s="101">
        <f>IF(SUM(AC773:AG773)=0, "", ROUND(((AC773*3+AD773*3+AE773*3+AF773*3+AG773*1)/13)*5,0))</f>
        <v/>
      </c>
      <c r="Z773" s="99">
        <f>IF(OR($C773="",Y773=""),"",COUNTIFS($C$4:$C$1500,$C773,Y$4:Y$1500,"&gt;"&amp;Y773)+1)</f>
        <v/>
      </c>
      <c r="AA773" s="99">
        <f>IF(OR($C773="",Y773=""),"",IF(AND($C773&gt;=1001,$C773&lt;=1005),COUNTIFS($C$4:$C$1500,"&gt;=1001",$C$4:$C$1500,"&lt;=1005",Y$4:Y$1500,"&gt;"&amp;Y773)+1,IF(AND($C773&gt;=1101,$C773&lt;=1105),COUNTIFS($C$4:$C$1500,"&gt;=1101",$C$4:$C$1500,"&lt;=1105",Y$4:Y$1500,"&gt;"&amp;Y773)+1,IF(AND($C773&gt;=901,$C773&lt;=905),COUNTIFS($C$4:$C$1500,"&gt;=901",$C$4:$C$1500,"&lt;=905",Y$4:Y$1500,"&gt;"&amp;Y773)+1,IF(AND($C773&gt;=801,$C773&lt;=805),COUNTIFS($C$4:$C$1500,"&gt;=801",$C$4:$C$1500,"&lt;=805",Y$4:Y$1500,"&gt;"&amp;Y773)+1,IF(AND($C773&gt;=701,$C773&lt;=705),COUNTIFS($C$4:$C$1500,"&gt;=701",$C$4:$C$1500,"&lt;=705",Y$4:Y$1500,"&gt;"&amp;Y773)+1,IF(AND($C773&gt;=601,$C773&lt;=606),COUNTIFS($C$4:$C$1500,"&gt;=601",$C$4:$C$1500,"&lt;=606",Y$4:Y$1500,"&gt;"&amp;Y773)+1,"")))))))</f>
        <v/>
      </c>
      <c r="AB773" s="99">
        <f>IF(OR($C773="",Y773=""),"",IF(OR(AND($C773&gt;=1001,$C773&lt;=1005),AND($C773&gt;=1101,$C773&lt;=1105)),COUNTIFS($C$4:$C$1500,"&gt;=1001",$C$4:$C$1500,"&lt;=1005",Y$4:Y$1500,"&gt;"&amp;Y773)+COUNTIFS($C$4:$C$1500,"&gt;=1101",$C$4:$C$1500,"&lt;=1105",Y$4:Y$1500,"&gt;"&amp;Y773)+1,""))</f>
        <v/>
      </c>
      <c r="AC773" s="94" t="n">
        <v>86</v>
      </c>
      <c r="AD773" s="94" t="n">
        <v>56.07</v>
      </c>
      <c r="AE773" s="94" t="n">
        <v>74.25</v>
      </c>
      <c r="AF773" s="94" t="n">
        <v>78.75</v>
      </c>
      <c r="AG773" s="94" t="n">
        <v>77.92</v>
      </c>
      <c r="AH773" s="99">
        <f>IF(AND(AC773&gt;0,AC773&lt;36),1,IF(AND(AC773&gt;=36,AC773&lt;51),2,IF(AND(AC773&gt;=51,AC773&lt;71),3,IF(AND(AC773&gt;=71,AC773&lt;=100),4,))))</f>
        <v/>
      </c>
      <c r="AI773" s="99">
        <f>IF(AND(AD773&gt;0,AD773&lt;41),1,IF(AND(AD773&gt;=41,AD773&lt;56),2,IF(AND(AD773&gt;=56,AD773&lt;71),3,IF(AND(AD773&gt;=71,AD773&lt;=100),4,))))</f>
        <v/>
      </c>
      <c r="AJ773" s="99">
        <f>IF(AND(AE773&gt;0,AE773&lt;41),1,IF(AND(AE773&gt;=41,AE773&lt;56),2,IF(AND(AE773&gt;=56,AE773&lt;71),3,IF(AND(AE773&gt;=71,AE773&lt;=100),4,))))</f>
        <v/>
      </c>
      <c r="AK773" s="99">
        <f>IF(AND(AF773&gt;0,AF773&lt;36),1,IF(AND(AF773&gt;=36,AF773&lt;51),2,IF(AND(AF773&gt;=51,AF773&lt;66),3,IF(AND(AF773&gt;=66,AF773&lt;=100),4,))))</f>
        <v/>
      </c>
      <c r="AL773" s="100">
        <f>IF(AND(AG773&gt;0,AG773&lt;37),1,IF(AND(AG773&gt;=37,AG773&lt;58),2,IF(AND(AG773&gt;=58,AG773&lt;71),3,IF(AND(AG773&gt;=71,AG773&lt;=100),4,))))</f>
        <v/>
      </c>
      <c r="AM773" s="101">
        <f>IF((Y773&lt;&gt;"")*(K773&lt;&gt;""),Y773-K773,"")</f>
        <v/>
      </c>
      <c r="AN773" s="99">
        <f>IF((Z773&lt;&gt;"")*(L773&lt;&gt;""),Z773-L773,"")</f>
        <v/>
      </c>
      <c r="AO773" s="99">
        <f>IF((AA773&lt;&gt;"")*(M773&lt;&gt;""),AA773-M773,"")</f>
        <v/>
      </c>
      <c r="AP773" s="99">
        <f>IF((AB773&lt;&gt;"")*(N773&lt;&gt;""),AB773-N773,"")</f>
        <v/>
      </c>
      <c r="AQ773" s="94">
        <f>IF((AC773&lt;&gt;"")*(O773&lt;&gt;""),AC773-O773,"")</f>
        <v/>
      </c>
      <c r="AR773" s="94">
        <f>IF((AD773&lt;&gt;"")*(P773&lt;&gt;""),AD773-P773,"")</f>
        <v/>
      </c>
      <c r="AS773" s="94">
        <f>IF((AE773&lt;&gt;"")*(Q773&lt;&gt;""),AE773-Q773,"")</f>
        <v/>
      </c>
      <c r="AT773" s="94">
        <f>IF((AF773&lt;&gt;"")*(R773&lt;&gt;""),AF773-R773,"")</f>
        <v/>
      </c>
      <c r="AU773" s="94">
        <f>IF((AG773&lt;&gt;"")*(S773&lt;&gt;""),AG773-S773,"")</f>
        <v/>
      </c>
      <c r="AV773" s="99">
        <f>IF((AH773&lt;&gt;"")*(T773&lt;&gt;""),AH773-T773,"")</f>
        <v/>
      </c>
      <c r="AW773" s="99">
        <f>IF((AI773&lt;&gt;"")*(U773&lt;&gt;""),AI773-U773,"")</f>
        <v/>
      </c>
      <c r="AX773" s="99">
        <f>IF((AJ773&lt;&gt;"")*(V773&lt;&gt;""),AJ773-V773,"")</f>
        <v/>
      </c>
      <c r="AY773" s="99">
        <f>IF((AK773&lt;&gt;"")*(W773&lt;&gt;""),AK773-W773,"")</f>
        <v/>
      </c>
      <c r="AZ773" s="102">
        <f>IF((AL773&lt;&gt;"")*(X773&lt;&gt;""),AL773-X773,"")</f>
        <v/>
      </c>
      <c r="BA773" s="50">
        <f>IFERROR(__xludf.dummyfunction("AI(""Actúa como un tutor académico y dirígete personalmente al estudiante "" &amp; I773 &amp; "" "" &amp; J773 &amp; "" "" &amp; G773 &amp; "" "" &amp; H773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AM773 &amp; ""'. Diferencias por área: Matemáticas ("" &amp; AQ773 &amp; ""), Ciencias Natura"&amp;"les ("" &amp; AR773 &amp; ""), Sociales ("" &amp; AS773 &amp; ""), Lectura Crítica ("" &amp; AT773 &amp; "") e Inglés ("" &amp; AU773 &amp; ""). Variación en posición: grupo ("" &amp; AN773 &amp; ""), grado ("" &amp; AO773 &amp; "") y media ("" &amp; AP773 &amp; ""). Puntajes Primer Simulacro: Global "" &amp; K773 &amp; "", Mat "" &amp; "&amp;"O4 &amp; "", Cien "" &amp; P773 &amp; "", Soc "" &amp; Q773 &amp; "", Lec "" &amp; R773 &amp; "", Ing "" &amp; S773 &amp; "". Puntajes Segundo Simulacro: Global "" &amp; Y773 &amp; "", Mat "" &amp; AC773 &amp; "", Cien "" &amp; AD773 &amp; "", Soc "" &amp; AE773 &amp; "", Lec "" &amp; AF773 &amp; "", Ing "" &amp; AG773 &amp; "". Escribe un mensaje motivador"&amp;" y breve (máximo 4 líneas)."")
"),"=AI(""Actúa como un tutor académico y dirígete personalmente al estudiante "" &amp; I773 &amp; "" "" &amp; J773 &amp; "" "" &amp; G773 &amp; "" "" &amp; H773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AM773 &amp; ""'. Diferencias por área: Matemáticas ("" &amp; AQ773 &amp; ""), Ciencias Natur"&amp;"ales ("" &amp; AR773 &amp; ""), Sociales ("" &amp; AS773 &amp; ""), Lectura Crítica ("" &amp; AT773 &amp; "") e Inglés ("" &amp; AU773 &amp; ""). Variación en posición: grupo ("" &amp; AN773 &amp; ""), grado ("" &amp; AO773 &amp; "") y media ("" &amp; AP773 &amp; ""). Puntajes Primer Simulacro: Global "" &amp; K773 &amp; "", Mat "" &amp;"&amp;" O773 &amp; "", Cien "" &amp; P773 &amp; "", Soc "" &amp; Q773 &amp; "", Lec "" &amp; R773 &amp; "", Ing "" &amp; S773 &amp; "". Puntajes Segundo Simulacro: Global "" &amp; Y773 &amp; "", Mat "" &amp; AC773 &amp; "", Cien "" &amp; AD773 &amp; "", Soc "" &amp; AE773 &amp; "", Lec "" &amp; AF773 &amp; "", Ing "" &amp; AG773 &amp; "". Escribe un mensaje motivado"&amp;"r y breve (máximo 4 líneas)."")
")</f>
        <v/>
      </c>
    </row>
    <row r="774" ht="15.75" customHeight="1" s="42">
      <c r="A774" s="93" t="n"/>
      <c r="B774" s="94" t="inlineStr">
        <is>
          <t>Bachillerato</t>
        </is>
      </c>
      <c r="C774" s="94" t="n">
        <v>1002</v>
      </c>
      <c r="D774" s="94" t="n"/>
      <c r="E774" s="95" t="n">
        <v>1035701373</v>
      </c>
      <c r="F774" s="96">
        <f>TRIM(G774&amp;" "&amp;H774&amp;" "&amp;I774&amp;" "&amp;J774)</f>
        <v/>
      </c>
      <c r="G774" s="94" t="inlineStr">
        <is>
          <t>Zapata</t>
        </is>
      </c>
      <c r="H774" s="94" t="inlineStr">
        <is>
          <t>Carvajal</t>
        </is>
      </c>
      <c r="I774" s="94" t="inlineStr">
        <is>
          <t>Emerson</t>
        </is>
      </c>
      <c r="J774" s="97" t="inlineStr">
        <is>
          <t>Alexander</t>
        </is>
      </c>
      <c r="K774" s="98">
        <f>IF(SUM(O774:S774)=0, "", ROUND(((O774*3+P774*3+Q774*3+R774*3+S774*1)/13)*5,0))</f>
        <v/>
      </c>
      <c r="L774" s="99">
        <f>IF(OR($C774="",K774=""),"",COUNTIFS($C$4:$C$1500,$C774,K$4:K$1500,"&gt;"&amp;K774)+1)</f>
        <v/>
      </c>
      <c r="M774" s="99">
        <f>IF(OR($C774="",K774=""),"",IF(AND($C774&gt;=1001,$C774&lt;=1005),COUNTIFS($C$4:$C$1500,"&gt;=1001",$C$4:$C$1500,"&lt;=1005",K$4:K$1500,"&gt;"&amp;K774)+1,IF(AND($C774&gt;=1101,$C774&lt;=1105),COUNTIFS($C$4:$C$1500,"&gt;=1101",$C$4:$C$1500,"&lt;=1105",K$4:K$1500,"&gt;"&amp;K774)+1,IF(AND($C774&gt;=901,$C774&lt;=905),COUNTIFS($C$4:$C$1500,"&gt;=901",$C$4:$C$1500,"&lt;=905",K$4:K$1500,"&gt;"&amp;K774)+1,IF(AND($C774&gt;=801,$C774&lt;=805),COUNTIFS($C$4:$C$1500,"&gt;=801",$C$4:$C$1500,"&lt;=805",K$4:K$1500,"&gt;"&amp;K774)+1,IF(AND($C774&gt;=701,$C774&lt;=705),COUNTIFS($C$4:$C$1500,"&gt;=701",$C$4:$C$1500,"&lt;=705",K$4:K$1500,"&gt;"&amp;K774)+1,IF(AND($C774&gt;=601,$C774&lt;=606),COUNTIFS($C$4:$C$1500,"&gt;=601",$C$4:$C$1500,"&lt;=606",K$4:K$1500,"&gt;"&amp;K774)+1,"")))))))</f>
        <v/>
      </c>
      <c r="N774" s="99">
        <f>IF(OR($C774="",K774=""),"",IF(OR(AND($C774&gt;=1001,$C774&lt;=1005),AND($C774&gt;=1101,$C774&lt;=1105)),COUNTIFS($C$4:$C$1500,"&gt;=1001",$C$4:$C$1500,"&lt;=1005",K$4:K$1500,"&gt;"&amp;K774)+COUNTIFS($C$4:$C$1500,"&gt;=1101",$C$4:$C$1500,"&lt;=1105",K$4:K$1500,"&gt;"&amp;K774)+1,""))</f>
        <v/>
      </c>
      <c r="O774" s="94" t="n">
        <v>34.88</v>
      </c>
      <c r="P774" s="94" t="n">
        <v>42.8</v>
      </c>
      <c r="Q774" s="94" t="n">
        <v>42.05</v>
      </c>
      <c r="R774" s="94" t="n">
        <v>45</v>
      </c>
      <c r="S774" s="94" t="n">
        <v>24</v>
      </c>
      <c r="T774" s="99">
        <f>IF(AND(O774&gt;0,O774&lt;36),1,IF(AND(O774&gt;=36,O774&lt;51),2,IF(AND(O774&gt;=51,O774&lt;71),3,IF(AND(O774&gt;=71,O774&lt;=100),4,))))</f>
        <v/>
      </c>
      <c r="U774" s="99">
        <f>IF(AND(P774&gt;0,P774&lt;41),1,IF(AND(P774&gt;=41,P774&lt;56),2,IF(AND(P774&gt;=56,P774&lt;71),3,IF(AND(P774&gt;=71,P774&lt;=100),4,))))</f>
        <v/>
      </c>
      <c r="V774" s="99">
        <f>IF(AND(Q774&gt;0,Q774&lt;41),1,IF(AND(Q774&gt;=41,Q774&lt;56),2,IF(AND(Q774&gt;=56,Q774&lt;71),3,IF(AND(Q774&gt;=71,Q774&lt;=100),4,))))</f>
        <v/>
      </c>
      <c r="W774" s="99">
        <f>IF(AND(R774&gt;0,R774&lt;36),1,IF(AND(R774&gt;=36,R774&lt;51),2,IF(AND(R774&gt;=51,R774&lt;66),3,IF(AND(R774&gt;=66,R774&lt;=100),4,))))</f>
        <v/>
      </c>
      <c r="X774" s="100">
        <f>IF(AND(S774&gt;0,S774&lt;37),1,IF(AND(S774&gt;=37,S774&lt;58),2,IF(AND(S774&gt;=58,S774&lt;71),3,IF(AND(S774&gt;=71,S774&lt;=100),4,))))</f>
        <v/>
      </c>
      <c r="Y774" s="101">
        <f>IF(SUM(AC774:AG774)=0, "", ROUND(((AC774*3+AD774*3+AE774*3+AF774*3+AG774*1)/13)*5,0))</f>
        <v/>
      </c>
      <c r="Z774" s="99">
        <f>IF(OR($C774="",Y774=""),"",COUNTIFS($C$4:$C$1500,$C774,Y$4:Y$1500,"&gt;"&amp;Y774)+1)</f>
        <v/>
      </c>
      <c r="AA774" s="99">
        <f>IF(OR($C774="",Y774=""),"",IF(AND($C774&gt;=1001,$C774&lt;=1005),COUNTIFS($C$4:$C$1500,"&gt;=1001",$C$4:$C$1500,"&lt;=1005",Y$4:Y$1500,"&gt;"&amp;Y774)+1,IF(AND($C774&gt;=1101,$C774&lt;=1105),COUNTIFS($C$4:$C$1500,"&gt;=1101",$C$4:$C$1500,"&lt;=1105",Y$4:Y$1500,"&gt;"&amp;Y774)+1,IF(AND($C774&gt;=901,$C774&lt;=905),COUNTIFS($C$4:$C$1500,"&gt;=901",$C$4:$C$1500,"&lt;=905",Y$4:Y$1500,"&gt;"&amp;Y774)+1,IF(AND($C774&gt;=801,$C774&lt;=805),COUNTIFS($C$4:$C$1500,"&gt;=801",$C$4:$C$1500,"&lt;=805",Y$4:Y$1500,"&gt;"&amp;Y774)+1,IF(AND($C774&gt;=701,$C774&lt;=705),COUNTIFS($C$4:$C$1500,"&gt;=701",$C$4:$C$1500,"&lt;=705",Y$4:Y$1500,"&gt;"&amp;Y774)+1,IF(AND($C774&gt;=601,$C774&lt;=606),COUNTIFS($C$4:$C$1500,"&gt;=601",$C$4:$C$1500,"&lt;=606",Y$4:Y$1500,"&gt;"&amp;Y774)+1,"")))))))</f>
        <v/>
      </c>
      <c r="AB774" s="99">
        <f>IF(OR($C774="",Y774=""),"",IF(OR(AND($C774&gt;=1001,$C774&lt;=1005),AND($C774&gt;=1101,$C774&lt;=1105)),COUNTIFS($C$4:$C$1500,"&gt;=1001",$C$4:$C$1500,"&lt;=1005",Y$4:Y$1500,"&gt;"&amp;Y774)+COUNTIFS($C$4:$C$1500,"&gt;=1101",$C$4:$C$1500,"&lt;=1105",Y$4:Y$1500,"&gt;"&amp;Y774)+1,""))</f>
        <v/>
      </c>
      <c r="AC774" s="94" t="n">
        <v>69</v>
      </c>
      <c r="AD774" s="94" t="n">
        <v>66</v>
      </c>
      <c r="AE774" s="94" t="n">
        <v>52</v>
      </c>
      <c r="AF774" s="94" t="n">
        <v>58</v>
      </c>
      <c r="AG774" s="94" t="n">
        <v>54</v>
      </c>
      <c r="AH774" s="99">
        <f>IF(AND(AC774&gt;0,AC774&lt;36),1,IF(AND(AC774&gt;=36,AC774&lt;51),2,IF(AND(AC774&gt;=51,AC774&lt;71),3,IF(AND(AC774&gt;=71,AC774&lt;=100),4,))))</f>
        <v/>
      </c>
      <c r="AI774" s="99">
        <f>IF(AND(AD774&gt;0,AD774&lt;41),1,IF(AND(AD774&gt;=41,AD774&lt;56),2,IF(AND(AD774&gt;=56,AD774&lt;71),3,IF(AND(AD774&gt;=71,AD774&lt;=100),4,))))</f>
        <v/>
      </c>
      <c r="AJ774" s="99">
        <f>IF(AND(AE774&gt;0,AE774&lt;41),1,IF(AND(AE774&gt;=41,AE774&lt;56),2,IF(AND(AE774&gt;=56,AE774&lt;71),3,IF(AND(AE774&gt;=71,AE774&lt;=100),4,))))</f>
        <v/>
      </c>
      <c r="AK774" s="99">
        <f>IF(AND(AF774&gt;0,AF774&lt;36),1,IF(AND(AF774&gt;=36,AF774&lt;51),2,IF(AND(AF774&gt;=51,AF774&lt;66),3,IF(AND(AF774&gt;=66,AF774&lt;=100),4,))))</f>
        <v/>
      </c>
      <c r="AL774" s="100">
        <f>IF(AND(AG774&gt;0,AG774&lt;37),1,IF(AND(AG774&gt;=37,AG774&lt;58),2,IF(AND(AG774&gt;=58,AG774&lt;71),3,IF(AND(AG774&gt;=71,AG774&lt;=100),4,))))</f>
        <v/>
      </c>
      <c r="AM774" s="101">
        <f>IF((Y774&lt;&gt;"")*(K774&lt;&gt;""),Y774-K774,"")</f>
        <v/>
      </c>
      <c r="AN774" s="99">
        <f>IF((Z774&lt;&gt;"")*(L774&lt;&gt;""),Z774-L774,"")</f>
        <v/>
      </c>
      <c r="AO774" s="99">
        <f>IF((AA774&lt;&gt;"")*(M774&lt;&gt;""),AA774-M774,"")</f>
        <v/>
      </c>
      <c r="AP774" s="99">
        <f>IF((AB774&lt;&gt;"")*(N774&lt;&gt;""),AB774-N774,"")</f>
        <v/>
      </c>
      <c r="AQ774" s="94">
        <f>IF((AC774&lt;&gt;"")*(O774&lt;&gt;""),AC774-O774,"")</f>
        <v/>
      </c>
      <c r="AR774" s="94">
        <f>IF((AD774&lt;&gt;"")*(P774&lt;&gt;""),AD774-P774,"")</f>
        <v/>
      </c>
      <c r="AS774" s="94">
        <f>IF((AE774&lt;&gt;"")*(Q774&lt;&gt;""),AE774-Q774,"")</f>
        <v/>
      </c>
      <c r="AT774" s="94">
        <f>IF((AF774&lt;&gt;"")*(R774&lt;&gt;""),AF774-R774,"")</f>
        <v/>
      </c>
      <c r="AU774" s="94">
        <f>IF((AG774&lt;&gt;"")*(S774&lt;&gt;""),AG774-S774,"")</f>
        <v/>
      </c>
      <c r="AV774" s="99">
        <f>IF((AH774&lt;&gt;"")*(T774&lt;&gt;""),AH774-T774,"")</f>
        <v/>
      </c>
      <c r="AW774" s="99">
        <f>IF((AI774&lt;&gt;"")*(U774&lt;&gt;""),AI774-U774,"")</f>
        <v/>
      </c>
      <c r="AX774" s="99">
        <f>IF((AJ774&lt;&gt;"")*(V774&lt;&gt;""),AJ774-V774,"")</f>
        <v/>
      </c>
      <c r="AY774" s="99">
        <f>IF((AK774&lt;&gt;"")*(W774&lt;&gt;""),AK774-W774,"")</f>
        <v/>
      </c>
      <c r="AZ774" s="102">
        <f>IF((AL774&lt;&gt;"")*(X774&lt;&gt;""),AL774-X774,"")</f>
        <v/>
      </c>
      <c r="BA774" s="50">
        <f>IFERROR(__xludf.dummyfunction("AI(""Actúa como un tutor académico y dirígete personalmente al estudiante "" &amp; I774 &amp; "" "" &amp; J774 &amp; "" "" &amp; G774 &amp; "" "" &amp; H774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AM774 &amp; ""'. Diferencias por área: Matemáticas ("" &amp; AQ774 &amp; ""), Ciencias Natura"&amp;"les ("" &amp; AR774 &amp; ""), Sociales ("" &amp; AS774 &amp; ""), Lectura Crítica ("" &amp; AT774 &amp; "") e Inglés ("" &amp; AU774 &amp; ""). Variación en posición: grupo ("" &amp; AN774 &amp; ""), grado ("" &amp; AO774 &amp; "") y media ("" &amp; AP774 &amp; ""). Puntajes Primer Simulacro: Global "" &amp; K774 &amp; "", Mat "" &amp; "&amp;"O4 &amp; "", Cien "" &amp; P774 &amp; "", Soc "" &amp; Q774 &amp; "", Lec "" &amp; R774 &amp; "", Ing "" &amp; S774 &amp; "". Puntajes Segundo Simulacro: Global "" &amp; Y774 &amp; "", Mat "" &amp; AC774 &amp; "", Cien "" &amp; AD774 &amp; "", Soc "" &amp; AE774 &amp; "", Lec "" &amp; AF774 &amp; "", Ing "" &amp; AG774 &amp; "". Escribe un mensaje motivador"&amp;" y breve (máximo 4 líneas)."")
"),"=AI(""Actúa como un tutor académico y dirígete personalmente al estudiante "" &amp; I774 &amp; "" "" &amp; J774 &amp; "" "" &amp; G774 &amp; "" "" &amp; H774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AM774 &amp; ""'. Diferencias por área: Matemáticas ("" &amp; AQ774 &amp; ""), Ciencias Natur"&amp;"ales ("" &amp; AR774 &amp; ""), Sociales ("" &amp; AS774 &amp; ""), Lectura Crítica ("" &amp; AT774 &amp; "") e Inglés ("" &amp; AU774 &amp; ""). Variación en posición: grupo ("" &amp; AN774 &amp; ""), grado ("" &amp; AO774 &amp; "") y media ("" &amp; AP774 &amp; ""). Puntajes Primer Simulacro: Global "" &amp; K774 &amp; "", Mat "" &amp;"&amp;" O774 &amp; "", Cien "" &amp; P774 &amp; "", Soc "" &amp; Q774 &amp; "", Lec "" &amp; R774 &amp; "", Ing "" &amp; S774 &amp; "". Puntajes Segundo Simulacro: Global "" &amp; Y774 &amp; "", Mat "" &amp; AC774 &amp; "", Cien "" &amp; AD774 &amp; "", Soc "" &amp; AE774 &amp; "", Lec "" &amp; AF774 &amp; "", Ing "" &amp; AG774 &amp; "". Escribe un mensaje motivado"&amp;"r y breve (máximo 4 líneas)."")
")</f>
        <v/>
      </c>
    </row>
    <row r="775" ht="15.75" customHeight="1" s="42">
      <c r="A775" s="93" t="n"/>
      <c r="B775" s="94" t="inlineStr">
        <is>
          <t>Bachillerato</t>
        </is>
      </c>
      <c r="C775" s="94" t="n">
        <v>1002</v>
      </c>
      <c r="D775" s="94" t="n"/>
      <c r="E775" s="95" t="n">
        <v>1011591937</v>
      </c>
      <c r="F775" s="96">
        <f>TRIM(G775&amp;" "&amp;H775&amp;" "&amp;I775&amp;" "&amp;J775)</f>
        <v/>
      </c>
      <c r="G775" s="94" t="inlineStr">
        <is>
          <t>Zapata</t>
        </is>
      </c>
      <c r="H775" s="94" t="inlineStr">
        <is>
          <t>Londoño</t>
        </is>
      </c>
      <c r="I775" s="94" t="inlineStr">
        <is>
          <t>Luis</t>
        </is>
      </c>
      <c r="J775" s="97" t="inlineStr">
        <is>
          <t>Miguel</t>
        </is>
      </c>
      <c r="K775" s="98">
        <f>IF(SUM(O775:S775)=0, "", ROUND(((O775*3+P775*3+Q775*3+R775*3+S775*1)/13)*5,0))</f>
        <v/>
      </c>
      <c r="L775" s="99">
        <f>IF(OR($C775="",K775=""),"",COUNTIFS($C$4:$C$1500,$C775,K$4:K$1500,"&gt;"&amp;K775)+1)</f>
        <v/>
      </c>
      <c r="M775" s="99">
        <f>IF(OR($C775="",K775=""),"",IF(AND($C775&gt;=1001,$C775&lt;=1005),COUNTIFS($C$4:$C$1500,"&gt;=1001",$C$4:$C$1500,"&lt;=1005",K$4:K$1500,"&gt;"&amp;K775)+1,IF(AND($C775&gt;=1101,$C775&lt;=1105),COUNTIFS($C$4:$C$1500,"&gt;=1101",$C$4:$C$1500,"&lt;=1105",K$4:K$1500,"&gt;"&amp;K775)+1,IF(AND($C775&gt;=901,$C775&lt;=905),COUNTIFS($C$4:$C$1500,"&gt;=901",$C$4:$C$1500,"&lt;=905",K$4:K$1500,"&gt;"&amp;K775)+1,IF(AND($C775&gt;=801,$C775&lt;=805),COUNTIFS($C$4:$C$1500,"&gt;=801",$C$4:$C$1500,"&lt;=805",K$4:K$1500,"&gt;"&amp;K775)+1,IF(AND($C775&gt;=701,$C775&lt;=705),COUNTIFS($C$4:$C$1500,"&gt;=701",$C$4:$C$1500,"&lt;=705",K$4:K$1500,"&gt;"&amp;K775)+1,IF(AND($C775&gt;=601,$C775&lt;=606),COUNTIFS($C$4:$C$1500,"&gt;=601",$C$4:$C$1500,"&lt;=606",K$4:K$1500,"&gt;"&amp;K775)+1,"")))))))</f>
        <v/>
      </c>
      <c r="N775" s="99">
        <f>IF(OR($C775="",K775=""),"",IF(OR(AND($C775&gt;=1001,$C775&lt;=1005),AND($C775&gt;=1101,$C775&lt;=1105)),COUNTIFS($C$4:$C$1500,"&gt;=1001",$C$4:$C$1500,"&lt;=1005",K$4:K$1500,"&gt;"&amp;K775)+COUNTIFS($C$4:$C$1500,"&gt;=1101",$C$4:$C$1500,"&lt;=1105",K$4:K$1500,"&gt;"&amp;K775)+1,""))</f>
        <v/>
      </c>
      <c r="O775" s="94" t="n">
        <v>64.42</v>
      </c>
      <c r="P775" s="94" t="n">
        <v>45.97</v>
      </c>
      <c r="Q775" s="94" t="n">
        <v>46.6</v>
      </c>
      <c r="R775" s="94" t="n">
        <v>47.5</v>
      </c>
      <c r="S775" s="94" t="n">
        <v>34.67</v>
      </c>
      <c r="T775" s="99">
        <f>IF(AND(O775&gt;0,O775&lt;36),1,IF(AND(O775&gt;=36,O775&lt;51),2,IF(AND(O775&gt;=51,O775&lt;71),3,IF(AND(O775&gt;=71,O775&lt;=100),4,))))</f>
        <v/>
      </c>
      <c r="U775" s="99">
        <f>IF(AND(P775&gt;0,P775&lt;41),1,IF(AND(P775&gt;=41,P775&lt;56),2,IF(AND(P775&gt;=56,P775&lt;71),3,IF(AND(P775&gt;=71,P775&lt;=100),4,))))</f>
        <v/>
      </c>
      <c r="V775" s="99">
        <f>IF(AND(Q775&gt;0,Q775&lt;41),1,IF(AND(Q775&gt;=41,Q775&lt;56),2,IF(AND(Q775&gt;=56,Q775&lt;71),3,IF(AND(Q775&gt;=71,Q775&lt;=100),4,))))</f>
        <v/>
      </c>
      <c r="W775" s="99">
        <f>IF(AND(R775&gt;0,R775&lt;36),1,IF(AND(R775&gt;=36,R775&lt;51),2,IF(AND(R775&gt;=51,R775&lt;66),3,IF(AND(R775&gt;=66,R775&lt;=100),4,))))</f>
        <v/>
      </c>
      <c r="X775" s="100">
        <f>IF(AND(S775&gt;0,S775&lt;37),1,IF(AND(S775&gt;=37,S775&lt;58),2,IF(AND(S775&gt;=58,S775&lt;71),3,IF(AND(S775&gt;=71,S775&lt;=100),4,))))</f>
        <v/>
      </c>
      <c r="Y775" s="101">
        <f>IF(SUM(AC775:AG775)=0, "", ROUND(((AC775*3+AD775*3+AE775*3+AF775*3+AG775*1)/13)*5,0))</f>
        <v/>
      </c>
      <c r="Z775" s="99">
        <f>IF(OR($C775="",Y775=""),"",COUNTIFS($C$4:$C$1500,$C775,Y$4:Y$1500,"&gt;"&amp;Y775)+1)</f>
        <v/>
      </c>
      <c r="AA775" s="99">
        <f>IF(OR($C775="",Y775=""),"",IF(AND($C775&gt;=1001,$C775&lt;=1005),COUNTIFS($C$4:$C$1500,"&gt;=1001",$C$4:$C$1500,"&lt;=1005",Y$4:Y$1500,"&gt;"&amp;Y775)+1,IF(AND($C775&gt;=1101,$C775&lt;=1105),COUNTIFS($C$4:$C$1500,"&gt;=1101",$C$4:$C$1500,"&lt;=1105",Y$4:Y$1500,"&gt;"&amp;Y775)+1,IF(AND($C775&gt;=901,$C775&lt;=905),COUNTIFS($C$4:$C$1500,"&gt;=901",$C$4:$C$1500,"&lt;=905",Y$4:Y$1500,"&gt;"&amp;Y775)+1,IF(AND($C775&gt;=801,$C775&lt;=805),COUNTIFS($C$4:$C$1500,"&gt;=801",$C$4:$C$1500,"&lt;=805",Y$4:Y$1500,"&gt;"&amp;Y775)+1,IF(AND($C775&gt;=701,$C775&lt;=705),COUNTIFS($C$4:$C$1500,"&gt;=701",$C$4:$C$1500,"&lt;=705",Y$4:Y$1500,"&gt;"&amp;Y775)+1,IF(AND($C775&gt;=601,$C775&lt;=606),COUNTIFS($C$4:$C$1500,"&gt;=601",$C$4:$C$1500,"&lt;=606",Y$4:Y$1500,"&gt;"&amp;Y775)+1,"")))))))</f>
        <v/>
      </c>
      <c r="AB775" s="99">
        <f>IF(OR($C775="",Y775=""),"",IF(OR(AND($C775&gt;=1001,$C775&lt;=1005),AND($C775&gt;=1101,$C775&lt;=1105)),COUNTIFS($C$4:$C$1500,"&gt;=1001",$C$4:$C$1500,"&lt;=1005",Y$4:Y$1500,"&gt;"&amp;Y775)+COUNTIFS($C$4:$C$1500,"&gt;=1101",$C$4:$C$1500,"&lt;=1105",Y$4:Y$1500,"&gt;"&amp;Y775)+1,""))</f>
        <v/>
      </c>
      <c r="AC775" s="94" t="n">
        <v>53.25</v>
      </c>
      <c r="AD775" s="94" t="n">
        <v>45.89</v>
      </c>
      <c r="AE775" s="94" t="n">
        <v>38.5</v>
      </c>
      <c r="AF775" s="94" t="n">
        <v>70</v>
      </c>
      <c r="AG775" s="94" t="n">
        <v>32.08</v>
      </c>
      <c r="AH775" s="99">
        <f>IF(AND(AC775&gt;0,AC775&lt;36),1,IF(AND(AC775&gt;=36,AC775&lt;51),2,IF(AND(AC775&gt;=51,AC775&lt;71),3,IF(AND(AC775&gt;=71,AC775&lt;=100),4,))))</f>
        <v/>
      </c>
      <c r="AI775" s="99">
        <f>IF(AND(AD775&gt;0,AD775&lt;41),1,IF(AND(AD775&gt;=41,AD775&lt;56),2,IF(AND(AD775&gt;=56,AD775&lt;71),3,IF(AND(AD775&gt;=71,AD775&lt;=100),4,))))</f>
        <v/>
      </c>
      <c r="AJ775" s="99">
        <f>IF(AND(AE775&gt;0,AE775&lt;41),1,IF(AND(AE775&gt;=41,AE775&lt;56),2,IF(AND(AE775&gt;=56,AE775&lt;71),3,IF(AND(AE775&gt;=71,AE775&lt;=100),4,))))</f>
        <v/>
      </c>
      <c r="AK775" s="99">
        <f>IF(AND(AF775&gt;0,AF775&lt;36),1,IF(AND(AF775&gt;=36,AF775&lt;51),2,IF(AND(AF775&gt;=51,AF775&lt;66),3,IF(AND(AF775&gt;=66,AF775&lt;=100),4,))))</f>
        <v/>
      </c>
      <c r="AL775" s="100">
        <f>IF(AND(AG775&gt;0,AG775&lt;37),1,IF(AND(AG775&gt;=37,AG775&lt;58),2,IF(AND(AG775&gt;=58,AG775&lt;71),3,IF(AND(AG775&gt;=71,AG775&lt;=100),4,))))</f>
        <v/>
      </c>
      <c r="AM775" s="101">
        <f>IF((Y775&lt;&gt;"")*(K775&lt;&gt;""),Y775-K775,"")</f>
        <v/>
      </c>
      <c r="AN775" s="99">
        <f>IF((Z775&lt;&gt;"")*(L775&lt;&gt;""),Z775-L775,"")</f>
        <v/>
      </c>
      <c r="AO775" s="99">
        <f>IF((AA775&lt;&gt;"")*(M775&lt;&gt;""),AA775-M775,"")</f>
        <v/>
      </c>
      <c r="AP775" s="99">
        <f>IF((AB775&lt;&gt;"")*(N775&lt;&gt;""),AB775-N775,"")</f>
        <v/>
      </c>
      <c r="AQ775" s="94">
        <f>IF((AC775&lt;&gt;"")*(O775&lt;&gt;""),AC775-O775,"")</f>
        <v/>
      </c>
      <c r="AR775" s="94">
        <f>IF((AD775&lt;&gt;"")*(P775&lt;&gt;""),AD775-P775,"")</f>
        <v/>
      </c>
      <c r="AS775" s="94">
        <f>IF((AE775&lt;&gt;"")*(Q775&lt;&gt;""),AE775-Q775,"")</f>
        <v/>
      </c>
      <c r="AT775" s="94">
        <f>IF((AF775&lt;&gt;"")*(R775&lt;&gt;""),AF775-R775,"")</f>
        <v/>
      </c>
      <c r="AU775" s="94">
        <f>IF((AG775&lt;&gt;"")*(S775&lt;&gt;""),AG775-S775,"")</f>
        <v/>
      </c>
      <c r="AV775" s="99">
        <f>IF((AH775&lt;&gt;"")*(T775&lt;&gt;""),AH775-T775,"")</f>
        <v/>
      </c>
      <c r="AW775" s="99">
        <f>IF((AI775&lt;&gt;"")*(U775&lt;&gt;""),AI775-U775,"")</f>
        <v/>
      </c>
      <c r="AX775" s="99">
        <f>IF((AJ775&lt;&gt;"")*(V775&lt;&gt;""),AJ775-V775,"")</f>
        <v/>
      </c>
      <c r="AY775" s="99">
        <f>IF((AK775&lt;&gt;"")*(W775&lt;&gt;""),AK775-W775,"")</f>
        <v/>
      </c>
      <c r="AZ775" s="102">
        <f>IF((AL775&lt;&gt;"")*(X775&lt;&gt;""),AL775-X775,"")</f>
        <v/>
      </c>
      <c r="BA775" s="50">
        <f>IFERROR(__xludf.dummyfunction("AI(""Actúa como un tutor académico y dirígete personalmente al estudiante "" &amp; I775 &amp; "" "" &amp; J775 &amp; "" "" &amp; G775 &amp; "" "" &amp; H775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AM775 &amp; ""'. Diferencias por área: Matemáticas ("" &amp; AQ775 &amp; ""), Ciencias Natura"&amp;"les ("" &amp; AR775 &amp; ""), Sociales ("" &amp; AS775 &amp; ""), Lectura Crítica ("" &amp; AT775 &amp; "") e Inglés ("" &amp; AU775 &amp; ""). Variación en posición: grupo ("" &amp; AN775 &amp; ""), grado ("" &amp; AO775 &amp; "") y media ("" &amp; AP775 &amp; ""). Puntajes Primer Simulacro: Global "" &amp; K775 &amp; "", Mat "" &amp; "&amp;"O4 &amp; "", Cien "" &amp; P775 &amp; "", Soc "" &amp; Q775 &amp; "", Lec "" &amp; R775 &amp; "", Ing "" &amp; S775 &amp; "". Puntajes Segundo Simulacro: Global "" &amp; Y775 &amp; "", Mat "" &amp; AC775 &amp; "", Cien "" &amp; AD775 &amp; "", Soc "" &amp; AE775 &amp; "", Lec "" &amp; AF775 &amp; "", Ing "" &amp; AG775 &amp; "". Escribe un mensaje motivador"&amp;" y breve (máximo 4 líneas)."")
"),"=AI(""Actúa como un tutor académico y dirígete personalmente al estudiante "" &amp; I775 &amp; "" "" &amp; J775 &amp; "" "" &amp; G775 &amp; "" "" &amp; H775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AM775 &amp; ""'. Diferencias por área: Matemáticas ("" &amp; AQ775 &amp; ""), Ciencias Natur"&amp;"ales ("" &amp; AR775 &amp; ""), Sociales ("" &amp; AS775 &amp; ""), Lectura Crítica ("" &amp; AT775 &amp; "") e Inglés ("" &amp; AU775 &amp; ""). Variación en posición: grupo ("" &amp; AN775 &amp; ""), grado ("" &amp; AO775 &amp; "") y media ("" &amp; AP775 &amp; ""). Puntajes Primer Simulacro: Global "" &amp; K775 &amp; "", Mat "" &amp;"&amp;" O775 &amp; "", Cien "" &amp; P775 &amp; "", Soc "" &amp; Q775 &amp; "", Lec "" &amp; R775 &amp; "", Ing "" &amp; S775 &amp; "". Puntajes Segundo Simulacro: Global "" &amp; Y775 &amp; "", Mat "" &amp; AC775 &amp; "", Cien "" &amp; AD775 &amp; "", Soc "" &amp; AE775 &amp; "", Lec "" &amp; AF775 &amp; "", Ing "" &amp; AG775 &amp; "". Escribe un mensaje motivado"&amp;"r y breve (máximo 4 líneas)."")
")</f>
        <v/>
      </c>
    </row>
    <row r="776" ht="15.75" customHeight="1" s="42">
      <c r="A776" s="93" t="n"/>
      <c r="B776" s="94" t="inlineStr">
        <is>
          <t>Bachillerato</t>
        </is>
      </c>
      <c r="C776" s="94" t="n">
        <v>1003</v>
      </c>
      <c r="D776" s="94" t="n"/>
      <c r="E776" s="95" t="n">
        <v>1011592236</v>
      </c>
      <c r="F776" s="96">
        <f>TRIM(G776&amp;" "&amp;H776&amp;" "&amp;I776&amp;" "&amp;J776)</f>
        <v/>
      </c>
      <c r="G776" s="94" t="inlineStr">
        <is>
          <t>Alcaraz</t>
        </is>
      </c>
      <c r="H776" s="94" t="inlineStr">
        <is>
          <t>Aguiar</t>
        </is>
      </c>
      <c r="I776" s="94" t="inlineStr">
        <is>
          <t>José</t>
        </is>
      </c>
      <c r="J776" s="97" t="inlineStr">
        <is>
          <t>Manuel</t>
        </is>
      </c>
      <c r="K776" s="98">
        <f>IF(SUM(O776:S776)=0, "", ROUND(((O776*3+P776*3+Q776*3+R776*3+S776*1)/13)*5,0))</f>
        <v/>
      </c>
      <c r="L776" s="99">
        <f>IF(OR($C776="",K776=""),"",COUNTIFS($C$4:$C$1500,$C776,K$4:K$1500,"&gt;"&amp;K776)+1)</f>
        <v/>
      </c>
      <c r="M776" s="99">
        <f>IF(OR($C776="",K776=""),"",IF(AND($C776&gt;=1001,$C776&lt;=1005),COUNTIFS($C$4:$C$1500,"&gt;=1001",$C$4:$C$1500,"&lt;=1005",K$4:K$1500,"&gt;"&amp;K776)+1,IF(AND($C776&gt;=1101,$C776&lt;=1105),COUNTIFS($C$4:$C$1500,"&gt;=1101",$C$4:$C$1500,"&lt;=1105",K$4:K$1500,"&gt;"&amp;K776)+1,IF(AND($C776&gt;=901,$C776&lt;=905),COUNTIFS($C$4:$C$1500,"&gt;=901",$C$4:$C$1500,"&lt;=905",K$4:K$1500,"&gt;"&amp;K776)+1,IF(AND($C776&gt;=801,$C776&lt;=805),COUNTIFS($C$4:$C$1500,"&gt;=801",$C$4:$C$1500,"&lt;=805",K$4:K$1500,"&gt;"&amp;K776)+1,IF(AND($C776&gt;=701,$C776&lt;=705),COUNTIFS($C$4:$C$1500,"&gt;=701",$C$4:$C$1500,"&lt;=705",K$4:K$1500,"&gt;"&amp;K776)+1,IF(AND($C776&gt;=601,$C776&lt;=606),COUNTIFS($C$4:$C$1500,"&gt;=601",$C$4:$C$1500,"&lt;=606",K$4:K$1500,"&gt;"&amp;K776)+1,"")))))))</f>
        <v/>
      </c>
      <c r="N776" s="99">
        <f>IF(OR($C776="",K776=""),"",IF(OR(AND($C776&gt;=1001,$C776&lt;=1005),AND($C776&gt;=1101,$C776&lt;=1105)),COUNTIFS($C$4:$C$1500,"&gt;=1001",$C$4:$C$1500,"&lt;=1005",K$4:K$1500,"&gt;"&amp;K776)+COUNTIFS($C$4:$C$1500,"&gt;=1101",$C$4:$C$1500,"&lt;=1105",K$4:K$1500,"&gt;"&amp;K776)+1,""))</f>
        <v/>
      </c>
      <c r="O776" s="94" t="n">
        <v>46.95</v>
      </c>
      <c r="P776" s="94" t="n">
        <v>30.49</v>
      </c>
      <c r="Q776" s="94" t="n">
        <v>24.82</v>
      </c>
      <c r="R776" s="94" t="n">
        <v>37.5</v>
      </c>
      <c r="S776" s="94" t="n">
        <v>41.56</v>
      </c>
      <c r="T776" s="99">
        <f>IF(AND(O776&gt;0,O776&lt;36),1,IF(AND(O776&gt;=36,O776&lt;51),2,IF(AND(O776&gt;=51,O776&lt;71),3,IF(AND(O776&gt;=71,O776&lt;=100),4,))))</f>
        <v/>
      </c>
      <c r="U776" s="99">
        <f>IF(AND(P776&gt;0,P776&lt;41),1,IF(AND(P776&gt;=41,P776&lt;56),2,IF(AND(P776&gt;=56,P776&lt;71),3,IF(AND(P776&gt;=71,P776&lt;=100),4,))))</f>
        <v/>
      </c>
      <c r="V776" s="99">
        <f>IF(AND(Q776&gt;0,Q776&lt;41),1,IF(AND(Q776&gt;=41,Q776&lt;56),2,IF(AND(Q776&gt;=56,Q776&lt;71),3,IF(AND(Q776&gt;=71,Q776&lt;=100),4,))))</f>
        <v/>
      </c>
      <c r="W776" s="99">
        <f>IF(AND(R776&gt;0,R776&lt;36),1,IF(AND(R776&gt;=36,R776&lt;51),2,IF(AND(R776&gt;=51,R776&lt;66),3,IF(AND(R776&gt;=66,R776&lt;=100),4,))))</f>
        <v/>
      </c>
      <c r="X776" s="100">
        <f>IF(AND(S776&gt;0,S776&lt;37),1,IF(AND(S776&gt;=37,S776&lt;58),2,IF(AND(S776&gt;=58,S776&lt;71),3,IF(AND(S776&gt;=71,S776&lt;=100),4,))))</f>
        <v/>
      </c>
      <c r="Y776" s="101">
        <f>IF(SUM(AC776:AG776)=0, "", ROUND(((AC776*3+AD776*3+AE776*3+AF776*3+AG776*1)/13)*5,0))</f>
        <v/>
      </c>
      <c r="Z776" s="99">
        <f>IF(OR($C776="",Y776=""),"",COUNTIFS($C$4:$C$1500,$C776,Y$4:Y$1500,"&gt;"&amp;Y776)+1)</f>
        <v/>
      </c>
      <c r="AA776" s="99">
        <f>IF(OR($C776="",Y776=""),"",IF(AND($C776&gt;=1001,$C776&lt;=1005),COUNTIFS($C$4:$C$1500,"&gt;=1001",$C$4:$C$1500,"&lt;=1005",Y$4:Y$1500,"&gt;"&amp;Y776)+1,IF(AND($C776&gt;=1101,$C776&lt;=1105),COUNTIFS($C$4:$C$1500,"&gt;=1101",$C$4:$C$1500,"&lt;=1105",Y$4:Y$1500,"&gt;"&amp;Y776)+1,IF(AND($C776&gt;=901,$C776&lt;=905),COUNTIFS($C$4:$C$1500,"&gt;=901",$C$4:$C$1500,"&lt;=905",Y$4:Y$1500,"&gt;"&amp;Y776)+1,IF(AND($C776&gt;=801,$C776&lt;=805),COUNTIFS($C$4:$C$1500,"&gt;=801",$C$4:$C$1500,"&lt;=805",Y$4:Y$1500,"&gt;"&amp;Y776)+1,IF(AND($C776&gt;=701,$C776&lt;=705),COUNTIFS($C$4:$C$1500,"&gt;=701",$C$4:$C$1500,"&lt;=705",Y$4:Y$1500,"&gt;"&amp;Y776)+1,IF(AND($C776&gt;=601,$C776&lt;=606),COUNTIFS($C$4:$C$1500,"&gt;=601",$C$4:$C$1500,"&lt;=606",Y$4:Y$1500,"&gt;"&amp;Y776)+1,"")))))))</f>
        <v/>
      </c>
      <c r="AB776" s="99">
        <f>IF(OR($C776="",Y776=""),"",IF(OR(AND($C776&gt;=1001,$C776&lt;=1005),AND($C776&gt;=1101,$C776&lt;=1105)),COUNTIFS($C$4:$C$1500,"&gt;=1001",$C$4:$C$1500,"&lt;=1005",Y$4:Y$1500,"&gt;"&amp;Y776)+COUNTIFS($C$4:$C$1500,"&gt;=1101",$C$4:$C$1500,"&lt;=1105",Y$4:Y$1500,"&gt;"&amp;Y776)+1,""))</f>
        <v/>
      </c>
      <c r="AC776" s="94" t="n"/>
      <c r="AD776" s="94" t="n"/>
      <c r="AE776" s="94" t="n"/>
      <c r="AF776" s="94" t="n"/>
      <c r="AG776" s="94" t="n"/>
      <c r="AH776" s="99">
        <f>IF(AND(AC776&gt;0,AC776&lt;36),1,IF(AND(AC776&gt;=36,AC776&lt;51),2,IF(AND(AC776&gt;=51,AC776&lt;71),3,IF(AND(AC776&gt;=71,AC776&lt;=100),4,))))</f>
        <v/>
      </c>
      <c r="AI776" s="99">
        <f>IF(AND(AD776&gt;0,AD776&lt;41),1,IF(AND(AD776&gt;=41,AD776&lt;56),2,IF(AND(AD776&gt;=56,AD776&lt;71),3,IF(AND(AD776&gt;=71,AD776&lt;=100),4,))))</f>
        <v/>
      </c>
      <c r="AJ776" s="99">
        <f>IF(AND(AE776&gt;0,AE776&lt;41),1,IF(AND(AE776&gt;=41,AE776&lt;56),2,IF(AND(AE776&gt;=56,AE776&lt;71),3,IF(AND(AE776&gt;=71,AE776&lt;=100),4,))))</f>
        <v/>
      </c>
      <c r="AK776" s="99">
        <f>IF(AND(AF776&gt;0,AF776&lt;36),1,IF(AND(AF776&gt;=36,AF776&lt;51),2,IF(AND(AF776&gt;=51,AF776&lt;66),3,IF(AND(AF776&gt;=66,AF776&lt;=100),4,))))</f>
        <v/>
      </c>
      <c r="AL776" s="100">
        <f>IF(AND(AG776&gt;0,AG776&lt;37),1,IF(AND(AG776&gt;=37,AG776&lt;58),2,IF(AND(AG776&gt;=58,AG776&lt;71),3,IF(AND(AG776&gt;=71,AG776&lt;=100),4,))))</f>
        <v/>
      </c>
      <c r="AM776" s="101">
        <f>IF((Y776&lt;&gt;"")*(K776&lt;&gt;""),Y776-K776,"")</f>
        <v/>
      </c>
      <c r="AN776" s="99">
        <f>IF((Z776&lt;&gt;"")*(L776&lt;&gt;""),Z776-L776,"")</f>
        <v/>
      </c>
      <c r="AO776" s="99">
        <f>IF((AA776&lt;&gt;"")*(M776&lt;&gt;""),AA776-M776,"")</f>
        <v/>
      </c>
      <c r="AP776" s="99">
        <f>IF((AB776&lt;&gt;"")*(N776&lt;&gt;""),AB776-N776,"")</f>
        <v/>
      </c>
      <c r="AQ776" s="94">
        <f>IF((AC776&lt;&gt;"")*(O776&lt;&gt;""),AC776-O776,"")</f>
        <v/>
      </c>
      <c r="AR776" s="94">
        <f>IF((AD776&lt;&gt;"")*(P776&lt;&gt;""),AD776-P776,"")</f>
        <v/>
      </c>
      <c r="AS776" s="94">
        <f>IF((AE776&lt;&gt;"")*(Q776&lt;&gt;""),AE776-Q776,"")</f>
        <v/>
      </c>
      <c r="AT776" s="94">
        <f>IF((AF776&lt;&gt;"")*(R776&lt;&gt;""),AF776-R776,"")</f>
        <v/>
      </c>
      <c r="AU776" s="94">
        <f>IF((AG776&lt;&gt;"")*(S776&lt;&gt;""),AG776-S776,"")</f>
        <v/>
      </c>
      <c r="AV776" s="99">
        <f>IF((AH776&lt;&gt;"")*(T776&lt;&gt;""),AH776-T776,"")</f>
        <v/>
      </c>
      <c r="AW776" s="99">
        <f>IF((AI776&lt;&gt;"")*(U776&lt;&gt;""),AI776-U776,"")</f>
        <v/>
      </c>
      <c r="AX776" s="99">
        <f>IF((AJ776&lt;&gt;"")*(V776&lt;&gt;""),AJ776-V776,"")</f>
        <v/>
      </c>
      <c r="AY776" s="99">
        <f>IF((AK776&lt;&gt;"")*(W776&lt;&gt;""),AK776-W776,"")</f>
        <v/>
      </c>
      <c r="AZ776" s="102">
        <f>IF((AL776&lt;&gt;"")*(X776&lt;&gt;""),AL776-X776,"")</f>
        <v/>
      </c>
      <c r="BA776" s="50">
        <f>IFERROR(__xludf.dummyfunction("AI(""Actúa como un tutor académico y dirígete personalmente al estudiante "" &amp; I776 &amp; "" "" &amp; J776 &amp; "" "" &amp; G776 &amp; "" "" &amp; H776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AM776 &amp; ""'. Diferencias por área: Matemáticas ("" &amp; AQ776 &amp; ""), Ciencias Natura"&amp;"les ("" &amp; AR776 &amp; ""), Sociales ("" &amp; AS776 &amp; ""), Lectura Crítica ("" &amp; AT776 &amp; "") e Inglés ("" &amp; AU776 &amp; ""). Variación en posición: grupo ("" &amp; AN776 &amp; ""), grado ("" &amp; AO776 &amp; "") y media ("" &amp; AP776 &amp; ""). Puntajes Primer Simulacro: Global "" &amp; K776 &amp; "", Mat "" &amp; "&amp;"O4 &amp; "", Cien "" &amp; P776 &amp; "", Soc "" &amp; Q776 &amp; "", Lec "" &amp; R776 &amp; "", Ing "" &amp; S776 &amp; "". Puntajes Segundo Simulacro: Global "" &amp; Y776 &amp; "", Mat "" &amp; AC776 &amp; "", Cien "" &amp; AD776 &amp; "", Soc "" &amp; AE776 &amp; "", Lec "" &amp; AF776 &amp; "", Ing "" &amp; AG776 &amp; "". Escribe un mensaje motivador"&amp;" y breve (máximo 4 líneas)."")
"),"=AI(""Actúa como un tutor académico y dirígete personalmente al estudiante "" &amp; I776 &amp; "" "" &amp; J776 &amp; "" "" &amp; G776 &amp; "" "" &amp; H776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AM776 &amp; ""'. Diferencias por área: Matemáticas ("" &amp; AQ776 &amp; ""), Ciencias Natur"&amp;"ales ("" &amp; AR776 &amp; ""), Sociales ("" &amp; AS776 &amp; ""), Lectura Crítica ("" &amp; AT776 &amp; "") e Inglés ("" &amp; AU776 &amp; ""). Variación en posición: grupo ("" &amp; AN776 &amp; ""), grado ("" &amp; AO776 &amp; "") y media ("" &amp; AP776 &amp; ""). Puntajes Primer Simulacro: Global "" &amp; K776 &amp; "", Mat "" &amp;"&amp;" O776 &amp; "", Cien "" &amp; P776 &amp; "", Soc "" &amp; Q776 &amp; "", Lec "" &amp; R776 &amp; "", Ing "" &amp; S776 &amp; "". Puntajes Segundo Simulacro: Global "" &amp; Y776 &amp; "", Mat "" &amp; AC776 &amp; "", Cien "" &amp; AD776 &amp; "", Soc "" &amp; AE776 &amp; "", Lec "" &amp; AF776 &amp; "", Ing "" &amp; AG776 &amp; "". Escribe un mensaje motivado"&amp;"r y breve (máximo 4 líneas)."")
")</f>
        <v/>
      </c>
    </row>
    <row r="777" ht="15.75" customHeight="1" s="42">
      <c r="A777" s="93" t="n"/>
      <c r="B777" s="94" t="inlineStr">
        <is>
          <t>Bachillerato</t>
        </is>
      </c>
      <c r="C777" s="94" t="n">
        <v>1003</v>
      </c>
      <c r="D777" s="94" t="n"/>
      <c r="E777" s="95" t="n">
        <v>1011592261</v>
      </c>
      <c r="F777" s="96">
        <f>TRIM(G777&amp;" "&amp;H777&amp;" "&amp;I777&amp;" "&amp;J777)</f>
        <v/>
      </c>
      <c r="G777" s="94" t="inlineStr">
        <is>
          <t>Arrubla</t>
        </is>
      </c>
      <c r="H777" s="94" t="inlineStr">
        <is>
          <t>Gallo</t>
        </is>
      </c>
      <c r="I777" s="94" t="inlineStr">
        <is>
          <t>Gustavo</t>
        </is>
      </c>
      <c r="J777" s="97" t="n"/>
      <c r="K777" s="98">
        <f>IF(SUM(O777:S777)=0, "", ROUND(((O777*3+P777*3+Q777*3+R777*3+S777*1)/13)*5,0))</f>
        <v/>
      </c>
      <c r="L777" s="99">
        <f>IF(OR($C777="",K777=""),"",COUNTIFS($C$4:$C$1500,$C777,K$4:K$1500,"&gt;"&amp;K777)+1)</f>
        <v/>
      </c>
      <c r="M777" s="99">
        <f>IF(OR($C777="",K777=""),"",IF(AND($C777&gt;=1001,$C777&lt;=1005),COUNTIFS($C$4:$C$1500,"&gt;=1001",$C$4:$C$1500,"&lt;=1005",K$4:K$1500,"&gt;"&amp;K777)+1,IF(AND($C777&gt;=1101,$C777&lt;=1105),COUNTIFS($C$4:$C$1500,"&gt;=1101",$C$4:$C$1500,"&lt;=1105",K$4:K$1500,"&gt;"&amp;K777)+1,IF(AND($C777&gt;=901,$C777&lt;=905),COUNTIFS($C$4:$C$1500,"&gt;=901",$C$4:$C$1500,"&lt;=905",K$4:K$1500,"&gt;"&amp;K777)+1,IF(AND($C777&gt;=801,$C777&lt;=805),COUNTIFS($C$4:$C$1500,"&gt;=801",$C$4:$C$1500,"&lt;=805",K$4:K$1500,"&gt;"&amp;K777)+1,IF(AND($C777&gt;=701,$C777&lt;=705),COUNTIFS($C$4:$C$1500,"&gt;=701",$C$4:$C$1500,"&lt;=705",K$4:K$1500,"&gt;"&amp;K777)+1,IF(AND($C777&gt;=601,$C777&lt;=606),COUNTIFS($C$4:$C$1500,"&gt;=601",$C$4:$C$1500,"&lt;=606",K$4:K$1500,"&gt;"&amp;K777)+1,"")))))))</f>
        <v/>
      </c>
      <c r="N777" s="99">
        <f>IF(OR($C777="",K777=""),"",IF(OR(AND($C777&gt;=1001,$C777&lt;=1005),AND($C777&gt;=1101,$C777&lt;=1105)),COUNTIFS($C$4:$C$1500,"&gt;=1001",$C$4:$C$1500,"&lt;=1005",K$4:K$1500,"&gt;"&amp;K777)+COUNTIFS($C$4:$C$1500,"&gt;=1101",$C$4:$C$1500,"&lt;=1105",K$4:K$1500,"&gt;"&amp;K777)+1,""))</f>
        <v/>
      </c>
      <c r="O777" s="94" t="n">
        <v>39.22</v>
      </c>
      <c r="P777" s="94" t="n">
        <v>49.77</v>
      </c>
      <c r="Q777" s="94" t="n">
        <v>47.54</v>
      </c>
      <c r="R777" s="94" t="n">
        <v>42.5</v>
      </c>
      <c r="S777" s="94" t="n">
        <v>36.67</v>
      </c>
      <c r="T777" s="99">
        <f>IF(AND(O777&gt;0,O777&lt;36),1,IF(AND(O777&gt;=36,O777&lt;51),2,IF(AND(O777&gt;=51,O777&lt;71),3,IF(AND(O777&gt;=71,O777&lt;=100),4,))))</f>
        <v/>
      </c>
      <c r="U777" s="99">
        <f>IF(AND(P777&gt;0,P777&lt;41),1,IF(AND(P777&gt;=41,P777&lt;56),2,IF(AND(P777&gt;=56,P777&lt;71),3,IF(AND(P777&gt;=71,P777&lt;=100),4,))))</f>
        <v/>
      </c>
      <c r="V777" s="99">
        <f>IF(AND(Q777&gt;0,Q777&lt;41),1,IF(AND(Q777&gt;=41,Q777&lt;56),2,IF(AND(Q777&gt;=56,Q777&lt;71),3,IF(AND(Q777&gt;=71,Q777&lt;=100),4,))))</f>
        <v/>
      </c>
      <c r="W777" s="99">
        <f>IF(AND(R777&gt;0,R777&lt;36),1,IF(AND(R777&gt;=36,R777&lt;51),2,IF(AND(R777&gt;=51,R777&lt;66),3,IF(AND(R777&gt;=66,R777&lt;=100),4,))))</f>
        <v/>
      </c>
      <c r="X777" s="100">
        <f>IF(AND(S777&gt;0,S777&lt;37),1,IF(AND(S777&gt;=37,S777&lt;58),2,IF(AND(S777&gt;=58,S777&lt;71),3,IF(AND(S777&gt;=71,S777&lt;=100),4,))))</f>
        <v/>
      </c>
      <c r="Y777" s="101">
        <f>IF(SUM(AC777:AG777)=0, "", ROUND(((AC777*3+AD777*3+AE777*3+AF777*3+AG777*1)/13)*5,0))</f>
        <v/>
      </c>
      <c r="Z777" s="99">
        <f>IF(OR($C777="",Y777=""),"",COUNTIFS($C$4:$C$1500,$C777,Y$4:Y$1500,"&gt;"&amp;Y777)+1)</f>
        <v/>
      </c>
      <c r="AA777" s="99">
        <f>IF(OR($C777="",Y777=""),"",IF(AND($C777&gt;=1001,$C777&lt;=1005),COUNTIFS($C$4:$C$1500,"&gt;=1001",$C$4:$C$1500,"&lt;=1005",Y$4:Y$1500,"&gt;"&amp;Y777)+1,IF(AND($C777&gt;=1101,$C777&lt;=1105),COUNTIFS($C$4:$C$1500,"&gt;=1101",$C$4:$C$1500,"&lt;=1105",Y$4:Y$1500,"&gt;"&amp;Y777)+1,IF(AND($C777&gt;=901,$C777&lt;=905),COUNTIFS($C$4:$C$1500,"&gt;=901",$C$4:$C$1500,"&lt;=905",Y$4:Y$1500,"&gt;"&amp;Y777)+1,IF(AND($C777&gt;=801,$C777&lt;=805),COUNTIFS($C$4:$C$1500,"&gt;=801",$C$4:$C$1500,"&lt;=805",Y$4:Y$1500,"&gt;"&amp;Y777)+1,IF(AND($C777&gt;=701,$C777&lt;=705),COUNTIFS($C$4:$C$1500,"&gt;=701",$C$4:$C$1500,"&lt;=705",Y$4:Y$1500,"&gt;"&amp;Y777)+1,IF(AND($C777&gt;=601,$C777&lt;=606),COUNTIFS($C$4:$C$1500,"&gt;=601",$C$4:$C$1500,"&lt;=606",Y$4:Y$1500,"&gt;"&amp;Y777)+1,"")))))))</f>
        <v/>
      </c>
      <c r="AB777" s="99">
        <f>IF(OR($C777="",Y777=""),"",IF(OR(AND($C777&gt;=1001,$C777&lt;=1005),AND($C777&gt;=1101,$C777&lt;=1105)),COUNTIFS($C$4:$C$1500,"&gt;=1001",$C$4:$C$1500,"&lt;=1005",Y$4:Y$1500,"&gt;"&amp;Y777)+COUNTIFS($C$4:$C$1500,"&gt;=1101",$C$4:$C$1500,"&lt;=1105",Y$4:Y$1500,"&gt;"&amp;Y777)+1,""))</f>
        <v/>
      </c>
      <c r="AC777" s="94" t="n">
        <v>77.63</v>
      </c>
      <c r="AD777" s="94" t="n">
        <v>46.26</v>
      </c>
      <c r="AE777" s="94" t="n">
        <v>72.25</v>
      </c>
      <c r="AF777" s="94" t="n">
        <v>74.38</v>
      </c>
      <c r="AG777" s="94" t="n">
        <v>64.17</v>
      </c>
      <c r="AH777" s="99">
        <f>IF(AND(AC777&gt;0,AC777&lt;36),1,IF(AND(AC777&gt;=36,AC777&lt;51),2,IF(AND(AC777&gt;=51,AC777&lt;71),3,IF(AND(AC777&gt;=71,AC777&lt;=100),4,))))</f>
        <v/>
      </c>
      <c r="AI777" s="99">
        <f>IF(AND(AD777&gt;0,AD777&lt;41),1,IF(AND(AD777&gt;=41,AD777&lt;56),2,IF(AND(AD777&gt;=56,AD777&lt;71),3,IF(AND(AD777&gt;=71,AD777&lt;=100),4,))))</f>
        <v/>
      </c>
      <c r="AJ777" s="99">
        <f>IF(AND(AE777&gt;0,AE777&lt;41),1,IF(AND(AE777&gt;=41,AE777&lt;56),2,IF(AND(AE777&gt;=56,AE777&lt;71),3,IF(AND(AE777&gt;=71,AE777&lt;=100),4,))))</f>
        <v/>
      </c>
      <c r="AK777" s="99">
        <f>IF(AND(AF777&gt;0,AF777&lt;36),1,IF(AND(AF777&gt;=36,AF777&lt;51),2,IF(AND(AF777&gt;=51,AF777&lt;66),3,IF(AND(AF777&gt;=66,AF777&lt;=100),4,))))</f>
        <v/>
      </c>
      <c r="AL777" s="100">
        <f>IF(AND(AG777&gt;0,AG777&lt;37),1,IF(AND(AG777&gt;=37,AG777&lt;58),2,IF(AND(AG777&gt;=58,AG777&lt;71),3,IF(AND(AG777&gt;=71,AG777&lt;=100),4,))))</f>
        <v/>
      </c>
      <c r="AM777" s="101">
        <f>IF((Y777&lt;&gt;"")*(K777&lt;&gt;""),Y777-K777,"")</f>
        <v/>
      </c>
      <c r="AN777" s="99">
        <f>IF((Z777&lt;&gt;"")*(L777&lt;&gt;""),Z777-L777,"")</f>
        <v/>
      </c>
      <c r="AO777" s="99">
        <f>IF((AA777&lt;&gt;"")*(M777&lt;&gt;""),AA777-M777,"")</f>
        <v/>
      </c>
      <c r="AP777" s="99">
        <f>IF((AB777&lt;&gt;"")*(N777&lt;&gt;""),AB777-N777,"")</f>
        <v/>
      </c>
      <c r="AQ777" s="94">
        <f>IF((AC777&lt;&gt;"")*(O777&lt;&gt;""),AC777-O777,"")</f>
        <v/>
      </c>
      <c r="AR777" s="94">
        <f>IF((AD777&lt;&gt;"")*(P777&lt;&gt;""),AD777-P777,"")</f>
        <v/>
      </c>
      <c r="AS777" s="94">
        <f>IF((AE777&lt;&gt;"")*(Q777&lt;&gt;""),AE777-Q777,"")</f>
        <v/>
      </c>
      <c r="AT777" s="94">
        <f>IF((AF777&lt;&gt;"")*(R777&lt;&gt;""),AF777-R777,"")</f>
        <v/>
      </c>
      <c r="AU777" s="94">
        <f>IF((AG777&lt;&gt;"")*(S777&lt;&gt;""),AG777-S777,"")</f>
        <v/>
      </c>
      <c r="AV777" s="99">
        <f>IF((AH777&lt;&gt;"")*(T777&lt;&gt;""),AH777-T777,"")</f>
        <v/>
      </c>
      <c r="AW777" s="99">
        <f>IF((AI777&lt;&gt;"")*(U777&lt;&gt;""),AI777-U777,"")</f>
        <v/>
      </c>
      <c r="AX777" s="99">
        <f>IF((AJ777&lt;&gt;"")*(V777&lt;&gt;""),AJ777-V777,"")</f>
        <v/>
      </c>
      <c r="AY777" s="99">
        <f>IF((AK777&lt;&gt;"")*(W777&lt;&gt;""),AK777-W777,"")</f>
        <v/>
      </c>
      <c r="AZ777" s="102">
        <f>IF((AL777&lt;&gt;"")*(X777&lt;&gt;""),AL777-X777,"")</f>
        <v/>
      </c>
      <c r="BA777" s="50">
        <f>IFERROR(__xludf.dummyfunction("AI(""Actúa como un tutor académico y dirígete personalmente al estudiante "" &amp; I777 &amp; "" "" &amp; J777 &amp; "" "" &amp; G777 &amp; "" "" &amp; H777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AM777 &amp; ""'. Diferencias por área: Matemáticas ("" &amp; AQ777 &amp; ""), Ciencias Natura"&amp;"les ("" &amp; AR777 &amp; ""), Sociales ("" &amp; AS777 &amp; ""), Lectura Crítica ("" &amp; AT777 &amp; "") e Inglés ("" &amp; AU777 &amp; ""). Variación en posición: grupo ("" &amp; AN777 &amp; ""), grado ("" &amp; AO777 &amp; "") y media ("" &amp; AP777 &amp; ""). Puntajes Primer Simulacro: Global "" &amp; K777 &amp; "", Mat "" &amp; "&amp;"O4 &amp; "", Cien "" &amp; P777 &amp; "", Soc "" &amp; Q777 &amp; "", Lec "" &amp; R777 &amp; "", Ing "" &amp; S777 &amp; "". Puntajes Segundo Simulacro: Global "" &amp; Y777 &amp; "", Mat "" &amp; AC777 &amp; "", Cien "" &amp; AD777 &amp; "", Soc "" &amp; AE777 &amp; "", Lec "" &amp; AF777 &amp; "", Ing "" &amp; AG777 &amp; "". Escribe un mensaje motivador"&amp;" y breve (máximo 4 líneas)."")
"),"=AI(""Actúa como un tutor académico y dirígete personalmente al estudiante "" &amp; I777 &amp; "" "" &amp; J777 &amp; "" "" &amp; G777 &amp; "" "" &amp; H777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AM777 &amp; ""'. Diferencias por área: Matemáticas ("" &amp; AQ777 &amp; ""), Ciencias Natur"&amp;"ales ("" &amp; AR777 &amp; ""), Sociales ("" &amp; AS777 &amp; ""), Lectura Crítica ("" &amp; AT777 &amp; "") e Inglés ("" &amp; AU777 &amp; ""). Variación en posición: grupo ("" &amp; AN777 &amp; ""), grado ("" &amp; AO777 &amp; "") y media ("" &amp; AP777 &amp; ""). Puntajes Primer Simulacro: Global "" &amp; K777 &amp; "", Mat "" &amp;"&amp;" O777 &amp; "", Cien "" &amp; P777 &amp; "", Soc "" &amp; Q777 &amp; "", Lec "" &amp; R777 &amp; "", Ing "" &amp; S777 &amp; "". Puntajes Segundo Simulacro: Global "" &amp; Y777 &amp; "", Mat "" &amp; AC777 &amp; "", Cien "" &amp; AD777 &amp; "", Soc "" &amp; AE777 &amp; "", Lec "" &amp; AF777 &amp; "", Ing "" &amp; AG777 &amp; "". Escribe un mensaje motivado"&amp;"r y breve (máximo 4 líneas)."")
")</f>
        <v/>
      </c>
    </row>
    <row r="778" ht="15.75" customHeight="1" s="42">
      <c r="A778" s="93" t="n"/>
      <c r="B778" s="94" t="inlineStr">
        <is>
          <t>Bachillerato</t>
        </is>
      </c>
      <c r="C778" s="94" t="n">
        <v>1003</v>
      </c>
      <c r="D778" s="94" t="n"/>
      <c r="E778" s="95" t="n"/>
      <c r="F778" s="96">
        <f>TRIM(G778&amp;" "&amp;H778&amp;" "&amp;I778&amp;" "&amp;J778)</f>
        <v/>
      </c>
      <c r="G778" s="94" t="inlineStr">
        <is>
          <t>Bedoya</t>
        </is>
      </c>
      <c r="H778" s="94" t="inlineStr">
        <is>
          <t>Torres</t>
        </is>
      </c>
      <c r="I778" s="94" t="inlineStr">
        <is>
          <t>Jhon</t>
        </is>
      </c>
      <c r="J778" s="97" t="inlineStr">
        <is>
          <t>Jamis</t>
        </is>
      </c>
      <c r="K778" s="98">
        <f>IF(SUM(O778:S778)=0, "", ROUND(((O778*3+P778*3+Q778*3+R778*3+S778*1)/13)*5,0))</f>
        <v/>
      </c>
      <c r="L778" s="99">
        <f>IF(OR($C778="",K778=""),"",COUNTIFS($C$4:$C$1500,$C778,K$4:K$1500,"&gt;"&amp;K778)+1)</f>
        <v/>
      </c>
      <c r="M778" s="99">
        <f>IF(OR($C778="",K778=""),"",IF(AND($C778&gt;=1001,$C778&lt;=1005),COUNTIFS($C$4:$C$1500,"&gt;=1001",$C$4:$C$1500,"&lt;=1005",K$4:K$1500,"&gt;"&amp;K778)+1,IF(AND($C778&gt;=1101,$C778&lt;=1105),COUNTIFS($C$4:$C$1500,"&gt;=1101",$C$4:$C$1500,"&lt;=1105",K$4:K$1500,"&gt;"&amp;K778)+1,IF(AND($C778&gt;=901,$C778&lt;=905),COUNTIFS($C$4:$C$1500,"&gt;=901",$C$4:$C$1500,"&lt;=905",K$4:K$1500,"&gt;"&amp;K778)+1,IF(AND($C778&gt;=801,$C778&lt;=805),COUNTIFS($C$4:$C$1500,"&gt;=801",$C$4:$C$1500,"&lt;=805",K$4:K$1500,"&gt;"&amp;K778)+1,IF(AND($C778&gt;=701,$C778&lt;=705),COUNTIFS($C$4:$C$1500,"&gt;=701",$C$4:$C$1500,"&lt;=705",K$4:K$1500,"&gt;"&amp;K778)+1,IF(AND($C778&gt;=601,$C778&lt;=606),COUNTIFS($C$4:$C$1500,"&gt;=601",$C$4:$C$1500,"&lt;=606",K$4:K$1500,"&gt;"&amp;K778)+1,"")))))))</f>
        <v/>
      </c>
      <c r="N778" s="99">
        <f>IF(OR($C778="",K778=""),"",IF(OR(AND($C778&gt;=1001,$C778&lt;=1005),AND($C778&gt;=1101,$C778&lt;=1105)),COUNTIFS($C$4:$C$1500,"&gt;=1001",$C$4:$C$1500,"&lt;=1005",K$4:K$1500,"&gt;"&amp;K778)+COUNTIFS($C$4:$C$1500,"&gt;=1101",$C$4:$C$1500,"&lt;=1105",K$4:K$1500,"&gt;"&amp;K778)+1,""))</f>
        <v/>
      </c>
      <c r="O778" s="94" t="n">
        <v>54.38</v>
      </c>
      <c r="P778" s="94" t="n">
        <v>54.55</v>
      </c>
      <c r="Q778" s="94" t="n">
        <v>45.7</v>
      </c>
      <c r="R778" s="94" t="n">
        <v>45</v>
      </c>
      <c r="S778" s="94" t="n">
        <v>36.67</v>
      </c>
      <c r="T778" s="99">
        <f>IF(AND(O778&gt;0,O778&lt;36),1,IF(AND(O778&gt;=36,O778&lt;51),2,IF(AND(O778&gt;=51,O778&lt;71),3,IF(AND(O778&gt;=71,O778&lt;=100),4,))))</f>
        <v/>
      </c>
      <c r="U778" s="99">
        <f>IF(AND(P778&gt;0,P778&lt;41),1,IF(AND(P778&gt;=41,P778&lt;56),2,IF(AND(P778&gt;=56,P778&lt;71),3,IF(AND(P778&gt;=71,P778&lt;=100),4,))))</f>
        <v/>
      </c>
      <c r="V778" s="99">
        <f>IF(AND(Q778&gt;0,Q778&lt;41),1,IF(AND(Q778&gt;=41,Q778&lt;56),2,IF(AND(Q778&gt;=56,Q778&lt;71),3,IF(AND(Q778&gt;=71,Q778&lt;=100),4,))))</f>
        <v/>
      </c>
      <c r="W778" s="99">
        <f>IF(AND(R778&gt;0,R778&lt;36),1,IF(AND(R778&gt;=36,R778&lt;51),2,IF(AND(R778&gt;=51,R778&lt;66),3,IF(AND(R778&gt;=66,R778&lt;=100),4,))))</f>
        <v/>
      </c>
      <c r="X778" s="100">
        <f>IF(AND(S778&gt;0,S778&lt;37),1,IF(AND(S778&gt;=37,S778&lt;58),2,IF(AND(S778&gt;=58,S778&lt;71),3,IF(AND(S778&gt;=71,S778&lt;=100),4,))))</f>
        <v/>
      </c>
      <c r="Y778" s="101">
        <f>IF(SUM(AC778:AG778)=0, "", ROUND(((AC778*3+AD778*3+AE778*3+AF778*3+AG778*1)/13)*5,0))</f>
        <v/>
      </c>
      <c r="Z778" s="99">
        <f>IF(OR($C778="",Y778=""),"",COUNTIFS($C$4:$C$1500,$C778,Y$4:Y$1500,"&gt;"&amp;Y778)+1)</f>
        <v/>
      </c>
      <c r="AA778" s="99">
        <f>IF(OR($C778="",Y778=""),"",IF(AND($C778&gt;=1001,$C778&lt;=1005),COUNTIFS($C$4:$C$1500,"&gt;=1001",$C$4:$C$1500,"&lt;=1005",Y$4:Y$1500,"&gt;"&amp;Y778)+1,IF(AND($C778&gt;=1101,$C778&lt;=1105),COUNTIFS($C$4:$C$1500,"&gt;=1101",$C$4:$C$1500,"&lt;=1105",Y$4:Y$1500,"&gt;"&amp;Y778)+1,IF(AND($C778&gt;=901,$C778&lt;=905),COUNTIFS($C$4:$C$1500,"&gt;=901",$C$4:$C$1500,"&lt;=905",Y$4:Y$1500,"&gt;"&amp;Y778)+1,IF(AND($C778&gt;=801,$C778&lt;=805),COUNTIFS($C$4:$C$1500,"&gt;=801",$C$4:$C$1500,"&lt;=805",Y$4:Y$1500,"&gt;"&amp;Y778)+1,IF(AND($C778&gt;=701,$C778&lt;=705),COUNTIFS($C$4:$C$1500,"&gt;=701",$C$4:$C$1500,"&lt;=705",Y$4:Y$1500,"&gt;"&amp;Y778)+1,IF(AND($C778&gt;=601,$C778&lt;=606),COUNTIFS($C$4:$C$1500,"&gt;=601",$C$4:$C$1500,"&lt;=606",Y$4:Y$1500,"&gt;"&amp;Y778)+1,"")))))))</f>
        <v/>
      </c>
      <c r="AB778" s="99">
        <f>IF(OR($C778="",Y778=""),"",IF(OR(AND($C778&gt;=1001,$C778&lt;=1005),AND($C778&gt;=1101,$C778&lt;=1105)),COUNTIFS($C$4:$C$1500,"&gt;=1001",$C$4:$C$1500,"&lt;=1005",Y$4:Y$1500,"&gt;"&amp;Y778)+COUNTIFS($C$4:$C$1500,"&gt;=1101",$C$4:$C$1500,"&lt;=1105",Y$4:Y$1500,"&gt;"&amp;Y778)+1,""))</f>
        <v/>
      </c>
      <c r="AC778" s="94" t="n"/>
      <c r="AD778" s="94" t="n"/>
      <c r="AE778" s="94" t="n"/>
      <c r="AF778" s="94" t="n"/>
      <c r="AG778" s="94" t="n"/>
      <c r="AH778" s="99">
        <f>IF(AND(AC778&gt;0,AC778&lt;36),1,IF(AND(AC778&gt;=36,AC778&lt;51),2,IF(AND(AC778&gt;=51,AC778&lt;71),3,IF(AND(AC778&gt;=71,AC778&lt;=100),4,))))</f>
        <v/>
      </c>
      <c r="AI778" s="99">
        <f>IF(AND(AD778&gt;0,AD778&lt;41),1,IF(AND(AD778&gt;=41,AD778&lt;56),2,IF(AND(AD778&gt;=56,AD778&lt;71),3,IF(AND(AD778&gt;=71,AD778&lt;=100),4,))))</f>
        <v/>
      </c>
      <c r="AJ778" s="99">
        <f>IF(AND(AE778&gt;0,AE778&lt;41),1,IF(AND(AE778&gt;=41,AE778&lt;56),2,IF(AND(AE778&gt;=56,AE778&lt;71),3,IF(AND(AE778&gt;=71,AE778&lt;=100),4,))))</f>
        <v/>
      </c>
      <c r="AK778" s="99">
        <f>IF(AND(AF778&gt;0,AF778&lt;36),1,IF(AND(AF778&gt;=36,AF778&lt;51),2,IF(AND(AF778&gt;=51,AF778&lt;66),3,IF(AND(AF778&gt;=66,AF778&lt;=100),4,))))</f>
        <v/>
      </c>
      <c r="AL778" s="100">
        <f>IF(AND(AG778&gt;0,AG778&lt;37),1,IF(AND(AG778&gt;=37,AG778&lt;58),2,IF(AND(AG778&gt;=58,AG778&lt;71),3,IF(AND(AG778&gt;=71,AG778&lt;=100),4,))))</f>
        <v/>
      </c>
      <c r="AM778" s="101">
        <f>IF((Y778&lt;&gt;"")*(K778&lt;&gt;""),Y778-K778,"")</f>
        <v/>
      </c>
      <c r="AN778" s="99">
        <f>IF((Z778&lt;&gt;"")*(L778&lt;&gt;""),Z778-L778,"")</f>
        <v/>
      </c>
      <c r="AO778" s="99">
        <f>IF((AA778&lt;&gt;"")*(M778&lt;&gt;""),AA778-M778,"")</f>
        <v/>
      </c>
      <c r="AP778" s="99">
        <f>IF((AB778&lt;&gt;"")*(N778&lt;&gt;""),AB778-N778,"")</f>
        <v/>
      </c>
      <c r="AQ778" s="94">
        <f>IF((AC778&lt;&gt;"")*(O778&lt;&gt;""),AC778-O778,"")</f>
        <v/>
      </c>
      <c r="AR778" s="94">
        <f>IF((AD778&lt;&gt;"")*(P778&lt;&gt;""),AD778-P778,"")</f>
        <v/>
      </c>
      <c r="AS778" s="94">
        <f>IF((AE778&lt;&gt;"")*(Q778&lt;&gt;""),AE778-Q778,"")</f>
        <v/>
      </c>
      <c r="AT778" s="94">
        <f>IF((AF778&lt;&gt;"")*(R778&lt;&gt;""),AF778-R778,"")</f>
        <v/>
      </c>
      <c r="AU778" s="94">
        <f>IF((AG778&lt;&gt;"")*(S778&lt;&gt;""),AG778-S778,"")</f>
        <v/>
      </c>
      <c r="AV778" s="99">
        <f>IF((AH778&lt;&gt;"")*(T778&lt;&gt;""),AH778-T778,"")</f>
        <v/>
      </c>
      <c r="AW778" s="99">
        <f>IF((AI778&lt;&gt;"")*(U778&lt;&gt;""),AI778-U778,"")</f>
        <v/>
      </c>
      <c r="AX778" s="99">
        <f>IF((AJ778&lt;&gt;"")*(V778&lt;&gt;""),AJ778-V778,"")</f>
        <v/>
      </c>
      <c r="AY778" s="99">
        <f>IF((AK778&lt;&gt;"")*(W778&lt;&gt;""),AK778-W778,"")</f>
        <v/>
      </c>
      <c r="AZ778" s="102">
        <f>IF((AL778&lt;&gt;"")*(X778&lt;&gt;""),AL778-X778,"")</f>
        <v/>
      </c>
      <c r="BA778" s="50">
        <f>IFERROR(__xludf.dummyfunction("AI(""Actúa como un tutor académico y dirígete personalmente al estudiante "" &amp; I778 &amp; "" "" &amp; J778 &amp; "" "" &amp; G778 &amp; "" "" &amp; H778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AM778 &amp; ""'. Diferencias por área: Matemáticas ("" &amp; AQ778 &amp; ""), Ciencias Natura"&amp;"les ("" &amp; AR778 &amp; ""), Sociales ("" &amp; AS778 &amp; ""), Lectura Crítica ("" &amp; AT778 &amp; "") e Inglés ("" &amp; AU778 &amp; ""). Variación en posición: grupo ("" &amp; AN778 &amp; ""), grado ("" &amp; AO778 &amp; "") y media ("" &amp; AP778 &amp; ""). Puntajes Primer Simulacro: Global "" &amp; K778 &amp; "", Mat "" &amp; "&amp;"O4 &amp; "", Cien "" &amp; P778 &amp; "", Soc "" &amp; Q778 &amp; "", Lec "" &amp; R778 &amp; "", Ing "" &amp; S778 &amp; "". Puntajes Segundo Simulacro: Global "" &amp; Y778 &amp; "", Mat "" &amp; AC778 &amp; "", Cien "" &amp; AD778 &amp; "", Soc "" &amp; AE778 &amp; "", Lec "" &amp; AF778 &amp; "", Ing "" &amp; AG778 &amp; "". Escribe un mensaje motivador"&amp;" y breve (máximo 4 líneas)."")
"),"=AI(""Actúa como un tutor académico y dirígete personalmente al estudiante "" &amp; I778 &amp; "" "" &amp; J778 &amp; "" "" &amp; G778 &amp; "" "" &amp; H778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AM778 &amp; ""'. Diferencias por área: Matemáticas ("" &amp; AQ778 &amp; ""), Ciencias Natur"&amp;"ales ("" &amp; AR778 &amp; ""), Sociales ("" &amp; AS778 &amp; ""), Lectura Crítica ("" &amp; AT778 &amp; "") e Inglés ("" &amp; AU778 &amp; ""). Variación en posición: grupo ("" &amp; AN778 &amp; ""), grado ("" &amp; AO778 &amp; "") y media ("" &amp; AP778 &amp; ""). Puntajes Primer Simulacro: Global "" &amp; K778 &amp; "", Mat "" &amp;"&amp;" O778 &amp; "", Cien "" &amp; P778 &amp; "", Soc "" &amp; Q778 &amp; "", Lec "" &amp; R778 &amp; "", Ing "" &amp; S778 &amp; "". Puntajes Segundo Simulacro: Global "" &amp; Y778 &amp; "", Mat "" &amp; AC778 &amp; "", Cien "" &amp; AD778 &amp; "", Soc "" &amp; AE778 &amp; "", Lec "" &amp; AF778 &amp; "", Ing "" &amp; AG778 &amp; "". Escribe un mensaje motivado"&amp;"r y breve (máximo 4 líneas)."")
")</f>
        <v/>
      </c>
    </row>
    <row r="779" ht="15.75" customHeight="1" s="42">
      <c r="A779" s="93" t="n"/>
      <c r="B779" s="94" t="inlineStr">
        <is>
          <t>Bachillerato</t>
        </is>
      </c>
      <c r="C779" s="94" t="n">
        <v>1003</v>
      </c>
      <c r="D779" s="94" t="n"/>
      <c r="E779" s="95" t="n">
        <v>1011592561</v>
      </c>
      <c r="F779" s="96">
        <f>TRIM(G779&amp;" "&amp;H779&amp;" "&amp;I779&amp;" "&amp;J779)</f>
        <v/>
      </c>
      <c r="G779" s="94" t="inlineStr">
        <is>
          <t>Chanci</t>
        </is>
      </c>
      <c r="H779" s="94" t="inlineStr">
        <is>
          <t>Santana</t>
        </is>
      </c>
      <c r="I779" s="94" t="inlineStr">
        <is>
          <t>Alejandro</t>
        </is>
      </c>
      <c r="J779" s="97" t="n"/>
      <c r="K779" s="98">
        <f>IF(SUM(O779:S779)=0, "", ROUND(((O779*3+P779*3+Q779*3+R779*3+S779*1)/13)*5,0))</f>
        <v/>
      </c>
      <c r="L779" s="99">
        <f>IF(OR($C779="",K779=""),"",COUNTIFS($C$4:$C$1500,$C779,K$4:K$1500,"&gt;"&amp;K779)+1)</f>
        <v/>
      </c>
      <c r="M779" s="99">
        <f>IF(OR($C779="",K779=""),"",IF(AND($C779&gt;=1001,$C779&lt;=1005),COUNTIFS($C$4:$C$1500,"&gt;=1001",$C$4:$C$1500,"&lt;=1005",K$4:K$1500,"&gt;"&amp;K779)+1,IF(AND($C779&gt;=1101,$C779&lt;=1105),COUNTIFS($C$4:$C$1500,"&gt;=1101",$C$4:$C$1500,"&lt;=1105",K$4:K$1500,"&gt;"&amp;K779)+1,IF(AND($C779&gt;=901,$C779&lt;=905),COUNTIFS($C$4:$C$1500,"&gt;=901",$C$4:$C$1500,"&lt;=905",K$4:K$1500,"&gt;"&amp;K779)+1,IF(AND($C779&gt;=801,$C779&lt;=805),COUNTIFS($C$4:$C$1500,"&gt;=801",$C$4:$C$1500,"&lt;=805",K$4:K$1500,"&gt;"&amp;K779)+1,IF(AND($C779&gt;=701,$C779&lt;=705),COUNTIFS($C$4:$C$1500,"&gt;=701",$C$4:$C$1500,"&lt;=705",K$4:K$1500,"&gt;"&amp;K779)+1,IF(AND($C779&gt;=601,$C779&lt;=606),COUNTIFS($C$4:$C$1500,"&gt;=601",$C$4:$C$1500,"&lt;=606",K$4:K$1500,"&gt;"&amp;K779)+1,"")))))))</f>
        <v/>
      </c>
      <c r="N779" s="99">
        <f>IF(OR($C779="",K779=""),"",IF(OR(AND($C779&gt;=1001,$C779&lt;=1005),AND($C779&gt;=1101,$C779&lt;=1105)),COUNTIFS($C$4:$C$1500,"&gt;=1001",$C$4:$C$1500,"&lt;=1005",K$4:K$1500,"&gt;"&amp;K779)+COUNTIFS($C$4:$C$1500,"&gt;=1101",$C$4:$C$1500,"&lt;=1105",K$4:K$1500,"&gt;"&amp;K779)+1,""))</f>
        <v/>
      </c>
      <c r="O779" s="94" t="n">
        <v>31.5</v>
      </c>
      <c r="P779" s="94" t="n">
        <v>45.92</v>
      </c>
      <c r="Q779" s="94" t="n">
        <v>35.75</v>
      </c>
      <c r="R779" s="94" t="n">
        <v>30</v>
      </c>
      <c r="S779" s="94" t="n">
        <v>36.67</v>
      </c>
      <c r="T779" s="99">
        <f>IF(AND(O779&gt;0,O779&lt;36),1,IF(AND(O779&gt;=36,O779&lt;51),2,IF(AND(O779&gt;=51,O779&lt;71),3,IF(AND(O779&gt;=71,O779&lt;=100),4,))))</f>
        <v/>
      </c>
      <c r="U779" s="99">
        <f>IF(AND(P779&gt;0,P779&lt;41),1,IF(AND(P779&gt;=41,P779&lt;56),2,IF(AND(P779&gt;=56,P779&lt;71),3,IF(AND(P779&gt;=71,P779&lt;=100),4,))))</f>
        <v/>
      </c>
      <c r="V779" s="99">
        <f>IF(AND(Q779&gt;0,Q779&lt;41),1,IF(AND(Q779&gt;=41,Q779&lt;56),2,IF(AND(Q779&gt;=56,Q779&lt;71),3,IF(AND(Q779&gt;=71,Q779&lt;=100),4,))))</f>
        <v/>
      </c>
      <c r="W779" s="99">
        <f>IF(AND(R779&gt;0,R779&lt;36),1,IF(AND(R779&gt;=36,R779&lt;51),2,IF(AND(R779&gt;=51,R779&lt;66),3,IF(AND(R779&gt;=66,R779&lt;=100),4,))))</f>
        <v/>
      </c>
      <c r="X779" s="100">
        <f>IF(AND(S779&gt;0,S779&lt;37),1,IF(AND(S779&gt;=37,S779&lt;58),2,IF(AND(S779&gt;=58,S779&lt;71),3,IF(AND(S779&gt;=71,S779&lt;=100),4,))))</f>
        <v/>
      </c>
      <c r="Y779" s="101">
        <f>IF(SUM(AC779:AG779)=0, "", ROUND(((AC779*3+AD779*3+AE779*3+AF779*3+AG779*1)/13)*5,0))</f>
        <v/>
      </c>
      <c r="Z779" s="99">
        <f>IF(OR($C779="",Y779=""),"",COUNTIFS($C$4:$C$1500,$C779,Y$4:Y$1500,"&gt;"&amp;Y779)+1)</f>
        <v/>
      </c>
      <c r="AA779" s="99">
        <f>IF(OR($C779="",Y779=""),"",IF(AND($C779&gt;=1001,$C779&lt;=1005),COUNTIFS($C$4:$C$1500,"&gt;=1001",$C$4:$C$1500,"&lt;=1005",Y$4:Y$1500,"&gt;"&amp;Y779)+1,IF(AND($C779&gt;=1101,$C779&lt;=1105),COUNTIFS($C$4:$C$1500,"&gt;=1101",$C$4:$C$1500,"&lt;=1105",Y$4:Y$1500,"&gt;"&amp;Y779)+1,IF(AND($C779&gt;=901,$C779&lt;=905),COUNTIFS($C$4:$C$1500,"&gt;=901",$C$4:$C$1500,"&lt;=905",Y$4:Y$1500,"&gt;"&amp;Y779)+1,IF(AND($C779&gt;=801,$C779&lt;=805),COUNTIFS($C$4:$C$1500,"&gt;=801",$C$4:$C$1500,"&lt;=805",Y$4:Y$1500,"&gt;"&amp;Y779)+1,IF(AND($C779&gt;=701,$C779&lt;=705),COUNTIFS($C$4:$C$1500,"&gt;=701",$C$4:$C$1500,"&lt;=705",Y$4:Y$1500,"&gt;"&amp;Y779)+1,IF(AND($C779&gt;=601,$C779&lt;=606),COUNTIFS($C$4:$C$1500,"&gt;=601",$C$4:$C$1500,"&lt;=606",Y$4:Y$1500,"&gt;"&amp;Y779)+1,"")))))))</f>
        <v/>
      </c>
      <c r="AB779" s="99">
        <f>IF(OR($C779="",Y779=""),"",IF(OR(AND($C779&gt;=1001,$C779&lt;=1005),AND($C779&gt;=1101,$C779&lt;=1105)),COUNTIFS($C$4:$C$1500,"&gt;=1001",$C$4:$C$1500,"&lt;=1005",Y$4:Y$1500,"&gt;"&amp;Y779)+COUNTIFS($C$4:$C$1500,"&gt;=1101",$C$4:$C$1500,"&lt;=1105",Y$4:Y$1500,"&gt;"&amp;Y779)+1,""))</f>
        <v/>
      </c>
      <c r="AC779" s="94" t="n">
        <v>69</v>
      </c>
      <c r="AD779" s="94" t="n">
        <v>41.47</v>
      </c>
      <c r="AE779" s="94" t="n">
        <v>68.13</v>
      </c>
      <c r="AF779" s="94" t="n">
        <v>78.75</v>
      </c>
      <c r="AG779" s="94" t="n">
        <v>55</v>
      </c>
      <c r="AH779" s="99">
        <f>IF(AND(AC779&gt;0,AC779&lt;36),1,IF(AND(AC779&gt;=36,AC779&lt;51),2,IF(AND(AC779&gt;=51,AC779&lt;71),3,IF(AND(AC779&gt;=71,AC779&lt;=100),4,))))</f>
        <v/>
      </c>
      <c r="AI779" s="99">
        <f>IF(AND(AD779&gt;0,AD779&lt;41),1,IF(AND(AD779&gt;=41,AD779&lt;56),2,IF(AND(AD779&gt;=56,AD779&lt;71),3,IF(AND(AD779&gt;=71,AD779&lt;=100),4,))))</f>
        <v/>
      </c>
      <c r="AJ779" s="99">
        <f>IF(AND(AE779&gt;0,AE779&lt;41),1,IF(AND(AE779&gt;=41,AE779&lt;56),2,IF(AND(AE779&gt;=56,AE779&lt;71),3,IF(AND(AE779&gt;=71,AE779&lt;=100),4,))))</f>
        <v/>
      </c>
      <c r="AK779" s="99">
        <f>IF(AND(AF779&gt;0,AF779&lt;36),1,IF(AND(AF779&gt;=36,AF779&lt;51),2,IF(AND(AF779&gt;=51,AF779&lt;66),3,IF(AND(AF779&gt;=66,AF779&lt;=100),4,))))</f>
        <v/>
      </c>
      <c r="AL779" s="100">
        <f>IF(AND(AG779&gt;0,AG779&lt;37),1,IF(AND(AG779&gt;=37,AG779&lt;58),2,IF(AND(AG779&gt;=58,AG779&lt;71),3,IF(AND(AG779&gt;=71,AG779&lt;=100),4,))))</f>
        <v/>
      </c>
      <c r="AM779" s="101">
        <f>IF((Y779&lt;&gt;"")*(K779&lt;&gt;""),Y779-K779,"")</f>
        <v/>
      </c>
      <c r="AN779" s="99">
        <f>IF((Z779&lt;&gt;"")*(L779&lt;&gt;""),Z779-L779,"")</f>
        <v/>
      </c>
      <c r="AO779" s="99">
        <f>IF((AA779&lt;&gt;"")*(M779&lt;&gt;""),AA779-M779,"")</f>
        <v/>
      </c>
      <c r="AP779" s="99">
        <f>IF((AB779&lt;&gt;"")*(N779&lt;&gt;""),AB779-N779,"")</f>
        <v/>
      </c>
      <c r="AQ779" s="94">
        <f>IF((AC779&lt;&gt;"")*(O779&lt;&gt;""),AC779-O779,"")</f>
        <v/>
      </c>
      <c r="AR779" s="94">
        <f>IF((AD779&lt;&gt;"")*(P779&lt;&gt;""),AD779-P779,"")</f>
        <v/>
      </c>
      <c r="AS779" s="94">
        <f>IF((AE779&lt;&gt;"")*(Q779&lt;&gt;""),AE779-Q779,"")</f>
        <v/>
      </c>
      <c r="AT779" s="94">
        <f>IF((AF779&lt;&gt;"")*(R779&lt;&gt;""),AF779-R779,"")</f>
        <v/>
      </c>
      <c r="AU779" s="94">
        <f>IF((AG779&lt;&gt;"")*(S779&lt;&gt;""),AG779-S779,"")</f>
        <v/>
      </c>
      <c r="AV779" s="99">
        <f>IF((AH779&lt;&gt;"")*(T779&lt;&gt;""),AH779-T779,"")</f>
        <v/>
      </c>
      <c r="AW779" s="99">
        <f>IF((AI779&lt;&gt;"")*(U779&lt;&gt;""),AI779-U779,"")</f>
        <v/>
      </c>
      <c r="AX779" s="99">
        <f>IF((AJ779&lt;&gt;"")*(V779&lt;&gt;""),AJ779-V779,"")</f>
        <v/>
      </c>
      <c r="AY779" s="99">
        <f>IF((AK779&lt;&gt;"")*(W779&lt;&gt;""),AK779-W779,"")</f>
        <v/>
      </c>
      <c r="AZ779" s="102">
        <f>IF((AL779&lt;&gt;"")*(X779&lt;&gt;""),AL779-X779,"")</f>
        <v/>
      </c>
      <c r="BA779" s="50">
        <f>IFERROR(__xludf.dummyfunction("AI(""Actúa como un tutor académico y dirígete personalmente al estudiante "" &amp; I779 &amp; "" "" &amp; J779 &amp; "" "" &amp; G779 &amp; "" "" &amp; H779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AM779 &amp; ""'. Diferencias por área: Matemáticas ("" &amp; AQ779 &amp; ""), Ciencias Natura"&amp;"les ("" &amp; AR779 &amp; ""), Sociales ("" &amp; AS779 &amp; ""), Lectura Crítica ("" &amp; AT779 &amp; "") e Inglés ("" &amp; AU779 &amp; ""). Variación en posición: grupo ("" &amp; AN779 &amp; ""), grado ("" &amp; AO779 &amp; "") y media ("" &amp; AP779 &amp; ""). Puntajes Primer Simulacro: Global "" &amp; K779 &amp; "", Mat "" &amp; "&amp;"O4 &amp; "", Cien "" &amp; P779 &amp; "", Soc "" &amp; Q779 &amp; "", Lec "" &amp; R779 &amp; "", Ing "" &amp; S779 &amp; "". Puntajes Segundo Simulacro: Global "" &amp; Y779 &amp; "", Mat "" &amp; AC779 &amp; "", Cien "" &amp; AD779 &amp; "", Soc "" &amp; AE779 &amp; "", Lec "" &amp; AF779 &amp; "", Ing "" &amp; AG779 &amp; "". Escribe un mensaje motivador"&amp;" y breve (máximo 4 líneas)."")
"),"=AI(""Actúa como un tutor académico y dirígete personalmente al estudiante "" &amp; I779 &amp; "" "" &amp; J779 &amp; "" "" &amp; G779 &amp; "" "" &amp; H779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AM779 &amp; ""'. Diferencias por área: Matemáticas ("" &amp; AQ779 &amp; ""), Ciencias Natur"&amp;"ales ("" &amp; AR779 &amp; ""), Sociales ("" &amp; AS779 &amp; ""), Lectura Crítica ("" &amp; AT779 &amp; "") e Inglés ("" &amp; AU779 &amp; ""). Variación en posición: grupo ("" &amp; AN779 &amp; ""), grado ("" &amp; AO779 &amp; "") y media ("" &amp; AP779 &amp; ""). Puntajes Primer Simulacro: Global "" &amp; K779 &amp; "", Mat "" &amp;"&amp;" O779 &amp; "", Cien "" &amp; P779 &amp; "", Soc "" &amp; Q779 &amp; "", Lec "" &amp; R779 &amp; "", Ing "" &amp; S779 &amp; "". Puntajes Segundo Simulacro: Global "" &amp; Y779 &amp; "", Mat "" &amp; AC779 &amp; "", Cien "" &amp; AD779 &amp; "", Soc "" &amp; AE779 &amp; "", Lec "" &amp; AF779 &amp; "", Ing "" &amp; AG779 &amp; "". Escribe un mensaje motivado"&amp;"r y breve (máximo 4 líneas)."")
")</f>
        <v/>
      </c>
    </row>
    <row r="780" ht="15.75" customHeight="1" s="42">
      <c r="A780" s="93" t="n"/>
      <c r="B780" s="94" t="inlineStr">
        <is>
          <t>Bachillerato</t>
        </is>
      </c>
      <c r="C780" s="94" t="n">
        <v>1003</v>
      </c>
      <c r="D780" s="94" t="n"/>
      <c r="E780" s="95" t="n">
        <v>1011592999</v>
      </c>
      <c r="F780" s="96">
        <f>TRIM(G780&amp;" "&amp;H780&amp;" "&amp;I780&amp;" "&amp;J780)</f>
        <v/>
      </c>
      <c r="G780" s="94" t="inlineStr">
        <is>
          <t>Cossio</t>
        </is>
      </c>
      <c r="H780" s="94" t="inlineStr">
        <is>
          <t>Ramírez</t>
        </is>
      </c>
      <c r="I780" s="94" t="inlineStr">
        <is>
          <t>Juan</t>
        </is>
      </c>
      <c r="J780" s="97" t="inlineStr">
        <is>
          <t>Andrés</t>
        </is>
      </c>
      <c r="K780" s="98">
        <f>IF(SUM(O780:S780)=0, "", ROUND(((O780*3+P780*3+Q780*3+R780*3+S780*1)/13)*5,0))</f>
        <v/>
      </c>
      <c r="L780" s="99">
        <f>IF(OR($C780="",K780=""),"",COUNTIFS($C$4:$C$1500,$C780,K$4:K$1500,"&gt;"&amp;K780)+1)</f>
        <v/>
      </c>
      <c r="M780" s="99">
        <f>IF(OR($C780="",K780=""),"",IF(AND($C780&gt;=1001,$C780&lt;=1005),COUNTIFS($C$4:$C$1500,"&gt;=1001",$C$4:$C$1500,"&lt;=1005",K$4:K$1500,"&gt;"&amp;K780)+1,IF(AND($C780&gt;=1101,$C780&lt;=1105),COUNTIFS($C$4:$C$1500,"&gt;=1101",$C$4:$C$1500,"&lt;=1105",K$4:K$1500,"&gt;"&amp;K780)+1,IF(AND($C780&gt;=901,$C780&lt;=905),COUNTIFS($C$4:$C$1500,"&gt;=901",$C$4:$C$1500,"&lt;=905",K$4:K$1500,"&gt;"&amp;K780)+1,IF(AND($C780&gt;=801,$C780&lt;=805),COUNTIFS($C$4:$C$1500,"&gt;=801",$C$4:$C$1500,"&lt;=805",K$4:K$1500,"&gt;"&amp;K780)+1,IF(AND($C780&gt;=701,$C780&lt;=705),COUNTIFS($C$4:$C$1500,"&gt;=701",$C$4:$C$1500,"&lt;=705",K$4:K$1500,"&gt;"&amp;K780)+1,IF(AND($C780&gt;=601,$C780&lt;=606),COUNTIFS($C$4:$C$1500,"&gt;=601",$C$4:$C$1500,"&lt;=606",K$4:K$1500,"&gt;"&amp;K780)+1,"")))))))</f>
        <v/>
      </c>
      <c r="N780" s="99">
        <f>IF(OR($C780="",K780=""),"",IF(OR(AND($C780&gt;=1001,$C780&lt;=1005),AND($C780&gt;=1101,$C780&lt;=1105)),COUNTIFS($C$4:$C$1500,"&gt;=1001",$C$4:$C$1500,"&lt;=1005",K$4:K$1500,"&gt;"&amp;K780)+COUNTIFS($C$4:$C$1500,"&gt;=1101",$C$4:$C$1500,"&lt;=1105",K$4:K$1500,"&gt;"&amp;K780)+1,""))</f>
        <v/>
      </c>
      <c r="O780" s="94" t="n">
        <v>39.52</v>
      </c>
      <c r="P780" s="94" t="n">
        <v>44.69</v>
      </c>
      <c r="Q780" s="94" t="n">
        <v>23.96</v>
      </c>
      <c r="R780" s="94" t="n">
        <v>42.5</v>
      </c>
      <c r="S780" s="94" t="n">
        <v>36.67</v>
      </c>
      <c r="T780" s="99">
        <f>IF(AND(O780&gt;0,O780&lt;36),1,IF(AND(O780&gt;=36,O780&lt;51),2,IF(AND(O780&gt;=51,O780&lt;71),3,IF(AND(O780&gt;=71,O780&lt;=100),4,))))</f>
        <v/>
      </c>
      <c r="U780" s="99">
        <f>IF(AND(P780&gt;0,P780&lt;41),1,IF(AND(P780&gt;=41,P780&lt;56),2,IF(AND(P780&gt;=56,P780&lt;71),3,IF(AND(P780&gt;=71,P780&lt;=100),4,))))</f>
        <v/>
      </c>
      <c r="V780" s="99">
        <f>IF(AND(Q780&gt;0,Q780&lt;41),1,IF(AND(Q780&gt;=41,Q780&lt;56),2,IF(AND(Q780&gt;=56,Q780&lt;71),3,IF(AND(Q780&gt;=71,Q780&lt;=100),4,))))</f>
        <v/>
      </c>
      <c r="W780" s="99">
        <f>IF(AND(R780&gt;0,R780&lt;36),1,IF(AND(R780&gt;=36,R780&lt;51),2,IF(AND(R780&gt;=51,R780&lt;66),3,IF(AND(R780&gt;=66,R780&lt;=100),4,))))</f>
        <v/>
      </c>
      <c r="X780" s="100">
        <f>IF(AND(S780&gt;0,S780&lt;37),1,IF(AND(S780&gt;=37,S780&lt;58),2,IF(AND(S780&gt;=58,S780&lt;71),3,IF(AND(S780&gt;=71,S780&lt;=100),4,))))</f>
        <v/>
      </c>
      <c r="Y780" s="101">
        <f>IF(SUM(AC780:AG780)=0, "", ROUND(((AC780*3+AD780*3+AE780*3+AF780*3+AG780*1)/13)*5,0))</f>
        <v/>
      </c>
      <c r="Z780" s="99">
        <f>IF(OR($C780="",Y780=""),"",COUNTIFS($C$4:$C$1500,$C780,Y$4:Y$1500,"&gt;"&amp;Y780)+1)</f>
        <v/>
      </c>
      <c r="AA780" s="99">
        <f>IF(OR($C780="",Y780=""),"",IF(AND($C780&gt;=1001,$C780&lt;=1005),COUNTIFS($C$4:$C$1500,"&gt;=1001",$C$4:$C$1500,"&lt;=1005",Y$4:Y$1500,"&gt;"&amp;Y780)+1,IF(AND($C780&gt;=1101,$C780&lt;=1105),COUNTIFS($C$4:$C$1500,"&gt;=1101",$C$4:$C$1500,"&lt;=1105",Y$4:Y$1500,"&gt;"&amp;Y780)+1,IF(AND($C780&gt;=901,$C780&lt;=905),COUNTIFS($C$4:$C$1500,"&gt;=901",$C$4:$C$1500,"&lt;=905",Y$4:Y$1500,"&gt;"&amp;Y780)+1,IF(AND($C780&gt;=801,$C780&lt;=805),COUNTIFS($C$4:$C$1500,"&gt;=801",$C$4:$C$1500,"&lt;=805",Y$4:Y$1500,"&gt;"&amp;Y780)+1,IF(AND($C780&gt;=701,$C780&lt;=705),COUNTIFS($C$4:$C$1500,"&gt;=701",$C$4:$C$1500,"&lt;=705",Y$4:Y$1500,"&gt;"&amp;Y780)+1,IF(AND($C780&gt;=601,$C780&lt;=606),COUNTIFS($C$4:$C$1500,"&gt;=601",$C$4:$C$1500,"&lt;=606",Y$4:Y$1500,"&gt;"&amp;Y780)+1,"")))))))</f>
        <v/>
      </c>
      <c r="AB780" s="99">
        <f>IF(OR($C780="",Y780=""),"",IF(OR(AND($C780&gt;=1001,$C780&lt;=1005),AND($C780&gt;=1101,$C780&lt;=1105)),COUNTIFS($C$4:$C$1500,"&gt;=1001",$C$4:$C$1500,"&lt;=1005",Y$4:Y$1500,"&gt;"&amp;Y780)+COUNTIFS($C$4:$C$1500,"&gt;=1101",$C$4:$C$1500,"&lt;=1105",Y$4:Y$1500,"&gt;"&amp;Y780)+1,""))</f>
        <v/>
      </c>
      <c r="AC780" s="94" t="n">
        <v>54.63</v>
      </c>
      <c r="AD780" s="94" t="n">
        <v>40.79</v>
      </c>
      <c r="AE780" s="94" t="n">
        <v>57.88</v>
      </c>
      <c r="AF780" s="94" t="n">
        <v>61.25</v>
      </c>
      <c r="AG780" s="94" t="n">
        <v>59.58</v>
      </c>
      <c r="AH780" s="99">
        <f>IF(AND(AC780&gt;0,AC780&lt;36),1,IF(AND(AC780&gt;=36,AC780&lt;51),2,IF(AND(AC780&gt;=51,AC780&lt;71),3,IF(AND(AC780&gt;=71,AC780&lt;=100),4,))))</f>
        <v/>
      </c>
      <c r="AI780" s="99">
        <f>IF(AND(AD780&gt;0,AD780&lt;41),1,IF(AND(AD780&gt;=41,AD780&lt;56),2,IF(AND(AD780&gt;=56,AD780&lt;71),3,IF(AND(AD780&gt;=71,AD780&lt;=100),4,))))</f>
        <v/>
      </c>
      <c r="AJ780" s="99">
        <f>IF(AND(AE780&gt;0,AE780&lt;41),1,IF(AND(AE780&gt;=41,AE780&lt;56),2,IF(AND(AE780&gt;=56,AE780&lt;71),3,IF(AND(AE780&gt;=71,AE780&lt;=100),4,))))</f>
        <v/>
      </c>
      <c r="AK780" s="99">
        <f>IF(AND(AF780&gt;0,AF780&lt;36),1,IF(AND(AF780&gt;=36,AF780&lt;51),2,IF(AND(AF780&gt;=51,AF780&lt;66),3,IF(AND(AF780&gt;=66,AF780&lt;=100),4,))))</f>
        <v/>
      </c>
      <c r="AL780" s="100">
        <f>IF(AND(AG780&gt;0,AG780&lt;37),1,IF(AND(AG780&gt;=37,AG780&lt;58),2,IF(AND(AG780&gt;=58,AG780&lt;71),3,IF(AND(AG780&gt;=71,AG780&lt;=100),4,))))</f>
        <v/>
      </c>
      <c r="AM780" s="101">
        <f>IF((Y780&lt;&gt;"")*(K780&lt;&gt;""),Y780-K780,"")</f>
        <v/>
      </c>
      <c r="AN780" s="99">
        <f>IF((Z780&lt;&gt;"")*(L780&lt;&gt;""),Z780-L780,"")</f>
        <v/>
      </c>
      <c r="AO780" s="99">
        <f>IF((AA780&lt;&gt;"")*(M780&lt;&gt;""),AA780-M780,"")</f>
        <v/>
      </c>
      <c r="AP780" s="99">
        <f>IF((AB780&lt;&gt;"")*(N780&lt;&gt;""),AB780-N780,"")</f>
        <v/>
      </c>
      <c r="AQ780" s="94">
        <f>IF((AC780&lt;&gt;"")*(O780&lt;&gt;""),AC780-O780,"")</f>
        <v/>
      </c>
      <c r="AR780" s="94">
        <f>IF((AD780&lt;&gt;"")*(P780&lt;&gt;""),AD780-P780,"")</f>
        <v/>
      </c>
      <c r="AS780" s="94">
        <f>IF((AE780&lt;&gt;"")*(Q780&lt;&gt;""),AE780-Q780,"")</f>
        <v/>
      </c>
      <c r="AT780" s="94">
        <f>IF((AF780&lt;&gt;"")*(R780&lt;&gt;""),AF780-R780,"")</f>
        <v/>
      </c>
      <c r="AU780" s="94">
        <f>IF((AG780&lt;&gt;"")*(S780&lt;&gt;""),AG780-S780,"")</f>
        <v/>
      </c>
      <c r="AV780" s="99">
        <f>IF((AH780&lt;&gt;"")*(T780&lt;&gt;""),AH780-T780,"")</f>
        <v/>
      </c>
      <c r="AW780" s="99">
        <f>IF((AI780&lt;&gt;"")*(U780&lt;&gt;""),AI780-U780,"")</f>
        <v/>
      </c>
      <c r="AX780" s="99">
        <f>IF((AJ780&lt;&gt;"")*(V780&lt;&gt;""),AJ780-V780,"")</f>
        <v/>
      </c>
      <c r="AY780" s="99">
        <f>IF((AK780&lt;&gt;"")*(W780&lt;&gt;""),AK780-W780,"")</f>
        <v/>
      </c>
      <c r="AZ780" s="102">
        <f>IF((AL780&lt;&gt;"")*(X780&lt;&gt;""),AL780-X780,"")</f>
        <v/>
      </c>
      <c r="BA780" s="50">
        <f>IFERROR(__xludf.dummyfunction("AI(""Actúa como un tutor académico y dirígete personalmente al estudiante "" &amp; I780 &amp; "" "" &amp; J780 &amp; "" "" &amp; G780 &amp; "" "" &amp; H780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AM780 &amp; ""'. Diferencias por área: Matemáticas ("" &amp; AQ780 &amp; ""), Ciencias Natura"&amp;"les ("" &amp; AR780 &amp; ""), Sociales ("" &amp; AS780 &amp; ""), Lectura Crítica ("" &amp; AT780 &amp; "") e Inglés ("" &amp; AU780 &amp; ""). Variación en posición: grupo ("" &amp; AN780 &amp; ""), grado ("" &amp; AO780 &amp; "") y media ("" &amp; AP780 &amp; ""). Puntajes Primer Simulacro: Global "" &amp; K780 &amp; "", Mat "" &amp; "&amp;"O4 &amp; "", Cien "" &amp; P780 &amp; "", Soc "" &amp; Q780 &amp; "", Lec "" &amp; R780 &amp; "", Ing "" &amp; S780 &amp; "". Puntajes Segundo Simulacro: Global "" &amp; Y780 &amp; "", Mat "" &amp; AC780 &amp; "", Cien "" &amp; AD780 &amp; "", Soc "" &amp; AE780 &amp; "", Lec "" &amp; AF780 &amp; "", Ing "" &amp; AG780 &amp; "". Escribe un mensaje motivador"&amp;" y breve (máximo 4 líneas)."")
"),"=AI(""Actúa como un tutor académico y dirígete personalmente al estudiante "" &amp; I780 &amp; "" "" &amp; J780 &amp; "" "" &amp; G780 &amp; "" "" &amp; H780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AM780 &amp; ""'. Diferencias por área: Matemáticas ("" &amp; AQ780 &amp; ""), Ciencias Natur"&amp;"ales ("" &amp; AR780 &amp; ""), Sociales ("" &amp; AS780 &amp; ""), Lectura Crítica ("" &amp; AT780 &amp; "") e Inglés ("" &amp; AU780 &amp; ""). Variación en posición: grupo ("" &amp; AN780 &amp; ""), grado ("" &amp; AO780 &amp; "") y media ("" &amp; AP780 &amp; ""). Puntajes Primer Simulacro: Global "" &amp; K780 &amp; "", Mat "" &amp;"&amp;" O780 &amp; "", Cien "" &amp; P780 &amp; "", Soc "" &amp; Q780 &amp; "", Lec "" &amp; R780 &amp; "", Ing "" &amp; S780 &amp; "". Puntajes Segundo Simulacro: Global "" &amp; Y780 &amp; "", Mat "" &amp; AC780 &amp; "", Cien "" &amp; AD780 &amp; "", Soc "" &amp; AE780 &amp; "", Lec "" &amp; AF780 &amp; "", Ing "" &amp; AG780 &amp; "". Escribe un mensaje motivado"&amp;"r y breve (máximo 4 líneas)."")
")</f>
        <v/>
      </c>
    </row>
    <row r="781" ht="15.75" customHeight="1" s="42">
      <c r="A781" s="93" t="n"/>
      <c r="B781" s="94" t="inlineStr">
        <is>
          <t>Bachillerato</t>
        </is>
      </c>
      <c r="C781" s="94" t="n">
        <v>1003</v>
      </c>
      <c r="D781" s="94" t="n"/>
      <c r="E781" s="95" t="n">
        <v>1011593094</v>
      </c>
      <c r="F781" s="96">
        <f>TRIM(G781&amp;" "&amp;H781&amp;" "&amp;I781&amp;" "&amp;J781)</f>
        <v/>
      </c>
      <c r="G781" s="94" t="inlineStr">
        <is>
          <t>Diaz</t>
        </is>
      </c>
      <c r="H781" s="94" t="inlineStr">
        <is>
          <t>Morales</t>
        </is>
      </c>
      <c r="I781" s="94" t="inlineStr">
        <is>
          <t>Daniela</t>
        </is>
      </c>
      <c r="J781" s="97" t="n"/>
      <c r="K781" s="98">
        <f>IF(SUM(O781:S781)=0, "", ROUND(((O781*3+P781*3+Q781*3+R781*3+S781*1)/13)*5,0))</f>
        <v/>
      </c>
      <c r="L781" s="99">
        <f>IF(OR($C781="",K781=""),"",COUNTIFS($C$4:$C$1500,$C781,K$4:K$1500,"&gt;"&amp;K781)+1)</f>
        <v/>
      </c>
      <c r="M781" s="99">
        <f>IF(OR($C781="",K781=""),"",IF(AND($C781&gt;=1001,$C781&lt;=1005),COUNTIFS($C$4:$C$1500,"&gt;=1001",$C$4:$C$1500,"&lt;=1005",K$4:K$1500,"&gt;"&amp;K781)+1,IF(AND($C781&gt;=1101,$C781&lt;=1105),COUNTIFS($C$4:$C$1500,"&gt;=1101",$C$4:$C$1500,"&lt;=1105",K$4:K$1500,"&gt;"&amp;K781)+1,IF(AND($C781&gt;=901,$C781&lt;=905),COUNTIFS($C$4:$C$1500,"&gt;=901",$C$4:$C$1500,"&lt;=905",K$4:K$1500,"&gt;"&amp;K781)+1,IF(AND($C781&gt;=801,$C781&lt;=805),COUNTIFS($C$4:$C$1500,"&gt;=801",$C$4:$C$1500,"&lt;=805",K$4:K$1500,"&gt;"&amp;K781)+1,IF(AND($C781&gt;=701,$C781&lt;=705),COUNTIFS($C$4:$C$1500,"&gt;=701",$C$4:$C$1500,"&lt;=705",K$4:K$1500,"&gt;"&amp;K781)+1,IF(AND($C781&gt;=601,$C781&lt;=606),COUNTIFS($C$4:$C$1500,"&gt;=601",$C$4:$C$1500,"&lt;=606",K$4:K$1500,"&gt;"&amp;K781)+1,"")))))))</f>
        <v/>
      </c>
      <c r="N781" s="99">
        <f>IF(OR($C781="",K781=""),"",IF(OR(AND($C781&gt;=1001,$C781&lt;=1005),AND($C781&gt;=1101,$C781&lt;=1105)),COUNTIFS($C$4:$C$1500,"&gt;=1001",$C$4:$C$1500,"&lt;=1005",K$4:K$1500,"&gt;"&amp;K781)+COUNTIFS($C$4:$C$1500,"&gt;=1101",$C$4:$C$1500,"&lt;=1105",K$4:K$1500,"&gt;"&amp;K781)+1,""))</f>
        <v/>
      </c>
      <c r="O781" s="94" t="n">
        <v>50.96</v>
      </c>
      <c r="P781" s="94" t="n">
        <v>48.01</v>
      </c>
      <c r="Q781" s="94" t="n">
        <v>55.65</v>
      </c>
      <c r="R781" s="94" t="n">
        <v>55</v>
      </c>
      <c r="S781" s="94" t="n">
        <v>41.56</v>
      </c>
      <c r="T781" s="99">
        <f>IF(AND(O781&gt;0,O781&lt;36),1,IF(AND(O781&gt;=36,O781&lt;51),2,IF(AND(O781&gt;=51,O781&lt;71),3,IF(AND(O781&gt;=71,O781&lt;=100),4,))))</f>
        <v/>
      </c>
      <c r="U781" s="99">
        <f>IF(AND(P781&gt;0,P781&lt;41),1,IF(AND(P781&gt;=41,P781&lt;56),2,IF(AND(P781&gt;=56,P781&lt;71),3,IF(AND(P781&gt;=71,P781&lt;=100),4,))))</f>
        <v/>
      </c>
      <c r="V781" s="99">
        <f>IF(AND(Q781&gt;0,Q781&lt;41),1,IF(AND(Q781&gt;=41,Q781&lt;56),2,IF(AND(Q781&gt;=56,Q781&lt;71),3,IF(AND(Q781&gt;=71,Q781&lt;=100),4,))))</f>
        <v/>
      </c>
      <c r="W781" s="99">
        <f>IF(AND(R781&gt;0,R781&lt;36),1,IF(AND(R781&gt;=36,R781&lt;51),2,IF(AND(R781&gt;=51,R781&lt;66),3,IF(AND(R781&gt;=66,R781&lt;=100),4,))))</f>
        <v/>
      </c>
      <c r="X781" s="100">
        <f>IF(AND(S781&gt;0,S781&lt;37),1,IF(AND(S781&gt;=37,S781&lt;58),2,IF(AND(S781&gt;=58,S781&lt;71),3,IF(AND(S781&gt;=71,S781&lt;=100),4,))))</f>
        <v/>
      </c>
      <c r="Y781" s="101">
        <f>IF(SUM(AC781:AG781)=0, "", ROUND(((AC781*3+AD781*3+AE781*3+AF781*3+AG781*1)/13)*5,0))</f>
        <v/>
      </c>
      <c r="Z781" s="99">
        <f>IF(OR($C781="",Y781=""),"",COUNTIFS($C$4:$C$1500,$C781,Y$4:Y$1500,"&gt;"&amp;Y781)+1)</f>
        <v/>
      </c>
      <c r="AA781" s="99">
        <f>IF(OR($C781="",Y781=""),"",IF(AND($C781&gt;=1001,$C781&lt;=1005),COUNTIFS($C$4:$C$1500,"&gt;=1001",$C$4:$C$1500,"&lt;=1005",Y$4:Y$1500,"&gt;"&amp;Y781)+1,IF(AND($C781&gt;=1101,$C781&lt;=1105),COUNTIFS($C$4:$C$1500,"&gt;=1101",$C$4:$C$1500,"&lt;=1105",Y$4:Y$1500,"&gt;"&amp;Y781)+1,IF(AND($C781&gt;=901,$C781&lt;=905),COUNTIFS($C$4:$C$1500,"&gt;=901",$C$4:$C$1500,"&lt;=905",Y$4:Y$1500,"&gt;"&amp;Y781)+1,IF(AND($C781&gt;=801,$C781&lt;=805),COUNTIFS($C$4:$C$1500,"&gt;=801",$C$4:$C$1500,"&lt;=805",Y$4:Y$1500,"&gt;"&amp;Y781)+1,IF(AND($C781&gt;=701,$C781&lt;=705),COUNTIFS($C$4:$C$1500,"&gt;=701",$C$4:$C$1500,"&lt;=705",Y$4:Y$1500,"&gt;"&amp;Y781)+1,IF(AND($C781&gt;=601,$C781&lt;=606),COUNTIFS($C$4:$C$1500,"&gt;=601",$C$4:$C$1500,"&lt;=606",Y$4:Y$1500,"&gt;"&amp;Y781)+1,"")))))))</f>
        <v/>
      </c>
      <c r="AB781" s="99">
        <f>IF(OR($C781="",Y781=""),"",IF(OR(AND($C781&gt;=1001,$C781&lt;=1005),AND($C781&gt;=1101,$C781&lt;=1105)),COUNTIFS($C$4:$C$1500,"&gt;=1001",$C$4:$C$1500,"&lt;=1005",Y$4:Y$1500,"&gt;"&amp;Y781)+COUNTIFS($C$4:$C$1500,"&gt;=1101",$C$4:$C$1500,"&lt;=1105",Y$4:Y$1500,"&gt;"&amp;Y781)+1,""))</f>
        <v/>
      </c>
      <c r="AC781" s="94" t="n">
        <v>74.75</v>
      </c>
      <c r="AD781" s="94" t="n">
        <v>62.13</v>
      </c>
      <c r="AE781" s="94" t="n">
        <v>57.88</v>
      </c>
      <c r="AF781" s="94" t="n">
        <v>78.75</v>
      </c>
      <c r="AG781" s="94" t="n">
        <v>77.92</v>
      </c>
      <c r="AH781" s="99">
        <f>IF(AND(AC781&gt;0,AC781&lt;36),1,IF(AND(AC781&gt;=36,AC781&lt;51),2,IF(AND(AC781&gt;=51,AC781&lt;71),3,IF(AND(AC781&gt;=71,AC781&lt;=100),4,))))</f>
        <v/>
      </c>
      <c r="AI781" s="99">
        <f>IF(AND(AD781&gt;0,AD781&lt;41),1,IF(AND(AD781&gt;=41,AD781&lt;56),2,IF(AND(AD781&gt;=56,AD781&lt;71),3,IF(AND(AD781&gt;=71,AD781&lt;=100),4,))))</f>
        <v/>
      </c>
      <c r="AJ781" s="99">
        <f>IF(AND(AE781&gt;0,AE781&lt;41),1,IF(AND(AE781&gt;=41,AE781&lt;56),2,IF(AND(AE781&gt;=56,AE781&lt;71),3,IF(AND(AE781&gt;=71,AE781&lt;=100),4,))))</f>
        <v/>
      </c>
      <c r="AK781" s="99">
        <f>IF(AND(AF781&gt;0,AF781&lt;36),1,IF(AND(AF781&gt;=36,AF781&lt;51),2,IF(AND(AF781&gt;=51,AF781&lt;66),3,IF(AND(AF781&gt;=66,AF781&lt;=100),4,))))</f>
        <v/>
      </c>
      <c r="AL781" s="100">
        <f>IF(AND(AG781&gt;0,AG781&lt;37),1,IF(AND(AG781&gt;=37,AG781&lt;58),2,IF(AND(AG781&gt;=58,AG781&lt;71),3,IF(AND(AG781&gt;=71,AG781&lt;=100),4,))))</f>
        <v/>
      </c>
      <c r="AM781" s="101">
        <f>IF((Y781&lt;&gt;"")*(K781&lt;&gt;""),Y781-K781,"")</f>
        <v/>
      </c>
      <c r="AN781" s="99">
        <f>IF((Z781&lt;&gt;"")*(L781&lt;&gt;""),Z781-L781,"")</f>
        <v/>
      </c>
      <c r="AO781" s="99">
        <f>IF((AA781&lt;&gt;"")*(M781&lt;&gt;""),AA781-M781,"")</f>
        <v/>
      </c>
      <c r="AP781" s="99">
        <f>IF((AB781&lt;&gt;"")*(N781&lt;&gt;""),AB781-N781,"")</f>
        <v/>
      </c>
      <c r="AQ781" s="94">
        <f>IF((AC781&lt;&gt;"")*(O781&lt;&gt;""),AC781-O781,"")</f>
        <v/>
      </c>
      <c r="AR781" s="94">
        <f>IF((AD781&lt;&gt;"")*(P781&lt;&gt;""),AD781-P781,"")</f>
        <v/>
      </c>
      <c r="AS781" s="94">
        <f>IF((AE781&lt;&gt;"")*(Q781&lt;&gt;""),AE781-Q781,"")</f>
        <v/>
      </c>
      <c r="AT781" s="94">
        <f>IF((AF781&lt;&gt;"")*(R781&lt;&gt;""),AF781-R781,"")</f>
        <v/>
      </c>
      <c r="AU781" s="94">
        <f>IF((AG781&lt;&gt;"")*(S781&lt;&gt;""),AG781-S781,"")</f>
        <v/>
      </c>
      <c r="AV781" s="99">
        <f>IF((AH781&lt;&gt;"")*(T781&lt;&gt;""),AH781-T781,"")</f>
        <v/>
      </c>
      <c r="AW781" s="99">
        <f>IF((AI781&lt;&gt;"")*(U781&lt;&gt;""),AI781-U781,"")</f>
        <v/>
      </c>
      <c r="AX781" s="99">
        <f>IF((AJ781&lt;&gt;"")*(V781&lt;&gt;""),AJ781-V781,"")</f>
        <v/>
      </c>
      <c r="AY781" s="99">
        <f>IF((AK781&lt;&gt;"")*(W781&lt;&gt;""),AK781-W781,"")</f>
        <v/>
      </c>
      <c r="AZ781" s="102">
        <f>IF((AL781&lt;&gt;"")*(X781&lt;&gt;""),AL781-X781,"")</f>
        <v/>
      </c>
      <c r="BA781" s="50">
        <f>IFERROR(__xludf.dummyfunction("AI(""Actúa como un tutor académico y dirígete personalmente al estudiante "" &amp; I781 &amp; "" "" &amp; J781 &amp; "" "" &amp; G781 &amp; "" "" &amp; H781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AM781 &amp; ""'. Diferencias por área: Matemáticas ("" &amp; AQ781 &amp; ""), Ciencias Natura"&amp;"les ("" &amp; AR781 &amp; ""), Sociales ("" &amp; AS781 &amp; ""), Lectura Crítica ("" &amp; AT781 &amp; "") e Inglés ("" &amp; AU781 &amp; ""). Variación en posición: grupo ("" &amp; AN781 &amp; ""), grado ("" &amp; AO781 &amp; "") y media ("" &amp; AP781 &amp; ""). Puntajes Primer Simulacro: Global "" &amp; K781 &amp; "", Mat "" &amp; "&amp;"O4 &amp; "", Cien "" &amp; P781 &amp; "", Soc "" &amp; Q781 &amp; "", Lec "" &amp; R781 &amp; "", Ing "" &amp; S781 &amp; "". Puntajes Segundo Simulacro: Global "" &amp; Y781 &amp; "", Mat "" &amp; AC781 &amp; "", Cien "" &amp; AD781 &amp; "", Soc "" &amp; AE781 &amp; "", Lec "" &amp; AF781 &amp; "", Ing "" &amp; AG781 &amp; "". Escribe un mensaje motivador"&amp;" y breve (máximo 4 líneas)."")
"),"=AI(""Actúa como un tutor académico y dirígete personalmente al estudiante "" &amp; I781 &amp; "" "" &amp; J781 &amp; "" "" &amp; G781 &amp; "" "" &amp; H781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AM781 &amp; ""'. Diferencias por área: Matemáticas ("" &amp; AQ781 &amp; ""), Ciencias Natur"&amp;"ales ("" &amp; AR781 &amp; ""), Sociales ("" &amp; AS781 &amp; ""), Lectura Crítica ("" &amp; AT781 &amp; "") e Inglés ("" &amp; AU781 &amp; ""). Variación en posición: grupo ("" &amp; AN781 &amp; ""), grado ("" &amp; AO781 &amp; "") y media ("" &amp; AP781 &amp; ""). Puntajes Primer Simulacro: Global "" &amp; K781 &amp; "", Mat "" &amp;"&amp;" O781 &amp; "", Cien "" &amp; P781 &amp; "", Soc "" &amp; Q781 &amp; "", Lec "" &amp; R781 &amp; "", Ing "" &amp; S781 &amp; "". Puntajes Segundo Simulacro: Global "" &amp; Y781 &amp; "", Mat "" &amp; AC781 &amp; "", Cien "" &amp; AD781 &amp; "", Soc "" &amp; AE781 &amp; "", Lec "" &amp; AF781 &amp; "", Ing "" &amp; AG781 &amp; "". Escribe un mensaje motivado"&amp;"r y breve (máximo 4 líneas)."")
")</f>
        <v/>
      </c>
    </row>
    <row r="782" ht="15.75" customHeight="1" s="42">
      <c r="A782" s="93" t="n"/>
      <c r="B782" s="94" t="inlineStr">
        <is>
          <t>Bachillerato</t>
        </is>
      </c>
      <c r="C782" s="94" t="n">
        <v>1003</v>
      </c>
      <c r="D782" s="94" t="n"/>
      <c r="E782" s="95" t="n">
        <v>1022095075</v>
      </c>
      <c r="F782" s="96">
        <f>TRIM(G782&amp;" "&amp;H782&amp;" "&amp;I782&amp;" "&amp;J782)</f>
        <v/>
      </c>
      <c r="G782" s="94" t="inlineStr">
        <is>
          <t>Durango</t>
        </is>
      </c>
      <c r="H782" s="94" t="inlineStr">
        <is>
          <t>López</t>
        </is>
      </c>
      <c r="I782" s="94" t="inlineStr">
        <is>
          <t>María</t>
        </is>
      </c>
      <c r="J782" s="97" t="inlineStr">
        <is>
          <t>Valentina</t>
        </is>
      </c>
      <c r="K782" s="98">
        <f>IF(SUM(O782:S782)=0, "", ROUND(((O782*3+P782*3+Q782*3+R782*3+S782*1)/13)*5,0))</f>
        <v/>
      </c>
      <c r="L782" s="99">
        <f>IF(OR($C782="",K782=""),"",COUNTIFS($C$4:$C$1500,$C782,K$4:K$1500,"&gt;"&amp;K782)+1)</f>
        <v/>
      </c>
      <c r="M782" s="99">
        <f>IF(OR($C782="",K782=""),"",IF(AND($C782&gt;=1001,$C782&lt;=1005),COUNTIFS($C$4:$C$1500,"&gt;=1001",$C$4:$C$1500,"&lt;=1005",K$4:K$1500,"&gt;"&amp;K782)+1,IF(AND($C782&gt;=1101,$C782&lt;=1105),COUNTIFS($C$4:$C$1500,"&gt;=1101",$C$4:$C$1500,"&lt;=1105",K$4:K$1500,"&gt;"&amp;K782)+1,IF(AND($C782&gt;=901,$C782&lt;=905),COUNTIFS($C$4:$C$1500,"&gt;=901",$C$4:$C$1500,"&lt;=905",K$4:K$1500,"&gt;"&amp;K782)+1,IF(AND($C782&gt;=801,$C782&lt;=805),COUNTIFS($C$4:$C$1500,"&gt;=801",$C$4:$C$1500,"&lt;=805",K$4:K$1500,"&gt;"&amp;K782)+1,IF(AND($C782&gt;=701,$C782&lt;=705),COUNTIFS($C$4:$C$1500,"&gt;=701",$C$4:$C$1500,"&lt;=705",K$4:K$1500,"&gt;"&amp;K782)+1,IF(AND($C782&gt;=601,$C782&lt;=606),COUNTIFS($C$4:$C$1500,"&gt;=601",$C$4:$C$1500,"&lt;=606",K$4:K$1500,"&gt;"&amp;K782)+1,"")))))))</f>
        <v/>
      </c>
      <c r="N782" s="99">
        <f>IF(OR($C782="",K782=""),"",IF(OR(AND($C782&gt;=1001,$C782&lt;=1005),AND($C782&gt;=1101,$C782&lt;=1105)),COUNTIFS($C$4:$C$1500,"&gt;=1001",$C$4:$C$1500,"&lt;=1005",K$4:K$1500,"&gt;"&amp;K782)+COUNTIFS($C$4:$C$1500,"&gt;=1101",$C$4:$C$1500,"&lt;=1105",K$4:K$1500,"&gt;"&amp;K782)+1,""))</f>
        <v/>
      </c>
      <c r="O782" s="94" t="n">
        <v>31.2</v>
      </c>
      <c r="P782" s="94" t="n">
        <v>20.11</v>
      </c>
      <c r="Q782" s="94" t="n">
        <v>24.82</v>
      </c>
      <c r="R782" s="94" t="n">
        <v>27.5</v>
      </c>
      <c r="S782" s="94" t="n">
        <v>34.22</v>
      </c>
      <c r="T782" s="99">
        <f>IF(AND(O782&gt;0,O782&lt;36),1,IF(AND(O782&gt;=36,O782&lt;51),2,IF(AND(O782&gt;=51,O782&lt;71),3,IF(AND(O782&gt;=71,O782&lt;=100),4,))))</f>
        <v/>
      </c>
      <c r="U782" s="99">
        <f>IF(AND(P782&gt;0,P782&lt;41),1,IF(AND(P782&gt;=41,P782&lt;56),2,IF(AND(P782&gt;=56,P782&lt;71),3,IF(AND(P782&gt;=71,P782&lt;=100),4,))))</f>
        <v/>
      </c>
      <c r="V782" s="99">
        <f>IF(AND(Q782&gt;0,Q782&lt;41),1,IF(AND(Q782&gt;=41,Q782&lt;56),2,IF(AND(Q782&gt;=56,Q782&lt;71),3,IF(AND(Q782&gt;=71,Q782&lt;=100),4,))))</f>
        <v/>
      </c>
      <c r="W782" s="99">
        <f>IF(AND(R782&gt;0,R782&lt;36),1,IF(AND(R782&gt;=36,R782&lt;51),2,IF(AND(R782&gt;=51,R782&lt;66),3,IF(AND(R782&gt;=66,R782&lt;=100),4,))))</f>
        <v/>
      </c>
      <c r="X782" s="100">
        <f>IF(AND(S782&gt;0,S782&lt;37),1,IF(AND(S782&gt;=37,S782&lt;58),2,IF(AND(S782&gt;=58,S782&lt;71),3,IF(AND(S782&gt;=71,S782&lt;=100),4,))))</f>
        <v/>
      </c>
      <c r="Y782" s="101">
        <f>IF(SUM(AC782:AG782)=0, "", ROUND(((AC782*3+AD782*3+AE782*3+AF782*3+AG782*1)/13)*5,0))</f>
        <v/>
      </c>
      <c r="Z782" s="99">
        <f>IF(OR($C782="",Y782=""),"",COUNTIFS($C$4:$C$1500,$C782,Y$4:Y$1500,"&gt;"&amp;Y782)+1)</f>
        <v/>
      </c>
      <c r="AA782" s="99">
        <f>IF(OR($C782="",Y782=""),"",IF(AND($C782&gt;=1001,$C782&lt;=1005),COUNTIFS($C$4:$C$1500,"&gt;=1001",$C$4:$C$1500,"&lt;=1005",Y$4:Y$1500,"&gt;"&amp;Y782)+1,IF(AND($C782&gt;=1101,$C782&lt;=1105),COUNTIFS($C$4:$C$1500,"&gt;=1101",$C$4:$C$1500,"&lt;=1105",Y$4:Y$1500,"&gt;"&amp;Y782)+1,IF(AND($C782&gt;=901,$C782&lt;=905),COUNTIFS($C$4:$C$1500,"&gt;=901",$C$4:$C$1500,"&lt;=905",Y$4:Y$1500,"&gt;"&amp;Y782)+1,IF(AND($C782&gt;=801,$C782&lt;=805),COUNTIFS($C$4:$C$1500,"&gt;=801",$C$4:$C$1500,"&lt;=805",Y$4:Y$1500,"&gt;"&amp;Y782)+1,IF(AND($C782&gt;=701,$C782&lt;=705),COUNTIFS($C$4:$C$1500,"&gt;=701",$C$4:$C$1500,"&lt;=705",Y$4:Y$1500,"&gt;"&amp;Y782)+1,IF(AND($C782&gt;=601,$C782&lt;=606),COUNTIFS($C$4:$C$1500,"&gt;=601",$C$4:$C$1500,"&lt;=606",Y$4:Y$1500,"&gt;"&amp;Y782)+1,"")))))))</f>
        <v/>
      </c>
      <c r="AB782" s="99">
        <f>IF(OR($C782="",Y782=""),"",IF(OR(AND($C782&gt;=1001,$C782&lt;=1005),AND($C782&gt;=1101,$C782&lt;=1105)),COUNTIFS($C$4:$C$1500,"&gt;=1001",$C$4:$C$1500,"&lt;=1005",Y$4:Y$1500,"&gt;"&amp;Y782)+COUNTIFS($C$4:$C$1500,"&gt;=1101",$C$4:$C$1500,"&lt;=1105",Y$4:Y$1500,"&gt;"&amp;Y782)+1,""))</f>
        <v/>
      </c>
      <c r="AC782" s="94" t="n">
        <v>54.63</v>
      </c>
      <c r="AD782" s="94" t="n">
        <v>43.13</v>
      </c>
      <c r="AE782" s="94" t="n">
        <v>49.25</v>
      </c>
      <c r="AF782" s="94" t="n">
        <v>65.63</v>
      </c>
      <c r="AG782" s="94" t="n">
        <v>41.25</v>
      </c>
      <c r="AH782" s="99">
        <f>IF(AND(AC782&gt;0,AC782&lt;36),1,IF(AND(AC782&gt;=36,AC782&lt;51),2,IF(AND(AC782&gt;=51,AC782&lt;71),3,IF(AND(AC782&gt;=71,AC782&lt;=100),4,))))</f>
        <v/>
      </c>
      <c r="AI782" s="99">
        <f>IF(AND(AD782&gt;0,AD782&lt;41),1,IF(AND(AD782&gt;=41,AD782&lt;56),2,IF(AND(AD782&gt;=56,AD782&lt;71),3,IF(AND(AD782&gt;=71,AD782&lt;=100),4,))))</f>
        <v/>
      </c>
      <c r="AJ782" s="99">
        <f>IF(AND(AE782&gt;0,AE782&lt;41),1,IF(AND(AE782&gt;=41,AE782&lt;56),2,IF(AND(AE782&gt;=56,AE782&lt;71),3,IF(AND(AE782&gt;=71,AE782&lt;=100),4,))))</f>
        <v/>
      </c>
      <c r="AK782" s="99">
        <f>IF(AND(AF782&gt;0,AF782&lt;36),1,IF(AND(AF782&gt;=36,AF782&lt;51),2,IF(AND(AF782&gt;=51,AF782&lt;66),3,IF(AND(AF782&gt;=66,AF782&lt;=100),4,))))</f>
        <v/>
      </c>
      <c r="AL782" s="100">
        <f>IF(AND(AG782&gt;0,AG782&lt;37),1,IF(AND(AG782&gt;=37,AG782&lt;58),2,IF(AND(AG782&gt;=58,AG782&lt;71),3,IF(AND(AG782&gt;=71,AG782&lt;=100),4,))))</f>
        <v/>
      </c>
      <c r="AM782" s="101">
        <f>IF((Y782&lt;&gt;"")*(K782&lt;&gt;""),Y782-K782,"")</f>
        <v/>
      </c>
      <c r="AN782" s="99">
        <f>IF((Z782&lt;&gt;"")*(L782&lt;&gt;""),Z782-L782,"")</f>
        <v/>
      </c>
      <c r="AO782" s="99">
        <f>IF((AA782&lt;&gt;"")*(M782&lt;&gt;""),AA782-M782,"")</f>
        <v/>
      </c>
      <c r="AP782" s="99">
        <f>IF((AB782&lt;&gt;"")*(N782&lt;&gt;""),AB782-N782,"")</f>
        <v/>
      </c>
      <c r="AQ782" s="94">
        <f>IF((AC782&lt;&gt;"")*(O782&lt;&gt;""),AC782-O782,"")</f>
        <v/>
      </c>
      <c r="AR782" s="94">
        <f>IF((AD782&lt;&gt;"")*(P782&lt;&gt;""),AD782-P782,"")</f>
        <v/>
      </c>
      <c r="AS782" s="94">
        <f>IF((AE782&lt;&gt;"")*(Q782&lt;&gt;""),AE782-Q782,"")</f>
        <v/>
      </c>
      <c r="AT782" s="94">
        <f>IF((AF782&lt;&gt;"")*(R782&lt;&gt;""),AF782-R782,"")</f>
        <v/>
      </c>
      <c r="AU782" s="94">
        <f>IF((AG782&lt;&gt;"")*(S782&lt;&gt;""),AG782-S782,"")</f>
        <v/>
      </c>
      <c r="AV782" s="99">
        <f>IF((AH782&lt;&gt;"")*(T782&lt;&gt;""),AH782-T782,"")</f>
        <v/>
      </c>
      <c r="AW782" s="99">
        <f>IF((AI782&lt;&gt;"")*(U782&lt;&gt;""),AI782-U782,"")</f>
        <v/>
      </c>
      <c r="AX782" s="99">
        <f>IF((AJ782&lt;&gt;"")*(V782&lt;&gt;""),AJ782-V782,"")</f>
        <v/>
      </c>
      <c r="AY782" s="99">
        <f>IF((AK782&lt;&gt;"")*(W782&lt;&gt;""),AK782-W782,"")</f>
        <v/>
      </c>
      <c r="AZ782" s="102">
        <f>IF((AL782&lt;&gt;"")*(X782&lt;&gt;""),AL782-X782,"")</f>
        <v/>
      </c>
      <c r="BA782" s="50">
        <f>IFERROR(__xludf.dummyfunction("AI(""Actúa como un tutor académico y dirígete personalmente al estudiante "" &amp; I782 &amp; "" "" &amp; J782 &amp; "" "" &amp; G782 &amp; "" "" &amp; H782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AM782 &amp; ""'. Diferencias por área: Matemáticas ("" &amp; AQ782 &amp; ""), Ciencias Natura"&amp;"les ("" &amp; AR782 &amp; ""), Sociales ("" &amp; AS782 &amp; ""), Lectura Crítica ("" &amp; AT782 &amp; "") e Inglés ("" &amp; AU782 &amp; ""). Variación en posición: grupo ("" &amp; AN782 &amp; ""), grado ("" &amp; AO782 &amp; "") y media ("" &amp; AP782 &amp; ""). Puntajes Primer Simulacro: Global "" &amp; K782 &amp; "", Mat "" &amp; "&amp;"O4 &amp; "", Cien "" &amp; P782 &amp; "", Soc "" &amp; Q782 &amp; "", Lec "" &amp; R782 &amp; "", Ing "" &amp; S782 &amp; "". Puntajes Segundo Simulacro: Global "" &amp; Y782 &amp; "", Mat "" &amp; AC782 &amp; "", Cien "" &amp; AD782 &amp; "", Soc "" &amp; AE782 &amp; "", Lec "" &amp; AF782 &amp; "", Ing "" &amp; AG782 &amp; "". Escribe un mensaje motivador"&amp;" y breve (máximo 4 líneas)."")
"),"=AI(""Actúa como un tutor académico y dirígete personalmente al estudiante "" &amp; I782 &amp; "" "" &amp; J782 &amp; "" "" &amp; G782 &amp; "" "" &amp; H782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AM782 &amp; ""'. Diferencias por área: Matemáticas ("" &amp; AQ782 &amp; ""), Ciencias Natur"&amp;"ales ("" &amp; AR782 &amp; ""), Sociales ("" &amp; AS782 &amp; ""), Lectura Crítica ("" &amp; AT782 &amp; "") e Inglés ("" &amp; AU782 &amp; ""). Variación en posición: grupo ("" &amp; AN782 &amp; ""), grado ("" &amp; AO782 &amp; "") y media ("" &amp; AP782 &amp; ""). Puntajes Primer Simulacro: Global "" &amp; K782 &amp; "", Mat "" &amp;"&amp;" O782 &amp; "", Cien "" &amp; P782 &amp; "", Soc "" &amp; Q782 &amp; "", Lec "" &amp; R782 &amp; "", Ing "" &amp; S782 &amp; "". Puntajes Segundo Simulacro: Global "" &amp; Y782 &amp; "", Mat "" &amp; AC782 &amp; "", Cien "" &amp; AD782 &amp; "", Soc "" &amp; AE782 &amp; "", Lec "" &amp; AF782 &amp; "", Ing "" &amp; AG782 &amp; "". Escribe un mensaje motivado"&amp;"r y breve (máximo 4 líneas)."")
")</f>
        <v/>
      </c>
    </row>
    <row r="783" ht="15.75" customHeight="1" s="42">
      <c r="A783" s="93" t="n"/>
      <c r="B783" s="94" t="inlineStr">
        <is>
          <t>Bachillerato</t>
        </is>
      </c>
      <c r="C783" s="94" t="n">
        <v>1003</v>
      </c>
      <c r="D783" s="94" t="n"/>
      <c r="E783" s="95" t="n">
        <v>1022093843</v>
      </c>
      <c r="F783" s="96">
        <f>TRIM(G783&amp;" "&amp;H783&amp;" "&amp;I783&amp;" "&amp;J783)</f>
        <v/>
      </c>
      <c r="G783" s="94" t="inlineStr">
        <is>
          <t>Durango</t>
        </is>
      </c>
      <c r="H783" s="94" t="inlineStr">
        <is>
          <t>Rívera</t>
        </is>
      </c>
      <c r="I783" s="94" t="inlineStr">
        <is>
          <t>Andrés</t>
        </is>
      </c>
      <c r="J783" s="97" t="inlineStr">
        <is>
          <t>Felipe</t>
        </is>
      </c>
      <c r="K783" s="98">
        <f>IF(SUM(O783:S783)=0, "", ROUND(((O783*3+P783*3+Q783*3+R783*3+S783*1)/13)*5,0))</f>
        <v/>
      </c>
      <c r="L783" s="99">
        <f>IF(OR($C783="",K783=""),"",COUNTIFS($C$4:$C$1500,$C783,K$4:K$1500,"&gt;"&amp;K783)+1)</f>
        <v/>
      </c>
      <c r="M783" s="99">
        <f>IF(OR($C783="",K783=""),"",IF(AND($C783&gt;=1001,$C783&lt;=1005),COUNTIFS($C$4:$C$1500,"&gt;=1001",$C$4:$C$1500,"&lt;=1005",K$4:K$1500,"&gt;"&amp;K783)+1,IF(AND($C783&gt;=1101,$C783&lt;=1105),COUNTIFS($C$4:$C$1500,"&gt;=1101",$C$4:$C$1500,"&lt;=1105",K$4:K$1500,"&gt;"&amp;K783)+1,IF(AND($C783&gt;=901,$C783&lt;=905),COUNTIFS($C$4:$C$1500,"&gt;=901",$C$4:$C$1500,"&lt;=905",K$4:K$1500,"&gt;"&amp;K783)+1,IF(AND($C783&gt;=801,$C783&lt;=805),COUNTIFS($C$4:$C$1500,"&gt;=801",$C$4:$C$1500,"&lt;=805",K$4:K$1500,"&gt;"&amp;K783)+1,IF(AND($C783&gt;=701,$C783&lt;=705),COUNTIFS($C$4:$C$1500,"&gt;=701",$C$4:$C$1500,"&lt;=705",K$4:K$1500,"&gt;"&amp;K783)+1,IF(AND($C783&gt;=601,$C783&lt;=606),COUNTIFS($C$4:$C$1500,"&gt;=601",$C$4:$C$1500,"&lt;=606",K$4:K$1500,"&gt;"&amp;K783)+1,"")))))))</f>
        <v/>
      </c>
      <c r="N783" s="99">
        <f>IF(OR($C783="",K783=""),"",IF(OR(AND($C783&gt;=1001,$C783&lt;=1005),AND($C783&gt;=1101,$C783&lt;=1105)),COUNTIFS($C$4:$C$1500,"&gt;=1001",$C$4:$C$1500,"&lt;=1005",K$4:K$1500,"&gt;"&amp;K783)+COUNTIFS($C$4:$C$1500,"&gt;=1101",$C$4:$C$1500,"&lt;=1105",K$4:K$1500,"&gt;"&amp;K783)+1,""))</f>
        <v/>
      </c>
      <c r="O783" s="94" t="n">
        <v>33.88</v>
      </c>
      <c r="P783" s="94" t="n">
        <v>49.4</v>
      </c>
      <c r="Q783" s="94" t="n">
        <v>57</v>
      </c>
      <c r="R783" s="94" t="n">
        <v>67.5</v>
      </c>
      <c r="S783" s="94" t="n">
        <v>53.78</v>
      </c>
      <c r="T783" s="99">
        <f>IF(AND(O783&gt;0,O783&lt;36),1,IF(AND(O783&gt;=36,O783&lt;51),2,IF(AND(O783&gt;=51,O783&lt;71),3,IF(AND(O783&gt;=71,O783&lt;=100),4,))))</f>
        <v/>
      </c>
      <c r="U783" s="99">
        <f>IF(AND(P783&gt;0,P783&lt;41),1,IF(AND(P783&gt;=41,P783&lt;56),2,IF(AND(P783&gt;=56,P783&lt;71),3,IF(AND(P783&gt;=71,P783&lt;=100),4,))))</f>
        <v/>
      </c>
      <c r="V783" s="99">
        <f>IF(AND(Q783&gt;0,Q783&lt;41),1,IF(AND(Q783&gt;=41,Q783&lt;56),2,IF(AND(Q783&gt;=56,Q783&lt;71),3,IF(AND(Q783&gt;=71,Q783&lt;=100),4,))))</f>
        <v/>
      </c>
      <c r="W783" s="99">
        <f>IF(AND(R783&gt;0,R783&lt;36),1,IF(AND(R783&gt;=36,R783&lt;51),2,IF(AND(R783&gt;=51,R783&lt;66),3,IF(AND(R783&gt;=66,R783&lt;=100),4,))))</f>
        <v/>
      </c>
      <c r="X783" s="100">
        <f>IF(AND(S783&gt;0,S783&lt;37),1,IF(AND(S783&gt;=37,S783&lt;58),2,IF(AND(S783&gt;=58,S783&lt;71),3,IF(AND(S783&gt;=71,S783&lt;=100),4,))))</f>
        <v/>
      </c>
      <c r="Y783" s="101">
        <f>IF(SUM(AC783:AG783)=0, "", ROUND(((AC783*3+AD783*3+AE783*3+AF783*3+AG783*1)/13)*5,0))</f>
        <v/>
      </c>
      <c r="Z783" s="99">
        <f>IF(OR($C783="",Y783=""),"",COUNTIFS($C$4:$C$1500,$C783,Y$4:Y$1500,"&gt;"&amp;Y783)+1)</f>
        <v/>
      </c>
      <c r="AA783" s="99">
        <f>IF(OR($C783="",Y783=""),"",IF(AND($C783&gt;=1001,$C783&lt;=1005),COUNTIFS($C$4:$C$1500,"&gt;=1001",$C$4:$C$1500,"&lt;=1005",Y$4:Y$1500,"&gt;"&amp;Y783)+1,IF(AND($C783&gt;=1101,$C783&lt;=1105),COUNTIFS($C$4:$C$1500,"&gt;=1101",$C$4:$C$1500,"&lt;=1105",Y$4:Y$1500,"&gt;"&amp;Y783)+1,IF(AND($C783&gt;=901,$C783&lt;=905),COUNTIFS($C$4:$C$1500,"&gt;=901",$C$4:$C$1500,"&lt;=905",Y$4:Y$1500,"&gt;"&amp;Y783)+1,IF(AND($C783&gt;=801,$C783&lt;=805),COUNTIFS($C$4:$C$1500,"&gt;=801",$C$4:$C$1500,"&lt;=805",Y$4:Y$1500,"&gt;"&amp;Y783)+1,IF(AND($C783&gt;=701,$C783&lt;=705),COUNTIFS($C$4:$C$1500,"&gt;=701",$C$4:$C$1500,"&lt;=705",Y$4:Y$1500,"&gt;"&amp;Y783)+1,IF(AND($C783&gt;=601,$C783&lt;=606),COUNTIFS($C$4:$C$1500,"&gt;=601",$C$4:$C$1500,"&lt;=606",Y$4:Y$1500,"&gt;"&amp;Y783)+1,"")))))))</f>
        <v/>
      </c>
      <c r="AB783" s="99">
        <f>IF(OR($C783="",Y783=""),"",IF(OR(AND($C783&gt;=1001,$C783&lt;=1005),AND($C783&gt;=1101,$C783&lt;=1105)),COUNTIFS($C$4:$C$1500,"&gt;=1001",$C$4:$C$1500,"&lt;=1005",Y$4:Y$1500,"&gt;"&amp;Y783)+COUNTIFS($C$4:$C$1500,"&gt;=1101",$C$4:$C$1500,"&lt;=1105",Y$4:Y$1500,"&gt;"&amp;Y783)+1,""))</f>
        <v/>
      </c>
      <c r="AC783" s="94" t="n">
        <v>43.13</v>
      </c>
      <c r="AD783" s="94" t="n">
        <v>71.03</v>
      </c>
      <c r="AE783" s="94" t="n">
        <v>79.63</v>
      </c>
      <c r="AF783" s="94" t="n">
        <v>83.13</v>
      </c>
      <c r="AG783" s="94" t="n">
        <v>68.75</v>
      </c>
      <c r="AH783" s="99">
        <f>IF(AND(AC783&gt;0,AC783&lt;36),1,IF(AND(AC783&gt;=36,AC783&lt;51),2,IF(AND(AC783&gt;=51,AC783&lt;71),3,IF(AND(AC783&gt;=71,AC783&lt;=100),4,))))</f>
        <v/>
      </c>
      <c r="AI783" s="99">
        <f>IF(AND(AD783&gt;0,AD783&lt;41),1,IF(AND(AD783&gt;=41,AD783&lt;56),2,IF(AND(AD783&gt;=56,AD783&lt;71),3,IF(AND(AD783&gt;=71,AD783&lt;=100),4,))))</f>
        <v/>
      </c>
      <c r="AJ783" s="99">
        <f>IF(AND(AE783&gt;0,AE783&lt;41),1,IF(AND(AE783&gt;=41,AE783&lt;56),2,IF(AND(AE783&gt;=56,AE783&lt;71),3,IF(AND(AE783&gt;=71,AE783&lt;=100),4,))))</f>
        <v/>
      </c>
      <c r="AK783" s="99">
        <f>IF(AND(AF783&gt;0,AF783&lt;36),1,IF(AND(AF783&gt;=36,AF783&lt;51),2,IF(AND(AF783&gt;=51,AF783&lt;66),3,IF(AND(AF783&gt;=66,AF783&lt;=100),4,))))</f>
        <v/>
      </c>
      <c r="AL783" s="100">
        <f>IF(AND(AG783&gt;0,AG783&lt;37),1,IF(AND(AG783&gt;=37,AG783&lt;58),2,IF(AND(AG783&gt;=58,AG783&lt;71),3,IF(AND(AG783&gt;=71,AG783&lt;=100),4,))))</f>
        <v/>
      </c>
      <c r="AM783" s="101">
        <f>IF((Y783&lt;&gt;"")*(K783&lt;&gt;""),Y783-K783,"")</f>
        <v/>
      </c>
      <c r="AN783" s="99">
        <f>IF((Z783&lt;&gt;"")*(L783&lt;&gt;""),Z783-L783,"")</f>
        <v/>
      </c>
      <c r="AO783" s="99">
        <f>IF((AA783&lt;&gt;"")*(M783&lt;&gt;""),AA783-M783,"")</f>
        <v/>
      </c>
      <c r="AP783" s="99">
        <f>IF((AB783&lt;&gt;"")*(N783&lt;&gt;""),AB783-N783,"")</f>
        <v/>
      </c>
      <c r="AQ783" s="94">
        <f>IF((AC783&lt;&gt;"")*(O783&lt;&gt;""),AC783-O783,"")</f>
        <v/>
      </c>
      <c r="AR783" s="94">
        <f>IF((AD783&lt;&gt;"")*(P783&lt;&gt;""),AD783-P783,"")</f>
        <v/>
      </c>
      <c r="AS783" s="94">
        <f>IF((AE783&lt;&gt;"")*(Q783&lt;&gt;""),AE783-Q783,"")</f>
        <v/>
      </c>
      <c r="AT783" s="94">
        <f>IF((AF783&lt;&gt;"")*(R783&lt;&gt;""),AF783-R783,"")</f>
        <v/>
      </c>
      <c r="AU783" s="94">
        <f>IF((AG783&lt;&gt;"")*(S783&lt;&gt;""),AG783-S783,"")</f>
        <v/>
      </c>
      <c r="AV783" s="99">
        <f>IF((AH783&lt;&gt;"")*(T783&lt;&gt;""),AH783-T783,"")</f>
        <v/>
      </c>
      <c r="AW783" s="99">
        <f>IF((AI783&lt;&gt;"")*(U783&lt;&gt;""),AI783-U783,"")</f>
        <v/>
      </c>
      <c r="AX783" s="99">
        <f>IF((AJ783&lt;&gt;"")*(V783&lt;&gt;""),AJ783-V783,"")</f>
        <v/>
      </c>
      <c r="AY783" s="99">
        <f>IF((AK783&lt;&gt;"")*(W783&lt;&gt;""),AK783-W783,"")</f>
        <v/>
      </c>
      <c r="AZ783" s="102">
        <f>IF((AL783&lt;&gt;"")*(X783&lt;&gt;""),AL783-X783,"")</f>
        <v/>
      </c>
      <c r="BA783" s="50">
        <f>IFERROR(__xludf.dummyfunction("AI(""Actúa como un tutor académico y dirígete personalmente al estudiante "" &amp; I783 &amp; "" "" &amp; J783 &amp; "" "" &amp; G783 &amp; "" "" &amp; H783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AM783 &amp; ""'. Diferencias por área: Matemáticas ("" &amp; AQ783 &amp; ""), Ciencias Natura"&amp;"les ("" &amp; AR783 &amp; ""), Sociales ("" &amp; AS783 &amp; ""), Lectura Crítica ("" &amp; AT783 &amp; "") e Inglés ("" &amp; AU783 &amp; ""). Variación en posición: grupo ("" &amp; AN783 &amp; ""), grado ("" &amp; AO783 &amp; "") y media ("" &amp; AP783 &amp; ""). Puntajes Primer Simulacro: Global "" &amp; K783 &amp; "", Mat "" &amp; "&amp;"O4 &amp; "", Cien "" &amp; P783 &amp; "", Soc "" &amp; Q783 &amp; "", Lec "" &amp; R783 &amp; "", Ing "" &amp; S783 &amp; "". Puntajes Segundo Simulacro: Global "" &amp; Y783 &amp; "", Mat "" &amp; AC783 &amp; "", Cien "" &amp; AD783 &amp; "", Soc "" &amp; AE783 &amp; "", Lec "" &amp; AF783 &amp; "", Ing "" &amp; AG783 &amp; "". Escribe un mensaje motivador"&amp;" y breve (máximo 4 líneas)."")
"),"=AI(""Actúa como un tutor académico y dirígete personalmente al estudiante "" &amp; I783 &amp; "" "" &amp; J783 &amp; "" "" &amp; G783 &amp; "" "" &amp; H783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AM783 &amp; ""'. Diferencias por área: Matemáticas ("" &amp; AQ783 &amp; ""), Ciencias Natur"&amp;"ales ("" &amp; AR783 &amp; ""), Sociales ("" &amp; AS783 &amp; ""), Lectura Crítica ("" &amp; AT783 &amp; "") e Inglés ("" &amp; AU783 &amp; ""). Variación en posición: grupo ("" &amp; AN783 &amp; ""), grado ("" &amp; AO783 &amp; "") y media ("" &amp; AP783 &amp; ""). Puntajes Primer Simulacro: Global "" &amp; K783 &amp; "", Mat "" &amp;"&amp;" O783 &amp; "", Cien "" &amp; P783 &amp; "", Soc "" &amp; Q783 &amp; "", Lec "" &amp; R783 &amp; "", Ing "" &amp; S783 &amp; "". Puntajes Segundo Simulacro: Global "" &amp; Y783 &amp; "", Mat "" &amp; AC783 &amp; "", Cien "" &amp; AD783 &amp; "", Soc "" &amp; AE783 &amp; "", Lec "" &amp; AF783 &amp; "", Ing "" &amp; AG783 &amp; "". Escribe un mensaje motivado"&amp;"r y breve (máximo 4 líneas)."")
")</f>
        <v/>
      </c>
    </row>
    <row r="784" ht="15.75" customHeight="1" s="42">
      <c r="A784" s="93" t="n"/>
      <c r="B784" s="94" t="inlineStr">
        <is>
          <t>Bachillerato</t>
        </is>
      </c>
      <c r="C784" s="94" t="n">
        <v>1003</v>
      </c>
      <c r="D784" s="94" t="n"/>
      <c r="E784" s="95" t="n">
        <v>1011594037</v>
      </c>
      <c r="F784" s="96">
        <f>TRIM(G784&amp;" "&amp;H784&amp;" "&amp;I784&amp;" "&amp;J784)</f>
        <v/>
      </c>
      <c r="G784" s="94" t="inlineStr">
        <is>
          <t>Escudero</t>
        </is>
      </c>
      <c r="H784" s="94" t="inlineStr">
        <is>
          <t>Alcaraz</t>
        </is>
      </c>
      <c r="I784" s="94" t="inlineStr">
        <is>
          <t>Melissa</t>
        </is>
      </c>
      <c r="J784" s="97" t="n"/>
      <c r="K784" s="98">
        <f>IF(SUM(O784:S784)=0, "", ROUND(((O784*3+P784*3+Q784*3+R784*3+S784*1)/13)*5,0))</f>
        <v/>
      </c>
      <c r="L784" s="99">
        <f>IF(OR($C784="",K784=""),"",COUNTIFS($C$4:$C$1500,$C784,K$4:K$1500,"&gt;"&amp;K784)+1)</f>
        <v/>
      </c>
      <c r="M784" s="99">
        <f>IF(OR($C784="",K784=""),"",IF(AND($C784&gt;=1001,$C784&lt;=1005),COUNTIFS($C$4:$C$1500,"&gt;=1001",$C$4:$C$1500,"&lt;=1005",K$4:K$1500,"&gt;"&amp;K784)+1,IF(AND($C784&gt;=1101,$C784&lt;=1105),COUNTIFS($C$4:$C$1500,"&gt;=1101",$C$4:$C$1500,"&lt;=1105",K$4:K$1500,"&gt;"&amp;K784)+1,IF(AND($C784&gt;=901,$C784&lt;=905),COUNTIFS($C$4:$C$1500,"&gt;=901",$C$4:$C$1500,"&lt;=905",K$4:K$1500,"&gt;"&amp;K784)+1,IF(AND($C784&gt;=801,$C784&lt;=805),COUNTIFS($C$4:$C$1500,"&gt;=801",$C$4:$C$1500,"&lt;=805",K$4:K$1500,"&gt;"&amp;K784)+1,IF(AND($C784&gt;=701,$C784&lt;=705),COUNTIFS($C$4:$C$1500,"&gt;=701",$C$4:$C$1500,"&lt;=705",K$4:K$1500,"&gt;"&amp;K784)+1,IF(AND($C784&gt;=601,$C784&lt;=606),COUNTIFS($C$4:$C$1500,"&gt;=601",$C$4:$C$1500,"&lt;=606",K$4:K$1500,"&gt;"&amp;K784)+1,"")))))))</f>
        <v/>
      </c>
      <c r="N784" s="99">
        <f>IF(OR($C784="",K784=""),"",IF(OR(AND($C784&gt;=1001,$C784&lt;=1005),AND($C784&gt;=1101,$C784&lt;=1105)),COUNTIFS($C$4:$C$1500,"&gt;=1001",$C$4:$C$1500,"&lt;=1005",K$4:K$1500,"&gt;"&amp;K784)+COUNTIFS($C$4:$C$1500,"&gt;=1101",$C$4:$C$1500,"&lt;=1105",K$4:K$1500,"&gt;"&amp;K784)+1,""))</f>
        <v/>
      </c>
      <c r="O784" s="94" t="n">
        <v>54.68</v>
      </c>
      <c r="P784" s="94" t="n">
        <v>24.42</v>
      </c>
      <c r="Q784" s="94" t="n">
        <v>51.23</v>
      </c>
      <c r="R784" s="94" t="n">
        <v>45</v>
      </c>
      <c r="S784" s="94" t="n">
        <v>58.67</v>
      </c>
      <c r="T784" s="99">
        <f>IF(AND(O784&gt;0,O784&lt;36),1,IF(AND(O784&gt;=36,O784&lt;51),2,IF(AND(O784&gt;=51,O784&lt;71),3,IF(AND(O784&gt;=71,O784&lt;=100),4,))))</f>
        <v/>
      </c>
      <c r="U784" s="99">
        <f>IF(AND(P784&gt;0,P784&lt;41),1,IF(AND(P784&gt;=41,P784&lt;56),2,IF(AND(P784&gt;=56,P784&lt;71),3,IF(AND(P784&gt;=71,P784&lt;=100),4,))))</f>
        <v/>
      </c>
      <c r="V784" s="99">
        <f>IF(AND(Q784&gt;0,Q784&lt;41),1,IF(AND(Q784&gt;=41,Q784&lt;56),2,IF(AND(Q784&gt;=56,Q784&lt;71),3,IF(AND(Q784&gt;=71,Q784&lt;=100),4,))))</f>
        <v/>
      </c>
      <c r="W784" s="99">
        <f>IF(AND(R784&gt;0,R784&lt;36),1,IF(AND(R784&gt;=36,R784&lt;51),2,IF(AND(R784&gt;=51,R784&lt;66),3,IF(AND(R784&gt;=66,R784&lt;=100),4,))))</f>
        <v/>
      </c>
      <c r="X784" s="100">
        <f>IF(AND(S784&gt;0,S784&lt;37),1,IF(AND(S784&gt;=37,S784&lt;58),2,IF(AND(S784&gt;=58,S784&lt;71),3,IF(AND(S784&gt;=71,S784&lt;=100),4,))))</f>
        <v/>
      </c>
      <c r="Y784" s="101">
        <f>IF(SUM(AC784:AG784)=0, "", ROUND(((AC784*3+AD784*3+AE784*3+AF784*3+AG784*1)/13)*5,0))</f>
        <v/>
      </c>
      <c r="Z784" s="99">
        <f>IF(OR($C784="",Y784=""),"",COUNTIFS($C$4:$C$1500,$C784,Y$4:Y$1500,"&gt;"&amp;Y784)+1)</f>
        <v/>
      </c>
      <c r="AA784" s="99">
        <f>IF(OR($C784="",Y784=""),"",IF(AND($C784&gt;=1001,$C784&lt;=1005),COUNTIFS($C$4:$C$1500,"&gt;=1001",$C$4:$C$1500,"&lt;=1005",Y$4:Y$1500,"&gt;"&amp;Y784)+1,IF(AND($C784&gt;=1101,$C784&lt;=1105),COUNTIFS($C$4:$C$1500,"&gt;=1101",$C$4:$C$1500,"&lt;=1105",Y$4:Y$1500,"&gt;"&amp;Y784)+1,IF(AND($C784&gt;=901,$C784&lt;=905),COUNTIFS($C$4:$C$1500,"&gt;=901",$C$4:$C$1500,"&lt;=905",Y$4:Y$1500,"&gt;"&amp;Y784)+1,IF(AND($C784&gt;=801,$C784&lt;=805),COUNTIFS($C$4:$C$1500,"&gt;=801",$C$4:$C$1500,"&lt;=805",Y$4:Y$1500,"&gt;"&amp;Y784)+1,IF(AND($C784&gt;=701,$C784&lt;=705),COUNTIFS($C$4:$C$1500,"&gt;=701",$C$4:$C$1500,"&lt;=705",Y$4:Y$1500,"&gt;"&amp;Y784)+1,IF(AND($C784&gt;=601,$C784&lt;=606),COUNTIFS($C$4:$C$1500,"&gt;=601",$C$4:$C$1500,"&lt;=606",Y$4:Y$1500,"&gt;"&amp;Y784)+1,"")))))))</f>
        <v/>
      </c>
      <c r="AB784" s="99">
        <f>IF(OR($C784="",Y784=""),"",IF(OR(AND($C784&gt;=1001,$C784&lt;=1005),AND($C784&gt;=1101,$C784&lt;=1105)),COUNTIFS($C$4:$C$1500,"&gt;=1001",$C$4:$C$1500,"&lt;=1005",Y$4:Y$1500,"&gt;"&amp;Y784)+COUNTIFS($C$4:$C$1500,"&gt;=1101",$C$4:$C$1500,"&lt;=1105",Y$4:Y$1500,"&gt;"&amp;Y784)+1,""))</f>
        <v/>
      </c>
      <c r="AC784" s="94" t="n">
        <v>34.5</v>
      </c>
      <c r="AD784" s="94" t="n">
        <v>49.81</v>
      </c>
      <c r="AE784" s="94" t="n">
        <v>52.13</v>
      </c>
      <c r="AF784" s="94" t="n">
        <v>61.25</v>
      </c>
      <c r="AG784" s="94" t="n">
        <v>55</v>
      </c>
      <c r="AH784" s="99">
        <f>IF(AND(AC784&gt;0,AC784&lt;36),1,IF(AND(AC784&gt;=36,AC784&lt;51),2,IF(AND(AC784&gt;=51,AC784&lt;71),3,IF(AND(AC784&gt;=71,AC784&lt;=100),4,))))</f>
        <v/>
      </c>
      <c r="AI784" s="99">
        <f>IF(AND(AD784&gt;0,AD784&lt;41),1,IF(AND(AD784&gt;=41,AD784&lt;56),2,IF(AND(AD784&gt;=56,AD784&lt;71),3,IF(AND(AD784&gt;=71,AD784&lt;=100),4,))))</f>
        <v/>
      </c>
      <c r="AJ784" s="99">
        <f>IF(AND(AE784&gt;0,AE784&lt;41),1,IF(AND(AE784&gt;=41,AE784&lt;56),2,IF(AND(AE784&gt;=56,AE784&lt;71),3,IF(AND(AE784&gt;=71,AE784&lt;=100),4,))))</f>
        <v/>
      </c>
      <c r="AK784" s="99">
        <f>IF(AND(AF784&gt;0,AF784&lt;36),1,IF(AND(AF784&gt;=36,AF784&lt;51),2,IF(AND(AF784&gt;=51,AF784&lt;66),3,IF(AND(AF784&gt;=66,AF784&lt;=100),4,))))</f>
        <v/>
      </c>
      <c r="AL784" s="100">
        <f>IF(AND(AG784&gt;0,AG784&lt;37),1,IF(AND(AG784&gt;=37,AG784&lt;58),2,IF(AND(AG784&gt;=58,AG784&lt;71),3,IF(AND(AG784&gt;=71,AG784&lt;=100),4,))))</f>
        <v/>
      </c>
      <c r="AM784" s="101">
        <f>IF((Y784&lt;&gt;"")*(K784&lt;&gt;""),Y784-K784,"")</f>
        <v/>
      </c>
      <c r="AN784" s="99">
        <f>IF((Z784&lt;&gt;"")*(L784&lt;&gt;""),Z784-L784,"")</f>
        <v/>
      </c>
      <c r="AO784" s="99">
        <f>IF((AA784&lt;&gt;"")*(M784&lt;&gt;""),AA784-M784,"")</f>
        <v/>
      </c>
      <c r="AP784" s="99">
        <f>IF((AB784&lt;&gt;"")*(N784&lt;&gt;""),AB784-N784,"")</f>
        <v/>
      </c>
      <c r="AQ784" s="94">
        <f>IF((AC784&lt;&gt;"")*(O784&lt;&gt;""),AC784-O784,"")</f>
        <v/>
      </c>
      <c r="AR784" s="94">
        <f>IF((AD784&lt;&gt;"")*(P784&lt;&gt;""),AD784-P784,"")</f>
        <v/>
      </c>
      <c r="AS784" s="94">
        <f>IF((AE784&lt;&gt;"")*(Q784&lt;&gt;""),AE784-Q784,"")</f>
        <v/>
      </c>
      <c r="AT784" s="94">
        <f>IF((AF784&lt;&gt;"")*(R784&lt;&gt;""),AF784-R784,"")</f>
        <v/>
      </c>
      <c r="AU784" s="94">
        <f>IF((AG784&lt;&gt;"")*(S784&lt;&gt;""),AG784-S784,"")</f>
        <v/>
      </c>
      <c r="AV784" s="99">
        <f>IF((AH784&lt;&gt;"")*(T784&lt;&gt;""),AH784-T784,"")</f>
        <v/>
      </c>
      <c r="AW784" s="99">
        <f>IF((AI784&lt;&gt;"")*(U784&lt;&gt;""),AI784-U784,"")</f>
        <v/>
      </c>
      <c r="AX784" s="99">
        <f>IF((AJ784&lt;&gt;"")*(V784&lt;&gt;""),AJ784-V784,"")</f>
        <v/>
      </c>
      <c r="AY784" s="99">
        <f>IF((AK784&lt;&gt;"")*(W784&lt;&gt;""),AK784-W784,"")</f>
        <v/>
      </c>
      <c r="AZ784" s="102">
        <f>IF((AL784&lt;&gt;"")*(X784&lt;&gt;""),AL784-X784,"")</f>
        <v/>
      </c>
      <c r="BA784" s="50">
        <f>IFERROR(__xludf.dummyfunction("AI(""Actúa como un tutor académico y dirígete personalmente al estudiante "" &amp; I784 &amp; "" "" &amp; J784 &amp; "" "" &amp; G784 &amp; "" "" &amp; H784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AM784 &amp; ""'. Diferencias por área: Matemáticas ("" &amp; AQ784 &amp; ""), Ciencias Natura"&amp;"les ("" &amp; AR784 &amp; ""), Sociales ("" &amp; AS784 &amp; ""), Lectura Crítica ("" &amp; AT784 &amp; "") e Inglés ("" &amp; AU784 &amp; ""). Variación en posición: grupo ("" &amp; AN784 &amp; ""), grado ("" &amp; AO784 &amp; "") y media ("" &amp; AP784 &amp; ""). Puntajes Primer Simulacro: Global "" &amp; K784 &amp; "", Mat "" &amp; "&amp;"O4 &amp; "", Cien "" &amp; P784 &amp; "", Soc "" &amp; Q784 &amp; "", Lec "" &amp; R784 &amp; "", Ing "" &amp; S784 &amp; "". Puntajes Segundo Simulacro: Global "" &amp; Y784 &amp; "", Mat "" &amp; AC784 &amp; "", Cien "" &amp; AD784 &amp; "", Soc "" &amp; AE784 &amp; "", Lec "" &amp; AF784 &amp; "", Ing "" &amp; AG784 &amp; "". Escribe un mensaje motivador"&amp;" y breve (máximo 4 líneas)."")
"),"=AI(""Actúa como un tutor académico y dirígete personalmente al estudiante "" &amp; I784 &amp; "" "" &amp; J784 &amp; "" "" &amp; G784 &amp; "" "" &amp; H784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AM784 &amp; ""'. Diferencias por área: Matemáticas ("" &amp; AQ784 &amp; ""), Ciencias Natur"&amp;"ales ("" &amp; AR784 &amp; ""), Sociales ("" &amp; AS784 &amp; ""), Lectura Crítica ("" &amp; AT784 &amp; "") e Inglés ("" &amp; AU784 &amp; ""). Variación en posición: grupo ("" &amp; AN784 &amp; ""), grado ("" &amp; AO784 &amp; "") y media ("" &amp; AP784 &amp; ""). Puntajes Primer Simulacro: Global "" &amp; K784 &amp; "", Mat "" &amp;"&amp;" O784 &amp; "", Cien "" &amp; P784 &amp; "", Soc "" &amp; Q784 &amp; "", Lec "" &amp; R784 &amp; "", Ing "" &amp; S784 &amp; "". Puntajes Segundo Simulacro: Global "" &amp; Y784 &amp; "", Mat "" &amp; AC784 &amp; "", Cien "" &amp; AD784 &amp; "", Soc "" &amp; AE784 &amp; "", Lec "" &amp; AF784 &amp; "", Ing "" &amp; AG784 &amp; "". Escribe un mensaje motivado"&amp;"r y breve (máximo 4 líneas)."")
")</f>
        <v/>
      </c>
    </row>
    <row r="785" ht="15.75" customHeight="1" s="42">
      <c r="A785" s="93" t="n"/>
      <c r="B785" s="94" t="inlineStr">
        <is>
          <t>Bachillerato</t>
        </is>
      </c>
      <c r="C785" s="94" t="n">
        <v>1003</v>
      </c>
      <c r="D785" s="94" t="n"/>
      <c r="E785" s="95" t="n">
        <v>1011592351</v>
      </c>
      <c r="F785" s="96">
        <f>TRIM(G785&amp;" "&amp;H785&amp;" "&amp;I785&amp;" "&amp;J785)</f>
        <v/>
      </c>
      <c r="G785" s="94" t="inlineStr">
        <is>
          <t>Garces</t>
        </is>
      </c>
      <c r="H785" s="94" t="inlineStr">
        <is>
          <t>Guzmán</t>
        </is>
      </c>
      <c r="I785" s="94" t="inlineStr">
        <is>
          <t>María</t>
        </is>
      </c>
      <c r="J785" s="97" t="inlineStr">
        <is>
          <t>Guadalupe</t>
        </is>
      </c>
      <c r="K785" s="98">
        <f>IF(SUM(O785:S785)=0, "", ROUND(((O785*3+P785*3+Q785*3+R785*3+S785*1)/13)*5,0))</f>
        <v/>
      </c>
      <c r="L785" s="99">
        <f>IF(OR($C785="",K785=""),"",COUNTIFS($C$4:$C$1500,$C785,K$4:K$1500,"&gt;"&amp;K785)+1)</f>
        <v/>
      </c>
      <c r="M785" s="99">
        <f>IF(OR($C785="",K785=""),"",IF(AND($C785&gt;=1001,$C785&lt;=1005),COUNTIFS($C$4:$C$1500,"&gt;=1001",$C$4:$C$1500,"&lt;=1005",K$4:K$1500,"&gt;"&amp;K785)+1,IF(AND($C785&gt;=1101,$C785&lt;=1105),COUNTIFS($C$4:$C$1500,"&gt;=1101",$C$4:$C$1500,"&lt;=1105",K$4:K$1500,"&gt;"&amp;K785)+1,IF(AND($C785&gt;=901,$C785&lt;=905),COUNTIFS($C$4:$C$1500,"&gt;=901",$C$4:$C$1500,"&lt;=905",K$4:K$1500,"&gt;"&amp;K785)+1,IF(AND($C785&gt;=801,$C785&lt;=805),COUNTIFS($C$4:$C$1500,"&gt;=801",$C$4:$C$1500,"&lt;=805",K$4:K$1500,"&gt;"&amp;K785)+1,IF(AND($C785&gt;=701,$C785&lt;=705),COUNTIFS($C$4:$C$1500,"&gt;=701",$C$4:$C$1500,"&lt;=705",K$4:K$1500,"&gt;"&amp;K785)+1,IF(AND($C785&gt;=601,$C785&lt;=606),COUNTIFS($C$4:$C$1500,"&gt;=601",$C$4:$C$1500,"&lt;=606",K$4:K$1500,"&gt;"&amp;K785)+1,"")))))))</f>
        <v/>
      </c>
      <c r="N785" s="99">
        <f>IF(OR($C785="",K785=""),"",IF(OR(AND($C785&gt;=1001,$C785&lt;=1005),AND($C785&gt;=1101,$C785&lt;=1105)),COUNTIFS($C$4:$C$1500,"&gt;=1001",$C$4:$C$1500,"&lt;=1005",K$4:K$1500,"&gt;"&amp;K785)+COUNTIFS($C$4:$C$1500,"&gt;=1101",$C$4:$C$1500,"&lt;=1105",K$4:K$1500,"&gt;"&amp;K785)+1,""))</f>
        <v/>
      </c>
      <c r="O785" s="94" t="n">
        <v>19.76</v>
      </c>
      <c r="P785" s="94" t="n">
        <v>37.25</v>
      </c>
      <c r="Q785" s="94" t="n">
        <v>18.06</v>
      </c>
      <c r="R785" s="94" t="n">
        <v>27.5</v>
      </c>
      <c r="S785" s="94" t="n">
        <v>36.67</v>
      </c>
      <c r="T785" s="99">
        <f>IF(AND(O785&gt;0,O785&lt;36),1,IF(AND(O785&gt;=36,O785&lt;51),2,IF(AND(O785&gt;=51,O785&lt;71),3,IF(AND(O785&gt;=71,O785&lt;=100),4,))))</f>
        <v/>
      </c>
      <c r="U785" s="99">
        <f>IF(AND(P785&gt;0,P785&lt;41),1,IF(AND(P785&gt;=41,P785&lt;56),2,IF(AND(P785&gt;=56,P785&lt;71),3,IF(AND(P785&gt;=71,P785&lt;=100),4,))))</f>
        <v/>
      </c>
      <c r="V785" s="99">
        <f>IF(AND(Q785&gt;0,Q785&lt;41),1,IF(AND(Q785&gt;=41,Q785&lt;56),2,IF(AND(Q785&gt;=56,Q785&lt;71),3,IF(AND(Q785&gt;=71,Q785&lt;=100),4,))))</f>
        <v/>
      </c>
      <c r="W785" s="99">
        <f>IF(AND(R785&gt;0,R785&lt;36),1,IF(AND(R785&gt;=36,R785&lt;51),2,IF(AND(R785&gt;=51,R785&lt;66),3,IF(AND(R785&gt;=66,R785&lt;=100),4,))))</f>
        <v/>
      </c>
      <c r="X785" s="100">
        <f>IF(AND(S785&gt;0,S785&lt;37),1,IF(AND(S785&gt;=37,S785&lt;58),2,IF(AND(S785&gt;=58,S785&lt;71),3,IF(AND(S785&gt;=71,S785&lt;=100),4,))))</f>
        <v/>
      </c>
      <c r="Y785" s="101">
        <f>IF(SUM(AC785:AG785)=0, "", ROUND(((AC785*3+AD785*3+AE785*3+AF785*3+AG785*1)/13)*5,0))</f>
        <v/>
      </c>
      <c r="Z785" s="99">
        <f>IF(OR($C785="",Y785=""),"",COUNTIFS($C$4:$C$1500,$C785,Y$4:Y$1500,"&gt;"&amp;Y785)+1)</f>
        <v/>
      </c>
      <c r="AA785" s="99">
        <f>IF(OR($C785="",Y785=""),"",IF(AND($C785&gt;=1001,$C785&lt;=1005),COUNTIFS($C$4:$C$1500,"&gt;=1001",$C$4:$C$1500,"&lt;=1005",Y$4:Y$1500,"&gt;"&amp;Y785)+1,IF(AND($C785&gt;=1101,$C785&lt;=1105),COUNTIFS($C$4:$C$1500,"&gt;=1101",$C$4:$C$1500,"&lt;=1105",Y$4:Y$1500,"&gt;"&amp;Y785)+1,IF(AND($C785&gt;=901,$C785&lt;=905),COUNTIFS($C$4:$C$1500,"&gt;=901",$C$4:$C$1500,"&lt;=905",Y$4:Y$1500,"&gt;"&amp;Y785)+1,IF(AND($C785&gt;=801,$C785&lt;=805),COUNTIFS($C$4:$C$1500,"&gt;=801",$C$4:$C$1500,"&lt;=805",Y$4:Y$1500,"&gt;"&amp;Y785)+1,IF(AND($C785&gt;=701,$C785&lt;=705),COUNTIFS($C$4:$C$1500,"&gt;=701",$C$4:$C$1500,"&lt;=705",Y$4:Y$1500,"&gt;"&amp;Y785)+1,IF(AND($C785&gt;=601,$C785&lt;=606),COUNTIFS($C$4:$C$1500,"&gt;=601",$C$4:$C$1500,"&lt;=606",Y$4:Y$1500,"&gt;"&amp;Y785)+1,"")))))))</f>
        <v/>
      </c>
      <c r="AB785" s="99">
        <f>IF(OR($C785="",Y785=""),"",IF(OR(AND($C785&gt;=1001,$C785&lt;=1005),AND($C785&gt;=1101,$C785&lt;=1105)),COUNTIFS($C$4:$C$1500,"&gt;=1001",$C$4:$C$1500,"&lt;=1005",Y$4:Y$1500,"&gt;"&amp;Y785)+COUNTIFS($C$4:$C$1500,"&gt;=1101",$C$4:$C$1500,"&lt;=1105",Y$4:Y$1500,"&gt;"&amp;Y785)+1,""))</f>
        <v/>
      </c>
      <c r="AC785" s="94" t="n"/>
      <c r="AD785" s="94" t="n"/>
      <c r="AE785" s="94" t="n"/>
      <c r="AF785" s="94" t="n"/>
      <c r="AG785" s="94" t="n"/>
      <c r="AH785" s="99">
        <f>IF(AND(AC785&gt;0,AC785&lt;36),1,IF(AND(AC785&gt;=36,AC785&lt;51),2,IF(AND(AC785&gt;=51,AC785&lt;71),3,IF(AND(AC785&gt;=71,AC785&lt;=100),4,))))</f>
        <v/>
      </c>
      <c r="AI785" s="99">
        <f>IF(AND(AD785&gt;0,AD785&lt;41),1,IF(AND(AD785&gt;=41,AD785&lt;56),2,IF(AND(AD785&gt;=56,AD785&lt;71),3,IF(AND(AD785&gt;=71,AD785&lt;=100),4,))))</f>
        <v/>
      </c>
      <c r="AJ785" s="99">
        <f>IF(AND(AE785&gt;0,AE785&lt;41),1,IF(AND(AE785&gt;=41,AE785&lt;56),2,IF(AND(AE785&gt;=56,AE785&lt;71),3,IF(AND(AE785&gt;=71,AE785&lt;=100),4,))))</f>
        <v/>
      </c>
      <c r="AK785" s="99">
        <f>IF(AND(AF785&gt;0,AF785&lt;36),1,IF(AND(AF785&gt;=36,AF785&lt;51),2,IF(AND(AF785&gt;=51,AF785&lt;66),3,IF(AND(AF785&gt;=66,AF785&lt;=100),4,))))</f>
        <v/>
      </c>
      <c r="AL785" s="100">
        <f>IF(AND(AG785&gt;0,AG785&lt;37),1,IF(AND(AG785&gt;=37,AG785&lt;58),2,IF(AND(AG785&gt;=58,AG785&lt;71),3,IF(AND(AG785&gt;=71,AG785&lt;=100),4,))))</f>
        <v/>
      </c>
      <c r="AM785" s="101">
        <f>IF((Y785&lt;&gt;"")*(K785&lt;&gt;""),Y785-K785,"")</f>
        <v/>
      </c>
      <c r="AN785" s="99">
        <f>IF((Z785&lt;&gt;"")*(L785&lt;&gt;""),Z785-L785,"")</f>
        <v/>
      </c>
      <c r="AO785" s="99">
        <f>IF((AA785&lt;&gt;"")*(M785&lt;&gt;""),AA785-M785,"")</f>
        <v/>
      </c>
      <c r="AP785" s="99">
        <f>IF((AB785&lt;&gt;"")*(N785&lt;&gt;""),AB785-N785,"")</f>
        <v/>
      </c>
      <c r="AQ785" s="94">
        <f>IF((AC785&lt;&gt;"")*(O785&lt;&gt;""),AC785-O785,"")</f>
        <v/>
      </c>
      <c r="AR785" s="94">
        <f>IF((AD785&lt;&gt;"")*(P785&lt;&gt;""),AD785-P785,"")</f>
        <v/>
      </c>
      <c r="AS785" s="94">
        <f>IF((AE785&lt;&gt;"")*(Q785&lt;&gt;""),AE785-Q785,"")</f>
        <v/>
      </c>
      <c r="AT785" s="94">
        <f>IF((AF785&lt;&gt;"")*(R785&lt;&gt;""),AF785-R785,"")</f>
        <v/>
      </c>
      <c r="AU785" s="94">
        <f>IF((AG785&lt;&gt;"")*(S785&lt;&gt;""),AG785-S785,"")</f>
        <v/>
      </c>
      <c r="AV785" s="99">
        <f>IF((AH785&lt;&gt;"")*(T785&lt;&gt;""),AH785-T785,"")</f>
        <v/>
      </c>
      <c r="AW785" s="99">
        <f>IF((AI785&lt;&gt;"")*(U785&lt;&gt;""),AI785-U785,"")</f>
        <v/>
      </c>
      <c r="AX785" s="99">
        <f>IF((AJ785&lt;&gt;"")*(V785&lt;&gt;""),AJ785-V785,"")</f>
        <v/>
      </c>
      <c r="AY785" s="99">
        <f>IF((AK785&lt;&gt;"")*(W785&lt;&gt;""),AK785-W785,"")</f>
        <v/>
      </c>
      <c r="AZ785" s="102">
        <f>IF((AL785&lt;&gt;"")*(X785&lt;&gt;""),AL785-X785,"")</f>
        <v/>
      </c>
      <c r="BA785" s="50">
        <f>IFERROR(__xludf.dummyfunction("AI(""Actúa como un tutor académico y dirígete personalmente al estudiante "" &amp; I785 &amp; "" "" &amp; J785 &amp; "" "" &amp; G785 &amp; "" "" &amp; H785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AM785 &amp; ""'. Diferencias por área: Matemáticas ("" &amp; AQ785 &amp; ""), Ciencias Natura"&amp;"les ("" &amp; AR785 &amp; ""), Sociales ("" &amp; AS785 &amp; ""), Lectura Crítica ("" &amp; AT785 &amp; "") e Inglés ("" &amp; AU785 &amp; ""). Variación en posición: grupo ("" &amp; AN785 &amp; ""), grado ("" &amp; AO785 &amp; "") y media ("" &amp; AP785 &amp; ""). Puntajes Primer Simulacro: Global "" &amp; K785 &amp; "", Mat "" &amp; "&amp;"O4 &amp; "", Cien "" &amp; P785 &amp; "", Soc "" &amp; Q785 &amp; "", Lec "" &amp; R785 &amp; "", Ing "" &amp; S785 &amp; "". Puntajes Segundo Simulacro: Global "" &amp; Y785 &amp; "", Mat "" &amp; AC785 &amp; "", Cien "" &amp; AD785 &amp; "", Soc "" &amp; AE785 &amp; "", Lec "" &amp; AF785 &amp; "", Ing "" &amp; AG785 &amp; "". Escribe un mensaje motivador"&amp;" y breve (máximo 4 líneas)."")
"),"=AI(""Actúa como un tutor académico y dirígete personalmente al estudiante "" &amp; I785 &amp; "" "" &amp; J785 &amp; "" "" &amp; G785 &amp; "" "" &amp; H785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AM785 &amp; ""'. Diferencias por área: Matemáticas ("" &amp; AQ785 &amp; ""), Ciencias Natur"&amp;"ales ("" &amp; AR785 &amp; ""), Sociales ("" &amp; AS785 &amp; ""), Lectura Crítica ("" &amp; AT785 &amp; "") e Inglés ("" &amp; AU785 &amp; ""). Variación en posición: grupo ("" &amp; AN785 &amp; ""), grado ("" &amp; AO785 &amp; "") y media ("" &amp; AP785 &amp; ""). Puntajes Primer Simulacro: Global "" &amp; K785 &amp; "", Mat "" &amp;"&amp;" O785 &amp; "", Cien "" &amp; P785 &amp; "", Soc "" &amp; Q785 &amp; "", Lec "" &amp; R785 &amp; "", Ing "" &amp; S785 &amp; "". Puntajes Segundo Simulacro: Global "" &amp; Y785 &amp; "", Mat "" &amp; AC785 &amp; "", Cien "" &amp; AD785 &amp; "", Soc "" &amp; AE785 &amp; "", Lec "" &amp; AF785 &amp; "", Ing "" &amp; AG785 &amp; "". Escribe un mensaje motivado"&amp;"r y breve (máximo 4 líneas)."")
")</f>
        <v/>
      </c>
    </row>
    <row r="786" ht="15.75" customHeight="1" s="42">
      <c r="A786" s="93" t="n"/>
      <c r="B786" s="94" t="inlineStr">
        <is>
          <t>Bachillerato</t>
        </is>
      </c>
      <c r="C786" s="94" t="n">
        <v>1003</v>
      </c>
      <c r="D786" s="94" t="n"/>
      <c r="E786" s="95" t="n">
        <v>1011592126</v>
      </c>
      <c r="F786" s="96">
        <f>TRIM(G786&amp;" "&amp;H786&amp;" "&amp;I786&amp;" "&amp;J786)</f>
        <v/>
      </c>
      <c r="G786" s="94" t="inlineStr">
        <is>
          <t>García</t>
        </is>
      </c>
      <c r="H786" s="94" t="inlineStr">
        <is>
          <t>Carvajal</t>
        </is>
      </c>
      <c r="I786" s="94" t="inlineStr">
        <is>
          <t>María</t>
        </is>
      </c>
      <c r="J786" s="97" t="inlineStr">
        <is>
          <t>Camila</t>
        </is>
      </c>
      <c r="K786" s="98">
        <f>IF(SUM(O786:S786)=0, "", ROUND(((O786*3+P786*3+Q786*3+R786*3+S786*1)/13)*5,0))</f>
        <v/>
      </c>
      <c r="L786" s="99">
        <f>IF(OR($C786="",K786=""),"",COUNTIFS($C$4:$C$1500,$C786,K$4:K$1500,"&gt;"&amp;K786)+1)</f>
        <v/>
      </c>
      <c r="M786" s="99">
        <f>IF(OR($C786="",K786=""),"",IF(AND($C786&gt;=1001,$C786&lt;=1005),COUNTIFS($C$4:$C$1500,"&gt;=1001",$C$4:$C$1500,"&lt;=1005",K$4:K$1500,"&gt;"&amp;K786)+1,IF(AND($C786&gt;=1101,$C786&lt;=1105),COUNTIFS($C$4:$C$1500,"&gt;=1101",$C$4:$C$1500,"&lt;=1105",K$4:K$1500,"&gt;"&amp;K786)+1,IF(AND($C786&gt;=901,$C786&lt;=905),COUNTIFS($C$4:$C$1500,"&gt;=901",$C$4:$C$1500,"&lt;=905",K$4:K$1500,"&gt;"&amp;K786)+1,IF(AND($C786&gt;=801,$C786&lt;=805),COUNTIFS($C$4:$C$1500,"&gt;=801",$C$4:$C$1500,"&lt;=805",K$4:K$1500,"&gt;"&amp;K786)+1,IF(AND($C786&gt;=701,$C786&lt;=705),COUNTIFS($C$4:$C$1500,"&gt;=701",$C$4:$C$1500,"&lt;=705",K$4:K$1500,"&gt;"&amp;K786)+1,IF(AND($C786&gt;=601,$C786&lt;=606),COUNTIFS($C$4:$C$1500,"&gt;=601",$C$4:$C$1500,"&lt;=606",K$4:K$1500,"&gt;"&amp;K786)+1,"")))))))</f>
        <v/>
      </c>
      <c r="N786" s="99">
        <f>IF(OR($C786="",K786=""),"",IF(OR(AND($C786&gt;=1001,$C786&lt;=1005),AND($C786&gt;=1101,$C786&lt;=1105)),COUNTIFS($C$4:$C$1500,"&gt;=1001",$C$4:$C$1500,"&lt;=1005",K$4:K$1500,"&gt;"&amp;K786)+COUNTIFS($C$4:$C$1500,"&gt;=1101",$C$4:$C$1500,"&lt;=1105",K$4:K$1500,"&gt;"&amp;K786)+1,""))</f>
        <v/>
      </c>
      <c r="O786" s="94" t="n">
        <v>56.31</v>
      </c>
      <c r="P786" s="94" t="n">
        <v>36.01</v>
      </c>
      <c r="Q786" s="94" t="n">
        <v>57.49</v>
      </c>
      <c r="R786" s="94" t="n">
        <v>52.5</v>
      </c>
      <c r="S786" s="94" t="n">
        <v>39.11</v>
      </c>
      <c r="T786" s="99">
        <f>IF(AND(O786&gt;0,O786&lt;36),1,IF(AND(O786&gt;=36,O786&lt;51),2,IF(AND(O786&gt;=51,O786&lt;71),3,IF(AND(O786&gt;=71,O786&lt;=100),4,))))</f>
        <v/>
      </c>
      <c r="U786" s="99">
        <f>IF(AND(P786&gt;0,P786&lt;41),1,IF(AND(P786&gt;=41,P786&lt;56),2,IF(AND(P786&gt;=56,P786&lt;71),3,IF(AND(P786&gt;=71,P786&lt;=100),4,))))</f>
        <v/>
      </c>
      <c r="V786" s="99">
        <f>IF(AND(Q786&gt;0,Q786&lt;41),1,IF(AND(Q786&gt;=41,Q786&lt;56),2,IF(AND(Q786&gt;=56,Q786&lt;71),3,IF(AND(Q786&gt;=71,Q786&lt;=100),4,))))</f>
        <v/>
      </c>
      <c r="W786" s="99">
        <f>IF(AND(R786&gt;0,R786&lt;36),1,IF(AND(R786&gt;=36,R786&lt;51),2,IF(AND(R786&gt;=51,R786&lt;66),3,IF(AND(R786&gt;=66,R786&lt;=100),4,))))</f>
        <v/>
      </c>
      <c r="X786" s="100">
        <f>IF(AND(S786&gt;0,S786&lt;37),1,IF(AND(S786&gt;=37,S786&lt;58),2,IF(AND(S786&gt;=58,S786&lt;71),3,IF(AND(S786&gt;=71,S786&lt;=100),4,))))</f>
        <v/>
      </c>
      <c r="Y786" s="101">
        <f>IF(SUM(AC786:AG786)=0, "", ROUND(((AC786*3+AD786*3+AE786*3+AF786*3+AG786*1)/13)*5,0))</f>
        <v/>
      </c>
      <c r="Z786" s="99">
        <f>IF(OR($C786="",Y786=""),"",COUNTIFS($C$4:$C$1500,$C786,Y$4:Y$1500,"&gt;"&amp;Y786)+1)</f>
        <v/>
      </c>
      <c r="AA786" s="99">
        <f>IF(OR($C786="",Y786=""),"",IF(AND($C786&gt;=1001,$C786&lt;=1005),COUNTIFS($C$4:$C$1500,"&gt;=1001",$C$4:$C$1500,"&lt;=1005",Y$4:Y$1500,"&gt;"&amp;Y786)+1,IF(AND($C786&gt;=1101,$C786&lt;=1105),COUNTIFS($C$4:$C$1500,"&gt;=1101",$C$4:$C$1500,"&lt;=1105",Y$4:Y$1500,"&gt;"&amp;Y786)+1,IF(AND($C786&gt;=901,$C786&lt;=905),COUNTIFS($C$4:$C$1500,"&gt;=901",$C$4:$C$1500,"&lt;=905",Y$4:Y$1500,"&gt;"&amp;Y786)+1,IF(AND($C786&gt;=801,$C786&lt;=805),COUNTIFS($C$4:$C$1500,"&gt;=801",$C$4:$C$1500,"&lt;=805",Y$4:Y$1500,"&gt;"&amp;Y786)+1,IF(AND($C786&gt;=701,$C786&lt;=705),COUNTIFS($C$4:$C$1500,"&gt;=701",$C$4:$C$1500,"&lt;=705",Y$4:Y$1500,"&gt;"&amp;Y786)+1,IF(AND($C786&gt;=601,$C786&lt;=606),COUNTIFS($C$4:$C$1500,"&gt;=601",$C$4:$C$1500,"&lt;=606",Y$4:Y$1500,"&gt;"&amp;Y786)+1,"")))))))</f>
        <v/>
      </c>
      <c r="AB786" s="99">
        <f>IF(OR($C786="",Y786=""),"",IF(OR(AND($C786&gt;=1001,$C786&lt;=1005),AND($C786&gt;=1101,$C786&lt;=1105)),COUNTIFS($C$4:$C$1500,"&gt;=1001",$C$4:$C$1500,"&lt;=1005",Y$4:Y$1500,"&gt;"&amp;Y786)+COUNTIFS($C$4:$C$1500,"&gt;=1101",$C$4:$C$1500,"&lt;=1105",Y$4:Y$1500,"&gt;"&amp;Y786)+1,""))</f>
        <v/>
      </c>
      <c r="AC786" s="94" t="n">
        <v>74.75</v>
      </c>
      <c r="AD786" s="94" t="n">
        <v>62.01</v>
      </c>
      <c r="AE786" s="94" t="n">
        <v>65.25</v>
      </c>
      <c r="AF786" s="94" t="n">
        <v>87.5</v>
      </c>
      <c r="AG786" s="94" t="n">
        <v>13.75</v>
      </c>
      <c r="AH786" s="99">
        <f>IF(AND(AC786&gt;0,AC786&lt;36),1,IF(AND(AC786&gt;=36,AC786&lt;51),2,IF(AND(AC786&gt;=51,AC786&lt;71),3,IF(AND(AC786&gt;=71,AC786&lt;=100),4,))))</f>
        <v/>
      </c>
      <c r="AI786" s="99">
        <f>IF(AND(AD786&gt;0,AD786&lt;41),1,IF(AND(AD786&gt;=41,AD786&lt;56),2,IF(AND(AD786&gt;=56,AD786&lt;71),3,IF(AND(AD786&gt;=71,AD786&lt;=100),4,))))</f>
        <v/>
      </c>
      <c r="AJ786" s="99">
        <f>IF(AND(AE786&gt;0,AE786&lt;41),1,IF(AND(AE786&gt;=41,AE786&lt;56),2,IF(AND(AE786&gt;=56,AE786&lt;71),3,IF(AND(AE786&gt;=71,AE786&lt;=100),4,))))</f>
        <v/>
      </c>
      <c r="AK786" s="99">
        <f>IF(AND(AF786&gt;0,AF786&lt;36),1,IF(AND(AF786&gt;=36,AF786&lt;51),2,IF(AND(AF786&gt;=51,AF786&lt;66),3,IF(AND(AF786&gt;=66,AF786&lt;=100),4,))))</f>
        <v/>
      </c>
      <c r="AL786" s="100">
        <f>IF(AND(AG786&gt;0,AG786&lt;37),1,IF(AND(AG786&gt;=37,AG786&lt;58),2,IF(AND(AG786&gt;=58,AG786&lt;71),3,IF(AND(AG786&gt;=71,AG786&lt;=100),4,))))</f>
        <v/>
      </c>
      <c r="AM786" s="101">
        <f>IF((Y786&lt;&gt;"")*(K786&lt;&gt;""),Y786-K786,"")</f>
        <v/>
      </c>
      <c r="AN786" s="99">
        <f>IF((Z786&lt;&gt;"")*(L786&lt;&gt;""),Z786-L786,"")</f>
        <v/>
      </c>
      <c r="AO786" s="99">
        <f>IF((AA786&lt;&gt;"")*(M786&lt;&gt;""),AA786-M786,"")</f>
        <v/>
      </c>
      <c r="AP786" s="99">
        <f>IF((AB786&lt;&gt;"")*(N786&lt;&gt;""),AB786-N786,"")</f>
        <v/>
      </c>
      <c r="AQ786" s="94">
        <f>IF((AC786&lt;&gt;"")*(O786&lt;&gt;""),AC786-O786,"")</f>
        <v/>
      </c>
      <c r="AR786" s="94">
        <f>IF((AD786&lt;&gt;"")*(P786&lt;&gt;""),AD786-P786,"")</f>
        <v/>
      </c>
      <c r="AS786" s="94">
        <f>IF((AE786&lt;&gt;"")*(Q786&lt;&gt;""),AE786-Q786,"")</f>
        <v/>
      </c>
      <c r="AT786" s="94">
        <f>IF((AF786&lt;&gt;"")*(R786&lt;&gt;""),AF786-R786,"")</f>
        <v/>
      </c>
      <c r="AU786" s="94">
        <f>IF((AG786&lt;&gt;"")*(S786&lt;&gt;""),AG786-S786,"")</f>
        <v/>
      </c>
      <c r="AV786" s="99">
        <f>IF((AH786&lt;&gt;"")*(T786&lt;&gt;""),AH786-T786,"")</f>
        <v/>
      </c>
      <c r="AW786" s="99">
        <f>IF((AI786&lt;&gt;"")*(U786&lt;&gt;""),AI786-U786,"")</f>
        <v/>
      </c>
      <c r="AX786" s="99">
        <f>IF((AJ786&lt;&gt;"")*(V786&lt;&gt;""),AJ786-V786,"")</f>
        <v/>
      </c>
      <c r="AY786" s="99">
        <f>IF((AK786&lt;&gt;"")*(W786&lt;&gt;""),AK786-W786,"")</f>
        <v/>
      </c>
      <c r="AZ786" s="102">
        <f>IF((AL786&lt;&gt;"")*(X786&lt;&gt;""),AL786-X786,"")</f>
        <v/>
      </c>
      <c r="BA786" s="50">
        <f>IFERROR(__xludf.dummyfunction("AI(""Actúa como un tutor académico y dirígete personalmente al estudiante "" &amp; I786 &amp; "" "" &amp; J786 &amp; "" "" &amp; G786 &amp; "" "" &amp; H786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AM786 &amp; ""'. Diferencias por área: Matemáticas ("" &amp; AQ786 &amp; ""), Ciencias Natura"&amp;"les ("" &amp; AR786 &amp; ""), Sociales ("" &amp; AS786 &amp; ""), Lectura Crítica ("" &amp; AT786 &amp; "") e Inglés ("" &amp; AU786 &amp; ""). Variación en posición: grupo ("" &amp; AN786 &amp; ""), grado ("" &amp; AO786 &amp; "") y media ("" &amp; AP786 &amp; ""). Puntajes Primer Simulacro: Global "" &amp; K786 &amp; "", Mat "" &amp; "&amp;"O4 &amp; "", Cien "" &amp; P786 &amp; "", Soc "" &amp; Q786 &amp; "", Lec "" &amp; R786 &amp; "", Ing "" &amp; S786 &amp; "". Puntajes Segundo Simulacro: Global "" &amp; Y786 &amp; "", Mat "" &amp; AC786 &amp; "", Cien "" &amp; AD786 &amp; "", Soc "" &amp; AE786 &amp; "", Lec "" &amp; AF786 &amp; "", Ing "" &amp; AG786 &amp; "". Escribe un mensaje motivador"&amp;" y breve (máximo 4 líneas)."")
"),"=AI(""Actúa como un tutor académico y dirígete personalmente al estudiante "" &amp; I786 &amp; "" "" &amp; J786 &amp; "" "" &amp; G786 &amp; "" "" &amp; H786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AM786 &amp; ""'. Diferencias por área: Matemáticas ("" &amp; AQ786 &amp; ""), Ciencias Natur"&amp;"ales ("" &amp; AR786 &amp; ""), Sociales ("" &amp; AS786 &amp; ""), Lectura Crítica ("" &amp; AT786 &amp; "") e Inglés ("" &amp; AU786 &amp; ""). Variación en posición: grupo ("" &amp; AN786 &amp; ""), grado ("" &amp; AO786 &amp; "") y media ("" &amp; AP786 &amp; ""). Puntajes Primer Simulacro: Global "" &amp; K786 &amp; "", Mat "" &amp;"&amp;" O786 &amp; "", Cien "" &amp; P786 &amp; "", Soc "" &amp; Q786 &amp; "", Lec "" &amp; R786 &amp; "", Ing "" &amp; S786 &amp; "". Puntajes Segundo Simulacro: Global "" &amp; Y786 &amp; "", Mat "" &amp; AC786 &amp; "", Cien "" &amp; AD786 &amp; "", Soc "" &amp; AE786 &amp; "", Lec "" &amp; AF786 &amp; "", Ing "" &amp; AG786 &amp; "". Escribe un mensaje motivado"&amp;"r y breve (máximo 4 líneas)."")
")</f>
        <v/>
      </c>
    </row>
    <row r="787" ht="15.75" customHeight="1" s="42">
      <c r="A787" s="93" t="n"/>
      <c r="B787" s="94" t="inlineStr">
        <is>
          <t>Bachillerato</t>
        </is>
      </c>
      <c r="C787" s="94" t="n">
        <v>1003</v>
      </c>
      <c r="D787" s="94" t="n"/>
      <c r="E787" s="95" t="n">
        <v>1011591152</v>
      </c>
      <c r="F787" s="96">
        <f>TRIM(G787&amp;" "&amp;H787&amp;" "&amp;I787&amp;" "&amp;J787)</f>
        <v/>
      </c>
      <c r="G787" s="94" t="inlineStr">
        <is>
          <t>González</t>
        </is>
      </c>
      <c r="H787" s="94" t="inlineStr">
        <is>
          <t>Cartagena</t>
        </is>
      </c>
      <c r="I787" s="94" t="inlineStr">
        <is>
          <t>Kevin</t>
        </is>
      </c>
      <c r="J787" s="97" t="inlineStr">
        <is>
          <t>Alejandro</t>
        </is>
      </c>
      <c r="K787" s="98">
        <f>IF(SUM(O787:S787)=0, "", ROUND(((O787*3+P787*3+Q787*3+R787*3+S787*1)/13)*5,0))</f>
        <v/>
      </c>
      <c r="L787" s="99">
        <f>IF(OR($C787="",K787=""),"",COUNTIFS($C$4:$C$1500,$C787,K$4:K$1500,"&gt;"&amp;K787)+1)</f>
        <v/>
      </c>
      <c r="M787" s="99">
        <f>IF(OR($C787="",K787=""),"",IF(AND($C787&gt;=1001,$C787&lt;=1005),COUNTIFS($C$4:$C$1500,"&gt;=1001",$C$4:$C$1500,"&lt;=1005",K$4:K$1500,"&gt;"&amp;K787)+1,IF(AND($C787&gt;=1101,$C787&lt;=1105),COUNTIFS($C$4:$C$1500,"&gt;=1101",$C$4:$C$1500,"&lt;=1105",K$4:K$1500,"&gt;"&amp;K787)+1,IF(AND($C787&gt;=901,$C787&lt;=905),COUNTIFS($C$4:$C$1500,"&gt;=901",$C$4:$C$1500,"&lt;=905",K$4:K$1500,"&gt;"&amp;K787)+1,IF(AND($C787&gt;=801,$C787&lt;=805),COUNTIFS($C$4:$C$1500,"&gt;=801",$C$4:$C$1500,"&lt;=805",K$4:K$1500,"&gt;"&amp;K787)+1,IF(AND($C787&gt;=701,$C787&lt;=705),COUNTIFS($C$4:$C$1500,"&gt;=701",$C$4:$C$1500,"&lt;=705",K$4:K$1500,"&gt;"&amp;K787)+1,IF(AND($C787&gt;=601,$C787&lt;=606),COUNTIFS($C$4:$C$1500,"&gt;=601",$C$4:$C$1500,"&lt;=606",K$4:K$1500,"&gt;"&amp;K787)+1,"")))))))</f>
        <v/>
      </c>
      <c r="N787" s="99">
        <f>IF(OR($C787="",K787=""),"",IF(OR(AND($C787&gt;=1001,$C787&lt;=1005),AND($C787&gt;=1101,$C787&lt;=1105)),COUNTIFS($C$4:$C$1500,"&gt;=1001",$C$4:$C$1500,"&lt;=1005",K$4:K$1500,"&gt;"&amp;K787)+COUNTIFS($C$4:$C$1500,"&gt;=1101",$C$4:$C$1500,"&lt;=1105",K$4:K$1500,"&gt;"&amp;K787)+1,""))</f>
        <v/>
      </c>
      <c r="O787" s="94" t="n">
        <v>44.57</v>
      </c>
      <c r="P787" s="94" t="n">
        <v>41.41</v>
      </c>
      <c r="Q787" s="94" t="n">
        <v>69.29000000000001</v>
      </c>
      <c r="R787" s="94" t="n">
        <v>60</v>
      </c>
      <c r="S787" s="94" t="n">
        <v>44</v>
      </c>
      <c r="T787" s="99">
        <f>IF(AND(O787&gt;0,O787&lt;36),1,IF(AND(O787&gt;=36,O787&lt;51),2,IF(AND(O787&gt;=51,O787&lt;71),3,IF(AND(O787&gt;=71,O787&lt;=100),4,))))</f>
        <v/>
      </c>
      <c r="U787" s="99">
        <f>IF(AND(P787&gt;0,P787&lt;41),1,IF(AND(P787&gt;=41,P787&lt;56),2,IF(AND(P787&gt;=56,P787&lt;71),3,IF(AND(P787&gt;=71,P787&lt;=100),4,))))</f>
        <v/>
      </c>
      <c r="V787" s="99">
        <f>IF(AND(Q787&gt;0,Q787&lt;41),1,IF(AND(Q787&gt;=41,Q787&lt;56),2,IF(AND(Q787&gt;=56,Q787&lt;71),3,IF(AND(Q787&gt;=71,Q787&lt;=100),4,))))</f>
        <v/>
      </c>
      <c r="W787" s="99">
        <f>IF(AND(R787&gt;0,R787&lt;36),1,IF(AND(R787&gt;=36,R787&lt;51),2,IF(AND(R787&gt;=51,R787&lt;66),3,IF(AND(R787&gt;=66,R787&lt;=100),4,))))</f>
        <v/>
      </c>
      <c r="X787" s="100">
        <f>IF(AND(S787&gt;0,S787&lt;37),1,IF(AND(S787&gt;=37,S787&lt;58),2,IF(AND(S787&gt;=58,S787&lt;71),3,IF(AND(S787&gt;=71,S787&lt;=100),4,))))</f>
        <v/>
      </c>
      <c r="Y787" s="101">
        <f>IF(SUM(AC787:AG787)=0, "", ROUND(((AC787*3+AD787*3+AE787*3+AF787*3+AG787*1)/13)*5,0))</f>
        <v/>
      </c>
      <c r="Z787" s="99">
        <f>IF(OR($C787="",Y787=""),"",COUNTIFS($C$4:$C$1500,$C787,Y$4:Y$1500,"&gt;"&amp;Y787)+1)</f>
        <v/>
      </c>
      <c r="AA787" s="99">
        <f>IF(OR($C787="",Y787=""),"",IF(AND($C787&gt;=1001,$C787&lt;=1005),COUNTIFS($C$4:$C$1500,"&gt;=1001",$C$4:$C$1500,"&lt;=1005",Y$4:Y$1500,"&gt;"&amp;Y787)+1,IF(AND($C787&gt;=1101,$C787&lt;=1105),COUNTIFS($C$4:$C$1500,"&gt;=1101",$C$4:$C$1500,"&lt;=1105",Y$4:Y$1500,"&gt;"&amp;Y787)+1,IF(AND($C787&gt;=901,$C787&lt;=905),COUNTIFS($C$4:$C$1500,"&gt;=901",$C$4:$C$1500,"&lt;=905",Y$4:Y$1500,"&gt;"&amp;Y787)+1,IF(AND($C787&gt;=801,$C787&lt;=805),COUNTIFS($C$4:$C$1500,"&gt;=801",$C$4:$C$1500,"&lt;=805",Y$4:Y$1500,"&gt;"&amp;Y787)+1,IF(AND($C787&gt;=701,$C787&lt;=705),COUNTIFS($C$4:$C$1500,"&gt;=701",$C$4:$C$1500,"&lt;=705",Y$4:Y$1500,"&gt;"&amp;Y787)+1,IF(AND($C787&gt;=601,$C787&lt;=606),COUNTIFS($C$4:$C$1500,"&gt;=601",$C$4:$C$1500,"&lt;=606",Y$4:Y$1500,"&gt;"&amp;Y787)+1,"")))))))</f>
        <v/>
      </c>
      <c r="AB787" s="99">
        <f>IF(OR($C787="",Y787=""),"",IF(OR(AND($C787&gt;=1001,$C787&lt;=1005),AND($C787&gt;=1101,$C787&lt;=1105)),COUNTIFS($C$4:$C$1500,"&gt;=1001",$C$4:$C$1500,"&lt;=1005",Y$4:Y$1500,"&gt;"&amp;Y787)+COUNTIFS($C$4:$C$1500,"&gt;=1101",$C$4:$C$1500,"&lt;=1105",Y$4:Y$1500,"&gt;"&amp;Y787)+1,""))</f>
        <v/>
      </c>
      <c r="AC787" s="94" t="n">
        <v>63.25</v>
      </c>
      <c r="AD787" s="94" t="n">
        <v>56.93</v>
      </c>
      <c r="AE787" s="94" t="n">
        <v>96</v>
      </c>
      <c r="AF787" s="94" t="n">
        <v>87.5</v>
      </c>
      <c r="AG787" s="94" t="n">
        <v>50.42</v>
      </c>
      <c r="AH787" s="99">
        <f>IF(AND(AC787&gt;0,AC787&lt;36),1,IF(AND(AC787&gt;=36,AC787&lt;51),2,IF(AND(AC787&gt;=51,AC787&lt;71),3,IF(AND(AC787&gt;=71,AC787&lt;=100),4,))))</f>
        <v/>
      </c>
      <c r="AI787" s="99">
        <f>IF(AND(AD787&gt;0,AD787&lt;41),1,IF(AND(AD787&gt;=41,AD787&lt;56),2,IF(AND(AD787&gt;=56,AD787&lt;71),3,IF(AND(AD787&gt;=71,AD787&lt;=100),4,))))</f>
        <v/>
      </c>
      <c r="AJ787" s="99">
        <f>IF(AND(AE787&gt;0,AE787&lt;41),1,IF(AND(AE787&gt;=41,AE787&lt;56),2,IF(AND(AE787&gt;=56,AE787&lt;71),3,IF(AND(AE787&gt;=71,AE787&lt;=100),4,))))</f>
        <v/>
      </c>
      <c r="AK787" s="99">
        <f>IF(AND(AF787&gt;0,AF787&lt;36),1,IF(AND(AF787&gt;=36,AF787&lt;51),2,IF(AND(AF787&gt;=51,AF787&lt;66),3,IF(AND(AF787&gt;=66,AF787&lt;=100),4,))))</f>
        <v/>
      </c>
      <c r="AL787" s="100">
        <f>IF(AND(AG787&gt;0,AG787&lt;37),1,IF(AND(AG787&gt;=37,AG787&lt;58),2,IF(AND(AG787&gt;=58,AG787&lt;71),3,IF(AND(AG787&gt;=71,AG787&lt;=100),4,))))</f>
        <v/>
      </c>
      <c r="AM787" s="101">
        <f>IF((Y787&lt;&gt;"")*(K787&lt;&gt;""),Y787-K787,"")</f>
        <v/>
      </c>
      <c r="AN787" s="99">
        <f>IF((Z787&lt;&gt;"")*(L787&lt;&gt;""),Z787-L787,"")</f>
        <v/>
      </c>
      <c r="AO787" s="99">
        <f>IF((AA787&lt;&gt;"")*(M787&lt;&gt;""),AA787-M787,"")</f>
        <v/>
      </c>
      <c r="AP787" s="99">
        <f>IF((AB787&lt;&gt;"")*(N787&lt;&gt;""),AB787-N787,"")</f>
        <v/>
      </c>
      <c r="AQ787" s="94">
        <f>IF((AC787&lt;&gt;"")*(O787&lt;&gt;""),AC787-O787,"")</f>
        <v/>
      </c>
      <c r="AR787" s="94">
        <f>IF((AD787&lt;&gt;"")*(P787&lt;&gt;""),AD787-P787,"")</f>
        <v/>
      </c>
      <c r="AS787" s="94">
        <f>IF((AE787&lt;&gt;"")*(Q787&lt;&gt;""),AE787-Q787,"")</f>
        <v/>
      </c>
      <c r="AT787" s="94">
        <f>IF((AF787&lt;&gt;"")*(R787&lt;&gt;""),AF787-R787,"")</f>
        <v/>
      </c>
      <c r="AU787" s="94">
        <f>IF((AG787&lt;&gt;"")*(S787&lt;&gt;""),AG787-S787,"")</f>
        <v/>
      </c>
      <c r="AV787" s="99">
        <f>IF((AH787&lt;&gt;"")*(T787&lt;&gt;""),AH787-T787,"")</f>
        <v/>
      </c>
      <c r="AW787" s="99">
        <f>IF((AI787&lt;&gt;"")*(U787&lt;&gt;""),AI787-U787,"")</f>
        <v/>
      </c>
      <c r="AX787" s="99">
        <f>IF((AJ787&lt;&gt;"")*(V787&lt;&gt;""),AJ787-V787,"")</f>
        <v/>
      </c>
      <c r="AY787" s="99">
        <f>IF((AK787&lt;&gt;"")*(W787&lt;&gt;""),AK787-W787,"")</f>
        <v/>
      </c>
      <c r="AZ787" s="102">
        <f>IF((AL787&lt;&gt;"")*(X787&lt;&gt;""),AL787-X787,"")</f>
        <v/>
      </c>
      <c r="BA787" s="50">
        <f>IFERROR(__xludf.dummyfunction("AI(""Actúa como un tutor académico y dirígete personalmente al estudiante "" &amp; I787 &amp; "" "" &amp; J787 &amp; "" "" &amp; G787 &amp; "" "" &amp; H787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AM787 &amp; ""'. Diferencias por área: Matemáticas ("" &amp; AQ787 &amp; ""), Ciencias Natura"&amp;"les ("" &amp; AR787 &amp; ""), Sociales ("" &amp; AS787 &amp; ""), Lectura Crítica ("" &amp; AT787 &amp; "") e Inglés ("" &amp; AU787 &amp; ""). Variación en posición: grupo ("" &amp; AN787 &amp; ""), grado ("" &amp; AO787 &amp; "") y media ("" &amp; AP787 &amp; ""). Puntajes Primer Simulacro: Global "" &amp; K787 &amp; "", Mat "" &amp; "&amp;"O4 &amp; "", Cien "" &amp; P787 &amp; "", Soc "" &amp; Q787 &amp; "", Lec "" &amp; R787 &amp; "", Ing "" &amp; S787 &amp; "". Puntajes Segundo Simulacro: Global "" &amp; Y787 &amp; "", Mat "" &amp; AC787 &amp; "", Cien "" &amp; AD787 &amp; "", Soc "" &amp; AE787 &amp; "", Lec "" &amp; AF787 &amp; "", Ing "" &amp; AG787 &amp; "". Escribe un mensaje motivador"&amp;" y breve (máximo 4 líneas)."")
"),"=AI(""Actúa como un tutor académico y dirígete personalmente al estudiante "" &amp; I787 &amp; "" "" &amp; J787 &amp; "" "" &amp; G787 &amp; "" "" &amp; H787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AM787 &amp; ""'. Diferencias por área: Matemáticas ("" &amp; AQ787 &amp; ""), Ciencias Natur"&amp;"ales ("" &amp; AR787 &amp; ""), Sociales ("" &amp; AS787 &amp; ""), Lectura Crítica ("" &amp; AT787 &amp; "") e Inglés ("" &amp; AU787 &amp; ""). Variación en posición: grupo ("" &amp; AN787 &amp; ""), grado ("" &amp; AO787 &amp; "") y media ("" &amp; AP787 &amp; ""). Puntajes Primer Simulacro: Global "" &amp; K787 &amp; "", Mat "" &amp;"&amp;" O787 &amp; "", Cien "" &amp; P787 &amp; "", Soc "" &amp; Q787 &amp; "", Lec "" &amp; R787 &amp; "", Ing "" &amp; S787 &amp; "". Puntajes Segundo Simulacro: Global "" &amp; Y787 &amp; "", Mat "" &amp; AC787 &amp; "", Cien "" &amp; AD787 &amp; "", Soc "" &amp; AE787 &amp; "", Lec "" &amp; AF787 &amp; "", Ing "" &amp; AG787 &amp; "". Escribe un mensaje motivado"&amp;"r y breve (máximo 4 líneas)."")
")</f>
        <v/>
      </c>
    </row>
    <row r="788" ht="15.75" customHeight="1" s="42">
      <c r="A788" s="93" t="n"/>
      <c r="B788" s="94" t="inlineStr">
        <is>
          <t>Bachillerato</t>
        </is>
      </c>
      <c r="C788" s="94" t="n">
        <v>1003</v>
      </c>
      <c r="D788" s="94" t="n"/>
      <c r="E788" s="95" t="n">
        <v>1011592822</v>
      </c>
      <c r="F788" s="96">
        <f>TRIM(G788&amp;" "&amp;H788&amp;" "&amp;I788&amp;" "&amp;J788)</f>
        <v/>
      </c>
      <c r="G788" s="94" t="inlineStr">
        <is>
          <t>González</t>
        </is>
      </c>
      <c r="H788" s="94" t="inlineStr">
        <is>
          <t>Villa</t>
        </is>
      </c>
      <c r="I788" s="94" t="inlineStr">
        <is>
          <t>Geraldin</t>
        </is>
      </c>
      <c r="J788" s="97" t="n"/>
      <c r="K788" s="98">
        <f>IF(SUM(O788:S788)=0, "", ROUND(((O788*3+P788*3+Q788*3+R788*3+S788*1)/13)*5,0))</f>
        <v/>
      </c>
      <c r="L788" s="99">
        <f>IF(OR($C788="",K788=""),"",COUNTIFS($C$4:$C$1500,$C788,K$4:K$1500,"&gt;"&amp;K788)+1)</f>
        <v/>
      </c>
      <c r="M788" s="99">
        <f>IF(OR($C788="",K788=""),"",IF(AND($C788&gt;=1001,$C788&lt;=1005),COUNTIFS($C$4:$C$1500,"&gt;=1001",$C$4:$C$1500,"&lt;=1005",K$4:K$1500,"&gt;"&amp;K788)+1,IF(AND($C788&gt;=1101,$C788&lt;=1105),COUNTIFS($C$4:$C$1500,"&gt;=1101",$C$4:$C$1500,"&lt;=1105",K$4:K$1500,"&gt;"&amp;K788)+1,IF(AND($C788&gt;=901,$C788&lt;=905),COUNTIFS($C$4:$C$1500,"&gt;=901",$C$4:$C$1500,"&lt;=905",K$4:K$1500,"&gt;"&amp;K788)+1,IF(AND($C788&gt;=801,$C788&lt;=805),COUNTIFS($C$4:$C$1500,"&gt;=801",$C$4:$C$1500,"&lt;=805",K$4:K$1500,"&gt;"&amp;K788)+1,IF(AND($C788&gt;=701,$C788&lt;=705),COUNTIFS($C$4:$C$1500,"&gt;=701",$C$4:$C$1500,"&lt;=705",K$4:K$1500,"&gt;"&amp;K788)+1,IF(AND($C788&gt;=601,$C788&lt;=606),COUNTIFS($C$4:$C$1500,"&gt;=601",$C$4:$C$1500,"&lt;=606",K$4:K$1500,"&gt;"&amp;K788)+1,"")))))))</f>
        <v/>
      </c>
      <c r="N788" s="99">
        <f>IF(OR($C788="",K788=""),"",IF(OR(AND($C788&gt;=1001,$C788&lt;=1005),AND($C788&gt;=1101,$C788&lt;=1105)),COUNTIFS($C$4:$C$1500,"&gt;=1001",$C$4:$C$1500,"&lt;=1005",K$4:K$1500,"&gt;"&amp;K788)+COUNTIFS($C$4:$C$1500,"&gt;=1101",$C$4:$C$1500,"&lt;=1105",K$4:K$1500,"&gt;"&amp;K788)+1,""))</f>
        <v/>
      </c>
      <c r="O788" s="94" t="n">
        <v>52.3</v>
      </c>
      <c r="P788" s="94" t="n">
        <v>51.54</v>
      </c>
      <c r="Q788" s="94" t="n">
        <v>75.18000000000001</v>
      </c>
      <c r="R788" s="94" t="n">
        <v>70</v>
      </c>
      <c r="S788" s="94" t="n">
        <v>34.22</v>
      </c>
      <c r="T788" s="99">
        <f>IF(AND(O788&gt;0,O788&lt;36),1,IF(AND(O788&gt;=36,O788&lt;51),2,IF(AND(O788&gt;=51,O788&lt;71),3,IF(AND(O788&gt;=71,O788&lt;=100),4,))))</f>
        <v/>
      </c>
      <c r="U788" s="99">
        <f>IF(AND(P788&gt;0,P788&lt;41),1,IF(AND(P788&gt;=41,P788&lt;56),2,IF(AND(P788&gt;=56,P788&lt;71),3,IF(AND(P788&gt;=71,P788&lt;=100),4,))))</f>
        <v/>
      </c>
      <c r="V788" s="99">
        <f>IF(AND(Q788&gt;0,Q788&lt;41),1,IF(AND(Q788&gt;=41,Q788&lt;56),2,IF(AND(Q788&gt;=56,Q788&lt;71),3,IF(AND(Q788&gt;=71,Q788&lt;=100),4,))))</f>
        <v/>
      </c>
      <c r="W788" s="99">
        <f>IF(AND(R788&gt;0,R788&lt;36),1,IF(AND(R788&gt;=36,R788&lt;51),2,IF(AND(R788&gt;=51,R788&lt;66),3,IF(AND(R788&gt;=66,R788&lt;=100),4,))))</f>
        <v/>
      </c>
      <c r="X788" s="100">
        <f>IF(AND(S788&gt;0,S788&lt;37),1,IF(AND(S788&gt;=37,S788&lt;58),2,IF(AND(S788&gt;=58,S788&lt;71),3,IF(AND(S788&gt;=71,S788&lt;=100),4,))))</f>
        <v/>
      </c>
      <c r="Y788" s="101">
        <f>IF(SUM(AC788:AG788)=0, "", ROUND(((AC788*3+AD788*3+AE788*3+AF788*3+AG788*1)/13)*5,0))</f>
        <v/>
      </c>
      <c r="Z788" s="99">
        <f>IF(OR($C788="",Y788=""),"",COUNTIFS($C$4:$C$1500,$C788,Y$4:Y$1500,"&gt;"&amp;Y788)+1)</f>
        <v/>
      </c>
      <c r="AA788" s="99">
        <f>IF(OR($C788="",Y788=""),"",IF(AND($C788&gt;=1001,$C788&lt;=1005),COUNTIFS($C$4:$C$1500,"&gt;=1001",$C$4:$C$1500,"&lt;=1005",Y$4:Y$1500,"&gt;"&amp;Y788)+1,IF(AND($C788&gt;=1101,$C788&lt;=1105),COUNTIFS($C$4:$C$1500,"&gt;=1101",$C$4:$C$1500,"&lt;=1105",Y$4:Y$1500,"&gt;"&amp;Y788)+1,IF(AND($C788&gt;=901,$C788&lt;=905),COUNTIFS($C$4:$C$1500,"&gt;=901",$C$4:$C$1500,"&lt;=905",Y$4:Y$1500,"&gt;"&amp;Y788)+1,IF(AND($C788&gt;=801,$C788&lt;=805),COUNTIFS($C$4:$C$1500,"&gt;=801",$C$4:$C$1500,"&lt;=805",Y$4:Y$1500,"&gt;"&amp;Y788)+1,IF(AND($C788&gt;=701,$C788&lt;=705),COUNTIFS($C$4:$C$1500,"&gt;=701",$C$4:$C$1500,"&lt;=705",Y$4:Y$1500,"&gt;"&amp;Y788)+1,IF(AND($C788&gt;=601,$C788&lt;=606),COUNTIFS($C$4:$C$1500,"&gt;=601",$C$4:$C$1500,"&lt;=606",Y$4:Y$1500,"&gt;"&amp;Y788)+1,"")))))))</f>
        <v/>
      </c>
      <c r="AB788" s="99">
        <f>IF(OR($C788="",Y788=""),"",IF(OR(AND($C788&gt;=1001,$C788&lt;=1005),AND($C788&gt;=1101,$C788&lt;=1105)),COUNTIFS($C$4:$C$1500,"&gt;=1001",$C$4:$C$1500,"&lt;=1005",Y$4:Y$1500,"&gt;"&amp;Y788)+COUNTIFS($C$4:$C$1500,"&gt;=1101",$C$4:$C$1500,"&lt;=1105",Y$4:Y$1500,"&gt;"&amp;Y788)+1,""))</f>
        <v/>
      </c>
      <c r="AC788" s="94" t="n">
        <v>74.75</v>
      </c>
      <c r="AD788" s="94" t="n">
        <v>72.23</v>
      </c>
      <c r="AE788" s="94" t="n">
        <v>66.5</v>
      </c>
      <c r="AF788" s="94" t="n">
        <v>74.38</v>
      </c>
      <c r="AG788" s="94" t="n">
        <v>68.75</v>
      </c>
      <c r="AH788" s="99">
        <f>IF(AND(AC788&gt;0,AC788&lt;36),1,IF(AND(AC788&gt;=36,AC788&lt;51),2,IF(AND(AC788&gt;=51,AC788&lt;71),3,IF(AND(AC788&gt;=71,AC788&lt;=100),4,))))</f>
        <v/>
      </c>
      <c r="AI788" s="99">
        <f>IF(AND(AD788&gt;0,AD788&lt;41),1,IF(AND(AD788&gt;=41,AD788&lt;56),2,IF(AND(AD788&gt;=56,AD788&lt;71),3,IF(AND(AD788&gt;=71,AD788&lt;=100),4,))))</f>
        <v/>
      </c>
      <c r="AJ788" s="99">
        <f>IF(AND(AE788&gt;0,AE788&lt;41),1,IF(AND(AE788&gt;=41,AE788&lt;56),2,IF(AND(AE788&gt;=56,AE788&lt;71),3,IF(AND(AE788&gt;=71,AE788&lt;=100),4,))))</f>
        <v/>
      </c>
      <c r="AK788" s="99">
        <f>IF(AND(AF788&gt;0,AF788&lt;36),1,IF(AND(AF788&gt;=36,AF788&lt;51),2,IF(AND(AF788&gt;=51,AF788&lt;66),3,IF(AND(AF788&gt;=66,AF788&lt;=100),4,))))</f>
        <v/>
      </c>
      <c r="AL788" s="100">
        <f>IF(AND(AG788&gt;0,AG788&lt;37),1,IF(AND(AG788&gt;=37,AG788&lt;58),2,IF(AND(AG788&gt;=58,AG788&lt;71),3,IF(AND(AG788&gt;=71,AG788&lt;=100),4,))))</f>
        <v/>
      </c>
      <c r="AM788" s="101">
        <f>IF((Y788&lt;&gt;"")*(K788&lt;&gt;""),Y788-K788,"")</f>
        <v/>
      </c>
      <c r="AN788" s="99">
        <f>IF((Z788&lt;&gt;"")*(L788&lt;&gt;""),Z788-L788,"")</f>
        <v/>
      </c>
      <c r="AO788" s="99">
        <f>IF((AA788&lt;&gt;"")*(M788&lt;&gt;""),AA788-M788,"")</f>
        <v/>
      </c>
      <c r="AP788" s="99">
        <f>IF((AB788&lt;&gt;"")*(N788&lt;&gt;""),AB788-N788,"")</f>
        <v/>
      </c>
      <c r="AQ788" s="94">
        <f>IF((AC788&lt;&gt;"")*(O788&lt;&gt;""),AC788-O788,"")</f>
        <v/>
      </c>
      <c r="AR788" s="94">
        <f>IF((AD788&lt;&gt;"")*(P788&lt;&gt;""),AD788-P788,"")</f>
        <v/>
      </c>
      <c r="AS788" s="94">
        <f>IF((AE788&lt;&gt;"")*(Q788&lt;&gt;""),AE788-Q788,"")</f>
        <v/>
      </c>
      <c r="AT788" s="94">
        <f>IF((AF788&lt;&gt;"")*(R788&lt;&gt;""),AF788-R788,"")</f>
        <v/>
      </c>
      <c r="AU788" s="94">
        <f>IF((AG788&lt;&gt;"")*(S788&lt;&gt;""),AG788-S788,"")</f>
        <v/>
      </c>
      <c r="AV788" s="99">
        <f>IF((AH788&lt;&gt;"")*(T788&lt;&gt;""),AH788-T788,"")</f>
        <v/>
      </c>
      <c r="AW788" s="99">
        <f>IF((AI788&lt;&gt;"")*(U788&lt;&gt;""),AI788-U788,"")</f>
        <v/>
      </c>
      <c r="AX788" s="99">
        <f>IF((AJ788&lt;&gt;"")*(V788&lt;&gt;""),AJ788-V788,"")</f>
        <v/>
      </c>
      <c r="AY788" s="99">
        <f>IF((AK788&lt;&gt;"")*(W788&lt;&gt;""),AK788-W788,"")</f>
        <v/>
      </c>
      <c r="AZ788" s="102">
        <f>IF((AL788&lt;&gt;"")*(X788&lt;&gt;""),AL788-X788,"")</f>
        <v/>
      </c>
      <c r="BA788" s="50">
        <f>IFERROR(__xludf.dummyfunction("AI(""Actúa como un tutor académico y dirígete personalmente al estudiante "" &amp; I788 &amp; "" "" &amp; J788 &amp; "" "" &amp; G788 &amp; "" "" &amp; H788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AM788 &amp; ""'. Diferencias por área: Matemáticas ("" &amp; AQ788 &amp; ""), Ciencias Natura"&amp;"les ("" &amp; AR788 &amp; ""), Sociales ("" &amp; AS788 &amp; ""), Lectura Crítica ("" &amp; AT788 &amp; "") e Inglés ("" &amp; AU788 &amp; ""). Variación en posición: grupo ("" &amp; AN788 &amp; ""), grado ("" &amp; AO788 &amp; "") y media ("" &amp; AP788 &amp; ""). Puntajes Primer Simulacro: Global "" &amp; K788 &amp; "", Mat "" &amp; "&amp;"O4 &amp; "", Cien "" &amp; P788 &amp; "", Soc "" &amp; Q788 &amp; "", Lec "" &amp; R788 &amp; "", Ing "" &amp; S788 &amp; "". Puntajes Segundo Simulacro: Global "" &amp; Y788 &amp; "", Mat "" &amp; AC788 &amp; "", Cien "" &amp; AD788 &amp; "", Soc "" &amp; AE788 &amp; "", Lec "" &amp; AF788 &amp; "", Ing "" &amp; AG788 &amp; "". Escribe un mensaje motivador"&amp;" y breve (máximo 4 líneas)."")
"),"=AI(""Actúa como un tutor académico y dirígete personalmente al estudiante "" &amp; I788 &amp; "" "" &amp; J788 &amp; "" "" &amp; G788 &amp; "" "" &amp; H788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AM788 &amp; ""'. Diferencias por área: Matemáticas ("" &amp; AQ788 &amp; ""), Ciencias Natur"&amp;"ales ("" &amp; AR788 &amp; ""), Sociales ("" &amp; AS788 &amp; ""), Lectura Crítica ("" &amp; AT788 &amp; "") e Inglés ("" &amp; AU788 &amp; ""). Variación en posición: grupo ("" &amp; AN788 &amp; ""), grado ("" &amp; AO788 &amp; "") y media ("" &amp; AP788 &amp; ""). Puntajes Primer Simulacro: Global "" &amp; K788 &amp; "", Mat "" &amp;"&amp;" O788 &amp; "", Cien "" &amp; P788 &amp; "", Soc "" &amp; Q788 &amp; "", Lec "" &amp; R788 &amp; "", Ing "" &amp; S788 &amp; "". Puntajes Segundo Simulacro: Global "" &amp; Y788 &amp; "", Mat "" &amp; AC788 &amp; "", Cien "" &amp; AD788 &amp; "", Soc "" &amp; AE788 &amp; "", Lec "" &amp; AF788 &amp; "", Ing "" &amp; AG788 &amp; "". Escribe un mensaje motivado"&amp;"r y breve (máximo 4 líneas)."")
")</f>
        <v/>
      </c>
    </row>
    <row r="789" ht="15.75" customHeight="1" s="42">
      <c r="A789" s="93" t="n"/>
      <c r="B789" s="94" t="inlineStr">
        <is>
          <t>Bachillerato</t>
        </is>
      </c>
      <c r="C789" s="94" t="n">
        <v>1003</v>
      </c>
      <c r="D789" s="94" t="n"/>
      <c r="E789" s="95" t="n">
        <v>1011512947</v>
      </c>
      <c r="F789" s="96">
        <f>TRIM(G789&amp;" "&amp;H789&amp;" "&amp;I789&amp;" "&amp;J789)</f>
        <v/>
      </c>
      <c r="G789" s="94" t="inlineStr">
        <is>
          <t>Hernández</t>
        </is>
      </c>
      <c r="H789" s="94" t="inlineStr">
        <is>
          <t>Ocampo</t>
        </is>
      </c>
      <c r="I789" s="94" t="inlineStr">
        <is>
          <t>José</t>
        </is>
      </c>
      <c r="J789" s="97" t="inlineStr">
        <is>
          <t>Alejandro</t>
        </is>
      </c>
      <c r="K789" s="98">
        <f>IF(SUM(O789:S789)=0, "", ROUND(((O789*3+P789*3+Q789*3+R789*3+S789*1)/13)*5,0))</f>
        <v/>
      </c>
      <c r="L789" s="99">
        <f>IF(OR($C789="",K789=""),"",COUNTIFS($C$4:$C$1500,$C789,K$4:K$1500,"&gt;"&amp;K789)+1)</f>
        <v/>
      </c>
      <c r="M789" s="99">
        <f>IF(OR($C789="",K789=""),"",IF(AND($C789&gt;=1001,$C789&lt;=1005),COUNTIFS($C$4:$C$1500,"&gt;=1001",$C$4:$C$1500,"&lt;=1005",K$4:K$1500,"&gt;"&amp;K789)+1,IF(AND($C789&gt;=1101,$C789&lt;=1105),COUNTIFS($C$4:$C$1500,"&gt;=1101",$C$4:$C$1500,"&lt;=1105",K$4:K$1500,"&gt;"&amp;K789)+1,IF(AND($C789&gt;=901,$C789&lt;=905),COUNTIFS($C$4:$C$1500,"&gt;=901",$C$4:$C$1500,"&lt;=905",K$4:K$1500,"&gt;"&amp;K789)+1,IF(AND($C789&gt;=801,$C789&lt;=805),COUNTIFS($C$4:$C$1500,"&gt;=801",$C$4:$C$1500,"&lt;=805",K$4:K$1500,"&gt;"&amp;K789)+1,IF(AND($C789&gt;=701,$C789&lt;=705),COUNTIFS($C$4:$C$1500,"&gt;=701",$C$4:$C$1500,"&lt;=705",K$4:K$1500,"&gt;"&amp;K789)+1,IF(AND($C789&gt;=601,$C789&lt;=606),COUNTIFS($C$4:$C$1500,"&gt;=601",$C$4:$C$1500,"&lt;=606",K$4:K$1500,"&gt;"&amp;K789)+1,"")))))))</f>
        <v/>
      </c>
      <c r="N789" s="99">
        <f>IF(OR($C789="",K789=""),"",IF(OR(AND($C789&gt;=1001,$C789&lt;=1005),AND($C789&gt;=1101,$C789&lt;=1105)),COUNTIFS($C$4:$C$1500,"&gt;=1001",$C$4:$C$1500,"&lt;=1005",K$4:K$1500,"&gt;"&amp;K789)+COUNTIFS($C$4:$C$1500,"&gt;=1101",$C$4:$C$1500,"&lt;=1105",K$4:K$1500,"&gt;"&amp;K789)+1,""))</f>
        <v/>
      </c>
      <c r="O789" s="94" t="n">
        <v>46.95</v>
      </c>
      <c r="P789" s="94" t="n">
        <v>54.32</v>
      </c>
      <c r="Q789" s="94" t="n">
        <v>75.18000000000001</v>
      </c>
      <c r="R789" s="94" t="n">
        <v>62.5</v>
      </c>
      <c r="S789" s="94" t="n">
        <v>44</v>
      </c>
      <c r="T789" s="99">
        <f>IF(AND(O789&gt;0,O789&lt;36),1,IF(AND(O789&gt;=36,O789&lt;51),2,IF(AND(O789&gt;=51,O789&lt;71),3,IF(AND(O789&gt;=71,O789&lt;=100),4,))))</f>
        <v/>
      </c>
      <c r="U789" s="99">
        <f>IF(AND(P789&gt;0,P789&lt;41),1,IF(AND(P789&gt;=41,P789&lt;56),2,IF(AND(P789&gt;=56,P789&lt;71),3,IF(AND(P789&gt;=71,P789&lt;=100),4,))))</f>
        <v/>
      </c>
      <c r="V789" s="99">
        <f>IF(AND(Q789&gt;0,Q789&lt;41),1,IF(AND(Q789&gt;=41,Q789&lt;56),2,IF(AND(Q789&gt;=56,Q789&lt;71),3,IF(AND(Q789&gt;=71,Q789&lt;=100),4,))))</f>
        <v/>
      </c>
      <c r="W789" s="99">
        <f>IF(AND(R789&gt;0,R789&lt;36),1,IF(AND(R789&gt;=36,R789&lt;51),2,IF(AND(R789&gt;=51,R789&lt;66),3,IF(AND(R789&gt;=66,R789&lt;=100),4,))))</f>
        <v/>
      </c>
      <c r="X789" s="100">
        <f>IF(AND(S789&gt;0,S789&lt;37),1,IF(AND(S789&gt;=37,S789&lt;58),2,IF(AND(S789&gt;=58,S789&lt;71),3,IF(AND(S789&gt;=71,S789&lt;=100),4,))))</f>
        <v/>
      </c>
      <c r="Y789" s="101">
        <f>IF(SUM(AC789:AG789)=0, "", ROUND(((AC789*3+AD789*3+AE789*3+AF789*3+AG789*1)/13)*5,0))</f>
        <v/>
      </c>
      <c r="Z789" s="99">
        <f>IF(OR($C789="",Y789=""),"",COUNTIFS($C$4:$C$1500,$C789,Y$4:Y$1500,"&gt;"&amp;Y789)+1)</f>
        <v/>
      </c>
      <c r="AA789" s="99">
        <f>IF(OR($C789="",Y789=""),"",IF(AND($C789&gt;=1001,$C789&lt;=1005),COUNTIFS($C$4:$C$1500,"&gt;=1001",$C$4:$C$1500,"&lt;=1005",Y$4:Y$1500,"&gt;"&amp;Y789)+1,IF(AND($C789&gt;=1101,$C789&lt;=1105),COUNTIFS($C$4:$C$1500,"&gt;=1101",$C$4:$C$1500,"&lt;=1105",Y$4:Y$1500,"&gt;"&amp;Y789)+1,IF(AND($C789&gt;=901,$C789&lt;=905),COUNTIFS($C$4:$C$1500,"&gt;=901",$C$4:$C$1500,"&lt;=905",Y$4:Y$1500,"&gt;"&amp;Y789)+1,IF(AND($C789&gt;=801,$C789&lt;=805),COUNTIFS($C$4:$C$1500,"&gt;=801",$C$4:$C$1500,"&lt;=805",Y$4:Y$1500,"&gt;"&amp;Y789)+1,IF(AND($C789&gt;=701,$C789&lt;=705),COUNTIFS($C$4:$C$1500,"&gt;=701",$C$4:$C$1500,"&lt;=705",Y$4:Y$1500,"&gt;"&amp;Y789)+1,IF(AND($C789&gt;=601,$C789&lt;=606),COUNTIFS($C$4:$C$1500,"&gt;=601",$C$4:$C$1500,"&lt;=606",Y$4:Y$1500,"&gt;"&amp;Y789)+1,"")))))))</f>
        <v/>
      </c>
      <c r="AB789" s="99">
        <f>IF(OR($C789="",Y789=""),"",IF(OR(AND($C789&gt;=1001,$C789&lt;=1005),AND($C789&gt;=1101,$C789&lt;=1105)),COUNTIFS($C$4:$C$1500,"&gt;=1001",$C$4:$C$1500,"&lt;=1005",Y$4:Y$1500,"&gt;"&amp;Y789)+COUNTIFS($C$4:$C$1500,"&gt;=1101",$C$4:$C$1500,"&lt;=1105",Y$4:Y$1500,"&gt;"&amp;Y789)+1,""))</f>
        <v/>
      </c>
      <c r="AC789" s="94" t="n">
        <v>57.5</v>
      </c>
      <c r="AD789" s="94" t="n">
        <v>67.59999999999999</v>
      </c>
      <c r="AE789" s="94" t="n">
        <v>78.75</v>
      </c>
      <c r="AF789" s="94" t="n">
        <v>87.5</v>
      </c>
      <c r="AG789" s="94" t="n">
        <v>91.67</v>
      </c>
      <c r="AH789" s="99">
        <f>IF(AND(AC789&gt;0,AC789&lt;36),1,IF(AND(AC789&gt;=36,AC789&lt;51),2,IF(AND(AC789&gt;=51,AC789&lt;71),3,IF(AND(AC789&gt;=71,AC789&lt;=100),4,))))</f>
        <v/>
      </c>
      <c r="AI789" s="99">
        <f>IF(AND(AD789&gt;0,AD789&lt;41),1,IF(AND(AD789&gt;=41,AD789&lt;56),2,IF(AND(AD789&gt;=56,AD789&lt;71),3,IF(AND(AD789&gt;=71,AD789&lt;=100),4,))))</f>
        <v/>
      </c>
      <c r="AJ789" s="99">
        <f>IF(AND(AE789&gt;0,AE789&lt;41),1,IF(AND(AE789&gt;=41,AE789&lt;56),2,IF(AND(AE789&gt;=56,AE789&lt;71),3,IF(AND(AE789&gt;=71,AE789&lt;=100),4,))))</f>
        <v/>
      </c>
      <c r="AK789" s="99">
        <f>IF(AND(AF789&gt;0,AF789&lt;36),1,IF(AND(AF789&gt;=36,AF789&lt;51),2,IF(AND(AF789&gt;=51,AF789&lt;66),3,IF(AND(AF789&gt;=66,AF789&lt;=100),4,))))</f>
        <v/>
      </c>
      <c r="AL789" s="100">
        <f>IF(AND(AG789&gt;0,AG789&lt;37),1,IF(AND(AG789&gt;=37,AG789&lt;58),2,IF(AND(AG789&gt;=58,AG789&lt;71),3,IF(AND(AG789&gt;=71,AG789&lt;=100),4,))))</f>
        <v/>
      </c>
      <c r="AM789" s="101">
        <f>IF((Y789&lt;&gt;"")*(K789&lt;&gt;""),Y789-K789,"")</f>
        <v/>
      </c>
      <c r="AN789" s="99">
        <f>IF((Z789&lt;&gt;"")*(L789&lt;&gt;""),Z789-L789,"")</f>
        <v/>
      </c>
      <c r="AO789" s="99">
        <f>IF((AA789&lt;&gt;"")*(M789&lt;&gt;""),AA789-M789,"")</f>
        <v/>
      </c>
      <c r="AP789" s="99">
        <f>IF((AB789&lt;&gt;"")*(N789&lt;&gt;""),AB789-N789,"")</f>
        <v/>
      </c>
      <c r="AQ789" s="94">
        <f>IF((AC789&lt;&gt;"")*(O789&lt;&gt;""),AC789-O789,"")</f>
        <v/>
      </c>
      <c r="AR789" s="94">
        <f>IF((AD789&lt;&gt;"")*(P789&lt;&gt;""),AD789-P789,"")</f>
        <v/>
      </c>
      <c r="AS789" s="94">
        <f>IF((AE789&lt;&gt;"")*(Q789&lt;&gt;""),AE789-Q789,"")</f>
        <v/>
      </c>
      <c r="AT789" s="94">
        <f>IF((AF789&lt;&gt;"")*(R789&lt;&gt;""),AF789-R789,"")</f>
        <v/>
      </c>
      <c r="AU789" s="94">
        <f>IF((AG789&lt;&gt;"")*(S789&lt;&gt;""),AG789-S789,"")</f>
        <v/>
      </c>
      <c r="AV789" s="99">
        <f>IF((AH789&lt;&gt;"")*(T789&lt;&gt;""),AH789-T789,"")</f>
        <v/>
      </c>
      <c r="AW789" s="99">
        <f>IF((AI789&lt;&gt;"")*(U789&lt;&gt;""),AI789-U789,"")</f>
        <v/>
      </c>
      <c r="AX789" s="99">
        <f>IF((AJ789&lt;&gt;"")*(V789&lt;&gt;""),AJ789-V789,"")</f>
        <v/>
      </c>
      <c r="AY789" s="99">
        <f>IF((AK789&lt;&gt;"")*(W789&lt;&gt;""),AK789-W789,"")</f>
        <v/>
      </c>
      <c r="AZ789" s="102">
        <f>IF((AL789&lt;&gt;"")*(X789&lt;&gt;""),AL789-X789,"")</f>
        <v/>
      </c>
      <c r="BA789" s="50">
        <f>IFERROR(__xludf.dummyfunction("AI(""Actúa como un tutor académico y dirígete personalmente al estudiante "" &amp; I789 &amp; "" "" &amp; J789 &amp; "" "" &amp; G789 &amp; "" "" &amp; H789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AM789 &amp; ""'. Diferencias por área: Matemáticas ("" &amp; AQ789 &amp; ""), Ciencias Natura"&amp;"les ("" &amp; AR789 &amp; ""), Sociales ("" &amp; AS789 &amp; ""), Lectura Crítica ("" &amp; AT789 &amp; "") e Inglés ("" &amp; AU789 &amp; ""). Variación en posición: grupo ("" &amp; AN789 &amp; ""), grado ("" &amp; AO789 &amp; "") y media ("" &amp; AP789 &amp; ""). Puntajes Primer Simulacro: Global "" &amp; K789 &amp; "", Mat "" &amp; "&amp;"O4 &amp; "", Cien "" &amp; P789 &amp; "", Soc "" &amp; Q789 &amp; "", Lec "" &amp; R789 &amp; "", Ing "" &amp; S789 &amp; "". Puntajes Segundo Simulacro: Global "" &amp; Y789 &amp; "", Mat "" &amp; AC789 &amp; "", Cien "" &amp; AD789 &amp; "", Soc "" &amp; AE789 &amp; "", Lec "" &amp; AF789 &amp; "", Ing "" &amp; AG789 &amp; "". Escribe un mensaje motivador"&amp;" y breve (máximo 4 líneas)."")
"),"=AI(""Actúa como un tutor académico y dirígete personalmente al estudiante "" &amp; I789 &amp; "" "" &amp; J789 &amp; "" "" &amp; G789 &amp; "" "" &amp; H789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AM789 &amp; ""'. Diferencias por área: Matemáticas ("" &amp; AQ789 &amp; ""), Ciencias Natur"&amp;"ales ("" &amp; AR789 &amp; ""), Sociales ("" &amp; AS789 &amp; ""), Lectura Crítica ("" &amp; AT789 &amp; "") e Inglés ("" &amp; AU789 &amp; ""). Variación en posición: grupo ("" &amp; AN789 &amp; ""), grado ("" &amp; AO789 &amp; "") y media ("" &amp; AP789 &amp; ""). Puntajes Primer Simulacro: Global "" &amp; K789 &amp; "", Mat "" &amp;"&amp;" O789 &amp; "", Cien "" &amp; P789 &amp; "", Soc "" &amp; Q789 &amp; "", Lec "" &amp; R789 &amp; "", Ing "" &amp; S789 &amp; "". Puntajes Segundo Simulacro: Global "" &amp; Y789 &amp; "", Mat "" &amp; AC789 &amp; "", Cien "" &amp; AD789 &amp; "", Soc "" &amp; AE789 &amp; "", Lec "" &amp; AF789 &amp; "", Ing "" &amp; AG789 &amp; "". Escribe un mensaje motivado"&amp;"r y breve (máximo 4 líneas)."")
")</f>
        <v/>
      </c>
    </row>
    <row r="790" ht="15.75" customHeight="1" s="42">
      <c r="A790" s="93" t="n"/>
      <c r="B790" s="94" t="inlineStr">
        <is>
          <t>Bachillerato</t>
        </is>
      </c>
      <c r="C790" s="94" t="n">
        <v>1003</v>
      </c>
      <c r="D790" s="94" t="n"/>
      <c r="E790" s="95" t="n">
        <v>1011592670</v>
      </c>
      <c r="F790" s="96">
        <f>TRIM(G790&amp;" "&amp;H790&amp;" "&amp;I790&amp;" "&amp;J790)</f>
        <v/>
      </c>
      <c r="G790" s="94" t="inlineStr">
        <is>
          <t>Hernández</t>
        </is>
      </c>
      <c r="H790" s="94" t="inlineStr">
        <is>
          <t>Rodríguez</t>
        </is>
      </c>
      <c r="I790" s="94" t="inlineStr">
        <is>
          <t>Darsy</t>
        </is>
      </c>
      <c r="J790" s="97" t="n"/>
      <c r="K790" s="98">
        <f>IF(SUM(O790:S790)=0, "", ROUND(((O790*3+P790*3+Q790*3+R790*3+S790*1)/13)*5,0))</f>
        <v/>
      </c>
      <c r="L790" s="99">
        <f>IF(OR($C790="",K790=""),"",COUNTIFS($C$4:$C$1500,$C790,K$4:K$1500,"&gt;"&amp;K790)+1)</f>
        <v/>
      </c>
      <c r="M790" s="99">
        <f>IF(OR($C790="",K790=""),"",IF(AND($C790&gt;=1001,$C790&lt;=1005),COUNTIFS($C$4:$C$1500,"&gt;=1001",$C$4:$C$1500,"&lt;=1005",K$4:K$1500,"&gt;"&amp;K790)+1,IF(AND($C790&gt;=1101,$C790&lt;=1105),COUNTIFS($C$4:$C$1500,"&gt;=1101",$C$4:$C$1500,"&lt;=1105",K$4:K$1500,"&gt;"&amp;K790)+1,IF(AND($C790&gt;=901,$C790&lt;=905),COUNTIFS($C$4:$C$1500,"&gt;=901",$C$4:$C$1500,"&lt;=905",K$4:K$1500,"&gt;"&amp;K790)+1,IF(AND($C790&gt;=801,$C790&lt;=805),COUNTIFS($C$4:$C$1500,"&gt;=801",$C$4:$C$1500,"&lt;=805",K$4:K$1500,"&gt;"&amp;K790)+1,IF(AND($C790&gt;=701,$C790&lt;=705),COUNTIFS($C$4:$C$1500,"&gt;=701",$C$4:$C$1500,"&lt;=705",K$4:K$1500,"&gt;"&amp;K790)+1,IF(AND($C790&gt;=601,$C790&lt;=606),COUNTIFS($C$4:$C$1500,"&gt;=601",$C$4:$C$1500,"&lt;=606",K$4:K$1500,"&gt;"&amp;K790)+1,"")))))))</f>
        <v/>
      </c>
      <c r="N790" s="99">
        <f>IF(OR($C790="",K790=""),"",IF(OR(AND($C790&gt;=1001,$C790&lt;=1005),AND($C790&gt;=1101,$C790&lt;=1105)),COUNTIFS($C$4:$C$1500,"&gt;=1001",$C$4:$C$1500,"&lt;=1005",K$4:K$1500,"&gt;"&amp;K790)+COUNTIFS($C$4:$C$1500,"&gt;=1101",$C$4:$C$1500,"&lt;=1105",K$4:K$1500,"&gt;"&amp;K790)+1,""))</f>
        <v/>
      </c>
      <c r="O790" s="94" t="n">
        <v>44.57</v>
      </c>
      <c r="P790" s="94" t="n">
        <v>43.56</v>
      </c>
      <c r="Q790" s="94" t="n">
        <v>44.35</v>
      </c>
      <c r="R790" s="94" t="n">
        <v>50</v>
      </c>
      <c r="S790" s="94" t="n">
        <v>34.22</v>
      </c>
      <c r="T790" s="99">
        <f>IF(AND(O790&gt;0,O790&lt;36),1,IF(AND(O790&gt;=36,O790&lt;51),2,IF(AND(O790&gt;=51,O790&lt;71),3,IF(AND(O790&gt;=71,O790&lt;=100),4,))))</f>
        <v/>
      </c>
      <c r="U790" s="99">
        <f>IF(AND(P790&gt;0,P790&lt;41),1,IF(AND(P790&gt;=41,P790&lt;56),2,IF(AND(P790&gt;=56,P790&lt;71),3,IF(AND(P790&gt;=71,P790&lt;=100),4,))))</f>
        <v/>
      </c>
      <c r="V790" s="99">
        <f>IF(AND(Q790&gt;0,Q790&lt;41),1,IF(AND(Q790&gt;=41,Q790&lt;56),2,IF(AND(Q790&gt;=56,Q790&lt;71),3,IF(AND(Q790&gt;=71,Q790&lt;=100),4,))))</f>
        <v/>
      </c>
      <c r="W790" s="99">
        <f>IF(AND(R790&gt;0,R790&lt;36),1,IF(AND(R790&gt;=36,R790&lt;51),2,IF(AND(R790&gt;=51,R790&lt;66),3,IF(AND(R790&gt;=66,R790&lt;=100),4,))))</f>
        <v/>
      </c>
      <c r="X790" s="100">
        <f>IF(AND(S790&gt;0,S790&lt;37),1,IF(AND(S790&gt;=37,S790&lt;58),2,IF(AND(S790&gt;=58,S790&lt;71),3,IF(AND(S790&gt;=71,S790&lt;=100),4,))))</f>
        <v/>
      </c>
      <c r="Y790" s="101">
        <f>IF(SUM(AC790:AG790)=0, "", ROUND(((AC790*3+AD790*3+AE790*3+AF790*3+AG790*1)/13)*5,0))</f>
        <v/>
      </c>
      <c r="Z790" s="99">
        <f>IF(OR($C790="",Y790=""),"",COUNTIFS($C$4:$C$1500,$C790,Y$4:Y$1500,"&gt;"&amp;Y790)+1)</f>
        <v/>
      </c>
      <c r="AA790" s="99">
        <f>IF(OR($C790="",Y790=""),"",IF(AND($C790&gt;=1001,$C790&lt;=1005),COUNTIFS($C$4:$C$1500,"&gt;=1001",$C$4:$C$1500,"&lt;=1005",Y$4:Y$1500,"&gt;"&amp;Y790)+1,IF(AND($C790&gt;=1101,$C790&lt;=1105),COUNTIFS($C$4:$C$1500,"&gt;=1101",$C$4:$C$1500,"&lt;=1105",Y$4:Y$1500,"&gt;"&amp;Y790)+1,IF(AND($C790&gt;=901,$C790&lt;=905),COUNTIFS($C$4:$C$1500,"&gt;=901",$C$4:$C$1500,"&lt;=905",Y$4:Y$1500,"&gt;"&amp;Y790)+1,IF(AND($C790&gt;=801,$C790&lt;=805),COUNTIFS($C$4:$C$1500,"&gt;=801",$C$4:$C$1500,"&lt;=805",Y$4:Y$1500,"&gt;"&amp;Y790)+1,IF(AND($C790&gt;=701,$C790&lt;=705),COUNTIFS($C$4:$C$1500,"&gt;=701",$C$4:$C$1500,"&lt;=705",Y$4:Y$1500,"&gt;"&amp;Y790)+1,IF(AND($C790&gt;=601,$C790&lt;=606),COUNTIFS($C$4:$C$1500,"&gt;=601",$C$4:$C$1500,"&lt;=606",Y$4:Y$1500,"&gt;"&amp;Y790)+1,"")))))))</f>
        <v/>
      </c>
      <c r="AB790" s="99">
        <f>IF(OR($C790="",Y790=""),"",IF(OR(AND($C790&gt;=1001,$C790&lt;=1005),AND($C790&gt;=1101,$C790&lt;=1105)),COUNTIFS($C$4:$C$1500,"&gt;=1001",$C$4:$C$1500,"&lt;=1005",Y$4:Y$1500,"&gt;"&amp;Y790)+COUNTIFS($C$4:$C$1500,"&gt;=1101",$C$4:$C$1500,"&lt;=1105",Y$4:Y$1500,"&gt;"&amp;Y790)+1,""))</f>
        <v/>
      </c>
      <c r="AC790" s="94" t="n">
        <v>48.88</v>
      </c>
      <c r="AD790" s="94" t="n">
        <v>80.45</v>
      </c>
      <c r="AE790" s="94" t="n">
        <v>55</v>
      </c>
      <c r="AF790" s="94" t="n">
        <v>48.13</v>
      </c>
      <c r="AG790" s="94" t="n">
        <v>45.83</v>
      </c>
      <c r="AH790" s="99">
        <f>IF(AND(AC790&gt;0,AC790&lt;36),1,IF(AND(AC790&gt;=36,AC790&lt;51),2,IF(AND(AC790&gt;=51,AC790&lt;71),3,IF(AND(AC790&gt;=71,AC790&lt;=100),4,))))</f>
        <v/>
      </c>
      <c r="AI790" s="99">
        <f>IF(AND(AD790&gt;0,AD790&lt;41),1,IF(AND(AD790&gt;=41,AD790&lt;56),2,IF(AND(AD790&gt;=56,AD790&lt;71),3,IF(AND(AD790&gt;=71,AD790&lt;=100),4,))))</f>
        <v/>
      </c>
      <c r="AJ790" s="99">
        <f>IF(AND(AE790&gt;0,AE790&lt;41),1,IF(AND(AE790&gt;=41,AE790&lt;56),2,IF(AND(AE790&gt;=56,AE790&lt;71),3,IF(AND(AE790&gt;=71,AE790&lt;=100),4,))))</f>
        <v/>
      </c>
      <c r="AK790" s="99">
        <f>IF(AND(AF790&gt;0,AF790&lt;36),1,IF(AND(AF790&gt;=36,AF790&lt;51),2,IF(AND(AF790&gt;=51,AF790&lt;66),3,IF(AND(AF790&gt;=66,AF790&lt;=100),4,))))</f>
        <v/>
      </c>
      <c r="AL790" s="100">
        <f>IF(AND(AG790&gt;0,AG790&lt;37),1,IF(AND(AG790&gt;=37,AG790&lt;58),2,IF(AND(AG790&gt;=58,AG790&lt;71),3,IF(AND(AG790&gt;=71,AG790&lt;=100),4,))))</f>
        <v/>
      </c>
      <c r="AM790" s="101">
        <f>IF((Y790&lt;&gt;"")*(K790&lt;&gt;""),Y790-K790,"")</f>
        <v/>
      </c>
      <c r="AN790" s="99">
        <f>IF((Z790&lt;&gt;"")*(L790&lt;&gt;""),Z790-L790,"")</f>
        <v/>
      </c>
      <c r="AO790" s="99">
        <f>IF((AA790&lt;&gt;"")*(M790&lt;&gt;""),AA790-M790,"")</f>
        <v/>
      </c>
      <c r="AP790" s="99">
        <f>IF((AB790&lt;&gt;"")*(N790&lt;&gt;""),AB790-N790,"")</f>
        <v/>
      </c>
      <c r="AQ790" s="94">
        <f>IF((AC790&lt;&gt;"")*(O790&lt;&gt;""),AC790-O790,"")</f>
        <v/>
      </c>
      <c r="AR790" s="94">
        <f>IF((AD790&lt;&gt;"")*(P790&lt;&gt;""),AD790-P790,"")</f>
        <v/>
      </c>
      <c r="AS790" s="94">
        <f>IF((AE790&lt;&gt;"")*(Q790&lt;&gt;""),AE790-Q790,"")</f>
        <v/>
      </c>
      <c r="AT790" s="94">
        <f>IF((AF790&lt;&gt;"")*(R790&lt;&gt;""),AF790-R790,"")</f>
        <v/>
      </c>
      <c r="AU790" s="94">
        <f>IF((AG790&lt;&gt;"")*(S790&lt;&gt;""),AG790-S790,"")</f>
        <v/>
      </c>
      <c r="AV790" s="99">
        <f>IF((AH790&lt;&gt;"")*(T790&lt;&gt;""),AH790-T790,"")</f>
        <v/>
      </c>
      <c r="AW790" s="99">
        <f>IF((AI790&lt;&gt;"")*(U790&lt;&gt;""),AI790-U790,"")</f>
        <v/>
      </c>
      <c r="AX790" s="99">
        <f>IF((AJ790&lt;&gt;"")*(V790&lt;&gt;""),AJ790-V790,"")</f>
        <v/>
      </c>
      <c r="AY790" s="99">
        <f>IF((AK790&lt;&gt;"")*(W790&lt;&gt;""),AK790-W790,"")</f>
        <v/>
      </c>
      <c r="AZ790" s="102">
        <f>IF((AL790&lt;&gt;"")*(X790&lt;&gt;""),AL790-X790,"")</f>
        <v/>
      </c>
      <c r="BA790" s="50">
        <f>IFERROR(__xludf.dummyfunction("AI(""Actúa como un tutor académico y dirígete personalmente al estudiante "" &amp; I790 &amp; "" "" &amp; J790 &amp; "" "" &amp; G790 &amp; "" "" &amp; H790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AM790 &amp; ""'. Diferencias por área: Matemáticas ("" &amp; AQ790 &amp; ""), Ciencias Natura"&amp;"les ("" &amp; AR790 &amp; ""), Sociales ("" &amp; AS790 &amp; ""), Lectura Crítica ("" &amp; AT790 &amp; "") e Inglés ("" &amp; AU790 &amp; ""). Variación en posición: grupo ("" &amp; AN790 &amp; ""), grado ("" &amp; AO790 &amp; "") y media ("" &amp; AP790 &amp; ""). Puntajes Primer Simulacro: Global "" &amp; K790 &amp; "", Mat "" &amp; "&amp;"O4 &amp; "", Cien "" &amp; P790 &amp; "", Soc "" &amp; Q790 &amp; "", Lec "" &amp; R790 &amp; "", Ing "" &amp; S790 &amp; "". Puntajes Segundo Simulacro: Global "" &amp; Y790 &amp; "", Mat "" &amp; AC790 &amp; "", Cien "" &amp; AD790 &amp; "", Soc "" &amp; AE790 &amp; "", Lec "" &amp; AF790 &amp; "", Ing "" &amp; AG790 &amp; "". Escribe un mensaje motivador"&amp;" y breve (máximo 4 líneas)."")
"),"=AI(""Actúa como un tutor académico y dirígete personalmente al estudiante "" &amp; I790 &amp; "" "" &amp; J790 &amp; "" "" &amp; G790 &amp; "" "" &amp; H790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AM790 &amp; ""'. Diferencias por área: Matemáticas ("" &amp; AQ790 &amp; ""), Ciencias Natur"&amp;"ales ("" &amp; AR790 &amp; ""), Sociales ("" &amp; AS790 &amp; ""), Lectura Crítica ("" &amp; AT790 &amp; "") e Inglés ("" &amp; AU790 &amp; ""). Variación en posición: grupo ("" &amp; AN790 &amp; ""), grado ("" &amp; AO790 &amp; "") y media ("" &amp; AP790 &amp; ""). Puntajes Primer Simulacro: Global "" &amp; K790 &amp; "", Mat "" &amp;"&amp;" O790 &amp; "", Cien "" &amp; P790 &amp; "", Soc "" &amp; Q790 &amp; "", Lec "" &amp; R790 &amp; "", Ing "" &amp; S790 &amp; "". Puntajes Segundo Simulacro: Global "" &amp; Y790 &amp; "", Mat "" &amp; AC790 &amp; "", Cien "" &amp; AD790 &amp; "", Soc "" &amp; AE790 &amp; "", Lec "" &amp; AF790 &amp; "", Ing "" &amp; AG790 &amp; "". Escribe un mensaje motivado"&amp;"r y breve (máximo 4 líneas)."")
")</f>
        <v/>
      </c>
    </row>
    <row r="791" ht="15.75" customHeight="1" s="42">
      <c r="A791" s="93" t="n"/>
      <c r="B791" s="94" t="inlineStr">
        <is>
          <t>Bachillerato</t>
        </is>
      </c>
      <c r="C791" s="94" t="n">
        <v>1003</v>
      </c>
      <c r="D791" s="94" t="n"/>
      <c r="E791" s="95" t="n">
        <v>1011593199</v>
      </c>
      <c r="F791" s="96">
        <f>TRIM(G791&amp;" "&amp;H791&amp;" "&amp;I791&amp;" "&amp;J791)</f>
        <v/>
      </c>
      <c r="G791" s="94" t="inlineStr">
        <is>
          <t>Higuita</t>
        </is>
      </c>
      <c r="H791" s="94" t="inlineStr">
        <is>
          <t>Tilano</t>
        </is>
      </c>
      <c r="I791" s="94" t="inlineStr">
        <is>
          <t>Bryan</t>
        </is>
      </c>
      <c r="J791" s="97" t="inlineStr">
        <is>
          <t>Zavir</t>
        </is>
      </c>
      <c r="K791" s="98">
        <f>IF(SUM(O791:S791)=0, "", ROUND(((O791*3+P791*3+Q791*3+R791*3+S791*1)/13)*5,0))</f>
        <v/>
      </c>
      <c r="L791" s="99">
        <f>IF(OR($C791="",K791=""),"",COUNTIFS($C$4:$C$1500,$C791,K$4:K$1500,"&gt;"&amp;K791)+1)</f>
        <v/>
      </c>
      <c r="M791" s="99">
        <f>IF(OR($C791="",K791=""),"",IF(AND($C791&gt;=1001,$C791&lt;=1005),COUNTIFS($C$4:$C$1500,"&gt;=1001",$C$4:$C$1500,"&lt;=1005",K$4:K$1500,"&gt;"&amp;K791)+1,IF(AND($C791&gt;=1101,$C791&lt;=1105),COUNTIFS($C$4:$C$1500,"&gt;=1101",$C$4:$C$1500,"&lt;=1105",K$4:K$1500,"&gt;"&amp;K791)+1,IF(AND($C791&gt;=901,$C791&lt;=905),COUNTIFS($C$4:$C$1500,"&gt;=901",$C$4:$C$1500,"&lt;=905",K$4:K$1500,"&gt;"&amp;K791)+1,IF(AND($C791&gt;=801,$C791&lt;=805),COUNTIFS($C$4:$C$1500,"&gt;=801",$C$4:$C$1500,"&lt;=805",K$4:K$1500,"&gt;"&amp;K791)+1,IF(AND($C791&gt;=701,$C791&lt;=705),COUNTIFS($C$4:$C$1500,"&gt;=701",$C$4:$C$1500,"&lt;=705",K$4:K$1500,"&gt;"&amp;K791)+1,IF(AND($C791&gt;=601,$C791&lt;=606),COUNTIFS($C$4:$C$1500,"&gt;=601",$C$4:$C$1500,"&lt;=606",K$4:K$1500,"&gt;"&amp;K791)+1,"")))))))</f>
        <v/>
      </c>
      <c r="N791" s="99">
        <f>IF(OR($C791="",K791=""),"",IF(OR(AND($C791&gt;=1001,$C791&lt;=1005),AND($C791&gt;=1101,$C791&lt;=1105)),COUNTIFS($C$4:$C$1500,"&gt;=1001",$C$4:$C$1500,"&lt;=1005",K$4:K$1500,"&gt;"&amp;K791)+COUNTIFS($C$4:$C$1500,"&gt;=1101",$C$4:$C$1500,"&lt;=1105",K$4:K$1500,"&gt;"&amp;K791)+1,""))</f>
        <v/>
      </c>
      <c r="O791" s="94" t="n">
        <v>73.09999999999999</v>
      </c>
      <c r="P791" s="94" t="n">
        <v>44.5</v>
      </c>
      <c r="Q791" s="94" t="n">
        <v>73.34</v>
      </c>
      <c r="R791" s="94" t="n">
        <v>70</v>
      </c>
      <c r="S791" s="94" t="n">
        <v>61.11</v>
      </c>
      <c r="T791" s="99">
        <f>IF(AND(O791&gt;0,O791&lt;36),1,IF(AND(O791&gt;=36,O791&lt;51),2,IF(AND(O791&gt;=51,O791&lt;71),3,IF(AND(O791&gt;=71,O791&lt;=100),4,))))</f>
        <v/>
      </c>
      <c r="U791" s="99">
        <f>IF(AND(P791&gt;0,P791&lt;41),1,IF(AND(P791&gt;=41,P791&lt;56),2,IF(AND(P791&gt;=56,P791&lt;71),3,IF(AND(P791&gt;=71,P791&lt;=100),4,))))</f>
        <v/>
      </c>
      <c r="V791" s="99">
        <f>IF(AND(Q791&gt;0,Q791&lt;41),1,IF(AND(Q791&gt;=41,Q791&lt;56),2,IF(AND(Q791&gt;=56,Q791&lt;71),3,IF(AND(Q791&gt;=71,Q791&lt;=100),4,))))</f>
        <v/>
      </c>
      <c r="W791" s="99">
        <f>IF(AND(R791&gt;0,R791&lt;36),1,IF(AND(R791&gt;=36,R791&lt;51),2,IF(AND(R791&gt;=51,R791&lt;66),3,IF(AND(R791&gt;=66,R791&lt;=100),4,))))</f>
        <v/>
      </c>
      <c r="X791" s="100">
        <f>IF(AND(S791&gt;0,S791&lt;37),1,IF(AND(S791&gt;=37,S791&lt;58),2,IF(AND(S791&gt;=58,S791&lt;71),3,IF(AND(S791&gt;=71,S791&lt;=100),4,))))</f>
        <v/>
      </c>
      <c r="Y791" s="101">
        <f>IF(SUM(AC791:AG791)=0, "", ROUND(((AC791*3+AD791*3+AE791*3+AF791*3+AG791*1)/13)*5,0))</f>
        <v/>
      </c>
      <c r="Z791" s="99">
        <f>IF(OR($C791="",Y791=""),"",COUNTIFS($C$4:$C$1500,$C791,Y$4:Y$1500,"&gt;"&amp;Y791)+1)</f>
        <v/>
      </c>
      <c r="AA791" s="99">
        <f>IF(OR($C791="",Y791=""),"",IF(AND($C791&gt;=1001,$C791&lt;=1005),COUNTIFS($C$4:$C$1500,"&gt;=1001",$C$4:$C$1500,"&lt;=1005",Y$4:Y$1500,"&gt;"&amp;Y791)+1,IF(AND($C791&gt;=1101,$C791&lt;=1105),COUNTIFS($C$4:$C$1500,"&gt;=1101",$C$4:$C$1500,"&lt;=1105",Y$4:Y$1500,"&gt;"&amp;Y791)+1,IF(AND($C791&gt;=901,$C791&lt;=905),COUNTIFS($C$4:$C$1500,"&gt;=901",$C$4:$C$1500,"&lt;=905",Y$4:Y$1500,"&gt;"&amp;Y791)+1,IF(AND($C791&gt;=801,$C791&lt;=805),COUNTIFS($C$4:$C$1500,"&gt;=801",$C$4:$C$1500,"&lt;=805",Y$4:Y$1500,"&gt;"&amp;Y791)+1,IF(AND($C791&gt;=701,$C791&lt;=705),COUNTIFS($C$4:$C$1500,"&gt;=701",$C$4:$C$1500,"&lt;=705",Y$4:Y$1500,"&gt;"&amp;Y791)+1,IF(AND($C791&gt;=601,$C791&lt;=606),COUNTIFS($C$4:$C$1500,"&gt;=601",$C$4:$C$1500,"&lt;=606",Y$4:Y$1500,"&gt;"&amp;Y791)+1,"")))))))</f>
        <v/>
      </c>
      <c r="AB791" s="99">
        <f>IF(OR($C791="",Y791=""),"",IF(OR(AND($C791&gt;=1001,$C791&lt;=1005),AND($C791&gt;=1101,$C791&lt;=1105)),COUNTIFS($C$4:$C$1500,"&gt;=1001",$C$4:$C$1500,"&lt;=1005",Y$4:Y$1500,"&gt;"&amp;Y791)+COUNTIFS($C$4:$C$1500,"&gt;=1101",$C$4:$C$1500,"&lt;=1105",Y$4:Y$1500,"&gt;"&amp;Y791)+1,""))</f>
        <v/>
      </c>
      <c r="AC791" s="94" t="n">
        <v>60.38</v>
      </c>
      <c r="AD791" s="94" t="n">
        <v>84.72</v>
      </c>
      <c r="AE791" s="94" t="n">
        <v>66.5</v>
      </c>
      <c r="AF791" s="94" t="n">
        <v>74.38</v>
      </c>
      <c r="AG791" s="94" t="n">
        <v>100</v>
      </c>
      <c r="AH791" s="99">
        <f>IF(AND(AC791&gt;0,AC791&lt;36),1,IF(AND(AC791&gt;=36,AC791&lt;51),2,IF(AND(AC791&gt;=51,AC791&lt;71),3,IF(AND(AC791&gt;=71,AC791&lt;=100),4,))))</f>
        <v/>
      </c>
      <c r="AI791" s="99">
        <f>IF(AND(AD791&gt;0,AD791&lt;41),1,IF(AND(AD791&gt;=41,AD791&lt;56),2,IF(AND(AD791&gt;=56,AD791&lt;71),3,IF(AND(AD791&gt;=71,AD791&lt;=100),4,))))</f>
        <v/>
      </c>
      <c r="AJ791" s="99">
        <f>IF(AND(AE791&gt;0,AE791&lt;41),1,IF(AND(AE791&gt;=41,AE791&lt;56),2,IF(AND(AE791&gt;=56,AE791&lt;71),3,IF(AND(AE791&gt;=71,AE791&lt;=100),4,))))</f>
        <v/>
      </c>
      <c r="AK791" s="99">
        <f>IF(AND(AF791&gt;0,AF791&lt;36),1,IF(AND(AF791&gt;=36,AF791&lt;51),2,IF(AND(AF791&gt;=51,AF791&lt;66),3,IF(AND(AF791&gt;=66,AF791&lt;=100),4,))))</f>
        <v/>
      </c>
      <c r="AL791" s="100">
        <f>IF(AND(AG791&gt;0,AG791&lt;37),1,IF(AND(AG791&gt;=37,AG791&lt;58),2,IF(AND(AG791&gt;=58,AG791&lt;71),3,IF(AND(AG791&gt;=71,AG791&lt;=100),4,))))</f>
        <v/>
      </c>
      <c r="AM791" s="101">
        <f>IF((Y791&lt;&gt;"")*(K791&lt;&gt;""),Y791-K791,"")</f>
        <v/>
      </c>
      <c r="AN791" s="99">
        <f>IF((Z791&lt;&gt;"")*(L791&lt;&gt;""),Z791-L791,"")</f>
        <v/>
      </c>
      <c r="AO791" s="99">
        <f>IF((AA791&lt;&gt;"")*(M791&lt;&gt;""),AA791-M791,"")</f>
        <v/>
      </c>
      <c r="AP791" s="99">
        <f>IF((AB791&lt;&gt;"")*(N791&lt;&gt;""),AB791-N791,"")</f>
        <v/>
      </c>
      <c r="AQ791" s="94">
        <f>IF((AC791&lt;&gt;"")*(O791&lt;&gt;""),AC791-O791,"")</f>
        <v/>
      </c>
      <c r="AR791" s="94">
        <f>IF((AD791&lt;&gt;"")*(P791&lt;&gt;""),AD791-P791,"")</f>
        <v/>
      </c>
      <c r="AS791" s="94">
        <f>IF((AE791&lt;&gt;"")*(Q791&lt;&gt;""),AE791-Q791,"")</f>
        <v/>
      </c>
      <c r="AT791" s="94">
        <f>IF((AF791&lt;&gt;"")*(R791&lt;&gt;""),AF791-R791,"")</f>
        <v/>
      </c>
      <c r="AU791" s="94">
        <f>IF((AG791&lt;&gt;"")*(S791&lt;&gt;""),AG791-S791,"")</f>
        <v/>
      </c>
      <c r="AV791" s="99">
        <f>IF((AH791&lt;&gt;"")*(T791&lt;&gt;""),AH791-T791,"")</f>
        <v/>
      </c>
      <c r="AW791" s="99">
        <f>IF((AI791&lt;&gt;"")*(U791&lt;&gt;""),AI791-U791,"")</f>
        <v/>
      </c>
      <c r="AX791" s="99">
        <f>IF((AJ791&lt;&gt;"")*(V791&lt;&gt;""),AJ791-V791,"")</f>
        <v/>
      </c>
      <c r="AY791" s="99">
        <f>IF((AK791&lt;&gt;"")*(W791&lt;&gt;""),AK791-W791,"")</f>
        <v/>
      </c>
      <c r="AZ791" s="102">
        <f>IF((AL791&lt;&gt;"")*(X791&lt;&gt;""),AL791-X791,"")</f>
        <v/>
      </c>
      <c r="BA791" s="50">
        <f>IFERROR(__xludf.dummyfunction("AI(""Actúa como un tutor académico y dirígete personalmente al estudiante "" &amp; I791 &amp; "" "" &amp; J791 &amp; "" "" &amp; G791 &amp; "" "" &amp; H791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AM791 &amp; ""'. Diferencias por área: Matemáticas ("" &amp; AQ791 &amp; ""), Ciencias Natura"&amp;"les ("" &amp; AR791 &amp; ""), Sociales ("" &amp; AS791 &amp; ""), Lectura Crítica ("" &amp; AT791 &amp; "") e Inglés ("" &amp; AU791 &amp; ""). Variación en posición: grupo ("" &amp; AN791 &amp; ""), grado ("" &amp; AO791 &amp; "") y media ("" &amp; AP791 &amp; ""). Puntajes Primer Simulacro: Global "" &amp; K791 &amp; "", Mat "" &amp; "&amp;"O4 &amp; "", Cien "" &amp; P791 &amp; "", Soc "" &amp; Q791 &amp; "", Lec "" &amp; R791 &amp; "", Ing "" &amp; S791 &amp; "". Puntajes Segundo Simulacro: Global "" &amp; Y791 &amp; "", Mat "" &amp; AC791 &amp; "", Cien "" &amp; AD791 &amp; "", Soc "" &amp; AE791 &amp; "", Lec "" &amp; AF791 &amp; "", Ing "" &amp; AG791 &amp; "". Escribe un mensaje motivador"&amp;" y breve (máximo 4 líneas)."")
"),"=AI(""Actúa como un tutor académico y dirígete personalmente al estudiante "" &amp; I791 &amp; "" "" &amp; J791 &amp; "" "" &amp; G791 &amp; "" "" &amp; H791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AM791 &amp; ""'. Diferencias por área: Matemáticas ("" &amp; AQ791 &amp; ""), Ciencias Natur"&amp;"ales ("" &amp; AR791 &amp; ""), Sociales ("" &amp; AS791 &amp; ""), Lectura Crítica ("" &amp; AT791 &amp; "") e Inglés ("" &amp; AU791 &amp; ""). Variación en posición: grupo ("" &amp; AN791 &amp; ""), grado ("" &amp; AO791 &amp; "") y media ("" &amp; AP791 &amp; ""). Puntajes Primer Simulacro: Global "" &amp; K791 &amp; "", Mat "" &amp;"&amp;" O791 &amp; "", Cien "" &amp; P791 &amp; "", Soc "" &amp; Q791 &amp; "", Lec "" &amp; R791 &amp; "", Ing "" &amp; S791 &amp; "". Puntajes Segundo Simulacro: Global "" &amp; Y791 &amp; "", Mat "" &amp; AC791 &amp; "", Cien "" &amp; AD791 &amp; "", Soc "" &amp; AE791 &amp; "", Lec "" &amp; AF791 &amp; "", Ing "" &amp; AG791 &amp; "". Escribe un mensaje motivado"&amp;"r y breve (máximo 4 líneas)."")
")</f>
        <v/>
      </c>
    </row>
    <row r="792" ht="15.75" customHeight="1" s="42">
      <c r="A792" s="93" t="n"/>
      <c r="B792" s="94" t="inlineStr">
        <is>
          <t>Bachillerato</t>
        </is>
      </c>
      <c r="C792" s="94" t="n">
        <v>1003</v>
      </c>
      <c r="D792" s="94" t="n"/>
      <c r="E792" s="95" t="n">
        <v>1011593126</v>
      </c>
      <c r="F792" s="96">
        <f>TRIM(G792&amp;" "&amp;H792&amp;" "&amp;I792&amp;" "&amp;J792)</f>
        <v/>
      </c>
      <c r="G792" s="94" t="inlineStr">
        <is>
          <t>Jiménez</t>
        </is>
      </c>
      <c r="H792" s="94" t="inlineStr">
        <is>
          <t>Holguín</t>
        </is>
      </c>
      <c r="I792" s="94" t="inlineStr">
        <is>
          <t>Valeria</t>
        </is>
      </c>
      <c r="J792" s="97" t="n"/>
      <c r="K792" s="98">
        <f>IF(SUM(O792:S792)=0, "", ROUND(((O792*3+P792*3+Q792*3+R792*3+S792*1)/13)*5,0))</f>
        <v/>
      </c>
      <c r="L792" s="99">
        <f>IF(OR($C792="",K792=""),"",COUNTIFS($C$4:$C$1500,$C792,K$4:K$1500,"&gt;"&amp;K792)+1)</f>
        <v/>
      </c>
      <c r="M792" s="99">
        <f>IF(OR($C792="",K792=""),"",IF(AND($C792&gt;=1001,$C792&lt;=1005),COUNTIFS($C$4:$C$1500,"&gt;=1001",$C$4:$C$1500,"&lt;=1005",K$4:K$1500,"&gt;"&amp;K792)+1,IF(AND($C792&gt;=1101,$C792&lt;=1105),COUNTIFS($C$4:$C$1500,"&gt;=1101",$C$4:$C$1500,"&lt;=1105",K$4:K$1500,"&gt;"&amp;K792)+1,IF(AND($C792&gt;=901,$C792&lt;=905),COUNTIFS($C$4:$C$1500,"&gt;=901",$C$4:$C$1500,"&lt;=905",K$4:K$1500,"&gt;"&amp;K792)+1,IF(AND($C792&gt;=801,$C792&lt;=805),COUNTIFS($C$4:$C$1500,"&gt;=801",$C$4:$C$1500,"&lt;=805",K$4:K$1500,"&gt;"&amp;K792)+1,IF(AND($C792&gt;=701,$C792&lt;=705),COUNTIFS($C$4:$C$1500,"&gt;=701",$C$4:$C$1500,"&lt;=705",K$4:K$1500,"&gt;"&amp;K792)+1,IF(AND($C792&gt;=601,$C792&lt;=606),COUNTIFS($C$4:$C$1500,"&gt;=601",$C$4:$C$1500,"&lt;=606",K$4:K$1500,"&gt;"&amp;K792)+1,"")))))))</f>
        <v/>
      </c>
      <c r="N792" s="99">
        <f>IF(OR($C792="",K792=""),"",IF(OR(AND($C792&gt;=1001,$C792&lt;=1005),AND($C792&gt;=1101,$C792&lt;=1105)),COUNTIFS($C$4:$C$1500,"&gt;=1001",$C$4:$C$1500,"&lt;=1005",K$4:K$1500,"&gt;"&amp;K792)+COUNTIFS($C$4:$C$1500,"&gt;=1101",$C$4:$C$1500,"&lt;=1105",K$4:K$1500,"&gt;"&amp;K792)+1,""))</f>
        <v/>
      </c>
      <c r="O792" s="94" t="n">
        <v>42.64</v>
      </c>
      <c r="P792" s="94" t="n">
        <v>50.96</v>
      </c>
      <c r="Q792" s="94" t="n">
        <v>34.4</v>
      </c>
      <c r="R792" s="94" t="n">
        <v>30</v>
      </c>
      <c r="S792" s="94" t="n">
        <v>34.22</v>
      </c>
      <c r="T792" s="99">
        <f>IF(AND(O792&gt;0,O792&lt;36),1,IF(AND(O792&gt;=36,O792&lt;51),2,IF(AND(O792&gt;=51,O792&lt;71),3,IF(AND(O792&gt;=71,O792&lt;=100),4,))))</f>
        <v/>
      </c>
      <c r="U792" s="99">
        <f>IF(AND(P792&gt;0,P792&lt;41),1,IF(AND(P792&gt;=41,P792&lt;56),2,IF(AND(P792&gt;=56,P792&lt;71),3,IF(AND(P792&gt;=71,P792&lt;=100),4,))))</f>
        <v/>
      </c>
      <c r="V792" s="99">
        <f>IF(AND(Q792&gt;0,Q792&lt;41),1,IF(AND(Q792&gt;=41,Q792&lt;56),2,IF(AND(Q792&gt;=56,Q792&lt;71),3,IF(AND(Q792&gt;=71,Q792&lt;=100),4,))))</f>
        <v/>
      </c>
      <c r="W792" s="99">
        <f>IF(AND(R792&gt;0,R792&lt;36),1,IF(AND(R792&gt;=36,R792&lt;51),2,IF(AND(R792&gt;=51,R792&lt;66),3,IF(AND(R792&gt;=66,R792&lt;=100),4,))))</f>
        <v/>
      </c>
      <c r="X792" s="100">
        <f>IF(AND(S792&gt;0,S792&lt;37),1,IF(AND(S792&gt;=37,S792&lt;58),2,IF(AND(S792&gt;=58,S792&lt;71),3,IF(AND(S792&gt;=71,S792&lt;=100),4,))))</f>
        <v/>
      </c>
      <c r="Y792" s="101">
        <f>IF(SUM(AC792:AG792)=0, "", ROUND(((AC792*3+AD792*3+AE792*3+AF792*3+AG792*1)/13)*5,0))</f>
        <v/>
      </c>
      <c r="Z792" s="99">
        <f>IF(OR($C792="",Y792=""),"",COUNTIFS($C$4:$C$1500,$C792,Y$4:Y$1500,"&gt;"&amp;Y792)+1)</f>
        <v/>
      </c>
      <c r="AA792" s="99">
        <f>IF(OR($C792="",Y792=""),"",IF(AND($C792&gt;=1001,$C792&lt;=1005),COUNTIFS($C$4:$C$1500,"&gt;=1001",$C$4:$C$1500,"&lt;=1005",Y$4:Y$1500,"&gt;"&amp;Y792)+1,IF(AND($C792&gt;=1101,$C792&lt;=1105),COUNTIFS($C$4:$C$1500,"&gt;=1101",$C$4:$C$1500,"&lt;=1105",Y$4:Y$1500,"&gt;"&amp;Y792)+1,IF(AND($C792&gt;=901,$C792&lt;=905),COUNTIFS($C$4:$C$1500,"&gt;=901",$C$4:$C$1500,"&lt;=905",Y$4:Y$1500,"&gt;"&amp;Y792)+1,IF(AND($C792&gt;=801,$C792&lt;=805),COUNTIFS($C$4:$C$1500,"&gt;=801",$C$4:$C$1500,"&lt;=805",Y$4:Y$1500,"&gt;"&amp;Y792)+1,IF(AND($C792&gt;=701,$C792&lt;=705),COUNTIFS($C$4:$C$1500,"&gt;=701",$C$4:$C$1500,"&lt;=705",Y$4:Y$1500,"&gt;"&amp;Y792)+1,IF(AND($C792&gt;=601,$C792&lt;=606),COUNTIFS($C$4:$C$1500,"&gt;=601",$C$4:$C$1500,"&lt;=606",Y$4:Y$1500,"&gt;"&amp;Y792)+1,"")))))))</f>
        <v/>
      </c>
      <c r="AB792" s="99">
        <f>IF(OR($C792="",Y792=""),"",IF(OR(AND($C792&gt;=1001,$C792&lt;=1005),AND($C792&gt;=1101,$C792&lt;=1105)),COUNTIFS($C$4:$C$1500,"&gt;=1001",$C$4:$C$1500,"&lt;=1005",Y$4:Y$1500,"&gt;"&amp;Y792)+COUNTIFS($C$4:$C$1500,"&gt;=1101",$C$4:$C$1500,"&lt;=1105",Y$4:Y$1500,"&gt;"&amp;Y792)+1,""))</f>
        <v/>
      </c>
      <c r="AC792" s="94" t="n">
        <v>34.5</v>
      </c>
      <c r="AD792" s="94" t="n">
        <v>43.93</v>
      </c>
      <c r="AE792" s="94" t="n">
        <v>41.88</v>
      </c>
      <c r="AF792" s="94" t="n">
        <v>70</v>
      </c>
      <c r="AG792" s="94" t="n">
        <v>27.5</v>
      </c>
      <c r="AH792" s="99">
        <f>IF(AND(AC792&gt;0,AC792&lt;36),1,IF(AND(AC792&gt;=36,AC792&lt;51),2,IF(AND(AC792&gt;=51,AC792&lt;71),3,IF(AND(AC792&gt;=71,AC792&lt;=100),4,))))</f>
        <v/>
      </c>
      <c r="AI792" s="99">
        <f>IF(AND(AD792&gt;0,AD792&lt;41),1,IF(AND(AD792&gt;=41,AD792&lt;56),2,IF(AND(AD792&gt;=56,AD792&lt;71),3,IF(AND(AD792&gt;=71,AD792&lt;=100),4,))))</f>
        <v/>
      </c>
      <c r="AJ792" s="99">
        <f>IF(AND(AE792&gt;0,AE792&lt;41),1,IF(AND(AE792&gt;=41,AE792&lt;56),2,IF(AND(AE792&gt;=56,AE792&lt;71),3,IF(AND(AE792&gt;=71,AE792&lt;=100),4,))))</f>
        <v/>
      </c>
      <c r="AK792" s="99">
        <f>IF(AND(AF792&gt;0,AF792&lt;36),1,IF(AND(AF792&gt;=36,AF792&lt;51),2,IF(AND(AF792&gt;=51,AF792&lt;66),3,IF(AND(AF792&gt;=66,AF792&lt;=100),4,))))</f>
        <v/>
      </c>
      <c r="AL792" s="100">
        <f>IF(AND(AG792&gt;0,AG792&lt;37),1,IF(AND(AG792&gt;=37,AG792&lt;58),2,IF(AND(AG792&gt;=58,AG792&lt;71),3,IF(AND(AG792&gt;=71,AG792&lt;=100),4,))))</f>
        <v/>
      </c>
      <c r="AM792" s="101">
        <f>IF((Y792&lt;&gt;"")*(K792&lt;&gt;""),Y792-K792,"")</f>
        <v/>
      </c>
      <c r="AN792" s="99">
        <f>IF((Z792&lt;&gt;"")*(L792&lt;&gt;""),Z792-L792,"")</f>
        <v/>
      </c>
      <c r="AO792" s="99">
        <f>IF((AA792&lt;&gt;"")*(M792&lt;&gt;""),AA792-M792,"")</f>
        <v/>
      </c>
      <c r="AP792" s="99">
        <f>IF((AB792&lt;&gt;"")*(N792&lt;&gt;""),AB792-N792,"")</f>
        <v/>
      </c>
      <c r="AQ792" s="94">
        <f>IF((AC792&lt;&gt;"")*(O792&lt;&gt;""),AC792-O792,"")</f>
        <v/>
      </c>
      <c r="AR792" s="94">
        <f>IF((AD792&lt;&gt;"")*(P792&lt;&gt;""),AD792-P792,"")</f>
        <v/>
      </c>
      <c r="AS792" s="94">
        <f>IF((AE792&lt;&gt;"")*(Q792&lt;&gt;""),AE792-Q792,"")</f>
        <v/>
      </c>
      <c r="AT792" s="94">
        <f>IF((AF792&lt;&gt;"")*(R792&lt;&gt;""),AF792-R792,"")</f>
        <v/>
      </c>
      <c r="AU792" s="94">
        <f>IF((AG792&lt;&gt;"")*(S792&lt;&gt;""),AG792-S792,"")</f>
        <v/>
      </c>
      <c r="AV792" s="99">
        <f>IF((AH792&lt;&gt;"")*(T792&lt;&gt;""),AH792-T792,"")</f>
        <v/>
      </c>
      <c r="AW792" s="99">
        <f>IF((AI792&lt;&gt;"")*(U792&lt;&gt;""),AI792-U792,"")</f>
        <v/>
      </c>
      <c r="AX792" s="99">
        <f>IF((AJ792&lt;&gt;"")*(V792&lt;&gt;""),AJ792-V792,"")</f>
        <v/>
      </c>
      <c r="AY792" s="99">
        <f>IF((AK792&lt;&gt;"")*(W792&lt;&gt;""),AK792-W792,"")</f>
        <v/>
      </c>
      <c r="AZ792" s="102">
        <f>IF((AL792&lt;&gt;"")*(X792&lt;&gt;""),AL792-X792,"")</f>
        <v/>
      </c>
      <c r="BA792" s="50">
        <f>IFERROR(__xludf.dummyfunction("AI(""Actúa como un tutor académico y dirígete personalmente al estudiante "" &amp; I792 &amp; "" "" &amp; J792 &amp; "" "" &amp; G792 &amp; "" "" &amp; H792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AM792 &amp; ""'. Diferencias por área: Matemáticas ("" &amp; AQ792 &amp; ""), Ciencias Natura"&amp;"les ("" &amp; AR792 &amp; ""), Sociales ("" &amp; AS792 &amp; ""), Lectura Crítica ("" &amp; AT792 &amp; "") e Inglés ("" &amp; AU792 &amp; ""). Variación en posición: grupo ("" &amp; AN792 &amp; ""), grado ("" &amp; AO792 &amp; "") y media ("" &amp; AP792 &amp; ""). Puntajes Primer Simulacro: Global "" &amp; K792 &amp; "", Mat "" &amp; "&amp;"O4 &amp; "", Cien "" &amp; P792 &amp; "", Soc "" &amp; Q792 &amp; "", Lec "" &amp; R792 &amp; "", Ing "" &amp; S792 &amp; "". Puntajes Segundo Simulacro: Global "" &amp; Y792 &amp; "", Mat "" &amp; AC792 &amp; "", Cien "" &amp; AD792 &amp; "", Soc "" &amp; AE792 &amp; "", Lec "" &amp; AF792 &amp; "", Ing "" &amp; AG792 &amp; "". Escribe un mensaje motivador"&amp;" y breve (máximo 4 líneas)."")
"),"=AI(""Actúa como un tutor académico y dirígete personalmente al estudiante "" &amp; I792 &amp; "" "" &amp; J792 &amp; "" "" &amp; G792 &amp; "" "" &amp; H792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AM792 &amp; ""'. Diferencias por área: Matemáticas ("" &amp; AQ792 &amp; ""), Ciencias Natur"&amp;"ales ("" &amp; AR792 &amp; ""), Sociales ("" &amp; AS792 &amp; ""), Lectura Crítica ("" &amp; AT792 &amp; "") e Inglés ("" &amp; AU792 &amp; ""). Variación en posición: grupo ("" &amp; AN792 &amp; ""), grado ("" &amp; AO792 &amp; "") y media ("" &amp; AP792 &amp; ""). Puntajes Primer Simulacro: Global "" &amp; K792 &amp; "", Mat "" &amp;"&amp;" O792 &amp; "", Cien "" &amp; P792 &amp; "", Soc "" &amp; Q792 &amp; "", Lec "" &amp; R792 &amp; "", Ing "" &amp; S792 &amp; "". Puntajes Segundo Simulacro: Global "" &amp; Y792 &amp; "", Mat "" &amp; AC792 &amp; "", Cien "" &amp; AD792 &amp; "", Soc "" &amp; AE792 &amp; "", Lec "" &amp; AF792 &amp; "", Ing "" &amp; AG792 &amp; "". Escribe un mensaje motivado"&amp;"r y breve (máximo 4 líneas)."")
")</f>
        <v/>
      </c>
    </row>
    <row r="793" ht="15.75" customHeight="1" s="42">
      <c r="A793" s="93" t="n"/>
      <c r="B793" s="94" t="inlineStr">
        <is>
          <t>Bachillerato</t>
        </is>
      </c>
      <c r="C793" s="94" t="n">
        <v>1003</v>
      </c>
      <c r="D793" s="94" t="n"/>
      <c r="E793" s="95" t="n">
        <v>1011594123</v>
      </c>
      <c r="F793" s="96">
        <f>TRIM(G793&amp;" "&amp;H793&amp;" "&amp;I793&amp;" "&amp;J793)</f>
        <v/>
      </c>
      <c r="G793" s="94" t="inlineStr">
        <is>
          <t>Londoño</t>
        </is>
      </c>
      <c r="H793" s="94" t="inlineStr">
        <is>
          <t>Uribe</t>
        </is>
      </c>
      <c r="I793" s="94" t="inlineStr">
        <is>
          <t>Tomas</t>
        </is>
      </c>
      <c r="J793" s="97" t="n"/>
      <c r="K793" s="98">
        <f>IF(SUM(O793:S793)=0, "", ROUND(((O793*3+P793*3+Q793*3+R793*3+S793*1)/13)*5,0))</f>
        <v/>
      </c>
      <c r="L793" s="99">
        <f>IF(OR($C793="",K793=""),"",COUNTIFS($C$4:$C$1500,$C793,K$4:K$1500,"&gt;"&amp;K793)+1)</f>
        <v/>
      </c>
      <c r="M793" s="99">
        <f>IF(OR($C793="",K793=""),"",IF(AND($C793&gt;=1001,$C793&lt;=1005),COUNTIFS($C$4:$C$1500,"&gt;=1001",$C$4:$C$1500,"&lt;=1005",K$4:K$1500,"&gt;"&amp;K793)+1,IF(AND($C793&gt;=1101,$C793&lt;=1105),COUNTIFS($C$4:$C$1500,"&gt;=1101",$C$4:$C$1500,"&lt;=1105",K$4:K$1500,"&gt;"&amp;K793)+1,IF(AND($C793&gt;=901,$C793&lt;=905),COUNTIFS($C$4:$C$1500,"&gt;=901",$C$4:$C$1500,"&lt;=905",K$4:K$1500,"&gt;"&amp;K793)+1,IF(AND($C793&gt;=801,$C793&lt;=805),COUNTIFS($C$4:$C$1500,"&gt;=801",$C$4:$C$1500,"&lt;=805",K$4:K$1500,"&gt;"&amp;K793)+1,IF(AND($C793&gt;=701,$C793&lt;=705),COUNTIFS($C$4:$C$1500,"&gt;=701",$C$4:$C$1500,"&lt;=705",K$4:K$1500,"&gt;"&amp;K793)+1,IF(AND($C793&gt;=601,$C793&lt;=606),COUNTIFS($C$4:$C$1500,"&gt;=601",$C$4:$C$1500,"&lt;=606",K$4:K$1500,"&gt;"&amp;K793)+1,"")))))))</f>
        <v/>
      </c>
      <c r="N793" s="99">
        <f>IF(OR($C793="",K793=""),"",IF(OR(AND($C793&gt;=1001,$C793&lt;=1005),AND($C793&gt;=1101,$C793&lt;=1105)),COUNTIFS($C$4:$C$1500,"&gt;=1001",$C$4:$C$1500,"&lt;=1005",K$4:K$1500,"&gt;"&amp;K793)+COUNTIFS($C$4:$C$1500,"&gt;=1101",$C$4:$C$1500,"&lt;=1105",K$4:K$1500,"&gt;"&amp;K793)+1,""))</f>
        <v/>
      </c>
      <c r="O793" s="94" t="n">
        <v>42.94</v>
      </c>
      <c r="P793" s="94" t="n">
        <v>47.3</v>
      </c>
      <c r="Q793" s="94" t="n">
        <v>51.6</v>
      </c>
      <c r="R793" s="94" t="n">
        <v>60</v>
      </c>
      <c r="S793" s="94" t="n">
        <v>39.11</v>
      </c>
      <c r="T793" s="99">
        <f>IF(AND(O793&gt;0,O793&lt;36),1,IF(AND(O793&gt;=36,O793&lt;51),2,IF(AND(O793&gt;=51,O793&lt;71),3,IF(AND(O793&gt;=71,O793&lt;=100),4,))))</f>
        <v/>
      </c>
      <c r="U793" s="99">
        <f>IF(AND(P793&gt;0,P793&lt;41),1,IF(AND(P793&gt;=41,P793&lt;56),2,IF(AND(P793&gt;=56,P793&lt;71),3,IF(AND(P793&gt;=71,P793&lt;=100),4,))))</f>
        <v/>
      </c>
      <c r="V793" s="99">
        <f>IF(AND(Q793&gt;0,Q793&lt;41),1,IF(AND(Q793&gt;=41,Q793&lt;56),2,IF(AND(Q793&gt;=56,Q793&lt;71),3,IF(AND(Q793&gt;=71,Q793&lt;=100),4,))))</f>
        <v/>
      </c>
      <c r="W793" s="99">
        <f>IF(AND(R793&gt;0,R793&lt;36),1,IF(AND(R793&gt;=36,R793&lt;51),2,IF(AND(R793&gt;=51,R793&lt;66),3,IF(AND(R793&gt;=66,R793&lt;=100),4,))))</f>
        <v/>
      </c>
      <c r="X793" s="100">
        <f>IF(AND(S793&gt;0,S793&lt;37),1,IF(AND(S793&gt;=37,S793&lt;58),2,IF(AND(S793&gt;=58,S793&lt;71),3,IF(AND(S793&gt;=71,S793&lt;=100),4,))))</f>
        <v/>
      </c>
      <c r="Y793" s="101">
        <f>IF(SUM(AC793:AG793)=0, "", ROUND(((AC793*3+AD793*3+AE793*3+AF793*3+AG793*1)/13)*5,0))</f>
        <v/>
      </c>
      <c r="Z793" s="99">
        <f>IF(OR($C793="",Y793=""),"",COUNTIFS($C$4:$C$1500,$C793,Y$4:Y$1500,"&gt;"&amp;Y793)+1)</f>
        <v/>
      </c>
      <c r="AA793" s="99">
        <f>IF(OR($C793="",Y793=""),"",IF(AND($C793&gt;=1001,$C793&lt;=1005),COUNTIFS($C$4:$C$1500,"&gt;=1001",$C$4:$C$1500,"&lt;=1005",Y$4:Y$1500,"&gt;"&amp;Y793)+1,IF(AND($C793&gt;=1101,$C793&lt;=1105),COUNTIFS($C$4:$C$1500,"&gt;=1101",$C$4:$C$1500,"&lt;=1105",Y$4:Y$1500,"&gt;"&amp;Y793)+1,IF(AND($C793&gt;=901,$C793&lt;=905),COUNTIFS($C$4:$C$1500,"&gt;=901",$C$4:$C$1500,"&lt;=905",Y$4:Y$1500,"&gt;"&amp;Y793)+1,IF(AND($C793&gt;=801,$C793&lt;=805),COUNTIFS($C$4:$C$1500,"&gt;=801",$C$4:$C$1500,"&lt;=805",Y$4:Y$1500,"&gt;"&amp;Y793)+1,IF(AND($C793&gt;=701,$C793&lt;=705),COUNTIFS($C$4:$C$1500,"&gt;=701",$C$4:$C$1500,"&lt;=705",Y$4:Y$1500,"&gt;"&amp;Y793)+1,IF(AND($C793&gt;=601,$C793&lt;=606),COUNTIFS($C$4:$C$1500,"&gt;=601",$C$4:$C$1500,"&lt;=606",Y$4:Y$1500,"&gt;"&amp;Y793)+1,"")))))))</f>
        <v/>
      </c>
      <c r="AB793" s="99">
        <f>IF(OR($C793="",Y793=""),"",IF(OR(AND($C793&gt;=1001,$C793&lt;=1005),AND($C793&gt;=1101,$C793&lt;=1105)),COUNTIFS($C$4:$C$1500,"&gt;=1001",$C$4:$C$1500,"&lt;=1005",Y$4:Y$1500,"&gt;"&amp;Y793)+COUNTIFS($C$4:$C$1500,"&gt;=1101",$C$4:$C$1500,"&lt;=1105",Y$4:Y$1500,"&gt;"&amp;Y793)+1,""))</f>
        <v/>
      </c>
      <c r="AC793" s="94" t="n">
        <v>54.63</v>
      </c>
      <c r="AD793" s="94" t="n">
        <v>65.83</v>
      </c>
      <c r="AE793" s="94" t="n">
        <v>90.25</v>
      </c>
      <c r="AF793" s="94" t="n">
        <v>78.75</v>
      </c>
      <c r="AG793" s="94" t="n">
        <v>87.08</v>
      </c>
      <c r="AH793" s="99">
        <f>IF(AND(AC793&gt;0,AC793&lt;36),1,IF(AND(AC793&gt;=36,AC793&lt;51),2,IF(AND(AC793&gt;=51,AC793&lt;71),3,IF(AND(AC793&gt;=71,AC793&lt;=100),4,))))</f>
        <v/>
      </c>
      <c r="AI793" s="99">
        <f>IF(AND(AD793&gt;0,AD793&lt;41),1,IF(AND(AD793&gt;=41,AD793&lt;56),2,IF(AND(AD793&gt;=56,AD793&lt;71),3,IF(AND(AD793&gt;=71,AD793&lt;=100),4,))))</f>
        <v/>
      </c>
      <c r="AJ793" s="99">
        <f>IF(AND(AE793&gt;0,AE793&lt;41),1,IF(AND(AE793&gt;=41,AE793&lt;56),2,IF(AND(AE793&gt;=56,AE793&lt;71),3,IF(AND(AE793&gt;=71,AE793&lt;=100),4,))))</f>
        <v/>
      </c>
      <c r="AK793" s="99">
        <f>IF(AND(AF793&gt;0,AF793&lt;36),1,IF(AND(AF793&gt;=36,AF793&lt;51),2,IF(AND(AF793&gt;=51,AF793&lt;66),3,IF(AND(AF793&gt;=66,AF793&lt;=100),4,))))</f>
        <v/>
      </c>
      <c r="AL793" s="100">
        <f>IF(AND(AG793&gt;0,AG793&lt;37),1,IF(AND(AG793&gt;=37,AG793&lt;58),2,IF(AND(AG793&gt;=58,AG793&lt;71),3,IF(AND(AG793&gt;=71,AG793&lt;=100),4,))))</f>
        <v/>
      </c>
      <c r="AM793" s="101">
        <f>IF((Y793&lt;&gt;"")*(K793&lt;&gt;""),Y793-K793,"")</f>
        <v/>
      </c>
      <c r="AN793" s="99">
        <f>IF((Z793&lt;&gt;"")*(L793&lt;&gt;""),Z793-L793,"")</f>
        <v/>
      </c>
      <c r="AO793" s="99">
        <f>IF((AA793&lt;&gt;"")*(M793&lt;&gt;""),AA793-M793,"")</f>
        <v/>
      </c>
      <c r="AP793" s="99">
        <f>IF((AB793&lt;&gt;"")*(N793&lt;&gt;""),AB793-N793,"")</f>
        <v/>
      </c>
      <c r="AQ793" s="94">
        <f>IF((AC793&lt;&gt;"")*(O793&lt;&gt;""),AC793-O793,"")</f>
        <v/>
      </c>
      <c r="AR793" s="94">
        <f>IF((AD793&lt;&gt;"")*(P793&lt;&gt;""),AD793-P793,"")</f>
        <v/>
      </c>
      <c r="AS793" s="94">
        <f>IF((AE793&lt;&gt;"")*(Q793&lt;&gt;""),AE793-Q793,"")</f>
        <v/>
      </c>
      <c r="AT793" s="94">
        <f>IF((AF793&lt;&gt;"")*(R793&lt;&gt;""),AF793-R793,"")</f>
        <v/>
      </c>
      <c r="AU793" s="94">
        <f>IF((AG793&lt;&gt;"")*(S793&lt;&gt;""),AG793-S793,"")</f>
        <v/>
      </c>
      <c r="AV793" s="99">
        <f>IF((AH793&lt;&gt;"")*(T793&lt;&gt;""),AH793-T793,"")</f>
        <v/>
      </c>
      <c r="AW793" s="99">
        <f>IF((AI793&lt;&gt;"")*(U793&lt;&gt;""),AI793-U793,"")</f>
        <v/>
      </c>
      <c r="AX793" s="99">
        <f>IF((AJ793&lt;&gt;"")*(V793&lt;&gt;""),AJ793-V793,"")</f>
        <v/>
      </c>
      <c r="AY793" s="99">
        <f>IF((AK793&lt;&gt;"")*(W793&lt;&gt;""),AK793-W793,"")</f>
        <v/>
      </c>
      <c r="AZ793" s="102">
        <f>IF((AL793&lt;&gt;"")*(X793&lt;&gt;""),AL793-X793,"")</f>
        <v/>
      </c>
      <c r="BA793" s="50">
        <f>IFERROR(__xludf.dummyfunction("AI(""Actúa como un tutor académico y dirígete personalmente al estudiante "" &amp; I793 &amp; "" "" &amp; J793 &amp; "" "" &amp; G793 &amp; "" "" &amp; H793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AM793 &amp; ""'. Diferencias por área: Matemáticas ("" &amp; AQ793 &amp; ""), Ciencias Natura"&amp;"les ("" &amp; AR793 &amp; ""), Sociales ("" &amp; AS793 &amp; ""), Lectura Crítica ("" &amp; AT793 &amp; "") e Inglés ("" &amp; AU793 &amp; ""). Variación en posición: grupo ("" &amp; AN793 &amp; ""), grado ("" &amp; AO793 &amp; "") y media ("" &amp; AP793 &amp; ""). Puntajes Primer Simulacro: Global "" &amp; K793 &amp; "", Mat "" &amp; "&amp;"O4 &amp; "", Cien "" &amp; P793 &amp; "", Soc "" &amp; Q793 &amp; "", Lec "" &amp; R793 &amp; "", Ing "" &amp; S793 &amp; "". Puntajes Segundo Simulacro: Global "" &amp; Y793 &amp; "", Mat "" &amp; AC793 &amp; "", Cien "" &amp; AD793 &amp; "", Soc "" &amp; AE793 &amp; "", Lec "" &amp; AF793 &amp; "", Ing "" &amp; AG793 &amp; "". Escribe un mensaje motivador"&amp;" y breve (máximo 4 líneas)."")
"),"=AI(""Actúa como un tutor académico y dirígete personalmente al estudiante "" &amp; I793 &amp; "" "" &amp; J793 &amp; "" "" &amp; G793 &amp; "" "" &amp; H793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AM793 &amp; ""'. Diferencias por área: Matemáticas ("" &amp; AQ793 &amp; ""), Ciencias Natur"&amp;"ales ("" &amp; AR793 &amp; ""), Sociales ("" &amp; AS793 &amp; ""), Lectura Crítica ("" &amp; AT793 &amp; "") e Inglés ("" &amp; AU793 &amp; ""). Variación en posición: grupo ("" &amp; AN793 &amp; ""), grado ("" &amp; AO793 &amp; "") y media ("" &amp; AP793 &amp; ""). Puntajes Primer Simulacro: Global "" &amp; K793 &amp; "", Mat "" &amp;"&amp;" O793 &amp; "", Cien "" &amp; P793 &amp; "", Soc "" &amp; Q793 &amp; "", Lec "" &amp; R793 &amp; "", Ing "" &amp; S793 &amp; "". Puntajes Segundo Simulacro: Global "" &amp; Y793 &amp; "", Mat "" &amp; AC793 &amp; "", Cien "" &amp; AD793 &amp; "", Soc "" &amp; AE793 &amp; "", Lec "" &amp; AF793 &amp; "", Ing "" &amp; AG793 &amp; "". Escribe un mensaje motivado"&amp;"r y breve (máximo 4 líneas)."")
")</f>
        <v/>
      </c>
    </row>
    <row r="794" ht="15.75" customHeight="1" s="42">
      <c r="A794" s="93" t="n"/>
      <c r="B794" s="94" t="inlineStr">
        <is>
          <t>Bachillerato</t>
        </is>
      </c>
      <c r="C794" s="94" t="n">
        <v>1003</v>
      </c>
      <c r="D794" s="94" t="n"/>
      <c r="E794" s="95" t="n">
        <v>1011593072</v>
      </c>
      <c r="F794" s="96">
        <f>TRIM(G794&amp;" "&amp;H794&amp;" "&amp;I794&amp;" "&amp;J794)</f>
        <v/>
      </c>
      <c r="G794" s="94" t="inlineStr">
        <is>
          <t>Martínez</t>
        </is>
      </c>
      <c r="H794" s="94" t="inlineStr">
        <is>
          <t>Salas</t>
        </is>
      </c>
      <c r="I794" s="94" t="inlineStr">
        <is>
          <t>Sebastián</t>
        </is>
      </c>
      <c r="J794" s="97" t="n"/>
      <c r="K794" s="98">
        <f>IF(SUM(O794:S794)=0, "", ROUND(((O794*3+P794*3+Q794*3+R794*3+S794*1)/13)*5,0))</f>
        <v/>
      </c>
      <c r="L794" s="99">
        <f>IF(OR($C794="",K794=""),"",COUNTIFS($C$4:$C$1500,$C794,K$4:K$1500,"&gt;"&amp;K794)+1)</f>
        <v/>
      </c>
      <c r="M794" s="99">
        <f>IF(OR($C794="",K794=""),"",IF(AND($C794&gt;=1001,$C794&lt;=1005),COUNTIFS($C$4:$C$1500,"&gt;=1001",$C$4:$C$1500,"&lt;=1005",K$4:K$1500,"&gt;"&amp;K794)+1,IF(AND($C794&gt;=1101,$C794&lt;=1105),COUNTIFS($C$4:$C$1500,"&gt;=1101",$C$4:$C$1500,"&lt;=1105",K$4:K$1500,"&gt;"&amp;K794)+1,IF(AND($C794&gt;=901,$C794&lt;=905),COUNTIFS($C$4:$C$1500,"&gt;=901",$C$4:$C$1500,"&lt;=905",K$4:K$1500,"&gt;"&amp;K794)+1,IF(AND($C794&gt;=801,$C794&lt;=805),COUNTIFS($C$4:$C$1500,"&gt;=801",$C$4:$C$1500,"&lt;=805",K$4:K$1500,"&gt;"&amp;K794)+1,IF(AND($C794&gt;=701,$C794&lt;=705),COUNTIFS($C$4:$C$1500,"&gt;=701",$C$4:$C$1500,"&lt;=705",K$4:K$1500,"&gt;"&amp;K794)+1,IF(AND($C794&gt;=601,$C794&lt;=606),COUNTIFS($C$4:$C$1500,"&gt;=601",$C$4:$C$1500,"&lt;=606",K$4:K$1500,"&gt;"&amp;K794)+1,"")))))))</f>
        <v/>
      </c>
      <c r="N794" s="99">
        <f>IF(OR($C794="",K794=""),"",IF(OR(AND($C794&gt;=1001,$C794&lt;=1005),AND($C794&gt;=1101,$C794&lt;=1105)),COUNTIFS($C$4:$C$1500,"&gt;=1001",$C$4:$C$1500,"&lt;=1005",K$4:K$1500,"&gt;"&amp;K794)+COUNTIFS($C$4:$C$1500,"&gt;=1101",$C$4:$C$1500,"&lt;=1105",K$4:K$1500,"&gt;"&amp;K794)+1,""))</f>
        <v/>
      </c>
      <c r="O794" s="94" t="n">
        <v>49.92</v>
      </c>
      <c r="P794" s="94" t="n">
        <v>47.5</v>
      </c>
      <c r="Q794" s="94" t="n">
        <v>53.44</v>
      </c>
      <c r="R794" s="94" t="n">
        <v>55</v>
      </c>
      <c r="S794" s="94" t="n">
        <v>44</v>
      </c>
      <c r="T794" s="99">
        <f>IF(AND(O794&gt;0,O794&lt;36),1,IF(AND(O794&gt;=36,O794&lt;51),2,IF(AND(O794&gt;=51,O794&lt;71),3,IF(AND(O794&gt;=71,O794&lt;=100),4,))))</f>
        <v/>
      </c>
      <c r="U794" s="99">
        <f>IF(AND(P794&gt;0,P794&lt;41),1,IF(AND(P794&gt;=41,P794&lt;56),2,IF(AND(P794&gt;=56,P794&lt;71),3,IF(AND(P794&gt;=71,P794&lt;=100),4,))))</f>
        <v/>
      </c>
      <c r="V794" s="99">
        <f>IF(AND(Q794&gt;0,Q794&lt;41),1,IF(AND(Q794&gt;=41,Q794&lt;56),2,IF(AND(Q794&gt;=56,Q794&lt;71),3,IF(AND(Q794&gt;=71,Q794&lt;=100),4,))))</f>
        <v/>
      </c>
      <c r="W794" s="99">
        <f>IF(AND(R794&gt;0,R794&lt;36),1,IF(AND(R794&gt;=36,R794&lt;51),2,IF(AND(R794&gt;=51,R794&lt;66),3,IF(AND(R794&gt;=66,R794&lt;=100),4,))))</f>
        <v/>
      </c>
      <c r="X794" s="100">
        <f>IF(AND(S794&gt;0,S794&lt;37),1,IF(AND(S794&gt;=37,S794&lt;58),2,IF(AND(S794&gt;=58,S794&lt;71),3,IF(AND(S794&gt;=71,S794&lt;=100),4,))))</f>
        <v/>
      </c>
      <c r="Y794" s="101">
        <f>IF(SUM(AC794:AG794)=0, "", ROUND(((AC794*3+AD794*3+AE794*3+AF794*3+AG794*1)/13)*5,0))</f>
        <v/>
      </c>
      <c r="Z794" s="99">
        <f>IF(OR($C794="",Y794=""),"",COUNTIFS($C$4:$C$1500,$C794,Y$4:Y$1500,"&gt;"&amp;Y794)+1)</f>
        <v/>
      </c>
      <c r="AA794" s="99">
        <f>IF(OR($C794="",Y794=""),"",IF(AND($C794&gt;=1001,$C794&lt;=1005),COUNTIFS($C$4:$C$1500,"&gt;=1001",$C$4:$C$1500,"&lt;=1005",Y$4:Y$1500,"&gt;"&amp;Y794)+1,IF(AND($C794&gt;=1101,$C794&lt;=1105),COUNTIFS($C$4:$C$1500,"&gt;=1101",$C$4:$C$1500,"&lt;=1105",Y$4:Y$1500,"&gt;"&amp;Y794)+1,IF(AND($C794&gt;=901,$C794&lt;=905),COUNTIFS($C$4:$C$1500,"&gt;=901",$C$4:$C$1500,"&lt;=905",Y$4:Y$1500,"&gt;"&amp;Y794)+1,IF(AND($C794&gt;=801,$C794&lt;=805),COUNTIFS($C$4:$C$1500,"&gt;=801",$C$4:$C$1500,"&lt;=805",Y$4:Y$1500,"&gt;"&amp;Y794)+1,IF(AND($C794&gt;=701,$C794&lt;=705),COUNTIFS($C$4:$C$1500,"&gt;=701",$C$4:$C$1500,"&lt;=705",Y$4:Y$1500,"&gt;"&amp;Y794)+1,IF(AND($C794&gt;=601,$C794&lt;=606),COUNTIFS($C$4:$C$1500,"&gt;=601",$C$4:$C$1500,"&lt;=606",Y$4:Y$1500,"&gt;"&amp;Y794)+1,"")))))))</f>
        <v/>
      </c>
      <c r="AB794" s="99">
        <f>IF(OR($C794="",Y794=""),"",IF(OR(AND($C794&gt;=1001,$C794&lt;=1005),AND($C794&gt;=1101,$C794&lt;=1105)),COUNTIFS($C$4:$C$1500,"&gt;=1001",$C$4:$C$1500,"&lt;=1005",Y$4:Y$1500,"&gt;"&amp;Y794)+COUNTIFS($C$4:$C$1500,"&gt;=1101",$C$4:$C$1500,"&lt;=1105",Y$4:Y$1500,"&gt;"&amp;Y794)+1,""))</f>
        <v/>
      </c>
      <c r="AC794" s="94" t="n">
        <v>54.63</v>
      </c>
      <c r="AD794" s="94" t="n">
        <v>47.35</v>
      </c>
      <c r="AE794" s="94" t="n">
        <v>65.25</v>
      </c>
      <c r="AF794" s="94" t="n">
        <v>65.63</v>
      </c>
      <c r="AG794" s="94" t="n">
        <v>55</v>
      </c>
      <c r="AH794" s="99">
        <f>IF(AND(AC794&gt;0,AC794&lt;36),1,IF(AND(AC794&gt;=36,AC794&lt;51),2,IF(AND(AC794&gt;=51,AC794&lt;71),3,IF(AND(AC794&gt;=71,AC794&lt;=100),4,))))</f>
        <v/>
      </c>
      <c r="AI794" s="99">
        <f>IF(AND(AD794&gt;0,AD794&lt;41),1,IF(AND(AD794&gt;=41,AD794&lt;56),2,IF(AND(AD794&gt;=56,AD794&lt;71),3,IF(AND(AD794&gt;=71,AD794&lt;=100),4,))))</f>
        <v/>
      </c>
      <c r="AJ794" s="99">
        <f>IF(AND(AE794&gt;0,AE794&lt;41),1,IF(AND(AE794&gt;=41,AE794&lt;56),2,IF(AND(AE794&gt;=56,AE794&lt;71),3,IF(AND(AE794&gt;=71,AE794&lt;=100),4,))))</f>
        <v/>
      </c>
      <c r="AK794" s="99">
        <f>IF(AND(AF794&gt;0,AF794&lt;36),1,IF(AND(AF794&gt;=36,AF794&lt;51),2,IF(AND(AF794&gt;=51,AF794&lt;66),3,IF(AND(AF794&gt;=66,AF794&lt;=100),4,))))</f>
        <v/>
      </c>
      <c r="AL794" s="100">
        <f>IF(AND(AG794&gt;0,AG794&lt;37),1,IF(AND(AG794&gt;=37,AG794&lt;58),2,IF(AND(AG794&gt;=58,AG794&lt;71),3,IF(AND(AG794&gt;=71,AG794&lt;=100),4,))))</f>
        <v/>
      </c>
      <c r="AM794" s="101">
        <f>IF((Y794&lt;&gt;"")*(K794&lt;&gt;""),Y794-K794,"")</f>
        <v/>
      </c>
      <c r="AN794" s="99">
        <f>IF((Z794&lt;&gt;"")*(L794&lt;&gt;""),Z794-L794,"")</f>
        <v/>
      </c>
      <c r="AO794" s="99">
        <f>IF((AA794&lt;&gt;"")*(M794&lt;&gt;""),AA794-M794,"")</f>
        <v/>
      </c>
      <c r="AP794" s="99">
        <f>IF((AB794&lt;&gt;"")*(N794&lt;&gt;""),AB794-N794,"")</f>
        <v/>
      </c>
      <c r="AQ794" s="94">
        <f>IF((AC794&lt;&gt;"")*(O794&lt;&gt;""),AC794-O794,"")</f>
        <v/>
      </c>
      <c r="AR794" s="94">
        <f>IF((AD794&lt;&gt;"")*(P794&lt;&gt;""),AD794-P794,"")</f>
        <v/>
      </c>
      <c r="AS794" s="94">
        <f>IF((AE794&lt;&gt;"")*(Q794&lt;&gt;""),AE794-Q794,"")</f>
        <v/>
      </c>
      <c r="AT794" s="94">
        <f>IF((AF794&lt;&gt;"")*(R794&lt;&gt;""),AF794-R794,"")</f>
        <v/>
      </c>
      <c r="AU794" s="94">
        <f>IF((AG794&lt;&gt;"")*(S794&lt;&gt;""),AG794-S794,"")</f>
        <v/>
      </c>
      <c r="AV794" s="99">
        <f>IF((AH794&lt;&gt;"")*(T794&lt;&gt;""),AH794-T794,"")</f>
        <v/>
      </c>
      <c r="AW794" s="99">
        <f>IF((AI794&lt;&gt;"")*(U794&lt;&gt;""),AI794-U794,"")</f>
        <v/>
      </c>
      <c r="AX794" s="99">
        <f>IF((AJ794&lt;&gt;"")*(V794&lt;&gt;""),AJ794-V794,"")</f>
        <v/>
      </c>
      <c r="AY794" s="99">
        <f>IF((AK794&lt;&gt;"")*(W794&lt;&gt;""),AK794-W794,"")</f>
        <v/>
      </c>
      <c r="AZ794" s="102">
        <f>IF((AL794&lt;&gt;"")*(X794&lt;&gt;""),AL794-X794,"")</f>
        <v/>
      </c>
      <c r="BA794" s="50">
        <f>IFERROR(__xludf.dummyfunction("AI(""Actúa como un tutor académico y dirígete personalmente al estudiante "" &amp; I794 &amp; "" "" &amp; J794 &amp; "" "" &amp; G794 &amp; "" "" &amp; H794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AM794 &amp; ""'. Diferencias por área: Matemáticas ("" &amp; AQ794 &amp; ""), Ciencias Natura"&amp;"les ("" &amp; AR794 &amp; ""), Sociales ("" &amp; AS794 &amp; ""), Lectura Crítica ("" &amp; AT794 &amp; "") e Inglés ("" &amp; AU794 &amp; ""). Variación en posición: grupo ("" &amp; AN794 &amp; ""), grado ("" &amp; AO794 &amp; "") y media ("" &amp; AP794 &amp; ""). Puntajes Primer Simulacro: Global "" &amp; K794 &amp; "", Mat "" &amp; "&amp;"O4 &amp; "", Cien "" &amp; P794 &amp; "", Soc "" &amp; Q794 &amp; "", Lec "" &amp; R794 &amp; "", Ing "" &amp; S794 &amp; "". Puntajes Segundo Simulacro: Global "" &amp; Y794 &amp; "", Mat "" &amp; AC794 &amp; "", Cien "" &amp; AD794 &amp; "", Soc "" &amp; AE794 &amp; "", Lec "" &amp; AF794 &amp; "", Ing "" &amp; AG794 &amp; "". Escribe un mensaje motivador"&amp;" y breve (máximo 4 líneas)."")
"),"=AI(""Actúa como un tutor académico y dirígete personalmente al estudiante "" &amp; I794 &amp; "" "" &amp; J794 &amp; "" "" &amp; G794 &amp; "" "" &amp; H794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AM794 &amp; ""'. Diferencias por área: Matemáticas ("" &amp; AQ794 &amp; ""), Ciencias Natur"&amp;"ales ("" &amp; AR794 &amp; ""), Sociales ("" &amp; AS794 &amp; ""), Lectura Crítica ("" &amp; AT794 &amp; "") e Inglés ("" &amp; AU794 &amp; ""). Variación en posición: grupo ("" &amp; AN794 &amp; ""), grado ("" &amp; AO794 &amp; "") y media ("" &amp; AP794 &amp; ""). Puntajes Primer Simulacro: Global "" &amp; K794 &amp; "", Mat "" &amp;"&amp;" O794 &amp; "", Cien "" &amp; P794 &amp; "", Soc "" &amp; Q794 &amp; "", Lec "" &amp; R794 &amp; "", Ing "" &amp; S794 &amp; "". Puntajes Segundo Simulacro: Global "" &amp; Y794 &amp; "", Mat "" &amp; AC794 &amp; "", Cien "" &amp; AD794 &amp; "", Soc "" &amp; AE794 &amp; "", Lec "" &amp; AF794 &amp; "", Ing "" &amp; AG794 &amp; "". Escribe un mensaje motivado"&amp;"r y breve (máximo 4 líneas)."")
")</f>
        <v/>
      </c>
    </row>
    <row r="795" ht="15.75" customHeight="1" s="42">
      <c r="A795" s="93" t="n"/>
      <c r="B795" s="94" t="inlineStr">
        <is>
          <t>Bachillerato</t>
        </is>
      </c>
      <c r="C795" s="94" t="n">
        <v>1003</v>
      </c>
      <c r="D795" s="94" t="n"/>
      <c r="E795" s="95" t="n">
        <v>1011594129</v>
      </c>
      <c r="F795" s="96">
        <f>TRIM(G795&amp;" "&amp;H795&amp;" "&amp;I795&amp;" "&amp;J795)</f>
        <v/>
      </c>
      <c r="G795" s="94" t="inlineStr">
        <is>
          <t>Marín</t>
        </is>
      </c>
      <c r="H795" s="94" t="inlineStr">
        <is>
          <t>David</t>
        </is>
      </c>
      <c r="I795" s="94" t="inlineStr">
        <is>
          <t>Andrés</t>
        </is>
      </c>
      <c r="J795" s="97" t="inlineStr">
        <is>
          <t>Jacobo</t>
        </is>
      </c>
      <c r="K795" s="98">
        <f>IF(SUM(O795:S795)=0, "", ROUND(((O795*3+P795*3+Q795*3+R795*3+S795*1)/13)*5,0))</f>
        <v/>
      </c>
      <c r="L795" s="99">
        <f>IF(OR($C795="",K795=""),"",COUNTIFS($C$4:$C$1500,$C795,K$4:K$1500,"&gt;"&amp;K795)+1)</f>
        <v/>
      </c>
      <c r="M795" s="99">
        <f>IF(OR($C795="",K795=""),"",IF(AND($C795&gt;=1001,$C795&lt;=1005),COUNTIFS($C$4:$C$1500,"&gt;=1001",$C$4:$C$1500,"&lt;=1005",K$4:K$1500,"&gt;"&amp;K795)+1,IF(AND($C795&gt;=1101,$C795&lt;=1105),COUNTIFS($C$4:$C$1500,"&gt;=1101",$C$4:$C$1500,"&lt;=1105",K$4:K$1500,"&gt;"&amp;K795)+1,IF(AND($C795&gt;=901,$C795&lt;=905),COUNTIFS($C$4:$C$1500,"&gt;=901",$C$4:$C$1500,"&lt;=905",K$4:K$1500,"&gt;"&amp;K795)+1,IF(AND($C795&gt;=801,$C795&lt;=805),COUNTIFS($C$4:$C$1500,"&gt;=801",$C$4:$C$1500,"&lt;=805",K$4:K$1500,"&gt;"&amp;K795)+1,IF(AND($C795&gt;=701,$C795&lt;=705),COUNTIFS($C$4:$C$1500,"&gt;=701",$C$4:$C$1500,"&lt;=705",K$4:K$1500,"&gt;"&amp;K795)+1,IF(AND($C795&gt;=601,$C795&lt;=606),COUNTIFS($C$4:$C$1500,"&gt;=601",$C$4:$C$1500,"&lt;=606",K$4:K$1500,"&gt;"&amp;K795)+1,"")))))))</f>
        <v/>
      </c>
      <c r="N795" s="99">
        <f>IF(OR($C795="",K795=""),"",IF(OR(AND($C795&gt;=1001,$C795&lt;=1005),AND($C795&gt;=1101,$C795&lt;=1105)),COUNTIFS($C$4:$C$1500,"&gt;=1001",$C$4:$C$1500,"&lt;=1005",K$4:K$1500,"&gt;"&amp;K795)+COUNTIFS($C$4:$C$1500,"&gt;=1101",$C$4:$C$1500,"&lt;=1105",K$4:K$1500,"&gt;"&amp;K795)+1,""))</f>
        <v/>
      </c>
      <c r="O795" s="94" t="n">
        <v>36.55</v>
      </c>
      <c r="P795" s="94" t="n">
        <v>38.63</v>
      </c>
      <c r="Q795" s="94" t="n">
        <v>43.86</v>
      </c>
      <c r="R795" s="94" t="n">
        <v>45</v>
      </c>
      <c r="S795" s="94" t="n">
        <v>56.22</v>
      </c>
      <c r="T795" s="99">
        <f>IF(AND(O795&gt;0,O795&lt;36),1,IF(AND(O795&gt;=36,O795&lt;51),2,IF(AND(O795&gt;=51,O795&lt;71),3,IF(AND(O795&gt;=71,O795&lt;=100),4,))))</f>
        <v/>
      </c>
      <c r="U795" s="99">
        <f>IF(AND(P795&gt;0,P795&lt;41),1,IF(AND(P795&gt;=41,P795&lt;56),2,IF(AND(P795&gt;=56,P795&lt;71),3,IF(AND(P795&gt;=71,P795&lt;=100),4,))))</f>
        <v/>
      </c>
      <c r="V795" s="99">
        <f>IF(AND(Q795&gt;0,Q795&lt;41),1,IF(AND(Q795&gt;=41,Q795&lt;56),2,IF(AND(Q795&gt;=56,Q795&lt;71),3,IF(AND(Q795&gt;=71,Q795&lt;=100),4,))))</f>
        <v/>
      </c>
      <c r="W795" s="99">
        <f>IF(AND(R795&gt;0,R795&lt;36),1,IF(AND(R795&gt;=36,R795&lt;51),2,IF(AND(R795&gt;=51,R795&lt;66),3,IF(AND(R795&gt;=66,R795&lt;=100),4,))))</f>
        <v/>
      </c>
      <c r="X795" s="100">
        <f>IF(AND(S795&gt;0,S795&lt;37),1,IF(AND(S795&gt;=37,S795&lt;58),2,IF(AND(S795&gt;=58,S795&lt;71),3,IF(AND(S795&gt;=71,S795&lt;=100),4,))))</f>
        <v/>
      </c>
      <c r="Y795" s="101">
        <f>IF(SUM(AC795:AG795)=0, "", ROUND(((AC795*3+AD795*3+AE795*3+AF795*3+AG795*1)/13)*5,0))</f>
        <v/>
      </c>
      <c r="Z795" s="99">
        <f>IF(OR($C795="",Y795=""),"",COUNTIFS($C$4:$C$1500,$C795,Y$4:Y$1500,"&gt;"&amp;Y795)+1)</f>
        <v/>
      </c>
      <c r="AA795" s="99">
        <f>IF(OR($C795="",Y795=""),"",IF(AND($C795&gt;=1001,$C795&lt;=1005),COUNTIFS($C$4:$C$1500,"&gt;=1001",$C$4:$C$1500,"&lt;=1005",Y$4:Y$1500,"&gt;"&amp;Y795)+1,IF(AND($C795&gt;=1101,$C795&lt;=1105),COUNTIFS($C$4:$C$1500,"&gt;=1101",$C$4:$C$1500,"&lt;=1105",Y$4:Y$1500,"&gt;"&amp;Y795)+1,IF(AND($C795&gt;=901,$C795&lt;=905),COUNTIFS($C$4:$C$1500,"&gt;=901",$C$4:$C$1500,"&lt;=905",Y$4:Y$1500,"&gt;"&amp;Y795)+1,IF(AND($C795&gt;=801,$C795&lt;=805),COUNTIFS($C$4:$C$1500,"&gt;=801",$C$4:$C$1500,"&lt;=805",Y$4:Y$1500,"&gt;"&amp;Y795)+1,IF(AND($C795&gt;=701,$C795&lt;=705),COUNTIFS($C$4:$C$1500,"&gt;=701",$C$4:$C$1500,"&lt;=705",Y$4:Y$1500,"&gt;"&amp;Y795)+1,IF(AND($C795&gt;=601,$C795&lt;=606),COUNTIFS($C$4:$C$1500,"&gt;=601",$C$4:$C$1500,"&lt;=606",Y$4:Y$1500,"&gt;"&amp;Y795)+1,"")))))))</f>
        <v/>
      </c>
      <c r="AB795" s="99">
        <f>IF(OR($C795="",Y795=""),"",IF(OR(AND($C795&gt;=1001,$C795&lt;=1005),AND($C795&gt;=1101,$C795&lt;=1105)),COUNTIFS($C$4:$C$1500,"&gt;=1001",$C$4:$C$1500,"&lt;=1005",Y$4:Y$1500,"&gt;"&amp;Y795)+COUNTIFS($C$4:$C$1500,"&gt;=1101",$C$4:$C$1500,"&lt;=1105",Y$4:Y$1500,"&gt;"&amp;Y795)+1,""))</f>
        <v/>
      </c>
      <c r="AC795" s="94" t="n">
        <v>48.88</v>
      </c>
      <c r="AD795" s="94" t="n">
        <v>50.49</v>
      </c>
      <c r="AE795" s="94" t="n">
        <v>33.25</v>
      </c>
      <c r="AF795" s="94" t="n">
        <v>61.25</v>
      </c>
      <c r="AG795" s="94" t="n">
        <v>59.58</v>
      </c>
      <c r="AH795" s="99">
        <f>IF(AND(AC795&gt;0,AC795&lt;36),1,IF(AND(AC795&gt;=36,AC795&lt;51),2,IF(AND(AC795&gt;=51,AC795&lt;71),3,IF(AND(AC795&gt;=71,AC795&lt;=100),4,))))</f>
        <v/>
      </c>
      <c r="AI795" s="99">
        <f>IF(AND(AD795&gt;0,AD795&lt;41),1,IF(AND(AD795&gt;=41,AD795&lt;56),2,IF(AND(AD795&gt;=56,AD795&lt;71),3,IF(AND(AD795&gt;=71,AD795&lt;=100),4,))))</f>
        <v/>
      </c>
      <c r="AJ795" s="99">
        <f>IF(AND(AE795&gt;0,AE795&lt;41),1,IF(AND(AE795&gt;=41,AE795&lt;56),2,IF(AND(AE795&gt;=56,AE795&lt;71),3,IF(AND(AE795&gt;=71,AE795&lt;=100),4,))))</f>
        <v/>
      </c>
      <c r="AK795" s="99">
        <f>IF(AND(AF795&gt;0,AF795&lt;36),1,IF(AND(AF795&gt;=36,AF795&lt;51),2,IF(AND(AF795&gt;=51,AF795&lt;66),3,IF(AND(AF795&gt;=66,AF795&lt;=100),4,))))</f>
        <v/>
      </c>
      <c r="AL795" s="100">
        <f>IF(AND(AG795&gt;0,AG795&lt;37),1,IF(AND(AG795&gt;=37,AG795&lt;58),2,IF(AND(AG795&gt;=58,AG795&lt;71),3,IF(AND(AG795&gt;=71,AG795&lt;=100),4,))))</f>
        <v/>
      </c>
      <c r="AM795" s="101">
        <f>IF((Y795&lt;&gt;"")*(K795&lt;&gt;""),Y795-K795,"")</f>
        <v/>
      </c>
      <c r="AN795" s="99">
        <f>IF((Z795&lt;&gt;"")*(L795&lt;&gt;""),Z795-L795,"")</f>
        <v/>
      </c>
      <c r="AO795" s="99">
        <f>IF((AA795&lt;&gt;"")*(M795&lt;&gt;""),AA795-M795,"")</f>
        <v/>
      </c>
      <c r="AP795" s="99">
        <f>IF((AB795&lt;&gt;"")*(N795&lt;&gt;""),AB795-N795,"")</f>
        <v/>
      </c>
      <c r="AQ795" s="94">
        <f>IF((AC795&lt;&gt;"")*(O795&lt;&gt;""),AC795-O795,"")</f>
        <v/>
      </c>
      <c r="AR795" s="94">
        <f>IF((AD795&lt;&gt;"")*(P795&lt;&gt;""),AD795-P795,"")</f>
        <v/>
      </c>
      <c r="AS795" s="94">
        <f>IF((AE795&lt;&gt;"")*(Q795&lt;&gt;""),AE795-Q795,"")</f>
        <v/>
      </c>
      <c r="AT795" s="94">
        <f>IF((AF795&lt;&gt;"")*(R795&lt;&gt;""),AF795-R795,"")</f>
        <v/>
      </c>
      <c r="AU795" s="94">
        <f>IF((AG795&lt;&gt;"")*(S795&lt;&gt;""),AG795-S795,"")</f>
        <v/>
      </c>
      <c r="AV795" s="99">
        <f>IF((AH795&lt;&gt;"")*(T795&lt;&gt;""),AH795-T795,"")</f>
        <v/>
      </c>
      <c r="AW795" s="99">
        <f>IF((AI795&lt;&gt;"")*(U795&lt;&gt;""),AI795-U795,"")</f>
        <v/>
      </c>
      <c r="AX795" s="99">
        <f>IF((AJ795&lt;&gt;"")*(V795&lt;&gt;""),AJ795-V795,"")</f>
        <v/>
      </c>
      <c r="AY795" s="99">
        <f>IF((AK795&lt;&gt;"")*(W795&lt;&gt;""),AK795-W795,"")</f>
        <v/>
      </c>
      <c r="AZ795" s="102">
        <f>IF((AL795&lt;&gt;"")*(X795&lt;&gt;""),AL795-X795,"")</f>
        <v/>
      </c>
      <c r="BA795" s="50">
        <f>IFERROR(__xludf.dummyfunction("AI(""Actúa como un tutor académico y dirígete personalmente al estudiante "" &amp; I795 &amp; "" "" &amp; J795 &amp; "" "" &amp; G795 &amp; "" "" &amp; H795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AM795 &amp; ""'. Diferencias por área: Matemáticas ("" &amp; AQ795 &amp; ""), Ciencias Natura"&amp;"les ("" &amp; AR795 &amp; ""), Sociales ("" &amp; AS795 &amp; ""), Lectura Crítica ("" &amp; AT795 &amp; "") e Inglés ("" &amp; AU795 &amp; ""). Variación en posición: grupo ("" &amp; AN795 &amp; ""), grado ("" &amp; AO795 &amp; "") y media ("" &amp; AP795 &amp; ""). Puntajes Primer Simulacro: Global "" &amp; K795 &amp; "", Mat "" &amp; "&amp;"O4 &amp; "", Cien "" &amp; P795 &amp; "", Soc "" &amp; Q795 &amp; "", Lec "" &amp; R795 &amp; "", Ing "" &amp; S795 &amp; "". Puntajes Segundo Simulacro: Global "" &amp; Y795 &amp; "", Mat "" &amp; AC795 &amp; "", Cien "" &amp; AD795 &amp; "", Soc "" &amp; AE795 &amp; "", Lec "" &amp; AF795 &amp; "", Ing "" &amp; AG795 &amp; "". Escribe un mensaje motivador"&amp;" y breve (máximo 4 líneas)."")
"),"=AI(""Actúa como un tutor académico y dirígete personalmente al estudiante "" &amp; I795 &amp; "" "" &amp; J795 &amp; "" "" &amp; G795 &amp; "" "" &amp; H795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AM795 &amp; ""'. Diferencias por área: Matemáticas ("" &amp; AQ795 &amp; ""), Ciencias Natur"&amp;"ales ("" &amp; AR795 &amp; ""), Sociales ("" &amp; AS795 &amp; ""), Lectura Crítica ("" &amp; AT795 &amp; "") e Inglés ("" &amp; AU795 &amp; ""). Variación en posición: grupo ("" &amp; AN795 &amp; ""), grado ("" &amp; AO795 &amp; "") y media ("" &amp; AP795 &amp; ""). Puntajes Primer Simulacro: Global "" &amp; K795 &amp; "", Mat "" &amp;"&amp;" O795 &amp; "", Cien "" &amp; P795 &amp; "", Soc "" &amp; Q795 &amp; "", Lec "" &amp; R795 &amp; "", Ing "" &amp; S795 &amp; "". Puntajes Segundo Simulacro: Global "" &amp; Y795 &amp; "", Mat "" &amp; AC795 &amp; "", Cien "" &amp; AD795 &amp; "", Soc "" &amp; AE795 &amp; "", Lec "" &amp; AF795 &amp; "", Ing "" &amp; AG795 &amp; "". Escribe un mensaje motivado"&amp;"r y breve (máximo 4 líneas)."")
")</f>
        <v/>
      </c>
    </row>
    <row r="796" ht="15.75" customHeight="1" s="42">
      <c r="A796" s="93" t="n"/>
      <c r="B796" s="94" t="inlineStr">
        <is>
          <t>Bachillerato</t>
        </is>
      </c>
      <c r="C796" s="94" t="n">
        <v>1003</v>
      </c>
      <c r="D796" s="94" t="n"/>
      <c r="E796" s="95" t="n">
        <v>1011592641</v>
      </c>
      <c r="F796" s="96">
        <f>TRIM(G796&amp;" "&amp;H796&amp;" "&amp;I796&amp;" "&amp;J796)</f>
        <v/>
      </c>
      <c r="G796" s="94" t="inlineStr">
        <is>
          <t>Molina</t>
        </is>
      </c>
      <c r="H796" s="94" t="inlineStr">
        <is>
          <t>Moreno</t>
        </is>
      </c>
      <c r="I796" s="94" t="inlineStr">
        <is>
          <t>Loredana</t>
        </is>
      </c>
      <c r="J796" s="97" t="n"/>
      <c r="K796" s="98">
        <f>IF(SUM(O796:S796)=0, "", ROUND(((O796*3+P796*3+Q796*3+R796*3+S796*1)/13)*5,0))</f>
        <v/>
      </c>
      <c r="L796" s="99">
        <f>IF(OR($C796="",K796=""),"",COUNTIFS($C$4:$C$1500,$C796,K$4:K$1500,"&gt;"&amp;K796)+1)</f>
        <v/>
      </c>
      <c r="M796" s="99">
        <f>IF(OR($C796="",K796=""),"",IF(AND($C796&gt;=1001,$C796&lt;=1005),COUNTIFS($C$4:$C$1500,"&gt;=1001",$C$4:$C$1500,"&lt;=1005",K$4:K$1500,"&gt;"&amp;K796)+1,IF(AND($C796&gt;=1101,$C796&lt;=1105),COUNTIFS($C$4:$C$1500,"&gt;=1101",$C$4:$C$1500,"&lt;=1105",K$4:K$1500,"&gt;"&amp;K796)+1,IF(AND($C796&gt;=901,$C796&lt;=905),COUNTIFS($C$4:$C$1500,"&gt;=901",$C$4:$C$1500,"&lt;=905",K$4:K$1500,"&gt;"&amp;K796)+1,IF(AND($C796&gt;=801,$C796&lt;=805),COUNTIFS($C$4:$C$1500,"&gt;=801",$C$4:$C$1500,"&lt;=805",K$4:K$1500,"&gt;"&amp;K796)+1,IF(AND($C796&gt;=701,$C796&lt;=705),COUNTIFS($C$4:$C$1500,"&gt;=701",$C$4:$C$1500,"&lt;=705",K$4:K$1500,"&gt;"&amp;K796)+1,IF(AND($C796&gt;=601,$C796&lt;=606),COUNTIFS($C$4:$C$1500,"&gt;=601",$C$4:$C$1500,"&lt;=606",K$4:K$1500,"&gt;"&amp;K796)+1,"")))))))</f>
        <v/>
      </c>
      <c r="N796" s="99">
        <f>IF(OR($C796="",K796=""),"",IF(OR(AND($C796&gt;=1001,$C796&lt;=1005),AND($C796&gt;=1101,$C796&lt;=1105)),COUNTIFS($C$4:$C$1500,"&gt;=1001",$C$4:$C$1500,"&lt;=1005",K$4:K$1500,"&gt;"&amp;K796)+COUNTIFS($C$4:$C$1500,"&gt;=1101",$C$4:$C$1500,"&lt;=1105",K$4:K$1500,"&gt;"&amp;K796)+1,""))</f>
        <v/>
      </c>
      <c r="O796" s="94" t="n">
        <v>43.24</v>
      </c>
      <c r="P796" s="94" t="n">
        <v>47.54</v>
      </c>
      <c r="Q796" s="94" t="n">
        <v>65.23</v>
      </c>
      <c r="R796" s="94" t="n">
        <v>45</v>
      </c>
      <c r="S796" s="94" t="n">
        <v>48.89</v>
      </c>
      <c r="T796" s="99">
        <f>IF(AND(O796&gt;0,O796&lt;36),1,IF(AND(O796&gt;=36,O796&lt;51),2,IF(AND(O796&gt;=51,O796&lt;71),3,IF(AND(O796&gt;=71,O796&lt;=100),4,))))</f>
        <v/>
      </c>
      <c r="U796" s="99">
        <f>IF(AND(P796&gt;0,P796&lt;41),1,IF(AND(P796&gt;=41,P796&lt;56),2,IF(AND(P796&gt;=56,P796&lt;71),3,IF(AND(P796&gt;=71,P796&lt;=100),4,))))</f>
        <v/>
      </c>
      <c r="V796" s="99">
        <f>IF(AND(Q796&gt;0,Q796&lt;41),1,IF(AND(Q796&gt;=41,Q796&lt;56),2,IF(AND(Q796&gt;=56,Q796&lt;71),3,IF(AND(Q796&gt;=71,Q796&lt;=100),4,))))</f>
        <v/>
      </c>
      <c r="W796" s="99">
        <f>IF(AND(R796&gt;0,R796&lt;36),1,IF(AND(R796&gt;=36,R796&lt;51),2,IF(AND(R796&gt;=51,R796&lt;66),3,IF(AND(R796&gt;=66,R796&lt;=100),4,))))</f>
        <v/>
      </c>
      <c r="X796" s="100">
        <f>IF(AND(S796&gt;0,S796&lt;37),1,IF(AND(S796&gt;=37,S796&lt;58),2,IF(AND(S796&gt;=58,S796&lt;71),3,IF(AND(S796&gt;=71,S796&lt;=100),4,))))</f>
        <v/>
      </c>
      <c r="Y796" s="101">
        <f>IF(SUM(AC796:AG796)=0, "", ROUND(((AC796*3+AD796*3+AE796*3+AF796*3+AG796*1)/13)*5,0))</f>
        <v/>
      </c>
      <c r="Z796" s="99">
        <f>IF(OR($C796="",Y796=""),"",COUNTIFS($C$4:$C$1500,$C796,Y$4:Y$1500,"&gt;"&amp;Y796)+1)</f>
        <v/>
      </c>
      <c r="AA796" s="99">
        <f>IF(OR($C796="",Y796=""),"",IF(AND($C796&gt;=1001,$C796&lt;=1005),COUNTIFS($C$4:$C$1500,"&gt;=1001",$C$4:$C$1500,"&lt;=1005",Y$4:Y$1500,"&gt;"&amp;Y796)+1,IF(AND($C796&gt;=1101,$C796&lt;=1105),COUNTIFS($C$4:$C$1500,"&gt;=1101",$C$4:$C$1500,"&lt;=1105",Y$4:Y$1500,"&gt;"&amp;Y796)+1,IF(AND($C796&gt;=901,$C796&lt;=905),COUNTIFS($C$4:$C$1500,"&gt;=901",$C$4:$C$1500,"&lt;=905",Y$4:Y$1500,"&gt;"&amp;Y796)+1,IF(AND($C796&gt;=801,$C796&lt;=805),COUNTIFS($C$4:$C$1500,"&gt;=801",$C$4:$C$1500,"&lt;=805",Y$4:Y$1500,"&gt;"&amp;Y796)+1,IF(AND($C796&gt;=701,$C796&lt;=705),COUNTIFS($C$4:$C$1500,"&gt;=701",$C$4:$C$1500,"&lt;=705",Y$4:Y$1500,"&gt;"&amp;Y796)+1,IF(AND($C796&gt;=601,$C796&lt;=606),COUNTIFS($C$4:$C$1500,"&gt;=601",$C$4:$C$1500,"&lt;=606",Y$4:Y$1500,"&gt;"&amp;Y796)+1,"")))))))</f>
        <v/>
      </c>
      <c r="AB796" s="99">
        <f>IF(OR($C796="",Y796=""),"",IF(OR(AND($C796&gt;=1001,$C796&lt;=1005),AND($C796&gt;=1101,$C796&lt;=1105)),COUNTIFS($C$4:$C$1500,"&gt;=1001",$C$4:$C$1500,"&lt;=1005",Y$4:Y$1500,"&gt;"&amp;Y796)+COUNTIFS($C$4:$C$1500,"&gt;=1101",$C$4:$C$1500,"&lt;=1105",Y$4:Y$1500,"&gt;"&amp;Y796)+1,""))</f>
        <v/>
      </c>
      <c r="AC796" s="94" t="n">
        <v>73</v>
      </c>
      <c r="AD796" s="94" t="n">
        <v>47.35</v>
      </c>
      <c r="AE796" s="94" t="n">
        <v>65.25</v>
      </c>
      <c r="AF796" s="94" t="n">
        <v>61.25</v>
      </c>
      <c r="AG796" s="94" t="n">
        <v>50.42</v>
      </c>
      <c r="AH796" s="99">
        <f>IF(AND(AC796&gt;0,AC796&lt;36),1,IF(AND(AC796&gt;=36,AC796&lt;51),2,IF(AND(AC796&gt;=51,AC796&lt;71),3,IF(AND(AC796&gt;=71,AC796&lt;=100),4,))))</f>
        <v/>
      </c>
      <c r="AI796" s="99">
        <f>IF(AND(AD796&gt;0,AD796&lt;41),1,IF(AND(AD796&gt;=41,AD796&lt;56),2,IF(AND(AD796&gt;=56,AD796&lt;71),3,IF(AND(AD796&gt;=71,AD796&lt;=100),4,))))</f>
        <v/>
      </c>
      <c r="AJ796" s="99">
        <f>IF(AND(AE796&gt;0,AE796&lt;41),1,IF(AND(AE796&gt;=41,AE796&lt;56),2,IF(AND(AE796&gt;=56,AE796&lt;71),3,IF(AND(AE796&gt;=71,AE796&lt;=100),4,))))</f>
        <v/>
      </c>
      <c r="AK796" s="99">
        <f>IF(AND(AF796&gt;0,AF796&lt;36),1,IF(AND(AF796&gt;=36,AF796&lt;51),2,IF(AND(AF796&gt;=51,AF796&lt;66),3,IF(AND(AF796&gt;=66,AF796&lt;=100),4,))))</f>
        <v/>
      </c>
      <c r="AL796" s="100">
        <f>IF(AND(AG796&gt;0,AG796&lt;37),1,IF(AND(AG796&gt;=37,AG796&lt;58),2,IF(AND(AG796&gt;=58,AG796&lt;71),3,IF(AND(AG796&gt;=71,AG796&lt;=100),4,))))</f>
        <v/>
      </c>
      <c r="AM796" s="101">
        <f>IF((Y796&lt;&gt;"")*(K796&lt;&gt;""),Y796-K796,"")</f>
        <v/>
      </c>
      <c r="AN796" s="99">
        <f>IF((Z796&lt;&gt;"")*(L796&lt;&gt;""),Z796-L796,"")</f>
        <v/>
      </c>
      <c r="AO796" s="99">
        <f>IF((AA796&lt;&gt;"")*(M796&lt;&gt;""),AA796-M796,"")</f>
        <v/>
      </c>
      <c r="AP796" s="99">
        <f>IF((AB796&lt;&gt;"")*(N796&lt;&gt;""),AB796-N796,"")</f>
        <v/>
      </c>
      <c r="AQ796" s="94">
        <f>IF((AC796&lt;&gt;"")*(O796&lt;&gt;""),AC796-O796,"")</f>
        <v/>
      </c>
      <c r="AR796" s="94">
        <f>IF((AD796&lt;&gt;"")*(P796&lt;&gt;""),AD796-P796,"")</f>
        <v/>
      </c>
      <c r="AS796" s="94">
        <f>IF((AE796&lt;&gt;"")*(Q796&lt;&gt;""),AE796-Q796,"")</f>
        <v/>
      </c>
      <c r="AT796" s="94">
        <f>IF((AF796&lt;&gt;"")*(R796&lt;&gt;""),AF796-R796,"")</f>
        <v/>
      </c>
      <c r="AU796" s="94">
        <f>IF((AG796&lt;&gt;"")*(S796&lt;&gt;""),AG796-S796,"")</f>
        <v/>
      </c>
      <c r="AV796" s="99">
        <f>IF((AH796&lt;&gt;"")*(T796&lt;&gt;""),AH796-T796,"")</f>
        <v/>
      </c>
      <c r="AW796" s="99">
        <f>IF((AI796&lt;&gt;"")*(U796&lt;&gt;""),AI796-U796,"")</f>
        <v/>
      </c>
      <c r="AX796" s="99">
        <f>IF((AJ796&lt;&gt;"")*(V796&lt;&gt;""),AJ796-V796,"")</f>
        <v/>
      </c>
      <c r="AY796" s="99">
        <f>IF((AK796&lt;&gt;"")*(W796&lt;&gt;""),AK796-W796,"")</f>
        <v/>
      </c>
      <c r="AZ796" s="102">
        <f>IF((AL796&lt;&gt;"")*(X796&lt;&gt;""),AL796-X796,"")</f>
        <v/>
      </c>
      <c r="BA796" s="50">
        <f>IFERROR(__xludf.dummyfunction("AI(""Actúa como un tutor académico y dirígete personalmente al estudiante "" &amp; I796 &amp; "" "" &amp; J796 &amp; "" "" &amp; G796 &amp; "" "" &amp; H796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AM796 &amp; ""'. Diferencias por área: Matemáticas ("" &amp; AQ796 &amp; ""), Ciencias Natura"&amp;"les ("" &amp; AR796 &amp; ""), Sociales ("" &amp; AS796 &amp; ""), Lectura Crítica ("" &amp; AT796 &amp; "") e Inglés ("" &amp; AU796 &amp; ""). Variación en posición: grupo ("" &amp; AN796 &amp; ""), grado ("" &amp; AO796 &amp; "") y media ("" &amp; AP796 &amp; ""). Puntajes Primer Simulacro: Global "" &amp; K796 &amp; "", Mat "" &amp; "&amp;"O4 &amp; "", Cien "" &amp; P796 &amp; "", Soc "" &amp; Q796 &amp; "", Lec "" &amp; R796 &amp; "", Ing "" &amp; S796 &amp; "". Puntajes Segundo Simulacro: Global "" &amp; Y796 &amp; "", Mat "" &amp; AC796 &amp; "", Cien "" &amp; AD796 &amp; "", Soc "" &amp; AE796 &amp; "", Lec "" &amp; AF796 &amp; "", Ing "" &amp; AG796 &amp; "". Escribe un mensaje motivador"&amp;" y breve (máximo 4 líneas)."")
"),"=AI(""Actúa como un tutor académico y dirígete personalmente al estudiante "" &amp; I796 &amp; "" "" &amp; J796 &amp; "" "" &amp; G796 &amp; "" "" &amp; H796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AM796 &amp; ""'. Diferencias por área: Matemáticas ("" &amp; AQ796 &amp; ""), Ciencias Natur"&amp;"ales ("" &amp; AR796 &amp; ""), Sociales ("" &amp; AS796 &amp; ""), Lectura Crítica ("" &amp; AT796 &amp; "") e Inglés ("" &amp; AU796 &amp; ""). Variación en posición: grupo ("" &amp; AN796 &amp; ""), grado ("" &amp; AO796 &amp; "") y media ("" &amp; AP796 &amp; ""). Puntajes Primer Simulacro: Global "" &amp; K796 &amp; "", Mat "" &amp;"&amp;" O796 &amp; "", Cien "" &amp; P796 &amp; "", Soc "" &amp; Q796 &amp; "", Lec "" &amp; R796 &amp; "", Ing "" &amp; S796 &amp; "". Puntajes Segundo Simulacro: Global "" &amp; Y796 &amp; "", Mat "" &amp; AC796 &amp; "", Cien "" &amp; AD796 &amp; "", Soc "" &amp; AE796 &amp; "", Lec "" &amp; AF796 &amp; "", Ing "" &amp; AG796 &amp; "". Escribe un mensaje motivado"&amp;"r y breve (máximo 4 líneas)."")
")</f>
        <v/>
      </c>
    </row>
    <row r="797" ht="15.75" customHeight="1" s="42">
      <c r="A797" s="93" t="n"/>
      <c r="B797" s="94" t="inlineStr">
        <is>
          <t>Bachillerato</t>
        </is>
      </c>
      <c r="C797" s="94" t="n">
        <v>1003</v>
      </c>
      <c r="D797" s="94" t="n"/>
      <c r="E797" s="95" t="n">
        <v>1011592939</v>
      </c>
      <c r="F797" s="96">
        <f>TRIM(G797&amp;" "&amp;H797&amp;" "&amp;I797&amp;" "&amp;J797)</f>
        <v/>
      </c>
      <c r="G797" s="94" t="inlineStr">
        <is>
          <t>Ospina</t>
        </is>
      </c>
      <c r="H797" s="94" t="inlineStr">
        <is>
          <t>Garces</t>
        </is>
      </c>
      <c r="I797" s="94" t="inlineStr">
        <is>
          <t>Jarrison</t>
        </is>
      </c>
      <c r="J797" s="97" t="inlineStr">
        <is>
          <t>Manuel</t>
        </is>
      </c>
      <c r="K797" s="98">
        <f>IF(SUM(O797:S797)=0, "", ROUND(((O797*3+P797*3+Q797*3+R797*3+S797*1)/13)*5,0))</f>
        <v/>
      </c>
      <c r="L797" s="99">
        <f>IF(OR($C797="",K797=""),"",COUNTIFS($C$4:$C$1500,$C797,K$4:K$1500,"&gt;"&amp;K797)+1)</f>
        <v/>
      </c>
      <c r="M797" s="99">
        <f>IF(OR($C797="",K797=""),"",IF(AND($C797&gt;=1001,$C797&lt;=1005),COUNTIFS($C$4:$C$1500,"&gt;=1001",$C$4:$C$1500,"&lt;=1005",K$4:K$1500,"&gt;"&amp;K797)+1,IF(AND($C797&gt;=1101,$C797&lt;=1105),COUNTIFS($C$4:$C$1500,"&gt;=1101",$C$4:$C$1500,"&lt;=1105",K$4:K$1500,"&gt;"&amp;K797)+1,IF(AND($C797&gt;=901,$C797&lt;=905),COUNTIFS($C$4:$C$1500,"&gt;=901",$C$4:$C$1500,"&lt;=905",K$4:K$1500,"&gt;"&amp;K797)+1,IF(AND($C797&gt;=801,$C797&lt;=805),COUNTIFS($C$4:$C$1500,"&gt;=801",$C$4:$C$1500,"&lt;=805",K$4:K$1500,"&gt;"&amp;K797)+1,IF(AND($C797&gt;=701,$C797&lt;=705),COUNTIFS($C$4:$C$1500,"&gt;=701",$C$4:$C$1500,"&lt;=705",K$4:K$1500,"&gt;"&amp;K797)+1,IF(AND($C797&gt;=601,$C797&lt;=606),COUNTIFS($C$4:$C$1500,"&gt;=601",$C$4:$C$1500,"&lt;=606",K$4:K$1500,"&gt;"&amp;K797)+1,"")))))))</f>
        <v/>
      </c>
      <c r="N797" s="99">
        <f>IF(OR($C797="",K797=""),"",IF(OR(AND($C797&gt;=1001,$C797&lt;=1005),AND($C797&gt;=1101,$C797&lt;=1105)),COUNTIFS($C$4:$C$1500,"&gt;=1001",$C$4:$C$1500,"&lt;=1005",K$4:K$1500,"&gt;"&amp;K797)+COUNTIFS($C$4:$C$1500,"&gt;=1101",$C$4:$C$1500,"&lt;=1105",K$4:K$1500,"&gt;"&amp;K797)+1,""))</f>
        <v/>
      </c>
      <c r="O797" s="94" t="n">
        <v>48.29</v>
      </c>
      <c r="P797" s="94" t="n">
        <v>36.1</v>
      </c>
      <c r="Q797" s="94" t="n">
        <v>60.2</v>
      </c>
      <c r="R797" s="94" t="n">
        <v>55</v>
      </c>
      <c r="S797" s="94" t="n">
        <v>58.67</v>
      </c>
      <c r="T797" s="99">
        <f>IF(AND(O797&gt;0,O797&lt;36),1,IF(AND(O797&gt;=36,O797&lt;51),2,IF(AND(O797&gt;=51,O797&lt;71),3,IF(AND(O797&gt;=71,O797&lt;=100),4,))))</f>
        <v/>
      </c>
      <c r="U797" s="99">
        <f>IF(AND(P797&gt;0,P797&lt;41),1,IF(AND(P797&gt;=41,P797&lt;56),2,IF(AND(P797&gt;=56,P797&lt;71),3,IF(AND(P797&gt;=71,P797&lt;=100),4,))))</f>
        <v/>
      </c>
      <c r="V797" s="99">
        <f>IF(AND(Q797&gt;0,Q797&lt;41),1,IF(AND(Q797&gt;=41,Q797&lt;56),2,IF(AND(Q797&gt;=56,Q797&lt;71),3,IF(AND(Q797&gt;=71,Q797&lt;=100),4,))))</f>
        <v/>
      </c>
      <c r="W797" s="99">
        <f>IF(AND(R797&gt;0,R797&lt;36),1,IF(AND(R797&gt;=36,R797&lt;51),2,IF(AND(R797&gt;=51,R797&lt;66),3,IF(AND(R797&gt;=66,R797&lt;=100),4,))))</f>
        <v/>
      </c>
      <c r="X797" s="100">
        <f>IF(AND(S797&gt;0,S797&lt;37),1,IF(AND(S797&gt;=37,S797&lt;58),2,IF(AND(S797&gt;=58,S797&lt;71),3,IF(AND(S797&gt;=71,S797&lt;=100),4,))))</f>
        <v/>
      </c>
      <c r="Y797" s="101">
        <f>IF(SUM(AC797:AG797)=0, "", ROUND(((AC797*3+AD797*3+AE797*3+AF797*3+AG797*1)/13)*5,0))</f>
        <v/>
      </c>
      <c r="Z797" s="99">
        <f>IF(OR($C797="",Y797=""),"",COUNTIFS($C$4:$C$1500,$C797,Y$4:Y$1500,"&gt;"&amp;Y797)+1)</f>
        <v/>
      </c>
      <c r="AA797" s="99">
        <f>IF(OR($C797="",Y797=""),"",IF(AND($C797&gt;=1001,$C797&lt;=1005),COUNTIFS($C$4:$C$1500,"&gt;=1001",$C$4:$C$1500,"&lt;=1005",Y$4:Y$1500,"&gt;"&amp;Y797)+1,IF(AND($C797&gt;=1101,$C797&lt;=1105),COUNTIFS($C$4:$C$1500,"&gt;=1101",$C$4:$C$1500,"&lt;=1105",Y$4:Y$1500,"&gt;"&amp;Y797)+1,IF(AND($C797&gt;=901,$C797&lt;=905),COUNTIFS($C$4:$C$1500,"&gt;=901",$C$4:$C$1500,"&lt;=905",Y$4:Y$1500,"&gt;"&amp;Y797)+1,IF(AND($C797&gt;=801,$C797&lt;=805),COUNTIFS($C$4:$C$1500,"&gt;=801",$C$4:$C$1500,"&lt;=805",Y$4:Y$1500,"&gt;"&amp;Y797)+1,IF(AND($C797&gt;=701,$C797&lt;=705),COUNTIFS($C$4:$C$1500,"&gt;=701",$C$4:$C$1500,"&lt;=705",Y$4:Y$1500,"&gt;"&amp;Y797)+1,IF(AND($C797&gt;=601,$C797&lt;=606),COUNTIFS($C$4:$C$1500,"&gt;=601",$C$4:$C$1500,"&lt;=606",Y$4:Y$1500,"&gt;"&amp;Y797)+1,"")))))))</f>
        <v/>
      </c>
      <c r="AB797" s="99">
        <f>IF(OR($C797="",Y797=""),"",IF(OR(AND($C797&gt;=1001,$C797&lt;=1005),AND($C797&gt;=1101,$C797&lt;=1105)),COUNTIFS($C$4:$C$1500,"&gt;=1001",$C$4:$C$1500,"&lt;=1005",Y$4:Y$1500,"&gt;"&amp;Y797)+COUNTIFS($C$4:$C$1500,"&gt;=1101",$C$4:$C$1500,"&lt;=1105",Y$4:Y$1500,"&gt;"&amp;Y797)+1,""))</f>
        <v/>
      </c>
      <c r="AC797" s="94" t="n">
        <v>34.5</v>
      </c>
      <c r="AD797" s="94" t="n">
        <v>25.45</v>
      </c>
      <c r="AE797" s="94" t="n">
        <v>68.13</v>
      </c>
      <c r="AF797" s="94" t="n">
        <v>61.25</v>
      </c>
      <c r="AG797" s="94" t="n">
        <v>55</v>
      </c>
      <c r="AH797" s="99">
        <f>IF(AND(AC797&gt;0,AC797&lt;36),1,IF(AND(AC797&gt;=36,AC797&lt;51),2,IF(AND(AC797&gt;=51,AC797&lt;71),3,IF(AND(AC797&gt;=71,AC797&lt;=100),4,))))</f>
        <v/>
      </c>
      <c r="AI797" s="99">
        <f>IF(AND(AD797&gt;0,AD797&lt;41),1,IF(AND(AD797&gt;=41,AD797&lt;56),2,IF(AND(AD797&gt;=56,AD797&lt;71),3,IF(AND(AD797&gt;=71,AD797&lt;=100),4,))))</f>
        <v/>
      </c>
      <c r="AJ797" s="99">
        <f>IF(AND(AE797&gt;0,AE797&lt;41),1,IF(AND(AE797&gt;=41,AE797&lt;56),2,IF(AND(AE797&gt;=56,AE797&lt;71),3,IF(AND(AE797&gt;=71,AE797&lt;=100),4,))))</f>
        <v/>
      </c>
      <c r="AK797" s="99">
        <f>IF(AND(AF797&gt;0,AF797&lt;36),1,IF(AND(AF797&gt;=36,AF797&lt;51),2,IF(AND(AF797&gt;=51,AF797&lt;66),3,IF(AND(AF797&gt;=66,AF797&lt;=100),4,))))</f>
        <v/>
      </c>
      <c r="AL797" s="100">
        <f>IF(AND(AG797&gt;0,AG797&lt;37),1,IF(AND(AG797&gt;=37,AG797&lt;58),2,IF(AND(AG797&gt;=58,AG797&lt;71),3,IF(AND(AG797&gt;=71,AG797&lt;=100),4,))))</f>
        <v/>
      </c>
      <c r="AM797" s="101">
        <f>IF((Y797&lt;&gt;"")*(K797&lt;&gt;""),Y797-K797,"")</f>
        <v/>
      </c>
      <c r="AN797" s="99">
        <f>IF((Z797&lt;&gt;"")*(L797&lt;&gt;""),Z797-L797,"")</f>
        <v/>
      </c>
      <c r="AO797" s="99">
        <f>IF((AA797&lt;&gt;"")*(M797&lt;&gt;""),AA797-M797,"")</f>
        <v/>
      </c>
      <c r="AP797" s="99">
        <f>IF((AB797&lt;&gt;"")*(N797&lt;&gt;""),AB797-N797,"")</f>
        <v/>
      </c>
      <c r="AQ797" s="94">
        <f>IF((AC797&lt;&gt;"")*(O797&lt;&gt;""),AC797-O797,"")</f>
        <v/>
      </c>
      <c r="AR797" s="94">
        <f>IF((AD797&lt;&gt;"")*(P797&lt;&gt;""),AD797-P797,"")</f>
        <v/>
      </c>
      <c r="AS797" s="94">
        <f>IF((AE797&lt;&gt;"")*(Q797&lt;&gt;""),AE797-Q797,"")</f>
        <v/>
      </c>
      <c r="AT797" s="94">
        <f>IF((AF797&lt;&gt;"")*(R797&lt;&gt;""),AF797-R797,"")</f>
        <v/>
      </c>
      <c r="AU797" s="94">
        <f>IF((AG797&lt;&gt;"")*(S797&lt;&gt;""),AG797-S797,"")</f>
        <v/>
      </c>
      <c r="AV797" s="99">
        <f>IF((AH797&lt;&gt;"")*(T797&lt;&gt;""),AH797-T797,"")</f>
        <v/>
      </c>
      <c r="AW797" s="99">
        <f>IF((AI797&lt;&gt;"")*(U797&lt;&gt;""),AI797-U797,"")</f>
        <v/>
      </c>
      <c r="AX797" s="99">
        <f>IF((AJ797&lt;&gt;"")*(V797&lt;&gt;""),AJ797-V797,"")</f>
        <v/>
      </c>
      <c r="AY797" s="99">
        <f>IF((AK797&lt;&gt;"")*(W797&lt;&gt;""),AK797-W797,"")</f>
        <v/>
      </c>
      <c r="AZ797" s="102">
        <f>IF((AL797&lt;&gt;"")*(X797&lt;&gt;""),AL797-X797,"")</f>
        <v/>
      </c>
      <c r="BA797" s="50">
        <f>IFERROR(__xludf.dummyfunction("AI(""Actúa como un tutor académico y dirígete personalmente al estudiante "" &amp; I797 &amp; "" "" &amp; J797 &amp; "" "" &amp; G797 &amp; "" "" &amp; H797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AM797 &amp; ""'. Diferencias por área: Matemáticas ("" &amp; AQ797 &amp; ""), Ciencias Natura"&amp;"les ("" &amp; AR797 &amp; ""), Sociales ("" &amp; AS797 &amp; ""), Lectura Crítica ("" &amp; AT797 &amp; "") e Inglés ("" &amp; AU797 &amp; ""). Variación en posición: grupo ("" &amp; AN797 &amp; ""), grado ("" &amp; AO797 &amp; "") y media ("" &amp; AP797 &amp; ""). Puntajes Primer Simulacro: Global "" &amp; K797 &amp; "", Mat "" &amp; "&amp;"O4 &amp; "", Cien "" &amp; P797 &amp; "", Soc "" &amp; Q797 &amp; "", Lec "" &amp; R797 &amp; "", Ing "" &amp; S797 &amp; "". Puntajes Segundo Simulacro: Global "" &amp; Y797 &amp; "", Mat "" &amp; AC797 &amp; "", Cien "" &amp; AD797 &amp; "", Soc "" &amp; AE797 &amp; "", Lec "" &amp; AF797 &amp; "", Ing "" &amp; AG797 &amp; "". Escribe un mensaje motivador"&amp;" y breve (máximo 4 líneas)."")
"),"=AI(""Actúa como un tutor académico y dirígete personalmente al estudiante "" &amp; I797 &amp; "" "" &amp; J797 &amp; "" "" &amp; G797 &amp; "" "" &amp; H797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AM797 &amp; ""'. Diferencias por área: Matemáticas ("" &amp; AQ797 &amp; ""), Ciencias Natur"&amp;"ales ("" &amp; AR797 &amp; ""), Sociales ("" &amp; AS797 &amp; ""), Lectura Crítica ("" &amp; AT797 &amp; "") e Inglés ("" &amp; AU797 &amp; ""). Variación en posición: grupo ("" &amp; AN797 &amp; ""), grado ("" &amp; AO797 &amp; "") y media ("" &amp; AP797 &amp; ""). Puntajes Primer Simulacro: Global "" &amp; K797 &amp; "", Mat "" &amp;"&amp;" O797 &amp; "", Cien "" &amp; P797 &amp; "", Soc "" &amp; Q797 &amp; "", Lec "" &amp; R797 &amp; "", Ing "" &amp; S797 &amp; "". Puntajes Segundo Simulacro: Global "" &amp; Y797 &amp; "", Mat "" &amp; AC797 &amp; "", Cien "" &amp; AD797 &amp; "", Soc "" &amp; AE797 &amp; "", Lec "" &amp; AF797 &amp; "", Ing "" &amp; AG797 &amp; "". Escribe un mensaje motivado"&amp;"r y breve (máximo 4 líneas)."")
")</f>
        <v/>
      </c>
    </row>
    <row r="798" ht="15.75" customHeight="1" s="42">
      <c r="A798" s="93" t="n"/>
      <c r="B798" s="94" t="inlineStr">
        <is>
          <t>Bachillerato</t>
        </is>
      </c>
      <c r="C798" s="94" t="n">
        <v>1003</v>
      </c>
      <c r="D798" s="94" t="n"/>
      <c r="E798" s="95" t="n">
        <v>1011594173</v>
      </c>
      <c r="F798" s="96">
        <f>TRIM(G798&amp;" "&amp;H798&amp;" "&amp;I798&amp;" "&amp;J798)</f>
        <v/>
      </c>
      <c r="G798" s="94" t="inlineStr">
        <is>
          <t>Patiño</t>
        </is>
      </c>
      <c r="H798" s="94" t="inlineStr">
        <is>
          <t>Flórez</t>
        </is>
      </c>
      <c r="I798" s="94" t="inlineStr">
        <is>
          <t>Matías</t>
        </is>
      </c>
      <c r="J798" s="97" t="n"/>
      <c r="K798" s="98">
        <f>IF(SUM(O798:S798)=0, "", ROUND(((O798*3+P798*3+Q798*3+R798*3+S798*1)/13)*5,0))</f>
        <v/>
      </c>
      <c r="L798" s="99">
        <f>IF(OR($C798="",K798=""),"",COUNTIFS($C$4:$C$1500,$C798,K$4:K$1500,"&gt;"&amp;K798)+1)</f>
        <v/>
      </c>
      <c r="M798" s="99">
        <f>IF(OR($C798="",K798=""),"",IF(AND($C798&gt;=1001,$C798&lt;=1005),COUNTIFS($C$4:$C$1500,"&gt;=1001",$C$4:$C$1500,"&lt;=1005",K$4:K$1500,"&gt;"&amp;K798)+1,IF(AND($C798&gt;=1101,$C798&lt;=1105),COUNTIFS($C$4:$C$1500,"&gt;=1101",$C$4:$C$1500,"&lt;=1105",K$4:K$1500,"&gt;"&amp;K798)+1,IF(AND($C798&gt;=901,$C798&lt;=905),COUNTIFS($C$4:$C$1500,"&gt;=901",$C$4:$C$1500,"&lt;=905",K$4:K$1500,"&gt;"&amp;K798)+1,IF(AND($C798&gt;=801,$C798&lt;=805),COUNTIFS($C$4:$C$1500,"&gt;=801",$C$4:$C$1500,"&lt;=805",K$4:K$1500,"&gt;"&amp;K798)+1,IF(AND($C798&gt;=701,$C798&lt;=705),COUNTIFS($C$4:$C$1500,"&gt;=701",$C$4:$C$1500,"&lt;=705",K$4:K$1500,"&gt;"&amp;K798)+1,IF(AND($C798&gt;=601,$C798&lt;=606),COUNTIFS($C$4:$C$1500,"&gt;=601",$C$4:$C$1500,"&lt;=606",K$4:K$1500,"&gt;"&amp;K798)+1,"")))))))</f>
        <v/>
      </c>
      <c r="N798" s="99">
        <f>IF(OR($C798="",K798=""),"",IF(OR(AND($C798&gt;=1001,$C798&lt;=1005),AND($C798&gt;=1101,$C798&lt;=1105)),COUNTIFS($C$4:$C$1500,"&gt;=1001",$C$4:$C$1500,"&lt;=1005",K$4:K$1500,"&gt;"&amp;K798)+COUNTIFS($C$4:$C$1500,"&gt;=1101",$C$4:$C$1500,"&lt;=1105",K$4:K$1500,"&gt;"&amp;K798)+1,""))</f>
        <v/>
      </c>
      <c r="O798" s="94" t="n">
        <v>45.61</v>
      </c>
      <c r="P798" s="94" t="n">
        <v>36.36</v>
      </c>
      <c r="Q798" s="94" t="n">
        <v>53.93</v>
      </c>
      <c r="R798" s="94" t="n">
        <v>60</v>
      </c>
      <c r="S798" s="94" t="n">
        <v>39.11</v>
      </c>
      <c r="T798" s="99">
        <f>IF(AND(O798&gt;0,O798&lt;36),1,IF(AND(O798&gt;=36,O798&lt;51),2,IF(AND(O798&gt;=51,O798&lt;71),3,IF(AND(O798&gt;=71,O798&lt;=100),4,))))</f>
        <v/>
      </c>
      <c r="U798" s="99">
        <f>IF(AND(P798&gt;0,P798&lt;41),1,IF(AND(P798&gt;=41,P798&lt;56),2,IF(AND(P798&gt;=56,P798&lt;71),3,IF(AND(P798&gt;=71,P798&lt;=100),4,))))</f>
        <v/>
      </c>
      <c r="V798" s="99">
        <f>IF(AND(Q798&gt;0,Q798&lt;41),1,IF(AND(Q798&gt;=41,Q798&lt;56),2,IF(AND(Q798&gt;=56,Q798&lt;71),3,IF(AND(Q798&gt;=71,Q798&lt;=100),4,))))</f>
        <v/>
      </c>
      <c r="W798" s="99">
        <f>IF(AND(R798&gt;0,R798&lt;36),1,IF(AND(R798&gt;=36,R798&lt;51),2,IF(AND(R798&gt;=51,R798&lt;66),3,IF(AND(R798&gt;=66,R798&lt;=100),4,))))</f>
        <v/>
      </c>
      <c r="X798" s="100">
        <f>IF(AND(S798&gt;0,S798&lt;37),1,IF(AND(S798&gt;=37,S798&lt;58),2,IF(AND(S798&gt;=58,S798&lt;71),3,IF(AND(S798&gt;=71,S798&lt;=100),4,))))</f>
        <v/>
      </c>
      <c r="Y798" s="101">
        <f>IF(SUM(AC798:AG798)=0, "", ROUND(((AC798*3+AD798*3+AE798*3+AF798*3+AG798*1)/13)*5,0))</f>
        <v/>
      </c>
      <c r="Z798" s="99">
        <f>IF(OR($C798="",Y798=""),"",COUNTIFS($C$4:$C$1500,$C798,Y$4:Y$1500,"&gt;"&amp;Y798)+1)</f>
        <v/>
      </c>
      <c r="AA798" s="99">
        <f>IF(OR($C798="",Y798=""),"",IF(AND($C798&gt;=1001,$C798&lt;=1005),COUNTIFS($C$4:$C$1500,"&gt;=1001",$C$4:$C$1500,"&lt;=1005",Y$4:Y$1500,"&gt;"&amp;Y798)+1,IF(AND($C798&gt;=1101,$C798&lt;=1105),COUNTIFS($C$4:$C$1500,"&gt;=1101",$C$4:$C$1500,"&lt;=1105",Y$4:Y$1500,"&gt;"&amp;Y798)+1,IF(AND($C798&gt;=901,$C798&lt;=905),COUNTIFS($C$4:$C$1500,"&gt;=901",$C$4:$C$1500,"&lt;=905",Y$4:Y$1500,"&gt;"&amp;Y798)+1,IF(AND($C798&gt;=801,$C798&lt;=805),COUNTIFS($C$4:$C$1500,"&gt;=801",$C$4:$C$1500,"&lt;=805",Y$4:Y$1500,"&gt;"&amp;Y798)+1,IF(AND($C798&gt;=701,$C798&lt;=705),COUNTIFS($C$4:$C$1500,"&gt;=701",$C$4:$C$1500,"&lt;=705",Y$4:Y$1500,"&gt;"&amp;Y798)+1,IF(AND($C798&gt;=601,$C798&lt;=606),COUNTIFS($C$4:$C$1500,"&gt;=601",$C$4:$C$1500,"&lt;=606",Y$4:Y$1500,"&gt;"&amp;Y798)+1,"")))))))</f>
        <v/>
      </c>
      <c r="AB798" s="99">
        <f>IF(OR($C798="",Y798=""),"",IF(OR(AND($C798&gt;=1001,$C798&lt;=1005),AND($C798&gt;=1101,$C798&lt;=1105)),COUNTIFS($C$4:$C$1500,"&gt;=1001",$C$4:$C$1500,"&lt;=1005",Y$4:Y$1500,"&gt;"&amp;Y798)+COUNTIFS($C$4:$C$1500,"&gt;=1101",$C$4:$C$1500,"&lt;=1105",Y$4:Y$1500,"&gt;"&amp;Y798)+1,""))</f>
        <v/>
      </c>
      <c r="AC798" s="94" t="n">
        <v>69</v>
      </c>
      <c r="AD798" s="94" t="n">
        <v>65.83</v>
      </c>
      <c r="AE798" s="94" t="n">
        <v>60.75</v>
      </c>
      <c r="AF798" s="94" t="n">
        <v>70</v>
      </c>
      <c r="AG798" s="94" t="n">
        <v>68.75</v>
      </c>
      <c r="AH798" s="99">
        <f>IF(AND(AC798&gt;0,AC798&lt;36),1,IF(AND(AC798&gt;=36,AC798&lt;51),2,IF(AND(AC798&gt;=51,AC798&lt;71),3,IF(AND(AC798&gt;=71,AC798&lt;=100),4,))))</f>
        <v/>
      </c>
      <c r="AI798" s="99">
        <f>IF(AND(AD798&gt;0,AD798&lt;41),1,IF(AND(AD798&gt;=41,AD798&lt;56),2,IF(AND(AD798&gt;=56,AD798&lt;71),3,IF(AND(AD798&gt;=71,AD798&lt;=100),4,))))</f>
        <v/>
      </c>
      <c r="AJ798" s="99">
        <f>IF(AND(AE798&gt;0,AE798&lt;41),1,IF(AND(AE798&gt;=41,AE798&lt;56),2,IF(AND(AE798&gt;=56,AE798&lt;71),3,IF(AND(AE798&gt;=71,AE798&lt;=100),4,))))</f>
        <v/>
      </c>
      <c r="AK798" s="99">
        <f>IF(AND(AF798&gt;0,AF798&lt;36),1,IF(AND(AF798&gt;=36,AF798&lt;51),2,IF(AND(AF798&gt;=51,AF798&lt;66),3,IF(AND(AF798&gt;=66,AF798&lt;=100),4,))))</f>
        <v/>
      </c>
      <c r="AL798" s="100">
        <f>IF(AND(AG798&gt;0,AG798&lt;37),1,IF(AND(AG798&gt;=37,AG798&lt;58),2,IF(AND(AG798&gt;=58,AG798&lt;71),3,IF(AND(AG798&gt;=71,AG798&lt;=100),4,))))</f>
        <v/>
      </c>
      <c r="AM798" s="101">
        <f>IF((Y798&lt;&gt;"")*(K798&lt;&gt;""),Y798-K798,"")</f>
        <v/>
      </c>
      <c r="AN798" s="99">
        <f>IF((Z798&lt;&gt;"")*(L798&lt;&gt;""),Z798-L798,"")</f>
        <v/>
      </c>
      <c r="AO798" s="99">
        <f>IF((AA798&lt;&gt;"")*(M798&lt;&gt;""),AA798-M798,"")</f>
        <v/>
      </c>
      <c r="AP798" s="99">
        <f>IF((AB798&lt;&gt;"")*(N798&lt;&gt;""),AB798-N798,"")</f>
        <v/>
      </c>
      <c r="AQ798" s="94">
        <f>IF((AC798&lt;&gt;"")*(O798&lt;&gt;""),AC798-O798,"")</f>
        <v/>
      </c>
      <c r="AR798" s="94">
        <f>IF((AD798&lt;&gt;"")*(P798&lt;&gt;""),AD798-P798,"")</f>
        <v/>
      </c>
      <c r="AS798" s="94">
        <f>IF((AE798&lt;&gt;"")*(Q798&lt;&gt;""),AE798-Q798,"")</f>
        <v/>
      </c>
      <c r="AT798" s="94">
        <f>IF((AF798&lt;&gt;"")*(R798&lt;&gt;""),AF798-R798,"")</f>
        <v/>
      </c>
      <c r="AU798" s="94">
        <f>IF((AG798&lt;&gt;"")*(S798&lt;&gt;""),AG798-S798,"")</f>
        <v/>
      </c>
      <c r="AV798" s="99">
        <f>IF((AH798&lt;&gt;"")*(T798&lt;&gt;""),AH798-T798,"")</f>
        <v/>
      </c>
      <c r="AW798" s="99">
        <f>IF((AI798&lt;&gt;"")*(U798&lt;&gt;""),AI798-U798,"")</f>
        <v/>
      </c>
      <c r="AX798" s="99">
        <f>IF((AJ798&lt;&gt;"")*(V798&lt;&gt;""),AJ798-V798,"")</f>
        <v/>
      </c>
      <c r="AY798" s="99">
        <f>IF((AK798&lt;&gt;"")*(W798&lt;&gt;""),AK798-W798,"")</f>
        <v/>
      </c>
      <c r="AZ798" s="102">
        <f>IF((AL798&lt;&gt;"")*(X798&lt;&gt;""),AL798-X798,"")</f>
        <v/>
      </c>
      <c r="BA798" s="50">
        <f>IFERROR(__xludf.dummyfunction("AI(""Actúa como un tutor académico y dirígete personalmente al estudiante "" &amp; I798 &amp; "" "" &amp; J798 &amp; "" "" &amp; G798 &amp; "" "" &amp; H798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AM798 &amp; ""'. Diferencias por área: Matemáticas ("" &amp; AQ798 &amp; ""), Ciencias Natura"&amp;"les ("" &amp; AR798 &amp; ""), Sociales ("" &amp; AS798 &amp; ""), Lectura Crítica ("" &amp; AT798 &amp; "") e Inglés ("" &amp; AU798 &amp; ""). Variación en posición: grupo ("" &amp; AN798 &amp; ""), grado ("" &amp; AO798 &amp; "") y media ("" &amp; AP798 &amp; ""). Puntajes Primer Simulacro: Global "" &amp; K798 &amp; "", Mat "" &amp; "&amp;"O4 &amp; "", Cien "" &amp; P798 &amp; "", Soc "" &amp; Q798 &amp; "", Lec "" &amp; R798 &amp; "", Ing "" &amp; S798 &amp; "". Puntajes Segundo Simulacro: Global "" &amp; Y798 &amp; "", Mat "" &amp; AC798 &amp; "", Cien "" &amp; AD798 &amp; "", Soc "" &amp; AE798 &amp; "", Lec "" &amp; AF798 &amp; "", Ing "" &amp; AG798 &amp; "". Escribe un mensaje motivador"&amp;" y breve (máximo 4 líneas)."")
"),"=AI(""Actúa como un tutor académico y dirígete personalmente al estudiante "" &amp; I798 &amp; "" "" &amp; J798 &amp; "" "" &amp; G798 &amp; "" "" &amp; H798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AM798 &amp; ""'. Diferencias por área: Matemáticas ("" &amp; AQ798 &amp; ""), Ciencias Natur"&amp;"ales ("" &amp; AR798 &amp; ""), Sociales ("" &amp; AS798 &amp; ""), Lectura Crítica ("" &amp; AT798 &amp; "") e Inglés ("" &amp; AU798 &amp; ""). Variación en posición: grupo ("" &amp; AN798 &amp; ""), grado ("" &amp; AO798 &amp; "") y media ("" &amp; AP798 &amp; ""). Puntajes Primer Simulacro: Global "" &amp; K798 &amp; "", Mat "" &amp;"&amp;" O798 &amp; "", Cien "" &amp; P798 &amp; "", Soc "" &amp; Q798 &amp; "", Lec "" &amp; R798 &amp; "", Ing "" &amp; S798 &amp; "". Puntajes Segundo Simulacro: Global "" &amp; Y798 &amp; "", Mat "" &amp; AC798 &amp; "", Cien "" &amp; AD798 &amp; "", Soc "" &amp; AE798 &amp; "", Lec "" &amp; AF798 &amp; "", Ing "" &amp; AG798 &amp; "". Escribe un mensaje motivado"&amp;"r y breve (máximo 4 líneas)."")
")</f>
        <v/>
      </c>
    </row>
    <row r="799" ht="15.75" customHeight="1" s="42">
      <c r="A799" s="93" t="n"/>
      <c r="B799" s="94" t="inlineStr">
        <is>
          <t>Bachillerato</t>
        </is>
      </c>
      <c r="C799" s="94" t="n">
        <v>1003</v>
      </c>
      <c r="D799" s="94" t="n"/>
      <c r="E799" s="95" t="n">
        <v>1028402423</v>
      </c>
      <c r="F799" s="96">
        <f>TRIM(G799&amp;" "&amp;H799&amp;" "&amp;I799&amp;" "&amp;J799)</f>
        <v/>
      </c>
      <c r="G799" s="94" t="inlineStr">
        <is>
          <t>Présiga</t>
        </is>
      </c>
      <c r="H799" s="94" t="inlineStr">
        <is>
          <t>Hernández</t>
        </is>
      </c>
      <c r="I799" s="94" t="inlineStr">
        <is>
          <t>Stefany</t>
        </is>
      </c>
      <c r="J799" s="97" t="n"/>
      <c r="K799" s="98">
        <f>IF(SUM(O799:S799)=0, "", ROUND(((O799*3+P799*3+Q799*3+R799*3+S799*1)/13)*5,0))</f>
        <v/>
      </c>
      <c r="L799" s="99">
        <f>IF(OR($C799="",K799=""),"",COUNTIFS($C$4:$C$1500,$C799,K$4:K$1500,"&gt;"&amp;K799)+1)</f>
        <v/>
      </c>
      <c r="M799" s="99">
        <f>IF(OR($C799="",K799=""),"",IF(AND($C799&gt;=1001,$C799&lt;=1005),COUNTIFS($C$4:$C$1500,"&gt;=1001",$C$4:$C$1500,"&lt;=1005",K$4:K$1500,"&gt;"&amp;K799)+1,IF(AND($C799&gt;=1101,$C799&lt;=1105),COUNTIFS($C$4:$C$1500,"&gt;=1101",$C$4:$C$1500,"&lt;=1105",K$4:K$1500,"&gt;"&amp;K799)+1,IF(AND($C799&gt;=901,$C799&lt;=905),COUNTIFS($C$4:$C$1500,"&gt;=901",$C$4:$C$1500,"&lt;=905",K$4:K$1500,"&gt;"&amp;K799)+1,IF(AND($C799&gt;=801,$C799&lt;=805),COUNTIFS($C$4:$C$1500,"&gt;=801",$C$4:$C$1500,"&lt;=805",K$4:K$1500,"&gt;"&amp;K799)+1,IF(AND($C799&gt;=701,$C799&lt;=705),COUNTIFS($C$4:$C$1500,"&gt;=701",$C$4:$C$1500,"&lt;=705",K$4:K$1500,"&gt;"&amp;K799)+1,IF(AND($C799&gt;=601,$C799&lt;=606),COUNTIFS($C$4:$C$1500,"&gt;=601",$C$4:$C$1500,"&lt;=606",K$4:K$1500,"&gt;"&amp;K799)+1,"")))))))</f>
        <v/>
      </c>
      <c r="N799" s="99">
        <f>IF(OR($C799="",K799=""),"",IF(OR(AND($C799&gt;=1001,$C799&lt;=1005),AND($C799&gt;=1101,$C799&lt;=1105)),COUNTIFS($C$4:$C$1500,"&gt;=1001",$C$4:$C$1500,"&lt;=1005",K$4:K$1500,"&gt;"&amp;K799)+COUNTIFS($C$4:$C$1500,"&gt;=1101",$C$4:$C$1500,"&lt;=1105",K$4:K$1500,"&gt;"&amp;K799)+1,""))</f>
        <v/>
      </c>
      <c r="O799" s="94" t="n">
        <v>44.57</v>
      </c>
      <c r="P799" s="94" t="n">
        <v>39.58</v>
      </c>
      <c r="Q799" s="94" t="n">
        <v>38.45</v>
      </c>
      <c r="R799" s="94" t="n">
        <v>57.5</v>
      </c>
      <c r="S799" s="94" t="n">
        <v>46.44</v>
      </c>
      <c r="T799" s="99">
        <f>IF(AND(O799&gt;0,O799&lt;36),1,IF(AND(O799&gt;=36,O799&lt;51),2,IF(AND(O799&gt;=51,O799&lt;71),3,IF(AND(O799&gt;=71,O799&lt;=100),4,))))</f>
        <v/>
      </c>
      <c r="U799" s="99">
        <f>IF(AND(P799&gt;0,P799&lt;41),1,IF(AND(P799&gt;=41,P799&lt;56),2,IF(AND(P799&gt;=56,P799&lt;71),3,IF(AND(P799&gt;=71,P799&lt;=100),4,))))</f>
        <v/>
      </c>
      <c r="V799" s="99">
        <f>IF(AND(Q799&gt;0,Q799&lt;41),1,IF(AND(Q799&gt;=41,Q799&lt;56),2,IF(AND(Q799&gt;=56,Q799&lt;71),3,IF(AND(Q799&gt;=71,Q799&lt;=100),4,))))</f>
        <v/>
      </c>
      <c r="W799" s="99">
        <f>IF(AND(R799&gt;0,R799&lt;36),1,IF(AND(R799&gt;=36,R799&lt;51),2,IF(AND(R799&gt;=51,R799&lt;66),3,IF(AND(R799&gt;=66,R799&lt;=100),4,))))</f>
        <v/>
      </c>
      <c r="X799" s="100">
        <f>IF(AND(S799&gt;0,S799&lt;37),1,IF(AND(S799&gt;=37,S799&lt;58),2,IF(AND(S799&gt;=58,S799&lt;71),3,IF(AND(S799&gt;=71,S799&lt;=100),4,))))</f>
        <v/>
      </c>
      <c r="Y799" s="101">
        <f>IF(SUM(AC799:AG799)=0, "", ROUND(((AC799*3+AD799*3+AE799*3+AF799*3+AG799*1)/13)*5,0))</f>
        <v/>
      </c>
      <c r="Z799" s="99">
        <f>IF(OR($C799="",Y799=""),"",COUNTIFS($C$4:$C$1500,$C799,Y$4:Y$1500,"&gt;"&amp;Y799)+1)</f>
        <v/>
      </c>
      <c r="AA799" s="99">
        <f>IF(OR($C799="",Y799=""),"",IF(AND($C799&gt;=1001,$C799&lt;=1005),COUNTIFS($C$4:$C$1500,"&gt;=1001",$C$4:$C$1500,"&lt;=1005",Y$4:Y$1500,"&gt;"&amp;Y799)+1,IF(AND($C799&gt;=1101,$C799&lt;=1105),COUNTIFS($C$4:$C$1500,"&gt;=1101",$C$4:$C$1500,"&lt;=1105",Y$4:Y$1500,"&gt;"&amp;Y799)+1,IF(AND($C799&gt;=901,$C799&lt;=905),COUNTIFS($C$4:$C$1500,"&gt;=901",$C$4:$C$1500,"&lt;=905",Y$4:Y$1500,"&gt;"&amp;Y799)+1,IF(AND($C799&gt;=801,$C799&lt;=805),COUNTIFS($C$4:$C$1500,"&gt;=801",$C$4:$C$1500,"&lt;=805",Y$4:Y$1500,"&gt;"&amp;Y799)+1,IF(AND($C799&gt;=701,$C799&lt;=705),COUNTIFS($C$4:$C$1500,"&gt;=701",$C$4:$C$1500,"&lt;=705",Y$4:Y$1500,"&gt;"&amp;Y799)+1,IF(AND($C799&gt;=601,$C799&lt;=606),COUNTIFS($C$4:$C$1500,"&gt;=601",$C$4:$C$1500,"&lt;=606",Y$4:Y$1500,"&gt;"&amp;Y799)+1,"")))))))</f>
        <v/>
      </c>
      <c r="AB799" s="99">
        <f>IF(OR($C799="",Y799=""),"",IF(OR(AND($C799&gt;=1001,$C799&lt;=1005),AND($C799&gt;=1101,$C799&lt;=1105)),COUNTIFS($C$4:$C$1500,"&gt;=1001",$C$4:$C$1500,"&lt;=1005",Y$4:Y$1500,"&gt;"&amp;Y799)+COUNTIFS($C$4:$C$1500,"&gt;=1101",$C$4:$C$1500,"&lt;=1105",Y$4:Y$1500,"&gt;"&amp;Y799)+1,""))</f>
        <v/>
      </c>
      <c r="AC799" s="94" t="n">
        <v>60.38</v>
      </c>
      <c r="AD799" s="94" t="n">
        <v>44.21</v>
      </c>
      <c r="AE799" s="94" t="n">
        <v>63.63</v>
      </c>
      <c r="AF799" s="94" t="n">
        <v>74.38</v>
      </c>
      <c r="AG799" s="94" t="n">
        <v>96.25</v>
      </c>
      <c r="AH799" s="99">
        <f>IF(AND(AC799&gt;0,AC799&lt;36),1,IF(AND(AC799&gt;=36,AC799&lt;51),2,IF(AND(AC799&gt;=51,AC799&lt;71),3,IF(AND(AC799&gt;=71,AC799&lt;=100),4,))))</f>
        <v/>
      </c>
      <c r="AI799" s="99">
        <f>IF(AND(AD799&gt;0,AD799&lt;41),1,IF(AND(AD799&gt;=41,AD799&lt;56),2,IF(AND(AD799&gt;=56,AD799&lt;71),3,IF(AND(AD799&gt;=71,AD799&lt;=100),4,))))</f>
        <v/>
      </c>
      <c r="AJ799" s="99">
        <f>IF(AND(AE799&gt;0,AE799&lt;41),1,IF(AND(AE799&gt;=41,AE799&lt;56),2,IF(AND(AE799&gt;=56,AE799&lt;71),3,IF(AND(AE799&gt;=71,AE799&lt;=100),4,))))</f>
        <v/>
      </c>
      <c r="AK799" s="99">
        <f>IF(AND(AF799&gt;0,AF799&lt;36),1,IF(AND(AF799&gt;=36,AF799&lt;51),2,IF(AND(AF799&gt;=51,AF799&lt;66),3,IF(AND(AF799&gt;=66,AF799&lt;=100),4,))))</f>
        <v/>
      </c>
      <c r="AL799" s="100">
        <f>IF(AND(AG799&gt;0,AG799&lt;37),1,IF(AND(AG799&gt;=37,AG799&lt;58),2,IF(AND(AG799&gt;=58,AG799&lt;71),3,IF(AND(AG799&gt;=71,AG799&lt;=100),4,))))</f>
        <v/>
      </c>
      <c r="AM799" s="101">
        <f>IF((Y799&lt;&gt;"")*(K799&lt;&gt;""),Y799-K799,"")</f>
        <v/>
      </c>
      <c r="AN799" s="99">
        <f>IF((Z799&lt;&gt;"")*(L799&lt;&gt;""),Z799-L799,"")</f>
        <v/>
      </c>
      <c r="AO799" s="99">
        <f>IF((AA799&lt;&gt;"")*(M799&lt;&gt;""),AA799-M799,"")</f>
        <v/>
      </c>
      <c r="AP799" s="99">
        <f>IF((AB799&lt;&gt;"")*(N799&lt;&gt;""),AB799-N799,"")</f>
        <v/>
      </c>
      <c r="AQ799" s="94">
        <f>IF((AC799&lt;&gt;"")*(O799&lt;&gt;""),AC799-O799,"")</f>
        <v/>
      </c>
      <c r="AR799" s="94">
        <f>IF((AD799&lt;&gt;"")*(P799&lt;&gt;""),AD799-P799,"")</f>
        <v/>
      </c>
      <c r="AS799" s="94">
        <f>IF((AE799&lt;&gt;"")*(Q799&lt;&gt;""),AE799-Q799,"")</f>
        <v/>
      </c>
      <c r="AT799" s="94">
        <f>IF((AF799&lt;&gt;"")*(R799&lt;&gt;""),AF799-R799,"")</f>
        <v/>
      </c>
      <c r="AU799" s="94">
        <f>IF((AG799&lt;&gt;"")*(S799&lt;&gt;""),AG799-S799,"")</f>
        <v/>
      </c>
      <c r="AV799" s="99">
        <f>IF((AH799&lt;&gt;"")*(T799&lt;&gt;""),AH799-T799,"")</f>
        <v/>
      </c>
      <c r="AW799" s="99">
        <f>IF((AI799&lt;&gt;"")*(U799&lt;&gt;""),AI799-U799,"")</f>
        <v/>
      </c>
      <c r="AX799" s="99">
        <f>IF((AJ799&lt;&gt;"")*(V799&lt;&gt;""),AJ799-V799,"")</f>
        <v/>
      </c>
      <c r="AY799" s="99">
        <f>IF((AK799&lt;&gt;"")*(W799&lt;&gt;""),AK799-W799,"")</f>
        <v/>
      </c>
      <c r="AZ799" s="102">
        <f>IF((AL799&lt;&gt;"")*(X799&lt;&gt;""),AL799-X799,"")</f>
        <v/>
      </c>
      <c r="BA799" s="50">
        <f>IFERROR(__xludf.dummyfunction("AI(""Actúa como un tutor académico y dirígete personalmente al estudiante "" &amp; I799 &amp; "" "" &amp; J799 &amp; "" "" &amp; G799 &amp; "" "" &amp; H799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AM799 &amp; ""'. Diferencias por área: Matemáticas ("" &amp; AQ799 &amp; ""), Ciencias Natura"&amp;"les ("" &amp; AR799 &amp; ""), Sociales ("" &amp; AS799 &amp; ""), Lectura Crítica ("" &amp; AT799 &amp; "") e Inglés ("" &amp; AU799 &amp; ""). Variación en posición: grupo ("" &amp; AN799 &amp; ""), grado ("" &amp; AO799 &amp; "") y media ("" &amp; AP799 &amp; ""). Puntajes Primer Simulacro: Global "" &amp; K799 &amp; "", Mat "" &amp; "&amp;"O4 &amp; "", Cien "" &amp; P799 &amp; "", Soc "" &amp; Q799 &amp; "", Lec "" &amp; R799 &amp; "", Ing "" &amp; S799 &amp; "". Puntajes Segundo Simulacro: Global "" &amp; Y799 &amp; "", Mat "" &amp; AC799 &amp; "", Cien "" &amp; AD799 &amp; "", Soc "" &amp; AE799 &amp; "", Lec "" &amp; AF799 &amp; "", Ing "" &amp; AG799 &amp; "". Escribe un mensaje motivador"&amp;" y breve (máximo 4 líneas)."")
"),"=AI(""Actúa como un tutor académico y dirígete personalmente al estudiante "" &amp; I799 &amp; "" "" &amp; J799 &amp; "" "" &amp; G799 &amp; "" "" &amp; H799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AM799 &amp; ""'. Diferencias por área: Matemáticas ("" &amp; AQ799 &amp; ""), Ciencias Natur"&amp;"ales ("" &amp; AR799 &amp; ""), Sociales ("" &amp; AS799 &amp; ""), Lectura Crítica ("" &amp; AT799 &amp; "") e Inglés ("" &amp; AU799 &amp; ""). Variación en posición: grupo ("" &amp; AN799 &amp; ""), grado ("" &amp; AO799 &amp; "") y media ("" &amp; AP799 &amp; ""). Puntajes Primer Simulacro: Global "" &amp; K799 &amp; "", Mat "" &amp;"&amp;" O799 &amp; "", Cien "" &amp; P799 &amp; "", Soc "" &amp; Q799 &amp; "", Lec "" &amp; R799 &amp; "", Ing "" &amp; S799 &amp; "". Puntajes Segundo Simulacro: Global "" &amp; Y799 &amp; "", Mat "" &amp; AC799 &amp; "", Cien "" &amp; AD799 &amp; "", Soc "" &amp; AE799 &amp; "", Lec "" &amp; AF799 &amp; "", Ing "" &amp; AG799 &amp; "". Escribe un mensaje motivado"&amp;"r y breve (máximo 4 líneas)."")
")</f>
        <v/>
      </c>
    </row>
    <row r="800" ht="15.75" customHeight="1" s="42">
      <c r="A800" s="93" t="n"/>
      <c r="B800" s="94" t="inlineStr">
        <is>
          <t>Bachillerato</t>
        </is>
      </c>
      <c r="C800" s="94" t="n">
        <v>1003</v>
      </c>
      <c r="D800" s="94" t="n"/>
      <c r="E800" s="95" t="n">
        <v>1025767199</v>
      </c>
      <c r="F800" s="96">
        <f>TRIM(G800&amp;" "&amp;H800&amp;" "&amp;I800&amp;" "&amp;J800)</f>
        <v/>
      </c>
      <c r="G800" s="94" t="inlineStr">
        <is>
          <t>Quiroz</t>
        </is>
      </c>
      <c r="H800" s="94" t="inlineStr">
        <is>
          <t>López</t>
        </is>
      </c>
      <c r="I800" s="94" t="inlineStr">
        <is>
          <t>Sofia</t>
        </is>
      </c>
      <c r="J800" s="97" t="n"/>
      <c r="K800" s="98">
        <f>IF(SUM(O800:S800)=0, "", ROUND(((O800*3+P800*3+Q800*3+R800*3+S800*1)/13)*5,0))</f>
        <v/>
      </c>
      <c r="L800" s="99">
        <f>IF(OR($C800="",K800=""),"",COUNTIFS($C$4:$C$1500,$C800,K$4:K$1500,"&gt;"&amp;K800)+1)</f>
        <v/>
      </c>
      <c r="M800" s="99">
        <f>IF(OR($C800="",K800=""),"",IF(AND($C800&gt;=1001,$C800&lt;=1005),COUNTIFS($C$4:$C$1500,"&gt;=1001",$C$4:$C$1500,"&lt;=1005",K$4:K$1500,"&gt;"&amp;K800)+1,IF(AND($C800&gt;=1101,$C800&lt;=1105),COUNTIFS($C$4:$C$1500,"&gt;=1101",$C$4:$C$1500,"&lt;=1105",K$4:K$1500,"&gt;"&amp;K800)+1,IF(AND($C800&gt;=901,$C800&lt;=905),COUNTIFS($C$4:$C$1500,"&gt;=901",$C$4:$C$1500,"&lt;=905",K$4:K$1500,"&gt;"&amp;K800)+1,IF(AND($C800&gt;=801,$C800&lt;=805),COUNTIFS($C$4:$C$1500,"&gt;=801",$C$4:$C$1500,"&lt;=805",K$4:K$1500,"&gt;"&amp;K800)+1,IF(AND($C800&gt;=701,$C800&lt;=705),COUNTIFS($C$4:$C$1500,"&gt;=701",$C$4:$C$1500,"&lt;=705",K$4:K$1500,"&gt;"&amp;K800)+1,IF(AND($C800&gt;=601,$C800&lt;=606),COUNTIFS($C$4:$C$1500,"&gt;=601",$C$4:$C$1500,"&lt;=606",K$4:K$1500,"&gt;"&amp;K800)+1,"")))))))</f>
        <v/>
      </c>
      <c r="N800" s="99">
        <f>IF(OR($C800="",K800=""),"",IF(OR(AND($C800&gt;=1001,$C800&lt;=1005),AND($C800&gt;=1101,$C800&lt;=1105)),COUNTIFS($C$4:$C$1500,"&gt;=1001",$C$4:$C$1500,"&lt;=1005",K$4:K$1500,"&gt;"&amp;K800)+COUNTIFS($C$4:$C$1500,"&gt;=1101",$C$4:$C$1500,"&lt;=1105",K$4:K$1500,"&gt;"&amp;K800)+1,""))</f>
        <v/>
      </c>
      <c r="O800" s="94" t="n">
        <v>45.61</v>
      </c>
      <c r="P800" s="94" t="n">
        <v>59.41</v>
      </c>
      <c r="Q800" s="94" t="n">
        <v>55.28</v>
      </c>
      <c r="R800" s="94" t="n">
        <v>55</v>
      </c>
      <c r="S800" s="94" t="n">
        <v>66</v>
      </c>
      <c r="T800" s="99">
        <f>IF(AND(O800&gt;0,O800&lt;36),1,IF(AND(O800&gt;=36,O800&lt;51),2,IF(AND(O800&gt;=51,O800&lt;71),3,IF(AND(O800&gt;=71,O800&lt;=100),4,))))</f>
        <v/>
      </c>
      <c r="U800" s="99">
        <f>IF(AND(P800&gt;0,P800&lt;41),1,IF(AND(P800&gt;=41,P800&lt;56),2,IF(AND(P800&gt;=56,P800&lt;71),3,IF(AND(P800&gt;=71,P800&lt;=100),4,))))</f>
        <v/>
      </c>
      <c r="V800" s="99">
        <f>IF(AND(Q800&gt;0,Q800&lt;41),1,IF(AND(Q800&gt;=41,Q800&lt;56),2,IF(AND(Q800&gt;=56,Q800&lt;71),3,IF(AND(Q800&gt;=71,Q800&lt;=100),4,))))</f>
        <v/>
      </c>
      <c r="W800" s="99">
        <f>IF(AND(R800&gt;0,R800&lt;36),1,IF(AND(R800&gt;=36,R800&lt;51),2,IF(AND(R800&gt;=51,R800&lt;66),3,IF(AND(R800&gt;=66,R800&lt;=100),4,))))</f>
        <v/>
      </c>
      <c r="X800" s="100">
        <f>IF(AND(S800&gt;0,S800&lt;37),1,IF(AND(S800&gt;=37,S800&lt;58),2,IF(AND(S800&gt;=58,S800&lt;71),3,IF(AND(S800&gt;=71,S800&lt;=100),4,))))</f>
        <v/>
      </c>
      <c r="Y800" s="101">
        <f>IF(SUM(AC800:AG800)=0, "", ROUND(((AC800*3+AD800*3+AE800*3+AF800*3+AG800*1)/13)*5,0))</f>
        <v/>
      </c>
      <c r="Z800" s="99">
        <f>IF(OR($C800="",Y800=""),"",COUNTIFS($C$4:$C$1500,$C800,Y$4:Y$1500,"&gt;"&amp;Y800)+1)</f>
        <v/>
      </c>
      <c r="AA800" s="99">
        <f>IF(OR($C800="",Y800=""),"",IF(AND($C800&gt;=1001,$C800&lt;=1005),COUNTIFS($C$4:$C$1500,"&gt;=1001",$C$4:$C$1500,"&lt;=1005",Y$4:Y$1500,"&gt;"&amp;Y800)+1,IF(AND($C800&gt;=1101,$C800&lt;=1105),COUNTIFS($C$4:$C$1500,"&gt;=1101",$C$4:$C$1500,"&lt;=1105",Y$4:Y$1500,"&gt;"&amp;Y800)+1,IF(AND($C800&gt;=901,$C800&lt;=905),COUNTIFS($C$4:$C$1500,"&gt;=901",$C$4:$C$1500,"&lt;=905",Y$4:Y$1500,"&gt;"&amp;Y800)+1,IF(AND($C800&gt;=801,$C800&lt;=805),COUNTIFS($C$4:$C$1500,"&gt;=801",$C$4:$C$1500,"&lt;=805",Y$4:Y$1500,"&gt;"&amp;Y800)+1,IF(AND($C800&gt;=701,$C800&lt;=705),COUNTIFS($C$4:$C$1500,"&gt;=701",$C$4:$C$1500,"&lt;=705",Y$4:Y$1500,"&gt;"&amp;Y800)+1,IF(AND($C800&gt;=601,$C800&lt;=606),COUNTIFS($C$4:$C$1500,"&gt;=601",$C$4:$C$1500,"&lt;=606",Y$4:Y$1500,"&gt;"&amp;Y800)+1,"")))))))</f>
        <v/>
      </c>
      <c r="AB800" s="99">
        <f>IF(OR($C800="",Y800=""),"",IF(OR(AND($C800&gt;=1001,$C800&lt;=1005),AND($C800&gt;=1101,$C800&lt;=1105)),COUNTIFS($C$4:$C$1500,"&gt;=1001",$C$4:$C$1500,"&lt;=1005",Y$4:Y$1500,"&gt;"&amp;Y800)+COUNTIFS($C$4:$C$1500,"&gt;=1101",$C$4:$C$1500,"&lt;=1105",Y$4:Y$1500,"&gt;"&amp;Y800)+1,""))</f>
        <v/>
      </c>
      <c r="AC800" s="94" t="n">
        <v>57.5</v>
      </c>
      <c r="AD800" s="94" t="n">
        <v>58.71</v>
      </c>
      <c r="AE800" s="94" t="n">
        <v>79.63</v>
      </c>
      <c r="AF800" s="94" t="n">
        <v>78.75</v>
      </c>
      <c r="AG800" s="94" t="n">
        <v>55</v>
      </c>
      <c r="AH800" s="99">
        <f>IF(AND(AC800&gt;0,AC800&lt;36),1,IF(AND(AC800&gt;=36,AC800&lt;51),2,IF(AND(AC800&gt;=51,AC800&lt;71),3,IF(AND(AC800&gt;=71,AC800&lt;=100),4,))))</f>
        <v/>
      </c>
      <c r="AI800" s="99">
        <f>IF(AND(AD800&gt;0,AD800&lt;41),1,IF(AND(AD800&gt;=41,AD800&lt;56),2,IF(AND(AD800&gt;=56,AD800&lt;71),3,IF(AND(AD800&gt;=71,AD800&lt;=100),4,))))</f>
        <v/>
      </c>
      <c r="AJ800" s="99">
        <f>IF(AND(AE800&gt;0,AE800&lt;41),1,IF(AND(AE800&gt;=41,AE800&lt;56),2,IF(AND(AE800&gt;=56,AE800&lt;71),3,IF(AND(AE800&gt;=71,AE800&lt;=100),4,))))</f>
        <v/>
      </c>
      <c r="AK800" s="99">
        <f>IF(AND(AF800&gt;0,AF800&lt;36),1,IF(AND(AF800&gt;=36,AF800&lt;51),2,IF(AND(AF800&gt;=51,AF800&lt;66),3,IF(AND(AF800&gt;=66,AF800&lt;=100),4,))))</f>
        <v/>
      </c>
      <c r="AL800" s="100">
        <f>IF(AND(AG800&gt;0,AG800&lt;37),1,IF(AND(AG800&gt;=37,AG800&lt;58),2,IF(AND(AG800&gt;=58,AG800&lt;71),3,IF(AND(AG800&gt;=71,AG800&lt;=100),4,))))</f>
        <v/>
      </c>
      <c r="AM800" s="101">
        <f>IF((Y800&lt;&gt;"")*(K800&lt;&gt;""),Y800-K800,"")</f>
        <v/>
      </c>
      <c r="AN800" s="99">
        <f>IF((Z800&lt;&gt;"")*(L800&lt;&gt;""),Z800-L800,"")</f>
        <v/>
      </c>
      <c r="AO800" s="99">
        <f>IF((AA800&lt;&gt;"")*(M800&lt;&gt;""),AA800-M800,"")</f>
        <v/>
      </c>
      <c r="AP800" s="99">
        <f>IF((AB800&lt;&gt;"")*(N800&lt;&gt;""),AB800-N800,"")</f>
        <v/>
      </c>
      <c r="AQ800" s="94">
        <f>IF((AC800&lt;&gt;"")*(O800&lt;&gt;""),AC800-O800,"")</f>
        <v/>
      </c>
      <c r="AR800" s="94">
        <f>IF((AD800&lt;&gt;"")*(P800&lt;&gt;""),AD800-P800,"")</f>
        <v/>
      </c>
      <c r="AS800" s="94">
        <f>IF((AE800&lt;&gt;"")*(Q800&lt;&gt;""),AE800-Q800,"")</f>
        <v/>
      </c>
      <c r="AT800" s="94">
        <f>IF((AF800&lt;&gt;"")*(R800&lt;&gt;""),AF800-R800,"")</f>
        <v/>
      </c>
      <c r="AU800" s="94">
        <f>IF((AG800&lt;&gt;"")*(S800&lt;&gt;""),AG800-S800,"")</f>
        <v/>
      </c>
      <c r="AV800" s="99">
        <f>IF((AH800&lt;&gt;"")*(T800&lt;&gt;""),AH800-T800,"")</f>
        <v/>
      </c>
      <c r="AW800" s="99">
        <f>IF((AI800&lt;&gt;"")*(U800&lt;&gt;""),AI800-U800,"")</f>
        <v/>
      </c>
      <c r="AX800" s="99">
        <f>IF((AJ800&lt;&gt;"")*(V800&lt;&gt;""),AJ800-V800,"")</f>
        <v/>
      </c>
      <c r="AY800" s="99">
        <f>IF((AK800&lt;&gt;"")*(W800&lt;&gt;""),AK800-W800,"")</f>
        <v/>
      </c>
      <c r="AZ800" s="102">
        <f>IF((AL800&lt;&gt;"")*(X800&lt;&gt;""),AL800-X800,"")</f>
        <v/>
      </c>
      <c r="BA800" s="50">
        <f>IFERROR(__xludf.dummyfunction("AI(""Actúa como un tutor académico y dirígete personalmente al estudiante "" &amp; I800 &amp; "" "" &amp; J800 &amp; "" "" &amp; G800 &amp; "" "" &amp; H800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AM800 &amp; ""'. Diferencias por área: Matemáticas ("" &amp; AQ800 &amp; ""), Ciencias Natura"&amp;"les ("" &amp; AR800 &amp; ""), Sociales ("" &amp; AS800 &amp; ""), Lectura Crítica ("" &amp; AT800 &amp; "") e Inglés ("" &amp; AU800 &amp; ""). Variación en posición: grupo ("" &amp; AN800 &amp; ""), grado ("" &amp; AO800 &amp; "") y media ("" &amp; AP800 &amp; ""). Puntajes Primer Simulacro: Global "" &amp; K800 &amp; "", Mat "" &amp; "&amp;"O4 &amp; "", Cien "" &amp; P800 &amp; "", Soc "" &amp; Q800 &amp; "", Lec "" &amp; R800 &amp; "", Ing "" &amp; S800 &amp; "". Puntajes Segundo Simulacro: Global "" &amp; Y800 &amp; "", Mat "" &amp; AC800 &amp; "", Cien "" &amp; AD800 &amp; "", Soc "" &amp; AE800 &amp; "", Lec "" &amp; AF800 &amp; "", Ing "" &amp; AG800 &amp; "". Escribe un mensaje motivador"&amp;" y breve (máximo 4 líneas)."")
"),"=AI(""Actúa como un tutor académico y dirígete personalmente al estudiante "" &amp; I800 &amp; "" "" &amp; J800 &amp; "" "" &amp; G800 &amp; "" "" &amp; H800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AM800 &amp; ""'. Diferencias por área: Matemáticas ("" &amp; AQ800 &amp; ""), Ciencias Natur"&amp;"ales ("" &amp; AR800 &amp; ""), Sociales ("" &amp; AS800 &amp; ""), Lectura Crítica ("" &amp; AT800 &amp; "") e Inglés ("" &amp; AU800 &amp; ""). Variación en posición: grupo ("" &amp; AN800 &amp; ""), grado ("" &amp; AO800 &amp; "") y media ("" &amp; AP800 &amp; ""). Puntajes Primer Simulacro: Global "" &amp; K800 &amp; "", Mat "" &amp;"&amp;" O800 &amp; "", Cien "" &amp; P800 &amp; "", Soc "" &amp; Q800 &amp; "", Lec "" &amp; R800 &amp; "", Ing "" &amp; S800 &amp; "". Puntajes Segundo Simulacro: Global "" &amp; Y800 &amp; "", Mat "" &amp; AC800 &amp; "", Cien "" &amp; AD800 &amp; "", Soc "" &amp; AE800 &amp; "", Lec "" &amp; AF800 &amp; "", Ing "" &amp; AG800 &amp; "". Escribe un mensaje motivado"&amp;"r y breve (máximo 4 líneas)."")
")</f>
        <v/>
      </c>
    </row>
    <row r="801" ht="15.75" customHeight="1" s="42">
      <c r="A801" s="93" t="n"/>
      <c r="B801" s="94" t="inlineStr">
        <is>
          <t>Bachillerato</t>
        </is>
      </c>
      <c r="C801" s="94" t="n">
        <v>1003</v>
      </c>
      <c r="D801" s="94" t="n"/>
      <c r="E801" s="95" t="n">
        <v>1015074734</v>
      </c>
      <c r="F801" s="96">
        <f>TRIM(G801&amp;" "&amp;H801&amp;" "&amp;I801&amp;" "&amp;J801)</f>
        <v/>
      </c>
      <c r="G801" s="94" t="inlineStr">
        <is>
          <t>Restrepo</t>
        </is>
      </c>
      <c r="H801" s="94" t="inlineStr">
        <is>
          <t>Zapata</t>
        </is>
      </c>
      <c r="I801" s="94" t="inlineStr">
        <is>
          <t>María</t>
        </is>
      </c>
      <c r="J801" s="97" t="inlineStr">
        <is>
          <t>Paula</t>
        </is>
      </c>
      <c r="K801" s="98">
        <f>IF(SUM(O801:S801)=0, "", ROUND(((O801*3+P801*3+Q801*3+R801*3+S801*1)/13)*5,0))</f>
        <v/>
      </c>
      <c r="L801" s="99">
        <f>IF(OR($C801="",K801=""),"",COUNTIFS($C$4:$C$1500,$C801,K$4:K$1500,"&gt;"&amp;K801)+1)</f>
        <v/>
      </c>
      <c r="M801" s="99">
        <f>IF(OR($C801="",K801=""),"",IF(AND($C801&gt;=1001,$C801&lt;=1005),COUNTIFS($C$4:$C$1500,"&gt;=1001",$C$4:$C$1500,"&lt;=1005",K$4:K$1500,"&gt;"&amp;K801)+1,IF(AND($C801&gt;=1101,$C801&lt;=1105),COUNTIFS($C$4:$C$1500,"&gt;=1101",$C$4:$C$1500,"&lt;=1105",K$4:K$1500,"&gt;"&amp;K801)+1,IF(AND($C801&gt;=901,$C801&lt;=905),COUNTIFS($C$4:$C$1500,"&gt;=901",$C$4:$C$1500,"&lt;=905",K$4:K$1500,"&gt;"&amp;K801)+1,IF(AND($C801&gt;=801,$C801&lt;=805),COUNTIFS($C$4:$C$1500,"&gt;=801",$C$4:$C$1500,"&lt;=805",K$4:K$1500,"&gt;"&amp;K801)+1,IF(AND($C801&gt;=701,$C801&lt;=705),COUNTIFS($C$4:$C$1500,"&gt;=701",$C$4:$C$1500,"&lt;=705",K$4:K$1500,"&gt;"&amp;K801)+1,IF(AND($C801&gt;=601,$C801&lt;=606),COUNTIFS($C$4:$C$1500,"&gt;=601",$C$4:$C$1500,"&lt;=606",K$4:K$1500,"&gt;"&amp;K801)+1,"")))))))</f>
        <v/>
      </c>
      <c r="N801" s="99">
        <f>IF(OR($C801="",K801=""),"",IF(OR(AND($C801&gt;=1001,$C801&lt;=1005),AND($C801&gt;=1101,$C801&lt;=1105)),COUNTIFS($C$4:$C$1500,"&gt;=1001",$C$4:$C$1500,"&lt;=1005",K$4:K$1500,"&gt;"&amp;K801)+COUNTIFS($C$4:$C$1500,"&gt;=1101",$C$4:$C$1500,"&lt;=1105",K$4:K$1500,"&gt;"&amp;K801)+1,""))</f>
        <v/>
      </c>
      <c r="O801" s="94" t="n">
        <v>23.77</v>
      </c>
      <c r="P801" s="94" t="n">
        <v>45.14</v>
      </c>
      <c r="Q801" s="94" t="n">
        <v>47.05</v>
      </c>
      <c r="R801" s="94" t="n">
        <v>42.5</v>
      </c>
      <c r="S801" s="94" t="n">
        <v>56.22</v>
      </c>
      <c r="T801" s="99">
        <f>IF(AND(O801&gt;0,O801&lt;36),1,IF(AND(O801&gt;=36,O801&lt;51),2,IF(AND(O801&gt;=51,O801&lt;71),3,IF(AND(O801&gt;=71,O801&lt;=100),4,))))</f>
        <v/>
      </c>
      <c r="U801" s="99">
        <f>IF(AND(P801&gt;0,P801&lt;41),1,IF(AND(P801&gt;=41,P801&lt;56),2,IF(AND(P801&gt;=56,P801&lt;71),3,IF(AND(P801&gt;=71,P801&lt;=100),4,))))</f>
        <v/>
      </c>
      <c r="V801" s="99">
        <f>IF(AND(Q801&gt;0,Q801&lt;41),1,IF(AND(Q801&gt;=41,Q801&lt;56),2,IF(AND(Q801&gt;=56,Q801&lt;71),3,IF(AND(Q801&gt;=71,Q801&lt;=100),4,))))</f>
        <v/>
      </c>
      <c r="W801" s="99">
        <f>IF(AND(R801&gt;0,R801&lt;36),1,IF(AND(R801&gt;=36,R801&lt;51),2,IF(AND(R801&gt;=51,R801&lt;66),3,IF(AND(R801&gt;=66,R801&lt;=100),4,))))</f>
        <v/>
      </c>
      <c r="X801" s="100">
        <f>IF(AND(S801&gt;0,S801&lt;37),1,IF(AND(S801&gt;=37,S801&lt;58),2,IF(AND(S801&gt;=58,S801&lt;71),3,IF(AND(S801&gt;=71,S801&lt;=100),4,))))</f>
        <v/>
      </c>
      <c r="Y801" s="101">
        <f>IF(SUM(AC801:AG801)=0, "", ROUND(((AC801*3+AD801*3+AE801*3+AF801*3+AG801*1)/13)*5,0))</f>
        <v/>
      </c>
      <c r="Z801" s="99">
        <f>IF(OR($C801="",Y801=""),"",COUNTIFS($C$4:$C$1500,$C801,Y$4:Y$1500,"&gt;"&amp;Y801)+1)</f>
        <v/>
      </c>
      <c r="AA801" s="99">
        <f>IF(OR($C801="",Y801=""),"",IF(AND($C801&gt;=1001,$C801&lt;=1005),COUNTIFS($C$4:$C$1500,"&gt;=1001",$C$4:$C$1500,"&lt;=1005",Y$4:Y$1500,"&gt;"&amp;Y801)+1,IF(AND($C801&gt;=1101,$C801&lt;=1105),COUNTIFS($C$4:$C$1500,"&gt;=1101",$C$4:$C$1500,"&lt;=1105",Y$4:Y$1500,"&gt;"&amp;Y801)+1,IF(AND($C801&gt;=901,$C801&lt;=905),COUNTIFS($C$4:$C$1500,"&gt;=901",$C$4:$C$1500,"&lt;=905",Y$4:Y$1500,"&gt;"&amp;Y801)+1,IF(AND($C801&gt;=801,$C801&lt;=805),COUNTIFS($C$4:$C$1500,"&gt;=801",$C$4:$C$1500,"&lt;=805",Y$4:Y$1500,"&gt;"&amp;Y801)+1,IF(AND($C801&gt;=701,$C801&lt;=705),COUNTIFS($C$4:$C$1500,"&gt;=701",$C$4:$C$1500,"&lt;=705",Y$4:Y$1500,"&gt;"&amp;Y801)+1,IF(AND($C801&gt;=601,$C801&lt;=606),COUNTIFS($C$4:$C$1500,"&gt;=601",$C$4:$C$1500,"&lt;=606",Y$4:Y$1500,"&gt;"&amp;Y801)+1,"")))))))</f>
        <v/>
      </c>
      <c r="AB801" s="99">
        <f>IF(OR($C801="",Y801=""),"",IF(OR(AND($C801&gt;=1001,$C801&lt;=1005),AND($C801&gt;=1101,$C801&lt;=1105)),COUNTIFS($C$4:$C$1500,"&gt;=1001",$C$4:$C$1500,"&lt;=1005",Y$4:Y$1500,"&gt;"&amp;Y801)+COUNTIFS($C$4:$C$1500,"&gt;=1101",$C$4:$C$1500,"&lt;=1105",Y$4:Y$1500,"&gt;"&amp;Y801)+1,""))</f>
        <v/>
      </c>
      <c r="AC801" s="94" t="n">
        <v>40.25</v>
      </c>
      <c r="AD801" s="94" t="n">
        <v>25.33</v>
      </c>
      <c r="AE801" s="94" t="n">
        <v>70.13</v>
      </c>
      <c r="AF801" s="94" t="n">
        <v>52.5</v>
      </c>
      <c r="AG801" s="94" t="n">
        <v>36.67</v>
      </c>
      <c r="AH801" s="99">
        <f>IF(AND(AC801&gt;0,AC801&lt;36),1,IF(AND(AC801&gt;=36,AC801&lt;51),2,IF(AND(AC801&gt;=51,AC801&lt;71),3,IF(AND(AC801&gt;=71,AC801&lt;=100),4,))))</f>
        <v/>
      </c>
      <c r="AI801" s="99">
        <f>IF(AND(AD801&gt;0,AD801&lt;41),1,IF(AND(AD801&gt;=41,AD801&lt;56),2,IF(AND(AD801&gt;=56,AD801&lt;71),3,IF(AND(AD801&gt;=71,AD801&lt;=100),4,))))</f>
        <v/>
      </c>
      <c r="AJ801" s="99">
        <f>IF(AND(AE801&gt;0,AE801&lt;41),1,IF(AND(AE801&gt;=41,AE801&lt;56),2,IF(AND(AE801&gt;=56,AE801&lt;71),3,IF(AND(AE801&gt;=71,AE801&lt;=100),4,))))</f>
        <v/>
      </c>
      <c r="AK801" s="99">
        <f>IF(AND(AF801&gt;0,AF801&lt;36),1,IF(AND(AF801&gt;=36,AF801&lt;51),2,IF(AND(AF801&gt;=51,AF801&lt;66),3,IF(AND(AF801&gt;=66,AF801&lt;=100),4,))))</f>
        <v/>
      </c>
      <c r="AL801" s="100">
        <f>IF(AND(AG801&gt;0,AG801&lt;37),1,IF(AND(AG801&gt;=37,AG801&lt;58),2,IF(AND(AG801&gt;=58,AG801&lt;71),3,IF(AND(AG801&gt;=71,AG801&lt;=100),4,))))</f>
        <v/>
      </c>
      <c r="AM801" s="101">
        <f>IF((Y801&lt;&gt;"")*(K801&lt;&gt;""),Y801-K801,"")</f>
        <v/>
      </c>
      <c r="AN801" s="99">
        <f>IF((Z801&lt;&gt;"")*(L801&lt;&gt;""),Z801-L801,"")</f>
        <v/>
      </c>
      <c r="AO801" s="99">
        <f>IF((AA801&lt;&gt;"")*(M801&lt;&gt;""),AA801-M801,"")</f>
        <v/>
      </c>
      <c r="AP801" s="99">
        <f>IF((AB801&lt;&gt;"")*(N801&lt;&gt;""),AB801-N801,"")</f>
        <v/>
      </c>
      <c r="AQ801" s="94">
        <f>IF((AC801&lt;&gt;"")*(O801&lt;&gt;""),AC801-O801,"")</f>
        <v/>
      </c>
      <c r="AR801" s="94">
        <f>IF((AD801&lt;&gt;"")*(P801&lt;&gt;""),AD801-P801,"")</f>
        <v/>
      </c>
      <c r="AS801" s="94">
        <f>IF((AE801&lt;&gt;"")*(Q801&lt;&gt;""),AE801-Q801,"")</f>
        <v/>
      </c>
      <c r="AT801" s="94">
        <f>IF((AF801&lt;&gt;"")*(R801&lt;&gt;""),AF801-R801,"")</f>
        <v/>
      </c>
      <c r="AU801" s="94">
        <f>IF((AG801&lt;&gt;"")*(S801&lt;&gt;""),AG801-S801,"")</f>
        <v/>
      </c>
      <c r="AV801" s="99">
        <f>IF((AH801&lt;&gt;"")*(T801&lt;&gt;""),AH801-T801,"")</f>
        <v/>
      </c>
      <c r="AW801" s="99">
        <f>IF((AI801&lt;&gt;"")*(U801&lt;&gt;""),AI801-U801,"")</f>
        <v/>
      </c>
      <c r="AX801" s="99">
        <f>IF((AJ801&lt;&gt;"")*(V801&lt;&gt;""),AJ801-V801,"")</f>
        <v/>
      </c>
      <c r="AY801" s="99">
        <f>IF((AK801&lt;&gt;"")*(W801&lt;&gt;""),AK801-W801,"")</f>
        <v/>
      </c>
      <c r="AZ801" s="102">
        <f>IF((AL801&lt;&gt;"")*(X801&lt;&gt;""),AL801-X801,"")</f>
        <v/>
      </c>
      <c r="BA801" s="50">
        <f>IFERROR(__xludf.dummyfunction("AI(""Actúa como un tutor académico y dirígete personalmente al estudiante "" &amp; I801 &amp; "" "" &amp; J801 &amp; "" "" &amp; G801 &amp; "" "" &amp; H801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AM801 &amp; ""'. Diferencias por área: Matemáticas ("" &amp; AQ801 &amp; ""), Ciencias Natura"&amp;"les ("" &amp; AR801 &amp; ""), Sociales ("" &amp; AS801 &amp; ""), Lectura Crítica ("" &amp; AT801 &amp; "") e Inglés ("" &amp; AU801 &amp; ""). Variación en posición: grupo ("" &amp; AN801 &amp; ""), grado ("" &amp; AO801 &amp; "") y media ("" &amp; AP801 &amp; ""). Puntajes Primer Simulacro: Global "" &amp; K801 &amp; "", Mat "" &amp; "&amp;"O4 &amp; "", Cien "" &amp; P801 &amp; "", Soc "" &amp; Q801 &amp; "", Lec "" &amp; R801 &amp; "", Ing "" &amp; S801 &amp; "". Puntajes Segundo Simulacro: Global "" &amp; Y801 &amp; "", Mat "" &amp; AC801 &amp; "", Cien "" &amp; AD801 &amp; "", Soc "" &amp; AE801 &amp; "", Lec "" &amp; AF801 &amp; "", Ing "" &amp; AG801 &amp; "". Escribe un mensaje motivador"&amp;" y breve (máximo 4 líneas)."")
"),"=AI(""Actúa como un tutor académico y dirígete personalmente al estudiante "" &amp; I801 &amp; "" "" &amp; J801 &amp; "" "" &amp; G801 &amp; "" "" &amp; H801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AM801 &amp; ""'. Diferencias por área: Matemáticas ("" &amp; AQ801 &amp; ""), Ciencias Natur"&amp;"ales ("" &amp; AR801 &amp; ""), Sociales ("" &amp; AS801 &amp; ""), Lectura Crítica ("" &amp; AT801 &amp; "") e Inglés ("" &amp; AU801 &amp; ""). Variación en posición: grupo ("" &amp; AN801 &amp; ""), grado ("" &amp; AO801 &amp; "") y media ("" &amp; AP801 &amp; ""). Puntajes Primer Simulacro: Global "" &amp; K801 &amp; "", Mat "" &amp;"&amp;" O801 &amp; "", Cien "" &amp; P801 &amp; "", Soc "" &amp; Q801 &amp; "", Lec "" &amp; R801 &amp; "", Ing "" &amp; S801 &amp; "". Puntajes Segundo Simulacro: Global "" &amp; Y801 &amp; "", Mat "" &amp; AC801 &amp; "", Cien "" &amp; AD801 &amp; "", Soc "" &amp; AE801 &amp; "", Lec "" &amp; AF801 &amp; "", Ing "" &amp; AG801 &amp; "". Escribe un mensaje motivado"&amp;"r y breve (máximo 4 líneas)."")
")</f>
        <v/>
      </c>
    </row>
    <row r="802" ht="15.75" customHeight="1" s="42">
      <c r="A802" s="93" t="n"/>
      <c r="B802" s="94" t="inlineStr">
        <is>
          <t>Bachillerato</t>
        </is>
      </c>
      <c r="C802" s="94" t="n">
        <v>1003</v>
      </c>
      <c r="D802" s="94" t="n"/>
      <c r="E802" s="95" t="n">
        <v>1011594020</v>
      </c>
      <c r="F802" s="96">
        <f>TRIM(G802&amp;" "&amp;H802&amp;" "&amp;I802&amp;" "&amp;J802)</f>
        <v/>
      </c>
      <c r="G802" s="94" t="inlineStr">
        <is>
          <t>Rivera</t>
        </is>
      </c>
      <c r="H802" s="94" t="inlineStr">
        <is>
          <t>Mejía</t>
        </is>
      </c>
      <c r="I802" s="94" t="inlineStr">
        <is>
          <t>Sara</t>
        </is>
      </c>
      <c r="J802" s="97" t="inlineStr">
        <is>
          <t>Yurley</t>
        </is>
      </c>
      <c r="K802" s="98">
        <f>IF(SUM(O802:S802)=0, "", ROUND(((O802*3+P802*3+Q802*3+R802*3+S802*1)/13)*5,0))</f>
        <v/>
      </c>
      <c r="L802" s="99">
        <f>IF(OR($C802="",K802=""),"",COUNTIFS($C$4:$C$1500,$C802,K$4:K$1500,"&gt;"&amp;K802)+1)</f>
        <v/>
      </c>
      <c r="M802" s="99">
        <f>IF(OR($C802="",K802=""),"",IF(AND($C802&gt;=1001,$C802&lt;=1005),COUNTIFS($C$4:$C$1500,"&gt;=1001",$C$4:$C$1500,"&lt;=1005",K$4:K$1500,"&gt;"&amp;K802)+1,IF(AND($C802&gt;=1101,$C802&lt;=1105),COUNTIFS($C$4:$C$1500,"&gt;=1101",$C$4:$C$1500,"&lt;=1105",K$4:K$1500,"&gt;"&amp;K802)+1,IF(AND($C802&gt;=901,$C802&lt;=905),COUNTIFS($C$4:$C$1500,"&gt;=901",$C$4:$C$1500,"&lt;=905",K$4:K$1500,"&gt;"&amp;K802)+1,IF(AND($C802&gt;=801,$C802&lt;=805),COUNTIFS($C$4:$C$1500,"&gt;=801",$C$4:$C$1500,"&lt;=805",K$4:K$1500,"&gt;"&amp;K802)+1,IF(AND($C802&gt;=701,$C802&lt;=705),COUNTIFS($C$4:$C$1500,"&gt;=701",$C$4:$C$1500,"&lt;=705",K$4:K$1500,"&gt;"&amp;K802)+1,IF(AND($C802&gt;=601,$C802&lt;=606),COUNTIFS($C$4:$C$1500,"&gt;=601",$C$4:$C$1500,"&lt;=606",K$4:K$1500,"&gt;"&amp;K802)+1,"")))))))</f>
        <v/>
      </c>
      <c r="N802" s="99">
        <f>IF(OR($C802="",K802=""),"",IF(OR(AND($C802&gt;=1001,$C802&lt;=1005),AND($C802&gt;=1101,$C802&lt;=1105)),COUNTIFS($C$4:$C$1500,"&gt;=1001",$C$4:$C$1500,"&lt;=1005",K$4:K$1500,"&gt;"&amp;K802)+COUNTIFS($C$4:$C$1500,"&gt;=1101",$C$4:$C$1500,"&lt;=1105",K$4:K$1500,"&gt;"&amp;K802)+1,""))</f>
        <v/>
      </c>
      <c r="O802" s="94" t="n">
        <v>54.68</v>
      </c>
      <c r="P802" s="94" t="n">
        <v>49.08</v>
      </c>
      <c r="Q802" s="94" t="n">
        <v>67.94</v>
      </c>
      <c r="R802" s="94" t="n">
        <v>60</v>
      </c>
      <c r="S802" s="94" t="n">
        <v>51.33</v>
      </c>
      <c r="T802" s="99">
        <f>IF(AND(O802&gt;0,O802&lt;36),1,IF(AND(O802&gt;=36,O802&lt;51),2,IF(AND(O802&gt;=51,O802&lt;71),3,IF(AND(O802&gt;=71,O802&lt;=100),4,))))</f>
        <v/>
      </c>
      <c r="U802" s="99">
        <f>IF(AND(P802&gt;0,P802&lt;41),1,IF(AND(P802&gt;=41,P802&lt;56),2,IF(AND(P802&gt;=56,P802&lt;71),3,IF(AND(P802&gt;=71,P802&lt;=100),4,))))</f>
        <v/>
      </c>
      <c r="V802" s="99">
        <f>IF(AND(Q802&gt;0,Q802&lt;41),1,IF(AND(Q802&gt;=41,Q802&lt;56),2,IF(AND(Q802&gt;=56,Q802&lt;71),3,IF(AND(Q802&gt;=71,Q802&lt;=100),4,))))</f>
        <v/>
      </c>
      <c r="W802" s="99">
        <f>IF(AND(R802&gt;0,R802&lt;36),1,IF(AND(R802&gt;=36,R802&lt;51),2,IF(AND(R802&gt;=51,R802&lt;66),3,IF(AND(R802&gt;=66,R802&lt;=100),4,))))</f>
        <v/>
      </c>
      <c r="X802" s="100">
        <f>IF(AND(S802&gt;0,S802&lt;37),1,IF(AND(S802&gt;=37,S802&lt;58),2,IF(AND(S802&gt;=58,S802&lt;71),3,IF(AND(S802&gt;=71,S802&lt;=100),4,))))</f>
        <v/>
      </c>
      <c r="Y802" s="101">
        <f>IF(SUM(AC802:AG802)=0, "", ROUND(((AC802*3+AD802*3+AE802*3+AF802*3+AG802*1)/13)*5,0))</f>
        <v/>
      </c>
      <c r="Z802" s="99">
        <f>IF(OR($C802="",Y802=""),"",COUNTIFS($C$4:$C$1500,$C802,Y$4:Y$1500,"&gt;"&amp;Y802)+1)</f>
        <v/>
      </c>
      <c r="AA802" s="99">
        <f>IF(OR($C802="",Y802=""),"",IF(AND($C802&gt;=1001,$C802&lt;=1005),COUNTIFS($C$4:$C$1500,"&gt;=1001",$C$4:$C$1500,"&lt;=1005",Y$4:Y$1500,"&gt;"&amp;Y802)+1,IF(AND($C802&gt;=1101,$C802&lt;=1105),COUNTIFS($C$4:$C$1500,"&gt;=1101",$C$4:$C$1500,"&lt;=1105",Y$4:Y$1500,"&gt;"&amp;Y802)+1,IF(AND($C802&gt;=901,$C802&lt;=905),COUNTIFS($C$4:$C$1500,"&gt;=901",$C$4:$C$1500,"&lt;=905",Y$4:Y$1500,"&gt;"&amp;Y802)+1,IF(AND($C802&gt;=801,$C802&lt;=805),COUNTIFS($C$4:$C$1500,"&gt;=801",$C$4:$C$1500,"&lt;=805",Y$4:Y$1500,"&gt;"&amp;Y802)+1,IF(AND($C802&gt;=701,$C802&lt;=705),COUNTIFS($C$4:$C$1500,"&gt;=701",$C$4:$C$1500,"&lt;=705",Y$4:Y$1500,"&gt;"&amp;Y802)+1,IF(AND($C802&gt;=601,$C802&lt;=606),COUNTIFS($C$4:$C$1500,"&gt;=601",$C$4:$C$1500,"&lt;=606",Y$4:Y$1500,"&gt;"&amp;Y802)+1,"")))))))</f>
        <v/>
      </c>
      <c r="AB802" s="99">
        <f>IF(OR($C802="",Y802=""),"",IF(OR(AND($C802&gt;=1001,$C802&lt;=1005),AND($C802&gt;=1101,$C802&lt;=1105)),COUNTIFS($C$4:$C$1500,"&gt;=1001",$C$4:$C$1500,"&lt;=1005",Y$4:Y$1500,"&gt;"&amp;Y802)+COUNTIFS($C$4:$C$1500,"&gt;=1101",$C$4:$C$1500,"&lt;=1105",Y$4:Y$1500,"&gt;"&amp;Y802)+1,""))</f>
        <v/>
      </c>
      <c r="AC802" s="94" t="n">
        <v>60.38</v>
      </c>
      <c r="AD802" s="94" t="n">
        <v>58.99</v>
      </c>
      <c r="AE802" s="94" t="n">
        <v>98.88</v>
      </c>
      <c r="AF802" s="94" t="n">
        <v>74.38</v>
      </c>
      <c r="AG802" s="94" t="n">
        <v>77.92</v>
      </c>
      <c r="AH802" s="99">
        <f>IF(AND(AC802&gt;0,AC802&lt;36),1,IF(AND(AC802&gt;=36,AC802&lt;51),2,IF(AND(AC802&gt;=51,AC802&lt;71),3,IF(AND(AC802&gt;=71,AC802&lt;=100),4,))))</f>
        <v/>
      </c>
      <c r="AI802" s="99">
        <f>IF(AND(AD802&gt;0,AD802&lt;41),1,IF(AND(AD802&gt;=41,AD802&lt;56),2,IF(AND(AD802&gt;=56,AD802&lt;71),3,IF(AND(AD802&gt;=71,AD802&lt;=100),4,))))</f>
        <v/>
      </c>
      <c r="AJ802" s="99">
        <f>IF(AND(AE802&gt;0,AE802&lt;41),1,IF(AND(AE802&gt;=41,AE802&lt;56),2,IF(AND(AE802&gt;=56,AE802&lt;71),3,IF(AND(AE802&gt;=71,AE802&lt;=100),4,))))</f>
        <v/>
      </c>
      <c r="AK802" s="99">
        <f>IF(AND(AF802&gt;0,AF802&lt;36),1,IF(AND(AF802&gt;=36,AF802&lt;51),2,IF(AND(AF802&gt;=51,AF802&lt;66),3,IF(AND(AF802&gt;=66,AF802&lt;=100),4,))))</f>
        <v/>
      </c>
      <c r="AL802" s="100">
        <f>IF(AND(AG802&gt;0,AG802&lt;37),1,IF(AND(AG802&gt;=37,AG802&lt;58),2,IF(AND(AG802&gt;=58,AG802&lt;71),3,IF(AND(AG802&gt;=71,AG802&lt;=100),4,))))</f>
        <v/>
      </c>
      <c r="AM802" s="101">
        <f>IF((Y802&lt;&gt;"")*(K802&lt;&gt;""),Y802-K802,"")</f>
        <v/>
      </c>
      <c r="AN802" s="99">
        <f>IF((Z802&lt;&gt;"")*(L802&lt;&gt;""),Z802-L802,"")</f>
        <v/>
      </c>
      <c r="AO802" s="99">
        <f>IF((AA802&lt;&gt;"")*(M802&lt;&gt;""),AA802-M802,"")</f>
        <v/>
      </c>
      <c r="AP802" s="99">
        <f>IF((AB802&lt;&gt;"")*(N802&lt;&gt;""),AB802-N802,"")</f>
        <v/>
      </c>
      <c r="AQ802" s="94">
        <f>IF((AC802&lt;&gt;"")*(O802&lt;&gt;""),AC802-O802,"")</f>
        <v/>
      </c>
      <c r="AR802" s="94">
        <f>IF((AD802&lt;&gt;"")*(P802&lt;&gt;""),AD802-P802,"")</f>
        <v/>
      </c>
      <c r="AS802" s="94">
        <f>IF((AE802&lt;&gt;"")*(Q802&lt;&gt;""),AE802-Q802,"")</f>
        <v/>
      </c>
      <c r="AT802" s="94">
        <f>IF((AF802&lt;&gt;"")*(R802&lt;&gt;""),AF802-R802,"")</f>
        <v/>
      </c>
      <c r="AU802" s="94">
        <f>IF((AG802&lt;&gt;"")*(S802&lt;&gt;""),AG802-S802,"")</f>
        <v/>
      </c>
      <c r="AV802" s="99">
        <f>IF((AH802&lt;&gt;"")*(T802&lt;&gt;""),AH802-T802,"")</f>
        <v/>
      </c>
      <c r="AW802" s="99">
        <f>IF((AI802&lt;&gt;"")*(U802&lt;&gt;""),AI802-U802,"")</f>
        <v/>
      </c>
      <c r="AX802" s="99">
        <f>IF((AJ802&lt;&gt;"")*(V802&lt;&gt;""),AJ802-V802,"")</f>
        <v/>
      </c>
      <c r="AY802" s="99">
        <f>IF((AK802&lt;&gt;"")*(W802&lt;&gt;""),AK802-W802,"")</f>
        <v/>
      </c>
      <c r="AZ802" s="102">
        <f>IF((AL802&lt;&gt;"")*(X802&lt;&gt;""),AL802-X802,"")</f>
        <v/>
      </c>
      <c r="BA802" s="50">
        <f>IFERROR(__xludf.dummyfunction("AI(""Actúa como un tutor académico y dirígete personalmente al estudiante "" &amp; I802 &amp; "" "" &amp; J802 &amp; "" "" &amp; G802 &amp; "" "" &amp; H802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AM802 &amp; ""'. Diferencias por área: Matemáticas ("" &amp; AQ802 &amp; ""), Ciencias Natura"&amp;"les ("" &amp; AR802 &amp; ""), Sociales ("" &amp; AS802 &amp; ""), Lectura Crítica ("" &amp; AT802 &amp; "") e Inglés ("" &amp; AU802 &amp; ""). Variación en posición: grupo ("" &amp; AN802 &amp; ""), grado ("" &amp; AO802 &amp; "") y media ("" &amp; AP802 &amp; ""). Puntajes Primer Simulacro: Global "" &amp; K802 &amp; "", Mat "" &amp; "&amp;"O4 &amp; "", Cien "" &amp; P802 &amp; "", Soc "" &amp; Q802 &amp; "", Lec "" &amp; R802 &amp; "", Ing "" &amp; S802 &amp; "". Puntajes Segundo Simulacro: Global "" &amp; Y802 &amp; "", Mat "" &amp; AC802 &amp; "", Cien "" &amp; AD802 &amp; "", Soc "" &amp; AE802 &amp; "", Lec "" &amp; AF802 &amp; "", Ing "" &amp; AG802 &amp; "". Escribe un mensaje motivador"&amp;" y breve (máximo 4 líneas)."")
"),"=AI(""Actúa como un tutor académico y dirígete personalmente al estudiante "" &amp; I802 &amp; "" "" &amp; J802 &amp; "" "" &amp; G802 &amp; "" "" &amp; H802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AM802 &amp; ""'. Diferencias por área: Matemáticas ("" &amp; AQ802 &amp; ""), Ciencias Natur"&amp;"ales ("" &amp; AR802 &amp; ""), Sociales ("" &amp; AS802 &amp; ""), Lectura Crítica ("" &amp; AT802 &amp; "") e Inglés ("" &amp; AU802 &amp; ""). Variación en posición: grupo ("" &amp; AN802 &amp; ""), grado ("" &amp; AO802 &amp; "") y media ("" &amp; AP802 &amp; ""). Puntajes Primer Simulacro: Global "" &amp; K802 &amp; "", Mat "" &amp;"&amp;" O802 &amp; "", Cien "" &amp; P802 &amp; "", Soc "" &amp; Q802 &amp; "", Lec "" &amp; R802 &amp; "", Ing "" &amp; S802 &amp; "". Puntajes Segundo Simulacro: Global "" &amp; Y802 &amp; "", Mat "" &amp; AC802 &amp; "", Cien "" &amp; AD802 &amp; "", Soc "" &amp; AE802 &amp; "", Lec "" &amp; AF802 &amp; "", Ing "" &amp; AG802 &amp; "". Escribe un mensaje motivado"&amp;"r y breve (máximo 4 líneas)."")
")</f>
        <v/>
      </c>
    </row>
    <row r="803" ht="15.75" customHeight="1" s="42">
      <c r="A803" s="93" t="n"/>
      <c r="B803" s="94" t="inlineStr">
        <is>
          <t>Bachillerato</t>
        </is>
      </c>
      <c r="C803" s="94" t="n">
        <v>1003</v>
      </c>
      <c r="D803" s="94" t="n"/>
      <c r="E803" s="95" t="n">
        <v>1011593898</v>
      </c>
      <c r="F803" s="96">
        <f>TRIM(G803&amp;" "&amp;H803&amp;" "&amp;I803&amp;" "&amp;J803)</f>
        <v/>
      </c>
      <c r="G803" s="94" t="inlineStr">
        <is>
          <t>Silva</t>
        </is>
      </c>
      <c r="H803" s="94" t="inlineStr">
        <is>
          <t>Pérez</t>
        </is>
      </c>
      <c r="I803" s="94" t="inlineStr">
        <is>
          <t>Asly</t>
        </is>
      </c>
      <c r="J803" s="97" t="inlineStr">
        <is>
          <t>Milena</t>
        </is>
      </c>
      <c r="K803" s="98">
        <f>IF(SUM(O803:S803)=0, "", ROUND(((O803*3+P803*3+Q803*3+R803*3+S803*1)/13)*5,0))</f>
        <v/>
      </c>
      <c r="L803" s="99">
        <f>IF(OR($C803="",K803=""),"",COUNTIFS($C$4:$C$1500,$C803,K$4:K$1500,"&gt;"&amp;K803)+1)</f>
        <v/>
      </c>
      <c r="M803" s="99">
        <f>IF(OR($C803="",K803=""),"",IF(AND($C803&gt;=1001,$C803&lt;=1005),COUNTIFS($C$4:$C$1500,"&gt;=1001",$C$4:$C$1500,"&lt;=1005",K$4:K$1500,"&gt;"&amp;K803)+1,IF(AND($C803&gt;=1101,$C803&lt;=1105),COUNTIFS($C$4:$C$1500,"&gt;=1101",$C$4:$C$1500,"&lt;=1105",K$4:K$1500,"&gt;"&amp;K803)+1,IF(AND($C803&gt;=901,$C803&lt;=905),COUNTIFS($C$4:$C$1500,"&gt;=901",$C$4:$C$1500,"&lt;=905",K$4:K$1500,"&gt;"&amp;K803)+1,IF(AND($C803&gt;=801,$C803&lt;=805),COUNTIFS($C$4:$C$1500,"&gt;=801",$C$4:$C$1500,"&lt;=805",K$4:K$1500,"&gt;"&amp;K803)+1,IF(AND($C803&gt;=701,$C803&lt;=705),COUNTIFS($C$4:$C$1500,"&gt;=701",$C$4:$C$1500,"&lt;=705",K$4:K$1500,"&gt;"&amp;K803)+1,IF(AND($C803&gt;=601,$C803&lt;=606),COUNTIFS($C$4:$C$1500,"&gt;=601",$C$4:$C$1500,"&lt;=606",K$4:K$1500,"&gt;"&amp;K803)+1,"")))))))</f>
        <v/>
      </c>
      <c r="N803" s="99">
        <f>IF(OR($C803="",K803=""),"",IF(OR(AND($C803&gt;=1001,$C803&lt;=1005),AND($C803&gt;=1101,$C803&lt;=1105)),COUNTIFS($C$4:$C$1500,"&gt;=1001",$C$4:$C$1500,"&lt;=1005",K$4:K$1500,"&gt;"&amp;K803)+COUNTIFS($C$4:$C$1500,"&gt;=1101",$C$4:$C$1500,"&lt;=1105",K$4:K$1500,"&gt;"&amp;K803)+1,""))</f>
        <v/>
      </c>
      <c r="O803" s="94" t="n">
        <v>39.52</v>
      </c>
      <c r="P803" s="94" t="n">
        <v>44.67</v>
      </c>
      <c r="Q803" s="94" t="n">
        <v>46.68</v>
      </c>
      <c r="R803" s="94" t="n">
        <v>22.5</v>
      </c>
      <c r="S803" s="94" t="n">
        <v>29.33</v>
      </c>
      <c r="T803" s="99">
        <f>IF(AND(O803&gt;0,O803&lt;36),1,IF(AND(O803&gt;=36,O803&lt;51),2,IF(AND(O803&gt;=51,O803&lt;71),3,IF(AND(O803&gt;=71,O803&lt;=100),4,))))</f>
        <v/>
      </c>
      <c r="U803" s="99">
        <f>IF(AND(P803&gt;0,P803&lt;41),1,IF(AND(P803&gt;=41,P803&lt;56),2,IF(AND(P803&gt;=56,P803&lt;71),3,IF(AND(P803&gt;=71,P803&lt;=100),4,))))</f>
        <v/>
      </c>
      <c r="V803" s="99">
        <f>IF(AND(Q803&gt;0,Q803&lt;41),1,IF(AND(Q803&gt;=41,Q803&lt;56),2,IF(AND(Q803&gt;=56,Q803&lt;71),3,IF(AND(Q803&gt;=71,Q803&lt;=100),4,))))</f>
        <v/>
      </c>
      <c r="W803" s="99">
        <f>IF(AND(R803&gt;0,R803&lt;36),1,IF(AND(R803&gt;=36,R803&lt;51),2,IF(AND(R803&gt;=51,R803&lt;66),3,IF(AND(R803&gt;=66,R803&lt;=100),4,))))</f>
        <v/>
      </c>
      <c r="X803" s="100">
        <f>IF(AND(S803&gt;0,S803&lt;37),1,IF(AND(S803&gt;=37,S803&lt;58),2,IF(AND(S803&gt;=58,S803&lt;71),3,IF(AND(S803&gt;=71,S803&lt;=100),4,))))</f>
        <v/>
      </c>
      <c r="Y803" s="101">
        <f>IF(SUM(AC803:AG803)=0, "", ROUND(((AC803*3+AD803*3+AE803*3+AF803*3+AG803*1)/13)*5,0))</f>
        <v/>
      </c>
      <c r="Z803" s="99">
        <f>IF(OR($C803="",Y803=""),"",COUNTIFS($C$4:$C$1500,$C803,Y$4:Y$1500,"&gt;"&amp;Y803)+1)</f>
        <v/>
      </c>
      <c r="AA803" s="99">
        <f>IF(OR($C803="",Y803=""),"",IF(AND($C803&gt;=1001,$C803&lt;=1005),COUNTIFS($C$4:$C$1500,"&gt;=1001",$C$4:$C$1500,"&lt;=1005",Y$4:Y$1500,"&gt;"&amp;Y803)+1,IF(AND($C803&gt;=1101,$C803&lt;=1105),COUNTIFS($C$4:$C$1500,"&gt;=1101",$C$4:$C$1500,"&lt;=1105",Y$4:Y$1500,"&gt;"&amp;Y803)+1,IF(AND($C803&gt;=901,$C803&lt;=905),COUNTIFS($C$4:$C$1500,"&gt;=901",$C$4:$C$1500,"&lt;=905",Y$4:Y$1500,"&gt;"&amp;Y803)+1,IF(AND($C803&gt;=801,$C803&lt;=805),COUNTIFS($C$4:$C$1500,"&gt;=801",$C$4:$C$1500,"&lt;=805",Y$4:Y$1500,"&gt;"&amp;Y803)+1,IF(AND($C803&gt;=701,$C803&lt;=705),COUNTIFS($C$4:$C$1500,"&gt;=701",$C$4:$C$1500,"&lt;=705",Y$4:Y$1500,"&gt;"&amp;Y803)+1,IF(AND($C803&gt;=601,$C803&lt;=606),COUNTIFS($C$4:$C$1500,"&gt;=601",$C$4:$C$1500,"&lt;=606",Y$4:Y$1500,"&gt;"&amp;Y803)+1,"")))))))</f>
        <v/>
      </c>
      <c r="AB803" s="99">
        <f>IF(OR($C803="",Y803=""),"",IF(OR(AND($C803&gt;=1001,$C803&lt;=1005),AND($C803&gt;=1101,$C803&lt;=1105)),COUNTIFS($C$4:$C$1500,"&gt;=1001",$C$4:$C$1500,"&lt;=1005",Y$4:Y$1500,"&gt;"&amp;Y803)+COUNTIFS($C$4:$C$1500,"&gt;=1101",$C$4:$C$1500,"&lt;=1105",Y$4:Y$1500,"&gt;"&amp;Y803)+1,""))</f>
        <v/>
      </c>
      <c r="AC803" s="94" t="n">
        <v>46</v>
      </c>
      <c r="AD803" s="94" t="n">
        <v>45.7</v>
      </c>
      <c r="AE803" s="94" t="n">
        <v>75.88</v>
      </c>
      <c r="AF803" s="94" t="n">
        <v>65.63</v>
      </c>
      <c r="AG803" s="94" t="n">
        <v>64.17</v>
      </c>
      <c r="AH803" s="99">
        <f>IF(AND(AC803&gt;0,AC803&lt;36),1,IF(AND(AC803&gt;=36,AC803&lt;51),2,IF(AND(AC803&gt;=51,AC803&lt;71),3,IF(AND(AC803&gt;=71,AC803&lt;=100),4,))))</f>
        <v/>
      </c>
      <c r="AI803" s="99">
        <f>IF(AND(AD803&gt;0,AD803&lt;41),1,IF(AND(AD803&gt;=41,AD803&lt;56),2,IF(AND(AD803&gt;=56,AD803&lt;71),3,IF(AND(AD803&gt;=71,AD803&lt;=100),4,))))</f>
        <v/>
      </c>
      <c r="AJ803" s="99">
        <f>IF(AND(AE803&gt;0,AE803&lt;41),1,IF(AND(AE803&gt;=41,AE803&lt;56),2,IF(AND(AE803&gt;=56,AE803&lt;71),3,IF(AND(AE803&gt;=71,AE803&lt;=100),4,))))</f>
        <v/>
      </c>
      <c r="AK803" s="99">
        <f>IF(AND(AF803&gt;0,AF803&lt;36),1,IF(AND(AF803&gt;=36,AF803&lt;51),2,IF(AND(AF803&gt;=51,AF803&lt;66),3,IF(AND(AF803&gt;=66,AF803&lt;=100),4,))))</f>
        <v/>
      </c>
      <c r="AL803" s="100">
        <f>IF(AND(AG803&gt;0,AG803&lt;37),1,IF(AND(AG803&gt;=37,AG803&lt;58),2,IF(AND(AG803&gt;=58,AG803&lt;71),3,IF(AND(AG803&gt;=71,AG803&lt;=100),4,))))</f>
        <v/>
      </c>
      <c r="AM803" s="101">
        <f>IF((Y803&lt;&gt;"")*(K803&lt;&gt;""),Y803-K803,"")</f>
        <v/>
      </c>
      <c r="AN803" s="99">
        <f>IF((Z803&lt;&gt;"")*(L803&lt;&gt;""),Z803-L803,"")</f>
        <v/>
      </c>
      <c r="AO803" s="99">
        <f>IF((AA803&lt;&gt;"")*(M803&lt;&gt;""),AA803-M803,"")</f>
        <v/>
      </c>
      <c r="AP803" s="99">
        <f>IF((AB803&lt;&gt;"")*(N803&lt;&gt;""),AB803-N803,"")</f>
        <v/>
      </c>
      <c r="AQ803" s="94">
        <f>IF((AC803&lt;&gt;"")*(O803&lt;&gt;""),AC803-O803,"")</f>
        <v/>
      </c>
      <c r="AR803" s="94">
        <f>IF((AD803&lt;&gt;"")*(P803&lt;&gt;""),AD803-P803,"")</f>
        <v/>
      </c>
      <c r="AS803" s="94">
        <f>IF((AE803&lt;&gt;"")*(Q803&lt;&gt;""),AE803-Q803,"")</f>
        <v/>
      </c>
      <c r="AT803" s="94">
        <f>IF((AF803&lt;&gt;"")*(R803&lt;&gt;""),AF803-R803,"")</f>
        <v/>
      </c>
      <c r="AU803" s="94">
        <f>IF((AG803&lt;&gt;"")*(S803&lt;&gt;""),AG803-S803,"")</f>
        <v/>
      </c>
      <c r="AV803" s="99">
        <f>IF((AH803&lt;&gt;"")*(T803&lt;&gt;""),AH803-T803,"")</f>
        <v/>
      </c>
      <c r="AW803" s="99">
        <f>IF((AI803&lt;&gt;"")*(U803&lt;&gt;""),AI803-U803,"")</f>
        <v/>
      </c>
      <c r="AX803" s="99">
        <f>IF((AJ803&lt;&gt;"")*(V803&lt;&gt;""),AJ803-V803,"")</f>
        <v/>
      </c>
      <c r="AY803" s="99">
        <f>IF((AK803&lt;&gt;"")*(W803&lt;&gt;""),AK803-W803,"")</f>
        <v/>
      </c>
      <c r="AZ803" s="102">
        <f>IF((AL803&lt;&gt;"")*(X803&lt;&gt;""),AL803-X803,"")</f>
        <v/>
      </c>
      <c r="BA803" s="50">
        <f>IFERROR(__xludf.dummyfunction("AI(""Actúa como un tutor académico y dirígete personalmente al estudiante "" &amp; I803 &amp; "" "" &amp; J803 &amp; "" "" &amp; G803 &amp; "" "" &amp; H803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AM803 &amp; ""'. Diferencias por área: Matemáticas ("" &amp; AQ803 &amp; ""), Ciencias Natura"&amp;"les ("" &amp; AR803 &amp; ""), Sociales ("" &amp; AS803 &amp; ""), Lectura Crítica ("" &amp; AT803 &amp; "") e Inglés ("" &amp; AU803 &amp; ""). Variación en posición: grupo ("" &amp; AN803 &amp; ""), grado ("" &amp; AO803 &amp; "") y media ("" &amp; AP803 &amp; ""). Puntajes Primer Simulacro: Global "" &amp; K803 &amp; "", Mat "" &amp; "&amp;"O4 &amp; "", Cien "" &amp; P803 &amp; "", Soc "" &amp; Q803 &amp; "", Lec "" &amp; R803 &amp; "", Ing "" &amp; S803 &amp; "". Puntajes Segundo Simulacro: Global "" &amp; Y803 &amp; "", Mat "" &amp; AC803 &amp; "", Cien "" &amp; AD803 &amp; "", Soc "" &amp; AE803 &amp; "", Lec "" &amp; AF803 &amp; "", Ing "" &amp; AG803 &amp; "". Escribe un mensaje motivador"&amp;" y breve (máximo 4 líneas)."")
"),"=AI(""Actúa como un tutor académico y dirígete personalmente al estudiante "" &amp; I803 &amp; "" "" &amp; J803 &amp; "" "" &amp; G803 &amp; "" "" &amp; H803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AM803 &amp; ""'. Diferencias por área: Matemáticas ("" &amp; AQ803 &amp; ""), Ciencias Natur"&amp;"ales ("" &amp; AR803 &amp; ""), Sociales ("" &amp; AS803 &amp; ""), Lectura Crítica ("" &amp; AT803 &amp; "") e Inglés ("" &amp; AU803 &amp; ""). Variación en posición: grupo ("" &amp; AN803 &amp; ""), grado ("" &amp; AO803 &amp; "") y media ("" &amp; AP803 &amp; ""). Puntajes Primer Simulacro: Global "" &amp; K803 &amp; "", Mat "" &amp;"&amp;" O803 &amp; "", Cien "" &amp; P803 &amp; "", Soc "" &amp; Q803 &amp; "", Lec "" &amp; R803 &amp; "", Ing "" &amp; S803 &amp; "". Puntajes Segundo Simulacro: Global "" &amp; Y803 &amp; "", Mat "" &amp; AC803 &amp; "", Cien "" &amp; AD803 &amp; "", Soc "" &amp; AE803 &amp; "", Lec "" &amp; AF803 &amp; "", Ing "" &amp; AG803 &amp; "". Escribe un mensaje motivado"&amp;"r y breve (máximo 4 líneas)."")
")</f>
        <v/>
      </c>
    </row>
    <row r="804" ht="15.75" customHeight="1" s="42">
      <c r="A804" s="93" t="n"/>
      <c r="B804" s="94" t="inlineStr">
        <is>
          <t>Bachillerato</t>
        </is>
      </c>
      <c r="C804" s="94" t="n">
        <v>1003</v>
      </c>
      <c r="D804" s="94" t="n"/>
      <c r="E804" s="95" t="n">
        <v>1045507698</v>
      </c>
      <c r="F804" s="96">
        <f>TRIM(G804&amp;" "&amp;H804&amp;" "&amp;I804&amp;" "&amp;J804)</f>
        <v/>
      </c>
      <c r="G804" s="94" t="inlineStr">
        <is>
          <t>Sánchez</t>
        </is>
      </c>
      <c r="H804" s="94" t="inlineStr">
        <is>
          <t>Quinto</t>
        </is>
      </c>
      <c r="I804" s="94" t="inlineStr">
        <is>
          <t>Yan</t>
        </is>
      </c>
      <c r="J804" s="97" t="inlineStr">
        <is>
          <t>Carlos</t>
        </is>
      </c>
      <c r="K804" s="98">
        <f>IF(SUM(O804:S804)=0, "", ROUND(((O804*3+P804*3+Q804*3+R804*3+S804*1)/13)*5,0))</f>
        <v/>
      </c>
      <c r="L804" s="99">
        <f>IF(OR($C804="",K804=""),"",COUNTIFS($C$4:$C$1500,$C804,K$4:K$1500,"&gt;"&amp;K804)+1)</f>
        <v/>
      </c>
      <c r="M804" s="99">
        <f>IF(OR($C804="",K804=""),"",IF(AND($C804&gt;=1001,$C804&lt;=1005),COUNTIFS($C$4:$C$1500,"&gt;=1001",$C$4:$C$1500,"&lt;=1005",K$4:K$1500,"&gt;"&amp;K804)+1,IF(AND($C804&gt;=1101,$C804&lt;=1105),COUNTIFS($C$4:$C$1500,"&gt;=1101",$C$4:$C$1500,"&lt;=1105",K$4:K$1500,"&gt;"&amp;K804)+1,IF(AND($C804&gt;=901,$C804&lt;=905),COUNTIFS($C$4:$C$1500,"&gt;=901",$C$4:$C$1500,"&lt;=905",K$4:K$1500,"&gt;"&amp;K804)+1,IF(AND($C804&gt;=801,$C804&lt;=805),COUNTIFS($C$4:$C$1500,"&gt;=801",$C$4:$C$1500,"&lt;=805",K$4:K$1500,"&gt;"&amp;K804)+1,IF(AND($C804&gt;=701,$C804&lt;=705),COUNTIFS($C$4:$C$1500,"&gt;=701",$C$4:$C$1500,"&lt;=705",K$4:K$1500,"&gt;"&amp;K804)+1,IF(AND($C804&gt;=601,$C804&lt;=606),COUNTIFS($C$4:$C$1500,"&gt;=601",$C$4:$C$1500,"&lt;=606",K$4:K$1500,"&gt;"&amp;K804)+1,"")))))))</f>
        <v/>
      </c>
      <c r="N804" s="99">
        <f>IF(OR($C804="",K804=""),"",IF(OR(AND($C804&gt;=1001,$C804&lt;=1005),AND($C804&gt;=1101,$C804&lt;=1105)),COUNTIFS($C$4:$C$1500,"&gt;=1001",$C$4:$C$1500,"&lt;=1005",K$4:K$1500,"&gt;"&amp;K804)+COUNTIFS($C$4:$C$1500,"&gt;=1101",$C$4:$C$1500,"&lt;=1105",K$4:K$1500,"&gt;"&amp;K804)+1,""))</f>
        <v/>
      </c>
      <c r="O804" s="94" t="n">
        <v>47.25</v>
      </c>
      <c r="P804" s="94" t="n">
        <v>48.95</v>
      </c>
      <c r="Q804" s="94" t="n">
        <v>50.25</v>
      </c>
      <c r="R804" s="94" t="n">
        <v>40</v>
      </c>
      <c r="S804" s="94" t="n">
        <v>63.56</v>
      </c>
      <c r="T804" s="99">
        <f>IF(AND(O804&gt;0,O804&lt;36),1,IF(AND(O804&gt;=36,O804&lt;51),2,IF(AND(O804&gt;=51,O804&lt;71),3,IF(AND(O804&gt;=71,O804&lt;=100),4,))))</f>
        <v/>
      </c>
      <c r="U804" s="99">
        <f>IF(AND(P804&gt;0,P804&lt;41),1,IF(AND(P804&gt;=41,P804&lt;56),2,IF(AND(P804&gt;=56,P804&lt;71),3,IF(AND(P804&gt;=71,P804&lt;=100),4,))))</f>
        <v/>
      </c>
      <c r="V804" s="99">
        <f>IF(AND(Q804&gt;0,Q804&lt;41),1,IF(AND(Q804&gt;=41,Q804&lt;56),2,IF(AND(Q804&gt;=56,Q804&lt;71),3,IF(AND(Q804&gt;=71,Q804&lt;=100),4,))))</f>
        <v/>
      </c>
      <c r="W804" s="99">
        <f>IF(AND(R804&gt;0,R804&lt;36),1,IF(AND(R804&gt;=36,R804&lt;51),2,IF(AND(R804&gt;=51,R804&lt;66),3,IF(AND(R804&gt;=66,R804&lt;=100),4,))))</f>
        <v/>
      </c>
      <c r="X804" s="100">
        <f>IF(AND(S804&gt;0,S804&lt;37),1,IF(AND(S804&gt;=37,S804&lt;58),2,IF(AND(S804&gt;=58,S804&lt;71),3,IF(AND(S804&gt;=71,S804&lt;=100),4,))))</f>
        <v/>
      </c>
      <c r="Y804" s="101">
        <f>IF(SUM(AC804:AG804)=0, "", ROUND(((AC804*3+AD804*3+AE804*3+AF804*3+AG804*1)/13)*5,0))</f>
        <v/>
      </c>
      <c r="Z804" s="99">
        <f>IF(OR($C804="",Y804=""),"",COUNTIFS($C$4:$C$1500,$C804,Y$4:Y$1500,"&gt;"&amp;Y804)+1)</f>
        <v/>
      </c>
      <c r="AA804" s="99">
        <f>IF(OR($C804="",Y804=""),"",IF(AND($C804&gt;=1001,$C804&lt;=1005),COUNTIFS($C$4:$C$1500,"&gt;=1001",$C$4:$C$1500,"&lt;=1005",Y$4:Y$1500,"&gt;"&amp;Y804)+1,IF(AND($C804&gt;=1101,$C804&lt;=1105),COUNTIFS($C$4:$C$1500,"&gt;=1101",$C$4:$C$1500,"&lt;=1105",Y$4:Y$1500,"&gt;"&amp;Y804)+1,IF(AND($C804&gt;=901,$C804&lt;=905),COUNTIFS($C$4:$C$1500,"&gt;=901",$C$4:$C$1500,"&lt;=905",Y$4:Y$1500,"&gt;"&amp;Y804)+1,IF(AND($C804&gt;=801,$C804&lt;=805),COUNTIFS($C$4:$C$1500,"&gt;=801",$C$4:$C$1500,"&lt;=805",Y$4:Y$1500,"&gt;"&amp;Y804)+1,IF(AND($C804&gt;=701,$C804&lt;=705),COUNTIFS($C$4:$C$1500,"&gt;=701",$C$4:$C$1500,"&lt;=705",Y$4:Y$1500,"&gt;"&amp;Y804)+1,IF(AND($C804&gt;=601,$C804&lt;=606),COUNTIFS($C$4:$C$1500,"&gt;=601",$C$4:$C$1500,"&lt;=606",Y$4:Y$1500,"&gt;"&amp;Y804)+1,"")))))))</f>
        <v/>
      </c>
      <c r="AB804" s="99">
        <f>IF(OR($C804="",Y804=""),"",IF(OR(AND($C804&gt;=1001,$C804&lt;=1005),AND($C804&gt;=1101,$C804&lt;=1105)),COUNTIFS($C$4:$C$1500,"&gt;=1001",$C$4:$C$1500,"&lt;=1005",Y$4:Y$1500,"&gt;"&amp;Y804)+COUNTIFS($C$4:$C$1500,"&gt;=1101",$C$4:$C$1500,"&lt;=1105",Y$4:Y$1500,"&gt;"&amp;Y804)+1,""))</f>
        <v/>
      </c>
      <c r="AC804" s="94" t="n">
        <v>37.38</v>
      </c>
      <c r="AD804" s="94" t="n">
        <v>31.89</v>
      </c>
      <c r="AE804" s="94" t="n">
        <v>21.75</v>
      </c>
      <c r="AF804" s="94" t="n">
        <v>48.13</v>
      </c>
      <c r="AG804" s="94" t="n">
        <v>27.5</v>
      </c>
      <c r="AH804" s="99">
        <f>IF(AND(AC804&gt;0,AC804&lt;36),1,IF(AND(AC804&gt;=36,AC804&lt;51),2,IF(AND(AC804&gt;=51,AC804&lt;71),3,IF(AND(AC804&gt;=71,AC804&lt;=100),4,))))</f>
        <v/>
      </c>
      <c r="AI804" s="99">
        <f>IF(AND(AD804&gt;0,AD804&lt;41),1,IF(AND(AD804&gt;=41,AD804&lt;56),2,IF(AND(AD804&gt;=56,AD804&lt;71),3,IF(AND(AD804&gt;=71,AD804&lt;=100),4,))))</f>
        <v/>
      </c>
      <c r="AJ804" s="99">
        <f>IF(AND(AE804&gt;0,AE804&lt;41),1,IF(AND(AE804&gt;=41,AE804&lt;56),2,IF(AND(AE804&gt;=56,AE804&lt;71),3,IF(AND(AE804&gt;=71,AE804&lt;=100),4,))))</f>
        <v/>
      </c>
      <c r="AK804" s="99">
        <f>IF(AND(AF804&gt;0,AF804&lt;36),1,IF(AND(AF804&gt;=36,AF804&lt;51),2,IF(AND(AF804&gt;=51,AF804&lt;66),3,IF(AND(AF804&gt;=66,AF804&lt;=100),4,))))</f>
        <v/>
      </c>
      <c r="AL804" s="100">
        <f>IF(AND(AG804&gt;0,AG804&lt;37),1,IF(AND(AG804&gt;=37,AG804&lt;58),2,IF(AND(AG804&gt;=58,AG804&lt;71),3,IF(AND(AG804&gt;=71,AG804&lt;=100),4,))))</f>
        <v/>
      </c>
      <c r="AM804" s="101">
        <f>IF((Y804&lt;&gt;"")*(K804&lt;&gt;""),Y804-K804,"")</f>
        <v/>
      </c>
      <c r="AN804" s="99">
        <f>IF((Z804&lt;&gt;"")*(L804&lt;&gt;""),Z804-L804,"")</f>
        <v/>
      </c>
      <c r="AO804" s="99">
        <f>IF((AA804&lt;&gt;"")*(M804&lt;&gt;""),AA804-M804,"")</f>
        <v/>
      </c>
      <c r="AP804" s="99">
        <f>IF((AB804&lt;&gt;"")*(N804&lt;&gt;""),AB804-N804,"")</f>
        <v/>
      </c>
      <c r="AQ804" s="94">
        <f>IF((AC804&lt;&gt;"")*(O804&lt;&gt;""),AC804-O804,"")</f>
        <v/>
      </c>
      <c r="AR804" s="94">
        <f>IF((AD804&lt;&gt;"")*(P804&lt;&gt;""),AD804-P804,"")</f>
        <v/>
      </c>
      <c r="AS804" s="94">
        <f>IF((AE804&lt;&gt;"")*(Q804&lt;&gt;""),AE804-Q804,"")</f>
        <v/>
      </c>
      <c r="AT804" s="94">
        <f>IF((AF804&lt;&gt;"")*(R804&lt;&gt;""),AF804-R804,"")</f>
        <v/>
      </c>
      <c r="AU804" s="94">
        <f>IF((AG804&lt;&gt;"")*(S804&lt;&gt;""),AG804-S804,"")</f>
        <v/>
      </c>
      <c r="AV804" s="99">
        <f>IF((AH804&lt;&gt;"")*(T804&lt;&gt;""),AH804-T804,"")</f>
        <v/>
      </c>
      <c r="AW804" s="99">
        <f>IF((AI804&lt;&gt;"")*(U804&lt;&gt;""),AI804-U804,"")</f>
        <v/>
      </c>
      <c r="AX804" s="99">
        <f>IF((AJ804&lt;&gt;"")*(V804&lt;&gt;""),AJ804-V804,"")</f>
        <v/>
      </c>
      <c r="AY804" s="99">
        <f>IF((AK804&lt;&gt;"")*(W804&lt;&gt;""),AK804-W804,"")</f>
        <v/>
      </c>
      <c r="AZ804" s="102">
        <f>IF((AL804&lt;&gt;"")*(X804&lt;&gt;""),AL804-X804,"")</f>
        <v/>
      </c>
      <c r="BA804" s="50">
        <f>IFERROR(__xludf.dummyfunction("AI(""Actúa como un tutor académico y dirígete personalmente al estudiante "" &amp; I804 &amp; "" "" &amp; J804 &amp; "" "" &amp; G804 &amp; "" "" &amp; H804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AM804 &amp; ""'. Diferencias por área: Matemáticas ("" &amp; AQ804 &amp; ""), Ciencias Natura"&amp;"les ("" &amp; AR804 &amp; ""), Sociales ("" &amp; AS804 &amp; ""), Lectura Crítica ("" &amp; AT804 &amp; "") e Inglés ("" &amp; AU804 &amp; ""). Variación en posición: grupo ("" &amp; AN804 &amp; ""), grado ("" &amp; AO804 &amp; "") y media ("" &amp; AP804 &amp; ""). Puntajes Primer Simulacro: Global "" &amp; K804 &amp; "", Mat "" &amp; "&amp;"O4 &amp; "", Cien "" &amp; P804 &amp; "", Soc "" &amp; Q804 &amp; "", Lec "" &amp; R804 &amp; "", Ing "" &amp; S804 &amp; "". Puntajes Segundo Simulacro: Global "" &amp; Y804 &amp; "", Mat "" &amp; AC804 &amp; "", Cien "" &amp; AD804 &amp; "", Soc "" &amp; AE804 &amp; "", Lec "" &amp; AF804 &amp; "", Ing "" &amp; AG804 &amp; "". Escribe un mensaje motivador"&amp;" y breve (máximo 4 líneas)."")
"),"=AI(""Actúa como un tutor académico y dirígete personalmente al estudiante "" &amp; I804 &amp; "" "" &amp; J804 &amp; "" "" &amp; G804 &amp; "" "" &amp; H804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AM804 &amp; ""'. Diferencias por área: Matemáticas ("" &amp; AQ804 &amp; ""), Ciencias Natur"&amp;"ales ("" &amp; AR804 &amp; ""), Sociales ("" &amp; AS804 &amp; ""), Lectura Crítica ("" &amp; AT804 &amp; "") e Inglés ("" &amp; AU804 &amp; ""). Variación en posición: grupo ("" &amp; AN804 &amp; ""), grado ("" &amp; AO804 &amp; "") y media ("" &amp; AP804 &amp; ""). Puntajes Primer Simulacro: Global "" &amp; K804 &amp; "", Mat "" &amp;"&amp;" O804 &amp; "", Cien "" &amp; P804 &amp; "", Soc "" &amp; Q804 &amp; "", Lec "" &amp; R804 &amp; "", Ing "" &amp; S804 &amp; "". Puntajes Segundo Simulacro: Global "" &amp; Y804 &amp; "", Mat "" &amp; AC804 &amp; "", Cien "" &amp; AD804 &amp; "", Soc "" &amp; AE804 &amp; "", Lec "" &amp; AF804 &amp; "", Ing "" &amp; AG804 &amp; "". Escribe un mensaje motivado"&amp;"r y breve (máximo 4 líneas)."")
")</f>
        <v/>
      </c>
    </row>
    <row r="805" ht="15.75" customHeight="1" s="42">
      <c r="A805" s="93" t="n"/>
      <c r="B805" s="94" t="inlineStr">
        <is>
          <t>Bachillerato</t>
        </is>
      </c>
      <c r="C805" s="94" t="n">
        <v>1003</v>
      </c>
      <c r="D805" s="94" t="n"/>
      <c r="E805" s="95" t="n">
        <v>1011592914</v>
      </c>
      <c r="F805" s="96">
        <f>TRIM(G805&amp;" "&amp;H805&amp;" "&amp;I805&amp;" "&amp;J805)</f>
        <v/>
      </c>
      <c r="G805" s="117" t="inlineStr">
        <is>
          <t>Tilano</t>
        </is>
      </c>
      <c r="H805" s="117" t="inlineStr">
        <is>
          <t>Cano</t>
        </is>
      </c>
      <c r="I805" s="117" t="inlineStr">
        <is>
          <t>María</t>
        </is>
      </c>
      <c r="J805" s="118" t="inlineStr">
        <is>
          <t>Del Mar</t>
        </is>
      </c>
      <c r="K805" s="98">
        <f>IF(SUM(O805:S805)=0, "", ROUND(((O805*3+P805*3+Q805*3+R805*3+S805*1)/13)*5,0))</f>
        <v/>
      </c>
      <c r="L805" s="99">
        <f>IF(OR($C805="",K805=""),"",COUNTIFS($C$4:$C$1500,$C805,K$4:K$1500,"&gt;"&amp;K805)+1)</f>
        <v/>
      </c>
      <c r="M805" s="99">
        <f>IF(OR($C805="",K805=""),"",IF(AND($C805&gt;=1001,$C805&lt;=1005),COUNTIFS($C$4:$C$1500,"&gt;=1001",$C$4:$C$1500,"&lt;=1005",K$4:K$1500,"&gt;"&amp;K805)+1,IF(AND($C805&gt;=1101,$C805&lt;=1105),COUNTIFS($C$4:$C$1500,"&gt;=1101",$C$4:$C$1500,"&lt;=1105",K$4:K$1500,"&gt;"&amp;K805)+1,IF(AND($C805&gt;=901,$C805&lt;=905),COUNTIFS($C$4:$C$1500,"&gt;=901",$C$4:$C$1500,"&lt;=905",K$4:K$1500,"&gt;"&amp;K805)+1,IF(AND($C805&gt;=801,$C805&lt;=805),COUNTIFS($C$4:$C$1500,"&gt;=801",$C$4:$C$1500,"&lt;=805",K$4:K$1500,"&gt;"&amp;K805)+1,IF(AND($C805&gt;=701,$C805&lt;=705),COUNTIFS($C$4:$C$1500,"&gt;=701",$C$4:$C$1500,"&lt;=705",K$4:K$1500,"&gt;"&amp;K805)+1,IF(AND($C805&gt;=601,$C805&lt;=606),COUNTIFS($C$4:$C$1500,"&gt;=601",$C$4:$C$1500,"&lt;=606",K$4:K$1500,"&gt;"&amp;K805)+1,"")))))))</f>
        <v/>
      </c>
      <c r="N805" s="99">
        <f>IF(OR($C805="",K805=""),"",IF(OR(AND($C805&gt;=1001,$C805&lt;=1005),AND($C805&gt;=1101,$C805&lt;=1105)),COUNTIFS($C$4:$C$1500,"&gt;=1001",$C$4:$C$1500,"&lt;=1005",K$4:K$1500,"&gt;"&amp;K805)+COUNTIFS($C$4:$C$1500,"&gt;=1101",$C$4:$C$1500,"&lt;=1105",K$4:K$1500,"&gt;"&amp;K805)+1,""))</f>
        <v/>
      </c>
      <c r="O805" s="94" t="n">
        <v>32.84</v>
      </c>
      <c r="P805" s="94" t="n">
        <v>40.25</v>
      </c>
      <c r="Q805" s="94" t="n">
        <v>53.44</v>
      </c>
      <c r="R805" s="94" t="n">
        <v>60</v>
      </c>
      <c r="S805" s="94" t="n">
        <v>44</v>
      </c>
      <c r="T805" s="99">
        <f>IF(AND(O805&gt;0,O805&lt;36),1,IF(AND(O805&gt;=36,O805&lt;51),2,IF(AND(O805&gt;=51,O805&lt;71),3,IF(AND(O805&gt;=71,O805&lt;=100),4,))))</f>
        <v/>
      </c>
      <c r="U805" s="99">
        <f>IF(AND(P805&gt;0,P805&lt;41),1,IF(AND(P805&gt;=41,P805&lt;56),2,IF(AND(P805&gt;=56,P805&lt;71),3,IF(AND(P805&gt;=71,P805&lt;=100),4,))))</f>
        <v/>
      </c>
      <c r="V805" s="99">
        <f>IF(AND(Q805&gt;0,Q805&lt;41),1,IF(AND(Q805&gt;=41,Q805&lt;56),2,IF(AND(Q805&gt;=56,Q805&lt;71),3,IF(AND(Q805&gt;=71,Q805&lt;=100),4,))))</f>
        <v/>
      </c>
      <c r="W805" s="99">
        <f>IF(AND(R805&gt;0,R805&lt;36),1,IF(AND(R805&gt;=36,R805&lt;51),2,IF(AND(R805&gt;=51,R805&lt;66),3,IF(AND(R805&gt;=66,R805&lt;=100),4,))))</f>
        <v/>
      </c>
      <c r="X805" s="100">
        <f>IF(AND(S805&gt;0,S805&lt;37),1,IF(AND(S805&gt;=37,S805&lt;58),2,IF(AND(S805&gt;=58,S805&lt;71),3,IF(AND(S805&gt;=71,S805&lt;=100),4,))))</f>
        <v/>
      </c>
      <c r="Y805" s="101">
        <f>IF(SUM(AC805:AG805)=0, "", ROUND(((AC805*3+AD805*3+AE805*3+AF805*3+AG805*1)/13)*5,0))</f>
        <v/>
      </c>
      <c r="Z805" s="99">
        <f>IF(OR($C805="",Y805=""),"",COUNTIFS($C$4:$C$1500,$C805,Y$4:Y$1500,"&gt;"&amp;Y805)+1)</f>
        <v/>
      </c>
      <c r="AA805" s="99">
        <f>IF(OR($C805="",Y805=""),"",IF(AND($C805&gt;=1001,$C805&lt;=1005),COUNTIFS($C$4:$C$1500,"&gt;=1001",$C$4:$C$1500,"&lt;=1005",Y$4:Y$1500,"&gt;"&amp;Y805)+1,IF(AND($C805&gt;=1101,$C805&lt;=1105),COUNTIFS($C$4:$C$1500,"&gt;=1101",$C$4:$C$1500,"&lt;=1105",Y$4:Y$1500,"&gt;"&amp;Y805)+1,IF(AND($C805&gt;=901,$C805&lt;=905),COUNTIFS($C$4:$C$1500,"&gt;=901",$C$4:$C$1500,"&lt;=905",Y$4:Y$1500,"&gt;"&amp;Y805)+1,IF(AND($C805&gt;=801,$C805&lt;=805),COUNTIFS($C$4:$C$1500,"&gt;=801",$C$4:$C$1500,"&lt;=805",Y$4:Y$1500,"&gt;"&amp;Y805)+1,IF(AND($C805&gt;=701,$C805&lt;=705),COUNTIFS($C$4:$C$1500,"&gt;=701",$C$4:$C$1500,"&lt;=705",Y$4:Y$1500,"&gt;"&amp;Y805)+1,IF(AND($C805&gt;=601,$C805&lt;=606),COUNTIFS($C$4:$C$1500,"&gt;=601",$C$4:$C$1500,"&lt;=606",Y$4:Y$1500,"&gt;"&amp;Y805)+1,"")))))))</f>
        <v/>
      </c>
      <c r="AB805" s="99">
        <f>IF(OR($C805="",Y805=""),"",IF(OR(AND($C805&gt;=1001,$C805&lt;=1005),AND($C805&gt;=1101,$C805&lt;=1105)),COUNTIFS($C$4:$C$1500,"&gt;=1001",$C$4:$C$1500,"&lt;=1005",Y$4:Y$1500,"&gt;"&amp;Y805)+COUNTIFS($C$4:$C$1500,"&gt;=1101",$C$4:$C$1500,"&lt;=1105",Y$4:Y$1500,"&gt;"&amp;Y805)+1,""))</f>
        <v/>
      </c>
      <c r="AC805" s="94" t="n">
        <v>40.25</v>
      </c>
      <c r="AD805" s="94" t="n">
        <v>51.46</v>
      </c>
      <c r="AE805" s="94" t="n">
        <v>85.38</v>
      </c>
      <c r="AF805" s="94" t="n">
        <v>78.75</v>
      </c>
      <c r="AG805" s="94" t="n">
        <v>68.75</v>
      </c>
      <c r="AH805" s="99">
        <f>IF(AND(AC805&gt;0,AC805&lt;36),1,IF(AND(AC805&gt;=36,AC805&lt;51),2,IF(AND(AC805&gt;=51,AC805&lt;71),3,IF(AND(AC805&gt;=71,AC805&lt;=100),4,))))</f>
        <v/>
      </c>
      <c r="AI805" s="99">
        <f>IF(AND(AD805&gt;0,AD805&lt;41),1,IF(AND(AD805&gt;=41,AD805&lt;56),2,IF(AND(AD805&gt;=56,AD805&lt;71),3,IF(AND(AD805&gt;=71,AD805&lt;=100),4,))))</f>
        <v/>
      </c>
      <c r="AJ805" s="99">
        <f>IF(AND(AE805&gt;0,AE805&lt;41),1,IF(AND(AE805&gt;=41,AE805&lt;56),2,IF(AND(AE805&gt;=56,AE805&lt;71),3,IF(AND(AE805&gt;=71,AE805&lt;=100),4,))))</f>
        <v/>
      </c>
      <c r="AK805" s="99">
        <f>IF(AND(AF805&gt;0,AF805&lt;36),1,IF(AND(AF805&gt;=36,AF805&lt;51),2,IF(AND(AF805&gt;=51,AF805&lt;66),3,IF(AND(AF805&gt;=66,AF805&lt;=100),4,))))</f>
        <v/>
      </c>
      <c r="AL805" s="100">
        <f>IF(AND(AG805&gt;0,AG805&lt;37),1,IF(AND(AG805&gt;=37,AG805&lt;58),2,IF(AND(AG805&gt;=58,AG805&lt;71),3,IF(AND(AG805&gt;=71,AG805&lt;=100),4,))))</f>
        <v/>
      </c>
      <c r="AM805" s="101">
        <f>IF((Y805&lt;&gt;"")*(K805&lt;&gt;""),Y805-K805,"")</f>
        <v/>
      </c>
      <c r="AN805" s="99">
        <f>IF((Z805&lt;&gt;"")*(L805&lt;&gt;""),Z805-L805,"")</f>
        <v/>
      </c>
      <c r="AO805" s="99">
        <f>IF((AA805&lt;&gt;"")*(M805&lt;&gt;""),AA805-M805,"")</f>
        <v/>
      </c>
      <c r="AP805" s="99">
        <f>IF((AB805&lt;&gt;"")*(N805&lt;&gt;""),AB805-N805,"")</f>
        <v/>
      </c>
      <c r="AQ805" s="94">
        <f>IF((AC805&lt;&gt;"")*(O805&lt;&gt;""),AC805-O805,"")</f>
        <v/>
      </c>
      <c r="AR805" s="94">
        <f>IF((AD805&lt;&gt;"")*(P805&lt;&gt;""),AD805-P805,"")</f>
        <v/>
      </c>
      <c r="AS805" s="94">
        <f>IF((AE805&lt;&gt;"")*(Q805&lt;&gt;""),AE805-Q805,"")</f>
        <v/>
      </c>
      <c r="AT805" s="94">
        <f>IF((AF805&lt;&gt;"")*(R805&lt;&gt;""),AF805-R805,"")</f>
        <v/>
      </c>
      <c r="AU805" s="94">
        <f>IF((AG805&lt;&gt;"")*(S805&lt;&gt;""),AG805-S805,"")</f>
        <v/>
      </c>
      <c r="AV805" s="99">
        <f>IF((AH805&lt;&gt;"")*(T805&lt;&gt;""),AH805-T805,"")</f>
        <v/>
      </c>
      <c r="AW805" s="99">
        <f>IF((AI805&lt;&gt;"")*(U805&lt;&gt;""),AI805-U805,"")</f>
        <v/>
      </c>
      <c r="AX805" s="99">
        <f>IF((AJ805&lt;&gt;"")*(V805&lt;&gt;""),AJ805-V805,"")</f>
        <v/>
      </c>
      <c r="AY805" s="99">
        <f>IF((AK805&lt;&gt;"")*(W805&lt;&gt;""),AK805-W805,"")</f>
        <v/>
      </c>
      <c r="AZ805" s="102">
        <f>IF((AL805&lt;&gt;"")*(X805&lt;&gt;""),AL805-X805,"")</f>
        <v/>
      </c>
      <c r="BA805" s="50">
        <f>IFERROR(__xludf.dummyfunction("AI(""Actúa como un tutor académico y dirígete personalmente al estudiante "" &amp; I805 &amp; "" "" &amp; J805 &amp; "" "" &amp; G805 &amp; "" "" &amp; H805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AM805 &amp; ""'. Diferencias por área: Matemáticas ("" &amp; AQ805 &amp; ""), Ciencias Natura"&amp;"les ("" &amp; AR805 &amp; ""), Sociales ("" &amp; AS805 &amp; ""), Lectura Crítica ("" &amp; AT805 &amp; "") e Inglés ("" &amp; AU805 &amp; ""). Variación en posición: grupo ("" &amp; AN805 &amp; ""), grado ("" &amp; AO805 &amp; "") y media ("" &amp; AP805 &amp; ""). Puntajes Primer Simulacro: Global "" &amp; K805 &amp; "", Mat "" &amp; "&amp;"O4 &amp; "", Cien "" &amp; P805 &amp; "", Soc "" &amp; Q805 &amp; "", Lec "" &amp; R805 &amp; "", Ing "" &amp; S805 &amp; "". Puntajes Segundo Simulacro: Global "" &amp; Y805 &amp; "", Mat "" &amp; AC805 &amp; "", Cien "" &amp; AD805 &amp; "", Soc "" &amp; AE805 &amp; "", Lec "" &amp; AF805 &amp; "", Ing "" &amp; AG805 &amp; "". Escribe un mensaje motivador"&amp;" y breve (máximo 4 líneas)."")
"),"=AI(""Actúa como un tutor académico y dirígete personalmente al estudiante "" &amp; I805 &amp; "" "" &amp; J805 &amp; "" "" &amp; G805 &amp; "" "" &amp; H805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AM805 &amp; ""'. Diferencias por área: Matemáticas ("" &amp; AQ805 &amp; ""), Ciencias Natur"&amp;"ales ("" &amp; AR805 &amp; ""), Sociales ("" &amp; AS805 &amp; ""), Lectura Crítica ("" &amp; AT805 &amp; "") e Inglés ("" &amp; AU805 &amp; ""). Variación en posición: grupo ("" &amp; AN805 &amp; ""), grado ("" &amp; AO805 &amp; "") y media ("" &amp; AP805 &amp; ""). Puntajes Primer Simulacro: Global "" &amp; K805 &amp; "", Mat "" &amp;"&amp;" O805 &amp; "", Cien "" &amp; P805 &amp; "", Soc "" &amp; Q805 &amp; "", Lec "" &amp; R805 &amp; "", Ing "" &amp; S805 &amp; "". Puntajes Segundo Simulacro: Global "" &amp; Y805 &amp; "", Mat "" &amp; AC805 &amp; "", Cien "" &amp; AD805 &amp; "", Soc "" &amp; AE805 &amp; "", Lec "" &amp; AF805 &amp; "", Ing "" &amp; AG805 &amp; "". Escribe un mensaje motivado"&amp;"r y breve (máximo 4 líneas)."")
")</f>
        <v/>
      </c>
    </row>
    <row r="806" ht="15.75" customHeight="1" s="42">
      <c r="A806" s="93" t="n"/>
      <c r="B806" s="94" t="inlineStr">
        <is>
          <t>Bachillerato</t>
        </is>
      </c>
      <c r="C806" s="94" t="n">
        <v>1003</v>
      </c>
      <c r="D806" s="94" t="n"/>
      <c r="E806" s="95" t="n">
        <v>1011594245</v>
      </c>
      <c r="F806" s="96">
        <f>TRIM(G806&amp;" "&amp;H806&amp;" "&amp;I806&amp;" "&amp;J806)</f>
        <v/>
      </c>
      <c r="G806" s="94" t="inlineStr">
        <is>
          <t>Usuga</t>
        </is>
      </c>
      <c r="H806" s="94" t="inlineStr">
        <is>
          <t>Benitez</t>
        </is>
      </c>
      <c r="I806" s="94" t="inlineStr">
        <is>
          <t>Manuela</t>
        </is>
      </c>
      <c r="J806" s="97" t="n"/>
      <c r="K806" s="98">
        <f>IF(SUM(O806:S806)=0, "", ROUND(((O806*3+P806*3+Q806*3+R806*3+S806*1)/13)*5,0))</f>
        <v/>
      </c>
      <c r="L806" s="99">
        <f>IF(OR($C806="",K806=""),"",COUNTIFS($C$4:$C$1500,$C806,K$4:K$1500,"&gt;"&amp;K806)+1)</f>
        <v/>
      </c>
      <c r="M806" s="99">
        <f>IF(OR($C806="",K806=""),"",IF(AND($C806&gt;=1001,$C806&lt;=1005),COUNTIFS($C$4:$C$1500,"&gt;=1001",$C$4:$C$1500,"&lt;=1005",K$4:K$1500,"&gt;"&amp;K806)+1,IF(AND($C806&gt;=1101,$C806&lt;=1105),COUNTIFS($C$4:$C$1500,"&gt;=1101",$C$4:$C$1500,"&lt;=1105",K$4:K$1500,"&gt;"&amp;K806)+1,IF(AND($C806&gt;=901,$C806&lt;=905),COUNTIFS($C$4:$C$1500,"&gt;=901",$C$4:$C$1500,"&lt;=905",K$4:K$1500,"&gt;"&amp;K806)+1,IF(AND($C806&gt;=801,$C806&lt;=805),COUNTIFS($C$4:$C$1500,"&gt;=801",$C$4:$C$1500,"&lt;=805",K$4:K$1500,"&gt;"&amp;K806)+1,IF(AND($C806&gt;=701,$C806&lt;=705),COUNTIFS($C$4:$C$1500,"&gt;=701",$C$4:$C$1500,"&lt;=705",K$4:K$1500,"&gt;"&amp;K806)+1,IF(AND($C806&gt;=601,$C806&lt;=606),COUNTIFS($C$4:$C$1500,"&gt;=601",$C$4:$C$1500,"&lt;=606",K$4:K$1500,"&gt;"&amp;K806)+1,"")))))))</f>
        <v/>
      </c>
      <c r="N806" s="99">
        <f>IF(OR($C806="",K806=""),"",IF(OR(AND($C806&gt;=1001,$C806&lt;=1005),AND($C806&gt;=1101,$C806&lt;=1105)),COUNTIFS($C$4:$C$1500,"&gt;=1001",$C$4:$C$1500,"&lt;=1005",K$4:K$1500,"&gt;"&amp;K806)+COUNTIFS($C$4:$C$1500,"&gt;=1101",$C$4:$C$1500,"&lt;=1105",K$4:K$1500,"&gt;"&amp;K806)+1,""))</f>
        <v/>
      </c>
      <c r="O806" s="94" t="n">
        <v>49.63</v>
      </c>
      <c r="P806" s="94" t="n">
        <v>40.82</v>
      </c>
      <c r="Q806" s="94" t="n">
        <v>51.6</v>
      </c>
      <c r="R806" s="94" t="n">
        <v>40</v>
      </c>
      <c r="S806" s="94" t="n">
        <v>14.67</v>
      </c>
      <c r="T806" s="99">
        <f>IF(AND(O806&gt;0,O806&lt;36),1,IF(AND(O806&gt;=36,O806&lt;51),2,IF(AND(O806&gt;=51,O806&lt;71),3,IF(AND(O806&gt;=71,O806&lt;=100),4,))))</f>
        <v/>
      </c>
      <c r="U806" s="99">
        <f>IF(AND(P806&gt;0,P806&lt;41),1,IF(AND(P806&gt;=41,P806&lt;56),2,IF(AND(P806&gt;=56,P806&lt;71),3,IF(AND(P806&gt;=71,P806&lt;=100),4,))))</f>
        <v/>
      </c>
      <c r="V806" s="99">
        <f>IF(AND(Q806&gt;0,Q806&lt;41),1,IF(AND(Q806&gt;=41,Q806&lt;56),2,IF(AND(Q806&gt;=56,Q806&lt;71),3,IF(AND(Q806&gt;=71,Q806&lt;=100),4,))))</f>
        <v/>
      </c>
      <c r="W806" s="99">
        <f>IF(AND(R806&gt;0,R806&lt;36),1,IF(AND(R806&gt;=36,R806&lt;51),2,IF(AND(R806&gt;=51,R806&lt;66),3,IF(AND(R806&gt;=66,R806&lt;=100),4,))))</f>
        <v/>
      </c>
      <c r="X806" s="100">
        <f>IF(AND(S806&gt;0,S806&lt;37),1,IF(AND(S806&gt;=37,S806&lt;58),2,IF(AND(S806&gt;=58,S806&lt;71),3,IF(AND(S806&gt;=71,S806&lt;=100),4,))))</f>
        <v/>
      </c>
      <c r="Y806" s="101">
        <f>IF(SUM(AC806:AG806)=0, "", ROUND(((AC806*3+AD806*3+AE806*3+AF806*3+AG806*1)/13)*5,0))</f>
        <v/>
      </c>
      <c r="Z806" s="99">
        <f>IF(OR($C806="",Y806=""),"",COUNTIFS($C$4:$C$1500,$C806,Y$4:Y$1500,"&gt;"&amp;Y806)+1)</f>
        <v/>
      </c>
      <c r="AA806" s="99">
        <f>IF(OR($C806="",Y806=""),"",IF(AND($C806&gt;=1001,$C806&lt;=1005),COUNTIFS($C$4:$C$1500,"&gt;=1001",$C$4:$C$1500,"&lt;=1005",Y$4:Y$1500,"&gt;"&amp;Y806)+1,IF(AND($C806&gt;=1101,$C806&lt;=1105),COUNTIFS($C$4:$C$1500,"&gt;=1101",$C$4:$C$1500,"&lt;=1105",Y$4:Y$1500,"&gt;"&amp;Y806)+1,IF(AND($C806&gt;=901,$C806&lt;=905),COUNTIFS($C$4:$C$1500,"&gt;=901",$C$4:$C$1500,"&lt;=905",Y$4:Y$1500,"&gt;"&amp;Y806)+1,IF(AND($C806&gt;=801,$C806&lt;=805),COUNTIFS($C$4:$C$1500,"&gt;=801",$C$4:$C$1500,"&lt;=805",Y$4:Y$1500,"&gt;"&amp;Y806)+1,IF(AND($C806&gt;=701,$C806&lt;=705),COUNTIFS($C$4:$C$1500,"&gt;=701",$C$4:$C$1500,"&lt;=705",Y$4:Y$1500,"&gt;"&amp;Y806)+1,IF(AND($C806&gt;=601,$C806&lt;=606),COUNTIFS($C$4:$C$1500,"&gt;=601",$C$4:$C$1500,"&lt;=606",Y$4:Y$1500,"&gt;"&amp;Y806)+1,"")))))))</f>
        <v/>
      </c>
      <c r="AB806" s="99">
        <f>IF(OR($C806="",Y806=""),"",IF(OR(AND($C806&gt;=1001,$C806&lt;=1005),AND($C806&gt;=1101,$C806&lt;=1105)),COUNTIFS($C$4:$C$1500,"&gt;=1001",$C$4:$C$1500,"&lt;=1005",Y$4:Y$1500,"&gt;"&amp;Y806)+COUNTIFS($C$4:$C$1500,"&gt;=1101",$C$4:$C$1500,"&lt;=1105",Y$4:Y$1500,"&gt;"&amp;Y806)+1,""))</f>
        <v/>
      </c>
      <c r="AC806" s="94" t="n">
        <v>28.75</v>
      </c>
      <c r="AD806" s="94" t="n">
        <v>40.1</v>
      </c>
      <c r="AE806" s="94" t="n">
        <v>49.25</v>
      </c>
      <c r="AF806" s="94" t="n">
        <v>52.5</v>
      </c>
      <c r="AG806" s="94" t="n">
        <v>27.5</v>
      </c>
      <c r="AH806" s="99">
        <f>IF(AND(AC806&gt;0,AC806&lt;36),1,IF(AND(AC806&gt;=36,AC806&lt;51),2,IF(AND(AC806&gt;=51,AC806&lt;71),3,IF(AND(AC806&gt;=71,AC806&lt;=100),4,))))</f>
        <v/>
      </c>
      <c r="AI806" s="99">
        <f>IF(AND(AD806&gt;0,AD806&lt;41),1,IF(AND(AD806&gt;=41,AD806&lt;56),2,IF(AND(AD806&gt;=56,AD806&lt;71),3,IF(AND(AD806&gt;=71,AD806&lt;=100),4,))))</f>
        <v/>
      </c>
      <c r="AJ806" s="99">
        <f>IF(AND(AE806&gt;0,AE806&lt;41),1,IF(AND(AE806&gt;=41,AE806&lt;56),2,IF(AND(AE806&gt;=56,AE806&lt;71),3,IF(AND(AE806&gt;=71,AE806&lt;=100),4,))))</f>
        <v/>
      </c>
      <c r="AK806" s="99">
        <f>IF(AND(AF806&gt;0,AF806&lt;36),1,IF(AND(AF806&gt;=36,AF806&lt;51),2,IF(AND(AF806&gt;=51,AF806&lt;66),3,IF(AND(AF806&gt;=66,AF806&lt;=100),4,))))</f>
        <v/>
      </c>
      <c r="AL806" s="100">
        <f>IF(AND(AG806&gt;0,AG806&lt;37),1,IF(AND(AG806&gt;=37,AG806&lt;58),2,IF(AND(AG806&gt;=58,AG806&lt;71),3,IF(AND(AG806&gt;=71,AG806&lt;=100),4,))))</f>
        <v/>
      </c>
      <c r="AM806" s="101">
        <f>IF((Y806&lt;&gt;"")*(K806&lt;&gt;""),Y806-K806,"")</f>
        <v/>
      </c>
      <c r="AN806" s="99">
        <f>IF((Z806&lt;&gt;"")*(L806&lt;&gt;""),Z806-L806,"")</f>
        <v/>
      </c>
      <c r="AO806" s="99">
        <f>IF((AA806&lt;&gt;"")*(M806&lt;&gt;""),AA806-M806,"")</f>
        <v/>
      </c>
      <c r="AP806" s="99">
        <f>IF((AB806&lt;&gt;"")*(N806&lt;&gt;""),AB806-N806,"")</f>
        <v/>
      </c>
      <c r="AQ806" s="94">
        <f>IF((AC806&lt;&gt;"")*(O806&lt;&gt;""),AC806-O806,"")</f>
        <v/>
      </c>
      <c r="AR806" s="94">
        <f>IF((AD806&lt;&gt;"")*(P806&lt;&gt;""),AD806-P806,"")</f>
        <v/>
      </c>
      <c r="AS806" s="94">
        <f>IF((AE806&lt;&gt;"")*(Q806&lt;&gt;""),AE806-Q806,"")</f>
        <v/>
      </c>
      <c r="AT806" s="94">
        <f>IF((AF806&lt;&gt;"")*(R806&lt;&gt;""),AF806-R806,"")</f>
        <v/>
      </c>
      <c r="AU806" s="94">
        <f>IF((AG806&lt;&gt;"")*(S806&lt;&gt;""),AG806-S806,"")</f>
        <v/>
      </c>
      <c r="AV806" s="99">
        <f>IF((AH806&lt;&gt;"")*(T806&lt;&gt;""),AH806-T806,"")</f>
        <v/>
      </c>
      <c r="AW806" s="99">
        <f>IF((AI806&lt;&gt;"")*(U806&lt;&gt;""),AI806-U806,"")</f>
        <v/>
      </c>
      <c r="AX806" s="99">
        <f>IF((AJ806&lt;&gt;"")*(V806&lt;&gt;""),AJ806-V806,"")</f>
        <v/>
      </c>
      <c r="AY806" s="99">
        <f>IF((AK806&lt;&gt;"")*(W806&lt;&gt;""),AK806-W806,"")</f>
        <v/>
      </c>
      <c r="AZ806" s="102">
        <f>IF((AL806&lt;&gt;"")*(X806&lt;&gt;""),AL806-X806,"")</f>
        <v/>
      </c>
      <c r="BA806" s="50">
        <f>IFERROR(__xludf.dummyfunction("AI(""Actúa como un tutor académico y dirígete personalmente al estudiante "" &amp; I806 &amp; "" "" &amp; J806 &amp; "" "" &amp; G806 &amp; "" "" &amp; H806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AM806 &amp; ""'. Diferencias por área: Matemáticas ("" &amp; AQ806 &amp; ""), Ciencias Natura"&amp;"les ("" &amp; AR806 &amp; ""), Sociales ("" &amp; AS806 &amp; ""), Lectura Crítica ("" &amp; AT806 &amp; "") e Inglés ("" &amp; AU806 &amp; ""). Variación en posición: grupo ("" &amp; AN806 &amp; ""), grado ("" &amp; AO806 &amp; "") y media ("" &amp; AP806 &amp; ""). Puntajes Primer Simulacro: Global "" &amp; K806 &amp; "", Mat "" &amp; "&amp;"O4 &amp; "", Cien "" &amp; P806 &amp; "", Soc "" &amp; Q806 &amp; "", Lec "" &amp; R806 &amp; "", Ing "" &amp; S806 &amp; "". Puntajes Segundo Simulacro: Global "" &amp; Y806 &amp; "", Mat "" &amp; AC806 &amp; "", Cien "" &amp; AD806 &amp; "", Soc "" &amp; AE806 &amp; "", Lec "" &amp; AF806 &amp; "", Ing "" &amp; AG806 &amp; "". Escribe un mensaje motivador"&amp;" y breve (máximo 4 líneas)."")
"),"=AI(""Actúa como un tutor académico y dirígete personalmente al estudiante "" &amp; I806 &amp; "" "" &amp; J806 &amp; "" "" &amp; G806 &amp; "" "" &amp; H806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AM806 &amp; ""'. Diferencias por área: Matemáticas ("" &amp; AQ806 &amp; ""), Ciencias Natur"&amp;"ales ("" &amp; AR806 &amp; ""), Sociales ("" &amp; AS806 &amp; ""), Lectura Crítica ("" &amp; AT806 &amp; "") e Inglés ("" &amp; AU806 &amp; ""). Variación en posición: grupo ("" &amp; AN806 &amp; ""), grado ("" &amp; AO806 &amp; "") y media ("" &amp; AP806 &amp; ""). Puntajes Primer Simulacro: Global "" &amp; K806 &amp; "", Mat "" &amp;"&amp;" O806 &amp; "", Cien "" &amp; P806 &amp; "", Soc "" &amp; Q806 &amp; "", Lec "" &amp; R806 &amp; "", Ing "" &amp; S806 &amp; "". Puntajes Segundo Simulacro: Global "" &amp; Y806 &amp; "", Mat "" &amp; AC806 &amp; "", Cien "" &amp; AD806 &amp; "", Soc "" &amp; AE806 &amp; "", Lec "" &amp; AF806 &amp; "", Ing "" &amp; AG806 &amp; "". Escribe un mensaje motivado"&amp;"r y breve (máximo 4 líneas)."")
")</f>
        <v/>
      </c>
    </row>
    <row r="807" ht="15.75" customHeight="1" s="42">
      <c r="A807" s="93" t="n"/>
      <c r="B807" s="94" t="inlineStr">
        <is>
          <t>Bachillerato</t>
        </is>
      </c>
      <c r="C807" s="94" t="n">
        <v>1003</v>
      </c>
      <c r="D807" s="94" t="n"/>
      <c r="E807" s="95" t="n">
        <v>1038927924</v>
      </c>
      <c r="F807" s="96">
        <f>TRIM(G807&amp;" "&amp;H807&amp;" "&amp;I807&amp;" "&amp;J807)</f>
        <v/>
      </c>
      <c r="G807" s="94" t="inlineStr">
        <is>
          <t>Valle</t>
        </is>
      </c>
      <c r="H807" s="94" t="inlineStr">
        <is>
          <t>Gutiérrez</t>
        </is>
      </c>
      <c r="I807" s="94" t="inlineStr">
        <is>
          <t>Juan</t>
        </is>
      </c>
      <c r="J807" s="97" t="inlineStr">
        <is>
          <t>Sebastián</t>
        </is>
      </c>
      <c r="K807" s="98">
        <f>IF(SUM(O807:S807)=0, "", ROUND(((O807*3+P807*3+Q807*3+R807*3+S807*1)/13)*5,0))</f>
        <v/>
      </c>
      <c r="L807" s="99">
        <f>IF(OR($C807="",K807=""),"",COUNTIFS($C$4:$C$1500,$C807,K$4:K$1500,"&gt;"&amp;K807)+1)</f>
        <v/>
      </c>
      <c r="M807" s="99">
        <f>IF(OR($C807="",K807=""),"",IF(AND($C807&gt;=1001,$C807&lt;=1005),COUNTIFS($C$4:$C$1500,"&gt;=1001",$C$4:$C$1500,"&lt;=1005",K$4:K$1500,"&gt;"&amp;K807)+1,IF(AND($C807&gt;=1101,$C807&lt;=1105),COUNTIFS($C$4:$C$1500,"&gt;=1101",$C$4:$C$1500,"&lt;=1105",K$4:K$1500,"&gt;"&amp;K807)+1,IF(AND($C807&gt;=901,$C807&lt;=905),COUNTIFS($C$4:$C$1500,"&gt;=901",$C$4:$C$1500,"&lt;=905",K$4:K$1500,"&gt;"&amp;K807)+1,IF(AND($C807&gt;=801,$C807&lt;=805),COUNTIFS($C$4:$C$1500,"&gt;=801",$C$4:$C$1500,"&lt;=805",K$4:K$1500,"&gt;"&amp;K807)+1,IF(AND($C807&gt;=701,$C807&lt;=705),COUNTIFS($C$4:$C$1500,"&gt;=701",$C$4:$C$1500,"&lt;=705",K$4:K$1500,"&gt;"&amp;K807)+1,IF(AND($C807&gt;=601,$C807&lt;=606),COUNTIFS($C$4:$C$1500,"&gt;=601",$C$4:$C$1500,"&lt;=606",K$4:K$1500,"&gt;"&amp;K807)+1,"")))))))</f>
        <v/>
      </c>
      <c r="N807" s="99">
        <f>IF(OR($C807="",K807=""),"",IF(OR(AND($C807&gt;=1001,$C807&lt;=1005),AND($C807&gt;=1101,$C807&lt;=1105)),COUNTIFS($C$4:$C$1500,"&gt;=1001",$C$4:$C$1500,"&lt;=1005",K$4:K$1500,"&gt;"&amp;K807)+COUNTIFS($C$4:$C$1500,"&gt;=1101",$C$4:$C$1500,"&lt;=1105",K$4:K$1500,"&gt;"&amp;K807)+1,""))</f>
        <v/>
      </c>
      <c r="O807" s="94" t="n">
        <v>40.56</v>
      </c>
      <c r="P807" s="94" t="n">
        <v>42.92</v>
      </c>
      <c r="Q807" s="94" t="n">
        <v>56.63</v>
      </c>
      <c r="R807" s="94" t="n">
        <v>52.5</v>
      </c>
      <c r="S807" s="94" t="n">
        <v>34.22</v>
      </c>
      <c r="T807" s="99">
        <f>IF(AND(O807&gt;0,O807&lt;36),1,IF(AND(O807&gt;=36,O807&lt;51),2,IF(AND(O807&gt;=51,O807&lt;71),3,IF(AND(O807&gt;=71,O807&lt;=100),4,))))</f>
        <v/>
      </c>
      <c r="U807" s="99">
        <f>IF(AND(P807&gt;0,P807&lt;41),1,IF(AND(P807&gt;=41,P807&lt;56),2,IF(AND(P807&gt;=56,P807&lt;71),3,IF(AND(P807&gt;=71,P807&lt;=100),4,))))</f>
        <v/>
      </c>
      <c r="V807" s="99">
        <f>IF(AND(Q807&gt;0,Q807&lt;41),1,IF(AND(Q807&gt;=41,Q807&lt;56),2,IF(AND(Q807&gt;=56,Q807&lt;71),3,IF(AND(Q807&gt;=71,Q807&lt;=100),4,))))</f>
        <v/>
      </c>
      <c r="W807" s="99">
        <f>IF(AND(R807&gt;0,R807&lt;36),1,IF(AND(R807&gt;=36,R807&lt;51),2,IF(AND(R807&gt;=51,R807&lt;66),3,IF(AND(R807&gt;=66,R807&lt;=100),4,))))</f>
        <v/>
      </c>
      <c r="X807" s="100">
        <f>IF(AND(S807&gt;0,S807&lt;37),1,IF(AND(S807&gt;=37,S807&lt;58),2,IF(AND(S807&gt;=58,S807&lt;71),3,IF(AND(S807&gt;=71,S807&lt;=100),4,))))</f>
        <v/>
      </c>
      <c r="Y807" s="101">
        <f>IF(SUM(AC807:AG807)=0, "", ROUND(((AC807*3+AD807*3+AE807*3+AF807*3+AG807*1)/13)*5,0))</f>
        <v/>
      </c>
      <c r="Z807" s="99">
        <f>IF(OR($C807="",Y807=""),"",COUNTIFS($C$4:$C$1500,$C807,Y$4:Y$1500,"&gt;"&amp;Y807)+1)</f>
        <v/>
      </c>
      <c r="AA807" s="99">
        <f>IF(OR($C807="",Y807=""),"",IF(AND($C807&gt;=1001,$C807&lt;=1005),COUNTIFS($C$4:$C$1500,"&gt;=1001",$C$4:$C$1500,"&lt;=1005",Y$4:Y$1500,"&gt;"&amp;Y807)+1,IF(AND($C807&gt;=1101,$C807&lt;=1105),COUNTIFS($C$4:$C$1500,"&gt;=1101",$C$4:$C$1500,"&lt;=1105",Y$4:Y$1500,"&gt;"&amp;Y807)+1,IF(AND($C807&gt;=901,$C807&lt;=905),COUNTIFS($C$4:$C$1500,"&gt;=901",$C$4:$C$1500,"&lt;=905",Y$4:Y$1500,"&gt;"&amp;Y807)+1,IF(AND($C807&gt;=801,$C807&lt;=805),COUNTIFS($C$4:$C$1500,"&gt;=801",$C$4:$C$1500,"&lt;=805",Y$4:Y$1500,"&gt;"&amp;Y807)+1,IF(AND($C807&gt;=701,$C807&lt;=705),COUNTIFS($C$4:$C$1500,"&gt;=701",$C$4:$C$1500,"&lt;=705",Y$4:Y$1500,"&gt;"&amp;Y807)+1,IF(AND($C807&gt;=601,$C807&lt;=606),COUNTIFS($C$4:$C$1500,"&gt;=601",$C$4:$C$1500,"&lt;=606",Y$4:Y$1500,"&gt;"&amp;Y807)+1,"")))))))</f>
        <v/>
      </c>
      <c r="AB807" s="99">
        <f>IF(OR($C807="",Y807=""),"",IF(OR(AND($C807&gt;=1001,$C807&lt;=1005),AND($C807&gt;=1101,$C807&lt;=1105)),COUNTIFS($C$4:$C$1500,"&gt;=1001",$C$4:$C$1500,"&lt;=1005",Y$4:Y$1500,"&gt;"&amp;Y807)+COUNTIFS($C$4:$C$1500,"&gt;=1101",$C$4:$C$1500,"&lt;=1105",Y$4:Y$1500,"&gt;"&amp;Y807)+1,""))</f>
        <v/>
      </c>
      <c r="AC807" s="94" t="n">
        <v>46</v>
      </c>
      <c r="AD807" s="94" t="n">
        <v>40.1</v>
      </c>
      <c r="AE807" s="94" t="n">
        <v>82.5</v>
      </c>
      <c r="AF807" s="94" t="n">
        <v>61.25</v>
      </c>
      <c r="AG807" s="94" t="n">
        <v>59.58</v>
      </c>
      <c r="AH807" s="99">
        <f>IF(AND(AC807&gt;0,AC807&lt;36),1,IF(AND(AC807&gt;=36,AC807&lt;51),2,IF(AND(AC807&gt;=51,AC807&lt;71),3,IF(AND(AC807&gt;=71,AC807&lt;=100),4,))))</f>
        <v/>
      </c>
      <c r="AI807" s="99">
        <f>IF(AND(AD807&gt;0,AD807&lt;41),1,IF(AND(AD807&gt;=41,AD807&lt;56),2,IF(AND(AD807&gt;=56,AD807&lt;71),3,IF(AND(AD807&gt;=71,AD807&lt;=100),4,))))</f>
        <v/>
      </c>
      <c r="AJ807" s="99">
        <f>IF(AND(AE807&gt;0,AE807&lt;41),1,IF(AND(AE807&gt;=41,AE807&lt;56),2,IF(AND(AE807&gt;=56,AE807&lt;71),3,IF(AND(AE807&gt;=71,AE807&lt;=100),4,))))</f>
        <v/>
      </c>
      <c r="AK807" s="99">
        <f>IF(AND(AF807&gt;0,AF807&lt;36),1,IF(AND(AF807&gt;=36,AF807&lt;51),2,IF(AND(AF807&gt;=51,AF807&lt;66),3,IF(AND(AF807&gt;=66,AF807&lt;=100),4,))))</f>
        <v/>
      </c>
      <c r="AL807" s="100">
        <f>IF(AND(AG807&gt;0,AG807&lt;37),1,IF(AND(AG807&gt;=37,AG807&lt;58),2,IF(AND(AG807&gt;=58,AG807&lt;71),3,IF(AND(AG807&gt;=71,AG807&lt;=100),4,))))</f>
        <v/>
      </c>
      <c r="AM807" s="101">
        <f>IF((Y807&lt;&gt;"")*(K807&lt;&gt;""),Y807-K807,"")</f>
        <v/>
      </c>
      <c r="AN807" s="99">
        <f>IF((Z807&lt;&gt;"")*(L807&lt;&gt;""),Z807-L807,"")</f>
        <v/>
      </c>
      <c r="AO807" s="99">
        <f>IF((AA807&lt;&gt;"")*(M807&lt;&gt;""),AA807-M807,"")</f>
        <v/>
      </c>
      <c r="AP807" s="99">
        <f>IF((AB807&lt;&gt;"")*(N807&lt;&gt;""),AB807-N807,"")</f>
        <v/>
      </c>
      <c r="AQ807" s="94">
        <f>IF((AC807&lt;&gt;"")*(O807&lt;&gt;""),AC807-O807,"")</f>
        <v/>
      </c>
      <c r="AR807" s="94">
        <f>IF((AD807&lt;&gt;"")*(P807&lt;&gt;""),AD807-P807,"")</f>
        <v/>
      </c>
      <c r="AS807" s="94">
        <f>IF((AE807&lt;&gt;"")*(Q807&lt;&gt;""),AE807-Q807,"")</f>
        <v/>
      </c>
      <c r="AT807" s="94">
        <f>IF((AF807&lt;&gt;"")*(R807&lt;&gt;""),AF807-R807,"")</f>
        <v/>
      </c>
      <c r="AU807" s="94">
        <f>IF((AG807&lt;&gt;"")*(S807&lt;&gt;""),AG807-S807,"")</f>
        <v/>
      </c>
      <c r="AV807" s="99">
        <f>IF((AH807&lt;&gt;"")*(T807&lt;&gt;""),AH807-T807,"")</f>
        <v/>
      </c>
      <c r="AW807" s="99">
        <f>IF((AI807&lt;&gt;"")*(U807&lt;&gt;""),AI807-U807,"")</f>
        <v/>
      </c>
      <c r="AX807" s="99">
        <f>IF((AJ807&lt;&gt;"")*(V807&lt;&gt;""),AJ807-V807,"")</f>
        <v/>
      </c>
      <c r="AY807" s="99">
        <f>IF((AK807&lt;&gt;"")*(W807&lt;&gt;""),AK807-W807,"")</f>
        <v/>
      </c>
      <c r="AZ807" s="102">
        <f>IF((AL807&lt;&gt;"")*(X807&lt;&gt;""),AL807-X807,"")</f>
        <v/>
      </c>
      <c r="BA807" s="50">
        <f>IFERROR(__xludf.dummyfunction("AI(""Actúa como un tutor académico y dirígete personalmente al estudiante "" &amp; I807 &amp; "" "" &amp; J807 &amp; "" "" &amp; G807 &amp; "" "" &amp; H807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AM807 &amp; ""'. Diferencias por área: Matemáticas ("" &amp; AQ807 &amp; ""), Ciencias Natura"&amp;"les ("" &amp; AR807 &amp; ""), Sociales ("" &amp; AS807 &amp; ""), Lectura Crítica ("" &amp; AT807 &amp; "") e Inglés ("" &amp; AU807 &amp; ""). Variación en posición: grupo ("" &amp; AN807 &amp; ""), grado ("" &amp; AO807 &amp; "") y media ("" &amp; AP807 &amp; ""). Puntajes Primer Simulacro: Global "" &amp; K807 &amp; "", Mat "" &amp; "&amp;"O4 &amp; "", Cien "" &amp; P807 &amp; "", Soc "" &amp; Q807 &amp; "", Lec "" &amp; R807 &amp; "", Ing "" &amp; S807 &amp; "". Puntajes Segundo Simulacro: Global "" &amp; Y807 &amp; "", Mat "" &amp; AC807 &amp; "", Cien "" &amp; AD807 &amp; "", Soc "" &amp; AE807 &amp; "", Lec "" &amp; AF807 &amp; "", Ing "" &amp; AG807 &amp; "". Escribe un mensaje motivador"&amp;" y breve (máximo 4 líneas)."")
"),"=AI(""Actúa como un tutor académico y dirígete personalmente al estudiante "" &amp; I807 &amp; "" "" &amp; J807 &amp; "" "" &amp; G807 &amp; "" "" &amp; H807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AM807 &amp; ""'. Diferencias por área: Matemáticas ("" &amp; AQ807 &amp; ""), Ciencias Natur"&amp;"ales ("" &amp; AR807 &amp; ""), Sociales ("" &amp; AS807 &amp; ""), Lectura Crítica ("" &amp; AT807 &amp; "") e Inglés ("" &amp; AU807 &amp; ""). Variación en posición: grupo ("" &amp; AN807 &amp; ""), grado ("" &amp; AO807 &amp; "") y media ("" &amp; AP807 &amp; ""). Puntajes Primer Simulacro: Global "" &amp; K807 &amp; "", Mat "" &amp;"&amp;" O807 &amp; "", Cien "" &amp; P807 &amp; "", Soc "" &amp; Q807 &amp; "", Lec "" &amp; R807 &amp; "", Ing "" &amp; S807 &amp; "". Puntajes Segundo Simulacro: Global "" &amp; Y807 &amp; "", Mat "" &amp; AC807 &amp; "", Cien "" &amp; AD807 &amp; "", Soc "" &amp; AE807 &amp; "", Lec "" &amp; AF807 &amp; "", Ing "" &amp; AG807 &amp; "". Escribe un mensaje motivado"&amp;"r y breve (máximo 4 líneas)."")
")</f>
        <v/>
      </c>
    </row>
    <row r="808" ht="15.75" customHeight="1" s="42">
      <c r="A808" s="93" t="n"/>
      <c r="B808" s="94" t="inlineStr">
        <is>
          <t>Bachillerato</t>
        </is>
      </c>
      <c r="C808" s="94" t="n">
        <v>1003</v>
      </c>
      <c r="D808" s="94" t="n"/>
      <c r="E808" s="95" t="n"/>
      <c r="F808" s="96">
        <f>TRIM(G808&amp;" "&amp;H808&amp;" "&amp;I808&amp;" "&amp;J808)</f>
        <v/>
      </c>
      <c r="G808" s="94" t="inlineStr">
        <is>
          <t>Yepes</t>
        </is>
      </c>
      <c r="H808" s="94" t="inlineStr">
        <is>
          <t>Urrego</t>
        </is>
      </c>
      <c r="I808" s="94" t="inlineStr">
        <is>
          <t>Ana</t>
        </is>
      </c>
      <c r="J808" s="97" t="inlineStr">
        <is>
          <t>Sofia</t>
        </is>
      </c>
      <c r="K808" s="98">
        <f>IF(SUM(O808:S808)=0, "", ROUND(((O808*3+P808*3+Q808*3+R808*3+S808*1)/13)*5,0))</f>
        <v/>
      </c>
      <c r="L808" s="99">
        <f>IF(OR($C808="",K808=""),"",COUNTIFS($C$4:$C$1500,$C808,K$4:K$1500,"&gt;"&amp;K808)+1)</f>
        <v/>
      </c>
      <c r="M808" s="99">
        <f>IF(OR($C808="",K808=""),"",IF(AND($C808&gt;=1001,$C808&lt;=1005),COUNTIFS($C$4:$C$1500,"&gt;=1001",$C$4:$C$1500,"&lt;=1005",K$4:K$1500,"&gt;"&amp;K808)+1,IF(AND($C808&gt;=1101,$C808&lt;=1105),COUNTIFS($C$4:$C$1500,"&gt;=1101",$C$4:$C$1500,"&lt;=1105",K$4:K$1500,"&gt;"&amp;K808)+1,IF(AND($C808&gt;=901,$C808&lt;=905),COUNTIFS($C$4:$C$1500,"&gt;=901",$C$4:$C$1500,"&lt;=905",K$4:K$1500,"&gt;"&amp;K808)+1,IF(AND($C808&gt;=801,$C808&lt;=805),COUNTIFS($C$4:$C$1500,"&gt;=801",$C$4:$C$1500,"&lt;=805",K$4:K$1500,"&gt;"&amp;K808)+1,IF(AND($C808&gt;=701,$C808&lt;=705),COUNTIFS($C$4:$C$1500,"&gt;=701",$C$4:$C$1500,"&lt;=705",K$4:K$1500,"&gt;"&amp;K808)+1,IF(AND($C808&gt;=601,$C808&lt;=606),COUNTIFS($C$4:$C$1500,"&gt;=601",$C$4:$C$1500,"&lt;=606",K$4:K$1500,"&gt;"&amp;K808)+1,"")))))))</f>
        <v/>
      </c>
      <c r="N808" s="99">
        <f>IF(OR($C808="",K808=""),"",IF(OR(AND($C808&gt;=1001,$C808&lt;=1005),AND($C808&gt;=1101,$C808&lt;=1105)),COUNTIFS($C$4:$C$1500,"&gt;=1001",$C$4:$C$1500,"&lt;=1005",K$4:K$1500,"&gt;"&amp;K808)+COUNTIFS($C$4:$C$1500,"&gt;=1101",$C$4:$C$1500,"&lt;=1105",K$4:K$1500,"&gt;"&amp;K808)+1,""))</f>
        <v/>
      </c>
      <c r="O808" s="94" t="n">
        <v>39.22</v>
      </c>
      <c r="P808" s="94" t="n">
        <v>33.24</v>
      </c>
      <c r="Q808" s="94" t="n">
        <v>41.15</v>
      </c>
      <c r="R808" s="94" t="n">
        <v>32.5</v>
      </c>
      <c r="S808" s="94" t="n">
        <v>58.67</v>
      </c>
      <c r="T808" s="99">
        <f>IF(AND(O808&gt;0,O808&lt;36),1,IF(AND(O808&gt;=36,O808&lt;51),2,IF(AND(O808&gt;=51,O808&lt;71),3,IF(AND(O808&gt;=71,O808&lt;=100),4,))))</f>
        <v/>
      </c>
      <c r="U808" s="99">
        <f>IF(AND(P808&gt;0,P808&lt;41),1,IF(AND(P808&gt;=41,P808&lt;56),2,IF(AND(P808&gt;=56,P808&lt;71),3,IF(AND(P808&gt;=71,P808&lt;=100),4,))))</f>
        <v/>
      </c>
      <c r="V808" s="99">
        <f>IF(AND(Q808&gt;0,Q808&lt;41),1,IF(AND(Q808&gt;=41,Q808&lt;56),2,IF(AND(Q808&gt;=56,Q808&lt;71),3,IF(AND(Q808&gt;=71,Q808&lt;=100),4,))))</f>
        <v/>
      </c>
      <c r="W808" s="99">
        <f>IF(AND(R808&gt;0,R808&lt;36),1,IF(AND(R808&gt;=36,R808&lt;51),2,IF(AND(R808&gt;=51,R808&lt;66),3,IF(AND(R808&gt;=66,R808&lt;=100),4,))))</f>
        <v/>
      </c>
      <c r="X808" s="100">
        <f>IF(AND(S808&gt;0,S808&lt;37),1,IF(AND(S808&gt;=37,S808&lt;58),2,IF(AND(S808&gt;=58,S808&lt;71),3,IF(AND(S808&gt;=71,S808&lt;=100),4,))))</f>
        <v/>
      </c>
      <c r="Y808" s="101">
        <f>IF(SUM(AC808:AG808)=0, "", ROUND(((AC808*3+AD808*3+AE808*3+AF808*3+AG808*1)/13)*5,0))</f>
        <v/>
      </c>
      <c r="Z808" s="99">
        <f>IF(OR($C808="",Y808=""),"",COUNTIFS($C$4:$C$1500,$C808,Y$4:Y$1500,"&gt;"&amp;Y808)+1)</f>
        <v/>
      </c>
      <c r="AA808" s="99">
        <f>IF(OR($C808="",Y808=""),"",IF(AND($C808&gt;=1001,$C808&lt;=1005),COUNTIFS($C$4:$C$1500,"&gt;=1001",$C$4:$C$1500,"&lt;=1005",Y$4:Y$1500,"&gt;"&amp;Y808)+1,IF(AND($C808&gt;=1101,$C808&lt;=1105),COUNTIFS($C$4:$C$1500,"&gt;=1101",$C$4:$C$1500,"&lt;=1105",Y$4:Y$1500,"&gt;"&amp;Y808)+1,IF(AND($C808&gt;=901,$C808&lt;=905),COUNTIFS($C$4:$C$1500,"&gt;=901",$C$4:$C$1500,"&lt;=905",Y$4:Y$1500,"&gt;"&amp;Y808)+1,IF(AND($C808&gt;=801,$C808&lt;=805),COUNTIFS($C$4:$C$1500,"&gt;=801",$C$4:$C$1500,"&lt;=805",Y$4:Y$1500,"&gt;"&amp;Y808)+1,IF(AND($C808&gt;=701,$C808&lt;=705),COUNTIFS($C$4:$C$1500,"&gt;=701",$C$4:$C$1500,"&lt;=705",Y$4:Y$1500,"&gt;"&amp;Y808)+1,IF(AND($C808&gt;=601,$C808&lt;=606),COUNTIFS($C$4:$C$1500,"&gt;=601",$C$4:$C$1500,"&lt;=606",Y$4:Y$1500,"&gt;"&amp;Y808)+1,"")))))))</f>
        <v/>
      </c>
      <c r="AB808" s="99">
        <f>IF(OR($C808="",Y808=""),"",IF(OR(AND($C808&gt;=1001,$C808&lt;=1005),AND($C808&gt;=1101,$C808&lt;=1105)),COUNTIFS($C$4:$C$1500,"&gt;=1001",$C$4:$C$1500,"&lt;=1005",Y$4:Y$1500,"&gt;"&amp;Y808)+COUNTIFS($C$4:$C$1500,"&gt;=1101",$C$4:$C$1500,"&lt;=1105",Y$4:Y$1500,"&gt;"&amp;Y808)+1,""))</f>
        <v/>
      </c>
      <c r="AC808" s="94" t="n"/>
      <c r="AD808" s="94" t="n"/>
      <c r="AE808" s="94" t="n"/>
      <c r="AF808" s="94" t="n"/>
      <c r="AG808" s="94" t="n"/>
      <c r="AH808" s="99">
        <f>IF(AND(AC808&gt;0,AC808&lt;36),1,IF(AND(AC808&gt;=36,AC808&lt;51),2,IF(AND(AC808&gt;=51,AC808&lt;71),3,IF(AND(AC808&gt;=71,AC808&lt;=100),4,))))</f>
        <v/>
      </c>
      <c r="AI808" s="99">
        <f>IF(AND(AD808&gt;0,AD808&lt;41),1,IF(AND(AD808&gt;=41,AD808&lt;56),2,IF(AND(AD808&gt;=56,AD808&lt;71),3,IF(AND(AD808&gt;=71,AD808&lt;=100),4,))))</f>
        <v/>
      </c>
      <c r="AJ808" s="99">
        <f>IF(AND(AE808&gt;0,AE808&lt;41),1,IF(AND(AE808&gt;=41,AE808&lt;56),2,IF(AND(AE808&gt;=56,AE808&lt;71),3,IF(AND(AE808&gt;=71,AE808&lt;=100),4,))))</f>
        <v/>
      </c>
      <c r="AK808" s="99">
        <f>IF(AND(AF808&gt;0,AF808&lt;36),1,IF(AND(AF808&gt;=36,AF808&lt;51),2,IF(AND(AF808&gt;=51,AF808&lt;66),3,IF(AND(AF808&gt;=66,AF808&lt;=100),4,))))</f>
        <v/>
      </c>
      <c r="AL808" s="100">
        <f>IF(AND(AG808&gt;0,AG808&lt;37),1,IF(AND(AG808&gt;=37,AG808&lt;58),2,IF(AND(AG808&gt;=58,AG808&lt;71),3,IF(AND(AG808&gt;=71,AG808&lt;=100),4,))))</f>
        <v/>
      </c>
      <c r="AM808" s="101">
        <f>IF((Y808&lt;&gt;"")*(K808&lt;&gt;""),Y808-K808,"")</f>
        <v/>
      </c>
      <c r="AN808" s="99">
        <f>IF((Z808&lt;&gt;"")*(L808&lt;&gt;""),Z808-L808,"")</f>
        <v/>
      </c>
      <c r="AO808" s="99">
        <f>IF((AA808&lt;&gt;"")*(M808&lt;&gt;""),AA808-M808,"")</f>
        <v/>
      </c>
      <c r="AP808" s="99">
        <f>IF((AB808&lt;&gt;"")*(N808&lt;&gt;""),AB808-N808,"")</f>
        <v/>
      </c>
      <c r="AQ808" s="94">
        <f>IF((AC808&lt;&gt;"")*(O808&lt;&gt;""),AC808-O808,"")</f>
        <v/>
      </c>
      <c r="AR808" s="94">
        <f>IF((AD808&lt;&gt;"")*(P808&lt;&gt;""),AD808-P808,"")</f>
        <v/>
      </c>
      <c r="AS808" s="94">
        <f>IF((AE808&lt;&gt;"")*(Q808&lt;&gt;""),AE808-Q808,"")</f>
        <v/>
      </c>
      <c r="AT808" s="94">
        <f>IF((AF808&lt;&gt;"")*(R808&lt;&gt;""),AF808-R808,"")</f>
        <v/>
      </c>
      <c r="AU808" s="94">
        <f>IF((AG808&lt;&gt;"")*(S808&lt;&gt;""),AG808-S808,"")</f>
        <v/>
      </c>
      <c r="AV808" s="99">
        <f>IF((AH808&lt;&gt;"")*(T808&lt;&gt;""),AH808-T808,"")</f>
        <v/>
      </c>
      <c r="AW808" s="99">
        <f>IF((AI808&lt;&gt;"")*(U808&lt;&gt;""),AI808-U808,"")</f>
        <v/>
      </c>
      <c r="AX808" s="99">
        <f>IF((AJ808&lt;&gt;"")*(V808&lt;&gt;""),AJ808-V808,"")</f>
        <v/>
      </c>
      <c r="AY808" s="99">
        <f>IF((AK808&lt;&gt;"")*(W808&lt;&gt;""),AK808-W808,"")</f>
        <v/>
      </c>
      <c r="AZ808" s="102">
        <f>IF((AL808&lt;&gt;"")*(X808&lt;&gt;""),AL808-X808,"")</f>
        <v/>
      </c>
      <c r="BA808" s="50">
        <f>IFERROR(__xludf.dummyfunction("AI(""Actúa como un tutor académico y dirígete personalmente al estudiante "" &amp; I808 &amp; "" "" &amp; J808 &amp; "" "" &amp; G808 &amp; "" "" &amp; H808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AM808 &amp; ""'. Diferencias por área: Matemáticas ("" &amp; AQ808 &amp; ""), Ciencias Natura"&amp;"les ("" &amp; AR808 &amp; ""), Sociales ("" &amp; AS808 &amp; ""), Lectura Crítica ("" &amp; AT808 &amp; "") e Inglés ("" &amp; AU808 &amp; ""). Variación en posición: grupo ("" &amp; AN808 &amp; ""), grado ("" &amp; AO808 &amp; "") y media ("" &amp; AP808 &amp; ""). Puntajes Primer Simulacro: Global "" &amp; K808 &amp; "", Mat "" &amp; "&amp;"O4 &amp; "", Cien "" &amp; P808 &amp; "", Soc "" &amp; Q808 &amp; "", Lec "" &amp; R808 &amp; "", Ing "" &amp; S808 &amp; "". Puntajes Segundo Simulacro: Global "" &amp; Y808 &amp; "", Mat "" &amp; AC808 &amp; "", Cien "" &amp; AD808 &amp; "", Soc "" &amp; AE808 &amp; "", Lec "" &amp; AF808 &amp; "", Ing "" &amp; AG808 &amp; "". Escribe un mensaje motivador"&amp;" y breve (máximo 4 líneas)."")
"),"=AI(""Actúa como un tutor académico y dirígete personalmente al estudiante "" &amp; I808 &amp; "" "" &amp; J808 &amp; "" "" &amp; G808 &amp; "" "" &amp; H808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AM808 &amp; ""'. Diferencias por área: Matemáticas ("" &amp; AQ808 &amp; ""), Ciencias Natur"&amp;"ales ("" &amp; AR808 &amp; ""), Sociales ("" &amp; AS808 &amp; ""), Lectura Crítica ("" &amp; AT808 &amp; "") e Inglés ("" &amp; AU808 &amp; ""). Variación en posición: grupo ("" &amp; AN808 &amp; ""), grado ("" &amp; AO808 &amp; "") y media ("" &amp; AP808 &amp; ""). Puntajes Primer Simulacro: Global "" &amp; K808 &amp; "", Mat "" &amp;"&amp;" O808 &amp; "", Cien "" &amp; P808 &amp; "", Soc "" &amp; Q808 &amp; "", Lec "" &amp; R808 &amp; "", Ing "" &amp; S808 &amp; "". Puntajes Segundo Simulacro: Global "" &amp; Y808 &amp; "", Mat "" &amp; AC808 &amp; "", Cien "" &amp; AD808 &amp; "", Soc "" &amp; AE808 &amp; "", Lec "" &amp; AF808 &amp; "", Ing "" &amp; AG808 &amp; "". Escribe un mensaje motivado"&amp;"r y breve (máximo 4 líneas)."")
")</f>
        <v/>
      </c>
    </row>
    <row r="809" ht="15.75" customHeight="1" s="42">
      <c r="A809" s="93" t="n"/>
      <c r="B809" s="94" t="inlineStr">
        <is>
          <t>Bachillerato</t>
        </is>
      </c>
      <c r="C809" s="94" t="n">
        <v>1003</v>
      </c>
      <c r="D809" s="94" t="n"/>
      <c r="E809" s="95" t="n">
        <v>1023831425</v>
      </c>
      <c r="F809" s="96">
        <f>TRIM(G809&amp;" "&amp;H809&amp;" "&amp;I809&amp;" "&amp;J809)</f>
        <v/>
      </c>
      <c r="G809" s="94" t="inlineStr">
        <is>
          <t>Zapata</t>
        </is>
      </c>
      <c r="H809" s="94" t="inlineStr">
        <is>
          <t>Lezcano</t>
        </is>
      </c>
      <c r="I809" s="94" t="inlineStr">
        <is>
          <t>Daninson</t>
        </is>
      </c>
      <c r="J809" s="97" t="inlineStr">
        <is>
          <t>Danilo</t>
        </is>
      </c>
      <c r="K809" s="98">
        <f>IF(SUM(O809:S809)=0, "", ROUND(((O809*3+P809*3+Q809*3+R809*3+S809*1)/13)*5,0))</f>
        <v/>
      </c>
      <c r="L809" s="99">
        <f>IF(OR($C809="",K809=""),"",COUNTIFS($C$4:$C$1500,$C809,K$4:K$1500,"&gt;"&amp;K809)+1)</f>
        <v/>
      </c>
      <c r="M809" s="99">
        <f>IF(OR($C809="",K809=""),"",IF(AND($C809&gt;=1001,$C809&lt;=1005),COUNTIFS($C$4:$C$1500,"&gt;=1001",$C$4:$C$1500,"&lt;=1005",K$4:K$1500,"&gt;"&amp;K809)+1,IF(AND($C809&gt;=1101,$C809&lt;=1105),COUNTIFS($C$4:$C$1500,"&gt;=1101",$C$4:$C$1500,"&lt;=1105",K$4:K$1500,"&gt;"&amp;K809)+1,IF(AND($C809&gt;=901,$C809&lt;=905),COUNTIFS($C$4:$C$1500,"&gt;=901",$C$4:$C$1500,"&lt;=905",K$4:K$1500,"&gt;"&amp;K809)+1,IF(AND($C809&gt;=801,$C809&lt;=805),COUNTIFS($C$4:$C$1500,"&gt;=801",$C$4:$C$1500,"&lt;=805",K$4:K$1500,"&gt;"&amp;K809)+1,IF(AND($C809&gt;=701,$C809&lt;=705),COUNTIFS($C$4:$C$1500,"&gt;=701",$C$4:$C$1500,"&lt;=705",K$4:K$1500,"&gt;"&amp;K809)+1,IF(AND($C809&gt;=601,$C809&lt;=606),COUNTIFS($C$4:$C$1500,"&gt;=601",$C$4:$C$1500,"&lt;=606",K$4:K$1500,"&gt;"&amp;K809)+1,"")))))))</f>
        <v/>
      </c>
      <c r="N809" s="99">
        <f>IF(OR($C809="",K809=""),"",IF(OR(AND($C809&gt;=1001,$C809&lt;=1005),AND($C809&gt;=1101,$C809&lt;=1105)),COUNTIFS($C$4:$C$1500,"&gt;=1001",$C$4:$C$1500,"&lt;=1005",K$4:K$1500,"&gt;"&amp;K809)+COUNTIFS($C$4:$C$1500,"&gt;=1101",$C$4:$C$1500,"&lt;=1105",K$4:K$1500,"&gt;"&amp;K809)+1,""))</f>
        <v/>
      </c>
      <c r="O809" s="94" t="n">
        <v>31.5</v>
      </c>
      <c r="P809" s="94" t="n">
        <v>34.12</v>
      </c>
      <c r="Q809" s="94" t="n">
        <v>58.48</v>
      </c>
      <c r="R809" s="94" t="n">
        <v>47.5</v>
      </c>
      <c r="S809" s="94" t="n">
        <v>46.44</v>
      </c>
      <c r="T809" s="99">
        <f>IF(AND(O809&gt;0,O809&lt;36),1,IF(AND(O809&gt;=36,O809&lt;51),2,IF(AND(O809&gt;=51,O809&lt;71),3,IF(AND(O809&gt;=71,O809&lt;=100),4,))))</f>
        <v/>
      </c>
      <c r="U809" s="99">
        <f>IF(AND(P809&gt;0,P809&lt;41),1,IF(AND(P809&gt;=41,P809&lt;56),2,IF(AND(P809&gt;=56,P809&lt;71),3,IF(AND(P809&gt;=71,P809&lt;=100),4,))))</f>
        <v/>
      </c>
      <c r="V809" s="99">
        <f>IF(AND(Q809&gt;0,Q809&lt;41),1,IF(AND(Q809&gt;=41,Q809&lt;56),2,IF(AND(Q809&gt;=56,Q809&lt;71),3,IF(AND(Q809&gt;=71,Q809&lt;=100),4,))))</f>
        <v/>
      </c>
      <c r="W809" s="99">
        <f>IF(AND(R809&gt;0,R809&lt;36),1,IF(AND(R809&gt;=36,R809&lt;51),2,IF(AND(R809&gt;=51,R809&lt;66),3,IF(AND(R809&gt;=66,R809&lt;=100),4,))))</f>
        <v/>
      </c>
      <c r="X809" s="100">
        <f>IF(AND(S809&gt;0,S809&lt;37),1,IF(AND(S809&gt;=37,S809&lt;58),2,IF(AND(S809&gt;=58,S809&lt;71),3,IF(AND(S809&gt;=71,S809&lt;=100),4,))))</f>
        <v/>
      </c>
      <c r="Y809" s="101">
        <f>IF(SUM(AC809:AG809)=0, "", ROUND(((AC809*3+AD809*3+AE809*3+AF809*3+AG809*1)/13)*5,0))</f>
        <v/>
      </c>
      <c r="Z809" s="99">
        <f>IF(OR($C809="",Y809=""),"",COUNTIFS($C$4:$C$1500,$C809,Y$4:Y$1500,"&gt;"&amp;Y809)+1)</f>
        <v/>
      </c>
      <c r="AA809" s="99">
        <f>IF(OR($C809="",Y809=""),"",IF(AND($C809&gt;=1001,$C809&lt;=1005),COUNTIFS($C$4:$C$1500,"&gt;=1001",$C$4:$C$1500,"&lt;=1005",Y$4:Y$1500,"&gt;"&amp;Y809)+1,IF(AND($C809&gt;=1101,$C809&lt;=1105),COUNTIFS($C$4:$C$1500,"&gt;=1101",$C$4:$C$1500,"&lt;=1105",Y$4:Y$1500,"&gt;"&amp;Y809)+1,IF(AND($C809&gt;=901,$C809&lt;=905),COUNTIFS($C$4:$C$1500,"&gt;=901",$C$4:$C$1500,"&lt;=905",Y$4:Y$1500,"&gt;"&amp;Y809)+1,IF(AND($C809&gt;=801,$C809&lt;=805),COUNTIFS($C$4:$C$1500,"&gt;=801",$C$4:$C$1500,"&lt;=805",Y$4:Y$1500,"&gt;"&amp;Y809)+1,IF(AND($C809&gt;=701,$C809&lt;=705),COUNTIFS($C$4:$C$1500,"&gt;=701",$C$4:$C$1500,"&lt;=705",Y$4:Y$1500,"&gt;"&amp;Y809)+1,IF(AND($C809&gt;=601,$C809&lt;=606),COUNTIFS($C$4:$C$1500,"&gt;=601",$C$4:$C$1500,"&lt;=606",Y$4:Y$1500,"&gt;"&amp;Y809)+1,"")))))))</f>
        <v/>
      </c>
      <c r="AB809" s="99">
        <f>IF(OR($C809="",Y809=""),"",IF(OR(AND($C809&gt;=1001,$C809&lt;=1005),AND($C809&gt;=1101,$C809&lt;=1105)),COUNTIFS($C$4:$C$1500,"&gt;=1001",$C$4:$C$1500,"&lt;=1005",Y$4:Y$1500,"&gt;"&amp;Y809)+COUNTIFS($C$4:$C$1500,"&gt;=1101",$C$4:$C$1500,"&lt;=1105",Y$4:Y$1500,"&gt;"&amp;Y809)+1,""))</f>
        <v/>
      </c>
      <c r="AC809" s="94" t="n">
        <v>54.63</v>
      </c>
      <c r="AD809" s="94" t="n">
        <v>61.04</v>
      </c>
      <c r="AE809" s="94" t="n">
        <v>53.38</v>
      </c>
      <c r="AF809" s="94" t="n">
        <v>83.13</v>
      </c>
      <c r="AG809" s="94" t="n">
        <v>59.58</v>
      </c>
      <c r="AH809" s="99">
        <f>IF(AND(AC809&gt;0,AC809&lt;36),1,IF(AND(AC809&gt;=36,AC809&lt;51),2,IF(AND(AC809&gt;=51,AC809&lt;71),3,IF(AND(AC809&gt;=71,AC809&lt;=100),4,))))</f>
        <v/>
      </c>
      <c r="AI809" s="99">
        <f>IF(AND(AD809&gt;0,AD809&lt;41),1,IF(AND(AD809&gt;=41,AD809&lt;56),2,IF(AND(AD809&gt;=56,AD809&lt;71),3,IF(AND(AD809&gt;=71,AD809&lt;=100),4,))))</f>
        <v/>
      </c>
      <c r="AJ809" s="99">
        <f>IF(AND(AE809&gt;0,AE809&lt;41),1,IF(AND(AE809&gt;=41,AE809&lt;56),2,IF(AND(AE809&gt;=56,AE809&lt;71),3,IF(AND(AE809&gt;=71,AE809&lt;=100),4,))))</f>
        <v/>
      </c>
      <c r="AK809" s="99">
        <f>IF(AND(AF809&gt;0,AF809&lt;36),1,IF(AND(AF809&gt;=36,AF809&lt;51),2,IF(AND(AF809&gt;=51,AF809&lt;66),3,IF(AND(AF809&gt;=66,AF809&lt;=100),4,))))</f>
        <v/>
      </c>
      <c r="AL809" s="100">
        <f>IF(AND(AG809&gt;0,AG809&lt;37),1,IF(AND(AG809&gt;=37,AG809&lt;58),2,IF(AND(AG809&gt;=58,AG809&lt;71),3,IF(AND(AG809&gt;=71,AG809&lt;=100),4,))))</f>
        <v/>
      </c>
      <c r="AM809" s="101">
        <f>IF((Y809&lt;&gt;"")*(K809&lt;&gt;""),Y809-K809,"")</f>
        <v/>
      </c>
      <c r="AN809" s="99">
        <f>IF((Z809&lt;&gt;"")*(L809&lt;&gt;""),Z809-L809,"")</f>
        <v/>
      </c>
      <c r="AO809" s="99">
        <f>IF((AA809&lt;&gt;"")*(M809&lt;&gt;""),AA809-M809,"")</f>
        <v/>
      </c>
      <c r="AP809" s="99">
        <f>IF((AB809&lt;&gt;"")*(N809&lt;&gt;""),AB809-N809,"")</f>
        <v/>
      </c>
      <c r="AQ809" s="94">
        <f>IF((AC809&lt;&gt;"")*(O809&lt;&gt;""),AC809-O809,"")</f>
        <v/>
      </c>
      <c r="AR809" s="94">
        <f>IF((AD809&lt;&gt;"")*(P809&lt;&gt;""),AD809-P809,"")</f>
        <v/>
      </c>
      <c r="AS809" s="94">
        <f>IF((AE809&lt;&gt;"")*(Q809&lt;&gt;""),AE809-Q809,"")</f>
        <v/>
      </c>
      <c r="AT809" s="94">
        <f>IF((AF809&lt;&gt;"")*(R809&lt;&gt;""),AF809-R809,"")</f>
        <v/>
      </c>
      <c r="AU809" s="94">
        <f>IF((AG809&lt;&gt;"")*(S809&lt;&gt;""),AG809-S809,"")</f>
        <v/>
      </c>
      <c r="AV809" s="99">
        <f>IF((AH809&lt;&gt;"")*(T809&lt;&gt;""),AH809-T809,"")</f>
        <v/>
      </c>
      <c r="AW809" s="99">
        <f>IF((AI809&lt;&gt;"")*(U809&lt;&gt;""),AI809-U809,"")</f>
        <v/>
      </c>
      <c r="AX809" s="99">
        <f>IF((AJ809&lt;&gt;"")*(V809&lt;&gt;""),AJ809-V809,"")</f>
        <v/>
      </c>
      <c r="AY809" s="99">
        <f>IF((AK809&lt;&gt;"")*(W809&lt;&gt;""),AK809-W809,"")</f>
        <v/>
      </c>
      <c r="AZ809" s="102">
        <f>IF((AL809&lt;&gt;"")*(X809&lt;&gt;""),AL809-X809,"")</f>
        <v/>
      </c>
      <c r="BA809" s="50">
        <f>IFERROR(__xludf.dummyfunction("AI(""Actúa como un tutor académico y dirígete personalmente al estudiante "" &amp; I809 &amp; "" "" &amp; J809 &amp; "" "" &amp; G809 &amp; "" "" &amp; H809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AM809 &amp; ""'. Diferencias por área: Matemáticas ("" &amp; AQ809 &amp; ""), Ciencias Natura"&amp;"les ("" &amp; AR809 &amp; ""), Sociales ("" &amp; AS809 &amp; ""), Lectura Crítica ("" &amp; AT809 &amp; "") e Inglés ("" &amp; AU809 &amp; ""). Variación en posición: grupo ("" &amp; AN809 &amp; ""), grado ("" &amp; AO809 &amp; "") y media ("" &amp; AP809 &amp; ""). Puntajes Primer Simulacro: Global "" &amp; K809 &amp; "", Mat "" &amp; "&amp;"O4 &amp; "", Cien "" &amp; P809 &amp; "", Soc "" &amp; Q809 &amp; "", Lec "" &amp; R809 &amp; "", Ing "" &amp; S809 &amp; "". Puntajes Segundo Simulacro: Global "" &amp; Y809 &amp; "", Mat "" &amp; AC809 &amp; "", Cien "" &amp; AD809 &amp; "", Soc "" &amp; AE809 &amp; "", Lec "" &amp; AF809 &amp; "", Ing "" &amp; AG809 &amp; "". Escribe un mensaje motivador"&amp;" y breve (máximo 4 líneas)."")
"),"=AI(""Actúa como un tutor académico y dirígete personalmente al estudiante "" &amp; I809 &amp; "" "" &amp; J809 &amp; "" "" &amp; G809 &amp; "" "" &amp; H809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AM809 &amp; ""'. Diferencias por área: Matemáticas ("" &amp; AQ809 &amp; ""), Ciencias Natur"&amp;"ales ("" &amp; AR809 &amp; ""), Sociales ("" &amp; AS809 &amp; ""), Lectura Crítica ("" &amp; AT809 &amp; "") e Inglés ("" &amp; AU809 &amp; ""). Variación en posición: grupo ("" &amp; AN809 &amp; ""), grado ("" &amp; AO809 &amp; "") y media ("" &amp; AP809 &amp; ""). Puntajes Primer Simulacro: Global "" &amp; K809 &amp; "", Mat "" &amp;"&amp;" O809 &amp; "", Cien "" &amp; P809 &amp; "", Soc "" &amp; Q809 &amp; "", Lec "" &amp; R809 &amp; "", Ing "" &amp; S809 &amp; "". Puntajes Segundo Simulacro: Global "" &amp; Y809 &amp; "", Mat "" &amp; AC809 &amp; "", Cien "" &amp; AD809 &amp; "", Soc "" &amp; AE809 &amp; "", Lec "" &amp; AF809 &amp; "", Ing "" &amp; AG809 &amp; "". Escribe un mensaje motivado"&amp;"r y breve (máximo 4 líneas)."")
")</f>
        <v/>
      </c>
    </row>
    <row r="810" ht="15.75" customHeight="1" s="42">
      <c r="A810" s="93" t="n"/>
      <c r="B810" s="94" t="inlineStr">
        <is>
          <t>Bachillerato</t>
        </is>
      </c>
      <c r="C810" s="94" t="n">
        <v>1004</v>
      </c>
      <c r="D810" s="94" t="n"/>
      <c r="E810" s="95" t="n">
        <v>1011593768</v>
      </c>
      <c r="F810" s="96">
        <f>TRIM(G810&amp;" "&amp;H810&amp;" "&amp;I810&amp;" "&amp;J810)</f>
        <v/>
      </c>
      <c r="G810" s="94" t="inlineStr">
        <is>
          <t>Acevedo</t>
        </is>
      </c>
      <c r="H810" s="94" t="inlineStr">
        <is>
          <t>Cano</t>
        </is>
      </c>
      <c r="I810" s="94" t="inlineStr">
        <is>
          <t>Julieta</t>
        </is>
      </c>
      <c r="J810" s="97" t="n"/>
      <c r="K810" s="98">
        <f>IF(SUM(O810:S810)=0, "", ROUND(((O810*3+P810*3+Q810*3+R810*3+S810*1)/13)*5,0))</f>
        <v/>
      </c>
      <c r="L810" s="99">
        <f>IF(OR($C810="",K810=""),"",COUNTIFS($C$4:$C$1500,$C810,K$4:K$1500,"&gt;"&amp;K810)+1)</f>
        <v/>
      </c>
      <c r="M810" s="99">
        <f>IF(OR($C810="",K810=""),"",IF(AND($C810&gt;=1001,$C810&lt;=1005),COUNTIFS($C$4:$C$1500,"&gt;=1001",$C$4:$C$1500,"&lt;=1005",K$4:K$1500,"&gt;"&amp;K810)+1,IF(AND($C810&gt;=1101,$C810&lt;=1105),COUNTIFS($C$4:$C$1500,"&gt;=1101",$C$4:$C$1500,"&lt;=1105",K$4:K$1500,"&gt;"&amp;K810)+1,IF(AND($C810&gt;=901,$C810&lt;=905),COUNTIFS($C$4:$C$1500,"&gt;=901",$C$4:$C$1500,"&lt;=905",K$4:K$1500,"&gt;"&amp;K810)+1,IF(AND($C810&gt;=801,$C810&lt;=805),COUNTIFS($C$4:$C$1500,"&gt;=801",$C$4:$C$1500,"&lt;=805",K$4:K$1500,"&gt;"&amp;K810)+1,IF(AND($C810&gt;=701,$C810&lt;=705),COUNTIFS($C$4:$C$1500,"&gt;=701",$C$4:$C$1500,"&lt;=705",K$4:K$1500,"&gt;"&amp;K810)+1,IF(AND($C810&gt;=601,$C810&lt;=606),COUNTIFS($C$4:$C$1500,"&gt;=601",$C$4:$C$1500,"&lt;=606",K$4:K$1500,"&gt;"&amp;K810)+1,"")))))))</f>
        <v/>
      </c>
      <c r="N810" s="99">
        <f>IF(OR($C810="",K810=""),"",IF(OR(AND($C810&gt;=1001,$C810&lt;=1005),AND($C810&gt;=1101,$C810&lt;=1105)),COUNTIFS($C$4:$C$1500,"&gt;=1001",$C$4:$C$1500,"&lt;=1005",K$4:K$1500,"&gt;"&amp;K810)+COUNTIFS($C$4:$C$1500,"&gt;=1101",$C$4:$C$1500,"&lt;=1105",K$4:K$1500,"&gt;"&amp;K810)+1,""))</f>
        <v/>
      </c>
      <c r="O810" s="94" t="n">
        <v>20.67</v>
      </c>
      <c r="P810" s="94" t="n">
        <v>43.57</v>
      </c>
      <c r="Q810" s="94" t="n">
        <v>50.25</v>
      </c>
      <c r="R810" s="94" t="n">
        <v>37.5</v>
      </c>
      <c r="S810" s="94" t="n">
        <v>35.56</v>
      </c>
      <c r="T810" s="99">
        <f>IF(AND(O810&gt;0,O810&lt;36),1,IF(AND(O810&gt;=36,O810&lt;51),2,IF(AND(O810&gt;=51,O810&lt;71),3,IF(AND(O810&gt;=71,O810&lt;=100),4,))))</f>
        <v/>
      </c>
      <c r="U810" s="99">
        <f>IF(AND(P810&gt;0,P810&lt;41),1,IF(AND(P810&gt;=41,P810&lt;56),2,IF(AND(P810&gt;=56,P810&lt;71),3,IF(AND(P810&gt;=71,P810&lt;=100),4,))))</f>
        <v/>
      </c>
      <c r="V810" s="99">
        <f>IF(AND(Q810&gt;0,Q810&lt;41),1,IF(AND(Q810&gt;=41,Q810&lt;56),2,IF(AND(Q810&gt;=56,Q810&lt;71),3,IF(AND(Q810&gt;=71,Q810&lt;=100),4,))))</f>
        <v/>
      </c>
      <c r="W810" s="99">
        <f>IF(AND(R810&gt;0,R810&lt;36),1,IF(AND(R810&gt;=36,R810&lt;51),2,IF(AND(R810&gt;=51,R810&lt;66),3,IF(AND(R810&gt;=66,R810&lt;=100),4,))))</f>
        <v/>
      </c>
      <c r="X810" s="100">
        <f>IF(AND(S810&gt;0,S810&lt;37),1,IF(AND(S810&gt;=37,S810&lt;58),2,IF(AND(S810&gt;=58,S810&lt;71),3,IF(AND(S810&gt;=71,S810&lt;=100),4,))))</f>
        <v/>
      </c>
      <c r="Y810" s="101">
        <f>IF(SUM(AC810:AG810)=0, "", ROUND(((AC810*3+AD810*3+AE810*3+AF810*3+AG810*1)/13)*5,0))</f>
        <v/>
      </c>
      <c r="Z810" s="99">
        <f>IF(OR($C810="",Y810=""),"",COUNTIFS($C$4:$C$1500,$C810,Y$4:Y$1500,"&gt;"&amp;Y810)+1)</f>
        <v/>
      </c>
      <c r="AA810" s="99">
        <f>IF(OR($C810="",Y810=""),"",IF(AND($C810&gt;=1001,$C810&lt;=1005),COUNTIFS($C$4:$C$1500,"&gt;=1001",$C$4:$C$1500,"&lt;=1005",Y$4:Y$1500,"&gt;"&amp;Y810)+1,IF(AND($C810&gt;=1101,$C810&lt;=1105),COUNTIFS($C$4:$C$1500,"&gt;=1101",$C$4:$C$1500,"&lt;=1105",Y$4:Y$1500,"&gt;"&amp;Y810)+1,IF(AND($C810&gt;=901,$C810&lt;=905),COUNTIFS($C$4:$C$1500,"&gt;=901",$C$4:$C$1500,"&lt;=905",Y$4:Y$1500,"&gt;"&amp;Y810)+1,IF(AND($C810&gt;=801,$C810&lt;=805),COUNTIFS($C$4:$C$1500,"&gt;=801",$C$4:$C$1500,"&lt;=805",Y$4:Y$1500,"&gt;"&amp;Y810)+1,IF(AND($C810&gt;=701,$C810&lt;=705),COUNTIFS($C$4:$C$1500,"&gt;=701",$C$4:$C$1500,"&lt;=705",Y$4:Y$1500,"&gt;"&amp;Y810)+1,IF(AND($C810&gt;=601,$C810&lt;=606),COUNTIFS($C$4:$C$1500,"&gt;=601",$C$4:$C$1500,"&lt;=606",Y$4:Y$1500,"&gt;"&amp;Y810)+1,"")))))))</f>
        <v/>
      </c>
      <c r="AB810" s="99">
        <f>IF(OR($C810="",Y810=""),"",IF(OR(AND($C810&gt;=1001,$C810&lt;=1005),AND($C810&gt;=1101,$C810&lt;=1105)),COUNTIFS($C$4:$C$1500,"&gt;=1001",$C$4:$C$1500,"&lt;=1005",Y$4:Y$1500,"&gt;"&amp;Y810)+COUNTIFS($C$4:$C$1500,"&gt;=1101",$C$4:$C$1500,"&lt;=1105",Y$4:Y$1500,"&gt;"&amp;Y810)+1,""))</f>
        <v/>
      </c>
      <c r="AC810" s="94" t="n">
        <v>33</v>
      </c>
      <c r="AD810" s="94" t="n">
        <v>50.92</v>
      </c>
      <c r="AE810" s="94" t="n">
        <v>42.25</v>
      </c>
      <c r="AF810" s="94" t="n">
        <v>70</v>
      </c>
      <c r="AG810" s="94" t="n">
        <v>45.83</v>
      </c>
      <c r="AH810" s="99">
        <f>IF(AND(AC810&gt;0,AC810&lt;36),1,IF(AND(AC810&gt;=36,AC810&lt;51),2,IF(AND(AC810&gt;=51,AC810&lt;71),3,IF(AND(AC810&gt;=71,AC810&lt;=100),4,))))</f>
        <v/>
      </c>
      <c r="AI810" s="99">
        <f>IF(AND(AD810&gt;0,AD810&lt;41),1,IF(AND(AD810&gt;=41,AD810&lt;56),2,IF(AND(AD810&gt;=56,AD810&lt;71),3,IF(AND(AD810&gt;=71,AD810&lt;=100),4,))))</f>
        <v/>
      </c>
      <c r="AJ810" s="99">
        <f>IF(AND(AE810&gt;0,AE810&lt;41),1,IF(AND(AE810&gt;=41,AE810&lt;56),2,IF(AND(AE810&gt;=56,AE810&lt;71),3,IF(AND(AE810&gt;=71,AE810&lt;=100),4,))))</f>
        <v/>
      </c>
      <c r="AK810" s="99">
        <f>IF(AND(AF810&gt;0,AF810&lt;36),1,IF(AND(AF810&gt;=36,AF810&lt;51),2,IF(AND(AF810&gt;=51,AF810&lt;66),3,IF(AND(AF810&gt;=66,AF810&lt;=100),4,))))</f>
        <v/>
      </c>
      <c r="AL810" s="100">
        <f>IF(AND(AG810&gt;0,AG810&lt;37),1,IF(AND(AG810&gt;=37,AG810&lt;58),2,IF(AND(AG810&gt;=58,AG810&lt;71),3,IF(AND(AG810&gt;=71,AG810&lt;=100),4,))))</f>
        <v/>
      </c>
      <c r="AM810" s="101">
        <f>IF((Y810&lt;&gt;"")*(K810&lt;&gt;""),Y810-K810,"")</f>
        <v/>
      </c>
      <c r="AN810" s="99">
        <f>IF((Z810&lt;&gt;"")*(L810&lt;&gt;""),Z810-L810,"")</f>
        <v/>
      </c>
      <c r="AO810" s="99">
        <f>IF((AA810&lt;&gt;"")*(M810&lt;&gt;""),AA810-M810,"")</f>
        <v/>
      </c>
      <c r="AP810" s="99">
        <f>IF((AB810&lt;&gt;"")*(N810&lt;&gt;""),AB810-N810,"")</f>
        <v/>
      </c>
      <c r="AQ810" s="94">
        <f>IF((AC810&lt;&gt;"")*(O810&lt;&gt;""),AC810-O810,"")</f>
        <v/>
      </c>
      <c r="AR810" s="94">
        <f>IF((AD810&lt;&gt;"")*(P810&lt;&gt;""),AD810-P810,"")</f>
        <v/>
      </c>
      <c r="AS810" s="94">
        <f>IF((AE810&lt;&gt;"")*(Q810&lt;&gt;""),AE810-Q810,"")</f>
        <v/>
      </c>
      <c r="AT810" s="94">
        <f>IF((AF810&lt;&gt;"")*(R810&lt;&gt;""),AF810-R810,"")</f>
        <v/>
      </c>
      <c r="AU810" s="94">
        <f>IF((AG810&lt;&gt;"")*(S810&lt;&gt;""),AG810-S810,"")</f>
        <v/>
      </c>
      <c r="AV810" s="99">
        <f>IF((AH810&lt;&gt;"")*(T810&lt;&gt;""),AH810-T810,"")</f>
        <v/>
      </c>
      <c r="AW810" s="99">
        <f>IF((AI810&lt;&gt;"")*(U810&lt;&gt;""),AI810-U810,"")</f>
        <v/>
      </c>
      <c r="AX810" s="99">
        <f>IF((AJ810&lt;&gt;"")*(V810&lt;&gt;""),AJ810-V810,"")</f>
        <v/>
      </c>
      <c r="AY810" s="99">
        <f>IF((AK810&lt;&gt;"")*(W810&lt;&gt;""),AK810-W810,"")</f>
        <v/>
      </c>
      <c r="AZ810" s="102">
        <f>IF((AL810&lt;&gt;"")*(X810&lt;&gt;""),AL810-X810,"")</f>
        <v/>
      </c>
      <c r="BA810" s="50">
        <f>IFERROR(__xludf.dummyfunction("AI(""Actúa como un tutor académico y dirígete personalmente al estudiante "" &amp; I810 &amp; "" "" &amp; J810 &amp; "" "" &amp; G810 &amp; "" "" &amp; H810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AM810 &amp; ""'. Diferencias por área: Matemáticas ("" &amp; AQ810 &amp; ""), Ciencias Natura"&amp;"les ("" &amp; AR810 &amp; ""), Sociales ("" &amp; AS810 &amp; ""), Lectura Crítica ("" &amp; AT810 &amp; "") e Inglés ("" &amp; AU810 &amp; ""). Variación en posición: grupo ("" &amp; AN810 &amp; ""), grado ("" &amp; AO810 &amp; "") y media ("" &amp; AP810 &amp; ""). Puntajes Primer Simulacro: Global "" &amp; K810 &amp; "", Mat "" &amp; "&amp;"O4 &amp; "", Cien "" &amp; P810 &amp; "", Soc "" &amp; Q810 &amp; "", Lec "" &amp; R810 &amp; "", Ing "" &amp; S810 &amp; "". Puntajes Segundo Simulacro: Global "" &amp; Y810 &amp; "", Mat "" &amp; AC810 &amp; "", Cien "" &amp; AD810 &amp; "", Soc "" &amp; AE810 &amp; "", Lec "" &amp; AF810 &amp; "", Ing "" &amp; AG810 &amp; "". Escribe un mensaje motivador"&amp;" y breve (máximo 4 líneas)."")
"),"=AI(""Actúa como un tutor académico y dirígete personalmente al estudiante "" &amp; I810 &amp; "" "" &amp; J810 &amp; "" "" &amp; G810 &amp; "" "" &amp; H810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AM810 &amp; ""'. Diferencias por área: Matemáticas ("" &amp; AQ810 &amp; ""), Ciencias Natur"&amp;"ales ("" &amp; AR810 &amp; ""), Sociales ("" &amp; AS810 &amp; ""), Lectura Crítica ("" &amp; AT810 &amp; "") e Inglés ("" &amp; AU810 &amp; ""). Variación en posición: grupo ("" &amp; AN810 &amp; ""), grado ("" &amp; AO810 &amp; "") y media ("" &amp; AP810 &amp; ""). Puntajes Primer Simulacro: Global "" &amp; K810 &amp; "", Mat "" &amp;"&amp;" O810 &amp; "", Cien "" &amp; P810 &amp; "", Soc "" &amp; Q810 &amp; "", Lec "" &amp; R810 &amp; "", Ing "" &amp; S810 &amp; "". Puntajes Segundo Simulacro: Global "" &amp; Y810 &amp; "", Mat "" &amp; AC810 &amp; "", Cien "" &amp; AD810 &amp; "", Soc "" &amp; AE810 &amp; "", Lec "" &amp; AF810 &amp; "", Ing "" &amp; AG810 &amp; "". Escribe un mensaje motivado"&amp;"r y breve (máximo 4 líneas)."")
")</f>
        <v/>
      </c>
    </row>
    <row r="811" ht="15.75" customHeight="1" s="42">
      <c r="A811" s="93" t="n"/>
      <c r="B811" s="94" t="inlineStr">
        <is>
          <t>Bachillerato</t>
        </is>
      </c>
      <c r="C811" s="94" t="n">
        <v>1004</v>
      </c>
      <c r="D811" s="94" t="n"/>
      <c r="E811" s="95" t="n">
        <v>1011593107</v>
      </c>
      <c r="F811" s="96">
        <f>TRIM(G811&amp;" "&amp;H811&amp;" "&amp;I811&amp;" "&amp;J811)</f>
        <v/>
      </c>
      <c r="G811" s="94" t="inlineStr">
        <is>
          <t>Alcaraz</t>
        </is>
      </c>
      <c r="H811" s="94" t="inlineStr">
        <is>
          <t>Graciano</t>
        </is>
      </c>
      <c r="I811" s="94" t="inlineStr">
        <is>
          <t>Sebastián</t>
        </is>
      </c>
      <c r="J811" s="97" t="n"/>
      <c r="K811" s="98">
        <f>IF(SUM(O811:S811)=0, "", ROUND(((O811*3+P811*3+Q811*3+R811*3+S811*1)/13)*5,0))</f>
        <v/>
      </c>
      <c r="L811" s="99">
        <f>IF(OR($C811="",K811=""),"",COUNTIFS($C$4:$C$1500,$C811,K$4:K$1500,"&gt;"&amp;K811)+1)</f>
        <v/>
      </c>
      <c r="M811" s="99">
        <f>IF(OR($C811="",K811=""),"",IF(AND($C811&gt;=1001,$C811&lt;=1005),COUNTIFS($C$4:$C$1500,"&gt;=1001",$C$4:$C$1500,"&lt;=1005",K$4:K$1500,"&gt;"&amp;K811)+1,IF(AND($C811&gt;=1101,$C811&lt;=1105),COUNTIFS($C$4:$C$1500,"&gt;=1101",$C$4:$C$1500,"&lt;=1105",K$4:K$1500,"&gt;"&amp;K811)+1,IF(AND($C811&gt;=901,$C811&lt;=905),COUNTIFS($C$4:$C$1500,"&gt;=901",$C$4:$C$1500,"&lt;=905",K$4:K$1500,"&gt;"&amp;K811)+1,IF(AND($C811&gt;=801,$C811&lt;=805),COUNTIFS($C$4:$C$1500,"&gt;=801",$C$4:$C$1500,"&lt;=805",K$4:K$1500,"&gt;"&amp;K811)+1,IF(AND($C811&gt;=701,$C811&lt;=705),COUNTIFS($C$4:$C$1500,"&gt;=701",$C$4:$C$1500,"&lt;=705",K$4:K$1500,"&gt;"&amp;K811)+1,IF(AND($C811&gt;=601,$C811&lt;=606),COUNTIFS($C$4:$C$1500,"&gt;=601",$C$4:$C$1500,"&lt;=606",K$4:K$1500,"&gt;"&amp;K811)+1,"")))))))</f>
        <v/>
      </c>
      <c r="N811" s="99">
        <f>IF(OR($C811="",K811=""),"",IF(OR(AND($C811&gt;=1001,$C811&lt;=1005),AND($C811&gt;=1101,$C811&lt;=1105)),COUNTIFS($C$4:$C$1500,"&gt;=1001",$C$4:$C$1500,"&lt;=1005",K$4:K$1500,"&gt;"&amp;K811)+COUNTIFS($C$4:$C$1500,"&gt;=1101",$C$4:$C$1500,"&lt;=1105",K$4:K$1500,"&gt;"&amp;K811)+1,""))</f>
        <v/>
      </c>
      <c r="O811" s="94" t="n">
        <v>46.38</v>
      </c>
      <c r="P811" s="94" t="n">
        <v>29.71</v>
      </c>
      <c r="Q811" s="94" t="n">
        <v>28.87</v>
      </c>
      <c r="R811" s="94" t="n">
        <v>32.5</v>
      </c>
      <c r="S811" s="94" t="n">
        <v>35.56</v>
      </c>
      <c r="T811" s="99">
        <f>IF(AND(O811&gt;0,O811&lt;36),1,IF(AND(O811&gt;=36,O811&lt;51),2,IF(AND(O811&gt;=51,O811&lt;71),3,IF(AND(O811&gt;=71,O811&lt;=100),4,))))</f>
        <v/>
      </c>
      <c r="U811" s="99">
        <f>IF(AND(P811&gt;0,P811&lt;41),1,IF(AND(P811&gt;=41,P811&lt;56),2,IF(AND(P811&gt;=56,P811&lt;71),3,IF(AND(P811&gt;=71,P811&lt;=100),4,))))</f>
        <v/>
      </c>
      <c r="V811" s="99">
        <f>IF(AND(Q811&gt;0,Q811&lt;41),1,IF(AND(Q811&gt;=41,Q811&lt;56),2,IF(AND(Q811&gt;=56,Q811&lt;71),3,IF(AND(Q811&gt;=71,Q811&lt;=100),4,))))</f>
        <v/>
      </c>
      <c r="W811" s="99">
        <f>IF(AND(R811&gt;0,R811&lt;36),1,IF(AND(R811&gt;=36,R811&lt;51),2,IF(AND(R811&gt;=51,R811&lt;66),3,IF(AND(R811&gt;=66,R811&lt;=100),4,))))</f>
        <v/>
      </c>
      <c r="X811" s="100">
        <f>IF(AND(S811&gt;0,S811&lt;37),1,IF(AND(S811&gt;=37,S811&lt;58),2,IF(AND(S811&gt;=58,S811&lt;71),3,IF(AND(S811&gt;=71,S811&lt;=100),4,))))</f>
        <v/>
      </c>
      <c r="Y811" s="101">
        <f>IF(SUM(AC811:AG811)=0, "", ROUND(((AC811*3+AD811*3+AE811*3+AF811*3+AG811*1)/13)*5,0))</f>
        <v/>
      </c>
      <c r="Z811" s="99">
        <f>IF(OR($C811="",Y811=""),"",COUNTIFS($C$4:$C$1500,$C811,Y$4:Y$1500,"&gt;"&amp;Y811)+1)</f>
        <v/>
      </c>
      <c r="AA811" s="99">
        <f>IF(OR($C811="",Y811=""),"",IF(AND($C811&gt;=1001,$C811&lt;=1005),COUNTIFS($C$4:$C$1500,"&gt;=1001",$C$4:$C$1500,"&lt;=1005",Y$4:Y$1500,"&gt;"&amp;Y811)+1,IF(AND($C811&gt;=1101,$C811&lt;=1105),COUNTIFS($C$4:$C$1500,"&gt;=1101",$C$4:$C$1500,"&lt;=1105",Y$4:Y$1500,"&gt;"&amp;Y811)+1,IF(AND($C811&gt;=901,$C811&lt;=905),COUNTIFS($C$4:$C$1500,"&gt;=901",$C$4:$C$1500,"&lt;=905",Y$4:Y$1500,"&gt;"&amp;Y811)+1,IF(AND($C811&gt;=801,$C811&lt;=805),COUNTIFS($C$4:$C$1500,"&gt;=801",$C$4:$C$1500,"&lt;=805",Y$4:Y$1500,"&gt;"&amp;Y811)+1,IF(AND($C811&gt;=701,$C811&lt;=705),COUNTIFS($C$4:$C$1500,"&gt;=701",$C$4:$C$1500,"&lt;=705",Y$4:Y$1500,"&gt;"&amp;Y811)+1,IF(AND($C811&gt;=601,$C811&lt;=606),COUNTIFS($C$4:$C$1500,"&gt;=601",$C$4:$C$1500,"&lt;=606",Y$4:Y$1500,"&gt;"&amp;Y811)+1,"")))))))</f>
        <v/>
      </c>
      <c r="AB811" s="99">
        <f>IF(OR($C811="",Y811=""),"",IF(OR(AND($C811&gt;=1001,$C811&lt;=1005),AND($C811&gt;=1101,$C811&lt;=1105)),COUNTIFS($C$4:$C$1500,"&gt;=1001",$C$4:$C$1500,"&lt;=1005",Y$4:Y$1500,"&gt;"&amp;Y811)+COUNTIFS($C$4:$C$1500,"&gt;=1101",$C$4:$C$1500,"&lt;=1105",Y$4:Y$1500,"&gt;"&amp;Y811)+1,""))</f>
        <v/>
      </c>
      <c r="AC811" s="94" t="n">
        <v>24</v>
      </c>
      <c r="AD811" s="94" t="n">
        <v>31.19</v>
      </c>
      <c r="AE811" s="94" t="n">
        <v>51.88</v>
      </c>
      <c r="AF811" s="94" t="n">
        <v>39.38</v>
      </c>
      <c r="AG811" s="94" t="n">
        <v>41.25</v>
      </c>
      <c r="AH811" s="99">
        <f>IF(AND(AC811&gt;0,AC811&lt;36),1,IF(AND(AC811&gt;=36,AC811&lt;51),2,IF(AND(AC811&gt;=51,AC811&lt;71),3,IF(AND(AC811&gt;=71,AC811&lt;=100),4,))))</f>
        <v/>
      </c>
      <c r="AI811" s="99">
        <f>IF(AND(AD811&gt;0,AD811&lt;41),1,IF(AND(AD811&gt;=41,AD811&lt;56),2,IF(AND(AD811&gt;=56,AD811&lt;71),3,IF(AND(AD811&gt;=71,AD811&lt;=100),4,))))</f>
        <v/>
      </c>
      <c r="AJ811" s="99">
        <f>IF(AND(AE811&gt;0,AE811&lt;41),1,IF(AND(AE811&gt;=41,AE811&lt;56),2,IF(AND(AE811&gt;=56,AE811&lt;71),3,IF(AND(AE811&gt;=71,AE811&lt;=100),4,))))</f>
        <v/>
      </c>
      <c r="AK811" s="99">
        <f>IF(AND(AF811&gt;0,AF811&lt;36),1,IF(AND(AF811&gt;=36,AF811&lt;51),2,IF(AND(AF811&gt;=51,AF811&lt;66),3,IF(AND(AF811&gt;=66,AF811&lt;=100),4,))))</f>
        <v/>
      </c>
      <c r="AL811" s="100">
        <f>IF(AND(AG811&gt;0,AG811&lt;37),1,IF(AND(AG811&gt;=37,AG811&lt;58),2,IF(AND(AG811&gt;=58,AG811&lt;71),3,IF(AND(AG811&gt;=71,AG811&lt;=100),4,))))</f>
        <v/>
      </c>
      <c r="AM811" s="101">
        <f>IF((Y811&lt;&gt;"")*(K811&lt;&gt;""),Y811-K811,"")</f>
        <v/>
      </c>
      <c r="AN811" s="99">
        <f>IF((Z811&lt;&gt;"")*(L811&lt;&gt;""),Z811-L811,"")</f>
        <v/>
      </c>
      <c r="AO811" s="99">
        <f>IF((AA811&lt;&gt;"")*(M811&lt;&gt;""),AA811-M811,"")</f>
        <v/>
      </c>
      <c r="AP811" s="99">
        <f>IF((AB811&lt;&gt;"")*(N811&lt;&gt;""),AB811-N811,"")</f>
        <v/>
      </c>
      <c r="AQ811" s="94">
        <f>IF((AC811&lt;&gt;"")*(O811&lt;&gt;""),AC811-O811,"")</f>
        <v/>
      </c>
      <c r="AR811" s="94">
        <f>IF((AD811&lt;&gt;"")*(P811&lt;&gt;""),AD811-P811,"")</f>
        <v/>
      </c>
      <c r="AS811" s="94">
        <f>IF((AE811&lt;&gt;"")*(Q811&lt;&gt;""),AE811-Q811,"")</f>
        <v/>
      </c>
      <c r="AT811" s="94">
        <f>IF((AF811&lt;&gt;"")*(R811&lt;&gt;""),AF811-R811,"")</f>
        <v/>
      </c>
      <c r="AU811" s="94">
        <f>IF((AG811&lt;&gt;"")*(S811&lt;&gt;""),AG811-S811,"")</f>
        <v/>
      </c>
      <c r="AV811" s="99">
        <f>IF((AH811&lt;&gt;"")*(T811&lt;&gt;""),AH811-T811,"")</f>
        <v/>
      </c>
      <c r="AW811" s="99">
        <f>IF((AI811&lt;&gt;"")*(U811&lt;&gt;""),AI811-U811,"")</f>
        <v/>
      </c>
      <c r="AX811" s="99">
        <f>IF((AJ811&lt;&gt;"")*(V811&lt;&gt;""),AJ811-V811,"")</f>
        <v/>
      </c>
      <c r="AY811" s="99">
        <f>IF((AK811&lt;&gt;"")*(W811&lt;&gt;""),AK811-W811,"")</f>
        <v/>
      </c>
      <c r="AZ811" s="102">
        <f>IF((AL811&lt;&gt;"")*(X811&lt;&gt;""),AL811-X811,"")</f>
        <v/>
      </c>
      <c r="BA811" s="50">
        <f>IFERROR(__xludf.dummyfunction("AI(""Actúa como un tutor académico y dirígete personalmente al estudiante "" &amp; I811 &amp; "" "" &amp; J811 &amp; "" "" &amp; G811 &amp; "" "" &amp; H811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AM811 &amp; ""'. Diferencias por área: Matemáticas ("" &amp; AQ811 &amp; ""), Ciencias Natura"&amp;"les ("" &amp; AR811 &amp; ""), Sociales ("" &amp; AS811 &amp; ""), Lectura Crítica ("" &amp; AT811 &amp; "") e Inglés ("" &amp; AU811 &amp; ""). Variación en posición: grupo ("" &amp; AN811 &amp; ""), grado ("" &amp; AO811 &amp; "") y media ("" &amp; AP811 &amp; ""). Puntajes Primer Simulacro: Global "" &amp; K811 &amp; "", Mat "" &amp; "&amp;"O4 &amp; "", Cien "" &amp; P811 &amp; "", Soc "" &amp; Q811 &amp; "", Lec "" &amp; R811 &amp; "", Ing "" &amp; S811 &amp; "". Puntajes Segundo Simulacro: Global "" &amp; Y811 &amp; "", Mat "" &amp; AC811 &amp; "", Cien "" &amp; AD811 &amp; "", Soc "" &amp; AE811 &amp; "", Lec "" &amp; AF811 &amp; "", Ing "" &amp; AG811 &amp; "". Escribe un mensaje motivador"&amp;" y breve (máximo 4 líneas)."")
"),"=AI(""Actúa como un tutor académico y dirígete personalmente al estudiante "" &amp; I811 &amp; "" "" &amp; J811 &amp; "" "" &amp; G811 &amp; "" "" &amp; H811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AM811 &amp; ""'. Diferencias por área: Matemáticas ("" &amp; AQ811 &amp; ""), Ciencias Natur"&amp;"ales ("" &amp; AR811 &amp; ""), Sociales ("" &amp; AS811 &amp; ""), Lectura Crítica ("" &amp; AT811 &amp; "") e Inglés ("" &amp; AU811 &amp; ""). Variación en posición: grupo ("" &amp; AN811 &amp; ""), grado ("" &amp; AO811 &amp; "") y media ("" &amp; AP811 &amp; ""). Puntajes Primer Simulacro: Global "" &amp; K811 &amp; "", Mat "" &amp;"&amp;" O811 &amp; "", Cien "" &amp; P811 &amp; "", Soc "" &amp; Q811 &amp; "", Lec "" &amp; R811 &amp; "", Ing "" &amp; S811 &amp; "". Puntajes Segundo Simulacro: Global "" &amp; Y811 &amp; "", Mat "" &amp; AC811 &amp; "", Cien "" &amp; AD811 &amp; "", Soc "" &amp; AE811 &amp; "", Lec "" &amp; AF811 &amp; "", Ing "" &amp; AG811 &amp; "". Escribe un mensaje motivado"&amp;"r y breve (máximo 4 líneas)."")
")</f>
        <v/>
      </c>
    </row>
    <row r="812" ht="15.75" customHeight="1" s="42">
      <c r="A812" s="93" t="n"/>
      <c r="B812" s="94" t="inlineStr">
        <is>
          <t>Bachillerato</t>
        </is>
      </c>
      <c r="C812" s="94" t="n">
        <v>1004</v>
      </c>
      <c r="D812" s="94" t="n"/>
      <c r="E812" s="95" t="n">
        <v>1011591538</v>
      </c>
      <c r="F812" s="96">
        <f>TRIM(G812&amp;" "&amp;H812&amp;" "&amp;I812&amp;" "&amp;J812)</f>
        <v/>
      </c>
      <c r="G812" s="94" t="inlineStr">
        <is>
          <t>Arcila</t>
        </is>
      </c>
      <c r="H812" s="94" t="inlineStr">
        <is>
          <t>Serna</t>
        </is>
      </c>
      <c r="I812" s="94" t="inlineStr">
        <is>
          <t>Jimena</t>
        </is>
      </c>
      <c r="J812" s="97" t="n"/>
      <c r="K812" s="98">
        <f>IF(SUM(O812:S812)=0, "", ROUND(((O812*3+P812*3+Q812*3+R812*3+S812*1)/13)*5,0))</f>
        <v/>
      </c>
      <c r="L812" s="99">
        <f>IF(OR($C812="",K812=""),"",COUNTIFS($C$4:$C$1500,$C812,K$4:K$1500,"&gt;"&amp;K812)+1)</f>
        <v/>
      </c>
      <c r="M812" s="99">
        <f>IF(OR($C812="",K812=""),"",IF(AND($C812&gt;=1001,$C812&lt;=1005),COUNTIFS($C$4:$C$1500,"&gt;=1001",$C$4:$C$1500,"&lt;=1005",K$4:K$1500,"&gt;"&amp;K812)+1,IF(AND($C812&gt;=1101,$C812&lt;=1105),COUNTIFS($C$4:$C$1500,"&gt;=1101",$C$4:$C$1500,"&lt;=1105",K$4:K$1500,"&gt;"&amp;K812)+1,IF(AND($C812&gt;=901,$C812&lt;=905),COUNTIFS($C$4:$C$1500,"&gt;=901",$C$4:$C$1500,"&lt;=905",K$4:K$1500,"&gt;"&amp;K812)+1,IF(AND($C812&gt;=801,$C812&lt;=805),COUNTIFS($C$4:$C$1500,"&gt;=801",$C$4:$C$1500,"&lt;=805",K$4:K$1500,"&gt;"&amp;K812)+1,IF(AND($C812&gt;=701,$C812&lt;=705),COUNTIFS($C$4:$C$1500,"&gt;=701",$C$4:$C$1500,"&lt;=705",K$4:K$1500,"&gt;"&amp;K812)+1,IF(AND($C812&gt;=601,$C812&lt;=606),COUNTIFS($C$4:$C$1500,"&gt;=601",$C$4:$C$1500,"&lt;=606",K$4:K$1500,"&gt;"&amp;K812)+1,"")))))))</f>
        <v/>
      </c>
      <c r="N812" s="99">
        <f>IF(OR($C812="",K812=""),"",IF(OR(AND($C812&gt;=1001,$C812&lt;=1005),AND($C812&gt;=1101,$C812&lt;=1105)),COUNTIFS($C$4:$C$1500,"&gt;=1001",$C$4:$C$1500,"&lt;=1005",K$4:K$1500,"&gt;"&amp;K812)+COUNTIFS($C$4:$C$1500,"&gt;=1101",$C$4:$C$1500,"&lt;=1105",K$4:K$1500,"&gt;"&amp;K812)+1,""))</f>
        <v/>
      </c>
      <c r="O812" s="94" t="n">
        <v>56.33</v>
      </c>
      <c r="P812" s="94" t="n">
        <v>29.88</v>
      </c>
      <c r="Q812" s="94" t="n">
        <v>35.26</v>
      </c>
      <c r="R812" s="94" t="n">
        <v>35</v>
      </c>
      <c r="S812" s="94" t="n">
        <v>37.78</v>
      </c>
      <c r="T812" s="99">
        <f>IF(AND(O812&gt;0,O812&lt;36),1,IF(AND(O812&gt;=36,O812&lt;51),2,IF(AND(O812&gt;=51,O812&lt;71),3,IF(AND(O812&gt;=71,O812&lt;=100),4,))))</f>
        <v/>
      </c>
      <c r="U812" s="99">
        <f>IF(AND(P812&gt;0,P812&lt;41),1,IF(AND(P812&gt;=41,P812&lt;56),2,IF(AND(P812&gt;=56,P812&lt;71),3,IF(AND(P812&gt;=71,P812&lt;=100),4,))))</f>
        <v/>
      </c>
      <c r="V812" s="99">
        <f>IF(AND(Q812&gt;0,Q812&lt;41),1,IF(AND(Q812&gt;=41,Q812&lt;56),2,IF(AND(Q812&gt;=56,Q812&lt;71),3,IF(AND(Q812&gt;=71,Q812&lt;=100),4,))))</f>
        <v/>
      </c>
      <c r="W812" s="99">
        <f>IF(AND(R812&gt;0,R812&lt;36),1,IF(AND(R812&gt;=36,R812&lt;51),2,IF(AND(R812&gt;=51,R812&lt;66),3,IF(AND(R812&gt;=66,R812&lt;=100),4,))))</f>
        <v/>
      </c>
      <c r="X812" s="100">
        <f>IF(AND(S812&gt;0,S812&lt;37),1,IF(AND(S812&gt;=37,S812&lt;58),2,IF(AND(S812&gt;=58,S812&lt;71),3,IF(AND(S812&gt;=71,S812&lt;=100),4,))))</f>
        <v/>
      </c>
      <c r="Y812" s="101">
        <f>IF(SUM(AC812:AG812)=0, "", ROUND(((AC812*3+AD812*3+AE812*3+AF812*3+AG812*1)/13)*5,0))</f>
        <v/>
      </c>
      <c r="Z812" s="99">
        <f>IF(OR($C812="",Y812=""),"",COUNTIFS($C$4:$C$1500,$C812,Y$4:Y$1500,"&gt;"&amp;Y812)+1)</f>
        <v/>
      </c>
      <c r="AA812" s="99">
        <f>IF(OR($C812="",Y812=""),"",IF(AND($C812&gt;=1001,$C812&lt;=1005),COUNTIFS($C$4:$C$1500,"&gt;=1001",$C$4:$C$1500,"&lt;=1005",Y$4:Y$1500,"&gt;"&amp;Y812)+1,IF(AND($C812&gt;=1101,$C812&lt;=1105),COUNTIFS($C$4:$C$1500,"&gt;=1101",$C$4:$C$1500,"&lt;=1105",Y$4:Y$1500,"&gt;"&amp;Y812)+1,IF(AND($C812&gt;=901,$C812&lt;=905),COUNTIFS($C$4:$C$1500,"&gt;=901",$C$4:$C$1500,"&lt;=905",Y$4:Y$1500,"&gt;"&amp;Y812)+1,IF(AND($C812&gt;=801,$C812&lt;=805),COUNTIFS($C$4:$C$1500,"&gt;=801",$C$4:$C$1500,"&lt;=805",Y$4:Y$1500,"&gt;"&amp;Y812)+1,IF(AND($C812&gt;=701,$C812&lt;=705),COUNTIFS($C$4:$C$1500,"&gt;=701",$C$4:$C$1500,"&lt;=705",Y$4:Y$1500,"&gt;"&amp;Y812)+1,IF(AND($C812&gt;=601,$C812&lt;=606),COUNTIFS($C$4:$C$1500,"&gt;=601",$C$4:$C$1500,"&lt;=606",Y$4:Y$1500,"&gt;"&amp;Y812)+1,"")))))))</f>
        <v/>
      </c>
      <c r="AB812" s="99">
        <f>IF(OR($C812="",Y812=""),"",IF(OR(AND($C812&gt;=1001,$C812&lt;=1005),AND($C812&gt;=1101,$C812&lt;=1105)),COUNTIFS($C$4:$C$1500,"&gt;=1001",$C$4:$C$1500,"&lt;=1005",Y$4:Y$1500,"&gt;"&amp;Y812)+COUNTIFS($C$4:$C$1500,"&gt;=1101",$C$4:$C$1500,"&lt;=1105",Y$4:Y$1500,"&gt;"&amp;Y812)+1,""))</f>
        <v/>
      </c>
      <c r="AC812" s="94" t="n">
        <v>36</v>
      </c>
      <c r="AD812" s="94" t="n">
        <v>45.74</v>
      </c>
      <c r="AE812" s="94" t="n">
        <v>32.63</v>
      </c>
      <c r="AF812" s="94" t="n">
        <v>56.88</v>
      </c>
      <c r="AG812" s="94" t="n">
        <v>77.92</v>
      </c>
      <c r="AH812" s="99">
        <f>IF(AND(AC812&gt;0,AC812&lt;36),1,IF(AND(AC812&gt;=36,AC812&lt;51),2,IF(AND(AC812&gt;=51,AC812&lt;71),3,IF(AND(AC812&gt;=71,AC812&lt;=100),4,))))</f>
        <v/>
      </c>
      <c r="AI812" s="99">
        <f>IF(AND(AD812&gt;0,AD812&lt;41),1,IF(AND(AD812&gt;=41,AD812&lt;56),2,IF(AND(AD812&gt;=56,AD812&lt;71),3,IF(AND(AD812&gt;=71,AD812&lt;=100),4,))))</f>
        <v/>
      </c>
      <c r="AJ812" s="99">
        <f>IF(AND(AE812&gt;0,AE812&lt;41),1,IF(AND(AE812&gt;=41,AE812&lt;56),2,IF(AND(AE812&gt;=56,AE812&lt;71),3,IF(AND(AE812&gt;=71,AE812&lt;=100),4,))))</f>
        <v/>
      </c>
      <c r="AK812" s="99">
        <f>IF(AND(AF812&gt;0,AF812&lt;36),1,IF(AND(AF812&gt;=36,AF812&lt;51),2,IF(AND(AF812&gt;=51,AF812&lt;66),3,IF(AND(AF812&gt;=66,AF812&lt;=100),4,))))</f>
        <v/>
      </c>
      <c r="AL812" s="100">
        <f>IF(AND(AG812&gt;0,AG812&lt;37),1,IF(AND(AG812&gt;=37,AG812&lt;58),2,IF(AND(AG812&gt;=58,AG812&lt;71),3,IF(AND(AG812&gt;=71,AG812&lt;=100),4,))))</f>
        <v/>
      </c>
      <c r="AM812" s="101">
        <f>IF((Y812&lt;&gt;"")*(K812&lt;&gt;""),Y812-K812,"")</f>
        <v/>
      </c>
      <c r="AN812" s="99">
        <f>IF((Z812&lt;&gt;"")*(L812&lt;&gt;""),Z812-L812,"")</f>
        <v/>
      </c>
      <c r="AO812" s="99">
        <f>IF((AA812&lt;&gt;"")*(M812&lt;&gt;""),AA812-M812,"")</f>
        <v/>
      </c>
      <c r="AP812" s="99">
        <f>IF((AB812&lt;&gt;"")*(N812&lt;&gt;""),AB812-N812,"")</f>
        <v/>
      </c>
      <c r="AQ812" s="94">
        <f>IF((AC812&lt;&gt;"")*(O812&lt;&gt;""),AC812-O812,"")</f>
        <v/>
      </c>
      <c r="AR812" s="94">
        <f>IF((AD812&lt;&gt;"")*(P812&lt;&gt;""),AD812-P812,"")</f>
        <v/>
      </c>
      <c r="AS812" s="94">
        <f>IF((AE812&lt;&gt;"")*(Q812&lt;&gt;""),AE812-Q812,"")</f>
        <v/>
      </c>
      <c r="AT812" s="94">
        <f>IF((AF812&lt;&gt;"")*(R812&lt;&gt;""),AF812-R812,"")</f>
        <v/>
      </c>
      <c r="AU812" s="94">
        <f>IF((AG812&lt;&gt;"")*(S812&lt;&gt;""),AG812-S812,"")</f>
        <v/>
      </c>
      <c r="AV812" s="99">
        <f>IF((AH812&lt;&gt;"")*(T812&lt;&gt;""),AH812-T812,"")</f>
        <v/>
      </c>
      <c r="AW812" s="99">
        <f>IF((AI812&lt;&gt;"")*(U812&lt;&gt;""),AI812-U812,"")</f>
        <v/>
      </c>
      <c r="AX812" s="99">
        <f>IF((AJ812&lt;&gt;"")*(V812&lt;&gt;""),AJ812-V812,"")</f>
        <v/>
      </c>
      <c r="AY812" s="99">
        <f>IF((AK812&lt;&gt;"")*(W812&lt;&gt;""),AK812-W812,"")</f>
        <v/>
      </c>
      <c r="AZ812" s="102">
        <f>IF((AL812&lt;&gt;"")*(X812&lt;&gt;""),AL812-X812,"")</f>
        <v/>
      </c>
      <c r="BA812" s="50">
        <f>IFERROR(__xludf.dummyfunction("AI(""Actúa como un tutor académico y dirígete personalmente al estudiante "" &amp; I812 &amp; "" "" &amp; J812 &amp; "" "" &amp; G812 &amp; "" "" &amp; H812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AM812 &amp; ""'. Diferencias por área: Matemáticas ("" &amp; AQ812 &amp; ""), Ciencias Natura"&amp;"les ("" &amp; AR812 &amp; ""), Sociales ("" &amp; AS812 &amp; ""), Lectura Crítica ("" &amp; AT812 &amp; "") e Inglés ("" &amp; AU812 &amp; ""). Variación en posición: grupo ("" &amp; AN812 &amp; ""), grado ("" &amp; AO812 &amp; "") y media ("" &amp; AP812 &amp; ""). Puntajes Primer Simulacro: Global "" &amp; K812 &amp; "", Mat "" &amp; "&amp;"O4 &amp; "", Cien "" &amp; P812 &amp; "", Soc "" &amp; Q812 &amp; "", Lec "" &amp; R812 &amp; "", Ing "" &amp; S812 &amp; "". Puntajes Segundo Simulacro: Global "" &amp; Y812 &amp; "", Mat "" &amp; AC812 &amp; "", Cien "" &amp; AD812 &amp; "", Soc "" &amp; AE812 &amp; "", Lec "" &amp; AF812 &amp; "", Ing "" &amp; AG812 &amp; "". Escribe un mensaje motivador"&amp;" y breve (máximo 4 líneas)."")
"),"=AI(""Actúa como un tutor académico y dirígete personalmente al estudiante "" &amp; I812 &amp; "" "" &amp; J812 &amp; "" "" &amp; G812 &amp; "" "" &amp; H812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AM812 &amp; ""'. Diferencias por área: Matemáticas ("" &amp; AQ812 &amp; ""), Ciencias Natur"&amp;"ales ("" &amp; AR812 &amp; ""), Sociales ("" &amp; AS812 &amp; ""), Lectura Crítica ("" &amp; AT812 &amp; "") e Inglés ("" &amp; AU812 &amp; ""). Variación en posición: grupo ("" &amp; AN812 &amp; ""), grado ("" &amp; AO812 &amp; "") y media ("" &amp; AP812 &amp; ""). Puntajes Primer Simulacro: Global "" &amp; K812 &amp; "", Mat "" &amp;"&amp;" O812 &amp; "", Cien "" &amp; P812 &amp; "", Soc "" &amp; Q812 &amp; "", Lec "" &amp; R812 &amp; "", Ing "" &amp; S812 &amp; "". Puntajes Segundo Simulacro: Global "" &amp; Y812 &amp; "", Mat "" &amp; AC812 &amp; "", Cien "" &amp; AD812 &amp; "", Soc "" &amp; AE812 &amp; "", Lec "" &amp; AF812 &amp; "", Ing "" &amp; AG812 &amp; "". Escribe un mensaje motivado"&amp;"r y breve (máximo 4 líneas)."")
")</f>
        <v/>
      </c>
    </row>
    <row r="813" ht="15.75" customHeight="1" s="42">
      <c r="A813" s="93" t="n"/>
      <c r="B813" s="94" t="inlineStr">
        <is>
          <t>Bachillerato</t>
        </is>
      </c>
      <c r="C813" s="94" t="n">
        <v>1004</v>
      </c>
      <c r="D813" s="94" t="n"/>
      <c r="E813" s="95" t="n">
        <v>1011593387</v>
      </c>
      <c r="F813" s="96">
        <f>TRIM(G813&amp;" "&amp;H813&amp;" "&amp;I813&amp;" "&amp;J813)</f>
        <v/>
      </c>
      <c r="G813" s="94" t="inlineStr">
        <is>
          <t>Benítez</t>
        </is>
      </c>
      <c r="H813" s="94" t="inlineStr">
        <is>
          <t>González</t>
        </is>
      </c>
      <c r="I813" s="94" t="inlineStr">
        <is>
          <t>Martin</t>
        </is>
      </c>
      <c r="J813" s="97" t="n"/>
      <c r="K813" s="98">
        <f>IF(SUM(O813:S813)=0, "", ROUND(((O813*3+P813*3+Q813*3+R813*3+S813*1)/13)*5,0))</f>
        <v/>
      </c>
      <c r="L813" s="99">
        <f>IF(OR($C813="",K813=""),"",COUNTIFS($C$4:$C$1500,$C813,K$4:K$1500,"&gt;"&amp;K813)+1)</f>
        <v/>
      </c>
      <c r="M813" s="99">
        <f>IF(OR($C813="",K813=""),"",IF(AND($C813&gt;=1001,$C813&lt;=1005),COUNTIFS($C$4:$C$1500,"&gt;=1001",$C$4:$C$1500,"&lt;=1005",K$4:K$1500,"&gt;"&amp;K813)+1,IF(AND($C813&gt;=1101,$C813&lt;=1105),COUNTIFS($C$4:$C$1500,"&gt;=1101",$C$4:$C$1500,"&lt;=1105",K$4:K$1500,"&gt;"&amp;K813)+1,IF(AND($C813&gt;=901,$C813&lt;=905),COUNTIFS($C$4:$C$1500,"&gt;=901",$C$4:$C$1500,"&lt;=905",K$4:K$1500,"&gt;"&amp;K813)+1,IF(AND($C813&gt;=801,$C813&lt;=805),COUNTIFS($C$4:$C$1500,"&gt;=801",$C$4:$C$1500,"&lt;=805",K$4:K$1500,"&gt;"&amp;K813)+1,IF(AND($C813&gt;=701,$C813&lt;=705),COUNTIFS($C$4:$C$1500,"&gt;=701",$C$4:$C$1500,"&lt;=705",K$4:K$1500,"&gt;"&amp;K813)+1,IF(AND($C813&gt;=601,$C813&lt;=606),COUNTIFS($C$4:$C$1500,"&gt;=601",$C$4:$C$1500,"&lt;=606",K$4:K$1500,"&gt;"&amp;K813)+1,"")))))))</f>
        <v/>
      </c>
      <c r="N813" s="99">
        <f>IF(OR($C813="",K813=""),"",IF(OR(AND($C813&gt;=1001,$C813&lt;=1005),AND($C813&gt;=1101,$C813&lt;=1105)),COUNTIFS($C$4:$C$1500,"&gt;=1001",$C$4:$C$1500,"&lt;=1005",K$4:K$1500,"&gt;"&amp;K813)+COUNTIFS($C$4:$C$1500,"&gt;=1101",$C$4:$C$1500,"&lt;=1105",K$4:K$1500,"&gt;"&amp;K813)+1,""))</f>
        <v/>
      </c>
      <c r="O813" s="94" t="n">
        <v>39.66</v>
      </c>
      <c r="P813" s="94" t="n">
        <v>36.1</v>
      </c>
      <c r="Q813" s="94" t="n">
        <v>68.43000000000001</v>
      </c>
      <c r="R813" s="94" t="n">
        <v>40</v>
      </c>
      <c r="S813" s="94" t="n">
        <v>44.44</v>
      </c>
      <c r="T813" s="99">
        <f>IF(AND(O813&gt;0,O813&lt;36),1,IF(AND(O813&gt;=36,O813&lt;51),2,IF(AND(O813&gt;=51,O813&lt;71),3,IF(AND(O813&gt;=71,O813&lt;=100),4,))))</f>
        <v/>
      </c>
      <c r="U813" s="99">
        <f>IF(AND(P813&gt;0,P813&lt;41),1,IF(AND(P813&gt;=41,P813&lt;56),2,IF(AND(P813&gt;=56,P813&lt;71),3,IF(AND(P813&gt;=71,P813&lt;=100),4,))))</f>
        <v/>
      </c>
      <c r="V813" s="99">
        <f>IF(AND(Q813&gt;0,Q813&lt;41),1,IF(AND(Q813&gt;=41,Q813&lt;56),2,IF(AND(Q813&gt;=56,Q813&lt;71),3,IF(AND(Q813&gt;=71,Q813&lt;=100),4,))))</f>
        <v/>
      </c>
      <c r="W813" s="99">
        <f>IF(AND(R813&gt;0,R813&lt;36),1,IF(AND(R813&gt;=36,R813&lt;51),2,IF(AND(R813&gt;=51,R813&lt;66),3,IF(AND(R813&gt;=66,R813&lt;=100),4,))))</f>
        <v/>
      </c>
      <c r="X813" s="100">
        <f>IF(AND(S813&gt;0,S813&lt;37),1,IF(AND(S813&gt;=37,S813&lt;58),2,IF(AND(S813&gt;=58,S813&lt;71),3,IF(AND(S813&gt;=71,S813&lt;=100),4,))))</f>
        <v/>
      </c>
      <c r="Y813" s="101">
        <f>IF(SUM(AC813:AG813)=0, "", ROUND(((AC813*3+AD813*3+AE813*3+AF813*3+AG813*1)/13)*5,0))</f>
        <v/>
      </c>
      <c r="Z813" s="99">
        <f>IF(OR($C813="",Y813=""),"",COUNTIFS($C$4:$C$1500,$C813,Y$4:Y$1500,"&gt;"&amp;Y813)+1)</f>
        <v/>
      </c>
      <c r="AA813" s="99">
        <f>IF(OR($C813="",Y813=""),"",IF(AND($C813&gt;=1001,$C813&lt;=1005),COUNTIFS($C$4:$C$1500,"&gt;=1001",$C$4:$C$1500,"&lt;=1005",Y$4:Y$1500,"&gt;"&amp;Y813)+1,IF(AND($C813&gt;=1101,$C813&lt;=1105),COUNTIFS($C$4:$C$1500,"&gt;=1101",$C$4:$C$1500,"&lt;=1105",Y$4:Y$1500,"&gt;"&amp;Y813)+1,IF(AND($C813&gt;=901,$C813&lt;=905),COUNTIFS($C$4:$C$1500,"&gt;=901",$C$4:$C$1500,"&lt;=905",Y$4:Y$1500,"&gt;"&amp;Y813)+1,IF(AND($C813&gt;=801,$C813&lt;=805),COUNTIFS($C$4:$C$1500,"&gt;=801",$C$4:$C$1500,"&lt;=805",Y$4:Y$1500,"&gt;"&amp;Y813)+1,IF(AND($C813&gt;=701,$C813&lt;=705),COUNTIFS($C$4:$C$1500,"&gt;=701",$C$4:$C$1500,"&lt;=705",Y$4:Y$1500,"&gt;"&amp;Y813)+1,IF(AND($C813&gt;=601,$C813&lt;=606),COUNTIFS($C$4:$C$1500,"&gt;=601",$C$4:$C$1500,"&lt;=606",Y$4:Y$1500,"&gt;"&amp;Y813)+1,"")))))))</f>
        <v/>
      </c>
      <c r="AB813" s="99">
        <f>IF(OR($C813="",Y813=""),"",IF(OR(AND($C813&gt;=1001,$C813&lt;=1005),AND($C813&gt;=1101,$C813&lt;=1105)),COUNTIFS($C$4:$C$1500,"&gt;=1001",$C$4:$C$1500,"&lt;=1005",Y$4:Y$1500,"&gt;"&amp;Y813)+COUNTIFS($C$4:$C$1500,"&gt;=1101",$C$4:$C$1500,"&lt;=1105",Y$4:Y$1500,"&gt;"&amp;Y813)+1,""))</f>
        <v/>
      </c>
      <c r="AC813" s="94" t="n">
        <v>42</v>
      </c>
      <c r="AD813" s="94" t="n">
        <v>50.92</v>
      </c>
      <c r="AE813" s="94" t="n">
        <v>66.25</v>
      </c>
      <c r="AF813" s="94" t="n">
        <v>74.38</v>
      </c>
      <c r="AG813" s="94" t="n">
        <v>64.17</v>
      </c>
      <c r="AH813" s="99">
        <f>IF(AND(AC813&gt;0,AC813&lt;36),1,IF(AND(AC813&gt;=36,AC813&lt;51),2,IF(AND(AC813&gt;=51,AC813&lt;71),3,IF(AND(AC813&gt;=71,AC813&lt;=100),4,))))</f>
        <v/>
      </c>
      <c r="AI813" s="99">
        <f>IF(AND(AD813&gt;0,AD813&lt;41),1,IF(AND(AD813&gt;=41,AD813&lt;56),2,IF(AND(AD813&gt;=56,AD813&lt;71),3,IF(AND(AD813&gt;=71,AD813&lt;=100),4,))))</f>
        <v/>
      </c>
      <c r="AJ813" s="99">
        <f>IF(AND(AE813&gt;0,AE813&lt;41),1,IF(AND(AE813&gt;=41,AE813&lt;56),2,IF(AND(AE813&gt;=56,AE813&lt;71),3,IF(AND(AE813&gt;=71,AE813&lt;=100),4,))))</f>
        <v/>
      </c>
      <c r="AK813" s="99">
        <f>IF(AND(AF813&gt;0,AF813&lt;36),1,IF(AND(AF813&gt;=36,AF813&lt;51),2,IF(AND(AF813&gt;=51,AF813&lt;66),3,IF(AND(AF813&gt;=66,AF813&lt;=100),4,))))</f>
        <v/>
      </c>
      <c r="AL813" s="100">
        <f>IF(AND(AG813&gt;0,AG813&lt;37),1,IF(AND(AG813&gt;=37,AG813&lt;58),2,IF(AND(AG813&gt;=58,AG813&lt;71),3,IF(AND(AG813&gt;=71,AG813&lt;=100),4,))))</f>
        <v/>
      </c>
      <c r="AM813" s="101">
        <f>IF((Y813&lt;&gt;"")*(K813&lt;&gt;""),Y813-K813,"")</f>
        <v/>
      </c>
      <c r="AN813" s="99">
        <f>IF((Z813&lt;&gt;"")*(L813&lt;&gt;""),Z813-L813,"")</f>
        <v/>
      </c>
      <c r="AO813" s="99">
        <f>IF((AA813&lt;&gt;"")*(M813&lt;&gt;""),AA813-M813,"")</f>
        <v/>
      </c>
      <c r="AP813" s="99">
        <f>IF((AB813&lt;&gt;"")*(N813&lt;&gt;""),AB813-N813,"")</f>
        <v/>
      </c>
      <c r="AQ813" s="94">
        <f>IF((AC813&lt;&gt;"")*(O813&lt;&gt;""),AC813-O813,"")</f>
        <v/>
      </c>
      <c r="AR813" s="94">
        <f>IF((AD813&lt;&gt;"")*(P813&lt;&gt;""),AD813-P813,"")</f>
        <v/>
      </c>
      <c r="AS813" s="94">
        <f>IF((AE813&lt;&gt;"")*(Q813&lt;&gt;""),AE813-Q813,"")</f>
        <v/>
      </c>
      <c r="AT813" s="94">
        <f>IF((AF813&lt;&gt;"")*(R813&lt;&gt;""),AF813-R813,"")</f>
        <v/>
      </c>
      <c r="AU813" s="94">
        <f>IF((AG813&lt;&gt;"")*(S813&lt;&gt;""),AG813-S813,"")</f>
        <v/>
      </c>
      <c r="AV813" s="99">
        <f>IF((AH813&lt;&gt;"")*(T813&lt;&gt;""),AH813-T813,"")</f>
        <v/>
      </c>
      <c r="AW813" s="99">
        <f>IF((AI813&lt;&gt;"")*(U813&lt;&gt;""),AI813-U813,"")</f>
        <v/>
      </c>
      <c r="AX813" s="99">
        <f>IF((AJ813&lt;&gt;"")*(V813&lt;&gt;""),AJ813-V813,"")</f>
        <v/>
      </c>
      <c r="AY813" s="99">
        <f>IF((AK813&lt;&gt;"")*(W813&lt;&gt;""),AK813-W813,"")</f>
        <v/>
      </c>
      <c r="AZ813" s="102">
        <f>IF((AL813&lt;&gt;"")*(X813&lt;&gt;""),AL813-X813,"")</f>
        <v/>
      </c>
      <c r="BA813" s="50">
        <f>IFERROR(__xludf.dummyfunction("AI(""Actúa como un tutor académico y dirígete personalmente al estudiante "" &amp; I813 &amp; "" "" &amp; J813 &amp; "" "" &amp; G813 &amp; "" "" &amp; H813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AM813 &amp; ""'. Diferencias por área: Matemáticas ("" &amp; AQ813 &amp; ""), Ciencias Natura"&amp;"les ("" &amp; AR813 &amp; ""), Sociales ("" &amp; AS813 &amp; ""), Lectura Crítica ("" &amp; AT813 &amp; "") e Inglés ("" &amp; AU813 &amp; ""). Variación en posición: grupo ("" &amp; AN813 &amp; ""), grado ("" &amp; AO813 &amp; "") y media ("" &amp; AP813 &amp; ""). Puntajes Primer Simulacro: Global "" &amp; K813 &amp; "", Mat "" &amp; "&amp;"O4 &amp; "", Cien "" &amp; P813 &amp; "", Soc "" &amp; Q813 &amp; "", Lec "" &amp; R813 &amp; "", Ing "" &amp; S813 &amp; "". Puntajes Segundo Simulacro: Global "" &amp; Y813 &amp; "", Mat "" &amp; AC813 &amp; "", Cien "" &amp; AD813 &amp; "", Soc "" &amp; AE813 &amp; "", Lec "" &amp; AF813 &amp; "", Ing "" &amp; AG813 &amp; "". Escribe un mensaje motivador"&amp;" y breve (máximo 4 líneas)."")
"),"=AI(""Actúa como un tutor académico y dirígete personalmente al estudiante "" &amp; I813 &amp; "" "" &amp; J813 &amp; "" "" &amp; G813 &amp; "" "" &amp; H813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AM813 &amp; ""'. Diferencias por área: Matemáticas ("" &amp; AQ813 &amp; ""), Ciencias Natur"&amp;"ales ("" &amp; AR813 &amp; ""), Sociales ("" &amp; AS813 &amp; ""), Lectura Crítica ("" &amp; AT813 &amp; "") e Inglés ("" &amp; AU813 &amp; ""). Variación en posición: grupo ("" &amp; AN813 &amp; ""), grado ("" &amp; AO813 &amp; "") y media ("" &amp; AP813 &amp; ""). Puntajes Primer Simulacro: Global "" &amp; K813 &amp; "", Mat "" &amp;"&amp;" O813 &amp; "", Cien "" &amp; P813 &amp; "", Soc "" &amp; Q813 &amp; "", Lec "" &amp; R813 &amp; "", Ing "" &amp; S813 &amp; "". Puntajes Segundo Simulacro: Global "" &amp; Y813 &amp; "", Mat "" &amp; AC813 &amp; "", Cien "" &amp; AD813 &amp; "", Soc "" &amp; AE813 &amp; "", Lec "" &amp; AF813 &amp; "", Ing "" &amp; AG813 &amp; "". Escribe un mensaje motivado"&amp;"r y breve (máximo 4 líneas)."")
")</f>
        <v/>
      </c>
    </row>
    <row r="814" ht="15.75" customHeight="1" s="42">
      <c r="A814" s="93" t="n"/>
      <c r="B814" s="94" t="inlineStr">
        <is>
          <t>Bachillerato</t>
        </is>
      </c>
      <c r="C814" s="94" t="n">
        <v>1004</v>
      </c>
      <c r="D814" s="94" t="n"/>
      <c r="E814" s="95" t="n">
        <v>1011592664</v>
      </c>
      <c r="F814" s="96">
        <f>TRIM(G814&amp;" "&amp;H814&amp;" "&amp;I814&amp;" "&amp;J814)</f>
        <v/>
      </c>
      <c r="G814" s="94" t="inlineStr">
        <is>
          <t>Cano</t>
        </is>
      </c>
      <c r="H814" s="94" t="inlineStr">
        <is>
          <t>Vargas</t>
        </is>
      </c>
      <c r="I814" s="94" t="inlineStr">
        <is>
          <t>María</t>
        </is>
      </c>
      <c r="J814" s="97" t="inlineStr">
        <is>
          <t>Alejandra</t>
        </is>
      </c>
      <c r="K814" s="98">
        <f>IF(SUM(O814:S814)=0, "", ROUND(((O814*3+P814*3+Q814*3+R814*3+S814*1)/13)*5,0))</f>
        <v/>
      </c>
      <c r="L814" s="99">
        <f>IF(OR($C814="",K814=""),"",COUNTIFS($C$4:$C$1500,$C814,K$4:K$1500,"&gt;"&amp;K814)+1)</f>
        <v/>
      </c>
      <c r="M814" s="99">
        <f>IF(OR($C814="",K814=""),"",IF(AND($C814&gt;=1001,$C814&lt;=1005),COUNTIFS($C$4:$C$1500,"&gt;=1001",$C$4:$C$1500,"&lt;=1005",K$4:K$1500,"&gt;"&amp;K814)+1,IF(AND($C814&gt;=1101,$C814&lt;=1105),COUNTIFS($C$4:$C$1500,"&gt;=1101",$C$4:$C$1500,"&lt;=1105",K$4:K$1500,"&gt;"&amp;K814)+1,IF(AND($C814&gt;=901,$C814&lt;=905),COUNTIFS($C$4:$C$1500,"&gt;=901",$C$4:$C$1500,"&lt;=905",K$4:K$1500,"&gt;"&amp;K814)+1,IF(AND($C814&gt;=801,$C814&lt;=805),COUNTIFS($C$4:$C$1500,"&gt;=801",$C$4:$C$1500,"&lt;=805",K$4:K$1500,"&gt;"&amp;K814)+1,IF(AND($C814&gt;=701,$C814&lt;=705),COUNTIFS($C$4:$C$1500,"&gt;=701",$C$4:$C$1500,"&lt;=705",K$4:K$1500,"&gt;"&amp;K814)+1,IF(AND($C814&gt;=601,$C814&lt;=606),COUNTIFS($C$4:$C$1500,"&gt;=601",$C$4:$C$1500,"&lt;=606",K$4:K$1500,"&gt;"&amp;K814)+1,"")))))))</f>
        <v/>
      </c>
      <c r="N814" s="99">
        <f>IF(OR($C814="",K814=""),"",IF(OR(AND($C814&gt;=1001,$C814&lt;=1005),AND($C814&gt;=1101,$C814&lt;=1105)),COUNTIFS($C$4:$C$1500,"&gt;=1001",$C$4:$C$1500,"&lt;=1005",K$4:K$1500,"&gt;"&amp;K814)+COUNTIFS($C$4:$C$1500,"&gt;=1101",$C$4:$C$1500,"&lt;=1105",K$4:K$1500,"&gt;"&amp;K814)+1,""))</f>
        <v/>
      </c>
      <c r="O814" s="94" t="n">
        <v>28.55</v>
      </c>
      <c r="P814" s="94" t="n">
        <v>26.13</v>
      </c>
      <c r="Q814" s="94" t="n">
        <v>36.24</v>
      </c>
      <c r="R814" s="94" t="n">
        <v>40</v>
      </c>
      <c r="S814" s="94" t="n">
        <v>48.89</v>
      </c>
      <c r="T814" s="99">
        <f>IF(AND(O814&gt;0,O814&lt;36),1,IF(AND(O814&gt;=36,O814&lt;51),2,IF(AND(O814&gt;=51,O814&lt;71),3,IF(AND(O814&gt;=71,O814&lt;=100),4,))))</f>
        <v/>
      </c>
      <c r="U814" s="99">
        <f>IF(AND(P814&gt;0,P814&lt;41),1,IF(AND(P814&gt;=41,P814&lt;56),2,IF(AND(P814&gt;=56,P814&lt;71),3,IF(AND(P814&gt;=71,P814&lt;=100),4,))))</f>
        <v/>
      </c>
      <c r="V814" s="99">
        <f>IF(AND(Q814&gt;0,Q814&lt;41),1,IF(AND(Q814&gt;=41,Q814&lt;56),2,IF(AND(Q814&gt;=56,Q814&lt;71),3,IF(AND(Q814&gt;=71,Q814&lt;=100),4,))))</f>
        <v/>
      </c>
      <c r="W814" s="99">
        <f>IF(AND(R814&gt;0,R814&lt;36),1,IF(AND(R814&gt;=36,R814&lt;51),2,IF(AND(R814&gt;=51,R814&lt;66),3,IF(AND(R814&gt;=66,R814&lt;=100),4,))))</f>
        <v/>
      </c>
      <c r="X814" s="100">
        <f>IF(AND(S814&gt;0,S814&lt;37),1,IF(AND(S814&gt;=37,S814&lt;58),2,IF(AND(S814&gt;=58,S814&lt;71),3,IF(AND(S814&gt;=71,S814&lt;=100),4,))))</f>
        <v/>
      </c>
      <c r="Y814" s="101">
        <f>IF(SUM(AC814:AG814)=0, "", ROUND(((AC814*3+AD814*3+AE814*3+AF814*3+AG814*1)/13)*5,0))</f>
        <v/>
      </c>
      <c r="Z814" s="99">
        <f>IF(OR($C814="",Y814=""),"",COUNTIFS($C$4:$C$1500,$C814,Y$4:Y$1500,"&gt;"&amp;Y814)+1)</f>
        <v/>
      </c>
      <c r="AA814" s="99">
        <f>IF(OR($C814="",Y814=""),"",IF(AND($C814&gt;=1001,$C814&lt;=1005),COUNTIFS($C$4:$C$1500,"&gt;=1001",$C$4:$C$1500,"&lt;=1005",Y$4:Y$1500,"&gt;"&amp;Y814)+1,IF(AND($C814&gt;=1101,$C814&lt;=1105),COUNTIFS($C$4:$C$1500,"&gt;=1101",$C$4:$C$1500,"&lt;=1105",Y$4:Y$1500,"&gt;"&amp;Y814)+1,IF(AND($C814&gt;=901,$C814&lt;=905),COUNTIFS($C$4:$C$1500,"&gt;=901",$C$4:$C$1500,"&lt;=905",Y$4:Y$1500,"&gt;"&amp;Y814)+1,IF(AND($C814&gt;=801,$C814&lt;=805),COUNTIFS($C$4:$C$1500,"&gt;=801",$C$4:$C$1500,"&lt;=805",Y$4:Y$1500,"&gt;"&amp;Y814)+1,IF(AND($C814&gt;=701,$C814&lt;=705),COUNTIFS($C$4:$C$1500,"&gt;=701",$C$4:$C$1500,"&lt;=705",Y$4:Y$1500,"&gt;"&amp;Y814)+1,IF(AND($C814&gt;=601,$C814&lt;=606),COUNTIFS($C$4:$C$1500,"&gt;=601",$C$4:$C$1500,"&lt;=606",Y$4:Y$1500,"&gt;"&amp;Y814)+1,"")))))))</f>
        <v/>
      </c>
      <c r="AB814" s="99">
        <f>IF(OR($C814="",Y814=""),"",IF(OR(AND($C814&gt;=1001,$C814&lt;=1005),AND($C814&gt;=1101,$C814&lt;=1105)),COUNTIFS($C$4:$C$1500,"&gt;=1001",$C$4:$C$1500,"&lt;=1005",Y$4:Y$1500,"&gt;"&amp;Y814)+COUNTIFS($C$4:$C$1500,"&gt;=1101",$C$4:$C$1500,"&lt;=1105",Y$4:Y$1500,"&gt;"&amp;Y814)+1,""))</f>
        <v/>
      </c>
      <c r="AC814" s="94" t="n">
        <v>66</v>
      </c>
      <c r="AD814" s="94" t="n">
        <v>35.77</v>
      </c>
      <c r="AE814" s="94" t="n">
        <v>84.5</v>
      </c>
      <c r="AF814" s="94" t="n">
        <v>56.88</v>
      </c>
      <c r="AG814" s="94" t="n">
        <v>36.67</v>
      </c>
      <c r="AH814" s="99">
        <f>IF(AND(AC814&gt;0,AC814&lt;36),1,IF(AND(AC814&gt;=36,AC814&lt;51),2,IF(AND(AC814&gt;=51,AC814&lt;71),3,IF(AND(AC814&gt;=71,AC814&lt;=100),4,))))</f>
        <v/>
      </c>
      <c r="AI814" s="99">
        <f>IF(AND(AD814&gt;0,AD814&lt;41),1,IF(AND(AD814&gt;=41,AD814&lt;56),2,IF(AND(AD814&gt;=56,AD814&lt;71),3,IF(AND(AD814&gt;=71,AD814&lt;=100),4,))))</f>
        <v/>
      </c>
      <c r="AJ814" s="99">
        <f>IF(AND(AE814&gt;0,AE814&lt;41),1,IF(AND(AE814&gt;=41,AE814&lt;56),2,IF(AND(AE814&gt;=56,AE814&lt;71),3,IF(AND(AE814&gt;=71,AE814&lt;=100),4,))))</f>
        <v/>
      </c>
      <c r="AK814" s="99">
        <f>IF(AND(AF814&gt;0,AF814&lt;36),1,IF(AND(AF814&gt;=36,AF814&lt;51),2,IF(AND(AF814&gt;=51,AF814&lt;66),3,IF(AND(AF814&gt;=66,AF814&lt;=100),4,))))</f>
        <v/>
      </c>
      <c r="AL814" s="100">
        <f>IF(AND(AG814&gt;0,AG814&lt;37),1,IF(AND(AG814&gt;=37,AG814&lt;58),2,IF(AND(AG814&gt;=58,AG814&lt;71),3,IF(AND(AG814&gt;=71,AG814&lt;=100),4,))))</f>
        <v/>
      </c>
      <c r="AM814" s="101">
        <f>IF((Y814&lt;&gt;"")*(K814&lt;&gt;""),Y814-K814,"")</f>
        <v/>
      </c>
      <c r="AN814" s="99">
        <f>IF((Z814&lt;&gt;"")*(L814&lt;&gt;""),Z814-L814,"")</f>
        <v/>
      </c>
      <c r="AO814" s="99">
        <f>IF((AA814&lt;&gt;"")*(M814&lt;&gt;""),AA814-M814,"")</f>
        <v/>
      </c>
      <c r="AP814" s="99">
        <f>IF((AB814&lt;&gt;"")*(N814&lt;&gt;""),AB814-N814,"")</f>
        <v/>
      </c>
      <c r="AQ814" s="94">
        <f>IF((AC814&lt;&gt;"")*(O814&lt;&gt;""),AC814-O814,"")</f>
        <v/>
      </c>
      <c r="AR814" s="94">
        <f>IF((AD814&lt;&gt;"")*(P814&lt;&gt;""),AD814-P814,"")</f>
        <v/>
      </c>
      <c r="AS814" s="94">
        <f>IF((AE814&lt;&gt;"")*(Q814&lt;&gt;""),AE814-Q814,"")</f>
        <v/>
      </c>
      <c r="AT814" s="94">
        <f>IF((AF814&lt;&gt;"")*(R814&lt;&gt;""),AF814-R814,"")</f>
        <v/>
      </c>
      <c r="AU814" s="94">
        <f>IF((AG814&lt;&gt;"")*(S814&lt;&gt;""),AG814-S814,"")</f>
        <v/>
      </c>
      <c r="AV814" s="99">
        <f>IF((AH814&lt;&gt;"")*(T814&lt;&gt;""),AH814-T814,"")</f>
        <v/>
      </c>
      <c r="AW814" s="99">
        <f>IF((AI814&lt;&gt;"")*(U814&lt;&gt;""),AI814-U814,"")</f>
        <v/>
      </c>
      <c r="AX814" s="99">
        <f>IF((AJ814&lt;&gt;"")*(V814&lt;&gt;""),AJ814-V814,"")</f>
        <v/>
      </c>
      <c r="AY814" s="99">
        <f>IF((AK814&lt;&gt;"")*(W814&lt;&gt;""),AK814-W814,"")</f>
        <v/>
      </c>
      <c r="AZ814" s="102">
        <f>IF((AL814&lt;&gt;"")*(X814&lt;&gt;""),AL814-X814,"")</f>
        <v/>
      </c>
      <c r="BA814" s="50">
        <f>IFERROR(__xludf.dummyfunction("AI(""Actúa como un tutor académico y dirígete personalmente al estudiante "" &amp; I814 &amp; "" "" &amp; J814 &amp; "" "" &amp; G814 &amp; "" "" &amp; H814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AM814 &amp; ""'. Diferencias por área: Matemáticas ("" &amp; AQ814 &amp; ""), Ciencias Natura"&amp;"les ("" &amp; AR814 &amp; ""), Sociales ("" &amp; AS814 &amp; ""), Lectura Crítica ("" &amp; AT814 &amp; "") e Inglés ("" &amp; AU814 &amp; ""). Variación en posición: grupo ("" &amp; AN814 &amp; ""), grado ("" &amp; AO814 &amp; "") y media ("" &amp; AP814 &amp; ""). Puntajes Primer Simulacro: Global "" &amp; K814 &amp; "", Mat "" &amp; "&amp;"O4 &amp; "", Cien "" &amp; P814 &amp; "", Soc "" &amp; Q814 &amp; "", Lec "" &amp; R814 &amp; "", Ing "" &amp; S814 &amp; "". Puntajes Segundo Simulacro: Global "" &amp; Y814 &amp; "", Mat "" &amp; AC814 &amp; "", Cien "" &amp; AD814 &amp; "", Soc "" &amp; AE814 &amp; "", Lec "" &amp; AF814 &amp; "", Ing "" &amp; AG814 &amp; "". Escribe un mensaje motivador"&amp;" y breve (máximo 4 líneas)."")
"),"=AI(""Actúa como un tutor académico y dirígete personalmente al estudiante "" &amp; I814 &amp; "" "" &amp; J814 &amp; "" "" &amp; G814 &amp; "" "" &amp; H814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AM814 &amp; ""'. Diferencias por área: Matemáticas ("" &amp; AQ814 &amp; ""), Ciencias Natur"&amp;"ales ("" &amp; AR814 &amp; ""), Sociales ("" &amp; AS814 &amp; ""), Lectura Crítica ("" &amp; AT814 &amp; "") e Inglés ("" &amp; AU814 &amp; ""). Variación en posición: grupo ("" &amp; AN814 &amp; ""), grado ("" &amp; AO814 &amp; "") y media ("" &amp; AP814 &amp; ""). Puntajes Primer Simulacro: Global "" &amp; K814 &amp; "", Mat "" &amp;"&amp;" O814 &amp; "", Cien "" &amp; P814 &amp; "", Soc "" &amp; Q814 &amp; "", Lec "" &amp; R814 &amp; "", Ing "" &amp; S814 &amp; "". Puntajes Segundo Simulacro: Global "" &amp; Y814 &amp; "", Mat "" &amp; AC814 &amp; "", Cien "" &amp; AD814 &amp; "", Soc "" &amp; AE814 &amp; "", Lec "" &amp; AF814 &amp; "", Ing "" &amp; AG814 &amp; "". Escribe un mensaje motivado"&amp;"r y breve (máximo 4 líneas)."")
")</f>
        <v/>
      </c>
    </row>
    <row r="815" ht="15.75" customHeight="1" s="42">
      <c r="A815" s="93" t="n"/>
      <c r="B815" s="94" t="inlineStr">
        <is>
          <t>Bachillerato</t>
        </is>
      </c>
      <c r="C815" s="94" t="n">
        <v>1004</v>
      </c>
      <c r="D815" s="94" t="n"/>
      <c r="E815" s="95" t="n">
        <v>1011593754</v>
      </c>
      <c r="F815" s="96">
        <f>TRIM(G815&amp;" "&amp;H815&amp;" "&amp;I815&amp;" "&amp;J815)</f>
        <v/>
      </c>
      <c r="G815" s="94" t="inlineStr">
        <is>
          <t>Cartagena</t>
        </is>
      </c>
      <c r="H815" s="94" t="inlineStr">
        <is>
          <t>Holguín</t>
        </is>
      </c>
      <c r="I815" s="94" t="inlineStr">
        <is>
          <t>Shara</t>
        </is>
      </c>
      <c r="J815" s="97" t="n"/>
      <c r="K815" s="98">
        <f>IF(SUM(O815:S815)=0, "", ROUND(((O815*3+P815*3+Q815*3+R815*3+S815*1)/13)*5,0))</f>
        <v/>
      </c>
      <c r="L815" s="99">
        <f>IF(OR($C815="",K815=""),"",COUNTIFS($C$4:$C$1500,$C815,K$4:K$1500,"&gt;"&amp;K815)+1)</f>
        <v/>
      </c>
      <c r="M815" s="99">
        <f>IF(OR($C815="",K815=""),"",IF(AND($C815&gt;=1001,$C815&lt;=1005),COUNTIFS($C$4:$C$1500,"&gt;=1001",$C$4:$C$1500,"&lt;=1005",K$4:K$1500,"&gt;"&amp;K815)+1,IF(AND($C815&gt;=1101,$C815&lt;=1105),COUNTIFS($C$4:$C$1500,"&gt;=1101",$C$4:$C$1500,"&lt;=1105",K$4:K$1500,"&gt;"&amp;K815)+1,IF(AND($C815&gt;=901,$C815&lt;=905),COUNTIFS($C$4:$C$1500,"&gt;=901",$C$4:$C$1500,"&lt;=905",K$4:K$1500,"&gt;"&amp;K815)+1,IF(AND($C815&gt;=801,$C815&lt;=805),COUNTIFS($C$4:$C$1500,"&gt;=801",$C$4:$C$1500,"&lt;=805",K$4:K$1500,"&gt;"&amp;K815)+1,IF(AND($C815&gt;=701,$C815&lt;=705),COUNTIFS($C$4:$C$1500,"&gt;=701",$C$4:$C$1500,"&lt;=705",K$4:K$1500,"&gt;"&amp;K815)+1,IF(AND($C815&gt;=601,$C815&lt;=606),COUNTIFS($C$4:$C$1500,"&gt;=601",$C$4:$C$1500,"&lt;=606",K$4:K$1500,"&gt;"&amp;K815)+1,"")))))))</f>
        <v/>
      </c>
      <c r="N815" s="99">
        <f>IF(OR($C815="",K815=""),"",IF(OR(AND($C815&gt;=1001,$C815&lt;=1005),AND($C815&gt;=1101,$C815&lt;=1105)),COUNTIFS($C$4:$C$1500,"&gt;=1001",$C$4:$C$1500,"&lt;=1005",K$4:K$1500,"&gt;"&amp;K815)+COUNTIFS($C$4:$C$1500,"&gt;=1101",$C$4:$C$1500,"&lt;=1105",K$4:K$1500,"&gt;"&amp;K815)+1,""))</f>
        <v/>
      </c>
      <c r="O815" s="94" t="n">
        <v>62.4</v>
      </c>
      <c r="P815" s="94" t="n">
        <v>32.57</v>
      </c>
      <c r="Q815" s="94" t="n">
        <v>62.04</v>
      </c>
      <c r="R815" s="94" t="n">
        <v>60</v>
      </c>
      <c r="S815" s="94" t="n">
        <v>55.56</v>
      </c>
      <c r="T815" s="99">
        <f>IF(AND(O815&gt;0,O815&lt;36),1,IF(AND(O815&gt;=36,O815&lt;51),2,IF(AND(O815&gt;=51,O815&lt;71),3,IF(AND(O815&gt;=71,O815&lt;=100),4,))))</f>
        <v/>
      </c>
      <c r="U815" s="99">
        <f>IF(AND(P815&gt;0,P815&lt;41),1,IF(AND(P815&gt;=41,P815&lt;56),2,IF(AND(P815&gt;=56,P815&lt;71),3,IF(AND(P815&gt;=71,P815&lt;=100),4,))))</f>
        <v/>
      </c>
      <c r="V815" s="99">
        <f>IF(AND(Q815&gt;0,Q815&lt;41),1,IF(AND(Q815&gt;=41,Q815&lt;56),2,IF(AND(Q815&gt;=56,Q815&lt;71),3,IF(AND(Q815&gt;=71,Q815&lt;=100),4,))))</f>
        <v/>
      </c>
      <c r="W815" s="99">
        <f>IF(AND(R815&gt;0,R815&lt;36),1,IF(AND(R815&gt;=36,R815&lt;51),2,IF(AND(R815&gt;=51,R815&lt;66),3,IF(AND(R815&gt;=66,R815&lt;=100),4,))))</f>
        <v/>
      </c>
      <c r="X815" s="100">
        <f>IF(AND(S815&gt;0,S815&lt;37),1,IF(AND(S815&gt;=37,S815&lt;58),2,IF(AND(S815&gt;=58,S815&lt;71),3,IF(AND(S815&gt;=71,S815&lt;=100),4,))))</f>
        <v/>
      </c>
      <c r="Y815" s="101">
        <f>IF(SUM(AC815:AG815)=0, "", ROUND(((AC815*3+AD815*3+AE815*3+AF815*3+AG815*1)/13)*5,0))</f>
        <v/>
      </c>
      <c r="Z815" s="99">
        <f>IF(OR($C815="",Y815=""),"",COUNTIFS($C$4:$C$1500,$C815,Y$4:Y$1500,"&gt;"&amp;Y815)+1)</f>
        <v/>
      </c>
      <c r="AA815" s="99">
        <f>IF(OR($C815="",Y815=""),"",IF(AND($C815&gt;=1001,$C815&lt;=1005),COUNTIFS($C$4:$C$1500,"&gt;=1001",$C$4:$C$1500,"&lt;=1005",Y$4:Y$1500,"&gt;"&amp;Y815)+1,IF(AND($C815&gt;=1101,$C815&lt;=1105),COUNTIFS($C$4:$C$1500,"&gt;=1101",$C$4:$C$1500,"&lt;=1105",Y$4:Y$1500,"&gt;"&amp;Y815)+1,IF(AND($C815&gt;=901,$C815&lt;=905),COUNTIFS($C$4:$C$1500,"&gt;=901",$C$4:$C$1500,"&lt;=905",Y$4:Y$1500,"&gt;"&amp;Y815)+1,IF(AND($C815&gt;=801,$C815&lt;=805),COUNTIFS($C$4:$C$1500,"&gt;=801",$C$4:$C$1500,"&lt;=805",Y$4:Y$1500,"&gt;"&amp;Y815)+1,IF(AND($C815&gt;=701,$C815&lt;=705),COUNTIFS($C$4:$C$1500,"&gt;=701",$C$4:$C$1500,"&lt;=705",Y$4:Y$1500,"&gt;"&amp;Y815)+1,IF(AND($C815&gt;=601,$C815&lt;=606),COUNTIFS($C$4:$C$1500,"&gt;=601",$C$4:$C$1500,"&lt;=606",Y$4:Y$1500,"&gt;"&amp;Y815)+1,"")))))))</f>
        <v/>
      </c>
      <c r="AB815" s="99">
        <f>IF(OR($C815="",Y815=""),"",IF(OR(AND($C815&gt;=1001,$C815&lt;=1005),AND($C815&gt;=1101,$C815&lt;=1105)),COUNTIFS($C$4:$C$1500,"&gt;=1001",$C$4:$C$1500,"&lt;=1005",Y$4:Y$1500,"&gt;"&amp;Y815)+COUNTIFS($C$4:$C$1500,"&gt;=1101",$C$4:$C$1500,"&lt;=1105",Y$4:Y$1500,"&gt;"&amp;Y815)+1,""))</f>
        <v/>
      </c>
      <c r="AC815" s="94" t="n">
        <v>87</v>
      </c>
      <c r="AD815" s="94" t="n">
        <v>64.38</v>
      </c>
      <c r="AE815" s="94" t="n">
        <v>84.5</v>
      </c>
      <c r="AF815" s="94" t="n">
        <v>83.13</v>
      </c>
      <c r="AG815" s="94" t="n">
        <v>91.67</v>
      </c>
      <c r="AH815" s="99">
        <f>IF(AND(AC815&gt;0,AC815&lt;36),1,IF(AND(AC815&gt;=36,AC815&lt;51),2,IF(AND(AC815&gt;=51,AC815&lt;71),3,IF(AND(AC815&gt;=71,AC815&lt;=100),4,))))</f>
        <v/>
      </c>
      <c r="AI815" s="99">
        <f>IF(AND(AD815&gt;0,AD815&lt;41),1,IF(AND(AD815&gt;=41,AD815&lt;56),2,IF(AND(AD815&gt;=56,AD815&lt;71),3,IF(AND(AD815&gt;=71,AD815&lt;=100),4,))))</f>
        <v/>
      </c>
      <c r="AJ815" s="99">
        <f>IF(AND(AE815&gt;0,AE815&lt;41),1,IF(AND(AE815&gt;=41,AE815&lt;56),2,IF(AND(AE815&gt;=56,AE815&lt;71),3,IF(AND(AE815&gt;=71,AE815&lt;=100),4,))))</f>
        <v/>
      </c>
      <c r="AK815" s="99">
        <f>IF(AND(AF815&gt;0,AF815&lt;36),1,IF(AND(AF815&gt;=36,AF815&lt;51),2,IF(AND(AF815&gt;=51,AF815&lt;66),3,IF(AND(AF815&gt;=66,AF815&lt;=100),4,))))</f>
        <v/>
      </c>
      <c r="AL815" s="100">
        <f>IF(AND(AG815&gt;0,AG815&lt;37),1,IF(AND(AG815&gt;=37,AG815&lt;58),2,IF(AND(AG815&gt;=58,AG815&lt;71),3,IF(AND(AG815&gt;=71,AG815&lt;=100),4,))))</f>
        <v/>
      </c>
      <c r="AM815" s="101">
        <f>IF((Y815&lt;&gt;"")*(K815&lt;&gt;""),Y815-K815,"")</f>
        <v/>
      </c>
      <c r="AN815" s="99">
        <f>IF((Z815&lt;&gt;"")*(L815&lt;&gt;""),Z815-L815,"")</f>
        <v/>
      </c>
      <c r="AO815" s="99">
        <f>IF((AA815&lt;&gt;"")*(M815&lt;&gt;""),AA815-M815,"")</f>
        <v/>
      </c>
      <c r="AP815" s="99">
        <f>IF((AB815&lt;&gt;"")*(N815&lt;&gt;""),AB815-N815,"")</f>
        <v/>
      </c>
      <c r="AQ815" s="94">
        <f>IF((AC815&lt;&gt;"")*(O815&lt;&gt;""),AC815-O815,"")</f>
        <v/>
      </c>
      <c r="AR815" s="94">
        <f>IF((AD815&lt;&gt;"")*(P815&lt;&gt;""),AD815-P815,"")</f>
        <v/>
      </c>
      <c r="AS815" s="94">
        <f>IF((AE815&lt;&gt;"")*(Q815&lt;&gt;""),AE815-Q815,"")</f>
        <v/>
      </c>
      <c r="AT815" s="94">
        <f>IF((AF815&lt;&gt;"")*(R815&lt;&gt;""),AF815-R815,"")</f>
        <v/>
      </c>
      <c r="AU815" s="94">
        <f>IF((AG815&lt;&gt;"")*(S815&lt;&gt;""),AG815-S815,"")</f>
        <v/>
      </c>
      <c r="AV815" s="99">
        <f>IF((AH815&lt;&gt;"")*(T815&lt;&gt;""),AH815-T815,"")</f>
        <v/>
      </c>
      <c r="AW815" s="99">
        <f>IF((AI815&lt;&gt;"")*(U815&lt;&gt;""),AI815-U815,"")</f>
        <v/>
      </c>
      <c r="AX815" s="99">
        <f>IF((AJ815&lt;&gt;"")*(V815&lt;&gt;""),AJ815-V815,"")</f>
        <v/>
      </c>
      <c r="AY815" s="99">
        <f>IF((AK815&lt;&gt;"")*(W815&lt;&gt;""),AK815-W815,"")</f>
        <v/>
      </c>
      <c r="AZ815" s="102">
        <f>IF((AL815&lt;&gt;"")*(X815&lt;&gt;""),AL815-X815,"")</f>
        <v/>
      </c>
      <c r="BA815" s="50">
        <f>IFERROR(__xludf.dummyfunction("AI(""Actúa como un tutor académico y dirígete personalmente al estudiante "" &amp; I815 &amp; "" "" &amp; J815 &amp; "" "" &amp; G815 &amp; "" "" &amp; H815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AM815 &amp; ""'. Diferencias por área: Matemáticas ("" &amp; AQ815 &amp; ""), Ciencias Natura"&amp;"les ("" &amp; AR815 &amp; ""), Sociales ("" &amp; AS815 &amp; ""), Lectura Crítica ("" &amp; AT815 &amp; "") e Inglés ("" &amp; AU815 &amp; ""). Variación en posición: grupo ("" &amp; AN815 &amp; ""), grado ("" &amp; AO815 &amp; "") y media ("" &amp; AP815 &amp; ""). Puntajes Primer Simulacro: Global "" &amp; K815 &amp; "", Mat "" &amp; "&amp;"O4 &amp; "", Cien "" &amp; P815 &amp; "", Soc "" &amp; Q815 &amp; "", Lec "" &amp; R815 &amp; "", Ing "" &amp; S815 &amp; "". Puntajes Segundo Simulacro: Global "" &amp; Y815 &amp; "", Mat "" &amp; AC815 &amp; "", Cien "" &amp; AD815 &amp; "", Soc "" &amp; AE815 &amp; "", Lec "" &amp; AF815 &amp; "", Ing "" &amp; AG815 &amp; "". Escribe un mensaje motivador"&amp;" y breve (máximo 4 líneas)."")
"),"=AI(""Actúa como un tutor académico y dirígete personalmente al estudiante "" &amp; I815 &amp; "" "" &amp; J815 &amp; "" "" &amp; G815 &amp; "" "" &amp; H815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AM815 &amp; ""'. Diferencias por área: Matemáticas ("" &amp; AQ815 &amp; ""), Ciencias Natur"&amp;"ales ("" &amp; AR815 &amp; ""), Sociales ("" &amp; AS815 &amp; ""), Lectura Crítica ("" &amp; AT815 &amp; "") e Inglés ("" &amp; AU815 &amp; ""). Variación en posición: grupo ("" &amp; AN815 &amp; ""), grado ("" &amp; AO815 &amp; "") y media ("" &amp; AP815 &amp; ""). Puntajes Primer Simulacro: Global "" &amp; K815 &amp; "", Mat "" &amp;"&amp;" O815 &amp; "", Cien "" &amp; P815 &amp; "", Soc "" &amp; Q815 &amp; "", Lec "" &amp; R815 &amp; "", Ing "" &amp; S815 &amp; "". Puntajes Segundo Simulacro: Global "" &amp; Y815 &amp; "", Mat "" &amp; AC815 &amp; "", Cien "" &amp; AD815 &amp; "", Soc "" &amp; AE815 &amp; "", Lec "" &amp; AF815 &amp; "", Ing "" &amp; AG815 &amp; "". Escribe un mensaje motivado"&amp;"r y breve (máximo 4 líneas)."")
")</f>
        <v/>
      </c>
    </row>
    <row r="816" ht="15.75" customHeight="1" s="42">
      <c r="A816" s="93" t="n"/>
      <c r="B816" s="94" t="inlineStr">
        <is>
          <t>Bachillerato</t>
        </is>
      </c>
      <c r="C816" s="94" t="n">
        <v>1004</v>
      </c>
      <c r="D816" s="94" t="n"/>
      <c r="E816" s="95" t="n">
        <v>1011592974</v>
      </c>
      <c r="F816" s="96">
        <f>TRIM(G816&amp;" "&amp;H816&amp;" "&amp;I816&amp;" "&amp;J816)</f>
        <v/>
      </c>
      <c r="G816" s="94" t="inlineStr">
        <is>
          <t>Carvajal</t>
        </is>
      </c>
      <c r="H816" s="94" t="inlineStr">
        <is>
          <t>Giraldo</t>
        </is>
      </c>
      <c r="I816" s="94" t="inlineStr">
        <is>
          <t>Juan</t>
        </is>
      </c>
      <c r="J816" s="97" t="inlineStr">
        <is>
          <t>Esteban</t>
        </is>
      </c>
      <c r="K816" s="98">
        <f>IF(SUM(O816:S816)=0, "", ROUND(((O816*3+P816*3+Q816*3+R816*3+S816*1)/13)*5,0))</f>
        <v/>
      </c>
      <c r="L816" s="99">
        <f>IF(OR($C816="",K816=""),"",COUNTIFS($C$4:$C$1500,$C816,K$4:K$1500,"&gt;"&amp;K816)+1)</f>
        <v/>
      </c>
      <c r="M816" s="99">
        <f>IF(OR($C816="",K816=""),"",IF(AND($C816&gt;=1001,$C816&lt;=1005),COUNTIFS($C$4:$C$1500,"&gt;=1001",$C$4:$C$1500,"&lt;=1005",K$4:K$1500,"&gt;"&amp;K816)+1,IF(AND($C816&gt;=1101,$C816&lt;=1105),COUNTIFS($C$4:$C$1500,"&gt;=1101",$C$4:$C$1500,"&lt;=1105",K$4:K$1500,"&gt;"&amp;K816)+1,IF(AND($C816&gt;=901,$C816&lt;=905),COUNTIFS($C$4:$C$1500,"&gt;=901",$C$4:$C$1500,"&lt;=905",K$4:K$1500,"&gt;"&amp;K816)+1,IF(AND($C816&gt;=801,$C816&lt;=805),COUNTIFS($C$4:$C$1500,"&gt;=801",$C$4:$C$1500,"&lt;=805",K$4:K$1500,"&gt;"&amp;K816)+1,IF(AND($C816&gt;=701,$C816&lt;=705),COUNTIFS($C$4:$C$1500,"&gt;=701",$C$4:$C$1500,"&lt;=705",K$4:K$1500,"&gt;"&amp;K816)+1,IF(AND($C816&gt;=601,$C816&lt;=606),COUNTIFS($C$4:$C$1500,"&gt;=601",$C$4:$C$1500,"&lt;=606",K$4:K$1500,"&gt;"&amp;K816)+1,"")))))))</f>
        <v/>
      </c>
      <c r="N816" s="99">
        <f>IF(OR($C816="",K816=""),"",IF(OR(AND($C816&gt;=1001,$C816&lt;=1005),AND($C816&gt;=1101,$C816&lt;=1105)),COUNTIFS($C$4:$C$1500,"&gt;=1001",$C$4:$C$1500,"&lt;=1005",K$4:K$1500,"&gt;"&amp;K816)+COUNTIFS($C$4:$C$1500,"&gt;=1101",$C$4:$C$1500,"&lt;=1105",K$4:K$1500,"&gt;"&amp;K816)+1,""))</f>
        <v/>
      </c>
      <c r="O816" s="94" t="n">
        <v>38.24</v>
      </c>
      <c r="P816" s="94" t="n">
        <v>37.66</v>
      </c>
      <c r="Q816" s="94" t="n">
        <v>43.86</v>
      </c>
      <c r="R816" s="94" t="n">
        <v>50</v>
      </c>
      <c r="S816" s="94" t="n">
        <v>44.44</v>
      </c>
      <c r="T816" s="99">
        <f>IF(AND(O816&gt;0,O816&lt;36),1,IF(AND(O816&gt;=36,O816&lt;51),2,IF(AND(O816&gt;=51,O816&lt;71),3,IF(AND(O816&gt;=71,O816&lt;=100),4,))))</f>
        <v/>
      </c>
      <c r="U816" s="99">
        <f>IF(AND(P816&gt;0,P816&lt;41),1,IF(AND(P816&gt;=41,P816&lt;56),2,IF(AND(P816&gt;=56,P816&lt;71),3,IF(AND(P816&gt;=71,P816&lt;=100),4,))))</f>
        <v/>
      </c>
      <c r="V816" s="99">
        <f>IF(AND(Q816&gt;0,Q816&lt;41),1,IF(AND(Q816&gt;=41,Q816&lt;56),2,IF(AND(Q816&gt;=56,Q816&lt;71),3,IF(AND(Q816&gt;=71,Q816&lt;=100),4,))))</f>
        <v/>
      </c>
      <c r="W816" s="99">
        <f>IF(AND(R816&gt;0,R816&lt;36),1,IF(AND(R816&gt;=36,R816&lt;51),2,IF(AND(R816&gt;=51,R816&lt;66),3,IF(AND(R816&gt;=66,R816&lt;=100),4,))))</f>
        <v/>
      </c>
      <c r="X816" s="100">
        <f>IF(AND(S816&gt;0,S816&lt;37),1,IF(AND(S816&gt;=37,S816&lt;58),2,IF(AND(S816&gt;=58,S816&lt;71),3,IF(AND(S816&gt;=71,S816&lt;=100),4,))))</f>
        <v/>
      </c>
      <c r="Y816" s="101">
        <f>IF(SUM(AC816:AG816)=0, "", ROUND(((AC816*3+AD816*3+AE816*3+AF816*3+AG816*1)/13)*5,0))</f>
        <v/>
      </c>
      <c r="Z816" s="99">
        <f>IF(OR($C816="",Y816=""),"",COUNTIFS($C$4:$C$1500,$C816,Y$4:Y$1500,"&gt;"&amp;Y816)+1)</f>
        <v/>
      </c>
      <c r="AA816" s="99">
        <f>IF(OR($C816="",Y816=""),"",IF(AND($C816&gt;=1001,$C816&lt;=1005),COUNTIFS($C$4:$C$1500,"&gt;=1001",$C$4:$C$1500,"&lt;=1005",Y$4:Y$1500,"&gt;"&amp;Y816)+1,IF(AND($C816&gt;=1101,$C816&lt;=1105),COUNTIFS($C$4:$C$1500,"&gt;=1101",$C$4:$C$1500,"&lt;=1105",Y$4:Y$1500,"&gt;"&amp;Y816)+1,IF(AND($C816&gt;=901,$C816&lt;=905),COUNTIFS($C$4:$C$1500,"&gt;=901",$C$4:$C$1500,"&lt;=905",Y$4:Y$1500,"&gt;"&amp;Y816)+1,IF(AND($C816&gt;=801,$C816&lt;=805),COUNTIFS($C$4:$C$1500,"&gt;=801",$C$4:$C$1500,"&lt;=805",Y$4:Y$1500,"&gt;"&amp;Y816)+1,IF(AND($C816&gt;=701,$C816&lt;=705),COUNTIFS($C$4:$C$1500,"&gt;=701",$C$4:$C$1500,"&lt;=705",Y$4:Y$1500,"&gt;"&amp;Y816)+1,IF(AND($C816&gt;=601,$C816&lt;=606),COUNTIFS($C$4:$C$1500,"&gt;=601",$C$4:$C$1500,"&lt;=606",Y$4:Y$1500,"&gt;"&amp;Y816)+1,"")))))))</f>
        <v/>
      </c>
      <c r="AB816" s="99">
        <f>IF(OR($C816="",Y816=""),"",IF(OR(AND($C816&gt;=1001,$C816&lt;=1005),AND($C816&gt;=1101,$C816&lt;=1105)),COUNTIFS($C$4:$C$1500,"&gt;=1001",$C$4:$C$1500,"&lt;=1005",Y$4:Y$1500,"&gt;"&amp;Y816)+COUNTIFS($C$4:$C$1500,"&gt;=1101",$C$4:$C$1500,"&lt;=1105",Y$4:Y$1500,"&gt;"&amp;Y816)+1,""))</f>
        <v/>
      </c>
      <c r="AC816" s="94" t="n">
        <v>45</v>
      </c>
      <c r="AD816" s="94" t="n">
        <v>63.78</v>
      </c>
      <c r="AE816" s="94" t="n">
        <v>48</v>
      </c>
      <c r="AF816" s="94" t="n">
        <v>65.63</v>
      </c>
      <c r="AG816" s="94" t="n">
        <v>36.67</v>
      </c>
      <c r="AH816" s="99">
        <f>IF(AND(AC816&gt;0,AC816&lt;36),1,IF(AND(AC816&gt;=36,AC816&lt;51),2,IF(AND(AC816&gt;=51,AC816&lt;71),3,IF(AND(AC816&gt;=71,AC816&lt;=100),4,))))</f>
        <v/>
      </c>
      <c r="AI816" s="99">
        <f>IF(AND(AD816&gt;0,AD816&lt;41),1,IF(AND(AD816&gt;=41,AD816&lt;56),2,IF(AND(AD816&gt;=56,AD816&lt;71),3,IF(AND(AD816&gt;=71,AD816&lt;=100),4,))))</f>
        <v/>
      </c>
      <c r="AJ816" s="99">
        <f>IF(AND(AE816&gt;0,AE816&lt;41),1,IF(AND(AE816&gt;=41,AE816&lt;56),2,IF(AND(AE816&gt;=56,AE816&lt;71),3,IF(AND(AE816&gt;=71,AE816&lt;=100),4,))))</f>
        <v/>
      </c>
      <c r="AK816" s="99">
        <f>IF(AND(AF816&gt;0,AF816&lt;36),1,IF(AND(AF816&gt;=36,AF816&lt;51),2,IF(AND(AF816&gt;=51,AF816&lt;66),3,IF(AND(AF816&gt;=66,AF816&lt;=100),4,))))</f>
        <v/>
      </c>
      <c r="AL816" s="100">
        <f>IF(AND(AG816&gt;0,AG816&lt;37),1,IF(AND(AG816&gt;=37,AG816&lt;58),2,IF(AND(AG816&gt;=58,AG816&lt;71),3,IF(AND(AG816&gt;=71,AG816&lt;=100),4,))))</f>
        <v/>
      </c>
      <c r="AM816" s="101">
        <f>IF((Y816&lt;&gt;"")*(K816&lt;&gt;""),Y816-K816,"")</f>
        <v/>
      </c>
      <c r="AN816" s="99">
        <f>IF((Z816&lt;&gt;"")*(L816&lt;&gt;""),Z816-L816,"")</f>
        <v/>
      </c>
      <c r="AO816" s="99">
        <f>IF((AA816&lt;&gt;"")*(M816&lt;&gt;""),AA816-M816,"")</f>
        <v/>
      </c>
      <c r="AP816" s="99">
        <f>IF((AB816&lt;&gt;"")*(N816&lt;&gt;""),AB816-N816,"")</f>
        <v/>
      </c>
      <c r="AQ816" s="94">
        <f>IF((AC816&lt;&gt;"")*(O816&lt;&gt;""),AC816-O816,"")</f>
        <v/>
      </c>
      <c r="AR816" s="94">
        <f>IF((AD816&lt;&gt;"")*(P816&lt;&gt;""),AD816-P816,"")</f>
        <v/>
      </c>
      <c r="AS816" s="94">
        <f>IF((AE816&lt;&gt;"")*(Q816&lt;&gt;""),AE816-Q816,"")</f>
        <v/>
      </c>
      <c r="AT816" s="94">
        <f>IF((AF816&lt;&gt;"")*(R816&lt;&gt;""),AF816-R816,"")</f>
        <v/>
      </c>
      <c r="AU816" s="94">
        <f>IF((AG816&lt;&gt;"")*(S816&lt;&gt;""),AG816-S816,"")</f>
        <v/>
      </c>
      <c r="AV816" s="99">
        <f>IF((AH816&lt;&gt;"")*(T816&lt;&gt;""),AH816-T816,"")</f>
        <v/>
      </c>
      <c r="AW816" s="99">
        <f>IF((AI816&lt;&gt;"")*(U816&lt;&gt;""),AI816-U816,"")</f>
        <v/>
      </c>
      <c r="AX816" s="99">
        <f>IF((AJ816&lt;&gt;"")*(V816&lt;&gt;""),AJ816-V816,"")</f>
        <v/>
      </c>
      <c r="AY816" s="99">
        <f>IF((AK816&lt;&gt;"")*(W816&lt;&gt;""),AK816-W816,"")</f>
        <v/>
      </c>
      <c r="AZ816" s="102">
        <f>IF((AL816&lt;&gt;"")*(X816&lt;&gt;""),AL816-X816,"")</f>
        <v/>
      </c>
      <c r="BA816" s="50">
        <f>IFERROR(__xludf.dummyfunction("AI(""Actúa como un tutor académico y dirígete personalmente al estudiante "" &amp; I816 &amp; "" "" &amp; J816 &amp; "" "" &amp; G816 &amp; "" "" &amp; H816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AM816 &amp; ""'. Diferencias por área: Matemáticas ("" &amp; AQ816 &amp; ""), Ciencias Natura"&amp;"les ("" &amp; AR816 &amp; ""), Sociales ("" &amp; AS816 &amp; ""), Lectura Crítica ("" &amp; AT816 &amp; "") e Inglés ("" &amp; AU816 &amp; ""). Variación en posición: grupo ("" &amp; AN816 &amp; ""), grado ("" &amp; AO816 &amp; "") y media ("" &amp; AP816 &amp; ""). Puntajes Primer Simulacro: Global "" &amp; K816 &amp; "", Mat "" &amp; "&amp;"O4 &amp; "", Cien "" &amp; P816 &amp; "", Soc "" &amp; Q816 &amp; "", Lec "" &amp; R816 &amp; "", Ing "" &amp; S816 &amp; "". Puntajes Segundo Simulacro: Global "" &amp; Y816 &amp; "", Mat "" &amp; AC816 &amp; "", Cien "" &amp; AD816 &amp; "", Soc "" &amp; AE816 &amp; "", Lec "" &amp; AF816 &amp; "", Ing "" &amp; AG816 &amp; "". Escribe un mensaje motivador"&amp;" y breve (máximo 4 líneas)."")
"),"=AI(""Actúa como un tutor académico y dirígete personalmente al estudiante "" &amp; I816 &amp; "" "" &amp; J816 &amp; "" "" &amp; G816 &amp; "" "" &amp; H816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AM816 &amp; ""'. Diferencias por área: Matemáticas ("" &amp; AQ816 &amp; ""), Ciencias Natur"&amp;"ales ("" &amp; AR816 &amp; ""), Sociales ("" &amp; AS816 &amp; ""), Lectura Crítica ("" &amp; AT816 &amp; "") e Inglés ("" &amp; AU816 &amp; ""). Variación en posición: grupo ("" &amp; AN816 &amp; ""), grado ("" &amp; AO816 &amp; "") y media ("" &amp; AP816 &amp; ""). Puntajes Primer Simulacro: Global "" &amp; K816 &amp; "", Mat "" &amp;"&amp;" O816 &amp; "", Cien "" &amp; P816 &amp; "", Soc "" &amp; Q816 &amp; "", Lec "" &amp; R816 &amp; "", Ing "" &amp; S816 &amp; "". Puntajes Segundo Simulacro: Global "" &amp; Y816 &amp; "", Mat "" &amp; AC816 &amp; "", Cien "" &amp; AD816 &amp; "", Soc "" &amp; AE816 &amp; "", Lec "" &amp; AF816 &amp; "", Ing "" &amp; AG816 &amp; "". Escribe un mensaje motivado"&amp;"r y breve (máximo 4 líneas)."")
")</f>
        <v/>
      </c>
    </row>
    <row r="817" ht="15.75" customHeight="1" s="42">
      <c r="A817" s="93" t="n"/>
      <c r="B817" s="94" t="inlineStr">
        <is>
          <t>Bachillerato</t>
        </is>
      </c>
      <c r="C817" s="94" t="n">
        <v>1004</v>
      </c>
      <c r="D817" s="94" t="n"/>
      <c r="E817" s="95" t="n">
        <v>1011593986</v>
      </c>
      <c r="F817" s="96">
        <f>TRIM(G817&amp;" "&amp;H817&amp;" "&amp;I817&amp;" "&amp;J817)</f>
        <v/>
      </c>
      <c r="G817" s="94" t="inlineStr">
        <is>
          <t>Carvajal</t>
        </is>
      </c>
      <c r="H817" s="94" t="inlineStr">
        <is>
          <t>González</t>
        </is>
      </c>
      <c r="I817" s="94" t="inlineStr">
        <is>
          <t>Juanita</t>
        </is>
      </c>
      <c r="J817" s="97" t="n"/>
      <c r="K817" s="98">
        <f>IF(SUM(O817:S817)=0, "", ROUND(((O817*3+P817*3+Q817*3+R817*3+S817*1)/13)*5,0))</f>
        <v/>
      </c>
      <c r="L817" s="99">
        <f>IF(OR($C817="",K817=""),"",COUNTIFS($C$4:$C$1500,$C817,K$4:K$1500,"&gt;"&amp;K817)+1)</f>
        <v/>
      </c>
      <c r="M817" s="99">
        <f>IF(OR($C817="",K817=""),"",IF(AND($C817&gt;=1001,$C817&lt;=1005),COUNTIFS($C$4:$C$1500,"&gt;=1001",$C$4:$C$1500,"&lt;=1005",K$4:K$1500,"&gt;"&amp;K817)+1,IF(AND($C817&gt;=1101,$C817&lt;=1105),COUNTIFS($C$4:$C$1500,"&gt;=1101",$C$4:$C$1500,"&lt;=1105",K$4:K$1500,"&gt;"&amp;K817)+1,IF(AND($C817&gt;=901,$C817&lt;=905),COUNTIFS($C$4:$C$1500,"&gt;=901",$C$4:$C$1500,"&lt;=905",K$4:K$1500,"&gt;"&amp;K817)+1,IF(AND($C817&gt;=801,$C817&lt;=805),COUNTIFS($C$4:$C$1500,"&gt;=801",$C$4:$C$1500,"&lt;=805",K$4:K$1500,"&gt;"&amp;K817)+1,IF(AND($C817&gt;=701,$C817&lt;=705),COUNTIFS($C$4:$C$1500,"&gt;=701",$C$4:$C$1500,"&lt;=705",K$4:K$1500,"&gt;"&amp;K817)+1,IF(AND($C817&gt;=601,$C817&lt;=606),COUNTIFS($C$4:$C$1500,"&gt;=601",$C$4:$C$1500,"&lt;=606",K$4:K$1500,"&gt;"&amp;K817)+1,"")))))))</f>
        <v/>
      </c>
      <c r="N817" s="99">
        <f>IF(OR($C817="",K817=""),"",IF(OR(AND($C817&gt;=1001,$C817&lt;=1005),AND($C817&gt;=1101,$C817&lt;=1105)),COUNTIFS($C$4:$C$1500,"&gt;=1001",$C$4:$C$1500,"&lt;=1005",K$4:K$1500,"&gt;"&amp;K817)+COUNTIFS($C$4:$C$1500,"&gt;=1101",$C$4:$C$1500,"&lt;=1105",K$4:K$1500,"&gt;"&amp;K817)+1,""))</f>
        <v/>
      </c>
      <c r="O817" s="94" t="n">
        <v>64.98999999999999</v>
      </c>
      <c r="P817" s="94" t="n">
        <v>69.25</v>
      </c>
      <c r="Q817" s="94" t="n">
        <v>76.04000000000001</v>
      </c>
      <c r="R817" s="94" t="n">
        <v>65</v>
      </c>
      <c r="S817" s="94" t="n">
        <v>82.22</v>
      </c>
      <c r="T817" s="99">
        <f>IF(AND(O817&gt;0,O817&lt;36),1,IF(AND(O817&gt;=36,O817&lt;51),2,IF(AND(O817&gt;=51,O817&lt;71),3,IF(AND(O817&gt;=71,O817&lt;=100),4,))))</f>
        <v/>
      </c>
      <c r="U817" s="99">
        <f>IF(AND(P817&gt;0,P817&lt;41),1,IF(AND(P817&gt;=41,P817&lt;56),2,IF(AND(P817&gt;=56,P817&lt;71),3,IF(AND(P817&gt;=71,P817&lt;=100),4,))))</f>
        <v/>
      </c>
      <c r="V817" s="99">
        <f>IF(AND(Q817&gt;0,Q817&lt;41),1,IF(AND(Q817&gt;=41,Q817&lt;56),2,IF(AND(Q817&gt;=56,Q817&lt;71),3,IF(AND(Q817&gt;=71,Q817&lt;=100),4,))))</f>
        <v/>
      </c>
      <c r="W817" s="99">
        <f>IF(AND(R817&gt;0,R817&lt;36),1,IF(AND(R817&gt;=36,R817&lt;51),2,IF(AND(R817&gt;=51,R817&lt;66),3,IF(AND(R817&gt;=66,R817&lt;=100),4,))))</f>
        <v/>
      </c>
      <c r="X817" s="100">
        <f>IF(AND(S817&gt;0,S817&lt;37),1,IF(AND(S817&gt;=37,S817&lt;58),2,IF(AND(S817&gt;=58,S817&lt;71),3,IF(AND(S817&gt;=71,S817&lt;=100),4,))))</f>
        <v/>
      </c>
      <c r="Y817" s="101">
        <f>IF(SUM(AC817:AG817)=0, "", ROUND(((AC817*3+AD817*3+AE817*3+AF817*3+AG817*1)/13)*5,0))</f>
        <v/>
      </c>
      <c r="Z817" s="99">
        <f>IF(OR($C817="",Y817=""),"",COUNTIFS($C$4:$C$1500,$C817,Y$4:Y$1500,"&gt;"&amp;Y817)+1)</f>
        <v/>
      </c>
      <c r="AA817" s="99">
        <f>IF(OR($C817="",Y817=""),"",IF(AND($C817&gt;=1001,$C817&lt;=1005),COUNTIFS($C$4:$C$1500,"&gt;=1001",$C$4:$C$1500,"&lt;=1005",Y$4:Y$1500,"&gt;"&amp;Y817)+1,IF(AND($C817&gt;=1101,$C817&lt;=1105),COUNTIFS($C$4:$C$1500,"&gt;=1101",$C$4:$C$1500,"&lt;=1105",Y$4:Y$1500,"&gt;"&amp;Y817)+1,IF(AND($C817&gt;=901,$C817&lt;=905),COUNTIFS($C$4:$C$1500,"&gt;=901",$C$4:$C$1500,"&lt;=905",Y$4:Y$1500,"&gt;"&amp;Y817)+1,IF(AND($C817&gt;=801,$C817&lt;=805),COUNTIFS($C$4:$C$1500,"&gt;=801",$C$4:$C$1500,"&lt;=805",Y$4:Y$1500,"&gt;"&amp;Y817)+1,IF(AND($C817&gt;=701,$C817&lt;=705),COUNTIFS($C$4:$C$1500,"&gt;=701",$C$4:$C$1500,"&lt;=705",Y$4:Y$1500,"&gt;"&amp;Y817)+1,IF(AND($C817&gt;=601,$C817&lt;=606),COUNTIFS($C$4:$C$1500,"&gt;=601",$C$4:$C$1500,"&lt;=606",Y$4:Y$1500,"&gt;"&amp;Y817)+1,"")))))))</f>
        <v/>
      </c>
      <c r="AB817" s="99">
        <f>IF(OR($C817="",Y817=""),"",IF(OR(AND($C817&gt;=1001,$C817&lt;=1005),AND($C817&gt;=1101,$C817&lt;=1105)),COUNTIFS($C$4:$C$1500,"&gt;=1001",$C$4:$C$1500,"&lt;=1005",Y$4:Y$1500,"&gt;"&amp;Y817)+COUNTIFS($C$4:$C$1500,"&gt;=1101",$C$4:$C$1500,"&lt;=1105",Y$4:Y$1500,"&gt;"&amp;Y817)+1,""))</f>
        <v/>
      </c>
      <c r="AC817" s="94" t="n">
        <v>72</v>
      </c>
      <c r="AD817" s="94" t="n">
        <v>69.26000000000001</v>
      </c>
      <c r="AE817" s="94" t="n">
        <v>93.13</v>
      </c>
      <c r="AF817" s="94" t="n">
        <v>96.25</v>
      </c>
      <c r="AG817" s="94" t="n">
        <v>77.92</v>
      </c>
      <c r="AH817" s="99">
        <f>IF(AND(AC817&gt;0,AC817&lt;36),1,IF(AND(AC817&gt;=36,AC817&lt;51),2,IF(AND(AC817&gt;=51,AC817&lt;71),3,IF(AND(AC817&gt;=71,AC817&lt;=100),4,))))</f>
        <v/>
      </c>
      <c r="AI817" s="99">
        <f>IF(AND(AD817&gt;0,AD817&lt;41),1,IF(AND(AD817&gt;=41,AD817&lt;56),2,IF(AND(AD817&gt;=56,AD817&lt;71),3,IF(AND(AD817&gt;=71,AD817&lt;=100),4,))))</f>
        <v/>
      </c>
      <c r="AJ817" s="99">
        <f>IF(AND(AE817&gt;0,AE817&lt;41),1,IF(AND(AE817&gt;=41,AE817&lt;56),2,IF(AND(AE817&gt;=56,AE817&lt;71),3,IF(AND(AE817&gt;=71,AE817&lt;=100),4,))))</f>
        <v/>
      </c>
      <c r="AK817" s="99">
        <f>IF(AND(AF817&gt;0,AF817&lt;36),1,IF(AND(AF817&gt;=36,AF817&lt;51),2,IF(AND(AF817&gt;=51,AF817&lt;66),3,IF(AND(AF817&gt;=66,AF817&lt;=100),4,))))</f>
        <v/>
      </c>
      <c r="AL817" s="100">
        <f>IF(AND(AG817&gt;0,AG817&lt;37),1,IF(AND(AG817&gt;=37,AG817&lt;58),2,IF(AND(AG817&gt;=58,AG817&lt;71),3,IF(AND(AG817&gt;=71,AG817&lt;=100),4,))))</f>
        <v/>
      </c>
      <c r="AM817" s="101">
        <f>IF((Y817&lt;&gt;"")*(K817&lt;&gt;""),Y817-K817,"")</f>
        <v/>
      </c>
      <c r="AN817" s="99">
        <f>IF((Z817&lt;&gt;"")*(L817&lt;&gt;""),Z817-L817,"")</f>
        <v/>
      </c>
      <c r="AO817" s="99">
        <f>IF((AA817&lt;&gt;"")*(M817&lt;&gt;""),AA817-M817,"")</f>
        <v/>
      </c>
      <c r="AP817" s="99">
        <f>IF((AB817&lt;&gt;"")*(N817&lt;&gt;""),AB817-N817,"")</f>
        <v/>
      </c>
      <c r="AQ817" s="94">
        <f>IF((AC817&lt;&gt;"")*(O817&lt;&gt;""),AC817-O817,"")</f>
        <v/>
      </c>
      <c r="AR817" s="94">
        <f>IF((AD817&lt;&gt;"")*(P817&lt;&gt;""),AD817-P817,"")</f>
        <v/>
      </c>
      <c r="AS817" s="94">
        <f>IF((AE817&lt;&gt;"")*(Q817&lt;&gt;""),AE817-Q817,"")</f>
        <v/>
      </c>
      <c r="AT817" s="94">
        <f>IF((AF817&lt;&gt;"")*(R817&lt;&gt;""),AF817-R817,"")</f>
        <v/>
      </c>
      <c r="AU817" s="94">
        <f>IF((AG817&lt;&gt;"")*(S817&lt;&gt;""),AG817-S817,"")</f>
        <v/>
      </c>
      <c r="AV817" s="99">
        <f>IF((AH817&lt;&gt;"")*(T817&lt;&gt;""),AH817-T817,"")</f>
        <v/>
      </c>
      <c r="AW817" s="99">
        <f>IF((AI817&lt;&gt;"")*(U817&lt;&gt;""),AI817-U817,"")</f>
        <v/>
      </c>
      <c r="AX817" s="99">
        <f>IF((AJ817&lt;&gt;"")*(V817&lt;&gt;""),AJ817-V817,"")</f>
        <v/>
      </c>
      <c r="AY817" s="99">
        <f>IF((AK817&lt;&gt;"")*(W817&lt;&gt;""),AK817-W817,"")</f>
        <v/>
      </c>
      <c r="AZ817" s="102">
        <f>IF((AL817&lt;&gt;"")*(X817&lt;&gt;""),AL817-X817,"")</f>
        <v/>
      </c>
      <c r="BA817" s="50">
        <f>IFERROR(__xludf.dummyfunction("AI(""Actúa como un tutor académico y dirígete personalmente al estudiante "" &amp; I817 &amp; "" "" &amp; J817 &amp; "" "" &amp; G817 &amp; "" "" &amp; H817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AM817 &amp; ""'. Diferencias por área: Matemáticas ("" &amp; AQ817 &amp; ""), Ciencias Natura"&amp;"les ("" &amp; AR817 &amp; ""), Sociales ("" &amp; AS817 &amp; ""), Lectura Crítica ("" &amp; AT817 &amp; "") e Inglés ("" &amp; AU817 &amp; ""). Variación en posición: grupo ("" &amp; AN817 &amp; ""), grado ("" &amp; AO817 &amp; "") y media ("" &amp; AP817 &amp; ""). Puntajes Primer Simulacro: Global "" &amp; K817 &amp; "", Mat "" &amp; "&amp;"O4 &amp; "", Cien "" &amp; P817 &amp; "", Soc "" &amp; Q817 &amp; "", Lec "" &amp; R817 &amp; "", Ing "" &amp; S817 &amp; "". Puntajes Segundo Simulacro: Global "" &amp; Y817 &amp; "", Mat "" &amp; AC817 &amp; "", Cien "" &amp; AD817 &amp; "", Soc "" &amp; AE817 &amp; "", Lec "" &amp; AF817 &amp; "", Ing "" &amp; AG817 &amp; "". Escribe un mensaje motivador"&amp;" y breve (máximo 4 líneas)."")
"),"=AI(""Actúa como un tutor académico y dirígete personalmente al estudiante "" &amp; I817 &amp; "" "" &amp; J817 &amp; "" "" &amp; G817 &amp; "" "" &amp; H817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AM817 &amp; ""'. Diferencias por área: Matemáticas ("" &amp; AQ817 &amp; ""), Ciencias Natur"&amp;"ales ("" &amp; AR817 &amp; ""), Sociales ("" &amp; AS817 &amp; ""), Lectura Crítica ("" &amp; AT817 &amp; "") e Inglés ("" &amp; AU817 &amp; ""). Variación en posición: grupo ("" &amp; AN817 &amp; ""), grado ("" &amp; AO817 &amp; "") y media ("" &amp; AP817 &amp; ""). Puntajes Primer Simulacro: Global "" &amp; K817 &amp; "", Mat "" &amp;"&amp;" O817 &amp; "", Cien "" &amp; P817 &amp; "", Soc "" &amp; Q817 &amp; "", Lec "" &amp; R817 &amp; "", Ing "" &amp; S817 &amp; "". Puntajes Segundo Simulacro: Global "" &amp; Y817 &amp; "", Mat "" &amp; AC817 &amp; "", Cien "" &amp; AD817 &amp; "", Soc "" &amp; AE817 &amp; "", Lec "" &amp; AF817 &amp; "", Ing "" &amp; AG817 &amp; "". Escribe un mensaje motivado"&amp;"r y breve (máximo 4 líneas)."")
")</f>
        <v/>
      </c>
    </row>
    <row r="818" ht="15.75" customHeight="1" s="42">
      <c r="A818" s="93" t="n"/>
      <c r="B818" s="94" t="inlineStr">
        <is>
          <t>Bachillerato</t>
        </is>
      </c>
      <c r="C818" s="94" t="n">
        <v>1004</v>
      </c>
      <c r="D818" s="94" t="n"/>
      <c r="E818" s="95" t="n">
        <v>1018244971</v>
      </c>
      <c r="F818" s="96">
        <f>TRIM(G818&amp;" "&amp;H818&amp;" "&amp;I818&amp;" "&amp;J818)</f>
        <v/>
      </c>
      <c r="G818" s="94" t="inlineStr">
        <is>
          <t>Durango</t>
        </is>
      </c>
      <c r="H818" s="94" t="inlineStr">
        <is>
          <t>Pimienta</t>
        </is>
      </c>
      <c r="I818" s="94" t="inlineStr">
        <is>
          <t>Samuel</t>
        </is>
      </c>
      <c r="J818" s="97" t="n"/>
      <c r="K818" s="98">
        <f>IF(SUM(O818:S818)=0, "", ROUND(((O818*3+P818*3+Q818*3+R818*3+S818*1)/13)*5,0))</f>
        <v/>
      </c>
      <c r="L818" s="99">
        <f>IF(OR($C818="",K818=""),"",COUNTIFS($C$4:$C$1500,$C818,K$4:K$1500,"&gt;"&amp;K818)+1)</f>
        <v/>
      </c>
      <c r="M818" s="99">
        <f>IF(OR($C818="",K818=""),"",IF(AND($C818&gt;=1001,$C818&lt;=1005),COUNTIFS($C$4:$C$1500,"&gt;=1001",$C$4:$C$1500,"&lt;=1005",K$4:K$1500,"&gt;"&amp;K818)+1,IF(AND($C818&gt;=1101,$C818&lt;=1105),COUNTIFS($C$4:$C$1500,"&gt;=1101",$C$4:$C$1500,"&lt;=1105",K$4:K$1500,"&gt;"&amp;K818)+1,IF(AND($C818&gt;=901,$C818&lt;=905),COUNTIFS($C$4:$C$1500,"&gt;=901",$C$4:$C$1500,"&lt;=905",K$4:K$1500,"&gt;"&amp;K818)+1,IF(AND($C818&gt;=801,$C818&lt;=805),COUNTIFS($C$4:$C$1500,"&gt;=801",$C$4:$C$1500,"&lt;=805",K$4:K$1500,"&gt;"&amp;K818)+1,IF(AND($C818&gt;=701,$C818&lt;=705),COUNTIFS($C$4:$C$1500,"&gt;=701",$C$4:$C$1500,"&lt;=705",K$4:K$1500,"&gt;"&amp;K818)+1,IF(AND($C818&gt;=601,$C818&lt;=606),COUNTIFS($C$4:$C$1500,"&gt;=601",$C$4:$C$1500,"&lt;=606",K$4:K$1500,"&gt;"&amp;K818)+1,"")))))))</f>
        <v/>
      </c>
      <c r="N818" s="99">
        <f>IF(OR($C818="",K818=""),"",IF(OR(AND($C818&gt;=1001,$C818&lt;=1005),AND($C818&gt;=1101,$C818&lt;=1105)),COUNTIFS($C$4:$C$1500,"&gt;=1001",$C$4:$C$1500,"&lt;=1005",K$4:K$1500,"&gt;"&amp;K818)+COUNTIFS($C$4:$C$1500,"&gt;=1101",$C$4:$C$1500,"&lt;=1105",K$4:K$1500,"&gt;"&amp;K818)+1,""))</f>
        <v/>
      </c>
      <c r="O818" s="94" t="n">
        <v>41.73</v>
      </c>
      <c r="P818" s="94" t="n">
        <v>46.78</v>
      </c>
      <c r="Q818" s="94" t="n">
        <v>77.89</v>
      </c>
      <c r="R818" s="94" t="n">
        <v>40</v>
      </c>
      <c r="S818" s="94" t="n">
        <v>64.44</v>
      </c>
      <c r="T818" s="99">
        <f>IF(AND(O818&gt;0,O818&lt;36),1,IF(AND(O818&gt;=36,O818&lt;51),2,IF(AND(O818&gt;=51,O818&lt;71),3,IF(AND(O818&gt;=71,O818&lt;=100),4,))))</f>
        <v/>
      </c>
      <c r="U818" s="99">
        <f>IF(AND(P818&gt;0,P818&lt;41),1,IF(AND(P818&gt;=41,P818&lt;56),2,IF(AND(P818&gt;=56,P818&lt;71),3,IF(AND(P818&gt;=71,P818&lt;=100),4,))))</f>
        <v/>
      </c>
      <c r="V818" s="99">
        <f>IF(AND(Q818&gt;0,Q818&lt;41),1,IF(AND(Q818&gt;=41,Q818&lt;56),2,IF(AND(Q818&gt;=56,Q818&lt;71),3,IF(AND(Q818&gt;=71,Q818&lt;=100),4,))))</f>
        <v/>
      </c>
      <c r="W818" s="99">
        <f>IF(AND(R818&gt;0,R818&lt;36),1,IF(AND(R818&gt;=36,R818&lt;51),2,IF(AND(R818&gt;=51,R818&lt;66),3,IF(AND(R818&gt;=66,R818&lt;=100),4,))))</f>
        <v/>
      </c>
      <c r="X818" s="100">
        <f>IF(AND(S818&gt;0,S818&lt;37),1,IF(AND(S818&gt;=37,S818&lt;58),2,IF(AND(S818&gt;=58,S818&lt;71),3,IF(AND(S818&gt;=71,S818&lt;=100),4,))))</f>
        <v/>
      </c>
      <c r="Y818" s="101">
        <f>IF(SUM(AC818:AG818)=0, "", ROUND(((AC818*3+AD818*3+AE818*3+AF818*3+AG818*1)/13)*5,0))</f>
        <v/>
      </c>
      <c r="Z818" s="99">
        <f>IF(OR($C818="",Y818=""),"",COUNTIFS($C$4:$C$1500,$C818,Y$4:Y$1500,"&gt;"&amp;Y818)+1)</f>
        <v/>
      </c>
      <c r="AA818" s="99">
        <f>IF(OR($C818="",Y818=""),"",IF(AND($C818&gt;=1001,$C818&lt;=1005),COUNTIFS($C$4:$C$1500,"&gt;=1001",$C$4:$C$1500,"&lt;=1005",Y$4:Y$1500,"&gt;"&amp;Y818)+1,IF(AND($C818&gt;=1101,$C818&lt;=1105),COUNTIFS($C$4:$C$1500,"&gt;=1101",$C$4:$C$1500,"&lt;=1105",Y$4:Y$1500,"&gt;"&amp;Y818)+1,IF(AND($C818&gt;=901,$C818&lt;=905),COUNTIFS($C$4:$C$1500,"&gt;=901",$C$4:$C$1500,"&lt;=905",Y$4:Y$1500,"&gt;"&amp;Y818)+1,IF(AND($C818&gt;=801,$C818&lt;=805),COUNTIFS($C$4:$C$1500,"&gt;=801",$C$4:$C$1500,"&lt;=805",Y$4:Y$1500,"&gt;"&amp;Y818)+1,IF(AND($C818&gt;=701,$C818&lt;=705),COUNTIFS($C$4:$C$1500,"&gt;=701",$C$4:$C$1500,"&lt;=705",Y$4:Y$1500,"&gt;"&amp;Y818)+1,IF(AND($C818&gt;=601,$C818&lt;=606),COUNTIFS($C$4:$C$1500,"&gt;=601",$C$4:$C$1500,"&lt;=606",Y$4:Y$1500,"&gt;"&amp;Y818)+1,"")))))))</f>
        <v/>
      </c>
      <c r="AB818" s="99">
        <f>IF(OR($C818="",Y818=""),"",IF(OR(AND($C818&gt;=1001,$C818&lt;=1005),AND($C818&gt;=1101,$C818&lt;=1105)),COUNTIFS($C$4:$C$1500,"&gt;=1001",$C$4:$C$1500,"&lt;=1005",Y$4:Y$1500,"&gt;"&amp;Y818)+COUNTIFS($C$4:$C$1500,"&gt;=1101",$C$4:$C$1500,"&lt;=1105",Y$4:Y$1500,"&gt;"&amp;Y818)+1,""))</f>
        <v/>
      </c>
      <c r="AC818" s="94" t="n">
        <v>60</v>
      </c>
      <c r="AD818" s="94" t="n">
        <v>46.04</v>
      </c>
      <c r="AE818" s="94" t="n">
        <v>48</v>
      </c>
      <c r="AF818" s="94" t="n">
        <v>56.88</v>
      </c>
      <c r="AG818" s="94" t="n">
        <v>64.17</v>
      </c>
      <c r="AH818" s="99">
        <f>IF(AND(AC818&gt;0,AC818&lt;36),1,IF(AND(AC818&gt;=36,AC818&lt;51),2,IF(AND(AC818&gt;=51,AC818&lt;71),3,IF(AND(AC818&gt;=71,AC818&lt;=100),4,))))</f>
        <v/>
      </c>
      <c r="AI818" s="99">
        <f>IF(AND(AD818&gt;0,AD818&lt;41),1,IF(AND(AD818&gt;=41,AD818&lt;56),2,IF(AND(AD818&gt;=56,AD818&lt;71),3,IF(AND(AD818&gt;=71,AD818&lt;=100),4,))))</f>
        <v/>
      </c>
      <c r="AJ818" s="99">
        <f>IF(AND(AE818&gt;0,AE818&lt;41),1,IF(AND(AE818&gt;=41,AE818&lt;56),2,IF(AND(AE818&gt;=56,AE818&lt;71),3,IF(AND(AE818&gt;=71,AE818&lt;=100),4,))))</f>
        <v/>
      </c>
      <c r="AK818" s="99">
        <f>IF(AND(AF818&gt;0,AF818&lt;36),1,IF(AND(AF818&gt;=36,AF818&lt;51),2,IF(AND(AF818&gt;=51,AF818&lt;66),3,IF(AND(AF818&gt;=66,AF818&lt;=100),4,))))</f>
        <v/>
      </c>
      <c r="AL818" s="100">
        <f>IF(AND(AG818&gt;0,AG818&lt;37),1,IF(AND(AG818&gt;=37,AG818&lt;58),2,IF(AND(AG818&gt;=58,AG818&lt;71),3,IF(AND(AG818&gt;=71,AG818&lt;=100),4,))))</f>
        <v/>
      </c>
      <c r="AM818" s="101">
        <f>IF((Y818&lt;&gt;"")*(K818&lt;&gt;""),Y818-K818,"")</f>
        <v/>
      </c>
      <c r="AN818" s="99">
        <f>IF((Z818&lt;&gt;"")*(L818&lt;&gt;""),Z818-L818,"")</f>
        <v/>
      </c>
      <c r="AO818" s="99">
        <f>IF((AA818&lt;&gt;"")*(M818&lt;&gt;""),AA818-M818,"")</f>
        <v/>
      </c>
      <c r="AP818" s="99">
        <f>IF((AB818&lt;&gt;"")*(N818&lt;&gt;""),AB818-N818,"")</f>
        <v/>
      </c>
      <c r="AQ818" s="94">
        <f>IF((AC818&lt;&gt;"")*(O818&lt;&gt;""),AC818-O818,"")</f>
        <v/>
      </c>
      <c r="AR818" s="94">
        <f>IF((AD818&lt;&gt;"")*(P818&lt;&gt;""),AD818-P818,"")</f>
        <v/>
      </c>
      <c r="AS818" s="94">
        <f>IF((AE818&lt;&gt;"")*(Q818&lt;&gt;""),AE818-Q818,"")</f>
        <v/>
      </c>
      <c r="AT818" s="94">
        <f>IF((AF818&lt;&gt;"")*(R818&lt;&gt;""),AF818-R818,"")</f>
        <v/>
      </c>
      <c r="AU818" s="94">
        <f>IF((AG818&lt;&gt;"")*(S818&lt;&gt;""),AG818-S818,"")</f>
        <v/>
      </c>
      <c r="AV818" s="99">
        <f>IF((AH818&lt;&gt;"")*(T818&lt;&gt;""),AH818-T818,"")</f>
        <v/>
      </c>
      <c r="AW818" s="99">
        <f>IF((AI818&lt;&gt;"")*(U818&lt;&gt;""),AI818-U818,"")</f>
        <v/>
      </c>
      <c r="AX818" s="99">
        <f>IF((AJ818&lt;&gt;"")*(V818&lt;&gt;""),AJ818-V818,"")</f>
        <v/>
      </c>
      <c r="AY818" s="99">
        <f>IF((AK818&lt;&gt;"")*(W818&lt;&gt;""),AK818-W818,"")</f>
        <v/>
      </c>
      <c r="AZ818" s="102">
        <f>IF((AL818&lt;&gt;"")*(X818&lt;&gt;""),AL818-X818,"")</f>
        <v/>
      </c>
      <c r="BA818" s="50">
        <f>IFERROR(__xludf.dummyfunction("AI(""Actúa como un tutor académico y dirígete personalmente al estudiante "" &amp; I818 &amp; "" "" &amp; J818 &amp; "" "" &amp; G818 &amp; "" "" &amp; H818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AM818 &amp; ""'. Diferencias por área: Matemáticas ("" &amp; AQ818 &amp; ""), Ciencias Natura"&amp;"les ("" &amp; AR818 &amp; ""), Sociales ("" &amp; AS818 &amp; ""), Lectura Crítica ("" &amp; AT818 &amp; "") e Inglés ("" &amp; AU818 &amp; ""). Variación en posición: grupo ("" &amp; AN818 &amp; ""), grado ("" &amp; AO818 &amp; "") y media ("" &amp; AP818 &amp; ""). Puntajes Primer Simulacro: Global "" &amp; K818 &amp; "", Mat "" &amp; "&amp;"O4 &amp; "", Cien "" &amp; P818 &amp; "", Soc "" &amp; Q818 &amp; "", Lec "" &amp; R818 &amp; "", Ing "" &amp; S818 &amp; "". Puntajes Segundo Simulacro: Global "" &amp; Y818 &amp; "", Mat "" &amp; AC818 &amp; "", Cien "" &amp; AD818 &amp; "", Soc "" &amp; AE818 &amp; "", Lec "" &amp; AF818 &amp; "", Ing "" &amp; AG818 &amp; "". Escribe un mensaje motivador"&amp;" y breve (máximo 4 líneas)."")
"),"=AI(""Actúa como un tutor académico y dirígete personalmente al estudiante "" &amp; I818 &amp; "" "" &amp; J818 &amp; "" "" &amp; G818 &amp; "" "" &amp; H818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AM818 &amp; ""'. Diferencias por área: Matemáticas ("" &amp; AQ818 &amp; ""), Ciencias Natur"&amp;"ales ("" &amp; AR818 &amp; ""), Sociales ("" &amp; AS818 &amp; ""), Lectura Crítica ("" &amp; AT818 &amp; "") e Inglés ("" &amp; AU818 &amp; ""). Variación en posición: grupo ("" &amp; AN818 &amp; ""), grado ("" &amp; AO818 &amp; "") y media ("" &amp; AP818 &amp; ""). Puntajes Primer Simulacro: Global "" &amp; K818 &amp; "", Mat "" &amp;"&amp;" O818 &amp; "", Cien "" &amp; P818 &amp; "", Soc "" &amp; Q818 &amp; "", Lec "" &amp; R818 &amp; "", Ing "" &amp; S818 &amp; "". Puntajes Segundo Simulacro: Global "" &amp; Y818 &amp; "", Mat "" &amp; AC818 &amp; "", Cien "" &amp; AD818 &amp; "", Soc "" &amp; AE818 &amp; "", Lec "" &amp; AF818 &amp; "", Ing "" &amp; AG818 &amp; "". Escribe un mensaje motivado"&amp;"r y breve (máximo 4 líneas)."")
")</f>
        <v/>
      </c>
    </row>
    <row r="819" ht="15.75" customHeight="1" s="42">
      <c r="A819" s="93" t="n"/>
      <c r="B819" s="94" t="inlineStr">
        <is>
          <t>Bachillerato</t>
        </is>
      </c>
      <c r="C819" s="94" t="n">
        <v>1004</v>
      </c>
      <c r="D819" s="94" t="n"/>
      <c r="E819" s="95" t="n">
        <v>1011591629</v>
      </c>
      <c r="F819" s="96">
        <f>TRIM(G819&amp;" "&amp;H819&amp;" "&amp;I819&amp;" "&amp;J819)</f>
        <v/>
      </c>
      <c r="G819" s="94" t="inlineStr">
        <is>
          <t>Flórez</t>
        </is>
      </c>
      <c r="H819" s="94" t="inlineStr">
        <is>
          <t>David</t>
        </is>
      </c>
      <c r="I819" s="94" t="inlineStr">
        <is>
          <t>Sebastián</t>
        </is>
      </c>
      <c r="J819" s="97" t="n"/>
      <c r="K819" s="98">
        <f>IF(SUM(O819:S819)=0, "", ROUND(((O819*3+P819*3+Q819*3+R819*3+S819*1)/13)*5,0))</f>
        <v/>
      </c>
      <c r="L819" s="99">
        <f>IF(OR($C819="",K819=""),"",COUNTIFS($C$4:$C$1500,$C819,K$4:K$1500,"&gt;"&amp;K819)+1)</f>
        <v/>
      </c>
      <c r="M819" s="99">
        <f>IF(OR($C819="",K819=""),"",IF(AND($C819&gt;=1001,$C819&lt;=1005),COUNTIFS($C$4:$C$1500,"&gt;=1001",$C$4:$C$1500,"&lt;=1005",K$4:K$1500,"&gt;"&amp;K819)+1,IF(AND($C819&gt;=1101,$C819&lt;=1105),COUNTIFS($C$4:$C$1500,"&gt;=1101",$C$4:$C$1500,"&lt;=1105",K$4:K$1500,"&gt;"&amp;K819)+1,IF(AND($C819&gt;=901,$C819&lt;=905),COUNTIFS($C$4:$C$1500,"&gt;=901",$C$4:$C$1500,"&lt;=905",K$4:K$1500,"&gt;"&amp;K819)+1,IF(AND($C819&gt;=801,$C819&lt;=805),COUNTIFS($C$4:$C$1500,"&gt;=801",$C$4:$C$1500,"&lt;=805",K$4:K$1500,"&gt;"&amp;K819)+1,IF(AND($C819&gt;=701,$C819&lt;=705),COUNTIFS($C$4:$C$1500,"&gt;=701",$C$4:$C$1500,"&lt;=705",K$4:K$1500,"&gt;"&amp;K819)+1,IF(AND($C819&gt;=601,$C819&lt;=606),COUNTIFS($C$4:$C$1500,"&gt;=601",$C$4:$C$1500,"&lt;=606",K$4:K$1500,"&gt;"&amp;K819)+1,"")))))))</f>
        <v/>
      </c>
      <c r="N819" s="99">
        <f>IF(OR($C819="",K819=""),"",IF(OR(AND($C819&gt;=1001,$C819&lt;=1005),AND($C819&gt;=1101,$C819&lt;=1105)),COUNTIFS($C$4:$C$1500,"&gt;=1001",$C$4:$C$1500,"&lt;=1005",K$4:K$1500,"&gt;"&amp;K819)+COUNTIFS($C$4:$C$1500,"&gt;=1101",$C$4:$C$1500,"&lt;=1105",K$4:K$1500,"&gt;"&amp;K819)+1,""))</f>
        <v/>
      </c>
      <c r="O819" s="94" t="n">
        <v>52.2</v>
      </c>
      <c r="P819" s="94" t="n">
        <v>52.38</v>
      </c>
      <c r="Q819" s="94" t="n">
        <v>50.25</v>
      </c>
      <c r="R819" s="94" t="n">
        <v>30</v>
      </c>
      <c r="S819" s="94" t="n">
        <v>60</v>
      </c>
      <c r="T819" s="99">
        <f>IF(AND(O819&gt;0,O819&lt;36),1,IF(AND(O819&gt;=36,O819&lt;51),2,IF(AND(O819&gt;=51,O819&lt;71),3,IF(AND(O819&gt;=71,O819&lt;=100),4,))))</f>
        <v/>
      </c>
      <c r="U819" s="99">
        <f>IF(AND(P819&gt;0,P819&lt;41),1,IF(AND(P819&gt;=41,P819&lt;56),2,IF(AND(P819&gt;=56,P819&lt;71),3,IF(AND(P819&gt;=71,P819&lt;=100),4,))))</f>
        <v/>
      </c>
      <c r="V819" s="99">
        <f>IF(AND(Q819&gt;0,Q819&lt;41),1,IF(AND(Q819&gt;=41,Q819&lt;56),2,IF(AND(Q819&gt;=56,Q819&lt;71),3,IF(AND(Q819&gt;=71,Q819&lt;=100),4,))))</f>
        <v/>
      </c>
      <c r="W819" s="99">
        <f>IF(AND(R819&gt;0,R819&lt;36),1,IF(AND(R819&gt;=36,R819&lt;51),2,IF(AND(R819&gt;=51,R819&lt;66),3,IF(AND(R819&gt;=66,R819&lt;=100),4,))))</f>
        <v/>
      </c>
      <c r="X819" s="100">
        <f>IF(AND(S819&gt;0,S819&lt;37),1,IF(AND(S819&gt;=37,S819&lt;58),2,IF(AND(S819&gt;=58,S819&lt;71),3,IF(AND(S819&gt;=71,S819&lt;=100),4,))))</f>
        <v/>
      </c>
      <c r="Y819" s="101">
        <f>IF(SUM(AC819:AG819)=0, "", ROUND(((AC819*3+AD819*3+AE819*3+AF819*3+AG819*1)/13)*5,0))</f>
        <v/>
      </c>
      <c r="Z819" s="99">
        <f>IF(OR($C819="",Y819=""),"",COUNTIFS($C$4:$C$1500,$C819,Y$4:Y$1500,"&gt;"&amp;Y819)+1)</f>
        <v/>
      </c>
      <c r="AA819" s="99">
        <f>IF(OR($C819="",Y819=""),"",IF(AND($C819&gt;=1001,$C819&lt;=1005),COUNTIFS($C$4:$C$1500,"&gt;=1001",$C$4:$C$1500,"&lt;=1005",Y$4:Y$1500,"&gt;"&amp;Y819)+1,IF(AND($C819&gt;=1101,$C819&lt;=1105),COUNTIFS($C$4:$C$1500,"&gt;=1101",$C$4:$C$1500,"&lt;=1105",Y$4:Y$1500,"&gt;"&amp;Y819)+1,IF(AND($C819&gt;=901,$C819&lt;=905),COUNTIFS($C$4:$C$1500,"&gt;=901",$C$4:$C$1500,"&lt;=905",Y$4:Y$1500,"&gt;"&amp;Y819)+1,IF(AND($C819&gt;=801,$C819&lt;=805),COUNTIFS($C$4:$C$1500,"&gt;=801",$C$4:$C$1500,"&lt;=805",Y$4:Y$1500,"&gt;"&amp;Y819)+1,IF(AND($C819&gt;=701,$C819&lt;=705),COUNTIFS($C$4:$C$1500,"&gt;=701",$C$4:$C$1500,"&lt;=705",Y$4:Y$1500,"&gt;"&amp;Y819)+1,IF(AND($C819&gt;=601,$C819&lt;=606),COUNTIFS($C$4:$C$1500,"&gt;=601",$C$4:$C$1500,"&lt;=606",Y$4:Y$1500,"&gt;"&amp;Y819)+1,"")))))))</f>
        <v/>
      </c>
      <c r="AB819" s="99">
        <f>IF(OR($C819="",Y819=""),"",IF(OR(AND($C819&gt;=1001,$C819&lt;=1005),AND($C819&gt;=1101,$C819&lt;=1105)),COUNTIFS($C$4:$C$1500,"&gt;=1001",$C$4:$C$1500,"&lt;=1005",Y$4:Y$1500,"&gt;"&amp;Y819)+COUNTIFS($C$4:$C$1500,"&gt;=1101",$C$4:$C$1500,"&lt;=1105",Y$4:Y$1500,"&gt;"&amp;Y819)+1,""))</f>
        <v/>
      </c>
      <c r="AC819" s="94" t="n">
        <v>45</v>
      </c>
      <c r="AD819" s="94" t="n">
        <v>61.79</v>
      </c>
      <c r="AE819" s="94" t="n">
        <v>47</v>
      </c>
      <c r="AF819" s="94" t="n">
        <v>56.88</v>
      </c>
      <c r="AG819" s="94" t="n">
        <v>82.5</v>
      </c>
      <c r="AH819" s="99">
        <f>IF(AND(AC819&gt;0,AC819&lt;36),1,IF(AND(AC819&gt;=36,AC819&lt;51),2,IF(AND(AC819&gt;=51,AC819&lt;71),3,IF(AND(AC819&gt;=71,AC819&lt;=100),4,))))</f>
        <v/>
      </c>
      <c r="AI819" s="99">
        <f>IF(AND(AD819&gt;0,AD819&lt;41),1,IF(AND(AD819&gt;=41,AD819&lt;56),2,IF(AND(AD819&gt;=56,AD819&lt;71),3,IF(AND(AD819&gt;=71,AD819&lt;=100),4,))))</f>
        <v/>
      </c>
      <c r="AJ819" s="99">
        <f>IF(AND(AE819&gt;0,AE819&lt;41),1,IF(AND(AE819&gt;=41,AE819&lt;56),2,IF(AND(AE819&gt;=56,AE819&lt;71),3,IF(AND(AE819&gt;=71,AE819&lt;=100),4,))))</f>
        <v/>
      </c>
      <c r="AK819" s="99">
        <f>IF(AND(AF819&gt;0,AF819&lt;36),1,IF(AND(AF819&gt;=36,AF819&lt;51),2,IF(AND(AF819&gt;=51,AF819&lt;66),3,IF(AND(AF819&gt;=66,AF819&lt;=100),4,))))</f>
        <v/>
      </c>
      <c r="AL819" s="100">
        <f>IF(AND(AG819&gt;0,AG819&lt;37),1,IF(AND(AG819&gt;=37,AG819&lt;58),2,IF(AND(AG819&gt;=58,AG819&lt;71),3,IF(AND(AG819&gt;=71,AG819&lt;=100),4,))))</f>
        <v/>
      </c>
      <c r="AM819" s="101">
        <f>IF((Y819&lt;&gt;"")*(K819&lt;&gt;""),Y819-K819,"")</f>
        <v/>
      </c>
      <c r="AN819" s="99">
        <f>IF((Z819&lt;&gt;"")*(L819&lt;&gt;""),Z819-L819,"")</f>
        <v/>
      </c>
      <c r="AO819" s="99">
        <f>IF((AA819&lt;&gt;"")*(M819&lt;&gt;""),AA819-M819,"")</f>
        <v/>
      </c>
      <c r="AP819" s="99">
        <f>IF((AB819&lt;&gt;"")*(N819&lt;&gt;""),AB819-N819,"")</f>
        <v/>
      </c>
      <c r="AQ819" s="94">
        <f>IF((AC819&lt;&gt;"")*(O819&lt;&gt;""),AC819-O819,"")</f>
        <v/>
      </c>
      <c r="AR819" s="94">
        <f>IF((AD819&lt;&gt;"")*(P819&lt;&gt;""),AD819-P819,"")</f>
        <v/>
      </c>
      <c r="AS819" s="94">
        <f>IF((AE819&lt;&gt;"")*(Q819&lt;&gt;""),AE819-Q819,"")</f>
        <v/>
      </c>
      <c r="AT819" s="94">
        <f>IF((AF819&lt;&gt;"")*(R819&lt;&gt;""),AF819-R819,"")</f>
        <v/>
      </c>
      <c r="AU819" s="94">
        <f>IF((AG819&lt;&gt;"")*(S819&lt;&gt;""),AG819-S819,"")</f>
        <v/>
      </c>
      <c r="AV819" s="99">
        <f>IF((AH819&lt;&gt;"")*(T819&lt;&gt;""),AH819-T819,"")</f>
        <v/>
      </c>
      <c r="AW819" s="99">
        <f>IF((AI819&lt;&gt;"")*(U819&lt;&gt;""),AI819-U819,"")</f>
        <v/>
      </c>
      <c r="AX819" s="99">
        <f>IF((AJ819&lt;&gt;"")*(V819&lt;&gt;""),AJ819-V819,"")</f>
        <v/>
      </c>
      <c r="AY819" s="99">
        <f>IF((AK819&lt;&gt;"")*(W819&lt;&gt;""),AK819-W819,"")</f>
        <v/>
      </c>
      <c r="AZ819" s="102">
        <f>IF((AL819&lt;&gt;"")*(X819&lt;&gt;""),AL819-X819,"")</f>
        <v/>
      </c>
      <c r="BA819" s="50">
        <f>IFERROR(__xludf.dummyfunction("AI(""Actúa como un tutor académico y dirígete personalmente al estudiante "" &amp; I819 &amp; "" "" &amp; J819 &amp; "" "" &amp; G819 &amp; "" "" &amp; H819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AM819 &amp; ""'. Diferencias por área: Matemáticas ("" &amp; AQ819 &amp; ""), Ciencias Natura"&amp;"les ("" &amp; AR819 &amp; ""), Sociales ("" &amp; AS819 &amp; ""), Lectura Crítica ("" &amp; AT819 &amp; "") e Inglés ("" &amp; AU819 &amp; ""). Variación en posición: grupo ("" &amp; AN819 &amp; ""), grado ("" &amp; AO819 &amp; "") y media ("" &amp; AP819 &amp; ""). Puntajes Primer Simulacro: Global "" &amp; K819 &amp; "", Mat "" &amp; "&amp;"O4 &amp; "", Cien "" &amp; P819 &amp; "", Soc "" &amp; Q819 &amp; "", Lec "" &amp; R819 &amp; "", Ing "" &amp; S819 &amp; "". Puntajes Segundo Simulacro: Global "" &amp; Y819 &amp; "", Mat "" &amp; AC819 &amp; "", Cien "" &amp; AD819 &amp; "", Soc "" &amp; AE819 &amp; "", Lec "" &amp; AF819 &amp; "", Ing "" &amp; AG819 &amp; "". Escribe un mensaje motivador"&amp;" y breve (máximo 4 líneas)."")
"),"=AI(""Actúa como un tutor académico y dirígete personalmente al estudiante "" &amp; I819 &amp; "" "" &amp; J819 &amp; "" "" &amp; G819 &amp; "" "" &amp; H819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AM819 &amp; ""'. Diferencias por área: Matemáticas ("" &amp; AQ819 &amp; ""), Ciencias Natur"&amp;"ales ("" &amp; AR819 &amp; ""), Sociales ("" &amp; AS819 &amp; ""), Lectura Crítica ("" &amp; AT819 &amp; "") e Inglés ("" &amp; AU819 &amp; ""). Variación en posición: grupo ("" &amp; AN819 &amp; ""), grado ("" &amp; AO819 &amp; "") y media ("" &amp; AP819 &amp; ""). Puntajes Primer Simulacro: Global "" &amp; K819 &amp; "", Mat "" &amp;"&amp;" O819 &amp; "", Cien "" &amp; P819 &amp; "", Soc "" &amp; Q819 &amp; "", Lec "" &amp; R819 &amp; "", Ing "" &amp; S819 &amp; "". Puntajes Segundo Simulacro: Global "" &amp; Y819 &amp; "", Mat "" &amp; AC819 &amp; "", Cien "" &amp; AD819 &amp; "", Soc "" &amp; AE819 &amp; "", Lec "" &amp; AF819 &amp; "", Ing "" &amp; AG819 &amp; "". Escribe un mensaje motivado"&amp;"r y breve (máximo 4 líneas)."")
")</f>
        <v/>
      </c>
    </row>
    <row r="820" ht="15.75" customHeight="1" s="42">
      <c r="A820" s="93" t="n"/>
      <c r="B820" s="94" t="inlineStr">
        <is>
          <t>Bachillerato</t>
        </is>
      </c>
      <c r="C820" s="94" t="n">
        <v>1004</v>
      </c>
      <c r="D820" s="94" t="n"/>
      <c r="E820" s="95" t="n">
        <v>1022094517</v>
      </c>
      <c r="F820" s="96">
        <f>TRIM(G820&amp;" "&amp;H820&amp;" "&amp;I820&amp;" "&amp;J820)</f>
        <v/>
      </c>
      <c r="G820" s="94" t="inlineStr">
        <is>
          <t>García</t>
        </is>
      </c>
      <c r="H820" s="94" t="inlineStr">
        <is>
          <t>Pérez</t>
        </is>
      </c>
      <c r="I820" s="94" t="inlineStr">
        <is>
          <t>Lexly</t>
        </is>
      </c>
      <c r="J820" s="97" t="n"/>
      <c r="K820" s="98">
        <f>IF(SUM(O820:S820)=0, "", ROUND(((O820*3+P820*3+Q820*3+R820*3+S820*1)/13)*5,0))</f>
        <v/>
      </c>
      <c r="L820" s="99">
        <f>IF(OR($C820="",K820=""),"",COUNTIFS($C$4:$C$1500,$C820,K$4:K$1500,"&gt;"&amp;K820)+1)</f>
        <v/>
      </c>
      <c r="M820" s="99">
        <f>IF(OR($C820="",K820=""),"",IF(AND($C820&gt;=1001,$C820&lt;=1005),COUNTIFS($C$4:$C$1500,"&gt;=1001",$C$4:$C$1500,"&lt;=1005",K$4:K$1500,"&gt;"&amp;K820)+1,IF(AND($C820&gt;=1101,$C820&lt;=1105),COUNTIFS($C$4:$C$1500,"&gt;=1101",$C$4:$C$1500,"&lt;=1105",K$4:K$1500,"&gt;"&amp;K820)+1,IF(AND($C820&gt;=901,$C820&lt;=905),COUNTIFS($C$4:$C$1500,"&gt;=901",$C$4:$C$1500,"&lt;=905",K$4:K$1500,"&gt;"&amp;K820)+1,IF(AND($C820&gt;=801,$C820&lt;=805),COUNTIFS($C$4:$C$1500,"&gt;=801",$C$4:$C$1500,"&lt;=805",K$4:K$1500,"&gt;"&amp;K820)+1,IF(AND($C820&gt;=701,$C820&lt;=705),COUNTIFS($C$4:$C$1500,"&gt;=701",$C$4:$C$1500,"&lt;=705",K$4:K$1500,"&gt;"&amp;K820)+1,IF(AND($C820&gt;=601,$C820&lt;=606),COUNTIFS($C$4:$C$1500,"&gt;=601",$C$4:$C$1500,"&lt;=606",K$4:K$1500,"&gt;"&amp;K820)+1,"")))))))</f>
        <v/>
      </c>
      <c r="N820" s="99">
        <f>IF(OR($C820="",K820=""),"",IF(OR(AND($C820&gt;=1001,$C820&lt;=1005),AND($C820&gt;=1101,$C820&lt;=1105)),COUNTIFS($C$4:$C$1500,"&gt;=1001",$C$4:$C$1500,"&lt;=1005",K$4:K$1500,"&gt;"&amp;K820)+COUNTIFS($C$4:$C$1500,"&gt;=1101",$C$4:$C$1500,"&lt;=1105",K$4:K$1500,"&gt;"&amp;K820)+1,""))</f>
        <v/>
      </c>
      <c r="O820" s="94" t="n">
        <v>29.72</v>
      </c>
      <c r="P820" s="94" t="n">
        <v>31.47</v>
      </c>
      <c r="Q820" s="94" t="n">
        <v>51.6</v>
      </c>
      <c r="R820" s="94" t="n">
        <v>52.5</v>
      </c>
      <c r="S820" s="94" t="n">
        <v>60</v>
      </c>
      <c r="T820" s="99">
        <f>IF(AND(O820&gt;0,O820&lt;36),1,IF(AND(O820&gt;=36,O820&lt;51),2,IF(AND(O820&gt;=51,O820&lt;71),3,IF(AND(O820&gt;=71,O820&lt;=100),4,))))</f>
        <v/>
      </c>
      <c r="U820" s="99">
        <f>IF(AND(P820&gt;0,P820&lt;41),1,IF(AND(P820&gt;=41,P820&lt;56),2,IF(AND(P820&gt;=56,P820&lt;71),3,IF(AND(P820&gt;=71,P820&lt;=100),4,))))</f>
        <v/>
      </c>
      <c r="V820" s="99">
        <f>IF(AND(Q820&gt;0,Q820&lt;41),1,IF(AND(Q820&gt;=41,Q820&lt;56),2,IF(AND(Q820&gt;=56,Q820&lt;71),3,IF(AND(Q820&gt;=71,Q820&lt;=100),4,))))</f>
        <v/>
      </c>
      <c r="W820" s="99">
        <f>IF(AND(R820&gt;0,R820&lt;36),1,IF(AND(R820&gt;=36,R820&lt;51),2,IF(AND(R820&gt;=51,R820&lt;66),3,IF(AND(R820&gt;=66,R820&lt;=100),4,))))</f>
        <v/>
      </c>
      <c r="X820" s="100">
        <f>IF(AND(S820&gt;0,S820&lt;37),1,IF(AND(S820&gt;=37,S820&lt;58),2,IF(AND(S820&gt;=58,S820&lt;71),3,IF(AND(S820&gt;=71,S820&lt;=100),4,))))</f>
        <v/>
      </c>
      <c r="Y820" s="101">
        <f>IF(SUM(AC820:AG820)=0, "", ROUND(((AC820*3+AD820*3+AE820*3+AF820*3+AG820*1)/13)*5,0))</f>
        <v/>
      </c>
      <c r="Z820" s="99">
        <f>IF(OR($C820="",Y820=""),"",COUNTIFS($C$4:$C$1500,$C820,Y$4:Y$1500,"&gt;"&amp;Y820)+1)</f>
        <v/>
      </c>
      <c r="AA820" s="99">
        <f>IF(OR($C820="",Y820=""),"",IF(AND($C820&gt;=1001,$C820&lt;=1005),COUNTIFS($C$4:$C$1500,"&gt;=1001",$C$4:$C$1500,"&lt;=1005",Y$4:Y$1500,"&gt;"&amp;Y820)+1,IF(AND($C820&gt;=1101,$C820&lt;=1105),COUNTIFS($C$4:$C$1500,"&gt;=1101",$C$4:$C$1500,"&lt;=1105",Y$4:Y$1500,"&gt;"&amp;Y820)+1,IF(AND($C820&gt;=901,$C820&lt;=905),COUNTIFS($C$4:$C$1500,"&gt;=901",$C$4:$C$1500,"&lt;=905",Y$4:Y$1500,"&gt;"&amp;Y820)+1,IF(AND($C820&gt;=801,$C820&lt;=805),COUNTIFS($C$4:$C$1500,"&gt;=801",$C$4:$C$1500,"&lt;=805",Y$4:Y$1500,"&gt;"&amp;Y820)+1,IF(AND($C820&gt;=701,$C820&lt;=705),COUNTIFS($C$4:$C$1500,"&gt;=701",$C$4:$C$1500,"&lt;=705",Y$4:Y$1500,"&gt;"&amp;Y820)+1,IF(AND($C820&gt;=601,$C820&lt;=606),COUNTIFS($C$4:$C$1500,"&gt;=601",$C$4:$C$1500,"&lt;=606",Y$4:Y$1500,"&gt;"&amp;Y820)+1,"")))))))</f>
        <v/>
      </c>
      <c r="AB820" s="99">
        <f>IF(OR($C820="",Y820=""),"",IF(OR(AND($C820&gt;=1001,$C820&lt;=1005),AND($C820&gt;=1101,$C820&lt;=1105)),COUNTIFS($C$4:$C$1500,"&gt;=1001",$C$4:$C$1500,"&lt;=1005",Y$4:Y$1500,"&gt;"&amp;Y820)+COUNTIFS($C$4:$C$1500,"&gt;=1101",$C$4:$C$1500,"&lt;=1105",Y$4:Y$1500,"&gt;"&amp;Y820)+1,""))</f>
        <v/>
      </c>
      <c r="AC820" s="94" t="n">
        <v>54</v>
      </c>
      <c r="AD820" s="94" t="n">
        <v>37.17</v>
      </c>
      <c r="AE820" s="94" t="n">
        <v>45.13</v>
      </c>
      <c r="AF820" s="94" t="n">
        <v>48.13</v>
      </c>
      <c r="AG820" s="94" t="n">
        <v>59.58</v>
      </c>
      <c r="AH820" s="99">
        <f>IF(AND(AC820&gt;0,AC820&lt;36),1,IF(AND(AC820&gt;=36,AC820&lt;51),2,IF(AND(AC820&gt;=51,AC820&lt;71),3,IF(AND(AC820&gt;=71,AC820&lt;=100),4,))))</f>
        <v/>
      </c>
      <c r="AI820" s="99">
        <f>IF(AND(AD820&gt;0,AD820&lt;41),1,IF(AND(AD820&gt;=41,AD820&lt;56),2,IF(AND(AD820&gt;=56,AD820&lt;71),3,IF(AND(AD820&gt;=71,AD820&lt;=100),4,))))</f>
        <v/>
      </c>
      <c r="AJ820" s="99">
        <f>IF(AND(AE820&gt;0,AE820&lt;41),1,IF(AND(AE820&gt;=41,AE820&lt;56),2,IF(AND(AE820&gt;=56,AE820&lt;71),3,IF(AND(AE820&gt;=71,AE820&lt;=100),4,))))</f>
        <v/>
      </c>
      <c r="AK820" s="99">
        <f>IF(AND(AF820&gt;0,AF820&lt;36),1,IF(AND(AF820&gt;=36,AF820&lt;51),2,IF(AND(AF820&gt;=51,AF820&lt;66),3,IF(AND(AF820&gt;=66,AF820&lt;=100),4,))))</f>
        <v/>
      </c>
      <c r="AL820" s="100">
        <f>IF(AND(AG820&gt;0,AG820&lt;37),1,IF(AND(AG820&gt;=37,AG820&lt;58),2,IF(AND(AG820&gt;=58,AG820&lt;71),3,IF(AND(AG820&gt;=71,AG820&lt;=100),4,))))</f>
        <v/>
      </c>
      <c r="AM820" s="101">
        <f>IF((Y820&lt;&gt;"")*(K820&lt;&gt;""),Y820-K820,"")</f>
        <v/>
      </c>
      <c r="AN820" s="99">
        <f>IF((Z820&lt;&gt;"")*(L820&lt;&gt;""),Z820-L820,"")</f>
        <v/>
      </c>
      <c r="AO820" s="99">
        <f>IF((AA820&lt;&gt;"")*(M820&lt;&gt;""),AA820-M820,"")</f>
        <v/>
      </c>
      <c r="AP820" s="99">
        <f>IF((AB820&lt;&gt;"")*(N820&lt;&gt;""),AB820-N820,"")</f>
        <v/>
      </c>
      <c r="AQ820" s="94">
        <f>IF((AC820&lt;&gt;"")*(O820&lt;&gt;""),AC820-O820,"")</f>
        <v/>
      </c>
      <c r="AR820" s="94">
        <f>IF((AD820&lt;&gt;"")*(P820&lt;&gt;""),AD820-P820,"")</f>
        <v/>
      </c>
      <c r="AS820" s="94">
        <f>IF((AE820&lt;&gt;"")*(Q820&lt;&gt;""),AE820-Q820,"")</f>
        <v/>
      </c>
      <c r="AT820" s="94">
        <f>IF((AF820&lt;&gt;"")*(R820&lt;&gt;""),AF820-R820,"")</f>
        <v/>
      </c>
      <c r="AU820" s="94">
        <f>IF((AG820&lt;&gt;"")*(S820&lt;&gt;""),AG820-S820,"")</f>
        <v/>
      </c>
      <c r="AV820" s="99">
        <f>IF((AH820&lt;&gt;"")*(T820&lt;&gt;""),AH820-T820,"")</f>
        <v/>
      </c>
      <c r="AW820" s="99">
        <f>IF((AI820&lt;&gt;"")*(U820&lt;&gt;""),AI820-U820,"")</f>
        <v/>
      </c>
      <c r="AX820" s="99">
        <f>IF((AJ820&lt;&gt;"")*(V820&lt;&gt;""),AJ820-V820,"")</f>
        <v/>
      </c>
      <c r="AY820" s="99">
        <f>IF((AK820&lt;&gt;"")*(W820&lt;&gt;""),AK820-W820,"")</f>
        <v/>
      </c>
      <c r="AZ820" s="102">
        <f>IF((AL820&lt;&gt;"")*(X820&lt;&gt;""),AL820-X820,"")</f>
        <v/>
      </c>
      <c r="BA820" s="50">
        <f>IFERROR(__xludf.dummyfunction("AI(""Actúa como un tutor académico y dirígete personalmente al estudiante "" &amp; I820 &amp; "" "" &amp; J820 &amp; "" "" &amp; G820 &amp; "" "" &amp; H820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AM820 &amp; ""'. Diferencias por área: Matemáticas ("" &amp; AQ820 &amp; ""), Ciencias Natura"&amp;"les ("" &amp; AR820 &amp; ""), Sociales ("" &amp; AS820 &amp; ""), Lectura Crítica ("" &amp; AT820 &amp; "") e Inglés ("" &amp; AU820 &amp; ""). Variación en posición: grupo ("" &amp; AN820 &amp; ""), grado ("" &amp; AO820 &amp; "") y media ("" &amp; AP820 &amp; ""). Puntajes Primer Simulacro: Global "" &amp; K820 &amp; "", Mat "" &amp; "&amp;"O4 &amp; "", Cien "" &amp; P820 &amp; "", Soc "" &amp; Q820 &amp; "", Lec "" &amp; R820 &amp; "", Ing "" &amp; S820 &amp; "". Puntajes Segundo Simulacro: Global "" &amp; Y820 &amp; "", Mat "" &amp; AC820 &amp; "", Cien "" &amp; AD820 &amp; "", Soc "" &amp; AE820 &amp; "", Lec "" &amp; AF820 &amp; "", Ing "" &amp; AG820 &amp; "". Escribe un mensaje motivador"&amp;" y breve (máximo 4 líneas)."")
"),"=AI(""Actúa como un tutor académico y dirígete personalmente al estudiante "" &amp; I820 &amp; "" "" &amp; J820 &amp; "" "" &amp; G820 &amp; "" "" &amp; H820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AM820 &amp; ""'. Diferencias por área: Matemáticas ("" &amp; AQ820 &amp; ""), Ciencias Natur"&amp;"ales ("" &amp; AR820 &amp; ""), Sociales ("" &amp; AS820 &amp; ""), Lectura Crítica ("" &amp; AT820 &amp; "") e Inglés ("" &amp; AU820 &amp; ""). Variación en posición: grupo ("" &amp; AN820 &amp; ""), grado ("" &amp; AO820 &amp; "") y media ("" &amp; AP820 &amp; ""). Puntajes Primer Simulacro: Global "" &amp; K820 &amp; "", Mat "" &amp;"&amp;" O820 &amp; "", Cien "" &amp; P820 &amp; "", Soc "" &amp; Q820 &amp; "", Lec "" &amp; R820 &amp; "", Ing "" &amp; S820 &amp; "". Puntajes Segundo Simulacro: Global "" &amp; Y820 &amp; "", Mat "" &amp; AC820 &amp; "", Cien "" &amp; AD820 &amp; "", Soc "" &amp; AE820 &amp; "", Lec "" &amp; AF820 &amp; "", Ing "" &amp; AG820 &amp; "". Escribe un mensaje motivado"&amp;"r y breve (máximo 4 líneas)."")
")</f>
        <v/>
      </c>
    </row>
    <row r="821" ht="15.75" customHeight="1" s="42">
      <c r="A821" s="93" t="n"/>
      <c r="B821" s="94" t="inlineStr">
        <is>
          <t>Bachillerato</t>
        </is>
      </c>
      <c r="C821" s="94" t="n">
        <v>1004</v>
      </c>
      <c r="D821" s="94" t="n"/>
      <c r="E821" s="95" t="n">
        <v>1011593386</v>
      </c>
      <c r="F821" s="96">
        <f>TRIM(G821&amp;" "&amp;H821&amp;" "&amp;I821&amp;" "&amp;J821)</f>
        <v/>
      </c>
      <c r="G821" s="94" t="inlineStr">
        <is>
          <t>Graciano</t>
        </is>
      </c>
      <c r="H821" s="94" t="inlineStr">
        <is>
          <t>Rodríguez</t>
        </is>
      </c>
      <c r="I821" s="94" t="inlineStr">
        <is>
          <t>Laura</t>
        </is>
      </c>
      <c r="J821" s="97" t="inlineStr">
        <is>
          <t>Sofia</t>
        </is>
      </c>
      <c r="K821" s="98">
        <f>IF(SUM(O821:S821)=0, "", ROUND(((O821*3+P821*3+Q821*3+R821*3+S821*1)/13)*5,0))</f>
        <v/>
      </c>
      <c r="L821" s="99">
        <f>IF(OR($C821="",K821=""),"",COUNTIFS($C$4:$C$1500,$C821,K$4:K$1500,"&gt;"&amp;K821)+1)</f>
        <v/>
      </c>
      <c r="M821" s="99">
        <f>IF(OR($C821="",K821=""),"",IF(AND($C821&gt;=1001,$C821&lt;=1005),COUNTIFS($C$4:$C$1500,"&gt;=1001",$C$4:$C$1500,"&lt;=1005",K$4:K$1500,"&gt;"&amp;K821)+1,IF(AND($C821&gt;=1101,$C821&lt;=1105),COUNTIFS($C$4:$C$1500,"&gt;=1101",$C$4:$C$1500,"&lt;=1105",K$4:K$1500,"&gt;"&amp;K821)+1,IF(AND($C821&gt;=901,$C821&lt;=905),COUNTIFS($C$4:$C$1500,"&gt;=901",$C$4:$C$1500,"&lt;=905",K$4:K$1500,"&gt;"&amp;K821)+1,IF(AND($C821&gt;=801,$C821&lt;=805),COUNTIFS($C$4:$C$1500,"&gt;=801",$C$4:$C$1500,"&lt;=805",K$4:K$1500,"&gt;"&amp;K821)+1,IF(AND($C821&gt;=701,$C821&lt;=705),COUNTIFS($C$4:$C$1500,"&gt;=701",$C$4:$C$1500,"&lt;=705",K$4:K$1500,"&gt;"&amp;K821)+1,IF(AND($C821&gt;=601,$C821&lt;=606),COUNTIFS($C$4:$C$1500,"&gt;=601",$C$4:$C$1500,"&lt;=606",K$4:K$1500,"&gt;"&amp;K821)+1,"")))))))</f>
        <v/>
      </c>
      <c r="N821" s="99">
        <f>IF(OR($C821="",K821=""),"",IF(OR(AND($C821&gt;=1001,$C821&lt;=1005),AND($C821&gt;=1101,$C821&lt;=1105)),COUNTIFS($C$4:$C$1500,"&gt;=1001",$C$4:$C$1500,"&lt;=1005",K$4:K$1500,"&gt;"&amp;K821)+COUNTIFS($C$4:$C$1500,"&gt;=1101",$C$4:$C$1500,"&lt;=1105",K$4:K$1500,"&gt;"&amp;K821)+1,""))</f>
        <v/>
      </c>
      <c r="O821" s="94" t="n">
        <v>27.39</v>
      </c>
      <c r="P821" s="94" t="n">
        <v>53.51</v>
      </c>
      <c r="Q821" s="94" t="n">
        <v>51.6</v>
      </c>
      <c r="R821" s="94" t="n">
        <v>35</v>
      </c>
      <c r="S821" s="94" t="n">
        <v>62.22</v>
      </c>
      <c r="T821" s="99">
        <f>IF(AND(O821&gt;0,O821&lt;36),1,IF(AND(O821&gt;=36,O821&lt;51),2,IF(AND(O821&gt;=51,O821&lt;71),3,IF(AND(O821&gt;=71,O821&lt;=100),4,))))</f>
        <v/>
      </c>
      <c r="U821" s="99">
        <f>IF(AND(P821&gt;0,P821&lt;41),1,IF(AND(P821&gt;=41,P821&lt;56),2,IF(AND(P821&gt;=56,P821&lt;71),3,IF(AND(P821&gt;=71,P821&lt;=100),4,))))</f>
        <v/>
      </c>
      <c r="V821" s="99">
        <f>IF(AND(Q821&gt;0,Q821&lt;41),1,IF(AND(Q821&gt;=41,Q821&lt;56),2,IF(AND(Q821&gt;=56,Q821&lt;71),3,IF(AND(Q821&gt;=71,Q821&lt;=100),4,))))</f>
        <v/>
      </c>
      <c r="W821" s="99">
        <f>IF(AND(R821&gt;0,R821&lt;36),1,IF(AND(R821&gt;=36,R821&lt;51),2,IF(AND(R821&gt;=51,R821&lt;66),3,IF(AND(R821&gt;=66,R821&lt;=100),4,))))</f>
        <v/>
      </c>
      <c r="X821" s="100">
        <f>IF(AND(S821&gt;0,S821&lt;37),1,IF(AND(S821&gt;=37,S821&lt;58),2,IF(AND(S821&gt;=58,S821&lt;71),3,IF(AND(S821&gt;=71,S821&lt;=100),4,))))</f>
        <v/>
      </c>
      <c r="Y821" s="101">
        <f>IF(SUM(AC821:AG821)=0, "", ROUND(((AC821*3+AD821*3+AE821*3+AF821*3+AG821*1)/13)*5,0))</f>
        <v/>
      </c>
      <c r="Z821" s="99">
        <f>IF(OR($C821="",Y821=""),"",COUNTIFS($C$4:$C$1500,$C821,Y$4:Y$1500,"&gt;"&amp;Y821)+1)</f>
        <v/>
      </c>
      <c r="AA821" s="99">
        <f>IF(OR($C821="",Y821=""),"",IF(AND($C821&gt;=1001,$C821&lt;=1005),COUNTIFS($C$4:$C$1500,"&gt;=1001",$C$4:$C$1500,"&lt;=1005",Y$4:Y$1500,"&gt;"&amp;Y821)+1,IF(AND($C821&gt;=1101,$C821&lt;=1105),COUNTIFS($C$4:$C$1500,"&gt;=1101",$C$4:$C$1500,"&lt;=1105",Y$4:Y$1500,"&gt;"&amp;Y821)+1,IF(AND($C821&gt;=901,$C821&lt;=905),COUNTIFS($C$4:$C$1500,"&gt;=901",$C$4:$C$1500,"&lt;=905",Y$4:Y$1500,"&gt;"&amp;Y821)+1,IF(AND($C821&gt;=801,$C821&lt;=805),COUNTIFS($C$4:$C$1500,"&gt;=801",$C$4:$C$1500,"&lt;=805",Y$4:Y$1500,"&gt;"&amp;Y821)+1,IF(AND($C821&gt;=701,$C821&lt;=705),COUNTIFS($C$4:$C$1500,"&gt;=701",$C$4:$C$1500,"&lt;=705",Y$4:Y$1500,"&gt;"&amp;Y821)+1,IF(AND($C821&gt;=601,$C821&lt;=606),COUNTIFS($C$4:$C$1500,"&gt;=601",$C$4:$C$1500,"&lt;=606",Y$4:Y$1500,"&gt;"&amp;Y821)+1,"")))))))</f>
        <v/>
      </c>
      <c r="AB821" s="99">
        <f>IF(OR($C821="",Y821=""),"",IF(OR(AND($C821&gt;=1001,$C821&lt;=1005),AND($C821&gt;=1101,$C821&lt;=1105)),COUNTIFS($C$4:$C$1500,"&gt;=1001",$C$4:$C$1500,"&lt;=1005",Y$4:Y$1500,"&gt;"&amp;Y821)+COUNTIFS($C$4:$C$1500,"&gt;=1101",$C$4:$C$1500,"&lt;=1105",Y$4:Y$1500,"&gt;"&amp;Y821)+1,""))</f>
        <v/>
      </c>
      <c r="AC821" s="94" t="n">
        <v>39</v>
      </c>
      <c r="AD821" s="94" t="n">
        <v>35.77</v>
      </c>
      <c r="AE821" s="94" t="n">
        <v>48</v>
      </c>
      <c r="AF821" s="94" t="n">
        <v>35</v>
      </c>
      <c r="AG821" s="94" t="n">
        <v>36.67</v>
      </c>
      <c r="AH821" s="99">
        <f>IF(AND(AC821&gt;0,AC821&lt;36),1,IF(AND(AC821&gt;=36,AC821&lt;51),2,IF(AND(AC821&gt;=51,AC821&lt;71),3,IF(AND(AC821&gt;=71,AC821&lt;=100),4,))))</f>
        <v/>
      </c>
      <c r="AI821" s="99">
        <f>IF(AND(AD821&gt;0,AD821&lt;41),1,IF(AND(AD821&gt;=41,AD821&lt;56),2,IF(AND(AD821&gt;=56,AD821&lt;71),3,IF(AND(AD821&gt;=71,AD821&lt;=100),4,))))</f>
        <v/>
      </c>
      <c r="AJ821" s="99">
        <f>IF(AND(AE821&gt;0,AE821&lt;41),1,IF(AND(AE821&gt;=41,AE821&lt;56),2,IF(AND(AE821&gt;=56,AE821&lt;71),3,IF(AND(AE821&gt;=71,AE821&lt;=100),4,))))</f>
        <v/>
      </c>
      <c r="AK821" s="99">
        <f>IF(AND(AF821&gt;0,AF821&lt;36),1,IF(AND(AF821&gt;=36,AF821&lt;51),2,IF(AND(AF821&gt;=51,AF821&lt;66),3,IF(AND(AF821&gt;=66,AF821&lt;=100),4,))))</f>
        <v/>
      </c>
      <c r="AL821" s="100">
        <f>IF(AND(AG821&gt;0,AG821&lt;37),1,IF(AND(AG821&gt;=37,AG821&lt;58),2,IF(AND(AG821&gt;=58,AG821&lt;71),3,IF(AND(AG821&gt;=71,AG821&lt;=100),4,))))</f>
        <v/>
      </c>
      <c r="AM821" s="101">
        <f>IF((Y821&lt;&gt;"")*(K821&lt;&gt;""),Y821-K821,"")</f>
        <v/>
      </c>
      <c r="AN821" s="99">
        <f>IF((Z821&lt;&gt;"")*(L821&lt;&gt;""),Z821-L821,"")</f>
        <v/>
      </c>
      <c r="AO821" s="99">
        <f>IF((AA821&lt;&gt;"")*(M821&lt;&gt;""),AA821-M821,"")</f>
        <v/>
      </c>
      <c r="AP821" s="99">
        <f>IF((AB821&lt;&gt;"")*(N821&lt;&gt;""),AB821-N821,"")</f>
        <v/>
      </c>
      <c r="AQ821" s="94">
        <f>IF((AC821&lt;&gt;"")*(O821&lt;&gt;""),AC821-O821,"")</f>
        <v/>
      </c>
      <c r="AR821" s="94">
        <f>IF((AD821&lt;&gt;"")*(P821&lt;&gt;""),AD821-P821,"")</f>
        <v/>
      </c>
      <c r="AS821" s="94">
        <f>IF((AE821&lt;&gt;"")*(Q821&lt;&gt;""),AE821-Q821,"")</f>
        <v/>
      </c>
      <c r="AT821" s="94">
        <f>IF((AF821&lt;&gt;"")*(R821&lt;&gt;""),AF821-R821,"")</f>
        <v/>
      </c>
      <c r="AU821" s="94">
        <f>IF((AG821&lt;&gt;"")*(S821&lt;&gt;""),AG821-S821,"")</f>
        <v/>
      </c>
      <c r="AV821" s="99">
        <f>IF((AH821&lt;&gt;"")*(T821&lt;&gt;""),AH821-T821,"")</f>
        <v/>
      </c>
      <c r="AW821" s="99">
        <f>IF((AI821&lt;&gt;"")*(U821&lt;&gt;""),AI821-U821,"")</f>
        <v/>
      </c>
      <c r="AX821" s="99">
        <f>IF((AJ821&lt;&gt;"")*(V821&lt;&gt;""),AJ821-V821,"")</f>
        <v/>
      </c>
      <c r="AY821" s="99">
        <f>IF((AK821&lt;&gt;"")*(W821&lt;&gt;""),AK821-W821,"")</f>
        <v/>
      </c>
      <c r="AZ821" s="102">
        <f>IF((AL821&lt;&gt;"")*(X821&lt;&gt;""),AL821-X821,"")</f>
        <v/>
      </c>
      <c r="BA821" s="50">
        <f>IFERROR(__xludf.dummyfunction("AI(""Actúa como un tutor académico y dirígete personalmente al estudiante "" &amp; I821 &amp; "" "" &amp; J821 &amp; "" "" &amp; G821 &amp; "" "" &amp; H821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AM821 &amp; ""'. Diferencias por área: Matemáticas ("" &amp; AQ821 &amp; ""), Ciencias Natura"&amp;"les ("" &amp; AR821 &amp; ""), Sociales ("" &amp; AS821 &amp; ""), Lectura Crítica ("" &amp; AT821 &amp; "") e Inglés ("" &amp; AU821 &amp; ""). Variación en posición: grupo ("" &amp; AN821 &amp; ""), grado ("" &amp; AO821 &amp; "") y media ("" &amp; AP821 &amp; ""). Puntajes Primer Simulacro: Global "" &amp; K821 &amp; "", Mat "" &amp; "&amp;"O4 &amp; "", Cien "" &amp; P821 &amp; "", Soc "" &amp; Q821 &amp; "", Lec "" &amp; R821 &amp; "", Ing "" &amp; S821 &amp; "". Puntajes Segundo Simulacro: Global "" &amp; Y821 &amp; "", Mat "" &amp; AC821 &amp; "", Cien "" &amp; AD821 &amp; "", Soc "" &amp; AE821 &amp; "", Lec "" &amp; AF821 &amp; "", Ing "" &amp; AG821 &amp; "". Escribe un mensaje motivador"&amp;" y breve (máximo 4 líneas)."")
"),"=AI(""Actúa como un tutor académico y dirígete personalmente al estudiante "" &amp; I821 &amp; "" "" &amp; J821 &amp; "" "" &amp; G821 &amp; "" "" &amp; H821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AM821 &amp; ""'. Diferencias por área: Matemáticas ("" &amp; AQ821 &amp; ""), Ciencias Natur"&amp;"ales ("" &amp; AR821 &amp; ""), Sociales ("" &amp; AS821 &amp; ""), Lectura Crítica ("" &amp; AT821 &amp; "") e Inglés ("" &amp; AU821 &amp; ""). Variación en posición: grupo ("" &amp; AN821 &amp; ""), grado ("" &amp; AO821 &amp; "") y media ("" &amp; AP821 &amp; ""). Puntajes Primer Simulacro: Global "" &amp; K821 &amp; "", Mat "" &amp;"&amp;" O821 &amp; "", Cien "" &amp; P821 &amp; "", Soc "" &amp; Q821 &amp; "", Lec "" &amp; R821 &amp; "", Ing "" &amp; S821 &amp; "". Puntajes Segundo Simulacro: Global "" &amp; Y821 &amp; "", Mat "" &amp; AC821 &amp; "", Cien "" &amp; AD821 &amp; "", Soc "" &amp; AE821 &amp; "", Lec "" &amp; AF821 &amp; "", Ing "" &amp; AG821 &amp; "". Escribe un mensaje motivado"&amp;"r y breve (máximo 4 líneas)."")
")</f>
        <v/>
      </c>
    </row>
    <row r="822" ht="15.75" customHeight="1" s="42">
      <c r="A822" s="93" t="n"/>
      <c r="B822" s="94" t="inlineStr">
        <is>
          <t>Bachillerato</t>
        </is>
      </c>
      <c r="C822" s="94" t="n">
        <v>1004</v>
      </c>
      <c r="D822" s="94" t="n"/>
      <c r="E822" s="95" t="n">
        <v>1011593818</v>
      </c>
      <c r="F822" s="96">
        <f>TRIM(G822&amp;" "&amp;H822&amp;" "&amp;I822&amp;" "&amp;J822)</f>
        <v/>
      </c>
      <c r="G822" s="94" t="inlineStr">
        <is>
          <t>Higuita</t>
        </is>
      </c>
      <c r="H822" s="94" t="inlineStr">
        <is>
          <t>Ibarra</t>
        </is>
      </c>
      <c r="I822" s="94" t="inlineStr">
        <is>
          <t>María</t>
        </is>
      </c>
      <c r="J822" s="97" t="inlineStr">
        <is>
          <t>Camila</t>
        </is>
      </c>
      <c r="K822" s="98">
        <f>IF(SUM(O822:S822)=0, "", ROUND(((O822*3+P822*3+Q822*3+R822*3+S822*1)/13)*5,0))</f>
        <v/>
      </c>
      <c r="L822" s="99">
        <f>IF(OR($C822="",K822=""),"",COUNTIFS($C$4:$C$1500,$C822,K$4:K$1500,"&gt;"&amp;K822)+1)</f>
        <v/>
      </c>
      <c r="M822" s="99">
        <f>IF(OR($C822="",K822=""),"",IF(AND($C822&gt;=1001,$C822&lt;=1005),COUNTIFS($C$4:$C$1500,"&gt;=1001",$C$4:$C$1500,"&lt;=1005",K$4:K$1500,"&gt;"&amp;K822)+1,IF(AND($C822&gt;=1101,$C822&lt;=1105),COUNTIFS($C$4:$C$1500,"&gt;=1101",$C$4:$C$1500,"&lt;=1105",K$4:K$1500,"&gt;"&amp;K822)+1,IF(AND($C822&gt;=901,$C822&lt;=905),COUNTIFS($C$4:$C$1500,"&gt;=901",$C$4:$C$1500,"&lt;=905",K$4:K$1500,"&gt;"&amp;K822)+1,IF(AND($C822&gt;=801,$C822&lt;=805),COUNTIFS($C$4:$C$1500,"&gt;=801",$C$4:$C$1500,"&lt;=805",K$4:K$1500,"&gt;"&amp;K822)+1,IF(AND($C822&gt;=701,$C822&lt;=705),COUNTIFS($C$4:$C$1500,"&gt;=701",$C$4:$C$1500,"&lt;=705",K$4:K$1500,"&gt;"&amp;K822)+1,IF(AND($C822&gt;=601,$C822&lt;=606),COUNTIFS($C$4:$C$1500,"&gt;=601",$C$4:$C$1500,"&lt;=606",K$4:K$1500,"&gt;"&amp;K822)+1,"")))))))</f>
        <v/>
      </c>
      <c r="N822" s="99">
        <f>IF(OR($C822="",K822=""),"",IF(OR(AND($C822&gt;=1001,$C822&lt;=1005),AND($C822&gt;=1101,$C822&lt;=1105)),COUNTIFS($C$4:$C$1500,"&gt;=1001",$C$4:$C$1500,"&lt;=1005",K$4:K$1500,"&gt;"&amp;K822)+COUNTIFS($C$4:$C$1500,"&gt;=1101",$C$4:$C$1500,"&lt;=1105",K$4:K$1500,"&gt;"&amp;K822)+1,""))</f>
        <v/>
      </c>
      <c r="O822" s="94" t="n">
        <v>60.08</v>
      </c>
      <c r="P822" s="94" t="n">
        <v>53.97</v>
      </c>
      <c r="Q822" s="94" t="n">
        <v>62.04</v>
      </c>
      <c r="R822" s="94" t="n">
        <v>65</v>
      </c>
      <c r="S822" s="94" t="n">
        <v>42.22</v>
      </c>
      <c r="T822" s="99">
        <f>IF(AND(O822&gt;0,O822&lt;36),1,IF(AND(O822&gt;=36,O822&lt;51),2,IF(AND(O822&gt;=51,O822&lt;71),3,IF(AND(O822&gt;=71,O822&lt;=100),4,))))</f>
        <v/>
      </c>
      <c r="U822" s="99">
        <f>IF(AND(P822&gt;0,P822&lt;41),1,IF(AND(P822&gt;=41,P822&lt;56),2,IF(AND(P822&gt;=56,P822&lt;71),3,IF(AND(P822&gt;=71,P822&lt;=100),4,))))</f>
        <v/>
      </c>
      <c r="V822" s="99">
        <f>IF(AND(Q822&gt;0,Q822&lt;41),1,IF(AND(Q822&gt;=41,Q822&lt;56),2,IF(AND(Q822&gt;=56,Q822&lt;71),3,IF(AND(Q822&gt;=71,Q822&lt;=100),4,))))</f>
        <v/>
      </c>
      <c r="W822" s="99">
        <f>IF(AND(R822&gt;0,R822&lt;36),1,IF(AND(R822&gt;=36,R822&lt;51),2,IF(AND(R822&gt;=51,R822&lt;66),3,IF(AND(R822&gt;=66,R822&lt;=100),4,))))</f>
        <v/>
      </c>
      <c r="X822" s="100">
        <f>IF(AND(S822&gt;0,S822&lt;37),1,IF(AND(S822&gt;=37,S822&lt;58),2,IF(AND(S822&gt;=58,S822&lt;71),3,IF(AND(S822&gt;=71,S822&lt;=100),4,))))</f>
        <v/>
      </c>
      <c r="Y822" s="101">
        <f>IF(SUM(AC822:AG822)=0, "", ROUND(((AC822*3+AD822*3+AE822*3+AF822*3+AG822*1)/13)*5,0))</f>
        <v/>
      </c>
      <c r="Z822" s="99">
        <f>IF(OR($C822="",Y822=""),"",COUNTIFS($C$4:$C$1500,$C822,Y$4:Y$1500,"&gt;"&amp;Y822)+1)</f>
        <v/>
      </c>
      <c r="AA822" s="99">
        <f>IF(OR($C822="",Y822=""),"",IF(AND($C822&gt;=1001,$C822&lt;=1005),COUNTIFS($C$4:$C$1500,"&gt;=1001",$C$4:$C$1500,"&lt;=1005",Y$4:Y$1500,"&gt;"&amp;Y822)+1,IF(AND($C822&gt;=1101,$C822&lt;=1105),COUNTIFS($C$4:$C$1500,"&gt;=1101",$C$4:$C$1500,"&lt;=1105",Y$4:Y$1500,"&gt;"&amp;Y822)+1,IF(AND($C822&gt;=901,$C822&lt;=905),COUNTIFS($C$4:$C$1500,"&gt;=901",$C$4:$C$1500,"&lt;=905",Y$4:Y$1500,"&gt;"&amp;Y822)+1,IF(AND($C822&gt;=801,$C822&lt;=805),COUNTIFS($C$4:$C$1500,"&gt;=801",$C$4:$C$1500,"&lt;=805",Y$4:Y$1500,"&gt;"&amp;Y822)+1,IF(AND($C822&gt;=701,$C822&lt;=705),COUNTIFS($C$4:$C$1500,"&gt;=701",$C$4:$C$1500,"&lt;=705",Y$4:Y$1500,"&gt;"&amp;Y822)+1,IF(AND($C822&gt;=601,$C822&lt;=606),COUNTIFS($C$4:$C$1500,"&gt;=601",$C$4:$C$1500,"&lt;=606",Y$4:Y$1500,"&gt;"&amp;Y822)+1,"")))))))</f>
        <v/>
      </c>
      <c r="AB822" s="99">
        <f>IF(OR($C822="",Y822=""),"",IF(OR(AND($C822&gt;=1001,$C822&lt;=1005),AND($C822&gt;=1101,$C822&lt;=1105)),COUNTIFS($C$4:$C$1500,"&gt;=1001",$C$4:$C$1500,"&lt;=1005",Y$4:Y$1500,"&gt;"&amp;Y822)+COUNTIFS($C$4:$C$1500,"&gt;=1101",$C$4:$C$1500,"&lt;=1105",Y$4:Y$1500,"&gt;"&amp;Y822)+1,""))</f>
        <v/>
      </c>
      <c r="AC822" s="94" t="n">
        <v>66</v>
      </c>
      <c r="AD822" s="94" t="n">
        <v>50.63</v>
      </c>
      <c r="AE822" s="94" t="n">
        <v>74.88</v>
      </c>
      <c r="AF822" s="94" t="n">
        <v>83.13</v>
      </c>
      <c r="AG822" s="94" t="n">
        <v>91.67</v>
      </c>
      <c r="AH822" s="99">
        <f>IF(AND(AC822&gt;0,AC822&lt;36),1,IF(AND(AC822&gt;=36,AC822&lt;51),2,IF(AND(AC822&gt;=51,AC822&lt;71),3,IF(AND(AC822&gt;=71,AC822&lt;=100),4,))))</f>
        <v/>
      </c>
      <c r="AI822" s="99">
        <f>IF(AND(AD822&gt;0,AD822&lt;41),1,IF(AND(AD822&gt;=41,AD822&lt;56),2,IF(AND(AD822&gt;=56,AD822&lt;71),3,IF(AND(AD822&gt;=71,AD822&lt;=100),4,))))</f>
        <v/>
      </c>
      <c r="AJ822" s="99">
        <f>IF(AND(AE822&gt;0,AE822&lt;41),1,IF(AND(AE822&gt;=41,AE822&lt;56),2,IF(AND(AE822&gt;=56,AE822&lt;71),3,IF(AND(AE822&gt;=71,AE822&lt;=100),4,))))</f>
        <v/>
      </c>
      <c r="AK822" s="99">
        <f>IF(AND(AF822&gt;0,AF822&lt;36),1,IF(AND(AF822&gt;=36,AF822&lt;51),2,IF(AND(AF822&gt;=51,AF822&lt;66),3,IF(AND(AF822&gt;=66,AF822&lt;=100),4,))))</f>
        <v/>
      </c>
      <c r="AL822" s="100">
        <f>IF(AND(AG822&gt;0,AG822&lt;37),1,IF(AND(AG822&gt;=37,AG822&lt;58),2,IF(AND(AG822&gt;=58,AG822&lt;71),3,IF(AND(AG822&gt;=71,AG822&lt;=100),4,))))</f>
        <v/>
      </c>
      <c r="AM822" s="101">
        <f>IF((Y822&lt;&gt;"")*(K822&lt;&gt;""),Y822-K822,"")</f>
        <v/>
      </c>
      <c r="AN822" s="99">
        <f>IF((Z822&lt;&gt;"")*(L822&lt;&gt;""),Z822-L822,"")</f>
        <v/>
      </c>
      <c r="AO822" s="99">
        <f>IF((AA822&lt;&gt;"")*(M822&lt;&gt;""),AA822-M822,"")</f>
        <v/>
      </c>
      <c r="AP822" s="99">
        <f>IF((AB822&lt;&gt;"")*(N822&lt;&gt;""),AB822-N822,"")</f>
        <v/>
      </c>
      <c r="AQ822" s="94">
        <f>IF((AC822&lt;&gt;"")*(O822&lt;&gt;""),AC822-O822,"")</f>
        <v/>
      </c>
      <c r="AR822" s="94">
        <f>IF((AD822&lt;&gt;"")*(P822&lt;&gt;""),AD822-P822,"")</f>
        <v/>
      </c>
      <c r="AS822" s="94">
        <f>IF((AE822&lt;&gt;"")*(Q822&lt;&gt;""),AE822-Q822,"")</f>
        <v/>
      </c>
      <c r="AT822" s="94">
        <f>IF((AF822&lt;&gt;"")*(R822&lt;&gt;""),AF822-R822,"")</f>
        <v/>
      </c>
      <c r="AU822" s="94">
        <f>IF((AG822&lt;&gt;"")*(S822&lt;&gt;""),AG822-S822,"")</f>
        <v/>
      </c>
      <c r="AV822" s="99">
        <f>IF((AH822&lt;&gt;"")*(T822&lt;&gt;""),AH822-T822,"")</f>
        <v/>
      </c>
      <c r="AW822" s="99">
        <f>IF((AI822&lt;&gt;"")*(U822&lt;&gt;""),AI822-U822,"")</f>
        <v/>
      </c>
      <c r="AX822" s="99">
        <f>IF((AJ822&lt;&gt;"")*(V822&lt;&gt;""),AJ822-V822,"")</f>
        <v/>
      </c>
      <c r="AY822" s="99">
        <f>IF((AK822&lt;&gt;"")*(W822&lt;&gt;""),AK822-W822,"")</f>
        <v/>
      </c>
      <c r="AZ822" s="102">
        <f>IF((AL822&lt;&gt;"")*(X822&lt;&gt;""),AL822-X822,"")</f>
        <v/>
      </c>
      <c r="BA822" s="50">
        <f>IFERROR(__xludf.dummyfunction("AI(""Actúa como un tutor académico y dirígete personalmente al estudiante "" &amp; I822 &amp; "" "" &amp; J822 &amp; "" "" &amp; G822 &amp; "" "" &amp; H822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AM822 &amp; ""'. Diferencias por área: Matemáticas ("" &amp; AQ822 &amp; ""), Ciencias Natura"&amp;"les ("" &amp; AR822 &amp; ""), Sociales ("" &amp; AS822 &amp; ""), Lectura Crítica ("" &amp; AT822 &amp; "") e Inglés ("" &amp; AU822 &amp; ""). Variación en posición: grupo ("" &amp; AN822 &amp; ""), grado ("" &amp; AO822 &amp; "") y media ("" &amp; AP822 &amp; ""). Puntajes Primer Simulacro: Global "" &amp; K822 &amp; "", Mat "" &amp; "&amp;"O4 &amp; "", Cien "" &amp; P822 &amp; "", Soc "" &amp; Q822 &amp; "", Lec "" &amp; R822 &amp; "", Ing "" &amp; S822 &amp; "". Puntajes Segundo Simulacro: Global "" &amp; Y822 &amp; "", Mat "" &amp; AC822 &amp; "", Cien "" &amp; AD822 &amp; "", Soc "" &amp; AE822 &amp; "", Lec "" &amp; AF822 &amp; "", Ing "" &amp; AG822 &amp; "". Escribe un mensaje motivador"&amp;" y breve (máximo 4 líneas)."")
"),"=AI(""Actúa como un tutor académico y dirígete personalmente al estudiante "" &amp; I822 &amp; "" "" &amp; J822 &amp; "" "" &amp; G822 &amp; "" "" &amp; H822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AM822 &amp; ""'. Diferencias por área: Matemáticas ("" &amp; AQ822 &amp; ""), Ciencias Natur"&amp;"ales ("" &amp; AR822 &amp; ""), Sociales ("" &amp; AS822 &amp; ""), Lectura Crítica ("" &amp; AT822 &amp; "") e Inglés ("" &amp; AU822 &amp; ""). Variación en posición: grupo ("" &amp; AN822 &amp; ""), grado ("" &amp; AO822 &amp; "") y media ("" &amp; AP822 &amp; ""). Puntajes Primer Simulacro: Global "" &amp; K822 &amp; "", Mat "" &amp;"&amp;" O822 &amp; "", Cien "" &amp; P822 &amp; "", Soc "" &amp; Q822 &amp; "", Lec "" &amp; R822 &amp; "", Ing "" &amp; S822 &amp; "". Puntajes Segundo Simulacro: Global "" &amp; Y822 &amp; "", Mat "" &amp; AC822 &amp; "", Cien "" &amp; AD822 &amp; "", Soc "" &amp; AE822 &amp; "", Lec "" &amp; AF822 &amp; "", Ing "" &amp; AG822 &amp; "". Escribe un mensaje motivado"&amp;"r y breve (máximo 4 líneas)."")
")</f>
        <v/>
      </c>
    </row>
    <row r="823" ht="15.75" customHeight="1" s="42">
      <c r="A823" s="93" t="n"/>
      <c r="B823" s="94" t="inlineStr">
        <is>
          <t>Bachillerato</t>
        </is>
      </c>
      <c r="C823" s="94" t="n">
        <v>1004</v>
      </c>
      <c r="D823" s="94" t="n"/>
      <c r="E823" s="95" t="n">
        <v>1013346246</v>
      </c>
      <c r="F823" s="96">
        <f>TRIM(G823&amp;" "&amp;H823&amp;" "&amp;I823&amp;" "&amp;J823)</f>
        <v/>
      </c>
      <c r="G823" s="94" t="inlineStr">
        <is>
          <t>Lezcano</t>
        </is>
      </c>
      <c r="H823" s="94" t="inlineStr">
        <is>
          <t>Arias</t>
        </is>
      </c>
      <c r="I823" s="94" t="inlineStr">
        <is>
          <t>Valentina</t>
        </is>
      </c>
      <c r="J823" s="97" t="n"/>
      <c r="K823" s="98">
        <f>IF(SUM(O823:S823)=0, "", ROUND(((O823*3+P823*3+Q823*3+R823*3+S823*1)/13)*5,0))</f>
        <v/>
      </c>
      <c r="L823" s="99">
        <f>IF(OR($C823="",K823=""),"",COUNTIFS($C$4:$C$1500,$C823,K$4:K$1500,"&gt;"&amp;K823)+1)</f>
        <v/>
      </c>
      <c r="M823" s="99">
        <f>IF(OR($C823="",K823=""),"",IF(AND($C823&gt;=1001,$C823&lt;=1005),COUNTIFS($C$4:$C$1500,"&gt;=1001",$C$4:$C$1500,"&lt;=1005",K$4:K$1500,"&gt;"&amp;K823)+1,IF(AND($C823&gt;=1101,$C823&lt;=1105),COUNTIFS($C$4:$C$1500,"&gt;=1101",$C$4:$C$1500,"&lt;=1105",K$4:K$1500,"&gt;"&amp;K823)+1,IF(AND($C823&gt;=901,$C823&lt;=905),COUNTIFS($C$4:$C$1500,"&gt;=901",$C$4:$C$1500,"&lt;=905",K$4:K$1500,"&gt;"&amp;K823)+1,IF(AND($C823&gt;=801,$C823&lt;=805),COUNTIFS($C$4:$C$1500,"&gt;=801",$C$4:$C$1500,"&lt;=805",K$4:K$1500,"&gt;"&amp;K823)+1,IF(AND($C823&gt;=701,$C823&lt;=705),COUNTIFS($C$4:$C$1500,"&gt;=701",$C$4:$C$1500,"&lt;=705",K$4:K$1500,"&gt;"&amp;K823)+1,IF(AND($C823&gt;=601,$C823&lt;=606),COUNTIFS($C$4:$C$1500,"&gt;=601",$C$4:$C$1500,"&lt;=606",K$4:K$1500,"&gt;"&amp;K823)+1,"")))))))</f>
        <v/>
      </c>
      <c r="N823" s="99">
        <f>IF(OR($C823="",K823=""),"",IF(OR(AND($C823&gt;=1001,$C823&lt;=1005),AND($C823&gt;=1101,$C823&lt;=1105)),COUNTIFS($C$4:$C$1500,"&gt;=1001",$C$4:$C$1500,"&lt;=1005",K$4:K$1500,"&gt;"&amp;K823)+COUNTIFS($C$4:$C$1500,"&gt;=1101",$C$4:$C$1500,"&lt;=1105",K$4:K$1500,"&gt;"&amp;K823)+1,""))</f>
        <v/>
      </c>
      <c r="O823" s="94" t="n">
        <v>67.95999999999999</v>
      </c>
      <c r="P823" s="94" t="n">
        <v>52.8</v>
      </c>
      <c r="Q823" s="94" t="n">
        <v>54.79</v>
      </c>
      <c r="R823" s="94" t="n">
        <v>60</v>
      </c>
      <c r="S823" s="94" t="n">
        <v>57.78</v>
      </c>
      <c r="T823" s="99">
        <f>IF(AND(O823&gt;0,O823&lt;36),1,IF(AND(O823&gt;=36,O823&lt;51),2,IF(AND(O823&gt;=51,O823&lt;71),3,IF(AND(O823&gt;=71,O823&lt;=100),4,))))</f>
        <v/>
      </c>
      <c r="U823" s="99">
        <f>IF(AND(P823&gt;0,P823&lt;41),1,IF(AND(P823&gt;=41,P823&lt;56),2,IF(AND(P823&gt;=56,P823&lt;71),3,IF(AND(P823&gt;=71,P823&lt;=100),4,))))</f>
        <v/>
      </c>
      <c r="V823" s="99">
        <f>IF(AND(Q823&gt;0,Q823&lt;41),1,IF(AND(Q823&gt;=41,Q823&lt;56),2,IF(AND(Q823&gt;=56,Q823&lt;71),3,IF(AND(Q823&gt;=71,Q823&lt;=100),4,))))</f>
        <v/>
      </c>
      <c r="W823" s="99">
        <f>IF(AND(R823&gt;0,R823&lt;36),1,IF(AND(R823&gt;=36,R823&lt;51),2,IF(AND(R823&gt;=51,R823&lt;66),3,IF(AND(R823&gt;=66,R823&lt;=100),4,))))</f>
        <v/>
      </c>
      <c r="X823" s="100">
        <f>IF(AND(S823&gt;0,S823&lt;37),1,IF(AND(S823&gt;=37,S823&lt;58),2,IF(AND(S823&gt;=58,S823&lt;71),3,IF(AND(S823&gt;=71,S823&lt;=100),4,))))</f>
        <v/>
      </c>
      <c r="Y823" s="101">
        <f>IF(SUM(AC823:AG823)=0, "", ROUND(((AC823*3+AD823*3+AE823*3+AF823*3+AG823*1)/13)*5,0))</f>
        <v/>
      </c>
      <c r="Z823" s="99">
        <f>IF(OR($C823="",Y823=""),"",COUNTIFS($C$4:$C$1500,$C823,Y$4:Y$1500,"&gt;"&amp;Y823)+1)</f>
        <v/>
      </c>
      <c r="AA823" s="99">
        <f>IF(OR($C823="",Y823=""),"",IF(AND($C823&gt;=1001,$C823&lt;=1005),COUNTIFS($C$4:$C$1500,"&gt;=1001",$C$4:$C$1500,"&lt;=1005",Y$4:Y$1500,"&gt;"&amp;Y823)+1,IF(AND($C823&gt;=1101,$C823&lt;=1105),COUNTIFS($C$4:$C$1500,"&gt;=1101",$C$4:$C$1500,"&lt;=1105",Y$4:Y$1500,"&gt;"&amp;Y823)+1,IF(AND($C823&gt;=901,$C823&lt;=905),COUNTIFS($C$4:$C$1500,"&gt;=901",$C$4:$C$1500,"&lt;=905",Y$4:Y$1500,"&gt;"&amp;Y823)+1,IF(AND($C823&gt;=801,$C823&lt;=805),COUNTIFS($C$4:$C$1500,"&gt;=801",$C$4:$C$1500,"&lt;=805",Y$4:Y$1500,"&gt;"&amp;Y823)+1,IF(AND($C823&gt;=701,$C823&lt;=705),COUNTIFS($C$4:$C$1500,"&gt;=701",$C$4:$C$1500,"&lt;=705",Y$4:Y$1500,"&gt;"&amp;Y823)+1,IF(AND($C823&gt;=601,$C823&lt;=606),COUNTIFS($C$4:$C$1500,"&gt;=601",$C$4:$C$1500,"&lt;=606",Y$4:Y$1500,"&gt;"&amp;Y823)+1,"")))))))</f>
        <v/>
      </c>
      <c r="AB823" s="99">
        <f>IF(OR($C823="",Y823=""),"",IF(OR(AND($C823&gt;=1001,$C823&lt;=1005),AND($C823&gt;=1101,$C823&lt;=1105)),COUNTIFS($C$4:$C$1500,"&gt;=1001",$C$4:$C$1500,"&lt;=1005",Y$4:Y$1500,"&gt;"&amp;Y823)+COUNTIFS($C$4:$C$1500,"&gt;=1101",$C$4:$C$1500,"&lt;=1105",Y$4:Y$1500,"&gt;"&amp;Y823)+1,""))</f>
        <v/>
      </c>
      <c r="AC823" s="94" t="n">
        <v>69</v>
      </c>
      <c r="AD823" s="94" t="n">
        <v>48.93</v>
      </c>
      <c r="AE823" s="94" t="n">
        <v>52.75</v>
      </c>
      <c r="AF823" s="94" t="n">
        <v>70</v>
      </c>
      <c r="AG823" s="94" t="n">
        <v>77.92</v>
      </c>
      <c r="AH823" s="99">
        <f>IF(AND(AC823&gt;0,AC823&lt;36),1,IF(AND(AC823&gt;=36,AC823&lt;51),2,IF(AND(AC823&gt;=51,AC823&lt;71),3,IF(AND(AC823&gt;=71,AC823&lt;=100),4,))))</f>
        <v/>
      </c>
      <c r="AI823" s="99">
        <f>IF(AND(AD823&gt;0,AD823&lt;41),1,IF(AND(AD823&gt;=41,AD823&lt;56),2,IF(AND(AD823&gt;=56,AD823&lt;71),3,IF(AND(AD823&gt;=71,AD823&lt;=100),4,))))</f>
        <v/>
      </c>
      <c r="AJ823" s="99">
        <f>IF(AND(AE823&gt;0,AE823&lt;41),1,IF(AND(AE823&gt;=41,AE823&lt;56),2,IF(AND(AE823&gt;=56,AE823&lt;71),3,IF(AND(AE823&gt;=71,AE823&lt;=100),4,))))</f>
        <v/>
      </c>
      <c r="AK823" s="99">
        <f>IF(AND(AF823&gt;0,AF823&lt;36),1,IF(AND(AF823&gt;=36,AF823&lt;51),2,IF(AND(AF823&gt;=51,AF823&lt;66),3,IF(AND(AF823&gt;=66,AF823&lt;=100),4,))))</f>
        <v/>
      </c>
      <c r="AL823" s="100">
        <f>IF(AND(AG823&gt;0,AG823&lt;37),1,IF(AND(AG823&gt;=37,AG823&lt;58),2,IF(AND(AG823&gt;=58,AG823&lt;71),3,IF(AND(AG823&gt;=71,AG823&lt;=100),4,))))</f>
        <v/>
      </c>
      <c r="AM823" s="101">
        <f>IF((Y823&lt;&gt;"")*(K823&lt;&gt;""),Y823-K823,"")</f>
        <v/>
      </c>
      <c r="AN823" s="99">
        <f>IF((Z823&lt;&gt;"")*(L823&lt;&gt;""),Z823-L823,"")</f>
        <v/>
      </c>
      <c r="AO823" s="99">
        <f>IF((AA823&lt;&gt;"")*(M823&lt;&gt;""),AA823-M823,"")</f>
        <v/>
      </c>
      <c r="AP823" s="99">
        <f>IF((AB823&lt;&gt;"")*(N823&lt;&gt;""),AB823-N823,"")</f>
        <v/>
      </c>
      <c r="AQ823" s="94">
        <f>IF((AC823&lt;&gt;"")*(O823&lt;&gt;""),AC823-O823,"")</f>
        <v/>
      </c>
      <c r="AR823" s="94">
        <f>IF((AD823&lt;&gt;"")*(P823&lt;&gt;""),AD823-P823,"")</f>
        <v/>
      </c>
      <c r="AS823" s="94">
        <f>IF((AE823&lt;&gt;"")*(Q823&lt;&gt;""),AE823-Q823,"")</f>
        <v/>
      </c>
      <c r="AT823" s="94">
        <f>IF((AF823&lt;&gt;"")*(R823&lt;&gt;""),AF823-R823,"")</f>
        <v/>
      </c>
      <c r="AU823" s="94">
        <f>IF((AG823&lt;&gt;"")*(S823&lt;&gt;""),AG823-S823,"")</f>
        <v/>
      </c>
      <c r="AV823" s="99">
        <f>IF((AH823&lt;&gt;"")*(T823&lt;&gt;""),AH823-T823,"")</f>
        <v/>
      </c>
      <c r="AW823" s="99">
        <f>IF((AI823&lt;&gt;"")*(U823&lt;&gt;""),AI823-U823,"")</f>
        <v/>
      </c>
      <c r="AX823" s="99">
        <f>IF((AJ823&lt;&gt;"")*(V823&lt;&gt;""),AJ823-V823,"")</f>
        <v/>
      </c>
      <c r="AY823" s="99">
        <f>IF((AK823&lt;&gt;"")*(W823&lt;&gt;""),AK823-W823,"")</f>
        <v/>
      </c>
      <c r="AZ823" s="102">
        <f>IF((AL823&lt;&gt;"")*(X823&lt;&gt;""),AL823-X823,"")</f>
        <v/>
      </c>
      <c r="BA823" s="50">
        <f>IFERROR(__xludf.dummyfunction("AI(""Actúa como un tutor académico y dirígete personalmente al estudiante "" &amp; I823 &amp; "" "" &amp; J823 &amp; "" "" &amp; G823 &amp; "" "" &amp; H823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AM823 &amp; ""'. Diferencias por área: Matemáticas ("" &amp; AQ823 &amp; ""), Ciencias Natura"&amp;"les ("" &amp; AR823 &amp; ""), Sociales ("" &amp; AS823 &amp; ""), Lectura Crítica ("" &amp; AT823 &amp; "") e Inglés ("" &amp; AU823 &amp; ""). Variación en posición: grupo ("" &amp; AN823 &amp; ""), grado ("" &amp; AO823 &amp; "") y media ("" &amp; AP823 &amp; ""). Puntajes Primer Simulacro: Global "" &amp; K823 &amp; "", Mat "" &amp; "&amp;"O4 &amp; "", Cien "" &amp; P823 &amp; "", Soc "" &amp; Q823 &amp; "", Lec "" &amp; R823 &amp; "", Ing "" &amp; S823 &amp; "". Puntajes Segundo Simulacro: Global "" &amp; Y823 &amp; "", Mat "" &amp; AC823 &amp; "", Cien "" &amp; AD823 &amp; "", Soc "" &amp; AE823 &amp; "", Lec "" &amp; AF823 &amp; "", Ing "" &amp; AG823 &amp; "". Escribe un mensaje motivador"&amp;" y breve (máximo 4 líneas)."")
"),"=AI(""Actúa como un tutor académico y dirígete personalmente al estudiante "" &amp; I823 &amp; "" "" &amp; J823 &amp; "" "" &amp; G823 &amp; "" "" &amp; H823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AM823 &amp; ""'. Diferencias por área: Matemáticas ("" &amp; AQ823 &amp; ""), Ciencias Natur"&amp;"ales ("" &amp; AR823 &amp; ""), Sociales ("" &amp; AS823 &amp; ""), Lectura Crítica ("" &amp; AT823 &amp; "") e Inglés ("" &amp; AU823 &amp; ""). Variación en posición: grupo ("" &amp; AN823 &amp; ""), grado ("" &amp; AO823 &amp; "") y media ("" &amp; AP823 &amp; ""). Puntajes Primer Simulacro: Global "" &amp; K823 &amp; "", Mat "" &amp;"&amp;" O823 &amp; "", Cien "" &amp; P823 &amp; "", Soc "" &amp; Q823 &amp; "", Lec "" &amp; R823 &amp; "", Ing "" &amp; S823 &amp; "". Puntajes Segundo Simulacro: Global "" &amp; Y823 &amp; "", Mat "" &amp; AC823 &amp; "", Cien "" &amp; AD823 &amp; "", Soc "" &amp; AE823 &amp; "", Lec "" &amp; AF823 &amp; "", Ing "" &amp; AG823 &amp; "". Escribe un mensaje motivado"&amp;"r y breve (máximo 4 líneas)."")
")</f>
        <v/>
      </c>
    </row>
    <row r="824" ht="15.75" customHeight="1" s="42">
      <c r="A824" s="93" t="n"/>
      <c r="B824" s="94" t="inlineStr">
        <is>
          <t>Bachillerato</t>
        </is>
      </c>
      <c r="C824" s="94" t="n">
        <v>1004</v>
      </c>
      <c r="D824" s="94" t="n"/>
      <c r="E824" s="95" t="n">
        <v>1039380183</v>
      </c>
      <c r="F824" s="96">
        <f>TRIM(G824&amp;" "&amp;H824&amp;" "&amp;I824&amp;" "&amp;J824)</f>
        <v/>
      </c>
      <c r="G824" s="94" t="inlineStr">
        <is>
          <t>Lopera</t>
        </is>
      </c>
      <c r="H824" s="94" t="inlineStr">
        <is>
          <t>Pulgarín</t>
        </is>
      </c>
      <c r="I824" s="94" t="inlineStr">
        <is>
          <t>Fabiana</t>
        </is>
      </c>
      <c r="J824" s="97" t="n"/>
      <c r="K824" s="98">
        <f>IF(SUM(O824:S824)=0, "", ROUND(((O824*3+P824*3+Q824*3+R824*3+S824*1)/13)*5,0))</f>
        <v/>
      </c>
      <c r="L824" s="99">
        <f>IF(OR($C824="",K824=""),"",COUNTIFS($C$4:$C$1500,$C824,K$4:K$1500,"&gt;"&amp;K824)+1)</f>
        <v/>
      </c>
      <c r="M824" s="99">
        <f>IF(OR($C824="",K824=""),"",IF(AND($C824&gt;=1001,$C824&lt;=1005),COUNTIFS($C$4:$C$1500,"&gt;=1001",$C$4:$C$1500,"&lt;=1005",K$4:K$1500,"&gt;"&amp;K824)+1,IF(AND($C824&gt;=1101,$C824&lt;=1105),COUNTIFS($C$4:$C$1500,"&gt;=1101",$C$4:$C$1500,"&lt;=1105",K$4:K$1500,"&gt;"&amp;K824)+1,IF(AND($C824&gt;=901,$C824&lt;=905),COUNTIFS($C$4:$C$1500,"&gt;=901",$C$4:$C$1500,"&lt;=905",K$4:K$1500,"&gt;"&amp;K824)+1,IF(AND($C824&gt;=801,$C824&lt;=805),COUNTIFS($C$4:$C$1500,"&gt;=801",$C$4:$C$1500,"&lt;=805",K$4:K$1500,"&gt;"&amp;K824)+1,IF(AND($C824&gt;=701,$C824&lt;=705),COUNTIFS($C$4:$C$1500,"&gt;=701",$C$4:$C$1500,"&lt;=705",K$4:K$1500,"&gt;"&amp;K824)+1,IF(AND($C824&gt;=601,$C824&lt;=606),COUNTIFS($C$4:$C$1500,"&gt;=601",$C$4:$C$1500,"&lt;=606",K$4:K$1500,"&gt;"&amp;K824)+1,"")))))))</f>
        <v/>
      </c>
      <c r="N824" s="99">
        <f>IF(OR($C824="",K824=""),"",IF(OR(AND($C824&gt;=1001,$C824&lt;=1005),AND($C824&gt;=1101,$C824&lt;=1105)),COUNTIFS($C$4:$C$1500,"&gt;=1001",$C$4:$C$1500,"&lt;=1005",K$4:K$1500,"&gt;"&amp;K824)+COUNTIFS($C$4:$C$1500,"&gt;=1101",$C$4:$C$1500,"&lt;=1105",K$4:K$1500,"&gt;"&amp;K824)+1,""))</f>
        <v/>
      </c>
      <c r="O824" s="94" t="n">
        <v>43.41</v>
      </c>
      <c r="P824" s="94" t="n">
        <v>47.4</v>
      </c>
      <c r="Q824" s="94" t="n">
        <v>62.04</v>
      </c>
      <c r="R824" s="94" t="n">
        <v>50</v>
      </c>
      <c r="S824" s="94" t="n">
        <v>60</v>
      </c>
      <c r="T824" s="99">
        <f>IF(AND(O824&gt;0,O824&lt;36),1,IF(AND(O824&gt;=36,O824&lt;51),2,IF(AND(O824&gt;=51,O824&lt;71),3,IF(AND(O824&gt;=71,O824&lt;=100),4,))))</f>
        <v/>
      </c>
      <c r="U824" s="99">
        <f>IF(AND(P824&gt;0,P824&lt;41),1,IF(AND(P824&gt;=41,P824&lt;56),2,IF(AND(P824&gt;=56,P824&lt;71),3,IF(AND(P824&gt;=71,P824&lt;=100),4,))))</f>
        <v/>
      </c>
      <c r="V824" s="99">
        <f>IF(AND(Q824&gt;0,Q824&lt;41),1,IF(AND(Q824&gt;=41,Q824&lt;56),2,IF(AND(Q824&gt;=56,Q824&lt;71),3,IF(AND(Q824&gt;=71,Q824&lt;=100),4,))))</f>
        <v/>
      </c>
      <c r="W824" s="99">
        <f>IF(AND(R824&gt;0,R824&lt;36),1,IF(AND(R824&gt;=36,R824&lt;51),2,IF(AND(R824&gt;=51,R824&lt;66),3,IF(AND(R824&gt;=66,R824&lt;=100),4,))))</f>
        <v/>
      </c>
      <c r="X824" s="100">
        <f>IF(AND(S824&gt;0,S824&lt;37),1,IF(AND(S824&gt;=37,S824&lt;58),2,IF(AND(S824&gt;=58,S824&lt;71),3,IF(AND(S824&gt;=71,S824&lt;=100),4,))))</f>
        <v/>
      </c>
      <c r="Y824" s="101">
        <f>IF(SUM(AC824:AG824)=0, "", ROUND(((AC824*3+AD824*3+AE824*3+AF824*3+AG824*1)/13)*5,0))</f>
        <v/>
      </c>
      <c r="Z824" s="99">
        <f>IF(OR($C824="",Y824=""),"",COUNTIFS($C$4:$C$1500,$C824,Y$4:Y$1500,"&gt;"&amp;Y824)+1)</f>
        <v/>
      </c>
      <c r="AA824" s="99">
        <f>IF(OR($C824="",Y824=""),"",IF(AND($C824&gt;=1001,$C824&lt;=1005),COUNTIFS($C$4:$C$1500,"&gt;=1001",$C$4:$C$1500,"&lt;=1005",Y$4:Y$1500,"&gt;"&amp;Y824)+1,IF(AND($C824&gt;=1101,$C824&lt;=1105),COUNTIFS($C$4:$C$1500,"&gt;=1101",$C$4:$C$1500,"&lt;=1105",Y$4:Y$1500,"&gt;"&amp;Y824)+1,IF(AND($C824&gt;=901,$C824&lt;=905),COUNTIFS($C$4:$C$1500,"&gt;=901",$C$4:$C$1500,"&lt;=905",Y$4:Y$1500,"&gt;"&amp;Y824)+1,IF(AND($C824&gt;=801,$C824&lt;=805),COUNTIFS($C$4:$C$1500,"&gt;=801",$C$4:$C$1500,"&lt;=805",Y$4:Y$1500,"&gt;"&amp;Y824)+1,IF(AND($C824&gt;=701,$C824&lt;=705),COUNTIFS($C$4:$C$1500,"&gt;=701",$C$4:$C$1500,"&lt;=705",Y$4:Y$1500,"&gt;"&amp;Y824)+1,IF(AND($C824&gt;=601,$C824&lt;=606),COUNTIFS($C$4:$C$1500,"&gt;=601",$C$4:$C$1500,"&lt;=606",Y$4:Y$1500,"&gt;"&amp;Y824)+1,"")))))))</f>
        <v/>
      </c>
      <c r="AB824" s="99">
        <f>IF(OR($C824="",Y824=""),"",IF(OR(AND($C824&gt;=1001,$C824&lt;=1005),AND($C824&gt;=1101,$C824&lt;=1105)),COUNTIFS($C$4:$C$1500,"&gt;=1001",$C$4:$C$1500,"&lt;=1005",Y$4:Y$1500,"&gt;"&amp;Y824)+COUNTIFS($C$4:$C$1500,"&gt;=1101",$C$4:$C$1500,"&lt;=1105",Y$4:Y$1500,"&gt;"&amp;Y824)+1,""))</f>
        <v/>
      </c>
      <c r="AC824" s="94" t="n">
        <v>69</v>
      </c>
      <c r="AD824" s="94" t="n">
        <v>51.22</v>
      </c>
      <c r="AE824" s="94" t="n">
        <v>66.25</v>
      </c>
      <c r="AF824" s="94" t="n">
        <v>83.13</v>
      </c>
      <c r="AG824" s="94" t="n">
        <v>55</v>
      </c>
      <c r="AH824" s="99">
        <f>IF(AND(AC824&gt;0,AC824&lt;36),1,IF(AND(AC824&gt;=36,AC824&lt;51),2,IF(AND(AC824&gt;=51,AC824&lt;71),3,IF(AND(AC824&gt;=71,AC824&lt;=100),4,))))</f>
        <v/>
      </c>
      <c r="AI824" s="99">
        <f>IF(AND(AD824&gt;0,AD824&lt;41),1,IF(AND(AD824&gt;=41,AD824&lt;56),2,IF(AND(AD824&gt;=56,AD824&lt;71),3,IF(AND(AD824&gt;=71,AD824&lt;=100),4,))))</f>
        <v/>
      </c>
      <c r="AJ824" s="99">
        <f>IF(AND(AE824&gt;0,AE824&lt;41),1,IF(AND(AE824&gt;=41,AE824&lt;56),2,IF(AND(AE824&gt;=56,AE824&lt;71),3,IF(AND(AE824&gt;=71,AE824&lt;=100),4,))))</f>
        <v/>
      </c>
      <c r="AK824" s="99">
        <f>IF(AND(AF824&gt;0,AF824&lt;36),1,IF(AND(AF824&gt;=36,AF824&lt;51),2,IF(AND(AF824&gt;=51,AF824&lt;66),3,IF(AND(AF824&gt;=66,AF824&lt;=100),4,))))</f>
        <v/>
      </c>
      <c r="AL824" s="100">
        <f>IF(AND(AG824&gt;0,AG824&lt;37),1,IF(AND(AG824&gt;=37,AG824&lt;58),2,IF(AND(AG824&gt;=58,AG824&lt;71),3,IF(AND(AG824&gt;=71,AG824&lt;=100),4,))))</f>
        <v/>
      </c>
      <c r="AM824" s="101">
        <f>IF((Y824&lt;&gt;"")*(K824&lt;&gt;""),Y824-K824,"")</f>
        <v/>
      </c>
      <c r="AN824" s="99">
        <f>IF((Z824&lt;&gt;"")*(L824&lt;&gt;""),Z824-L824,"")</f>
        <v/>
      </c>
      <c r="AO824" s="99">
        <f>IF((AA824&lt;&gt;"")*(M824&lt;&gt;""),AA824-M824,"")</f>
        <v/>
      </c>
      <c r="AP824" s="99">
        <f>IF((AB824&lt;&gt;"")*(N824&lt;&gt;""),AB824-N824,"")</f>
        <v/>
      </c>
      <c r="AQ824" s="94">
        <f>IF((AC824&lt;&gt;"")*(O824&lt;&gt;""),AC824-O824,"")</f>
        <v/>
      </c>
      <c r="AR824" s="94">
        <f>IF((AD824&lt;&gt;"")*(P824&lt;&gt;""),AD824-P824,"")</f>
        <v/>
      </c>
      <c r="AS824" s="94">
        <f>IF((AE824&lt;&gt;"")*(Q824&lt;&gt;""),AE824-Q824,"")</f>
        <v/>
      </c>
      <c r="AT824" s="94">
        <f>IF((AF824&lt;&gt;"")*(R824&lt;&gt;""),AF824-R824,"")</f>
        <v/>
      </c>
      <c r="AU824" s="94">
        <f>IF((AG824&lt;&gt;"")*(S824&lt;&gt;""),AG824-S824,"")</f>
        <v/>
      </c>
      <c r="AV824" s="99">
        <f>IF((AH824&lt;&gt;"")*(T824&lt;&gt;""),AH824-T824,"")</f>
        <v/>
      </c>
      <c r="AW824" s="99">
        <f>IF((AI824&lt;&gt;"")*(U824&lt;&gt;""),AI824-U824,"")</f>
        <v/>
      </c>
      <c r="AX824" s="99">
        <f>IF((AJ824&lt;&gt;"")*(V824&lt;&gt;""),AJ824-V824,"")</f>
        <v/>
      </c>
      <c r="AY824" s="99">
        <f>IF((AK824&lt;&gt;"")*(W824&lt;&gt;""),AK824-W824,"")</f>
        <v/>
      </c>
      <c r="AZ824" s="102">
        <f>IF((AL824&lt;&gt;"")*(X824&lt;&gt;""),AL824-X824,"")</f>
        <v/>
      </c>
      <c r="BA824" s="50">
        <f>IFERROR(__xludf.dummyfunction("AI(""Actúa como un tutor académico y dirígete personalmente al estudiante "" &amp; I824 &amp; "" "" &amp; J824 &amp; "" "" &amp; G824 &amp; "" "" &amp; H824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AM824 &amp; ""'. Diferencias por área: Matemáticas ("" &amp; AQ824 &amp; ""), Ciencias Natura"&amp;"les ("" &amp; AR824 &amp; ""), Sociales ("" &amp; AS824 &amp; ""), Lectura Crítica ("" &amp; AT824 &amp; "") e Inglés ("" &amp; AU824 &amp; ""). Variación en posición: grupo ("" &amp; AN824 &amp; ""), grado ("" &amp; AO824 &amp; "") y media ("" &amp; AP824 &amp; ""). Puntajes Primer Simulacro: Global "" &amp; K824 &amp; "", Mat "" &amp; "&amp;"O4 &amp; "", Cien "" &amp; P824 &amp; "", Soc "" &amp; Q824 &amp; "", Lec "" &amp; R824 &amp; "", Ing "" &amp; S824 &amp; "". Puntajes Segundo Simulacro: Global "" &amp; Y824 &amp; "", Mat "" &amp; AC824 &amp; "", Cien "" &amp; AD824 &amp; "", Soc "" &amp; AE824 &amp; "", Lec "" &amp; AF824 &amp; "", Ing "" &amp; AG824 &amp; "". Escribe un mensaje motivador"&amp;" y breve (máximo 4 líneas)."")
"),"=AI(""Actúa como un tutor académico y dirígete personalmente al estudiante "" &amp; I824 &amp; "" "" &amp; J824 &amp; "" "" &amp; G824 &amp; "" "" &amp; H824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AM824 &amp; ""'. Diferencias por área: Matemáticas ("" &amp; AQ824 &amp; ""), Ciencias Natur"&amp;"ales ("" &amp; AR824 &amp; ""), Sociales ("" &amp; AS824 &amp; ""), Lectura Crítica ("" &amp; AT824 &amp; "") e Inglés ("" &amp; AU824 &amp; ""). Variación en posición: grupo ("" &amp; AN824 &amp; ""), grado ("" &amp; AO824 &amp; "") y media ("" &amp; AP824 &amp; ""). Puntajes Primer Simulacro: Global "" &amp; K824 &amp; "", Mat "" &amp;"&amp;" O824 &amp; "", Cien "" &amp; P824 &amp; "", Soc "" &amp; Q824 &amp; "", Lec "" &amp; R824 &amp; "", Ing "" &amp; S824 &amp; "". Puntajes Segundo Simulacro: Global "" &amp; Y824 &amp; "", Mat "" &amp; AC824 &amp; "", Cien "" &amp; AD824 &amp; "", Soc "" &amp; AE824 &amp; "", Lec "" &amp; AF824 &amp; "", Ing "" &amp; AG824 &amp; "". Escribe un mensaje motivado"&amp;"r y breve (máximo 4 líneas)."")
")</f>
        <v/>
      </c>
    </row>
    <row r="825" ht="15.75" customHeight="1" s="42">
      <c r="A825" s="93" t="n"/>
      <c r="B825" s="94" t="inlineStr">
        <is>
          <t>Bachillerato</t>
        </is>
      </c>
      <c r="C825" s="94" t="n">
        <v>1004</v>
      </c>
      <c r="D825" s="94" t="n"/>
      <c r="E825" s="95" t="n">
        <v>1031818940</v>
      </c>
      <c r="F825" s="96">
        <f>TRIM(G825&amp;" "&amp;H825&amp;" "&amp;I825&amp;" "&amp;J825)</f>
        <v/>
      </c>
      <c r="G825" s="94" t="inlineStr">
        <is>
          <t>Lora</t>
        </is>
      </c>
      <c r="H825" s="94" t="inlineStr">
        <is>
          <t>Zapata</t>
        </is>
      </c>
      <c r="I825" s="94" t="inlineStr">
        <is>
          <t>Juan</t>
        </is>
      </c>
      <c r="J825" s="97" t="inlineStr">
        <is>
          <t>Manuel</t>
        </is>
      </c>
      <c r="K825" s="98">
        <f>IF(SUM(O825:S825)=0, "", ROUND(((O825*3+P825*3+Q825*3+R825*3+S825*1)/13)*5,0))</f>
        <v/>
      </c>
      <c r="L825" s="99">
        <f>IF(OR($C825="",K825=""),"",COUNTIFS($C$4:$C$1500,$C825,K$4:K$1500,"&gt;"&amp;K825)+1)</f>
        <v/>
      </c>
      <c r="M825" s="99">
        <f>IF(OR($C825="",K825=""),"",IF(AND($C825&gt;=1001,$C825&lt;=1005),COUNTIFS($C$4:$C$1500,"&gt;=1001",$C$4:$C$1500,"&lt;=1005",K$4:K$1500,"&gt;"&amp;K825)+1,IF(AND($C825&gt;=1101,$C825&lt;=1105),COUNTIFS($C$4:$C$1500,"&gt;=1101",$C$4:$C$1500,"&lt;=1105",K$4:K$1500,"&gt;"&amp;K825)+1,IF(AND($C825&gt;=901,$C825&lt;=905),COUNTIFS($C$4:$C$1500,"&gt;=901",$C$4:$C$1500,"&lt;=905",K$4:K$1500,"&gt;"&amp;K825)+1,IF(AND($C825&gt;=801,$C825&lt;=805),COUNTIFS($C$4:$C$1500,"&gt;=801",$C$4:$C$1500,"&lt;=805",K$4:K$1500,"&gt;"&amp;K825)+1,IF(AND($C825&gt;=701,$C825&lt;=705),COUNTIFS($C$4:$C$1500,"&gt;=701",$C$4:$C$1500,"&lt;=705",K$4:K$1500,"&gt;"&amp;K825)+1,IF(AND($C825&gt;=601,$C825&lt;=606),COUNTIFS($C$4:$C$1500,"&gt;=601",$C$4:$C$1500,"&lt;=606",K$4:K$1500,"&gt;"&amp;K825)+1,"")))))))</f>
        <v/>
      </c>
      <c r="N825" s="99">
        <f>IF(OR($C825="",K825=""),"",IF(OR(AND($C825&gt;=1001,$C825&lt;=1005),AND($C825&gt;=1101,$C825&lt;=1105)),COUNTIFS($C$4:$C$1500,"&gt;=1001",$C$4:$C$1500,"&lt;=1005",K$4:K$1500,"&gt;"&amp;K825)+COUNTIFS($C$4:$C$1500,"&gt;=1101",$C$4:$C$1500,"&lt;=1105",K$4:K$1500,"&gt;"&amp;K825)+1,""))</f>
        <v/>
      </c>
      <c r="O825" s="94" t="n">
        <v>56.59</v>
      </c>
      <c r="P825" s="94" t="n">
        <v>29.17</v>
      </c>
      <c r="Q825" s="94" t="n">
        <v>60.2</v>
      </c>
      <c r="R825" s="94" t="n">
        <v>42.5</v>
      </c>
      <c r="S825" s="94" t="n">
        <v>73.33</v>
      </c>
      <c r="T825" s="99">
        <f>IF(AND(O825&gt;0,O825&lt;36),1,IF(AND(O825&gt;=36,O825&lt;51),2,IF(AND(O825&gt;=51,O825&lt;71),3,IF(AND(O825&gt;=71,O825&lt;=100),4,))))</f>
        <v/>
      </c>
      <c r="U825" s="99">
        <f>IF(AND(P825&gt;0,P825&lt;41),1,IF(AND(P825&gt;=41,P825&lt;56),2,IF(AND(P825&gt;=56,P825&lt;71),3,IF(AND(P825&gt;=71,P825&lt;=100),4,))))</f>
        <v/>
      </c>
      <c r="V825" s="99">
        <f>IF(AND(Q825&gt;0,Q825&lt;41),1,IF(AND(Q825&gt;=41,Q825&lt;56),2,IF(AND(Q825&gt;=56,Q825&lt;71),3,IF(AND(Q825&gt;=71,Q825&lt;=100),4,))))</f>
        <v/>
      </c>
      <c r="W825" s="99">
        <f>IF(AND(R825&gt;0,R825&lt;36),1,IF(AND(R825&gt;=36,R825&lt;51),2,IF(AND(R825&gt;=51,R825&lt;66),3,IF(AND(R825&gt;=66,R825&lt;=100),4,))))</f>
        <v/>
      </c>
      <c r="X825" s="100">
        <f>IF(AND(S825&gt;0,S825&lt;37),1,IF(AND(S825&gt;=37,S825&lt;58),2,IF(AND(S825&gt;=58,S825&lt;71),3,IF(AND(S825&gt;=71,S825&lt;=100),4,))))</f>
        <v/>
      </c>
      <c r="Y825" s="101">
        <f>IF(SUM(AC825:AG825)=0, "", ROUND(((AC825*3+AD825*3+AE825*3+AF825*3+AG825*1)/13)*5,0))</f>
        <v/>
      </c>
      <c r="Z825" s="99">
        <f>IF(OR($C825="",Y825=""),"",COUNTIFS($C$4:$C$1500,$C825,Y$4:Y$1500,"&gt;"&amp;Y825)+1)</f>
        <v/>
      </c>
      <c r="AA825" s="99">
        <f>IF(OR($C825="",Y825=""),"",IF(AND($C825&gt;=1001,$C825&lt;=1005),COUNTIFS($C$4:$C$1500,"&gt;=1001",$C$4:$C$1500,"&lt;=1005",Y$4:Y$1500,"&gt;"&amp;Y825)+1,IF(AND($C825&gt;=1101,$C825&lt;=1105),COUNTIFS($C$4:$C$1500,"&gt;=1101",$C$4:$C$1500,"&lt;=1105",Y$4:Y$1500,"&gt;"&amp;Y825)+1,IF(AND($C825&gt;=901,$C825&lt;=905),COUNTIFS($C$4:$C$1500,"&gt;=901",$C$4:$C$1500,"&lt;=905",Y$4:Y$1500,"&gt;"&amp;Y825)+1,IF(AND($C825&gt;=801,$C825&lt;=805),COUNTIFS($C$4:$C$1500,"&gt;=801",$C$4:$C$1500,"&lt;=805",Y$4:Y$1500,"&gt;"&amp;Y825)+1,IF(AND($C825&gt;=701,$C825&lt;=705),COUNTIFS($C$4:$C$1500,"&gt;=701",$C$4:$C$1500,"&lt;=705",Y$4:Y$1500,"&gt;"&amp;Y825)+1,IF(AND($C825&gt;=601,$C825&lt;=606),COUNTIFS($C$4:$C$1500,"&gt;=601",$C$4:$C$1500,"&lt;=606",Y$4:Y$1500,"&gt;"&amp;Y825)+1,"")))))))</f>
        <v/>
      </c>
      <c r="AB825" s="99">
        <f>IF(OR($C825="",Y825=""),"",IF(OR(AND($C825&gt;=1001,$C825&lt;=1005),AND($C825&gt;=1101,$C825&lt;=1105)),COUNTIFS($C$4:$C$1500,"&gt;=1001",$C$4:$C$1500,"&lt;=1005",Y$4:Y$1500,"&gt;"&amp;Y825)+COUNTIFS($C$4:$C$1500,"&gt;=1101",$C$4:$C$1500,"&lt;=1105",Y$4:Y$1500,"&gt;"&amp;Y825)+1,""))</f>
        <v/>
      </c>
      <c r="AC825" s="94" t="n">
        <v>39</v>
      </c>
      <c r="AD825" s="94" t="n">
        <v>46.64</v>
      </c>
      <c r="AE825" s="94" t="n">
        <v>48</v>
      </c>
      <c r="AF825" s="94" t="n">
        <v>52.5</v>
      </c>
      <c r="AG825" s="94" t="n">
        <v>55</v>
      </c>
      <c r="AH825" s="99">
        <f>IF(AND(AC825&gt;0,AC825&lt;36),1,IF(AND(AC825&gt;=36,AC825&lt;51),2,IF(AND(AC825&gt;=51,AC825&lt;71),3,IF(AND(AC825&gt;=71,AC825&lt;=100),4,))))</f>
        <v/>
      </c>
      <c r="AI825" s="99">
        <f>IF(AND(AD825&gt;0,AD825&lt;41),1,IF(AND(AD825&gt;=41,AD825&lt;56),2,IF(AND(AD825&gt;=56,AD825&lt;71),3,IF(AND(AD825&gt;=71,AD825&lt;=100),4,))))</f>
        <v/>
      </c>
      <c r="AJ825" s="99">
        <f>IF(AND(AE825&gt;0,AE825&lt;41),1,IF(AND(AE825&gt;=41,AE825&lt;56),2,IF(AND(AE825&gt;=56,AE825&lt;71),3,IF(AND(AE825&gt;=71,AE825&lt;=100),4,))))</f>
        <v/>
      </c>
      <c r="AK825" s="99">
        <f>IF(AND(AF825&gt;0,AF825&lt;36),1,IF(AND(AF825&gt;=36,AF825&lt;51),2,IF(AND(AF825&gt;=51,AF825&lt;66),3,IF(AND(AF825&gt;=66,AF825&lt;=100),4,))))</f>
        <v/>
      </c>
      <c r="AL825" s="100">
        <f>IF(AND(AG825&gt;0,AG825&lt;37),1,IF(AND(AG825&gt;=37,AG825&lt;58),2,IF(AND(AG825&gt;=58,AG825&lt;71),3,IF(AND(AG825&gt;=71,AG825&lt;=100),4,))))</f>
        <v/>
      </c>
      <c r="AM825" s="101">
        <f>IF((Y825&lt;&gt;"")*(K825&lt;&gt;""),Y825-K825,"")</f>
        <v/>
      </c>
      <c r="AN825" s="99">
        <f>IF((Z825&lt;&gt;"")*(L825&lt;&gt;""),Z825-L825,"")</f>
        <v/>
      </c>
      <c r="AO825" s="99">
        <f>IF((AA825&lt;&gt;"")*(M825&lt;&gt;""),AA825-M825,"")</f>
        <v/>
      </c>
      <c r="AP825" s="99">
        <f>IF((AB825&lt;&gt;"")*(N825&lt;&gt;""),AB825-N825,"")</f>
        <v/>
      </c>
      <c r="AQ825" s="94">
        <f>IF((AC825&lt;&gt;"")*(O825&lt;&gt;""),AC825-O825,"")</f>
        <v/>
      </c>
      <c r="AR825" s="94">
        <f>IF((AD825&lt;&gt;"")*(P825&lt;&gt;""),AD825-P825,"")</f>
        <v/>
      </c>
      <c r="AS825" s="94">
        <f>IF((AE825&lt;&gt;"")*(Q825&lt;&gt;""),AE825-Q825,"")</f>
        <v/>
      </c>
      <c r="AT825" s="94">
        <f>IF((AF825&lt;&gt;"")*(R825&lt;&gt;""),AF825-R825,"")</f>
        <v/>
      </c>
      <c r="AU825" s="94">
        <f>IF((AG825&lt;&gt;"")*(S825&lt;&gt;""),AG825-S825,"")</f>
        <v/>
      </c>
      <c r="AV825" s="99">
        <f>IF((AH825&lt;&gt;"")*(T825&lt;&gt;""),AH825-T825,"")</f>
        <v/>
      </c>
      <c r="AW825" s="99">
        <f>IF((AI825&lt;&gt;"")*(U825&lt;&gt;""),AI825-U825,"")</f>
        <v/>
      </c>
      <c r="AX825" s="99">
        <f>IF((AJ825&lt;&gt;"")*(V825&lt;&gt;""),AJ825-V825,"")</f>
        <v/>
      </c>
      <c r="AY825" s="99">
        <f>IF((AK825&lt;&gt;"")*(W825&lt;&gt;""),AK825-W825,"")</f>
        <v/>
      </c>
      <c r="AZ825" s="102">
        <f>IF((AL825&lt;&gt;"")*(X825&lt;&gt;""),AL825-X825,"")</f>
        <v/>
      </c>
      <c r="BA825" s="50">
        <f>IFERROR(__xludf.dummyfunction("AI(""Actúa como un tutor académico y dirígete personalmente al estudiante "" &amp; I825 &amp; "" "" &amp; J825 &amp; "" "" &amp; G825 &amp; "" "" &amp; H825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AM825 &amp; ""'. Diferencias por área: Matemáticas ("" &amp; AQ825 &amp; ""), Ciencias Natura"&amp;"les ("" &amp; AR825 &amp; ""), Sociales ("" &amp; AS825 &amp; ""), Lectura Crítica ("" &amp; AT825 &amp; "") e Inglés ("" &amp; AU825 &amp; ""). Variación en posición: grupo ("" &amp; AN825 &amp; ""), grado ("" &amp; AO825 &amp; "") y media ("" &amp; AP825 &amp; ""). Puntajes Primer Simulacro: Global "" &amp; K825 &amp; "", Mat "" &amp; "&amp;"O4 &amp; "", Cien "" &amp; P825 &amp; "", Soc "" &amp; Q825 &amp; "", Lec "" &amp; R825 &amp; "", Ing "" &amp; S825 &amp; "". Puntajes Segundo Simulacro: Global "" &amp; Y825 &amp; "", Mat "" &amp; AC825 &amp; "", Cien "" &amp; AD825 &amp; "", Soc "" &amp; AE825 &amp; "", Lec "" &amp; AF825 &amp; "", Ing "" &amp; AG825 &amp; "". Escribe un mensaje motivador"&amp;" y breve (máximo 4 líneas)."")
"),"=AI(""Actúa como un tutor académico y dirígete personalmente al estudiante "" &amp; I825 &amp; "" "" &amp; J825 &amp; "" "" &amp; G825 &amp; "" "" &amp; H825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AM825 &amp; ""'. Diferencias por área: Matemáticas ("" &amp; AQ825 &amp; ""), Ciencias Natur"&amp;"ales ("" &amp; AR825 &amp; ""), Sociales ("" &amp; AS825 &amp; ""), Lectura Crítica ("" &amp; AT825 &amp; "") e Inglés ("" &amp; AU825 &amp; ""). Variación en posición: grupo ("" &amp; AN825 &amp; ""), grado ("" &amp; AO825 &amp; "") y media ("" &amp; AP825 &amp; ""). Puntajes Primer Simulacro: Global "" &amp; K825 &amp; "", Mat "" &amp;"&amp;" O825 &amp; "", Cien "" &amp; P825 &amp; "", Soc "" &amp; Q825 &amp; "", Lec "" &amp; R825 &amp; "", Ing "" &amp; S825 &amp; "". Puntajes Segundo Simulacro: Global "" &amp; Y825 &amp; "", Mat "" &amp; AC825 &amp; "", Cien "" &amp; AD825 &amp; "", Soc "" &amp; AE825 &amp; "", Lec "" &amp; AF825 &amp; "", Ing "" &amp; AG825 &amp; "". Escribe un mensaje motivado"&amp;"r y breve (máximo 4 líneas)."")
")</f>
        <v/>
      </c>
    </row>
    <row r="826" ht="15.75" customHeight="1" s="42">
      <c r="A826" s="93" t="n"/>
      <c r="B826" s="94" t="inlineStr">
        <is>
          <t>Bachillerato</t>
        </is>
      </c>
      <c r="C826" s="94" t="n">
        <v>1004</v>
      </c>
      <c r="D826" s="94" t="n"/>
      <c r="E826" s="95" t="n">
        <v>1011593800</v>
      </c>
      <c r="F826" s="96">
        <f>TRIM(G826&amp;" "&amp;H826&amp;" "&amp;I826&amp;" "&amp;J826)</f>
        <v/>
      </c>
      <c r="G826" s="117" t="inlineStr">
        <is>
          <t>López</t>
        </is>
      </c>
      <c r="H826" s="117" t="inlineStr">
        <is>
          <t>Durango</t>
        </is>
      </c>
      <c r="I826" s="117" t="inlineStr">
        <is>
          <t>María</t>
        </is>
      </c>
      <c r="J826" s="118" t="inlineStr">
        <is>
          <t>Del Mar</t>
        </is>
      </c>
      <c r="K826" s="98">
        <f>IF(SUM(O826:S826)=0, "", ROUND(((O826*3+P826*3+Q826*3+R826*3+S826*1)/13)*5,0))</f>
        <v/>
      </c>
      <c r="L826" s="99">
        <f>IF(OR($C826="",K826=""),"",COUNTIFS($C$4:$C$1500,$C826,K$4:K$1500,"&gt;"&amp;K826)+1)</f>
        <v/>
      </c>
      <c r="M826" s="99">
        <f>IF(OR($C826="",K826=""),"",IF(AND($C826&gt;=1001,$C826&lt;=1005),COUNTIFS($C$4:$C$1500,"&gt;=1001",$C$4:$C$1500,"&lt;=1005",K$4:K$1500,"&gt;"&amp;K826)+1,IF(AND($C826&gt;=1101,$C826&lt;=1105),COUNTIFS($C$4:$C$1500,"&gt;=1101",$C$4:$C$1500,"&lt;=1105",K$4:K$1500,"&gt;"&amp;K826)+1,IF(AND($C826&gt;=901,$C826&lt;=905),COUNTIFS($C$4:$C$1500,"&gt;=901",$C$4:$C$1500,"&lt;=905",K$4:K$1500,"&gt;"&amp;K826)+1,IF(AND($C826&gt;=801,$C826&lt;=805),COUNTIFS($C$4:$C$1500,"&gt;=801",$C$4:$C$1500,"&lt;=805",K$4:K$1500,"&gt;"&amp;K826)+1,IF(AND($C826&gt;=701,$C826&lt;=705),COUNTIFS($C$4:$C$1500,"&gt;=701",$C$4:$C$1500,"&lt;=705",K$4:K$1500,"&gt;"&amp;K826)+1,IF(AND($C826&gt;=601,$C826&lt;=606),COUNTIFS($C$4:$C$1500,"&gt;=601",$C$4:$C$1500,"&lt;=606",K$4:K$1500,"&gt;"&amp;K826)+1,"")))))))</f>
        <v/>
      </c>
      <c r="N826" s="99">
        <f>IF(OR($C826="",K826=""),"",IF(OR(AND($C826&gt;=1001,$C826&lt;=1005),AND($C826&gt;=1101,$C826&lt;=1105)),COUNTIFS($C$4:$C$1500,"&gt;=1001",$C$4:$C$1500,"&lt;=1005",K$4:K$1500,"&gt;"&amp;K826)+COUNTIFS($C$4:$C$1500,"&gt;=1101",$C$4:$C$1500,"&lt;=1105",K$4:K$1500,"&gt;"&amp;K826)+1,""))</f>
        <v/>
      </c>
      <c r="O826" s="94" t="n">
        <v>58.66</v>
      </c>
      <c r="P826" s="94" t="n">
        <v>55.92</v>
      </c>
      <c r="Q826" s="94" t="n">
        <v>53.81</v>
      </c>
      <c r="R826" s="94" t="n">
        <v>62.5</v>
      </c>
      <c r="S826" s="94" t="n">
        <v>60</v>
      </c>
      <c r="T826" s="99">
        <f>IF(AND(O826&gt;0,O826&lt;36),1,IF(AND(O826&gt;=36,O826&lt;51),2,IF(AND(O826&gt;=51,O826&lt;71),3,IF(AND(O826&gt;=71,O826&lt;=100),4,))))</f>
        <v/>
      </c>
      <c r="U826" s="99">
        <f>IF(AND(P826&gt;0,P826&lt;41),1,IF(AND(P826&gt;=41,P826&lt;56),2,IF(AND(P826&gt;=56,P826&lt;71),3,IF(AND(P826&gt;=71,P826&lt;=100),4,))))</f>
        <v/>
      </c>
      <c r="V826" s="99">
        <f>IF(AND(Q826&gt;0,Q826&lt;41),1,IF(AND(Q826&gt;=41,Q826&lt;56),2,IF(AND(Q826&gt;=56,Q826&lt;71),3,IF(AND(Q826&gt;=71,Q826&lt;=100),4,))))</f>
        <v/>
      </c>
      <c r="W826" s="99">
        <f>IF(AND(R826&gt;0,R826&lt;36),1,IF(AND(R826&gt;=36,R826&lt;51),2,IF(AND(R826&gt;=51,R826&lt;66),3,IF(AND(R826&gt;=66,R826&lt;=100),4,))))</f>
        <v/>
      </c>
      <c r="X826" s="100">
        <f>IF(AND(S826&gt;0,S826&lt;37),1,IF(AND(S826&gt;=37,S826&lt;58),2,IF(AND(S826&gt;=58,S826&lt;71),3,IF(AND(S826&gt;=71,S826&lt;=100),4,))))</f>
        <v/>
      </c>
      <c r="Y826" s="101">
        <f>IF(SUM(AC826:AG826)=0, "", ROUND(((AC826*3+AD826*3+AE826*3+AF826*3+AG826*1)/13)*5,0))</f>
        <v/>
      </c>
      <c r="Z826" s="99">
        <f>IF(OR($C826="",Y826=""),"",COUNTIFS($C$4:$C$1500,$C826,Y$4:Y$1500,"&gt;"&amp;Y826)+1)</f>
        <v/>
      </c>
      <c r="AA826" s="99">
        <f>IF(OR($C826="",Y826=""),"",IF(AND($C826&gt;=1001,$C826&lt;=1005),COUNTIFS($C$4:$C$1500,"&gt;=1001",$C$4:$C$1500,"&lt;=1005",Y$4:Y$1500,"&gt;"&amp;Y826)+1,IF(AND($C826&gt;=1101,$C826&lt;=1105),COUNTIFS($C$4:$C$1500,"&gt;=1101",$C$4:$C$1500,"&lt;=1105",Y$4:Y$1500,"&gt;"&amp;Y826)+1,IF(AND($C826&gt;=901,$C826&lt;=905),COUNTIFS($C$4:$C$1500,"&gt;=901",$C$4:$C$1500,"&lt;=905",Y$4:Y$1500,"&gt;"&amp;Y826)+1,IF(AND($C826&gt;=801,$C826&lt;=805),COUNTIFS($C$4:$C$1500,"&gt;=801",$C$4:$C$1500,"&lt;=805",Y$4:Y$1500,"&gt;"&amp;Y826)+1,IF(AND($C826&gt;=701,$C826&lt;=705),COUNTIFS($C$4:$C$1500,"&gt;=701",$C$4:$C$1500,"&lt;=705",Y$4:Y$1500,"&gt;"&amp;Y826)+1,IF(AND($C826&gt;=601,$C826&lt;=606),COUNTIFS($C$4:$C$1500,"&gt;=601",$C$4:$C$1500,"&lt;=606",Y$4:Y$1500,"&gt;"&amp;Y826)+1,"")))))))</f>
        <v/>
      </c>
      <c r="AB826" s="99">
        <f>IF(OR($C826="",Y826=""),"",IF(OR(AND($C826&gt;=1001,$C826&lt;=1005),AND($C826&gt;=1101,$C826&lt;=1105)),COUNTIFS($C$4:$C$1500,"&gt;=1001",$C$4:$C$1500,"&lt;=1005",Y$4:Y$1500,"&gt;"&amp;Y826)+COUNTIFS($C$4:$C$1500,"&gt;=1101",$C$4:$C$1500,"&lt;=1105",Y$4:Y$1500,"&gt;"&amp;Y826)+1,""))</f>
        <v/>
      </c>
      <c r="AC826" s="94" t="n">
        <v>51</v>
      </c>
      <c r="AD826" s="94" t="n">
        <v>77.83</v>
      </c>
      <c r="AE826" s="94" t="n">
        <v>77.75</v>
      </c>
      <c r="AF826" s="94" t="n">
        <v>70</v>
      </c>
      <c r="AG826" s="94" t="n">
        <v>82.5</v>
      </c>
      <c r="AH826" s="99">
        <f>IF(AND(AC826&gt;0,AC826&lt;36),1,IF(AND(AC826&gt;=36,AC826&lt;51),2,IF(AND(AC826&gt;=51,AC826&lt;71),3,IF(AND(AC826&gt;=71,AC826&lt;=100),4,))))</f>
        <v/>
      </c>
      <c r="AI826" s="99">
        <f>IF(AND(AD826&gt;0,AD826&lt;41),1,IF(AND(AD826&gt;=41,AD826&lt;56),2,IF(AND(AD826&gt;=56,AD826&lt;71),3,IF(AND(AD826&gt;=71,AD826&lt;=100),4,))))</f>
        <v/>
      </c>
      <c r="AJ826" s="99">
        <f>IF(AND(AE826&gt;0,AE826&lt;41),1,IF(AND(AE826&gt;=41,AE826&lt;56),2,IF(AND(AE826&gt;=56,AE826&lt;71),3,IF(AND(AE826&gt;=71,AE826&lt;=100),4,))))</f>
        <v/>
      </c>
      <c r="AK826" s="99">
        <f>IF(AND(AF826&gt;0,AF826&lt;36),1,IF(AND(AF826&gt;=36,AF826&lt;51),2,IF(AND(AF826&gt;=51,AF826&lt;66),3,IF(AND(AF826&gt;=66,AF826&lt;=100),4,))))</f>
        <v/>
      </c>
      <c r="AL826" s="100">
        <f>IF(AND(AG826&gt;0,AG826&lt;37),1,IF(AND(AG826&gt;=37,AG826&lt;58),2,IF(AND(AG826&gt;=58,AG826&lt;71),3,IF(AND(AG826&gt;=71,AG826&lt;=100),4,))))</f>
        <v/>
      </c>
      <c r="AM826" s="101">
        <f>IF((Y826&lt;&gt;"")*(K826&lt;&gt;""),Y826-K826,"")</f>
        <v/>
      </c>
      <c r="AN826" s="99">
        <f>IF((Z826&lt;&gt;"")*(L826&lt;&gt;""),Z826-L826,"")</f>
        <v/>
      </c>
      <c r="AO826" s="99">
        <f>IF((AA826&lt;&gt;"")*(M826&lt;&gt;""),AA826-M826,"")</f>
        <v/>
      </c>
      <c r="AP826" s="99">
        <f>IF((AB826&lt;&gt;"")*(N826&lt;&gt;""),AB826-N826,"")</f>
        <v/>
      </c>
      <c r="AQ826" s="94">
        <f>IF((AC826&lt;&gt;"")*(O826&lt;&gt;""),AC826-O826,"")</f>
        <v/>
      </c>
      <c r="AR826" s="94">
        <f>IF((AD826&lt;&gt;"")*(P826&lt;&gt;""),AD826-P826,"")</f>
        <v/>
      </c>
      <c r="AS826" s="94">
        <f>IF((AE826&lt;&gt;"")*(Q826&lt;&gt;""),AE826-Q826,"")</f>
        <v/>
      </c>
      <c r="AT826" s="94">
        <f>IF((AF826&lt;&gt;"")*(R826&lt;&gt;""),AF826-R826,"")</f>
        <v/>
      </c>
      <c r="AU826" s="94">
        <f>IF((AG826&lt;&gt;"")*(S826&lt;&gt;""),AG826-S826,"")</f>
        <v/>
      </c>
      <c r="AV826" s="99">
        <f>IF((AH826&lt;&gt;"")*(T826&lt;&gt;""),AH826-T826,"")</f>
        <v/>
      </c>
      <c r="AW826" s="99">
        <f>IF((AI826&lt;&gt;"")*(U826&lt;&gt;""),AI826-U826,"")</f>
        <v/>
      </c>
      <c r="AX826" s="99">
        <f>IF((AJ826&lt;&gt;"")*(V826&lt;&gt;""),AJ826-V826,"")</f>
        <v/>
      </c>
      <c r="AY826" s="99">
        <f>IF((AK826&lt;&gt;"")*(W826&lt;&gt;""),AK826-W826,"")</f>
        <v/>
      </c>
      <c r="AZ826" s="102">
        <f>IF((AL826&lt;&gt;"")*(X826&lt;&gt;""),AL826-X826,"")</f>
        <v/>
      </c>
      <c r="BA826" s="50">
        <f>IFERROR(__xludf.dummyfunction("AI(""Actúa como un tutor académico y dirígete personalmente al estudiante "" &amp; I826 &amp; "" "" &amp; J826 &amp; "" "" &amp; G826 &amp; "" "" &amp; H826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AM826 &amp; ""'. Diferencias por área: Matemáticas ("" &amp; AQ826 &amp; ""), Ciencias Natura"&amp;"les ("" &amp; AR826 &amp; ""), Sociales ("" &amp; AS826 &amp; ""), Lectura Crítica ("" &amp; AT826 &amp; "") e Inglés ("" &amp; AU826 &amp; ""). Variación en posición: grupo ("" &amp; AN826 &amp; ""), grado ("" &amp; AO826 &amp; "") y media ("" &amp; AP826 &amp; ""). Puntajes Primer Simulacro: Global "" &amp; K826 &amp; "", Mat "" &amp; "&amp;"O4 &amp; "", Cien "" &amp; P826 &amp; "", Soc "" &amp; Q826 &amp; "", Lec "" &amp; R826 &amp; "", Ing "" &amp; S826 &amp; "". Puntajes Segundo Simulacro: Global "" &amp; Y826 &amp; "", Mat "" &amp; AC826 &amp; "", Cien "" &amp; AD826 &amp; "", Soc "" &amp; AE826 &amp; "", Lec "" &amp; AF826 &amp; "", Ing "" &amp; AG826 &amp; "". Escribe un mensaje motivador"&amp;" y breve (máximo 4 líneas)."")
"),"=AI(""Actúa como un tutor académico y dirígete personalmente al estudiante "" &amp; I826 &amp; "" "" &amp; J826 &amp; "" "" &amp; G826 &amp; "" "" &amp; H826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AM826 &amp; ""'. Diferencias por área: Matemáticas ("" &amp; AQ826 &amp; ""), Ciencias Natur"&amp;"ales ("" &amp; AR826 &amp; ""), Sociales ("" &amp; AS826 &amp; ""), Lectura Crítica ("" &amp; AT826 &amp; "") e Inglés ("" &amp; AU826 &amp; ""). Variación en posición: grupo ("" &amp; AN826 &amp; ""), grado ("" &amp; AO826 &amp; "") y media ("" &amp; AP826 &amp; ""). Puntajes Primer Simulacro: Global "" &amp; K826 &amp; "", Mat "" &amp;"&amp;" O826 &amp; "", Cien "" &amp; P826 &amp; "", Soc "" &amp; Q826 &amp; "", Lec "" &amp; R826 &amp; "", Ing "" &amp; S826 &amp; "". Puntajes Segundo Simulacro: Global "" &amp; Y826 &amp; "", Mat "" &amp; AC826 &amp; "", Cien "" &amp; AD826 &amp; "", Soc "" &amp; AE826 &amp; "", Lec "" &amp; AF826 &amp; "", Ing "" &amp; AG826 &amp; "". Escribe un mensaje motivado"&amp;"r y breve (máximo 4 líneas)."")
")</f>
        <v/>
      </c>
    </row>
    <row r="827" ht="15.75" customHeight="1" s="42">
      <c r="A827" s="93" t="n"/>
      <c r="B827" s="94" t="inlineStr">
        <is>
          <t>Bachillerato</t>
        </is>
      </c>
      <c r="C827" s="94" t="n">
        <v>1004</v>
      </c>
      <c r="D827" s="94" t="n"/>
      <c r="E827" s="95" t="n">
        <v>1011593060</v>
      </c>
      <c r="F827" s="96">
        <f>TRIM(G827&amp;" "&amp;H827&amp;" "&amp;I827&amp;" "&amp;J827)</f>
        <v/>
      </c>
      <c r="G827" s="94" t="inlineStr">
        <is>
          <t>Macias</t>
        </is>
      </c>
      <c r="H827" s="94" t="inlineStr">
        <is>
          <t>Cano</t>
        </is>
      </c>
      <c r="I827" s="94" t="inlineStr">
        <is>
          <t>Emmanuel</t>
        </is>
      </c>
      <c r="J827" s="97" t="n"/>
      <c r="K827" s="98">
        <f>IF(SUM(O827:S827)=0, "", ROUND(((O827*3+P827*3+Q827*3+R827*3+S827*1)/13)*5,0))</f>
        <v/>
      </c>
      <c r="L827" s="99">
        <f>IF(OR($C827="",K827=""),"",COUNTIFS($C$4:$C$1500,$C827,K$4:K$1500,"&gt;"&amp;K827)+1)</f>
        <v/>
      </c>
      <c r="M827" s="99">
        <f>IF(OR($C827="",K827=""),"",IF(AND($C827&gt;=1001,$C827&lt;=1005),COUNTIFS($C$4:$C$1500,"&gt;=1001",$C$4:$C$1500,"&lt;=1005",K$4:K$1500,"&gt;"&amp;K827)+1,IF(AND($C827&gt;=1101,$C827&lt;=1105),COUNTIFS($C$4:$C$1500,"&gt;=1101",$C$4:$C$1500,"&lt;=1105",K$4:K$1500,"&gt;"&amp;K827)+1,IF(AND($C827&gt;=901,$C827&lt;=905),COUNTIFS($C$4:$C$1500,"&gt;=901",$C$4:$C$1500,"&lt;=905",K$4:K$1500,"&gt;"&amp;K827)+1,IF(AND($C827&gt;=801,$C827&lt;=805),COUNTIFS($C$4:$C$1500,"&gt;=801",$C$4:$C$1500,"&lt;=805",K$4:K$1500,"&gt;"&amp;K827)+1,IF(AND($C827&gt;=701,$C827&lt;=705),COUNTIFS($C$4:$C$1500,"&gt;=701",$C$4:$C$1500,"&lt;=705",K$4:K$1500,"&gt;"&amp;K827)+1,IF(AND($C827&gt;=601,$C827&lt;=606),COUNTIFS($C$4:$C$1500,"&gt;=601",$C$4:$C$1500,"&lt;=606",K$4:K$1500,"&gt;"&amp;K827)+1,"")))))))</f>
        <v/>
      </c>
      <c r="N827" s="99">
        <f>IF(OR($C827="",K827=""),"",IF(OR(AND($C827&gt;=1001,$C827&lt;=1005),AND($C827&gt;=1101,$C827&lt;=1105)),COUNTIFS($C$4:$C$1500,"&gt;=1001",$C$4:$C$1500,"&lt;=1005",K$4:K$1500,"&gt;"&amp;K827)+COUNTIFS($C$4:$C$1500,"&gt;=1101",$C$4:$C$1500,"&lt;=1105",K$4:K$1500,"&gt;"&amp;K827)+1,""))</f>
        <v/>
      </c>
      <c r="O827" s="94" t="n">
        <v>61.24</v>
      </c>
      <c r="P827" s="94" t="n">
        <v>52.72</v>
      </c>
      <c r="Q827" s="94" t="n">
        <v>61.18</v>
      </c>
      <c r="R827" s="94" t="n">
        <v>52.5</v>
      </c>
      <c r="S827" s="94" t="n">
        <v>57.78</v>
      </c>
      <c r="T827" s="99">
        <f>IF(AND(O827&gt;0,O827&lt;36),1,IF(AND(O827&gt;=36,O827&lt;51),2,IF(AND(O827&gt;=51,O827&lt;71),3,IF(AND(O827&gt;=71,O827&lt;=100),4,))))</f>
        <v/>
      </c>
      <c r="U827" s="99">
        <f>IF(AND(P827&gt;0,P827&lt;41),1,IF(AND(P827&gt;=41,P827&lt;56),2,IF(AND(P827&gt;=56,P827&lt;71),3,IF(AND(P827&gt;=71,P827&lt;=100),4,))))</f>
        <v/>
      </c>
      <c r="V827" s="99">
        <f>IF(AND(Q827&gt;0,Q827&lt;41),1,IF(AND(Q827&gt;=41,Q827&lt;56),2,IF(AND(Q827&gt;=56,Q827&lt;71),3,IF(AND(Q827&gt;=71,Q827&lt;=100),4,))))</f>
        <v/>
      </c>
      <c r="W827" s="99">
        <f>IF(AND(R827&gt;0,R827&lt;36),1,IF(AND(R827&gt;=36,R827&lt;51),2,IF(AND(R827&gt;=51,R827&lt;66),3,IF(AND(R827&gt;=66,R827&lt;=100),4,))))</f>
        <v/>
      </c>
      <c r="X827" s="100">
        <f>IF(AND(S827&gt;0,S827&lt;37),1,IF(AND(S827&gt;=37,S827&lt;58),2,IF(AND(S827&gt;=58,S827&lt;71),3,IF(AND(S827&gt;=71,S827&lt;=100),4,))))</f>
        <v/>
      </c>
      <c r="Y827" s="101">
        <f>IF(SUM(AC827:AG827)=0, "", ROUND(((AC827*3+AD827*3+AE827*3+AF827*3+AG827*1)/13)*5,0))</f>
        <v/>
      </c>
      <c r="Z827" s="99">
        <f>IF(OR($C827="",Y827=""),"",COUNTIFS($C$4:$C$1500,$C827,Y$4:Y$1500,"&gt;"&amp;Y827)+1)</f>
        <v/>
      </c>
      <c r="AA827" s="99">
        <f>IF(OR($C827="",Y827=""),"",IF(AND($C827&gt;=1001,$C827&lt;=1005),COUNTIFS($C$4:$C$1500,"&gt;=1001",$C$4:$C$1500,"&lt;=1005",Y$4:Y$1500,"&gt;"&amp;Y827)+1,IF(AND($C827&gt;=1101,$C827&lt;=1105),COUNTIFS($C$4:$C$1500,"&gt;=1101",$C$4:$C$1500,"&lt;=1105",Y$4:Y$1500,"&gt;"&amp;Y827)+1,IF(AND($C827&gt;=901,$C827&lt;=905),COUNTIFS($C$4:$C$1500,"&gt;=901",$C$4:$C$1500,"&lt;=905",Y$4:Y$1500,"&gt;"&amp;Y827)+1,IF(AND($C827&gt;=801,$C827&lt;=805),COUNTIFS($C$4:$C$1500,"&gt;=801",$C$4:$C$1500,"&lt;=805",Y$4:Y$1500,"&gt;"&amp;Y827)+1,IF(AND($C827&gt;=701,$C827&lt;=705),COUNTIFS($C$4:$C$1500,"&gt;=701",$C$4:$C$1500,"&lt;=705",Y$4:Y$1500,"&gt;"&amp;Y827)+1,IF(AND($C827&gt;=601,$C827&lt;=606),COUNTIFS($C$4:$C$1500,"&gt;=601",$C$4:$C$1500,"&lt;=606",Y$4:Y$1500,"&gt;"&amp;Y827)+1,"")))))))</f>
        <v/>
      </c>
      <c r="AB827" s="99">
        <f>IF(OR($C827="",Y827=""),"",IF(OR(AND($C827&gt;=1001,$C827&lt;=1005),AND($C827&gt;=1101,$C827&lt;=1105)),COUNTIFS($C$4:$C$1500,"&gt;=1001",$C$4:$C$1500,"&lt;=1005",Y$4:Y$1500,"&gt;"&amp;Y827)+COUNTIFS($C$4:$C$1500,"&gt;=1101",$C$4:$C$1500,"&lt;=1105",Y$4:Y$1500,"&gt;"&amp;Y827)+1,""))</f>
        <v/>
      </c>
      <c r="AC827" s="94" t="n">
        <v>66</v>
      </c>
      <c r="AD827" s="94" t="n">
        <v>48.63</v>
      </c>
      <c r="AE827" s="94" t="n">
        <v>78.75</v>
      </c>
      <c r="AF827" s="94" t="n">
        <v>87.5</v>
      </c>
      <c r="AG827" s="94" t="n">
        <v>50.42</v>
      </c>
      <c r="AH827" s="99">
        <f>IF(AND(AC827&gt;0,AC827&lt;36),1,IF(AND(AC827&gt;=36,AC827&lt;51),2,IF(AND(AC827&gt;=51,AC827&lt;71),3,IF(AND(AC827&gt;=71,AC827&lt;=100),4,))))</f>
        <v/>
      </c>
      <c r="AI827" s="99">
        <f>IF(AND(AD827&gt;0,AD827&lt;41),1,IF(AND(AD827&gt;=41,AD827&lt;56),2,IF(AND(AD827&gt;=56,AD827&lt;71),3,IF(AND(AD827&gt;=71,AD827&lt;=100),4,))))</f>
        <v/>
      </c>
      <c r="AJ827" s="99">
        <f>IF(AND(AE827&gt;0,AE827&lt;41),1,IF(AND(AE827&gt;=41,AE827&lt;56),2,IF(AND(AE827&gt;=56,AE827&lt;71),3,IF(AND(AE827&gt;=71,AE827&lt;=100),4,))))</f>
        <v/>
      </c>
      <c r="AK827" s="99">
        <f>IF(AND(AF827&gt;0,AF827&lt;36),1,IF(AND(AF827&gt;=36,AF827&lt;51),2,IF(AND(AF827&gt;=51,AF827&lt;66),3,IF(AND(AF827&gt;=66,AF827&lt;=100),4,))))</f>
        <v/>
      </c>
      <c r="AL827" s="100">
        <f>IF(AND(AG827&gt;0,AG827&lt;37),1,IF(AND(AG827&gt;=37,AG827&lt;58),2,IF(AND(AG827&gt;=58,AG827&lt;71),3,IF(AND(AG827&gt;=71,AG827&lt;=100),4,))))</f>
        <v/>
      </c>
      <c r="AM827" s="101">
        <f>IF((Y827&lt;&gt;"")*(K827&lt;&gt;""),Y827-K827,"")</f>
        <v/>
      </c>
      <c r="AN827" s="99">
        <f>IF((Z827&lt;&gt;"")*(L827&lt;&gt;""),Z827-L827,"")</f>
        <v/>
      </c>
      <c r="AO827" s="99">
        <f>IF((AA827&lt;&gt;"")*(M827&lt;&gt;""),AA827-M827,"")</f>
        <v/>
      </c>
      <c r="AP827" s="99">
        <f>IF((AB827&lt;&gt;"")*(N827&lt;&gt;""),AB827-N827,"")</f>
        <v/>
      </c>
      <c r="AQ827" s="94">
        <f>IF((AC827&lt;&gt;"")*(O827&lt;&gt;""),AC827-O827,"")</f>
        <v/>
      </c>
      <c r="AR827" s="94">
        <f>IF((AD827&lt;&gt;"")*(P827&lt;&gt;""),AD827-P827,"")</f>
        <v/>
      </c>
      <c r="AS827" s="94">
        <f>IF((AE827&lt;&gt;"")*(Q827&lt;&gt;""),AE827-Q827,"")</f>
        <v/>
      </c>
      <c r="AT827" s="94">
        <f>IF((AF827&lt;&gt;"")*(R827&lt;&gt;""),AF827-R827,"")</f>
        <v/>
      </c>
      <c r="AU827" s="94">
        <f>IF((AG827&lt;&gt;"")*(S827&lt;&gt;""),AG827-S827,"")</f>
        <v/>
      </c>
      <c r="AV827" s="99">
        <f>IF((AH827&lt;&gt;"")*(T827&lt;&gt;""),AH827-T827,"")</f>
        <v/>
      </c>
      <c r="AW827" s="99">
        <f>IF((AI827&lt;&gt;"")*(U827&lt;&gt;""),AI827-U827,"")</f>
        <v/>
      </c>
      <c r="AX827" s="99">
        <f>IF((AJ827&lt;&gt;"")*(V827&lt;&gt;""),AJ827-V827,"")</f>
        <v/>
      </c>
      <c r="AY827" s="99">
        <f>IF((AK827&lt;&gt;"")*(W827&lt;&gt;""),AK827-W827,"")</f>
        <v/>
      </c>
      <c r="AZ827" s="102">
        <f>IF((AL827&lt;&gt;"")*(X827&lt;&gt;""),AL827-X827,"")</f>
        <v/>
      </c>
      <c r="BA827" s="50">
        <f>IFERROR(__xludf.dummyfunction("AI(""Actúa como un tutor académico y dirígete personalmente al estudiante "" &amp; I827 &amp; "" "" &amp; J827 &amp; "" "" &amp; G827 &amp; "" "" &amp; H827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AM827 &amp; ""'. Diferencias por área: Matemáticas ("" &amp; AQ827 &amp; ""), Ciencias Natura"&amp;"les ("" &amp; AR827 &amp; ""), Sociales ("" &amp; AS827 &amp; ""), Lectura Crítica ("" &amp; AT827 &amp; "") e Inglés ("" &amp; AU827 &amp; ""). Variación en posición: grupo ("" &amp; AN827 &amp; ""), grado ("" &amp; AO827 &amp; "") y media ("" &amp; AP827 &amp; ""). Puntajes Primer Simulacro: Global "" &amp; K827 &amp; "", Mat "" &amp; "&amp;"O4 &amp; "", Cien "" &amp; P827 &amp; "", Soc "" &amp; Q827 &amp; "", Lec "" &amp; R827 &amp; "", Ing "" &amp; S827 &amp; "". Puntajes Segundo Simulacro: Global "" &amp; Y827 &amp; "", Mat "" &amp; AC827 &amp; "", Cien "" &amp; AD827 &amp; "", Soc "" &amp; AE827 &amp; "", Lec "" &amp; AF827 &amp; "", Ing "" &amp; AG827 &amp; "". Escribe un mensaje motivador"&amp;" y breve (máximo 4 líneas)."")
"),"=AI(""Actúa como un tutor académico y dirígete personalmente al estudiante "" &amp; I827 &amp; "" "" &amp; J827 &amp; "" "" &amp; G827 &amp; "" "" &amp; H827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AM827 &amp; ""'. Diferencias por área: Matemáticas ("" &amp; AQ827 &amp; ""), Ciencias Natur"&amp;"ales ("" &amp; AR827 &amp; ""), Sociales ("" &amp; AS827 &amp; ""), Lectura Crítica ("" &amp; AT827 &amp; "") e Inglés ("" &amp; AU827 &amp; ""). Variación en posición: grupo ("" &amp; AN827 &amp; ""), grado ("" &amp; AO827 &amp; "") y media ("" &amp; AP827 &amp; ""). Puntajes Primer Simulacro: Global "" &amp; K827 &amp; "", Mat "" &amp;"&amp;" O827 &amp; "", Cien "" &amp; P827 &amp; "", Soc "" &amp; Q827 &amp; "", Lec "" &amp; R827 &amp; "", Ing "" &amp; S827 &amp; "". Puntajes Segundo Simulacro: Global "" &amp; Y827 &amp; "", Mat "" &amp; AC827 &amp; "", Cien "" &amp; AD827 &amp; "", Soc "" &amp; AE827 &amp; "", Lec "" &amp; AF827 &amp; "", Ing "" &amp; AG827 &amp; "". Escribe un mensaje motivado"&amp;"r y breve (máximo 4 líneas)."")
")</f>
        <v/>
      </c>
    </row>
    <row r="828" ht="15.75" customHeight="1" s="42">
      <c r="A828" s="93" t="n"/>
      <c r="B828" s="94" t="inlineStr">
        <is>
          <t>Bachillerato</t>
        </is>
      </c>
      <c r="C828" s="94" t="n">
        <v>1004</v>
      </c>
      <c r="D828" s="94" t="n"/>
      <c r="E828" s="95" t="n">
        <v>1011591431</v>
      </c>
      <c r="F828" s="96">
        <f>TRIM(G828&amp;" "&amp;H828&amp;" "&amp;I828&amp;" "&amp;J828)</f>
        <v/>
      </c>
      <c r="G828" s="94" t="inlineStr">
        <is>
          <t>Manco</t>
        </is>
      </c>
      <c r="H828" s="94" t="inlineStr">
        <is>
          <t>Loaiza</t>
        </is>
      </c>
      <c r="I828" s="94" t="inlineStr">
        <is>
          <t>Cristian</t>
        </is>
      </c>
      <c r="J828" s="97" t="inlineStr">
        <is>
          <t>David</t>
        </is>
      </c>
      <c r="K828" s="98">
        <f>IF(SUM(O828:S828)=0, "", ROUND(((O828*3+P828*3+Q828*3+R828*3+S828*1)/13)*5,0))</f>
        <v/>
      </c>
      <c r="L828" s="99">
        <f>IF(OR($C828="",K828=""),"",COUNTIFS($C$4:$C$1500,$C828,K$4:K$1500,"&gt;"&amp;K828)+1)</f>
        <v/>
      </c>
      <c r="M828" s="99">
        <f>IF(OR($C828="",K828=""),"",IF(AND($C828&gt;=1001,$C828&lt;=1005),COUNTIFS($C$4:$C$1500,"&gt;=1001",$C$4:$C$1500,"&lt;=1005",K$4:K$1500,"&gt;"&amp;K828)+1,IF(AND($C828&gt;=1101,$C828&lt;=1105),COUNTIFS($C$4:$C$1500,"&gt;=1101",$C$4:$C$1500,"&lt;=1105",K$4:K$1500,"&gt;"&amp;K828)+1,IF(AND($C828&gt;=901,$C828&lt;=905),COUNTIFS($C$4:$C$1500,"&gt;=901",$C$4:$C$1500,"&lt;=905",K$4:K$1500,"&gt;"&amp;K828)+1,IF(AND($C828&gt;=801,$C828&lt;=805),COUNTIFS($C$4:$C$1500,"&gt;=801",$C$4:$C$1500,"&lt;=805",K$4:K$1500,"&gt;"&amp;K828)+1,IF(AND($C828&gt;=701,$C828&lt;=705),COUNTIFS($C$4:$C$1500,"&gt;=701",$C$4:$C$1500,"&lt;=705",K$4:K$1500,"&gt;"&amp;K828)+1,IF(AND($C828&gt;=601,$C828&lt;=606),COUNTIFS($C$4:$C$1500,"&gt;=601",$C$4:$C$1500,"&lt;=606",K$4:K$1500,"&gt;"&amp;K828)+1,"")))))))</f>
        <v/>
      </c>
      <c r="N828" s="99">
        <f>IF(OR($C828="",K828=""),"",IF(OR(AND($C828&gt;=1001,$C828&lt;=1005),AND($C828&gt;=1101,$C828&lt;=1105)),COUNTIFS($C$4:$C$1500,"&gt;=1001",$C$4:$C$1500,"&lt;=1005",K$4:K$1500,"&gt;"&amp;K828)+COUNTIFS($C$4:$C$1500,"&gt;=1101",$C$4:$C$1500,"&lt;=1105",K$4:K$1500,"&gt;"&amp;K828)+1,""))</f>
        <v/>
      </c>
      <c r="O828" s="94" t="n">
        <v>51</v>
      </c>
      <c r="P828" s="94" t="n">
        <v>25</v>
      </c>
      <c r="Q828" s="94" t="n">
        <v>23</v>
      </c>
      <c r="R828" s="94" t="n">
        <v>21</v>
      </c>
      <c r="S828" s="94" t="n">
        <v>33</v>
      </c>
      <c r="T828" s="99">
        <f>IF(AND(O828&gt;0,O828&lt;36),1,IF(AND(O828&gt;=36,O828&lt;51),2,IF(AND(O828&gt;=51,O828&lt;71),3,IF(AND(O828&gt;=71,O828&lt;=100),4,))))</f>
        <v/>
      </c>
      <c r="U828" s="99">
        <f>IF(AND(P828&gt;0,P828&lt;41),1,IF(AND(P828&gt;=41,P828&lt;56),2,IF(AND(P828&gt;=56,P828&lt;71),3,IF(AND(P828&gt;=71,P828&lt;=100),4,))))</f>
        <v/>
      </c>
      <c r="V828" s="99">
        <f>IF(AND(Q828&gt;0,Q828&lt;41),1,IF(AND(Q828&gt;=41,Q828&lt;56),2,IF(AND(Q828&gt;=56,Q828&lt;71),3,IF(AND(Q828&gt;=71,Q828&lt;=100),4,))))</f>
        <v/>
      </c>
      <c r="W828" s="99">
        <f>IF(AND(R828&gt;0,R828&lt;36),1,IF(AND(R828&gt;=36,R828&lt;51),2,IF(AND(R828&gt;=51,R828&lt;66),3,IF(AND(R828&gt;=66,R828&lt;=100),4,))))</f>
        <v/>
      </c>
      <c r="X828" s="100">
        <f>IF(AND(S828&gt;0,S828&lt;37),1,IF(AND(S828&gt;=37,S828&lt;58),2,IF(AND(S828&gt;=58,S828&lt;71),3,IF(AND(S828&gt;=71,S828&lt;=100),4,))))</f>
        <v/>
      </c>
      <c r="Y828" s="101">
        <f>IF(SUM(AC828:AG828)=0, "", ROUND(((AC828*3+AD828*3+AE828*3+AF828*3+AG828*1)/13)*5,0))</f>
        <v/>
      </c>
      <c r="Z828" s="99">
        <f>IF(OR($C828="",Y828=""),"",COUNTIFS($C$4:$C$1500,$C828,Y$4:Y$1500,"&gt;"&amp;Y828)+1)</f>
        <v/>
      </c>
      <c r="AA828" s="99">
        <f>IF(OR($C828="",Y828=""),"",IF(AND($C828&gt;=1001,$C828&lt;=1005),COUNTIFS($C$4:$C$1500,"&gt;=1001",$C$4:$C$1500,"&lt;=1005",Y$4:Y$1500,"&gt;"&amp;Y828)+1,IF(AND($C828&gt;=1101,$C828&lt;=1105),COUNTIFS($C$4:$C$1500,"&gt;=1101",$C$4:$C$1500,"&lt;=1105",Y$4:Y$1500,"&gt;"&amp;Y828)+1,IF(AND($C828&gt;=901,$C828&lt;=905),COUNTIFS($C$4:$C$1500,"&gt;=901",$C$4:$C$1500,"&lt;=905",Y$4:Y$1500,"&gt;"&amp;Y828)+1,IF(AND($C828&gt;=801,$C828&lt;=805),COUNTIFS($C$4:$C$1500,"&gt;=801",$C$4:$C$1500,"&lt;=805",Y$4:Y$1500,"&gt;"&amp;Y828)+1,IF(AND($C828&gt;=701,$C828&lt;=705),COUNTIFS($C$4:$C$1500,"&gt;=701",$C$4:$C$1500,"&lt;=705",Y$4:Y$1500,"&gt;"&amp;Y828)+1,IF(AND($C828&gt;=601,$C828&lt;=606),COUNTIFS($C$4:$C$1500,"&gt;=601",$C$4:$C$1500,"&lt;=606",Y$4:Y$1500,"&gt;"&amp;Y828)+1,"")))))))</f>
        <v/>
      </c>
      <c r="AB828" s="99">
        <f>IF(OR($C828="",Y828=""),"",IF(OR(AND($C828&gt;=1001,$C828&lt;=1005),AND($C828&gt;=1101,$C828&lt;=1105)),COUNTIFS($C$4:$C$1500,"&gt;=1001",$C$4:$C$1500,"&lt;=1005",Y$4:Y$1500,"&gt;"&amp;Y828)+COUNTIFS($C$4:$C$1500,"&gt;=1101",$C$4:$C$1500,"&lt;=1105",Y$4:Y$1500,"&gt;"&amp;Y828)+1,""))</f>
        <v/>
      </c>
      <c r="AC828" s="94" t="n">
        <v>47</v>
      </c>
      <c r="AD828" s="94" t="n">
        <v>45</v>
      </c>
      <c r="AE828" s="94" t="n">
        <v>50</v>
      </c>
      <c r="AF828" s="94" t="n">
        <v>43</v>
      </c>
      <c r="AG828" s="94" t="n">
        <v>46</v>
      </c>
      <c r="AH828" s="99">
        <f>IF(AND(AC828&gt;0,AC828&lt;36),1,IF(AND(AC828&gt;=36,AC828&lt;51),2,IF(AND(AC828&gt;=51,AC828&lt;71),3,IF(AND(AC828&gt;=71,AC828&lt;=100),4,))))</f>
        <v/>
      </c>
      <c r="AI828" s="99">
        <f>IF(AND(AD828&gt;0,AD828&lt;41),1,IF(AND(AD828&gt;=41,AD828&lt;56),2,IF(AND(AD828&gt;=56,AD828&lt;71),3,IF(AND(AD828&gt;=71,AD828&lt;=100),4,))))</f>
        <v/>
      </c>
      <c r="AJ828" s="99">
        <f>IF(AND(AE828&gt;0,AE828&lt;41),1,IF(AND(AE828&gt;=41,AE828&lt;56),2,IF(AND(AE828&gt;=56,AE828&lt;71),3,IF(AND(AE828&gt;=71,AE828&lt;=100),4,))))</f>
        <v/>
      </c>
      <c r="AK828" s="99">
        <f>IF(AND(AF828&gt;0,AF828&lt;36),1,IF(AND(AF828&gt;=36,AF828&lt;51),2,IF(AND(AF828&gt;=51,AF828&lt;66),3,IF(AND(AF828&gt;=66,AF828&lt;=100),4,))))</f>
        <v/>
      </c>
      <c r="AL828" s="100">
        <f>IF(AND(AG828&gt;0,AG828&lt;37),1,IF(AND(AG828&gt;=37,AG828&lt;58),2,IF(AND(AG828&gt;=58,AG828&lt;71),3,IF(AND(AG828&gt;=71,AG828&lt;=100),4,))))</f>
        <v/>
      </c>
      <c r="AM828" s="101">
        <f>IF((Y828&lt;&gt;"")*(K828&lt;&gt;""),Y828-K828,"")</f>
        <v/>
      </c>
      <c r="AN828" s="99">
        <f>IF((Z828&lt;&gt;"")*(L828&lt;&gt;""),Z828-L828,"")</f>
        <v/>
      </c>
      <c r="AO828" s="99">
        <f>IF((AA828&lt;&gt;"")*(M828&lt;&gt;""),AA828-M828,"")</f>
        <v/>
      </c>
      <c r="AP828" s="99">
        <f>IF((AB828&lt;&gt;"")*(N828&lt;&gt;""),AB828-N828,"")</f>
        <v/>
      </c>
      <c r="AQ828" s="94">
        <f>IF((AC828&lt;&gt;"")*(O828&lt;&gt;""),AC828-O828,"")</f>
        <v/>
      </c>
      <c r="AR828" s="94">
        <f>IF((AD828&lt;&gt;"")*(P828&lt;&gt;""),AD828-P828,"")</f>
        <v/>
      </c>
      <c r="AS828" s="94">
        <f>IF((AE828&lt;&gt;"")*(Q828&lt;&gt;""),AE828-Q828,"")</f>
        <v/>
      </c>
      <c r="AT828" s="94">
        <f>IF((AF828&lt;&gt;"")*(R828&lt;&gt;""),AF828-R828,"")</f>
        <v/>
      </c>
      <c r="AU828" s="94">
        <f>IF((AG828&lt;&gt;"")*(S828&lt;&gt;""),AG828-S828,"")</f>
        <v/>
      </c>
      <c r="AV828" s="99">
        <f>IF((AH828&lt;&gt;"")*(T828&lt;&gt;""),AH828-T828,"")</f>
        <v/>
      </c>
      <c r="AW828" s="99">
        <f>IF((AI828&lt;&gt;"")*(U828&lt;&gt;""),AI828-U828,"")</f>
        <v/>
      </c>
      <c r="AX828" s="99">
        <f>IF((AJ828&lt;&gt;"")*(V828&lt;&gt;""),AJ828-V828,"")</f>
        <v/>
      </c>
      <c r="AY828" s="99">
        <f>IF((AK828&lt;&gt;"")*(W828&lt;&gt;""),AK828-W828,"")</f>
        <v/>
      </c>
      <c r="AZ828" s="102">
        <f>IF((AL828&lt;&gt;"")*(X828&lt;&gt;""),AL828-X828,"")</f>
        <v/>
      </c>
      <c r="BA828" s="50">
        <f>IFERROR(__xludf.dummyfunction("AI(""Actúa como un tutor académico y dirígete personalmente al estudiante "" &amp; I828 &amp; "" "" &amp; J828 &amp; "" "" &amp; G828 &amp; "" "" &amp; H828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AM828 &amp; ""'. Diferencias por área: Matemáticas ("" &amp; AQ828 &amp; ""), Ciencias Natura"&amp;"les ("" &amp; AR828 &amp; ""), Sociales ("" &amp; AS828 &amp; ""), Lectura Crítica ("" &amp; AT828 &amp; "") e Inglés ("" &amp; AU828 &amp; ""). Variación en posición: grupo ("" &amp; AN828 &amp; ""), grado ("" &amp; AO828 &amp; "") y media ("" &amp; AP828 &amp; ""). Puntajes Primer Simulacro: Global "" &amp; K828 &amp; "", Mat "" &amp; "&amp;"O4 &amp; "", Cien "" &amp; P828 &amp; "", Soc "" &amp; Q828 &amp; "", Lec "" &amp; R828 &amp; "", Ing "" &amp; S828 &amp; "". Puntajes Segundo Simulacro: Global "" &amp; Y828 &amp; "", Mat "" &amp; AC828 &amp; "", Cien "" &amp; AD828 &amp; "", Soc "" &amp; AE828 &amp; "", Lec "" &amp; AF828 &amp; "", Ing "" &amp; AG828 &amp; "". Escribe un mensaje motivador"&amp;" y breve (máximo 4 líneas)."")
"),"=AI(""Actúa como un tutor académico y dirígete personalmente al estudiante "" &amp; I828 &amp; "" "" &amp; J828 &amp; "" "" &amp; G828 &amp; "" "" &amp; H828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AM828 &amp; ""'. Diferencias por área: Matemáticas ("" &amp; AQ828 &amp; ""), Ciencias Natur"&amp;"ales ("" &amp; AR828 &amp; ""), Sociales ("" &amp; AS828 &amp; ""), Lectura Crítica ("" &amp; AT828 &amp; "") e Inglés ("" &amp; AU828 &amp; ""). Variación en posición: grupo ("" &amp; AN828 &amp; ""), grado ("" &amp; AO828 &amp; "") y media ("" &amp; AP828 &amp; ""). Puntajes Primer Simulacro: Global "" &amp; K828 &amp; "", Mat "" &amp;"&amp;" O828 &amp; "", Cien "" &amp; P828 &amp; "", Soc "" &amp; Q828 &amp; "", Lec "" &amp; R828 &amp; "", Ing "" &amp; S828 &amp; "". Puntajes Segundo Simulacro: Global "" &amp; Y828 &amp; "", Mat "" &amp; AC828 &amp; "", Cien "" &amp; AD828 &amp; "", Soc "" &amp; AE828 &amp; "", Lec "" &amp; AF828 &amp; "", Ing "" &amp; AG828 &amp; "". Escribe un mensaje motivado"&amp;"r y breve (máximo 4 líneas)."")
")</f>
        <v/>
      </c>
    </row>
    <row r="829" ht="15.75" customHeight="1" s="42">
      <c r="A829" s="93" t="n"/>
      <c r="B829" s="94" t="inlineStr">
        <is>
          <t>Bachillerato</t>
        </is>
      </c>
      <c r="C829" s="94" t="n">
        <v>1004</v>
      </c>
      <c r="D829" s="94" t="n"/>
      <c r="E829" s="95" t="n"/>
      <c r="F829" s="96">
        <f>TRIM(G829&amp;" "&amp;H829&amp;" "&amp;I829&amp;" "&amp;J829)</f>
        <v/>
      </c>
      <c r="G829" s="94" t="inlineStr">
        <is>
          <t>Mario</t>
        </is>
      </c>
      <c r="H829" s="94" t="inlineStr">
        <is>
          <t>Castaño</t>
        </is>
      </c>
      <c r="I829" s="94" t="inlineStr">
        <is>
          <t>Laura</t>
        </is>
      </c>
      <c r="J829" s="97" t="inlineStr">
        <is>
          <t>Sofía</t>
        </is>
      </c>
      <c r="K829" s="98">
        <f>IF(SUM(O829:S829)=0, "", ROUND(((O829*3+P829*3+Q829*3+R829*3+S829*1)/13)*5,0))</f>
        <v/>
      </c>
      <c r="L829" s="99">
        <f>IF(OR($C829="",K829=""),"",COUNTIFS($C$4:$C$1500,$C829,K$4:K$1500,"&gt;"&amp;K829)+1)</f>
        <v/>
      </c>
      <c r="M829" s="99">
        <f>IF(OR($C829="",K829=""),"",IF(AND($C829&gt;=1001,$C829&lt;=1005),COUNTIFS($C$4:$C$1500,"&gt;=1001",$C$4:$C$1500,"&lt;=1005",K$4:K$1500,"&gt;"&amp;K829)+1,IF(AND($C829&gt;=1101,$C829&lt;=1105),COUNTIFS($C$4:$C$1500,"&gt;=1101",$C$4:$C$1500,"&lt;=1105",K$4:K$1500,"&gt;"&amp;K829)+1,IF(AND($C829&gt;=901,$C829&lt;=905),COUNTIFS($C$4:$C$1500,"&gt;=901",$C$4:$C$1500,"&lt;=905",K$4:K$1500,"&gt;"&amp;K829)+1,IF(AND($C829&gt;=801,$C829&lt;=805),COUNTIFS($C$4:$C$1500,"&gt;=801",$C$4:$C$1500,"&lt;=805",K$4:K$1500,"&gt;"&amp;K829)+1,IF(AND($C829&gt;=701,$C829&lt;=705),COUNTIFS($C$4:$C$1500,"&gt;=701",$C$4:$C$1500,"&lt;=705",K$4:K$1500,"&gt;"&amp;K829)+1,IF(AND($C829&gt;=601,$C829&lt;=606),COUNTIFS($C$4:$C$1500,"&gt;=601",$C$4:$C$1500,"&lt;=606",K$4:K$1500,"&gt;"&amp;K829)+1,"")))))))</f>
        <v/>
      </c>
      <c r="N829" s="99">
        <f>IF(OR($C829="",K829=""),"",IF(OR(AND($C829&gt;=1001,$C829&lt;=1005),AND($C829&gt;=1101,$C829&lt;=1105)),COUNTIFS($C$4:$C$1500,"&gt;=1001",$C$4:$C$1500,"&lt;=1005",K$4:K$1500,"&gt;"&amp;K829)+COUNTIFS($C$4:$C$1500,"&gt;=1101",$C$4:$C$1500,"&lt;=1105",K$4:K$1500,"&gt;"&amp;K829)+1,""))</f>
        <v/>
      </c>
      <c r="O829" s="94" t="n">
        <v>58.66</v>
      </c>
      <c r="P829" s="94" t="n">
        <v>50.33</v>
      </c>
      <c r="Q829" s="94" t="n">
        <v>43.86</v>
      </c>
      <c r="R829" s="94" t="n">
        <v>60</v>
      </c>
      <c r="S829" s="94" t="n">
        <v>64.44</v>
      </c>
      <c r="T829" s="99">
        <f>IF(AND(O829&gt;0,O829&lt;36),1,IF(AND(O829&gt;=36,O829&lt;51),2,IF(AND(O829&gt;=51,O829&lt;71),3,IF(AND(O829&gt;=71,O829&lt;=100),4,))))</f>
        <v/>
      </c>
      <c r="U829" s="99">
        <f>IF(AND(P829&gt;0,P829&lt;41),1,IF(AND(P829&gt;=41,P829&lt;56),2,IF(AND(P829&gt;=56,P829&lt;71),3,IF(AND(P829&gt;=71,P829&lt;=100),4,))))</f>
        <v/>
      </c>
      <c r="V829" s="99">
        <f>IF(AND(Q829&gt;0,Q829&lt;41),1,IF(AND(Q829&gt;=41,Q829&lt;56),2,IF(AND(Q829&gt;=56,Q829&lt;71),3,IF(AND(Q829&gt;=71,Q829&lt;=100),4,))))</f>
        <v/>
      </c>
      <c r="W829" s="99">
        <f>IF(AND(R829&gt;0,R829&lt;36),1,IF(AND(R829&gt;=36,R829&lt;51),2,IF(AND(R829&gt;=51,R829&lt;66),3,IF(AND(R829&gt;=66,R829&lt;=100),4,))))</f>
        <v/>
      </c>
      <c r="X829" s="100">
        <f>IF(AND(S829&gt;0,S829&lt;37),1,IF(AND(S829&gt;=37,S829&lt;58),2,IF(AND(S829&gt;=58,S829&lt;71),3,IF(AND(S829&gt;=71,S829&lt;=100),4,))))</f>
        <v/>
      </c>
      <c r="Y829" s="101">
        <f>IF(SUM(AC829:AG829)=0, "", ROUND(((AC829*3+AD829*3+AE829*3+AF829*3+AG829*1)/13)*5,0))</f>
        <v/>
      </c>
      <c r="Z829" s="99">
        <f>IF(OR($C829="",Y829=""),"",COUNTIFS($C$4:$C$1500,$C829,Y$4:Y$1500,"&gt;"&amp;Y829)+1)</f>
        <v/>
      </c>
      <c r="AA829" s="99">
        <f>IF(OR($C829="",Y829=""),"",IF(AND($C829&gt;=1001,$C829&lt;=1005),COUNTIFS($C$4:$C$1500,"&gt;=1001",$C$4:$C$1500,"&lt;=1005",Y$4:Y$1500,"&gt;"&amp;Y829)+1,IF(AND($C829&gt;=1101,$C829&lt;=1105),COUNTIFS($C$4:$C$1500,"&gt;=1101",$C$4:$C$1500,"&lt;=1105",Y$4:Y$1500,"&gt;"&amp;Y829)+1,IF(AND($C829&gt;=901,$C829&lt;=905),COUNTIFS($C$4:$C$1500,"&gt;=901",$C$4:$C$1500,"&lt;=905",Y$4:Y$1500,"&gt;"&amp;Y829)+1,IF(AND($C829&gt;=801,$C829&lt;=805),COUNTIFS($C$4:$C$1500,"&gt;=801",$C$4:$C$1500,"&lt;=805",Y$4:Y$1500,"&gt;"&amp;Y829)+1,IF(AND($C829&gt;=701,$C829&lt;=705),COUNTIFS($C$4:$C$1500,"&gt;=701",$C$4:$C$1500,"&lt;=705",Y$4:Y$1500,"&gt;"&amp;Y829)+1,IF(AND($C829&gt;=601,$C829&lt;=606),COUNTIFS($C$4:$C$1500,"&gt;=601",$C$4:$C$1500,"&lt;=606",Y$4:Y$1500,"&gt;"&amp;Y829)+1,"")))))))</f>
        <v/>
      </c>
      <c r="AB829" s="99">
        <f>IF(OR($C829="",Y829=""),"",IF(OR(AND($C829&gt;=1001,$C829&lt;=1005),AND($C829&gt;=1101,$C829&lt;=1105)),COUNTIFS($C$4:$C$1500,"&gt;=1001",$C$4:$C$1500,"&lt;=1005",Y$4:Y$1500,"&gt;"&amp;Y829)+COUNTIFS($C$4:$C$1500,"&gt;=1101",$C$4:$C$1500,"&lt;=1105",Y$4:Y$1500,"&gt;"&amp;Y829)+1,""))</f>
        <v/>
      </c>
      <c r="AC829" s="94" t="n"/>
      <c r="AD829" s="94" t="n"/>
      <c r="AE829" s="94" t="n"/>
      <c r="AF829" s="94" t="n"/>
      <c r="AG829" s="94" t="n"/>
      <c r="AH829" s="99">
        <f>IF(AND(AC829&gt;0,AC829&lt;36),1,IF(AND(AC829&gt;=36,AC829&lt;51),2,IF(AND(AC829&gt;=51,AC829&lt;71),3,IF(AND(AC829&gt;=71,AC829&lt;=100),4,))))</f>
        <v/>
      </c>
      <c r="AI829" s="99">
        <f>IF(AND(AD829&gt;0,AD829&lt;41),1,IF(AND(AD829&gt;=41,AD829&lt;56),2,IF(AND(AD829&gt;=56,AD829&lt;71),3,IF(AND(AD829&gt;=71,AD829&lt;=100),4,))))</f>
        <v/>
      </c>
      <c r="AJ829" s="99">
        <f>IF(AND(AE829&gt;0,AE829&lt;41),1,IF(AND(AE829&gt;=41,AE829&lt;56),2,IF(AND(AE829&gt;=56,AE829&lt;71),3,IF(AND(AE829&gt;=71,AE829&lt;=100),4,))))</f>
        <v/>
      </c>
      <c r="AK829" s="99">
        <f>IF(AND(AF829&gt;0,AF829&lt;36),1,IF(AND(AF829&gt;=36,AF829&lt;51),2,IF(AND(AF829&gt;=51,AF829&lt;66),3,IF(AND(AF829&gt;=66,AF829&lt;=100),4,))))</f>
        <v/>
      </c>
      <c r="AL829" s="100">
        <f>IF(AND(AG829&gt;0,AG829&lt;37),1,IF(AND(AG829&gt;=37,AG829&lt;58),2,IF(AND(AG829&gt;=58,AG829&lt;71),3,IF(AND(AG829&gt;=71,AG829&lt;=100),4,))))</f>
        <v/>
      </c>
      <c r="AM829" s="101">
        <f>IF((Y829&lt;&gt;"")*(K829&lt;&gt;""),Y829-K829,"")</f>
        <v/>
      </c>
      <c r="AN829" s="99">
        <f>IF((Z829&lt;&gt;"")*(L829&lt;&gt;""),Z829-L829,"")</f>
        <v/>
      </c>
      <c r="AO829" s="99">
        <f>IF((AA829&lt;&gt;"")*(M829&lt;&gt;""),AA829-M829,"")</f>
        <v/>
      </c>
      <c r="AP829" s="99">
        <f>IF((AB829&lt;&gt;"")*(N829&lt;&gt;""),AB829-N829,"")</f>
        <v/>
      </c>
      <c r="AQ829" s="94">
        <f>IF((AC829&lt;&gt;"")*(O829&lt;&gt;""),AC829-O829,"")</f>
        <v/>
      </c>
      <c r="AR829" s="94">
        <f>IF((AD829&lt;&gt;"")*(P829&lt;&gt;""),AD829-P829,"")</f>
        <v/>
      </c>
      <c r="AS829" s="94">
        <f>IF((AE829&lt;&gt;"")*(Q829&lt;&gt;""),AE829-Q829,"")</f>
        <v/>
      </c>
      <c r="AT829" s="94">
        <f>IF((AF829&lt;&gt;"")*(R829&lt;&gt;""),AF829-R829,"")</f>
        <v/>
      </c>
      <c r="AU829" s="94">
        <f>IF((AG829&lt;&gt;"")*(S829&lt;&gt;""),AG829-S829,"")</f>
        <v/>
      </c>
      <c r="AV829" s="99">
        <f>IF((AH829&lt;&gt;"")*(T829&lt;&gt;""),AH829-T829,"")</f>
        <v/>
      </c>
      <c r="AW829" s="99">
        <f>IF((AI829&lt;&gt;"")*(U829&lt;&gt;""),AI829-U829,"")</f>
        <v/>
      </c>
      <c r="AX829" s="99">
        <f>IF((AJ829&lt;&gt;"")*(V829&lt;&gt;""),AJ829-V829,"")</f>
        <v/>
      </c>
      <c r="AY829" s="99">
        <f>IF((AK829&lt;&gt;"")*(W829&lt;&gt;""),AK829-W829,"")</f>
        <v/>
      </c>
      <c r="AZ829" s="102">
        <f>IF((AL829&lt;&gt;"")*(X829&lt;&gt;""),AL829-X829,"")</f>
        <v/>
      </c>
      <c r="BA829" s="50">
        <f>IFERROR(__xludf.dummyfunction("AI(""Actúa como un tutor académico y dirígete personalmente al estudiante "" &amp; I829 &amp; "" "" &amp; J829 &amp; "" "" &amp; G829 &amp; "" "" &amp; H829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AM829 &amp; ""'. Diferencias por área: Matemáticas ("" &amp; AQ829 &amp; ""), Ciencias Natura"&amp;"les ("" &amp; AR829 &amp; ""), Sociales ("" &amp; AS829 &amp; ""), Lectura Crítica ("" &amp; AT829 &amp; "") e Inglés ("" &amp; AU829 &amp; ""). Variación en posición: grupo ("" &amp; AN829 &amp; ""), grado ("" &amp; AO829 &amp; "") y media ("" &amp; AP829 &amp; ""). Puntajes Primer Simulacro: Global "" &amp; K829 &amp; "", Mat "" &amp; "&amp;"O4 &amp; "", Cien "" &amp; P829 &amp; "", Soc "" &amp; Q829 &amp; "", Lec "" &amp; R829 &amp; "", Ing "" &amp; S829 &amp; "". Puntajes Segundo Simulacro: Global "" &amp; Y829 &amp; "", Mat "" &amp; AC829 &amp; "", Cien "" &amp; AD829 &amp; "", Soc "" &amp; AE829 &amp; "", Lec "" &amp; AF829 &amp; "", Ing "" &amp; AG829 &amp; "". Escribe un mensaje motivador"&amp;" y breve (máximo 4 líneas)."")
"),"=AI(""Actúa como un tutor académico y dirígete personalmente al estudiante "" &amp; I829 &amp; "" "" &amp; J829 &amp; "" "" &amp; G829 &amp; "" "" &amp; H829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AM829 &amp; ""'. Diferencias por área: Matemáticas ("" &amp; AQ829 &amp; ""), Ciencias Natur"&amp;"ales ("" &amp; AR829 &amp; ""), Sociales ("" &amp; AS829 &amp; ""), Lectura Crítica ("" &amp; AT829 &amp; "") e Inglés ("" &amp; AU829 &amp; ""). Variación en posición: grupo ("" &amp; AN829 &amp; ""), grado ("" &amp; AO829 &amp; "") y media ("" &amp; AP829 &amp; ""). Puntajes Primer Simulacro: Global "" &amp; K829 &amp; "", Mat "" &amp;"&amp;" O829 &amp; "", Cien "" &amp; P829 &amp; "", Soc "" &amp; Q829 &amp; "", Lec "" &amp; R829 &amp; "", Ing "" &amp; S829 &amp; "". Puntajes Segundo Simulacro: Global "" &amp; Y829 &amp; "", Mat "" &amp; AC829 &amp; "", Cien "" &amp; AD829 &amp; "", Soc "" &amp; AE829 &amp; "", Lec "" &amp; AF829 &amp; "", Ing "" &amp; AG829 &amp; "". Escribe un mensaje motivado"&amp;"r y breve (máximo 4 líneas)."")
")</f>
        <v/>
      </c>
    </row>
    <row r="830" ht="15.75" customHeight="1" s="42">
      <c r="A830" s="93" t="n"/>
      <c r="B830" s="94" t="inlineStr">
        <is>
          <t>Bachillerato</t>
        </is>
      </c>
      <c r="C830" s="94" t="n">
        <v>1004</v>
      </c>
      <c r="D830" s="94" t="n"/>
      <c r="E830" s="95" t="n">
        <v>1192464919</v>
      </c>
      <c r="F830" s="96">
        <f>TRIM(G830&amp;" "&amp;H830&amp;" "&amp;I830&amp;" "&amp;J830)</f>
        <v/>
      </c>
      <c r="G830" s="94" t="inlineStr">
        <is>
          <t>Medina</t>
        </is>
      </c>
      <c r="H830" s="94" t="inlineStr">
        <is>
          <t>Rivera</t>
        </is>
      </c>
      <c r="I830" s="94" t="inlineStr">
        <is>
          <t>Samuel</t>
        </is>
      </c>
      <c r="J830" s="97" t="n"/>
      <c r="K830" s="98">
        <f>IF(SUM(O830:S830)=0, "", ROUND(((O830*3+P830*3+Q830*3+R830*3+S830*1)/13)*5,0))</f>
        <v/>
      </c>
      <c r="L830" s="99">
        <f>IF(OR($C830="",K830=""),"",COUNTIFS($C$4:$C$1500,$C830,K$4:K$1500,"&gt;"&amp;K830)+1)</f>
        <v/>
      </c>
      <c r="M830" s="99">
        <f>IF(OR($C830="",K830=""),"",IF(AND($C830&gt;=1001,$C830&lt;=1005),COUNTIFS($C$4:$C$1500,"&gt;=1001",$C$4:$C$1500,"&lt;=1005",K$4:K$1500,"&gt;"&amp;K830)+1,IF(AND($C830&gt;=1101,$C830&lt;=1105),COUNTIFS($C$4:$C$1500,"&gt;=1101",$C$4:$C$1500,"&lt;=1105",K$4:K$1500,"&gt;"&amp;K830)+1,IF(AND($C830&gt;=901,$C830&lt;=905),COUNTIFS($C$4:$C$1500,"&gt;=901",$C$4:$C$1500,"&lt;=905",K$4:K$1500,"&gt;"&amp;K830)+1,IF(AND($C830&gt;=801,$C830&lt;=805),COUNTIFS($C$4:$C$1500,"&gt;=801",$C$4:$C$1500,"&lt;=805",K$4:K$1500,"&gt;"&amp;K830)+1,IF(AND($C830&gt;=701,$C830&lt;=705),COUNTIFS($C$4:$C$1500,"&gt;=701",$C$4:$C$1500,"&lt;=705",K$4:K$1500,"&gt;"&amp;K830)+1,IF(AND($C830&gt;=601,$C830&lt;=606),COUNTIFS($C$4:$C$1500,"&gt;=601",$C$4:$C$1500,"&lt;=606",K$4:K$1500,"&gt;"&amp;K830)+1,"")))))))</f>
        <v/>
      </c>
      <c r="N830" s="99">
        <f>IF(OR($C830="",K830=""),"",IF(OR(AND($C830&gt;=1001,$C830&lt;=1005),AND($C830&gt;=1101,$C830&lt;=1105)),COUNTIFS($C$4:$C$1500,"&gt;=1001",$C$4:$C$1500,"&lt;=1005",K$4:K$1500,"&gt;"&amp;K830)+COUNTIFS($C$4:$C$1500,"&gt;=1101",$C$4:$C$1500,"&lt;=1105",K$4:K$1500,"&gt;"&amp;K830)+1,""))</f>
        <v/>
      </c>
      <c r="O830" s="94" t="n">
        <v>47.55</v>
      </c>
      <c r="P830" s="94" t="n">
        <v>68.98999999999999</v>
      </c>
      <c r="Q830" s="94" t="n">
        <v>63.39</v>
      </c>
      <c r="R830" s="94" t="n">
        <v>57.5</v>
      </c>
      <c r="S830" s="94" t="n">
        <v>51.11</v>
      </c>
      <c r="T830" s="99">
        <f>IF(AND(O830&gt;0,O830&lt;36),1,IF(AND(O830&gt;=36,O830&lt;51),2,IF(AND(O830&gt;=51,O830&lt;71),3,IF(AND(O830&gt;=71,O830&lt;=100),4,))))</f>
        <v/>
      </c>
      <c r="U830" s="99">
        <f>IF(AND(P830&gt;0,P830&lt;41),1,IF(AND(P830&gt;=41,P830&lt;56),2,IF(AND(P830&gt;=56,P830&lt;71),3,IF(AND(P830&gt;=71,P830&lt;=100),4,))))</f>
        <v/>
      </c>
      <c r="V830" s="99">
        <f>IF(AND(Q830&gt;0,Q830&lt;41),1,IF(AND(Q830&gt;=41,Q830&lt;56),2,IF(AND(Q830&gt;=56,Q830&lt;71),3,IF(AND(Q830&gt;=71,Q830&lt;=100),4,))))</f>
        <v/>
      </c>
      <c r="W830" s="99">
        <f>IF(AND(R830&gt;0,R830&lt;36),1,IF(AND(R830&gt;=36,R830&lt;51),2,IF(AND(R830&gt;=51,R830&lt;66),3,IF(AND(R830&gt;=66,R830&lt;=100),4,))))</f>
        <v/>
      </c>
      <c r="X830" s="100">
        <f>IF(AND(S830&gt;0,S830&lt;37),1,IF(AND(S830&gt;=37,S830&lt;58),2,IF(AND(S830&gt;=58,S830&lt;71),3,IF(AND(S830&gt;=71,S830&lt;=100),4,))))</f>
        <v/>
      </c>
      <c r="Y830" s="101">
        <f>IF(SUM(AC830:AG830)=0, "", ROUND(((AC830*3+AD830*3+AE830*3+AF830*3+AG830*1)/13)*5,0))</f>
        <v/>
      </c>
      <c r="Z830" s="99">
        <f>IF(OR($C830="",Y830=""),"",COUNTIFS($C$4:$C$1500,$C830,Y$4:Y$1500,"&gt;"&amp;Y830)+1)</f>
        <v/>
      </c>
      <c r="AA830" s="99">
        <f>IF(OR($C830="",Y830=""),"",IF(AND($C830&gt;=1001,$C830&lt;=1005),COUNTIFS($C$4:$C$1500,"&gt;=1001",$C$4:$C$1500,"&lt;=1005",Y$4:Y$1500,"&gt;"&amp;Y830)+1,IF(AND($C830&gt;=1101,$C830&lt;=1105),COUNTIFS($C$4:$C$1500,"&gt;=1101",$C$4:$C$1500,"&lt;=1105",Y$4:Y$1500,"&gt;"&amp;Y830)+1,IF(AND($C830&gt;=901,$C830&lt;=905),COUNTIFS($C$4:$C$1500,"&gt;=901",$C$4:$C$1500,"&lt;=905",Y$4:Y$1500,"&gt;"&amp;Y830)+1,IF(AND($C830&gt;=801,$C830&lt;=805),COUNTIFS($C$4:$C$1500,"&gt;=801",$C$4:$C$1500,"&lt;=805",Y$4:Y$1500,"&gt;"&amp;Y830)+1,IF(AND($C830&gt;=701,$C830&lt;=705),COUNTIFS($C$4:$C$1500,"&gt;=701",$C$4:$C$1500,"&lt;=705",Y$4:Y$1500,"&gt;"&amp;Y830)+1,IF(AND($C830&gt;=601,$C830&lt;=606),COUNTIFS($C$4:$C$1500,"&gt;=601",$C$4:$C$1500,"&lt;=606",Y$4:Y$1500,"&gt;"&amp;Y830)+1,"")))))))</f>
        <v/>
      </c>
      <c r="AB830" s="99">
        <f>IF(OR($C830="",Y830=""),"",IF(OR(AND($C830&gt;=1001,$C830&lt;=1005),AND($C830&gt;=1101,$C830&lt;=1105)),COUNTIFS($C$4:$C$1500,"&gt;=1001",$C$4:$C$1500,"&lt;=1005",Y$4:Y$1500,"&gt;"&amp;Y830)+COUNTIFS($C$4:$C$1500,"&gt;=1101",$C$4:$C$1500,"&lt;=1105",Y$4:Y$1500,"&gt;"&amp;Y830)+1,""))</f>
        <v/>
      </c>
      <c r="AC830" s="94" t="n">
        <v>75</v>
      </c>
      <c r="AD830" s="94" t="n">
        <v>64.38</v>
      </c>
      <c r="AE830" s="94" t="n">
        <v>77.75</v>
      </c>
      <c r="AF830" s="94" t="n">
        <v>83.13</v>
      </c>
      <c r="AG830" s="94" t="n">
        <v>91.67</v>
      </c>
      <c r="AH830" s="99">
        <f>IF(AND(AC830&gt;0,AC830&lt;36),1,IF(AND(AC830&gt;=36,AC830&lt;51),2,IF(AND(AC830&gt;=51,AC830&lt;71),3,IF(AND(AC830&gt;=71,AC830&lt;=100),4,))))</f>
        <v/>
      </c>
      <c r="AI830" s="99">
        <f>IF(AND(AD830&gt;0,AD830&lt;41),1,IF(AND(AD830&gt;=41,AD830&lt;56),2,IF(AND(AD830&gt;=56,AD830&lt;71),3,IF(AND(AD830&gt;=71,AD830&lt;=100),4,))))</f>
        <v/>
      </c>
      <c r="AJ830" s="99">
        <f>IF(AND(AE830&gt;0,AE830&lt;41),1,IF(AND(AE830&gt;=41,AE830&lt;56),2,IF(AND(AE830&gt;=56,AE830&lt;71),3,IF(AND(AE830&gt;=71,AE830&lt;=100),4,))))</f>
        <v/>
      </c>
      <c r="AK830" s="99">
        <f>IF(AND(AF830&gt;0,AF830&lt;36),1,IF(AND(AF830&gt;=36,AF830&lt;51),2,IF(AND(AF830&gt;=51,AF830&lt;66),3,IF(AND(AF830&gt;=66,AF830&lt;=100),4,))))</f>
        <v/>
      </c>
      <c r="AL830" s="100">
        <f>IF(AND(AG830&gt;0,AG830&lt;37),1,IF(AND(AG830&gt;=37,AG830&lt;58),2,IF(AND(AG830&gt;=58,AG830&lt;71),3,IF(AND(AG830&gt;=71,AG830&lt;=100),4,))))</f>
        <v/>
      </c>
      <c r="AM830" s="101">
        <f>IF((Y830&lt;&gt;"")*(K830&lt;&gt;""),Y830-K830,"")</f>
        <v/>
      </c>
      <c r="AN830" s="99">
        <f>IF((Z830&lt;&gt;"")*(L830&lt;&gt;""),Z830-L830,"")</f>
        <v/>
      </c>
      <c r="AO830" s="99">
        <f>IF((AA830&lt;&gt;"")*(M830&lt;&gt;""),AA830-M830,"")</f>
        <v/>
      </c>
      <c r="AP830" s="99">
        <f>IF((AB830&lt;&gt;"")*(N830&lt;&gt;""),AB830-N830,"")</f>
        <v/>
      </c>
      <c r="AQ830" s="94">
        <f>IF((AC830&lt;&gt;"")*(O830&lt;&gt;""),AC830-O830,"")</f>
        <v/>
      </c>
      <c r="AR830" s="94">
        <f>IF((AD830&lt;&gt;"")*(P830&lt;&gt;""),AD830-P830,"")</f>
        <v/>
      </c>
      <c r="AS830" s="94">
        <f>IF((AE830&lt;&gt;"")*(Q830&lt;&gt;""),AE830-Q830,"")</f>
        <v/>
      </c>
      <c r="AT830" s="94">
        <f>IF((AF830&lt;&gt;"")*(R830&lt;&gt;""),AF830-R830,"")</f>
        <v/>
      </c>
      <c r="AU830" s="94">
        <f>IF((AG830&lt;&gt;"")*(S830&lt;&gt;""),AG830-S830,"")</f>
        <v/>
      </c>
      <c r="AV830" s="99">
        <f>IF((AH830&lt;&gt;"")*(T830&lt;&gt;""),AH830-T830,"")</f>
        <v/>
      </c>
      <c r="AW830" s="99">
        <f>IF((AI830&lt;&gt;"")*(U830&lt;&gt;""),AI830-U830,"")</f>
        <v/>
      </c>
      <c r="AX830" s="99">
        <f>IF((AJ830&lt;&gt;"")*(V830&lt;&gt;""),AJ830-V830,"")</f>
        <v/>
      </c>
      <c r="AY830" s="99">
        <f>IF((AK830&lt;&gt;"")*(W830&lt;&gt;""),AK830-W830,"")</f>
        <v/>
      </c>
      <c r="AZ830" s="102">
        <f>IF((AL830&lt;&gt;"")*(X830&lt;&gt;""),AL830-X830,"")</f>
        <v/>
      </c>
      <c r="BA830" s="50">
        <f>IFERROR(__xludf.dummyfunction("AI(""Actúa como un tutor académico y dirígete personalmente al estudiante "" &amp; I830 &amp; "" "" &amp; J830 &amp; "" "" &amp; G830 &amp; "" "" &amp; H830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AM830 &amp; ""'. Diferencias por área: Matemáticas ("" &amp; AQ830 &amp; ""), Ciencias Natura"&amp;"les ("" &amp; AR830 &amp; ""), Sociales ("" &amp; AS830 &amp; ""), Lectura Crítica ("" &amp; AT830 &amp; "") e Inglés ("" &amp; AU830 &amp; ""). Variación en posición: grupo ("" &amp; AN830 &amp; ""), grado ("" &amp; AO830 &amp; "") y media ("" &amp; AP830 &amp; ""). Puntajes Primer Simulacro: Global "" &amp; K830 &amp; "", Mat "" &amp; "&amp;"O4 &amp; "", Cien "" &amp; P830 &amp; "", Soc "" &amp; Q830 &amp; "", Lec "" &amp; R830 &amp; "", Ing "" &amp; S830 &amp; "". Puntajes Segundo Simulacro: Global "" &amp; Y830 &amp; "", Mat "" &amp; AC830 &amp; "", Cien "" &amp; AD830 &amp; "", Soc "" &amp; AE830 &amp; "", Lec "" &amp; AF830 &amp; "", Ing "" &amp; AG830 &amp; "". Escribe un mensaje motivador"&amp;" y breve (máximo 4 líneas)."")
"),"=AI(""Actúa como un tutor académico y dirígete personalmente al estudiante "" &amp; I830 &amp; "" "" &amp; J830 &amp; "" "" &amp; G830 &amp; "" "" &amp; H830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AM830 &amp; ""'. Diferencias por área: Matemáticas ("" &amp; AQ830 &amp; ""), Ciencias Natur"&amp;"ales ("" &amp; AR830 &amp; ""), Sociales ("" &amp; AS830 &amp; ""), Lectura Crítica ("" &amp; AT830 &amp; "") e Inglés ("" &amp; AU830 &amp; ""). Variación en posición: grupo ("" &amp; AN830 &amp; ""), grado ("" &amp; AO830 &amp; "") y media ("" &amp; AP830 &amp; ""). Puntajes Primer Simulacro: Global "" &amp; K830 &amp; "", Mat "" &amp;"&amp;" O830 &amp; "", Cien "" &amp; P830 &amp; "", Soc "" &amp; Q830 &amp; "", Lec "" &amp; R830 &amp; "", Ing "" &amp; S830 &amp; "". Puntajes Segundo Simulacro: Global "" &amp; Y830 &amp; "", Mat "" &amp; AC830 &amp; "", Cien "" &amp; AD830 &amp; "", Soc "" &amp; AE830 &amp; "", Lec "" &amp; AF830 &amp; "", Ing "" &amp; AG830 &amp; "". Escribe un mensaje motivado"&amp;"r y breve (máximo 4 líneas)."")
")</f>
        <v/>
      </c>
    </row>
    <row r="831" ht="15.75" customHeight="1" s="42">
      <c r="A831" s="93" t="n"/>
      <c r="B831" s="94" t="inlineStr">
        <is>
          <t>Bachillerato</t>
        </is>
      </c>
      <c r="C831" s="94" t="n">
        <v>1004</v>
      </c>
      <c r="D831" s="94" t="n"/>
      <c r="E831" s="95" t="n">
        <v>1011593833</v>
      </c>
      <c r="F831" s="96">
        <f>TRIM(G831&amp;" "&amp;H831&amp;" "&amp;I831&amp;" "&amp;J831)</f>
        <v/>
      </c>
      <c r="G831" s="94" t="inlineStr">
        <is>
          <t>Mejía</t>
        </is>
      </c>
      <c r="H831" s="94" t="inlineStr">
        <is>
          <t>Medellín</t>
        </is>
      </c>
      <c r="I831" s="94" t="inlineStr">
        <is>
          <t>Mariadelmar</t>
        </is>
      </c>
      <c r="J831" s="97" t="n"/>
      <c r="K831" s="98">
        <f>IF(SUM(O831:S831)=0, "", ROUND(((O831*3+P831*3+Q831*3+R831*3+S831*1)/13)*5,0))</f>
        <v/>
      </c>
      <c r="L831" s="99">
        <f>IF(OR($C831="",K831=""),"",COUNTIFS($C$4:$C$1500,$C831,K$4:K$1500,"&gt;"&amp;K831)+1)</f>
        <v/>
      </c>
      <c r="M831" s="99">
        <f>IF(OR($C831="",K831=""),"",IF(AND($C831&gt;=1001,$C831&lt;=1005),COUNTIFS($C$4:$C$1500,"&gt;=1001",$C$4:$C$1500,"&lt;=1005",K$4:K$1500,"&gt;"&amp;K831)+1,IF(AND($C831&gt;=1101,$C831&lt;=1105),COUNTIFS($C$4:$C$1500,"&gt;=1101",$C$4:$C$1500,"&lt;=1105",K$4:K$1500,"&gt;"&amp;K831)+1,IF(AND($C831&gt;=901,$C831&lt;=905),COUNTIFS($C$4:$C$1500,"&gt;=901",$C$4:$C$1500,"&lt;=905",K$4:K$1500,"&gt;"&amp;K831)+1,IF(AND($C831&gt;=801,$C831&lt;=805),COUNTIFS($C$4:$C$1500,"&gt;=801",$C$4:$C$1500,"&lt;=805",K$4:K$1500,"&gt;"&amp;K831)+1,IF(AND($C831&gt;=701,$C831&lt;=705),COUNTIFS($C$4:$C$1500,"&gt;=701",$C$4:$C$1500,"&lt;=705",K$4:K$1500,"&gt;"&amp;K831)+1,IF(AND($C831&gt;=601,$C831&lt;=606),COUNTIFS($C$4:$C$1500,"&gt;=601",$C$4:$C$1500,"&lt;=606",K$4:K$1500,"&gt;"&amp;K831)+1,"")))))))</f>
        <v/>
      </c>
      <c r="N831" s="99">
        <f>IF(OR($C831="",K831=""),"",IF(OR(AND($C831&gt;=1001,$C831&lt;=1005),AND($C831&gt;=1101,$C831&lt;=1105)),COUNTIFS($C$4:$C$1500,"&gt;=1001",$C$4:$C$1500,"&lt;=1005",K$4:K$1500,"&gt;"&amp;K831)+COUNTIFS($C$4:$C$1500,"&gt;=1101",$C$4:$C$1500,"&lt;=1105",K$4:K$1500,"&gt;"&amp;K831)+1,""))</f>
        <v/>
      </c>
      <c r="O831" s="94" t="n">
        <v>32.04</v>
      </c>
      <c r="P831" s="94" t="n">
        <v>44.51</v>
      </c>
      <c r="Q831" s="94" t="n">
        <v>46.19</v>
      </c>
      <c r="R831" s="94" t="n">
        <v>45</v>
      </c>
      <c r="S831" s="94" t="n">
        <v>51.11</v>
      </c>
      <c r="T831" s="99">
        <f>IF(AND(O831&gt;0,O831&lt;36),1,IF(AND(O831&gt;=36,O831&lt;51),2,IF(AND(O831&gt;=51,O831&lt;71),3,IF(AND(O831&gt;=71,O831&lt;=100),4,))))</f>
        <v/>
      </c>
      <c r="U831" s="99">
        <f>IF(AND(P831&gt;0,P831&lt;41),1,IF(AND(P831&gt;=41,P831&lt;56),2,IF(AND(P831&gt;=56,P831&lt;71),3,IF(AND(P831&gt;=71,P831&lt;=100),4,))))</f>
        <v/>
      </c>
      <c r="V831" s="99">
        <f>IF(AND(Q831&gt;0,Q831&lt;41),1,IF(AND(Q831&gt;=41,Q831&lt;56),2,IF(AND(Q831&gt;=56,Q831&lt;71),3,IF(AND(Q831&gt;=71,Q831&lt;=100),4,))))</f>
        <v/>
      </c>
      <c r="W831" s="99">
        <f>IF(AND(R831&gt;0,R831&lt;36),1,IF(AND(R831&gt;=36,R831&lt;51),2,IF(AND(R831&gt;=51,R831&lt;66),3,IF(AND(R831&gt;=66,R831&lt;=100),4,))))</f>
        <v/>
      </c>
      <c r="X831" s="100">
        <f>IF(AND(S831&gt;0,S831&lt;37),1,IF(AND(S831&gt;=37,S831&lt;58),2,IF(AND(S831&gt;=58,S831&lt;71),3,IF(AND(S831&gt;=71,S831&lt;=100),4,))))</f>
        <v/>
      </c>
      <c r="Y831" s="101">
        <f>IF(SUM(AC831:AG831)=0, "", ROUND(((AC831*3+AD831*3+AE831*3+AF831*3+AG831*1)/13)*5,0))</f>
        <v/>
      </c>
      <c r="Z831" s="99">
        <f>IF(OR($C831="",Y831=""),"",COUNTIFS($C$4:$C$1500,$C831,Y$4:Y$1500,"&gt;"&amp;Y831)+1)</f>
        <v/>
      </c>
      <c r="AA831" s="99">
        <f>IF(OR($C831="",Y831=""),"",IF(AND($C831&gt;=1001,$C831&lt;=1005),COUNTIFS($C$4:$C$1500,"&gt;=1001",$C$4:$C$1500,"&lt;=1005",Y$4:Y$1500,"&gt;"&amp;Y831)+1,IF(AND($C831&gt;=1101,$C831&lt;=1105),COUNTIFS($C$4:$C$1500,"&gt;=1101",$C$4:$C$1500,"&lt;=1105",Y$4:Y$1500,"&gt;"&amp;Y831)+1,IF(AND($C831&gt;=901,$C831&lt;=905),COUNTIFS($C$4:$C$1500,"&gt;=901",$C$4:$C$1500,"&lt;=905",Y$4:Y$1500,"&gt;"&amp;Y831)+1,IF(AND($C831&gt;=801,$C831&lt;=805),COUNTIFS($C$4:$C$1500,"&gt;=801",$C$4:$C$1500,"&lt;=805",Y$4:Y$1500,"&gt;"&amp;Y831)+1,IF(AND($C831&gt;=701,$C831&lt;=705),COUNTIFS($C$4:$C$1500,"&gt;=701",$C$4:$C$1500,"&lt;=705",Y$4:Y$1500,"&gt;"&amp;Y831)+1,IF(AND($C831&gt;=601,$C831&lt;=606),COUNTIFS($C$4:$C$1500,"&gt;=601",$C$4:$C$1500,"&lt;=606",Y$4:Y$1500,"&gt;"&amp;Y831)+1,"")))))))</f>
        <v/>
      </c>
      <c r="AB831" s="99">
        <f>IF(OR($C831="",Y831=""),"",IF(OR(AND($C831&gt;=1001,$C831&lt;=1005),AND($C831&gt;=1101,$C831&lt;=1105)),COUNTIFS($C$4:$C$1500,"&gt;=1001",$C$4:$C$1500,"&lt;=1005",Y$4:Y$1500,"&gt;"&amp;Y831)+COUNTIFS($C$4:$C$1500,"&gt;=1101",$C$4:$C$1500,"&lt;=1105",Y$4:Y$1500,"&gt;"&amp;Y831)+1,""))</f>
        <v/>
      </c>
      <c r="AC831" s="94" t="n">
        <v>30</v>
      </c>
      <c r="AD831" s="94" t="n">
        <v>59.2</v>
      </c>
      <c r="AE831" s="94" t="n">
        <v>72</v>
      </c>
      <c r="AF831" s="94" t="n">
        <v>65.63</v>
      </c>
      <c r="AG831" s="94" t="n">
        <v>91.67</v>
      </c>
      <c r="AH831" s="99">
        <f>IF(AND(AC831&gt;0,AC831&lt;36),1,IF(AND(AC831&gt;=36,AC831&lt;51),2,IF(AND(AC831&gt;=51,AC831&lt;71),3,IF(AND(AC831&gt;=71,AC831&lt;=100),4,))))</f>
        <v/>
      </c>
      <c r="AI831" s="99">
        <f>IF(AND(AD831&gt;0,AD831&lt;41),1,IF(AND(AD831&gt;=41,AD831&lt;56),2,IF(AND(AD831&gt;=56,AD831&lt;71),3,IF(AND(AD831&gt;=71,AD831&lt;=100),4,))))</f>
        <v/>
      </c>
      <c r="AJ831" s="99">
        <f>IF(AND(AE831&gt;0,AE831&lt;41),1,IF(AND(AE831&gt;=41,AE831&lt;56),2,IF(AND(AE831&gt;=56,AE831&lt;71),3,IF(AND(AE831&gt;=71,AE831&lt;=100),4,))))</f>
        <v/>
      </c>
      <c r="AK831" s="99">
        <f>IF(AND(AF831&gt;0,AF831&lt;36),1,IF(AND(AF831&gt;=36,AF831&lt;51),2,IF(AND(AF831&gt;=51,AF831&lt;66),3,IF(AND(AF831&gt;=66,AF831&lt;=100),4,))))</f>
        <v/>
      </c>
      <c r="AL831" s="100">
        <f>IF(AND(AG831&gt;0,AG831&lt;37),1,IF(AND(AG831&gt;=37,AG831&lt;58),2,IF(AND(AG831&gt;=58,AG831&lt;71),3,IF(AND(AG831&gt;=71,AG831&lt;=100),4,))))</f>
        <v/>
      </c>
      <c r="AM831" s="101">
        <f>IF((Y831&lt;&gt;"")*(K831&lt;&gt;""),Y831-K831,"")</f>
        <v/>
      </c>
      <c r="AN831" s="99">
        <f>IF((Z831&lt;&gt;"")*(L831&lt;&gt;""),Z831-L831,"")</f>
        <v/>
      </c>
      <c r="AO831" s="99">
        <f>IF((AA831&lt;&gt;"")*(M831&lt;&gt;""),AA831-M831,"")</f>
        <v/>
      </c>
      <c r="AP831" s="99">
        <f>IF((AB831&lt;&gt;"")*(N831&lt;&gt;""),AB831-N831,"")</f>
        <v/>
      </c>
      <c r="AQ831" s="94">
        <f>IF((AC831&lt;&gt;"")*(O831&lt;&gt;""),AC831-O831,"")</f>
        <v/>
      </c>
      <c r="AR831" s="94">
        <f>IF((AD831&lt;&gt;"")*(P831&lt;&gt;""),AD831-P831,"")</f>
        <v/>
      </c>
      <c r="AS831" s="94">
        <f>IF((AE831&lt;&gt;"")*(Q831&lt;&gt;""),AE831-Q831,"")</f>
        <v/>
      </c>
      <c r="AT831" s="94">
        <f>IF((AF831&lt;&gt;"")*(R831&lt;&gt;""),AF831-R831,"")</f>
        <v/>
      </c>
      <c r="AU831" s="94">
        <f>IF((AG831&lt;&gt;"")*(S831&lt;&gt;""),AG831-S831,"")</f>
        <v/>
      </c>
      <c r="AV831" s="99">
        <f>IF((AH831&lt;&gt;"")*(T831&lt;&gt;""),AH831-T831,"")</f>
        <v/>
      </c>
      <c r="AW831" s="99">
        <f>IF((AI831&lt;&gt;"")*(U831&lt;&gt;""),AI831-U831,"")</f>
        <v/>
      </c>
      <c r="AX831" s="99">
        <f>IF((AJ831&lt;&gt;"")*(V831&lt;&gt;""),AJ831-V831,"")</f>
        <v/>
      </c>
      <c r="AY831" s="99">
        <f>IF((AK831&lt;&gt;"")*(W831&lt;&gt;""),AK831-W831,"")</f>
        <v/>
      </c>
      <c r="AZ831" s="102">
        <f>IF((AL831&lt;&gt;"")*(X831&lt;&gt;""),AL831-X831,"")</f>
        <v/>
      </c>
      <c r="BA831" s="50">
        <f>IFERROR(__xludf.dummyfunction("AI(""Actúa como un tutor académico y dirígete personalmente al estudiante "" &amp; I831 &amp; "" "" &amp; J831 &amp; "" "" &amp; G831 &amp; "" "" &amp; H831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AM831 &amp; ""'. Diferencias por área: Matemáticas ("" &amp; AQ831 &amp; ""), Ciencias Natura"&amp;"les ("" &amp; AR831 &amp; ""), Sociales ("" &amp; AS831 &amp; ""), Lectura Crítica ("" &amp; AT831 &amp; "") e Inglés ("" &amp; AU831 &amp; ""). Variación en posición: grupo ("" &amp; AN831 &amp; ""), grado ("" &amp; AO831 &amp; "") y media ("" &amp; AP831 &amp; ""). Puntajes Primer Simulacro: Global "" &amp; K831 &amp; "", Mat "" &amp; "&amp;"O4 &amp; "", Cien "" &amp; P831 &amp; "", Soc "" &amp; Q831 &amp; "", Lec "" &amp; R831 &amp; "", Ing "" &amp; S831 &amp; "". Puntajes Segundo Simulacro: Global "" &amp; Y831 &amp; "", Mat "" &amp; AC831 &amp; "", Cien "" &amp; AD831 &amp; "", Soc "" &amp; AE831 &amp; "", Lec "" &amp; AF831 &amp; "", Ing "" &amp; AG831 &amp; "". Escribe un mensaje motivador"&amp;" y breve (máximo 4 líneas)."")
"),"=AI(""Actúa como un tutor académico y dirígete personalmente al estudiante "" &amp; I831 &amp; "" "" &amp; J831 &amp; "" "" &amp; G831 &amp; "" "" &amp; H831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AM831 &amp; ""'. Diferencias por área: Matemáticas ("" &amp; AQ831 &amp; ""), Ciencias Natur"&amp;"ales ("" &amp; AR831 &amp; ""), Sociales ("" &amp; AS831 &amp; ""), Lectura Crítica ("" &amp; AT831 &amp; "") e Inglés ("" &amp; AU831 &amp; ""). Variación en posición: grupo ("" &amp; AN831 &amp; ""), grado ("" &amp; AO831 &amp; "") y media ("" &amp; AP831 &amp; ""). Puntajes Primer Simulacro: Global "" &amp; K831 &amp; "", Mat "" &amp;"&amp;" O831 &amp; "", Cien "" &amp; P831 &amp; "", Soc "" &amp; Q831 &amp; "", Lec "" &amp; R831 &amp; "", Ing "" &amp; S831 &amp; "". Puntajes Segundo Simulacro: Global "" &amp; Y831 &amp; "", Mat "" &amp; AC831 &amp; "", Cien "" &amp; AD831 &amp; "", Soc "" &amp; AE831 &amp; "", Lec "" &amp; AF831 &amp; "", Ing "" &amp; AG831 &amp; "". Escribe un mensaje motivado"&amp;"r y breve (máximo 4 líneas)."")
")</f>
        <v/>
      </c>
    </row>
    <row r="832" ht="15.75" customHeight="1" s="42">
      <c r="A832" s="93" t="n"/>
      <c r="B832" s="94" t="inlineStr">
        <is>
          <t>Bachillerato</t>
        </is>
      </c>
      <c r="C832" s="94" t="n">
        <v>1004</v>
      </c>
      <c r="D832" s="94" t="n"/>
      <c r="E832" s="95" t="n">
        <v>1018244049</v>
      </c>
      <c r="F832" s="96">
        <f>TRIM(G832&amp;" "&amp;H832&amp;" "&amp;I832&amp;" "&amp;J832)</f>
        <v/>
      </c>
      <c r="G832" s="94" t="inlineStr">
        <is>
          <t>Moreno</t>
        </is>
      </c>
      <c r="H832" s="94" t="inlineStr">
        <is>
          <t>Durango</t>
        </is>
      </c>
      <c r="I832" s="94" t="inlineStr">
        <is>
          <t>Ana</t>
        </is>
      </c>
      <c r="J832" s="97" t="inlineStr">
        <is>
          <t>Maria</t>
        </is>
      </c>
      <c r="K832" s="98">
        <f>IF(SUM(O832:S832)=0, "", ROUND(((O832*3+P832*3+Q832*3+R832*3+S832*1)/13)*5,0))</f>
        <v/>
      </c>
      <c r="L832" s="99">
        <f>IF(OR($C832="",K832=""),"",COUNTIFS($C$4:$C$1500,$C832,K$4:K$1500,"&gt;"&amp;K832)+1)</f>
        <v/>
      </c>
      <c r="M832" s="99">
        <f>IF(OR($C832="",K832=""),"",IF(AND($C832&gt;=1001,$C832&lt;=1005),COUNTIFS($C$4:$C$1500,"&gt;=1001",$C$4:$C$1500,"&lt;=1005",K$4:K$1500,"&gt;"&amp;K832)+1,IF(AND($C832&gt;=1101,$C832&lt;=1105),COUNTIFS($C$4:$C$1500,"&gt;=1101",$C$4:$C$1500,"&lt;=1105",K$4:K$1500,"&gt;"&amp;K832)+1,IF(AND($C832&gt;=901,$C832&lt;=905),COUNTIFS($C$4:$C$1500,"&gt;=901",$C$4:$C$1500,"&lt;=905",K$4:K$1500,"&gt;"&amp;K832)+1,IF(AND($C832&gt;=801,$C832&lt;=805),COUNTIFS($C$4:$C$1500,"&gt;=801",$C$4:$C$1500,"&lt;=805",K$4:K$1500,"&gt;"&amp;K832)+1,IF(AND($C832&gt;=701,$C832&lt;=705),COUNTIFS($C$4:$C$1500,"&gt;=701",$C$4:$C$1500,"&lt;=705",K$4:K$1500,"&gt;"&amp;K832)+1,IF(AND($C832&gt;=601,$C832&lt;=606),COUNTIFS($C$4:$C$1500,"&gt;=601",$C$4:$C$1500,"&lt;=606",K$4:K$1500,"&gt;"&amp;K832)+1,"")))))))</f>
        <v/>
      </c>
      <c r="N832" s="99">
        <f>IF(OR($C832="",K832=""),"",IF(OR(AND($C832&gt;=1001,$C832&lt;=1005),AND($C832&gt;=1101,$C832&lt;=1105)),COUNTIFS($C$4:$C$1500,"&gt;=1001",$C$4:$C$1500,"&lt;=1005",K$4:K$1500,"&gt;"&amp;K832)+COUNTIFS($C$4:$C$1500,"&gt;=1101",$C$4:$C$1500,"&lt;=1105",K$4:K$1500,"&gt;"&amp;K832)+1,""))</f>
        <v/>
      </c>
      <c r="O832" s="94" t="n">
        <v>36</v>
      </c>
      <c r="P832" s="94" t="n">
        <v>28</v>
      </c>
      <c r="Q832" s="94" t="n">
        <v>30</v>
      </c>
      <c r="R832" s="94" t="n">
        <v>50</v>
      </c>
      <c r="S832" s="94" t="n">
        <v>38</v>
      </c>
      <c r="T832" s="99">
        <f>IF(AND(O832&gt;0,O832&lt;36),1,IF(AND(O832&gt;=36,O832&lt;51),2,IF(AND(O832&gt;=51,O832&lt;71),3,IF(AND(O832&gt;=71,O832&lt;=100),4,))))</f>
        <v/>
      </c>
      <c r="U832" s="99">
        <f>IF(AND(P832&gt;0,P832&lt;41),1,IF(AND(P832&gt;=41,P832&lt;56),2,IF(AND(P832&gt;=56,P832&lt;71),3,IF(AND(P832&gt;=71,P832&lt;=100),4,))))</f>
        <v/>
      </c>
      <c r="V832" s="99">
        <f>IF(AND(Q832&gt;0,Q832&lt;41),1,IF(AND(Q832&gt;=41,Q832&lt;56),2,IF(AND(Q832&gt;=56,Q832&lt;71),3,IF(AND(Q832&gt;=71,Q832&lt;=100),4,))))</f>
        <v/>
      </c>
      <c r="W832" s="99">
        <f>IF(AND(R832&gt;0,R832&lt;36),1,IF(AND(R832&gt;=36,R832&lt;51),2,IF(AND(R832&gt;=51,R832&lt;66),3,IF(AND(R832&gt;=66,R832&lt;=100),4,))))</f>
        <v/>
      </c>
      <c r="X832" s="100">
        <f>IF(AND(S832&gt;0,S832&lt;37),1,IF(AND(S832&gt;=37,S832&lt;58),2,IF(AND(S832&gt;=58,S832&lt;71),3,IF(AND(S832&gt;=71,S832&lt;=100),4,))))</f>
        <v/>
      </c>
      <c r="Y832" s="101">
        <f>IF(SUM(AC832:AG832)=0, "", ROUND(((AC832*3+AD832*3+AE832*3+AF832*3+AG832*1)/13)*5,0))</f>
        <v/>
      </c>
      <c r="Z832" s="99">
        <f>IF(OR($C832="",Y832=""),"",COUNTIFS($C$4:$C$1500,$C832,Y$4:Y$1500,"&gt;"&amp;Y832)+1)</f>
        <v/>
      </c>
      <c r="AA832" s="99">
        <f>IF(OR($C832="",Y832=""),"",IF(AND($C832&gt;=1001,$C832&lt;=1005),COUNTIFS($C$4:$C$1500,"&gt;=1001",$C$4:$C$1500,"&lt;=1005",Y$4:Y$1500,"&gt;"&amp;Y832)+1,IF(AND($C832&gt;=1101,$C832&lt;=1105),COUNTIFS($C$4:$C$1500,"&gt;=1101",$C$4:$C$1500,"&lt;=1105",Y$4:Y$1500,"&gt;"&amp;Y832)+1,IF(AND($C832&gt;=901,$C832&lt;=905),COUNTIFS($C$4:$C$1500,"&gt;=901",$C$4:$C$1500,"&lt;=905",Y$4:Y$1500,"&gt;"&amp;Y832)+1,IF(AND($C832&gt;=801,$C832&lt;=805),COUNTIFS($C$4:$C$1500,"&gt;=801",$C$4:$C$1500,"&lt;=805",Y$4:Y$1500,"&gt;"&amp;Y832)+1,IF(AND($C832&gt;=701,$C832&lt;=705),COUNTIFS($C$4:$C$1500,"&gt;=701",$C$4:$C$1500,"&lt;=705",Y$4:Y$1500,"&gt;"&amp;Y832)+1,IF(AND($C832&gt;=601,$C832&lt;=606),COUNTIFS($C$4:$C$1500,"&gt;=601",$C$4:$C$1500,"&lt;=606",Y$4:Y$1500,"&gt;"&amp;Y832)+1,"")))))))</f>
        <v/>
      </c>
      <c r="AB832" s="99">
        <f>IF(OR($C832="",Y832=""),"",IF(OR(AND($C832&gt;=1001,$C832&lt;=1005),AND($C832&gt;=1101,$C832&lt;=1105)),COUNTIFS($C$4:$C$1500,"&gt;=1001",$C$4:$C$1500,"&lt;=1005",Y$4:Y$1500,"&gt;"&amp;Y832)+COUNTIFS($C$4:$C$1500,"&gt;=1101",$C$4:$C$1500,"&lt;=1105",Y$4:Y$1500,"&gt;"&amp;Y832)+1,""))</f>
        <v/>
      </c>
      <c r="AC832" s="94" t="n">
        <v>28</v>
      </c>
      <c r="AD832" s="94" t="n">
        <v>43</v>
      </c>
      <c r="AE832" s="94" t="n">
        <v>43</v>
      </c>
      <c r="AF832" s="94" t="n">
        <v>38</v>
      </c>
      <c r="AG832" s="94" t="n">
        <v>37</v>
      </c>
      <c r="AH832" s="99">
        <f>IF(AND(AC832&gt;0,AC832&lt;36),1,IF(AND(AC832&gt;=36,AC832&lt;51),2,IF(AND(AC832&gt;=51,AC832&lt;71),3,IF(AND(AC832&gt;=71,AC832&lt;=100),4,))))</f>
        <v/>
      </c>
      <c r="AI832" s="99">
        <f>IF(AND(AD832&gt;0,AD832&lt;41),1,IF(AND(AD832&gt;=41,AD832&lt;56),2,IF(AND(AD832&gt;=56,AD832&lt;71),3,IF(AND(AD832&gt;=71,AD832&lt;=100),4,))))</f>
        <v/>
      </c>
      <c r="AJ832" s="99">
        <f>IF(AND(AE832&gt;0,AE832&lt;41),1,IF(AND(AE832&gt;=41,AE832&lt;56),2,IF(AND(AE832&gt;=56,AE832&lt;71),3,IF(AND(AE832&gt;=71,AE832&lt;=100),4,))))</f>
        <v/>
      </c>
      <c r="AK832" s="99">
        <f>IF(AND(AF832&gt;0,AF832&lt;36),1,IF(AND(AF832&gt;=36,AF832&lt;51),2,IF(AND(AF832&gt;=51,AF832&lt;66),3,IF(AND(AF832&gt;=66,AF832&lt;=100),4,))))</f>
        <v/>
      </c>
      <c r="AL832" s="100">
        <f>IF(AND(AG832&gt;0,AG832&lt;37),1,IF(AND(AG832&gt;=37,AG832&lt;58),2,IF(AND(AG832&gt;=58,AG832&lt;71),3,IF(AND(AG832&gt;=71,AG832&lt;=100),4,))))</f>
        <v/>
      </c>
      <c r="AM832" s="101">
        <f>IF((Y832&lt;&gt;"")*(K832&lt;&gt;""),Y832-K832,"")</f>
        <v/>
      </c>
      <c r="AN832" s="99">
        <f>IF((Z832&lt;&gt;"")*(L832&lt;&gt;""),Z832-L832,"")</f>
        <v/>
      </c>
      <c r="AO832" s="99">
        <f>IF((AA832&lt;&gt;"")*(M832&lt;&gt;""),AA832-M832,"")</f>
        <v/>
      </c>
      <c r="AP832" s="99">
        <f>IF((AB832&lt;&gt;"")*(N832&lt;&gt;""),AB832-N832,"")</f>
        <v/>
      </c>
      <c r="AQ832" s="94">
        <f>IF((AC832&lt;&gt;"")*(O832&lt;&gt;""),AC832-O832,"")</f>
        <v/>
      </c>
      <c r="AR832" s="94">
        <f>IF((AD832&lt;&gt;"")*(P832&lt;&gt;""),AD832-P832,"")</f>
        <v/>
      </c>
      <c r="AS832" s="94">
        <f>IF((AE832&lt;&gt;"")*(Q832&lt;&gt;""),AE832-Q832,"")</f>
        <v/>
      </c>
      <c r="AT832" s="94">
        <f>IF((AF832&lt;&gt;"")*(R832&lt;&gt;""),AF832-R832,"")</f>
        <v/>
      </c>
      <c r="AU832" s="94">
        <f>IF((AG832&lt;&gt;"")*(S832&lt;&gt;""),AG832-S832,"")</f>
        <v/>
      </c>
      <c r="AV832" s="99">
        <f>IF((AH832&lt;&gt;"")*(T832&lt;&gt;""),AH832-T832,"")</f>
        <v/>
      </c>
      <c r="AW832" s="99">
        <f>IF((AI832&lt;&gt;"")*(U832&lt;&gt;""),AI832-U832,"")</f>
        <v/>
      </c>
      <c r="AX832" s="99">
        <f>IF((AJ832&lt;&gt;"")*(V832&lt;&gt;""),AJ832-V832,"")</f>
        <v/>
      </c>
      <c r="AY832" s="99">
        <f>IF((AK832&lt;&gt;"")*(W832&lt;&gt;""),AK832-W832,"")</f>
        <v/>
      </c>
      <c r="AZ832" s="102">
        <f>IF((AL832&lt;&gt;"")*(X832&lt;&gt;""),AL832-X832,"")</f>
        <v/>
      </c>
      <c r="BA832" s="50">
        <f>IFERROR(__xludf.dummyfunction("AI(""Actúa como un tutor académico y dirígete personalmente al estudiante "" &amp; I832 &amp; "" "" &amp; J832 &amp; "" "" &amp; G832 &amp; "" "" &amp; H832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AM832 &amp; ""'. Diferencias por área: Matemáticas ("" &amp; AQ832 &amp; ""), Ciencias Natura"&amp;"les ("" &amp; AR832 &amp; ""), Sociales ("" &amp; AS832 &amp; ""), Lectura Crítica ("" &amp; AT832 &amp; "") e Inglés ("" &amp; AU832 &amp; ""). Variación en posición: grupo ("" &amp; AN832 &amp; ""), grado ("" &amp; AO832 &amp; "") y media ("" &amp; AP832 &amp; ""). Puntajes Primer Simulacro: Global "" &amp; K832 &amp; "", Mat "" &amp; "&amp;"O4 &amp; "", Cien "" &amp; P832 &amp; "", Soc "" &amp; Q832 &amp; "", Lec "" &amp; R832 &amp; "", Ing "" &amp; S832 &amp; "". Puntajes Segundo Simulacro: Global "" &amp; Y832 &amp; "", Mat "" &amp; AC832 &amp; "", Cien "" &amp; AD832 &amp; "", Soc "" &amp; AE832 &amp; "", Lec "" &amp; AF832 &amp; "", Ing "" &amp; AG832 &amp; "". Escribe un mensaje motivador"&amp;" y breve (máximo 4 líneas)."")
"),"=AI(""Actúa como un tutor académico y dirígete personalmente al estudiante "" &amp; I832 &amp; "" "" &amp; J832 &amp; "" "" &amp; G832 &amp; "" "" &amp; H832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AM832 &amp; ""'. Diferencias por área: Matemáticas ("" &amp; AQ832 &amp; ""), Ciencias Natur"&amp;"ales ("" &amp; AR832 &amp; ""), Sociales ("" &amp; AS832 &amp; ""), Lectura Crítica ("" &amp; AT832 &amp; "") e Inglés ("" &amp; AU832 &amp; ""). Variación en posición: grupo ("" &amp; AN832 &amp; ""), grado ("" &amp; AO832 &amp; "") y media ("" &amp; AP832 &amp; ""). Puntajes Primer Simulacro: Global "" &amp; K832 &amp; "", Mat "" &amp;"&amp;" O832 &amp; "", Cien "" &amp; P832 &amp; "", Soc "" &amp; Q832 &amp; "", Lec "" &amp; R832 &amp; "", Ing "" &amp; S832 &amp; "". Puntajes Segundo Simulacro: Global "" &amp; Y832 &amp; "", Mat "" &amp; AC832 &amp; "", Cien "" &amp; AD832 &amp; "", Soc "" &amp; AE832 &amp; "", Lec "" &amp; AF832 &amp; "", Ing "" &amp; AG832 &amp; "". Escribe un mensaje motivado"&amp;"r y breve (máximo 4 líneas)."")
")</f>
        <v/>
      </c>
    </row>
    <row r="833" ht="15.75" customHeight="1" s="42">
      <c r="A833" s="93" t="n"/>
      <c r="B833" s="94" t="inlineStr">
        <is>
          <t>Bachillerato</t>
        </is>
      </c>
      <c r="C833" s="94" t="n">
        <v>1004</v>
      </c>
      <c r="D833" s="94" t="n"/>
      <c r="E833" s="95" t="n">
        <v>1025658345</v>
      </c>
      <c r="F833" s="96">
        <f>TRIM(G833&amp;" "&amp;H833&amp;" "&amp;I833&amp;" "&amp;J833)</f>
        <v/>
      </c>
      <c r="G833" s="94" t="inlineStr">
        <is>
          <t>Orozco</t>
        </is>
      </c>
      <c r="H833" s="94" t="inlineStr">
        <is>
          <t>Usuga</t>
        </is>
      </c>
      <c r="I833" s="94" t="inlineStr">
        <is>
          <t>María</t>
        </is>
      </c>
      <c r="J833" s="97" t="inlineStr">
        <is>
          <t>Fernanda</t>
        </is>
      </c>
      <c r="K833" s="98">
        <f>IF(SUM(O833:S833)=0, "", ROUND(((O833*3+P833*3+Q833*3+R833*3+S833*1)/13)*5,0))</f>
        <v/>
      </c>
      <c r="L833" s="99">
        <f>IF(OR($C833="",K833=""),"",COUNTIFS($C$4:$C$1500,$C833,K$4:K$1500,"&gt;"&amp;K833)+1)</f>
        <v/>
      </c>
      <c r="M833" s="99">
        <f>IF(OR($C833="",K833=""),"",IF(AND($C833&gt;=1001,$C833&lt;=1005),COUNTIFS($C$4:$C$1500,"&gt;=1001",$C$4:$C$1500,"&lt;=1005",K$4:K$1500,"&gt;"&amp;K833)+1,IF(AND($C833&gt;=1101,$C833&lt;=1105),COUNTIFS($C$4:$C$1500,"&gt;=1101",$C$4:$C$1500,"&lt;=1105",K$4:K$1500,"&gt;"&amp;K833)+1,IF(AND($C833&gt;=901,$C833&lt;=905),COUNTIFS($C$4:$C$1500,"&gt;=901",$C$4:$C$1500,"&lt;=905",K$4:K$1500,"&gt;"&amp;K833)+1,IF(AND($C833&gt;=801,$C833&lt;=805),COUNTIFS($C$4:$C$1500,"&gt;=801",$C$4:$C$1500,"&lt;=805",K$4:K$1500,"&gt;"&amp;K833)+1,IF(AND($C833&gt;=701,$C833&lt;=705),COUNTIFS($C$4:$C$1500,"&gt;=701",$C$4:$C$1500,"&lt;=705",K$4:K$1500,"&gt;"&amp;K833)+1,IF(AND($C833&gt;=601,$C833&lt;=606),COUNTIFS($C$4:$C$1500,"&gt;=601",$C$4:$C$1500,"&lt;=606",K$4:K$1500,"&gt;"&amp;K833)+1,"")))))))</f>
        <v/>
      </c>
      <c r="N833" s="99">
        <f>IF(OR($C833="",K833=""),"",IF(OR(AND($C833&gt;=1001,$C833&lt;=1005),AND($C833&gt;=1101,$C833&lt;=1105)),COUNTIFS($C$4:$C$1500,"&gt;=1001",$C$4:$C$1500,"&lt;=1005",K$4:K$1500,"&gt;"&amp;K833)+COUNTIFS($C$4:$C$1500,"&gt;=1101",$C$4:$C$1500,"&lt;=1105",K$4:K$1500,"&gt;"&amp;K833)+1,""))</f>
        <v/>
      </c>
      <c r="O833" s="94" t="n">
        <v>47.8</v>
      </c>
      <c r="P833" s="94" t="n">
        <v>54.36</v>
      </c>
      <c r="Q833" s="94" t="n">
        <v>58.85</v>
      </c>
      <c r="R833" s="94" t="n">
        <v>55</v>
      </c>
      <c r="S833" s="94" t="n">
        <v>71.11</v>
      </c>
      <c r="T833" s="99">
        <f>IF(AND(O833&gt;0,O833&lt;36),1,IF(AND(O833&gt;=36,O833&lt;51),2,IF(AND(O833&gt;=51,O833&lt;71),3,IF(AND(O833&gt;=71,O833&lt;=100),4,))))</f>
        <v/>
      </c>
      <c r="U833" s="99">
        <f>IF(AND(P833&gt;0,P833&lt;41),1,IF(AND(P833&gt;=41,P833&lt;56),2,IF(AND(P833&gt;=56,P833&lt;71),3,IF(AND(P833&gt;=71,P833&lt;=100),4,))))</f>
        <v/>
      </c>
      <c r="V833" s="99">
        <f>IF(AND(Q833&gt;0,Q833&lt;41),1,IF(AND(Q833&gt;=41,Q833&lt;56),2,IF(AND(Q833&gt;=56,Q833&lt;71),3,IF(AND(Q833&gt;=71,Q833&lt;=100),4,))))</f>
        <v/>
      </c>
      <c r="W833" s="99">
        <f>IF(AND(R833&gt;0,R833&lt;36),1,IF(AND(R833&gt;=36,R833&lt;51),2,IF(AND(R833&gt;=51,R833&lt;66),3,IF(AND(R833&gt;=66,R833&lt;=100),4,))))</f>
        <v/>
      </c>
      <c r="X833" s="100">
        <f>IF(AND(S833&gt;0,S833&lt;37),1,IF(AND(S833&gt;=37,S833&lt;58),2,IF(AND(S833&gt;=58,S833&lt;71),3,IF(AND(S833&gt;=71,S833&lt;=100),4,))))</f>
        <v/>
      </c>
      <c r="Y833" s="101">
        <f>IF(SUM(AC833:AG833)=0, "", ROUND(((AC833*3+AD833*3+AE833*3+AF833*3+AG833*1)/13)*5,0))</f>
        <v/>
      </c>
      <c r="Z833" s="99">
        <f>IF(OR($C833="",Y833=""),"",COUNTIFS($C$4:$C$1500,$C833,Y$4:Y$1500,"&gt;"&amp;Y833)+1)</f>
        <v/>
      </c>
      <c r="AA833" s="99">
        <f>IF(OR($C833="",Y833=""),"",IF(AND($C833&gt;=1001,$C833&lt;=1005),COUNTIFS($C$4:$C$1500,"&gt;=1001",$C$4:$C$1500,"&lt;=1005",Y$4:Y$1500,"&gt;"&amp;Y833)+1,IF(AND($C833&gt;=1101,$C833&lt;=1105),COUNTIFS($C$4:$C$1500,"&gt;=1101",$C$4:$C$1500,"&lt;=1105",Y$4:Y$1500,"&gt;"&amp;Y833)+1,IF(AND($C833&gt;=901,$C833&lt;=905),COUNTIFS($C$4:$C$1500,"&gt;=901",$C$4:$C$1500,"&lt;=905",Y$4:Y$1500,"&gt;"&amp;Y833)+1,IF(AND($C833&gt;=801,$C833&lt;=805),COUNTIFS($C$4:$C$1500,"&gt;=801",$C$4:$C$1500,"&lt;=805",Y$4:Y$1500,"&gt;"&amp;Y833)+1,IF(AND($C833&gt;=701,$C833&lt;=705),COUNTIFS($C$4:$C$1500,"&gt;=701",$C$4:$C$1500,"&lt;=705",Y$4:Y$1500,"&gt;"&amp;Y833)+1,IF(AND($C833&gt;=601,$C833&lt;=606),COUNTIFS($C$4:$C$1500,"&gt;=601",$C$4:$C$1500,"&lt;=606",Y$4:Y$1500,"&gt;"&amp;Y833)+1,"")))))))</f>
        <v/>
      </c>
      <c r="AB833" s="99">
        <f>IF(OR($C833="",Y833=""),"",IF(OR(AND($C833&gt;=1001,$C833&lt;=1005),AND($C833&gt;=1101,$C833&lt;=1105)),COUNTIFS($C$4:$C$1500,"&gt;=1001",$C$4:$C$1500,"&lt;=1005",Y$4:Y$1500,"&gt;"&amp;Y833)+COUNTIFS($C$4:$C$1500,"&gt;=1101",$C$4:$C$1500,"&lt;=1105",Y$4:Y$1500,"&gt;"&amp;Y833)+1,""))</f>
        <v/>
      </c>
      <c r="AC833" s="94" t="n">
        <v>54</v>
      </c>
      <c r="AD833" s="94" t="n">
        <v>44.35</v>
      </c>
      <c r="AE833" s="94" t="n">
        <v>49.88</v>
      </c>
      <c r="AF833" s="94" t="n">
        <v>70</v>
      </c>
      <c r="AG833" s="94" t="n">
        <v>77.92</v>
      </c>
      <c r="AH833" s="99">
        <f>IF(AND(AC833&gt;0,AC833&lt;36),1,IF(AND(AC833&gt;=36,AC833&lt;51),2,IF(AND(AC833&gt;=51,AC833&lt;71),3,IF(AND(AC833&gt;=71,AC833&lt;=100),4,))))</f>
        <v/>
      </c>
      <c r="AI833" s="99">
        <f>IF(AND(AD833&gt;0,AD833&lt;41),1,IF(AND(AD833&gt;=41,AD833&lt;56),2,IF(AND(AD833&gt;=56,AD833&lt;71),3,IF(AND(AD833&gt;=71,AD833&lt;=100),4,))))</f>
        <v/>
      </c>
      <c r="AJ833" s="99">
        <f>IF(AND(AE833&gt;0,AE833&lt;41),1,IF(AND(AE833&gt;=41,AE833&lt;56),2,IF(AND(AE833&gt;=56,AE833&lt;71),3,IF(AND(AE833&gt;=71,AE833&lt;=100),4,))))</f>
        <v/>
      </c>
      <c r="AK833" s="99">
        <f>IF(AND(AF833&gt;0,AF833&lt;36),1,IF(AND(AF833&gt;=36,AF833&lt;51),2,IF(AND(AF833&gt;=51,AF833&lt;66),3,IF(AND(AF833&gt;=66,AF833&lt;=100),4,))))</f>
        <v/>
      </c>
      <c r="AL833" s="100">
        <f>IF(AND(AG833&gt;0,AG833&lt;37),1,IF(AND(AG833&gt;=37,AG833&lt;58),2,IF(AND(AG833&gt;=58,AG833&lt;71),3,IF(AND(AG833&gt;=71,AG833&lt;=100),4,))))</f>
        <v/>
      </c>
      <c r="AM833" s="101">
        <f>IF((Y833&lt;&gt;"")*(K833&lt;&gt;""),Y833-K833,"")</f>
        <v/>
      </c>
      <c r="AN833" s="99">
        <f>IF((Z833&lt;&gt;"")*(L833&lt;&gt;""),Z833-L833,"")</f>
        <v/>
      </c>
      <c r="AO833" s="99">
        <f>IF((AA833&lt;&gt;"")*(M833&lt;&gt;""),AA833-M833,"")</f>
        <v/>
      </c>
      <c r="AP833" s="99">
        <f>IF((AB833&lt;&gt;"")*(N833&lt;&gt;""),AB833-N833,"")</f>
        <v/>
      </c>
      <c r="AQ833" s="94">
        <f>IF((AC833&lt;&gt;"")*(O833&lt;&gt;""),AC833-O833,"")</f>
        <v/>
      </c>
      <c r="AR833" s="94">
        <f>IF((AD833&lt;&gt;"")*(P833&lt;&gt;""),AD833-P833,"")</f>
        <v/>
      </c>
      <c r="AS833" s="94">
        <f>IF((AE833&lt;&gt;"")*(Q833&lt;&gt;""),AE833-Q833,"")</f>
        <v/>
      </c>
      <c r="AT833" s="94">
        <f>IF((AF833&lt;&gt;"")*(R833&lt;&gt;""),AF833-R833,"")</f>
        <v/>
      </c>
      <c r="AU833" s="94">
        <f>IF((AG833&lt;&gt;"")*(S833&lt;&gt;""),AG833-S833,"")</f>
        <v/>
      </c>
      <c r="AV833" s="99">
        <f>IF((AH833&lt;&gt;"")*(T833&lt;&gt;""),AH833-T833,"")</f>
        <v/>
      </c>
      <c r="AW833" s="99">
        <f>IF((AI833&lt;&gt;"")*(U833&lt;&gt;""),AI833-U833,"")</f>
        <v/>
      </c>
      <c r="AX833" s="99">
        <f>IF((AJ833&lt;&gt;"")*(V833&lt;&gt;""),AJ833-V833,"")</f>
        <v/>
      </c>
      <c r="AY833" s="99">
        <f>IF((AK833&lt;&gt;"")*(W833&lt;&gt;""),AK833-W833,"")</f>
        <v/>
      </c>
      <c r="AZ833" s="102">
        <f>IF((AL833&lt;&gt;"")*(X833&lt;&gt;""),AL833-X833,"")</f>
        <v/>
      </c>
      <c r="BA833" s="50">
        <f>IFERROR(__xludf.dummyfunction("AI(""Actúa como un tutor académico y dirígete personalmente al estudiante "" &amp; I833 &amp; "" "" &amp; J833 &amp; "" "" &amp; G833 &amp; "" "" &amp; H833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AM833 &amp; ""'. Diferencias por área: Matemáticas ("" &amp; AQ833 &amp; ""), Ciencias Natura"&amp;"les ("" &amp; AR833 &amp; ""), Sociales ("" &amp; AS833 &amp; ""), Lectura Crítica ("" &amp; AT833 &amp; "") e Inglés ("" &amp; AU833 &amp; ""). Variación en posición: grupo ("" &amp; AN833 &amp; ""), grado ("" &amp; AO833 &amp; "") y media ("" &amp; AP833 &amp; ""). Puntajes Primer Simulacro: Global "" &amp; K833 &amp; "", Mat "" &amp; "&amp;"O4 &amp; "", Cien "" &amp; P833 &amp; "", Soc "" &amp; Q833 &amp; "", Lec "" &amp; R833 &amp; "", Ing "" &amp; S833 &amp; "". Puntajes Segundo Simulacro: Global "" &amp; Y833 &amp; "", Mat "" &amp; AC833 &amp; "", Cien "" &amp; AD833 &amp; "", Soc "" &amp; AE833 &amp; "", Lec "" &amp; AF833 &amp; "", Ing "" &amp; AG833 &amp; "". Escribe un mensaje motivador"&amp;" y breve (máximo 4 líneas)."")
"),"=AI(""Actúa como un tutor académico y dirígete personalmente al estudiante "" &amp; I833 &amp; "" "" &amp; J833 &amp; "" "" &amp; G833 &amp; "" "" &amp; H833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AM833 &amp; ""'. Diferencias por área: Matemáticas ("" &amp; AQ833 &amp; ""), Ciencias Natur"&amp;"ales ("" &amp; AR833 &amp; ""), Sociales ("" &amp; AS833 &amp; ""), Lectura Crítica ("" &amp; AT833 &amp; "") e Inglés ("" &amp; AU833 &amp; ""). Variación en posición: grupo ("" &amp; AN833 &amp; ""), grado ("" &amp; AO833 &amp; "") y media ("" &amp; AP833 &amp; ""). Puntajes Primer Simulacro: Global "" &amp; K833 &amp; "", Mat "" &amp;"&amp;" O833 &amp; "", Cien "" &amp; P833 &amp; "", Soc "" &amp; Q833 &amp; "", Lec "" &amp; R833 &amp; "", Ing "" &amp; S833 &amp; "". Puntajes Segundo Simulacro: Global "" &amp; Y833 &amp; "", Mat "" &amp; AC833 &amp; "", Cien "" &amp; AD833 &amp; "", Soc "" &amp; AE833 &amp; "", Lec "" &amp; AF833 &amp; "", Ing "" &amp; AG833 &amp; "". Escribe un mensaje motivado"&amp;"r y breve (máximo 4 líneas)."")
")</f>
        <v/>
      </c>
    </row>
    <row r="834" ht="15.75" customHeight="1" s="42">
      <c r="A834" s="93" t="n"/>
      <c r="B834" s="94" t="inlineStr">
        <is>
          <t>Bachillerato</t>
        </is>
      </c>
      <c r="C834" s="94" t="n">
        <v>1004</v>
      </c>
      <c r="D834" s="94" t="n"/>
      <c r="E834" s="95" t="n">
        <v>1011892088</v>
      </c>
      <c r="F834" s="96">
        <f>TRIM(G834&amp;" "&amp;H834&amp;" "&amp;I834&amp;" "&amp;J834)</f>
        <v/>
      </c>
      <c r="G834" s="94" t="inlineStr">
        <is>
          <t>Puerta</t>
        </is>
      </c>
      <c r="H834" s="94" t="inlineStr">
        <is>
          <t>Higuita</t>
        </is>
      </c>
      <c r="I834" s="94" t="inlineStr">
        <is>
          <t>Didier</t>
        </is>
      </c>
      <c r="J834" s="97" t="n"/>
      <c r="K834" s="98">
        <f>IF(SUM(O834:S834)=0, "", ROUND(((O834*3+P834*3+Q834*3+R834*3+S834*1)/13)*5,0))</f>
        <v/>
      </c>
      <c r="L834" s="99">
        <f>IF(OR($C834="",K834=""),"",COUNTIFS($C$4:$C$1500,$C834,K$4:K$1500,"&gt;"&amp;K834)+1)</f>
        <v/>
      </c>
      <c r="M834" s="99">
        <f>IF(OR($C834="",K834=""),"",IF(AND($C834&gt;=1001,$C834&lt;=1005),COUNTIFS($C$4:$C$1500,"&gt;=1001",$C$4:$C$1500,"&lt;=1005",K$4:K$1500,"&gt;"&amp;K834)+1,IF(AND($C834&gt;=1101,$C834&lt;=1105),COUNTIFS($C$4:$C$1500,"&gt;=1101",$C$4:$C$1500,"&lt;=1105",K$4:K$1500,"&gt;"&amp;K834)+1,IF(AND($C834&gt;=901,$C834&lt;=905),COUNTIFS($C$4:$C$1500,"&gt;=901",$C$4:$C$1500,"&lt;=905",K$4:K$1500,"&gt;"&amp;K834)+1,IF(AND($C834&gt;=801,$C834&lt;=805),COUNTIFS($C$4:$C$1500,"&gt;=801",$C$4:$C$1500,"&lt;=805",K$4:K$1500,"&gt;"&amp;K834)+1,IF(AND($C834&gt;=701,$C834&lt;=705),COUNTIFS($C$4:$C$1500,"&gt;=701",$C$4:$C$1500,"&lt;=705",K$4:K$1500,"&gt;"&amp;K834)+1,IF(AND($C834&gt;=601,$C834&lt;=606),COUNTIFS($C$4:$C$1500,"&gt;=601",$C$4:$C$1500,"&lt;=606",K$4:K$1500,"&gt;"&amp;K834)+1,"")))))))</f>
        <v/>
      </c>
      <c r="N834" s="99">
        <f>IF(OR($C834="",K834=""),"",IF(OR(AND($C834&gt;=1001,$C834&lt;=1005),AND($C834&gt;=1101,$C834&lt;=1105)),COUNTIFS($C$4:$C$1500,"&gt;=1001",$C$4:$C$1500,"&lt;=1005",K$4:K$1500,"&gt;"&amp;K834)+COUNTIFS($C$4:$C$1500,"&gt;=1101",$C$4:$C$1500,"&lt;=1105",K$4:K$1500,"&gt;"&amp;K834)+1,""))</f>
        <v/>
      </c>
      <c r="O834" s="94" t="n">
        <v>53</v>
      </c>
      <c r="P834" s="94" t="n">
        <v>43</v>
      </c>
      <c r="Q834" s="94" t="n">
        <v>27</v>
      </c>
      <c r="R834" s="94" t="n">
        <v>33</v>
      </c>
      <c r="S834" s="94" t="n">
        <v>38</v>
      </c>
      <c r="T834" s="99">
        <f>IF(AND(O834&gt;0,O834&lt;36),1,IF(AND(O834&gt;=36,O834&lt;51),2,IF(AND(O834&gt;=51,O834&lt;71),3,IF(AND(O834&gt;=71,O834&lt;=100),4,))))</f>
        <v/>
      </c>
      <c r="U834" s="99">
        <f>IF(AND(P834&gt;0,P834&lt;41),1,IF(AND(P834&gt;=41,P834&lt;56),2,IF(AND(P834&gt;=56,P834&lt;71),3,IF(AND(P834&gt;=71,P834&lt;=100),4,))))</f>
        <v/>
      </c>
      <c r="V834" s="99">
        <f>IF(AND(Q834&gt;0,Q834&lt;41),1,IF(AND(Q834&gt;=41,Q834&lt;56),2,IF(AND(Q834&gt;=56,Q834&lt;71),3,IF(AND(Q834&gt;=71,Q834&lt;=100),4,))))</f>
        <v/>
      </c>
      <c r="W834" s="99">
        <f>IF(AND(R834&gt;0,R834&lt;36),1,IF(AND(R834&gt;=36,R834&lt;51),2,IF(AND(R834&gt;=51,R834&lt;66),3,IF(AND(R834&gt;=66,R834&lt;=100),4,))))</f>
        <v/>
      </c>
      <c r="X834" s="100">
        <f>IF(AND(S834&gt;0,S834&lt;37),1,IF(AND(S834&gt;=37,S834&lt;58),2,IF(AND(S834&gt;=58,S834&lt;71),3,IF(AND(S834&gt;=71,S834&lt;=100),4,))))</f>
        <v/>
      </c>
      <c r="Y834" s="101">
        <f>IF(SUM(AC834:AG834)=0, "", ROUND(((AC834*3+AD834*3+AE834*3+AF834*3+AG834*1)/13)*5,0))</f>
        <v/>
      </c>
      <c r="Z834" s="99">
        <f>IF(OR($C834="",Y834=""),"",COUNTIFS($C$4:$C$1500,$C834,Y$4:Y$1500,"&gt;"&amp;Y834)+1)</f>
        <v/>
      </c>
      <c r="AA834" s="99">
        <f>IF(OR($C834="",Y834=""),"",IF(AND($C834&gt;=1001,$C834&lt;=1005),COUNTIFS($C$4:$C$1500,"&gt;=1001",$C$4:$C$1500,"&lt;=1005",Y$4:Y$1500,"&gt;"&amp;Y834)+1,IF(AND($C834&gt;=1101,$C834&lt;=1105),COUNTIFS($C$4:$C$1500,"&gt;=1101",$C$4:$C$1500,"&lt;=1105",Y$4:Y$1500,"&gt;"&amp;Y834)+1,IF(AND($C834&gt;=901,$C834&lt;=905),COUNTIFS($C$4:$C$1500,"&gt;=901",$C$4:$C$1500,"&lt;=905",Y$4:Y$1500,"&gt;"&amp;Y834)+1,IF(AND($C834&gt;=801,$C834&lt;=805),COUNTIFS($C$4:$C$1500,"&gt;=801",$C$4:$C$1500,"&lt;=805",Y$4:Y$1500,"&gt;"&amp;Y834)+1,IF(AND($C834&gt;=701,$C834&lt;=705),COUNTIFS($C$4:$C$1500,"&gt;=701",$C$4:$C$1500,"&lt;=705",Y$4:Y$1500,"&gt;"&amp;Y834)+1,IF(AND($C834&gt;=601,$C834&lt;=606),COUNTIFS($C$4:$C$1500,"&gt;=601",$C$4:$C$1500,"&lt;=606",Y$4:Y$1500,"&gt;"&amp;Y834)+1,"")))))))</f>
        <v/>
      </c>
      <c r="AB834" s="99">
        <f>IF(OR($C834="",Y834=""),"",IF(OR(AND($C834&gt;=1001,$C834&lt;=1005),AND($C834&gt;=1101,$C834&lt;=1105)),COUNTIFS($C$4:$C$1500,"&gt;=1001",$C$4:$C$1500,"&lt;=1005",Y$4:Y$1500,"&gt;"&amp;Y834)+COUNTIFS($C$4:$C$1500,"&gt;=1101",$C$4:$C$1500,"&lt;=1105",Y$4:Y$1500,"&gt;"&amp;Y834)+1,""))</f>
        <v/>
      </c>
      <c r="AC834" s="94" t="n">
        <v>67</v>
      </c>
      <c r="AD834" s="94" t="n">
        <v>63</v>
      </c>
      <c r="AE834" s="94" t="n">
        <v>59</v>
      </c>
      <c r="AF834" s="94" t="n">
        <v>62</v>
      </c>
      <c r="AG834" s="94" t="n">
        <v>64</v>
      </c>
      <c r="AH834" s="99">
        <f>IF(AND(AC834&gt;0,AC834&lt;36),1,IF(AND(AC834&gt;=36,AC834&lt;51),2,IF(AND(AC834&gt;=51,AC834&lt;71),3,IF(AND(AC834&gt;=71,AC834&lt;=100),4,))))</f>
        <v/>
      </c>
      <c r="AI834" s="99">
        <f>IF(AND(AD834&gt;0,AD834&lt;41),1,IF(AND(AD834&gt;=41,AD834&lt;56),2,IF(AND(AD834&gt;=56,AD834&lt;71),3,IF(AND(AD834&gt;=71,AD834&lt;=100),4,))))</f>
        <v/>
      </c>
      <c r="AJ834" s="99">
        <f>IF(AND(AE834&gt;0,AE834&lt;41),1,IF(AND(AE834&gt;=41,AE834&lt;56),2,IF(AND(AE834&gt;=56,AE834&lt;71),3,IF(AND(AE834&gt;=71,AE834&lt;=100),4,))))</f>
        <v/>
      </c>
      <c r="AK834" s="99">
        <f>IF(AND(AF834&gt;0,AF834&lt;36),1,IF(AND(AF834&gt;=36,AF834&lt;51),2,IF(AND(AF834&gt;=51,AF834&lt;66),3,IF(AND(AF834&gt;=66,AF834&lt;=100),4,))))</f>
        <v/>
      </c>
      <c r="AL834" s="100">
        <f>IF(AND(AG834&gt;0,AG834&lt;37),1,IF(AND(AG834&gt;=37,AG834&lt;58),2,IF(AND(AG834&gt;=58,AG834&lt;71),3,IF(AND(AG834&gt;=71,AG834&lt;=100),4,))))</f>
        <v/>
      </c>
      <c r="AM834" s="101">
        <f>IF((Y834&lt;&gt;"")*(K834&lt;&gt;""),Y834-K834,"")</f>
        <v/>
      </c>
      <c r="AN834" s="99">
        <f>IF((Z834&lt;&gt;"")*(L834&lt;&gt;""),Z834-L834,"")</f>
        <v/>
      </c>
      <c r="AO834" s="99">
        <f>IF((AA834&lt;&gt;"")*(M834&lt;&gt;""),AA834-M834,"")</f>
        <v/>
      </c>
      <c r="AP834" s="99">
        <f>IF((AB834&lt;&gt;"")*(N834&lt;&gt;""),AB834-N834,"")</f>
        <v/>
      </c>
      <c r="AQ834" s="94">
        <f>IF((AC834&lt;&gt;"")*(O834&lt;&gt;""),AC834-O834,"")</f>
        <v/>
      </c>
      <c r="AR834" s="94">
        <f>IF((AD834&lt;&gt;"")*(P834&lt;&gt;""),AD834-P834,"")</f>
        <v/>
      </c>
      <c r="AS834" s="94">
        <f>IF((AE834&lt;&gt;"")*(Q834&lt;&gt;""),AE834-Q834,"")</f>
        <v/>
      </c>
      <c r="AT834" s="94">
        <f>IF((AF834&lt;&gt;"")*(R834&lt;&gt;""),AF834-R834,"")</f>
        <v/>
      </c>
      <c r="AU834" s="94">
        <f>IF((AG834&lt;&gt;"")*(S834&lt;&gt;""),AG834-S834,"")</f>
        <v/>
      </c>
      <c r="AV834" s="99">
        <f>IF((AH834&lt;&gt;"")*(T834&lt;&gt;""),AH834-T834,"")</f>
        <v/>
      </c>
      <c r="AW834" s="99">
        <f>IF((AI834&lt;&gt;"")*(U834&lt;&gt;""),AI834-U834,"")</f>
        <v/>
      </c>
      <c r="AX834" s="99">
        <f>IF((AJ834&lt;&gt;"")*(V834&lt;&gt;""),AJ834-V834,"")</f>
        <v/>
      </c>
      <c r="AY834" s="99">
        <f>IF((AK834&lt;&gt;"")*(W834&lt;&gt;""),AK834-W834,"")</f>
        <v/>
      </c>
      <c r="AZ834" s="102">
        <f>IF((AL834&lt;&gt;"")*(X834&lt;&gt;""),AL834-X834,"")</f>
        <v/>
      </c>
      <c r="BA834" s="50">
        <f>IFERROR(__xludf.dummyfunction("AI(""Actúa como un tutor académico y dirígete personalmente al estudiante "" &amp; I834 &amp; "" "" &amp; J834 &amp; "" "" &amp; G834 &amp; "" "" &amp; H834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AM834 &amp; ""'. Diferencias por área: Matemáticas ("" &amp; AQ834 &amp; ""), Ciencias Natura"&amp;"les ("" &amp; AR834 &amp; ""), Sociales ("" &amp; AS834 &amp; ""), Lectura Crítica ("" &amp; AT834 &amp; "") e Inglés ("" &amp; AU834 &amp; ""). Variación en posición: grupo ("" &amp; AN834 &amp; ""), grado ("" &amp; AO834 &amp; "") y media ("" &amp; AP834 &amp; ""). Puntajes Primer Simulacro: Global "" &amp; K834 &amp; "", Mat "" &amp; "&amp;"O4 &amp; "", Cien "" &amp; P834 &amp; "", Soc "" &amp; Q834 &amp; "", Lec "" &amp; R834 &amp; "", Ing "" &amp; S834 &amp; "". Puntajes Segundo Simulacro: Global "" &amp; Y834 &amp; "", Mat "" &amp; AC834 &amp; "", Cien "" &amp; AD834 &amp; "", Soc "" &amp; AE834 &amp; "", Lec "" &amp; AF834 &amp; "", Ing "" &amp; AG834 &amp; "". Escribe un mensaje motivador"&amp;" y breve (máximo 4 líneas)."")
"),"=AI(""Actúa como un tutor académico y dirígete personalmente al estudiante "" &amp; I834 &amp; "" "" &amp; J834 &amp; "" "" &amp; G834 &amp; "" "" &amp; H834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AM834 &amp; ""'. Diferencias por área: Matemáticas ("" &amp; AQ834 &amp; ""), Ciencias Natur"&amp;"ales ("" &amp; AR834 &amp; ""), Sociales ("" &amp; AS834 &amp; ""), Lectura Crítica ("" &amp; AT834 &amp; "") e Inglés ("" &amp; AU834 &amp; ""). Variación en posición: grupo ("" &amp; AN834 &amp; ""), grado ("" &amp; AO834 &amp; "") y media ("" &amp; AP834 &amp; ""). Puntajes Primer Simulacro: Global "" &amp; K834 &amp; "", Mat "" &amp;"&amp;" O834 &amp; "", Cien "" &amp; P834 &amp; "", Soc "" &amp; Q834 &amp; "", Lec "" &amp; R834 &amp; "", Ing "" &amp; S834 &amp; "". Puntajes Segundo Simulacro: Global "" &amp; Y834 &amp; "", Mat "" &amp; AC834 &amp; "", Cien "" &amp; AD834 &amp; "", Soc "" &amp; AE834 &amp; "", Lec "" &amp; AF834 &amp; "", Ing "" &amp; AG834 &amp; "". Escribe un mensaje motivado"&amp;"r y breve (máximo 4 líneas)."")
")</f>
        <v/>
      </c>
    </row>
    <row r="835" ht="15.75" customHeight="1" s="42">
      <c r="A835" s="93" t="n"/>
      <c r="B835" s="94" t="inlineStr">
        <is>
          <t>Bachillerato</t>
        </is>
      </c>
      <c r="C835" s="94" t="n">
        <v>1004</v>
      </c>
      <c r="D835" s="94" t="n"/>
      <c r="E835" s="95" t="n">
        <v>1011593868</v>
      </c>
      <c r="F835" s="96">
        <f>TRIM(G835&amp;" "&amp;H835&amp;" "&amp;I835&amp;" "&amp;J835)</f>
        <v/>
      </c>
      <c r="G835" s="94" t="inlineStr">
        <is>
          <t>Quiroz</t>
        </is>
      </c>
      <c r="H835" s="94" t="inlineStr">
        <is>
          <t>Lopera</t>
        </is>
      </c>
      <c r="I835" s="94" t="inlineStr">
        <is>
          <t>Valentina</t>
        </is>
      </c>
      <c r="J835" s="97" t="n"/>
      <c r="K835" s="98">
        <f>IF(SUM(O835:S835)=0, "", ROUND(((O835*3+P835*3+Q835*3+R835*3+S835*1)/13)*5,0))</f>
        <v/>
      </c>
      <c r="L835" s="99">
        <f>IF(OR($C835="",K835=""),"",COUNTIFS($C$4:$C$1500,$C835,K$4:K$1500,"&gt;"&amp;K835)+1)</f>
        <v/>
      </c>
      <c r="M835" s="99">
        <f>IF(OR($C835="",K835=""),"",IF(AND($C835&gt;=1001,$C835&lt;=1005),COUNTIFS($C$4:$C$1500,"&gt;=1001",$C$4:$C$1500,"&lt;=1005",K$4:K$1500,"&gt;"&amp;K835)+1,IF(AND($C835&gt;=1101,$C835&lt;=1105),COUNTIFS($C$4:$C$1500,"&gt;=1101",$C$4:$C$1500,"&lt;=1105",K$4:K$1500,"&gt;"&amp;K835)+1,IF(AND($C835&gt;=901,$C835&lt;=905),COUNTIFS($C$4:$C$1500,"&gt;=901",$C$4:$C$1500,"&lt;=905",K$4:K$1500,"&gt;"&amp;K835)+1,IF(AND($C835&gt;=801,$C835&lt;=805),COUNTIFS($C$4:$C$1500,"&gt;=801",$C$4:$C$1500,"&lt;=805",K$4:K$1500,"&gt;"&amp;K835)+1,IF(AND($C835&gt;=701,$C835&lt;=705),COUNTIFS($C$4:$C$1500,"&gt;=701",$C$4:$C$1500,"&lt;=705",K$4:K$1500,"&gt;"&amp;K835)+1,IF(AND($C835&gt;=601,$C835&lt;=606),COUNTIFS($C$4:$C$1500,"&gt;=601",$C$4:$C$1500,"&lt;=606",K$4:K$1500,"&gt;"&amp;K835)+1,"")))))))</f>
        <v/>
      </c>
      <c r="N835" s="99">
        <f>IF(OR($C835="",K835=""),"",IF(OR(AND($C835&gt;=1001,$C835&lt;=1005),AND($C835&gt;=1101,$C835&lt;=1105)),COUNTIFS($C$4:$C$1500,"&gt;=1001",$C$4:$C$1500,"&lt;=1005",K$4:K$1500,"&gt;"&amp;K835)+COUNTIFS($C$4:$C$1500,"&gt;=1101",$C$4:$C$1500,"&lt;=1105",K$4:K$1500,"&gt;"&amp;K835)+1,""))</f>
        <v/>
      </c>
      <c r="O835" s="94" t="n">
        <v>36.43</v>
      </c>
      <c r="P835" s="94" t="n">
        <v>24.77</v>
      </c>
      <c r="Q835" s="94" t="n">
        <v>52.95</v>
      </c>
      <c r="R835" s="94" t="n">
        <v>30</v>
      </c>
      <c r="S835" s="94" t="n">
        <v>44.44</v>
      </c>
      <c r="T835" s="99">
        <f>IF(AND(O835&gt;0,O835&lt;36),1,IF(AND(O835&gt;=36,O835&lt;51),2,IF(AND(O835&gt;=51,O835&lt;71),3,IF(AND(O835&gt;=71,O835&lt;=100),4,))))</f>
        <v/>
      </c>
      <c r="U835" s="99">
        <f>IF(AND(P835&gt;0,P835&lt;41),1,IF(AND(P835&gt;=41,P835&lt;56),2,IF(AND(P835&gt;=56,P835&lt;71),3,IF(AND(P835&gt;=71,P835&lt;=100),4,))))</f>
        <v/>
      </c>
      <c r="V835" s="99">
        <f>IF(AND(Q835&gt;0,Q835&lt;41),1,IF(AND(Q835&gt;=41,Q835&lt;56),2,IF(AND(Q835&gt;=56,Q835&lt;71),3,IF(AND(Q835&gt;=71,Q835&lt;=100),4,))))</f>
        <v/>
      </c>
      <c r="W835" s="99">
        <f>IF(AND(R835&gt;0,R835&lt;36),1,IF(AND(R835&gt;=36,R835&lt;51),2,IF(AND(R835&gt;=51,R835&lt;66),3,IF(AND(R835&gt;=66,R835&lt;=100),4,))))</f>
        <v/>
      </c>
      <c r="X835" s="100">
        <f>IF(AND(S835&gt;0,S835&lt;37),1,IF(AND(S835&gt;=37,S835&lt;58),2,IF(AND(S835&gt;=58,S835&lt;71),3,IF(AND(S835&gt;=71,S835&lt;=100),4,))))</f>
        <v/>
      </c>
      <c r="Y835" s="101">
        <f>IF(SUM(AC835:AG835)=0, "", ROUND(((AC835*3+AD835*3+AE835*3+AF835*3+AG835*1)/13)*5,0))</f>
        <v/>
      </c>
      <c r="Z835" s="99">
        <f>IF(OR($C835="",Y835=""),"",COUNTIFS($C$4:$C$1500,$C835,Y$4:Y$1500,"&gt;"&amp;Y835)+1)</f>
        <v/>
      </c>
      <c r="AA835" s="99">
        <f>IF(OR($C835="",Y835=""),"",IF(AND($C835&gt;=1001,$C835&lt;=1005),COUNTIFS($C$4:$C$1500,"&gt;=1001",$C$4:$C$1500,"&lt;=1005",Y$4:Y$1500,"&gt;"&amp;Y835)+1,IF(AND($C835&gt;=1101,$C835&lt;=1105),COUNTIFS($C$4:$C$1500,"&gt;=1101",$C$4:$C$1500,"&lt;=1105",Y$4:Y$1500,"&gt;"&amp;Y835)+1,IF(AND($C835&gt;=901,$C835&lt;=905),COUNTIFS($C$4:$C$1500,"&gt;=901",$C$4:$C$1500,"&lt;=905",Y$4:Y$1500,"&gt;"&amp;Y835)+1,IF(AND($C835&gt;=801,$C835&lt;=805),COUNTIFS($C$4:$C$1500,"&gt;=801",$C$4:$C$1500,"&lt;=805",Y$4:Y$1500,"&gt;"&amp;Y835)+1,IF(AND($C835&gt;=701,$C835&lt;=705),COUNTIFS($C$4:$C$1500,"&gt;=701",$C$4:$C$1500,"&lt;=705",Y$4:Y$1500,"&gt;"&amp;Y835)+1,IF(AND($C835&gt;=601,$C835&lt;=606),COUNTIFS($C$4:$C$1500,"&gt;=601",$C$4:$C$1500,"&lt;=606",Y$4:Y$1500,"&gt;"&amp;Y835)+1,"")))))))</f>
        <v/>
      </c>
      <c r="AB835" s="99">
        <f>IF(OR($C835="",Y835=""),"",IF(OR(AND($C835&gt;=1001,$C835&lt;=1005),AND($C835&gt;=1101,$C835&lt;=1105)),COUNTIFS($C$4:$C$1500,"&gt;=1001",$C$4:$C$1500,"&lt;=1005",Y$4:Y$1500,"&gt;"&amp;Y835)+COUNTIFS($C$4:$C$1500,"&gt;=1101",$C$4:$C$1500,"&lt;=1105",Y$4:Y$1500,"&gt;"&amp;Y835)+1,""))</f>
        <v/>
      </c>
      <c r="AC835" s="94" t="n">
        <v>33</v>
      </c>
      <c r="AD835" s="94" t="n">
        <v>46.34</v>
      </c>
      <c r="AE835" s="94" t="n">
        <v>48</v>
      </c>
      <c r="AF835" s="94" t="n">
        <v>52.5</v>
      </c>
      <c r="AG835" s="94" t="n">
        <v>32.08</v>
      </c>
      <c r="AH835" s="99">
        <f>IF(AND(AC835&gt;0,AC835&lt;36),1,IF(AND(AC835&gt;=36,AC835&lt;51),2,IF(AND(AC835&gt;=51,AC835&lt;71),3,IF(AND(AC835&gt;=71,AC835&lt;=100),4,))))</f>
        <v/>
      </c>
      <c r="AI835" s="99">
        <f>IF(AND(AD835&gt;0,AD835&lt;41),1,IF(AND(AD835&gt;=41,AD835&lt;56),2,IF(AND(AD835&gt;=56,AD835&lt;71),3,IF(AND(AD835&gt;=71,AD835&lt;=100),4,))))</f>
        <v/>
      </c>
      <c r="AJ835" s="99">
        <f>IF(AND(AE835&gt;0,AE835&lt;41),1,IF(AND(AE835&gt;=41,AE835&lt;56),2,IF(AND(AE835&gt;=56,AE835&lt;71),3,IF(AND(AE835&gt;=71,AE835&lt;=100),4,))))</f>
        <v/>
      </c>
      <c r="AK835" s="99">
        <f>IF(AND(AF835&gt;0,AF835&lt;36),1,IF(AND(AF835&gt;=36,AF835&lt;51),2,IF(AND(AF835&gt;=51,AF835&lt;66),3,IF(AND(AF835&gt;=66,AF835&lt;=100),4,))))</f>
        <v/>
      </c>
      <c r="AL835" s="100">
        <f>IF(AND(AG835&gt;0,AG835&lt;37),1,IF(AND(AG835&gt;=37,AG835&lt;58),2,IF(AND(AG835&gt;=58,AG835&lt;71),3,IF(AND(AG835&gt;=71,AG835&lt;=100),4,))))</f>
        <v/>
      </c>
      <c r="AM835" s="101">
        <f>IF((Y835&lt;&gt;"")*(K835&lt;&gt;""),Y835-K835,"")</f>
        <v/>
      </c>
      <c r="AN835" s="99">
        <f>IF((Z835&lt;&gt;"")*(L835&lt;&gt;""),Z835-L835,"")</f>
        <v/>
      </c>
      <c r="AO835" s="99">
        <f>IF((AA835&lt;&gt;"")*(M835&lt;&gt;""),AA835-M835,"")</f>
        <v/>
      </c>
      <c r="AP835" s="99">
        <f>IF((AB835&lt;&gt;"")*(N835&lt;&gt;""),AB835-N835,"")</f>
        <v/>
      </c>
      <c r="AQ835" s="94">
        <f>IF((AC835&lt;&gt;"")*(O835&lt;&gt;""),AC835-O835,"")</f>
        <v/>
      </c>
      <c r="AR835" s="94">
        <f>IF((AD835&lt;&gt;"")*(P835&lt;&gt;""),AD835-P835,"")</f>
        <v/>
      </c>
      <c r="AS835" s="94">
        <f>IF((AE835&lt;&gt;"")*(Q835&lt;&gt;""),AE835-Q835,"")</f>
        <v/>
      </c>
      <c r="AT835" s="94">
        <f>IF((AF835&lt;&gt;"")*(R835&lt;&gt;""),AF835-R835,"")</f>
        <v/>
      </c>
      <c r="AU835" s="94">
        <f>IF((AG835&lt;&gt;"")*(S835&lt;&gt;""),AG835-S835,"")</f>
        <v/>
      </c>
      <c r="AV835" s="99">
        <f>IF((AH835&lt;&gt;"")*(T835&lt;&gt;""),AH835-T835,"")</f>
        <v/>
      </c>
      <c r="AW835" s="99">
        <f>IF((AI835&lt;&gt;"")*(U835&lt;&gt;""),AI835-U835,"")</f>
        <v/>
      </c>
      <c r="AX835" s="99">
        <f>IF((AJ835&lt;&gt;"")*(V835&lt;&gt;""),AJ835-V835,"")</f>
        <v/>
      </c>
      <c r="AY835" s="99">
        <f>IF((AK835&lt;&gt;"")*(W835&lt;&gt;""),AK835-W835,"")</f>
        <v/>
      </c>
      <c r="AZ835" s="102">
        <f>IF((AL835&lt;&gt;"")*(X835&lt;&gt;""),AL835-X835,"")</f>
        <v/>
      </c>
      <c r="BA835" s="50">
        <f>IFERROR(__xludf.dummyfunction("AI(""Actúa como un tutor académico y dirígete personalmente al estudiante "" &amp; I835 &amp; "" "" &amp; J835 &amp; "" "" &amp; G835 &amp; "" "" &amp; H835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AM835 &amp; ""'. Diferencias por área: Matemáticas ("" &amp; AQ835 &amp; ""), Ciencias Natura"&amp;"les ("" &amp; AR835 &amp; ""), Sociales ("" &amp; AS835 &amp; ""), Lectura Crítica ("" &amp; AT835 &amp; "") e Inglés ("" &amp; AU835 &amp; ""). Variación en posición: grupo ("" &amp; AN835 &amp; ""), grado ("" &amp; AO835 &amp; "") y media ("" &amp; AP835 &amp; ""). Puntajes Primer Simulacro: Global "" &amp; K835 &amp; "", Mat "" &amp; "&amp;"O4 &amp; "", Cien "" &amp; P835 &amp; "", Soc "" &amp; Q835 &amp; "", Lec "" &amp; R835 &amp; "", Ing "" &amp; S835 &amp; "". Puntajes Segundo Simulacro: Global "" &amp; Y835 &amp; "", Mat "" &amp; AC835 &amp; "", Cien "" &amp; AD835 &amp; "", Soc "" &amp; AE835 &amp; "", Lec "" &amp; AF835 &amp; "", Ing "" &amp; AG835 &amp; "". Escribe un mensaje motivador"&amp;" y breve (máximo 4 líneas)."")
"),"=AI(""Actúa como un tutor académico y dirígete personalmente al estudiante "" &amp; I835 &amp; "" "" &amp; J835 &amp; "" "" &amp; G835 &amp; "" "" &amp; H835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AM835 &amp; ""'. Diferencias por área: Matemáticas ("" &amp; AQ835 &amp; ""), Ciencias Natur"&amp;"ales ("" &amp; AR835 &amp; ""), Sociales ("" &amp; AS835 &amp; ""), Lectura Crítica ("" &amp; AT835 &amp; "") e Inglés ("" &amp; AU835 &amp; ""). Variación en posición: grupo ("" &amp; AN835 &amp; ""), grado ("" &amp; AO835 &amp; "") y media ("" &amp; AP835 &amp; ""). Puntajes Primer Simulacro: Global "" &amp; K835 &amp; "", Mat "" &amp;"&amp;" O835 &amp; "", Cien "" &amp; P835 &amp; "", Soc "" &amp; Q835 &amp; "", Lec "" &amp; R835 &amp; "", Ing "" &amp; S835 &amp; "". Puntajes Segundo Simulacro: Global "" &amp; Y835 &amp; "", Mat "" &amp; AC835 &amp; "", Cien "" &amp; AD835 &amp; "", Soc "" &amp; AE835 &amp; "", Lec "" &amp; AF835 &amp; "", Ing "" &amp; AG835 &amp; "". Escribe un mensaje motivado"&amp;"r y breve (máximo 4 líneas)."")
")</f>
        <v/>
      </c>
    </row>
    <row r="836" ht="15.75" customHeight="1" s="42">
      <c r="A836" s="93" t="n"/>
      <c r="B836" s="94" t="inlineStr">
        <is>
          <t>Bachillerato</t>
        </is>
      </c>
      <c r="C836" s="94" t="n">
        <v>1004</v>
      </c>
      <c r="D836" s="94" t="n"/>
      <c r="E836" s="95" t="n">
        <v>1011592226</v>
      </c>
      <c r="F836" s="96">
        <f>TRIM(G836&amp;" "&amp;H836&amp;" "&amp;I836&amp;" "&amp;J836)</f>
        <v/>
      </c>
      <c r="G836" s="94" t="inlineStr">
        <is>
          <t>Rivera</t>
        </is>
      </c>
      <c r="H836" s="94" t="inlineStr">
        <is>
          <t>López</t>
        </is>
      </c>
      <c r="I836" s="94" t="inlineStr">
        <is>
          <t>Joan</t>
        </is>
      </c>
      <c r="J836" s="97" t="n"/>
      <c r="K836" s="98">
        <f>IF(SUM(O836:S836)=0, "", ROUND(((O836*3+P836*3+Q836*3+R836*3+S836*1)/13)*5,0))</f>
        <v/>
      </c>
      <c r="L836" s="99">
        <f>IF(OR($C836="",K836=""),"",COUNTIFS($C$4:$C$1500,$C836,K$4:K$1500,"&gt;"&amp;K836)+1)</f>
        <v/>
      </c>
      <c r="M836" s="99">
        <f>IF(OR($C836="",K836=""),"",IF(AND($C836&gt;=1001,$C836&lt;=1005),COUNTIFS($C$4:$C$1500,"&gt;=1001",$C$4:$C$1500,"&lt;=1005",K$4:K$1500,"&gt;"&amp;K836)+1,IF(AND($C836&gt;=1101,$C836&lt;=1105),COUNTIFS($C$4:$C$1500,"&gt;=1101",$C$4:$C$1500,"&lt;=1105",K$4:K$1500,"&gt;"&amp;K836)+1,IF(AND($C836&gt;=901,$C836&lt;=905),COUNTIFS($C$4:$C$1500,"&gt;=901",$C$4:$C$1500,"&lt;=905",K$4:K$1500,"&gt;"&amp;K836)+1,IF(AND($C836&gt;=801,$C836&lt;=805),COUNTIFS($C$4:$C$1500,"&gt;=801",$C$4:$C$1500,"&lt;=805",K$4:K$1500,"&gt;"&amp;K836)+1,IF(AND($C836&gt;=701,$C836&lt;=705),COUNTIFS($C$4:$C$1500,"&gt;=701",$C$4:$C$1500,"&lt;=705",K$4:K$1500,"&gt;"&amp;K836)+1,IF(AND($C836&gt;=601,$C836&lt;=606),COUNTIFS($C$4:$C$1500,"&gt;=601",$C$4:$C$1500,"&lt;=606",K$4:K$1500,"&gt;"&amp;K836)+1,"")))))))</f>
        <v/>
      </c>
      <c r="N836" s="99">
        <f>IF(OR($C836="",K836=""),"",IF(OR(AND($C836&gt;=1001,$C836&lt;=1005),AND($C836&gt;=1101,$C836&lt;=1105)),COUNTIFS($C$4:$C$1500,"&gt;=1001",$C$4:$C$1500,"&lt;=1005",K$4:K$1500,"&gt;"&amp;K836)+COUNTIFS($C$4:$C$1500,"&gt;=1101",$C$4:$C$1500,"&lt;=1105",K$4:K$1500,"&gt;"&amp;K836)+1,""))</f>
        <v/>
      </c>
      <c r="O836" s="94" t="n">
        <v>33.2</v>
      </c>
      <c r="P836" s="94" t="n">
        <v>45.33</v>
      </c>
      <c r="Q836" s="94" t="n">
        <v>49.26</v>
      </c>
      <c r="R836" s="94" t="n">
        <v>55</v>
      </c>
      <c r="S836" s="94" t="n">
        <v>62.22</v>
      </c>
      <c r="T836" s="99">
        <f>IF(AND(O836&gt;0,O836&lt;36),1,IF(AND(O836&gt;=36,O836&lt;51),2,IF(AND(O836&gt;=51,O836&lt;71),3,IF(AND(O836&gt;=71,O836&lt;=100),4,))))</f>
        <v/>
      </c>
      <c r="U836" s="99">
        <f>IF(AND(P836&gt;0,P836&lt;41),1,IF(AND(P836&gt;=41,P836&lt;56),2,IF(AND(P836&gt;=56,P836&lt;71),3,IF(AND(P836&gt;=71,P836&lt;=100),4,))))</f>
        <v/>
      </c>
      <c r="V836" s="99">
        <f>IF(AND(Q836&gt;0,Q836&lt;41),1,IF(AND(Q836&gt;=41,Q836&lt;56),2,IF(AND(Q836&gt;=56,Q836&lt;71),3,IF(AND(Q836&gt;=71,Q836&lt;=100),4,))))</f>
        <v/>
      </c>
      <c r="W836" s="99">
        <f>IF(AND(R836&gt;0,R836&lt;36),1,IF(AND(R836&gt;=36,R836&lt;51),2,IF(AND(R836&gt;=51,R836&lt;66),3,IF(AND(R836&gt;=66,R836&lt;=100),4,))))</f>
        <v/>
      </c>
      <c r="X836" s="100">
        <f>IF(AND(S836&gt;0,S836&lt;37),1,IF(AND(S836&gt;=37,S836&lt;58),2,IF(AND(S836&gt;=58,S836&lt;71),3,IF(AND(S836&gt;=71,S836&lt;=100),4,))))</f>
        <v/>
      </c>
      <c r="Y836" s="101">
        <f>IF(SUM(AC836:AG836)=0, "", ROUND(((AC836*3+AD836*3+AE836*3+AF836*3+AG836*1)/13)*5,0))</f>
        <v/>
      </c>
      <c r="Z836" s="99">
        <f>IF(OR($C836="",Y836=""),"",COUNTIFS($C$4:$C$1500,$C836,Y$4:Y$1500,"&gt;"&amp;Y836)+1)</f>
        <v/>
      </c>
      <c r="AA836" s="99">
        <f>IF(OR($C836="",Y836=""),"",IF(AND($C836&gt;=1001,$C836&lt;=1005),COUNTIFS($C$4:$C$1500,"&gt;=1001",$C$4:$C$1500,"&lt;=1005",Y$4:Y$1500,"&gt;"&amp;Y836)+1,IF(AND($C836&gt;=1101,$C836&lt;=1105),COUNTIFS($C$4:$C$1500,"&gt;=1101",$C$4:$C$1500,"&lt;=1105",Y$4:Y$1500,"&gt;"&amp;Y836)+1,IF(AND($C836&gt;=901,$C836&lt;=905),COUNTIFS($C$4:$C$1500,"&gt;=901",$C$4:$C$1500,"&lt;=905",Y$4:Y$1500,"&gt;"&amp;Y836)+1,IF(AND($C836&gt;=801,$C836&lt;=805),COUNTIFS($C$4:$C$1500,"&gt;=801",$C$4:$C$1500,"&lt;=805",Y$4:Y$1500,"&gt;"&amp;Y836)+1,IF(AND($C836&gt;=701,$C836&lt;=705),COUNTIFS($C$4:$C$1500,"&gt;=701",$C$4:$C$1500,"&lt;=705",Y$4:Y$1500,"&gt;"&amp;Y836)+1,IF(AND($C836&gt;=601,$C836&lt;=606),COUNTIFS($C$4:$C$1500,"&gt;=601",$C$4:$C$1500,"&lt;=606",Y$4:Y$1500,"&gt;"&amp;Y836)+1,"")))))))</f>
        <v/>
      </c>
      <c r="AB836" s="99">
        <f>IF(OR($C836="",Y836=""),"",IF(OR(AND($C836&gt;=1001,$C836&lt;=1005),AND($C836&gt;=1101,$C836&lt;=1105)),COUNTIFS($C$4:$C$1500,"&gt;=1001",$C$4:$C$1500,"&lt;=1005",Y$4:Y$1500,"&gt;"&amp;Y836)+COUNTIFS($C$4:$C$1500,"&gt;=1101",$C$4:$C$1500,"&lt;=1105",Y$4:Y$1500,"&gt;"&amp;Y836)+1,""))</f>
        <v/>
      </c>
      <c r="AC836" s="94" t="n"/>
      <c r="AD836" s="94" t="n"/>
      <c r="AE836" s="94" t="n"/>
      <c r="AF836" s="94" t="n"/>
      <c r="AG836" s="94" t="n"/>
      <c r="AH836" s="99">
        <f>IF(AND(AC836&gt;0,AC836&lt;36),1,IF(AND(AC836&gt;=36,AC836&lt;51),2,IF(AND(AC836&gt;=51,AC836&lt;71),3,IF(AND(AC836&gt;=71,AC836&lt;=100),4,))))</f>
        <v/>
      </c>
      <c r="AI836" s="99">
        <f>IF(AND(AD836&gt;0,AD836&lt;41),1,IF(AND(AD836&gt;=41,AD836&lt;56),2,IF(AND(AD836&gt;=56,AD836&lt;71),3,IF(AND(AD836&gt;=71,AD836&lt;=100),4,))))</f>
        <v/>
      </c>
      <c r="AJ836" s="99">
        <f>IF(AND(AE836&gt;0,AE836&lt;41),1,IF(AND(AE836&gt;=41,AE836&lt;56),2,IF(AND(AE836&gt;=56,AE836&lt;71),3,IF(AND(AE836&gt;=71,AE836&lt;=100),4,))))</f>
        <v/>
      </c>
      <c r="AK836" s="99">
        <f>IF(AND(AF836&gt;0,AF836&lt;36),1,IF(AND(AF836&gt;=36,AF836&lt;51),2,IF(AND(AF836&gt;=51,AF836&lt;66),3,IF(AND(AF836&gt;=66,AF836&lt;=100),4,))))</f>
        <v/>
      </c>
      <c r="AL836" s="100">
        <f>IF(AND(AG836&gt;0,AG836&lt;37),1,IF(AND(AG836&gt;=37,AG836&lt;58),2,IF(AND(AG836&gt;=58,AG836&lt;71),3,IF(AND(AG836&gt;=71,AG836&lt;=100),4,))))</f>
        <v/>
      </c>
      <c r="AM836" s="101">
        <f>IF((Y836&lt;&gt;"")*(K836&lt;&gt;""),Y836-K836,"")</f>
        <v/>
      </c>
      <c r="AN836" s="99">
        <f>IF((Z836&lt;&gt;"")*(L836&lt;&gt;""),Z836-L836,"")</f>
        <v/>
      </c>
      <c r="AO836" s="99">
        <f>IF((AA836&lt;&gt;"")*(M836&lt;&gt;""),AA836-M836,"")</f>
        <v/>
      </c>
      <c r="AP836" s="99">
        <f>IF((AB836&lt;&gt;"")*(N836&lt;&gt;""),AB836-N836,"")</f>
        <v/>
      </c>
      <c r="AQ836" s="94">
        <f>IF((AC836&lt;&gt;"")*(O836&lt;&gt;""),AC836-O836,"")</f>
        <v/>
      </c>
      <c r="AR836" s="94">
        <f>IF((AD836&lt;&gt;"")*(P836&lt;&gt;""),AD836-P836,"")</f>
        <v/>
      </c>
      <c r="AS836" s="94">
        <f>IF((AE836&lt;&gt;"")*(Q836&lt;&gt;""),AE836-Q836,"")</f>
        <v/>
      </c>
      <c r="AT836" s="94">
        <f>IF((AF836&lt;&gt;"")*(R836&lt;&gt;""),AF836-R836,"")</f>
        <v/>
      </c>
      <c r="AU836" s="94">
        <f>IF((AG836&lt;&gt;"")*(S836&lt;&gt;""),AG836-S836,"")</f>
        <v/>
      </c>
      <c r="AV836" s="99">
        <f>IF((AH836&lt;&gt;"")*(T836&lt;&gt;""),AH836-T836,"")</f>
        <v/>
      </c>
      <c r="AW836" s="99">
        <f>IF((AI836&lt;&gt;"")*(U836&lt;&gt;""),AI836-U836,"")</f>
        <v/>
      </c>
      <c r="AX836" s="99">
        <f>IF((AJ836&lt;&gt;"")*(V836&lt;&gt;""),AJ836-V836,"")</f>
        <v/>
      </c>
      <c r="AY836" s="99">
        <f>IF((AK836&lt;&gt;"")*(W836&lt;&gt;""),AK836-W836,"")</f>
        <v/>
      </c>
      <c r="AZ836" s="102">
        <f>IF((AL836&lt;&gt;"")*(X836&lt;&gt;""),AL836-X836,"")</f>
        <v/>
      </c>
      <c r="BA836" s="50">
        <f>IFERROR(__xludf.dummyfunction("AI(""Actúa como un tutor académico y dirígete personalmente al estudiante "" &amp; I836 &amp; "" "" &amp; J836 &amp; "" "" &amp; G836 &amp; "" "" &amp; H836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AM836 &amp; ""'. Diferencias por área: Matemáticas ("" &amp; AQ836 &amp; ""), Ciencias Natura"&amp;"les ("" &amp; AR836 &amp; ""), Sociales ("" &amp; AS836 &amp; ""), Lectura Crítica ("" &amp; AT836 &amp; "") e Inglés ("" &amp; AU836 &amp; ""). Variación en posición: grupo ("" &amp; AN836 &amp; ""), grado ("" &amp; AO836 &amp; "") y media ("" &amp; AP836 &amp; ""). Puntajes Primer Simulacro: Global "" &amp; K836 &amp; "", Mat "" &amp; "&amp;"O4 &amp; "", Cien "" &amp; P836 &amp; "", Soc "" &amp; Q836 &amp; "", Lec "" &amp; R836 &amp; "", Ing "" &amp; S836 &amp; "". Puntajes Segundo Simulacro: Global "" &amp; Y836 &amp; "", Mat "" &amp; AC836 &amp; "", Cien "" &amp; AD836 &amp; "", Soc "" &amp; AE836 &amp; "", Lec "" &amp; AF836 &amp; "", Ing "" &amp; AG836 &amp; "". Escribe un mensaje motivador"&amp;" y breve (máximo 4 líneas)."")
"),"=AI(""Actúa como un tutor académico y dirígete personalmente al estudiante "" &amp; I836 &amp; "" "" &amp; J836 &amp; "" "" &amp; G836 &amp; "" "" &amp; H836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AM836 &amp; ""'. Diferencias por área: Matemáticas ("" &amp; AQ836 &amp; ""), Ciencias Natur"&amp;"ales ("" &amp; AR836 &amp; ""), Sociales ("" &amp; AS836 &amp; ""), Lectura Crítica ("" &amp; AT836 &amp; "") e Inglés ("" &amp; AU836 &amp; ""). Variación en posición: grupo ("" &amp; AN836 &amp; ""), grado ("" &amp; AO836 &amp; "") y media ("" &amp; AP836 &amp; ""). Puntajes Primer Simulacro: Global "" &amp; K836 &amp; "", Mat "" &amp;"&amp;" O836 &amp; "", Cien "" &amp; P836 &amp; "", Soc "" &amp; Q836 &amp; "", Lec "" &amp; R836 &amp; "", Ing "" &amp; S836 &amp; "". Puntajes Segundo Simulacro: Global "" &amp; Y836 &amp; "", Mat "" &amp; AC836 &amp; "", Cien "" &amp; AD836 &amp; "", Soc "" &amp; AE836 &amp; "", Lec "" &amp; AF836 &amp; "", Ing "" &amp; AG836 &amp; "". Escribe un mensaje motivado"&amp;"r y breve (máximo 4 líneas)."")
")</f>
        <v/>
      </c>
    </row>
    <row r="837" ht="15.75" customHeight="1" s="42">
      <c r="A837" s="93" t="n"/>
      <c r="B837" s="94" t="inlineStr">
        <is>
          <t>Bachillerato</t>
        </is>
      </c>
      <c r="C837" s="94" t="n">
        <v>1004</v>
      </c>
      <c r="D837" s="94" t="n"/>
      <c r="E837" s="95" t="n">
        <v>1043452319</v>
      </c>
      <c r="F837" s="96">
        <f>TRIM(G837&amp;" "&amp;H837&amp;" "&amp;I837&amp;" "&amp;J837)</f>
        <v/>
      </c>
      <c r="G837" s="94" t="inlineStr">
        <is>
          <t>Serrano</t>
        </is>
      </c>
      <c r="H837" s="94" t="inlineStr">
        <is>
          <t>Padilla</t>
        </is>
      </c>
      <c r="I837" s="94" t="inlineStr">
        <is>
          <t>Sharick</t>
        </is>
      </c>
      <c r="J837" s="97" t="inlineStr">
        <is>
          <t>Sofia</t>
        </is>
      </c>
      <c r="K837" s="98">
        <f>IF(SUM(O837:S837)=0, "", ROUND(((O837*3+P837*3+Q837*3+R837*3+S837*1)/13)*5,0))</f>
        <v/>
      </c>
      <c r="L837" s="99">
        <f>IF(OR($C837="",K837=""),"",COUNTIFS($C$4:$C$1500,$C837,K$4:K$1500,"&gt;"&amp;K837)+1)</f>
        <v/>
      </c>
      <c r="M837" s="99">
        <f>IF(OR($C837="",K837=""),"",IF(AND($C837&gt;=1001,$C837&lt;=1005),COUNTIFS($C$4:$C$1500,"&gt;=1001",$C$4:$C$1500,"&lt;=1005",K$4:K$1500,"&gt;"&amp;K837)+1,IF(AND($C837&gt;=1101,$C837&lt;=1105),COUNTIFS($C$4:$C$1500,"&gt;=1101",$C$4:$C$1500,"&lt;=1105",K$4:K$1500,"&gt;"&amp;K837)+1,IF(AND($C837&gt;=901,$C837&lt;=905),COUNTIFS($C$4:$C$1500,"&gt;=901",$C$4:$C$1500,"&lt;=905",K$4:K$1500,"&gt;"&amp;K837)+1,IF(AND($C837&gt;=801,$C837&lt;=805),COUNTIFS($C$4:$C$1500,"&gt;=801",$C$4:$C$1500,"&lt;=805",K$4:K$1500,"&gt;"&amp;K837)+1,IF(AND($C837&gt;=701,$C837&lt;=705),COUNTIFS($C$4:$C$1500,"&gt;=701",$C$4:$C$1500,"&lt;=705",K$4:K$1500,"&gt;"&amp;K837)+1,IF(AND($C837&gt;=601,$C837&lt;=606),COUNTIFS($C$4:$C$1500,"&gt;=601",$C$4:$C$1500,"&lt;=606",K$4:K$1500,"&gt;"&amp;K837)+1,"")))))))</f>
        <v/>
      </c>
      <c r="N837" s="99">
        <f>IF(OR($C837="",K837=""),"",IF(OR(AND($C837&gt;=1001,$C837&lt;=1005),AND($C837&gt;=1101,$C837&lt;=1105)),COUNTIFS($C$4:$C$1500,"&gt;=1001",$C$4:$C$1500,"&lt;=1005",K$4:K$1500,"&gt;"&amp;K837)+COUNTIFS($C$4:$C$1500,"&gt;=1101",$C$4:$C$1500,"&lt;=1105",K$4:K$1500,"&gt;"&amp;K837)+1,""))</f>
        <v/>
      </c>
      <c r="O837" s="94" t="n">
        <v>60.08</v>
      </c>
      <c r="P837" s="94" t="n">
        <v>56.55</v>
      </c>
      <c r="Q837" s="94" t="n">
        <v>71.13</v>
      </c>
      <c r="R837" s="94" t="n">
        <v>75</v>
      </c>
      <c r="S837" s="94" t="n">
        <v>33.33</v>
      </c>
      <c r="T837" s="99">
        <f>IF(AND(O837&gt;0,O837&lt;36),1,IF(AND(O837&gt;=36,O837&lt;51),2,IF(AND(O837&gt;=51,O837&lt;71),3,IF(AND(O837&gt;=71,O837&lt;=100),4,))))</f>
        <v/>
      </c>
      <c r="U837" s="99">
        <f>IF(AND(P837&gt;0,P837&lt;41),1,IF(AND(P837&gt;=41,P837&lt;56),2,IF(AND(P837&gt;=56,P837&lt;71),3,IF(AND(P837&gt;=71,P837&lt;=100),4,))))</f>
        <v/>
      </c>
      <c r="V837" s="99">
        <f>IF(AND(Q837&gt;0,Q837&lt;41),1,IF(AND(Q837&gt;=41,Q837&lt;56),2,IF(AND(Q837&gt;=56,Q837&lt;71),3,IF(AND(Q837&gt;=71,Q837&lt;=100),4,))))</f>
        <v/>
      </c>
      <c r="W837" s="99">
        <f>IF(AND(R837&gt;0,R837&lt;36),1,IF(AND(R837&gt;=36,R837&lt;51),2,IF(AND(R837&gt;=51,R837&lt;66),3,IF(AND(R837&gt;=66,R837&lt;=100),4,))))</f>
        <v/>
      </c>
      <c r="X837" s="100">
        <f>IF(AND(S837&gt;0,S837&lt;37),1,IF(AND(S837&gt;=37,S837&lt;58),2,IF(AND(S837&gt;=58,S837&lt;71),3,IF(AND(S837&gt;=71,S837&lt;=100),4,))))</f>
        <v/>
      </c>
      <c r="Y837" s="101">
        <f>IF(SUM(AC837:AG837)=0, "", ROUND(((AC837*3+AD837*3+AE837*3+AF837*3+AG837*1)/13)*5,0))</f>
        <v/>
      </c>
      <c r="Z837" s="99">
        <f>IF(OR($C837="",Y837=""),"",COUNTIFS($C$4:$C$1500,$C837,Y$4:Y$1500,"&gt;"&amp;Y837)+1)</f>
        <v/>
      </c>
      <c r="AA837" s="99">
        <f>IF(OR($C837="",Y837=""),"",IF(AND($C837&gt;=1001,$C837&lt;=1005),COUNTIFS($C$4:$C$1500,"&gt;=1001",$C$4:$C$1500,"&lt;=1005",Y$4:Y$1500,"&gt;"&amp;Y837)+1,IF(AND($C837&gt;=1101,$C837&lt;=1105),COUNTIFS($C$4:$C$1500,"&gt;=1101",$C$4:$C$1500,"&lt;=1105",Y$4:Y$1500,"&gt;"&amp;Y837)+1,IF(AND($C837&gt;=901,$C837&lt;=905),COUNTIFS($C$4:$C$1500,"&gt;=901",$C$4:$C$1500,"&lt;=905",Y$4:Y$1500,"&gt;"&amp;Y837)+1,IF(AND($C837&gt;=801,$C837&lt;=805),COUNTIFS($C$4:$C$1500,"&gt;=801",$C$4:$C$1500,"&lt;=805",Y$4:Y$1500,"&gt;"&amp;Y837)+1,IF(AND($C837&gt;=701,$C837&lt;=705),COUNTIFS($C$4:$C$1500,"&gt;=701",$C$4:$C$1500,"&lt;=705",Y$4:Y$1500,"&gt;"&amp;Y837)+1,IF(AND($C837&gt;=601,$C837&lt;=606),COUNTIFS($C$4:$C$1500,"&gt;=601",$C$4:$C$1500,"&lt;=606",Y$4:Y$1500,"&gt;"&amp;Y837)+1,"")))))))</f>
        <v/>
      </c>
      <c r="AB837" s="99">
        <f>IF(OR($C837="",Y837=""),"",IF(OR(AND($C837&gt;=1001,$C837&lt;=1005),AND($C837&gt;=1101,$C837&lt;=1105)),COUNTIFS($C$4:$C$1500,"&gt;=1001",$C$4:$C$1500,"&lt;=1005",Y$4:Y$1500,"&gt;"&amp;Y837)+COUNTIFS($C$4:$C$1500,"&gt;=1101",$C$4:$C$1500,"&lt;=1105",Y$4:Y$1500,"&gt;"&amp;Y837)+1,""))</f>
        <v/>
      </c>
      <c r="AC837" s="94" t="n">
        <v>72</v>
      </c>
      <c r="AD837" s="94" t="n">
        <v>82.11</v>
      </c>
      <c r="AE837" s="94" t="n">
        <v>98.88</v>
      </c>
      <c r="AF837" s="94" t="n">
        <v>91.88</v>
      </c>
      <c r="AG837" s="94" t="n">
        <v>96.25</v>
      </c>
      <c r="AH837" s="99">
        <f>IF(AND(AC837&gt;0,AC837&lt;36),1,IF(AND(AC837&gt;=36,AC837&lt;51),2,IF(AND(AC837&gt;=51,AC837&lt;71),3,IF(AND(AC837&gt;=71,AC837&lt;=100),4,))))</f>
        <v/>
      </c>
      <c r="AI837" s="99">
        <f>IF(AND(AD837&gt;0,AD837&lt;41),1,IF(AND(AD837&gt;=41,AD837&lt;56),2,IF(AND(AD837&gt;=56,AD837&lt;71),3,IF(AND(AD837&gt;=71,AD837&lt;=100),4,))))</f>
        <v/>
      </c>
      <c r="AJ837" s="99">
        <f>IF(AND(AE837&gt;0,AE837&lt;41),1,IF(AND(AE837&gt;=41,AE837&lt;56),2,IF(AND(AE837&gt;=56,AE837&lt;71),3,IF(AND(AE837&gt;=71,AE837&lt;=100),4,))))</f>
        <v/>
      </c>
      <c r="AK837" s="99">
        <f>IF(AND(AF837&gt;0,AF837&lt;36),1,IF(AND(AF837&gt;=36,AF837&lt;51),2,IF(AND(AF837&gt;=51,AF837&lt;66),3,IF(AND(AF837&gt;=66,AF837&lt;=100),4,))))</f>
        <v/>
      </c>
      <c r="AL837" s="100">
        <f>IF(AND(AG837&gt;0,AG837&lt;37),1,IF(AND(AG837&gt;=37,AG837&lt;58),2,IF(AND(AG837&gt;=58,AG837&lt;71),3,IF(AND(AG837&gt;=71,AG837&lt;=100),4,))))</f>
        <v/>
      </c>
      <c r="AM837" s="101">
        <f>IF((Y837&lt;&gt;"")*(K837&lt;&gt;""),Y837-K837,"")</f>
        <v/>
      </c>
      <c r="AN837" s="99">
        <f>IF((Z837&lt;&gt;"")*(L837&lt;&gt;""),Z837-L837,"")</f>
        <v/>
      </c>
      <c r="AO837" s="99">
        <f>IF((AA837&lt;&gt;"")*(M837&lt;&gt;""),AA837-M837,"")</f>
        <v/>
      </c>
      <c r="AP837" s="99">
        <f>IF((AB837&lt;&gt;"")*(N837&lt;&gt;""),AB837-N837,"")</f>
        <v/>
      </c>
      <c r="AQ837" s="94">
        <f>IF((AC837&lt;&gt;"")*(O837&lt;&gt;""),AC837-O837,"")</f>
        <v/>
      </c>
      <c r="AR837" s="94">
        <f>IF((AD837&lt;&gt;"")*(P837&lt;&gt;""),AD837-P837,"")</f>
        <v/>
      </c>
      <c r="AS837" s="94">
        <f>IF((AE837&lt;&gt;"")*(Q837&lt;&gt;""),AE837-Q837,"")</f>
        <v/>
      </c>
      <c r="AT837" s="94">
        <f>IF((AF837&lt;&gt;"")*(R837&lt;&gt;""),AF837-R837,"")</f>
        <v/>
      </c>
      <c r="AU837" s="94">
        <f>IF((AG837&lt;&gt;"")*(S837&lt;&gt;""),AG837-S837,"")</f>
        <v/>
      </c>
      <c r="AV837" s="99">
        <f>IF((AH837&lt;&gt;"")*(T837&lt;&gt;""),AH837-T837,"")</f>
        <v/>
      </c>
      <c r="AW837" s="99">
        <f>IF((AI837&lt;&gt;"")*(U837&lt;&gt;""),AI837-U837,"")</f>
        <v/>
      </c>
      <c r="AX837" s="99">
        <f>IF((AJ837&lt;&gt;"")*(V837&lt;&gt;""),AJ837-V837,"")</f>
        <v/>
      </c>
      <c r="AY837" s="99">
        <f>IF((AK837&lt;&gt;"")*(W837&lt;&gt;""),AK837-W837,"")</f>
        <v/>
      </c>
      <c r="AZ837" s="102">
        <f>IF((AL837&lt;&gt;"")*(X837&lt;&gt;""),AL837-X837,"")</f>
        <v/>
      </c>
      <c r="BA837" s="50">
        <f>IFERROR(__xludf.dummyfunction("AI(""Actúa como un tutor académico y dirígete personalmente al estudiante "" &amp; I837 &amp; "" "" &amp; J837 &amp; "" "" &amp; G837 &amp; "" "" &amp; H837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AM837 &amp; ""'. Diferencias por área: Matemáticas ("" &amp; AQ837 &amp; ""), Ciencias Natura"&amp;"les ("" &amp; AR837 &amp; ""), Sociales ("" &amp; AS837 &amp; ""), Lectura Crítica ("" &amp; AT837 &amp; "") e Inglés ("" &amp; AU837 &amp; ""). Variación en posición: grupo ("" &amp; AN837 &amp; ""), grado ("" &amp; AO837 &amp; "") y media ("" &amp; AP837 &amp; ""). Puntajes Primer Simulacro: Global "" &amp; K837 &amp; "", Mat "" &amp; "&amp;"O4 &amp; "", Cien "" &amp; P837 &amp; "", Soc "" &amp; Q837 &amp; "", Lec "" &amp; R837 &amp; "", Ing "" &amp; S837 &amp; "". Puntajes Segundo Simulacro: Global "" &amp; Y837 &amp; "", Mat "" &amp; AC837 &amp; "", Cien "" &amp; AD837 &amp; "", Soc "" &amp; AE837 &amp; "", Lec "" &amp; AF837 &amp; "", Ing "" &amp; AG837 &amp; "". Escribe un mensaje motivador"&amp;" y breve (máximo 4 líneas)."")
"),"=AI(""Actúa como un tutor académico y dirígete personalmente al estudiante "" &amp; I837 &amp; "" "" &amp; J837 &amp; "" "" &amp; G837 &amp; "" "" &amp; H837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AM837 &amp; ""'. Diferencias por área: Matemáticas ("" &amp; AQ837 &amp; ""), Ciencias Natur"&amp;"ales ("" &amp; AR837 &amp; ""), Sociales ("" &amp; AS837 &amp; ""), Lectura Crítica ("" &amp; AT837 &amp; "") e Inglés ("" &amp; AU837 &amp; ""). Variación en posición: grupo ("" &amp; AN837 &amp; ""), grado ("" &amp; AO837 &amp; "") y media ("" &amp; AP837 &amp; ""). Puntajes Primer Simulacro: Global "" &amp; K837 &amp; "", Mat "" &amp;"&amp;" O837 &amp; "", Cien "" &amp; P837 &amp; "", Soc "" &amp; Q837 &amp; "", Lec "" &amp; R837 &amp; "", Ing "" &amp; S837 &amp; "". Puntajes Segundo Simulacro: Global "" &amp; Y837 &amp; "", Mat "" &amp; AC837 &amp; "", Cien "" &amp; AD837 &amp; "", Soc "" &amp; AE837 &amp; "", Lec "" &amp; AF837 &amp; "", Ing "" &amp; AG837 &amp; "". Escribe un mensaje motivado"&amp;"r y breve (máximo 4 líneas)."")
")</f>
        <v/>
      </c>
    </row>
    <row r="838" ht="15.75" customHeight="1" s="42">
      <c r="A838" s="93" t="n"/>
      <c r="B838" s="94" t="inlineStr">
        <is>
          <t>Bachillerato</t>
        </is>
      </c>
      <c r="C838" s="94" t="n">
        <v>1004</v>
      </c>
      <c r="D838" s="94" t="n"/>
      <c r="E838" s="95" t="n">
        <v>1011594143</v>
      </c>
      <c r="F838" s="96">
        <f>TRIM(G838&amp;" "&amp;H838&amp;" "&amp;I838&amp;" "&amp;J838)</f>
        <v/>
      </c>
      <c r="G838" s="94" t="inlineStr">
        <is>
          <t>Silva</t>
        </is>
      </c>
      <c r="H838" s="94" t="inlineStr">
        <is>
          <t>Usuga</t>
        </is>
      </c>
      <c r="I838" s="94" t="inlineStr">
        <is>
          <t>Juan</t>
        </is>
      </c>
      <c r="J838" s="97" t="inlineStr">
        <is>
          <t>Sebastián</t>
        </is>
      </c>
      <c r="K838" s="98">
        <f>IF(SUM(O838:S838)=0, "", ROUND(((O838*3+P838*3+Q838*3+R838*3+S838*1)/13)*5,0))</f>
        <v/>
      </c>
      <c r="L838" s="99">
        <f>IF(OR($C838="",K838=""),"",COUNTIFS($C$4:$C$1500,$C838,K$4:K$1500,"&gt;"&amp;K838)+1)</f>
        <v/>
      </c>
      <c r="M838" s="99">
        <f>IF(OR($C838="",K838=""),"",IF(AND($C838&gt;=1001,$C838&lt;=1005),COUNTIFS($C$4:$C$1500,"&gt;=1001",$C$4:$C$1500,"&lt;=1005",K$4:K$1500,"&gt;"&amp;K838)+1,IF(AND($C838&gt;=1101,$C838&lt;=1105),COUNTIFS($C$4:$C$1500,"&gt;=1101",$C$4:$C$1500,"&lt;=1105",K$4:K$1500,"&gt;"&amp;K838)+1,IF(AND($C838&gt;=901,$C838&lt;=905),COUNTIFS($C$4:$C$1500,"&gt;=901",$C$4:$C$1500,"&lt;=905",K$4:K$1500,"&gt;"&amp;K838)+1,IF(AND($C838&gt;=801,$C838&lt;=805),COUNTIFS($C$4:$C$1500,"&gt;=801",$C$4:$C$1500,"&lt;=805",K$4:K$1500,"&gt;"&amp;K838)+1,IF(AND($C838&gt;=701,$C838&lt;=705),COUNTIFS($C$4:$C$1500,"&gt;=701",$C$4:$C$1500,"&lt;=705",K$4:K$1500,"&gt;"&amp;K838)+1,IF(AND($C838&gt;=601,$C838&lt;=606),COUNTIFS($C$4:$C$1500,"&gt;=601",$C$4:$C$1500,"&lt;=606",K$4:K$1500,"&gt;"&amp;K838)+1,"")))))))</f>
        <v/>
      </c>
      <c r="N838" s="99">
        <f>IF(OR($C838="",K838=""),"",IF(OR(AND($C838&gt;=1001,$C838&lt;=1005),AND($C838&gt;=1101,$C838&lt;=1105)),COUNTIFS($C$4:$C$1500,"&gt;=1001",$C$4:$C$1500,"&lt;=1005",K$4:K$1500,"&gt;"&amp;K838)+COUNTIFS($C$4:$C$1500,"&gt;=1101",$C$4:$C$1500,"&lt;=1105",K$4:K$1500,"&gt;"&amp;K838)+1,""))</f>
        <v/>
      </c>
      <c r="O838" s="94" t="n">
        <v>63.57</v>
      </c>
      <c r="P838" s="94" t="n">
        <v>66.52</v>
      </c>
      <c r="Q838" s="94" t="n">
        <v>64.73999999999999</v>
      </c>
      <c r="R838" s="94" t="n">
        <v>62.5</v>
      </c>
      <c r="S838" s="94" t="n">
        <v>64.44</v>
      </c>
      <c r="T838" s="99">
        <f>IF(AND(O838&gt;0,O838&lt;36),1,IF(AND(O838&gt;=36,O838&lt;51),2,IF(AND(O838&gt;=51,O838&lt;71),3,IF(AND(O838&gt;=71,O838&lt;=100),4,))))</f>
        <v/>
      </c>
      <c r="U838" s="99">
        <f>IF(AND(P838&gt;0,P838&lt;41),1,IF(AND(P838&gt;=41,P838&lt;56),2,IF(AND(P838&gt;=56,P838&lt;71),3,IF(AND(P838&gt;=71,P838&lt;=100),4,))))</f>
        <v/>
      </c>
      <c r="V838" s="99">
        <f>IF(AND(Q838&gt;0,Q838&lt;41),1,IF(AND(Q838&gt;=41,Q838&lt;56),2,IF(AND(Q838&gt;=56,Q838&lt;71),3,IF(AND(Q838&gt;=71,Q838&lt;=100),4,))))</f>
        <v/>
      </c>
      <c r="W838" s="99">
        <f>IF(AND(R838&gt;0,R838&lt;36),1,IF(AND(R838&gt;=36,R838&lt;51),2,IF(AND(R838&gt;=51,R838&lt;66),3,IF(AND(R838&gt;=66,R838&lt;=100),4,))))</f>
        <v/>
      </c>
      <c r="X838" s="100">
        <f>IF(AND(S838&gt;0,S838&lt;37),1,IF(AND(S838&gt;=37,S838&lt;58),2,IF(AND(S838&gt;=58,S838&lt;71),3,IF(AND(S838&gt;=71,S838&lt;=100),4,))))</f>
        <v/>
      </c>
      <c r="Y838" s="101">
        <f>IF(SUM(AC838:AG838)=0, "", ROUND(((AC838*3+AD838*3+AE838*3+AF838*3+AG838*1)/13)*5,0))</f>
        <v/>
      </c>
      <c r="Z838" s="99">
        <f>IF(OR($C838="",Y838=""),"",COUNTIFS($C$4:$C$1500,$C838,Y$4:Y$1500,"&gt;"&amp;Y838)+1)</f>
        <v/>
      </c>
      <c r="AA838" s="99">
        <f>IF(OR($C838="",Y838=""),"",IF(AND($C838&gt;=1001,$C838&lt;=1005),COUNTIFS($C$4:$C$1500,"&gt;=1001",$C$4:$C$1500,"&lt;=1005",Y$4:Y$1500,"&gt;"&amp;Y838)+1,IF(AND($C838&gt;=1101,$C838&lt;=1105),COUNTIFS($C$4:$C$1500,"&gt;=1101",$C$4:$C$1500,"&lt;=1105",Y$4:Y$1500,"&gt;"&amp;Y838)+1,IF(AND($C838&gt;=901,$C838&lt;=905),COUNTIFS($C$4:$C$1500,"&gt;=901",$C$4:$C$1500,"&lt;=905",Y$4:Y$1500,"&gt;"&amp;Y838)+1,IF(AND($C838&gt;=801,$C838&lt;=805),COUNTIFS($C$4:$C$1500,"&gt;=801",$C$4:$C$1500,"&lt;=805",Y$4:Y$1500,"&gt;"&amp;Y838)+1,IF(AND($C838&gt;=701,$C838&lt;=705),COUNTIFS($C$4:$C$1500,"&gt;=701",$C$4:$C$1500,"&lt;=705",Y$4:Y$1500,"&gt;"&amp;Y838)+1,IF(AND($C838&gt;=601,$C838&lt;=606),COUNTIFS($C$4:$C$1500,"&gt;=601",$C$4:$C$1500,"&lt;=606",Y$4:Y$1500,"&gt;"&amp;Y838)+1,"")))))))</f>
        <v/>
      </c>
      <c r="AB838" s="99">
        <f>IF(OR($C838="",Y838=""),"",IF(OR(AND($C838&gt;=1001,$C838&lt;=1005),AND($C838&gt;=1101,$C838&lt;=1105)),COUNTIFS($C$4:$C$1500,"&gt;=1001",$C$4:$C$1500,"&lt;=1005",Y$4:Y$1500,"&gt;"&amp;Y838)+COUNTIFS($C$4:$C$1500,"&gt;=1101",$C$4:$C$1500,"&lt;=1105",Y$4:Y$1500,"&gt;"&amp;Y838)+1,""))</f>
        <v/>
      </c>
      <c r="AC838" s="94" t="n">
        <v>90</v>
      </c>
      <c r="AD838" s="94" t="n">
        <v>65.36</v>
      </c>
      <c r="AE838" s="94" t="n">
        <v>73.88</v>
      </c>
      <c r="AF838" s="94" t="n">
        <v>83.13</v>
      </c>
      <c r="AG838" s="94" t="n">
        <v>45.83</v>
      </c>
      <c r="AH838" s="99">
        <f>IF(AND(AC838&gt;0,AC838&lt;36),1,IF(AND(AC838&gt;=36,AC838&lt;51),2,IF(AND(AC838&gt;=51,AC838&lt;71),3,IF(AND(AC838&gt;=71,AC838&lt;=100),4,))))</f>
        <v/>
      </c>
      <c r="AI838" s="99">
        <f>IF(AND(AD838&gt;0,AD838&lt;41),1,IF(AND(AD838&gt;=41,AD838&lt;56),2,IF(AND(AD838&gt;=56,AD838&lt;71),3,IF(AND(AD838&gt;=71,AD838&lt;=100),4,))))</f>
        <v/>
      </c>
      <c r="AJ838" s="99">
        <f>IF(AND(AE838&gt;0,AE838&lt;41),1,IF(AND(AE838&gt;=41,AE838&lt;56),2,IF(AND(AE838&gt;=56,AE838&lt;71),3,IF(AND(AE838&gt;=71,AE838&lt;=100),4,))))</f>
        <v/>
      </c>
      <c r="AK838" s="99">
        <f>IF(AND(AF838&gt;0,AF838&lt;36),1,IF(AND(AF838&gt;=36,AF838&lt;51),2,IF(AND(AF838&gt;=51,AF838&lt;66),3,IF(AND(AF838&gt;=66,AF838&lt;=100),4,))))</f>
        <v/>
      </c>
      <c r="AL838" s="100">
        <f>IF(AND(AG838&gt;0,AG838&lt;37),1,IF(AND(AG838&gt;=37,AG838&lt;58),2,IF(AND(AG838&gt;=58,AG838&lt;71),3,IF(AND(AG838&gt;=71,AG838&lt;=100),4,))))</f>
        <v/>
      </c>
      <c r="AM838" s="101">
        <f>IF((Y838&lt;&gt;"")*(K838&lt;&gt;""),Y838-K838,"")</f>
        <v/>
      </c>
      <c r="AN838" s="99">
        <f>IF((Z838&lt;&gt;"")*(L838&lt;&gt;""),Z838-L838,"")</f>
        <v/>
      </c>
      <c r="AO838" s="99">
        <f>IF((AA838&lt;&gt;"")*(M838&lt;&gt;""),AA838-M838,"")</f>
        <v/>
      </c>
      <c r="AP838" s="99">
        <f>IF((AB838&lt;&gt;"")*(N838&lt;&gt;""),AB838-N838,"")</f>
        <v/>
      </c>
      <c r="AQ838" s="94">
        <f>IF((AC838&lt;&gt;"")*(O838&lt;&gt;""),AC838-O838,"")</f>
        <v/>
      </c>
      <c r="AR838" s="94">
        <f>IF((AD838&lt;&gt;"")*(P838&lt;&gt;""),AD838-P838,"")</f>
        <v/>
      </c>
      <c r="AS838" s="94">
        <f>IF((AE838&lt;&gt;"")*(Q838&lt;&gt;""),AE838-Q838,"")</f>
        <v/>
      </c>
      <c r="AT838" s="94">
        <f>IF((AF838&lt;&gt;"")*(R838&lt;&gt;""),AF838-R838,"")</f>
        <v/>
      </c>
      <c r="AU838" s="94">
        <f>IF((AG838&lt;&gt;"")*(S838&lt;&gt;""),AG838-S838,"")</f>
        <v/>
      </c>
      <c r="AV838" s="99">
        <f>IF((AH838&lt;&gt;"")*(T838&lt;&gt;""),AH838-T838,"")</f>
        <v/>
      </c>
      <c r="AW838" s="99">
        <f>IF((AI838&lt;&gt;"")*(U838&lt;&gt;""),AI838-U838,"")</f>
        <v/>
      </c>
      <c r="AX838" s="99">
        <f>IF((AJ838&lt;&gt;"")*(V838&lt;&gt;""),AJ838-V838,"")</f>
        <v/>
      </c>
      <c r="AY838" s="99">
        <f>IF((AK838&lt;&gt;"")*(W838&lt;&gt;""),AK838-W838,"")</f>
        <v/>
      </c>
      <c r="AZ838" s="102">
        <f>IF((AL838&lt;&gt;"")*(X838&lt;&gt;""),AL838-X838,"")</f>
        <v/>
      </c>
      <c r="BA838" s="50">
        <f>IFERROR(__xludf.dummyfunction("AI(""Actúa como un tutor académico y dirígete personalmente al estudiante "" &amp; I838 &amp; "" "" &amp; J838 &amp; "" "" &amp; G838 &amp; "" "" &amp; H838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AM838 &amp; ""'. Diferencias por área: Matemáticas ("" &amp; AQ838 &amp; ""), Ciencias Natura"&amp;"les ("" &amp; AR838 &amp; ""), Sociales ("" &amp; AS838 &amp; ""), Lectura Crítica ("" &amp; AT838 &amp; "") e Inglés ("" &amp; AU838 &amp; ""). Variación en posición: grupo ("" &amp; AN838 &amp; ""), grado ("" &amp; AO838 &amp; "") y media ("" &amp; AP838 &amp; ""). Puntajes Primer Simulacro: Global "" &amp; K838 &amp; "", Mat "" &amp; "&amp;"O4 &amp; "", Cien "" &amp; P838 &amp; "", Soc "" &amp; Q838 &amp; "", Lec "" &amp; R838 &amp; "", Ing "" &amp; S838 &amp; "". Puntajes Segundo Simulacro: Global "" &amp; Y838 &amp; "", Mat "" &amp; AC838 &amp; "", Cien "" &amp; AD838 &amp; "", Soc "" &amp; AE838 &amp; "", Lec "" &amp; AF838 &amp; "", Ing "" &amp; AG838 &amp; "". Escribe un mensaje motivador"&amp;" y breve (máximo 4 líneas)."")
"),"=AI(""Actúa como un tutor académico y dirígete personalmente al estudiante "" &amp; I838 &amp; "" "" &amp; J838 &amp; "" "" &amp; G838 &amp; "" "" &amp; H838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AM838 &amp; ""'. Diferencias por área: Matemáticas ("" &amp; AQ838 &amp; ""), Ciencias Natur"&amp;"ales ("" &amp; AR838 &amp; ""), Sociales ("" &amp; AS838 &amp; ""), Lectura Crítica ("" &amp; AT838 &amp; "") e Inglés ("" &amp; AU838 &amp; ""). Variación en posición: grupo ("" &amp; AN838 &amp; ""), grado ("" &amp; AO838 &amp; "") y media ("" &amp; AP838 &amp; ""). Puntajes Primer Simulacro: Global "" &amp; K838 &amp; "", Mat "" &amp;"&amp;" O838 &amp; "", Cien "" &amp; P838 &amp; "", Soc "" &amp; Q838 &amp; "", Lec "" &amp; R838 &amp; "", Ing "" &amp; S838 &amp; "". Puntajes Segundo Simulacro: Global "" &amp; Y838 &amp; "", Mat "" &amp; AC838 &amp; "", Cien "" &amp; AD838 &amp; "", Soc "" &amp; AE838 &amp; "", Lec "" &amp; AF838 &amp; "", Ing "" &amp; AG838 &amp; "". Escribe un mensaje motivado"&amp;"r y breve (máximo 4 líneas)."")
")</f>
        <v/>
      </c>
    </row>
    <row r="839" ht="15.75" customHeight="1" s="42">
      <c r="A839" s="93" t="n"/>
      <c r="B839" s="94" t="inlineStr">
        <is>
          <t>Bachillerato</t>
        </is>
      </c>
      <c r="C839" s="94" t="n">
        <v>1004</v>
      </c>
      <c r="D839" s="94" t="n"/>
      <c r="E839" s="95" t="n">
        <v>1021807250</v>
      </c>
      <c r="F839" s="96">
        <f>TRIM(G839&amp;" "&amp;H839&amp;" "&amp;I839&amp;" "&amp;J839)</f>
        <v/>
      </c>
      <c r="G839" s="94" t="inlineStr">
        <is>
          <t>Tamayo</t>
        </is>
      </c>
      <c r="H839" s="94" t="inlineStr">
        <is>
          <t>Acevedo</t>
        </is>
      </c>
      <c r="I839" s="94" t="inlineStr">
        <is>
          <t>Miguel</t>
        </is>
      </c>
      <c r="J839" s="97" t="inlineStr">
        <is>
          <t>Ángel</t>
        </is>
      </c>
      <c r="K839" s="98">
        <f>IF(SUM(O839:S839)=0, "", ROUND(((O839*3+P839*3+Q839*3+R839*3+S839*1)/13)*5,0))</f>
        <v/>
      </c>
      <c r="L839" s="99">
        <f>IF(OR($C839="",K839=""),"",COUNTIFS($C$4:$C$1500,$C839,K$4:K$1500,"&gt;"&amp;K839)+1)</f>
        <v/>
      </c>
      <c r="M839" s="99">
        <f>IF(OR($C839="",K839=""),"",IF(AND($C839&gt;=1001,$C839&lt;=1005),COUNTIFS($C$4:$C$1500,"&gt;=1001",$C$4:$C$1500,"&lt;=1005",K$4:K$1500,"&gt;"&amp;K839)+1,IF(AND($C839&gt;=1101,$C839&lt;=1105),COUNTIFS($C$4:$C$1500,"&gt;=1101",$C$4:$C$1500,"&lt;=1105",K$4:K$1500,"&gt;"&amp;K839)+1,IF(AND($C839&gt;=901,$C839&lt;=905),COUNTIFS($C$4:$C$1500,"&gt;=901",$C$4:$C$1500,"&lt;=905",K$4:K$1500,"&gt;"&amp;K839)+1,IF(AND($C839&gt;=801,$C839&lt;=805),COUNTIFS($C$4:$C$1500,"&gt;=801",$C$4:$C$1500,"&lt;=805",K$4:K$1500,"&gt;"&amp;K839)+1,IF(AND($C839&gt;=701,$C839&lt;=705),COUNTIFS($C$4:$C$1500,"&gt;=701",$C$4:$C$1500,"&lt;=705",K$4:K$1500,"&gt;"&amp;K839)+1,IF(AND($C839&gt;=601,$C839&lt;=606),COUNTIFS($C$4:$C$1500,"&gt;=601",$C$4:$C$1500,"&lt;=606",K$4:K$1500,"&gt;"&amp;K839)+1,"")))))))</f>
        <v/>
      </c>
      <c r="N839" s="99">
        <f>IF(OR($C839="",K839=""),"",IF(OR(AND($C839&gt;=1001,$C839&lt;=1005),AND($C839&gt;=1101,$C839&lt;=1105)),COUNTIFS($C$4:$C$1500,"&gt;=1001",$C$4:$C$1500,"&lt;=1005",K$4:K$1500,"&gt;"&amp;K839)+COUNTIFS($C$4:$C$1500,"&gt;=1101",$C$4:$C$1500,"&lt;=1105",K$4:K$1500,"&gt;"&amp;K839)+1,""))</f>
        <v/>
      </c>
      <c r="O839" s="94" t="n">
        <v>51.03</v>
      </c>
      <c r="P839" s="94" t="n">
        <v>36.04</v>
      </c>
      <c r="Q839" s="94" t="n">
        <v>48.89</v>
      </c>
      <c r="R839" s="94" t="n">
        <v>52.5</v>
      </c>
      <c r="S839" s="94" t="n">
        <v>66.67</v>
      </c>
      <c r="T839" s="99">
        <f>IF(AND(O839&gt;0,O839&lt;36),1,IF(AND(O839&gt;=36,O839&lt;51),2,IF(AND(O839&gt;=51,O839&lt;71),3,IF(AND(O839&gt;=71,O839&lt;=100),4,))))</f>
        <v/>
      </c>
      <c r="U839" s="99">
        <f>IF(AND(P839&gt;0,P839&lt;41),1,IF(AND(P839&gt;=41,P839&lt;56),2,IF(AND(P839&gt;=56,P839&lt;71),3,IF(AND(P839&gt;=71,P839&lt;=100),4,))))</f>
        <v/>
      </c>
      <c r="V839" s="99">
        <f>IF(AND(Q839&gt;0,Q839&lt;41),1,IF(AND(Q839&gt;=41,Q839&lt;56),2,IF(AND(Q839&gt;=56,Q839&lt;71),3,IF(AND(Q839&gt;=71,Q839&lt;=100),4,))))</f>
        <v/>
      </c>
      <c r="W839" s="99">
        <f>IF(AND(R839&gt;0,R839&lt;36),1,IF(AND(R839&gt;=36,R839&lt;51),2,IF(AND(R839&gt;=51,R839&lt;66),3,IF(AND(R839&gt;=66,R839&lt;=100),4,))))</f>
        <v/>
      </c>
      <c r="X839" s="100">
        <f>IF(AND(S839&gt;0,S839&lt;37),1,IF(AND(S839&gt;=37,S839&lt;58),2,IF(AND(S839&gt;=58,S839&lt;71),3,IF(AND(S839&gt;=71,S839&lt;=100),4,))))</f>
        <v/>
      </c>
      <c r="Y839" s="101">
        <f>IF(SUM(AC839:AG839)=0, "", ROUND(((AC839*3+AD839*3+AE839*3+AF839*3+AG839*1)/13)*5,0))</f>
        <v/>
      </c>
      <c r="Z839" s="99">
        <f>IF(OR($C839="",Y839=""),"",COUNTIFS($C$4:$C$1500,$C839,Y$4:Y$1500,"&gt;"&amp;Y839)+1)</f>
        <v/>
      </c>
      <c r="AA839" s="99">
        <f>IF(OR($C839="",Y839=""),"",IF(AND($C839&gt;=1001,$C839&lt;=1005),COUNTIFS($C$4:$C$1500,"&gt;=1001",$C$4:$C$1500,"&lt;=1005",Y$4:Y$1500,"&gt;"&amp;Y839)+1,IF(AND($C839&gt;=1101,$C839&lt;=1105),COUNTIFS($C$4:$C$1500,"&gt;=1101",$C$4:$C$1500,"&lt;=1105",Y$4:Y$1500,"&gt;"&amp;Y839)+1,IF(AND($C839&gt;=901,$C839&lt;=905),COUNTIFS($C$4:$C$1500,"&gt;=901",$C$4:$C$1500,"&lt;=905",Y$4:Y$1500,"&gt;"&amp;Y839)+1,IF(AND($C839&gt;=801,$C839&lt;=805),COUNTIFS($C$4:$C$1500,"&gt;=801",$C$4:$C$1500,"&lt;=805",Y$4:Y$1500,"&gt;"&amp;Y839)+1,IF(AND($C839&gt;=701,$C839&lt;=705),COUNTIFS($C$4:$C$1500,"&gt;=701",$C$4:$C$1500,"&lt;=705",Y$4:Y$1500,"&gt;"&amp;Y839)+1,IF(AND($C839&gt;=601,$C839&lt;=606),COUNTIFS($C$4:$C$1500,"&gt;=601",$C$4:$C$1500,"&lt;=606",Y$4:Y$1500,"&gt;"&amp;Y839)+1,"")))))))</f>
        <v/>
      </c>
      <c r="AB839" s="99">
        <f>IF(OR($C839="",Y839=""),"",IF(OR(AND($C839&gt;=1001,$C839&lt;=1005),AND($C839&gt;=1101,$C839&lt;=1105)),COUNTIFS($C$4:$C$1500,"&gt;=1001",$C$4:$C$1500,"&lt;=1005",Y$4:Y$1500,"&gt;"&amp;Y839)+COUNTIFS($C$4:$C$1500,"&gt;=1101",$C$4:$C$1500,"&lt;=1105",Y$4:Y$1500,"&gt;"&amp;Y839)+1,""))</f>
        <v/>
      </c>
      <c r="AC839" s="94" t="n">
        <v>54</v>
      </c>
      <c r="AD839" s="94" t="n">
        <v>73.04000000000001</v>
      </c>
      <c r="AE839" s="94" t="n">
        <v>63.38</v>
      </c>
      <c r="AF839" s="94" t="n">
        <v>52.5</v>
      </c>
      <c r="AG839" s="94" t="n">
        <v>87.08</v>
      </c>
      <c r="AH839" s="99">
        <f>IF(AND(AC839&gt;0,AC839&lt;36),1,IF(AND(AC839&gt;=36,AC839&lt;51),2,IF(AND(AC839&gt;=51,AC839&lt;71),3,IF(AND(AC839&gt;=71,AC839&lt;=100),4,))))</f>
        <v/>
      </c>
      <c r="AI839" s="99">
        <f>IF(AND(AD839&gt;0,AD839&lt;41),1,IF(AND(AD839&gt;=41,AD839&lt;56),2,IF(AND(AD839&gt;=56,AD839&lt;71),3,IF(AND(AD839&gt;=71,AD839&lt;=100),4,))))</f>
        <v/>
      </c>
      <c r="AJ839" s="99">
        <f>IF(AND(AE839&gt;0,AE839&lt;41),1,IF(AND(AE839&gt;=41,AE839&lt;56),2,IF(AND(AE839&gt;=56,AE839&lt;71),3,IF(AND(AE839&gt;=71,AE839&lt;=100),4,))))</f>
        <v/>
      </c>
      <c r="AK839" s="99">
        <f>IF(AND(AF839&gt;0,AF839&lt;36),1,IF(AND(AF839&gt;=36,AF839&lt;51),2,IF(AND(AF839&gt;=51,AF839&lt;66),3,IF(AND(AF839&gt;=66,AF839&lt;=100),4,))))</f>
        <v/>
      </c>
      <c r="AL839" s="100">
        <f>IF(AND(AG839&gt;0,AG839&lt;37),1,IF(AND(AG839&gt;=37,AG839&lt;58),2,IF(AND(AG839&gt;=58,AG839&lt;71),3,IF(AND(AG839&gt;=71,AG839&lt;=100),4,))))</f>
        <v/>
      </c>
      <c r="AM839" s="101">
        <f>IF((Y839&lt;&gt;"")*(K839&lt;&gt;""),Y839-K839,"")</f>
        <v/>
      </c>
      <c r="AN839" s="99">
        <f>IF((Z839&lt;&gt;"")*(L839&lt;&gt;""),Z839-L839,"")</f>
        <v/>
      </c>
      <c r="AO839" s="99">
        <f>IF((AA839&lt;&gt;"")*(M839&lt;&gt;""),AA839-M839,"")</f>
        <v/>
      </c>
      <c r="AP839" s="99">
        <f>IF((AB839&lt;&gt;"")*(N839&lt;&gt;""),AB839-N839,"")</f>
        <v/>
      </c>
      <c r="AQ839" s="94">
        <f>IF((AC839&lt;&gt;"")*(O839&lt;&gt;""),AC839-O839,"")</f>
        <v/>
      </c>
      <c r="AR839" s="94">
        <f>IF((AD839&lt;&gt;"")*(P839&lt;&gt;""),AD839-P839,"")</f>
        <v/>
      </c>
      <c r="AS839" s="94">
        <f>IF((AE839&lt;&gt;"")*(Q839&lt;&gt;""),AE839-Q839,"")</f>
        <v/>
      </c>
      <c r="AT839" s="94">
        <f>IF((AF839&lt;&gt;"")*(R839&lt;&gt;""),AF839-R839,"")</f>
        <v/>
      </c>
      <c r="AU839" s="94">
        <f>IF((AG839&lt;&gt;"")*(S839&lt;&gt;""),AG839-S839,"")</f>
        <v/>
      </c>
      <c r="AV839" s="99">
        <f>IF((AH839&lt;&gt;"")*(T839&lt;&gt;""),AH839-T839,"")</f>
        <v/>
      </c>
      <c r="AW839" s="99">
        <f>IF((AI839&lt;&gt;"")*(U839&lt;&gt;""),AI839-U839,"")</f>
        <v/>
      </c>
      <c r="AX839" s="99">
        <f>IF((AJ839&lt;&gt;"")*(V839&lt;&gt;""),AJ839-V839,"")</f>
        <v/>
      </c>
      <c r="AY839" s="99">
        <f>IF((AK839&lt;&gt;"")*(W839&lt;&gt;""),AK839-W839,"")</f>
        <v/>
      </c>
      <c r="AZ839" s="102">
        <f>IF((AL839&lt;&gt;"")*(X839&lt;&gt;""),AL839-X839,"")</f>
        <v/>
      </c>
      <c r="BA839" s="50">
        <f>IFERROR(__xludf.dummyfunction("AI(""Actúa como un tutor académico y dirígete personalmente al estudiante "" &amp; I839 &amp; "" "" &amp; J839 &amp; "" "" &amp; G839 &amp; "" "" &amp; H839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AM839 &amp; ""'. Diferencias por área: Matemáticas ("" &amp; AQ839 &amp; ""), Ciencias Natura"&amp;"les ("" &amp; AR839 &amp; ""), Sociales ("" &amp; AS839 &amp; ""), Lectura Crítica ("" &amp; AT839 &amp; "") e Inglés ("" &amp; AU839 &amp; ""). Variación en posición: grupo ("" &amp; AN839 &amp; ""), grado ("" &amp; AO839 &amp; "") y media ("" &amp; AP839 &amp; ""). Puntajes Primer Simulacro: Global "" &amp; K839 &amp; "", Mat "" &amp; "&amp;"O4 &amp; "", Cien "" &amp; P839 &amp; "", Soc "" &amp; Q839 &amp; "", Lec "" &amp; R839 &amp; "", Ing "" &amp; S839 &amp; "". Puntajes Segundo Simulacro: Global "" &amp; Y839 &amp; "", Mat "" &amp; AC839 &amp; "", Cien "" &amp; AD839 &amp; "", Soc "" &amp; AE839 &amp; "", Lec "" &amp; AF839 &amp; "", Ing "" &amp; AG839 &amp; "". Escribe un mensaje motivador"&amp;" y breve (máximo 4 líneas)."")
"),"=AI(""Actúa como un tutor académico y dirígete personalmente al estudiante "" &amp; I839 &amp; "" "" &amp; J839 &amp; "" "" &amp; G839 &amp; "" "" &amp; H839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AM839 &amp; ""'. Diferencias por área: Matemáticas ("" &amp; AQ839 &amp; ""), Ciencias Natur"&amp;"ales ("" &amp; AR839 &amp; ""), Sociales ("" &amp; AS839 &amp; ""), Lectura Crítica ("" &amp; AT839 &amp; "") e Inglés ("" &amp; AU839 &amp; ""). Variación en posición: grupo ("" &amp; AN839 &amp; ""), grado ("" &amp; AO839 &amp; "") y media ("" &amp; AP839 &amp; ""). Puntajes Primer Simulacro: Global "" &amp; K839 &amp; "", Mat "" &amp;"&amp;" O839 &amp; "", Cien "" &amp; P839 &amp; "", Soc "" &amp; Q839 &amp; "", Lec "" &amp; R839 &amp; "", Ing "" &amp; S839 &amp; "". Puntajes Segundo Simulacro: Global "" &amp; Y839 &amp; "", Mat "" &amp; AC839 &amp; "", Cien "" &amp; AD839 &amp; "", Soc "" &amp; AE839 &amp; "", Lec "" &amp; AF839 &amp; "", Ing "" &amp; AG839 &amp; "". Escribe un mensaje motivado"&amp;"r y breve (máximo 4 líneas)."")
")</f>
        <v/>
      </c>
    </row>
    <row r="840" ht="15.75" customHeight="1" s="42">
      <c r="A840" s="93" t="n"/>
      <c r="B840" s="94" t="inlineStr">
        <is>
          <t>Bachillerato</t>
        </is>
      </c>
      <c r="C840" s="94" t="n">
        <v>1004</v>
      </c>
      <c r="D840" s="94" t="n"/>
      <c r="E840" s="95" t="n">
        <v>1023527672</v>
      </c>
      <c r="F840" s="96">
        <f>TRIM(G840&amp;" "&amp;H840&amp;" "&amp;I840&amp;" "&amp;J840)</f>
        <v/>
      </c>
      <c r="G840" s="94" t="inlineStr">
        <is>
          <t>Tilano</t>
        </is>
      </c>
      <c r="H840" s="94" t="inlineStr">
        <is>
          <t>García</t>
        </is>
      </c>
      <c r="I840" s="94" t="inlineStr">
        <is>
          <t>María</t>
        </is>
      </c>
      <c r="J840" s="97" t="inlineStr">
        <is>
          <t>Fernanda</t>
        </is>
      </c>
      <c r="K840" s="98">
        <f>IF(SUM(O840:S840)=0, "", ROUND(((O840*3+P840*3+Q840*3+R840*3+S840*1)/13)*5,0))</f>
        <v/>
      </c>
      <c r="L840" s="99">
        <f>IF(OR($C840="",K840=""),"",COUNTIFS($C$4:$C$1500,$C840,K$4:K$1500,"&gt;"&amp;K840)+1)</f>
        <v/>
      </c>
      <c r="M840" s="99">
        <f>IF(OR($C840="",K840=""),"",IF(AND($C840&gt;=1001,$C840&lt;=1005),COUNTIFS($C$4:$C$1500,"&gt;=1001",$C$4:$C$1500,"&lt;=1005",K$4:K$1500,"&gt;"&amp;K840)+1,IF(AND($C840&gt;=1101,$C840&lt;=1105),COUNTIFS($C$4:$C$1500,"&gt;=1101",$C$4:$C$1500,"&lt;=1105",K$4:K$1500,"&gt;"&amp;K840)+1,IF(AND($C840&gt;=901,$C840&lt;=905),COUNTIFS($C$4:$C$1500,"&gt;=901",$C$4:$C$1500,"&lt;=905",K$4:K$1500,"&gt;"&amp;K840)+1,IF(AND($C840&gt;=801,$C840&lt;=805),COUNTIFS($C$4:$C$1500,"&gt;=801",$C$4:$C$1500,"&lt;=805",K$4:K$1500,"&gt;"&amp;K840)+1,IF(AND($C840&gt;=701,$C840&lt;=705),COUNTIFS($C$4:$C$1500,"&gt;=701",$C$4:$C$1500,"&lt;=705",K$4:K$1500,"&gt;"&amp;K840)+1,IF(AND($C840&gt;=601,$C840&lt;=606),COUNTIFS($C$4:$C$1500,"&gt;=601",$C$4:$C$1500,"&lt;=606",K$4:K$1500,"&gt;"&amp;K840)+1,"")))))))</f>
        <v/>
      </c>
      <c r="N840" s="99">
        <f>IF(OR($C840="",K840=""),"",IF(OR(AND($C840&gt;=1001,$C840&lt;=1005),AND($C840&gt;=1101,$C840&lt;=1105)),COUNTIFS($C$4:$C$1500,"&gt;=1001",$C$4:$C$1500,"&lt;=1005",K$4:K$1500,"&gt;"&amp;K840)+COUNTIFS($C$4:$C$1500,"&gt;=1101",$C$4:$C$1500,"&lt;=1105",K$4:K$1500,"&gt;"&amp;K840)+1,""))</f>
        <v/>
      </c>
      <c r="O840" s="94" t="n">
        <v>47.55</v>
      </c>
      <c r="P840" s="94" t="n">
        <v>39.42</v>
      </c>
      <c r="Q840" s="94" t="n">
        <v>43.86</v>
      </c>
      <c r="R840" s="94" t="n">
        <v>45</v>
      </c>
      <c r="S840" s="94" t="n">
        <v>62.22</v>
      </c>
      <c r="T840" s="99">
        <f>IF(AND(O840&gt;0,O840&lt;36),1,IF(AND(O840&gt;=36,O840&lt;51),2,IF(AND(O840&gt;=51,O840&lt;71),3,IF(AND(O840&gt;=71,O840&lt;=100),4,))))</f>
        <v/>
      </c>
      <c r="U840" s="99">
        <f>IF(AND(P840&gt;0,P840&lt;41),1,IF(AND(P840&gt;=41,P840&lt;56),2,IF(AND(P840&gt;=56,P840&lt;71),3,IF(AND(P840&gt;=71,P840&lt;=100),4,))))</f>
        <v/>
      </c>
      <c r="V840" s="99">
        <f>IF(AND(Q840&gt;0,Q840&lt;41),1,IF(AND(Q840&gt;=41,Q840&lt;56),2,IF(AND(Q840&gt;=56,Q840&lt;71),3,IF(AND(Q840&gt;=71,Q840&lt;=100),4,))))</f>
        <v/>
      </c>
      <c r="W840" s="99">
        <f>IF(AND(R840&gt;0,R840&lt;36),1,IF(AND(R840&gt;=36,R840&lt;51),2,IF(AND(R840&gt;=51,R840&lt;66),3,IF(AND(R840&gt;=66,R840&lt;=100),4,))))</f>
        <v/>
      </c>
      <c r="X840" s="100">
        <f>IF(AND(S840&gt;0,S840&lt;37),1,IF(AND(S840&gt;=37,S840&lt;58),2,IF(AND(S840&gt;=58,S840&lt;71),3,IF(AND(S840&gt;=71,S840&lt;=100),4,))))</f>
        <v/>
      </c>
      <c r="Y840" s="101">
        <f>IF(SUM(AC840:AG840)=0, "", ROUND(((AC840*3+AD840*3+AE840*3+AF840*3+AG840*1)/13)*5,0))</f>
        <v/>
      </c>
      <c r="Z840" s="99">
        <f>IF(OR($C840="",Y840=""),"",COUNTIFS($C$4:$C$1500,$C840,Y$4:Y$1500,"&gt;"&amp;Y840)+1)</f>
        <v/>
      </c>
      <c r="AA840" s="99">
        <f>IF(OR($C840="",Y840=""),"",IF(AND($C840&gt;=1001,$C840&lt;=1005),COUNTIFS($C$4:$C$1500,"&gt;=1001",$C$4:$C$1500,"&lt;=1005",Y$4:Y$1500,"&gt;"&amp;Y840)+1,IF(AND($C840&gt;=1101,$C840&lt;=1105),COUNTIFS($C$4:$C$1500,"&gt;=1101",$C$4:$C$1500,"&lt;=1105",Y$4:Y$1500,"&gt;"&amp;Y840)+1,IF(AND($C840&gt;=901,$C840&lt;=905),COUNTIFS($C$4:$C$1500,"&gt;=901",$C$4:$C$1500,"&lt;=905",Y$4:Y$1500,"&gt;"&amp;Y840)+1,IF(AND($C840&gt;=801,$C840&lt;=805),COUNTIFS($C$4:$C$1500,"&gt;=801",$C$4:$C$1500,"&lt;=805",Y$4:Y$1500,"&gt;"&amp;Y840)+1,IF(AND($C840&gt;=701,$C840&lt;=705),COUNTIFS($C$4:$C$1500,"&gt;=701",$C$4:$C$1500,"&lt;=705",Y$4:Y$1500,"&gt;"&amp;Y840)+1,IF(AND($C840&gt;=601,$C840&lt;=606),COUNTIFS($C$4:$C$1500,"&gt;=601",$C$4:$C$1500,"&lt;=606",Y$4:Y$1500,"&gt;"&amp;Y840)+1,"")))))))</f>
        <v/>
      </c>
      <c r="AB840" s="99">
        <f>IF(OR($C840="",Y840=""),"",IF(OR(AND($C840&gt;=1001,$C840&lt;=1005),AND($C840&gt;=1101,$C840&lt;=1105)),COUNTIFS($C$4:$C$1500,"&gt;=1001",$C$4:$C$1500,"&lt;=1005",Y$4:Y$1500,"&gt;"&amp;Y840)+COUNTIFS($C$4:$C$1500,"&gt;=1101",$C$4:$C$1500,"&lt;=1105",Y$4:Y$1500,"&gt;"&amp;Y840)+1,""))</f>
        <v/>
      </c>
      <c r="AC840" s="94" t="n">
        <v>90</v>
      </c>
      <c r="AD840" s="94" t="n">
        <v>81.61</v>
      </c>
      <c r="AE840" s="94" t="n">
        <v>86.38</v>
      </c>
      <c r="AF840" s="94" t="n">
        <v>78.75</v>
      </c>
      <c r="AG840" s="94" t="n">
        <v>96.25</v>
      </c>
      <c r="AH840" s="99">
        <f>IF(AND(AC840&gt;0,AC840&lt;36),1,IF(AND(AC840&gt;=36,AC840&lt;51),2,IF(AND(AC840&gt;=51,AC840&lt;71),3,IF(AND(AC840&gt;=71,AC840&lt;=100),4,))))</f>
        <v/>
      </c>
      <c r="AI840" s="99">
        <f>IF(AND(AD840&gt;0,AD840&lt;41),1,IF(AND(AD840&gt;=41,AD840&lt;56),2,IF(AND(AD840&gt;=56,AD840&lt;71),3,IF(AND(AD840&gt;=71,AD840&lt;=100),4,))))</f>
        <v/>
      </c>
      <c r="AJ840" s="99">
        <f>IF(AND(AE840&gt;0,AE840&lt;41),1,IF(AND(AE840&gt;=41,AE840&lt;56),2,IF(AND(AE840&gt;=56,AE840&lt;71),3,IF(AND(AE840&gt;=71,AE840&lt;=100),4,))))</f>
        <v/>
      </c>
      <c r="AK840" s="99">
        <f>IF(AND(AF840&gt;0,AF840&lt;36),1,IF(AND(AF840&gt;=36,AF840&lt;51),2,IF(AND(AF840&gt;=51,AF840&lt;66),3,IF(AND(AF840&gt;=66,AF840&lt;=100),4,))))</f>
        <v/>
      </c>
      <c r="AL840" s="100">
        <f>IF(AND(AG840&gt;0,AG840&lt;37),1,IF(AND(AG840&gt;=37,AG840&lt;58),2,IF(AND(AG840&gt;=58,AG840&lt;71),3,IF(AND(AG840&gt;=71,AG840&lt;=100),4,))))</f>
        <v/>
      </c>
      <c r="AM840" s="101">
        <f>IF((Y840&lt;&gt;"")*(K840&lt;&gt;""),Y840-K840,"")</f>
        <v/>
      </c>
      <c r="AN840" s="99">
        <f>IF((Z840&lt;&gt;"")*(L840&lt;&gt;""),Z840-L840,"")</f>
        <v/>
      </c>
      <c r="AO840" s="99">
        <f>IF((AA840&lt;&gt;"")*(M840&lt;&gt;""),AA840-M840,"")</f>
        <v/>
      </c>
      <c r="AP840" s="99">
        <f>IF((AB840&lt;&gt;"")*(N840&lt;&gt;""),AB840-N840,"")</f>
        <v/>
      </c>
      <c r="AQ840" s="94">
        <f>IF((AC840&lt;&gt;"")*(O840&lt;&gt;""),AC840-O840,"")</f>
        <v/>
      </c>
      <c r="AR840" s="94">
        <f>IF((AD840&lt;&gt;"")*(P840&lt;&gt;""),AD840-P840,"")</f>
        <v/>
      </c>
      <c r="AS840" s="94">
        <f>IF((AE840&lt;&gt;"")*(Q840&lt;&gt;""),AE840-Q840,"")</f>
        <v/>
      </c>
      <c r="AT840" s="94">
        <f>IF((AF840&lt;&gt;"")*(R840&lt;&gt;""),AF840-R840,"")</f>
        <v/>
      </c>
      <c r="AU840" s="94">
        <f>IF((AG840&lt;&gt;"")*(S840&lt;&gt;""),AG840-S840,"")</f>
        <v/>
      </c>
      <c r="AV840" s="99">
        <f>IF((AH840&lt;&gt;"")*(T840&lt;&gt;""),AH840-T840,"")</f>
        <v/>
      </c>
      <c r="AW840" s="99">
        <f>IF((AI840&lt;&gt;"")*(U840&lt;&gt;""),AI840-U840,"")</f>
        <v/>
      </c>
      <c r="AX840" s="99">
        <f>IF((AJ840&lt;&gt;"")*(V840&lt;&gt;""),AJ840-V840,"")</f>
        <v/>
      </c>
      <c r="AY840" s="99">
        <f>IF((AK840&lt;&gt;"")*(W840&lt;&gt;""),AK840-W840,"")</f>
        <v/>
      </c>
      <c r="AZ840" s="102">
        <f>IF((AL840&lt;&gt;"")*(X840&lt;&gt;""),AL840-X840,"")</f>
        <v/>
      </c>
      <c r="BA840" s="50">
        <f>IFERROR(__xludf.dummyfunction("AI(""Actúa como un tutor académico y dirígete personalmente al estudiante "" &amp; I840 &amp; "" "" &amp; J840 &amp; "" "" &amp; G840 &amp; "" "" &amp; H840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AM840 &amp; ""'. Diferencias por área: Matemáticas ("" &amp; AQ840 &amp; ""), Ciencias Natura"&amp;"les ("" &amp; AR840 &amp; ""), Sociales ("" &amp; AS840 &amp; ""), Lectura Crítica ("" &amp; AT840 &amp; "") e Inglés ("" &amp; AU840 &amp; ""). Variación en posición: grupo ("" &amp; AN840 &amp; ""), grado ("" &amp; AO840 &amp; "") y media ("" &amp; AP840 &amp; ""). Puntajes Primer Simulacro: Global "" &amp; K840 &amp; "", Mat "" &amp; "&amp;"O4 &amp; "", Cien "" &amp; P840 &amp; "", Soc "" &amp; Q840 &amp; "", Lec "" &amp; R840 &amp; "", Ing "" &amp; S840 &amp; "". Puntajes Segundo Simulacro: Global "" &amp; Y840 &amp; "", Mat "" &amp; AC840 &amp; "", Cien "" &amp; AD840 &amp; "", Soc "" &amp; AE840 &amp; "", Lec "" &amp; AF840 &amp; "", Ing "" &amp; AG840 &amp; "". Escribe un mensaje motivador"&amp;" y breve (máximo 4 líneas)."")
"),"=AI(""Actúa como un tutor académico y dirígete personalmente al estudiante "" &amp; I840 &amp; "" "" &amp; J840 &amp; "" "" &amp; G840 &amp; "" "" &amp; H840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AM840 &amp; ""'. Diferencias por área: Matemáticas ("" &amp; AQ840 &amp; ""), Ciencias Natur"&amp;"ales ("" &amp; AR840 &amp; ""), Sociales ("" &amp; AS840 &amp; ""), Lectura Crítica ("" &amp; AT840 &amp; "") e Inglés ("" &amp; AU840 &amp; ""). Variación en posición: grupo ("" &amp; AN840 &amp; ""), grado ("" &amp; AO840 &amp; "") y media ("" &amp; AP840 &amp; ""). Puntajes Primer Simulacro: Global "" &amp; K840 &amp; "", Mat "" &amp;"&amp;" O840 &amp; "", Cien "" &amp; P840 &amp; "", Soc "" &amp; Q840 &amp; "", Lec "" &amp; R840 &amp; "", Ing "" &amp; S840 &amp; "". Puntajes Segundo Simulacro: Global "" &amp; Y840 &amp; "", Mat "" &amp; AC840 &amp; "", Cien "" &amp; AD840 &amp; "", Soc "" &amp; AE840 &amp; "", Lec "" &amp; AF840 &amp; "", Ing "" &amp; AG840 &amp; "". Escribe un mensaje motivado"&amp;"r y breve (máximo 4 líneas)."")
")</f>
        <v/>
      </c>
    </row>
    <row r="841" ht="15.75" customHeight="1" s="42">
      <c r="A841" s="93" t="n"/>
      <c r="B841" s="94" t="inlineStr">
        <is>
          <t>Bachillerato</t>
        </is>
      </c>
      <c r="C841" s="94" t="n">
        <v>1004</v>
      </c>
      <c r="D841" s="94" t="n"/>
      <c r="E841" s="95" t="n">
        <v>1011593262</v>
      </c>
      <c r="F841" s="96">
        <f>TRIM(G841&amp;" "&amp;H841&amp;" "&amp;I841&amp;" "&amp;J841)</f>
        <v/>
      </c>
      <c r="G841" s="94" t="inlineStr">
        <is>
          <t>Urrego</t>
        </is>
      </c>
      <c r="H841" s="94" t="inlineStr">
        <is>
          <t>Becerra</t>
        </is>
      </c>
      <c r="I841" s="94" t="inlineStr">
        <is>
          <t>Ana</t>
        </is>
      </c>
      <c r="J841" s="97" t="inlineStr">
        <is>
          <t>Sofia</t>
        </is>
      </c>
      <c r="K841" s="98">
        <f>IF(SUM(O841:S841)=0, "", ROUND(((O841*3+P841*3+Q841*3+R841*3+S841*1)/13)*5,0))</f>
        <v/>
      </c>
      <c r="L841" s="99">
        <f>IF(OR($C841="",K841=""),"",COUNTIFS($C$4:$C$1500,$C841,K$4:K$1500,"&gt;"&amp;K841)+1)</f>
        <v/>
      </c>
      <c r="M841" s="99">
        <f>IF(OR($C841="",K841=""),"",IF(AND($C841&gt;=1001,$C841&lt;=1005),COUNTIFS($C$4:$C$1500,"&gt;=1001",$C$4:$C$1500,"&lt;=1005",K$4:K$1500,"&gt;"&amp;K841)+1,IF(AND($C841&gt;=1101,$C841&lt;=1105),COUNTIFS($C$4:$C$1500,"&gt;=1101",$C$4:$C$1500,"&lt;=1105",K$4:K$1500,"&gt;"&amp;K841)+1,IF(AND($C841&gt;=901,$C841&lt;=905),COUNTIFS($C$4:$C$1500,"&gt;=901",$C$4:$C$1500,"&lt;=905",K$4:K$1500,"&gt;"&amp;K841)+1,IF(AND($C841&gt;=801,$C841&lt;=805),COUNTIFS($C$4:$C$1500,"&gt;=801",$C$4:$C$1500,"&lt;=805",K$4:K$1500,"&gt;"&amp;K841)+1,IF(AND($C841&gt;=701,$C841&lt;=705),COUNTIFS($C$4:$C$1500,"&gt;=701",$C$4:$C$1500,"&lt;=705",K$4:K$1500,"&gt;"&amp;K841)+1,IF(AND($C841&gt;=601,$C841&lt;=606),COUNTIFS($C$4:$C$1500,"&gt;=601",$C$4:$C$1500,"&lt;=606",K$4:K$1500,"&gt;"&amp;K841)+1,"")))))))</f>
        <v/>
      </c>
      <c r="N841" s="99">
        <f>IF(OR($C841="",K841=""),"",IF(OR(AND($C841&gt;=1001,$C841&lt;=1005),AND($C841&gt;=1101,$C841&lt;=1105)),COUNTIFS($C$4:$C$1500,"&gt;=1001",$C$4:$C$1500,"&lt;=1005",K$4:K$1500,"&gt;"&amp;K841)+COUNTIFS($C$4:$C$1500,"&gt;=1101",$C$4:$C$1500,"&lt;=1105",K$4:K$1500,"&gt;"&amp;K841)+1,""))</f>
        <v/>
      </c>
      <c r="O841" s="94" t="n">
        <v>51.03</v>
      </c>
      <c r="P841" s="94" t="n">
        <v>52.77</v>
      </c>
      <c r="Q841" s="94" t="n">
        <v>61.55</v>
      </c>
      <c r="R841" s="94" t="n">
        <v>55</v>
      </c>
      <c r="S841" s="94" t="n">
        <v>64.44</v>
      </c>
      <c r="T841" s="99">
        <f>IF(AND(O841&gt;0,O841&lt;36),1,IF(AND(O841&gt;=36,O841&lt;51),2,IF(AND(O841&gt;=51,O841&lt;71),3,IF(AND(O841&gt;=71,O841&lt;=100),4,))))</f>
        <v/>
      </c>
      <c r="U841" s="99">
        <f>IF(AND(P841&gt;0,P841&lt;41),1,IF(AND(P841&gt;=41,P841&lt;56),2,IF(AND(P841&gt;=56,P841&lt;71),3,IF(AND(P841&gt;=71,P841&lt;=100),4,))))</f>
        <v/>
      </c>
      <c r="V841" s="99">
        <f>IF(AND(Q841&gt;0,Q841&lt;41),1,IF(AND(Q841&gt;=41,Q841&lt;56),2,IF(AND(Q841&gt;=56,Q841&lt;71),3,IF(AND(Q841&gt;=71,Q841&lt;=100),4,))))</f>
        <v/>
      </c>
      <c r="W841" s="99">
        <f>IF(AND(R841&gt;0,R841&lt;36),1,IF(AND(R841&gt;=36,R841&lt;51),2,IF(AND(R841&gt;=51,R841&lt;66),3,IF(AND(R841&gt;=66,R841&lt;=100),4,))))</f>
        <v/>
      </c>
      <c r="X841" s="100">
        <f>IF(AND(S841&gt;0,S841&lt;37),1,IF(AND(S841&gt;=37,S841&lt;58),2,IF(AND(S841&gt;=58,S841&lt;71),3,IF(AND(S841&gt;=71,S841&lt;=100),4,))))</f>
        <v/>
      </c>
      <c r="Y841" s="101">
        <f>IF(SUM(AC841:AG841)=0, "", ROUND(((AC841*3+AD841*3+AE841*3+AF841*3+AG841*1)/13)*5,0))</f>
        <v/>
      </c>
      <c r="Z841" s="99">
        <f>IF(OR($C841="",Y841=""),"",COUNTIFS($C$4:$C$1500,$C841,Y$4:Y$1500,"&gt;"&amp;Y841)+1)</f>
        <v/>
      </c>
      <c r="AA841" s="99">
        <f>IF(OR($C841="",Y841=""),"",IF(AND($C841&gt;=1001,$C841&lt;=1005),COUNTIFS($C$4:$C$1500,"&gt;=1001",$C$4:$C$1500,"&lt;=1005",Y$4:Y$1500,"&gt;"&amp;Y841)+1,IF(AND($C841&gt;=1101,$C841&lt;=1105),COUNTIFS($C$4:$C$1500,"&gt;=1101",$C$4:$C$1500,"&lt;=1105",Y$4:Y$1500,"&gt;"&amp;Y841)+1,IF(AND($C841&gt;=901,$C841&lt;=905),COUNTIFS($C$4:$C$1500,"&gt;=901",$C$4:$C$1500,"&lt;=905",Y$4:Y$1500,"&gt;"&amp;Y841)+1,IF(AND($C841&gt;=801,$C841&lt;=805),COUNTIFS($C$4:$C$1500,"&gt;=801",$C$4:$C$1500,"&lt;=805",Y$4:Y$1500,"&gt;"&amp;Y841)+1,IF(AND($C841&gt;=701,$C841&lt;=705),COUNTIFS($C$4:$C$1500,"&gt;=701",$C$4:$C$1500,"&lt;=705",Y$4:Y$1500,"&gt;"&amp;Y841)+1,IF(AND($C841&gt;=601,$C841&lt;=606),COUNTIFS($C$4:$C$1500,"&gt;=601",$C$4:$C$1500,"&lt;=606",Y$4:Y$1500,"&gt;"&amp;Y841)+1,"")))))))</f>
        <v/>
      </c>
      <c r="AB841" s="99">
        <f>IF(OR($C841="",Y841=""),"",IF(OR(AND($C841&gt;=1001,$C841&lt;=1005),AND($C841&gt;=1101,$C841&lt;=1105)),COUNTIFS($C$4:$C$1500,"&gt;=1001",$C$4:$C$1500,"&lt;=1005",Y$4:Y$1500,"&gt;"&amp;Y841)+COUNTIFS($C$4:$C$1500,"&gt;=1101",$C$4:$C$1500,"&lt;=1105",Y$4:Y$1500,"&gt;"&amp;Y841)+1,""))</f>
        <v/>
      </c>
      <c r="AC841" s="94" t="n">
        <v>54</v>
      </c>
      <c r="AD841" s="94" t="n">
        <v>64.97</v>
      </c>
      <c r="AE841" s="94" t="n">
        <v>38.38</v>
      </c>
      <c r="AF841" s="94" t="n">
        <v>70</v>
      </c>
      <c r="AG841" s="94" t="n">
        <v>59.58</v>
      </c>
      <c r="AH841" s="99">
        <f>IF(AND(AC841&gt;0,AC841&lt;36),1,IF(AND(AC841&gt;=36,AC841&lt;51),2,IF(AND(AC841&gt;=51,AC841&lt;71),3,IF(AND(AC841&gt;=71,AC841&lt;=100),4,))))</f>
        <v/>
      </c>
      <c r="AI841" s="99">
        <f>IF(AND(AD841&gt;0,AD841&lt;41),1,IF(AND(AD841&gt;=41,AD841&lt;56),2,IF(AND(AD841&gt;=56,AD841&lt;71),3,IF(AND(AD841&gt;=71,AD841&lt;=100),4,))))</f>
        <v/>
      </c>
      <c r="AJ841" s="99">
        <f>IF(AND(AE841&gt;0,AE841&lt;41),1,IF(AND(AE841&gt;=41,AE841&lt;56),2,IF(AND(AE841&gt;=56,AE841&lt;71),3,IF(AND(AE841&gt;=71,AE841&lt;=100),4,))))</f>
        <v/>
      </c>
      <c r="AK841" s="99">
        <f>IF(AND(AF841&gt;0,AF841&lt;36),1,IF(AND(AF841&gt;=36,AF841&lt;51),2,IF(AND(AF841&gt;=51,AF841&lt;66),3,IF(AND(AF841&gt;=66,AF841&lt;=100),4,))))</f>
        <v/>
      </c>
      <c r="AL841" s="100">
        <f>IF(AND(AG841&gt;0,AG841&lt;37),1,IF(AND(AG841&gt;=37,AG841&lt;58),2,IF(AND(AG841&gt;=58,AG841&lt;71),3,IF(AND(AG841&gt;=71,AG841&lt;=100),4,))))</f>
        <v/>
      </c>
      <c r="AM841" s="101">
        <f>IF((Y841&lt;&gt;"")*(K841&lt;&gt;""),Y841-K841,"")</f>
        <v/>
      </c>
      <c r="AN841" s="99">
        <f>IF((Z841&lt;&gt;"")*(L841&lt;&gt;""),Z841-L841,"")</f>
        <v/>
      </c>
      <c r="AO841" s="99">
        <f>IF((AA841&lt;&gt;"")*(M841&lt;&gt;""),AA841-M841,"")</f>
        <v/>
      </c>
      <c r="AP841" s="99">
        <f>IF((AB841&lt;&gt;"")*(N841&lt;&gt;""),AB841-N841,"")</f>
        <v/>
      </c>
      <c r="AQ841" s="94">
        <f>IF((AC841&lt;&gt;"")*(O841&lt;&gt;""),AC841-O841,"")</f>
        <v/>
      </c>
      <c r="AR841" s="94">
        <f>IF((AD841&lt;&gt;"")*(P841&lt;&gt;""),AD841-P841,"")</f>
        <v/>
      </c>
      <c r="AS841" s="94">
        <f>IF((AE841&lt;&gt;"")*(Q841&lt;&gt;""),AE841-Q841,"")</f>
        <v/>
      </c>
      <c r="AT841" s="94">
        <f>IF((AF841&lt;&gt;"")*(R841&lt;&gt;""),AF841-R841,"")</f>
        <v/>
      </c>
      <c r="AU841" s="94">
        <f>IF((AG841&lt;&gt;"")*(S841&lt;&gt;""),AG841-S841,"")</f>
        <v/>
      </c>
      <c r="AV841" s="99">
        <f>IF((AH841&lt;&gt;"")*(T841&lt;&gt;""),AH841-T841,"")</f>
        <v/>
      </c>
      <c r="AW841" s="99">
        <f>IF((AI841&lt;&gt;"")*(U841&lt;&gt;""),AI841-U841,"")</f>
        <v/>
      </c>
      <c r="AX841" s="99">
        <f>IF((AJ841&lt;&gt;"")*(V841&lt;&gt;""),AJ841-V841,"")</f>
        <v/>
      </c>
      <c r="AY841" s="99">
        <f>IF((AK841&lt;&gt;"")*(W841&lt;&gt;""),AK841-W841,"")</f>
        <v/>
      </c>
      <c r="AZ841" s="102">
        <f>IF((AL841&lt;&gt;"")*(X841&lt;&gt;""),AL841-X841,"")</f>
        <v/>
      </c>
      <c r="BA841" s="50">
        <f>IFERROR(__xludf.dummyfunction("AI(""Actúa como un tutor académico y dirígete personalmente al estudiante "" &amp; I841 &amp; "" "" &amp; J841 &amp; "" "" &amp; G841 &amp; "" "" &amp; H841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AM841 &amp; ""'. Diferencias por área: Matemáticas ("" &amp; AQ841 &amp; ""), Ciencias Natura"&amp;"les ("" &amp; AR841 &amp; ""), Sociales ("" &amp; AS841 &amp; ""), Lectura Crítica ("" &amp; AT841 &amp; "") e Inglés ("" &amp; AU841 &amp; ""). Variación en posición: grupo ("" &amp; AN841 &amp; ""), grado ("" &amp; AO841 &amp; "") y media ("" &amp; AP841 &amp; ""). Puntajes Primer Simulacro: Global "" &amp; K841 &amp; "", Mat "" &amp; "&amp;"O4 &amp; "", Cien "" &amp; P841 &amp; "", Soc "" &amp; Q841 &amp; "", Lec "" &amp; R841 &amp; "", Ing "" &amp; S841 &amp; "". Puntajes Segundo Simulacro: Global "" &amp; Y841 &amp; "", Mat "" &amp; AC841 &amp; "", Cien "" &amp; AD841 &amp; "", Soc "" &amp; AE841 &amp; "", Lec "" &amp; AF841 &amp; "", Ing "" &amp; AG841 &amp; "". Escribe un mensaje motivador"&amp;" y breve (máximo 4 líneas)."")
"),"=AI(""Actúa como un tutor académico y dirígete personalmente al estudiante "" &amp; I841 &amp; "" "" &amp; J841 &amp; "" "" &amp; G841 &amp; "" "" &amp; H841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AM841 &amp; ""'. Diferencias por área: Matemáticas ("" &amp; AQ841 &amp; ""), Ciencias Natur"&amp;"ales ("" &amp; AR841 &amp; ""), Sociales ("" &amp; AS841 &amp; ""), Lectura Crítica ("" &amp; AT841 &amp; "") e Inglés ("" &amp; AU841 &amp; ""). Variación en posición: grupo ("" &amp; AN841 &amp; ""), grado ("" &amp; AO841 &amp; "") y media ("" &amp; AP841 &amp; ""). Puntajes Primer Simulacro: Global "" &amp; K841 &amp; "", Mat "" &amp;"&amp;" O841 &amp; "", Cien "" &amp; P841 &amp; "", Soc "" &amp; Q841 &amp; "", Lec "" &amp; R841 &amp; "", Ing "" &amp; S841 &amp; "". Puntajes Segundo Simulacro: Global "" &amp; Y841 &amp; "", Mat "" &amp; AC841 &amp; "", Cien "" &amp; AD841 &amp; "", Soc "" &amp; AE841 &amp; "", Lec "" &amp; AF841 &amp; "", Ing "" &amp; AG841 &amp; "". Escribe un mensaje motivado"&amp;"r y breve (máximo 4 líneas)."")
")</f>
        <v/>
      </c>
    </row>
    <row r="842" ht="15.75" customHeight="1" s="42">
      <c r="A842" s="93" t="n"/>
      <c r="B842" s="94" t="inlineStr">
        <is>
          <t>Bachillerato</t>
        </is>
      </c>
      <c r="C842" s="94" t="n">
        <v>1004</v>
      </c>
      <c r="D842" s="94" t="n"/>
      <c r="E842" s="95" t="n">
        <v>1020306317</v>
      </c>
      <c r="F842" s="96">
        <f>TRIM(G842&amp;" "&amp;H842&amp;" "&amp;I842&amp;" "&amp;J842)</f>
        <v/>
      </c>
      <c r="G842" s="94" t="inlineStr">
        <is>
          <t>Usuga</t>
        </is>
      </c>
      <c r="H842" s="94" t="inlineStr">
        <is>
          <t>Agudelo</t>
        </is>
      </c>
      <c r="I842" s="94" t="inlineStr">
        <is>
          <t>Ángel</t>
        </is>
      </c>
      <c r="J842" s="97" t="inlineStr">
        <is>
          <t>Gabriel</t>
        </is>
      </c>
      <c r="K842" s="98">
        <f>IF(SUM(O842:S842)=0, "", ROUND(((O842*3+P842*3+Q842*3+R842*3+S842*1)/13)*5,0))</f>
        <v/>
      </c>
      <c r="L842" s="99">
        <f>IF(OR($C842="",K842=""),"",COUNTIFS($C$4:$C$1500,$C842,K$4:K$1500,"&gt;"&amp;K842)+1)</f>
        <v/>
      </c>
      <c r="M842" s="99">
        <f>IF(OR($C842="",K842=""),"",IF(AND($C842&gt;=1001,$C842&lt;=1005),COUNTIFS($C$4:$C$1500,"&gt;=1001",$C$4:$C$1500,"&lt;=1005",K$4:K$1500,"&gt;"&amp;K842)+1,IF(AND($C842&gt;=1101,$C842&lt;=1105),COUNTIFS($C$4:$C$1500,"&gt;=1101",$C$4:$C$1500,"&lt;=1105",K$4:K$1500,"&gt;"&amp;K842)+1,IF(AND($C842&gt;=901,$C842&lt;=905),COUNTIFS($C$4:$C$1500,"&gt;=901",$C$4:$C$1500,"&lt;=905",K$4:K$1500,"&gt;"&amp;K842)+1,IF(AND($C842&gt;=801,$C842&lt;=805),COUNTIFS($C$4:$C$1500,"&gt;=801",$C$4:$C$1500,"&lt;=805",K$4:K$1500,"&gt;"&amp;K842)+1,IF(AND($C842&gt;=701,$C842&lt;=705),COUNTIFS($C$4:$C$1500,"&gt;=701",$C$4:$C$1500,"&lt;=705",K$4:K$1500,"&gt;"&amp;K842)+1,IF(AND($C842&gt;=601,$C842&lt;=606),COUNTIFS($C$4:$C$1500,"&gt;=601",$C$4:$C$1500,"&lt;=606",K$4:K$1500,"&gt;"&amp;K842)+1,"")))))))</f>
        <v/>
      </c>
      <c r="N842" s="99">
        <f>IF(OR($C842="",K842=""),"",IF(OR(AND($C842&gt;=1001,$C842&lt;=1005),AND($C842&gt;=1101,$C842&lt;=1105)),COUNTIFS($C$4:$C$1500,"&gt;=1001",$C$4:$C$1500,"&lt;=1005",K$4:K$1500,"&gt;"&amp;K842)+COUNTIFS($C$4:$C$1500,"&gt;=1101",$C$4:$C$1500,"&lt;=1105",K$4:K$1500,"&gt;"&amp;K842)+1,""))</f>
        <v/>
      </c>
      <c r="O842" s="94" t="n">
        <v>32.95</v>
      </c>
      <c r="P842" s="94" t="n">
        <v>38.37</v>
      </c>
      <c r="Q842" s="94" t="n">
        <v>51.6</v>
      </c>
      <c r="R842" s="94" t="n">
        <v>50</v>
      </c>
      <c r="S842" s="94" t="n">
        <v>71.11</v>
      </c>
      <c r="T842" s="99">
        <f>IF(AND(O842&gt;0,O842&lt;36),1,IF(AND(O842&gt;=36,O842&lt;51),2,IF(AND(O842&gt;=51,O842&lt;71),3,IF(AND(O842&gt;=71,O842&lt;=100),4,))))</f>
        <v/>
      </c>
      <c r="U842" s="99">
        <f>IF(AND(P842&gt;0,P842&lt;41),1,IF(AND(P842&gt;=41,P842&lt;56),2,IF(AND(P842&gt;=56,P842&lt;71),3,IF(AND(P842&gt;=71,P842&lt;=100),4,))))</f>
        <v/>
      </c>
      <c r="V842" s="99">
        <f>IF(AND(Q842&gt;0,Q842&lt;41),1,IF(AND(Q842&gt;=41,Q842&lt;56),2,IF(AND(Q842&gt;=56,Q842&lt;71),3,IF(AND(Q842&gt;=71,Q842&lt;=100),4,))))</f>
        <v/>
      </c>
      <c r="W842" s="99">
        <f>IF(AND(R842&gt;0,R842&lt;36),1,IF(AND(R842&gt;=36,R842&lt;51),2,IF(AND(R842&gt;=51,R842&lt;66),3,IF(AND(R842&gt;=66,R842&lt;=100),4,))))</f>
        <v/>
      </c>
      <c r="X842" s="100">
        <f>IF(AND(S842&gt;0,S842&lt;37),1,IF(AND(S842&gt;=37,S842&lt;58),2,IF(AND(S842&gt;=58,S842&lt;71),3,IF(AND(S842&gt;=71,S842&lt;=100),4,))))</f>
        <v/>
      </c>
      <c r="Y842" s="101">
        <f>IF(SUM(AC842:AG842)=0, "", ROUND(((AC842*3+AD842*3+AE842*3+AF842*3+AG842*1)/13)*5,0))</f>
        <v/>
      </c>
      <c r="Z842" s="99">
        <f>IF(OR($C842="",Y842=""),"",COUNTIFS($C$4:$C$1500,$C842,Y$4:Y$1500,"&gt;"&amp;Y842)+1)</f>
        <v/>
      </c>
      <c r="AA842" s="99">
        <f>IF(OR($C842="",Y842=""),"",IF(AND($C842&gt;=1001,$C842&lt;=1005),COUNTIFS($C$4:$C$1500,"&gt;=1001",$C$4:$C$1500,"&lt;=1005",Y$4:Y$1500,"&gt;"&amp;Y842)+1,IF(AND($C842&gt;=1101,$C842&lt;=1105),COUNTIFS($C$4:$C$1500,"&gt;=1101",$C$4:$C$1500,"&lt;=1105",Y$4:Y$1500,"&gt;"&amp;Y842)+1,IF(AND($C842&gt;=901,$C842&lt;=905),COUNTIFS($C$4:$C$1500,"&gt;=901",$C$4:$C$1500,"&lt;=905",Y$4:Y$1500,"&gt;"&amp;Y842)+1,IF(AND($C842&gt;=801,$C842&lt;=805),COUNTIFS($C$4:$C$1500,"&gt;=801",$C$4:$C$1500,"&lt;=805",Y$4:Y$1500,"&gt;"&amp;Y842)+1,IF(AND($C842&gt;=701,$C842&lt;=705),COUNTIFS($C$4:$C$1500,"&gt;=701",$C$4:$C$1500,"&lt;=705",Y$4:Y$1500,"&gt;"&amp;Y842)+1,IF(AND($C842&gt;=601,$C842&lt;=606),COUNTIFS($C$4:$C$1500,"&gt;=601",$C$4:$C$1500,"&lt;=606",Y$4:Y$1500,"&gt;"&amp;Y842)+1,"")))))))</f>
        <v/>
      </c>
      <c r="AB842" s="99">
        <f>IF(OR($C842="",Y842=""),"",IF(OR(AND($C842&gt;=1001,$C842&lt;=1005),AND($C842&gt;=1101,$C842&lt;=1105)),COUNTIFS($C$4:$C$1500,"&gt;=1001",$C$4:$C$1500,"&lt;=1005",Y$4:Y$1500,"&gt;"&amp;Y842)+COUNTIFS($C$4:$C$1500,"&gt;=1101",$C$4:$C$1500,"&lt;=1105",Y$4:Y$1500,"&gt;"&amp;Y842)+1,""))</f>
        <v/>
      </c>
      <c r="AC842" s="94" t="n">
        <v>81</v>
      </c>
      <c r="AD842" s="94" t="n">
        <v>46.04</v>
      </c>
      <c r="AE842" s="94" t="n">
        <v>35.5</v>
      </c>
      <c r="AF842" s="94" t="n">
        <v>65.63</v>
      </c>
      <c r="AG842" s="94" t="n">
        <v>59.58</v>
      </c>
      <c r="AH842" s="99">
        <f>IF(AND(AC842&gt;0,AC842&lt;36),1,IF(AND(AC842&gt;=36,AC842&lt;51),2,IF(AND(AC842&gt;=51,AC842&lt;71),3,IF(AND(AC842&gt;=71,AC842&lt;=100),4,))))</f>
        <v/>
      </c>
      <c r="AI842" s="99">
        <f>IF(AND(AD842&gt;0,AD842&lt;41),1,IF(AND(AD842&gt;=41,AD842&lt;56),2,IF(AND(AD842&gt;=56,AD842&lt;71),3,IF(AND(AD842&gt;=71,AD842&lt;=100),4,))))</f>
        <v/>
      </c>
      <c r="AJ842" s="99">
        <f>IF(AND(AE842&gt;0,AE842&lt;41),1,IF(AND(AE842&gt;=41,AE842&lt;56),2,IF(AND(AE842&gt;=56,AE842&lt;71),3,IF(AND(AE842&gt;=71,AE842&lt;=100),4,))))</f>
        <v/>
      </c>
      <c r="AK842" s="99">
        <f>IF(AND(AF842&gt;0,AF842&lt;36),1,IF(AND(AF842&gt;=36,AF842&lt;51),2,IF(AND(AF842&gt;=51,AF842&lt;66),3,IF(AND(AF842&gt;=66,AF842&lt;=100),4,))))</f>
        <v/>
      </c>
      <c r="AL842" s="100">
        <f>IF(AND(AG842&gt;0,AG842&lt;37),1,IF(AND(AG842&gt;=37,AG842&lt;58),2,IF(AND(AG842&gt;=58,AG842&lt;71),3,IF(AND(AG842&gt;=71,AG842&lt;=100),4,))))</f>
        <v/>
      </c>
      <c r="AM842" s="101">
        <f>IF((Y842&lt;&gt;"")*(K842&lt;&gt;""),Y842-K842,"")</f>
        <v/>
      </c>
      <c r="AN842" s="99">
        <f>IF((Z842&lt;&gt;"")*(L842&lt;&gt;""),Z842-L842,"")</f>
        <v/>
      </c>
      <c r="AO842" s="99">
        <f>IF((AA842&lt;&gt;"")*(M842&lt;&gt;""),AA842-M842,"")</f>
        <v/>
      </c>
      <c r="AP842" s="99">
        <f>IF((AB842&lt;&gt;"")*(N842&lt;&gt;""),AB842-N842,"")</f>
        <v/>
      </c>
      <c r="AQ842" s="94">
        <f>IF((AC842&lt;&gt;"")*(O842&lt;&gt;""),AC842-O842,"")</f>
        <v/>
      </c>
      <c r="AR842" s="94">
        <f>IF((AD842&lt;&gt;"")*(P842&lt;&gt;""),AD842-P842,"")</f>
        <v/>
      </c>
      <c r="AS842" s="94">
        <f>IF((AE842&lt;&gt;"")*(Q842&lt;&gt;""),AE842-Q842,"")</f>
        <v/>
      </c>
      <c r="AT842" s="94">
        <f>IF((AF842&lt;&gt;"")*(R842&lt;&gt;""),AF842-R842,"")</f>
        <v/>
      </c>
      <c r="AU842" s="94">
        <f>IF((AG842&lt;&gt;"")*(S842&lt;&gt;""),AG842-S842,"")</f>
        <v/>
      </c>
      <c r="AV842" s="99">
        <f>IF((AH842&lt;&gt;"")*(T842&lt;&gt;""),AH842-T842,"")</f>
        <v/>
      </c>
      <c r="AW842" s="99">
        <f>IF((AI842&lt;&gt;"")*(U842&lt;&gt;""),AI842-U842,"")</f>
        <v/>
      </c>
      <c r="AX842" s="99">
        <f>IF((AJ842&lt;&gt;"")*(V842&lt;&gt;""),AJ842-V842,"")</f>
        <v/>
      </c>
      <c r="AY842" s="99">
        <f>IF((AK842&lt;&gt;"")*(W842&lt;&gt;""),AK842-W842,"")</f>
        <v/>
      </c>
      <c r="AZ842" s="102">
        <f>IF((AL842&lt;&gt;"")*(X842&lt;&gt;""),AL842-X842,"")</f>
        <v/>
      </c>
      <c r="BA842" s="50">
        <f>IFERROR(__xludf.dummyfunction("AI(""Actúa como un tutor académico y dirígete personalmente al estudiante "" &amp; I842 &amp; "" "" &amp; J842 &amp; "" "" &amp; G842 &amp; "" "" &amp; H842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AM842 &amp; ""'. Diferencias por área: Matemáticas ("" &amp; AQ842 &amp; ""), Ciencias Natura"&amp;"les ("" &amp; AR842 &amp; ""), Sociales ("" &amp; AS842 &amp; ""), Lectura Crítica ("" &amp; AT842 &amp; "") e Inglés ("" &amp; AU842 &amp; ""). Variación en posición: grupo ("" &amp; AN842 &amp; ""), grado ("" &amp; AO842 &amp; "") y media ("" &amp; AP842 &amp; ""). Puntajes Primer Simulacro: Global "" &amp; K842 &amp; "", Mat "" &amp; "&amp;"O4 &amp; "", Cien "" &amp; P842 &amp; "", Soc "" &amp; Q842 &amp; "", Lec "" &amp; R842 &amp; "", Ing "" &amp; S842 &amp; "". Puntajes Segundo Simulacro: Global "" &amp; Y842 &amp; "", Mat "" &amp; AC842 &amp; "", Cien "" &amp; AD842 &amp; "", Soc "" &amp; AE842 &amp; "", Lec "" &amp; AF842 &amp; "", Ing "" &amp; AG842 &amp; "". Escribe un mensaje motivador"&amp;" y breve (máximo 4 líneas)."")
"),"=AI(""Actúa como un tutor académico y dirígete personalmente al estudiante "" &amp; I842 &amp; "" "" &amp; J842 &amp; "" "" &amp; G842 &amp; "" "" &amp; H842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AM842 &amp; ""'. Diferencias por área: Matemáticas ("" &amp; AQ842 &amp; ""), Ciencias Natur"&amp;"ales ("" &amp; AR842 &amp; ""), Sociales ("" &amp; AS842 &amp; ""), Lectura Crítica ("" &amp; AT842 &amp; "") e Inglés ("" &amp; AU842 &amp; ""). Variación en posición: grupo ("" &amp; AN842 &amp; ""), grado ("" &amp; AO842 &amp; "") y media ("" &amp; AP842 &amp; ""). Puntajes Primer Simulacro: Global "" &amp; K842 &amp; "", Mat "" &amp;"&amp;" O842 &amp; "", Cien "" &amp; P842 &amp; "", Soc "" &amp; Q842 &amp; "", Lec "" &amp; R842 &amp; "", Ing "" &amp; S842 &amp; "". Puntajes Segundo Simulacro: Global "" &amp; Y842 &amp; "", Mat "" &amp; AC842 &amp; "", Cien "" &amp; AD842 &amp; "", Soc "" &amp; AE842 &amp; "", Lec "" &amp; AF842 &amp; "", Ing "" &amp; AG842 &amp; "". Escribe un mensaje motivado"&amp;"r y breve (máximo 4 líneas)."")
")</f>
        <v/>
      </c>
    </row>
    <row r="843" ht="15.75" customHeight="1" s="42">
      <c r="A843" s="93" t="n"/>
      <c r="B843" s="94" t="inlineStr">
        <is>
          <t>Bachillerato</t>
        </is>
      </c>
      <c r="C843" s="94" t="n">
        <v>1004</v>
      </c>
      <c r="D843" s="94" t="n"/>
      <c r="E843" s="95" t="n"/>
      <c r="F843" s="96">
        <f>TRIM(G843&amp;" "&amp;H843&amp;" "&amp;I843&amp;" "&amp;J843)</f>
        <v/>
      </c>
      <c r="G843" s="94" t="inlineStr">
        <is>
          <t>Álvarez</t>
        </is>
      </c>
      <c r="H843" s="94" t="inlineStr">
        <is>
          <t>Palacio</t>
        </is>
      </c>
      <c r="I843" s="94" t="inlineStr">
        <is>
          <t>Darlinson</t>
        </is>
      </c>
      <c r="J843" s="97" t="inlineStr">
        <is>
          <t>Estidd</t>
        </is>
      </c>
      <c r="K843" s="98">
        <f>IF(SUM(O843:S843)=0, "", ROUND(((O843*3+P843*3+Q843*3+R843*3+S843*1)/13)*5,0))</f>
        <v/>
      </c>
      <c r="L843" s="99">
        <f>IF(OR($C843="",K843=""),"",COUNTIFS($C$4:$C$1500,$C843,K$4:K$1500,"&gt;"&amp;K843)+1)</f>
        <v/>
      </c>
      <c r="M843" s="99">
        <f>IF(OR($C843="",K843=""),"",IF(AND($C843&gt;=1001,$C843&lt;=1005),COUNTIFS($C$4:$C$1500,"&gt;=1001",$C$4:$C$1500,"&lt;=1005",K$4:K$1500,"&gt;"&amp;K843)+1,IF(AND($C843&gt;=1101,$C843&lt;=1105),COUNTIFS($C$4:$C$1500,"&gt;=1101",$C$4:$C$1500,"&lt;=1105",K$4:K$1500,"&gt;"&amp;K843)+1,IF(AND($C843&gt;=901,$C843&lt;=905),COUNTIFS($C$4:$C$1500,"&gt;=901",$C$4:$C$1500,"&lt;=905",K$4:K$1500,"&gt;"&amp;K843)+1,IF(AND($C843&gt;=801,$C843&lt;=805),COUNTIFS($C$4:$C$1500,"&gt;=801",$C$4:$C$1500,"&lt;=805",K$4:K$1500,"&gt;"&amp;K843)+1,IF(AND($C843&gt;=701,$C843&lt;=705),COUNTIFS($C$4:$C$1500,"&gt;=701",$C$4:$C$1500,"&lt;=705",K$4:K$1500,"&gt;"&amp;K843)+1,IF(AND($C843&gt;=601,$C843&lt;=606),COUNTIFS($C$4:$C$1500,"&gt;=601",$C$4:$C$1500,"&lt;=606",K$4:K$1500,"&gt;"&amp;K843)+1,"")))))))</f>
        <v/>
      </c>
      <c r="N843" s="99">
        <f>IF(OR($C843="",K843=""),"",IF(OR(AND($C843&gt;=1001,$C843&lt;=1005),AND($C843&gt;=1101,$C843&lt;=1105)),COUNTIFS($C$4:$C$1500,"&gt;=1001",$C$4:$C$1500,"&lt;=1005",K$4:K$1500,"&gt;"&amp;K843)+COUNTIFS($C$4:$C$1500,"&gt;=1101",$C$4:$C$1500,"&lt;=1105",K$4:K$1500,"&gt;"&amp;K843)+1,""))</f>
        <v/>
      </c>
      <c r="O843" s="94" t="n">
        <v>19.51</v>
      </c>
      <c r="P843" s="94" t="n">
        <v>21.9</v>
      </c>
      <c r="Q843" s="94" t="n">
        <v>46.19</v>
      </c>
      <c r="R843" s="94" t="n">
        <v>52.5</v>
      </c>
      <c r="S843" s="94" t="n">
        <v>33.33</v>
      </c>
      <c r="T843" s="99">
        <f>IF(AND(O843&gt;0,O843&lt;36),1,IF(AND(O843&gt;=36,O843&lt;51),2,IF(AND(O843&gt;=51,O843&lt;71),3,IF(AND(O843&gt;=71,O843&lt;=100),4,))))</f>
        <v/>
      </c>
      <c r="U843" s="99">
        <f>IF(AND(P843&gt;0,P843&lt;41),1,IF(AND(P843&gt;=41,P843&lt;56),2,IF(AND(P843&gt;=56,P843&lt;71),3,IF(AND(P843&gt;=71,P843&lt;=100),4,))))</f>
        <v/>
      </c>
      <c r="V843" s="99">
        <f>IF(AND(Q843&gt;0,Q843&lt;41),1,IF(AND(Q843&gt;=41,Q843&lt;56),2,IF(AND(Q843&gt;=56,Q843&lt;71),3,IF(AND(Q843&gt;=71,Q843&lt;=100),4,))))</f>
        <v/>
      </c>
      <c r="W843" s="99">
        <f>IF(AND(R843&gt;0,R843&lt;36),1,IF(AND(R843&gt;=36,R843&lt;51),2,IF(AND(R843&gt;=51,R843&lt;66),3,IF(AND(R843&gt;=66,R843&lt;=100),4,))))</f>
        <v/>
      </c>
      <c r="X843" s="100">
        <f>IF(AND(S843&gt;0,S843&lt;37),1,IF(AND(S843&gt;=37,S843&lt;58),2,IF(AND(S843&gt;=58,S843&lt;71),3,IF(AND(S843&gt;=71,S843&lt;=100),4,))))</f>
        <v/>
      </c>
      <c r="Y843" s="101">
        <f>IF(SUM(AC843:AG843)=0, "", ROUND(((AC843*3+AD843*3+AE843*3+AF843*3+AG843*1)/13)*5,0))</f>
        <v/>
      </c>
      <c r="Z843" s="99">
        <f>IF(OR($C843="",Y843=""),"",COUNTIFS($C$4:$C$1500,$C843,Y$4:Y$1500,"&gt;"&amp;Y843)+1)</f>
        <v/>
      </c>
      <c r="AA843" s="99">
        <f>IF(OR($C843="",Y843=""),"",IF(AND($C843&gt;=1001,$C843&lt;=1005),COUNTIFS($C$4:$C$1500,"&gt;=1001",$C$4:$C$1500,"&lt;=1005",Y$4:Y$1500,"&gt;"&amp;Y843)+1,IF(AND($C843&gt;=1101,$C843&lt;=1105),COUNTIFS($C$4:$C$1500,"&gt;=1101",$C$4:$C$1500,"&lt;=1105",Y$4:Y$1500,"&gt;"&amp;Y843)+1,IF(AND($C843&gt;=901,$C843&lt;=905),COUNTIFS($C$4:$C$1500,"&gt;=901",$C$4:$C$1500,"&lt;=905",Y$4:Y$1500,"&gt;"&amp;Y843)+1,IF(AND($C843&gt;=801,$C843&lt;=805),COUNTIFS($C$4:$C$1500,"&gt;=801",$C$4:$C$1500,"&lt;=805",Y$4:Y$1500,"&gt;"&amp;Y843)+1,IF(AND($C843&gt;=701,$C843&lt;=705),COUNTIFS($C$4:$C$1500,"&gt;=701",$C$4:$C$1500,"&lt;=705",Y$4:Y$1500,"&gt;"&amp;Y843)+1,IF(AND($C843&gt;=601,$C843&lt;=606),COUNTIFS($C$4:$C$1500,"&gt;=601",$C$4:$C$1500,"&lt;=606",Y$4:Y$1500,"&gt;"&amp;Y843)+1,"")))))))</f>
        <v/>
      </c>
      <c r="AB843" s="99">
        <f>IF(OR($C843="",Y843=""),"",IF(OR(AND($C843&gt;=1001,$C843&lt;=1005),AND($C843&gt;=1101,$C843&lt;=1105)),COUNTIFS($C$4:$C$1500,"&gt;=1001",$C$4:$C$1500,"&lt;=1005",Y$4:Y$1500,"&gt;"&amp;Y843)+COUNTIFS($C$4:$C$1500,"&gt;=1101",$C$4:$C$1500,"&lt;=1105",Y$4:Y$1500,"&gt;"&amp;Y843)+1,""))</f>
        <v/>
      </c>
      <c r="AC843" s="94" t="n"/>
      <c r="AD843" s="94" t="n"/>
      <c r="AE843" s="94" t="n"/>
      <c r="AF843" s="94" t="n"/>
      <c r="AG843" s="94" t="n"/>
      <c r="AH843" s="99">
        <f>IF(AND(AC843&gt;0,AC843&lt;36),1,IF(AND(AC843&gt;=36,AC843&lt;51),2,IF(AND(AC843&gt;=51,AC843&lt;71),3,IF(AND(AC843&gt;=71,AC843&lt;=100),4,))))</f>
        <v/>
      </c>
      <c r="AI843" s="99">
        <f>IF(AND(AD843&gt;0,AD843&lt;41),1,IF(AND(AD843&gt;=41,AD843&lt;56),2,IF(AND(AD843&gt;=56,AD843&lt;71),3,IF(AND(AD843&gt;=71,AD843&lt;=100),4,))))</f>
        <v/>
      </c>
      <c r="AJ843" s="99">
        <f>IF(AND(AE843&gt;0,AE843&lt;41),1,IF(AND(AE843&gt;=41,AE843&lt;56),2,IF(AND(AE843&gt;=56,AE843&lt;71),3,IF(AND(AE843&gt;=71,AE843&lt;=100),4,))))</f>
        <v/>
      </c>
      <c r="AK843" s="99">
        <f>IF(AND(AF843&gt;0,AF843&lt;36),1,IF(AND(AF843&gt;=36,AF843&lt;51),2,IF(AND(AF843&gt;=51,AF843&lt;66),3,IF(AND(AF843&gt;=66,AF843&lt;=100),4,))))</f>
        <v/>
      </c>
      <c r="AL843" s="100">
        <f>IF(AND(AG843&gt;0,AG843&lt;37),1,IF(AND(AG843&gt;=37,AG843&lt;58),2,IF(AND(AG843&gt;=58,AG843&lt;71),3,IF(AND(AG843&gt;=71,AG843&lt;=100),4,))))</f>
        <v/>
      </c>
      <c r="AM843" s="101">
        <f>IF((Y843&lt;&gt;"")*(K843&lt;&gt;""),Y843-K843,"")</f>
        <v/>
      </c>
      <c r="AN843" s="99">
        <f>IF((Z843&lt;&gt;"")*(L843&lt;&gt;""),Z843-L843,"")</f>
        <v/>
      </c>
      <c r="AO843" s="99">
        <f>IF((AA843&lt;&gt;"")*(M843&lt;&gt;""),AA843-M843,"")</f>
        <v/>
      </c>
      <c r="AP843" s="99">
        <f>IF((AB843&lt;&gt;"")*(N843&lt;&gt;""),AB843-N843,"")</f>
        <v/>
      </c>
      <c r="AQ843" s="94">
        <f>IF((AC843&lt;&gt;"")*(O843&lt;&gt;""),AC843-O843,"")</f>
        <v/>
      </c>
      <c r="AR843" s="94">
        <f>IF((AD843&lt;&gt;"")*(P843&lt;&gt;""),AD843-P843,"")</f>
        <v/>
      </c>
      <c r="AS843" s="94">
        <f>IF((AE843&lt;&gt;"")*(Q843&lt;&gt;""),AE843-Q843,"")</f>
        <v/>
      </c>
      <c r="AT843" s="94">
        <f>IF((AF843&lt;&gt;"")*(R843&lt;&gt;""),AF843-R843,"")</f>
        <v/>
      </c>
      <c r="AU843" s="94">
        <f>IF((AG843&lt;&gt;"")*(S843&lt;&gt;""),AG843-S843,"")</f>
        <v/>
      </c>
      <c r="AV843" s="99">
        <f>IF((AH843&lt;&gt;"")*(T843&lt;&gt;""),AH843-T843,"")</f>
        <v/>
      </c>
      <c r="AW843" s="99">
        <f>IF((AI843&lt;&gt;"")*(U843&lt;&gt;""),AI843-U843,"")</f>
        <v/>
      </c>
      <c r="AX843" s="99">
        <f>IF((AJ843&lt;&gt;"")*(V843&lt;&gt;""),AJ843-V843,"")</f>
        <v/>
      </c>
      <c r="AY843" s="99">
        <f>IF((AK843&lt;&gt;"")*(W843&lt;&gt;""),AK843-W843,"")</f>
        <v/>
      </c>
      <c r="AZ843" s="102">
        <f>IF((AL843&lt;&gt;"")*(X843&lt;&gt;""),AL843-X843,"")</f>
        <v/>
      </c>
      <c r="BA843" s="50">
        <f>IFERROR(__xludf.dummyfunction("AI(""Actúa como un tutor académico y dirígete personalmente al estudiante "" &amp; I843 &amp; "" "" &amp; J843 &amp; "" "" &amp; G843 &amp; "" "" &amp; H843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AM843 &amp; ""'. Diferencias por área: Matemáticas ("" &amp; AQ843 &amp; ""), Ciencias Natura"&amp;"les ("" &amp; AR843 &amp; ""), Sociales ("" &amp; AS843 &amp; ""), Lectura Crítica ("" &amp; AT843 &amp; "") e Inglés ("" &amp; AU843 &amp; ""). Variación en posición: grupo ("" &amp; AN843 &amp; ""), grado ("" &amp; AO843 &amp; "") y media ("" &amp; AP843 &amp; ""). Puntajes Primer Simulacro: Global "" &amp; K843 &amp; "", Mat "" &amp; "&amp;"O4 &amp; "", Cien "" &amp; P843 &amp; "", Soc "" &amp; Q843 &amp; "", Lec "" &amp; R843 &amp; "", Ing "" &amp; S843 &amp; "". Puntajes Segundo Simulacro: Global "" &amp; Y843 &amp; "", Mat "" &amp; AC843 &amp; "", Cien "" &amp; AD843 &amp; "", Soc "" &amp; AE843 &amp; "", Lec "" &amp; AF843 &amp; "", Ing "" &amp; AG843 &amp; "". Escribe un mensaje motivador"&amp;" y breve (máximo 4 líneas)."")
"),"=AI(""Actúa como un tutor académico y dirígete personalmente al estudiante "" &amp; I843 &amp; "" "" &amp; J843 &amp; "" "" &amp; G843 &amp; "" "" &amp; H843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AM843 &amp; ""'. Diferencias por área: Matemáticas ("" &amp; AQ843 &amp; ""), Ciencias Natur"&amp;"ales ("" &amp; AR843 &amp; ""), Sociales ("" &amp; AS843 &amp; ""), Lectura Crítica ("" &amp; AT843 &amp; "") e Inglés ("" &amp; AU843 &amp; ""). Variación en posición: grupo ("" &amp; AN843 &amp; ""), grado ("" &amp; AO843 &amp; "") y media ("" &amp; AP843 &amp; ""). Puntajes Primer Simulacro: Global "" &amp; K843 &amp; "", Mat "" &amp;"&amp;" O843 &amp; "", Cien "" &amp; P843 &amp; "", Soc "" &amp; Q843 &amp; "", Lec "" &amp; R843 &amp; "", Ing "" &amp; S843 &amp; "". Puntajes Segundo Simulacro: Global "" &amp; Y843 &amp; "", Mat "" &amp; AC843 &amp; "", Cien "" &amp; AD843 &amp; "", Soc "" &amp; AE843 &amp; "", Lec "" &amp; AF843 &amp; "", Ing "" &amp; AG843 &amp; "". Escribe un mensaje motivado"&amp;"r y breve (máximo 4 líneas)."")
")</f>
        <v/>
      </c>
    </row>
    <row r="844" ht="15.75" customHeight="1" s="42">
      <c r="A844" s="93" t="n"/>
      <c r="B844" s="94" t="inlineStr">
        <is>
          <t>Bachillerato</t>
        </is>
      </c>
      <c r="C844" s="94" t="n">
        <v>1005</v>
      </c>
      <c r="D844" s="94" t="n"/>
      <c r="E844" s="95" t="n">
        <v>1011593901</v>
      </c>
      <c r="F844" s="96">
        <f>TRIM(G844&amp;" "&amp;H844&amp;" "&amp;I844&amp;" "&amp;J844)</f>
        <v/>
      </c>
      <c r="G844" s="94" t="inlineStr">
        <is>
          <t>Acevedo</t>
        </is>
      </c>
      <c r="H844" s="94" t="inlineStr">
        <is>
          <t>Hernández</t>
        </is>
      </c>
      <c r="I844" s="94" t="inlineStr">
        <is>
          <t>Shamely</t>
        </is>
      </c>
      <c r="J844" s="97" t="n"/>
      <c r="K844" s="98">
        <f>IF(SUM(O844:S844)=0, "", ROUND(((O844*3+P844*3+Q844*3+R844*3+S844*1)/13)*5,0))</f>
        <v/>
      </c>
      <c r="L844" s="99">
        <f>IF(OR($C844="",K844=""),"",COUNTIFS($C$4:$C$1500,$C844,K$4:K$1500,"&gt;"&amp;K844)+1)</f>
        <v/>
      </c>
      <c r="M844" s="99">
        <f>IF(OR($C844="",K844=""),"",IF(AND($C844&gt;=1001,$C844&lt;=1005),COUNTIFS($C$4:$C$1500,"&gt;=1001",$C$4:$C$1500,"&lt;=1005",K$4:K$1500,"&gt;"&amp;K844)+1,IF(AND($C844&gt;=1101,$C844&lt;=1105),COUNTIFS($C$4:$C$1500,"&gt;=1101",$C$4:$C$1500,"&lt;=1105",K$4:K$1500,"&gt;"&amp;K844)+1,IF(AND($C844&gt;=901,$C844&lt;=905),COUNTIFS($C$4:$C$1500,"&gt;=901",$C$4:$C$1500,"&lt;=905",K$4:K$1500,"&gt;"&amp;K844)+1,IF(AND($C844&gt;=801,$C844&lt;=805),COUNTIFS($C$4:$C$1500,"&gt;=801",$C$4:$C$1500,"&lt;=805",K$4:K$1500,"&gt;"&amp;K844)+1,IF(AND($C844&gt;=701,$C844&lt;=705),COUNTIFS($C$4:$C$1500,"&gt;=701",$C$4:$C$1500,"&lt;=705",K$4:K$1500,"&gt;"&amp;K844)+1,IF(AND($C844&gt;=601,$C844&lt;=606),COUNTIFS($C$4:$C$1500,"&gt;=601",$C$4:$C$1500,"&lt;=606",K$4:K$1500,"&gt;"&amp;K844)+1,"")))))))</f>
        <v/>
      </c>
      <c r="N844" s="99">
        <f>IF(OR($C844="",K844=""),"",IF(OR(AND($C844&gt;=1001,$C844&lt;=1005),AND($C844&gt;=1101,$C844&lt;=1105)),COUNTIFS($C$4:$C$1500,"&gt;=1001",$C$4:$C$1500,"&lt;=1005",K$4:K$1500,"&gt;"&amp;K844)+COUNTIFS($C$4:$C$1500,"&gt;=1101",$C$4:$C$1500,"&lt;=1105",K$4:K$1500,"&gt;"&amp;K844)+1,""))</f>
        <v/>
      </c>
      <c r="O844" s="94" t="n">
        <v>33.24</v>
      </c>
      <c r="P844" s="94" t="n">
        <v>53.94</v>
      </c>
      <c r="Q844" s="94" t="n">
        <v>45.7</v>
      </c>
      <c r="R844" s="94" t="n">
        <v>52.5</v>
      </c>
      <c r="S844" s="94" t="n">
        <v>31.11</v>
      </c>
      <c r="T844" s="99">
        <f>IF(AND(O844&gt;0,O844&lt;36),1,IF(AND(O844&gt;=36,O844&lt;51),2,IF(AND(O844&gt;=51,O844&lt;71),3,IF(AND(O844&gt;=71,O844&lt;=100),4,))))</f>
        <v/>
      </c>
      <c r="U844" s="99">
        <f>IF(AND(P844&gt;0,P844&lt;41),1,IF(AND(P844&gt;=41,P844&lt;56),2,IF(AND(P844&gt;=56,P844&lt;71),3,IF(AND(P844&gt;=71,P844&lt;=100),4,))))</f>
        <v/>
      </c>
      <c r="V844" s="99">
        <f>IF(AND(Q844&gt;0,Q844&lt;41),1,IF(AND(Q844&gt;=41,Q844&lt;56),2,IF(AND(Q844&gt;=56,Q844&lt;71),3,IF(AND(Q844&gt;=71,Q844&lt;=100),4,))))</f>
        <v/>
      </c>
      <c r="W844" s="99">
        <f>IF(AND(R844&gt;0,R844&lt;36),1,IF(AND(R844&gt;=36,R844&lt;51),2,IF(AND(R844&gt;=51,R844&lt;66),3,IF(AND(R844&gt;=66,R844&lt;=100),4,))))</f>
        <v/>
      </c>
      <c r="X844" s="100">
        <f>IF(AND(S844&gt;0,S844&lt;37),1,IF(AND(S844&gt;=37,S844&lt;58),2,IF(AND(S844&gt;=58,S844&lt;71),3,IF(AND(S844&gt;=71,S844&lt;=100),4,))))</f>
        <v/>
      </c>
      <c r="Y844" s="101">
        <f>IF(SUM(AC844:AG844)=0, "", ROUND(((AC844*3+AD844*3+AE844*3+AF844*3+AG844*1)/13)*5,0))</f>
        <v/>
      </c>
      <c r="Z844" s="99">
        <f>IF(OR($C844="",Y844=""),"",COUNTIFS($C$4:$C$1500,$C844,Y$4:Y$1500,"&gt;"&amp;Y844)+1)</f>
        <v/>
      </c>
      <c r="AA844" s="99">
        <f>IF(OR($C844="",Y844=""),"",IF(AND($C844&gt;=1001,$C844&lt;=1005),COUNTIFS($C$4:$C$1500,"&gt;=1001",$C$4:$C$1500,"&lt;=1005",Y$4:Y$1500,"&gt;"&amp;Y844)+1,IF(AND($C844&gt;=1101,$C844&lt;=1105),COUNTIFS($C$4:$C$1500,"&gt;=1101",$C$4:$C$1500,"&lt;=1105",Y$4:Y$1500,"&gt;"&amp;Y844)+1,IF(AND($C844&gt;=901,$C844&lt;=905),COUNTIFS($C$4:$C$1500,"&gt;=901",$C$4:$C$1500,"&lt;=905",Y$4:Y$1500,"&gt;"&amp;Y844)+1,IF(AND($C844&gt;=801,$C844&lt;=805),COUNTIFS($C$4:$C$1500,"&gt;=801",$C$4:$C$1500,"&lt;=805",Y$4:Y$1500,"&gt;"&amp;Y844)+1,IF(AND($C844&gt;=701,$C844&lt;=705),COUNTIFS($C$4:$C$1500,"&gt;=701",$C$4:$C$1500,"&lt;=705",Y$4:Y$1500,"&gt;"&amp;Y844)+1,IF(AND($C844&gt;=601,$C844&lt;=606),COUNTIFS($C$4:$C$1500,"&gt;=601",$C$4:$C$1500,"&lt;=606",Y$4:Y$1500,"&gt;"&amp;Y844)+1,"")))))))</f>
        <v/>
      </c>
      <c r="AB844" s="99">
        <f>IF(OR($C844="",Y844=""),"",IF(OR(AND($C844&gt;=1001,$C844&lt;=1005),AND($C844&gt;=1101,$C844&lt;=1105)),COUNTIFS($C$4:$C$1500,"&gt;=1001",$C$4:$C$1500,"&lt;=1005",Y$4:Y$1500,"&gt;"&amp;Y844)+COUNTIFS($C$4:$C$1500,"&gt;=1101",$C$4:$C$1500,"&lt;=1105",Y$4:Y$1500,"&gt;"&amp;Y844)+1,""))</f>
        <v/>
      </c>
      <c r="AC844" s="94" t="n">
        <v>77.5</v>
      </c>
      <c r="AD844" s="94" t="n">
        <v>51.03</v>
      </c>
      <c r="AE844" s="94" t="n">
        <v>89.38</v>
      </c>
      <c r="AF844" s="94" t="n">
        <v>26.25</v>
      </c>
      <c r="AG844" s="94" t="n">
        <v>70</v>
      </c>
      <c r="AH844" s="99">
        <f>IF(AND(AC844&gt;0,AC844&lt;36),1,IF(AND(AC844&gt;=36,AC844&lt;51),2,IF(AND(AC844&gt;=51,AC844&lt;71),3,IF(AND(AC844&gt;=71,AC844&lt;=100),4,))))</f>
        <v/>
      </c>
      <c r="AI844" s="99">
        <f>IF(AND(AD844&gt;0,AD844&lt;41),1,IF(AND(AD844&gt;=41,AD844&lt;56),2,IF(AND(AD844&gt;=56,AD844&lt;71),3,IF(AND(AD844&gt;=71,AD844&lt;=100),4,))))</f>
        <v/>
      </c>
      <c r="AJ844" s="99">
        <f>IF(AND(AE844&gt;0,AE844&lt;41),1,IF(AND(AE844&gt;=41,AE844&lt;56),2,IF(AND(AE844&gt;=56,AE844&lt;71),3,IF(AND(AE844&gt;=71,AE844&lt;=100),4,))))</f>
        <v/>
      </c>
      <c r="AK844" s="99">
        <f>IF(AND(AF844&gt;0,AF844&lt;36),1,IF(AND(AF844&gt;=36,AF844&lt;51),2,IF(AND(AF844&gt;=51,AF844&lt;66),3,IF(AND(AF844&gt;=66,AF844&lt;=100),4,))))</f>
        <v/>
      </c>
      <c r="AL844" s="100">
        <f>IF(AND(AG844&gt;0,AG844&lt;37),1,IF(AND(AG844&gt;=37,AG844&lt;58),2,IF(AND(AG844&gt;=58,AG844&lt;71),3,IF(AND(AG844&gt;=71,AG844&lt;=100),4,))))</f>
        <v/>
      </c>
      <c r="AM844" s="101">
        <f>IF((Y844&lt;&gt;"")*(K844&lt;&gt;""),Y844-K844,"")</f>
        <v/>
      </c>
      <c r="AN844" s="99">
        <f>IF((Z844&lt;&gt;"")*(L844&lt;&gt;""),Z844-L844,"")</f>
        <v/>
      </c>
      <c r="AO844" s="99">
        <f>IF((AA844&lt;&gt;"")*(M844&lt;&gt;""),AA844-M844,"")</f>
        <v/>
      </c>
      <c r="AP844" s="99">
        <f>IF((AB844&lt;&gt;"")*(N844&lt;&gt;""),AB844-N844,"")</f>
        <v/>
      </c>
      <c r="AQ844" s="94">
        <f>IF((AC844&lt;&gt;"")*(O844&lt;&gt;""),AC844-O844,"")</f>
        <v/>
      </c>
      <c r="AR844" s="94">
        <f>IF((AD844&lt;&gt;"")*(P844&lt;&gt;""),AD844-P844,"")</f>
        <v/>
      </c>
      <c r="AS844" s="94">
        <f>IF((AE844&lt;&gt;"")*(Q844&lt;&gt;""),AE844-Q844,"")</f>
        <v/>
      </c>
      <c r="AT844" s="94">
        <f>IF((AF844&lt;&gt;"")*(R844&lt;&gt;""),AF844-R844,"")</f>
        <v/>
      </c>
      <c r="AU844" s="94">
        <f>IF((AG844&lt;&gt;"")*(S844&lt;&gt;""),AG844-S844,"")</f>
        <v/>
      </c>
      <c r="AV844" s="99">
        <f>IF((AH844&lt;&gt;"")*(T844&lt;&gt;""),AH844-T844,"")</f>
        <v/>
      </c>
      <c r="AW844" s="99">
        <f>IF((AI844&lt;&gt;"")*(U844&lt;&gt;""),AI844-U844,"")</f>
        <v/>
      </c>
      <c r="AX844" s="99">
        <f>IF((AJ844&lt;&gt;"")*(V844&lt;&gt;""),AJ844-V844,"")</f>
        <v/>
      </c>
      <c r="AY844" s="99">
        <f>IF((AK844&lt;&gt;"")*(W844&lt;&gt;""),AK844-W844,"")</f>
        <v/>
      </c>
      <c r="AZ844" s="102">
        <f>IF((AL844&lt;&gt;"")*(X844&lt;&gt;""),AL844-X844,"")</f>
        <v/>
      </c>
      <c r="BA844" s="50">
        <f>IFERROR(__xludf.dummyfunction("AI(""Actúa como un tutor académico y dirígete personalmente al estudiante "" &amp; I844 &amp; "" "" &amp; J844 &amp; "" "" &amp; G844 &amp; "" "" &amp; H844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AM844 &amp; ""'. Diferencias por área: Matemáticas ("" &amp; AQ844 &amp; ""), Ciencias Natura"&amp;"les ("" &amp; AR844 &amp; ""), Sociales ("" &amp; AS844 &amp; ""), Lectura Crítica ("" &amp; AT844 &amp; "") e Inglés ("" &amp; AU844 &amp; ""). Variación en posición: grupo ("" &amp; AN844 &amp; ""), grado ("" &amp; AO844 &amp; "") y media ("" &amp; AP844 &amp; ""). Puntajes Primer Simulacro: Global "" &amp; K844 &amp; "", Mat "" &amp; "&amp;"O4 &amp; "", Cien "" &amp; P844 &amp; "", Soc "" &amp; Q844 &amp; "", Lec "" &amp; R844 &amp; "", Ing "" &amp; S844 &amp; "". Puntajes Segundo Simulacro: Global "" &amp; Y844 &amp; "", Mat "" &amp; AC844 &amp; "", Cien "" &amp; AD844 &amp; "", Soc "" &amp; AE844 &amp; "", Lec "" &amp; AF844 &amp; "", Ing "" &amp; AG844 &amp; "". Escribe un mensaje motivador"&amp;" y breve (máximo 4 líneas)."")
"),"=AI(""Actúa como un tutor académico y dirígete personalmente al estudiante "" &amp; I844 &amp; "" "" &amp; J844 &amp; "" "" &amp; G844 &amp; "" "" &amp; H844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AM844 &amp; ""'. Diferencias por área: Matemáticas ("" &amp; AQ844 &amp; ""), Ciencias Natur"&amp;"ales ("" &amp; AR844 &amp; ""), Sociales ("" &amp; AS844 &amp; ""), Lectura Crítica ("" &amp; AT844 &amp; "") e Inglés ("" &amp; AU844 &amp; ""). Variación en posición: grupo ("" &amp; AN844 &amp; ""), grado ("" &amp; AO844 &amp; "") y media ("" &amp; AP844 &amp; ""). Puntajes Primer Simulacro: Global "" &amp; K844 &amp; "", Mat "" &amp;"&amp;" O844 &amp; "", Cien "" &amp; P844 &amp; "", Soc "" &amp; Q844 &amp; "", Lec "" &amp; R844 &amp; "", Ing "" &amp; S844 &amp; "". Puntajes Segundo Simulacro: Global "" &amp; Y844 &amp; "", Mat "" &amp; AC844 &amp; "", Cien "" &amp; AD844 &amp; "", Soc "" &amp; AE844 &amp; "", Lec "" &amp; AF844 &amp; "", Ing "" &amp; AG844 &amp; "". Escribe un mensaje motivado"&amp;"r y breve (máximo 4 líneas)."")
")</f>
        <v/>
      </c>
    </row>
    <row r="845" ht="15.75" customHeight="1" s="42">
      <c r="A845" s="93" t="n"/>
      <c r="B845" s="94" t="inlineStr">
        <is>
          <t>Bachillerato</t>
        </is>
      </c>
      <c r="C845" s="94" t="n">
        <v>1005</v>
      </c>
      <c r="D845" s="94" t="n"/>
      <c r="E845" s="95" t="n">
        <v>1011594255</v>
      </c>
      <c r="F845" s="96">
        <f>TRIM(G845&amp;" "&amp;H845&amp;" "&amp;I845&amp;" "&amp;J845)</f>
        <v/>
      </c>
      <c r="G845" s="94" t="inlineStr">
        <is>
          <t>Alcaraz</t>
        </is>
      </c>
      <c r="H845" s="94" t="inlineStr">
        <is>
          <t>Coronado</t>
        </is>
      </c>
      <c r="I845" s="94" t="inlineStr">
        <is>
          <t>Rossana</t>
        </is>
      </c>
      <c r="J845" s="97" t="n"/>
      <c r="K845" s="98">
        <f>IF(SUM(O845:S845)=0, "", ROUND(((O845*3+P845*3+Q845*3+R845*3+S845*1)/13)*5,0))</f>
        <v/>
      </c>
      <c r="L845" s="99">
        <f>IF(OR($C845="",K845=""),"",COUNTIFS($C$4:$C$1500,$C845,K$4:K$1500,"&gt;"&amp;K845)+1)</f>
        <v/>
      </c>
      <c r="M845" s="99">
        <f>IF(OR($C845="",K845=""),"",IF(AND($C845&gt;=1001,$C845&lt;=1005),COUNTIFS($C$4:$C$1500,"&gt;=1001",$C$4:$C$1500,"&lt;=1005",K$4:K$1500,"&gt;"&amp;K845)+1,IF(AND($C845&gt;=1101,$C845&lt;=1105),COUNTIFS($C$4:$C$1500,"&gt;=1101",$C$4:$C$1500,"&lt;=1105",K$4:K$1500,"&gt;"&amp;K845)+1,IF(AND($C845&gt;=901,$C845&lt;=905),COUNTIFS($C$4:$C$1500,"&gt;=901",$C$4:$C$1500,"&lt;=905",K$4:K$1500,"&gt;"&amp;K845)+1,IF(AND($C845&gt;=801,$C845&lt;=805),COUNTIFS($C$4:$C$1500,"&gt;=801",$C$4:$C$1500,"&lt;=805",K$4:K$1500,"&gt;"&amp;K845)+1,IF(AND($C845&gt;=701,$C845&lt;=705),COUNTIFS($C$4:$C$1500,"&gt;=701",$C$4:$C$1500,"&lt;=705",K$4:K$1500,"&gt;"&amp;K845)+1,IF(AND($C845&gt;=601,$C845&lt;=606),COUNTIFS($C$4:$C$1500,"&gt;=601",$C$4:$C$1500,"&lt;=606",K$4:K$1500,"&gt;"&amp;K845)+1,"")))))))</f>
        <v/>
      </c>
      <c r="N845" s="99">
        <f>IF(OR($C845="",K845=""),"",IF(OR(AND($C845&gt;=1001,$C845&lt;=1005),AND($C845&gt;=1101,$C845&lt;=1105)),COUNTIFS($C$4:$C$1500,"&gt;=1001",$C$4:$C$1500,"&lt;=1005",K$4:K$1500,"&gt;"&amp;K845)+COUNTIFS($C$4:$C$1500,"&gt;=1101",$C$4:$C$1500,"&lt;=1105",K$4:K$1500,"&gt;"&amp;K845)+1,""))</f>
        <v/>
      </c>
      <c r="O845" s="94" t="n">
        <v>37.07</v>
      </c>
      <c r="P845" s="94" t="n">
        <v>40.46</v>
      </c>
      <c r="Q845" s="94" t="n">
        <v>37.1</v>
      </c>
      <c r="R845" s="94" t="n">
        <v>47.5</v>
      </c>
      <c r="S845" s="94" t="n">
        <v>48.89</v>
      </c>
      <c r="T845" s="99">
        <f>IF(AND(O845&gt;0,O845&lt;36),1,IF(AND(O845&gt;=36,O845&lt;51),2,IF(AND(O845&gt;=51,O845&lt;71),3,IF(AND(O845&gt;=71,O845&lt;=100),4,))))</f>
        <v/>
      </c>
      <c r="U845" s="99">
        <f>IF(AND(P845&gt;0,P845&lt;41),1,IF(AND(P845&gt;=41,P845&lt;56),2,IF(AND(P845&gt;=56,P845&lt;71),3,IF(AND(P845&gt;=71,P845&lt;=100),4,))))</f>
        <v/>
      </c>
      <c r="V845" s="99">
        <f>IF(AND(Q845&gt;0,Q845&lt;41),1,IF(AND(Q845&gt;=41,Q845&lt;56),2,IF(AND(Q845&gt;=56,Q845&lt;71),3,IF(AND(Q845&gt;=71,Q845&lt;=100),4,))))</f>
        <v/>
      </c>
      <c r="W845" s="99">
        <f>IF(AND(R845&gt;0,R845&lt;36),1,IF(AND(R845&gt;=36,R845&lt;51),2,IF(AND(R845&gt;=51,R845&lt;66),3,IF(AND(R845&gt;=66,R845&lt;=100),4,))))</f>
        <v/>
      </c>
      <c r="X845" s="100">
        <f>IF(AND(S845&gt;0,S845&lt;37),1,IF(AND(S845&gt;=37,S845&lt;58),2,IF(AND(S845&gt;=58,S845&lt;71),3,IF(AND(S845&gt;=71,S845&lt;=100),4,))))</f>
        <v/>
      </c>
      <c r="Y845" s="101">
        <f>IF(SUM(AC845:AG845)=0, "", ROUND(((AC845*3+AD845*3+AE845*3+AF845*3+AG845*1)/13)*5,0))</f>
        <v/>
      </c>
      <c r="Z845" s="99">
        <f>IF(OR($C845="",Y845=""),"",COUNTIFS($C$4:$C$1500,$C845,Y$4:Y$1500,"&gt;"&amp;Y845)+1)</f>
        <v/>
      </c>
      <c r="AA845" s="99">
        <f>IF(OR($C845="",Y845=""),"",IF(AND($C845&gt;=1001,$C845&lt;=1005),COUNTIFS($C$4:$C$1500,"&gt;=1001",$C$4:$C$1500,"&lt;=1005",Y$4:Y$1500,"&gt;"&amp;Y845)+1,IF(AND($C845&gt;=1101,$C845&lt;=1105),COUNTIFS($C$4:$C$1500,"&gt;=1101",$C$4:$C$1500,"&lt;=1105",Y$4:Y$1500,"&gt;"&amp;Y845)+1,IF(AND($C845&gt;=901,$C845&lt;=905),COUNTIFS($C$4:$C$1500,"&gt;=901",$C$4:$C$1500,"&lt;=905",Y$4:Y$1500,"&gt;"&amp;Y845)+1,IF(AND($C845&gt;=801,$C845&lt;=805),COUNTIFS($C$4:$C$1500,"&gt;=801",$C$4:$C$1500,"&lt;=805",Y$4:Y$1500,"&gt;"&amp;Y845)+1,IF(AND($C845&gt;=701,$C845&lt;=705),COUNTIFS($C$4:$C$1500,"&gt;=701",$C$4:$C$1500,"&lt;=705",Y$4:Y$1500,"&gt;"&amp;Y845)+1,IF(AND($C845&gt;=601,$C845&lt;=606),COUNTIFS($C$4:$C$1500,"&gt;=601",$C$4:$C$1500,"&lt;=606",Y$4:Y$1500,"&gt;"&amp;Y845)+1,"")))))))</f>
        <v/>
      </c>
      <c r="AB845" s="99">
        <f>IF(OR($C845="",Y845=""),"",IF(OR(AND($C845&gt;=1001,$C845&lt;=1005),AND($C845&gt;=1101,$C845&lt;=1105)),COUNTIFS($C$4:$C$1500,"&gt;=1001",$C$4:$C$1500,"&lt;=1005",Y$4:Y$1500,"&gt;"&amp;Y845)+COUNTIFS($C$4:$C$1500,"&gt;=1101",$C$4:$C$1500,"&lt;=1105",Y$4:Y$1500,"&gt;"&amp;Y845)+1,""))</f>
        <v/>
      </c>
      <c r="AC845" s="94" t="n">
        <v>71.5</v>
      </c>
      <c r="AD845" s="94" t="n">
        <v>61.34</v>
      </c>
      <c r="AE845" s="94" t="n">
        <v>49.88</v>
      </c>
      <c r="AF845" s="94" t="n">
        <v>87.5</v>
      </c>
      <c r="AG845" s="94" t="n">
        <v>91.88</v>
      </c>
      <c r="AH845" s="99">
        <f>IF(AND(AC845&gt;0,AC845&lt;36),1,IF(AND(AC845&gt;=36,AC845&lt;51),2,IF(AND(AC845&gt;=51,AC845&lt;71),3,IF(AND(AC845&gt;=71,AC845&lt;=100),4,))))</f>
        <v/>
      </c>
      <c r="AI845" s="99">
        <f>IF(AND(AD845&gt;0,AD845&lt;41),1,IF(AND(AD845&gt;=41,AD845&lt;56),2,IF(AND(AD845&gt;=56,AD845&lt;71),3,IF(AND(AD845&gt;=71,AD845&lt;=100),4,))))</f>
        <v/>
      </c>
      <c r="AJ845" s="99">
        <f>IF(AND(AE845&gt;0,AE845&lt;41),1,IF(AND(AE845&gt;=41,AE845&lt;56),2,IF(AND(AE845&gt;=56,AE845&lt;71),3,IF(AND(AE845&gt;=71,AE845&lt;=100),4,))))</f>
        <v/>
      </c>
      <c r="AK845" s="99">
        <f>IF(AND(AF845&gt;0,AF845&lt;36),1,IF(AND(AF845&gt;=36,AF845&lt;51),2,IF(AND(AF845&gt;=51,AF845&lt;66),3,IF(AND(AF845&gt;=66,AF845&lt;=100),4,))))</f>
        <v/>
      </c>
      <c r="AL845" s="100">
        <f>IF(AND(AG845&gt;0,AG845&lt;37),1,IF(AND(AG845&gt;=37,AG845&lt;58),2,IF(AND(AG845&gt;=58,AG845&lt;71),3,IF(AND(AG845&gt;=71,AG845&lt;=100),4,))))</f>
        <v/>
      </c>
      <c r="AM845" s="101">
        <f>IF((Y845&lt;&gt;"")*(K845&lt;&gt;""),Y845-K845,"")</f>
        <v/>
      </c>
      <c r="AN845" s="99">
        <f>IF((Z845&lt;&gt;"")*(L845&lt;&gt;""),Z845-L845,"")</f>
        <v/>
      </c>
      <c r="AO845" s="99">
        <f>IF((AA845&lt;&gt;"")*(M845&lt;&gt;""),AA845-M845,"")</f>
        <v/>
      </c>
      <c r="AP845" s="99">
        <f>IF((AB845&lt;&gt;"")*(N845&lt;&gt;""),AB845-N845,"")</f>
        <v/>
      </c>
      <c r="AQ845" s="94">
        <f>IF((AC845&lt;&gt;"")*(O845&lt;&gt;""),AC845-O845,"")</f>
        <v/>
      </c>
      <c r="AR845" s="94">
        <f>IF((AD845&lt;&gt;"")*(P845&lt;&gt;""),AD845-P845,"")</f>
        <v/>
      </c>
      <c r="AS845" s="94">
        <f>IF((AE845&lt;&gt;"")*(Q845&lt;&gt;""),AE845-Q845,"")</f>
        <v/>
      </c>
      <c r="AT845" s="94">
        <f>IF((AF845&lt;&gt;"")*(R845&lt;&gt;""),AF845-R845,"")</f>
        <v/>
      </c>
      <c r="AU845" s="94">
        <f>IF((AG845&lt;&gt;"")*(S845&lt;&gt;""),AG845-S845,"")</f>
        <v/>
      </c>
      <c r="AV845" s="99">
        <f>IF((AH845&lt;&gt;"")*(T845&lt;&gt;""),AH845-T845,"")</f>
        <v/>
      </c>
      <c r="AW845" s="99">
        <f>IF((AI845&lt;&gt;"")*(U845&lt;&gt;""),AI845-U845,"")</f>
        <v/>
      </c>
      <c r="AX845" s="99">
        <f>IF((AJ845&lt;&gt;"")*(V845&lt;&gt;""),AJ845-V845,"")</f>
        <v/>
      </c>
      <c r="AY845" s="99">
        <f>IF((AK845&lt;&gt;"")*(W845&lt;&gt;""),AK845-W845,"")</f>
        <v/>
      </c>
      <c r="AZ845" s="102">
        <f>IF((AL845&lt;&gt;"")*(X845&lt;&gt;""),AL845-X845,"")</f>
        <v/>
      </c>
      <c r="BA845" s="50">
        <f>IFERROR(__xludf.dummyfunction("AI(""Actúa como un tutor académico y dirígete personalmente al estudiante "" &amp; I845 &amp; "" "" &amp; J845 &amp; "" "" &amp; G845 &amp; "" "" &amp; H845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AM845 &amp; ""'. Diferencias por área: Matemáticas ("" &amp; AQ845 &amp; ""), Ciencias Natura"&amp;"les ("" &amp; AR845 &amp; ""), Sociales ("" &amp; AS845 &amp; ""), Lectura Crítica ("" &amp; AT845 &amp; "") e Inglés ("" &amp; AU845 &amp; ""). Variación en posición: grupo ("" &amp; AN845 &amp; ""), grado ("" &amp; AO845 &amp; "") y media ("" &amp; AP845 &amp; ""). Puntajes Primer Simulacro: Global "" &amp; K845 &amp; "", Mat "" &amp; "&amp;"O4 &amp; "", Cien "" &amp; P845 &amp; "", Soc "" &amp; Q845 &amp; "", Lec "" &amp; R845 &amp; "", Ing "" &amp; S845 &amp; "". Puntajes Segundo Simulacro: Global "" &amp; Y845 &amp; "", Mat "" &amp; AC845 &amp; "", Cien "" &amp; AD845 &amp; "", Soc "" &amp; AE845 &amp; "", Lec "" &amp; AF845 &amp; "", Ing "" &amp; AG845 &amp; "". Escribe un mensaje motivador"&amp;" y breve (máximo 4 líneas)."")
"),"=AI(""Actúa como un tutor académico y dirígete personalmente al estudiante "" &amp; I845 &amp; "" "" &amp; J845 &amp; "" "" &amp; G845 &amp; "" "" &amp; H845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AM845 &amp; ""'. Diferencias por área: Matemáticas ("" &amp; AQ845 &amp; ""), Ciencias Natur"&amp;"ales ("" &amp; AR845 &amp; ""), Sociales ("" &amp; AS845 &amp; ""), Lectura Crítica ("" &amp; AT845 &amp; "") e Inglés ("" &amp; AU845 &amp; ""). Variación en posición: grupo ("" &amp; AN845 &amp; ""), grado ("" &amp; AO845 &amp; "") y media ("" &amp; AP845 &amp; ""). Puntajes Primer Simulacro: Global "" &amp; K845 &amp; "", Mat "" &amp;"&amp;" O845 &amp; "", Cien "" &amp; P845 &amp; "", Soc "" &amp; Q845 &amp; "", Lec "" &amp; R845 &amp; "", Ing "" &amp; S845 &amp; "". Puntajes Segundo Simulacro: Global "" &amp; Y845 &amp; "", Mat "" &amp; AC845 &amp; "", Cien "" &amp; AD845 &amp; "", Soc "" &amp; AE845 &amp; "", Lec "" &amp; AF845 &amp; "", Ing "" &amp; AG845 &amp; "". Escribe un mensaje motivado"&amp;"r y breve (máximo 4 líneas)."")
")</f>
        <v/>
      </c>
    </row>
    <row r="846" ht="15.75" customHeight="1" s="42">
      <c r="A846" s="93" t="n"/>
      <c r="B846" s="94" t="inlineStr">
        <is>
          <t>Bachillerato</t>
        </is>
      </c>
      <c r="C846" s="94" t="n">
        <v>1005</v>
      </c>
      <c r="D846" s="94" t="n"/>
      <c r="E846" s="95" t="n">
        <v>1011594078</v>
      </c>
      <c r="F846" s="96">
        <f>TRIM(G846&amp;" "&amp;H846&amp;" "&amp;I846&amp;" "&amp;J846)</f>
        <v/>
      </c>
      <c r="G846" s="94" t="inlineStr">
        <is>
          <t>Alcaraz</t>
        </is>
      </c>
      <c r="H846" s="94" t="inlineStr">
        <is>
          <t>García</t>
        </is>
      </c>
      <c r="I846" s="94" t="inlineStr">
        <is>
          <t>Ximena</t>
        </is>
      </c>
      <c r="J846" s="97" t="n"/>
      <c r="K846" s="98">
        <f>IF(SUM(O846:S846)=0, "", ROUND(((O846*3+P846*3+Q846*3+R846*3+S846*1)/13)*5,0))</f>
        <v/>
      </c>
      <c r="L846" s="99">
        <f>IF(OR($C846="",K846=""),"",COUNTIFS($C$4:$C$1500,$C846,K$4:K$1500,"&gt;"&amp;K846)+1)</f>
        <v/>
      </c>
      <c r="M846" s="99">
        <f>IF(OR($C846="",K846=""),"",IF(AND($C846&gt;=1001,$C846&lt;=1005),COUNTIFS($C$4:$C$1500,"&gt;=1001",$C$4:$C$1500,"&lt;=1005",K$4:K$1500,"&gt;"&amp;K846)+1,IF(AND($C846&gt;=1101,$C846&lt;=1105),COUNTIFS($C$4:$C$1500,"&gt;=1101",$C$4:$C$1500,"&lt;=1105",K$4:K$1500,"&gt;"&amp;K846)+1,IF(AND($C846&gt;=901,$C846&lt;=905),COUNTIFS($C$4:$C$1500,"&gt;=901",$C$4:$C$1500,"&lt;=905",K$4:K$1500,"&gt;"&amp;K846)+1,IF(AND($C846&gt;=801,$C846&lt;=805),COUNTIFS($C$4:$C$1500,"&gt;=801",$C$4:$C$1500,"&lt;=805",K$4:K$1500,"&gt;"&amp;K846)+1,IF(AND($C846&gt;=701,$C846&lt;=705),COUNTIFS($C$4:$C$1500,"&gt;=701",$C$4:$C$1500,"&lt;=705",K$4:K$1500,"&gt;"&amp;K846)+1,IF(AND($C846&gt;=601,$C846&lt;=606),COUNTIFS($C$4:$C$1500,"&gt;=601",$C$4:$C$1500,"&lt;=606",K$4:K$1500,"&gt;"&amp;K846)+1,"")))))))</f>
        <v/>
      </c>
      <c r="N846" s="99">
        <f>IF(OR($C846="",K846=""),"",IF(OR(AND($C846&gt;=1001,$C846&lt;=1005),AND($C846&gt;=1101,$C846&lt;=1105)),COUNTIFS($C$4:$C$1500,"&gt;=1001",$C$4:$C$1500,"&lt;=1005",K$4:K$1500,"&gt;"&amp;K846)+COUNTIFS($C$4:$C$1500,"&gt;=1101",$C$4:$C$1500,"&lt;=1105",K$4:K$1500,"&gt;"&amp;K846)+1,""))</f>
        <v/>
      </c>
      <c r="O846" s="94" t="n">
        <v>46.02</v>
      </c>
      <c r="P846" s="94" t="n">
        <v>22.81</v>
      </c>
      <c r="Q846" s="94" t="n">
        <v>39.43</v>
      </c>
      <c r="R846" s="94" t="n">
        <v>42.5</v>
      </c>
      <c r="S846" s="94" t="n">
        <v>26.67</v>
      </c>
      <c r="T846" s="99">
        <f>IF(AND(O846&gt;0,O846&lt;36),1,IF(AND(O846&gt;=36,O846&lt;51),2,IF(AND(O846&gt;=51,O846&lt;71),3,IF(AND(O846&gt;=71,O846&lt;=100),4,))))</f>
        <v/>
      </c>
      <c r="U846" s="99">
        <f>IF(AND(P846&gt;0,P846&lt;41),1,IF(AND(P846&gt;=41,P846&lt;56),2,IF(AND(P846&gt;=56,P846&lt;71),3,IF(AND(P846&gt;=71,P846&lt;=100),4,))))</f>
        <v/>
      </c>
      <c r="V846" s="99">
        <f>IF(AND(Q846&gt;0,Q846&lt;41),1,IF(AND(Q846&gt;=41,Q846&lt;56),2,IF(AND(Q846&gt;=56,Q846&lt;71),3,IF(AND(Q846&gt;=71,Q846&lt;=100),4,))))</f>
        <v/>
      </c>
      <c r="W846" s="99">
        <f>IF(AND(R846&gt;0,R846&lt;36),1,IF(AND(R846&gt;=36,R846&lt;51),2,IF(AND(R846&gt;=51,R846&lt;66),3,IF(AND(R846&gt;=66,R846&lt;=100),4,))))</f>
        <v/>
      </c>
      <c r="X846" s="100">
        <f>IF(AND(S846&gt;0,S846&lt;37),1,IF(AND(S846&gt;=37,S846&lt;58),2,IF(AND(S846&gt;=58,S846&lt;71),3,IF(AND(S846&gt;=71,S846&lt;=100),4,))))</f>
        <v/>
      </c>
      <c r="Y846" s="101">
        <f>IF(SUM(AC846:AG846)=0, "", ROUND(((AC846*3+AD846*3+AE846*3+AF846*3+AG846*1)/13)*5,0))</f>
        <v/>
      </c>
      <c r="Z846" s="99">
        <f>IF(OR($C846="",Y846=""),"",COUNTIFS($C$4:$C$1500,$C846,Y$4:Y$1500,"&gt;"&amp;Y846)+1)</f>
        <v/>
      </c>
      <c r="AA846" s="99">
        <f>IF(OR($C846="",Y846=""),"",IF(AND($C846&gt;=1001,$C846&lt;=1005),COUNTIFS($C$4:$C$1500,"&gt;=1001",$C$4:$C$1500,"&lt;=1005",Y$4:Y$1500,"&gt;"&amp;Y846)+1,IF(AND($C846&gt;=1101,$C846&lt;=1105),COUNTIFS($C$4:$C$1500,"&gt;=1101",$C$4:$C$1500,"&lt;=1105",Y$4:Y$1500,"&gt;"&amp;Y846)+1,IF(AND($C846&gt;=901,$C846&lt;=905),COUNTIFS($C$4:$C$1500,"&gt;=901",$C$4:$C$1500,"&lt;=905",Y$4:Y$1500,"&gt;"&amp;Y846)+1,IF(AND($C846&gt;=801,$C846&lt;=805),COUNTIFS($C$4:$C$1500,"&gt;=801",$C$4:$C$1500,"&lt;=805",Y$4:Y$1500,"&gt;"&amp;Y846)+1,IF(AND($C846&gt;=701,$C846&lt;=705),COUNTIFS($C$4:$C$1500,"&gt;=701",$C$4:$C$1500,"&lt;=705",Y$4:Y$1500,"&gt;"&amp;Y846)+1,IF(AND($C846&gt;=601,$C846&lt;=606),COUNTIFS($C$4:$C$1500,"&gt;=601",$C$4:$C$1500,"&lt;=606",Y$4:Y$1500,"&gt;"&amp;Y846)+1,"")))))))</f>
        <v/>
      </c>
      <c r="AB846" s="99">
        <f>IF(OR($C846="",Y846=""),"",IF(OR(AND($C846&gt;=1001,$C846&lt;=1005),AND($C846&gt;=1101,$C846&lt;=1105)),COUNTIFS($C$4:$C$1500,"&gt;=1001",$C$4:$C$1500,"&lt;=1005",Y$4:Y$1500,"&gt;"&amp;Y846)+COUNTIFS($C$4:$C$1500,"&gt;=1101",$C$4:$C$1500,"&lt;=1105",Y$4:Y$1500,"&gt;"&amp;Y846)+1,""))</f>
        <v/>
      </c>
      <c r="AC846" s="94" t="n">
        <v>52.25</v>
      </c>
      <c r="AD846" s="94" t="n">
        <v>40.49</v>
      </c>
      <c r="AE846" s="94" t="n">
        <v>42</v>
      </c>
      <c r="AF846" s="94" t="n">
        <v>39.38</v>
      </c>
      <c r="AG846" s="94" t="n">
        <v>30.63</v>
      </c>
      <c r="AH846" s="99">
        <f>IF(AND(AC846&gt;0,AC846&lt;36),1,IF(AND(AC846&gt;=36,AC846&lt;51),2,IF(AND(AC846&gt;=51,AC846&lt;71),3,IF(AND(AC846&gt;=71,AC846&lt;=100),4,))))</f>
        <v/>
      </c>
      <c r="AI846" s="99">
        <f>IF(AND(AD846&gt;0,AD846&lt;41),1,IF(AND(AD846&gt;=41,AD846&lt;56),2,IF(AND(AD846&gt;=56,AD846&lt;71),3,IF(AND(AD846&gt;=71,AD846&lt;=100),4,))))</f>
        <v/>
      </c>
      <c r="AJ846" s="99">
        <f>IF(AND(AE846&gt;0,AE846&lt;41),1,IF(AND(AE846&gt;=41,AE846&lt;56),2,IF(AND(AE846&gt;=56,AE846&lt;71),3,IF(AND(AE846&gt;=71,AE846&lt;=100),4,))))</f>
        <v/>
      </c>
      <c r="AK846" s="99">
        <f>IF(AND(AF846&gt;0,AF846&lt;36),1,IF(AND(AF846&gt;=36,AF846&lt;51),2,IF(AND(AF846&gt;=51,AF846&lt;66),3,IF(AND(AF846&gt;=66,AF846&lt;=100),4,))))</f>
        <v/>
      </c>
      <c r="AL846" s="100">
        <f>IF(AND(AG846&gt;0,AG846&lt;37),1,IF(AND(AG846&gt;=37,AG846&lt;58),2,IF(AND(AG846&gt;=58,AG846&lt;71),3,IF(AND(AG846&gt;=71,AG846&lt;=100),4,))))</f>
        <v/>
      </c>
      <c r="AM846" s="101">
        <f>IF((Y846&lt;&gt;"")*(K846&lt;&gt;""),Y846-K846,"")</f>
        <v/>
      </c>
      <c r="AN846" s="99">
        <f>IF((Z846&lt;&gt;"")*(L846&lt;&gt;""),Z846-L846,"")</f>
        <v/>
      </c>
      <c r="AO846" s="99">
        <f>IF((AA846&lt;&gt;"")*(M846&lt;&gt;""),AA846-M846,"")</f>
        <v/>
      </c>
      <c r="AP846" s="99">
        <f>IF((AB846&lt;&gt;"")*(N846&lt;&gt;""),AB846-N846,"")</f>
        <v/>
      </c>
      <c r="AQ846" s="94">
        <f>IF((AC846&lt;&gt;"")*(O846&lt;&gt;""),AC846-O846,"")</f>
        <v/>
      </c>
      <c r="AR846" s="94">
        <f>IF((AD846&lt;&gt;"")*(P846&lt;&gt;""),AD846-P846,"")</f>
        <v/>
      </c>
      <c r="AS846" s="94">
        <f>IF((AE846&lt;&gt;"")*(Q846&lt;&gt;""),AE846-Q846,"")</f>
        <v/>
      </c>
      <c r="AT846" s="94">
        <f>IF((AF846&lt;&gt;"")*(R846&lt;&gt;""),AF846-R846,"")</f>
        <v/>
      </c>
      <c r="AU846" s="94">
        <f>IF((AG846&lt;&gt;"")*(S846&lt;&gt;""),AG846-S846,"")</f>
        <v/>
      </c>
      <c r="AV846" s="99">
        <f>IF((AH846&lt;&gt;"")*(T846&lt;&gt;""),AH846-T846,"")</f>
        <v/>
      </c>
      <c r="AW846" s="99">
        <f>IF((AI846&lt;&gt;"")*(U846&lt;&gt;""),AI846-U846,"")</f>
        <v/>
      </c>
      <c r="AX846" s="99">
        <f>IF((AJ846&lt;&gt;"")*(V846&lt;&gt;""),AJ846-V846,"")</f>
        <v/>
      </c>
      <c r="AY846" s="99">
        <f>IF((AK846&lt;&gt;"")*(W846&lt;&gt;""),AK846-W846,"")</f>
        <v/>
      </c>
      <c r="AZ846" s="102">
        <f>IF((AL846&lt;&gt;"")*(X846&lt;&gt;""),AL846-X846,"")</f>
        <v/>
      </c>
      <c r="BA846" s="50">
        <f>IFERROR(__xludf.dummyfunction("AI(""Actúa como un tutor académico y dirígete personalmente al estudiante "" &amp; I846 &amp; "" "" &amp; J846 &amp; "" "" &amp; G846 &amp; "" "" &amp; H846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AM846 &amp; ""'. Diferencias por área: Matemáticas ("" &amp; AQ846 &amp; ""), Ciencias Natura"&amp;"les ("" &amp; AR846 &amp; ""), Sociales ("" &amp; AS846 &amp; ""), Lectura Crítica ("" &amp; AT846 &amp; "") e Inglés ("" &amp; AU846 &amp; ""). Variación en posición: grupo ("" &amp; AN846 &amp; ""), grado ("" &amp; AO846 &amp; "") y media ("" &amp; AP846 &amp; ""). Puntajes Primer Simulacro: Global "" &amp; K846 &amp; "", Mat "" &amp; "&amp;"O4 &amp; "", Cien "" &amp; P846 &amp; "", Soc "" &amp; Q846 &amp; "", Lec "" &amp; R846 &amp; "", Ing "" &amp; S846 &amp; "". Puntajes Segundo Simulacro: Global "" &amp; Y846 &amp; "", Mat "" &amp; AC846 &amp; "", Cien "" &amp; AD846 &amp; "", Soc "" &amp; AE846 &amp; "", Lec "" &amp; AF846 &amp; "", Ing "" &amp; AG846 &amp; "". Escribe un mensaje motivador"&amp;" y breve (máximo 4 líneas)."")
"),"=AI(""Actúa como un tutor académico y dirígete personalmente al estudiante "" &amp; I846 &amp; "" "" &amp; J846 &amp; "" "" &amp; G846 &amp; "" "" &amp; H846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AM846 &amp; ""'. Diferencias por área: Matemáticas ("" &amp; AQ846 &amp; ""), Ciencias Natur"&amp;"ales ("" &amp; AR846 &amp; ""), Sociales ("" &amp; AS846 &amp; ""), Lectura Crítica ("" &amp; AT846 &amp; "") e Inglés ("" &amp; AU846 &amp; ""). Variación en posición: grupo ("" &amp; AN846 &amp; ""), grado ("" &amp; AO846 &amp; "") y media ("" &amp; AP846 &amp; ""). Puntajes Primer Simulacro: Global "" &amp; K846 &amp; "", Mat "" &amp;"&amp;" O846 &amp; "", Cien "" &amp; P846 &amp; "", Soc "" &amp; Q846 &amp; "", Lec "" &amp; R846 &amp; "", Ing "" &amp; S846 &amp; "". Puntajes Segundo Simulacro: Global "" &amp; Y846 &amp; "", Mat "" &amp; AC846 &amp; "", Cien "" &amp; AD846 &amp; "", Soc "" &amp; AE846 &amp; "", Lec "" &amp; AF846 &amp; "", Ing "" &amp; AG846 &amp; "". Escribe un mensaje motivado"&amp;"r y breve (máximo 4 líneas)."")
")</f>
        <v/>
      </c>
    </row>
    <row r="847" ht="15.75" customHeight="1" s="42">
      <c r="A847" s="93" t="n"/>
      <c r="B847" s="94" t="inlineStr">
        <is>
          <t>Bachillerato</t>
        </is>
      </c>
      <c r="C847" s="94" t="n">
        <v>1005</v>
      </c>
      <c r="D847" s="94" t="n"/>
      <c r="E847" s="95" t="n">
        <v>1011593960</v>
      </c>
      <c r="F847" s="96">
        <f>TRIM(G847&amp;" "&amp;H847&amp;" "&amp;I847&amp;" "&amp;J847)</f>
        <v/>
      </c>
      <c r="G847" s="94" t="inlineStr">
        <is>
          <t>Barón</t>
        </is>
      </c>
      <c r="H847" s="94" t="inlineStr">
        <is>
          <t>López</t>
        </is>
      </c>
      <c r="I847" s="94" t="inlineStr">
        <is>
          <t>Jacobo</t>
        </is>
      </c>
      <c r="J847" s="97" t="n"/>
      <c r="K847" s="98">
        <f>IF(SUM(O847:S847)=0, "", ROUND(((O847*3+P847*3+Q847*3+R847*3+S847*1)/13)*5,0))</f>
        <v/>
      </c>
      <c r="L847" s="99">
        <f>IF(OR($C847="",K847=""),"",COUNTIFS($C$4:$C$1500,$C847,K$4:K$1500,"&gt;"&amp;K847)+1)</f>
        <v/>
      </c>
      <c r="M847" s="99">
        <f>IF(OR($C847="",K847=""),"",IF(AND($C847&gt;=1001,$C847&lt;=1005),COUNTIFS($C$4:$C$1500,"&gt;=1001",$C$4:$C$1500,"&lt;=1005",K$4:K$1500,"&gt;"&amp;K847)+1,IF(AND($C847&gt;=1101,$C847&lt;=1105),COUNTIFS($C$4:$C$1500,"&gt;=1101",$C$4:$C$1500,"&lt;=1105",K$4:K$1500,"&gt;"&amp;K847)+1,IF(AND($C847&gt;=901,$C847&lt;=905),COUNTIFS($C$4:$C$1500,"&gt;=901",$C$4:$C$1500,"&lt;=905",K$4:K$1500,"&gt;"&amp;K847)+1,IF(AND($C847&gt;=801,$C847&lt;=805),COUNTIFS($C$4:$C$1500,"&gt;=801",$C$4:$C$1500,"&lt;=805",K$4:K$1500,"&gt;"&amp;K847)+1,IF(AND($C847&gt;=701,$C847&lt;=705),COUNTIFS($C$4:$C$1500,"&gt;=701",$C$4:$C$1500,"&lt;=705",K$4:K$1500,"&gt;"&amp;K847)+1,IF(AND($C847&gt;=601,$C847&lt;=606),COUNTIFS($C$4:$C$1500,"&gt;=601",$C$4:$C$1500,"&lt;=606",K$4:K$1500,"&gt;"&amp;K847)+1,"")))))))</f>
        <v/>
      </c>
      <c r="N847" s="99">
        <f>IF(OR($C847="",K847=""),"",IF(OR(AND($C847&gt;=1001,$C847&lt;=1005),AND($C847&gt;=1101,$C847&lt;=1105)),COUNTIFS($C$4:$C$1500,"&gt;=1001",$C$4:$C$1500,"&lt;=1005",K$4:K$1500,"&gt;"&amp;K847)+COUNTIFS($C$4:$C$1500,"&gt;=1101",$C$4:$C$1500,"&lt;=1105",K$4:K$1500,"&gt;"&amp;K847)+1,""))</f>
        <v/>
      </c>
      <c r="O847" s="94" t="n">
        <v>58.8</v>
      </c>
      <c r="P847" s="94" t="n">
        <v>53.37</v>
      </c>
      <c r="Q847" s="94" t="n">
        <v>52.95</v>
      </c>
      <c r="R847" s="94" t="n">
        <v>52.5</v>
      </c>
      <c r="S847" s="94" t="n">
        <v>62.22</v>
      </c>
      <c r="T847" s="99">
        <f>IF(AND(O847&gt;0,O847&lt;36),1,IF(AND(O847&gt;=36,O847&lt;51),2,IF(AND(O847&gt;=51,O847&lt;71),3,IF(AND(O847&gt;=71,O847&lt;=100),4,))))</f>
        <v/>
      </c>
      <c r="U847" s="99">
        <f>IF(AND(P847&gt;0,P847&lt;41),1,IF(AND(P847&gt;=41,P847&lt;56),2,IF(AND(P847&gt;=56,P847&lt;71),3,IF(AND(P847&gt;=71,P847&lt;=100),4,))))</f>
        <v/>
      </c>
      <c r="V847" s="99">
        <f>IF(AND(Q847&gt;0,Q847&lt;41),1,IF(AND(Q847&gt;=41,Q847&lt;56),2,IF(AND(Q847&gt;=56,Q847&lt;71),3,IF(AND(Q847&gt;=71,Q847&lt;=100),4,))))</f>
        <v/>
      </c>
      <c r="W847" s="99">
        <f>IF(AND(R847&gt;0,R847&lt;36),1,IF(AND(R847&gt;=36,R847&lt;51),2,IF(AND(R847&gt;=51,R847&lt;66),3,IF(AND(R847&gt;=66,R847&lt;=100),4,))))</f>
        <v/>
      </c>
      <c r="X847" s="100">
        <f>IF(AND(S847&gt;0,S847&lt;37),1,IF(AND(S847&gt;=37,S847&lt;58),2,IF(AND(S847&gt;=58,S847&lt;71),3,IF(AND(S847&gt;=71,S847&lt;=100),4,))))</f>
        <v/>
      </c>
      <c r="Y847" s="101">
        <f>IF(SUM(AC847:AG847)=0, "", ROUND(((AC847*3+AD847*3+AE847*3+AF847*3+AG847*1)/13)*5,0))</f>
        <v/>
      </c>
      <c r="Z847" s="99">
        <f>IF(OR($C847="",Y847=""),"",COUNTIFS($C$4:$C$1500,$C847,Y$4:Y$1500,"&gt;"&amp;Y847)+1)</f>
        <v/>
      </c>
      <c r="AA847" s="99">
        <f>IF(OR($C847="",Y847=""),"",IF(AND($C847&gt;=1001,$C847&lt;=1005),COUNTIFS($C$4:$C$1500,"&gt;=1001",$C$4:$C$1500,"&lt;=1005",Y$4:Y$1500,"&gt;"&amp;Y847)+1,IF(AND($C847&gt;=1101,$C847&lt;=1105),COUNTIFS($C$4:$C$1500,"&gt;=1101",$C$4:$C$1500,"&lt;=1105",Y$4:Y$1500,"&gt;"&amp;Y847)+1,IF(AND($C847&gt;=901,$C847&lt;=905),COUNTIFS($C$4:$C$1500,"&gt;=901",$C$4:$C$1500,"&lt;=905",Y$4:Y$1500,"&gt;"&amp;Y847)+1,IF(AND($C847&gt;=801,$C847&lt;=805),COUNTIFS($C$4:$C$1500,"&gt;=801",$C$4:$C$1500,"&lt;=805",Y$4:Y$1500,"&gt;"&amp;Y847)+1,IF(AND($C847&gt;=701,$C847&lt;=705),COUNTIFS($C$4:$C$1500,"&gt;=701",$C$4:$C$1500,"&lt;=705",Y$4:Y$1500,"&gt;"&amp;Y847)+1,IF(AND($C847&gt;=601,$C847&lt;=606),COUNTIFS($C$4:$C$1500,"&gt;=601",$C$4:$C$1500,"&lt;=606",Y$4:Y$1500,"&gt;"&amp;Y847)+1,"")))))))</f>
        <v/>
      </c>
      <c r="AB847" s="99">
        <f>IF(OR($C847="",Y847=""),"",IF(OR(AND($C847&gt;=1001,$C847&lt;=1005),AND($C847&gt;=1101,$C847&lt;=1105)),COUNTIFS($C$4:$C$1500,"&gt;=1001",$C$4:$C$1500,"&lt;=1005",Y$4:Y$1500,"&gt;"&amp;Y847)+COUNTIFS($C$4:$C$1500,"&gt;=1101",$C$4:$C$1500,"&lt;=1105",Y$4:Y$1500,"&gt;"&amp;Y847)+1,""))</f>
        <v/>
      </c>
      <c r="AC847" s="94" t="n">
        <v>66</v>
      </c>
      <c r="AD847" s="94" t="n">
        <v>51.03</v>
      </c>
      <c r="AE847" s="94" t="n">
        <v>63</v>
      </c>
      <c r="AF847" s="94" t="n">
        <v>39.38</v>
      </c>
      <c r="AG847" s="94" t="n">
        <v>100</v>
      </c>
      <c r="AH847" s="99">
        <f>IF(AND(AC847&gt;0,AC847&lt;36),1,IF(AND(AC847&gt;=36,AC847&lt;51),2,IF(AND(AC847&gt;=51,AC847&lt;71),3,IF(AND(AC847&gt;=71,AC847&lt;=100),4,))))</f>
        <v/>
      </c>
      <c r="AI847" s="99">
        <f>IF(AND(AD847&gt;0,AD847&lt;41),1,IF(AND(AD847&gt;=41,AD847&lt;56),2,IF(AND(AD847&gt;=56,AD847&lt;71),3,IF(AND(AD847&gt;=71,AD847&lt;=100),4,))))</f>
        <v/>
      </c>
      <c r="AJ847" s="99">
        <f>IF(AND(AE847&gt;0,AE847&lt;41),1,IF(AND(AE847&gt;=41,AE847&lt;56),2,IF(AND(AE847&gt;=56,AE847&lt;71),3,IF(AND(AE847&gt;=71,AE847&lt;=100),4,))))</f>
        <v/>
      </c>
      <c r="AK847" s="99">
        <f>IF(AND(AF847&gt;0,AF847&lt;36),1,IF(AND(AF847&gt;=36,AF847&lt;51),2,IF(AND(AF847&gt;=51,AF847&lt;66),3,IF(AND(AF847&gt;=66,AF847&lt;=100),4,))))</f>
        <v/>
      </c>
      <c r="AL847" s="100">
        <f>IF(AND(AG847&gt;0,AG847&lt;37),1,IF(AND(AG847&gt;=37,AG847&lt;58),2,IF(AND(AG847&gt;=58,AG847&lt;71),3,IF(AND(AG847&gt;=71,AG847&lt;=100),4,))))</f>
        <v/>
      </c>
      <c r="AM847" s="101">
        <f>IF((Y847&lt;&gt;"")*(K847&lt;&gt;""),Y847-K847,"")</f>
        <v/>
      </c>
      <c r="AN847" s="99">
        <f>IF((Z847&lt;&gt;"")*(L847&lt;&gt;""),Z847-L847,"")</f>
        <v/>
      </c>
      <c r="AO847" s="99">
        <f>IF((AA847&lt;&gt;"")*(M847&lt;&gt;""),AA847-M847,"")</f>
        <v/>
      </c>
      <c r="AP847" s="99">
        <f>IF((AB847&lt;&gt;"")*(N847&lt;&gt;""),AB847-N847,"")</f>
        <v/>
      </c>
      <c r="AQ847" s="94">
        <f>IF((AC847&lt;&gt;"")*(O847&lt;&gt;""),AC847-O847,"")</f>
        <v/>
      </c>
      <c r="AR847" s="94">
        <f>IF((AD847&lt;&gt;"")*(P847&lt;&gt;""),AD847-P847,"")</f>
        <v/>
      </c>
      <c r="AS847" s="94">
        <f>IF((AE847&lt;&gt;"")*(Q847&lt;&gt;""),AE847-Q847,"")</f>
        <v/>
      </c>
      <c r="AT847" s="94">
        <f>IF((AF847&lt;&gt;"")*(R847&lt;&gt;""),AF847-R847,"")</f>
        <v/>
      </c>
      <c r="AU847" s="94">
        <f>IF((AG847&lt;&gt;"")*(S847&lt;&gt;""),AG847-S847,"")</f>
        <v/>
      </c>
      <c r="AV847" s="99">
        <f>IF((AH847&lt;&gt;"")*(T847&lt;&gt;""),AH847-T847,"")</f>
        <v/>
      </c>
      <c r="AW847" s="99">
        <f>IF((AI847&lt;&gt;"")*(U847&lt;&gt;""),AI847-U847,"")</f>
        <v/>
      </c>
      <c r="AX847" s="99">
        <f>IF((AJ847&lt;&gt;"")*(V847&lt;&gt;""),AJ847-V847,"")</f>
        <v/>
      </c>
      <c r="AY847" s="99">
        <f>IF((AK847&lt;&gt;"")*(W847&lt;&gt;""),AK847-W847,"")</f>
        <v/>
      </c>
      <c r="AZ847" s="102">
        <f>IF((AL847&lt;&gt;"")*(X847&lt;&gt;""),AL847-X847,"")</f>
        <v/>
      </c>
      <c r="BA847" s="50">
        <f>IFERROR(__xludf.dummyfunction("AI(""Actúa como un tutor académico y dirígete personalmente al estudiante "" &amp; I847 &amp; "" "" &amp; J847 &amp; "" "" &amp; G847 &amp; "" "" &amp; H847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AM847 &amp; ""'. Diferencias por área: Matemáticas ("" &amp; AQ847 &amp; ""), Ciencias Natura"&amp;"les ("" &amp; AR847 &amp; ""), Sociales ("" &amp; AS847 &amp; ""), Lectura Crítica ("" &amp; AT847 &amp; "") e Inglés ("" &amp; AU847 &amp; ""). Variación en posición: grupo ("" &amp; AN847 &amp; ""), grado ("" &amp; AO847 &amp; "") y media ("" &amp; AP847 &amp; ""). Puntajes Primer Simulacro: Global "" &amp; K847 &amp; "", Mat "" &amp; "&amp;"O4 &amp; "", Cien "" &amp; P847 &amp; "", Soc "" &amp; Q847 &amp; "", Lec "" &amp; R847 &amp; "", Ing "" &amp; S847 &amp; "". Puntajes Segundo Simulacro: Global "" &amp; Y847 &amp; "", Mat "" &amp; AC847 &amp; "", Cien "" &amp; AD847 &amp; "", Soc "" &amp; AE847 &amp; "", Lec "" &amp; AF847 &amp; "", Ing "" &amp; AG847 &amp; "". Escribe un mensaje motivador"&amp;" y breve (máximo 4 líneas)."")
"),"=AI(""Actúa como un tutor académico y dirígete personalmente al estudiante "" &amp; I847 &amp; "" "" &amp; J847 &amp; "" "" &amp; G847 &amp; "" "" &amp; H847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AM847 &amp; ""'. Diferencias por área: Matemáticas ("" &amp; AQ847 &amp; ""), Ciencias Natur"&amp;"ales ("" &amp; AR847 &amp; ""), Sociales ("" &amp; AS847 &amp; ""), Lectura Crítica ("" &amp; AT847 &amp; "") e Inglés ("" &amp; AU847 &amp; ""). Variación en posición: grupo ("" &amp; AN847 &amp; ""), grado ("" &amp; AO847 &amp; "") y media ("" &amp; AP847 &amp; ""). Puntajes Primer Simulacro: Global "" &amp; K847 &amp; "", Mat "" &amp;"&amp;" O847 &amp; "", Cien "" &amp; P847 &amp; "", Soc "" &amp; Q847 &amp; "", Lec "" &amp; R847 &amp; "", Ing "" &amp; S847 &amp; "". Puntajes Segundo Simulacro: Global "" &amp; Y847 &amp; "", Mat "" &amp; AC847 &amp; "", Cien "" &amp; AD847 &amp; "", Soc "" &amp; AE847 &amp; "", Lec "" &amp; AF847 &amp; "", Ing "" &amp; AG847 &amp; "". Escribe un mensaje motivado"&amp;"r y breve (máximo 4 líneas)."")
")</f>
        <v/>
      </c>
    </row>
    <row r="848" ht="15.75" customHeight="1" s="42">
      <c r="A848" s="93" t="n"/>
      <c r="B848" s="94" t="inlineStr">
        <is>
          <t>Bachillerato</t>
        </is>
      </c>
      <c r="C848" s="94" t="n">
        <v>1005</v>
      </c>
      <c r="D848" s="94" t="n"/>
      <c r="E848" s="95" t="n"/>
      <c r="F848" s="96">
        <f>TRIM(G848&amp;" "&amp;H848&amp;" "&amp;I848&amp;" "&amp;J848)</f>
        <v/>
      </c>
      <c r="G848" s="94" t="inlineStr">
        <is>
          <t>Bedoya</t>
        </is>
      </c>
      <c r="H848" s="94" t="inlineStr">
        <is>
          <t>Ortiz</t>
        </is>
      </c>
      <c r="I848" s="94" t="inlineStr">
        <is>
          <t>Andrés</t>
        </is>
      </c>
      <c r="J848" s="97" t="inlineStr">
        <is>
          <t>Felipe</t>
        </is>
      </c>
      <c r="K848" s="98">
        <f>IF(SUM(O848:S848)=0, "", ROUND(((O848*3+P848*3+Q848*3+R848*3+S848*1)/13)*5,0))</f>
        <v/>
      </c>
      <c r="L848" s="99">
        <f>IF(OR($C848="",K848=""),"",COUNTIFS($C$4:$C$1500,$C848,K$4:K$1500,"&gt;"&amp;K848)+1)</f>
        <v/>
      </c>
      <c r="M848" s="99">
        <f>IF(OR($C848="",K848=""),"",IF(AND($C848&gt;=1001,$C848&lt;=1005),COUNTIFS($C$4:$C$1500,"&gt;=1001",$C$4:$C$1500,"&lt;=1005",K$4:K$1500,"&gt;"&amp;K848)+1,IF(AND($C848&gt;=1101,$C848&lt;=1105),COUNTIFS($C$4:$C$1500,"&gt;=1101",$C$4:$C$1500,"&lt;=1105",K$4:K$1500,"&gt;"&amp;K848)+1,IF(AND($C848&gt;=901,$C848&lt;=905),COUNTIFS($C$4:$C$1500,"&gt;=901",$C$4:$C$1500,"&lt;=905",K$4:K$1500,"&gt;"&amp;K848)+1,IF(AND($C848&gt;=801,$C848&lt;=805),COUNTIFS($C$4:$C$1500,"&gt;=801",$C$4:$C$1500,"&lt;=805",K$4:K$1500,"&gt;"&amp;K848)+1,IF(AND($C848&gt;=701,$C848&lt;=705),COUNTIFS($C$4:$C$1500,"&gt;=701",$C$4:$C$1500,"&lt;=705",K$4:K$1500,"&gt;"&amp;K848)+1,IF(AND($C848&gt;=601,$C848&lt;=606),COUNTIFS($C$4:$C$1500,"&gt;=601",$C$4:$C$1500,"&lt;=606",K$4:K$1500,"&gt;"&amp;K848)+1,"")))))))</f>
        <v/>
      </c>
      <c r="N848" s="99">
        <f>IF(OR($C848="",K848=""),"",IF(OR(AND($C848&gt;=1001,$C848&lt;=1005),AND($C848&gt;=1101,$C848&lt;=1105)),COUNTIFS($C$4:$C$1500,"&gt;=1001",$C$4:$C$1500,"&lt;=1005",K$4:K$1500,"&gt;"&amp;K848)+COUNTIFS($C$4:$C$1500,"&gt;=1101",$C$4:$C$1500,"&lt;=1105",K$4:K$1500,"&gt;"&amp;K848)+1,""))</f>
        <v/>
      </c>
      <c r="O848" s="94" t="n">
        <v>49.86</v>
      </c>
      <c r="P848" s="94" t="n">
        <v>42.03</v>
      </c>
      <c r="Q848" s="94" t="n">
        <v>69.78</v>
      </c>
      <c r="R848" s="94" t="n">
        <v>52.5</v>
      </c>
      <c r="S848" s="94" t="n">
        <v>22.22</v>
      </c>
      <c r="T848" s="99">
        <f>IF(AND(O848&gt;0,O848&lt;36),1,IF(AND(O848&gt;=36,O848&lt;51),2,IF(AND(O848&gt;=51,O848&lt;71),3,IF(AND(O848&gt;=71,O848&lt;=100),4,))))</f>
        <v/>
      </c>
      <c r="U848" s="99">
        <f>IF(AND(P848&gt;0,P848&lt;41),1,IF(AND(P848&gt;=41,P848&lt;56),2,IF(AND(P848&gt;=56,P848&lt;71),3,IF(AND(P848&gt;=71,P848&lt;=100),4,))))</f>
        <v/>
      </c>
      <c r="V848" s="99">
        <f>IF(AND(Q848&gt;0,Q848&lt;41),1,IF(AND(Q848&gt;=41,Q848&lt;56),2,IF(AND(Q848&gt;=56,Q848&lt;71),3,IF(AND(Q848&gt;=71,Q848&lt;=100),4,))))</f>
        <v/>
      </c>
      <c r="W848" s="99">
        <f>IF(AND(R848&gt;0,R848&lt;36),1,IF(AND(R848&gt;=36,R848&lt;51),2,IF(AND(R848&gt;=51,R848&lt;66),3,IF(AND(R848&gt;=66,R848&lt;=100),4,))))</f>
        <v/>
      </c>
      <c r="X848" s="100">
        <f>IF(AND(S848&gt;0,S848&lt;37),1,IF(AND(S848&gt;=37,S848&lt;58),2,IF(AND(S848&gt;=58,S848&lt;71),3,IF(AND(S848&gt;=71,S848&lt;=100),4,))))</f>
        <v/>
      </c>
      <c r="Y848" s="101">
        <f>IF(SUM(AC848:AG848)=0, "", ROUND(((AC848*3+AD848*3+AE848*3+AF848*3+AG848*1)/13)*5,0))</f>
        <v/>
      </c>
      <c r="Z848" s="99">
        <f>IF(OR($C848="",Y848=""),"",COUNTIFS($C$4:$C$1500,$C848,Y$4:Y$1500,"&gt;"&amp;Y848)+1)</f>
        <v/>
      </c>
      <c r="AA848" s="99">
        <f>IF(OR($C848="",Y848=""),"",IF(AND($C848&gt;=1001,$C848&lt;=1005),COUNTIFS($C$4:$C$1500,"&gt;=1001",$C$4:$C$1500,"&lt;=1005",Y$4:Y$1500,"&gt;"&amp;Y848)+1,IF(AND($C848&gt;=1101,$C848&lt;=1105),COUNTIFS($C$4:$C$1500,"&gt;=1101",$C$4:$C$1500,"&lt;=1105",Y$4:Y$1500,"&gt;"&amp;Y848)+1,IF(AND($C848&gt;=901,$C848&lt;=905),COUNTIFS($C$4:$C$1500,"&gt;=901",$C$4:$C$1500,"&lt;=905",Y$4:Y$1500,"&gt;"&amp;Y848)+1,IF(AND($C848&gt;=801,$C848&lt;=805),COUNTIFS($C$4:$C$1500,"&gt;=801",$C$4:$C$1500,"&lt;=805",Y$4:Y$1500,"&gt;"&amp;Y848)+1,IF(AND($C848&gt;=701,$C848&lt;=705),COUNTIFS($C$4:$C$1500,"&gt;=701",$C$4:$C$1500,"&lt;=705",Y$4:Y$1500,"&gt;"&amp;Y848)+1,IF(AND($C848&gt;=601,$C848&lt;=606),COUNTIFS($C$4:$C$1500,"&gt;=601",$C$4:$C$1500,"&lt;=606",Y$4:Y$1500,"&gt;"&amp;Y848)+1,"")))))))</f>
        <v/>
      </c>
      <c r="AB848" s="99">
        <f>IF(OR($C848="",Y848=""),"",IF(OR(AND($C848&gt;=1001,$C848&lt;=1005),AND($C848&gt;=1101,$C848&lt;=1105)),COUNTIFS($C$4:$C$1500,"&gt;=1001",$C$4:$C$1500,"&lt;=1005",Y$4:Y$1500,"&gt;"&amp;Y848)+COUNTIFS($C$4:$C$1500,"&gt;=1101",$C$4:$C$1500,"&lt;=1105",Y$4:Y$1500,"&gt;"&amp;Y848)+1,""))</f>
        <v/>
      </c>
      <c r="AC848" s="94" t="n"/>
      <c r="AD848" s="94" t="n"/>
      <c r="AE848" s="94" t="n"/>
      <c r="AF848" s="94" t="n"/>
      <c r="AG848" s="94" t="n"/>
      <c r="AH848" s="99">
        <f>IF(AND(AC848&gt;0,AC848&lt;36),1,IF(AND(AC848&gt;=36,AC848&lt;51),2,IF(AND(AC848&gt;=51,AC848&lt;71),3,IF(AND(AC848&gt;=71,AC848&lt;=100),4,))))</f>
        <v/>
      </c>
      <c r="AI848" s="99">
        <f>IF(AND(AD848&gt;0,AD848&lt;41),1,IF(AND(AD848&gt;=41,AD848&lt;56),2,IF(AND(AD848&gt;=56,AD848&lt;71),3,IF(AND(AD848&gt;=71,AD848&lt;=100),4,))))</f>
        <v/>
      </c>
      <c r="AJ848" s="99">
        <f>IF(AND(AE848&gt;0,AE848&lt;41),1,IF(AND(AE848&gt;=41,AE848&lt;56),2,IF(AND(AE848&gt;=56,AE848&lt;71),3,IF(AND(AE848&gt;=71,AE848&lt;=100),4,))))</f>
        <v/>
      </c>
      <c r="AK848" s="99">
        <f>IF(AND(AF848&gt;0,AF848&lt;36),1,IF(AND(AF848&gt;=36,AF848&lt;51),2,IF(AND(AF848&gt;=51,AF848&lt;66),3,IF(AND(AF848&gt;=66,AF848&lt;=100),4,))))</f>
        <v/>
      </c>
      <c r="AL848" s="100">
        <f>IF(AND(AG848&gt;0,AG848&lt;37),1,IF(AND(AG848&gt;=37,AG848&lt;58),2,IF(AND(AG848&gt;=58,AG848&lt;71),3,IF(AND(AG848&gt;=71,AG848&lt;=100),4,))))</f>
        <v/>
      </c>
      <c r="AM848" s="101">
        <f>IF((Y848&lt;&gt;"")*(K848&lt;&gt;""),Y848-K848,"")</f>
        <v/>
      </c>
      <c r="AN848" s="99">
        <f>IF((Z848&lt;&gt;"")*(L848&lt;&gt;""),Z848-L848,"")</f>
        <v/>
      </c>
      <c r="AO848" s="99">
        <f>IF((AA848&lt;&gt;"")*(M848&lt;&gt;""),AA848-M848,"")</f>
        <v/>
      </c>
      <c r="AP848" s="99">
        <f>IF((AB848&lt;&gt;"")*(N848&lt;&gt;""),AB848-N848,"")</f>
        <v/>
      </c>
      <c r="AQ848" s="94">
        <f>IF((AC848&lt;&gt;"")*(O848&lt;&gt;""),AC848-O848,"")</f>
        <v/>
      </c>
      <c r="AR848" s="94">
        <f>IF((AD848&lt;&gt;"")*(P848&lt;&gt;""),AD848-P848,"")</f>
        <v/>
      </c>
      <c r="AS848" s="94">
        <f>IF((AE848&lt;&gt;"")*(Q848&lt;&gt;""),AE848-Q848,"")</f>
        <v/>
      </c>
      <c r="AT848" s="94">
        <f>IF((AF848&lt;&gt;"")*(R848&lt;&gt;""),AF848-R848,"")</f>
        <v/>
      </c>
      <c r="AU848" s="94">
        <f>IF((AG848&lt;&gt;"")*(S848&lt;&gt;""),AG848-S848,"")</f>
        <v/>
      </c>
      <c r="AV848" s="99">
        <f>IF((AH848&lt;&gt;"")*(T848&lt;&gt;""),AH848-T848,"")</f>
        <v/>
      </c>
      <c r="AW848" s="99">
        <f>IF((AI848&lt;&gt;"")*(U848&lt;&gt;""),AI848-U848,"")</f>
        <v/>
      </c>
      <c r="AX848" s="99">
        <f>IF((AJ848&lt;&gt;"")*(V848&lt;&gt;""),AJ848-V848,"")</f>
        <v/>
      </c>
      <c r="AY848" s="99">
        <f>IF((AK848&lt;&gt;"")*(W848&lt;&gt;""),AK848-W848,"")</f>
        <v/>
      </c>
      <c r="AZ848" s="102">
        <f>IF((AL848&lt;&gt;"")*(X848&lt;&gt;""),AL848-X848,"")</f>
        <v/>
      </c>
      <c r="BA848" s="50">
        <f>IFERROR(__xludf.dummyfunction("AI(""Actúa como un tutor académico y dirígete personalmente al estudiante "" &amp; I848 &amp; "" "" &amp; J848 &amp; "" "" &amp; G848 &amp; "" "" &amp; H848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AM848 &amp; ""'. Diferencias por área: Matemáticas ("" &amp; AQ848 &amp; ""), Ciencias Natura"&amp;"les ("" &amp; AR848 &amp; ""), Sociales ("" &amp; AS848 &amp; ""), Lectura Crítica ("" &amp; AT848 &amp; "") e Inglés ("" &amp; AU848 &amp; ""). Variación en posición: grupo ("" &amp; AN848 &amp; ""), grado ("" &amp; AO848 &amp; "") y media ("" &amp; AP848 &amp; ""). Puntajes Primer Simulacro: Global "" &amp; K848 &amp; "", Mat "" &amp; "&amp;"O4 &amp; "", Cien "" &amp; P848 &amp; "", Soc "" &amp; Q848 &amp; "", Lec "" &amp; R848 &amp; "", Ing "" &amp; S848 &amp; "". Puntajes Segundo Simulacro: Global "" &amp; Y848 &amp; "", Mat "" &amp; AC848 &amp; "", Cien "" &amp; AD848 &amp; "", Soc "" &amp; AE848 &amp; "", Lec "" &amp; AF848 &amp; "", Ing "" &amp; AG848 &amp; "". Escribe un mensaje motivador"&amp;" y breve (máximo 4 líneas)."")
"),"=AI(""Actúa como un tutor académico y dirígete personalmente al estudiante "" &amp; I848 &amp; "" "" &amp; J848 &amp; "" "" &amp; G848 &amp; "" "" &amp; H848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AM848 &amp; ""'. Diferencias por área: Matemáticas ("" &amp; AQ848 &amp; ""), Ciencias Natur"&amp;"ales ("" &amp; AR848 &amp; ""), Sociales ("" &amp; AS848 &amp; ""), Lectura Crítica ("" &amp; AT848 &amp; "") e Inglés ("" &amp; AU848 &amp; ""). Variación en posición: grupo ("" &amp; AN848 &amp; ""), grado ("" &amp; AO848 &amp; "") y media ("" &amp; AP848 &amp; ""). Puntajes Primer Simulacro: Global "" &amp; K848 &amp; "", Mat "" &amp;"&amp;" O848 &amp; "", Cien "" &amp; P848 &amp; "", Soc "" &amp; Q848 &amp; "", Lec "" &amp; R848 &amp; "", Ing "" &amp; S848 &amp; "". Puntajes Segundo Simulacro: Global "" &amp; Y848 &amp; "", Mat "" &amp; AC848 &amp; "", Cien "" &amp; AD848 &amp; "", Soc "" &amp; AE848 &amp; "", Lec "" &amp; AF848 &amp; "", Ing "" &amp; AG848 &amp; "". Escribe un mensaje motivado"&amp;"r y breve (máximo 4 líneas)."")
")</f>
        <v/>
      </c>
    </row>
    <row r="849" ht="15.75" customHeight="1" s="42">
      <c r="A849" s="93" t="n"/>
      <c r="B849" s="94" t="inlineStr">
        <is>
          <t>Bachillerato</t>
        </is>
      </c>
      <c r="C849" s="94" t="n">
        <v>1005</v>
      </c>
      <c r="D849" s="94" t="n"/>
      <c r="E849" s="95" t="n">
        <v>1011591942</v>
      </c>
      <c r="F849" s="96">
        <f>TRIM(G849&amp;" "&amp;H849&amp;" "&amp;I849&amp;" "&amp;J849)</f>
        <v/>
      </c>
      <c r="G849" s="94" t="inlineStr">
        <is>
          <t>Bejarano</t>
        </is>
      </c>
      <c r="H849" s="94" t="inlineStr">
        <is>
          <t>Usuga</t>
        </is>
      </c>
      <c r="I849" s="94" t="inlineStr">
        <is>
          <t>Mateo</t>
        </is>
      </c>
      <c r="J849" s="97" t="n"/>
      <c r="K849" s="98">
        <f>IF(SUM(O849:S849)=0, "", ROUND(((O849*3+P849*3+Q849*3+R849*3+S849*1)/13)*5,0))</f>
        <v/>
      </c>
      <c r="L849" s="99">
        <f>IF(OR($C849="",K849=""),"",COUNTIFS($C$4:$C$1500,$C849,K$4:K$1500,"&gt;"&amp;K849)+1)</f>
        <v/>
      </c>
      <c r="M849" s="99">
        <f>IF(OR($C849="",K849=""),"",IF(AND($C849&gt;=1001,$C849&lt;=1005),COUNTIFS($C$4:$C$1500,"&gt;=1001",$C$4:$C$1500,"&lt;=1005",K$4:K$1500,"&gt;"&amp;K849)+1,IF(AND($C849&gt;=1101,$C849&lt;=1105),COUNTIFS($C$4:$C$1500,"&gt;=1101",$C$4:$C$1500,"&lt;=1105",K$4:K$1500,"&gt;"&amp;K849)+1,IF(AND($C849&gt;=901,$C849&lt;=905),COUNTIFS($C$4:$C$1500,"&gt;=901",$C$4:$C$1500,"&lt;=905",K$4:K$1500,"&gt;"&amp;K849)+1,IF(AND($C849&gt;=801,$C849&lt;=805),COUNTIFS($C$4:$C$1500,"&gt;=801",$C$4:$C$1500,"&lt;=805",K$4:K$1500,"&gt;"&amp;K849)+1,IF(AND($C849&gt;=701,$C849&lt;=705),COUNTIFS($C$4:$C$1500,"&gt;=701",$C$4:$C$1500,"&lt;=705",K$4:K$1500,"&gt;"&amp;K849)+1,IF(AND($C849&gt;=601,$C849&lt;=606),COUNTIFS($C$4:$C$1500,"&gt;=601",$C$4:$C$1500,"&lt;=606",K$4:K$1500,"&gt;"&amp;K849)+1,"")))))))</f>
        <v/>
      </c>
      <c r="N849" s="99">
        <f>IF(OR($C849="",K849=""),"",IF(OR(AND($C849&gt;=1001,$C849&lt;=1005),AND($C849&gt;=1101,$C849&lt;=1105)),COUNTIFS($C$4:$C$1500,"&gt;=1001",$C$4:$C$1500,"&lt;=1005",K$4:K$1500,"&gt;"&amp;K849)+COUNTIFS($C$4:$C$1500,"&gt;=1101",$C$4:$C$1500,"&lt;=1105",K$4:K$1500,"&gt;"&amp;K849)+1,""))</f>
        <v/>
      </c>
      <c r="O849" s="94" t="n">
        <v>52.42</v>
      </c>
      <c r="P849" s="94" t="n">
        <v>56.76</v>
      </c>
      <c r="Q849" s="94" t="n">
        <v>57.49</v>
      </c>
      <c r="R849" s="94" t="n">
        <v>47.5</v>
      </c>
      <c r="S849" s="94" t="n">
        <v>37.78</v>
      </c>
      <c r="T849" s="99">
        <f>IF(AND(O849&gt;0,O849&lt;36),1,IF(AND(O849&gt;=36,O849&lt;51),2,IF(AND(O849&gt;=51,O849&lt;71),3,IF(AND(O849&gt;=71,O849&lt;=100),4,))))</f>
        <v/>
      </c>
      <c r="U849" s="99">
        <f>IF(AND(P849&gt;0,P849&lt;41),1,IF(AND(P849&gt;=41,P849&lt;56),2,IF(AND(P849&gt;=56,P849&lt;71),3,IF(AND(P849&gt;=71,P849&lt;=100),4,))))</f>
        <v/>
      </c>
      <c r="V849" s="99">
        <f>IF(AND(Q849&gt;0,Q849&lt;41),1,IF(AND(Q849&gt;=41,Q849&lt;56),2,IF(AND(Q849&gt;=56,Q849&lt;71),3,IF(AND(Q849&gt;=71,Q849&lt;=100),4,))))</f>
        <v/>
      </c>
      <c r="W849" s="99">
        <f>IF(AND(R849&gt;0,R849&lt;36),1,IF(AND(R849&gt;=36,R849&lt;51),2,IF(AND(R849&gt;=51,R849&lt;66),3,IF(AND(R849&gt;=66,R849&lt;=100),4,))))</f>
        <v/>
      </c>
      <c r="X849" s="100">
        <f>IF(AND(S849&gt;0,S849&lt;37),1,IF(AND(S849&gt;=37,S849&lt;58),2,IF(AND(S849&gt;=58,S849&lt;71),3,IF(AND(S849&gt;=71,S849&lt;=100),4,))))</f>
        <v/>
      </c>
      <c r="Y849" s="101">
        <f>IF(SUM(AC849:AG849)=0, "", ROUND(((AC849*3+AD849*3+AE849*3+AF849*3+AG849*1)/13)*5,0))</f>
        <v/>
      </c>
      <c r="Z849" s="99">
        <f>IF(OR($C849="",Y849=""),"",COUNTIFS($C$4:$C$1500,$C849,Y$4:Y$1500,"&gt;"&amp;Y849)+1)</f>
        <v/>
      </c>
      <c r="AA849" s="99">
        <f>IF(OR($C849="",Y849=""),"",IF(AND($C849&gt;=1001,$C849&lt;=1005),COUNTIFS($C$4:$C$1500,"&gt;=1001",$C$4:$C$1500,"&lt;=1005",Y$4:Y$1500,"&gt;"&amp;Y849)+1,IF(AND($C849&gt;=1101,$C849&lt;=1105),COUNTIFS($C$4:$C$1500,"&gt;=1101",$C$4:$C$1500,"&lt;=1105",Y$4:Y$1500,"&gt;"&amp;Y849)+1,IF(AND($C849&gt;=901,$C849&lt;=905),COUNTIFS($C$4:$C$1500,"&gt;=901",$C$4:$C$1500,"&lt;=905",Y$4:Y$1500,"&gt;"&amp;Y849)+1,IF(AND($C849&gt;=801,$C849&lt;=805),COUNTIFS($C$4:$C$1500,"&gt;=801",$C$4:$C$1500,"&lt;=805",Y$4:Y$1500,"&gt;"&amp;Y849)+1,IF(AND($C849&gt;=701,$C849&lt;=705),COUNTIFS($C$4:$C$1500,"&gt;=701",$C$4:$C$1500,"&lt;=705",Y$4:Y$1500,"&gt;"&amp;Y849)+1,IF(AND($C849&gt;=601,$C849&lt;=606),COUNTIFS($C$4:$C$1500,"&gt;=601",$C$4:$C$1500,"&lt;=606",Y$4:Y$1500,"&gt;"&amp;Y849)+1,"")))))))</f>
        <v/>
      </c>
      <c r="AB849" s="99">
        <f>IF(OR($C849="",Y849=""),"",IF(OR(AND($C849&gt;=1001,$C849&lt;=1005),AND($C849&gt;=1101,$C849&lt;=1105)),COUNTIFS($C$4:$C$1500,"&gt;=1001",$C$4:$C$1500,"&lt;=1005",Y$4:Y$1500,"&gt;"&amp;Y849)+COUNTIFS($C$4:$C$1500,"&gt;=1101",$C$4:$C$1500,"&lt;=1105",Y$4:Y$1500,"&gt;"&amp;Y849)+1,""))</f>
        <v/>
      </c>
      <c r="AC849" s="94" t="n">
        <v>85.75</v>
      </c>
      <c r="AD849" s="94" t="n">
        <v>68.34999999999999</v>
      </c>
      <c r="AE849" s="94" t="n">
        <v>60.38</v>
      </c>
      <c r="AF849" s="94" t="n">
        <v>74.38</v>
      </c>
      <c r="AG849" s="94" t="n">
        <v>100</v>
      </c>
      <c r="AH849" s="99">
        <f>IF(AND(AC849&gt;0,AC849&lt;36),1,IF(AND(AC849&gt;=36,AC849&lt;51),2,IF(AND(AC849&gt;=51,AC849&lt;71),3,IF(AND(AC849&gt;=71,AC849&lt;=100),4,))))</f>
        <v/>
      </c>
      <c r="AI849" s="99">
        <f>IF(AND(AD849&gt;0,AD849&lt;41),1,IF(AND(AD849&gt;=41,AD849&lt;56),2,IF(AND(AD849&gt;=56,AD849&lt;71),3,IF(AND(AD849&gt;=71,AD849&lt;=100),4,))))</f>
        <v/>
      </c>
      <c r="AJ849" s="99">
        <f>IF(AND(AE849&gt;0,AE849&lt;41),1,IF(AND(AE849&gt;=41,AE849&lt;56),2,IF(AND(AE849&gt;=56,AE849&lt;71),3,IF(AND(AE849&gt;=71,AE849&lt;=100),4,))))</f>
        <v/>
      </c>
      <c r="AK849" s="99">
        <f>IF(AND(AF849&gt;0,AF849&lt;36),1,IF(AND(AF849&gt;=36,AF849&lt;51),2,IF(AND(AF849&gt;=51,AF849&lt;66),3,IF(AND(AF849&gt;=66,AF849&lt;=100),4,))))</f>
        <v/>
      </c>
      <c r="AL849" s="100">
        <f>IF(AND(AG849&gt;0,AG849&lt;37),1,IF(AND(AG849&gt;=37,AG849&lt;58),2,IF(AND(AG849&gt;=58,AG849&lt;71),3,IF(AND(AG849&gt;=71,AG849&lt;=100),4,))))</f>
        <v/>
      </c>
      <c r="AM849" s="101">
        <f>IF((Y849&lt;&gt;"")*(K849&lt;&gt;""),Y849-K849,"")</f>
        <v/>
      </c>
      <c r="AN849" s="99">
        <f>IF((Z849&lt;&gt;"")*(L849&lt;&gt;""),Z849-L849,"")</f>
        <v/>
      </c>
      <c r="AO849" s="99">
        <f>IF((AA849&lt;&gt;"")*(M849&lt;&gt;""),AA849-M849,"")</f>
        <v/>
      </c>
      <c r="AP849" s="99">
        <f>IF((AB849&lt;&gt;"")*(N849&lt;&gt;""),AB849-N849,"")</f>
        <v/>
      </c>
      <c r="AQ849" s="94">
        <f>IF((AC849&lt;&gt;"")*(O849&lt;&gt;""),AC849-O849,"")</f>
        <v/>
      </c>
      <c r="AR849" s="94">
        <f>IF((AD849&lt;&gt;"")*(P849&lt;&gt;""),AD849-P849,"")</f>
        <v/>
      </c>
      <c r="AS849" s="94">
        <f>IF((AE849&lt;&gt;"")*(Q849&lt;&gt;""),AE849-Q849,"")</f>
        <v/>
      </c>
      <c r="AT849" s="94">
        <f>IF((AF849&lt;&gt;"")*(R849&lt;&gt;""),AF849-R849,"")</f>
        <v/>
      </c>
      <c r="AU849" s="94">
        <f>IF((AG849&lt;&gt;"")*(S849&lt;&gt;""),AG849-S849,"")</f>
        <v/>
      </c>
      <c r="AV849" s="99">
        <f>IF((AH849&lt;&gt;"")*(T849&lt;&gt;""),AH849-T849,"")</f>
        <v/>
      </c>
      <c r="AW849" s="99">
        <f>IF((AI849&lt;&gt;"")*(U849&lt;&gt;""),AI849-U849,"")</f>
        <v/>
      </c>
      <c r="AX849" s="99">
        <f>IF((AJ849&lt;&gt;"")*(V849&lt;&gt;""),AJ849-V849,"")</f>
        <v/>
      </c>
      <c r="AY849" s="99">
        <f>IF((AK849&lt;&gt;"")*(W849&lt;&gt;""),AK849-W849,"")</f>
        <v/>
      </c>
      <c r="AZ849" s="102">
        <f>IF((AL849&lt;&gt;"")*(X849&lt;&gt;""),AL849-X849,"")</f>
        <v/>
      </c>
      <c r="BA849" s="50">
        <f>IFERROR(__xludf.dummyfunction("AI(""Actúa como un tutor académico y dirígete personalmente al estudiante "" &amp; I849 &amp; "" "" &amp; J849 &amp; "" "" &amp; G849 &amp; "" "" &amp; H849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AM849 &amp; ""'. Diferencias por área: Matemáticas ("" &amp; AQ849 &amp; ""), Ciencias Natura"&amp;"les ("" &amp; AR849 &amp; ""), Sociales ("" &amp; AS849 &amp; ""), Lectura Crítica ("" &amp; AT849 &amp; "") e Inglés ("" &amp; AU849 &amp; ""). Variación en posición: grupo ("" &amp; AN849 &amp; ""), grado ("" &amp; AO849 &amp; "") y media ("" &amp; AP849 &amp; ""). Puntajes Primer Simulacro: Global "" &amp; K849 &amp; "", Mat "" &amp; "&amp;"O4 &amp; "", Cien "" &amp; P849 &amp; "", Soc "" &amp; Q849 &amp; "", Lec "" &amp; R849 &amp; "", Ing "" &amp; S849 &amp; "". Puntajes Segundo Simulacro: Global "" &amp; Y849 &amp; "", Mat "" &amp; AC849 &amp; "", Cien "" &amp; AD849 &amp; "", Soc "" &amp; AE849 &amp; "", Lec "" &amp; AF849 &amp; "", Ing "" &amp; AG849 &amp; "". Escribe un mensaje motivador"&amp;" y breve (máximo 4 líneas)."")
"),"=AI(""Actúa como un tutor académico y dirígete personalmente al estudiante "" &amp; I849 &amp; "" "" &amp; J849 &amp; "" "" &amp; G849 &amp; "" "" &amp; H849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AM849 &amp; ""'. Diferencias por área: Matemáticas ("" &amp; AQ849 &amp; ""), Ciencias Natur"&amp;"ales ("" &amp; AR849 &amp; ""), Sociales ("" &amp; AS849 &amp; ""), Lectura Crítica ("" &amp; AT849 &amp; "") e Inglés ("" &amp; AU849 &amp; ""). Variación en posición: grupo ("" &amp; AN849 &amp; ""), grado ("" &amp; AO849 &amp; "") y media ("" &amp; AP849 &amp; ""). Puntajes Primer Simulacro: Global "" &amp; K849 &amp; "", Mat "" &amp;"&amp;" O849 &amp; "", Cien "" &amp; P849 &amp; "", Soc "" &amp; Q849 &amp; "", Lec "" &amp; R849 &amp; "", Ing "" &amp; S849 &amp; "". Puntajes Segundo Simulacro: Global "" &amp; Y849 &amp; "", Mat "" &amp; AC849 &amp; "", Cien "" &amp; AD849 &amp; "", Soc "" &amp; AE849 &amp; "", Lec "" &amp; AF849 &amp; "", Ing "" &amp; AG849 &amp; "". Escribe un mensaje motivado"&amp;"r y breve (máximo 4 líneas)."")
")</f>
        <v/>
      </c>
    </row>
    <row r="850" ht="15.75" customHeight="1" s="42">
      <c r="A850" s="93" t="n"/>
      <c r="B850" s="94" t="inlineStr">
        <is>
          <t>Bachillerato</t>
        </is>
      </c>
      <c r="C850" s="94" t="n">
        <v>1005</v>
      </c>
      <c r="D850" s="94" t="n"/>
      <c r="E850" s="95" t="n">
        <v>1011593011</v>
      </c>
      <c r="F850" s="96">
        <f>TRIM(G850&amp;" "&amp;H850&amp;" "&amp;I850&amp;" "&amp;J850)</f>
        <v/>
      </c>
      <c r="G850" s="94" t="inlineStr">
        <is>
          <t>Carvajal</t>
        </is>
      </c>
      <c r="H850" s="94" t="inlineStr">
        <is>
          <t>Carvajal</t>
        </is>
      </c>
      <c r="I850" s="94" t="inlineStr">
        <is>
          <t>Isabel</t>
        </is>
      </c>
      <c r="J850" s="97" t="n"/>
      <c r="K850" s="98">
        <f>IF(SUM(O850:S850)=0, "", ROUND(((O850*3+P850*3+Q850*3+R850*3+S850*1)/13)*5,0))</f>
        <v/>
      </c>
      <c r="L850" s="99">
        <f>IF(OR($C850="",K850=""),"",COUNTIFS($C$4:$C$1500,$C850,K$4:K$1500,"&gt;"&amp;K850)+1)</f>
        <v/>
      </c>
      <c r="M850" s="99">
        <f>IF(OR($C850="",K850=""),"",IF(AND($C850&gt;=1001,$C850&lt;=1005),COUNTIFS($C$4:$C$1500,"&gt;=1001",$C$4:$C$1500,"&lt;=1005",K$4:K$1500,"&gt;"&amp;K850)+1,IF(AND($C850&gt;=1101,$C850&lt;=1105),COUNTIFS($C$4:$C$1500,"&gt;=1101",$C$4:$C$1500,"&lt;=1105",K$4:K$1500,"&gt;"&amp;K850)+1,IF(AND($C850&gt;=901,$C850&lt;=905),COUNTIFS($C$4:$C$1500,"&gt;=901",$C$4:$C$1500,"&lt;=905",K$4:K$1500,"&gt;"&amp;K850)+1,IF(AND($C850&gt;=801,$C850&lt;=805),COUNTIFS($C$4:$C$1500,"&gt;=801",$C$4:$C$1500,"&lt;=805",K$4:K$1500,"&gt;"&amp;K850)+1,IF(AND($C850&gt;=701,$C850&lt;=705),COUNTIFS($C$4:$C$1500,"&gt;=701",$C$4:$C$1500,"&lt;=705",K$4:K$1500,"&gt;"&amp;K850)+1,IF(AND($C850&gt;=601,$C850&lt;=606),COUNTIFS($C$4:$C$1500,"&gt;=601",$C$4:$C$1500,"&lt;=606",K$4:K$1500,"&gt;"&amp;K850)+1,"")))))))</f>
        <v/>
      </c>
      <c r="N850" s="99">
        <f>IF(OR($C850="",K850=""),"",IF(OR(AND($C850&gt;=1001,$C850&lt;=1005),AND($C850&gt;=1101,$C850&lt;=1105)),COUNTIFS($C$4:$C$1500,"&gt;=1001",$C$4:$C$1500,"&lt;=1005",K$4:K$1500,"&gt;"&amp;K850)+COUNTIFS($C$4:$C$1500,"&gt;=1101",$C$4:$C$1500,"&lt;=1105",K$4:K$1500,"&gt;"&amp;K850)+1,""))</f>
        <v/>
      </c>
      <c r="O850" s="94" t="n">
        <v>47.31</v>
      </c>
      <c r="P850" s="94" t="n">
        <v>71.92</v>
      </c>
      <c r="Q850" s="94" t="n">
        <v>80.59</v>
      </c>
      <c r="R850" s="94" t="n">
        <v>70</v>
      </c>
      <c r="S850" s="94" t="n">
        <v>42.22</v>
      </c>
      <c r="T850" s="99">
        <f>IF(AND(O850&gt;0,O850&lt;36),1,IF(AND(O850&gt;=36,O850&lt;51),2,IF(AND(O850&gt;=51,O850&lt;71),3,IF(AND(O850&gt;=71,O850&lt;=100),4,))))</f>
        <v/>
      </c>
      <c r="U850" s="99">
        <f>IF(AND(P850&gt;0,P850&lt;41),1,IF(AND(P850&gt;=41,P850&lt;56),2,IF(AND(P850&gt;=56,P850&lt;71),3,IF(AND(P850&gt;=71,P850&lt;=100),4,))))</f>
        <v/>
      </c>
      <c r="V850" s="99">
        <f>IF(AND(Q850&gt;0,Q850&lt;41),1,IF(AND(Q850&gt;=41,Q850&lt;56),2,IF(AND(Q850&gt;=56,Q850&lt;71),3,IF(AND(Q850&gt;=71,Q850&lt;=100),4,))))</f>
        <v/>
      </c>
      <c r="W850" s="99">
        <f>IF(AND(R850&gt;0,R850&lt;36),1,IF(AND(R850&gt;=36,R850&lt;51),2,IF(AND(R850&gt;=51,R850&lt;66),3,IF(AND(R850&gt;=66,R850&lt;=100),4,))))</f>
        <v/>
      </c>
      <c r="X850" s="100">
        <f>IF(AND(S850&gt;0,S850&lt;37),1,IF(AND(S850&gt;=37,S850&lt;58),2,IF(AND(S850&gt;=58,S850&lt;71),3,IF(AND(S850&gt;=71,S850&lt;=100),4,))))</f>
        <v/>
      </c>
      <c r="Y850" s="101">
        <f>IF(SUM(AC850:AG850)=0, "", ROUND(((AC850*3+AD850*3+AE850*3+AF850*3+AG850*1)/13)*5,0))</f>
        <v/>
      </c>
      <c r="Z850" s="99">
        <f>IF(OR($C850="",Y850=""),"",COUNTIFS($C$4:$C$1500,$C850,Y$4:Y$1500,"&gt;"&amp;Y850)+1)</f>
        <v/>
      </c>
      <c r="AA850" s="99">
        <f>IF(OR($C850="",Y850=""),"",IF(AND($C850&gt;=1001,$C850&lt;=1005),COUNTIFS($C$4:$C$1500,"&gt;=1001",$C$4:$C$1500,"&lt;=1005",Y$4:Y$1500,"&gt;"&amp;Y850)+1,IF(AND($C850&gt;=1101,$C850&lt;=1105),COUNTIFS($C$4:$C$1500,"&gt;=1101",$C$4:$C$1500,"&lt;=1105",Y$4:Y$1500,"&gt;"&amp;Y850)+1,IF(AND($C850&gt;=901,$C850&lt;=905),COUNTIFS($C$4:$C$1500,"&gt;=901",$C$4:$C$1500,"&lt;=905",Y$4:Y$1500,"&gt;"&amp;Y850)+1,IF(AND($C850&gt;=801,$C850&lt;=805),COUNTIFS($C$4:$C$1500,"&gt;=801",$C$4:$C$1500,"&lt;=805",Y$4:Y$1500,"&gt;"&amp;Y850)+1,IF(AND($C850&gt;=701,$C850&lt;=705),COUNTIFS($C$4:$C$1500,"&gt;=701",$C$4:$C$1500,"&lt;=705",Y$4:Y$1500,"&gt;"&amp;Y850)+1,IF(AND($C850&gt;=601,$C850&lt;=606),COUNTIFS($C$4:$C$1500,"&gt;=601",$C$4:$C$1500,"&lt;=606",Y$4:Y$1500,"&gt;"&amp;Y850)+1,"")))))))</f>
        <v/>
      </c>
      <c r="AB850" s="99">
        <f>IF(OR($C850="",Y850=""),"",IF(OR(AND($C850&gt;=1001,$C850&lt;=1005),AND($C850&gt;=1101,$C850&lt;=1105)),COUNTIFS($C$4:$C$1500,"&gt;=1001",$C$4:$C$1500,"&lt;=1005",Y$4:Y$1500,"&gt;"&amp;Y850)+COUNTIFS($C$4:$C$1500,"&gt;=1101",$C$4:$C$1500,"&lt;=1105",Y$4:Y$1500,"&gt;"&amp;Y850)+1,""))</f>
        <v/>
      </c>
      <c r="AC850" s="94" t="n">
        <v>52.25</v>
      </c>
      <c r="AD850" s="94" t="n">
        <v>71.65000000000001</v>
      </c>
      <c r="AE850" s="94" t="n">
        <v>84</v>
      </c>
      <c r="AF850" s="94" t="n">
        <v>91.88</v>
      </c>
      <c r="AG850" s="94" t="n">
        <v>100</v>
      </c>
      <c r="AH850" s="99">
        <f>IF(AND(AC850&gt;0,AC850&lt;36),1,IF(AND(AC850&gt;=36,AC850&lt;51),2,IF(AND(AC850&gt;=51,AC850&lt;71),3,IF(AND(AC850&gt;=71,AC850&lt;=100),4,))))</f>
        <v/>
      </c>
      <c r="AI850" s="99">
        <f>IF(AND(AD850&gt;0,AD850&lt;41),1,IF(AND(AD850&gt;=41,AD850&lt;56),2,IF(AND(AD850&gt;=56,AD850&lt;71),3,IF(AND(AD850&gt;=71,AD850&lt;=100),4,))))</f>
        <v/>
      </c>
      <c r="AJ850" s="99">
        <f>IF(AND(AE850&gt;0,AE850&lt;41),1,IF(AND(AE850&gt;=41,AE850&lt;56),2,IF(AND(AE850&gt;=56,AE850&lt;71),3,IF(AND(AE850&gt;=71,AE850&lt;=100),4,))))</f>
        <v/>
      </c>
      <c r="AK850" s="99">
        <f>IF(AND(AF850&gt;0,AF850&lt;36),1,IF(AND(AF850&gt;=36,AF850&lt;51),2,IF(AND(AF850&gt;=51,AF850&lt;66),3,IF(AND(AF850&gt;=66,AF850&lt;=100),4,))))</f>
        <v/>
      </c>
      <c r="AL850" s="100">
        <f>IF(AND(AG850&gt;0,AG850&lt;37),1,IF(AND(AG850&gt;=37,AG850&lt;58),2,IF(AND(AG850&gt;=58,AG850&lt;71),3,IF(AND(AG850&gt;=71,AG850&lt;=100),4,))))</f>
        <v/>
      </c>
      <c r="AM850" s="101">
        <f>IF((Y850&lt;&gt;"")*(K850&lt;&gt;""),Y850-K850,"")</f>
        <v/>
      </c>
      <c r="AN850" s="99">
        <f>IF((Z850&lt;&gt;"")*(L850&lt;&gt;""),Z850-L850,"")</f>
        <v/>
      </c>
      <c r="AO850" s="99">
        <f>IF((AA850&lt;&gt;"")*(M850&lt;&gt;""),AA850-M850,"")</f>
        <v/>
      </c>
      <c r="AP850" s="99">
        <f>IF((AB850&lt;&gt;"")*(N850&lt;&gt;""),AB850-N850,"")</f>
        <v/>
      </c>
      <c r="AQ850" s="94">
        <f>IF((AC850&lt;&gt;"")*(O850&lt;&gt;""),AC850-O850,"")</f>
        <v/>
      </c>
      <c r="AR850" s="94">
        <f>IF((AD850&lt;&gt;"")*(P850&lt;&gt;""),AD850-P850,"")</f>
        <v/>
      </c>
      <c r="AS850" s="94">
        <f>IF((AE850&lt;&gt;"")*(Q850&lt;&gt;""),AE850-Q850,"")</f>
        <v/>
      </c>
      <c r="AT850" s="94">
        <f>IF((AF850&lt;&gt;"")*(R850&lt;&gt;""),AF850-R850,"")</f>
        <v/>
      </c>
      <c r="AU850" s="94">
        <f>IF((AG850&lt;&gt;"")*(S850&lt;&gt;""),AG850-S850,"")</f>
        <v/>
      </c>
      <c r="AV850" s="99">
        <f>IF((AH850&lt;&gt;"")*(T850&lt;&gt;""),AH850-T850,"")</f>
        <v/>
      </c>
      <c r="AW850" s="99">
        <f>IF((AI850&lt;&gt;"")*(U850&lt;&gt;""),AI850-U850,"")</f>
        <v/>
      </c>
      <c r="AX850" s="99">
        <f>IF((AJ850&lt;&gt;"")*(V850&lt;&gt;""),AJ850-V850,"")</f>
        <v/>
      </c>
      <c r="AY850" s="99">
        <f>IF((AK850&lt;&gt;"")*(W850&lt;&gt;""),AK850-W850,"")</f>
        <v/>
      </c>
      <c r="AZ850" s="102">
        <f>IF((AL850&lt;&gt;"")*(X850&lt;&gt;""),AL850-X850,"")</f>
        <v/>
      </c>
      <c r="BA850" s="50">
        <f>IFERROR(__xludf.dummyfunction("AI(""Actúa como un tutor académico y dirígete personalmente al estudiante "" &amp; I850 &amp; "" "" &amp; J850 &amp; "" "" &amp; G850 &amp; "" "" &amp; H850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AM850 &amp; ""'. Diferencias por área: Matemáticas ("" &amp; AQ850 &amp; ""), Ciencias Natura"&amp;"les ("" &amp; AR850 &amp; ""), Sociales ("" &amp; AS850 &amp; ""), Lectura Crítica ("" &amp; AT850 &amp; "") e Inglés ("" &amp; AU850 &amp; ""). Variación en posición: grupo ("" &amp; AN850 &amp; ""), grado ("" &amp; AO850 &amp; "") y media ("" &amp; AP850 &amp; ""). Puntajes Primer Simulacro: Global "" &amp; K850 &amp; "", Mat "" &amp; "&amp;"O4 &amp; "", Cien "" &amp; P850 &amp; "", Soc "" &amp; Q850 &amp; "", Lec "" &amp; R850 &amp; "", Ing "" &amp; S850 &amp; "". Puntajes Segundo Simulacro: Global "" &amp; Y850 &amp; "", Mat "" &amp; AC850 &amp; "", Cien "" &amp; AD850 &amp; "", Soc "" &amp; AE850 &amp; "", Lec "" &amp; AF850 &amp; "", Ing "" &amp; AG850 &amp; "". Escribe un mensaje motivador"&amp;" y breve (máximo 4 líneas)."")
"),"=AI(""Actúa como un tutor académico y dirígete personalmente al estudiante "" &amp; I850 &amp; "" "" &amp; J850 &amp; "" "" &amp; G850 &amp; "" "" &amp; H850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AM850 &amp; ""'. Diferencias por área: Matemáticas ("" &amp; AQ850 &amp; ""), Ciencias Natur"&amp;"ales ("" &amp; AR850 &amp; ""), Sociales ("" &amp; AS850 &amp; ""), Lectura Crítica ("" &amp; AT850 &amp; "") e Inglés ("" &amp; AU850 &amp; ""). Variación en posición: grupo ("" &amp; AN850 &amp; ""), grado ("" &amp; AO850 &amp; "") y media ("" &amp; AP850 &amp; ""). Puntajes Primer Simulacro: Global "" &amp; K850 &amp; "", Mat "" &amp;"&amp;" O850 &amp; "", Cien "" &amp; P850 &amp; "", Soc "" &amp; Q850 &amp; "", Lec "" &amp; R850 &amp; "", Ing "" &amp; S850 &amp; "". Puntajes Segundo Simulacro: Global "" &amp; Y850 &amp; "", Mat "" &amp; AC850 &amp; "", Cien "" &amp; AD850 &amp; "", Soc "" &amp; AE850 &amp; "", Lec "" &amp; AF850 &amp; "", Ing "" &amp; AG850 &amp; "". Escribe un mensaje motivado"&amp;"r y breve (máximo 4 líneas)."")
")</f>
        <v/>
      </c>
    </row>
    <row r="851" ht="15.75" customHeight="1" s="42">
      <c r="A851" s="93" t="n"/>
      <c r="B851" s="94" t="inlineStr">
        <is>
          <t>Bachillerato</t>
        </is>
      </c>
      <c r="C851" s="94" t="n">
        <v>1005</v>
      </c>
      <c r="D851" s="94" t="n"/>
      <c r="E851" s="95" t="n">
        <v>1076622913</v>
      </c>
      <c r="F851" s="96">
        <f>TRIM(G851&amp;" "&amp;H851&amp;" "&amp;I851&amp;" "&amp;J851)</f>
        <v/>
      </c>
      <c r="G851" s="94" t="inlineStr">
        <is>
          <t>Chila</t>
        </is>
      </c>
      <c r="H851" s="94" t="inlineStr">
        <is>
          <t>Bermúdez</t>
        </is>
      </c>
      <c r="I851" s="94" t="inlineStr">
        <is>
          <t>Esthefani</t>
        </is>
      </c>
      <c r="J851" s="97" t="n"/>
      <c r="K851" s="98">
        <f>IF(SUM(O851:S851)=0, "", ROUND(((O851*3+P851*3+Q851*3+R851*3+S851*1)/13)*5,0))</f>
        <v/>
      </c>
      <c r="L851" s="99">
        <f>IF(OR($C851="",K851=""),"",COUNTIFS($C$4:$C$1500,$C851,K$4:K$1500,"&gt;"&amp;K851)+1)</f>
        <v/>
      </c>
      <c r="M851" s="99">
        <f>IF(OR($C851="",K851=""),"",IF(AND($C851&gt;=1001,$C851&lt;=1005),COUNTIFS($C$4:$C$1500,"&gt;=1001",$C$4:$C$1500,"&lt;=1005",K$4:K$1500,"&gt;"&amp;K851)+1,IF(AND($C851&gt;=1101,$C851&lt;=1105),COUNTIFS($C$4:$C$1500,"&gt;=1101",$C$4:$C$1500,"&lt;=1105",K$4:K$1500,"&gt;"&amp;K851)+1,IF(AND($C851&gt;=901,$C851&lt;=905),COUNTIFS($C$4:$C$1500,"&gt;=901",$C$4:$C$1500,"&lt;=905",K$4:K$1500,"&gt;"&amp;K851)+1,IF(AND($C851&gt;=801,$C851&lt;=805),COUNTIFS($C$4:$C$1500,"&gt;=801",$C$4:$C$1500,"&lt;=805",K$4:K$1500,"&gt;"&amp;K851)+1,IF(AND($C851&gt;=701,$C851&lt;=705),COUNTIFS($C$4:$C$1500,"&gt;=701",$C$4:$C$1500,"&lt;=705",K$4:K$1500,"&gt;"&amp;K851)+1,IF(AND($C851&gt;=601,$C851&lt;=606),COUNTIFS($C$4:$C$1500,"&gt;=601",$C$4:$C$1500,"&lt;=606",K$4:K$1500,"&gt;"&amp;K851)+1,"")))))))</f>
        <v/>
      </c>
      <c r="N851" s="99">
        <f>IF(OR($C851="",K851=""),"",IF(OR(AND($C851&gt;=1001,$C851&lt;=1005),AND($C851&gt;=1101,$C851&lt;=1105)),COUNTIFS($C$4:$C$1500,"&gt;=1001",$C$4:$C$1500,"&lt;=1005",K$4:K$1500,"&gt;"&amp;K851)+COUNTIFS($C$4:$C$1500,"&gt;=1101",$C$4:$C$1500,"&lt;=1105",K$4:K$1500,"&gt;"&amp;K851)+1,""))</f>
        <v/>
      </c>
      <c r="O851" s="94" t="n">
        <v>46.03</v>
      </c>
      <c r="P851" s="94" t="n">
        <v>58.92</v>
      </c>
      <c r="Q851" s="94" t="n">
        <v>76.54000000000001</v>
      </c>
      <c r="R851" s="94" t="n">
        <v>62.5</v>
      </c>
      <c r="S851" s="94" t="n">
        <v>51.11</v>
      </c>
      <c r="T851" s="99">
        <f>IF(AND(O851&gt;0,O851&lt;36),1,IF(AND(O851&gt;=36,O851&lt;51),2,IF(AND(O851&gt;=51,O851&lt;71),3,IF(AND(O851&gt;=71,O851&lt;=100),4,))))</f>
        <v/>
      </c>
      <c r="U851" s="99">
        <f>IF(AND(P851&gt;0,P851&lt;41),1,IF(AND(P851&gt;=41,P851&lt;56),2,IF(AND(P851&gt;=56,P851&lt;71),3,IF(AND(P851&gt;=71,P851&lt;=100),4,))))</f>
        <v/>
      </c>
      <c r="V851" s="99">
        <f>IF(AND(Q851&gt;0,Q851&lt;41),1,IF(AND(Q851&gt;=41,Q851&lt;56),2,IF(AND(Q851&gt;=56,Q851&lt;71),3,IF(AND(Q851&gt;=71,Q851&lt;=100),4,))))</f>
        <v/>
      </c>
      <c r="W851" s="99">
        <f>IF(AND(R851&gt;0,R851&lt;36),1,IF(AND(R851&gt;=36,R851&lt;51),2,IF(AND(R851&gt;=51,R851&lt;66),3,IF(AND(R851&gt;=66,R851&lt;=100),4,))))</f>
        <v/>
      </c>
      <c r="X851" s="100">
        <f>IF(AND(S851&gt;0,S851&lt;37),1,IF(AND(S851&gt;=37,S851&lt;58),2,IF(AND(S851&gt;=58,S851&lt;71),3,IF(AND(S851&gt;=71,S851&lt;=100),4,))))</f>
        <v/>
      </c>
      <c r="Y851" s="101">
        <f>IF(SUM(AC851:AG851)=0, "", ROUND(((AC851*3+AD851*3+AE851*3+AF851*3+AG851*1)/13)*5,0))</f>
        <v/>
      </c>
      <c r="Z851" s="99">
        <f>IF(OR($C851="",Y851=""),"",COUNTIFS($C$4:$C$1500,$C851,Y$4:Y$1500,"&gt;"&amp;Y851)+1)</f>
        <v/>
      </c>
      <c r="AA851" s="99">
        <f>IF(OR($C851="",Y851=""),"",IF(AND($C851&gt;=1001,$C851&lt;=1005),COUNTIFS($C$4:$C$1500,"&gt;=1001",$C$4:$C$1500,"&lt;=1005",Y$4:Y$1500,"&gt;"&amp;Y851)+1,IF(AND($C851&gt;=1101,$C851&lt;=1105),COUNTIFS($C$4:$C$1500,"&gt;=1101",$C$4:$C$1500,"&lt;=1105",Y$4:Y$1500,"&gt;"&amp;Y851)+1,IF(AND($C851&gt;=901,$C851&lt;=905),COUNTIFS($C$4:$C$1500,"&gt;=901",$C$4:$C$1500,"&lt;=905",Y$4:Y$1500,"&gt;"&amp;Y851)+1,IF(AND($C851&gt;=801,$C851&lt;=805),COUNTIFS($C$4:$C$1500,"&gt;=801",$C$4:$C$1500,"&lt;=805",Y$4:Y$1500,"&gt;"&amp;Y851)+1,IF(AND($C851&gt;=701,$C851&lt;=705),COUNTIFS($C$4:$C$1500,"&gt;=701",$C$4:$C$1500,"&lt;=705",Y$4:Y$1500,"&gt;"&amp;Y851)+1,IF(AND($C851&gt;=601,$C851&lt;=606),COUNTIFS($C$4:$C$1500,"&gt;=601",$C$4:$C$1500,"&lt;=606",Y$4:Y$1500,"&gt;"&amp;Y851)+1,"")))))))</f>
        <v/>
      </c>
      <c r="AB851" s="99">
        <f>IF(OR($C851="",Y851=""),"",IF(OR(AND($C851&gt;=1001,$C851&lt;=1005),AND($C851&gt;=1101,$C851&lt;=1105)),COUNTIFS($C$4:$C$1500,"&gt;=1001",$C$4:$C$1500,"&lt;=1005",Y$4:Y$1500,"&gt;"&amp;Y851)+COUNTIFS($C$4:$C$1500,"&gt;=1101",$C$4:$C$1500,"&lt;=1105",Y$4:Y$1500,"&gt;"&amp;Y851)+1,""))</f>
        <v/>
      </c>
      <c r="AC851" s="94" t="n">
        <v>44</v>
      </c>
      <c r="AD851" s="94" t="n">
        <v>65.98</v>
      </c>
      <c r="AE851" s="94" t="n">
        <v>63</v>
      </c>
      <c r="AF851" s="94" t="n">
        <v>74.38</v>
      </c>
      <c r="AG851" s="94" t="n">
        <v>100</v>
      </c>
      <c r="AH851" s="99">
        <f>IF(AND(AC851&gt;0,AC851&lt;36),1,IF(AND(AC851&gt;=36,AC851&lt;51),2,IF(AND(AC851&gt;=51,AC851&lt;71),3,IF(AND(AC851&gt;=71,AC851&lt;=100),4,))))</f>
        <v/>
      </c>
      <c r="AI851" s="99">
        <f>IF(AND(AD851&gt;0,AD851&lt;41),1,IF(AND(AD851&gt;=41,AD851&lt;56),2,IF(AND(AD851&gt;=56,AD851&lt;71),3,IF(AND(AD851&gt;=71,AD851&lt;=100),4,))))</f>
        <v/>
      </c>
      <c r="AJ851" s="99">
        <f>IF(AND(AE851&gt;0,AE851&lt;41),1,IF(AND(AE851&gt;=41,AE851&lt;56),2,IF(AND(AE851&gt;=56,AE851&lt;71),3,IF(AND(AE851&gt;=71,AE851&lt;=100),4,))))</f>
        <v/>
      </c>
      <c r="AK851" s="99">
        <f>IF(AND(AF851&gt;0,AF851&lt;36),1,IF(AND(AF851&gt;=36,AF851&lt;51),2,IF(AND(AF851&gt;=51,AF851&lt;66),3,IF(AND(AF851&gt;=66,AF851&lt;=100),4,))))</f>
        <v/>
      </c>
      <c r="AL851" s="100">
        <f>IF(AND(AG851&gt;0,AG851&lt;37),1,IF(AND(AG851&gt;=37,AG851&lt;58),2,IF(AND(AG851&gt;=58,AG851&lt;71),3,IF(AND(AG851&gt;=71,AG851&lt;=100),4,))))</f>
        <v/>
      </c>
      <c r="AM851" s="101">
        <f>IF((Y851&lt;&gt;"")*(K851&lt;&gt;""),Y851-K851,"")</f>
        <v/>
      </c>
      <c r="AN851" s="99">
        <f>IF((Z851&lt;&gt;"")*(L851&lt;&gt;""),Z851-L851,"")</f>
        <v/>
      </c>
      <c r="AO851" s="99">
        <f>IF((AA851&lt;&gt;"")*(M851&lt;&gt;""),AA851-M851,"")</f>
        <v/>
      </c>
      <c r="AP851" s="99">
        <f>IF((AB851&lt;&gt;"")*(N851&lt;&gt;""),AB851-N851,"")</f>
        <v/>
      </c>
      <c r="AQ851" s="94">
        <f>IF((AC851&lt;&gt;"")*(O851&lt;&gt;""),AC851-O851,"")</f>
        <v/>
      </c>
      <c r="AR851" s="94">
        <f>IF((AD851&lt;&gt;"")*(P851&lt;&gt;""),AD851-P851,"")</f>
        <v/>
      </c>
      <c r="AS851" s="94">
        <f>IF((AE851&lt;&gt;"")*(Q851&lt;&gt;""),AE851-Q851,"")</f>
        <v/>
      </c>
      <c r="AT851" s="94">
        <f>IF((AF851&lt;&gt;"")*(R851&lt;&gt;""),AF851-R851,"")</f>
        <v/>
      </c>
      <c r="AU851" s="94">
        <f>IF((AG851&lt;&gt;"")*(S851&lt;&gt;""),AG851-S851,"")</f>
        <v/>
      </c>
      <c r="AV851" s="99">
        <f>IF((AH851&lt;&gt;"")*(T851&lt;&gt;""),AH851-T851,"")</f>
        <v/>
      </c>
      <c r="AW851" s="99">
        <f>IF((AI851&lt;&gt;"")*(U851&lt;&gt;""),AI851-U851,"")</f>
        <v/>
      </c>
      <c r="AX851" s="99">
        <f>IF((AJ851&lt;&gt;"")*(V851&lt;&gt;""),AJ851-V851,"")</f>
        <v/>
      </c>
      <c r="AY851" s="99">
        <f>IF((AK851&lt;&gt;"")*(W851&lt;&gt;""),AK851-W851,"")</f>
        <v/>
      </c>
      <c r="AZ851" s="102">
        <f>IF((AL851&lt;&gt;"")*(X851&lt;&gt;""),AL851-X851,"")</f>
        <v/>
      </c>
      <c r="BA851" s="50">
        <f>IFERROR(__xludf.dummyfunction("AI(""Actúa como un tutor académico y dirígete personalmente al estudiante "" &amp; I851 &amp; "" "" &amp; J851 &amp; "" "" &amp; G851 &amp; "" "" &amp; H851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AM851 &amp; ""'. Diferencias por área: Matemáticas ("" &amp; AQ851 &amp; ""), Ciencias Natura"&amp;"les ("" &amp; AR851 &amp; ""), Sociales ("" &amp; AS851 &amp; ""), Lectura Crítica ("" &amp; AT851 &amp; "") e Inglés ("" &amp; AU851 &amp; ""). Variación en posición: grupo ("" &amp; AN851 &amp; ""), grado ("" &amp; AO851 &amp; "") y media ("" &amp; AP851 &amp; ""). Puntajes Primer Simulacro: Global "" &amp; K851 &amp; "", Mat "" &amp; "&amp;"O4 &amp; "", Cien "" &amp; P851 &amp; "", Soc "" &amp; Q851 &amp; "", Lec "" &amp; R851 &amp; "", Ing "" &amp; S851 &amp; "". Puntajes Segundo Simulacro: Global "" &amp; Y851 &amp; "", Mat "" &amp; AC851 &amp; "", Cien "" &amp; AD851 &amp; "", Soc "" &amp; AE851 &amp; "", Lec "" &amp; AF851 &amp; "", Ing "" &amp; AG851 &amp; "". Escribe un mensaje motivador"&amp;" y breve (máximo 4 líneas)."")
"),"=AI(""Actúa como un tutor académico y dirígete personalmente al estudiante "" &amp; I851 &amp; "" "" &amp; J851 &amp; "" "" &amp; G851 &amp; "" "" &amp; H851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AM851 &amp; ""'. Diferencias por área: Matemáticas ("" &amp; AQ851 &amp; ""), Ciencias Natur"&amp;"ales ("" &amp; AR851 &amp; ""), Sociales ("" &amp; AS851 &amp; ""), Lectura Crítica ("" &amp; AT851 &amp; "") e Inglés ("" &amp; AU851 &amp; ""). Variación en posición: grupo ("" &amp; AN851 &amp; ""), grado ("" &amp; AO851 &amp; "") y media ("" &amp; AP851 &amp; ""). Puntajes Primer Simulacro: Global "" &amp; K851 &amp; "", Mat "" &amp;"&amp;" O851 &amp; "", Cien "" &amp; P851 &amp; "", Soc "" &amp; Q851 &amp; "", Lec "" &amp; R851 &amp; "", Ing "" &amp; S851 &amp; "". Puntajes Segundo Simulacro: Global "" &amp; Y851 &amp; "", Mat "" &amp; AC851 &amp; "", Cien "" &amp; AD851 &amp; "", Soc "" &amp; AE851 &amp; "", Lec "" &amp; AF851 &amp; "", Ing "" &amp; AG851 &amp; "". Escribe un mensaje motivado"&amp;"r y breve (máximo 4 líneas)."")
")</f>
        <v/>
      </c>
    </row>
    <row r="852" ht="15.75" customHeight="1" s="42">
      <c r="A852" s="93" t="n"/>
      <c r="B852" s="94" t="inlineStr">
        <is>
          <t>Bachillerato</t>
        </is>
      </c>
      <c r="C852" s="94" t="n">
        <v>1005</v>
      </c>
      <c r="D852" s="94" t="n"/>
      <c r="E852" s="95" t="n">
        <v>1023748912</v>
      </c>
      <c r="F852" s="96">
        <f>TRIM(G852&amp;" "&amp;H852&amp;" "&amp;I852&amp;" "&amp;J852)</f>
        <v/>
      </c>
      <c r="G852" s="94" t="inlineStr">
        <is>
          <t>Correa</t>
        </is>
      </c>
      <c r="H852" s="94" t="inlineStr">
        <is>
          <t>Oliveros</t>
        </is>
      </c>
      <c r="I852" s="94" t="inlineStr">
        <is>
          <t>Sara</t>
        </is>
      </c>
      <c r="J852" s="97" t="inlineStr">
        <is>
          <t>Michel</t>
        </is>
      </c>
      <c r="K852" s="98">
        <f>IF(SUM(O852:S852)=0, "", ROUND(((O852*3+P852*3+Q852*3+R852*3+S852*1)/13)*5,0))</f>
        <v/>
      </c>
      <c r="L852" s="99">
        <f>IF(OR($C852="",K852=""),"",COUNTIFS($C$4:$C$1500,$C852,K$4:K$1500,"&gt;"&amp;K852)+1)</f>
        <v/>
      </c>
      <c r="M852" s="99">
        <f>IF(OR($C852="",K852=""),"",IF(AND($C852&gt;=1001,$C852&lt;=1005),COUNTIFS($C$4:$C$1500,"&gt;=1001",$C$4:$C$1500,"&lt;=1005",K$4:K$1500,"&gt;"&amp;K852)+1,IF(AND($C852&gt;=1101,$C852&lt;=1105),COUNTIFS($C$4:$C$1500,"&gt;=1101",$C$4:$C$1500,"&lt;=1105",K$4:K$1500,"&gt;"&amp;K852)+1,IF(AND($C852&gt;=901,$C852&lt;=905),COUNTIFS($C$4:$C$1500,"&gt;=901",$C$4:$C$1500,"&lt;=905",K$4:K$1500,"&gt;"&amp;K852)+1,IF(AND($C852&gt;=801,$C852&lt;=805),COUNTIFS($C$4:$C$1500,"&gt;=801",$C$4:$C$1500,"&lt;=805",K$4:K$1500,"&gt;"&amp;K852)+1,IF(AND($C852&gt;=701,$C852&lt;=705),COUNTIFS($C$4:$C$1500,"&gt;=701",$C$4:$C$1500,"&lt;=705",K$4:K$1500,"&gt;"&amp;K852)+1,IF(AND($C852&gt;=601,$C852&lt;=606),COUNTIFS($C$4:$C$1500,"&gt;=601",$C$4:$C$1500,"&lt;=606",K$4:K$1500,"&gt;"&amp;K852)+1,"")))))))</f>
        <v/>
      </c>
      <c r="N852" s="99">
        <f>IF(OR($C852="",K852=""),"",IF(OR(AND($C852&gt;=1001,$C852&lt;=1005),AND($C852&gt;=1101,$C852&lt;=1105)),COUNTIFS($C$4:$C$1500,"&gt;=1001",$C$4:$C$1500,"&lt;=1005",K$4:K$1500,"&gt;"&amp;K852)+COUNTIFS($C$4:$C$1500,"&gt;=1101",$C$4:$C$1500,"&lt;=1105",K$4:K$1500,"&gt;"&amp;K852)+1,""))</f>
        <v/>
      </c>
      <c r="O852" s="94" t="n">
        <v>37.07</v>
      </c>
      <c r="P852" s="94" t="n">
        <v>51.07</v>
      </c>
      <c r="Q852" s="94" t="n">
        <v>31.2</v>
      </c>
      <c r="R852" s="94" t="n">
        <v>42.5</v>
      </c>
      <c r="S852" s="94" t="n">
        <v>13.33</v>
      </c>
      <c r="T852" s="99">
        <f>IF(AND(O852&gt;0,O852&lt;36),1,IF(AND(O852&gt;=36,O852&lt;51),2,IF(AND(O852&gt;=51,O852&lt;71),3,IF(AND(O852&gt;=71,O852&lt;=100),4,))))</f>
        <v/>
      </c>
      <c r="U852" s="99">
        <f>IF(AND(P852&gt;0,P852&lt;41),1,IF(AND(P852&gt;=41,P852&lt;56),2,IF(AND(P852&gt;=56,P852&lt;71),3,IF(AND(P852&gt;=71,P852&lt;=100),4,))))</f>
        <v/>
      </c>
      <c r="V852" s="99">
        <f>IF(AND(Q852&gt;0,Q852&lt;41),1,IF(AND(Q852&gt;=41,Q852&lt;56),2,IF(AND(Q852&gt;=56,Q852&lt;71),3,IF(AND(Q852&gt;=71,Q852&lt;=100),4,))))</f>
        <v/>
      </c>
      <c r="W852" s="99">
        <f>IF(AND(R852&gt;0,R852&lt;36),1,IF(AND(R852&gt;=36,R852&lt;51),2,IF(AND(R852&gt;=51,R852&lt;66),3,IF(AND(R852&gt;=66,R852&lt;=100),4,))))</f>
        <v/>
      </c>
      <c r="X852" s="100">
        <f>IF(AND(S852&gt;0,S852&lt;37),1,IF(AND(S852&gt;=37,S852&lt;58),2,IF(AND(S852&gt;=58,S852&lt;71),3,IF(AND(S852&gt;=71,S852&lt;=100),4,))))</f>
        <v/>
      </c>
      <c r="Y852" s="101">
        <f>IF(SUM(AC852:AG852)=0, "", ROUND(((AC852*3+AD852*3+AE852*3+AF852*3+AG852*1)/13)*5,0))</f>
        <v/>
      </c>
      <c r="Z852" s="99">
        <f>IF(OR($C852="",Y852=""),"",COUNTIFS($C$4:$C$1500,$C852,Y$4:Y$1500,"&gt;"&amp;Y852)+1)</f>
        <v/>
      </c>
      <c r="AA852" s="99">
        <f>IF(OR($C852="",Y852=""),"",IF(AND($C852&gt;=1001,$C852&lt;=1005),COUNTIFS($C$4:$C$1500,"&gt;=1001",$C$4:$C$1500,"&lt;=1005",Y$4:Y$1500,"&gt;"&amp;Y852)+1,IF(AND($C852&gt;=1101,$C852&lt;=1105),COUNTIFS($C$4:$C$1500,"&gt;=1101",$C$4:$C$1500,"&lt;=1105",Y$4:Y$1500,"&gt;"&amp;Y852)+1,IF(AND($C852&gt;=901,$C852&lt;=905),COUNTIFS($C$4:$C$1500,"&gt;=901",$C$4:$C$1500,"&lt;=905",Y$4:Y$1500,"&gt;"&amp;Y852)+1,IF(AND($C852&gt;=801,$C852&lt;=805),COUNTIFS($C$4:$C$1500,"&gt;=801",$C$4:$C$1500,"&lt;=805",Y$4:Y$1500,"&gt;"&amp;Y852)+1,IF(AND($C852&gt;=701,$C852&lt;=705),COUNTIFS($C$4:$C$1500,"&gt;=701",$C$4:$C$1500,"&lt;=705",Y$4:Y$1500,"&gt;"&amp;Y852)+1,IF(AND($C852&gt;=601,$C852&lt;=606),COUNTIFS($C$4:$C$1500,"&gt;=601",$C$4:$C$1500,"&lt;=606",Y$4:Y$1500,"&gt;"&amp;Y852)+1,"")))))))</f>
        <v/>
      </c>
      <c r="AB852" s="99">
        <f>IF(OR($C852="",Y852=""),"",IF(OR(AND($C852&gt;=1001,$C852&lt;=1005),AND($C852&gt;=1101,$C852&lt;=1105)),COUNTIFS($C$4:$C$1500,"&gt;=1001",$C$4:$C$1500,"&lt;=1005",Y$4:Y$1500,"&gt;"&amp;Y852)+COUNTIFS($C$4:$C$1500,"&gt;=1101",$C$4:$C$1500,"&lt;=1105",Y$4:Y$1500,"&gt;"&amp;Y852)+1,""))</f>
        <v/>
      </c>
      <c r="AC852" s="94" t="n">
        <v>27.5</v>
      </c>
      <c r="AD852" s="94" t="n">
        <v>30.31</v>
      </c>
      <c r="AE852" s="94" t="n">
        <v>49.88</v>
      </c>
      <c r="AF852" s="94" t="n">
        <v>35</v>
      </c>
      <c r="AG852" s="94" t="n">
        <v>39.38</v>
      </c>
      <c r="AH852" s="99">
        <f>IF(AND(AC852&gt;0,AC852&lt;36),1,IF(AND(AC852&gt;=36,AC852&lt;51),2,IF(AND(AC852&gt;=51,AC852&lt;71),3,IF(AND(AC852&gt;=71,AC852&lt;=100),4,))))</f>
        <v/>
      </c>
      <c r="AI852" s="99">
        <f>IF(AND(AD852&gt;0,AD852&lt;41),1,IF(AND(AD852&gt;=41,AD852&lt;56),2,IF(AND(AD852&gt;=56,AD852&lt;71),3,IF(AND(AD852&gt;=71,AD852&lt;=100),4,))))</f>
        <v/>
      </c>
      <c r="AJ852" s="99">
        <f>IF(AND(AE852&gt;0,AE852&lt;41),1,IF(AND(AE852&gt;=41,AE852&lt;56),2,IF(AND(AE852&gt;=56,AE852&lt;71),3,IF(AND(AE852&gt;=71,AE852&lt;=100),4,))))</f>
        <v/>
      </c>
      <c r="AK852" s="99">
        <f>IF(AND(AF852&gt;0,AF852&lt;36),1,IF(AND(AF852&gt;=36,AF852&lt;51),2,IF(AND(AF852&gt;=51,AF852&lt;66),3,IF(AND(AF852&gt;=66,AF852&lt;=100),4,))))</f>
        <v/>
      </c>
      <c r="AL852" s="100">
        <f>IF(AND(AG852&gt;0,AG852&lt;37),1,IF(AND(AG852&gt;=37,AG852&lt;58),2,IF(AND(AG852&gt;=58,AG852&lt;71),3,IF(AND(AG852&gt;=71,AG852&lt;=100),4,))))</f>
        <v/>
      </c>
      <c r="AM852" s="101">
        <f>IF((Y852&lt;&gt;"")*(K852&lt;&gt;""),Y852-K852,"")</f>
        <v/>
      </c>
      <c r="AN852" s="99">
        <f>IF((Z852&lt;&gt;"")*(L852&lt;&gt;""),Z852-L852,"")</f>
        <v/>
      </c>
      <c r="AO852" s="99">
        <f>IF((AA852&lt;&gt;"")*(M852&lt;&gt;""),AA852-M852,"")</f>
        <v/>
      </c>
      <c r="AP852" s="99">
        <f>IF((AB852&lt;&gt;"")*(N852&lt;&gt;""),AB852-N852,"")</f>
        <v/>
      </c>
      <c r="AQ852" s="94">
        <f>IF((AC852&lt;&gt;"")*(O852&lt;&gt;""),AC852-O852,"")</f>
        <v/>
      </c>
      <c r="AR852" s="94">
        <f>IF((AD852&lt;&gt;"")*(P852&lt;&gt;""),AD852-P852,"")</f>
        <v/>
      </c>
      <c r="AS852" s="94">
        <f>IF((AE852&lt;&gt;"")*(Q852&lt;&gt;""),AE852-Q852,"")</f>
        <v/>
      </c>
      <c r="AT852" s="94">
        <f>IF((AF852&lt;&gt;"")*(R852&lt;&gt;""),AF852-R852,"")</f>
        <v/>
      </c>
      <c r="AU852" s="94">
        <f>IF((AG852&lt;&gt;"")*(S852&lt;&gt;""),AG852-S852,"")</f>
        <v/>
      </c>
      <c r="AV852" s="99">
        <f>IF((AH852&lt;&gt;"")*(T852&lt;&gt;""),AH852-T852,"")</f>
        <v/>
      </c>
      <c r="AW852" s="99">
        <f>IF((AI852&lt;&gt;"")*(U852&lt;&gt;""),AI852-U852,"")</f>
        <v/>
      </c>
      <c r="AX852" s="99">
        <f>IF((AJ852&lt;&gt;"")*(V852&lt;&gt;""),AJ852-V852,"")</f>
        <v/>
      </c>
      <c r="AY852" s="99">
        <f>IF((AK852&lt;&gt;"")*(W852&lt;&gt;""),AK852-W852,"")</f>
        <v/>
      </c>
      <c r="AZ852" s="102">
        <f>IF((AL852&lt;&gt;"")*(X852&lt;&gt;""),AL852-X852,"")</f>
        <v/>
      </c>
      <c r="BA852" s="50">
        <f>IFERROR(__xludf.dummyfunction("AI(""Actúa como un tutor académico y dirígete personalmente al estudiante "" &amp; I852 &amp; "" "" &amp; J852 &amp; "" "" &amp; G852 &amp; "" "" &amp; H852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AM852 &amp; ""'. Diferencias por área: Matemáticas ("" &amp; AQ852 &amp; ""), Ciencias Natura"&amp;"les ("" &amp; AR852 &amp; ""), Sociales ("" &amp; AS852 &amp; ""), Lectura Crítica ("" &amp; AT852 &amp; "") e Inglés ("" &amp; AU852 &amp; ""). Variación en posición: grupo ("" &amp; AN852 &amp; ""), grado ("" &amp; AO852 &amp; "") y media ("" &amp; AP852 &amp; ""). Puntajes Primer Simulacro: Global "" &amp; K852 &amp; "", Mat "" &amp; "&amp;"O4 &amp; "", Cien "" &amp; P852 &amp; "", Soc "" &amp; Q852 &amp; "", Lec "" &amp; R852 &amp; "", Ing "" &amp; S852 &amp; "". Puntajes Segundo Simulacro: Global "" &amp; Y852 &amp; "", Mat "" &amp; AC852 &amp; "", Cien "" &amp; AD852 &amp; "", Soc "" &amp; AE852 &amp; "", Lec "" &amp; AF852 &amp; "", Ing "" &amp; AG852 &amp; "". Escribe un mensaje motivador"&amp;" y breve (máximo 4 líneas)."")
"),"=AI(""Actúa como un tutor académico y dirígete personalmente al estudiante "" &amp; I852 &amp; "" "" &amp; J852 &amp; "" "" &amp; G852 &amp; "" "" &amp; H852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AM852 &amp; ""'. Diferencias por área: Matemáticas ("" &amp; AQ852 &amp; ""), Ciencias Natur"&amp;"ales ("" &amp; AR852 &amp; ""), Sociales ("" &amp; AS852 &amp; ""), Lectura Crítica ("" &amp; AT852 &amp; "") e Inglés ("" &amp; AU852 &amp; ""). Variación en posición: grupo ("" &amp; AN852 &amp; ""), grado ("" &amp; AO852 &amp; "") y media ("" &amp; AP852 &amp; ""). Puntajes Primer Simulacro: Global "" &amp; K852 &amp; "", Mat "" &amp;"&amp;" O852 &amp; "", Cien "" &amp; P852 &amp; "", Soc "" &amp; Q852 &amp; "", Lec "" &amp; R852 &amp; "", Ing "" &amp; S852 &amp; "". Puntajes Segundo Simulacro: Global "" &amp; Y852 &amp; "", Mat "" &amp; AC852 &amp; "", Cien "" &amp; AD852 &amp; "", Soc "" &amp; AE852 &amp; "", Lec "" &amp; AF852 &amp; "", Ing "" &amp; AG852 &amp; "". Escribe un mensaje motivado"&amp;"r y breve (máximo 4 líneas)."")
")</f>
        <v/>
      </c>
    </row>
    <row r="853" ht="15.75" customHeight="1" s="42">
      <c r="A853" s="93" t="n"/>
      <c r="B853" s="94" t="inlineStr">
        <is>
          <t>Bachillerato</t>
        </is>
      </c>
      <c r="C853" s="94" t="n">
        <v>1002</v>
      </c>
      <c r="D853" s="94" t="n"/>
      <c r="E853" s="95" t="n">
        <v>1045328200</v>
      </c>
      <c r="F853" s="96">
        <f>TRIM(G853&amp;" "&amp;H853&amp;" "&amp;I853&amp;" "&amp;J853)</f>
        <v/>
      </c>
      <c r="G853" s="94" t="inlineStr">
        <is>
          <t>Gallego</t>
        </is>
      </c>
      <c r="H853" s="94" t="inlineStr">
        <is>
          <t>Rodríguez</t>
        </is>
      </c>
      <c r="I853" s="94" t="inlineStr">
        <is>
          <t>Luisa</t>
        </is>
      </c>
      <c r="J853" s="97" t="inlineStr">
        <is>
          <t>Fernanda</t>
        </is>
      </c>
      <c r="K853" s="98">
        <f>IF(SUM(O853:S853)=0, "", ROUND(((O853*3+P853*3+Q853*3+R853*3+S853*1)/13)*5,0))</f>
        <v/>
      </c>
      <c r="L853" s="99">
        <f>IF(OR($C853="",K853=""),"",COUNTIFS($C$4:$C$1500,$C853,K$4:K$1500,"&gt;"&amp;K853)+1)</f>
        <v/>
      </c>
      <c r="M853" s="99">
        <f>IF(OR($C853="",K853=""),"",IF(AND($C853&gt;=1001,$C853&lt;=1005),COUNTIFS($C$4:$C$1500,"&gt;=1001",$C$4:$C$1500,"&lt;=1005",K$4:K$1500,"&gt;"&amp;K853)+1,IF(AND($C853&gt;=1101,$C853&lt;=1105),COUNTIFS($C$4:$C$1500,"&gt;=1101",$C$4:$C$1500,"&lt;=1105",K$4:K$1500,"&gt;"&amp;K853)+1,IF(AND($C853&gt;=901,$C853&lt;=905),COUNTIFS($C$4:$C$1500,"&gt;=901",$C$4:$C$1500,"&lt;=905",K$4:K$1500,"&gt;"&amp;K853)+1,IF(AND($C853&gt;=801,$C853&lt;=805),COUNTIFS($C$4:$C$1500,"&gt;=801",$C$4:$C$1500,"&lt;=805",K$4:K$1500,"&gt;"&amp;K853)+1,IF(AND($C853&gt;=701,$C853&lt;=705),COUNTIFS($C$4:$C$1500,"&gt;=701",$C$4:$C$1500,"&lt;=705",K$4:K$1500,"&gt;"&amp;K853)+1,IF(AND($C853&gt;=601,$C853&lt;=606),COUNTIFS($C$4:$C$1500,"&gt;=601",$C$4:$C$1500,"&lt;=606",K$4:K$1500,"&gt;"&amp;K853)+1,"")))))))</f>
        <v/>
      </c>
      <c r="N853" s="99">
        <f>IF(OR($C853="",K853=""),"",IF(OR(AND($C853&gt;=1001,$C853&lt;=1005),AND($C853&gt;=1101,$C853&lt;=1105)),COUNTIFS($C$4:$C$1500,"&gt;=1001",$C$4:$C$1500,"&lt;=1005",K$4:K$1500,"&gt;"&amp;K853)+COUNTIFS($C$4:$C$1500,"&gt;=1101",$C$4:$C$1500,"&lt;=1105",K$4:K$1500,"&gt;"&amp;K853)+1,""))</f>
        <v/>
      </c>
      <c r="O853" s="94" t="n">
        <v>33.24</v>
      </c>
      <c r="P853" s="94" t="n">
        <v>47.91</v>
      </c>
      <c r="Q853" s="94" t="n">
        <v>37.1</v>
      </c>
      <c r="R853" s="94" t="n">
        <v>55</v>
      </c>
      <c r="S853" s="94" t="n">
        <v>28.89</v>
      </c>
      <c r="T853" s="99">
        <f>IF(AND(O853&gt;0,O853&lt;36),1,IF(AND(O853&gt;=36,O853&lt;51),2,IF(AND(O853&gt;=51,O853&lt;71),3,IF(AND(O853&gt;=71,O853&lt;=100),4,))))</f>
        <v/>
      </c>
      <c r="U853" s="99">
        <f>IF(AND(P853&gt;0,P853&lt;41),1,IF(AND(P853&gt;=41,P853&lt;56),2,IF(AND(P853&gt;=56,P853&lt;71),3,IF(AND(P853&gt;=71,P853&lt;=100),4,))))</f>
        <v/>
      </c>
      <c r="V853" s="99">
        <f>IF(AND(Q853&gt;0,Q853&lt;41),1,IF(AND(Q853&gt;=41,Q853&lt;56),2,IF(AND(Q853&gt;=56,Q853&lt;71),3,IF(AND(Q853&gt;=71,Q853&lt;=100),4,))))</f>
        <v/>
      </c>
      <c r="W853" s="99">
        <f>IF(AND(R853&gt;0,R853&lt;36),1,IF(AND(R853&gt;=36,R853&lt;51),2,IF(AND(R853&gt;=51,R853&lt;66),3,IF(AND(R853&gt;=66,R853&lt;=100),4,))))</f>
        <v/>
      </c>
      <c r="X853" s="100">
        <f>IF(AND(S853&gt;0,S853&lt;37),1,IF(AND(S853&gt;=37,S853&lt;58),2,IF(AND(S853&gt;=58,S853&lt;71),3,IF(AND(S853&gt;=71,S853&lt;=100),4,))))</f>
        <v/>
      </c>
      <c r="Y853" s="101">
        <f>IF(SUM(AC853:AG853)=0, "", ROUND(((AC853*3+AD853*3+AE853*3+AF853*3+AG853*1)/13)*5,0))</f>
        <v/>
      </c>
      <c r="Z853" s="99">
        <f>IF(OR($C853="",Y853=""),"",COUNTIFS($C$4:$C$1500,$C853,Y$4:Y$1500,"&gt;"&amp;Y853)+1)</f>
        <v/>
      </c>
      <c r="AA853" s="99">
        <f>IF(OR($C853="",Y853=""),"",IF(AND($C853&gt;=1001,$C853&lt;=1005),COUNTIFS($C$4:$C$1500,"&gt;=1001",$C$4:$C$1500,"&lt;=1005",Y$4:Y$1500,"&gt;"&amp;Y853)+1,IF(AND($C853&gt;=1101,$C853&lt;=1105),COUNTIFS($C$4:$C$1500,"&gt;=1101",$C$4:$C$1500,"&lt;=1105",Y$4:Y$1500,"&gt;"&amp;Y853)+1,IF(AND($C853&gt;=901,$C853&lt;=905),COUNTIFS($C$4:$C$1500,"&gt;=901",$C$4:$C$1500,"&lt;=905",Y$4:Y$1500,"&gt;"&amp;Y853)+1,IF(AND($C853&gt;=801,$C853&lt;=805),COUNTIFS($C$4:$C$1500,"&gt;=801",$C$4:$C$1500,"&lt;=805",Y$4:Y$1500,"&gt;"&amp;Y853)+1,IF(AND($C853&gt;=701,$C853&lt;=705),COUNTIFS($C$4:$C$1500,"&gt;=701",$C$4:$C$1500,"&lt;=705",Y$4:Y$1500,"&gt;"&amp;Y853)+1,IF(AND($C853&gt;=601,$C853&lt;=606),COUNTIFS($C$4:$C$1500,"&gt;=601",$C$4:$C$1500,"&lt;=606",Y$4:Y$1500,"&gt;"&amp;Y853)+1,"")))))))</f>
        <v/>
      </c>
      <c r="AB853" s="99">
        <f>IF(OR($C853="",Y853=""),"",IF(OR(AND($C853&gt;=1001,$C853&lt;=1005),AND($C853&gt;=1101,$C853&lt;=1105)),COUNTIFS($C$4:$C$1500,"&gt;=1001",$C$4:$C$1500,"&lt;=1005",Y$4:Y$1500,"&gt;"&amp;Y853)+COUNTIFS($C$4:$C$1500,"&gt;=1101",$C$4:$C$1500,"&lt;=1105",Y$4:Y$1500,"&gt;"&amp;Y853)+1,""))</f>
        <v/>
      </c>
      <c r="AC853" s="94" t="n">
        <v>37.13</v>
      </c>
      <c r="AD853" s="94" t="n">
        <v>49.82</v>
      </c>
      <c r="AE853" s="94" t="n">
        <v>44</v>
      </c>
      <c r="AF853" s="94" t="n">
        <v>61.25</v>
      </c>
      <c r="AG853" s="94" t="n">
        <v>50.42</v>
      </c>
      <c r="AH853" s="99">
        <f>IF(AND(AC853&gt;0,AC853&lt;36),1,IF(AND(AC853&gt;=36,AC853&lt;51),2,IF(AND(AC853&gt;=51,AC853&lt;71),3,IF(AND(AC853&gt;=71,AC853&lt;=100),4,))))</f>
        <v/>
      </c>
      <c r="AI853" s="99">
        <f>IF(AND(AD853&gt;0,AD853&lt;41),1,IF(AND(AD853&gt;=41,AD853&lt;56),2,IF(AND(AD853&gt;=56,AD853&lt;71),3,IF(AND(AD853&gt;=71,AD853&lt;=100),4,))))</f>
        <v/>
      </c>
      <c r="AJ853" s="99">
        <f>IF(AND(AE853&gt;0,AE853&lt;41),1,IF(AND(AE853&gt;=41,AE853&lt;56),2,IF(AND(AE853&gt;=56,AE853&lt;71),3,IF(AND(AE853&gt;=71,AE853&lt;=100),4,))))</f>
        <v/>
      </c>
      <c r="AK853" s="99">
        <f>IF(AND(AF853&gt;0,AF853&lt;36),1,IF(AND(AF853&gt;=36,AF853&lt;51),2,IF(AND(AF853&gt;=51,AF853&lt;66),3,IF(AND(AF853&gt;=66,AF853&lt;=100),4,))))</f>
        <v/>
      </c>
      <c r="AL853" s="100">
        <f>IF(AND(AG853&gt;0,AG853&lt;37),1,IF(AND(AG853&gt;=37,AG853&lt;58),2,IF(AND(AG853&gt;=58,AG853&lt;71),3,IF(AND(AG853&gt;=71,AG853&lt;=100),4,))))</f>
        <v/>
      </c>
      <c r="AM853" s="101">
        <f>IF((Y853&lt;&gt;"")*(K853&lt;&gt;""),Y853-K853,"")</f>
        <v/>
      </c>
      <c r="AN853" s="99">
        <f>IF((Z853&lt;&gt;"")*(L853&lt;&gt;""),Z853-L853,"")</f>
        <v/>
      </c>
      <c r="AO853" s="99">
        <f>IF((AA853&lt;&gt;"")*(M853&lt;&gt;""),AA853-M853,"")</f>
        <v/>
      </c>
      <c r="AP853" s="99">
        <f>IF((AB853&lt;&gt;"")*(N853&lt;&gt;""),AB853-N853,"")</f>
        <v/>
      </c>
      <c r="AQ853" s="94">
        <f>IF((AC853&lt;&gt;"")*(O853&lt;&gt;""),AC853-O853,"")</f>
        <v/>
      </c>
      <c r="AR853" s="94">
        <f>IF((AD853&lt;&gt;"")*(P853&lt;&gt;""),AD853-P853,"")</f>
        <v/>
      </c>
      <c r="AS853" s="94">
        <f>IF((AE853&lt;&gt;"")*(Q853&lt;&gt;""),AE853-Q853,"")</f>
        <v/>
      </c>
      <c r="AT853" s="94">
        <f>IF((AF853&lt;&gt;"")*(R853&lt;&gt;""),AF853-R853,"")</f>
        <v/>
      </c>
      <c r="AU853" s="94">
        <f>IF((AG853&lt;&gt;"")*(S853&lt;&gt;""),AG853-S853,"")</f>
        <v/>
      </c>
      <c r="AV853" s="99">
        <f>IF((AH853&lt;&gt;"")*(T853&lt;&gt;""),AH853-T853,"")</f>
        <v/>
      </c>
      <c r="AW853" s="99">
        <f>IF((AI853&lt;&gt;"")*(U853&lt;&gt;""),AI853-U853,"")</f>
        <v/>
      </c>
      <c r="AX853" s="99">
        <f>IF((AJ853&lt;&gt;"")*(V853&lt;&gt;""),AJ853-V853,"")</f>
        <v/>
      </c>
      <c r="AY853" s="99">
        <f>IF((AK853&lt;&gt;"")*(W853&lt;&gt;""),AK853-W853,"")</f>
        <v/>
      </c>
      <c r="AZ853" s="102">
        <f>IF((AL853&lt;&gt;"")*(X853&lt;&gt;""),AL853-X853,"")</f>
        <v/>
      </c>
      <c r="BA853" s="50">
        <f>IFERROR(__xludf.dummyfunction("AI(""Actúa como un tutor académico y dirígete personalmente al estudiante "" &amp; I853 &amp; "" "" &amp; J853 &amp; "" "" &amp; G853 &amp; "" "" &amp; H853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AM853 &amp; ""'. Diferencias por área: Matemáticas ("" &amp; AQ853 &amp; ""), Ciencias Natura"&amp;"les ("" &amp; AR853 &amp; ""), Sociales ("" &amp; AS853 &amp; ""), Lectura Crítica ("" &amp; AT853 &amp; "") e Inglés ("" &amp; AU853 &amp; ""). Variación en posición: grupo ("" &amp; AN853 &amp; ""), grado ("" &amp; AO853 &amp; "") y media ("" &amp; AP853 &amp; ""). Puntajes Primer Simulacro: Global "" &amp; K853 &amp; "", Mat "" &amp; "&amp;"O4 &amp; "", Cien "" &amp; P853 &amp; "", Soc "" &amp; Q853 &amp; "", Lec "" &amp; R853 &amp; "", Ing "" &amp; S853 &amp; "". Puntajes Segundo Simulacro: Global "" &amp; Y853 &amp; "", Mat "" &amp; AC853 &amp; "", Cien "" &amp; AD853 &amp; "", Soc "" &amp; AE853 &amp; "", Lec "" &amp; AF853 &amp; "", Ing "" &amp; AG853 &amp; "". Escribe un mensaje motivador"&amp;" y breve (máximo 4 líneas)."")
"),"=AI(""Actúa como un tutor académico y dirígete personalmente al estudiante "" &amp; I853 &amp; "" "" &amp; J853 &amp; "" "" &amp; G853 &amp; "" "" &amp; H853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AM853 &amp; ""'. Diferencias por área: Matemáticas ("" &amp; AQ853 &amp; ""), Ciencias Natur"&amp;"ales ("" &amp; AR853 &amp; ""), Sociales ("" &amp; AS853 &amp; ""), Lectura Crítica ("" &amp; AT853 &amp; "") e Inglés ("" &amp; AU853 &amp; ""). Variación en posición: grupo ("" &amp; AN853 &amp; ""), grado ("" &amp; AO853 &amp; "") y media ("" &amp; AP853 &amp; ""). Puntajes Primer Simulacro: Global "" &amp; K853 &amp; "", Mat "" &amp;"&amp;" O853 &amp; "", Cien "" &amp; P853 &amp; "", Soc "" &amp; Q853 &amp; "", Lec "" &amp; R853 &amp; "", Ing "" &amp; S853 &amp; "". Puntajes Segundo Simulacro: Global "" &amp; Y853 &amp; "", Mat "" &amp; AC853 &amp; "", Cien "" &amp; AD853 &amp; "", Soc "" &amp; AE853 &amp; "", Lec "" &amp; AF853 &amp; "", Ing "" &amp; AG853 &amp; "". Escribe un mensaje motivado"&amp;"r y breve (máximo 4 líneas)."")
")</f>
        <v/>
      </c>
    </row>
    <row r="854" ht="15.75" customHeight="1" s="42">
      <c r="A854" s="93" t="n"/>
      <c r="B854" s="94" t="inlineStr">
        <is>
          <t>Bachillerato</t>
        </is>
      </c>
      <c r="C854" s="94" t="n">
        <v>1005</v>
      </c>
      <c r="D854" s="94" t="n"/>
      <c r="E854" s="95" t="n">
        <v>1011593260</v>
      </c>
      <c r="F854" s="96">
        <f>TRIM(G854&amp;" "&amp;H854&amp;" "&amp;I854&amp;" "&amp;J854)</f>
        <v/>
      </c>
      <c r="G854" s="94" t="inlineStr">
        <is>
          <t>Garces</t>
        </is>
      </c>
      <c r="H854" s="94" t="inlineStr">
        <is>
          <t>Molina</t>
        </is>
      </c>
      <c r="I854" s="94" t="inlineStr">
        <is>
          <t>Bladimir</t>
        </is>
      </c>
      <c r="J854" s="97" t="n"/>
      <c r="K854" s="98">
        <f>IF(SUM(O854:S854)=0, "", ROUND(((O854*3+P854*3+Q854*3+R854*3+S854*1)/13)*5,0))</f>
        <v/>
      </c>
      <c r="L854" s="99">
        <f>IF(OR($C854="",K854=""),"",COUNTIFS($C$4:$C$1500,$C854,K$4:K$1500,"&gt;"&amp;K854)+1)</f>
        <v/>
      </c>
      <c r="M854" s="99">
        <f>IF(OR($C854="",K854=""),"",IF(AND($C854&gt;=1001,$C854&lt;=1005),COUNTIFS($C$4:$C$1500,"&gt;=1001",$C$4:$C$1500,"&lt;=1005",K$4:K$1500,"&gt;"&amp;K854)+1,IF(AND($C854&gt;=1101,$C854&lt;=1105),COUNTIFS($C$4:$C$1500,"&gt;=1101",$C$4:$C$1500,"&lt;=1105",K$4:K$1500,"&gt;"&amp;K854)+1,IF(AND($C854&gt;=901,$C854&lt;=905),COUNTIFS($C$4:$C$1500,"&gt;=901",$C$4:$C$1500,"&lt;=905",K$4:K$1500,"&gt;"&amp;K854)+1,IF(AND($C854&gt;=801,$C854&lt;=805),COUNTIFS($C$4:$C$1500,"&gt;=801",$C$4:$C$1500,"&lt;=805",K$4:K$1500,"&gt;"&amp;K854)+1,IF(AND($C854&gt;=701,$C854&lt;=705),COUNTIFS($C$4:$C$1500,"&gt;=701",$C$4:$C$1500,"&lt;=705",K$4:K$1500,"&gt;"&amp;K854)+1,IF(AND($C854&gt;=601,$C854&lt;=606),COUNTIFS($C$4:$C$1500,"&gt;=601",$C$4:$C$1500,"&lt;=606",K$4:K$1500,"&gt;"&amp;K854)+1,"")))))))</f>
        <v/>
      </c>
      <c r="N854" s="99">
        <f>IF(OR($C854="",K854=""),"",IF(OR(AND($C854&gt;=1001,$C854&lt;=1005),AND($C854&gt;=1101,$C854&lt;=1105)),COUNTIFS($C$4:$C$1500,"&gt;=1001",$C$4:$C$1500,"&lt;=1005",K$4:K$1500,"&gt;"&amp;K854)+COUNTIFS($C$4:$C$1500,"&gt;=1101",$C$4:$C$1500,"&lt;=1105",K$4:K$1500,"&gt;"&amp;K854)+1,""))</f>
        <v/>
      </c>
      <c r="O854" s="94" t="n">
        <v>26.85</v>
      </c>
      <c r="P854" s="94" t="n">
        <v>34.29</v>
      </c>
      <c r="Q854" s="94" t="n">
        <v>47.05</v>
      </c>
      <c r="R854" s="94" t="n">
        <v>62.5</v>
      </c>
      <c r="S854" s="94" t="n">
        <v>35.56</v>
      </c>
      <c r="T854" s="99">
        <f>IF(AND(O854&gt;0,O854&lt;36),1,IF(AND(O854&gt;=36,O854&lt;51),2,IF(AND(O854&gt;=51,O854&lt;71),3,IF(AND(O854&gt;=71,O854&lt;=100),4,))))</f>
        <v/>
      </c>
      <c r="U854" s="99">
        <f>IF(AND(P854&gt;0,P854&lt;41),1,IF(AND(P854&gt;=41,P854&lt;56),2,IF(AND(P854&gt;=56,P854&lt;71),3,IF(AND(P854&gt;=71,P854&lt;=100),4,))))</f>
        <v/>
      </c>
      <c r="V854" s="99">
        <f>IF(AND(Q854&gt;0,Q854&lt;41),1,IF(AND(Q854&gt;=41,Q854&lt;56),2,IF(AND(Q854&gt;=56,Q854&lt;71),3,IF(AND(Q854&gt;=71,Q854&lt;=100),4,))))</f>
        <v/>
      </c>
      <c r="W854" s="99">
        <f>IF(AND(R854&gt;0,R854&lt;36),1,IF(AND(R854&gt;=36,R854&lt;51),2,IF(AND(R854&gt;=51,R854&lt;66),3,IF(AND(R854&gt;=66,R854&lt;=100),4,))))</f>
        <v/>
      </c>
      <c r="X854" s="100">
        <f>IF(AND(S854&gt;0,S854&lt;37),1,IF(AND(S854&gt;=37,S854&lt;58),2,IF(AND(S854&gt;=58,S854&lt;71),3,IF(AND(S854&gt;=71,S854&lt;=100),4,))))</f>
        <v/>
      </c>
      <c r="Y854" s="101">
        <f>IF(SUM(AC854:AG854)=0, "", ROUND(((AC854*3+AD854*3+AE854*3+AF854*3+AG854*1)/13)*5,0))</f>
        <v/>
      </c>
      <c r="Z854" s="99">
        <f>IF(OR($C854="",Y854=""),"",COUNTIFS($C$4:$C$1500,$C854,Y$4:Y$1500,"&gt;"&amp;Y854)+1)</f>
        <v/>
      </c>
      <c r="AA854" s="99">
        <f>IF(OR($C854="",Y854=""),"",IF(AND($C854&gt;=1001,$C854&lt;=1005),COUNTIFS($C$4:$C$1500,"&gt;=1001",$C$4:$C$1500,"&lt;=1005",Y$4:Y$1500,"&gt;"&amp;Y854)+1,IF(AND($C854&gt;=1101,$C854&lt;=1105),COUNTIFS($C$4:$C$1500,"&gt;=1101",$C$4:$C$1500,"&lt;=1105",Y$4:Y$1500,"&gt;"&amp;Y854)+1,IF(AND($C854&gt;=901,$C854&lt;=905),COUNTIFS($C$4:$C$1500,"&gt;=901",$C$4:$C$1500,"&lt;=905",Y$4:Y$1500,"&gt;"&amp;Y854)+1,IF(AND($C854&gt;=801,$C854&lt;=805),COUNTIFS($C$4:$C$1500,"&gt;=801",$C$4:$C$1500,"&lt;=805",Y$4:Y$1500,"&gt;"&amp;Y854)+1,IF(AND($C854&gt;=701,$C854&lt;=705),COUNTIFS($C$4:$C$1500,"&gt;=701",$C$4:$C$1500,"&lt;=705",Y$4:Y$1500,"&gt;"&amp;Y854)+1,IF(AND($C854&gt;=601,$C854&lt;=606),COUNTIFS($C$4:$C$1500,"&gt;=601",$C$4:$C$1500,"&lt;=606",Y$4:Y$1500,"&gt;"&amp;Y854)+1,"")))))))</f>
        <v/>
      </c>
      <c r="AB854" s="99">
        <f>IF(OR($C854="",Y854=""),"",IF(OR(AND($C854&gt;=1001,$C854&lt;=1005),AND($C854&gt;=1101,$C854&lt;=1105)),COUNTIFS($C$4:$C$1500,"&gt;=1001",$C$4:$C$1500,"&lt;=1005",Y$4:Y$1500,"&gt;"&amp;Y854)+COUNTIFS($C$4:$C$1500,"&gt;=1101",$C$4:$C$1500,"&lt;=1105",Y$4:Y$1500,"&gt;"&amp;Y854)+1,""))</f>
        <v/>
      </c>
      <c r="AC854" s="94" t="n">
        <v>74.25</v>
      </c>
      <c r="AD854" s="94" t="n">
        <v>37.23</v>
      </c>
      <c r="AE854" s="94" t="n">
        <v>63</v>
      </c>
      <c r="AF854" s="94" t="n">
        <v>48.13</v>
      </c>
      <c r="AG854" s="94" t="n">
        <v>35</v>
      </c>
      <c r="AH854" s="99">
        <f>IF(AND(AC854&gt;0,AC854&lt;36),1,IF(AND(AC854&gt;=36,AC854&lt;51),2,IF(AND(AC854&gt;=51,AC854&lt;71),3,IF(AND(AC854&gt;=71,AC854&lt;=100),4,))))</f>
        <v/>
      </c>
      <c r="AI854" s="99">
        <f>IF(AND(AD854&gt;0,AD854&lt;41),1,IF(AND(AD854&gt;=41,AD854&lt;56),2,IF(AND(AD854&gt;=56,AD854&lt;71),3,IF(AND(AD854&gt;=71,AD854&lt;=100),4,))))</f>
        <v/>
      </c>
      <c r="AJ854" s="99">
        <f>IF(AND(AE854&gt;0,AE854&lt;41),1,IF(AND(AE854&gt;=41,AE854&lt;56),2,IF(AND(AE854&gt;=56,AE854&lt;71),3,IF(AND(AE854&gt;=71,AE854&lt;=100),4,))))</f>
        <v/>
      </c>
      <c r="AK854" s="99">
        <f>IF(AND(AF854&gt;0,AF854&lt;36),1,IF(AND(AF854&gt;=36,AF854&lt;51),2,IF(AND(AF854&gt;=51,AF854&lt;66),3,IF(AND(AF854&gt;=66,AF854&lt;=100),4,))))</f>
        <v/>
      </c>
      <c r="AL854" s="100">
        <f>IF(AND(AG854&gt;0,AG854&lt;37),1,IF(AND(AG854&gt;=37,AG854&lt;58),2,IF(AND(AG854&gt;=58,AG854&lt;71),3,IF(AND(AG854&gt;=71,AG854&lt;=100),4,))))</f>
        <v/>
      </c>
      <c r="AM854" s="101">
        <f>IF((Y854&lt;&gt;"")*(K854&lt;&gt;""),Y854-K854,"")</f>
        <v/>
      </c>
      <c r="AN854" s="99">
        <f>IF((Z854&lt;&gt;"")*(L854&lt;&gt;""),Z854-L854,"")</f>
        <v/>
      </c>
      <c r="AO854" s="99">
        <f>IF((AA854&lt;&gt;"")*(M854&lt;&gt;""),AA854-M854,"")</f>
        <v/>
      </c>
      <c r="AP854" s="99">
        <f>IF((AB854&lt;&gt;"")*(N854&lt;&gt;""),AB854-N854,"")</f>
        <v/>
      </c>
      <c r="AQ854" s="94">
        <f>IF((AC854&lt;&gt;"")*(O854&lt;&gt;""),AC854-O854,"")</f>
        <v/>
      </c>
      <c r="AR854" s="94">
        <f>IF((AD854&lt;&gt;"")*(P854&lt;&gt;""),AD854-P854,"")</f>
        <v/>
      </c>
      <c r="AS854" s="94">
        <f>IF((AE854&lt;&gt;"")*(Q854&lt;&gt;""),AE854-Q854,"")</f>
        <v/>
      </c>
      <c r="AT854" s="94">
        <f>IF((AF854&lt;&gt;"")*(R854&lt;&gt;""),AF854-R854,"")</f>
        <v/>
      </c>
      <c r="AU854" s="94">
        <f>IF((AG854&lt;&gt;"")*(S854&lt;&gt;""),AG854-S854,"")</f>
        <v/>
      </c>
      <c r="AV854" s="99">
        <f>IF((AH854&lt;&gt;"")*(T854&lt;&gt;""),AH854-T854,"")</f>
        <v/>
      </c>
      <c r="AW854" s="99">
        <f>IF((AI854&lt;&gt;"")*(U854&lt;&gt;""),AI854-U854,"")</f>
        <v/>
      </c>
      <c r="AX854" s="99">
        <f>IF((AJ854&lt;&gt;"")*(V854&lt;&gt;""),AJ854-V854,"")</f>
        <v/>
      </c>
      <c r="AY854" s="99">
        <f>IF((AK854&lt;&gt;"")*(W854&lt;&gt;""),AK854-W854,"")</f>
        <v/>
      </c>
      <c r="AZ854" s="102">
        <f>IF((AL854&lt;&gt;"")*(X854&lt;&gt;""),AL854-X854,"")</f>
        <v/>
      </c>
      <c r="BA854" s="50">
        <f>IFERROR(__xludf.dummyfunction("AI(""Actúa como un tutor académico y dirígete personalmente al estudiante "" &amp; I854 &amp; "" "" &amp; J854 &amp; "" "" &amp; G854 &amp; "" "" &amp; H854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AM854 &amp; ""'. Diferencias por área: Matemáticas ("" &amp; AQ854 &amp; ""), Ciencias Natura"&amp;"les ("" &amp; AR854 &amp; ""), Sociales ("" &amp; AS854 &amp; ""), Lectura Crítica ("" &amp; AT854 &amp; "") e Inglés ("" &amp; AU854 &amp; ""). Variación en posición: grupo ("" &amp; AN854 &amp; ""), grado ("" &amp; AO854 &amp; "") y media ("" &amp; AP854 &amp; ""). Puntajes Primer Simulacro: Global "" &amp; K854 &amp; "", Mat "" &amp; "&amp;"O4 &amp; "", Cien "" &amp; P854 &amp; "", Soc "" &amp; Q854 &amp; "", Lec "" &amp; R854 &amp; "", Ing "" &amp; S854 &amp; "". Puntajes Segundo Simulacro: Global "" &amp; Y854 &amp; "", Mat "" &amp; AC854 &amp; "", Cien "" &amp; AD854 &amp; "", Soc "" &amp; AE854 &amp; "", Lec "" &amp; AF854 &amp; "", Ing "" &amp; AG854 &amp; "". Escribe un mensaje motivador"&amp;" y breve (máximo 4 líneas)."")
"),"=AI(""Actúa como un tutor académico y dirígete personalmente al estudiante "" &amp; I854 &amp; "" "" &amp; J854 &amp; "" "" &amp; G854 &amp; "" "" &amp; H854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AM854 &amp; ""'. Diferencias por área: Matemáticas ("" &amp; AQ854 &amp; ""), Ciencias Natur"&amp;"ales ("" &amp; AR854 &amp; ""), Sociales ("" &amp; AS854 &amp; ""), Lectura Crítica ("" &amp; AT854 &amp; "") e Inglés ("" &amp; AU854 &amp; ""). Variación en posición: grupo ("" &amp; AN854 &amp; ""), grado ("" &amp; AO854 &amp; "") y media ("" &amp; AP854 &amp; ""). Puntajes Primer Simulacro: Global "" &amp; K854 &amp; "", Mat "" &amp;"&amp;" O854 &amp; "", Cien "" &amp; P854 &amp; "", Soc "" &amp; Q854 &amp; "", Lec "" &amp; R854 &amp; "", Ing "" &amp; S854 &amp; "". Puntajes Segundo Simulacro: Global "" &amp; Y854 &amp; "", Mat "" &amp; AC854 &amp; "", Cien "" &amp; AD854 &amp; "", Soc "" &amp; AE854 &amp; "", Lec "" &amp; AF854 &amp; "", Ing "" &amp; AG854 &amp; "". Escribe un mensaje motivado"&amp;"r y breve (máximo 4 líneas)."")
")</f>
        <v/>
      </c>
    </row>
    <row r="855" ht="15.75" customHeight="1" s="42">
      <c r="A855" s="93" t="n"/>
      <c r="B855" s="94" t="inlineStr">
        <is>
          <t>Bachillerato</t>
        </is>
      </c>
      <c r="C855" s="94" t="n">
        <v>1005</v>
      </c>
      <c r="D855" s="94" t="n"/>
      <c r="E855" s="95" t="n">
        <v>1011591442</v>
      </c>
      <c r="F855" s="96">
        <f>TRIM(G855&amp;" "&amp;H855&amp;" "&amp;I855&amp;" "&amp;J855)</f>
        <v/>
      </c>
      <c r="G855" s="94" t="inlineStr">
        <is>
          <t>García</t>
        </is>
      </c>
      <c r="H855" s="94" t="inlineStr">
        <is>
          <t>Quiros</t>
        </is>
      </c>
      <c r="I855" s="94" t="inlineStr">
        <is>
          <t>Jeison</t>
        </is>
      </c>
      <c r="J855" s="97" t="inlineStr">
        <is>
          <t>Andrés</t>
        </is>
      </c>
      <c r="K855" s="98">
        <f>IF(SUM(O855:S855)=0, "", ROUND(((O855*3+P855*3+Q855*3+R855*3+S855*1)/13)*5,0))</f>
        <v/>
      </c>
      <c r="L855" s="99">
        <f>IF(OR($C855="",K855=""),"",COUNTIFS($C$4:$C$1500,$C855,K$4:K$1500,"&gt;"&amp;K855)+1)</f>
        <v/>
      </c>
      <c r="M855" s="99">
        <f>IF(OR($C855="",K855=""),"",IF(AND($C855&gt;=1001,$C855&lt;=1005),COUNTIFS($C$4:$C$1500,"&gt;=1001",$C$4:$C$1500,"&lt;=1005",K$4:K$1500,"&gt;"&amp;K855)+1,IF(AND($C855&gt;=1101,$C855&lt;=1105),COUNTIFS($C$4:$C$1500,"&gt;=1101",$C$4:$C$1500,"&lt;=1105",K$4:K$1500,"&gt;"&amp;K855)+1,IF(AND($C855&gt;=901,$C855&lt;=905),COUNTIFS($C$4:$C$1500,"&gt;=901",$C$4:$C$1500,"&lt;=905",K$4:K$1500,"&gt;"&amp;K855)+1,IF(AND($C855&gt;=801,$C855&lt;=805),COUNTIFS($C$4:$C$1500,"&gt;=801",$C$4:$C$1500,"&lt;=805",K$4:K$1500,"&gt;"&amp;K855)+1,IF(AND($C855&gt;=701,$C855&lt;=705),COUNTIFS($C$4:$C$1500,"&gt;=701",$C$4:$C$1500,"&lt;=705",K$4:K$1500,"&gt;"&amp;K855)+1,IF(AND($C855&gt;=601,$C855&lt;=606),COUNTIFS($C$4:$C$1500,"&gt;=601",$C$4:$C$1500,"&lt;=606",K$4:K$1500,"&gt;"&amp;K855)+1,"")))))))</f>
        <v/>
      </c>
      <c r="N855" s="99">
        <f>IF(OR($C855="",K855=""),"",IF(OR(AND($C855&gt;=1001,$C855&lt;=1005),AND($C855&gt;=1101,$C855&lt;=1105)),COUNTIFS($C$4:$C$1500,"&gt;=1001",$C$4:$C$1500,"&lt;=1005",K$4:K$1500,"&gt;"&amp;K855)+COUNTIFS($C$4:$C$1500,"&gt;=1101",$C$4:$C$1500,"&lt;=1105",K$4:K$1500,"&gt;"&amp;K855)+1,""))</f>
        <v/>
      </c>
      <c r="O855" s="94" t="n">
        <v>44.74</v>
      </c>
      <c r="P855" s="94" t="n">
        <v>39.78</v>
      </c>
      <c r="Q855" s="94" t="n">
        <v>31.2</v>
      </c>
      <c r="R855" s="94" t="n">
        <v>42.5</v>
      </c>
      <c r="S855" s="94" t="n">
        <v>26.67</v>
      </c>
      <c r="T855" s="99">
        <f>IF(AND(O855&gt;0,O855&lt;36),1,IF(AND(O855&gt;=36,O855&lt;51),2,IF(AND(O855&gt;=51,O855&lt;71),3,IF(AND(O855&gt;=71,O855&lt;=100),4,))))</f>
        <v/>
      </c>
      <c r="U855" s="99">
        <f>IF(AND(P855&gt;0,P855&lt;41),1,IF(AND(P855&gt;=41,P855&lt;56),2,IF(AND(P855&gt;=56,P855&lt;71),3,IF(AND(P855&gt;=71,P855&lt;=100),4,))))</f>
        <v/>
      </c>
      <c r="V855" s="99">
        <f>IF(AND(Q855&gt;0,Q855&lt;41),1,IF(AND(Q855&gt;=41,Q855&lt;56),2,IF(AND(Q855&gt;=56,Q855&lt;71),3,IF(AND(Q855&gt;=71,Q855&lt;=100),4,))))</f>
        <v/>
      </c>
      <c r="W855" s="99">
        <f>IF(AND(R855&gt;0,R855&lt;36),1,IF(AND(R855&gt;=36,R855&lt;51),2,IF(AND(R855&gt;=51,R855&lt;66),3,IF(AND(R855&gt;=66,R855&lt;=100),4,))))</f>
        <v/>
      </c>
      <c r="X855" s="100">
        <f>IF(AND(S855&gt;0,S855&lt;37),1,IF(AND(S855&gt;=37,S855&lt;58),2,IF(AND(S855&gt;=58,S855&lt;71),3,IF(AND(S855&gt;=71,S855&lt;=100),4,))))</f>
        <v/>
      </c>
      <c r="Y855" s="101">
        <f>IF(SUM(AC855:AG855)=0, "", ROUND(((AC855*3+AD855*3+AE855*3+AF855*3+AG855*1)/13)*5,0))</f>
        <v/>
      </c>
      <c r="Z855" s="99">
        <f>IF(OR($C855="",Y855=""),"",COUNTIFS($C$4:$C$1500,$C855,Y$4:Y$1500,"&gt;"&amp;Y855)+1)</f>
        <v/>
      </c>
      <c r="AA855" s="99">
        <f>IF(OR($C855="",Y855=""),"",IF(AND($C855&gt;=1001,$C855&lt;=1005),COUNTIFS($C$4:$C$1500,"&gt;=1001",$C$4:$C$1500,"&lt;=1005",Y$4:Y$1500,"&gt;"&amp;Y855)+1,IF(AND($C855&gt;=1101,$C855&lt;=1105),COUNTIFS($C$4:$C$1500,"&gt;=1101",$C$4:$C$1500,"&lt;=1105",Y$4:Y$1500,"&gt;"&amp;Y855)+1,IF(AND($C855&gt;=901,$C855&lt;=905),COUNTIFS($C$4:$C$1500,"&gt;=901",$C$4:$C$1500,"&lt;=905",Y$4:Y$1500,"&gt;"&amp;Y855)+1,IF(AND($C855&gt;=801,$C855&lt;=805),COUNTIFS($C$4:$C$1500,"&gt;=801",$C$4:$C$1500,"&lt;=805",Y$4:Y$1500,"&gt;"&amp;Y855)+1,IF(AND($C855&gt;=701,$C855&lt;=705),COUNTIFS($C$4:$C$1500,"&gt;=701",$C$4:$C$1500,"&lt;=705",Y$4:Y$1500,"&gt;"&amp;Y855)+1,IF(AND($C855&gt;=601,$C855&lt;=606),COUNTIFS($C$4:$C$1500,"&gt;=601",$C$4:$C$1500,"&lt;=606",Y$4:Y$1500,"&gt;"&amp;Y855)+1,"")))))))</f>
        <v/>
      </c>
      <c r="AB855" s="99">
        <f>IF(OR($C855="",Y855=""),"",IF(OR(AND($C855&gt;=1001,$C855&lt;=1005),AND($C855&gt;=1101,$C855&lt;=1105)),COUNTIFS($C$4:$C$1500,"&gt;=1001",$C$4:$C$1500,"&lt;=1005",Y$4:Y$1500,"&gt;"&amp;Y855)+COUNTIFS($C$4:$C$1500,"&gt;=1101",$C$4:$C$1500,"&lt;=1105",Y$4:Y$1500,"&gt;"&amp;Y855)+1,""))</f>
        <v/>
      </c>
      <c r="AC855" s="94" t="n">
        <v>49.5</v>
      </c>
      <c r="AD855" s="94" t="n">
        <v>51.65</v>
      </c>
      <c r="AE855" s="94" t="n">
        <v>23.63</v>
      </c>
      <c r="AF855" s="94" t="n">
        <v>35</v>
      </c>
      <c r="AG855" s="94" t="n">
        <v>30.63</v>
      </c>
      <c r="AH855" s="99">
        <f>IF(AND(AC855&gt;0,AC855&lt;36),1,IF(AND(AC855&gt;=36,AC855&lt;51),2,IF(AND(AC855&gt;=51,AC855&lt;71),3,IF(AND(AC855&gt;=71,AC855&lt;=100),4,))))</f>
        <v/>
      </c>
      <c r="AI855" s="99">
        <f>IF(AND(AD855&gt;0,AD855&lt;41),1,IF(AND(AD855&gt;=41,AD855&lt;56),2,IF(AND(AD855&gt;=56,AD855&lt;71),3,IF(AND(AD855&gt;=71,AD855&lt;=100),4,))))</f>
        <v/>
      </c>
      <c r="AJ855" s="99">
        <f>IF(AND(AE855&gt;0,AE855&lt;41),1,IF(AND(AE855&gt;=41,AE855&lt;56),2,IF(AND(AE855&gt;=56,AE855&lt;71),3,IF(AND(AE855&gt;=71,AE855&lt;=100),4,))))</f>
        <v/>
      </c>
      <c r="AK855" s="99">
        <f>IF(AND(AF855&gt;0,AF855&lt;36),1,IF(AND(AF855&gt;=36,AF855&lt;51),2,IF(AND(AF855&gt;=51,AF855&lt;66),3,IF(AND(AF855&gt;=66,AF855&lt;=100),4,))))</f>
        <v/>
      </c>
      <c r="AL855" s="100">
        <f>IF(AND(AG855&gt;0,AG855&lt;37),1,IF(AND(AG855&gt;=37,AG855&lt;58),2,IF(AND(AG855&gt;=58,AG855&lt;71),3,IF(AND(AG855&gt;=71,AG855&lt;=100),4,))))</f>
        <v/>
      </c>
      <c r="AM855" s="101">
        <f>IF((Y855&lt;&gt;"")*(K855&lt;&gt;""),Y855-K855,"")</f>
        <v/>
      </c>
      <c r="AN855" s="99">
        <f>IF((Z855&lt;&gt;"")*(L855&lt;&gt;""),Z855-L855,"")</f>
        <v/>
      </c>
      <c r="AO855" s="99">
        <f>IF((AA855&lt;&gt;"")*(M855&lt;&gt;""),AA855-M855,"")</f>
        <v/>
      </c>
      <c r="AP855" s="99">
        <f>IF((AB855&lt;&gt;"")*(N855&lt;&gt;""),AB855-N855,"")</f>
        <v/>
      </c>
      <c r="AQ855" s="94">
        <f>IF((AC855&lt;&gt;"")*(O855&lt;&gt;""),AC855-O855,"")</f>
        <v/>
      </c>
      <c r="AR855" s="94">
        <f>IF((AD855&lt;&gt;"")*(P855&lt;&gt;""),AD855-P855,"")</f>
        <v/>
      </c>
      <c r="AS855" s="94">
        <f>IF((AE855&lt;&gt;"")*(Q855&lt;&gt;""),AE855-Q855,"")</f>
        <v/>
      </c>
      <c r="AT855" s="94">
        <f>IF((AF855&lt;&gt;"")*(R855&lt;&gt;""),AF855-R855,"")</f>
        <v/>
      </c>
      <c r="AU855" s="94">
        <f>IF((AG855&lt;&gt;"")*(S855&lt;&gt;""),AG855-S855,"")</f>
        <v/>
      </c>
      <c r="AV855" s="99">
        <f>IF((AH855&lt;&gt;"")*(T855&lt;&gt;""),AH855-T855,"")</f>
        <v/>
      </c>
      <c r="AW855" s="99">
        <f>IF((AI855&lt;&gt;"")*(U855&lt;&gt;""),AI855-U855,"")</f>
        <v/>
      </c>
      <c r="AX855" s="99">
        <f>IF((AJ855&lt;&gt;"")*(V855&lt;&gt;""),AJ855-V855,"")</f>
        <v/>
      </c>
      <c r="AY855" s="99">
        <f>IF((AK855&lt;&gt;"")*(W855&lt;&gt;""),AK855-W855,"")</f>
        <v/>
      </c>
      <c r="AZ855" s="102">
        <f>IF((AL855&lt;&gt;"")*(X855&lt;&gt;""),AL855-X855,"")</f>
        <v/>
      </c>
      <c r="BA855" s="50">
        <f>IFERROR(__xludf.dummyfunction("AI(""Actúa como un tutor académico y dirígete personalmente al estudiante "" &amp; I855 &amp; "" "" &amp; J855 &amp; "" "" &amp; G855 &amp; "" "" &amp; H855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AM855 &amp; ""'. Diferencias por área: Matemáticas ("" &amp; AQ855 &amp; ""), Ciencias Natura"&amp;"les ("" &amp; AR855 &amp; ""), Sociales ("" &amp; AS855 &amp; ""), Lectura Crítica ("" &amp; AT855 &amp; "") e Inglés ("" &amp; AU855 &amp; ""). Variación en posición: grupo ("" &amp; AN855 &amp; ""), grado ("" &amp; AO855 &amp; "") y media ("" &amp; AP855 &amp; ""). Puntajes Primer Simulacro: Global "" &amp; K855 &amp; "", Mat "" &amp; "&amp;"O4 &amp; "", Cien "" &amp; P855 &amp; "", Soc "" &amp; Q855 &amp; "", Lec "" &amp; R855 &amp; "", Ing "" &amp; S855 &amp; "". Puntajes Segundo Simulacro: Global "" &amp; Y855 &amp; "", Mat "" &amp; AC855 &amp; "", Cien "" &amp; AD855 &amp; "", Soc "" &amp; AE855 &amp; "", Lec "" &amp; AF855 &amp; "", Ing "" &amp; AG855 &amp; "". Escribe un mensaje motivador"&amp;" y breve (máximo 4 líneas)."")
"),"=AI(""Actúa como un tutor académico y dirígete personalmente al estudiante "" &amp; I855 &amp; "" "" &amp; J855 &amp; "" "" &amp; G855 &amp; "" "" &amp; H855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AM855 &amp; ""'. Diferencias por área: Matemáticas ("" &amp; AQ855 &amp; ""), Ciencias Natur"&amp;"ales ("" &amp; AR855 &amp; ""), Sociales ("" &amp; AS855 &amp; ""), Lectura Crítica ("" &amp; AT855 &amp; "") e Inglés ("" &amp; AU855 &amp; ""). Variación en posición: grupo ("" &amp; AN855 &amp; ""), grado ("" &amp; AO855 &amp; "") y media ("" &amp; AP855 &amp; ""). Puntajes Primer Simulacro: Global "" &amp; K855 &amp; "", Mat "" &amp;"&amp;" O855 &amp; "", Cien "" &amp; P855 &amp; "", Soc "" &amp; Q855 &amp; "", Lec "" &amp; R855 &amp; "", Ing "" &amp; S855 &amp; "". Puntajes Segundo Simulacro: Global "" &amp; Y855 &amp; "", Mat "" &amp; AC855 &amp; "", Cien "" &amp; AD855 &amp; "", Soc "" &amp; AE855 &amp; "", Lec "" &amp; AF855 &amp; "", Ing "" &amp; AG855 &amp; "". Escribe un mensaje motivado"&amp;"r y breve (máximo 4 líneas)."")
")</f>
        <v/>
      </c>
    </row>
    <row r="856" ht="15.75" customHeight="1" s="42">
      <c r="A856" s="93" t="n"/>
      <c r="B856" s="94" t="inlineStr">
        <is>
          <t>Bachillerato</t>
        </is>
      </c>
      <c r="C856" s="94" t="n">
        <v>1005</v>
      </c>
      <c r="D856" s="94" t="n"/>
      <c r="E856" s="95" t="n">
        <v>1203463063</v>
      </c>
      <c r="F856" s="96">
        <f>TRIM(G856&amp;" "&amp;H856&amp;" "&amp;I856&amp;" "&amp;J856)</f>
        <v/>
      </c>
      <c r="G856" s="94" t="inlineStr">
        <is>
          <t>Gerena</t>
        </is>
      </c>
      <c r="H856" s="94" t="inlineStr">
        <is>
          <t>Hincapié</t>
        </is>
      </c>
      <c r="I856" s="94" t="inlineStr">
        <is>
          <t>Anny</t>
        </is>
      </c>
      <c r="J856" s="97" t="inlineStr">
        <is>
          <t>Alexandra</t>
        </is>
      </c>
      <c r="K856" s="98">
        <f>IF(SUM(O856:S856)=0, "", ROUND(((O856*3+P856*3+Q856*3+R856*3+S856*1)/13)*5,0))</f>
        <v/>
      </c>
      <c r="L856" s="99">
        <f>IF(OR($C856="",K856=""),"",COUNTIFS($C$4:$C$1500,$C856,K$4:K$1500,"&gt;"&amp;K856)+1)</f>
        <v/>
      </c>
      <c r="M856" s="99">
        <f>IF(OR($C856="",K856=""),"",IF(AND($C856&gt;=1001,$C856&lt;=1005),COUNTIFS($C$4:$C$1500,"&gt;=1001",$C$4:$C$1500,"&lt;=1005",K$4:K$1500,"&gt;"&amp;K856)+1,IF(AND($C856&gt;=1101,$C856&lt;=1105),COUNTIFS($C$4:$C$1500,"&gt;=1101",$C$4:$C$1500,"&lt;=1105",K$4:K$1500,"&gt;"&amp;K856)+1,IF(AND($C856&gt;=901,$C856&lt;=905),COUNTIFS($C$4:$C$1500,"&gt;=901",$C$4:$C$1500,"&lt;=905",K$4:K$1500,"&gt;"&amp;K856)+1,IF(AND($C856&gt;=801,$C856&lt;=805),COUNTIFS($C$4:$C$1500,"&gt;=801",$C$4:$C$1500,"&lt;=805",K$4:K$1500,"&gt;"&amp;K856)+1,IF(AND($C856&gt;=701,$C856&lt;=705),COUNTIFS($C$4:$C$1500,"&gt;=701",$C$4:$C$1500,"&lt;=705",K$4:K$1500,"&gt;"&amp;K856)+1,IF(AND($C856&gt;=601,$C856&lt;=606),COUNTIFS($C$4:$C$1500,"&gt;=601",$C$4:$C$1500,"&lt;=606",K$4:K$1500,"&gt;"&amp;K856)+1,"")))))))</f>
        <v/>
      </c>
      <c r="N856" s="99">
        <f>IF(OR($C856="",K856=""),"",IF(OR(AND($C856&gt;=1001,$C856&lt;=1005),AND($C856&gt;=1101,$C856&lt;=1105)),COUNTIFS($C$4:$C$1500,"&gt;=1001",$C$4:$C$1500,"&lt;=1005",K$4:K$1500,"&gt;"&amp;K856)+COUNTIFS($C$4:$C$1500,"&gt;=1101",$C$4:$C$1500,"&lt;=1105",K$4:K$1500,"&gt;"&amp;K856)+1,""))</f>
        <v/>
      </c>
      <c r="O856" s="94" t="n">
        <v>60.08</v>
      </c>
      <c r="P856" s="94" t="n">
        <v>32.04</v>
      </c>
      <c r="Q856" s="94" t="n">
        <v>40.79</v>
      </c>
      <c r="R856" s="94" t="n">
        <v>47.5</v>
      </c>
      <c r="S856" s="94" t="n">
        <v>51.11</v>
      </c>
      <c r="T856" s="99">
        <f>IF(AND(O856&gt;0,O856&lt;36),1,IF(AND(O856&gt;=36,O856&lt;51),2,IF(AND(O856&gt;=51,O856&lt;71),3,IF(AND(O856&gt;=71,O856&lt;=100),4,))))</f>
        <v/>
      </c>
      <c r="U856" s="99">
        <f>IF(AND(P856&gt;0,P856&lt;41),1,IF(AND(P856&gt;=41,P856&lt;56),2,IF(AND(P856&gt;=56,P856&lt;71),3,IF(AND(P856&gt;=71,P856&lt;=100),4,))))</f>
        <v/>
      </c>
      <c r="V856" s="99">
        <f>IF(AND(Q856&gt;0,Q856&lt;41),1,IF(AND(Q856&gt;=41,Q856&lt;56),2,IF(AND(Q856&gt;=56,Q856&lt;71),3,IF(AND(Q856&gt;=71,Q856&lt;=100),4,))))</f>
        <v/>
      </c>
      <c r="W856" s="99">
        <f>IF(AND(R856&gt;0,R856&lt;36),1,IF(AND(R856&gt;=36,R856&lt;51),2,IF(AND(R856&gt;=51,R856&lt;66),3,IF(AND(R856&gt;=66,R856&lt;=100),4,))))</f>
        <v/>
      </c>
      <c r="X856" s="100">
        <f>IF(AND(S856&gt;0,S856&lt;37),1,IF(AND(S856&gt;=37,S856&lt;58),2,IF(AND(S856&gt;=58,S856&lt;71),3,IF(AND(S856&gt;=71,S856&lt;=100),4,))))</f>
        <v/>
      </c>
      <c r="Y856" s="101">
        <f>IF(SUM(AC856:AG856)=0, "", ROUND(((AC856*3+AD856*3+AE856*3+AF856*3+AG856*1)/13)*5,0))</f>
        <v/>
      </c>
      <c r="Z856" s="99">
        <f>IF(OR($C856="",Y856=""),"",COUNTIFS($C$4:$C$1500,$C856,Y$4:Y$1500,"&gt;"&amp;Y856)+1)</f>
        <v/>
      </c>
      <c r="AA856" s="99">
        <f>IF(OR($C856="",Y856=""),"",IF(AND($C856&gt;=1001,$C856&lt;=1005),COUNTIFS($C$4:$C$1500,"&gt;=1001",$C$4:$C$1500,"&lt;=1005",Y$4:Y$1500,"&gt;"&amp;Y856)+1,IF(AND($C856&gt;=1101,$C856&lt;=1105),COUNTIFS($C$4:$C$1500,"&gt;=1101",$C$4:$C$1500,"&lt;=1105",Y$4:Y$1500,"&gt;"&amp;Y856)+1,IF(AND($C856&gt;=901,$C856&lt;=905),COUNTIFS($C$4:$C$1500,"&gt;=901",$C$4:$C$1500,"&lt;=905",Y$4:Y$1500,"&gt;"&amp;Y856)+1,IF(AND($C856&gt;=801,$C856&lt;=805),COUNTIFS($C$4:$C$1500,"&gt;=801",$C$4:$C$1500,"&lt;=805",Y$4:Y$1500,"&gt;"&amp;Y856)+1,IF(AND($C856&gt;=701,$C856&lt;=705),COUNTIFS($C$4:$C$1500,"&gt;=701",$C$4:$C$1500,"&lt;=705",Y$4:Y$1500,"&gt;"&amp;Y856)+1,IF(AND($C856&gt;=601,$C856&lt;=606),COUNTIFS($C$4:$C$1500,"&gt;=601",$C$4:$C$1500,"&lt;=606",Y$4:Y$1500,"&gt;"&amp;Y856)+1,"")))))))</f>
        <v/>
      </c>
      <c r="AB856" s="99">
        <f>IF(OR($C856="",Y856=""),"",IF(OR(AND($C856&gt;=1001,$C856&lt;=1005),AND($C856&gt;=1101,$C856&lt;=1105)),COUNTIFS($C$4:$C$1500,"&gt;=1001",$C$4:$C$1500,"&lt;=1005",Y$4:Y$1500,"&gt;"&amp;Y856)+COUNTIFS($C$4:$C$1500,"&gt;=1101",$C$4:$C$1500,"&lt;=1105",Y$4:Y$1500,"&gt;"&amp;Y856)+1,""))</f>
        <v/>
      </c>
      <c r="AC856" s="94" t="n">
        <v>35.75</v>
      </c>
      <c r="AD856" s="94" t="n">
        <v>34.42</v>
      </c>
      <c r="AE856" s="94" t="n">
        <v>49.88</v>
      </c>
      <c r="AF856" s="94" t="n">
        <v>70</v>
      </c>
      <c r="AG856" s="94" t="n">
        <v>30.63</v>
      </c>
      <c r="AH856" s="99">
        <f>IF(AND(AC856&gt;0,AC856&lt;36),1,IF(AND(AC856&gt;=36,AC856&lt;51),2,IF(AND(AC856&gt;=51,AC856&lt;71),3,IF(AND(AC856&gt;=71,AC856&lt;=100),4,))))</f>
        <v/>
      </c>
      <c r="AI856" s="99">
        <f>IF(AND(AD856&gt;0,AD856&lt;41),1,IF(AND(AD856&gt;=41,AD856&lt;56),2,IF(AND(AD856&gt;=56,AD856&lt;71),3,IF(AND(AD856&gt;=71,AD856&lt;=100),4,))))</f>
        <v/>
      </c>
      <c r="AJ856" s="99">
        <f>IF(AND(AE856&gt;0,AE856&lt;41),1,IF(AND(AE856&gt;=41,AE856&lt;56),2,IF(AND(AE856&gt;=56,AE856&lt;71),3,IF(AND(AE856&gt;=71,AE856&lt;=100),4,))))</f>
        <v/>
      </c>
      <c r="AK856" s="99">
        <f>IF(AND(AF856&gt;0,AF856&lt;36),1,IF(AND(AF856&gt;=36,AF856&lt;51),2,IF(AND(AF856&gt;=51,AF856&lt;66),3,IF(AND(AF856&gt;=66,AF856&lt;=100),4,))))</f>
        <v/>
      </c>
      <c r="AL856" s="100">
        <f>IF(AND(AG856&gt;0,AG856&lt;37),1,IF(AND(AG856&gt;=37,AG856&lt;58),2,IF(AND(AG856&gt;=58,AG856&lt;71),3,IF(AND(AG856&gt;=71,AG856&lt;=100),4,))))</f>
        <v/>
      </c>
      <c r="AM856" s="101">
        <f>IF((Y856&lt;&gt;"")*(K856&lt;&gt;""),Y856-K856,"")</f>
        <v/>
      </c>
      <c r="AN856" s="99">
        <f>IF((Z856&lt;&gt;"")*(L856&lt;&gt;""),Z856-L856,"")</f>
        <v/>
      </c>
      <c r="AO856" s="99">
        <f>IF((AA856&lt;&gt;"")*(M856&lt;&gt;""),AA856-M856,"")</f>
        <v/>
      </c>
      <c r="AP856" s="99">
        <f>IF((AB856&lt;&gt;"")*(N856&lt;&gt;""),AB856-N856,"")</f>
        <v/>
      </c>
      <c r="AQ856" s="94">
        <f>IF((AC856&lt;&gt;"")*(O856&lt;&gt;""),AC856-O856,"")</f>
        <v/>
      </c>
      <c r="AR856" s="94">
        <f>IF((AD856&lt;&gt;"")*(P856&lt;&gt;""),AD856-P856,"")</f>
        <v/>
      </c>
      <c r="AS856" s="94">
        <f>IF((AE856&lt;&gt;"")*(Q856&lt;&gt;""),AE856-Q856,"")</f>
        <v/>
      </c>
      <c r="AT856" s="94">
        <f>IF((AF856&lt;&gt;"")*(R856&lt;&gt;""),AF856-R856,"")</f>
        <v/>
      </c>
      <c r="AU856" s="94">
        <f>IF((AG856&lt;&gt;"")*(S856&lt;&gt;""),AG856-S856,"")</f>
        <v/>
      </c>
      <c r="AV856" s="99">
        <f>IF((AH856&lt;&gt;"")*(T856&lt;&gt;""),AH856-T856,"")</f>
        <v/>
      </c>
      <c r="AW856" s="99">
        <f>IF((AI856&lt;&gt;"")*(U856&lt;&gt;""),AI856-U856,"")</f>
        <v/>
      </c>
      <c r="AX856" s="99">
        <f>IF((AJ856&lt;&gt;"")*(V856&lt;&gt;""),AJ856-V856,"")</f>
        <v/>
      </c>
      <c r="AY856" s="99">
        <f>IF((AK856&lt;&gt;"")*(W856&lt;&gt;""),AK856-W856,"")</f>
        <v/>
      </c>
      <c r="AZ856" s="102">
        <f>IF((AL856&lt;&gt;"")*(X856&lt;&gt;""),AL856-X856,"")</f>
        <v/>
      </c>
      <c r="BA856" s="50">
        <f>IFERROR(__xludf.dummyfunction("AI(""Actúa como un tutor académico y dirígete personalmente al estudiante "" &amp; I856 &amp; "" "" &amp; J856 &amp; "" "" &amp; G856 &amp; "" "" &amp; H856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AM856 &amp; ""'. Diferencias por área: Matemáticas ("" &amp; AQ856 &amp; ""), Ciencias Natura"&amp;"les ("" &amp; AR856 &amp; ""), Sociales ("" &amp; AS856 &amp; ""), Lectura Crítica ("" &amp; AT856 &amp; "") e Inglés ("" &amp; AU856 &amp; ""). Variación en posición: grupo ("" &amp; AN856 &amp; ""), grado ("" &amp; AO856 &amp; "") y media ("" &amp; AP856 &amp; ""). Puntajes Primer Simulacro: Global "" &amp; K856 &amp; "", Mat "" &amp; "&amp;"O4 &amp; "", Cien "" &amp; P856 &amp; "", Soc "" &amp; Q856 &amp; "", Lec "" &amp; R856 &amp; "", Ing "" &amp; S856 &amp; "". Puntajes Segundo Simulacro: Global "" &amp; Y856 &amp; "", Mat "" &amp; AC856 &amp; "", Cien "" &amp; AD856 &amp; "", Soc "" &amp; AE856 &amp; "", Lec "" &amp; AF856 &amp; "", Ing "" &amp; AG856 &amp; "". Escribe un mensaje motivador"&amp;" y breve (máximo 4 líneas)."")
"),"=AI(""Actúa como un tutor académico y dirígete personalmente al estudiante "" &amp; I856 &amp; "" "" &amp; J856 &amp; "" "" &amp; G856 &amp; "" "" &amp; H856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AM856 &amp; ""'. Diferencias por área: Matemáticas ("" &amp; AQ856 &amp; ""), Ciencias Natur"&amp;"ales ("" &amp; AR856 &amp; ""), Sociales ("" &amp; AS856 &amp; ""), Lectura Crítica ("" &amp; AT856 &amp; "") e Inglés ("" &amp; AU856 &amp; ""). Variación en posición: grupo ("" &amp; AN856 &amp; ""), grado ("" &amp; AO856 &amp; "") y media ("" &amp; AP856 &amp; ""). Puntajes Primer Simulacro: Global "" &amp; K856 &amp; "", Mat "" &amp;"&amp;" O856 &amp; "", Cien "" &amp; P856 &amp; "", Soc "" &amp; Q856 &amp; "", Lec "" &amp; R856 &amp; "", Ing "" &amp; S856 &amp; "". Puntajes Segundo Simulacro: Global "" &amp; Y856 &amp; "", Mat "" &amp; AC856 &amp; "", Cien "" &amp; AD856 &amp; "", Soc "" &amp; AE856 &amp; "", Lec "" &amp; AF856 &amp; "", Ing "" &amp; AG856 &amp; "". Escribe un mensaje motivado"&amp;"r y breve (máximo 4 líneas)."")
")</f>
        <v/>
      </c>
    </row>
    <row r="857" ht="15.75" customHeight="1" s="42">
      <c r="A857" s="93" t="n"/>
      <c r="B857" s="94" t="inlineStr">
        <is>
          <t>Bachillerato</t>
        </is>
      </c>
      <c r="C857" s="94" t="n">
        <v>1005</v>
      </c>
      <c r="D857" s="94" t="n"/>
      <c r="E857" s="95" t="n">
        <v>1018238542</v>
      </c>
      <c r="F857" s="96">
        <f>TRIM(G857&amp;" "&amp;H857&amp;" "&amp;I857&amp;" "&amp;J857)</f>
        <v/>
      </c>
      <c r="G857" s="94" t="inlineStr">
        <is>
          <t>González</t>
        </is>
      </c>
      <c r="H857" s="94" t="inlineStr">
        <is>
          <t>Guzmán</t>
        </is>
      </c>
      <c r="I857" s="94" t="inlineStr">
        <is>
          <t>Yulieth</t>
        </is>
      </c>
      <c r="J857" s="97" t="n"/>
      <c r="K857" s="98">
        <f>IF(SUM(O857:S857)=0, "", ROUND(((O857*3+P857*3+Q857*3+R857*3+S857*1)/13)*5,0))</f>
        <v/>
      </c>
      <c r="L857" s="99">
        <f>IF(OR($C857="",K857=""),"",COUNTIFS($C$4:$C$1500,$C857,K$4:K$1500,"&gt;"&amp;K857)+1)</f>
        <v/>
      </c>
      <c r="M857" s="99">
        <f>IF(OR($C857="",K857=""),"",IF(AND($C857&gt;=1001,$C857&lt;=1005),COUNTIFS($C$4:$C$1500,"&gt;=1001",$C$4:$C$1500,"&lt;=1005",K$4:K$1500,"&gt;"&amp;K857)+1,IF(AND($C857&gt;=1101,$C857&lt;=1105),COUNTIFS($C$4:$C$1500,"&gt;=1101",$C$4:$C$1500,"&lt;=1105",K$4:K$1500,"&gt;"&amp;K857)+1,IF(AND($C857&gt;=901,$C857&lt;=905),COUNTIFS($C$4:$C$1500,"&gt;=901",$C$4:$C$1500,"&lt;=905",K$4:K$1500,"&gt;"&amp;K857)+1,IF(AND($C857&gt;=801,$C857&lt;=805),COUNTIFS($C$4:$C$1500,"&gt;=801",$C$4:$C$1500,"&lt;=805",K$4:K$1500,"&gt;"&amp;K857)+1,IF(AND($C857&gt;=701,$C857&lt;=705),COUNTIFS($C$4:$C$1500,"&gt;=701",$C$4:$C$1500,"&lt;=705",K$4:K$1500,"&gt;"&amp;K857)+1,IF(AND($C857&gt;=601,$C857&lt;=606),COUNTIFS($C$4:$C$1500,"&gt;=601",$C$4:$C$1500,"&lt;=606",K$4:K$1500,"&gt;"&amp;K857)+1,"")))))))</f>
        <v/>
      </c>
      <c r="N857" s="99">
        <f>IF(OR($C857="",K857=""),"",IF(OR(AND($C857&gt;=1001,$C857&lt;=1005),AND($C857&gt;=1101,$C857&lt;=1105)),COUNTIFS($C$4:$C$1500,"&gt;=1001",$C$4:$C$1500,"&lt;=1005",K$4:K$1500,"&gt;"&amp;K857)+COUNTIFS($C$4:$C$1500,"&gt;=1101",$C$4:$C$1500,"&lt;=1105",K$4:K$1500,"&gt;"&amp;K857)+1,""))</f>
        <v/>
      </c>
      <c r="O857" s="94" t="n">
        <v>23.02</v>
      </c>
      <c r="P857" s="94" t="n">
        <v>37.2</v>
      </c>
      <c r="Q857" s="94" t="n">
        <v>53.93</v>
      </c>
      <c r="R857" s="94" t="n">
        <v>57.5</v>
      </c>
      <c r="S857" s="94" t="n">
        <v>48.89</v>
      </c>
      <c r="T857" s="99">
        <f>IF(AND(O857&gt;0,O857&lt;36),1,IF(AND(O857&gt;=36,O857&lt;51),2,IF(AND(O857&gt;=51,O857&lt;71),3,IF(AND(O857&gt;=71,O857&lt;=100),4,))))</f>
        <v/>
      </c>
      <c r="U857" s="99">
        <f>IF(AND(P857&gt;0,P857&lt;41),1,IF(AND(P857&gt;=41,P857&lt;56),2,IF(AND(P857&gt;=56,P857&lt;71),3,IF(AND(P857&gt;=71,P857&lt;=100),4,))))</f>
        <v/>
      </c>
      <c r="V857" s="99">
        <f>IF(AND(Q857&gt;0,Q857&lt;41),1,IF(AND(Q857&gt;=41,Q857&lt;56),2,IF(AND(Q857&gt;=56,Q857&lt;71),3,IF(AND(Q857&gt;=71,Q857&lt;=100),4,))))</f>
        <v/>
      </c>
      <c r="W857" s="99">
        <f>IF(AND(R857&gt;0,R857&lt;36),1,IF(AND(R857&gt;=36,R857&lt;51),2,IF(AND(R857&gt;=51,R857&lt;66),3,IF(AND(R857&gt;=66,R857&lt;=100),4,))))</f>
        <v/>
      </c>
      <c r="X857" s="100">
        <f>IF(AND(S857&gt;0,S857&lt;37),1,IF(AND(S857&gt;=37,S857&lt;58),2,IF(AND(S857&gt;=58,S857&lt;71),3,IF(AND(S857&gt;=71,S857&lt;=100),4,))))</f>
        <v/>
      </c>
      <c r="Y857" s="101">
        <f>IF(SUM(AC857:AG857)=0, "", ROUND(((AC857*3+AD857*3+AE857*3+AF857*3+AG857*1)/13)*5,0))</f>
        <v/>
      </c>
      <c r="Z857" s="99">
        <f>IF(OR($C857="",Y857=""),"",COUNTIFS($C$4:$C$1500,$C857,Y$4:Y$1500,"&gt;"&amp;Y857)+1)</f>
        <v/>
      </c>
      <c r="AA857" s="99">
        <f>IF(OR($C857="",Y857=""),"",IF(AND($C857&gt;=1001,$C857&lt;=1005),COUNTIFS($C$4:$C$1500,"&gt;=1001",$C$4:$C$1500,"&lt;=1005",Y$4:Y$1500,"&gt;"&amp;Y857)+1,IF(AND($C857&gt;=1101,$C857&lt;=1105),COUNTIFS($C$4:$C$1500,"&gt;=1101",$C$4:$C$1500,"&lt;=1105",Y$4:Y$1500,"&gt;"&amp;Y857)+1,IF(AND($C857&gt;=901,$C857&lt;=905),COUNTIFS($C$4:$C$1500,"&gt;=901",$C$4:$C$1500,"&lt;=905",Y$4:Y$1500,"&gt;"&amp;Y857)+1,IF(AND($C857&gt;=801,$C857&lt;=805),COUNTIFS($C$4:$C$1500,"&gt;=801",$C$4:$C$1500,"&lt;=805",Y$4:Y$1500,"&gt;"&amp;Y857)+1,IF(AND($C857&gt;=701,$C857&lt;=705),COUNTIFS($C$4:$C$1500,"&gt;=701",$C$4:$C$1500,"&lt;=705",Y$4:Y$1500,"&gt;"&amp;Y857)+1,IF(AND($C857&gt;=601,$C857&lt;=606),COUNTIFS($C$4:$C$1500,"&gt;=601",$C$4:$C$1500,"&lt;=606",Y$4:Y$1500,"&gt;"&amp;Y857)+1,"")))))))</f>
        <v/>
      </c>
      <c r="AB857" s="99">
        <f>IF(OR($C857="",Y857=""),"",IF(OR(AND($C857&gt;=1001,$C857&lt;=1005),AND($C857&gt;=1101,$C857&lt;=1105)),COUNTIFS($C$4:$C$1500,"&gt;=1001",$C$4:$C$1500,"&lt;=1005",Y$4:Y$1500,"&gt;"&amp;Y857)+COUNTIFS($C$4:$C$1500,"&gt;=1101",$C$4:$C$1500,"&lt;=1105",Y$4:Y$1500,"&gt;"&amp;Y857)+1,""))</f>
        <v/>
      </c>
      <c r="AC857" s="94" t="n">
        <v>52.25</v>
      </c>
      <c r="AD857" s="94" t="n">
        <v>23.62</v>
      </c>
      <c r="AE857" s="94" t="n">
        <v>36.75</v>
      </c>
      <c r="AF857" s="94" t="n">
        <v>65.63</v>
      </c>
      <c r="AG857" s="94" t="n">
        <v>83.13</v>
      </c>
      <c r="AH857" s="99">
        <f>IF(AND(AC857&gt;0,AC857&lt;36),1,IF(AND(AC857&gt;=36,AC857&lt;51),2,IF(AND(AC857&gt;=51,AC857&lt;71),3,IF(AND(AC857&gt;=71,AC857&lt;=100),4,))))</f>
        <v/>
      </c>
      <c r="AI857" s="99">
        <f>IF(AND(AD857&gt;0,AD857&lt;41),1,IF(AND(AD857&gt;=41,AD857&lt;56),2,IF(AND(AD857&gt;=56,AD857&lt;71),3,IF(AND(AD857&gt;=71,AD857&lt;=100),4,))))</f>
        <v/>
      </c>
      <c r="AJ857" s="99">
        <f>IF(AND(AE857&gt;0,AE857&lt;41),1,IF(AND(AE857&gt;=41,AE857&lt;56),2,IF(AND(AE857&gt;=56,AE857&lt;71),3,IF(AND(AE857&gt;=71,AE857&lt;=100),4,))))</f>
        <v/>
      </c>
      <c r="AK857" s="99">
        <f>IF(AND(AF857&gt;0,AF857&lt;36),1,IF(AND(AF857&gt;=36,AF857&lt;51),2,IF(AND(AF857&gt;=51,AF857&lt;66),3,IF(AND(AF857&gt;=66,AF857&lt;=100),4,))))</f>
        <v/>
      </c>
      <c r="AL857" s="100">
        <f>IF(AND(AG857&gt;0,AG857&lt;37),1,IF(AND(AG857&gt;=37,AG857&lt;58),2,IF(AND(AG857&gt;=58,AG857&lt;71),3,IF(AND(AG857&gt;=71,AG857&lt;=100),4,))))</f>
        <v/>
      </c>
      <c r="AM857" s="101">
        <f>IF((Y857&lt;&gt;"")*(K857&lt;&gt;""),Y857-K857,"")</f>
        <v/>
      </c>
      <c r="AN857" s="99">
        <f>IF((Z857&lt;&gt;"")*(L857&lt;&gt;""),Z857-L857,"")</f>
        <v/>
      </c>
      <c r="AO857" s="99">
        <f>IF((AA857&lt;&gt;"")*(M857&lt;&gt;""),AA857-M857,"")</f>
        <v/>
      </c>
      <c r="AP857" s="99">
        <f>IF((AB857&lt;&gt;"")*(N857&lt;&gt;""),AB857-N857,"")</f>
        <v/>
      </c>
      <c r="AQ857" s="94">
        <f>IF((AC857&lt;&gt;"")*(O857&lt;&gt;""),AC857-O857,"")</f>
        <v/>
      </c>
      <c r="AR857" s="94">
        <f>IF((AD857&lt;&gt;"")*(P857&lt;&gt;""),AD857-P857,"")</f>
        <v/>
      </c>
      <c r="AS857" s="94">
        <f>IF((AE857&lt;&gt;"")*(Q857&lt;&gt;""),AE857-Q857,"")</f>
        <v/>
      </c>
      <c r="AT857" s="94">
        <f>IF((AF857&lt;&gt;"")*(R857&lt;&gt;""),AF857-R857,"")</f>
        <v/>
      </c>
      <c r="AU857" s="94">
        <f>IF((AG857&lt;&gt;"")*(S857&lt;&gt;""),AG857-S857,"")</f>
        <v/>
      </c>
      <c r="AV857" s="99">
        <f>IF((AH857&lt;&gt;"")*(T857&lt;&gt;""),AH857-T857,"")</f>
        <v/>
      </c>
      <c r="AW857" s="99">
        <f>IF((AI857&lt;&gt;"")*(U857&lt;&gt;""),AI857-U857,"")</f>
        <v/>
      </c>
      <c r="AX857" s="99">
        <f>IF((AJ857&lt;&gt;"")*(V857&lt;&gt;""),AJ857-V857,"")</f>
        <v/>
      </c>
      <c r="AY857" s="99">
        <f>IF((AK857&lt;&gt;"")*(W857&lt;&gt;""),AK857-W857,"")</f>
        <v/>
      </c>
      <c r="AZ857" s="102">
        <f>IF((AL857&lt;&gt;"")*(X857&lt;&gt;""),AL857-X857,"")</f>
        <v/>
      </c>
      <c r="BA857" s="50">
        <f>IFERROR(__xludf.dummyfunction("AI(""Actúa como un tutor académico y dirígete personalmente al estudiante "" &amp; I857 &amp; "" "" &amp; J857 &amp; "" "" &amp; G857 &amp; "" "" &amp; H857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AM857 &amp; ""'. Diferencias por área: Matemáticas ("" &amp; AQ857 &amp; ""), Ciencias Natura"&amp;"les ("" &amp; AR857 &amp; ""), Sociales ("" &amp; AS857 &amp; ""), Lectura Crítica ("" &amp; AT857 &amp; "") e Inglés ("" &amp; AU857 &amp; ""). Variación en posición: grupo ("" &amp; AN857 &amp; ""), grado ("" &amp; AO857 &amp; "") y media ("" &amp; AP857 &amp; ""). Puntajes Primer Simulacro: Global "" &amp; K857 &amp; "", Mat "" &amp; "&amp;"O4 &amp; "", Cien "" &amp; P857 &amp; "", Soc "" &amp; Q857 &amp; "", Lec "" &amp; R857 &amp; "", Ing "" &amp; S857 &amp; "". Puntajes Segundo Simulacro: Global "" &amp; Y857 &amp; "", Mat "" &amp; AC857 &amp; "", Cien "" &amp; AD857 &amp; "", Soc "" &amp; AE857 &amp; "", Lec "" &amp; AF857 &amp; "", Ing "" &amp; AG857 &amp; "". Escribe un mensaje motivador"&amp;" y breve (máximo 4 líneas)."")
"),"=AI(""Actúa como un tutor académico y dirígete personalmente al estudiante "" &amp; I857 &amp; "" "" &amp; J857 &amp; "" "" &amp; G857 &amp; "" "" &amp; H857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AM857 &amp; ""'. Diferencias por área: Matemáticas ("" &amp; AQ857 &amp; ""), Ciencias Natur"&amp;"ales ("" &amp; AR857 &amp; ""), Sociales ("" &amp; AS857 &amp; ""), Lectura Crítica ("" &amp; AT857 &amp; "") e Inglés ("" &amp; AU857 &amp; ""). Variación en posición: grupo ("" &amp; AN857 &amp; ""), grado ("" &amp; AO857 &amp; "") y media ("" &amp; AP857 &amp; ""). Puntajes Primer Simulacro: Global "" &amp; K857 &amp; "", Mat "" &amp;"&amp;" O857 &amp; "", Cien "" &amp; P857 &amp; "", Soc "" &amp; Q857 &amp; "", Lec "" &amp; R857 &amp; "", Ing "" &amp; S857 &amp; "". Puntajes Segundo Simulacro: Global "" &amp; Y857 &amp; "", Mat "" &amp; AC857 &amp; "", Cien "" &amp; AD857 &amp; "", Soc "" &amp; AE857 &amp; "", Lec "" &amp; AF857 &amp; "", Ing "" &amp; AG857 &amp; "". Escribe un mensaje motivado"&amp;"r y breve (máximo 4 líneas)."")
")</f>
        <v/>
      </c>
    </row>
    <row r="858" ht="15.75" customHeight="1" s="42">
      <c r="A858" s="93" t="n"/>
      <c r="B858" s="94" t="inlineStr">
        <is>
          <t>Bachillerato</t>
        </is>
      </c>
      <c r="C858" s="94" t="n">
        <v>1005</v>
      </c>
      <c r="D858" s="94" t="n"/>
      <c r="E858" s="95" t="n">
        <v>1011593621</v>
      </c>
      <c r="F858" s="96">
        <f>TRIM(G858&amp;" "&amp;H858&amp;" "&amp;I858&amp;" "&amp;J858)</f>
        <v/>
      </c>
      <c r="G858" s="94" t="inlineStr">
        <is>
          <t>Hernández</t>
        </is>
      </c>
      <c r="H858" s="94" t="inlineStr">
        <is>
          <t>Sánchez</t>
        </is>
      </c>
      <c r="I858" s="94" t="inlineStr">
        <is>
          <t>Santiago</t>
        </is>
      </c>
      <c r="J858" s="97" t="n"/>
      <c r="K858" s="98">
        <f>IF(SUM(O858:S858)=0, "", ROUND(((O858*3+P858*3+Q858*3+R858*3+S858*1)/13)*5,0))</f>
        <v/>
      </c>
      <c r="L858" s="99">
        <f>IF(OR($C858="",K858=""),"",COUNTIFS($C$4:$C$1500,$C858,K$4:K$1500,"&gt;"&amp;K858)+1)</f>
        <v/>
      </c>
      <c r="M858" s="99">
        <f>IF(OR($C858="",K858=""),"",IF(AND($C858&gt;=1001,$C858&lt;=1005),COUNTIFS($C$4:$C$1500,"&gt;=1001",$C$4:$C$1500,"&lt;=1005",K$4:K$1500,"&gt;"&amp;K858)+1,IF(AND($C858&gt;=1101,$C858&lt;=1105),COUNTIFS($C$4:$C$1500,"&gt;=1101",$C$4:$C$1500,"&lt;=1105",K$4:K$1500,"&gt;"&amp;K858)+1,IF(AND($C858&gt;=901,$C858&lt;=905),COUNTIFS($C$4:$C$1500,"&gt;=901",$C$4:$C$1500,"&lt;=905",K$4:K$1500,"&gt;"&amp;K858)+1,IF(AND($C858&gt;=801,$C858&lt;=805),COUNTIFS($C$4:$C$1500,"&gt;=801",$C$4:$C$1500,"&lt;=805",K$4:K$1500,"&gt;"&amp;K858)+1,IF(AND($C858&gt;=701,$C858&lt;=705),COUNTIFS($C$4:$C$1500,"&gt;=701",$C$4:$C$1500,"&lt;=705",K$4:K$1500,"&gt;"&amp;K858)+1,IF(AND($C858&gt;=601,$C858&lt;=606),COUNTIFS($C$4:$C$1500,"&gt;=601",$C$4:$C$1500,"&lt;=606",K$4:K$1500,"&gt;"&amp;K858)+1,"")))))))</f>
        <v/>
      </c>
      <c r="N858" s="99">
        <f>IF(OR($C858="",K858=""),"",IF(OR(AND($C858&gt;=1001,$C858&lt;=1005),AND($C858&gt;=1101,$C858&lt;=1105)),COUNTIFS($C$4:$C$1500,"&gt;=1001",$C$4:$C$1500,"&lt;=1005",K$4:K$1500,"&gt;"&amp;K858)+COUNTIFS($C$4:$C$1500,"&gt;=1101",$C$4:$C$1500,"&lt;=1105",K$4:K$1500,"&gt;"&amp;K858)+1,""))</f>
        <v/>
      </c>
      <c r="O858" s="94" t="n">
        <v>46.02</v>
      </c>
      <c r="P858" s="94" t="n">
        <v>36.78</v>
      </c>
      <c r="Q858" s="94" t="n">
        <v>42.51</v>
      </c>
      <c r="R858" s="94" t="n">
        <v>67.5</v>
      </c>
      <c r="S858" s="94" t="n">
        <v>77.78</v>
      </c>
      <c r="T858" s="99">
        <f>IF(AND(O858&gt;0,O858&lt;36),1,IF(AND(O858&gt;=36,O858&lt;51),2,IF(AND(O858&gt;=51,O858&lt;71),3,IF(AND(O858&gt;=71,O858&lt;=100),4,))))</f>
        <v/>
      </c>
      <c r="U858" s="99">
        <f>IF(AND(P858&gt;0,P858&lt;41),1,IF(AND(P858&gt;=41,P858&lt;56),2,IF(AND(P858&gt;=56,P858&lt;71),3,IF(AND(P858&gt;=71,P858&lt;=100),4,))))</f>
        <v/>
      </c>
      <c r="V858" s="99">
        <f>IF(AND(Q858&gt;0,Q858&lt;41),1,IF(AND(Q858&gt;=41,Q858&lt;56),2,IF(AND(Q858&gt;=56,Q858&lt;71),3,IF(AND(Q858&gt;=71,Q858&lt;=100),4,))))</f>
        <v/>
      </c>
      <c r="W858" s="99">
        <f>IF(AND(R858&gt;0,R858&lt;36),1,IF(AND(R858&gt;=36,R858&lt;51),2,IF(AND(R858&gt;=51,R858&lt;66),3,IF(AND(R858&gt;=66,R858&lt;=100),4,))))</f>
        <v/>
      </c>
      <c r="X858" s="100">
        <f>IF(AND(S858&gt;0,S858&lt;37),1,IF(AND(S858&gt;=37,S858&lt;58),2,IF(AND(S858&gt;=58,S858&lt;71),3,IF(AND(S858&gt;=71,S858&lt;=100),4,))))</f>
        <v/>
      </c>
      <c r="Y858" s="101">
        <f>IF(SUM(AC858:AG858)=0, "", ROUND(((AC858*3+AD858*3+AE858*3+AF858*3+AG858*1)/13)*5,0))</f>
        <v/>
      </c>
      <c r="Z858" s="99">
        <f>IF(OR($C858="",Y858=""),"",COUNTIFS($C$4:$C$1500,$C858,Y$4:Y$1500,"&gt;"&amp;Y858)+1)</f>
        <v/>
      </c>
      <c r="AA858" s="99">
        <f>IF(OR($C858="",Y858=""),"",IF(AND($C858&gt;=1001,$C858&lt;=1005),COUNTIFS($C$4:$C$1500,"&gt;=1001",$C$4:$C$1500,"&lt;=1005",Y$4:Y$1500,"&gt;"&amp;Y858)+1,IF(AND($C858&gt;=1101,$C858&lt;=1105),COUNTIFS($C$4:$C$1500,"&gt;=1101",$C$4:$C$1500,"&lt;=1105",Y$4:Y$1500,"&gt;"&amp;Y858)+1,IF(AND($C858&gt;=901,$C858&lt;=905),COUNTIFS($C$4:$C$1500,"&gt;=901",$C$4:$C$1500,"&lt;=905",Y$4:Y$1500,"&gt;"&amp;Y858)+1,IF(AND($C858&gt;=801,$C858&lt;=805),COUNTIFS($C$4:$C$1500,"&gt;=801",$C$4:$C$1500,"&lt;=805",Y$4:Y$1500,"&gt;"&amp;Y858)+1,IF(AND($C858&gt;=701,$C858&lt;=705),COUNTIFS($C$4:$C$1500,"&gt;=701",$C$4:$C$1500,"&lt;=705",Y$4:Y$1500,"&gt;"&amp;Y858)+1,IF(AND($C858&gt;=601,$C858&lt;=606),COUNTIFS($C$4:$C$1500,"&gt;=601",$C$4:$C$1500,"&lt;=606",Y$4:Y$1500,"&gt;"&amp;Y858)+1,"")))))))</f>
        <v/>
      </c>
      <c r="AB858" s="99">
        <f>IF(OR($C858="",Y858=""),"",IF(OR(AND($C858&gt;=1001,$C858&lt;=1005),AND($C858&gt;=1101,$C858&lt;=1105)),COUNTIFS($C$4:$C$1500,"&gt;=1001",$C$4:$C$1500,"&lt;=1005",Y$4:Y$1500,"&gt;"&amp;Y858)+COUNTIFS($C$4:$C$1500,"&gt;=1101",$C$4:$C$1500,"&lt;=1105",Y$4:Y$1500,"&gt;"&amp;Y858)+1,""))</f>
        <v/>
      </c>
      <c r="AC858" s="94" t="n"/>
      <c r="AD858" s="94" t="n"/>
      <c r="AE858" s="94" t="n"/>
      <c r="AF858" s="94" t="n"/>
      <c r="AG858" s="94" t="n"/>
      <c r="AH858" s="99">
        <f>IF(AND(AC858&gt;0,AC858&lt;36),1,IF(AND(AC858&gt;=36,AC858&lt;51),2,IF(AND(AC858&gt;=51,AC858&lt;71),3,IF(AND(AC858&gt;=71,AC858&lt;=100),4,))))</f>
        <v/>
      </c>
      <c r="AI858" s="99">
        <f>IF(AND(AD858&gt;0,AD858&lt;41),1,IF(AND(AD858&gt;=41,AD858&lt;56),2,IF(AND(AD858&gt;=56,AD858&lt;71),3,IF(AND(AD858&gt;=71,AD858&lt;=100),4,))))</f>
        <v/>
      </c>
      <c r="AJ858" s="99">
        <f>IF(AND(AE858&gt;0,AE858&lt;41),1,IF(AND(AE858&gt;=41,AE858&lt;56),2,IF(AND(AE858&gt;=56,AE858&lt;71),3,IF(AND(AE858&gt;=71,AE858&lt;=100),4,))))</f>
        <v/>
      </c>
      <c r="AK858" s="99">
        <f>IF(AND(AF858&gt;0,AF858&lt;36),1,IF(AND(AF858&gt;=36,AF858&lt;51),2,IF(AND(AF858&gt;=51,AF858&lt;66),3,IF(AND(AF858&gt;=66,AF858&lt;=100),4,))))</f>
        <v/>
      </c>
      <c r="AL858" s="100">
        <f>IF(AND(AG858&gt;0,AG858&lt;37),1,IF(AND(AG858&gt;=37,AG858&lt;58),2,IF(AND(AG858&gt;=58,AG858&lt;71),3,IF(AND(AG858&gt;=71,AG858&lt;=100),4,))))</f>
        <v/>
      </c>
      <c r="AM858" s="101">
        <f>IF((Y858&lt;&gt;"")*(K858&lt;&gt;""),Y858-K858,"")</f>
        <v/>
      </c>
      <c r="AN858" s="99">
        <f>IF((Z858&lt;&gt;"")*(L858&lt;&gt;""),Z858-L858,"")</f>
        <v/>
      </c>
      <c r="AO858" s="99">
        <f>IF((AA858&lt;&gt;"")*(M858&lt;&gt;""),AA858-M858,"")</f>
        <v/>
      </c>
      <c r="AP858" s="99">
        <f>IF((AB858&lt;&gt;"")*(N858&lt;&gt;""),AB858-N858,"")</f>
        <v/>
      </c>
      <c r="AQ858" s="94">
        <f>IF((AC858&lt;&gt;"")*(O858&lt;&gt;""),AC858-O858,"")</f>
        <v/>
      </c>
      <c r="AR858" s="94">
        <f>IF((AD858&lt;&gt;"")*(P858&lt;&gt;""),AD858-P858,"")</f>
        <v/>
      </c>
      <c r="AS858" s="94">
        <f>IF((AE858&lt;&gt;"")*(Q858&lt;&gt;""),AE858-Q858,"")</f>
        <v/>
      </c>
      <c r="AT858" s="94">
        <f>IF((AF858&lt;&gt;"")*(R858&lt;&gt;""),AF858-R858,"")</f>
        <v/>
      </c>
      <c r="AU858" s="94">
        <f>IF((AG858&lt;&gt;"")*(S858&lt;&gt;""),AG858-S858,"")</f>
        <v/>
      </c>
      <c r="AV858" s="99">
        <f>IF((AH858&lt;&gt;"")*(T858&lt;&gt;""),AH858-T858,"")</f>
        <v/>
      </c>
      <c r="AW858" s="99">
        <f>IF((AI858&lt;&gt;"")*(U858&lt;&gt;""),AI858-U858,"")</f>
        <v/>
      </c>
      <c r="AX858" s="99">
        <f>IF((AJ858&lt;&gt;"")*(V858&lt;&gt;""),AJ858-V858,"")</f>
        <v/>
      </c>
      <c r="AY858" s="99">
        <f>IF((AK858&lt;&gt;"")*(W858&lt;&gt;""),AK858-W858,"")</f>
        <v/>
      </c>
      <c r="AZ858" s="102">
        <f>IF((AL858&lt;&gt;"")*(X858&lt;&gt;""),AL858-X858,"")</f>
        <v/>
      </c>
      <c r="BA858" s="50">
        <f>IFERROR(__xludf.dummyfunction("AI(""Actúa como un tutor académico y dirígete personalmente al estudiante "" &amp; I858 &amp; "" "" &amp; J858 &amp; "" "" &amp; G858 &amp; "" "" &amp; H858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AM858 &amp; ""'. Diferencias por área: Matemáticas ("" &amp; AQ858 &amp; ""), Ciencias Natura"&amp;"les ("" &amp; AR858 &amp; ""), Sociales ("" &amp; AS858 &amp; ""), Lectura Crítica ("" &amp; AT858 &amp; "") e Inglés ("" &amp; AU858 &amp; ""). Variación en posición: grupo ("" &amp; AN858 &amp; ""), grado ("" &amp; AO858 &amp; "") y media ("" &amp; AP858 &amp; ""). Puntajes Primer Simulacro: Global "" &amp; K858 &amp; "", Mat "" &amp; "&amp;"O4 &amp; "", Cien "" &amp; P858 &amp; "", Soc "" &amp; Q858 &amp; "", Lec "" &amp; R858 &amp; "", Ing "" &amp; S858 &amp; "". Puntajes Segundo Simulacro: Global "" &amp; Y858 &amp; "", Mat "" &amp; AC858 &amp; "", Cien "" &amp; AD858 &amp; "", Soc "" &amp; AE858 &amp; "", Lec "" &amp; AF858 &amp; "", Ing "" &amp; AG858 &amp; "". Escribe un mensaje motivador"&amp;" y breve (máximo 4 líneas)."")
"),"=AI(""Actúa como un tutor académico y dirígete personalmente al estudiante "" &amp; I858 &amp; "" "" &amp; J858 &amp; "" "" &amp; G858 &amp; "" "" &amp; H858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AM858 &amp; ""'. Diferencias por área: Matemáticas ("" &amp; AQ858 &amp; ""), Ciencias Natur"&amp;"ales ("" &amp; AR858 &amp; ""), Sociales ("" &amp; AS858 &amp; ""), Lectura Crítica ("" &amp; AT858 &amp; "") e Inglés ("" &amp; AU858 &amp; ""). Variación en posición: grupo ("" &amp; AN858 &amp; ""), grado ("" &amp; AO858 &amp; "") y media ("" &amp; AP858 &amp; ""). Puntajes Primer Simulacro: Global "" &amp; K858 &amp; "", Mat "" &amp;"&amp;" O858 &amp; "", Cien "" &amp; P858 &amp; "", Soc "" &amp; Q858 &amp; "", Lec "" &amp; R858 &amp; "", Ing "" &amp; S858 &amp; "". Puntajes Segundo Simulacro: Global "" &amp; Y858 &amp; "", Mat "" &amp; AC858 &amp; "", Cien "" &amp; AD858 &amp; "", Soc "" &amp; AE858 &amp; "", Lec "" &amp; AF858 &amp; "", Ing "" &amp; AG858 &amp; "". Escribe un mensaje motivado"&amp;"r y breve (máximo 4 líneas)."")
")</f>
        <v/>
      </c>
    </row>
    <row r="859" ht="15.75" customHeight="1" s="42">
      <c r="A859" s="93" t="n"/>
      <c r="B859" s="94" t="inlineStr">
        <is>
          <t>Bachillerato</t>
        </is>
      </c>
      <c r="C859" s="94" t="n">
        <v>1005</v>
      </c>
      <c r="D859" s="94" t="n"/>
      <c r="E859" s="95" t="n">
        <v>1130704589</v>
      </c>
      <c r="F859" s="96">
        <f>TRIM(G859&amp;" "&amp;H859&amp;" "&amp;I859&amp;" "&amp;J859)</f>
        <v/>
      </c>
      <c r="G859" s="94" t="inlineStr">
        <is>
          <t>Jiménez</t>
        </is>
      </c>
      <c r="H859" s="94" t="inlineStr">
        <is>
          <t>Idárraga</t>
        </is>
      </c>
      <c r="I859" s="94" t="inlineStr">
        <is>
          <t>Johnatan</t>
        </is>
      </c>
      <c r="J859" s="97" t="n"/>
      <c r="K859" s="98">
        <f>IF(SUM(O859:S859)=0, "", ROUND(((O859*3+P859*3+Q859*3+R859*3+S859*1)/13)*5,0))</f>
        <v/>
      </c>
      <c r="L859" s="99">
        <f>IF(OR($C859="",K859=""),"",COUNTIFS($C$4:$C$1500,$C859,K$4:K$1500,"&gt;"&amp;K859)+1)</f>
        <v/>
      </c>
      <c r="M859" s="99">
        <f>IF(OR($C859="",K859=""),"",IF(AND($C859&gt;=1001,$C859&lt;=1005),COUNTIFS($C$4:$C$1500,"&gt;=1001",$C$4:$C$1500,"&lt;=1005",K$4:K$1500,"&gt;"&amp;K859)+1,IF(AND($C859&gt;=1101,$C859&lt;=1105),COUNTIFS($C$4:$C$1500,"&gt;=1101",$C$4:$C$1500,"&lt;=1105",K$4:K$1500,"&gt;"&amp;K859)+1,IF(AND($C859&gt;=901,$C859&lt;=905),COUNTIFS($C$4:$C$1500,"&gt;=901",$C$4:$C$1500,"&lt;=905",K$4:K$1500,"&gt;"&amp;K859)+1,IF(AND($C859&gt;=801,$C859&lt;=805),COUNTIFS($C$4:$C$1500,"&gt;=801",$C$4:$C$1500,"&lt;=805",K$4:K$1500,"&gt;"&amp;K859)+1,IF(AND($C859&gt;=701,$C859&lt;=705),COUNTIFS($C$4:$C$1500,"&gt;=701",$C$4:$C$1500,"&lt;=705",K$4:K$1500,"&gt;"&amp;K859)+1,IF(AND($C859&gt;=601,$C859&lt;=606),COUNTIFS($C$4:$C$1500,"&gt;=601",$C$4:$C$1500,"&lt;=606",K$4:K$1500,"&gt;"&amp;K859)+1,"")))))))</f>
        <v/>
      </c>
      <c r="N859" s="99">
        <f>IF(OR($C859="",K859=""),"",IF(OR(AND($C859&gt;=1001,$C859&lt;=1005),AND($C859&gt;=1101,$C859&lt;=1105)),COUNTIFS($C$4:$C$1500,"&gt;=1001",$C$4:$C$1500,"&lt;=1005",K$4:K$1500,"&gt;"&amp;K859)+COUNTIFS($C$4:$C$1500,"&gt;=1101",$C$4:$C$1500,"&lt;=1105",K$4:K$1500,"&gt;"&amp;K859)+1,""))</f>
        <v/>
      </c>
      <c r="O859" s="94" t="n">
        <v>33.24</v>
      </c>
      <c r="P859" s="94" t="n">
        <v>26.93</v>
      </c>
      <c r="Q859" s="94" t="n">
        <v>38.45</v>
      </c>
      <c r="R859" s="94" t="n">
        <v>52.5</v>
      </c>
      <c r="S859" s="94" t="n">
        <v>37.78</v>
      </c>
      <c r="T859" s="99">
        <f>IF(AND(O859&gt;0,O859&lt;36),1,IF(AND(O859&gt;=36,O859&lt;51),2,IF(AND(O859&gt;=51,O859&lt;71),3,IF(AND(O859&gt;=71,O859&lt;=100),4,))))</f>
        <v/>
      </c>
      <c r="U859" s="99">
        <f>IF(AND(P859&gt;0,P859&lt;41),1,IF(AND(P859&gt;=41,P859&lt;56),2,IF(AND(P859&gt;=56,P859&lt;71),3,IF(AND(P859&gt;=71,P859&lt;=100),4,))))</f>
        <v/>
      </c>
      <c r="V859" s="99">
        <f>IF(AND(Q859&gt;0,Q859&lt;41),1,IF(AND(Q859&gt;=41,Q859&lt;56),2,IF(AND(Q859&gt;=56,Q859&lt;71),3,IF(AND(Q859&gt;=71,Q859&lt;=100),4,))))</f>
        <v/>
      </c>
      <c r="W859" s="99">
        <f>IF(AND(R859&gt;0,R859&lt;36),1,IF(AND(R859&gt;=36,R859&lt;51),2,IF(AND(R859&gt;=51,R859&lt;66),3,IF(AND(R859&gt;=66,R859&lt;=100),4,))))</f>
        <v/>
      </c>
      <c r="X859" s="100">
        <f>IF(AND(S859&gt;0,S859&lt;37),1,IF(AND(S859&gt;=37,S859&lt;58),2,IF(AND(S859&gt;=58,S859&lt;71),3,IF(AND(S859&gt;=71,S859&lt;=100),4,))))</f>
        <v/>
      </c>
      <c r="Y859" s="101">
        <f>IF(SUM(AC859:AG859)=0, "", ROUND(((AC859*3+AD859*3+AE859*3+AF859*3+AG859*1)/13)*5,0))</f>
        <v/>
      </c>
      <c r="Z859" s="99">
        <f>IF(OR($C859="",Y859=""),"",COUNTIFS($C$4:$C$1500,$C859,Y$4:Y$1500,"&gt;"&amp;Y859)+1)</f>
        <v/>
      </c>
      <c r="AA859" s="99">
        <f>IF(OR($C859="",Y859=""),"",IF(AND($C859&gt;=1001,$C859&lt;=1005),COUNTIFS($C$4:$C$1500,"&gt;=1001",$C$4:$C$1500,"&lt;=1005",Y$4:Y$1500,"&gt;"&amp;Y859)+1,IF(AND($C859&gt;=1101,$C859&lt;=1105),COUNTIFS($C$4:$C$1500,"&gt;=1101",$C$4:$C$1500,"&lt;=1105",Y$4:Y$1500,"&gt;"&amp;Y859)+1,IF(AND($C859&gt;=901,$C859&lt;=905),COUNTIFS($C$4:$C$1500,"&gt;=901",$C$4:$C$1500,"&lt;=905",Y$4:Y$1500,"&gt;"&amp;Y859)+1,IF(AND($C859&gt;=801,$C859&lt;=805),COUNTIFS($C$4:$C$1500,"&gt;=801",$C$4:$C$1500,"&lt;=805",Y$4:Y$1500,"&gt;"&amp;Y859)+1,IF(AND($C859&gt;=701,$C859&lt;=705),COUNTIFS($C$4:$C$1500,"&gt;=701",$C$4:$C$1500,"&lt;=705",Y$4:Y$1500,"&gt;"&amp;Y859)+1,IF(AND($C859&gt;=601,$C859&lt;=606),COUNTIFS($C$4:$C$1500,"&gt;=601",$C$4:$C$1500,"&lt;=606",Y$4:Y$1500,"&gt;"&amp;Y859)+1,"")))))))</f>
        <v/>
      </c>
      <c r="AB859" s="99">
        <f>IF(OR($C859="",Y859=""),"",IF(OR(AND($C859&gt;=1001,$C859&lt;=1005),AND($C859&gt;=1101,$C859&lt;=1105)),COUNTIFS($C$4:$C$1500,"&gt;=1001",$C$4:$C$1500,"&lt;=1005",Y$4:Y$1500,"&gt;"&amp;Y859)+COUNTIFS($C$4:$C$1500,"&gt;=1101",$C$4:$C$1500,"&lt;=1105",Y$4:Y$1500,"&gt;"&amp;Y859)+1,""))</f>
        <v/>
      </c>
      <c r="AC859" s="94" t="n">
        <v>46.75</v>
      </c>
      <c r="AD859" s="94" t="n">
        <v>46.29</v>
      </c>
      <c r="AE859" s="94" t="n">
        <v>49.88</v>
      </c>
      <c r="AF859" s="94" t="n">
        <v>52.5</v>
      </c>
      <c r="AG859" s="94" t="n">
        <v>74.38</v>
      </c>
      <c r="AH859" s="99">
        <f>IF(AND(AC859&gt;0,AC859&lt;36),1,IF(AND(AC859&gt;=36,AC859&lt;51),2,IF(AND(AC859&gt;=51,AC859&lt;71),3,IF(AND(AC859&gt;=71,AC859&lt;=100),4,))))</f>
        <v/>
      </c>
      <c r="AI859" s="99">
        <f>IF(AND(AD859&gt;0,AD859&lt;41),1,IF(AND(AD859&gt;=41,AD859&lt;56),2,IF(AND(AD859&gt;=56,AD859&lt;71),3,IF(AND(AD859&gt;=71,AD859&lt;=100),4,))))</f>
        <v/>
      </c>
      <c r="AJ859" s="99">
        <f>IF(AND(AE859&gt;0,AE859&lt;41),1,IF(AND(AE859&gt;=41,AE859&lt;56),2,IF(AND(AE859&gt;=56,AE859&lt;71),3,IF(AND(AE859&gt;=71,AE859&lt;=100),4,))))</f>
        <v/>
      </c>
      <c r="AK859" s="99">
        <f>IF(AND(AF859&gt;0,AF859&lt;36),1,IF(AND(AF859&gt;=36,AF859&lt;51),2,IF(AND(AF859&gt;=51,AF859&lt;66),3,IF(AND(AF859&gt;=66,AF859&lt;=100),4,))))</f>
        <v/>
      </c>
      <c r="AL859" s="100">
        <f>IF(AND(AG859&gt;0,AG859&lt;37),1,IF(AND(AG859&gt;=37,AG859&lt;58),2,IF(AND(AG859&gt;=58,AG859&lt;71),3,IF(AND(AG859&gt;=71,AG859&lt;=100),4,))))</f>
        <v/>
      </c>
      <c r="AM859" s="101">
        <f>IF((Y859&lt;&gt;"")*(K859&lt;&gt;""),Y859-K859,"")</f>
        <v/>
      </c>
      <c r="AN859" s="99">
        <f>IF((Z859&lt;&gt;"")*(L859&lt;&gt;""),Z859-L859,"")</f>
        <v/>
      </c>
      <c r="AO859" s="99">
        <f>IF((AA859&lt;&gt;"")*(M859&lt;&gt;""),AA859-M859,"")</f>
        <v/>
      </c>
      <c r="AP859" s="99">
        <f>IF((AB859&lt;&gt;"")*(N859&lt;&gt;""),AB859-N859,"")</f>
        <v/>
      </c>
      <c r="AQ859" s="94">
        <f>IF((AC859&lt;&gt;"")*(O859&lt;&gt;""),AC859-O859,"")</f>
        <v/>
      </c>
      <c r="AR859" s="94">
        <f>IF((AD859&lt;&gt;"")*(P859&lt;&gt;""),AD859-P859,"")</f>
        <v/>
      </c>
      <c r="AS859" s="94">
        <f>IF((AE859&lt;&gt;"")*(Q859&lt;&gt;""),AE859-Q859,"")</f>
        <v/>
      </c>
      <c r="AT859" s="94">
        <f>IF((AF859&lt;&gt;"")*(R859&lt;&gt;""),AF859-R859,"")</f>
        <v/>
      </c>
      <c r="AU859" s="94">
        <f>IF((AG859&lt;&gt;"")*(S859&lt;&gt;""),AG859-S859,"")</f>
        <v/>
      </c>
      <c r="AV859" s="99">
        <f>IF((AH859&lt;&gt;"")*(T859&lt;&gt;""),AH859-T859,"")</f>
        <v/>
      </c>
      <c r="AW859" s="99">
        <f>IF((AI859&lt;&gt;"")*(U859&lt;&gt;""),AI859-U859,"")</f>
        <v/>
      </c>
      <c r="AX859" s="99">
        <f>IF((AJ859&lt;&gt;"")*(V859&lt;&gt;""),AJ859-V859,"")</f>
        <v/>
      </c>
      <c r="AY859" s="99">
        <f>IF((AK859&lt;&gt;"")*(W859&lt;&gt;""),AK859-W859,"")</f>
        <v/>
      </c>
      <c r="AZ859" s="102">
        <f>IF((AL859&lt;&gt;"")*(X859&lt;&gt;""),AL859-X859,"")</f>
        <v/>
      </c>
      <c r="BA859" s="50">
        <f>IFERROR(__xludf.dummyfunction("AI(""Actúa como un tutor académico y dirígete personalmente al estudiante "" &amp; I859 &amp; "" "" &amp; J859 &amp; "" "" &amp; G859 &amp; "" "" &amp; H859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AM859 &amp; ""'. Diferencias por área: Matemáticas ("" &amp; AQ859 &amp; ""), Ciencias Natura"&amp;"les ("" &amp; AR859 &amp; ""), Sociales ("" &amp; AS859 &amp; ""), Lectura Crítica ("" &amp; AT859 &amp; "") e Inglés ("" &amp; AU859 &amp; ""). Variación en posición: grupo ("" &amp; AN859 &amp; ""), grado ("" &amp; AO859 &amp; "") y media ("" &amp; AP859 &amp; ""). Puntajes Primer Simulacro: Global "" &amp; K859 &amp; "", Mat "" &amp; "&amp;"O4 &amp; "", Cien "" &amp; P859 &amp; "", Soc "" &amp; Q859 &amp; "", Lec "" &amp; R859 &amp; "", Ing "" &amp; S859 &amp; "". Puntajes Segundo Simulacro: Global "" &amp; Y859 &amp; "", Mat "" &amp; AC859 &amp; "", Cien "" &amp; AD859 &amp; "", Soc "" &amp; AE859 &amp; "", Lec "" &amp; AF859 &amp; "", Ing "" &amp; AG859 &amp; "". Escribe un mensaje motivador"&amp;" y breve (máximo 4 líneas)."")
"),"=AI(""Actúa como un tutor académico y dirígete personalmente al estudiante "" &amp; I859 &amp; "" "" &amp; J859 &amp; "" "" &amp; G859 &amp; "" "" &amp; H859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AM859 &amp; ""'. Diferencias por área: Matemáticas ("" &amp; AQ859 &amp; ""), Ciencias Natur"&amp;"ales ("" &amp; AR859 &amp; ""), Sociales ("" &amp; AS859 &amp; ""), Lectura Crítica ("" &amp; AT859 &amp; "") e Inglés ("" &amp; AU859 &amp; ""). Variación en posición: grupo ("" &amp; AN859 &amp; ""), grado ("" &amp; AO859 &amp; "") y media ("" &amp; AP859 &amp; ""). Puntajes Primer Simulacro: Global "" &amp; K859 &amp; "", Mat "" &amp;"&amp;" O859 &amp; "", Cien "" &amp; P859 &amp; "", Soc "" &amp; Q859 &amp; "", Lec "" &amp; R859 &amp; "", Ing "" &amp; S859 &amp; "". Puntajes Segundo Simulacro: Global "" &amp; Y859 &amp; "", Mat "" &amp; AC859 &amp; "", Cien "" &amp; AD859 &amp; "", Soc "" &amp; AE859 &amp; "", Lec "" &amp; AF859 &amp; "", Ing "" &amp; AG859 &amp; "". Escribe un mensaje motivado"&amp;"r y breve (máximo 4 líneas)."")
")</f>
        <v/>
      </c>
    </row>
    <row r="860" ht="15.75" customHeight="1" s="42">
      <c r="A860" s="93" t="n"/>
      <c r="B860" s="94" t="inlineStr">
        <is>
          <t>Bachillerato</t>
        </is>
      </c>
      <c r="C860" s="94" t="n">
        <v>1005</v>
      </c>
      <c r="D860" s="94" t="n"/>
      <c r="E860" s="95" t="n">
        <v>1011591853</v>
      </c>
      <c r="F860" s="96">
        <f>TRIM(G860&amp;" "&amp;H860&amp;" "&amp;I860&amp;" "&amp;J860)</f>
        <v/>
      </c>
      <c r="G860" s="94" t="inlineStr">
        <is>
          <t>Leal</t>
        </is>
      </c>
      <c r="H860" s="94" t="inlineStr">
        <is>
          <t>Acevedo</t>
        </is>
      </c>
      <c r="I860" s="94" t="inlineStr">
        <is>
          <t>Cristian</t>
        </is>
      </c>
      <c r="J860" s="97" t="inlineStr">
        <is>
          <t>David</t>
        </is>
      </c>
      <c r="K860" s="98">
        <f>IF(SUM(O860:S860)=0, "", ROUND(((O860*3+P860*3+Q860*3+R860*3+S860*1)/13)*5,0))</f>
        <v/>
      </c>
      <c r="L860" s="99">
        <f>IF(OR($C860="",K860=""),"",COUNTIFS($C$4:$C$1500,$C860,K$4:K$1500,"&gt;"&amp;K860)+1)</f>
        <v/>
      </c>
      <c r="M860" s="99">
        <f>IF(OR($C860="",K860=""),"",IF(AND($C860&gt;=1001,$C860&lt;=1005),COUNTIFS($C$4:$C$1500,"&gt;=1001",$C$4:$C$1500,"&lt;=1005",K$4:K$1500,"&gt;"&amp;K860)+1,IF(AND($C860&gt;=1101,$C860&lt;=1105),COUNTIFS($C$4:$C$1500,"&gt;=1101",$C$4:$C$1500,"&lt;=1105",K$4:K$1500,"&gt;"&amp;K860)+1,IF(AND($C860&gt;=901,$C860&lt;=905),COUNTIFS($C$4:$C$1500,"&gt;=901",$C$4:$C$1500,"&lt;=905",K$4:K$1500,"&gt;"&amp;K860)+1,IF(AND($C860&gt;=801,$C860&lt;=805),COUNTIFS($C$4:$C$1500,"&gt;=801",$C$4:$C$1500,"&lt;=805",K$4:K$1500,"&gt;"&amp;K860)+1,IF(AND($C860&gt;=701,$C860&lt;=705),COUNTIFS($C$4:$C$1500,"&gt;=701",$C$4:$C$1500,"&lt;=705",K$4:K$1500,"&gt;"&amp;K860)+1,IF(AND($C860&gt;=601,$C860&lt;=606),COUNTIFS($C$4:$C$1500,"&gt;=601",$C$4:$C$1500,"&lt;=606",K$4:K$1500,"&gt;"&amp;K860)+1,"")))))))</f>
        <v/>
      </c>
      <c r="N860" s="99">
        <f>IF(OR($C860="",K860=""),"",IF(OR(AND($C860&gt;=1001,$C860&lt;=1005),AND($C860&gt;=1101,$C860&lt;=1105)),COUNTIFS($C$4:$C$1500,"&gt;=1001",$C$4:$C$1500,"&lt;=1005",K$4:K$1500,"&gt;"&amp;K860)+COUNTIFS($C$4:$C$1500,"&gt;=1101",$C$4:$C$1500,"&lt;=1105",K$4:K$1500,"&gt;"&amp;K860)+1,""))</f>
        <v/>
      </c>
      <c r="O860" s="94" t="n">
        <v>69.03</v>
      </c>
      <c r="P860" s="94" t="n">
        <v>28.74</v>
      </c>
      <c r="Q860" s="94" t="n">
        <v>50.25</v>
      </c>
      <c r="R860" s="94" t="n">
        <v>60</v>
      </c>
      <c r="S860" s="94" t="n">
        <v>82.22</v>
      </c>
      <c r="T860" s="99">
        <f>IF(AND(O860&gt;0,O860&lt;36),1,IF(AND(O860&gt;=36,O860&lt;51),2,IF(AND(O860&gt;=51,O860&lt;71),3,IF(AND(O860&gt;=71,O860&lt;=100),4,))))</f>
        <v/>
      </c>
      <c r="U860" s="99">
        <f>IF(AND(P860&gt;0,P860&lt;41),1,IF(AND(P860&gt;=41,P860&lt;56),2,IF(AND(P860&gt;=56,P860&lt;71),3,IF(AND(P860&gt;=71,P860&lt;=100),4,))))</f>
        <v/>
      </c>
      <c r="V860" s="99">
        <f>IF(AND(Q860&gt;0,Q860&lt;41),1,IF(AND(Q860&gt;=41,Q860&lt;56),2,IF(AND(Q860&gt;=56,Q860&lt;71),3,IF(AND(Q860&gt;=71,Q860&lt;=100),4,))))</f>
        <v/>
      </c>
      <c r="W860" s="99">
        <f>IF(AND(R860&gt;0,R860&lt;36),1,IF(AND(R860&gt;=36,R860&lt;51),2,IF(AND(R860&gt;=51,R860&lt;66),3,IF(AND(R860&gt;=66,R860&lt;=100),4,))))</f>
        <v/>
      </c>
      <c r="X860" s="100">
        <f>IF(AND(S860&gt;0,S860&lt;37),1,IF(AND(S860&gt;=37,S860&lt;58),2,IF(AND(S860&gt;=58,S860&lt;71),3,IF(AND(S860&gt;=71,S860&lt;=100),4,))))</f>
        <v/>
      </c>
      <c r="Y860" s="101">
        <f>IF(SUM(AC860:AG860)=0, "", ROUND(((AC860*3+AD860*3+AE860*3+AF860*3+AG860*1)/13)*5,0))</f>
        <v/>
      </c>
      <c r="Z860" s="99">
        <f>IF(OR($C860="",Y860=""),"",COUNTIFS($C$4:$C$1500,$C860,Y$4:Y$1500,"&gt;"&amp;Y860)+1)</f>
        <v/>
      </c>
      <c r="AA860" s="99">
        <f>IF(OR($C860="",Y860=""),"",IF(AND($C860&gt;=1001,$C860&lt;=1005),COUNTIFS($C$4:$C$1500,"&gt;=1001",$C$4:$C$1500,"&lt;=1005",Y$4:Y$1500,"&gt;"&amp;Y860)+1,IF(AND($C860&gt;=1101,$C860&lt;=1105),COUNTIFS($C$4:$C$1500,"&gt;=1101",$C$4:$C$1500,"&lt;=1105",Y$4:Y$1500,"&gt;"&amp;Y860)+1,IF(AND($C860&gt;=901,$C860&lt;=905),COUNTIFS($C$4:$C$1500,"&gt;=901",$C$4:$C$1500,"&lt;=905",Y$4:Y$1500,"&gt;"&amp;Y860)+1,IF(AND($C860&gt;=801,$C860&lt;=805),COUNTIFS($C$4:$C$1500,"&gt;=801",$C$4:$C$1500,"&lt;=805",Y$4:Y$1500,"&gt;"&amp;Y860)+1,IF(AND($C860&gt;=701,$C860&lt;=705),COUNTIFS($C$4:$C$1500,"&gt;=701",$C$4:$C$1500,"&lt;=705",Y$4:Y$1500,"&gt;"&amp;Y860)+1,IF(AND($C860&gt;=601,$C860&lt;=606),COUNTIFS($C$4:$C$1500,"&gt;=601",$C$4:$C$1500,"&lt;=606",Y$4:Y$1500,"&gt;"&amp;Y860)+1,"")))))))</f>
        <v/>
      </c>
      <c r="AB860" s="99">
        <f>IF(OR($C860="",Y860=""),"",IF(OR(AND($C860&gt;=1001,$C860&lt;=1005),AND($C860&gt;=1101,$C860&lt;=1105)),COUNTIFS($C$4:$C$1500,"&gt;=1001",$C$4:$C$1500,"&lt;=1005",Y$4:Y$1500,"&gt;"&amp;Y860)+COUNTIFS($C$4:$C$1500,"&gt;=1101",$C$4:$C$1500,"&lt;=1105",Y$4:Y$1500,"&gt;"&amp;Y860)+1,""))</f>
        <v/>
      </c>
      <c r="AC860" s="94" t="n">
        <v>85.75</v>
      </c>
      <c r="AD860" s="94" t="n">
        <v>59.6</v>
      </c>
      <c r="AE860" s="94" t="n">
        <v>52.5</v>
      </c>
      <c r="AF860" s="94" t="n">
        <v>74.38</v>
      </c>
      <c r="AG860" s="94" t="n">
        <v>100</v>
      </c>
      <c r="AH860" s="99">
        <f>IF(AND(AC860&gt;0,AC860&lt;36),1,IF(AND(AC860&gt;=36,AC860&lt;51),2,IF(AND(AC860&gt;=51,AC860&lt;71),3,IF(AND(AC860&gt;=71,AC860&lt;=100),4,))))</f>
        <v/>
      </c>
      <c r="AI860" s="99">
        <f>IF(AND(AD860&gt;0,AD860&lt;41),1,IF(AND(AD860&gt;=41,AD860&lt;56),2,IF(AND(AD860&gt;=56,AD860&lt;71),3,IF(AND(AD860&gt;=71,AD860&lt;=100),4,))))</f>
        <v/>
      </c>
      <c r="AJ860" s="99">
        <f>IF(AND(AE860&gt;0,AE860&lt;41),1,IF(AND(AE860&gt;=41,AE860&lt;56),2,IF(AND(AE860&gt;=56,AE860&lt;71),3,IF(AND(AE860&gt;=71,AE860&lt;=100),4,))))</f>
        <v/>
      </c>
      <c r="AK860" s="99">
        <f>IF(AND(AF860&gt;0,AF860&lt;36),1,IF(AND(AF860&gt;=36,AF860&lt;51),2,IF(AND(AF860&gt;=51,AF860&lt;66),3,IF(AND(AF860&gt;=66,AF860&lt;=100),4,))))</f>
        <v/>
      </c>
      <c r="AL860" s="100">
        <f>IF(AND(AG860&gt;0,AG860&lt;37),1,IF(AND(AG860&gt;=37,AG860&lt;58),2,IF(AND(AG860&gt;=58,AG860&lt;71),3,IF(AND(AG860&gt;=71,AG860&lt;=100),4,))))</f>
        <v/>
      </c>
      <c r="AM860" s="101">
        <f>IF((Y860&lt;&gt;"")*(K860&lt;&gt;""),Y860-K860,"")</f>
        <v/>
      </c>
      <c r="AN860" s="99">
        <f>IF((Z860&lt;&gt;"")*(L860&lt;&gt;""),Z860-L860,"")</f>
        <v/>
      </c>
      <c r="AO860" s="99">
        <f>IF((AA860&lt;&gt;"")*(M860&lt;&gt;""),AA860-M860,"")</f>
        <v/>
      </c>
      <c r="AP860" s="99">
        <f>IF((AB860&lt;&gt;"")*(N860&lt;&gt;""),AB860-N860,"")</f>
        <v/>
      </c>
      <c r="AQ860" s="94">
        <f>IF((AC860&lt;&gt;"")*(O860&lt;&gt;""),AC860-O860,"")</f>
        <v/>
      </c>
      <c r="AR860" s="94">
        <f>IF((AD860&lt;&gt;"")*(P860&lt;&gt;""),AD860-P860,"")</f>
        <v/>
      </c>
      <c r="AS860" s="94">
        <f>IF((AE860&lt;&gt;"")*(Q860&lt;&gt;""),AE860-Q860,"")</f>
        <v/>
      </c>
      <c r="AT860" s="94">
        <f>IF((AF860&lt;&gt;"")*(R860&lt;&gt;""),AF860-R860,"")</f>
        <v/>
      </c>
      <c r="AU860" s="94">
        <f>IF((AG860&lt;&gt;"")*(S860&lt;&gt;""),AG860-S860,"")</f>
        <v/>
      </c>
      <c r="AV860" s="99">
        <f>IF((AH860&lt;&gt;"")*(T860&lt;&gt;""),AH860-T860,"")</f>
        <v/>
      </c>
      <c r="AW860" s="99">
        <f>IF((AI860&lt;&gt;"")*(U860&lt;&gt;""),AI860-U860,"")</f>
        <v/>
      </c>
      <c r="AX860" s="99">
        <f>IF((AJ860&lt;&gt;"")*(V860&lt;&gt;""),AJ860-V860,"")</f>
        <v/>
      </c>
      <c r="AY860" s="99">
        <f>IF((AK860&lt;&gt;"")*(W860&lt;&gt;""),AK860-W860,"")</f>
        <v/>
      </c>
      <c r="AZ860" s="102">
        <f>IF((AL860&lt;&gt;"")*(X860&lt;&gt;""),AL860-X860,"")</f>
        <v/>
      </c>
      <c r="BA860" s="50">
        <f>IFERROR(__xludf.dummyfunction("AI(""Actúa como un tutor académico y dirígete personalmente al estudiante "" &amp; I860 &amp; "" "" &amp; J860 &amp; "" "" &amp; G860 &amp; "" "" &amp; H860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AM860 &amp; ""'. Diferencias por área: Matemáticas ("" &amp; AQ860 &amp; ""), Ciencias Natura"&amp;"les ("" &amp; AR860 &amp; ""), Sociales ("" &amp; AS860 &amp; ""), Lectura Crítica ("" &amp; AT860 &amp; "") e Inglés ("" &amp; AU860 &amp; ""). Variación en posición: grupo ("" &amp; AN860 &amp; ""), grado ("" &amp; AO860 &amp; "") y media ("" &amp; AP860 &amp; ""). Puntajes Primer Simulacro: Global "" &amp; K860 &amp; "", Mat "" &amp; "&amp;"O4 &amp; "", Cien "" &amp; P860 &amp; "", Soc "" &amp; Q860 &amp; "", Lec "" &amp; R860 &amp; "", Ing "" &amp; S860 &amp; "". Puntajes Segundo Simulacro: Global "" &amp; Y860 &amp; "", Mat "" &amp; AC860 &amp; "", Cien "" &amp; AD860 &amp; "", Soc "" &amp; AE860 &amp; "", Lec "" &amp; AF860 &amp; "", Ing "" &amp; AG860 &amp; "". Escribe un mensaje motivador"&amp;" y breve (máximo 4 líneas)."")
"),"=AI(""Actúa como un tutor académico y dirígete personalmente al estudiante "" &amp; I860 &amp; "" "" &amp; J860 &amp; "" "" &amp; G860 &amp; "" "" &amp; H860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AM860 &amp; ""'. Diferencias por área: Matemáticas ("" &amp; AQ860 &amp; ""), Ciencias Natur"&amp;"ales ("" &amp; AR860 &amp; ""), Sociales ("" &amp; AS860 &amp; ""), Lectura Crítica ("" &amp; AT860 &amp; "") e Inglés ("" &amp; AU860 &amp; ""). Variación en posición: grupo ("" &amp; AN860 &amp; ""), grado ("" &amp; AO860 &amp; "") y media ("" &amp; AP860 &amp; ""). Puntajes Primer Simulacro: Global "" &amp; K860 &amp; "", Mat "" &amp;"&amp;" O860 &amp; "", Cien "" &amp; P860 &amp; "", Soc "" &amp; Q860 &amp; "", Lec "" &amp; R860 &amp; "", Ing "" &amp; S860 &amp; "". Puntajes Segundo Simulacro: Global "" &amp; Y860 &amp; "", Mat "" &amp; AC860 &amp; "", Cien "" &amp; AD860 &amp; "", Soc "" &amp; AE860 &amp; "", Lec "" &amp; AF860 &amp; "", Ing "" &amp; AG860 &amp; "". Escribe un mensaje motivado"&amp;"r y breve (máximo 4 líneas)."")
")</f>
        <v/>
      </c>
    </row>
    <row r="861" ht="15.75" customHeight="1" s="42">
      <c r="A861" s="93" t="n"/>
      <c r="B861" s="94" t="inlineStr">
        <is>
          <t>Bachillerato</t>
        </is>
      </c>
      <c r="C861" s="94" t="n">
        <v>1005</v>
      </c>
      <c r="D861" s="94" t="n"/>
      <c r="E861" s="95" t="n">
        <v>1011593164</v>
      </c>
      <c r="F861" s="96">
        <f>TRIM(G861&amp;" "&amp;H861&amp;" "&amp;I861&amp;" "&amp;J861)</f>
        <v/>
      </c>
      <c r="G861" s="94" t="inlineStr">
        <is>
          <t>Mejía</t>
        </is>
      </c>
      <c r="H861" s="94" t="inlineStr">
        <is>
          <t>Hoyos</t>
        </is>
      </c>
      <c r="I861" s="94" t="inlineStr">
        <is>
          <t>Yaira</t>
        </is>
      </c>
      <c r="J861" s="97" t="inlineStr">
        <is>
          <t>Vanessa</t>
        </is>
      </c>
      <c r="K861" s="98">
        <f>IF(SUM(O861:S861)=0, "", ROUND(((O861*3+P861*3+Q861*3+R861*3+S861*1)/13)*5,0))</f>
        <v/>
      </c>
      <c r="L861" s="99">
        <f>IF(OR($C861="",K861=""),"",COUNTIFS($C$4:$C$1500,$C861,K$4:K$1500,"&gt;"&amp;K861)+1)</f>
        <v/>
      </c>
      <c r="M861" s="99">
        <f>IF(OR($C861="",K861=""),"",IF(AND($C861&gt;=1001,$C861&lt;=1005),COUNTIFS($C$4:$C$1500,"&gt;=1001",$C$4:$C$1500,"&lt;=1005",K$4:K$1500,"&gt;"&amp;K861)+1,IF(AND($C861&gt;=1101,$C861&lt;=1105),COUNTIFS($C$4:$C$1500,"&gt;=1101",$C$4:$C$1500,"&lt;=1105",K$4:K$1500,"&gt;"&amp;K861)+1,IF(AND($C861&gt;=901,$C861&lt;=905),COUNTIFS($C$4:$C$1500,"&gt;=901",$C$4:$C$1500,"&lt;=905",K$4:K$1500,"&gt;"&amp;K861)+1,IF(AND($C861&gt;=801,$C861&lt;=805),COUNTIFS($C$4:$C$1500,"&gt;=801",$C$4:$C$1500,"&lt;=805",K$4:K$1500,"&gt;"&amp;K861)+1,IF(AND($C861&gt;=701,$C861&lt;=705),COUNTIFS($C$4:$C$1500,"&gt;=701",$C$4:$C$1500,"&lt;=705",K$4:K$1500,"&gt;"&amp;K861)+1,IF(AND($C861&gt;=601,$C861&lt;=606),COUNTIFS($C$4:$C$1500,"&gt;=601",$C$4:$C$1500,"&lt;=606",K$4:K$1500,"&gt;"&amp;K861)+1,"")))))))</f>
        <v/>
      </c>
      <c r="N861" s="99">
        <f>IF(OR($C861="",K861=""),"",IF(OR(AND($C861&gt;=1001,$C861&lt;=1005),AND($C861&gt;=1101,$C861&lt;=1105)),COUNTIFS($C$4:$C$1500,"&gt;=1001",$C$4:$C$1500,"&lt;=1005",K$4:K$1500,"&gt;"&amp;K861)+COUNTIFS($C$4:$C$1500,"&gt;=1101",$C$4:$C$1500,"&lt;=1105",K$4:K$1500,"&gt;"&amp;K861)+1,""))</f>
        <v/>
      </c>
      <c r="O861" s="94" t="n">
        <v>17.9</v>
      </c>
      <c r="P861" s="94" t="n">
        <v>30.03</v>
      </c>
      <c r="Q861" s="94" t="n">
        <v>49.75</v>
      </c>
      <c r="R861" s="94" t="n">
        <v>52.5</v>
      </c>
      <c r="S861" s="94" t="n">
        <v>42.22</v>
      </c>
      <c r="T861" s="99">
        <f>IF(AND(O861&gt;0,O861&lt;36),1,IF(AND(O861&gt;=36,O861&lt;51),2,IF(AND(O861&gt;=51,O861&lt;71),3,IF(AND(O861&gt;=71,O861&lt;=100),4,))))</f>
        <v/>
      </c>
      <c r="U861" s="99">
        <f>IF(AND(P861&gt;0,P861&lt;41),1,IF(AND(P861&gt;=41,P861&lt;56),2,IF(AND(P861&gt;=56,P861&lt;71),3,IF(AND(P861&gt;=71,P861&lt;=100),4,))))</f>
        <v/>
      </c>
      <c r="V861" s="99">
        <f>IF(AND(Q861&gt;0,Q861&lt;41),1,IF(AND(Q861&gt;=41,Q861&lt;56),2,IF(AND(Q861&gt;=56,Q861&lt;71),3,IF(AND(Q861&gt;=71,Q861&lt;=100),4,))))</f>
        <v/>
      </c>
      <c r="W861" s="99">
        <f>IF(AND(R861&gt;0,R861&lt;36),1,IF(AND(R861&gt;=36,R861&lt;51),2,IF(AND(R861&gt;=51,R861&lt;66),3,IF(AND(R861&gt;=66,R861&lt;=100),4,))))</f>
        <v/>
      </c>
      <c r="X861" s="100">
        <f>IF(AND(S861&gt;0,S861&lt;37),1,IF(AND(S861&gt;=37,S861&lt;58),2,IF(AND(S861&gt;=58,S861&lt;71),3,IF(AND(S861&gt;=71,S861&lt;=100),4,))))</f>
        <v/>
      </c>
      <c r="Y861" s="101">
        <f>IF(SUM(AC861:AG861)=0, "", ROUND(((AC861*3+AD861*3+AE861*3+AF861*3+AG861*1)/13)*5,0))</f>
        <v/>
      </c>
      <c r="Z861" s="99">
        <f>IF(OR($C861="",Y861=""),"",COUNTIFS($C$4:$C$1500,$C861,Y$4:Y$1500,"&gt;"&amp;Y861)+1)</f>
        <v/>
      </c>
      <c r="AA861" s="99">
        <f>IF(OR($C861="",Y861=""),"",IF(AND($C861&gt;=1001,$C861&lt;=1005),COUNTIFS($C$4:$C$1500,"&gt;=1001",$C$4:$C$1500,"&lt;=1005",Y$4:Y$1500,"&gt;"&amp;Y861)+1,IF(AND($C861&gt;=1101,$C861&lt;=1105),COUNTIFS($C$4:$C$1500,"&gt;=1101",$C$4:$C$1500,"&lt;=1105",Y$4:Y$1500,"&gt;"&amp;Y861)+1,IF(AND($C861&gt;=901,$C861&lt;=905),COUNTIFS($C$4:$C$1500,"&gt;=901",$C$4:$C$1500,"&lt;=905",Y$4:Y$1500,"&gt;"&amp;Y861)+1,IF(AND($C861&gt;=801,$C861&lt;=805),COUNTIFS($C$4:$C$1500,"&gt;=801",$C$4:$C$1500,"&lt;=805",Y$4:Y$1500,"&gt;"&amp;Y861)+1,IF(AND($C861&gt;=701,$C861&lt;=705),COUNTIFS($C$4:$C$1500,"&gt;=701",$C$4:$C$1500,"&lt;=705",Y$4:Y$1500,"&gt;"&amp;Y861)+1,IF(AND($C861&gt;=601,$C861&lt;=606),COUNTIFS($C$4:$C$1500,"&gt;=601",$C$4:$C$1500,"&lt;=606",Y$4:Y$1500,"&gt;"&amp;Y861)+1,"")))))))</f>
        <v/>
      </c>
      <c r="AB861" s="99">
        <f>IF(OR($C861="",Y861=""),"",IF(OR(AND($C861&gt;=1001,$C861&lt;=1005),AND($C861&gt;=1101,$C861&lt;=1105)),COUNTIFS($C$4:$C$1500,"&gt;=1001",$C$4:$C$1500,"&lt;=1005",Y$4:Y$1500,"&gt;"&amp;Y861)+COUNTIFS($C$4:$C$1500,"&gt;=1101",$C$4:$C$1500,"&lt;=1105",Y$4:Y$1500,"&gt;"&amp;Y861)+1,""))</f>
        <v/>
      </c>
      <c r="AC861" s="94" t="n">
        <v>68.75</v>
      </c>
      <c r="AD861" s="94" t="n">
        <v>46.65</v>
      </c>
      <c r="AE861" s="94" t="n">
        <v>42</v>
      </c>
      <c r="AF861" s="94" t="n">
        <v>48.13</v>
      </c>
      <c r="AG861" s="94" t="n">
        <v>35</v>
      </c>
      <c r="AH861" s="99">
        <f>IF(AND(AC861&gt;0,AC861&lt;36),1,IF(AND(AC861&gt;=36,AC861&lt;51),2,IF(AND(AC861&gt;=51,AC861&lt;71),3,IF(AND(AC861&gt;=71,AC861&lt;=100),4,))))</f>
        <v/>
      </c>
      <c r="AI861" s="99">
        <f>IF(AND(AD861&gt;0,AD861&lt;41),1,IF(AND(AD861&gt;=41,AD861&lt;56),2,IF(AND(AD861&gt;=56,AD861&lt;71),3,IF(AND(AD861&gt;=71,AD861&lt;=100),4,))))</f>
        <v/>
      </c>
      <c r="AJ861" s="99">
        <f>IF(AND(AE861&gt;0,AE861&lt;41),1,IF(AND(AE861&gt;=41,AE861&lt;56),2,IF(AND(AE861&gt;=56,AE861&lt;71),3,IF(AND(AE861&gt;=71,AE861&lt;=100),4,))))</f>
        <v/>
      </c>
      <c r="AK861" s="99">
        <f>IF(AND(AF861&gt;0,AF861&lt;36),1,IF(AND(AF861&gt;=36,AF861&lt;51),2,IF(AND(AF861&gt;=51,AF861&lt;66),3,IF(AND(AF861&gt;=66,AF861&lt;=100),4,))))</f>
        <v/>
      </c>
      <c r="AL861" s="100">
        <f>IF(AND(AG861&gt;0,AG861&lt;37),1,IF(AND(AG861&gt;=37,AG861&lt;58),2,IF(AND(AG861&gt;=58,AG861&lt;71),3,IF(AND(AG861&gt;=71,AG861&lt;=100),4,))))</f>
        <v/>
      </c>
      <c r="AM861" s="101">
        <f>IF((Y861&lt;&gt;"")*(K861&lt;&gt;""),Y861-K861,"")</f>
        <v/>
      </c>
      <c r="AN861" s="99">
        <f>IF((Z861&lt;&gt;"")*(L861&lt;&gt;""),Z861-L861,"")</f>
        <v/>
      </c>
      <c r="AO861" s="99">
        <f>IF((AA861&lt;&gt;"")*(M861&lt;&gt;""),AA861-M861,"")</f>
        <v/>
      </c>
      <c r="AP861" s="99">
        <f>IF((AB861&lt;&gt;"")*(N861&lt;&gt;""),AB861-N861,"")</f>
        <v/>
      </c>
      <c r="AQ861" s="94">
        <f>IF((AC861&lt;&gt;"")*(O861&lt;&gt;""),AC861-O861,"")</f>
        <v/>
      </c>
      <c r="AR861" s="94">
        <f>IF((AD861&lt;&gt;"")*(P861&lt;&gt;""),AD861-P861,"")</f>
        <v/>
      </c>
      <c r="AS861" s="94">
        <f>IF((AE861&lt;&gt;"")*(Q861&lt;&gt;""),AE861-Q861,"")</f>
        <v/>
      </c>
      <c r="AT861" s="94">
        <f>IF((AF861&lt;&gt;"")*(R861&lt;&gt;""),AF861-R861,"")</f>
        <v/>
      </c>
      <c r="AU861" s="94">
        <f>IF((AG861&lt;&gt;"")*(S861&lt;&gt;""),AG861-S861,"")</f>
        <v/>
      </c>
      <c r="AV861" s="99">
        <f>IF((AH861&lt;&gt;"")*(T861&lt;&gt;""),AH861-T861,"")</f>
        <v/>
      </c>
      <c r="AW861" s="99">
        <f>IF((AI861&lt;&gt;"")*(U861&lt;&gt;""),AI861-U861,"")</f>
        <v/>
      </c>
      <c r="AX861" s="99">
        <f>IF((AJ861&lt;&gt;"")*(V861&lt;&gt;""),AJ861-V861,"")</f>
        <v/>
      </c>
      <c r="AY861" s="99">
        <f>IF((AK861&lt;&gt;"")*(W861&lt;&gt;""),AK861-W861,"")</f>
        <v/>
      </c>
      <c r="AZ861" s="102">
        <f>IF((AL861&lt;&gt;"")*(X861&lt;&gt;""),AL861-X861,"")</f>
        <v/>
      </c>
      <c r="BA861" s="50">
        <f>IFERROR(__xludf.dummyfunction("AI(""Actúa como un tutor académico y dirígete personalmente al estudiante "" &amp; I861 &amp; "" "" &amp; J861 &amp; "" "" &amp; G861 &amp; "" "" &amp; H861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AM861 &amp; ""'. Diferencias por área: Matemáticas ("" &amp; AQ861 &amp; ""), Ciencias Natura"&amp;"les ("" &amp; AR861 &amp; ""), Sociales ("" &amp; AS861 &amp; ""), Lectura Crítica ("" &amp; AT861 &amp; "") e Inglés ("" &amp; AU861 &amp; ""). Variación en posición: grupo ("" &amp; AN861 &amp; ""), grado ("" &amp; AO861 &amp; "") y media ("" &amp; AP861 &amp; ""). Puntajes Primer Simulacro: Global "" &amp; K861 &amp; "", Mat "" &amp; "&amp;"O4 &amp; "", Cien "" &amp; P861 &amp; "", Soc "" &amp; Q861 &amp; "", Lec "" &amp; R861 &amp; "", Ing "" &amp; S861 &amp; "". Puntajes Segundo Simulacro: Global "" &amp; Y861 &amp; "", Mat "" &amp; AC861 &amp; "", Cien "" &amp; AD861 &amp; "", Soc "" &amp; AE861 &amp; "", Lec "" &amp; AF861 &amp; "", Ing "" &amp; AG861 &amp; "". Escribe un mensaje motivador"&amp;" y breve (máximo 4 líneas)."")
"),"=AI(""Actúa como un tutor académico y dirígete personalmente al estudiante "" &amp; I861 &amp; "" "" &amp; J861 &amp; "" "" &amp; G861 &amp; "" "" &amp; H861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AM861 &amp; ""'. Diferencias por área: Matemáticas ("" &amp; AQ861 &amp; ""), Ciencias Natur"&amp;"ales ("" &amp; AR861 &amp; ""), Sociales ("" &amp; AS861 &amp; ""), Lectura Crítica ("" &amp; AT861 &amp; "") e Inglés ("" &amp; AU861 &amp; ""). Variación en posición: grupo ("" &amp; AN861 &amp; ""), grado ("" &amp; AO861 &amp; "") y media ("" &amp; AP861 &amp; ""). Puntajes Primer Simulacro: Global "" &amp; K861 &amp; "", Mat "" &amp;"&amp;" O861 &amp; "", Cien "" &amp; P861 &amp; "", Soc "" &amp; Q861 &amp; "", Lec "" &amp; R861 &amp; "", Ing "" &amp; S861 &amp; "". Puntajes Segundo Simulacro: Global "" &amp; Y861 &amp; "", Mat "" &amp; AC861 &amp; "", Cien "" &amp; AD861 &amp; "", Soc "" &amp; AE861 &amp; "", Lec "" &amp; AF861 &amp; "", Ing "" &amp; AG861 &amp; "". Escribe un mensaje motivado"&amp;"r y breve (máximo 4 líneas)."")
")</f>
        <v/>
      </c>
    </row>
    <row r="862" ht="15.75" customHeight="1" s="42">
      <c r="A862" s="93" t="n"/>
      <c r="B862" s="94" t="inlineStr">
        <is>
          <t>Bachillerato</t>
        </is>
      </c>
      <c r="C862" s="94" t="n">
        <v>1005</v>
      </c>
      <c r="D862" s="94" t="n"/>
      <c r="E862" s="95" t="n">
        <v>1023638628</v>
      </c>
      <c r="F862" s="96">
        <f>TRIM(G862&amp;" "&amp;H862&amp;" "&amp;I862&amp;" "&amp;J862)</f>
        <v/>
      </c>
      <c r="G862" s="94" t="inlineStr">
        <is>
          <t>Montoya</t>
        </is>
      </c>
      <c r="H862" s="94" t="inlineStr">
        <is>
          <t>Tilano</t>
        </is>
      </c>
      <c r="I862" s="94" t="inlineStr">
        <is>
          <t>Matías</t>
        </is>
      </c>
      <c r="J862" s="97" t="n"/>
      <c r="K862" s="98">
        <f>IF(SUM(O862:S862)=0, "", ROUND(((O862*3+P862*3+Q862*3+R862*3+S862*1)/13)*5,0))</f>
        <v/>
      </c>
      <c r="L862" s="99">
        <f>IF(OR($C862="",K862=""),"",COUNTIFS($C$4:$C$1500,$C862,K$4:K$1500,"&gt;"&amp;K862)+1)</f>
        <v/>
      </c>
      <c r="M862" s="99">
        <f>IF(OR($C862="",K862=""),"",IF(AND($C862&gt;=1001,$C862&lt;=1005),COUNTIFS($C$4:$C$1500,"&gt;=1001",$C$4:$C$1500,"&lt;=1005",K$4:K$1500,"&gt;"&amp;K862)+1,IF(AND($C862&gt;=1101,$C862&lt;=1105),COUNTIFS($C$4:$C$1500,"&gt;=1101",$C$4:$C$1500,"&lt;=1105",K$4:K$1500,"&gt;"&amp;K862)+1,IF(AND($C862&gt;=901,$C862&lt;=905),COUNTIFS($C$4:$C$1500,"&gt;=901",$C$4:$C$1500,"&lt;=905",K$4:K$1500,"&gt;"&amp;K862)+1,IF(AND($C862&gt;=801,$C862&lt;=805),COUNTIFS($C$4:$C$1500,"&gt;=801",$C$4:$C$1500,"&lt;=805",K$4:K$1500,"&gt;"&amp;K862)+1,IF(AND($C862&gt;=701,$C862&lt;=705),COUNTIFS($C$4:$C$1500,"&gt;=701",$C$4:$C$1500,"&lt;=705",K$4:K$1500,"&gt;"&amp;K862)+1,IF(AND($C862&gt;=601,$C862&lt;=606),COUNTIFS($C$4:$C$1500,"&gt;=601",$C$4:$C$1500,"&lt;=606",K$4:K$1500,"&gt;"&amp;K862)+1,"")))))))</f>
        <v/>
      </c>
      <c r="N862" s="99">
        <f>IF(OR($C862="",K862=""),"",IF(OR(AND($C862&gt;=1001,$C862&lt;=1005),AND($C862&gt;=1101,$C862&lt;=1105)),COUNTIFS($C$4:$C$1500,"&gt;=1001",$C$4:$C$1500,"&lt;=1005",K$4:K$1500,"&gt;"&amp;K862)+COUNTIFS($C$4:$C$1500,"&gt;=1101",$C$4:$C$1500,"&lt;=1105",K$4:K$1500,"&gt;"&amp;K862)+1,""))</f>
        <v/>
      </c>
      <c r="O862" s="94" t="n">
        <v>39.64</v>
      </c>
      <c r="P862" s="94" t="n">
        <v>25.58</v>
      </c>
      <c r="Q862" s="94" t="n">
        <v>58.85</v>
      </c>
      <c r="R862" s="94" t="n">
        <v>47.5</v>
      </c>
      <c r="S862" s="94" t="n">
        <v>44.44</v>
      </c>
      <c r="T862" s="99">
        <f>IF(AND(O862&gt;0,O862&lt;36),1,IF(AND(O862&gt;=36,O862&lt;51),2,IF(AND(O862&gt;=51,O862&lt;71),3,IF(AND(O862&gt;=71,O862&lt;=100),4,))))</f>
        <v/>
      </c>
      <c r="U862" s="99">
        <f>IF(AND(P862&gt;0,P862&lt;41),1,IF(AND(P862&gt;=41,P862&lt;56),2,IF(AND(P862&gt;=56,P862&lt;71),3,IF(AND(P862&gt;=71,P862&lt;=100),4,))))</f>
        <v/>
      </c>
      <c r="V862" s="99">
        <f>IF(AND(Q862&gt;0,Q862&lt;41),1,IF(AND(Q862&gt;=41,Q862&lt;56),2,IF(AND(Q862&gt;=56,Q862&lt;71),3,IF(AND(Q862&gt;=71,Q862&lt;=100),4,))))</f>
        <v/>
      </c>
      <c r="W862" s="99">
        <f>IF(AND(R862&gt;0,R862&lt;36),1,IF(AND(R862&gt;=36,R862&lt;51),2,IF(AND(R862&gt;=51,R862&lt;66),3,IF(AND(R862&gt;=66,R862&lt;=100),4,))))</f>
        <v/>
      </c>
      <c r="X862" s="100">
        <f>IF(AND(S862&gt;0,S862&lt;37),1,IF(AND(S862&gt;=37,S862&lt;58),2,IF(AND(S862&gt;=58,S862&lt;71),3,IF(AND(S862&gt;=71,S862&lt;=100),4,))))</f>
        <v/>
      </c>
      <c r="Y862" s="101">
        <f>IF(SUM(AC862:AG862)=0, "", ROUND(((AC862*3+AD862*3+AE862*3+AF862*3+AG862*1)/13)*5,0))</f>
        <v/>
      </c>
      <c r="Z862" s="99">
        <f>IF(OR($C862="",Y862=""),"",COUNTIFS($C$4:$C$1500,$C862,Y$4:Y$1500,"&gt;"&amp;Y862)+1)</f>
        <v/>
      </c>
      <c r="AA862" s="99">
        <f>IF(OR($C862="",Y862=""),"",IF(AND($C862&gt;=1001,$C862&lt;=1005),COUNTIFS($C$4:$C$1500,"&gt;=1001",$C$4:$C$1500,"&lt;=1005",Y$4:Y$1500,"&gt;"&amp;Y862)+1,IF(AND($C862&gt;=1101,$C862&lt;=1105),COUNTIFS($C$4:$C$1500,"&gt;=1101",$C$4:$C$1500,"&lt;=1105",Y$4:Y$1500,"&gt;"&amp;Y862)+1,IF(AND($C862&gt;=901,$C862&lt;=905),COUNTIFS($C$4:$C$1500,"&gt;=901",$C$4:$C$1500,"&lt;=905",Y$4:Y$1500,"&gt;"&amp;Y862)+1,IF(AND($C862&gt;=801,$C862&lt;=805),COUNTIFS($C$4:$C$1500,"&gt;=801",$C$4:$C$1500,"&lt;=805",Y$4:Y$1500,"&gt;"&amp;Y862)+1,IF(AND($C862&gt;=701,$C862&lt;=705),COUNTIFS($C$4:$C$1500,"&gt;=701",$C$4:$C$1500,"&lt;=705",Y$4:Y$1500,"&gt;"&amp;Y862)+1,IF(AND($C862&gt;=601,$C862&lt;=606),COUNTIFS($C$4:$C$1500,"&gt;=601",$C$4:$C$1500,"&lt;=606",Y$4:Y$1500,"&gt;"&amp;Y862)+1,"")))))))</f>
        <v/>
      </c>
      <c r="AB862" s="99">
        <f>IF(OR($C862="",Y862=""),"",IF(OR(AND($C862&gt;=1001,$C862&lt;=1005),AND($C862&gt;=1101,$C862&lt;=1105)),COUNTIFS($C$4:$C$1500,"&gt;=1001",$C$4:$C$1500,"&lt;=1005",Y$4:Y$1500,"&gt;"&amp;Y862)+COUNTIFS($C$4:$C$1500,"&gt;=1101",$C$4:$C$1500,"&lt;=1105",Y$4:Y$1500,"&gt;"&amp;Y862)+1,""))</f>
        <v/>
      </c>
      <c r="AC862" s="94" t="n">
        <v>55</v>
      </c>
      <c r="AD862" s="94" t="n">
        <v>34.24</v>
      </c>
      <c r="AE862" s="94" t="n">
        <v>78.88</v>
      </c>
      <c r="AF862" s="94" t="n">
        <v>48.13</v>
      </c>
      <c r="AG862" s="94" t="n">
        <v>48.13</v>
      </c>
      <c r="AH862" s="99">
        <f>IF(AND(AC862&gt;0,AC862&lt;36),1,IF(AND(AC862&gt;=36,AC862&lt;51),2,IF(AND(AC862&gt;=51,AC862&lt;71),3,IF(AND(AC862&gt;=71,AC862&lt;=100),4,))))</f>
        <v/>
      </c>
      <c r="AI862" s="99">
        <f>IF(AND(AD862&gt;0,AD862&lt;41),1,IF(AND(AD862&gt;=41,AD862&lt;56),2,IF(AND(AD862&gt;=56,AD862&lt;71),3,IF(AND(AD862&gt;=71,AD862&lt;=100),4,))))</f>
        <v/>
      </c>
      <c r="AJ862" s="99">
        <f>IF(AND(AE862&gt;0,AE862&lt;41),1,IF(AND(AE862&gt;=41,AE862&lt;56),2,IF(AND(AE862&gt;=56,AE862&lt;71),3,IF(AND(AE862&gt;=71,AE862&lt;=100),4,))))</f>
        <v/>
      </c>
      <c r="AK862" s="99">
        <f>IF(AND(AF862&gt;0,AF862&lt;36),1,IF(AND(AF862&gt;=36,AF862&lt;51),2,IF(AND(AF862&gt;=51,AF862&lt;66),3,IF(AND(AF862&gt;=66,AF862&lt;=100),4,))))</f>
        <v/>
      </c>
      <c r="AL862" s="100">
        <f>IF(AND(AG862&gt;0,AG862&lt;37),1,IF(AND(AG862&gt;=37,AG862&lt;58),2,IF(AND(AG862&gt;=58,AG862&lt;71),3,IF(AND(AG862&gt;=71,AG862&lt;=100),4,))))</f>
        <v/>
      </c>
      <c r="AM862" s="101">
        <f>IF((Y862&lt;&gt;"")*(K862&lt;&gt;""),Y862-K862,"")</f>
        <v/>
      </c>
      <c r="AN862" s="99">
        <f>IF((Z862&lt;&gt;"")*(L862&lt;&gt;""),Z862-L862,"")</f>
        <v/>
      </c>
      <c r="AO862" s="99">
        <f>IF((AA862&lt;&gt;"")*(M862&lt;&gt;""),AA862-M862,"")</f>
        <v/>
      </c>
      <c r="AP862" s="99">
        <f>IF((AB862&lt;&gt;"")*(N862&lt;&gt;""),AB862-N862,"")</f>
        <v/>
      </c>
      <c r="AQ862" s="94">
        <f>IF((AC862&lt;&gt;"")*(O862&lt;&gt;""),AC862-O862,"")</f>
        <v/>
      </c>
      <c r="AR862" s="94">
        <f>IF((AD862&lt;&gt;"")*(P862&lt;&gt;""),AD862-P862,"")</f>
        <v/>
      </c>
      <c r="AS862" s="94">
        <f>IF((AE862&lt;&gt;"")*(Q862&lt;&gt;""),AE862-Q862,"")</f>
        <v/>
      </c>
      <c r="AT862" s="94">
        <f>IF((AF862&lt;&gt;"")*(R862&lt;&gt;""),AF862-R862,"")</f>
        <v/>
      </c>
      <c r="AU862" s="94">
        <f>IF((AG862&lt;&gt;"")*(S862&lt;&gt;""),AG862-S862,"")</f>
        <v/>
      </c>
      <c r="AV862" s="99">
        <f>IF((AH862&lt;&gt;"")*(T862&lt;&gt;""),AH862-T862,"")</f>
        <v/>
      </c>
      <c r="AW862" s="99">
        <f>IF((AI862&lt;&gt;"")*(U862&lt;&gt;""),AI862-U862,"")</f>
        <v/>
      </c>
      <c r="AX862" s="99">
        <f>IF((AJ862&lt;&gt;"")*(V862&lt;&gt;""),AJ862-V862,"")</f>
        <v/>
      </c>
      <c r="AY862" s="99">
        <f>IF((AK862&lt;&gt;"")*(W862&lt;&gt;""),AK862-W862,"")</f>
        <v/>
      </c>
      <c r="AZ862" s="102">
        <f>IF((AL862&lt;&gt;"")*(X862&lt;&gt;""),AL862-X862,"")</f>
        <v/>
      </c>
      <c r="BA862" s="50">
        <f>IFERROR(__xludf.dummyfunction("AI(""Actúa como un tutor académico y dirígete personalmente al estudiante "" &amp; I862 &amp; "" "" &amp; J862 &amp; "" "" &amp; G862 &amp; "" "" &amp; H862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AM862 &amp; ""'. Diferencias por área: Matemáticas ("" &amp; AQ862 &amp; ""), Ciencias Natura"&amp;"les ("" &amp; AR862 &amp; ""), Sociales ("" &amp; AS862 &amp; ""), Lectura Crítica ("" &amp; AT862 &amp; "") e Inglés ("" &amp; AU862 &amp; ""). Variación en posición: grupo ("" &amp; AN862 &amp; ""), grado ("" &amp; AO862 &amp; "") y media ("" &amp; AP862 &amp; ""). Puntajes Primer Simulacro: Global "" &amp; K862 &amp; "", Mat "" &amp; "&amp;"O4 &amp; "", Cien "" &amp; P862 &amp; "", Soc "" &amp; Q862 &amp; "", Lec "" &amp; R862 &amp; "", Ing "" &amp; S862 &amp; "". Puntajes Segundo Simulacro: Global "" &amp; Y862 &amp; "", Mat "" &amp; AC862 &amp; "", Cien "" &amp; AD862 &amp; "", Soc "" &amp; AE862 &amp; "", Lec "" &amp; AF862 &amp; "", Ing "" &amp; AG862 &amp; "". Escribe un mensaje motivador"&amp;" y breve (máximo 4 líneas)."")
"),"=AI(""Actúa como un tutor académico y dirígete personalmente al estudiante "" &amp; I862 &amp; "" "" &amp; J862 &amp; "" "" &amp; G862 &amp; "" "" &amp; H862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AM862 &amp; ""'. Diferencias por área: Matemáticas ("" &amp; AQ862 &amp; ""), Ciencias Natur"&amp;"ales ("" &amp; AR862 &amp; ""), Sociales ("" &amp; AS862 &amp; ""), Lectura Crítica ("" &amp; AT862 &amp; "") e Inglés ("" &amp; AU862 &amp; ""). Variación en posición: grupo ("" &amp; AN862 &amp; ""), grado ("" &amp; AO862 &amp; "") y media ("" &amp; AP862 &amp; ""). Puntajes Primer Simulacro: Global "" &amp; K862 &amp; "", Mat "" &amp;"&amp;" O862 &amp; "", Cien "" &amp; P862 &amp; "", Soc "" &amp; Q862 &amp; "", Lec "" &amp; R862 &amp; "", Ing "" &amp; S862 &amp; "". Puntajes Segundo Simulacro: Global "" &amp; Y862 &amp; "", Mat "" &amp; AC862 &amp; "", Cien "" &amp; AD862 &amp; "", Soc "" &amp; AE862 &amp; "", Lec "" &amp; AF862 &amp; "", Ing "" &amp; AG862 &amp; "". Escribe un mensaje motivado"&amp;"r y breve (máximo 4 líneas)."")
")</f>
        <v/>
      </c>
    </row>
    <row r="863" ht="15.75" customHeight="1" s="42">
      <c r="A863" s="93" t="n"/>
      <c r="B863" s="94" t="inlineStr">
        <is>
          <t>Bachillerato</t>
        </is>
      </c>
      <c r="C863" s="94" t="n">
        <v>1005</v>
      </c>
      <c r="D863" s="94" t="n"/>
      <c r="E863" s="95" t="n"/>
      <c r="F863" s="96">
        <f>TRIM(G863&amp;" "&amp;H863&amp;" "&amp;I863&amp;" "&amp;J863)</f>
        <v/>
      </c>
      <c r="G863" s="94" t="inlineStr">
        <is>
          <t>Montoya</t>
        </is>
      </c>
      <c r="H863" s="94" t="inlineStr">
        <is>
          <t>Vargas</t>
        </is>
      </c>
      <c r="I863" s="94" t="inlineStr">
        <is>
          <t>Isabela</t>
        </is>
      </c>
      <c r="J863" s="97" t="n"/>
      <c r="K863" s="98">
        <f>IF(SUM(O863:S863)=0, "", ROUND(((O863*3+P863*3+Q863*3+R863*3+S863*1)/13)*5,0))</f>
        <v/>
      </c>
      <c r="L863" s="99">
        <f>IF(OR($C863="",K863=""),"",COUNTIFS($C$4:$C$1500,$C863,K$4:K$1500,"&gt;"&amp;K863)+1)</f>
        <v/>
      </c>
      <c r="M863" s="99">
        <f>IF(OR($C863="",K863=""),"",IF(AND($C863&gt;=1001,$C863&lt;=1005),COUNTIFS($C$4:$C$1500,"&gt;=1001",$C$4:$C$1500,"&lt;=1005",K$4:K$1500,"&gt;"&amp;K863)+1,IF(AND($C863&gt;=1101,$C863&lt;=1105),COUNTIFS($C$4:$C$1500,"&gt;=1101",$C$4:$C$1500,"&lt;=1105",K$4:K$1500,"&gt;"&amp;K863)+1,IF(AND($C863&gt;=901,$C863&lt;=905),COUNTIFS($C$4:$C$1500,"&gt;=901",$C$4:$C$1500,"&lt;=905",K$4:K$1500,"&gt;"&amp;K863)+1,IF(AND($C863&gt;=801,$C863&lt;=805),COUNTIFS($C$4:$C$1500,"&gt;=801",$C$4:$C$1500,"&lt;=805",K$4:K$1500,"&gt;"&amp;K863)+1,IF(AND($C863&gt;=701,$C863&lt;=705),COUNTIFS($C$4:$C$1500,"&gt;=701",$C$4:$C$1500,"&lt;=705",K$4:K$1500,"&gt;"&amp;K863)+1,IF(AND($C863&gt;=601,$C863&lt;=606),COUNTIFS($C$4:$C$1500,"&gt;=601",$C$4:$C$1500,"&lt;=606",K$4:K$1500,"&gt;"&amp;K863)+1,"")))))))</f>
        <v/>
      </c>
      <c r="N863" s="99">
        <f>IF(OR($C863="",K863=""),"",IF(OR(AND($C863&gt;=1001,$C863&lt;=1005),AND($C863&gt;=1101,$C863&lt;=1105)),COUNTIFS($C$4:$C$1500,"&gt;=1001",$C$4:$C$1500,"&lt;=1005",K$4:K$1500,"&gt;"&amp;K863)+COUNTIFS($C$4:$C$1500,"&gt;=1101",$C$4:$C$1500,"&lt;=1105",K$4:K$1500,"&gt;"&amp;K863)+1,""))</f>
        <v/>
      </c>
      <c r="O863" s="94" t="n">
        <v>37.08</v>
      </c>
      <c r="P863" s="94" t="n">
        <v>30.03</v>
      </c>
      <c r="Q863" s="94" t="n">
        <v>38.45</v>
      </c>
      <c r="R863" s="94" t="n">
        <v>40</v>
      </c>
      <c r="S863" s="94" t="n">
        <v>40</v>
      </c>
      <c r="T863" s="99">
        <f>IF(AND(O863&gt;0,O863&lt;36),1,IF(AND(O863&gt;=36,O863&lt;51),2,IF(AND(O863&gt;=51,O863&lt;71),3,IF(AND(O863&gt;=71,O863&lt;=100),4,))))</f>
        <v/>
      </c>
      <c r="U863" s="99">
        <f>IF(AND(P863&gt;0,P863&lt;41),1,IF(AND(P863&gt;=41,P863&lt;56),2,IF(AND(P863&gt;=56,P863&lt;71),3,IF(AND(P863&gt;=71,P863&lt;=100),4,))))</f>
        <v/>
      </c>
      <c r="V863" s="99">
        <f>IF(AND(Q863&gt;0,Q863&lt;41),1,IF(AND(Q863&gt;=41,Q863&lt;56),2,IF(AND(Q863&gt;=56,Q863&lt;71),3,IF(AND(Q863&gt;=71,Q863&lt;=100),4,))))</f>
        <v/>
      </c>
      <c r="W863" s="99">
        <f>IF(AND(R863&gt;0,R863&lt;36),1,IF(AND(R863&gt;=36,R863&lt;51),2,IF(AND(R863&gt;=51,R863&lt;66),3,IF(AND(R863&gt;=66,R863&lt;=100),4,))))</f>
        <v/>
      </c>
      <c r="X863" s="100">
        <f>IF(AND(S863&gt;0,S863&lt;37),1,IF(AND(S863&gt;=37,S863&lt;58),2,IF(AND(S863&gt;=58,S863&lt;71),3,IF(AND(S863&gt;=71,S863&lt;=100),4,))))</f>
        <v/>
      </c>
      <c r="Y863" s="101">
        <f>IF(SUM(AC863:AG863)=0, "", ROUND(((AC863*3+AD863*3+AE863*3+AF863*3+AG863*1)/13)*5,0))</f>
        <v/>
      </c>
      <c r="Z863" s="99">
        <f>IF(OR($C863="",Y863=""),"",COUNTIFS($C$4:$C$1500,$C863,Y$4:Y$1500,"&gt;"&amp;Y863)+1)</f>
        <v/>
      </c>
      <c r="AA863" s="99">
        <f>IF(OR($C863="",Y863=""),"",IF(AND($C863&gt;=1001,$C863&lt;=1005),COUNTIFS($C$4:$C$1500,"&gt;=1001",$C$4:$C$1500,"&lt;=1005",Y$4:Y$1500,"&gt;"&amp;Y863)+1,IF(AND($C863&gt;=1101,$C863&lt;=1105),COUNTIFS($C$4:$C$1500,"&gt;=1101",$C$4:$C$1500,"&lt;=1105",Y$4:Y$1500,"&gt;"&amp;Y863)+1,IF(AND($C863&gt;=901,$C863&lt;=905),COUNTIFS($C$4:$C$1500,"&gt;=901",$C$4:$C$1500,"&lt;=905",Y$4:Y$1500,"&gt;"&amp;Y863)+1,IF(AND($C863&gt;=801,$C863&lt;=805),COUNTIFS($C$4:$C$1500,"&gt;=801",$C$4:$C$1500,"&lt;=805",Y$4:Y$1500,"&gt;"&amp;Y863)+1,IF(AND($C863&gt;=701,$C863&lt;=705),COUNTIFS($C$4:$C$1500,"&gt;=701",$C$4:$C$1500,"&lt;=705",Y$4:Y$1500,"&gt;"&amp;Y863)+1,IF(AND($C863&gt;=601,$C863&lt;=606),COUNTIFS($C$4:$C$1500,"&gt;=601",$C$4:$C$1500,"&lt;=606",Y$4:Y$1500,"&gt;"&amp;Y863)+1,"")))))))</f>
        <v/>
      </c>
      <c r="AB863" s="99">
        <f>IF(OR($C863="",Y863=""),"",IF(OR(AND($C863&gt;=1001,$C863&lt;=1005),AND($C863&gt;=1101,$C863&lt;=1105)),COUNTIFS($C$4:$C$1500,"&gt;=1001",$C$4:$C$1500,"&lt;=1005",Y$4:Y$1500,"&gt;"&amp;Y863)+COUNTIFS($C$4:$C$1500,"&gt;=1101",$C$4:$C$1500,"&lt;=1105",Y$4:Y$1500,"&gt;"&amp;Y863)+1,""))</f>
        <v/>
      </c>
      <c r="AC863" s="94" t="n"/>
      <c r="AD863" s="94" t="n"/>
      <c r="AE863" s="94" t="n"/>
      <c r="AF863" s="94" t="n"/>
      <c r="AG863" s="94" t="n"/>
      <c r="AH863" s="99">
        <f>IF(AND(AC863&gt;0,AC863&lt;36),1,IF(AND(AC863&gt;=36,AC863&lt;51),2,IF(AND(AC863&gt;=51,AC863&lt;71),3,IF(AND(AC863&gt;=71,AC863&lt;=100),4,))))</f>
        <v/>
      </c>
      <c r="AI863" s="99">
        <f>IF(AND(AD863&gt;0,AD863&lt;41),1,IF(AND(AD863&gt;=41,AD863&lt;56),2,IF(AND(AD863&gt;=56,AD863&lt;71),3,IF(AND(AD863&gt;=71,AD863&lt;=100),4,))))</f>
        <v/>
      </c>
      <c r="AJ863" s="99">
        <f>IF(AND(AE863&gt;0,AE863&lt;41),1,IF(AND(AE863&gt;=41,AE863&lt;56),2,IF(AND(AE863&gt;=56,AE863&lt;71),3,IF(AND(AE863&gt;=71,AE863&lt;=100),4,))))</f>
        <v/>
      </c>
      <c r="AK863" s="99">
        <f>IF(AND(AF863&gt;0,AF863&lt;36),1,IF(AND(AF863&gt;=36,AF863&lt;51),2,IF(AND(AF863&gt;=51,AF863&lt;66),3,IF(AND(AF863&gt;=66,AF863&lt;=100),4,))))</f>
        <v/>
      </c>
      <c r="AL863" s="100">
        <f>IF(AND(AG863&gt;0,AG863&lt;37),1,IF(AND(AG863&gt;=37,AG863&lt;58),2,IF(AND(AG863&gt;=58,AG863&lt;71),3,IF(AND(AG863&gt;=71,AG863&lt;=100),4,))))</f>
        <v/>
      </c>
      <c r="AM863" s="101">
        <f>IF((Y863&lt;&gt;"")*(K863&lt;&gt;""),Y863-K863,"")</f>
        <v/>
      </c>
      <c r="AN863" s="99">
        <f>IF((Z863&lt;&gt;"")*(L863&lt;&gt;""),Z863-L863,"")</f>
        <v/>
      </c>
      <c r="AO863" s="99">
        <f>IF((AA863&lt;&gt;"")*(M863&lt;&gt;""),AA863-M863,"")</f>
        <v/>
      </c>
      <c r="AP863" s="99">
        <f>IF((AB863&lt;&gt;"")*(N863&lt;&gt;""),AB863-N863,"")</f>
        <v/>
      </c>
      <c r="AQ863" s="94">
        <f>IF((AC863&lt;&gt;"")*(O863&lt;&gt;""),AC863-O863,"")</f>
        <v/>
      </c>
      <c r="AR863" s="94">
        <f>IF((AD863&lt;&gt;"")*(P863&lt;&gt;""),AD863-P863,"")</f>
        <v/>
      </c>
      <c r="AS863" s="94">
        <f>IF((AE863&lt;&gt;"")*(Q863&lt;&gt;""),AE863-Q863,"")</f>
        <v/>
      </c>
      <c r="AT863" s="94">
        <f>IF((AF863&lt;&gt;"")*(R863&lt;&gt;""),AF863-R863,"")</f>
        <v/>
      </c>
      <c r="AU863" s="94">
        <f>IF((AG863&lt;&gt;"")*(S863&lt;&gt;""),AG863-S863,"")</f>
        <v/>
      </c>
      <c r="AV863" s="99">
        <f>IF((AH863&lt;&gt;"")*(T863&lt;&gt;""),AH863-T863,"")</f>
        <v/>
      </c>
      <c r="AW863" s="99">
        <f>IF((AI863&lt;&gt;"")*(U863&lt;&gt;""),AI863-U863,"")</f>
        <v/>
      </c>
      <c r="AX863" s="99">
        <f>IF((AJ863&lt;&gt;"")*(V863&lt;&gt;""),AJ863-V863,"")</f>
        <v/>
      </c>
      <c r="AY863" s="99">
        <f>IF((AK863&lt;&gt;"")*(W863&lt;&gt;""),AK863-W863,"")</f>
        <v/>
      </c>
      <c r="AZ863" s="102">
        <f>IF((AL863&lt;&gt;"")*(X863&lt;&gt;""),AL863-X863,"")</f>
        <v/>
      </c>
      <c r="BA863" s="50">
        <f>IFERROR(__xludf.dummyfunction("AI(""Actúa como un tutor académico y dirígete personalmente al estudiante "" &amp; I863 &amp; "" "" &amp; J863 &amp; "" "" &amp; G863 &amp; "" "" &amp; H863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AM863 &amp; ""'. Diferencias por área: Matemáticas ("" &amp; AQ863 &amp; ""), Ciencias Natura"&amp;"les ("" &amp; AR863 &amp; ""), Sociales ("" &amp; AS863 &amp; ""), Lectura Crítica ("" &amp; AT863 &amp; "") e Inglés ("" &amp; AU863 &amp; ""). Variación en posición: grupo ("" &amp; AN863 &amp; ""), grado ("" &amp; AO863 &amp; "") y media ("" &amp; AP863 &amp; ""). Puntajes Primer Simulacro: Global "" &amp; K863 &amp; "", Mat "" &amp; "&amp;"O4 &amp; "", Cien "" &amp; P863 &amp; "", Soc "" &amp; Q863 &amp; "", Lec "" &amp; R863 &amp; "", Ing "" &amp; S863 &amp; "". Puntajes Segundo Simulacro: Global "" &amp; Y863 &amp; "", Mat "" &amp; AC863 &amp; "", Cien "" &amp; AD863 &amp; "", Soc "" &amp; AE863 &amp; "", Lec "" &amp; AF863 &amp; "", Ing "" &amp; AG863 &amp; "". Escribe un mensaje motivador"&amp;" y breve (máximo 4 líneas)."")
"),"=AI(""Actúa como un tutor académico y dirígete personalmente al estudiante "" &amp; I863 &amp; "" "" &amp; J863 &amp; "" "" &amp; G863 &amp; "" "" &amp; H863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AM863 &amp; ""'. Diferencias por área: Matemáticas ("" &amp; AQ863 &amp; ""), Ciencias Natur"&amp;"ales ("" &amp; AR863 &amp; ""), Sociales ("" &amp; AS863 &amp; ""), Lectura Crítica ("" &amp; AT863 &amp; "") e Inglés ("" &amp; AU863 &amp; ""). Variación en posición: grupo ("" &amp; AN863 &amp; ""), grado ("" &amp; AO863 &amp; "") y media ("" &amp; AP863 &amp; ""). Puntajes Primer Simulacro: Global "" &amp; K863 &amp; "", Mat "" &amp;"&amp;" O863 &amp; "", Cien "" &amp; P863 &amp; "", Soc "" &amp; Q863 &amp; "", Lec "" &amp; R863 &amp; "", Ing "" &amp; S863 &amp; "". Puntajes Segundo Simulacro: Global "" &amp; Y863 &amp; "", Mat "" &amp; AC863 &amp; "", Cien "" &amp; AD863 &amp; "", Soc "" &amp; AE863 &amp; "", Lec "" &amp; AF863 &amp; "", Ing "" &amp; AG863 &amp; "". Escribe un mensaje motivado"&amp;"r y breve (máximo 4 líneas)."")
")</f>
        <v/>
      </c>
    </row>
    <row r="864" ht="15.75" customHeight="1" s="42">
      <c r="A864" s="93" t="n"/>
      <c r="B864" s="94" t="inlineStr">
        <is>
          <t>Bachillerato</t>
        </is>
      </c>
      <c r="C864" s="94" t="n">
        <v>1005</v>
      </c>
      <c r="D864" s="94" t="n"/>
      <c r="E864" s="95" t="n">
        <v>1023749144</v>
      </c>
      <c r="F864" s="96">
        <f>TRIM(G864&amp;" "&amp;H864&amp;" "&amp;I864&amp;" "&amp;J864)</f>
        <v/>
      </c>
      <c r="G864" s="94" t="inlineStr">
        <is>
          <t>Montoya</t>
        </is>
      </c>
      <c r="H864" s="94" t="inlineStr">
        <is>
          <t>Vélez</t>
        </is>
      </c>
      <c r="I864" s="94" t="inlineStr">
        <is>
          <t>Michel</t>
        </is>
      </c>
      <c r="J864" s="97" t="n"/>
      <c r="K864" s="98">
        <f>IF(SUM(O864:S864)=0, "", ROUND(((O864*3+P864*3+Q864*3+R864*3+S864*1)/13)*5,0))</f>
        <v/>
      </c>
      <c r="L864" s="99">
        <f>IF(OR($C864="",K864=""),"",COUNTIFS($C$4:$C$1500,$C864,K$4:K$1500,"&gt;"&amp;K864)+1)</f>
        <v/>
      </c>
      <c r="M864" s="99">
        <f>IF(OR($C864="",K864=""),"",IF(AND($C864&gt;=1001,$C864&lt;=1005),COUNTIFS($C$4:$C$1500,"&gt;=1001",$C$4:$C$1500,"&lt;=1005",K$4:K$1500,"&gt;"&amp;K864)+1,IF(AND($C864&gt;=1101,$C864&lt;=1105),COUNTIFS($C$4:$C$1500,"&gt;=1101",$C$4:$C$1500,"&lt;=1105",K$4:K$1500,"&gt;"&amp;K864)+1,IF(AND($C864&gt;=901,$C864&lt;=905),COUNTIFS($C$4:$C$1500,"&gt;=901",$C$4:$C$1500,"&lt;=905",K$4:K$1500,"&gt;"&amp;K864)+1,IF(AND($C864&gt;=801,$C864&lt;=805),COUNTIFS($C$4:$C$1500,"&gt;=801",$C$4:$C$1500,"&lt;=805",K$4:K$1500,"&gt;"&amp;K864)+1,IF(AND($C864&gt;=701,$C864&lt;=705),COUNTIFS($C$4:$C$1500,"&gt;=701",$C$4:$C$1500,"&lt;=705",K$4:K$1500,"&gt;"&amp;K864)+1,IF(AND($C864&gt;=601,$C864&lt;=606),COUNTIFS($C$4:$C$1500,"&gt;=601",$C$4:$C$1500,"&lt;=606",K$4:K$1500,"&gt;"&amp;K864)+1,"")))))))</f>
        <v/>
      </c>
      <c r="N864" s="99">
        <f>IF(OR($C864="",K864=""),"",IF(OR(AND($C864&gt;=1001,$C864&lt;=1005),AND($C864&gt;=1101,$C864&lt;=1105)),COUNTIFS($C$4:$C$1500,"&gt;=1001",$C$4:$C$1500,"&lt;=1005",K$4:K$1500,"&gt;"&amp;K864)+COUNTIFS($C$4:$C$1500,"&gt;=1101",$C$4:$C$1500,"&lt;=1105",K$4:K$1500,"&gt;"&amp;K864)+1,""))</f>
        <v/>
      </c>
      <c r="O864" s="94" t="n">
        <v>53.69</v>
      </c>
      <c r="P864" s="94" t="n">
        <v>37.06</v>
      </c>
      <c r="Q864" s="94" t="n">
        <v>47.54</v>
      </c>
      <c r="R864" s="94" t="n">
        <v>62.5</v>
      </c>
      <c r="S864" s="94" t="n">
        <v>46.67</v>
      </c>
      <c r="T864" s="99">
        <f>IF(AND(O864&gt;0,O864&lt;36),1,IF(AND(O864&gt;=36,O864&lt;51),2,IF(AND(O864&gt;=51,O864&lt;71),3,IF(AND(O864&gt;=71,O864&lt;=100),4,))))</f>
        <v/>
      </c>
      <c r="U864" s="99">
        <f>IF(AND(P864&gt;0,P864&lt;41),1,IF(AND(P864&gt;=41,P864&lt;56),2,IF(AND(P864&gt;=56,P864&lt;71),3,IF(AND(P864&gt;=71,P864&lt;=100),4,))))</f>
        <v/>
      </c>
      <c r="V864" s="99">
        <f>IF(AND(Q864&gt;0,Q864&lt;41),1,IF(AND(Q864&gt;=41,Q864&lt;56),2,IF(AND(Q864&gt;=56,Q864&lt;71),3,IF(AND(Q864&gt;=71,Q864&lt;=100),4,))))</f>
        <v/>
      </c>
      <c r="W864" s="99">
        <f>IF(AND(R864&gt;0,R864&lt;36),1,IF(AND(R864&gt;=36,R864&lt;51),2,IF(AND(R864&gt;=51,R864&lt;66),3,IF(AND(R864&gt;=66,R864&lt;=100),4,))))</f>
        <v/>
      </c>
      <c r="X864" s="100">
        <f>IF(AND(S864&gt;0,S864&lt;37),1,IF(AND(S864&gt;=37,S864&lt;58),2,IF(AND(S864&gt;=58,S864&lt;71),3,IF(AND(S864&gt;=71,S864&lt;=100),4,))))</f>
        <v/>
      </c>
      <c r="Y864" s="101">
        <f>IF(SUM(AC864:AG864)=0, "", ROUND(((AC864*3+AD864*3+AE864*3+AF864*3+AG864*1)/13)*5,0))</f>
        <v/>
      </c>
      <c r="Z864" s="99">
        <f>IF(OR($C864="",Y864=""),"",COUNTIFS($C$4:$C$1500,$C864,Y$4:Y$1500,"&gt;"&amp;Y864)+1)</f>
        <v/>
      </c>
      <c r="AA864" s="99">
        <f>IF(OR($C864="",Y864=""),"",IF(AND($C864&gt;=1001,$C864&lt;=1005),COUNTIFS($C$4:$C$1500,"&gt;=1001",$C$4:$C$1500,"&lt;=1005",Y$4:Y$1500,"&gt;"&amp;Y864)+1,IF(AND($C864&gt;=1101,$C864&lt;=1105),COUNTIFS($C$4:$C$1500,"&gt;=1101",$C$4:$C$1500,"&lt;=1105",Y$4:Y$1500,"&gt;"&amp;Y864)+1,IF(AND($C864&gt;=901,$C864&lt;=905),COUNTIFS($C$4:$C$1500,"&gt;=901",$C$4:$C$1500,"&lt;=905",Y$4:Y$1500,"&gt;"&amp;Y864)+1,IF(AND($C864&gt;=801,$C864&lt;=805),COUNTIFS($C$4:$C$1500,"&gt;=801",$C$4:$C$1500,"&lt;=805",Y$4:Y$1500,"&gt;"&amp;Y864)+1,IF(AND($C864&gt;=701,$C864&lt;=705),COUNTIFS($C$4:$C$1500,"&gt;=701",$C$4:$C$1500,"&lt;=705",Y$4:Y$1500,"&gt;"&amp;Y864)+1,IF(AND($C864&gt;=601,$C864&lt;=606),COUNTIFS($C$4:$C$1500,"&gt;=601",$C$4:$C$1500,"&lt;=606",Y$4:Y$1500,"&gt;"&amp;Y864)+1,"")))))))</f>
        <v/>
      </c>
      <c r="AB864" s="99">
        <f>IF(OR($C864="",Y864=""),"",IF(OR(AND($C864&gt;=1001,$C864&lt;=1005),AND($C864&gt;=1101,$C864&lt;=1105)),COUNTIFS($C$4:$C$1500,"&gt;=1001",$C$4:$C$1500,"&lt;=1005",Y$4:Y$1500,"&gt;"&amp;Y864)+COUNTIFS($C$4:$C$1500,"&gt;=1101",$C$4:$C$1500,"&lt;=1105",Y$4:Y$1500,"&gt;"&amp;Y864)+1,""))</f>
        <v/>
      </c>
      <c r="AC864" s="94" t="n">
        <v>63.25</v>
      </c>
      <c r="AD864" s="94" t="n">
        <v>62.28</v>
      </c>
      <c r="AE864" s="94" t="n">
        <v>52.5</v>
      </c>
      <c r="AF864" s="94" t="n">
        <v>61.25</v>
      </c>
      <c r="AG864" s="94" t="n">
        <v>78.75</v>
      </c>
      <c r="AH864" s="99">
        <f>IF(AND(AC864&gt;0,AC864&lt;36),1,IF(AND(AC864&gt;=36,AC864&lt;51),2,IF(AND(AC864&gt;=51,AC864&lt;71),3,IF(AND(AC864&gt;=71,AC864&lt;=100),4,))))</f>
        <v/>
      </c>
      <c r="AI864" s="99">
        <f>IF(AND(AD864&gt;0,AD864&lt;41),1,IF(AND(AD864&gt;=41,AD864&lt;56),2,IF(AND(AD864&gt;=56,AD864&lt;71),3,IF(AND(AD864&gt;=71,AD864&lt;=100),4,))))</f>
        <v/>
      </c>
      <c r="AJ864" s="99">
        <f>IF(AND(AE864&gt;0,AE864&lt;41),1,IF(AND(AE864&gt;=41,AE864&lt;56),2,IF(AND(AE864&gt;=56,AE864&lt;71),3,IF(AND(AE864&gt;=71,AE864&lt;=100),4,))))</f>
        <v/>
      </c>
      <c r="AK864" s="99">
        <f>IF(AND(AF864&gt;0,AF864&lt;36),1,IF(AND(AF864&gt;=36,AF864&lt;51),2,IF(AND(AF864&gt;=51,AF864&lt;66),3,IF(AND(AF864&gt;=66,AF864&lt;=100),4,))))</f>
        <v/>
      </c>
      <c r="AL864" s="100">
        <f>IF(AND(AG864&gt;0,AG864&lt;37),1,IF(AND(AG864&gt;=37,AG864&lt;58),2,IF(AND(AG864&gt;=58,AG864&lt;71),3,IF(AND(AG864&gt;=71,AG864&lt;=100),4,))))</f>
        <v/>
      </c>
      <c r="AM864" s="101">
        <f>IF((Y864&lt;&gt;"")*(K864&lt;&gt;""),Y864-K864,"")</f>
        <v/>
      </c>
      <c r="AN864" s="99">
        <f>IF((Z864&lt;&gt;"")*(L864&lt;&gt;""),Z864-L864,"")</f>
        <v/>
      </c>
      <c r="AO864" s="99">
        <f>IF((AA864&lt;&gt;"")*(M864&lt;&gt;""),AA864-M864,"")</f>
        <v/>
      </c>
      <c r="AP864" s="99">
        <f>IF((AB864&lt;&gt;"")*(N864&lt;&gt;""),AB864-N864,"")</f>
        <v/>
      </c>
      <c r="AQ864" s="94">
        <f>IF((AC864&lt;&gt;"")*(O864&lt;&gt;""),AC864-O864,"")</f>
        <v/>
      </c>
      <c r="AR864" s="94">
        <f>IF((AD864&lt;&gt;"")*(P864&lt;&gt;""),AD864-P864,"")</f>
        <v/>
      </c>
      <c r="AS864" s="94">
        <f>IF((AE864&lt;&gt;"")*(Q864&lt;&gt;""),AE864-Q864,"")</f>
        <v/>
      </c>
      <c r="AT864" s="94">
        <f>IF((AF864&lt;&gt;"")*(R864&lt;&gt;""),AF864-R864,"")</f>
        <v/>
      </c>
      <c r="AU864" s="94">
        <f>IF((AG864&lt;&gt;"")*(S864&lt;&gt;""),AG864-S864,"")</f>
        <v/>
      </c>
      <c r="AV864" s="99">
        <f>IF((AH864&lt;&gt;"")*(T864&lt;&gt;""),AH864-T864,"")</f>
        <v/>
      </c>
      <c r="AW864" s="99">
        <f>IF((AI864&lt;&gt;"")*(U864&lt;&gt;""),AI864-U864,"")</f>
        <v/>
      </c>
      <c r="AX864" s="99">
        <f>IF((AJ864&lt;&gt;"")*(V864&lt;&gt;""),AJ864-V864,"")</f>
        <v/>
      </c>
      <c r="AY864" s="99">
        <f>IF((AK864&lt;&gt;"")*(W864&lt;&gt;""),AK864-W864,"")</f>
        <v/>
      </c>
      <c r="AZ864" s="102">
        <f>IF((AL864&lt;&gt;"")*(X864&lt;&gt;""),AL864-X864,"")</f>
        <v/>
      </c>
      <c r="BA864" s="50">
        <f>IFERROR(__xludf.dummyfunction("AI(""Actúa como un tutor académico y dirígete personalmente al estudiante "" &amp; I864 &amp; "" "" &amp; J864 &amp; "" "" &amp; G864 &amp; "" "" &amp; H864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AM864 &amp; ""'. Diferencias por área: Matemáticas ("" &amp; AQ864 &amp; ""), Ciencias Natura"&amp;"les ("" &amp; AR864 &amp; ""), Sociales ("" &amp; AS864 &amp; ""), Lectura Crítica ("" &amp; AT864 &amp; "") e Inglés ("" &amp; AU864 &amp; ""). Variación en posición: grupo ("" &amp; AN864 &amp; ""), grado ("" &amp; AO864 &amp; "") y media ("" &amp; AP864 &amp; ""). Puntajes Primer Simulacro: Global "" &amp; K864 &amp; "", Mat "" &amp; "&amp;"O4 &amp; "", Cien "" &amp; P864 &amp; "", Soc "" &amp; Q864 &amp; "", Lec "" &amp; R864 &amp; "", Ing "" &amp; S864 &amp; "". Puntajes Segundo Simulacro: Global "" &amp; Y864 &amp; "", Mat "" &amp; AC864 &amp; "", Cien "" &amp; AD864 &amp; "", Soc "" &amp; AE864 &amp; "", Lec "" &amp; AF864 &amp; "", Ing "" &amp; AG864 &amp; "". Escribe un mensaje motivador"&amp;" y breve (máximo 4 líneas)."")
"),"=AI(""Actúa como un tutor académico y dirígete personalmente al estudiante "" &amp; I864 &amp; "" "" &amp; J864 &amp; "" "" &amp; G864 &amp; "" "" &amp; H864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AM864 &amp; ""'. Diferencias por área: Matemáticas ("" &amp; AQ864 &amp; ""), Ciencias Natur"&amp;"ales ("" &amp; AR864 &amp; ""), Sociales ("" &amp; AS864 &amp; ""), Lectura Crítica ("" &amp; AT864 &amp; "") e Inglés ("" &amp; AU864 &amp; ""). Variación en posición: grupo ("" &amp; AN864 &amp; ""), grado ("" &amp; AO864 &amp; "") y media ("" &amp; AP864 &amp; ""). Puntajes Primer Simulacro: Global "" &amp; K864 &amp; "", Mat "" &amp;"&amp;" O864 &amp; "", Cien "" &amp; P864 &amp; "", Soc "" &amp; Q864 &amp; "", Lec "" &amp; R864 &amp; "", Ing "" &amp; S864 &amp; "". Puntajes Segundo Simulacro: Global "" &amp; Y864 &amp; "", Mat "" &amp; AC864 &amp; "", Cien "" &amp; AD864 &amp; "", Soc "" &amp; AE864 &amp; "", Lec "" &amp; AF864 &amp; "", Ing "" &amp; AG864 &amp; "". Escribe un mensaje motivado"&amp;"r y breve (máximo 4 líneas)."")
")</f>
        <v/>
      </c>
    </row>
    <row r="865" ht="15.75" customHeight="1" s="42">
      <c r="A865" s="93" t="n"/>
      <c r="B865" s="94" t="inlineStr">
        <is>
          <t>Bachillerato</t>
        </is>
      </c>
      <c r="C865" s="94" t="n">
        <v>1005</v>
      </c>
      <c r="D865" s="94" t="n"/>
      <c r="E865" s="95" t="n">
        <v>1036689964</v>
      </c>
      <c r="F865" s="96">
        <f>TRIM(G865&amp;" "&amp;H865&amp;" "&amp;I865&amp;" "&amp;J865)</f>
        <v/>
      </c>
      <c r="G865" s="94" t="inlineStr">
        <is>
          <t>Muñoz</t>
        </is>
      </c>
      <c r="H865" s="94" t="inlineStr">
        <is>
          <t>Álvarez</t>
        </is>
      </c>
      <c r="I865" s="94" t="inlineStr">
        <is>
          <t>Fabiola</t>
        </is>
      </c>
      <c r="J865" s="97" t="inlineStr">
        <is>
          <t>Paola</t>
        </is>
      </c>
      <c r="K865" s="98">
        <f>IF(SUM(O865:S865)=0, "", ROUND(((O865*3+P865*3+Q865*3+R865*3+S865*1)/13)*5,0))</f>
        <v/>
      </c>
      <c r="L865" s="99">
        <f>IF(OR($C865="",K865=""),"",COUNTIFS($C$4:$C$1500,$C865,K$4:K$1500,"&gt;"&amp;K865)+1)</f>
        <v/>
      </c>
      <c r="M865" s="99">
        <f>IF(OR($C865="",K865=""),"",IF(AND($C865&gt;=1001,$C865&lt;=1005),COUNTIFS($C$4:$C$1500,"&gt;=1001",$C$4:$C$1500,"&lt;=1005",K$4:K$1500,"&gt;"&amp;K865)+1,IF(AND($C865&gt;=1101,$C865&lt;=1105),COUNTIFS($C$4:$C$1500,"&gt;=1101",$C$4:$C$1500,"&lt;=1105",K$4:K$1500,"&gt;"&amp;K865)+1,IF(AND($C865&gt;=901,$C865&lt;=905),COUNTIFS($C$4:$C$1500,"&gt;=901",$C$4:$C$1500,"&lt;=905",K$4:K$1500,"&gt;"&amp;K865)+1,IF(AND($C865&gt;=801,$C865&lt;=805),COUNTIFS($C$4:$C$1500,"&gt;=801",$C$4:$C$1500,"&lt;=805",K$4:K$1500,"&gt;"&amp;K865)+1,IF(AND($C865&gt;=701,$C865&lt;=705),COUNTIFS($C$4:$C$1500,"&gt;=701",$C$4:$C$1500,"&lt;=705",K$4:K$1500,"&gt;"&amp;K865)+1,IF(AND($C865&gt;=601,$C865&lt;=606),COUNTIFS($C$4:$C$1500,"&gt;=601",$C$4:$C$1500,"&lt;=606",K$4:K$1500,"&gt;"&amp;K865)+1,"")))))))</f>
        <v/>
      </c>
      <c r="N865" s="99">
        <f>IF(OR($C865="",K865=""),"",IF(OR(AND($C865&gt;=1001,$C865&lt;=1005),AND($C865&gt;=1101,$C865&lt;=1105)),COUNTIFS($C$4:$C$1500,"&gt;=1001",$C$4:$C$1500,"&lt;=1005",K$4:K$1500,"&gt;"&amp;K865)+COUNTIFS($C$4:$C$1500,"&gt;=1101",$C$4:$C$1500,"&lt;=1105",K$4:K$1500,"&gt;"&amp;K865)+1,""))</f>
        <v/>
      </c>
      <c r="O865" s="94" t="n">
        <v>47.3</v>
      </c>
      <c r="P865" s="94" t="n">
        <v>35.77</v>
      </c>
      <c r="Q865" s="94" t="n">
        <v>68.43000000000001</v>
      </c>
      <c r="R865" s="94" t="n">
        <v>62.5</v>
      </c>
      <c r="S865" s="94" t="n">
        <v>46.67</v>
      </c>
      <c r="T865" s="99">
        <f>IF(AND(O865&gt;0,O865&lt;36),1,IF(AND(O865&gt;=36,O865&lt;51),2,IF(AND(O865&gt;=51,O865&lt;71),3,IF(AND(O865&gt;=71,O865&lt;=100),4,))))</f>
        <v/>
      </c>
      <c r="U865" s="99">
        <f>IF(AND(P865&gt;0,P865&lt;41),1,IF(AND(P865&gt;=41,P865&lt;56),2,IF(AND(P865&gt;=56,P865&lt;71),3,IF(AND(P865&gt;=71,P865&lt;=100),4,))))</f>
        <v/>
      </c>
      <c r="V865" s="99">
        <f>IF(AND(Q865&gt;0,Q865&lt;41),1,IF(AND(Q865&gt;=41,Q865&lt;56),2,IF(AND(Q865&gt;=56,Q865&lt;71),3,IF(AND(Q865&gt;=71,Q865&lt;=100),4,))))</f>
        <v/>
      </c>
      <c r="W865" s="99">
        <f>IF(AND(R865&gt;0,R865&lt;36),1,IF(AND(R865&gt;=36,R865&lt;51),2,IF(AND(R865&gt;=51,R865&lt;66),3,IF(AND(R865&gt;=66,R865&lt;=100),4,))))</f>
        <v/>
      </c>
      <c r="X865" s="100">
        <f>IF(AND(S865&gt;0,S865&lt;37),1,IF(AND(S865&gt;=37,S865&lt;58),2,IF(AND(S865&gt;=58,S865&lt;71),3,IF(AND(S865&gt;=71,S865&lt;=100),4,))))</f>
        <v/>
      </c>
      <c r="Y865" s="101">
        <f>IF(SUM(AC865:AG865)=0, "", ROUND(((AC865*3+AD865*3+AE865*3+AF865*3+AG865*1)/13)*5,0))</f>
        <v/>
      </c>
      <c r="Z865" s="99">
        <f>IF(OR($C865="",Y865=""),"",COUNTIFS($C$4:$C$1500,$C865,Y$4:Y$1500,"&gt;"&amp;Y865)+1)</f>
        <v/>
      </c>
      <c r="AA865" s="99">
        <f>IF(OR($C865="",Y865=""),"",IF(AND($C865&gt;=1001,$C865&lt;=1005),COUNTIFS($C$4:$C$1500,"&gt;=1001",$C$4:$C$1500,"&lt;=1005",Y$4:Y$1500,"&gt;"&amp;Y865)+1,IF(AND($C865&gt;=1101,$C865&lt;=1105),COUNTIFS($C$4:$C$1500,"&gt;=1101",$C$4:$C$1500,"&lt;=1105",Y$4:Y$1500,"&gt;"&amp;Y865)+1,IF(AND($C865&gt;=901,$C865&lt;=905),COUNTIFS($C$4:$C$1500,"&gt;=901",$C$4:$C$1500,"&lt;=905",Y$4:Y$1500,"&gt;"&amp;Y865)+1,IF(AND($C865&gt;=801,$C865&lt;=805),COUNTIFS($C$4:$C$1500,"&gt;=801",$C$4:$C$1500,"&lt;=805",Y$4:Y$1500,"&gt;"&amp;Y865)+1,IF(AND($C865&gt;=701,$C865&lt;=705),COUNTIFS($C$4:$C$1500,"&gt;=701",$C$4:$C$1500,"&lt;=705",Y$4:Y$1500,"&gt;"&amp;Y865)+1,IF(AND($C865&gt;=601,$C865&lt;=606),COUNTIFS($C$4:$C$1500,"&gt;=601",$C$4:$C$1500,"&lt;=606",Y$4:Y$1500,"&gt;"&amp;Y865)+1,"")))))))</f>
        <v/>
      </c>
      <c r="AB865" s="99">
        <f>IF(OR($C865="",Y865=""),"",IF(OR(AND($C865&gt;=1001,$C865&lt;=1005),AND($C865&gt;=1101,$C865&lt;=1105)),COUNTIFS($C$4:$C$1500,"&gt;=1001",$C$4:$C$1500,"&lt;=1005",Y$4:Y$1500,"&gt;"&amp;Y865)+COUNTIFS($C$4:$C$1500,"&gt;=1101",$C$4:$C$1500,"&lt;=1105",Y$4:Y$1500,"&gt;"&amp;Y865)+1,""))</f>
        <v/>
      </c>
      <c r="AC865" s="94" t="n">
        <v>46.75</v>
      </c>
      <c r="AD865" s="94" t="n">
        <v>51.47</v>
      </c>
      <c r="AE865" s="94" t="n">
        <v>63</v>
      </c>
      <c r="AF865" s="94" t="n">
        <v>74.38</v>
      </c>
      <c r="AG865" s="94" t="n">
        <v>70</v>
      </c>
      <c r="AH865" s="99">
        <f>IF(AND(AC865&gt;0,AC865&lt;36),1,IF(AND(AC865&gt;=36,AC865&lt;51),2,IF(AND(AC865&gt;=51,AC865&lt;71),3,IF(AND(AC865&gt;=71,AC865&lt;=100),4,))))</f>
        <v/>
      </c>
      <c r="AI865" s="99">
        <f>IF(AND(AD865&gt;0,AD865&lt;41),1,IF(AND(AD865&gt;=41,AD865&lt;56),2,IF(AND(AD865&gt;=56,AD865&lt;71),3,IF(AND(AD865&gt;=71,AD865&lt;=100),4,))))</f>
        <v/>
      </c>
      <c r="AJ865" s="99">
        <f>IF(AND(AE865&gt;0,AE865&lt;41),1,IF(AND(AE865&gt;=41,AE865&lt;56),2,IF(AND(AE865&gt;=56,AE865&lt;71),3,IF(AND(AE865&gt;=71,AE865&lt;=100),4,))))</f>
        <v/>
      </c>
      <c r="AK865" s="99">
        <f>IF(AND(AF865&gt;0,AF865&lt;36),1,IF(AND(AF865&gt;=36,AF865&lt;51),2,IF(AND(AF865&gt;=51,AF865&lt;66),3,IF(AND(AF865&gt;=66,AF865&lt;=100),4,))))</f>
        <v/>
      </c>
      <c r="AL865" s="100">
        <f>IF(AND(AG865&gt;0,AG865&lt;37),1,IF(AND(AG865&gt;=37,AG865&lt;58),2,IF(AND(AG865&gt;=58,AG865&lt;71),3,IF(AND(AG865&gt;=71,AG865&lt;=100),4,))))</f>
        <v/>
      </c>
      <c r="AM865" s="101">
        <f>IF((Y865&lt;&gt;"")*(K865&lt;&gt;""),Y865-K865,"")</f>
        <v/>
      </c>
      <c r="AN865" s="99">
        <f>IF((Z865&lt;&gt;"")*(L865&lt;&gt;""),Z865-L865,"")</f>
        <v/>
      </c>
      <c r="AO865" s="99">
        <f>IF((AA865&lt;&gt;"")*(M865&lt;&gt;""),AA865-M865,"")</f>
        <v/>
      </c>
      <c r="AP865" s="99">
        <f>IF((AB865&lt;&gt;"")*(N865&lt;&gt;""),AB865-N865,"")</f>
        <v/>
      </c>
      <c r="AQ865" s="94">
        <f>IF((AC865&lt;&gt;"")*(O865&lt;&gt;""),AC865-O865,"")</f>
        <v/>
      </c>
      <c r="AR865" s="94">
        <f>IF((AD865&lt;&gt;"")*(P865&lt;&gt;""),AD865-P865,"")</f>
        <v/>
      </c>
      <c r="AS865" s="94">
        <f>IF((AE865&lt;&gt;"")*(Q865&lt;&gt;""),AE865-Q865,"")</f>
        <v/>
      </c>
      <c r="AT865" s="94">
        <f>IF((AF865&lt;&gt;"")*(R865&lt;&gt;""),AF865-R865,"")</f>
        <v/>
      </c>
      <c r="AU865" s="94">
        <f>IF((AG865&lt;&gt;"")*(S865&lt;&gt;""),AG865-S865,"")</f>
        <v/>
      </c>
      <c r="AV865" s="99">
        <f>IF((AH865&lt;&gt;"")*(T865&lt;&gt;""),AH865-T865,"")</f>
        <v/>
      </c>
      <c r="AW865" s="99">
        <f>IF((AI865&lt;&gt;"")*(U865&lt;&gt;""),AI865-U865,"")</f>
        <v/>
      </c>
      <c r="AX865" s="99">
        <f>IF((AJ865&lt;&gt;"")*(V865&lt;&gt;""),AJ865-V865,"")</f>
        <v/>
      </c>
      <c r="AY865" s="99">
        <f>IF((AK865&lt;&gt;"")*(W865&lt;&gt;""),AK865-W865,"")</f>
        <v/>
      </c>
      <c r="AZ865" s="102">
        <f>IF((AL865&lt;&gt;"")*(X865&lt;&gt;""),AL865-X865,"")</f>
        <v/>
      </c>
      <c r="BA865" s="50">
        <f>IFERROR(__xludf.dummyfunction("AI(""Actúa como un tutor académico y dirígete personalmente al estudiante "" &amp; I865 &amp; "" "" &amp; J865 &amp; "" "" &amp; G865 &amp; "" "" &amp; H865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AM865 &amp; ""'. Diferencias por área: Matemáticas ("" &amp; AQ865 &amp; ""), Ciencias Natura"&amp;"les ("" &amp; AR865 &amp; ""), Sociales ("" &amp; AS865 &amp; ""), Lectura Crítica ("" &amp; AT865 &amp; "") e Inglés ("" &amp; AU865 &amp; ""). Variación en posición: grupo ("" &amp; AN865 &amp; ""), grado ("" &amp; AO865 &amp; "") y media ("" &amp; AP865 &amp; ""). Puntajes Primer Simulacro: Global "" &amp; K865 &amp; "", Mat "" &amp; "&amp;"O4 &amp; "", Cien "" &amp; P865 &amp; "", Soc "" &amp; Q865 &amp; "", Lec "" &amp; R865 &amp; "", Ing "" &amp; S865 &amp; "". Puntajes Segundo Simulacro: Global "" &amp; Y865 &amp; "", Mat "" &amp; AC865 &amp; "", Cien "" &amp; AD865 &amp; "", Soc "" &amp; AE865 &amp; "", Lec "" &amp; AF865 &amp; "", Ing "" &amp; AG865 &amp; "". Escribe un mensaje motivador"&amp;" y breve (máximo 4 líneas)."")
"),"=AI(""Actúa como un tutor académico y dirígete personalmente al estudiante "" &amp; I865 &amp; "" "" &amp; J865 &amp; "" "" &amp; G865 &amp; "" "" &amp; H865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AM865 &amp; ""'. Diferencias por área: Matemáticas ("" &amp; AQ865 &amp; ""), Ciencias Natur"&amp;"ales ("" &amp; AR865 &amp; ""), Sociales ("" &amp; AS865 &amp; ""), Lectura Crítica ("" &amp; AT865 &amp; "") e Inglés ("" &amp; AU865 &amp; ""). Variación en posición: grupo ("" &amp; AN865 &amp; ""), grado ("" &amp; AO865 &amp; "") y media ("" &amp; AP865 &amp; ""). Puntajes Primer Simulacro: Global "" &amp; K865 &amp; "", Mat "" &amp;"&amp;" O865 &amp; "", Cien "" &amp; P865 &amp; "", Soc "" &amp; Q865 &amp; "", Lec "" &amp; R865 &amp; "", Ing "" &amp; S865 &amp; "". Puntajes Segundo Simulacro: Global "" &amp; Y865 &amp; "", Mat "" &amp; AC865 &amp; "", Cien "" &amp; AD865 &amp; "", Soc "" &amp; AE865 &amp; "", Lec "" &amp; AF865 &amp; "", Ing "" &amp; AG865 &amp; "". Escribe un mensaje motivado"&amp;"r y breve (máximo 4 líneas)."")
")</f>
        <v/>
      </c>
    </row>
    <row r="866" ht="15.75" customHeight="1" s="42">
      <c r="A866" s="93" t="n"/>
      <c r="B866" s="94" t="inlineStr">
        <is>
          <t>Bachillerato</t>
        </is>
      </c>
      <c r="C866" s="94" t="n">
        <v>1005</v>
      </c>
      <c r="D866" s="94" t="n"/>
      <c r="E866" s="95" t="n"/>
      <c r="F866" s="96">
        <f>TRIM(G866&amp;" "&amp;H866&amp;" "&amp;I866&amp;" "&amp;J866)</f>
        <v/>
      </c>
      <c r="G866" s="94" t="inlineStr">
        <is>
          <t>Olarte</t>
        </is>
      </c>
      <c r="H866" s="94" t="inlineStr">
        <is>
          <t>Ramírez</t>
        </is>
      </c>
      <c r="I866" s="94" t="inlineStr">
        <is>
          <t>Joeiker</t>
        </is>
      </c>
      <c r="J866" s="97" t="inlineStr">
        <is>
          <t>Alejandro</t>
        </is>
      </c>
      <c r="K866" s="98">
        <f>IF(SUM(O866:S866)=0, "", ROUND(((O866*3+P866*3+Q866*3+R866*3+S866*1)/13)*5,0))</f>
        <v/>
      </c>
      <c r="L866" s="99">
        <f>IF(OR($C866="",K866=""),"",COUNTIFS($C$4:$C$1500,$C866,K$4:K$1500,"&gt;"&amp;K866)+1)</f>
        <v/>
      </c>
      <c r="M866" s="99">
        <f>IF(OR($C866="",K866=""),"",IF(AND($C866&gt;=1001,$C866&lt;=1005),COUNTIFS($C$4:$C$1500,"&gt;=1001",$C$4:$C$1500,"&lt;=1005",K$4:K$1500,"&gt;"&amp;K866)+1,IF(AND($C866&gt;=1101,$C866&lt;=1105),COUNTIFS($C$4:$C$1500,"&gt;=1101",$C$4:$C$1500,"&lt;=1105",K$4:K$1500,"&gt;"&amp;K866)+1,IF(AND($C866&gt;=901,$C866&lt;=905),COUNTIFS($C$4:$C$1500,"&gt;=901",$C$4:$C$1500,"&lt;=905",K$4:K$1500,"&gt;"&amp;K866)+1,IF(AND($C866&gt;=801,$C866&lt;=805),COUNTIFS($C$4:$C$1500,"&gt;=801",$C$4:$C$1500,"&lt;=805",K$4:K$1500,"&gt;"&amp;K866)+1,IF(AND($C866&gt;=701,$C866&lt;=705),COUNTIFS($C$4:$C$1500,"&gt;=701",$C$4:$C$1500,"&lt;=705",K$4:K$1500,"&gt;"&amp;K866)+1,IF(AND($C866&gt;=601,$C866&lt;=606),COUNTIFS($C$4:$C$1500,"&gt;=601",$C$4:$C$1500,"&lt;=606",K$4:K$1500,"&gt;"&amp;K866)+1,"")))))))</f>
        <v/>
      </c>
      <c r="N866" s="99">
        <f>IF(OR($C866="",K866=""),"",IF(OR(AND($C866&gt;=1001,$C866&lt;=1005),AND($C866&gt;=1101,$C866&lt;=1105)),COUNTIFS($C$4:$C$1500,"&gt;=1001",$C$4:$C$1500,"&lt;=1005",K$4:K$1500,"&gt;"&amp;K866)+COUNTIFS($C$4:$C$1500,"&gt;=1101",$C$4:$C$1500,"&lt;=1105",K$4:K$1500,"&gt;"&amp;K866)+1,""))</f>
        <v/>
      </c>
      <c r="O866" s="94" t="n">
        <v>60.08</v>
      </c>
      <c r="P866" s="94" t="n">
        <v>48.93</v>
      </c>
      <c r="Q866" s="94" t="n">
        <v>47.54</v>
      </c>
      <c r="R866" s="94" t="n">
        <v>50</v>
      </c>
      <c r="S866" s="94" t="n">
        <v>33.33</v>
      </c>
      <c r="T866" s="99">
        <f>IF(AND(O866&gt;0,O866&lt;36),1,IF(AND(O866&gt;=36,O866&lt;51),2,IF(AND(O866&gt;=51,O866&lt;71),3,IF(AND(O866&gt;=71,O866&lt;=100),4,))))</f>
        <v/>
      </c>
      <c r="U866" s="99">
        <f>IF(AND(P866&gt;0,P866&lt;41),1,IF(AND(P866&gt;=41,P866&lt;56),2,IF(AND(P866&gt;=56,P866&lt;71),3,IF(AND(P866&gt;=71,P866&lt;=100),4,))))</f>
        <v/>
      </c>
      <c r="V866" s="99">
        <f>IF(AND(Q866&gt;0,Q866&lt;41),1,IF(AND(Q866&gt;=41,Q866&lt;56),2,IF(AND(Q866&gt;=56,Q866&lt;71),3,IF(AND(Q866&gt;=71,Q866&lt;=100),4,))))</f>
        <v/>
      </c>
      <c r="W866" s="99">
        <f>IF(AND(R866&gt;0,R866&lt;36),1,IF(AND(R866&gt;=36,R866&lt;51),2,IF(AND(R866&gt;=51,R866&lt;66),3,IF(AND(R866&gt;=66,R866&lt;=100),4,))))</f>
        <v/>
      </c>
      <c r="X866" s="100">
        <f>IF(AND(S866&gt;0,S866&lt;37),1,IF(AND(S866&gt;=37,S866&lt;58),2,IF(AND(S866&gt;=58,S866&lt;71),3,IF(AND(S866&gt;=71,S866&lt;=100),4,))))</f>
        <v/>
      </c>
      <c r="Y866" s="101">
        <f>IF(SUM(AC866:AG866)=0, "", ROUND(((AC866*3+AD866*3+AE866*3+AF866*3+AG866*1)/13)*5,0))</f>
        <v/>
      </c>
      <c r="Z866" s="99">
        <f>IF(OR($C866="",Y866=""),"",COUNTIFS($C$4:$C$1500,$C866,Y$4:Y$1500,"&gt;"&amp;Y866)+1)</f>
        <v/>
      </c>
      <c r="AA866" s="99">
        <f>IF(OR($C866="",Y866=""),"",IF(AND($C866&gt;=1001,$C866&lt;=1005),COUNTIFS($C$4:$C$1500,"&gt;=1001",$C$4:$C$1500,"&lt;=1005",Y$4:Y$1500,"&gt;"&amp;Y866)+1,IF(AND($C866&gt;=1101,$C866&lt;=1105),COUNTIFS($C$4:$C$1500,"&gt;=1101",$C$4:$C$1500,"&lt;=1105",Y$4:Y$1500,"&gt;"&amp;Y866)+1,IF(AND($C866&gt;=901,$C866&lt;=905),COUNTIFS($C$4:$C$1500,"&gt;=901",$C$4:$C$1500,"&lt;=905",Y$4:Y$1500,"&gt;"&amp;Y866)+1,IF(AND($C866&gt;=801,$C866&lt;=805),COUNTIFS($C$4:$C$1500,"&gt;=801",$C$4:$C$1500,"&lt;=805",Y$4:Y$1500,"&gt;"&amp;Y866)+1,IF(AND($C866&gt;=701,$C866&lt;=705),COUNTIFS($C$4:$C$1500,"&gt;=701",$C$4:$C$1500,"&lt;=705",Y$4:Y$1500,"&gt;"&amp;Y866)+1,IF(AND($C866&gt;=601,$C866&lt;=606),COUNTIFS($C$4:$C$1500,"&gt;=601",$C$4:$C$1500,"&lt;=606",Y$4:Y$1500,"&gt;"&amp;Y866)+1,"")))))))</f>
        <v/>
      </c>
      <c r="AB866" s="99">
        <f>IF(OR($C866="",Y866=""),"",IF(OR(AND($C866&gt;=1001,$C866&lt;=1005),AND($C866&gt;=1101,$C866&lt;=1105)),COUNTIFS($C$4:$C$1500,"&gt;=1001",$C$4:$C$1500,"&lt;=1005",Y$4:Y$1500,"&gt;"&amp;Y866)+COUNTIFS($C$4:$C$1500,"&gt;=1101",$C$4:$C$1500,"&lt;=1105",Y$4:Y$1500,"&gt;"&amp;Y866)+1,""))</f>
        <v/>
      </c>
      <c r="AC866" s="94" t="n"/>
      <c r="AD866" s="94" t="n"/>
      <c r="AE866" s="94" t="n"/>
      <c r="AF866" s="94" t="n"/>
      <c r="AG866" s="94" t="n"/>
      <c r="AH866" s="99">
        <f>IF(AND(AC866&gt;0,AC866&lt;36),1,IF(AND(AC866&gt;=36,AC866&lt;51),2,IF(AND(AC866&gt;=51,AC866&lt;71),3,IF(AND(AC866&gt;=71,AC866&lt;=100),4,))))</f>
        <v/>
      </c>
      <c r="AI866" s="99">
        <f>IF(AND(AD866&gt;0,AD866&lt;41),1,IF(AND(AD866&gt;=41,AD866&lt;56),2,IF(AND(AD866&gt;=56,AD866&lt;71),3,IF(AND(AD866&gt;=71,AD866&lt;=100),4,))))</f>
        <v/>
      </c>
      <c r="AJ866" s="99">
        <f>IF(AND(AE866&gt;0,AE866&lt;41),1,IF(AND(AE866&gt;=41,AE866&lt;56),2,IF(AND(AE866&gt;=56,AE866&lt;71),3,IF(AND(AE866&gt;=71,AE866&lt;=100),4,))))</f>
        <v/>
      </c>
      <c r="AK866" s="99">
        <f>IF(AND(AF866&gt;0,AF866&lt;36),1,IF(AND(AF866&gt;=36,AF866&lt;51),2,IF(AND(AF866&gt;=51,AF866&lt;66),3,IF(AND(AF866&gt;=66,AF866&lt;=100),4,))))</f>
        <v/>
      </c>
      <c r="AL866" s="100">
        <f>IF(AND(AG866&gt;0,AG866&lt;37),1,IF(AND(AG866&gt;=37,AG866&lt;58),2,IF(AND(AG866&gt;=58,AG866&lt;71),3,IF(AND(AG866&gt;=71,AG866&lt;=100),4,))))</f>
        <v/>
      </c>
      <c r="AM866" s="101">
        <f>IF((Y866&lt;&gt;"")*(K866&lt;&gt;""),Y866-K866,"")</f>
        <v/>
      </c>
      <c r="AN866" s="99">
        <f>IF((Z866&lt;&gt;"")*(L866&lt;&gt;""),Z866-L866,"")</f>
        <v/>
      </c>
      <c r="AO866" s="99">
        <f>IF((AA866&lt;&gt;"")*(M866&lt;&gt;""),AA866-M866,"")</f>
        <v/>
      </c>
      <c r="AP866" s="99">
        <f>IF((AB866&lt;&gt;"")*(N866&lt;&gt;""),AB866-N866,"")</f>
        <v/>
      </c>
      <c r="AQ866" s="94">
        <f>IF((AC866&lt;&gt;"")*(O866&lt;&gt;""),AC866-O866,"")</f>
        <v/>
      </c>
      <c r="AR866" s="94">
        <f>IF((AD866&lt;&gt;"")*(P866&lt;&gt;""),AD866-P866,"")</f>
        <v/>
      </c>
      <c r="AS866" s="94">
        <f>IF((AE866&lt;&gt;"")*(Q866&lt;&gt;""),AE866-Q866,"")</f>
        <v/>
      </c>
      <c r="AT866" s="94">
        <f>IF((AF866&lt;&gt;"")*(R866&lt;&gt;""),AF866-R866,"")</f>
        <v/>
      </c>
      <c r="AU866" s="94">
        <f>IF((AG866&lt;&gt;"")*(S866&lt;&gt;""),AG866-S866,"")</f>
        <v/>
      </c>
      <c r="AV866" s="99">
        <f>IF((AH866&lt;&gt;"")*(T866&lt;&gt;""),AH866-T866,"")</f>
        <v/>
      </c>
      <c r="AW866" s="99">
        <f>IF((AI866&lt;&gt;"")*(U866&lt;&gt;""),AI866-U866,"")</f>
        <v/>
      </c>
      <c r="AX866" s="99">
        <f>IF((AJ866&lt;&gt;"")*(V866&lt;&gt;""),AJ866-V866,"")</f>
        <v/>
      </c>
      <c r="AY866" s="99">
        <f>IF((AK866&lt;&gt;"")*(W866&lt;&gt;""),AK866-W866,"")</f>
        <v/>
      </c>
      <c r="AZ866" s="102">
        <f>IF((AL866&lt;&gt;"")*(X866&lt;&gt;""),AL866-X866,"")</f>
        <v/>
      </c>
      <c r="BA866" s="50">
        <f>IFERROR(__xludf.dummyfunction("AI(""Actúa como un tutor académico y dirígete personalmente al estudiante "" &amp; I866 &amp; "" "" &amp; J866 &amp; "" "" &amp; G866 &amp; "" "" &amp; H866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AM866 &amp; ""'. Diferencias por área: Matemáticas ("" &amp; AQ866 &amp; ""), Ciencias Natura"&amp;"les ("" &amp; AR866 &amp; ""), Sociales ("" &amp; AS866 &amp; ""), Lectura Crítica ("" &amp; AT866 &amp; "") e Inglés ("" &amp; AU866 &amp; ""). Variación en posición: grupo ("" &amp; AN866 &amp; ""), grado ("" &amp; AO866 &amp; "") y media ("" &amp; AP866 &amp; ""). Puntajes Primer Simulacro: Global "" &amp; K866 &amp; "", Mat "" &amp; "&amp;"O4 &amp; "", Cien "" &amp; P866 &amp; "", Soc "" &amp; Q866 &amp; "", Lec "" &amp; R866 &amp; "", Ing "" &amp; S866 &amp; "". Puntajes Segundo Simulacro: Global "" &amp; Y866 &amp; "", Mat "" &amp; AC866 &amp; "", Cien "" &amp; AD866 &amp; "", Soc "" &amp; AE866 &amp; "", Lec "" &amp; AF866 &amp; "", Ing "" &amp; AG866 &amp; "". Escribe un mensaje motivador"&amp;" y breve (máximo 4 líneas)."")
"),"=AI(""Actúa como un tutor académico y dirígete personalmente al estudiante "" &amp; I866 &amp; "" "" &amp; J866 &amp; "" "" &amp; G866 &amp; "" "" &amp; H866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AM866 &amp; ""'. Diferencias por área: Matemáticas ("" &amp; AQ866 &amp; ""), Ciencias Natur"&amp;"ales ("" &amp; AR866 &amp; ""), Sociales ("" &amp; AS866 &amp; ""), Lectura Crítica ("" &amp; AT866 &amp; "") e Inglés ("" &amp; AU866 &amp; ""). Variación en posición: grupo ("" &amp; AN866 &amp; ""), grado ("" &amp; AO866 &amp; "") y media ("" &amp; AP866 &amp; ""). Puntajes Primer Simulacro: Global "" &amp; K866 &amp; "", Mat "" &amp;"&amp;" O866 &amp; "", Cien "" &amp; P866 &amp; "", Soc "" &amp; Q866 &amp; "", Lec "" &amp; R866 &amp; "", Ing "" &amp; S866 &amp; "". Puntajes Segundo Simulacro: Global "" &amp; Y866 &amp; "", Mat "" &amp; AC866 &amp; "", Cien "" &amp; AD866 &amp; "", Soc "" &amp; AE866 &amp; "", Lec "" &amp; AF866 &amp; "", Ing "" &amp; AG866 &amp; "". Escribe un mensaje motivado"&amp;"r y breve (máximo 4 líneas)."")
")</f>
        <v/>
      </c>
    </row>
    <row r="867" ht="15.75" customHeight="1" s="42">
      <c r="A867" s="93" t="n"/>
      <c r="B867" s="94" t="inlineStr">
        <is>
          <t>Bachillerato</t>
        </is>
      </c>
      <c r="C867" s="94" t="n">
        <v>1005</v>
      </c>
      <c r="D867" s="94" t="n"/>
      <c r="E867" s="95" t="n">
        <v>1025658344</v>
      </c>
      <c r="F867" s="96">
        <f>TRIM(G867&amp;" "&amp;H867&amp;" "&amp;I867&amp;" "&amp;J867)</f>
        <v/>
      </c>
      <c r="G867" s="94" t="inlineStr">
        <is>
          <t>Orozco</t>
        </is>
      </c>
      <c r="H867" s="94" t="inlineStr">
        <is>
          <t>Usuga</t>
        </is>
      </c>
      <c r="I867" s="94" t="inlineStr">
        <is>
          <t>María</t>
        </is>
      </c>
      <c r="J867" s="97" t="inlineStr">
        <is>
          <t>José</t>
        </is>
      </c>
      <c r="K867" s="98">
        <f>IF(SUM(O867:S867)=0, "", ROUND(((O867*3+P867*3+Q867*3+R867*3+S867*1)/13)*5,0))</f>
        <v/>
      </c>
      <c r="L867" s="99">
        <f>IF(OR($C867="",K867=""),"",COUNTIFS($C$4:$C$1500,$C867,K$4:K$1500,"&gt;"&amp;K867)+1)</f>
        <v/>
      </c>
      <c r="M867" s="99">
        <f>IF(OR($C867="",K867=""),"",IF(AND($C867&gt;=1001,$C867&lt;=1005),COUNTIFS($C$4:$C$1500,"&gt;=1001",$C$4:$C$1500,"&lt;=1005",K$4:K$1500,"&gt;"&amp;K867)+1,IF(AND($C867&gt;=1101,$C867&lt;=1105),COUNTIFS($C$4:$C$1500,"&gt;=1101",$C$4:$C$1500,"&lt;=1105",K$4:K$1500,"&gt;"&amp;K867)+1,IF(AND($C867&gt;=901,$C867&lt;=905),COUNTIFS($C$4:$C$1500,"&gt;=901",$C$4:$C$1500,"&lt;=905",K$4:K$1500,"&gt;"&amp;K867)+1,IF(AND($C867&gt;=801,$C867&lt;=805),COUNTIFS($C$4:$C$1500,"&gt;=801",$C$4:$C$1500,"&lt;=805",K$4:K$1500,"&gt;"&amp;K867)+1,IF(AND($C867&gt;=701,$C867&lt;=705),COUNTIFS($C$4:$C$1500,"&gt;=701",$C$4:$C$1500,"&lt;=705",K$4:K$1500,"&gt;"&amp;K867)+1,IF(AND($C867&gt;=601,$C867&lt;=606),COUNTIFS($C$4:$C$1500,"&gt;=601",$C$4:$C$1500,"&lt;=606",K$4:K$1500,"&gt;"&amp;K867)+1,"")))))))</f>
        <v/>
      </c>
      <c r="N867" s="99">
        <f>IF(OR($C867="",K867=""),"",IF(OR(AND($C867&gt;=1001,$C867&lt;=1005),AND($C867&gt;=1101,$C867&lt;=1105)),COUNTIFS($C$4:$C$1500,"&gt;=1001",$C$4:$C$1500,"&lt;=1005",K$4:K$1500,"&gt;"&amp;K867)+COUNTIFS($C$4:$C$1500,"&gt;=1101",$C$4:$C$1500,"&lt;=1105",K$4:K$1500,"&gt;"&amp;K867)+1,""))</f>
        <v/>
      </c>
      <c r="O867" s="94" t="n">
        <v>49.86</v>
      </c>
      <c r="P867" s="94" t="n">
        <v>49.49</v>
      </c>
      <c r="Q867" s="94" t="n">
        <v>47.54</v>
      </c>
      <c r="R867" s="94" t="n">
        <v>37.5</v>
      </c>
      <c r="S867" s="94" t="n">
        <v>91.11</v>
      </c>
      <c r="T867" s="99">
        <f>IF(AND(O867&gt;0,O867&lt;36),1,IF(AND(O867&gt;=36,O867&lt;51),2,IF(AND(O867&gt;=51,O867&lt;71),3,IF(AND(O867&gt;=71,O867&lt;=100),4,))))</f>
        <v/>
      </c>
      <c r="U867" s="99">
        <f>IF(AND(P867&gt;0,P867&lt;41),1,IF(AND(P867&gt;=41,P867&lt;56),2,IF(AND(P867&gt;=56,P867&lt;71),3,IF(AND(P867&gt;=71,P867&lt;=100),4,))))</f>
        <v/>
      </c>
      <c r="V867" s="99">
        <f>IF(AND(Q867&gt;0,Q867&lt;41),1,IF(AND(Q867&gt;=41,Q867&lt;56),2,IF(AND(Q867&gt;=56,Q867&lt;71),3,IF(AND(Q867&gt;=71,Q867&lt;=100),4,))))</f>
        <v/>
      </c>
      <c r="W867" s="99">
        <f>IF(AND(R867&gt;0,R867&lt;36),1,IF(AND(R867&gt;=36,R867&lt;51),2,IF(AND(R867&gt;=51,R867&lt;66),3,IF(AND(R867&gt;=66,R867&lt;=100),4,))))</f>
        <v/>
      </c>
      <c r="X867" s="100">
        <f>IF(AND(S867&gt;0,S867&lt;37),1,IF(AND(S867&gt;=37,S867&lt;58),2,IF(AND(S867&gt;=58,S867&lt;71),3,IF(AND(S867&gt;=71,S867&lt;=100),4,))))</f>
        <v/>
      </c>
      <c r="Y867" s="101">
        <f>IF(SUM(AC867:AG867)=0, "", ROUND(((AC867*3+AD867*3+AE867*3+AF867*3+AG867*1)/13)*5,0))</f>
        <v/>
      </c>
      <c r="Z867" s="99">
        <f>IF(OR($C867="",Y867=""),"",COUNTIFS($C$4:$C$1500,$C867,Y$4:Y$1500,"&gt;"&amp;Y867)+1)</f>
        <v/>
      </c>
      <c r="AA867" s="99">
        <f>IF(OR($C867="",Y867=""),"",IF(AND($C867&gt;=1001,$C867&lt;=1005),COUNTIFS($C$4:$C$1500,"&gt;=1001",$C$4:$C$1500,"&lt;=1005",Y$4:Y$1500,"&gt;"&amp;Y867)+1,IF(AND($C867&gt;=1101,$C867&lt;=1105),COUNTIFS($C$4:$C$1500,"&gt;=1101",$C$4:$C$1500,"&lt;=1105",Y$4:Y$1500,"&gt;"&amp;Y867)+1,IF(AND($C867&gt;=901,$C867&lt;=905),COUNTIFS($C$4:$C$1500,"&gt;=901",$C$4:$C$1500,"&lt;=905",Y$4:Y$1500,"&gt;"&amp;Y867)+1,IF(AND($C867&gt;=801,$C867&lt;=805),COUNTIFS($C$4:$C$1500,"&gt;=801",$C$4:$C$1500,"&lt;=805",Y$4:Y$1500,"&gt;"&amp;Y867)+1,IF(AND($C867&gt;=701,$C867&lt;=705),COUNTIFS($C$4:$C$1500,"&gt;=701",$C$4:$C$1500,"&lt;=705",Y$4:Y$1500,"&gt;"&amp;Y867)+1,IF(AND($C867&gt;=601,$C867&lt;=606),COUNTIFS($C$4:$C$1500,"&gt;=601",$C$4:$C$1500,"&lt;=606",Y$4:Y$1500,"&gt;"&amp;Y867)+1,"")))))))</f>
        <v/>
      </c>
      <c r="AB867" s="99">
        <f>IF(OR($C867="",Y867=""),"",IF(OR(AND($C867&gt;=1001,$C867&lt;=1005),AND($C867&gt;=1101,$C867&lt;=1105)),COUNTIFS($C$4:$C$1500,"&gt;=1001",$C$4:$C$1500,"&lt;=1005",Y$4:Y$1500,"&gt;"&amp;Y867)+COUNTIFS($C$4:$C$1500,"&gt;=1101",$C$4:$C$1500,"&lt;=1105",Y$4:Y$1500,"&gt;"&amp;Y867)+1,""))</f>
        <v/>
      </c>
      <c r="AC867" s="94" t="n">
        <v>41.25</v>
      </c>
      <c r="AD867" s="94" t="n">
        <v>47.1</v>
      </c>
      <c r="AE867" s="94" t="n">
        <v>55.13</v>
      </c>
      <c r="AF867" s="94" t="n">
        <v>52.5</v>
      </c>
      <c r="AG867" s="94" t="n">
        <v>52.5</v>
      </c>
      <c r="AH867" s="99">
        <f>IF(AND(AC867&gt;0,AC867&lt;36),1,IF(AND(AC867&gt;=36,AC867&lt;51),2,IF(AND(AC867&gt;=51,AC867&lt;71),3,IF(AND(AC867&gt;=71,AC867&lt;=100),4,))))</f>
        <v/>
      </c>
      <c r="AI867" s="99">
        <f>IF(AND(AD867&gt;0,AD867&lt;41),1,IF(AND(AD867&gt;=41,AD867&lt;56),2,IF(AND(AD867&gt;=56,AD867&lt;71),3,IF(AND(AD867&gt;=71,AD867&lt;=100),4,))))</f>
        <v/>
      </c>
      <c r="AJ867" s="99">
        <f>IF(AND(AE867&gt;0,AE867&lt;41),1,IF(AND(AE867&gt;=41,AE867&lt;56),2,IF(AND(AE867&gt;=56,AE867&lt;71),3,IF(AND(AE867&gt;=71,AE867&lt;=100),4,))))</f>
        <v/>
      </c>
      <c r="AK867" s="99">
        <f>IF(AND(AF867&gt;0,AF867&lt;36),1,IF(AND(AF867&gt;=36,AF867&lt;51),2,IF(AND(AF867&gt;=51,AF867&lt;66),3,IF(AND(AF867&gt;=66,AF867&lt;=100),4,))))</f>
        <v/>
      </c>
      <c r="AL867" s="100">
        <f>IF(AND(AG867&gt;0,AG867&lt;37),1,IF(AND(AG867&gt;=37,AG867&lt;58),2,IF(AND(AG867&gt;=58,AG867&lt;71),3,IF(AND(AG867&gt;=71,AG867&lt;=100),4,))))</f>
        <v/>
      </c>
      <c r="AM867" s="101">
        <f>IF((Y867&lt;&gt;"")*(K867&lt;&gt;""),Y867-K867,"")</f>
        <v/>
      </c>
      <c r="AN867" s="99">
        <f>IF((Z867&lt;&gt;"")*(L867&lt;&gt;""),Z867-L867,"")</f>
        <v/>
      </c>
      <c r="AO867" s="99">
        <f>IF((AA867&lt;&gt;"")*(M867&lt;&gt;""),AA867-M867,"")</f>
        <v/>
      </c>
      <c r="AP867" s="99">
        <f>IF((AB867&lt;&gt;"")*(N867&lt;&gt;""),AB867-N867,"")</f>
        <v/>
      </c>
      <c r="AQ867" s="94">
        <f>IF((AC867&lt;&gt;"")*(O867&lt;&gt;""),AC867-O867,"")</f>
        <v/>
      </c>
      <c r="AR867" s="94">
        <f>IF((AD867&lt;&gt;"")*(P867&lt;&gt;""),AD867-P867,"")</f>
        <v/>
      </c>
      <c r="AS867" s="94">
        <f>IF((AE867&lt;&gt;"")*(Q867&lt;&gt;""),AE867-Q867,"")</f>
        <v/>
      </c>
      <c r="AT867" s="94">
        <f>IF((AF867&lt;&gt;"")*(R867&lt;&gt;""),AF867-R867,"")</f>
        <v/>
      </c>
      <c r="AU867" s="94">
        <f>IF((AG867&lt;&gt;"")*(S867&lt;&gt;""),AG867-S867,"")</f>
        <v/>
      </c>
      <c r="AV867" s="99">
        <f>IF((AH867&lt;&gt;"")*(T867&lt;&gt;""),AH867-T867,"")</f>
        <v/>
      </c>
      <c r="AW867" s="99">
        <f>IF((AI867&lt;&gt;"")*(U867&lt;&gt;""),AI867-U867,"")</f>
        <v/>
      </c>
      <c r="AX867" s="99">
        <f>IF((AJ867&lt;&gt;"")*(V867&lt;&gt;""),AJ867-V867,"")</f>
        <v/>
      </c>
      <c r="AY867" s="99">
        <f>IF((AK867&lt;&gt;"")*(W867&lt;&gt;""),AK867-W867,"")</f>
        <v/>
      </c>
      <c r="AZ867" s="102">
        <f>IF((AL867&lt;&gt;"")*(X867&lt;&gt;""),AL867-X867,"")</f>
        <v/>
      </c>
      <c r="BA867" s="50">
        <f>IFERROR(__xludf.dummyfunction("AI(""Actúa como un tutor académico y dirígete personalmente al estudiante "" &amp; I867 &amp; "" "" &amp; J867 &amp; "" "" &amp; G867 &amp; "" "" &amp; H867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AM867 &amp; ""'. Diferencias por área: Matemáticas ("" &amp; AQ867 &amp; ""), Ciencias Natura"&amp;"les ("" &amp; AR867 &amp; ""), Sociales ("" &amp; AS867 &amp; ""), Lectura Crítica ("" &amp; AT867 &amp; "") e Inglés ("" &amp; AU867 &amp; ""). Variación en posición: grupo ("" &amp; AN867 &amp; ""), grado ("" &amp; AO867 &amp; "") y media ("" &amp; AP867 &amp; ""). Puntajes Primer Simulacro: Global "" &amp; K867 &amp; "", Mat "" &amp; "&amp;"O4 &amp; "", Cien "" &amp; P867 &amp; "", Soc "" &amp; Q867 &amp; "", Lec "" &amp; R867 &amp; "", Ing "" &amp; S867 &amp; "". Puntajes Segundo Simulacro: Global "" &amp; Y867 &amp; "", Mat "" &amp; AC867 &amp; "", Cien "" &amp; AD867 &amp; "", Soc "" &amp; AE867 &amp; "", Lec "" &amp; AF867 &amp; "", Ing "" &amp; AG867 &amp; "". Escribe un mensaje motivador"&amp;" y breve (máximo 4 líneas)."")
"),"=AI(""Actúa como un tutor académico y dirígete personalmente al estudiante "" &amp; I867 &amp; "" "" &amp; J867 &amp; "" "" &amp; G867 &amp; "" "" &amp; H867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AM867 &amp; ""'. Diferencias por área: Matemáticas ("" &amp; AQ867 &amp; ""), Ciencias Natur"&amp;"ales ("" &amp; AR867 &amp; ""), Sociales ("" &amp; AS867 &amp; ""), Lectura Crítica ("" &amp; AT867 &amp; "") e Inglés ("" &amp; AU867 &amp; ""). Variación en posición: grupo ("" &amp; AN867 &amp; ""), grado ("" &amp; AO867 &amp; "") y media ("" &amp; AP867 &amp; ""). Puntajes Primer Simulacro: Global "" &amp; K867 &amp; "", Mat "" &amp;"&amp;" O867 &amp; "", Cien "" &amp; P867 &amp; "", Soc "" &amp; Q867 &amp; "", Lec "" &amp; R867 &amp; "", Ing "" &amp; S867 &amp; "". Puntajes Segundo Simulacro: Global "" &amp; Y867 &amp; "", Mat "" &amp; AC867 &amp; "", Cien "" &amp; AD867 &amp; "", Soc "" &amp; AE867 &amp; "", Lec "" &amp; AF867 &amp; "", Ing "" &amp; AG867 &amp; "". Escribe un mensaje motivado"&amp;"r y breve (máximo 4 líneas)."")
")</f>
        <v/>
      </c>
    </row>
    <row r="868" ht="15.75" customHeight="1" s="42">
      <c r="A868" s="93" t="n"/>
      <c r="B868" s="94" t="inlineStr">
        <is>
          <t>Bachillerato</t>
        </is>
      </c>
      <c r="C868" s="94" t="n">
        <v>1005</v>
      </c>
      <c r="D868" s="94" t="n"/>
      <c r="E868" s="95" t="n">
        <v>1011593824</v>
      </c>
      <c r="F868" s="96">
        <f>TRIM(G868&amp;" "&amp;H868&amp;" "&amp;I868&amp;" "&amp;J868)</f>
        <v/>
      </c>
      <c r="G868" s="94" t="inlineStr">
        <is>
          <t>Osorio</t>
        </is>
      </c>
      <c r="H868" s="94" t="inlineStr">
        <is>
          <t>Aguinaga</t>
        </is>
      </c>
      <c r="I868" s="94" t="inlineStr">
        <is>
          <t>Maria</t>
        </is>
      </c>
      <c r="J868" s="97" t="inlineStr">
        <is>
          <t>Camila</t>
        </is>
      </c>
      <c r="K868" s="98">
        <f>IF(SUM(O868:S868)=0, "", ROUND(((O868*3+P868*3+Q868*3+R868*3+S868*1)/13)*5,0))</f>
        <v/>
      </c>
      <c r="L868" s="99">
        <f>IF(OR($C868="",K868=""),"",COUNTIFS($C$4:$C$1500,$C868,K$4:K$1500,"&gt;"&amp;K868)+1)</f>
        <v/>
      </c>
      <c r="M868" s="99">
        <f>IF(OR($C868="",K868=""),"",IF(AND($C868&gt;=1001,$C868&lt;=1005),COUNTIFS($C$4:$C$1500,"&gt;=1001",$C$4:$C$1500,"&lt;=1005",K$4:K$1500,"&gt;"&amp;K868)+1,IF(AND($C868&gt;=1101,$C868&lt;=1105),COUNTIFS($C$4:$C$1500,"&gt;=1101",$C$4:$C$1500,"&lt;=1105",K$4:K$1500,"&gt;"&amp;K868)+1,IF(AND($C868&gt;=901,$C868&lt;=905),COUNTIFS($C$4:$C$1500,"&gt;=901",$C$4:$C$1500,"&lt;=905",K$4:K$1500,"&gt;"&amp;K868)+1,IF(AND($C868&gt;=801,$C868&lt;=805),COUNTIFS($C$4:$C$1500,"&gt;=801",$C$4:$C$1500,"&lt;=805",K$4:K$1500,"&gt;"&amp;K868)+1,IF(AND($C868&gt;=701,$C868&lt;=705),COUNTIFS($C$4:$C$1500,"&gt;=701",$C$4:$C$1500,"&lt;=705",K$4:K$1500,"&gt;"&amp;K868)+1,IF(AND($C868&gt;=601,$C868&lt;=606),COUNTIFS($C$4:$C$1500,"&gt;=601",$C$4:$C$1500,"&lt;=606",K$4:K$1500,"&gt;"&amp;K868)+1,"")))))))</f>
        <v/>
      </c>
      <c r="N868" s="99">
        <f>IF(OR($C868="",K868=""),"",IF(OR(AND($C868&gt;=1001,$C868&lt;=1005),AND($C868&gt;=1101,$C868&lt;=1105)),COUNTIFS($C$4:$C$1500,"&gt;=1001",$C$4:$C$1500,"&lt;=1005",K$4:K$1500,"&gt;"&amp;K868)+COUNTIFS($C$4:$C$1500,"&gt;=1101",$C$4:$C$1500,"&lt;=1105",K$4:K$1500,"&gt;"&amp;K868)+1,""))</f>
        <v/>
      </c>
      <c r="O868" s="94" t="n">
        <v>25.57</v>
      </c>
      <c r="P868" s="94" t="n">
        <v>58.2</v>
      </c>
      <c r="Q868" s="94" t="n">
        <v>33.91</v>
      </c>
      <c r="R868" s="94" t="n">
        <v>15</v>
      </c>
      <c r="S868" s="94" t="n">
        <v>86.67</v>
      </c>
      <c r="T868" s="99">
        <f>IF(AND(O868&gt;0,O868&lt;36),1,IF(AND(O868&gt;=36,O868&lt;51),2,IF(AND(O868&gt;=51,O868&lt;71),3,IF(AND(O868&gt;=71,O868&lt;=100),4,))))</f>
        <v/>
      </c>
      <c r="U868" s="99">
        <f>IF(AND(P868&gt;0,P868&lt;41),1,IF(AND(P868&gt;=41,P868&lt;56),2,IF(AND(P868&gt;=56,P868&lt;71),3,IF(AND(P868&gt;=71,P868&lt;=100),4,))))</f>
        <v/>
      </c>
      <c r="V868" s="99">
        <f>IF(AND(Q868&gt;0,Q868&lt;41),1,IF(AND(Q868&gt;=41,Q868&lt;56),2,IF(AND(Q868&gt;=56,Q868&lt;71),3,IF(AND(Q868&gt;=71,Q868&lt;=100),4,))))</f>
        <v/>
      </c>
      <c r="W868" s="99">
        <f>IF(AND(R868&gt;0,R868&lt;36),1,IF(AND(R868&gt;=36,R868&lt;51),2,IF(AND(R868&gt;=51,R868&lt;66),3,IF(AND(R868&gt;=66,R868&lt;=100),4,))))</f>
        <v/>
      </c>
      <c r="X868" s="100">
        <f>IF(AND(S868&gt;0,S868&lt;37),1,IF(AND(S868&gt;=37,S868&lt;58),2,IF(AND(S868&gt;=58,S868&lt;71),3,IF(AND(S868&gt;=71,S868&lt;=100),4,))))</f>
        <v/>
      </c>
      <c r="Y868" s="101">
        <f>IF(SUM(AC868:AG868)=0, "", ROUND(((AC868*3+AD868*3+AE868*3+AF868*3+AG868*1)/13)*5,0))</f>
        <v/>
      </c>
      <c r="Z868" s="99">
        <f>IF(OR($C868="",Y868=""),"",COUNTIFS($C$4:$C$1500,$C868,Y$4:Y$1500,"&gt;"&amp;Y868)+1)</f>
        <v/>
      </c>
      <c r="AA868" s="99">
        <f>IF(OR($C868="",Y868=""),"",IF(AND($C868&gt;=1001,$C868&lt;=1005),COUNTIFS($C$4:$C$1500,"&gt;=1001",$C$4:$C$1500,"&lt;=1005",Y$4:Y$1500,"&gt;"&amp;Y868)+1,IF(AND($C868&gt;=1101,$C868&lt;=1105),COUNTIFS($C$4:$C$1500,"&gt;=1101",$C$4:$C$1500,"&lt;=1105",Y$4:Y$1500,"&gt;"&amp;Y868)+1,IF(AND($C868&gt;=901,$C868&lt;=905),COUNTIFS($C$4:$C$1500,"&gt;=901",$C$4:$C$1500,"&lt;=905",Y$4:Y$1500,"&gt;"&amp;Y868)+1,IF(AND($C868&gt;=801,$C868&lt;=805),COUNTIFS($C$4:$C$1500,"&gt;=801",$C$4:$C$1500,"&lt;=805",Y$4:Y$1500,"&gt;"&amp;Y868)+1,IF(AND($C868&gt;=701,$C868&lt;=705),COUNTIFS($C$4:$C$1500,"&gt;=701",$C$4:$C$1500,"&lt;=705",Y$4:Y$1500,"&gt;"&amp;Y868)+1,IF(AND($C868&gt;=601,$C868&lt;=606),COUNTIFS($C$4:$C$1500,"&gt;=601",$C$4:$C$1500,"&lt;=606",Y$4:Y$1500,"&gt;"&amp;Y868)+1,"")))))))</f>
        <v/>
      </c>
      <c r="AB868" s="99">
        <f>IF(OR($C868="",Y868=""),"",IF(OR(AND($C868&gt;=1001,$C868&lt;=1005),AND($C868&gt;=1101,$C868&lt;=1105)),COUNTIFS($C$4:$C$1500,"&gt;=1001",$C$4:$C$1500,"&lt;=1005",Y$4:Y$1500,"&gt;"&amp;Y868)+COUNTIFS($C$4:$C$1500,"&gt;=1101",$C$4:$C$1500,"&lt;=1105",Y$4:Y$1500,"&gt;"&amp;Y868)+1,""))</f>
        <v/>
      </c>
      <c r="AC868" s="94" t="n">
        <v>33</v>
      </c>
      <c r="AD868" s="94" t="n">
        <v>22.37</v>
      </c>
      <c r="AE868" s="94" t="n">
        <v>36.75</v>
      </c>
      <c r="AF868" s="94" t="n">
        <v>17.5</v>
      </c>
      <c r="AG868" s="94" t="n">
        <v>35</v>
      </c>
      <c r="AH868" s="99">
        <f>IF(AND(AC868&gt;0,AC868&lt;36),1,IF(AND(AC868&gt;=36,AC868&lt;51),2,IF(AND(AC868&gt;=51,AC868&lt;71),3,IF(AND(AC868&gt;=71,AC868&lt;=100),4,))))</f>
        <v/>
      </c>
      <c r="AI868" s="99">
        <f>IF(AND(AD868&gt;0,AD868&lt;41),1,IF(AND(AD868&gt;=41,AD868&lt;56),2,IF(AND(AD868&gt;=56,AD868&lt;71),3,IF(AND(AD868&gt;=71,AD868&lt;=100),4,))))</f>
        <v/>
      </c>
      <c r="AJ868" s="99">
        <f>IF(AND(AE868&gt;0,AE868&lt;41),1,IF(AND(AE868&gt;=41,AE868&lt;56),2,IF(AND(AE868&gt;=56,AE868&lt;71),3,IF(AND(AE868&gt;=71,AE868&lt;=100),4,))))</f>
        <v/>
      </c>
      <c r="AK868" s="99">
        <f>IF(AND(AF868&gt;0,AF868&lt;36),1,IF(AND(AF868&gt;=36,AF868&lt;51),2,IF(AND(AF868&gt;=51,AF868&lt;66),3,IF(AND(AF868&gt;=66,AF868&lt;=100),4,))))</f>
        <v/>
      </c>
      <c r="AL868" s="100">
        <f>IF(AND(AG868&gt;0,AG868&lt;37),1,IF(AND(AG868&gt;=37,AG868&lt;58),2,IF(AND(AG868&gt;=58,AG868&lt;71),3,IF(AND(AG868&gt;=71,AG868&lt;=100),4,))))</f>
        <v/>
      </c>
      <c r="AM868" s="101">
        <f>IF((Y868&lt;&gt;"")*(K868&lt;&gt;""),Y868-K868,"")</f>
        <v/>
      </c>
      <c r="AN868" s="99">
        <f>IF((Z868&lt;&gt;"")*(L868&lt;&gt;""),Z868-L868,"")</f>
        <v/>
      </c>
      <c r="AO868" s="99">
        <f>IF((AA868&lt;&gt;"")*(M868&lt;&gt;""),AA868-M868,"")</f>
        <v/>
      </c>
      <c r="AP868" s="99">
        <f>IF((AB868&lt;&gt;"")*(N868&lt;&gt;""),AB868-N868,"")</f>
        <v/>
      </c>
      <c r="AQ868" s="94">
        <f>IF((AC868&lt;&gt;"")*(O868&lt;&gt;""),AC868-O868,"")</f>
        <v/>
      </c>
      <c r="AR868" s="94">
        <f>IF((AD868&lt;&gt;"")*(P868&lt;&gt;""),AD868-P868,"")</f>
        <v/>
      </c>
      <c r="AS868" s="94">
        <f>IF((AE868&lt;&gt;"")*(Q868&lt;&gt;""),AE868-Q868,"")</f>
        <v/>
      </c>
      <c r="AT868" s="94">
        <f>IF((AF868&lt;&gt;"")*(R868&lt;&gt;""),AF868-R868,"")</f>
        <v/>
      </c>
      <c r="AU868" s="94">
        <f>IF((AG868&lt;&gt;"")*(S868&lt;&gt;""),AG868-S868,"")</f>
        <v/>
      </c>
      <c r="AV868" s="99">
        <f>IF((AH868&lt;&gt;"")*(T868&lt;&gt;""),AH868-T868,"")</f>
        <v/>
      </c>
      <c r="AW868" s="99">
        <f>IF((AI868&lt;&gt;"")*(U868&lt;&gt;""),AI868-U868,"")</f>
        <v/>
      </c>
      <c r="AX868" s="99">
        <f>IF((AJ868&lt;&gt;"")*(V868&lt;&gt;""),AJ868-V868,"")</f>
        <v/>
      </c>
      <c r="AY868" s="99">
        <f>IF((AK868&lt;&gt;"")*(W868&lt;&gt;""),AK868-W868,"")</f>
        <v/>
      </c>
      <c r="AZ868" s="102">
        <f>IF((AL868&lt;&gt;"")*(X868&lt;&gt;""),AL868-X868,"")</f>
        <v/>
      </c>
      <c r="BA868" s="50">
        <f>IFERROR(__xludf.dummyfunction("AI(""Actúa como un tutor académico y dirígete personalmente al estudiante "" &amp; I868 &amp; "" "" &amp; J868 &amp; "" "" &amp; G868 &amp; "" "" &amp; H868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AM868 &amp; ""'. Diferencias por área: Matemáticas ("" &amp; AQ868 &amp; ""), Ciencias Natura"&amp;"les ("" &amp; AR868 &amp; ""), Sociales ("" &amp; AS868 &amp; ""), Lectura Crítica ("" &amp; AT868 &amp; "") e Inglés ("" &amp; AU868 &amp; ""). Variación en posición: grupo ("" &amp; AN868 &amp; ""), grado ("" &amp; AO868 &amp; "") y media ("" &amp; AP868 &amp; ""). Puntajes Primer Simulacro: Global "" &amp; K868 &amp; "", Mat "" &amp; "&amp;"O4 &amp; "", Cien "" &amp; P868 &amp; "", Soc "" &amp; Q868 &amp; "", Lec "" &amp; R868 &amp; "", Ing "" &amp; S868 &amp; "". Puntajes Segundo Simulacro: Global "" &amp; Y868 &amp; "", Mat "" &amp; AC868 &amp; "", Cien "" &amp; AD868 &amp; "", Soc "" &amp; AE868 &amp; "", Lec "" &amp; AF868 &amp; "", Ing "" &amp; AG868 &amp; "". Escribe un mensaje motivador"&amp;" y breve (máximo 4 líneas)."")
"),"=AI(""Actúa como un tutor académico y dirígete personalmente al estudiante "" &amp; I868 &amp; "" "" &amp; J868 &amp; "" "" &amp; G868 &amp; "" "" &amp; H868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AM868 &amp; ""'. Diferencias por área: Matemáticas ("" &amp; AQ868 &amp; ""), Ciencias Natur"&amp;"ales ("" &amp; AR868 &amp; ""), Sociales ("" &amp; AS868 &amp; ""), Lectura Crítica ("" &amp; AT868 &amp; "") e Inglés ("" &amp; AU868 &amp; ""). Variación en posición: grupo ("" &amp; AN868 &amp; ""), grado ("" &amp; AO868 &amp; "") y media ("" &amp; AP868 &amp; ""). Puntajes Primer Simulacro: Global "" &amp; K868 &amp; "", Mat "" &amp;"&amp;" O868 &amp; "", Cien "" &amp; P868 &amp; "", Soc "" &amp; Q868 &amp; "", Lec "" &amp; R868 &amp; "", Ing "" &amp; S868 &amp; "". Puntajes Segundo Simulacro: Global "" &amp; Y868 &amp; "", Mat "" &amp; AC868 &amp; "", Cien "" &amp; AD868 &amp; "", Soc "" &amp; AE868 &amp; "", Lec "" &amp; AF868 &amp; "", Ing "" &amp; AG868 &amp; "". Escribe un mensaje motivado"&amp;"r y breve (máximo 4 líneas)."")
")</f>
        <v/>
      </c>
    </row>
    <row r="869" ht="15.75" customHeight="1" s="42">
      <c r="A869" s="93" t="n"/>
      <c r="B869" s="94" t="inlineStr">
        <is>
          <t>Bachillerato</t>
        </is>
      </c>
      <c r="C869" s="94" t="n">
        <v>1005</v>
      </c>
      <c r="D869" s="94" t="n"/>
      <c r="E869" s="95" t="n">
        <v>1011593008</v>
      </c>
      <c r="F869" s="96">
        <f>TRIM(G869&amp;" "&amp;H869&amp;" "&amp;I869&amp;" "&amp;J869)</f>
        <v/>
      </c>
      <c r="G869" s="94" t="inlineStr">
        <is>
          <t>Panesso</t>
        </is>
      </c>
      <c r="H869" s="94" t="inlineStr">
        <is>
          <t>Martínez</t>
        </is>
      </c>
      <c r="I869" s="94" t="inlineStr">
        <is>
          <t>Marlon</t>
        </is>
      </c>
      <c r="J869" s="97" t="inlineStr">
        <is>
          <t>Makey</t>
        </is>
      </c>
      <c r="K869" s="98">
        <f>IF(SUM(O869:S869)=0, "", ROUND(((O869*3+P869*3+Q869*3+R869*3+S869*1)/13)*5,0))</f>
        <v/>
      </c>
      <c r="L869" s="99">
        <f>IF(OR($C869="",K869=""),"",COUNTIFS($C$4:$C$1500,$C869,K$4:K$1500,"&gt;"&amp;K869)+1)</f>
        <v/>
      </c>
      <c r="M869" s="99">
        <f>IF(OR($C869="",K869=""),"",IF(AND($C869&gt;=1001,$C869&lt;=1005),COUNTIFS($C$4:$C$1500,"&gt;=1001",$C$4:$C$1500,"&lt;=1005",K$4:K$1500,"&gt;"&amp;K869)+1,IF(AND($C869&gt;=1101,$C869&lt;=1105),COUNTIFS($C$4:$C$1500,"&gt;=1101",$C$4:$C$1500,"&lt;=1105",K$4:K$1500,"&gt;"&amp;K869)+1,IF(AND($C869&gt;=901,$C869&lt;=905),COUNTIFS($C$4:$C$1500,"&gt;=901",$C$4:$C$1500,"&lt;=905",K$4:K$1500,"&gt;"&amp;K869)+1,IF(AND($C869&gt;=801,$C869&lt;=805),COUNTIFS($C$4:$C$1500,"&gt;=801",$C$4:$C$1500,"&lt;=805",K$4:K$1500,"&gt;"&amp;K869)+1,IF(AND($C869&gt;=701,$C869&lt;=705),COUNTIFS($C$4:$C$1500,"&gt;=701",$C$4:$C$1500,"&lt;=705",K$4:K$1500,"&gt;"&amp;K869)+1,IF(AND($C869&gt;=601,$C869&lt;=606),COUNTIFS($C$4:$C$1500,"&gt;=601",$C$4:$C$1500,"&lt;=606",K$4:K$1500,"&gt;"&amp;K869)+1,"")))))))</f>
        <v/>
      </c>
      <c r="N869" s="99">
        <f>IF(OR($C869="",K869=""),"",IF(OR(AND($C869&gt;=1001,$C869&lt;=1005),AND($C869&gt;=1101,$C869&lt;=1105)),COUNTIFS($C$4:$C$1500,"&gt;=1001",$C$4:$C$1500,"&lt;=1005",K$4:K$1500,"&gt;"&amp;K869)+COUNTIFS($C$4:$C$1500,"&gt;=1101",$C$4:$C$1500,"&lt;=1105",K$4:K$1500,"&gt;"&amp;K869)+1,""))</f>
        <v/>
      </c>
      <c r="O869" s="94" t="n">
        <v>48.58</v>
      </c>
      <c r="P869" s="94" t="n">
        <v>39.07</v>
      </c>
      <c r="Q869" s="94" t="n">
        <v>59.34</v>
      </c>
      <c r="R869" s="94" t="n">
        <v>47.5</v>
      </c>
      <c r="S869" s="94" t="n">
        <v>88.89</v>
      </c>
      <c r="T869" s="99">
        <f>IF(AND(O869&gt;0,O869&lt;36),1,IF(AND(O869&gt;=36,O869&lt;51),2,IF(AND(O869&gt;=51,O869&lt;71),3,IF(AND(O869&gt;=71,O869&lt;=100),4,))))</f>
        <v/>
      </c>
      <c r="U869" s="99">
        <f>IF(AND(P869&gt;0,P869&lt;41),1,IF(AND(P869&gt;=41,P869&lt;56),2,IF(AND(P869&gt;=56,P869&lt;71),3,IF(AND(P869&gt;=71,P869&lt;=100),4,))))</f>
        <v/>
      </c>
      <c r="V869" s="99">
        <f>IF(AND(Q869&gt;0,Q869&lt;41),1,IF(AND(Q869&gt;=41,Q869&lt;56),2,IF(AND(Q869&gt;=56,Q869&lt;71),3,IF(AND(Q869&gt;=71,Q869&lt;=100),4,))))</f>
        <v/>
      </c>
      <c r="W869" s="99">
        <f>IF(AND(R869&gt;0,R869&lt;36),1,IF(AND(R869&gt;=36,R869&lt;51),2,IF(AND(R869&gt;=51,R869&lt;66),3,IF(AND(R869&gt;=66,R869&lt;=100),4,))))</f>
        <v/>
      </c>
      <c r="X869" s="100">
        <f>IF(AND(S869&gt;0,S869&lt;37),1,IF(AND(S869&gt;=37,S869&lt;58),2,IF(AND(S869&gt;=58,S869&lt;71),3,IF(AND(S869&gt;=71,S869&lt;=100),4,))))</f>
        <v/>
      </c>
      <c r="Y869" s="101">
        <f>IF(SUM(AC869:AG869)=0, "", ROUND(((AC869*3+AD869*3+AE869*3+AF869*3+AG869*1)/13)*5,0))</f>
        <v/>
      </c>
      <c r="Z869" s="99">
        <f>IF(OR($C869="",Y869=""),"",COUNTIFS($C$4:$C$1500,$C869,Y$4:Y$1500,"&gt;"&amp;Y869)+1)</f>
        <v/>
      </c>
      <c r="AA869" s="99">
        <f>IF(OR($C869="",Y869=""),"",IF(AND($C869&gt;=1001,$C869&lt;=1005),COUNTIFS($C$4:$C$1500,"&gt;=1001",$C$4:$C$1500,"&lt;=1005",Y$4:Y$1500,"&gt;"&amp;Y869)+1,IF(AND($C869&gt;=1101,$C869&lt;=1105),COUNTIFS($C$4:$C$1500,"&gt;=1101",$C$4:$C$1500,"&lt;=1105",Y$4:Y$1500,"&gt;"&amp;Y869)+1,IF(AND($C869&gt;=901,$C869&lt;=905),COUNTIFS($C$4:$C$1500,"&gt;=901",$C$4:$C$1500,"&lt;=905",Y$4:Y$1500,"&gt;"&amp;Y869)+1,IF(AND($C869&gt;=801,$C869&lt;=805),COUNTIFS($C$4:$C$1500,"&gt;=801",$C$4:$C$1500,"&lt;=805",Y$4:Y$1500,"&gt;"&amp;Y869)+1,IF(AND($C869&gt;=701,$C869&lt;=705),COUNTIFS($C$4:$C$1500,"&gt;=701",$C$4:$C$1500,"&lt;=705",Y$4:Y$1500,"&gt;"&amp;Y869)+1,IF(AND($C869&gt;=601,$C869&lt;=606),COUNTIFS($C$4:$C$1500,"&gt;=601",$C$4:$C$1500,"&lt;=606",Y$4:Y$1500,"&gt;"&amp;Y869)+1,"")))))))</f>
        <v/>
      </c>
      <c r="AB869" s="99">
        <f>IF(OR($C869="",Y869=""),"",IF(OR(AND($C869&gt;=1001,$C869&lt;=1005),AND($C869&gt;=1101,$C869&lt;=1105)),COUNTIFS($C$4:$C$1500,"&gt;=1001",$C$4:$C$1500,"&lt;=1005",Y$4:Y$1500,"&gt;"&amp;Y869)+COUNTIFS($C$4:$C$1500,"&gt;=1101",$C$4:$C$1500,"&lt;=1105",Y$4:Y$1500,"&gt;"&amp;Y869)+1,""))</f>
        <v/>
      </c>
      <c r="AC869" s="94" t="n">
        <v>55</v>
      </c>
      <c r="AD869" s="94" t="n">
        <v>56.34</v>
      </c>
      <c r="AE869" s="94" t="n">
        <v>55.13</v>
      </c>
      <c r="AF869" s="94" t="n">
        <v>65.63</v>
      </c>
      <c r="AG869" s="94" t="n">
        <v>35</v>
      </c>
      <c r="AH869" s="99">
        <f>IF(AND(AC869&gt;0,AC869&lt;36),1,IF(AND(AC869&gt;=36,AC869&lt;51),2,IF(AND(AC869&gt;=51,AC869&lt;71),3,IF(AND(AC869&gt;=71,AC869&lt;=100),4,))))</f>
        <v/>
      </c>
      <c r="AI869" s="99">
        <f>IF(AND(AD869&gt;0,AD869&lt;41),1,IF(AND(AD869&gt;=41,AD869&lt;56),2,IF(AND(AD869&gt;=56,AD869&lt;71),3,IF(AND(AD869&gt;=71,AD869&lt;=100),4,))))</f>
        <v/>
      </c>
      <c r="AJ869" s="99">
        <f>IF(AND(AE869&gt;0,AE869&lt;41),1,IF(AND(AE869&gt;=41,AE869&lt;56),2,IF(AND(AE869&gt;=56,AE869&lt;71),3,IF(AND(AE869&gt;=71,AE869&lt;=100),4,))))</f>
        <v/>
      </c>
      <c r="AK869" s="99">
        <f>IF(AND(AF869&gt;0,AF869&lt;36),1,IF(AND(AF869&gt;=36,AF869&lt;51),2,IF(AND(AF869&gt;=51,AF869&lt;66),3,IF(AND(AF869&gt;=66,AF869&lt;=100),4,))))</f>
        <v/>
      </c>
      <c r="AL869" s="100">
        <f>IF(AND(AG869&gt;0,AG869&lt;37),1,IF(AND(AG869&gt;=37,AG869&lt;58),2,IF(AND(AG869&gt;=58,AG869&lt;71),3,IF(AND(AG869&gt;=71,AG869&lt;=100),4,))))</f>
        <v/>
      </c>
      <c r="AM869" s="101">
        <f>IF((Y869&lt;&gt;"")*(K869&lt;&gt;""),Y869-K869,"")</f>
        <v/>
      </c>
      <c r="AN869" s="99">
        <f>IF((Z869&lt;&gt;"")*(L869&lt;&gt;""),Z869-L869,"")</f>
        <v/>
      </c>
      <c r="AO869" s="99">
        <f>IF((AA869&lt;&gt;"")*(M869&lt;&gt;""),AA869-M869,"")</f>
        <v/>
      </c>
      <c r="AP869" s="99">
        <f>IF((AB869&lt;&gt;"")*(N869&lt;&gt;""),AB869-N869,"")</f>
        <v/>
      </c>
      <c r="AQ869" s="94">
        <f>IF((AC869&lt;&gt;"")*(O869&lt;&gt;""),AC869-O869,"")</f>
        <v/>
      </c>
      <c r="AR869" s="94">
        <f>IF((AD869&lt;&gt;"")*(P869&lt;&gt;""),AD869-P869,"")</f>
        <v/>
      </c>
      <c r="AS869" s="94">
        <f>IF((AE869&lt;&gt;"")*(Q869&lt;&gt;""),AE869-Q869,"")</f>
        <v/>
      </c>
      <c r="AT869" s="94">
        <f>IF((AF869&lt;&gt;"")*(R869&lt;&gt;""),AF869-R869,"")</f>
        <v/>
      </c>
      <c r="AU869" s="94">
        <f>IF((AG869&lt;&gt;"")*(S869&lt;&gt;""),AG869-S869,"")</f>
        <v/>
      </c>
      <c r="AV869" s="99">
        <f>IF((AH869&lt;&gt;"")*(T869&lt;&gt;""),AH869-T869,"")</f>
        <v/>
      </c>
      <c r="AW869" s="99">
        <f>IF((AI869&lt;&gt;"")*(U869&lt;&gt;""),AI869-U869,"")</f>
        <v/>
      </c>
      <c r="AX869" s="99">
        <f>IF((AJ869&lt;&gt;"")*(V869&lt;&gt;""),AJ869-V869,"")</f>
        <v/>
      </c>
      <c r="AY869" s="99">
        <f>IF((AK869&lt;&gt;"")*(W869&lt;&gt;""),AK869-W869,"")</f>
        <v/>
      </c>
      <c r="AZ869" s="102">
        <f>IF((AL869&lt;&gt;"")*(X869&lt;&gt;""),AL869-X869,"")</f>
        <v/>
      </c>
      <c r="BA869" s="50">
        <f>IFERROR(__xludf.dummyfunction("AI(""Actúa como un tutor académico y dirígete personalmente al estudiante "" &amp; I869 &amp; "" "" &amp; J869 &amp; "" "" &amp; G869 &amp; "" "" &amp; H869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AM869 &amp; ""'. Diferencias por área: Matemáticas ("" &amp; AQ869 &amp; ""), Ciencias Natura"&amp;"les ("" &amp; AR869 &amp; ""), Sociales ("" &amp; AS869 &amp; ""), Lectura Crítica ("" &amp; AT869 &amp; "") e Inglés ("" &amp; AU869 &amp; ""). Variación en posición: grupo ("" &amp; AN869 &amp; ""), grado ("" &amp; AO869 &amp; "") y media ("" &amp; AP869 &amp; ""). Puntajes Primer Simulacro: Global "" &amp; K869 &amp; "", Mat "" &amp; "&amp;"O4 &amp; "", Cien "" &amp; P869 &amp; "", Soc "" &amp; Q869 &amp; "", Lec "" &amp; R869 &amp; "", Ing "" &amp; S869 &amp; "". Puntajes Segundo Simulacro: Global "" &amp; Y869 &amp; "", Mat "" &amp; AC869 &amp; "", Cien "" &amp; AD869 &amp; "", Soc "" &amp; AE869 &amp; "", Lec "" &amp; AF869 &amp; "", Ing "" &amp; AG869 &amp; "". Escribe un mensaje motivador"&amp;" y breve (máximo 4 líneas)."")
"),"=AI(""Actúa como un tutor académico y dirígete personalmente al estudiante "" &amp; I869 &amp; "" "" &amp; J869 &amp; "" "" &amp; G869 &amp; "" "" &amp; H869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AM869 &amp; ""'. Diferencias por área: Matemáticas ("" &amp; AQ869 &amp; ""), Ciencias Natur"&amp;"ales ("" &amp; AR869 &amp; ""), Sociales ("" &amp; AS869 &amp; ""), Lectura Crítica ("" &amp; AT869 &amp; "") e Inglés ("" &amp; AU869 &amp; ""). Variación en posición: grupo ("" &amp; AN869 &amp; ""), grado ("" &amp; AO869 &amp; "") y media ("" &amp; AP869 &amp; ""). Puntajes Primer Simulacro: Global "" &amp; K869 &amp; "", Mat "" &amp;"&amp;" O869 &amp; "", Cien "" &amp; P869 &amp; "", Soc "" &amp; Q869 &amp; "", Lec "" &amp; R869 &amp; "", Ing "" &amp; S869 &amp; "". Puntajes Segundo Simulacro: Global "" &amp; Y869 &amp; "", Mat "" &amp; AC869 &amp; "", Cien "" &amp; AD869 &amp; "", Soc "" &amp; AE869 &amp; "", Lec "" &amp; AF869 &amp; "", Ing "" &amp; AG869 &amp; "". Escribe un mensaje motivado"&amp;"r y breve (máximo 4 líneas)."")
")</f>
        <v/>
      </c>
    </row>
    <row r="870" ht="15.75" customHeight="1" s="42">
      <c r="A870" s="93" t="n"/>
      <c r="B870" s="94" t="inlineStr">
        <is>
          <t>Bachillerato</t>
        </is>
      </c>
      <c r="C870" s="94" t="n">
        <v>1005</v>
      </c>
      <c r="D870" s="94" t="n"/>
      <c r="E870" s="95" t="n">
        <v>1011593662</v>
      </c>
      <c r="F870" s="96">
        <f>TRIM(G870&amp;" "&amp;H870&amp;" "&amp;I870&amp;" "&amp;J870)</f>
        <v/>
      </c>
      <c r="G870" s="94" t="inlineStr">
        <is>
          <t>Pareja</t>
        </is>
      </c>
      <c r="H870" s="94" t="inlineStr">
        <is>
          <t>Pareja</t>
        </is>
      </c>
      <c r="I870" s="94" t="inlineStr">
        <is>
          <t>Evelyn</t>
        </is>
      </c>
      <c r="J870" s="97" t="n"/>
      <c r="K870" s="98">
        <f>IF(SUM(O870:S870)=0, "", ROUND(((O870*3+P870*3+Q870*3+R870*3+S870*1)/13)*5,0))</f>
        <v/>
      </c>
      <c r="L870" s="99">
        <f>IF(OR($C870="",K870=""),"",COUNTIFS($C$4:$C$1500,$C870,K$4:K$1500,"&gt;"&amp;K870)+1)</f>
        <v/>
      </c>
      <c r="M870" s="99">
        <f>IF(OR($C870="",K870=""),"",IF(AND($C870&gt;=1001,$C870&lt;=1005),COUNTIFS($C$4:$C$1500,"&gt;=1001",$C$4:$C$1500,"&lt;=1005",K$4:K$1500,"&gt;"&amp;K870)+1,IF(AND($C870&gt;=1101,$C870&lt;=1105),COUNTIFS($C$4:$C$1500,"&gt;=1101",$C$4:$C$1500,"&lt;=1105",K$4:K$1500,"&gt;"&amp;K870)+1,IF(AND($C870&gt;=901,$C870&lt;=905),COUNTIFS($C$4:$C$1500,"&gt;=901",$C$4:$C$1500,"&lt;=905",K$4:K$1500,"&gt;"&amp;K870)+1,IF(AND($C870&gt;=801,$C870&lt;=805),COUNTIFS($C$4:$C$1500,"&gt;=801",$C$4:$C$1500,"&lt;=805",K$4:K$1500,"&gt;"&amp;K870)+1,IF(AND($C870&gt;=701,$C870&lt;=705),COUNTIFS($C$4:$C$1500,"&gt;=701",$C$4:$C$1500,"&lt;=705",K$4:K$1500,"&gt;"&amp;K870)+1,IF(AND($C870&gt;=601,$C870&lt;=606),COUNTIFS($C$4:$C$1500,"&gt;=601",$C$4:$C$1500,"&lt;=606",K$4:K$1500,"&gt;"&amp;K870)+1,"")))))))</f>
        <v/>
      </c>
      <c r="N870" s="99">
        <f>IF(OR($C870="",K870=""),"",IF(OR(AND($C870&gt;=1001,$C870&lt;=1005),AND($C870&gt;=1101,$C870&lt;=1105)),COUNTIFS($C$4:$C$1500,"&gt;=1001",$C$4:$C$1500,"&lt;=1005",K$4:K$1500,"&gt;"&amp;K870)+COUNTIFS($C$4:$C$1500,"&gt;=1101",$C$4:$C$1500,"&lt;=1105",K$4:K$1500,"&gt;"&amp;K870)+1,""))</f>
        <v/>
      </c>
      <c r="O870" s="94" t="n">
        <v>38.35</v>
      </c>
      <c r="P870" s="94" t="n">
        <v>45.34</v>
      </c>
      <c r="Q870" s="94" t="n">
        <v>52.58</v>
      </c>
      <c r="R870" s="94" t="n">
        <v>37.5</v>
      </c>
      <c r="S870" s="94" t="n">
        <v>62.22</v>
      </c>
      <c r="T870" s="99">
        <f>IF(AND(O870&gt;0,O870&lt;36),1,IF(AND(O870&gt;=36,O870&lt;51),2,IF(AND(O870&gt;=51,O870&lt;71),3,IF(AND(O870&gt;=71,O870&lt;=100),4,))))</f>
        <v/>
      </c>
      <c r="U870" s="99">
        <f>IF(AND(P870&gt;0,P870&lt;41),1,IF(AND(P870&gt;=41,P870&lt;56),2,IF(AND(P870&gt;=56,P870&lt;71),3,IF(AND(P870&gt;=71,P870&lt;=100),4,))))</f>
        <v/>
      </c>
      <c r="V870" s="99">
        <f>IF(AND(Q870&gt;0,Q870&lt;41),1,IF(AND(Q870&gt;=41,Q870&lt;56),2,IF(AND(Q870&gt;=56,Q870&lt;71),3,IF(AND(Q870&gt;=71,Q870&lt;=100),4,))))</f>
        <v/>
      </c>
      <c r="W870" s="99">
        <f>IF(AND(R870&gt;0,R870&lt;36),1,IF(AND(R870&gt;=36,R870&lt;51),2,IF(AND(R870&gt;=51,R870&lt;66),3,IF(AND(R870&gt;=66,R870&lt;=100),4,))))</f>
        <v/>
      </c>
      <c r="X870" s="100">
        <f>IF(AND(S870&gt;0,S870&lt;37),1,IF(AND(S870&gt;=37,S870&lt;58),2,IF(AND(S870&gt;=58,S870&lt;71),3,IF(AND(S870&gt;=71,S870&lt;=100),4,))))</f>
        <v/>
      </c>
      <c r="Y870" s="101">
        <f>IF(SUM(AC870:AG870)=0, "", ROUND(((AC870*3+AD870*3+AE870*3+AF870*3+AG870*1)/13)*5,0))</f>
        <v/>
      </c>
      <c r="Z870" s="99">
        <f>IF(OR($C870="",Y870=""),"",COUNTIFS($C$4:$C$1500,$C870,Y$4:Y$1500,"&gt;"&amp;Y870)+1)</f>
        <v/>
      </c>
      <c r="AA870" s="99">
        <f>IF(OR($C870="",Y870=""),"",IF(AND($C870&gt;=1001,$C870&lt;=1005),COUNTIFS($C$4:$C$1500,"&gt;=1001",$C$4:$C$1500,"&lt;=1005",Y$4:Y$1500,"&gt;"&amp;Y870)+1,IF(AND($C870&gt;=1101,$C870&lt;=1105),COUNTIFS($C$4:$C$1500,"&gt;=1101",$C$4:$C$1500,"&lt;=1105",Y$4:Y$1500,"&gt;"&amp;Y870)+1,IF(AND($C870&gt;=901,$C870&lt;=905),COUNTIFS($C$4:$C$1500,"&gt;=901",$C$4:$C$1500,"&lt;=905",Y$4:Y$1500,"&gt;"&amp;Y870)+1,IF(AND($C870&gt;=801,$C870&lt;=805),COUNTIFS($C$4:$C$1500,"&gt;=801",$C$4:$C$1500,"&lt;=805",Y$4:Y$1500,"&gt;"&amp;Y870)+1,IF(AND($C870&gt;=701,$C870&lt;=705),COUNTIFS($C$4:$C$1500,"&gt;=701",$C$4:$C$1500,"&lt;=705",Y$4:Y$1500,"&gt;"&amp;Y870)+1,IF(AND($C870&gt;=601,$C870&lt;=606),COUNTIFS($C$4:$C$1500,"&gt;=601",$C$4:$C$1500,"&lt;=606",Y$4:Y$1500,"&gt;"&amp;Y870)+1,"")))))))</f>
        <v/>
      </c>
      <c r="AB870" s="99">
        <f>IF(OR($C870="",Y870=""),"",IF(OR(AND($C870&gt;=1001,$C870&lt;=1005),AND($C870&gt;=1101,$C870&lt;=1105)),COUNTIFS($C$4:$C$1500,"&gt;=1001",$C$4:$C$1500,"&lt;=1005",Y$4:Y$1500,"&gt;"&amp;Y870)+COUNTIFS($C$4:$C$1500,"&gt;=1101",$C$4:$C$1500,"&lt;=1105",Y$4:Y$1500,"&gt;"&amp;Y870)+1,""))</f>
        <v/>
      </c>
      <c r="AC870" s="94" t="n">
        <v>52.25</v>
      </c>
      <c r="AD870" s="94" t="n">
        <v>41.79</v>
      </c>
      <c r="AE870" s="94" t="n">
        <v>28.88</v>
      </c>
      <c r="AF870" s="94" t="n">
        <v>43.75</v>
      </c>
      <c r="AG870" s="94" t="n">
        <v>83.13</v>
      </c>
      <c r="AH870" s="99">
        <f>IF(AND(AC870&gt;0,AC870&lt;36),1,IF(AND(AC870&gt;=36,AC870&lt;51),2,IF(AND(AC870&gt;=51,AC870&lt;71),3,IF(AND(AC870&gt;=71,AC870&lt;=100),4,))))</f>
        <v/>
      </c>
      <c r="AI870" s="99">
        <f>IF(AND(AD870&gt;0,AD870&lt;41),1,IF(AND(AD870&gt;=41,AD870&lt;56),2,IF(AND(AD870&gt;=56,AD870&lt;71),3,IF(AND(AD870&gt;=71,AD870&lt;=100),4,))))</f>
        <v/>
      </c>
      <c r="AJ870" s="99">
        <f>IF(AND(AE870&gt;0,AE870&lt;41),1,IF(AND(AE870&gt;=41,AE870&lt;56),2,IF(AND(AE870&gt;=56,AE870&lt;71),3,IF(AND(AE870&gt;=71,AE870&lt;=100),4,))))</f>
        <v/>
      </c>
      <c r="AK870" s="99">
        <f>IF(AND(AF870&gt;0,AF870&lt;36),1,IF(AND(AF870&gt;=36,AF870&lt;51),2,IF(AND(AF870&gt;=51,AF870&lt;66),3,IF(AND(AF870&gt;=66,AF870&lt;=100),4,))))</f>
        <v/>
      </c>
      <c r="AL870" s="100">
        <f>IF(AND(AG870&gt;0,AG870&lt;37),1,IF(AND(AG870&gt;=37,AG870&lt;58),2,IF(AND(AG870&gt;=58,AG870&lt;71),3,IF(AND(AG870&gt;=71,AG870&lt;=100),4,))))</f>
        <v/>
      </c>
      <c r="AM870" s="101">
        <f>IF((Y870&lt;&gt;"")*(K870&lt;&gt;""),Y870-K870,"")</f>
        <v/>
      </c>
      <c r="AN870" s="99">
        <f>IF((Z870&lt;&gt;"")*(L870&lt;&gt;""),Z870-L870,"")</f>
        <v/>
      </c>
      <c r="AO870" s="99">
        <f>IF((AA870&lt;&gt;"")*(M870&lt;&gt;""),AA870-M870,"")</f>
        <v/>
      </c>
      <c r="AP870" s="99">
        <f>IF((AB870&lt;&gt;"")*(N870&lt;&gt;""),AB870-N870,"")</f>
        <v/>
      </c>
      <c r="AQ870" s="94">
        <f>IF((AC870&lt;&gt;"")*(O870&lt;&gt;""),AC870-O870,"")</f>
        <v/>
      </c>
      <c r="AR870" s="94">
        <f>IF((AD870&lt;&gt;"")*(P870&lt;&gt;""),AD870-P870,"")</f>
        <v/>
      </c>
      <c r="AS870" s="94">
        <f>IF((AE870&lt;&gt;"")*(Q870&lt;&gt;""),AE870-Q870,"")</f>
        <v/>
      </c>
      <c r="AT870" s="94">
        <f>IF((AF870&lt;&gt;"")*(R870&lt;&gt;""),AF870-R870,"")</f>
        <v/>
      </c>
      <c r="AU870" s="94">
        <f>IF((AG870&lt;&gt;"")*(S870&lt;&gt;""),AG870-S870,"")</f>
        <v/>
      </c>
      <c r="AV870" s="99">
        <f>IF((AH870&lt;&gt;"")*(T870&lt;&gt;""),AH870-T870,"")</f>
        <v/>
      </c>
      <c r="AW870" s="99">
        <f>IF((AI870&lt;&gt;"")*(U870&lt;&gt;""),AI870-U870,"")</f>
        <v/>
      </c>
      <c r="AX870" s="99">
        <f>IF((AJ870&lt;&gt;"")*(V870&lt;&gt;""),AJ870-V870,"")</f>
        <v/>
      </c>
      <c r="AY870" s="99">
        <f>IF((AK870&lt;&gt;"")*(W870&lt;&gt;""),AK870-W870,"")</f>
        <v/>
      </c>
      <c r="AZ870" s="102">
        <f>IF((AL870&lt;&gt;"")*(X870&lt;&gt;""),AL870-X870,"")</f>
        <v/>
      </c>
      <c r="BA870" s="50">
        <f>IFERROR(__xludf.dummyfunction("AI(""Actúa como un tutor académico y dirígete personalmente al estudiante "" &amp; I870 &amp; "" "" &amp; J870 &amp; "" "" &amp; G870 &amp; "" "" &amp; H870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AM870 &amp; ""'. Diferencias por área: Matemáticas ("" &amp; AQ870 &amp; ""), Ciencias Natura"&amp;"les ("" &amp; AR870 &amp; ""), Sociales ("" &amp; AS870 &amp; ""), Lectura Crítica ("" &amp; AT870 &amp; "") e Inglés ("" &amp; AU870 &amp; ""). Variación en posición: grupo ("" &amp; AN870 &amp; ""), grado ("" &amp; AO870 &amp; "") y media ("" &amp; AP870 &amp; ""). Puntajes Primer Simulacro: Global "" &amp; K870 &amp; "", Mat "" &amp; "&amp;"O4 &amp; "", Cien "" &amp; P870 &amp; "", Soc "" &amp; Q870 &amp; "", Lec "" &amp; R870 &amp; "", Ing "" &amp; S870 &amp; "". Puntajes Segundo Simulacro: Global "" &amp; Y870 &amp; "", Mat "" &amp; AC870 &amp; "", Cien "" &amp; AD870 &amp; "", Soc "" &amp; AE870 &amp; "", Lec "" &amp; AF870 &amp; "", Ing "" &amp; AG870 &amp; "". Escribe un mensaje motivador"&amp;" y breve (máximo 4 líneas)."")
"),"=AI(""Actúa como un tutor académico y dirígete personalmente al estudiante "" &amp; I870 &amp; "" "" &amp; J870 &amp; "" "" &amp; G870 &amp; "" "" &amp; H870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AM870 &amp; ""'. Diferencias por área: Matemáticas ("" &amp; AQ870 &amp; ""), Ciencias Natur"&amp;"ales ("" &amp; AR870 &amp; ""), Sociales ("" &amp; AS870 &amp; ""), Lectura Crítica ("" &amp; AT870 &amp; "") e Inglés ("" &amp; AU870 &amp; ""). Variación en posición: grupo ("" &amp; AN870 &amp; ""), grado ("" &amp; AO870 &amp; "") y media ("" &amp; AP870 &amp; ""). Puntajes Primer Simulacro: Global "" &amp; K870 &amp; "", Mat "" &amp;"&amp;" O870 &amp; "", Cien "" &amp; P870 &amp; "", Soc "" &amp; Q870 &amp; "", Lec "" &amp; R870 &amp; "", Ing "" &amp; S870 &amp; "". Puntajes Segundo Simulacro: Global "" &amp; Y870 &amp; "", Mat "" &amp; AC870 &amp; "", Cien "" &amp; AD870 &amp; "", Soc "" &amp; AE870 &amp; "", Lec "" &amp; AF870 &amp; "", Ing "" &amp; AG870 &amp; "". Escribe un mensaje motivado"&amp;"r y breve (máximo 4 líneas)."")
")</f>
        <v/>
      </c>
    </row>
    <row r="871" ht="15.75" customHeight="1" s="42">
      <c r="A871" s="93" t="n"/>
      <c r="B871" s="94" t="inlineStr">
        <is>
          <t>Bachillerato</t>
        </is>
      </c>
      <c r="C871" s="94" t="n">
        <v>1005</v>
      </c>
      <c r="D871" s="94" t="n"/>
      <c r="E871" s="95" t="n">
        <v>1011594085</v>
      </c>
      <c r="F871" s="96">
        <f>TRIM(G871&amp;" "&amp;H871&amp;" "&amp;I871&amp;" "&amp;J871)</f>
        <v/>
      </c>
      <c r="G871" s="94" t="inlineStr">
        <is>
          <t>Quintero</t>
        </is>
      </c>
      <c r="H871" s="94" t="inlineStr">
        <is>
          <t>Ortíz</t>
        </is>
      </c>
      <c r="I871" s="94" t="inlineStr">
        <is>
          <t>Salome</t>
        </is>
      </c>
      <c r="J871" s="97" t="n"/>
      <c r="K871" s="98">
        <f>IF(SUM(O871:S871)=0, "", ROUND(((O871*3+P871*3+Q871*3+R871*3+S871*1)/13)*5,0))</f>
        <v/>
      </c>
      <c r="L871" s="99">
        <f>IF(OR($C871="",K871=""),"",COUNTIFS($C$4:$C$1500,$C871,K$4:K$1500,"&gt;"&amp;K871)+1)</f>
        <v/>
      </c>
      <c r="M871" s="99">
        <f>IF(OR($C871="",K871=""),"",IF(AND($C871&gt;=1001,$C871&lt;=1005),COUNTIFS($C$4:$C$1500,"&gt;=1001",$C$4:$C$1500,"&lt;=1005",K$4:K$1500,"&gt;"&amp;K871)+1,IF(AND($C871&gt;=1101,$C871&lt;=1105),COUNTIFS($C$4:$C$1500,"&gt;=1101",$C$4:$C$1500,"&lt;=1105",K$4:K$1500,"&gt;"&amp;K871)+1,IF(AND($C871&gt;=901,$C871&lt;=905),COUNTIFS($C$4:$C$1500,"&gt;=901",$C$4:$C$1500,"&lt;=905",K$4:K$1500,"&gt;"&amp;K871)+1,IF(AND($C871&gt;=801,$C871&lt;=805),COUNTIFS($C$4:$C$1500,"&gt;=801",$C$4:$C$1500,"&lt;=805",K$4:K$1500,"&gt;"&amp;K871)+1,IF(AND($C871&gt;=701,$C871&lt;=705),COUNTIFS($C$4:$C$1500,"&gt;=701",$C$4:$C$1500,"&lt;=705",K$4:K$1500,"&gt;"&amp;K871)+1,IF(AND($C871&gt;=601,$C871&lt;=606),COUNTIFS($C$4:$C$1500,"&gt;=601",$C$4:$C$1500,"&lt;=606",K$4:K$1500,"&gt;"&amp;K871)+1,"")))))))</f>
        <v/>
      </c>
      <c r="N871" s="99">
        <f>IF(OR($C871="",K871=""),"",IF(OR(AND($C871&gt;=1001,$C871&lt;=1005),AND($C871&gt;=1101,$C871&lt;=1105)),COUNTIFS($C$4:$C$1500,"&gt;=1001",$C$4:$C$1500,"&lt;=1005",K$4:K$1500,"&gt;"&amp;K871)+COUNTIFS($C$4:$C$1500,"&gt;=1101",$C$4:$C$1500,"&lt;=1105",K$4:K$1500,"&gt;"&amp;K871)+1,""))</f>
        <v/>
      </c>
      <c r="O871" s="94" t="n">
        <v>35.79</v>
      </c>
      <c r="P871" s="94" t="n">
        <v>41.46</v>
      </c>
      <c r="Q871" s="94" t="n">
        <v>52.95</v>
      </c>
      <c r="R871" s="94" t="n">
        <v>55</v>
      </c>
      <c r="S871" s="94" t="n">
        <v>84.44</v>
      </c>
      <c r="T871" s="99">
        <f>IF(AND(O871&gt;0,O871&lt;36),1,IF(AND(O871&gt;=36,O871&lt;51),2,IF(AND(O871&gt;=51,O871&lt;71),3,IF(AND(O871&gt;=71,O871&lt;=100),4,))))</f>
        <v/>
      </c>
      <c r="U871" s="99">
        <f>IF(AND(P871&gt;0,P871&lt;41),1,IF(AND(P871&gt;=41,P871&lt;56),2,IF(AND(P871&gt;=56,P871&lt;71),3,IF(AND(P871&gt;=71,P871&lt;=100),4,))))</f>
        <v/>
      </c>
      <c r="V871" s="99">
        <f>IF(AND(Q871&gt;0,Q871&lt;41),1,IF(AND(Q871&gt;=41,Q871&lt;56),2,IF(AND(Q871&gt;=56,Q871&lt;71),3,IF(AND(Q871&gt;=71,Q871&lt;=100),4,))))</f>
        <v/>
      </c>
      <c r="W871" s="99">
        <f>IF(AND(R871&gt;0,R871&lt;36),1,IF(AND(R871&gt;=36,R871&lt;51),2,IF(AND(R871&gt;=51,R871&lt;66),3,IF(AND(R871&gt;=66,R871&lt;=100),4,))))</f>
        <v/>
      </c>
      <c r="X871" s="100">
        <f>IF(AND(S871&gt;0,S871&lt;37),1,IF(AND(S871&gt;=37,S871&lt;58),2,IF(AND(S871&gt;=58,S871&lt;71),3,IF(AND(S871&gt;=71,S871&lt;=100),4,))))</f>
        <v/>
      </c>
      <c r="Y871" s="101">
        <f>IF(SUM(AC871:AG871)=0, "", ROUND(((AC871*3+AD871*3+AE871*3+AF871*3+AG871*1)/13)*5,0))</f>
        <v/>
      </c>
      <c r="Z871" s="99">
        <f>IF(OR($C871="",Y871=""),"",COUNTIFS($C$4:$C$1500,$C871,Y$4:Y$1500,"&gt;"&amp;Y871)+1)</f>
        <v/>
      </c>
      <c r="AA871" s="99">
        <f>IF(OR($C871="",Y871=""),"",IF(AND($C871&gt;=1001,$C871&lt;=1005),COUNTIFS($C$4:$C$1500,"&gt;=1001",$C$4:$C$1500,"&lt;=1005",Y$4:Y$1500,"&gt;"&amp;Y871)+1,IF(AND($C871&gt;=1101,$C871&lt;=1105),COUNTIFS($C$4:$C$1500,"&gt;=1101",$C$4:$C$1500,"&lt;=1105",Y$4:Y$1500,"&gt;"&amp;Y871)+1,IF(AND($C871&gt;=901,$C871&lt;=905),COUNTIFS($C$4:$C$1500,"&gt;=901",$C$4:$C$1500,"&lt;=905",Y$4:Y$1500,"&gt;"&amp;Y871)+1,IF(AND($C871&gt;=801,$C871&lt;=805),COUNTIFS($C$4:$C$1500,"&gt;=801",$C$4:$C$1500,"&lt;=805",Y$4:Y$1500,"&gt;"&amp;Y871)+1,IF(AND($C871&gt;=701,$C871&lt;=705),COUNTIFS($C$4:$C$1500,"&gt;=701",$C$4:$C$1500,"&lt;=705",Y$4:Y$1500,"&gt;"&amp;Y871)+1,IF(AND($C871&gt;=601,$C871&lt;=606),COUNTIFS($C$4:$C$1500,"&gt;=601",$C$4:$C$1500,"&lt;=606",Y$4:Y$1500,"&gt;"&amp;Y871)+1,"")))))))</f>
        <v/>
      </c>
      <c r="AB871" s="99">
        <f>IF(OR($C871="",Y871=""),"",IF(OR(AND($C871&gt;=1001,$C871&lt;=1005),AND($C871&gt;=1101,$C871&lt;=1105)),COUNTIFS($C$4:$C$1500,"&gt;=1001",$C$4:$C$1500,"&lt;=1005",Y$4:Y$1500,"&gt;"&amp;Y871)+COUNTIFS($C$4:$C$1500,"&gt;=1101",$C$4:$C$1500,"&lt;=1105",Y$4:Y$1500,"&gt;"&amp;Y871)+1,""))</f>
        <v/>
      </c>
      <c r="AC871" s="94" t="n">
        <v>38.5</v>
      </c>
      <c r="AD871" s="94" t="n">
        <v>45.36</v>
      </c>
      <c r="AE871" s="94" t="n">
        <v>55.13</v>
      </c>
      <c r="AF871" s="94" t="n">
        <v>56.88</v>
      </c>
      <c r="AG871" s="94" t="n">
        <v>70</v>
      </c>
      <c r="AH871" s="99">
        <f>IF(AND(AC871&gt;0,AC871&lt;36),1,IF(AND(AC871&gt;=36,AC871&lt;51),2,IF(AND(AC871&gt;=51,AC871&lt;71),3,IF(AND(AC871&gt;=71,AC871&lt;=100),4,))))</f>
        <v/>
      </c>
      <c r="AI871" s="99">
        <f>IF(AND(AD871&gt;0,AD871&lt;41),1,IF(AND(AD871&gt;=41,AD871&lt;56),2,IF(AND(AD871&gt;=56,AD871&lt;71),3,IF(AND(AD871&gt;=71,AD871&lt;=100),4,))))</f>
        <v/>
      </c>
      <c r="AJ871" s="99">
        <f>IF(AND(AE871&gt;0,AE871&lt;41),1,IF(AND(AE871&gt;=41,AE871&lt;56),2,IF(AND(AE871&gt;=56,AE871&lt;71),3,IF(AND(AE871&gt;=71,AE871&lt;=100),4,))))</f>
        <v/>
      </c>
      <c r="AK871" s="99">
        <f>IF(AND(AF871&gt;0,AF871&lt;36),1,IF(AND(AF871&gt;=36,AF871&lt;51),2,IF(AND(AF871&gt;=51,AF871&lt;66),3,IF(AND(AF871&gt;=66,AF871&lt;=100),4,))))</f>
        <v/>
      </c>
      <c r="AL871" s="100">
        <f>IF(AND(AG871&gt;0,AG871&lt;37),1,IF(AND(AG871&gt;=37,AG871&lt;58),2,IF(AND(AG871&gt;=58,AG871&lt;71),3,IF(AND(AG871&gt;=71,AG871&lt;=100),4,))))</f>
        <v/>
      </c>
      <c r="AM871" s="101">
        <f>IF((Y871&lt;&gt;"")*(K871&lt;&gt;""),Y871-K871,"")</f>
        <v/>
      </c>
      <c r="AN871" s="99">
        <f>IF((Z871&lt;&gt;"")*(L871&lt;&gt;""),Z871-L871,"")</f>
        <v/>
      </c>
      <c r="AO871" s="99">
        <f>IF((AA871&lt;&gt;"")*(M871&lt;&gt;""),AA871-M871,"")</f>
        <v/>
      </c>
      <c r="AP871" s="99">
        <f>IF((AB871&lt;&gt;"")*(N871&lt;&gt;""),AB871-N871,"")</f>
        <v/>
      </c>
      <c r="AQ871" s="94">
        <f>IF((AC871&lt;&gt;"")*(O871&lt;&gt;""),AC871-O871,"")</f>
        <v/>
      </c>
      <c r="AR871" s="94">
        <f>IF((AD871&lt;&gt;"")*(P871&lt;&gt;""),AD871-P871,"")</f>
        <v/>
      </c>
      <c r="AS871" s="94">
        <f>IF((AE871&lt;&gt;"")*(Q871&lt;&gt;""),AE871-Q871,"")</f>
        <v/>
      </c>
      <c r="AT871" s="94">
        <f>IF((AF871&lt;&gt;"")*(R871&lt;&gt;""),AF871-R871,"")</f>
        <v/>
      </c>
      <c r="AU871" s="94">
        <f>IF((AG871&lt;&gt;"")*(S871&lt;&gt;""),AG871-S871,"")</f>
        <v/>
      </c>
      <c r="AV871" s="99">
        <f>IF((AH871&lt;&gt;"")*(T871&lt;&gt;""),AH871-T871,"")</f>
        <v/>
      </c>
      <c r="AW871" s="99">
        <f>IF((AI871&lt;&gt;"")*(U871&lt;&gt;""),AI871-U871,"")</f>
        <v/>
      </c>
      <c r="AX871" s="99">
        <f>IF((AJ871&lt;&gt;"")*(V871&lt;&gt;""),AJ871-V871,"")</f>
        <v/>
      </c>
      <c r="AY871" s="99">
        <f>IF((AK871&lt;&gt;"")*(W871&lt;&gt;""),AK871-W871,"")</f>
        <v/>
      </c>
      <c r="AZ871" s="102">
        <f>IF((AL871&lt;&gt;"")*(X871&lt;&gt;""),AL871-X871,"")</f>
        <v/>
      </c>
      <c r="BA871" s="50">
        <f>IFERROR(__xludf.dummyfunction("AI(""Actúa como un tutor académico y dirígete personalmente al estudiante "" &amp; I871 &amp; "" "" &amp; J871 &amp; "" "" &amp; G871 &amp; "" "" &amp; H871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AM871 &amp; ""'. Diferencias por área: Matemáticas ("" &amp; AQ871 &amp; ""), Ciencias Natura"&amp;"les ("" &amp; AR871 &amp; ""), Sociales ("" &amp; AS871 &amp; ""), Lectura Crítica ("" &amp; AT871 &amp; "") e Inglés ("" &amp; AU871 &amp; ""). Variación en posición: grupo ("" &amp; AN871 &amp; ""), grado ("" &amp; AO871 &amp; "") y media ("" &amp; AP871 &amp; ""). Puntajes Primer Simulacro: Global "" &amp; K871 &amp; "", Mat "" &amp; "&amp;"O4 &amp; "", Cien "" &amp; P871 &amp; "", Soc "" &amp; Q871 &amp; "", Lec "" &amp; R871 &amp; "", Ing "" &amp; S871 &amp; "". Puntajes Segundo Simulacro: Global "" &amp; Y871 &amp; "", Mat "" &amp; AC871 &amp; "", Cien "" &amp; AD871 &amp; "", Soc "" &amp; AE871 &amp; "", Lec "" &amp; AF871 &amp; "", Ing "" &amp; AG871 &amp; "". Escribe un mensaje motivador"&amp;" y breve (máximo 4 líneas)."")
"),"=AI(""Actúa como un tutor académico y dirígete personalmente al estudiante "" &amp; I871 &amp; "" "" &amp; J871 &amp; "" "" &amp; G871 &amp; "" "" &amp; H871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AM871 &amp; ""'. Diferencias por área: Matemáticas ("" &amp; AQ871 &amp; ""), Ciencias Natur"&amp;"ales ("" &amp; AR871 &amp; ""), Sociales ("" &amp; AS871 &amp; ""), Lectura Crítica ("" &amp; AT871 &amp; "") e Inglés ("" &amp; AU871 &amp; ""). Variación en posición: grupo ("" &amp; AN871 &amp; ""), grado ("" &amp; AO871 &amp; "") y media ("" &amp; AP871 &amp; ""). Puntajes Primer Simulacro: Global "" &amp; K871 &amp; "", Mat "" &amp;"&amp;" O871 &amp; "", Cien "" &amp; P871 &amp; "", Soc "" &amp; Q871 &amp; "", Lec "" &amp; R871 &amp; "", Ing "" &amp; S871 &amp; "". Puntajes Segundo Simulacro: Global "" &amp; Y871 &amp; "", Mat "" &amp; AC871 &amp; "", Cien "" &amp; AD871 &amp; "", Soc "" &amp; AE871 &amp; "", Lec "" &amp; AF871 &amp; "", Ing "" &amp; AG871 &amp; "". Escribe un mensaje motivado"&amp;"r y breve (máximo 4 líneas)."")
")</f>
        <v/>
      </c>
    </row>
    <row r="872" ht="15.75" customHeight="1" s="42">
      <c r="A872" s="93" t="n"/>
      <c r="B872" s="94" t="inlineStr">
        <is>
          <t>Bachillerato</t>
        </is>
      </c>
      <c r="C872" s="94" t="n">
        <v>1005</v>
      </c>
      <c r="D872" s="94" t="n"/>
      <c r="E872" s="95" t="n">
        <v>1011591879</v>
      </c>
      <c r="F872" s="96">
        <f>TRIM(G872&amp;" "&amp;H872&amp;" "&amp;I872&amp;" "&amp;J872)</f>
        <v/>
      </c>
      <c r="G872" s="94" t="inlineStr">
        <is>
          <t>Restrepo</t>
        </is>
      </c>
      <c r="H872" s="94" t="inlineStr">
        <is>
          <t>Serna</t>
        </is>
      </c>
      <c r="I872" s="94" t="inlineStr">
        <is>
          <t>Yolany</t>
        </is>
      </c>
      <c r="J872" s="97" t="n"/>
      <c r="K872" s="98">
        <f>IF(SUM(O872:S872)=0, "", ROUND(((O872*3+P872*3+Q872*3+R872*3+S872*1)/13)*5,0))</f>
        <v/>
      </c>
      <c r="L872" s="99">
        <f>IF(OR($C872="",K872=""),"",COUNTIFS($C$4:$C$1500,$C872,K$4:K$1500,"&gt;"&amp;K872)+1)</f>
        <v/>
      </c>
      <c r="M872" s="99">
        <f>IF(OR($C872="",K872=""),"",IF(AND($C872&gt;=1001,$C872&lt;=1005),COUNTIFS($C$4:$C$1500,"&gt;=1001",$C$4:$C$1500,"&lt;=1005",K$4:K$1500,"&gt;"&amp;K872)+1,IF(AND($C872&gt;=1101,$C872&lt;=1105),COUNTIFS($C$4:$C$1500,"&gt;=1101",$C$4:$C$1500,"&lt;=1105",K$4:K$1500,"&gt;"&amp;K872)+1,IF(AND($C872&gt;=901,$C872&lt;=905),COUNTIFS($C$4:$C$1500,"&gt;=901",$C$4:$C$1500,"&lt;=905",K$4:K$1500,"&gt;"&amp;K872)+1,IF(AND($C872&gt;=801,$C872&lt;=805),COUNTIFS($C$4:$C$1500,"&gt;=801",$C$4:$C$1500,"&lt;=805",K$4:K$1500,"&gt;"&amp;K872)+1,IF(AND($C872&gt;=701,$C872&lt;=705),COUNTIFS($C$4:$C$1500,"&gt;=701",$C$4:$C$1500,"&lt;=705",K$4:K$1500,"&gt;"&amp;K872)+1,IF(AND($C872&gt;=601,$C872&lt;=606),COUNTIFS($C$4:$C$1500,"&gt;=601",$C$4:$C$1500,"&lt;=606",K$4:K$1500,"&gt;"&amp;K872)+1,"")))))))</f>
        <v/>
      </c>
      <c r="N872" s="99">
        <f>IF(OR($C872="",K872=""),"",IF(OR(AND($C872&gt;=1001,$C872&lt;=1005),AND($C872&gt;=1101,$C872&lt;=1105)),COUNTIFS($C$4:$C$1500,"&gt;=1001",$C$4:$C$1500,"&lt;=1005",K$4:K$1500,"&gt;"&amp;K872)+COUNTIFS($C$4:$C$1500,"&gt;=1101",$C$4:$C$1500,"&lt;=1105",K$4:K$1500,"&gt;"&amp;K872)+1,""))</f>
        <v/>
      </c>
      <c r="O872" s="94" t="n">
        <v>19.19</v>
      </c>
      <c r="P872" s="94" t="n">
        <v>21.18</v>
      </c>
      <c r="Q872" s="94" t="n">
        <v>28.5</v>
      </c>
      <c r="R872" s="94" t="n">
        <v>37.5</v>
      </c>
      <c r="S872" s="94" t="n">
        <v>33.33</v>
      </c>
      <c r="T872" s="99">
        <f>IF(AND(O872&gt;0,O872&lt;36),1,IF(AND(O872&gt;=36,O872&lt;51),2,IF(AND(O872&gt;=51,O872&lt;71),3,IF(AND(O872&gt;=71,O872&lt;=100),4,))))</f>
        <v/>
      </c>
      <c r="U872" s="99">
        <f>IF(AND(P872&gt;0,P872&lt;41),1,IF(AND(P872&gt;=41,P872&lt;56),2,IF(AND(P872&gt;=56,P872&lt;71),3,IF(AND(P872&gt;=71,P872&lt;=100),4,))))</f>
        <v/>
      </c>
      <c r="V872" s="99">
        <f>IF(AND(Q872&gt;0,Q872&lt;41),1,IF(AND(Q872&gt;=41,Q872&lt;56),2,IF(AND(Q872&gt;=56,Q872&lt;71),3,IF(AND(Q872&gt;=71,Q872&lt;=100),4,))))</f>
        <v/>
      </c>
      <c r="W872" s="99">
        <f>IF(AND(R872&gt;0,R872&lt;36),1,IF(AND(R872&gt;=36,R872&lt;51),2,IF(AND(R872&gt;=51,R872&lt;66),3,IF(AND(R872&gt;=66,R872&lt;=100),4,))))</f>
        <v/>
      </c>
      <c r="X872" s="100">
        <f>IF(AND(S872&gt;0,S872&lt;37),1,IF(AND(S872&gt;=37,S872&lt;58),2,IF(AND(S872&gt;=58,S872&lt;71),3,IF(AND(S872&gt;=71,S872&lt;=100),4,))))</f>
        <v/>
      </c>
      <c r="Y872" s="101">
        <f>IF(SUM(AC872:AG872)=0, "", ROUND(((AC872*3+AD872*3+AE872*3+AF872*3+AG872*1)/13)*5,0))</f>
        <v/>
      </c>
      <c r="Z872" s="99">
        <f>IF(OR($C872="",Y872=""),"",COUNTIFS($C$4:$C$1500,$C872,Y$4:Y$1500,"&gt;"&amp;Y872)+1)</f>
        <v/>
      </c>
      <c r="AA872" s="99">
        <f>IF(OR($C872="",Y872=""),"",IF(AND($C872&gt;=1001,$C872&lt;=1005),COUNTIFS($C$4:$C$1500,"&gt;=1001",$C$4:$C$1500,"&lt;=1005",Y$4:Y$1500,"&gt;"&amp;Y872)+1,IF(AND($C872&gt;=1101,$C872&lt;=1105),COUNTIFS($C$4:$C$1500,"&gt;=1101",$C$4:$C$1500,"&lt;=1105",Y$4:Y$1500,"&gt;"&amp;Y872)+1,IF(AND($C872&gt;=901,$C872&lt;=905),COUNTIFS($C$4:$C$1500,"&gt;=901",$C$4:$C$1500,"&lt;=905",Y$4:Y$1500,"&gt;"&amp;Y872)+1,IF(AND($C872&gt;=801,$C872&lt;=805),COUNTIFS($C$4:$C$1500,"&gt;=801",$C$4:$C$1500,"&lt;=805",Y$4:Y$1500,"&gt;"&amp;Y872)+1,IF(AND($C872&gt;=701,$C872&lt;=705),COUNTIFS($C$4:$C$1500,"&gt;=701",$C$4:$C$1500,"&lt;=705",Y$4:Y$1500,"&gt;"&amp;Y872)+1,IF(AND($C872&gt;=601,$C872&lt;=606),COUNTIFS($C$4:$C$1500,"&gt;=601",$C$4:$C$1500,"&lt;=606",Y$4:Y$1500,"&gt;"&amp;Y872)+1,"")))))))</f>
        <v/>
      </c>
      <c r="AB872" s="99">
        <f>IF(OR($C872="",Y872=""),"",IF(OR(AND($C872&gt;=1001,$C872&lt;=1005),AND($C872&gt;=1101,$C872&lt;=1105)),COUNTIFS($C$4:$C$1500,"&gt;=1001",$C$4:$C$1500,"&lt;=1005",Y$4:Y$1500,"&gt;"&amp;Y872)+COUNTIFS($C$4:$C$1500,"&gt;=1101",$C$4:$C$1500,"&lt;=1105",Y$4:Y$1500,"&gt;"&amp;Y872)+1,""))</f>
        <v/>
      </c>
      <c r="AC872" s="94" t="n">
        <v>83</v>
      </c>
      <c r="AD872" s="94" t="n">
        <v>70</v>
      </c>
      <c r="AE872" s="94" t="n">
        <v>98</v>
      </c>
      <c r="AF872" s="94" t="n">
        <v>83</v>
      </c>
      <c r="AG872" s="94" t="n">
        <v>83</v>
      </c>
      <c r="AH872" s="99">
        <f>IF(AND(AC872&gt;0,AC872&lt;36),1,IF(AND(AC872&gt;=36,AC872&lt;51),2,IF(AND(AC872&gt;=51,AC872&lt;71),3,IF(AND(AC872&gt;=71,AC872&lt;=100),4,))))</f>
        <v/>
      </c>
      <c r="AI872" s="99">
        <f>IF(AND(AD872&gt;0,AD872&lt;41),1,IF(AND(AD872&gt;=41,AD872&lt;56),2,IF(AND(AD872&gt;=56,AD872&lt;71),3,IF(AND(AD872&gt;=71,AD872&lt;=100),4,))))</f>
        <v/>
      </c>
      <c r="AJ872" s="99">
        <f>IF(AND(AE872&gt;0,AE872&lt;41),1,IF(AND(AE872&gt;=41,AE872&lt;56),2,IF(AND(AE872&gt;=56,AE872&lt;71),3,IF(AND(AE872&gt;=71,AE872&lt;=100),4,))))</f>
        <v/>
      </c>
      <c r="AK872" s="99">
        <f>IF(AND(AF872&gt;0,AF872&lt;36),1,IF(AND(AF872&gt;=36,AF872&lt;51),2,IF(AND(AF872&gt;=51,AF872&lt;66),3,IF(AND(AF872&gt;=66,AF872&lt;=100),4,))))</f>
        <v/>
      </c>
      <c r="AL872" s="100">
        <f>IF(AND(AG872&gt;0,AG872&lt;37),1,IF(AND(AG872&gt;=37,AG872&lt;58),2,IF(AND(AG872&gt;=58,AG872&lt;71),3,IF(AND(AG872&gt;=71,AG872&lt;=100),4,))))</f>
        <v/>
      </c>
      <c r="AM872" s="101">
        <f>IF((Y872&lt;&gt;"")*(K872&lt;&gt;""),Y872-K872,"")</f>
        <v/>
      </c>
      <c r="AN872" s="99">
        <f>IF((Z872&lt;&gt;"")*(L872&lt;&gt;""),Z872-L872,"")</f>
        <v/>
      </c>
      <c r="AO872" s="99">
        <f>IF((AA872&lt;&gt;"")*(M872&lt;&gt;""),AA872-M872,"")</f>
        <v/>
      </c>
      <c r="AP872" s="99">
        <f>IF((AB872&lt;&gt;"")*(N872&lt;&gt;""),AB872-N872,"")</f>
        <v/>
      </c>
      <c r="AQ872" s="94">
        <f>IF((AC872&lt;&gt;"")*(O872&lt;&gt;""),AC872-O872,"")</f>
        <v/>
      </c>
      <c r="AR872" s="94">
        <f>IF((AD872&lt;&gt;"")*(P872&lt;&gt;""),AD872-P872,"")</f>
        <v/>
      </c>
      <c r="AS872" s="94">
        <f>IF((AE872&lt;&gt;"")*(Q872&lt;&gt;""),AE872-Q872,"")</f>
        <v/>
      </c>
      <c r="AT872" s="94">
        <f>IF((AF872&lt;&gt;"")*(R872&lt;&gt;""),AF872-R872,"")</f>
        <v/>
      </c>
      <c r="AU872" s="94">
        <f>IF((AG872&lt;&gt;"")*(S872&lt;&gt;""),AG872-S872,"")</f>
        <v/>
      </c>
      <c r="AV872" s="99">
        <f>IF((AH872&lt;&gt;"")*(T872&lt;&gt;""),AH872-T872,"")</f>
        <v/>
      </c>
      <c r="AW872" s="99">
        <f>IF((AI872&lt;&gt;"")*(U872&lt;&gt;""),AI872-U872,"")</f>
        <v/>
      </c>
      <c r="AX872" s="99">
        <f>IF((AJ872&lt;&gt;"")*(V872&lt;&gt;""),AJ872-V872,"")</f>
        <v/>
      </c>
      <c r="AY872" s="99">
        <f>IF((AK872&lt;&gt;"")*(W872&lt;&gt;""),AK872-W872,"")</f>
        <v/>
      </c>
      <c r="AZ872" s="102">
        <f>IF((AL872&lt;&gt;"")*(X872&lt;&gt;""),AL872-X872,"")</f>
        <v/>
      </c>
      <c r="BA872" s="50">
        <f>IFERROR(__xludf.dummyfunction("AI(""Actúa como un tutor académico y dirígete personalmente al estudiante "" &amp; I872 &amp; "" "" &amp; J872 &amp; "" "" &amp; G872 &amp; "" "" &amp; H872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AM872 &amp; ""'. Diferencias por área: Matemáticas ("" &amp; AQ872 &amp; ""), Ciencias Natura"&amp;"les ("" &amp; AR872 &amp; ""), Sociales ("" &amp; AS872 &amp; ""), Lectura Crítica ("" &amp; AT872 &amp; "") e Inglés ("" &amp; AU872 &amp; ""). Variación en posición: grupo ("" &amp; AN872 &amp; ""), grado ("" &amp; AO872 &amp; "") y media ("" &amp; AP872 &amp; ""). Puntajes Primer Simulacro: Global "" &amp; K872 &amp; "", Mat "" &amp; "&amp;"O4 &amp; "", Cien "" &amp; P872 &amp; "", Soc "" &amp; Q872 &amp; "", Lec "" &amp; R872 &amp; "", Ing "" &amp; S872 &amp; "". Puntajes Segundo Simulacro: Global "" &amp; Y872 &amp; "", Mat "" &amp; AC872 &amp; "", Cien "" &amp; AD872 &amp; "", Soc "" &amp; AE872 &amp; "", Lec "" &amp; AF872 &amp; "", Ing "" &amp; AG872 &amp; "". Escribe un mensaje motivador"&amp;" y breve (máximo 4 líneas)."")
"),"=AI(""Actúa como un tutor académico y dirígete personalmente al estudiante "" &amp; I872 &amp; "" "" &amp; J872 &amp; "" "" &amp; G872 &amp; "" "" &amp; H872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AM872 &amp; ""'. Diferencias por área: Matemáticas ("" &amp; AQ872 &amp; ""), Ciencias Natur"&amp;"ales ("" &amp; AR872 &amp; ""), Sociales ("" &amp; AS872 &amp; ""), Lectura Crítica ("" &amp; AT872 &amp; "") e Inglés ("" &amp; AU872 &amp; ""). Variación en posición: grupo ("" &amp; AN872 &amp; ""), grado ("" &amp; AO872 &amp; "") y media ("" &amp; AP872 &amp; ""). Puntajes Primer Simulacro: Global "" &amp; K872 &amp; "", Mat "" &amp;"&amp;" O872 &amp; "", Cien "" &amp; P872 &amp; "", Soc "" &amp; Q872 &amp; "", Lec "" &amp; R872 &amp; "", Ing "" &amp; S872 &amp; "". Puntajes Segundo Simulacro: Global "" &amp; Y872 &amp; "", Mat "" &amp; AC872 &amp; "", Cien "" &amp; AD872 &amp; "", Soc "" &amp; AE872 &amp; "", Lec "" &amp; AF872 &amp; "", Ing "" &amp; AG872 &amp; "". Escribe un mensaje motivado"&amp;"r y breve (máximo 4 líneas)."")
")</f>
        <v/>
      </c>
    </row>
    <row r="873" ht="15.75" customHeight="1" s="42">
      <c r="A873" s="93" t="n"/>
      <c r="B873" s="94" t="inlineStr">
        <is>
          <t>Bachillerato</t>
        </is>
      </c>
      <c r="C873" s="94" t="n">
        <v>1005</v>
      </c>
      <c r="D873" s="94" t="n"/>
      <c r="E873" s="95" t="n">
        <v>1108830973</v>
      </c>
      <c r="F873" s="96">
        <f>TRIM(G873&amp;" "&amp;H873&amp;" "&amp;I873&amp;" "&amp;J873)</f>
        <v/>
      </c>
      <c r="G873" s="94" t="inlineStr">
        <is>
          <t>Rivera</t>
        </is>
      </c>
      <c r="H873" s="94" t="inlineStr">
        <is>
          <t>Murcia</t>
        </is>
      </c>
      <c r="I873" s="94" t="inlineStr">
        <is>
          <t>Kevin</t>
        </is>
      </c>
      <c r="J873" s="97" t="inlineStr">
        <is>
          <t>Stiven</t>
        </is>
      </c>
      <c r="K873" s="98">
        <f>IF(SUM(O873:S873)=0, "", ROUND(((O873*3+P873*3+Q873*3+R873*3+S873*1)/13)*5,0))</f>
        <v/>
      </c>
      <c r="L873" s="99">
        <f>IF(OR($C873="",K873=""),"",COUNTIFS($C$4:$C$1500,$C873,K$4:K$1500,"&gt;"&amp;K873)+1)</f>
        <v/>
      </c>
      <c r="M873" s="99">
        <f>IF(OR($C873="",K873=""),"",IF(AND($C873&gt;=1001,$C873&lt;=1005),COUNTIFS($C$4:$C$1500,"&gt;=1001",$C$4:$C$1500,"&lt;=1005",K$4:K$1500,"&gt;"&amp;K873)+1,IF(AND($C873&gt;=1101,$C873&lt;=1105),COUNTIFS($C$4:$C$1500,"&gt;=1101",$C$4:$C$1500,"&lt;=1105",K$4:K$1500,"&gt;"&amp;K873)+1,IF(AND($C873&gt;=901,$C873&lt;=905),COUNTIFS($C$4:$C$1500,"&gt;=901",$C$4:$C$1500,"&lt;=905",K$4:K$1500,"&gt;"&amp;K873)+1,IF(AND($C873&gt;=801,$C873&lt;=805),COUNTIFS($C$4:$C$1500,"&gt;=801",$C$4:$C$1500,"&lt;=805",K$4:K$1500,"&gt;"&amp;K873)+1,IF(AND($C873&gt;=701,$C873&lt;=705),COUNTIFS($C$4:$C$1500,"&gt;=701",$C$4:$C$1500,"&lt;=705",K$4:K$1500,"&gt;"&amp;K873)+1,IF(AND($C873&gt;=601,$C873&lt;=606),COUNTIFS($C$4:$C$1500,"&gt;=601",$C$4:$C$1500,"&lt;=606",K$4:K$1500,"&gt;"&amp;K873)+1,"")))))))</f>
        <v/>
      </c>
      <c r="N873" s="99">
        <f>IF(OR($C873="",K873=""),"",IF(OR(AND($C873&gt;=1001,$C873&lt;=1005),AND($C873&gt;=1101,$C873&lt;=1105)),COUNTIFS($C$4:$C$1500,"&gt;=1001",$C$4:$C$1500,"&lt;=1005",K$4:K$1500,"&gt;"&amp;K873)+COUNTIFS($C$4:$C$1500,"&gt;=1101",$C$4:$C$1500,"&lt;=1105",K$4:K$1500,"&gt;"&amp;K873)+1,""))</f>
        <v/>
      </c>
      <c r="O873" s="94" t="n">
        <v>35.8</v>
      </c>
      <c r="P873" s="94" t="n">
        <v>35.76</v>
      </c>
      <c r="Q873" s="94" t="n">
        <v>28.5</v>
      </c>
      <c r="R873" s="94" t="n">
        <v>42.5</v>
      </c>
      <c r="S873" s="94" t="n">
        <v>71.11</v>
      </c>
      <c r="T873" s="99">
        <f>IF(AND(O873&gt;0,O873&lt;36),1,IF(AND(O873&gt;=36,O873&lt;51),2,IF(AND(O873&gt;=51,O873&lt;71),3,IF(AND(O873&gt;=71,O873&lt;=100),4,))))</f>
        <v/>
      </c>
      <c r="U873" s="99">
        <f>IF(AND(P873&gt;0,P873&lt;41),1,IF(AND(P873&gt;=41,P873&lt;56),2,IF(AND(P873&gt;=56,P873&lt;71),3,IF(AND(P873&gt;=71,P873&lt;=100),4,))))</f>
        <v/>
      </c>
      <c r="V873" s="99">
        <f>IF(AND(Q873&gt;0,Q873&lt;41),1,IF(AND(Q873&gt;=41,Q873&lt;56),2,IF(AND(Q873&gt;=56,Q873&lt;71),3,IF(AND(Q873&gt;=71,Q873&lt;=100),4,))))</f>
        <v/>
      </c>
      <c r="W873" s="99">
        <f>IF(AND(R873&gt;0,R873&lt;36),1,IF(AND(R873&gt;=36,R873&lt;51),2,IF(AND(R873&gt;=51,R873&lt;66),3,IF(AND(R873&gt;=66,R873&lt;=100),4,))))</f>
        <v/>
      </c>
      <c r="X873" s="100">
        <f>IF(AND(S873&gt;0,S873&lt;37),1,IF(AND(S873&gt;=37,S873&lt;58),2,IF(AND(S873&gt;=58,S873&lt;71),3,IF(AND(S873&gt;=71,S873&lt;=100),4,))))</f>
        <v/>
      </c>
      <c r="Y873" s="101">
        <f>IF(SUM(AC873:AG873)=0, "", ROUND(((AC873*3+AD873*3+AE873*3+AF873*3+AG873*1)/13)*5,0))</f>
        <v/>
      </c>
      <c r="Z873" s="99">
        <f>IF(OR($C873="",Y873=""),"",COUNTIFS($C$4:$C$1500,$C873,Y$4:Y$1500,"&gt;"&amp;Y873)+1)</f>
        <v/>
      </c>
      <c r="AA873" s="99">
        <f>IF(OR($C873="",Y873=""),"",IF(AND($C873&gt;=1001,$C873&lt;=1005),COUNTIFS($C$4:$C$1500,"&gt;=1001",$C$4:$C$1500,"&lt;=1005",Y$4:Y$1500,"&gt;"&amp;Y873)+1,IF(AND($C873&gt;=1101,$C873&lt;=1105),COUNTIFS($C$4:$C$1500,"&gt;=1101",$C$4:$C$1500,"&lt;=1105",Y$4:Y$1500,"&gt;"&amp;Y873)+1,IF(AND($C873&gt;=901,$C873&lt;=905),COUNTIFS($C$4:$C$1500,"&gt;=901",$C$4:$C$1500,"&lt;=905",Y$4:Y$1500,"&gt;"&amp;Y873)+1,IF(AND($C873&gt;=801,$C873&lt;=805),COUNTIFS($C$4:$C$1500,"&gt;=801",$C$4:$C$1500,"&lt;=805",Y$4:Y$1500,"&gt;"&amp;Y873)+1,IF(AND($C873&gt;=701,$C873&lt;=705),COUNTIFS($C$4:$C$1500,"&gt;=701",$C$4:$C$1500,"&lt;=705",Y$4:Y$1500,"&gt;"&amp;Y873)+1,IF(AND($C873&gt;=601,$C873&lt;=606),COUNTIFS($C$4:$C$1500,"&gt;=601",$C$4:$C$1500,"&lt;=606",Y$4:Y$1500,"&gt;"&amp;Y873)+1,"")))))))</f>
        <v/>
      </c>
      <c r="AB873" s="99">
        <f>IF(OR($C873="",Y873=""),"",IF(OR(AND($C873&gt;=1001,$C873&lt;=1005),AND($C873&gt;=1101,$C873&lt;=1105)),COUNTIFS($C$4:$C$1500,"&gt;=1001",$C$4:$C$1500,"&lt;=1005",Y$4:Y$1500,"&gt;"&amp;Y873)+COUNTIFS($C$4:$C$1500,"&gt;=1101",$C$4:$C$1500,"&lt;=1105",Y$4:Y$1500,"&gt;"&amp;Y873)+1,""))</f>
        <v/>
      </c>
      <c r="AC873" s="94" t="n">
        <v>55</v>
      </c>
      <c r="AD873" s="94" t="n">
        <v>34.42</v>
      </c>
      <c r="AE873" s="94" t="n">
        <v>49.88</v>
      </c>
      <c r="AF873" s="94" t="n">
        <v>52.5</v>
      </c>
      <c r="AG873" s="94" t="n">
        <v>78.75</v>
      </c>
      <c r="AH873" s="99">
        <f>IF(AND(AC873&gt;0,AC873&lt;36),1,IF(AND(AC873&gt;=36,AC873&lt;51),2,IF(AND(AC873&gt;=51,AC873&lt;71),3,IF(AND(AC873&gt;=71,AC873&lt;=100),4,))))</f>
        <v/>
      </c>
      <c r="AI873" s="99">
        <f>IF(AND(AD873&gt;0,AD873&lt;41),1,IF(AND(AD873&gt;=41,AD873&lt;56),2,IF(AND(AD873&gt;=56,AD873&lt;71),3,IF(AND(AD873&gt;=71,AD873&lt;=100),4,))))</f>
        <v/>
      </c>
      <c r="AJ873" s="99">
        <f>IF(AND(AE873&gt;0,AE873&lt;41),1,IF(AND(AE873&gt;=41,AE873&lt;56),2,IF(AND(AE873&gt;=56,AE873&lt;71),3,IF(AND(AE873&gt;=71,AE873&lt;=100),4,))))</f>
        <v/>
      </c>
      <c r="AK873" s="99">
        <f>IF(AND(AF873&gt;0,AF873&lt;36),1,IF(AND(AF873&gt;=36,AF873&lt;51),2,IF(AND(AF873&gt;=51,AF873&lt;66),3,IF(AND(AF873&gt;=66,AF873&lt;=100),4,))))</f>
        <v/>
      </c>
      <c r="AL873" s="100">
        <f>IF(AND(AG873&gt;0,AG873&lt;37),1,IF(AND(AG873&gt;=37,AG873&lt;58),2,IF(AND(AG873&gt;=58,AG873&lt;71),3,IF(AND(AG873&gt;=71,AG873&lt;=100),4,))))</f>
        <v/>
      </c>
      <c r="AM873" s="101">
        <f>IF((Y873&lt;&gt;"")*(K873&lt;&gt;""),Y873-K873,"")</f>
        <v/>
      </c>
      <c r="AN873" s="99">
        <f>IF((Z873&lt;&gt;"")*(L873&lt;&gt;""),Z873-L873,"")</f>
        <v/>
      </c>
      <c r="AO873" s="99">
        <f>IF((AA873&lt;&gt;"")*(M873&lt;&gt;""),AA873-M873,"")</f>
        <v/>
      </c>
      <c r="AP873" s="99">
        <f>IF((AB873&lt;&gt;"")*(N873&lt;&gt;""),AB873-N873,"")</f>
        <v/>
      </c>
      <c r="AQ873" s="94">
        <f>IF((AC873&lt;&gt;"")*(O873&lt;&gt;""),AC873-O873,"")</f>
        <v/>
      </c>
      <c r="AR873" s="94">
        <f>IF((AD873&lt;&gt;"")*(P873&lt;&gt;""),AD873-P873,"")</f>
        <v/>
      </c>
      <c r="AS873" s="94">
        <f>IF((AE873&lt;&gt;"")*(Q873&lt;&gt;""),AE873-Q873,"")</f>
        <v/>
      </c>
      <c r="AT873" s="94">
        <f>IF((AF873&lt;&gt;"")*(R873&lt;&gt;""),AF873-R873,"")</f>
        <v/>
      </c>
      <c r="AU873" s="94">
        <f>IF((AG873&lt;&gt;"")*(S873&lt;&gt;""),AG873-S873,"")</f>
        <v/>
      </c>
      <c r="AV873" s="99">
        <f>IF((AH873&lt;&gt;"")*(T873&lt;&gt;""),AH873-T873,"")</f>
        <v/>
      </c>
      <c r="AW873" s="99">
        <f>IF((AI873&lt;&gt;"")*(U873&lt;&gt;""),AI873-U873,"")</f>
        <v/>
      </c>
      <c r="AX873" s="99">
        <f>IF((AJ873&lt;&gt;"")*(V873&lt;&gt;""),AJ873-V873,"")</f>
        <v/>
      </c>
      <c r="AY873" s="99">
        <f>IF((AK873&lt;&gt;"")*(W873&lt;&gt;""),AK873-W873,"")</f>
        <v/>
      </c>
      <c r="AZ873" s="102">
        <f>IF((AL873&lt;&gt;"")*(X873&lt;&gt;""),AL873-X873,"")</f>
        <v/>
      </c>
      <c r="BA873" s="50">
        <f>IFERROR(__xludf.dummyfunction("AI(""Actúa como un tutor académico y dirígete personalmente al estudiante "" &amp; I873 &amp; "" "" &amp; J873 &amp; "" "" &amp; G873 &amp; "" "" &amp; H873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AM873 &amp; ""'. Diferencias por área: Matemáticas ("" &amp; AQ873 &amp; ""), Ciencias Natura"&amp;"les ("" &amp; AR873 &amp; ""), Sociales ("" &amp; AS873 &amp; ""), Lectura Crítica ("" &amp; AT873 &amp; "") e Inglés ("" &amp; AU873 &amp; ""). Variación en posición: grupo ("" &amp; AN873 &amp; ""), grado ("" &amp; AO873 &amp; "") y media ("" &amp; AP873 &amp; ""). Puntajes Primer Simulacro: Global "" &amp; K873 &amp; "", Mat "" &amp; "&amp;"O4 &amp; "", Cien "" &amp; P873 &amp; "", Soc "" &amp; Q873 &amp; "", Lec "" &amp; R873 &amp; "", Ing "" &amp; S873 &amp; "". Puntajes Segundo Simulacro: Global "" &amp; Y873 &amp; "", Mat "" &amp; AC873 &amp; "", Cien "" &amp; AD873 &amp; "", Soc "" &amp; AE873 &amp; "", Lec "" &amp; AF873 &amp; "", Ing "" &amp; AG873 &amp; "". Escribe un mensaje motivador"&amp;" y breve (máximo 4 líneas)."")
"),"=AI(""Actúa como un tutor académico y dirígete personalmente al estudiante "" &amp; I873 &amp; "" "" &amp; J873 &amp; "" "" &amp; G873 &amp; "" "" &amp; H873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AM873 &amp; ""'. Diferencias por área: Matemáticas ("" &amp; AQ873 &amp; ""), Ciencias Natur"&amp;"ales ("" &amp; AR873 &amp; ""), Sociales ("" &amp; AS873 &amp; ""), Lectura Crítica ("" &amp; AT873 &amp; "") e Inglés ("" &amp; AU873 &amp; ""). Variación en posición: grupo ("" &amp; AN873 &amp; ""), grado ("" &amp; AO873 &amp; "") y media ("" &amp; AP873 &amp; ""). Puntajes Primer Simulacro: Global "" &amp; K873 &amp; "", Mat "" &amp;"&amp;" O873 &amp; "", Cien "" &amp; P873 &amp; "", Soc "" &amp; Q873 &amp; "", Lec "" &amp; R873 &amp; "", Ing "" &amp; S873 &amp; "". Puntajes Segundo Simulacro: Global "" &amp; Y873 &amp; "", Mat "" &amp; AC873 &amp; "", Cien "" &amp; AD873 &amp; "", Soc "" &amp; AE873 &amp; "", Lec "" &amp; AF873 &amp; "", Ing "" &amp; AG873 &amp; "". Escribe un mensaje motivado"&amp;"r y breve (máximo 4 líneas)."")
")</f>
        <v/>
      </c>
    </row>
    <row r="874" ht="15.75" customHeight="1" s="42">
      <c r="A874" s="93" t="n"/>
      <c r="B874" s="94" t="inlineStr">
        <is>
          <t>Bachillerato</t>
        </is>
      </c>
      <c r="C874" s="94" t="n">
        <v>1005</v>
      </c>
      <c r="D874" s="94" t="n"/>
      <c r="E874" s="95" t="n">
        <v>1011593326</v>
      </c>
      <c r="F874" s="96">
        <f>TRIM(G874&amp;" "&amp;H874&amp;" "&amp;I874&amp;" "&amp;J874)</f>
        <v/>
      </c>
      <c r="G874" s="94" t="inlineStr">
        <is>
          <t>Rodríguez</t>
        </is>
      </c>
      <c r="H874" s="94" t="inlineStr">
        <is>
          <t>Alcaraz</t>
        </is>
      </c>
      <c r="I874" s="94" t="inlineStr">
        <is>
          <t>Wilson</t>
        </is>
      </c>
      <c r="J874" s="97" t="n"/>
      <c r="K874" s="98">
        <f>IF(SUM(O874:S874)=0, "", ROUND(((O874*3+P874*3+Q874*3+R874*3+S874*1)/13)*5,0))</f>
        <v/>
      </c>
      <c r="L874" s="99">
        <f>IF(OR($C874="",K874=""),"",COUNTIFS($C$4:$C$1500,$C874,K$4:K$1500,"&gt;"&amp;K874)+1)</f>
        <v/>
      </c>
      <c r="M874" s="99">
        <f>IF(OR($C874="",K874=""),"",IF(AND($C874&gt;=1001,$C874&lt;=1005),COUNTIFS($C$4:$C$1500,"&gt;=1001",$C$4:$C$1500,"&lt;=1005",K$4:K$1500,"&gt;"&amp;K874)+1,IF(AND($C874&gt;=1101,$C874&lt;=1105),COUNTIFS($C$4:$C$1500,"&gt;=1101",$C$4:$C$1500,"&lt;=1105",K$4:K$1500,"&gt;"&amp;K874)+1,IF(AND($C874&gt;=901,$C874&lt;=905),COUNTIFS($C$4:$C$1500,"&gt;=901",$C$4:$C$1500,"&lt;=905",K$4:K$1500,"&gt;"&amp;K874)+1,IF(AND($C874&gt;=801,$C874&lt;=805),COUNTIFS($C$4:$C$1500,"&gt;=801",$C$4:$C$1500,"&lt;=805",K$4:K$1500,"&gt;"&amp;K874)+1,IF(AND($C874&gt;=701,$C874&lt;=705),COUNTIFS($C$4:$C$1500,"&gt;=701",$C$4:$C$1500,"&lt;=705",K$4:K$1500,"&gt;"&amp;K874)+1,IF(AND($C874&gt;=601,$C874&lt;=606),COUNTIFS($C$4:$C$1500,"&gt;=601",$C$4:$C$1500,"&lt;=606",K$4:K$1500,"&gt;"&amp;K874)+1,"")))))))</f>
        <v/>
      </c>
      <c r="N874" s="99">
        <f>IF(OR($C874="",K874=""),"",IF(OR(AND($C874&gt;=1001,$C874&lt;=1005),AND($C874&gt;=1101,$C874&lt;=1105)),COUNTIFS($C$4:$C$1500,"&gt;=1001",$C$4:$C$1500,"&lt;=1005",K$4:K$1500,"&gt;"&amp;K874)+COUNTIFS($C$4:$C$1500,"&gt;=1101",$C$4:$C$1500,"&lt;=1105",K$4:K$1500,"&gt;"&amp;K874)+1,""))</f>
        <v/>
      </c>
      <c r="O874" s="94" t="n">
        <v>70.31</v>
      </c>
      <c r="P874" s="94" t="n">
        <v>51.18</v>
      </c>
      <c r="Q874" s="94" t="n">
        <v>54.3</v>
      </c>
      <c r="R874" s="94" t="n">
        <v>52.5</v>
      </c>
      <c r="S874" s="94" t="n">
        <v>80</v>
      </c>
      <c r="T874" s="99">
        <f>IF(AND(O874&gt;0,O874&lt;36),1,IF(AND(O874&gt;=36,O874&lt;51),2,IF(AND(O874&gt;=51,O874&lt;71),3,IF(AND(O874&gt;=71,O874&lt;=100),4,))))</f>
        <v/>
      </c>
      <c r="U874" s="99">
        <f>IF(AND(P874&gt;0,P874&lt;41),1,IF(AND(P874&gt;=41,P874&lt;56),2,IF(AND(P874&gt;=56,P874&lt;71),3,IF(AND(P874&gt;=71,P874&lt;=100),4,))))</f>
        <v/>
      </c>
      <c r="V874" s="99">
        <f>IF(AND(Q874&gt;0,Q874&lt;41),1,IF(AND(Q874&gt;=41,Q874&lt;56),2,IF(AND(Q874&gt;=56,Q874&lt;71),3,IF(AND(Q874&gt;=71,Q874&lt;=100),4,))))</f>
        <v/>
      </c>
      <c r="W874" s="99">
        <f>IF(AND(R874&gt;0,R874&lt;36),1,IF(AND(R874&gt;=36,R874&lt;51),2,IF(AND(R874&gt;=51,R874&lt;66),3,IF(AND(R874&gt;=66,R874&lt;=100),4,))))</f>
        <v/>
      </c>
      <c r="X874" s="100">
        <f>IF(AND(S874&gt;0,S874&lt;37),1,IF(AND(S874&gt;=37,S874&lt;58),2,IF(AND(S874&gt;=58,S874&lt;71),3,IF(AND(S874&gt;=71,S874&lt;=100),4,))))</f>
        <v/>
      </c>
      <c r="Y874" s="101">
        <f>IF(SUM(AC874:AG874)=0, "", ROUND(((AC874*3+AD874*3+AE874*3+AF874*3+AG874*1)/13)*5,0))</f>
        <v/>
      </c>
      <c r="Z874" s="99">
        <f>IF(OR($C874="",Y874=""),"",COUNTIFS($C$4:$C$1500,$C874,Y$4:Y$1500,"&gt;"&amp;Y874)+1)</f>
        <v/>
      </c>
      <c r="AA874" s="99">
        <f>IF(OR($C874="",Y874=""),"",IF(AND($C874&gt;=1001,$C874&lt;=1005),COUNTIFS($C$4:$C$1500,"&gt;=1001",$C$4:$C$1500,"&lt;=1005",Y$4:Y$1500,"&gt;"&amp;Y874)+1,IF(AND($C874&gt;=1101,$C874&lt;=1105),COUNTIFS($C$4:$C$1500,"&gt;=1101",$C$4:$C$1500,"&lt;=1105",Y$4:Y$1500,"&gt;"&amp;Y874)+1,IF(AND($C874&gt;=901,$C874&lt;=905),COUNTIFS($C$4:$C$1500,"&gt;=901",$C$4:$C$1500,"&lt;=905",Y$4:Y$1500,"&gt;"&amp;Y874)+1,IF(AND($C874&gt;=801,$C874&lt;=805),COUNTIFS($C$4:$C$1500,"&gt;=801",$C$4:$C$1500,"&lt;=805",Y$4:Y$1500,"&gt;"&amp;Y874)+1,IF(AND($C874&gt;=701,$C874&lt;=705),COUNTIFS($C$4:$C$1500,"&gt;=701",$C$4:$C$1500,"&lt;=705",Y$4:Y$1500,"&gt;"&amp;Y874)+1,IF(AND($C874&gt;=601,$C874&lt;=606),COUNTIFS($C$4:$C$1500,"&gt;=601",$C$4:$C$1500,"&lt;=606",Y$4:Y$1500,"&gt;"&amp;Y874)+1,"")))))))</f>
        <v/>
      </c>
      <c r="AB874" s="99">
        <f>IF(OR($C874="",Y874=""),"",IF(OR(AND($C874&gt;=1001,$C874&lt;=1005),AND($C874&gt;=1101,$C874&lt;=1105)),COUNTIFS($C$4:$C$1500,"&gt;=1001",$C$4:$C$1500,"&lt;=1005",Y$4:Y$1500,"&gt;"&amp;Y874)+COUNTIFS($C$4:$C$1500,"&gt;=1101",$C$4:$C$1500,"&lt;=1105",Y$4:Y$1500,"&gt;"&amp;Y874)+1,""))</f>
        <v/>
      </c>
      <c r="AC874" s="94" t="n">
        <v>68.75</v>
      </c>
      <c r="AD874" s="94" t="n">
        <v>55.58</v>
      </c>
      <c r="AE874" s="94" t="n">
        <v>60.38</v>
      </c>
      <c r="AF874" s="94" t="n">
        <v>78.75</v>
      </c>
      <c r="AG874" s="94" t="n">
        <v>74.38</v>
      </c>
      <c r="AH874" s="99">
        <f>IF(AND(AC874&gt;0,AC874&lt;36),1,IF(AND(AC874&gt;=36,AC874&lt;51),2,IF(AND(AC874&gt;=51,AC874&lt;71),3,IF(AND(AC874&gt;=71,AC874&lt;=100),4,))))</f>
        <v/>
      </c>
      <c r="AI874" s="99">
        <f>IF(AND(AD874&gt;0,AD874&lt;41),1,IF(AND(AD874&gt;=41,AD874&lt;56),2,IF(AND(AD874&gt;=56,AD874&lt;71),3,IF(AND(AD874&gt;=71,AD874&lt;=100),4,))))</f>
        <v/>
      </c>
      <c r="AJ874" s="99">
        <f>IF(AND(AE874&gt;0,AE874&lt;41),1,IF(AND(AE874&gt;=41,AE874&lt;56),2,IF(AND(AE874&gt;=56,AE874&lt;71),3,IF(AND(AE874&gt;=71,AE874&lt;=100),4,))))</f>
        <v/>
      </c>
      <c r="AK874" s="99">
        <f>IF(AND(AF874&gt;0,AF874&lt;36),1,IF(AND(AF874&gt;=36,AF874&lt;51),2,IF(AND(AF874&gt;=51,AF874&lt;66),3,IF(AND(AF874&gt;=66,AF874&lt;=100),4,))))</f>
        <v/>
      </c>
      <c r="AL874" s="100">
        <f>IF(AND(AG874&gt;0,AG874&lt;37),1,IF(AND(AG874&gt;=37,AG874&lt;58),2,IF(AND(AG874&gt;=58,AG874&lt;71),3,IF(AND(AG874&gt;=71,AG874&lt;=100),4,))))</f>
        <v/>
      </c>
      <c r="AM874" s="101">
        <f>IF((Y874&lt;&gt;"")*(K874&lt;&gt;""),Y874-K874,"")</f>
        <v/>
      </c>
      <c r="AN874" s="99">
        <f>IF((Z874&lt;&gt;"")*(L874&lt;&gt;""),Z874-L874,"")</f>
        <v/>
      </c>
      <c r="AO874" s="99">
        <f>IF((AA874&lt;&gt;"")*(M874&lt;&gt;""),AA874-M874,"")</f>
        <v/>
      </c>
      <c r="AP874" s="99">
        <f>IF((AB874&lt;&gt;"")*(N874&lt;&gt;""),AB874-N874,"")</f>
        <v/>
      </c>
      <c r="AQ874" s="94">
        <f>IF((AC874&lt;&gt;"")*(O874&lt;&gt;""),AC874-O874,"")</f>
        <v/>
      </c>
      <c r="AR874" s="94">
        <f>IF((AD874&lt;&gt;"")*(P874&lt;&gt;""),AD874-P874,"")</f>
        <v/>
      </c>
      <c r="AS874" s="94">
        <f>IF((AE874&lt;&gt;"")*(Q874&lt;&gt;""),AE874-Q874,"")</f>
        <v/>
      </c>
      <c r="AT874" s="94">
        <f>IF((AF874&lt;&gt;"")*(R874&lt;&gt;""),AF874-R874,"")</f>
        <v/>
      </c>
      <c r="AU874" s="94">
        <f>IF((AG874&lt;&gt;"")*(S874&lt;&gt;""),AG874-S874,"")</f>
        <v/>
      </c>
      <c r="AV874" s="99">
        <f>IF((AH874&lt;&gt;"")*(T874&lt;&gt;""),AH874-T874,"")</f>
        <v/>
      </c>
      <c r="AW874" s="99">
        <f>IF((AI874&lt;&gt;"")*(U874&lt;&gt;""),AI874-U874,"")</f>
        <v/>
      </c>
      <c r="AX874" s="99">
        <f>IF((AJ874&lt;&gt;"")*(V874&lt;&gt;""),AJ874-V874,"")</f>
        <v/>
      </c>
      <c r="AY874" s="99">
        <f>IF((AK874&lt;&gt;"")*(W874&lt;&gt;""),AK874-W874,"")</f>
        <v/>
      </c>
      <c r="AZ874" s="102">
        <f>IF((AL874&lt;&gt;"")*(X874&lt;&gt;""),AL874-X874,"")</f>
        <v/>
      </c>
      <c r="BA874" s="50">
        <f>IFERROR(__xludf.dummyfunction("AI(""Actúa como un tutor académico y dirígete personalmente al estudiante "" &amp; I874 &amp; "" "" &amp; J874 &amp; "" "" &amp; G874 &amp; "" "" &amp; H874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AM874 &amp; ""'. Diferencias por área: Matemáticas ("" &amp; AQ874 &amp; ""), Ciencias Natura"&amp;"les ("" &amp; AR874 &amp; ""), Sociales ("" &amp; AS874 &amp; ""), Lectura Crítica ("" &amp; AT874 &amp; "") e Inglés ("" &amp; AU874 &amp; ""). Variación en posición: grupo ("" &amp; AN874 &amp; ""), grado ("" &amp; AO874 &amp; "") y media ("" &amp; AP874 &amp; ""). Puntajes Primer Simulacro: Global "" &amp; K874 &amp; "", Mat "" &amp; "&amp;"O4 &amp; "", Cien "" &amp; P874 &amp; "", Soc "" &amp; Q874 &amp; "", Lec "" &amp; R874 &amp; "", Ing "" &amp; S874 &amp; "". Puntajes Segundo Simulacro: Global "" &amp; Y874 &amp; "", Mat "" &amp; AC874 &amp; "", Cien "" &amp; AD874 &amp; "", Soc "" &amp; AE874 &amp; "", Lec "" &amp; AF874 &amp; "", Ing "" &amp; AG874 &amp; "". Escribe un mensaje motivador"&amp;" y breve (máximo 4 líneas)."")
"),"=AI(""Actúa como un tutor académico y dirígete personalmente al estudiante "" &amp; I874 &amp; "" "" &amp; J874 &amp; "" "" &amp; G874 &amp; "" "" &amp; H874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AM874 &amp; ""'. Diferencias por área: Matemáticas ("" &amp; AQ874 &amp; ""), Ciencias Natur"&amp;"ales ("" &amp; AR874 &amp; ""), Sociales ("" &amp; AS874 &amp; ""), Lectura Crítica ("" &amp; AT874 &amp; "") e Inglés ("" &amp; AU874 &amp; ""). Variación en posición: grupo ("" &amp; AN874 &amp; ""), grado ("" &amp; AO874 &amp; "") y media ("" &amp; AP874 &amp; ""). Puntajes Primer Simulacro: Global "" &amp; K874 &amp; "", Mat "" &amp;"&amp;" O874 &amp; "", Cien "" &amp; P874 &amp; "", Soc "" &amp; Q874 &amp; "", Lec "" &amp; R874 &amp; "", Ing "" &amp; S874 &amp; "". Puntajes Segundo Simulacro: Global "" &amp; Y874 &amp; "", Mat "" &amp; AC874 &amp; "", Cien "" &amp; AD874 &amp; "", Soc "" &amp; AE874 &amp; "", Lec "" &amp; AF874 &amp; "", Ing "" &amp; AG874 &amp; "". Escribe un mensaje motivado"&amp;"r y breve (máximo 4 líneas)."")
")</f>
        <v/>
      </c>
    </row>
    <row r="875" ht="15.75" customHeight="1" s="42">
      <c r="A875" s="93" t="n"/>
      <c r="B875" s="94" t="inlineStr">
        <is>
          <t>Bachillerato</t>
        </is>
      </c>
      <c r="C875" s="94" t="n">
        <v>1005</v>
      </c>
      <c r="D875" s="94" t="n"/>
      <c r="E875" s="95" t="n"/>
      <c r="F875" s="96">
        <f>TRIM(G875&amp;" "&amp;H875&amp;" "&amp;I875&amp;" "&amp;J875)</f>
        <v/>
      </c>
      <c r="G875" s="94" t="inlineStr">
        <is>
          <t>Serna</t>
        </is>
      </c>
      <c r="H875" s="94" t="inlineStr">
        <is>
          <t>Rueda</t>
        </is>
      </c>
      <c r="I875" s="94" t="inlineStr">
        <is>
          <t>Kevin</t>
        </is>
      </c>
      <c r="J875" s="97" t="inlineStr">
        <is>
          <t>Andres</t>
        </is>
      </c>
      <c r="K875" s="98">
        <f>IF(SUM(O875:S875)=0, "", ROUND(((O875*3+P875*3+Q875*3+R875*3+S875*1)/13)*5,0))</f>
        <v/>
      </c>
      <c r="L875" s="99">
        <f>IF(OR($C875="",K875=""),"",COUNTIFS($C$4:$C$1500,$C875,K$4:K$1500,"&gt;"&amp;K875)+1)</f>
        <v/>
      </c>
      <c r="M875" s="99">
        <f>IF(OR($C875="",K875=""),"",IF(AND($C875&gt;=1001,$C875&lt;=1005),COUNTIFS($C$4:$C$1500,"&gt;=1001",$C$4:$C$1500,"&lt;=1005",K$4:K$1500,"&gt;"&amp;K875)+1,IF(AND($C875&gt;=1101,$C875&lt;=1105),COUNTIFS($C$4:$C$1500,"&gt;=1101",$C$4:$C$1500,"&lt;=1105",K$4:K$1500,"&gt;"&amp;K875)+1,IF(AND($C875&gt;=901,$C875&lt;=905),COUNTIFS($C$4:$C$1500,"&gt;=901",$C$4:$C$1500,"&lt;=905",K$4:K$1500,"&gt;"&amp;K875)+1,IF(AND($C875&gt;=801,$C875&lt;=805),COUNTIFS($C$4:$C$1500,"&gt;=801",$C$4:$C$1500,"&lt;=805",K$4:K$1500,"&gt;"&amp;K875)+1,IF(AND($C875&gt;=701,$C875&lt;=705),COUNTIFS($C$4:$C$1500,"&gt;=701",$C$4:$C$1500,"&lt;=705",K$4:K$1500,"&gt;"&amp;K875)+1,IF(AND($C875&gt;=601,$C875&lt;=606),COUNTIFS($C$4:$C$1500,"&gt;=601",$C$4:$C$1500,"&lt;=606",K$4:K$1500,"&gt;"&amp;K875)+1,"")))))))</f>
        <v/>
      </c>
      <c r="N875" s="99">
        <f>IF(OR($C875="",K875=""),"",IF(OR(AND($C875&gt;=1001,$C875&lt;=1005),AND($C875&gt;=1101,$C875&lt;=1105)),COUNTIFS($C$4:$C$1500,"&gt;=1001",$C$4:$C$1500,"&lt;=1005",K$4:K$1500,"&gt;"&amp;K875)+COUNTIFS($C$4:$C$1500,"&gt;=1101",$C$4:$C$1500,"&lt;=1105",K$4:K$1500,"&gt;"&amp;K875)+1,""))</f>
        <v/>
      </c>
      <c r="O875" s="94" t="n">
        <v>38.35</v>
      </c>
      <c r="P875" s="94" t="n">
        <v>34.34</v>
      </c>
      <c r="Q875" s="94" t="n">
        <v>32.56</v>
      </c>
      <c r="R875" s="94" t="n">
        <v>52.5</v>
      </c>
      <c r="S875" s="94" t="n">
        <v>33.33</v>
      </c>
      <c r="T875" s="99">
        <f>IF(AND(O875&gt;0,O875&lt;36),1,IF(AND(O875&gt;=36,O875&lt;51),2,IF(AND(O875&gt;=51,O875&lt;71),3,IF(AND(O875&gt;=71,O875&lt;=100),4,))))</f>
        <v/>
      </c>
      <c r="U875" s="99">
        <f>IF(AND(P875&gt;0,P875&lt;41),1,IF(AND(P875&gt;=41,P875&lt;56),2,IF(AND(P875&gt;=56,P875&lt;71),3,IF(AND(P875&gt;=71,P875&lt;=100),4,))))</f>
        <v/>
      </c>
      <c r="V875" s="99">
        <f>IF(AND(Q875&gt;0,Q875&lt;41),1,IF(AND(Q875&gt;=41,Q875&lt;56),2,IF(AND(Q875&gt;=56,Q875&lt;71),3,IF(AND(Q875&gt;=71,Q875&lt;=100),4,))))</f>
        <v/>
      </c>
      <c r="W875" s="99">
        <f>IF(AND(R875&gt;0,R875&lt;36),1,IF(AND(R875&gt;=36,R875&lt;51),2,IF(AND(R875&gt;=51,R875&lt;66),3,IF(AND(R875&gt;=66,R875&lt;=100),4,))))</f>
        <v/>
      </c>
      <c r="X875" s="100">
        <f>IF(AND(S875&gt;0,S875&lt;37),1,IF(AND(S875&gt;=37,S875&lt;58),2,IF(AND(S875&gt;=58,S875&lt;71),3,IF(AND(S875&gt;=71,S875&lt;=100),4,))))</f>
        <v/>
      </c>
      <c r="Y875" s="101">
        <f>IF(SUM(AC875:AG875)=0, "", ROUND(((AC875*3+AD875*3+AE875*3+AF875*3+AG875*1)/13)*5,0))</f>
        <v/>
      </c>
      <c r="Z875" s="99">
        <f>IF(OR($C875="",Y875=""),"",COUNTIFS($C$4:$C$1500,$C875,Y$4:Y$1500,"&gt;"&amp;Y875)+1)</f>
        <v/>
      </c>
      <c r="AA875" s="99">
        <f>IF(OR($C875="",Y875=""),"",IF(AND($C875&gt;=1001,$C875&lt;=1005),COUNTIFS($C$4:$C$1500,"&gt;=1001",$C$4:$C$1500,"&lt;=1005",Y$4:Y$1500,"&gt;"&amp;Y875)+1,IF(AND($C875&gt;=1101,$C875&lt;=1105),COUNTIFS($C$4:$C$1500,"&gt;=1101",$C$4:$C$1500,"&lt;=1105",Y$4:Y$1500,"&gt;"&amp;Y875)+1,IF(AND($C875&gt;=901,$C875&lt;=905),COUNTIFS($C$4:$C$1500,"&gt;=901",$C$4:$C$1500,"&lt;=905",Y$4:Y$1500,"&gt;"&amp;Y875)+1,IF(AND($C875&gt;=801,$C875&lt;=805),COUNTIFS($C$4:$C$1500,"&gt;=801",$C$4:$C$1500,"&lt;=805",Y$4:Y$1500,"&gt;"&amp;Y875)+1,IF(AND($C875&gt;=701,$C875&lt;=705),COUNTIFS($C$4:$C$1500,"&gt;=701",$C$4:$C$1500,"&lt;=705",Y$4:Y$1500,"&gt;"&amp;Y875)+1,IF(AND($C875&gt;=601,$C875&lt;=606),COUNTIFS($C$4:$C$1500,"&gt;=601",$C$4:$C$1500,"&lt;=606",Y$4:Y$1500,"&gt;"&amp;Y875)+1,"")))))))</f>
        <v/>
      </c>
      <c r="AB875" s="99">
        <f>IF(OR($C875="",Y875=""),"",IF(OR(AND($C875&gt;=1001,$C875&lt;=1005),AND($C875&gt;=1101,$C875&lt;=1105)),COUNTIFS($C$4:$C$1500,"&gt;=1001",$C$4:$C$1500,"&lt;=1005",Y$4:Y$1500,"&gt;"&amp;Y875)+COUNTIFS($C$4:$C$1500,"&gt;=1101",$C$4:$C$1500,"&lt;=1105",Y$4:Y$1500,"&gt;"&amp;Y875)+1,""))</f>
        <v/>
      </c>
      <c r="AC875" s="94" t="n"/>
      <c r="AD875" s="94" t="n"/>
      <c r="AE875" s="94" t="n"/>
      <c r="AF875" s="94" t="n"/>
      <c r="AG875" s="94" t="n"/>
      <c r="AH875" s="99">
        <f>IF(AND(AC875&gt;0,AC875&lt;36),1,IF(AND(AC875&gt;=36,AC875&lt;51),2,IF(AND(AC875&gt;=51,AC875&lt;71),3,IF(AND(AC875&gt;=71,AC875&lt;=100),4,))))</f>
        <v/>
      </c>
      <c r="AI875" s="99">
        <f>IF(AND(AD875&gt;0,AD875&lt;41),1,IF(AND(AD875&gt;=41,AD875&lt;56),2,IF(AND(AD875&gt;=56,AD875&lt;71),3,IF(AND(AD875&gt;=71,AD875&lt;=100),4,))))</f>
        <v/>
      </c>
      <c r="AJ875" s="99">
        <f>IF(AND(AE875&gt;0,AE875&lt;41),1,IF(AND(AE875&gt;=41,AE875&lt;56),2,IF(AND(AE875&gt;=56,AE875&lt;71),3,IF(AND(AE875&gt;=71,AE875&lt;=100),4,))))</f>
        <v/>
      </c>
      <c r="AK875" s="99">
        <f>IF(AND(AF875&gt;0,AF875&lt;36),1,IF(AND(AF875&gt;=36,AF875&lt;51),2,IF(AND(AF875&gt;=51,AF875&lt;66),3,IF(AND(AF875&gt;=66,AF875&lt;=100),4,))))</f>
        <v/>
      </c>
      <c r="AL875" s="100">
        <f>IF(AND(AG875&gt;0,AG875&lt;37),1,IF(AND(AG875&gt;=37,AG875&lt;58),2,IF(AND(AG875&gt;=58,AG875&lt;71),3,IF(AND(AG875&gt;=71,AG875&lt;=100),4,))))</f>
        <v/>
      </c>
      <c r="AM875" s="101">
        <f>IF((Y875&lt;&gt;"")*(K875&lt;&gt;""),Y875-K875,"")</f>
        <v/>
      </c>
      <c r="AN875" s="99">
        <f>IF((Z875&lt;&gt;"")*(L875&lt;&gt;""),Z875-L875,"")</f>
        <v/>
      </c>
      <c r="AO875" s="99">
        <f>IF((AA875&lt;&gt;"")*(M875&lt;&gt;""),AA875-M875,"")</f>
        <v/>
      </c>
      <c r="AP875" s="99">
        <f>IF((AB875&lt;&gt;"")*(N875&lt;&gt;""),AB875-N875,"")</f>
        <v/>
      </c>
      <c r="AQ875" s="94">
        <f>IF((AC875&lt;&gt;"")*(O875&lt;&gt;""),AC875-O875,"")</f>
        <v/>
      </c>
      <c r="AR875" s="94">
        <f>IF((AD875&lt;&gt;"")*(P875&lt;&gt;""),AD875-P875,"")</f>
        <v/>
      </c>
      <c r="AS875" s="94">
        <f>IF((AE875&lt;&gt;"")*(Q875&lt;&gt;""),AE875-Q875,"")</f>
        <v/>
      </c>
      <c r="AT875" s="94">
        <f>IF((AF875&lt;&gt;"")*(R875&lt;&gt;""),AF875-R875,"")</f>
        <v/>
      </c>
      <c r="AU875" s="94">
        <f>IF((AG875&lt;&gt;"")*(S875&lt;&gt;""),AG875-S875,"")</f>
        <v/>
      </c>
      <c r="AV875" s="99">
        <f>IF((AH875&lt;&gt;"")*(T875&lt;&gt;""),AH875-T875,"")</f>
        <v/>
      </c>
      <c r="AW875" s="99">
        <f>IF((AI875&lt;&gt;"")*(U875&lt;&gt;""),AI875-U875,"")</f>
        <v/>
      </c>
      <c r="AX875" s="99">
        <f>IF((AJ875&lt;&gt;"")*(V875&lt;&gt;""),AJ875-V875,"")</f>
        <v/>
      </c>
      <c r="AY875" s="99">
        <f>IF((AK875&lt;&gt;"")*(W875&lt;&gt;""),AK875-W875,"")</f>
        <v/>
      </c>
      <c r="AZ875" s="102">
        <f>IF((AL875&lt;&gt;"")*(X875&lt;&gt;""),AL875-X875,"")</f>
        <v/>
      </c>
      <c r="BA875" s="50">
        <f>IFERROR(__xludf.dummyfunction("AI(""Actúa como un tutor académico y dirígete personalmente al estudiante "" &amp; I875 &amp; "" "" &amp; J875 &amp; "" "" &amp; G875 &amp; "" "" &amp; H875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AM875 &amp; ""'. Diferencias por área: Matemáticas ("" &amp; AQ875 &amp; ""), Ciencias Natura"&amp;"les ("" &amp; AR875 &amp; ""), Sociales ("" &amp; AS875 &amp; ""), Lectura Crítica ("" &amp; AT875 &amp; "") e Inglés ("" &amp; AU875 &amp; ""). Variación en posición: grupo ("" &amp; AN875 &amp; ""), grado ("" &amp; AO875 &amp; "") y media ("" &amp; AP875 &amp; ""). Puntajes Primer Simulacro: Global "" &amp; K875 &amp; "", Mat "" &amp; "&amp;"O4 &amp; "", Cien "" &amp; P875 &amp; "", Soc "" &amp; Q875 &amp; "", Lec "" &amp; R875 &amp; "", Ing "" &amp; S875 &amp; "". Puntajes Segundo Simulacro: Global "" &amp; Y875 &amp; "", Mat "" &amp; AC875 &amp; "", Cien "" &amp; AD875 &amp; "", Soc "" &amp; AE875 &amp; "", Lec "" &amp; AF875 &amp; "", Ing "" &amp; AG875 &amp; "". Escribe un mensaje motivador"&amp;" y breve (máximo 4 líneas)."")
"),"=AI(""Actúa como un tutor académico y dirígete personalmente al estudiante "" &amp; I875 &amp; "" "" &amp; J875 &amp; "" "" &amp; G875 &amp; "" "" &amp; H875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AM875 &amp; ""'. Diferencias por área: Matemáticas ("" &amp; AQ875 &amp; ""), Ciencias Natur"&amp;"ales ("" &amp; AR875 &amp; ""), Sociales ("" &amp; AS875 &amp; ""), Lectura Crítica ("" &amp; AT875 &amp; "") e Inglés ("" &amp; AU875 &amp; ""). Variación en posición: grupo ("" &amp; AN875 &amp; ""), grado ("" &amp; AO875 &amp; "") y media ("" &amp; AP875 &amp; ""). Puntajes Primer Simulacro: Global "" &amp; K875 &amp; "", Mat "" &amp;"&amp;" O875 &amp; "", Cien "" &amp; P875 &amp; "", Soc "" &amp; Q875 &amp; "", Lec "" &amp; R875 &amp; "", Ing "" &amp; S875 &amp; "". Puntajes Segundo Simulacro: Global "" &amp; Y875 &amp; "", Mat "" &amp; AC875 &amp; "", Cien "" &amp; AD875 &amp; "", Soc "" &amp; AE875 &amp; "", Lec "" &amp; AF875 &amp; "", Ing "" &amp; AG875 &amp; "". Escribe un mensaje motivado"&amp;"r y breve (máximo 4 líneas)."")
")</f>
        <v/>
      </c>
    </row>
    <row r="876" ht="15.75" customHeight="1" s="42">
      <c r="A876" s="93" t="n"/>
      <c r="B876" s="94" t="inlineStr">
        <is>
          <t>Bachillerato</t>
        </is>
      </c>
      <c r="C876" s="94" t="n">
        <v>1005</v>
      </c>
      <c r="D876" s="94" t="n"/>
      <c r="E876" s="95" t="n">
        <v>1035976233</v>
      </c>
      <c r="F876" s="96">
        <f>TRIM(G876&amp;" "&amp;H876&amp;" "&amp;I876&amp;" "&amp;J876)</f>
        <v/>
      </c>
      <c r="G876" s="94" t="inlineStr">
        <is>
          <t>Taborda</t>
        </is>
      </c>
      <c r="H876" s="94" t="inlineStr">
        <is>
          <t>Gómez</t>
        </is>
      </c>
      <c r="I876" s="94" t="inlineStr">
        <is>
          <t>Mariángel</t>
        </is>
      </c>
      <c r="J876" s="97" t="n"/>
      <c r="K876" s="98">
        <f>IF(SUM(O876:S876)=0, "", ROUND(((O876*3+P876*3+Q876*3+R876*3+S876*1)/13)*5,0))</f>
        <v/>
      </c>
      <c r="L876" s="99">
        <f>IF(OR($C876="",K876=""),"",COUNTIFS($C$4:$C$1500,$C876,K$4:K$1500,"&gt;"&amp;K876)+1)</f>
        <v/>
      </c>
      <c r="M876" s="99">
        <f>IF(OR($C876="",K876=""),"",IF(AND($C876&gt;=1001,$C876&lt;=1005),COUNTIFS($C$4:$C$1500,"&gt;=1001",$C$4:$C$1500,"&lt;=1005",K$4:K$1500,"&gt;"&amp;K876)+1,IF(AND($C876&gt;=1101,$C876&lt;=1105),COUNTIFS($C$4:$C$1500,"&gt;=1101",$C$4:$C$1500,"&lt;=1105",K$4:K$1500,"&gt;"&amp;K876)+1,IF(AND($C876&gt;=901,$C876&lt;=905),COUNTIFS($C$4:$C$1500,"&gt;=901",$C$4:$C$1500,"&lt;=905",K$4:K$1500,"&gt;"&amp;K876)+1,IF(AND($C876&gt;=801,$C876&lt;=805),COUNTIFS($C$4:$C$1500,"&gt;=801",$C$4:$C$1500,"&lt;=805",K$4:K$1500,"&gt;"&amp;K876)+1,IF(AND($C876&gt;=701,$C876&lt;=705),COUNTIFS($C$4:$C$1500,"&gt;=701",$C$4:$C$1500,"&lt;=705",K$4:K$1500,"&gt;"&amp;K876)+1,IF(AND($C876&gt;=601,$C876&lt;=606),COUNTIFS($C$4:$C$1500,"&gt;=601",$C$4:$C$1500,"&lt;=606",K$4:K$1500,"&gt;"&amp;K876)+1,"")))))))</f>
        <v/>
      </c>
      <c r="N876" s="99">
        <f>IF(OR($C876="",K876=""),"",IF(OR(AND($C876&gt;=1001,$C876&lt;=1005),AND($C876&gt;=1101,$C876&lt;=1105)),COUNTIFS($C$4:$C$1500,"&gt;=1001",$C$4:$C$1500,"&lt;=1005",K$4:K$1500,"&gt;"&amp;K876)+COUNTIFS($C$4:$C$1500,"&gt;=1101",$C$4:$C$1500,"&lt;=1105",K$4:K$1500,"&gt;"&amp;K876)+1,""))</f>
        <v/>
      </c>
      <c r="O876" s="94" t="n">
        <v>61.36</v>
      </c>
      <c r="P876" s="94" t="n">
        <v>53.27</v>
      </c>
      <c r="Q876" s="94" t="n">
        <v>61.18</v>
      </c>
      <c r="R876" s="94" t="n">
        <v>60</v>
      </c>
      <c r="S876" s="94" t="n">
        <v>84.44</v>
      </c>
      <c r="T876" s="99">
        <f>IF(AND(O876&gt;0,O876&lt;36),1,IF(AND(O876&gt;=36,O876&lt;51),2,IF(AND(O876&gt;=51,O876&lt;71),3,IF(AND(O876&gt;=71,O876&lt;=100),4,))))</f>
        <v/>
      </c>
      <c r="U876" s="99">
        <f>IF(AND(P876&gt;0,P876&lt;41),1,IF(AND(P876&gt;=41,P876&lt;56),2,IF(AND(P876&gt;=56,P876&lt;71),3,IF(AND(P876&gt;=71,P876&lt;=100),4,))))</f>
        <v/>
      </c>
      <c r="V876" s="99">
        <f>IF(AND(Q876&gt;0,Q876&lt;41),1,IF(AND(Q876&gt;=41,Q876&lt;56),2,IF(AND(Q876&gt;=56,Q876&lt;71),3,IF(AND(Q876&gt;=71,Q876&lt;=100),4,))))</f>
        <v/>
      </c>
      <c r="W876" s="99">
        <f>IF(AND(R876&gt;0,R876&lt;36),1,IF(AND(R876&gt;=36,R876&lt;51),2,IF(AND(R876&gt;=51,R876&lt;66),3,IF(AND(R876&gt;=66,R876&lt;=100),4,))))</f>
        <v/>
      </c>
      <c r="X876" s="100">
        <f>IF(AND(S876&gt;0,S876&lt;37),1,IF(AND(S876&gt;=37,S876&lt;58),2,IF(AND(S876&gt;=58,S876&lt;71),3,IF(AND(S876&gt;=71,S876&lt;=100),4,))))</f>
        <v/>
      </c>
      <c r="Y876" s="101">
        <f>IF(SUM(AC876:AG876)=0, "", ROUND(((AC876*3+AD876*3+AE876*3+AF876*3+AG876*1)/13)*5,0))</f>
        <v/>
      </c>
      <c r="Z876" s="99">
        <f>IF(OR($C876="",Y876=""),"",COUNTIFS($C$4:$C$1500,$C876,Y$4:Y$1500,"&gt;"&amp;Y876)+1)</f>
        <v/>
      </c>
      <c r="AA876" s="99">
        <f>IF(OR($C876="",Y876=""),"",IF(AND($C876&gt;=1001,$C876&lt;=1005),COUNTIFS($C$4:$C$1500,"&gt;=1001",$C$4:$C$1500,"&lt;=1005",Y$4:Y$1500,"&gt;"&amp;Y876)+1,IF(AND($C876&gt;=1101,$C876&lt;=1105),COUNTIFS($C$4:$C$1500,"&gt;=1101",$C$4:$C$1500,"&lt;=1105",Y$4:Y$1500,"&gt;"&amp;Y876)+1,IF(AND($C876&gt;=901,$C876&lt;=905),COUNTIFS($C$4:$C$1500,"&gt;=901",$C$4:$C$1500,"&lt;=905",Y$4:Y$1500,"&gt;"&amp;Y876)+1,IF(AND($C876&gt;=801,$C876&lt;=805),COUNTIFS($C$4:$C$1500,"&gt;=801",$C$4:$C$1500,"&lt;=805",Y$4:Y$1500,"&gt;"&amp;Y876)+1,IF(AND($C876&gt;=701,$C876&lt;=705),COUNTIFS($C$4:$C$1500,"&gt;=701",$C$4:$C$1500,"&lt;=705",Y$4:Y$1500,"&gt;"&amp;Y876)+1,IF(AND($C876&gt;=601,$C876&lt;=606),COUNTIFS($C$4:$C$1500,"&gt;=601",$C$4:$C$1500,"&lt;=606",Y$4:Y$1500,"&gt;"&amp;Y876)+1,"")))))))</f>
        <v/>
      </c>
      <c r="AB876" s="99">
        <f>IF(OR($C876="",Y876=""),"",IF(OR(AND($C876&gt;=1001,$C876&lt;=1005),AND($C876&gt;=1101,$C876&lt;=1105)),COUNTIFS($C$4:$C$1500,"&gt;=1001",$C$4:$C$1500,"&lt;=1005",Y$4:Y$1500,"&gt;"&amp;Y876)+COUNTIFS($C$4:$C$1500,"&gt;=1101",$C$4:$C$1500,"&lt;=1105",Y$4:Y$1500,"&gt;"&amp;Y876)+1,""))</f>
        <v/>
      </c>
      <c r="AC876" s="94" t="n"/>
      <c r="AD876" s="94" t="n"/>
      <c r="AE876" s="94" t="n"/>
      <c r="AF876" s="94" t="n"/>
      <c r="AG876" s="94" t="n"/>
      <c r="AH876" s="99">
        <f>IF(AND(AC876&gt;0,AC876&lt;36),1,IF(AND(AC876&gt;=36,AC876&lt;51),2,IF(AND(AC876&gt;=51,AC876&lt;71),3,IF(AND(AC876&gt;=71,AC876&lt;=100),4,))))</f>
        <v/>
      </c>
      <c r="AI876" s="99">
        <f>IF(AND(AD876&gt;0,AD876&lt;41),1,IF(AND(AD876&gt;=41,AD876&lt;56),2,IF(AND(AD876&gt;=56,AD876&lt;71),3,IF(AND(AD876&gt;=71,AD876&lt;=100),4,))))</f>
        <v/>
      </c>
      <c r="AJ876" s="99">
        <f>IF(AND(AE876&gt;0,AE876&lt;41),1,IF(AND(AE876&gt;=41,AE876&lt;56),2,IF(AND(AE876&gt;=56,AE876&lt;71),3,IF(AND(AE876&gt;=71,AE876&lt;=100),4,))))</f>
        <v/>
      </c>
      <c r="AK876" s="99">
        <f>IF(AND(AF876&gt;0,AF876&lt;36),1,IF(AND(AF876&gt;=36,AF876&lt;51),2,IF(AND(AF876&gt;=51,AF876&lt;66),3,IF(AND(AF876&gt;=66,AF876&lt;=100),4,))))</f>
        <v/>
      </c>
      <c r="AL876" s="100">
        <f>IF(AND(AG876&gt;0,AG876&lt;37),1,IF(AND(AG876&gt;=37,AG876&lt;58),2,IF(AND(AG876&gt;=58,AG876&lt;71),3,IF(AND(AG876&gt;=71,AG876&lt;=100),4,))))</f>
        <v/>
      </c>
      <c r="AM876" s="101">
        <f>IF((Y876&lt;&gt;"")*(K876&lt;&gt;""),Y876-K876,"")</f>
        <v/>
      </c>
      <c r="AN876" s="99">
        <f>IF((Z876&lt;&gt;"")*(L876&lt;&gt;""),Z876-L876,"")</f>
        <v/>
      </c>
      <c r="AO876" s="99">
        <f>IF((AA876&lt;&gt;"")*(M876&lt;&gt;""),AA876-M876,"")</f>
        <v/>
      </c>
      <c r="AP876" s="99">
        <f>IF((AB876&lt;&gt;"")*(N876&lt;&gt;""),AB876-N876,"")</f>
        <v/>
      </c>
      <c r="AQ876" s="94">
        <f>IF((AC876&lt;&gt;"")*(O876&lt;&gt;""),AC876-O876,"")</f>
        <v/>
      </c>
      <c r="AR876" s="94">
        <f>IF((AD876&lt;&gt;"")*(P876&lt;&gt;""),AD876-P876,"")</f>
        <v/>
      </c>
      <c r="AS876" s="94">
        <f>IF((AE876&lt;&gt;"")*(Q876&lt;&gt;""),AE876-Q876,"")</f>
        <v/>
      </c>
      <c r="AT876" s="94">
        <f>IF((AF876&lt;&gt;"")*(R876&lt;&gt;""),AF876-R876,"")</f>
        <v/>
      </c>
      <c r="AU876" s="94">
        <f>IF((AG876&lt;&gt;"")*(S876&lt;&gt;""),AG876-S876,"")</f>
        <v/>
      </c>
      <c r="AV876" s="99">
        <f>IF((AH876&lt;&gt;"")*(T876&lt;&gt;""),AH876-T876,"")</f>
        <v/>
      </c>
      <c r="AW876" s="99">
        <f>IF((AI876&lt;&gt;"")*(U876&lt;&gt;""),AI876-U876,"")</f>
        <v/>
      </c>
      <c r="AX876" s="99">
        <f>IF((AJ876&lt;&gt;"")*(V876&lt;&gt;""),AJ876-V876,"")</f>
        <v/>
      </c>
      <c r="AY876" s="99">
        <f>IF((AK876&lt;&gt;"")*(W876&lt;&gt;""),AK876-W876,"")</f>
        <v/>
      </c>
      <c r="AZ876" s="102">
        <f>IF((AL876&lt;&gt;"")*(X876&lt;&gt;""),AL876-X876,"")</f>
        <v/>
      </c>
      <c r="BA876" s="50">
        <f>IFERROR(__xludf.dummyfunction("AI(""Actúa como un tutor académico y dirígete personalmente al estudiante "" &amp; I876 &amp; "" "" &amp; J876 &amp; "" "" &amp; G876 &amp; "" "" &amp; H876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AM876 &amp; ""'. Diferencias por área: Matemáticas ("" &amp; AQ876 &amp; ""), Ciencias Natura"&amp;"les ("" &amp; AR876 &amp; ""), Sociales ("" &amp; AS876 &amp; ""), Lectura Crítica ("" &amp; AT876 &amp; "") e Inglés ("" &amp; AU876 &amp; ""). Variación en posición: grupo ("" &amp; AN876 &amp; ""), grado ("" &amp; AO876 &amp; "") y media ("" &amp; AP876 &amp; ""). Puntajes Primer Simulacro: Global "" &amp; K876 &amp; "", Mat "" &amp; "&amp;"O4 &amp; "", Cien "" &amp; P876 &amp; "", Soc "" &amp; Q876 &amp; "", Lec "" &amp; R876 &amp; "", Ing "" &amp; S876 &amp; "". Puntajes Segundo Simulacro: Global "" &amp; Y876 &amp; "", Mat "" &amp; AC876 &amp; "", Cien "" &amp; AD876 &amp; "", Soc "" &amp; AE876 &amp; "", Lec "" &amp; AF876 &amp; "", Ing "" &amp; AG876 &amp; "". Escribe un mensaje motivador"&amp;" y breve (máximo 4 líneas)."")
"),"=AI(""Actúa como un tutor académico y dirígete personalmente al estudiante "" &amp; I876 &amp; "" "" &amp; J876 &amp; "" "" &amp; G876 &amp; "" "" &amp; H876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AM876 &amp; ""'. Diferencias por área: Matemáticas ("" &amp; AQ876 &amp; ""), Ciencias Natur"&amp;"ales ("" &amp; AR876 &amp; ""), Sociales ("" &amp; AS876 &amp; ""), Lectura Crítica ("" &amp; AT876 &amp; "") e Inglés ("" &amp; AU876 &amp; ""). Variación en posición: grupo ("" &amp; AN876 &amp; ""), grado ("" &amp; AO876 &amp; "") y media ("" &amp; AP876 &amp; ""). Puntajes Primer Simulacro: Global "" &amp; K876 &amp; "", Mat "" &amp;"&amp;" O876 &amp; "", Cien "" &amp; P876 &amp; "", Soc "" &amp; Q876 &amp; "", Lec "" &amp; R876 &amp; "", Ing "" &amp; S876 &amp; "". Puntajes Segundo Simulacro: Global "" &amp; Y876 &amp; "", Mat "" &amp; AC876 &amp; "", Cien "" &amp; AD876 &amp; "", Soc "" &amp; AE876 &amp; "", Lec "" &amp; AF876 &amp; "", Ing "" &amp; AG876 &amp; "". Escribe un mensaje motivado"&amp;"r y breve (máximo 4 líneas)."")
")</f>
        <v/>
      </c>
    </row>
    <row r="877" ht="15.75" customHeight="1" s="42">
      <c r="A877" s="93" t="n"/>
      <c r="B877" s="94" t="inlineStr">
        <is>
          <t>Bachillerato</t>
        </is>
      </c>
      <c r="C877" s="94" t="n">
        <v>1005</v>
      </c>
      <c r="D877" s="94" t="n"/>
      <c r="E877" s="95" t="n">
        <v>1011594251</v>
      </c>
      <c r="F877" s="96">
        <f>TRIM(G877&amp;" "&amp;H877&amp;" "&amp;I877&amp;" "&amp;J877)</f>
        <v/>
      </c>
      <c r="G877" s="94" t="inlineStr">
        <is>
          <t>Tilano</t>
        </is>
      </c>
      <c r="H877" s="94" t="inlineStr">
        <is>
          <t>López</t>
        </is>
      </c>
      <c r="I877" s="94" t="inlineStr">
        <is>
          <t>Angie</t>
        </is>
      </c>
      <c r="J877" s="97" t="inlineStr">
        <is>
          <t>Manuela</t>
        </is>
      </c>
      <c r="K877" s="98">
        <f>IF(SUM(O877:S877)=0, "", ROUND(((O877*3+P877*3+Q877*3+R877*3+S877*1)/13)*5,0))</f>
        <v/>
      </c>
      <c r="L877" s="99">
        <f>IF(OR($C877="",K877=""),"",COUNTIFS($C$4:$C$1500,$C877,K$4:K$1500,"&gt;"&amp;K877)+1)</f>
        <v/>
      </c>
      <c r="M877" s="99">
        <f>IF(OR($C877="",K877=""),"",IF(AND($C877&gt;=1001,$C877&lt;=1005),COUNTIFS($C$4:$C$1500,"&gt;=1001",$C$4:$C$1500,"&lt;=1005",K$4:K$1500,"&gt;"&amp;K877)+1,IF(AND($C877&gt;=1101,$C877&lt;=1105),COUNTIFS($C$4:$C$1500,"&gt;=1101",$C$4:$C$1500,"&lt;=1105",K$4:K$1500,"&gt;"&amp;K877)+1,IF(AND($C877&gt;=901,$C877&lt;=905),COUNTIFS($C$4:$C$1500,"&gt;=901",$C$4:$C$1500,"&lt;=905",K$4:K$1500,"&gt;"&amp;K877)+1,IF(AND($C877&gt;=801,$C877&lt;=805),COUNTIFS($C$4:$C$1500,"&gt;=801",$C$4:$C$1500,"&lt;=805",K$4:K$1500,"&gt;"&amp;K877)+1,IF(AND($C877&gt;=701,$C877&lt;=705),COUNTIFS($C$4:$C$1500,"&gt;=701",$C$4:$C$1500,"&lt;=705",K$4:K$1500,"&gt;"&amp;K877)+1,IF(AND($C877&gt;=601,$C877&lt;=606),COUNTIFS($C$4:$C$1500,"&gt;=601",$C$4:$C$1500,"&lt;=606",K$4:K$1500,"&gt;"&amp;K877)+1,"")))))))</f>
        <v/>
      </c>
      <c r="N877" s="99">
        <f>IF(OR($C877="",K877=""),"",IF(OR(AND($C877&gt;=1001,$C877&lt;=1005),AND($C877&gt;=1101,$C877&lt;=1105)),COUNTIFS($C$4:$C$1500,"&gt;=1001",$C$4:$C$1500,"&lt;=1005",K$4:K$1500,"&gt;"&amp;K877)+COUNTIFS($C$4:$C$1500,"&gt;=1101",$C$4:$C$1500,"&lt;=1105",K$4:K$1500,"&gt;"&amp;K877)+1,""))</f>
        <v/>
      </c>
      <c r="O877" s="94" t="n">
        <v>65.19</v>
      </c>
      <c r="P877" s="94" t="n">
        <v>64.84</v>
      </c>
      <c r="Q877" s="94" t="n">
        <v>68.8</v>
      </c>
      <c r="R877" s="94" t="n">
        <v>52.5</v>
      </c>
      <c r="S877" s="94" t="n">
        <v>86.67</v>
      </c>
      <c r="T877" s="99">
        <f>IF(AND(O877&gt;0,O877&lt;36),1,IF(AND(O877&gt;=36,O877&lt;51),2,IF(AND(O877&gt;=51,O877&lt;71),3,IF(AND(O877&gt;=71,O877&lt;=100),4,))))</f>
        <v/>
      </c>
      <c r="U877" s="99">
        <f>IF(AND(P877&gt;0,P877&lt;41),1,IF(AND(P877&gt;=41,P877&lt;56),2,IF(AND(P877&gt;=56,P877&lt;71),3,IF(AND(P877&gt;=71,P877&lt;=100),4,))))</f>
        <v/>
      </c>
      <c r="V877" s="99">
        <f>IF(AND(Q877&gt;0,Q877&lt;41),1,IF(AND(Q877&gt;=41,Q877&lt;56),2,IF(AND(Q877&gt;=56,Q877&lt;71),3,IF(AND(Q877&gt;=71,Q877&lt;=100),4,))))</f>
        <v/>
      </c>
      <c r="W877" s="99">
        <f>IF(AND(R877&gt;0,R877&lt;36),1,IF(AND(R877&gt;=36,R877&lt;51),2,IF(AND(R877&gt;=51,R877&lt;66),3,IF(AND(R877&gt;=66,R877&lt;=100),4,))))</f>
        <v/>
      </c>
      <c r="X877" s="100">
        <f>IF(AND(S877&gt;0,S877&lt;37),1,IF(AND(S877&gt;=37,S877&lt;58),2,IF(AND(S877&gt;=58,S877&lt;71),3,IF(AND(S877&gt;=71,S877&lt;=100),4,))))</f>
        <v/>
      </c>
      <c r="Y877" s="101">
        <f>IF(SUM(AC877:AG877)=0, "", ROUND(((AC877*3+AD877*3+AE877*3+AF877*3+AG877*1)/13)*5,0))</f>
        <v/>
      </c>
      <c r="Z877" s="99">
        <f>IF(OR($C877="",Y877=""),"",COUNTIFS($C$4:$C$1500,$C877,Y$4:Y$1500,"&gt;"&amp;Y877)+1)</f>
        <v/>
      </c>
      <c r="AA877" s="99">
        <f>IF(OR($C877="",Y877=""),"",IF(AND($C877&gt;=1001,$C877&lt;=1005),COUNTIFS($C$4:$C$1500,"&gt;=1001",$C$4:$C$1500,"&lt;=1005",Y$4:Y$1500,"&gt;"&amp;Y877)+1,IF(AND($C877&gt;=1101,$C877&lt;=1105),COUNTIFS($C$4:$C$1500,"&gt;=1101",$C$4:$C$1500,"&lt;=1105",Y$4:Y$1500,"&gt;"&amp;Y877)+1,IF(AND($C877&gt;=901,$C877&lt;=905),COUNTIFS($C$4:$C$1500,"&gt;=901",$C$4:$C$1500,"&lt;=905",Y$4:Y$1500,"&gt;"&amp;Y877)+1,IF(AND($C877&gt;=801,$C877&lt;=805),COUNTIFS($C$4:$C$1500,"&gt;=801",$C$4:$C$1500,"&lt;=805",Y$4:Y$1500,"&gt;"&amp;Y877)+1,IF(AND($C877&gt;=701,$C877&lt;=705),COUNTIFS($C$4:$C$1500,"&gt;=701",$C$4:$C$1500,"&lt;=705",Y$4:Y$1500,"&gt;"&amp;Y877)+1,IF(AND($C877&gt;=601,$C877&lt;=606),COUNTIFS($C$4:$C$1500,"&gt;=601",$C$4:$C$1500,"&lt;=606",Y$4:Y$1500,"&gt;"&amp;Y877)+1,"")))))))</f>
        <v/>
      </c>
      <c r="AB877" s="99">
        <f>IF(OR($C877="",Y877=""),"",IF(OR(AND($C877&gt;=1001,$C877&lt;=1005),AND($C877&gt;=1101,$C877&lt;=1105)),COUNTIFS($C$4:$C$1500,"&gt;=1001",$C$4:$C$1500,"&lt;=1005",Y$4:Y$1500,"&gt;"&amp;Y877)+COUNTIFS($C$4:$C$1500,"&gt;=1101",$C$4:$C$1500,"&lt;=1105",Y$4:Y$1500,"&gt;"&amp;Y877)+1,""))</f>
        <v/>
      </c>
      <c r="AC877" s="94" t="n">
        <v>80.25</v>
      </c>
      <c r="AD877" s="94" t="n">
        <v>49.02</v>
      </c>
      <c r="AE877" s="94" t="n">
        <v>42</v>
      </c>
      <c r="AF877" s="94" t="n">
        <v>52.5</v>
      </c>
      <c r="AG877" s="94" t="n">
        <v>100</v>
      </c>
      <c r="AH877" s="99">
        <f>IF(AND(AC877&gt;0,AC877&lt;36),1,IF(AND(AC877&gt;=36,AC877&lt;51),2,IF(AND(AC877&gt;=51,AC877&lt;71),3,IF(AND(AC877&gt;=71,AC877&lt;=100),4,))))</f>
        <v/>
      </c>
      <c r="AI877" s="99">
        <f>IF(AND(AD877&gt;0,AD877&lt;41),1,IF(AND(AD877&gt;=41,AD877&lt;56),2,IF(AND(AD877&gt;=56,AD877&lt;71),3,IF(AND(AD877&gt;=71,AD877&lt;=100),4,))))</f>
        <v/>
      </c>
      <c r="AJ877" s="99">
        <f>IF(AND(AE877&gt;0,AE877&lt;41),1,IF(AND(AE877&gt;=41,AE877&lt;56),2,IF(AND(AE877&gt;=56,AE877&lt;71),3,IF(AND(AE877&gt;=71,AE877&lt;=100),4,))))</f>
        <v/>
      </c>
      <c r="AK877" s="99">
        <f>IF(AND(AF877&gt;0,AF877&lt;36),1,IF(AND(AF877&gt;=36,AF877&lt;51),2,IF(AND(AF877&gt;=51,AF877&lt;66),3,IF(AND(AF877&gt;=66,AF877&lt;=100),4,))))</f>
        <v/>
      </c>
      <c r="AL877" s="100">
        <f>IF(AND(AG877&gt;0,AG877&lt;37),1,IF(AND(AG877&gt;=37,AG877&lt;58),2,IF(AND(AG877&gt;=58,AG877&lt;71),3,IF(AND(AG877&gt;=71,AG877&lt;=100),4,))))</f>
        <v/>
      </c>
      <c r="AM877" s="101">
        <f>IF((Y877&lt;&gt;"")*(K877&lt;&gt;""),Y877-K877,"")</f>
        <v/>
      </c>
      <c r="AN877" s="99">
        <f>IF((Z877&lt;&gt;"")*(L877&lt;&gt;""),Z877-L877,"")</f>
        <v/>
      </c>
      <c r="AO877" s="99">
        <f>IF((AA877&lt;&gt;"")*(M877&lt;&gt;""),AA877-M877,"")</f>
        <v/>
      </c>
      <c r="AP877" s="99">
        <f>IF((AB877&lt;&gt;"")*(N877&lt;&gt;""),AB877-N877,"")</f>
        <v/>
      </c>
      <c r="AQ877" s="94">
        <f>IF((AC877&lt;&gt;"")*(O877&lt;&gt;""),AC877-O877,"")</f>
        <v/>
      </c>
      <c r="AR877" s="94">
        <f>IF((AD877&lt;&gt;"")*(P877&lt;&gt;""),AD877-P877,"")</f>
        <v/>
      </c>
      <c r="AS877" s="94">
        <f>IF((AE877&lt;&gt;"")*(Q877&lt;&gt;""),AE877-Q877,"")</f>
        <v/>
      </c>
      <c r="AT877" s="94">
        <f>IF((AF877&lt;&gt;"")*(R877&lt;&gt;""),AF877-R877,"")</f>
        <v/>
      </c>
      <c r="AU877" s="94">
        <f>IF((AG877&lt;&gt;"")*(S877&lt;&gt;""),AG877-S877,"")</f>
        <v/>
      </c>
      <c r="AV877" s="99">
        <f>IF((AH877&lt;&gt;"")*(T877&lt;&gt;""),AH877-T877,"")</f>
        <v/>
      </c>
      <c r="AW877" s="99">
        <f>IF((AI877&lt;&gt;"")*(U877&lt;&gt;""),AI877-U877,"")</f>
        <v/>
      </c>
      <c r="AX877" s="99">
        <f>IF((AJ877&lt;&gt;"")*(V877&lt;&gt;""),AJ877-V877,"")</f>
        <v/>
      </c>
      <c r="AY877" s="99">
        <f>IF((AK877&lt;&gt;"")*(W877&lt;&gt;""),AK877-W877,"")</f>
        <v/>
      </c>
      <c r="AZ877" s="102">
        <f>IF((AL877&lt;&gt;"")*(X877&lt;&gt;""),AL877-X877,"")</f>
        <v/>
      </c>
      <c r="BA877" s="50">
        <f>IFERROR(__xludf.dummyfunction("AI(""Actúa como un tutor académico y dirígete personalmente al estudiante "" &amp; I877 &amp; "" "" &amp; J877 &amp; "" "" &amp; G877 &amp; "" "" &amp; H877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AM877 &amp; ""'. Diferencias por área: Matemáticas ("" &amp; AQ877 &amp; ""), Ciencias Natura"&amp;"les ("" &amp; AR877 &amp; ""), Sociales ("" &amp; AS877 &amp; ""), Lectura Crítica ("" &amp; AT877 &amp; "") e Inglés ("" &amp; AU877 &amp; ""). Variación en posición: grupo ("" &amp; AN877 &amp; ""), grado ("" &amp; AO877 &amp; "") y media ("" &amp; AP877 &amp; ""). Puntajes Primer Simulacro: Global "" &amp; K877 &amp; "", Mat "" &amp; "&amp;"O4 &amp; "", Cien "" &amp; P877 &amp; "", Soc "" &amp; Q877 &amp; "", Lec "" &amp; R877 &amp; "", Ing "" &amp; S877 &amp; "". Puntajes Segundo Simulacro: Global "" &amp; Y877 &amp; "", Mat "" &amp; AC877 &amp; "", Cien "" &amp; AD877 &amp; "", Soc "" &amp; AE877 &amp; "", Lec "" &amp; AF877 &amp; "", Ing "" &amp; AG877 &amp; "". Escribe un mensaje motivador"&amp;" y breve (máximo 4 líneas)."")
"),"=AI(""Actúa como un tutor académico y dirígete personalmente al estudiante "" &amp; I877 &amp; "" "" &amp; J877 &amp; "" "" &amp; G877 &amp; "" "" &amp; H877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AM877 &amp; ""'. Diferencias por área: Matemáticas ("" &amp; AQ877 &amp; ""), Ciencias Natur"&amp;"ales ("" &amp; AR877 &amp; ""), Sociales ("" &amp; AS877 &amp; ""), Lectura Crítica ("" &amp; AT877 &amp; "") e Inglés ("" &amp; AU877 &amp; ""). Variación en posición: grupo ("" &amp; AN877 &amp; ""), grado ("" &amp; AO877 &amp; "") y media ("" &amp; AP877 &amp; ""). Puntajes Primer Simulacro: Global "" &amp; K877 &amp; "", Mat "" &amp;"&amp;" O877 &amp; "", Cien "" &amp; P877 &amp; "", Soc "" &amp; Q877 &amp; "", Lec "" &amp; R877 &amp; "", Ing "" &amp; S877 &amp; "". Puntajes Segundo Simulacro: Global "" &amp; Y877 &amp; "", Mat "" &amp; AC877 &amp; "", Cien "" &amp; AD877 &amp; "", Soc "" &amp; AE877 &amp; "", Lec "" &amp; AF877 &amp; "", Ing "" &amp; AG877 &amp; "". Escribe un mensaje motivado"&amp;"r y breve (máximo 4 líneas)."")
")</f>
        <v/>
      </c>
    </row>
    <row r="878" ht="15.75" customHeight="1" s="42">
      <c r="A878" s="93" t="n"/>
      <c r="B878" s="94" t="inlineStr">
        <is>
          <t>Bachillerato</t>
        </is>
      </c>
      <c r="C878" s="94" t="n">
        <v>1005</v>
      </c>
      <c r="D878" s="94" t="n"/>
      <c r="E878" s="95" t="n">
        <v>1011592861</v>
      </c>
      <c r="F878" s="96">
        <f>TRIM(G878&amp;" "&amp;H878&amp;" "&amp;I878&amp;" "&amp;J878)</f>
        <v/>
      </c>
      <c r="G878" s="94" t="inlineStr">
        <is>
          <t>Usuga</t>
        </is>
      </c>
      <c r="H878" s="94" t="inlineStr">
        <is>
          <t>Alcaraz</t>
        </is>
      </c>
      <c r="I878" s="94" t="inlineStr">
        <is>
          <t>María</t>
        </is>
      </c>
      <c r="J878" s="97" t="inlineStr">
        <is>
          <t>Camila</t>
        </is>
      </c>
      <c r="K878" s="98">
        <f>IF(SUM(O878:S878)=0, "", ROUND(((O878*3+P878*3+Q878*3+R878*3+S878*1)/13)*5,0))</f>
        <v/>
      </c>
      <c r="L878" s="99">
        <f>IF(OR($C878="",K878=""),"",COUNTIFS($C$4:$C$1500,$C878,K$4:K$1500,"&gt;"&amp;K878)+1)</f>
        <v/>
      </c>
      <c r="M878" s="99">
        <f>IF(OR($C878="",K878=""),"",IF(AND($C878&gt;=1001,$C878&lt;=1005),COUNTIFS($C$4:$C$1500,"&gt;=1001",$C$4:$C$1500,"&lt;=1005",K$4:K$1500,"&gt;"&amp;K878)+1,IF(AND($C878&gt;=1101,$C878&lt;=1105),COUNTIFS($C$4:$C$1500,"&gt;=1101",$C$4:$C$1500,"&lt;=1105",K$4:K$1500,"&gt;"&amp;K878)+1,IF(AND($C878&gt;=901,$C878&lt;=905),COUNTIFS($C$4:$C$1500,"&gt;=901",$C$4:$C$1500,"&lt;=905",K$4:K$1500,"&gt;"&amp;K878)+1,IF(AND($C878&gt;=801,$C878&lt;=805),COUNTIFS($C$4:$C$1500,"&gt;=801",$C$4:$C$1500,"&lt;=805",K$4:K$1500,"&gt;"&amp;K878)+1,IF(AND($C878&gt;=701,$C878&lt;=705),COUNTIFS($C$4:$C$1500,"&gt;=701",$C$4:$C$1500,"&lt;=705",K$4:K$1500,"&gt;"&amp;K878)+1,IF(AND($C878&gt;=601,$C878&lt;=606),COUNTIFS($C$4:$C$1500,"&gt;=601",$C$4:$C$1500,"&lt;=606",K$4:K$1500,"&gt;"&amp;K878)+1,"")))))))</f>
        <v/>
      </c>
      <c r="N878" s="99">
        <f>IF(OR($C878="",K878=""),"",IF(OR(AND($C878&gt;=1001,$C878&lt;=1005),AND($C878&gt;=1101,$C878&lt;=1105)),COUNTIFS($C$4:$C$1500,"&gt;=1001",$C$4:$C$1500,"&lt;=1005",K$4:K$1500,"&gt;"&amp;K878)+COUNTIFS($C$4:$C$1500,"&gt;=1101",$C$4:$C$1500,"&lt;=1105",K$4:K$1500,"&gt;"&amp;K878)+1,""))</f>
        <v/>
      </c>
      <c r="O878" s="94" t="n">
        <v>58.8</v>
      </c>
      <c r="P878" s="94" t="n">
        <v>58</v>
      </c>
      <c r="Q878" s="94" t="n">
        <v>35.26</v>
      </c>
      <c r="R878" s="94" t="n">
        <v>52.5</v>
      </c>
      <c r="S878" s="94" t="n">
        <v>80</v>
      </c>
      <c r="T878" s="99">
        <f>IF(AND(O878&gt;0,O878&lt;36),1,IF(AND(O878&gt;=36,O878&lt;51),2,IF(AND(O878&gt;=51,O878&lt;71),3,IF(AND(O878&gt;=71,O878&lt;=100),4,))))</f>
        <v/>
      </c>
      <c r="U878" s="99">
        <f>IF(AND(P878&gt;0,P878&lt;41),1,IF(AND(P878&gt;=41,P878&lt;56),2,IF(AND(P878&gt;=56,P878&lt;71),3,IF(AND(P878&gt;=71,P878&lt;=100),4,))))</f>
        <v/>
      </c>
      <c r="V878" s="99">
        <f>IF(AND(Q878&gt;0,Q878&lt;41),1,IF(AND(Q878&gt;=41,Q878&lt;56),2,IF(AND(Q878&gt;=56,Q878&lt;71),3,IF(AND(Q878&gt;=71,Q878&lt;=100),4,))))</f>
        <v/>
      </c>
      <c r="W878" s="99">
        <f>IF(AND(R878&gt;0,R878&lt;36),1,IF(AND(R878&gt;=36,R878&lt;51),2,IF(AND(R878&gt;=51,R878&lt;66),3,IF(AND(R878&gt;=66,R878&lt;=100),4,))))</f>
        <v/>
      </c>
      <c r="X878" s="100">
        <f>IF(AND(S878&gt;0,S878&lt;37),1,IF(AND(S878&gt;=37,S878&lt;58),2,IF(AND(S878&gt;=58,S878&lt;71),3,IF(AND(S878&gt;=71,S878&lt;=100),4,))))</f>
        <v/>
      </c>
      <c r="Y878" s="101">
        <f>IF(SUM(AC878:AG878)=0, "", ROUND(((AC878*3+AD878*3+AE878*3+AF878*3+AG878*1)/13)*5,0))</f>
        <v/>
      </c>
      <c r="Z878" s="99">
        <f>IF(OR($C878="",Y878=""),"",COUNTIFS($C$4:$C$1500,$C878,Y$4:Y$1500,"&gt;"&amp;Y878)+1)</f>
        <v/>
      </c>
      <c r="AA878" s="99">
        <f>IF(OR($C878="",Y878=""),"",IF(AND($C878&gt;=1001,$C878&lt;=1005),COUNTIFS($C$4:$C$1500,"&gt;=1001",$C$4:$C$1500,"&lt;=1005",Y$4:Y$1500,"&gt;"&amp;Y878)+1,IF(AND($C878&gt;=1101,$C878&lt;=1105),COUNTIFS($C$4:$C$1500,"&gt;=1101",$C$4:$C$1500,"&lt;=1105",Y$4:Y$1500,"&gt;"&amp;Y878)+1,IF(AND($C878&gt;=901,$C878&lt;=905),COUNTIFS($C$4:$C$1500,"&gt;=901",$C$4:$C$1500,"&lt;=905",Y$4:Y$1500,"&gt;"&amp;Y878)+1,IF(AND($C878&gt;=801,$C878&lt;=805),COUNTIFS($C$4:$C$1500,"&gt;=801",$C$4:$C$1500,"&lt;=805",Y$4:Y$1500,"&gt;"&amp;Y878)+1,IF(AND($C878&gt;=701,$C878&lt;=705),COUNTIFS($C$4:$C$1500,"&gt;=701",$C$4:$C$1500,"&lt;=705",Y$4:Y$1500,"&gt;"&amp;Y878)+1,IF(AND($C878&gt;=601,$C878&lt;=606),COUNTIFS($C$4:$C$1500,"&gt;=601",$C$4:$C$1500,"&lt;=606",Y$4:Y$1500,"&gt;"&amp;Y878)+1,"")))))))</f>
        <v/>
      </c>
      <c r="AB878" s="99">
        <f>IF(OR($C878="",Y878=""),"",IF(OR(AND($C878&gt;=1001,$C878&lt;=1005),AND($C878&gt;=1101,$C878&lt;=1105)),COUNTIFS($C$4:$C$1500,"&gt;=1001",$C$4:$C$1500,"&lt;=1005",Y$4:Y$1500,"&gt;"&amp;Y878)+COUNTIFS($C$4:$C$1500,"&gt;=1101",$C$4:$C$1500,"&lt;=1105",Y$4:Y$1500,"&gt;"&amp;Y878)+1,""))</f>
        <v/>
      </c>
      <c r="AC878" s="94" t="n">
        <v>57.75</v>
      </c>
      <c r="AD878" s="94" t="n">
        <v>49.64</v>
      </c>
      <c r="AE878" s="94" t="n">
        <v>36.75</v>
      </c>
      <c r="AF878" s="94" t="n">
        <v>39.38</v>
      </c>
      <c r="AG878" s="94" t="n">
        <v>100</v>
      </c>
      <c r="AH878" s="99">
        <f>IF(AND(AC878&gt;0,AC878&lt;36),1,IF(AND(AC878&gt;=36,AC878&lt;51),2,IF(AND(AC878&gt;=51,AC878&lt;71),3,IF(AND(AC878&gt;=71,AC878&lt;=100),4,))))</f>
        <v/>
      </c>
      <c r="AI878" s="99">
        <f>IF(AND(AD878&gt;0,AD878&lt;41),1,IF(AND(AD878&gt;=41,AD878&lt;56),2,IF(AND(AD878&gt;=56,AD878&lt;71),3,IF(AND(AD878&gt;=71,AD878&lt;=100),4,))))</f>
        <v/>
      </c>
      <c r="AJ878" s="99">
        <f>IF(AND(AE878&gt;0,AE878&lt;41),1,IF(AND(AE878&gt;=41,AE878&lt;56),2,IF(AND(AE878&gt;=56,AE878&lt;71),3,IF(AND(AE878&gt;=71,AE878&lt;=100),4,))))</f>
        <v/>
      </c>
      <c r="AK878" s="99">
        <f>IF(AND(AF878&gt;0,AF878&lt;36),1,IF(AND(AF878&gt;=36,AF878&lt;51),2,IF(AND(AF878&gt;=51,AF878&lt;66),3,IF(AND(AF878&gt;=66,AF878&lt;=100),4,))))</f>
        <v/>
      </c>
      <c r="AL878" s="100">
        <f>IF(AND(AG878&gt;0,AG878&lt;37),1,IF(AND(AG878&gt;=37,AG878&lt;58),2,IF(AND(AG878&gt;=58,AG878&lt;71),3,IF(AND(AG878&gt;=71,AG878&lt;=100),4,))))</f>
        <v/>
      </c>
      <c r="AM878" s="101">
        <f>IF((Y878&lt;&gt;"")*(K878&lt;&gt;""),Y878-K878,"")</f>
        <v/>
      </c>
      <c r="AN878" s="99">
        <f>IF((Z878&lt;&gt;"")*(L878&lt;&gt;""),Z878-L878,"")</f>
        <v/>
      </c>
      <c r="AO878" s="99">
        <f>IF((AA878&lt;&gt;"")*(M878&lt;&gt;""),AA878-M878,"")</f>
        <v/>
      </c>
      <c r="AP878" s="99">
        <f>IF((AB878&lt;&gt;"")*(N878&lt;&gt;""),AB878-N878,"")</f>
        <v/>
      </c>
      <c r="AQ878" s="94">
        <f>IF((AC878&lt;&gt;"")*(O878&lt;&gt;""),AC878-O878,"")</f>
        <v/>
      </c>
      <c r="AR878" s="94">
        <f>IF((AD878&lt;&gt;"")*(P878&lt;&gt;""),AD878-P878,"")</f>
        <v/>
      </c>
      <c r="AS878" s="94">
        <f>IF((AE878&lt;&gt;"")*(Q878&lt;&gt;""),AE878-Q878,"")</f>
        <v/>
      </c>
      <c r="AT878" s="94">
        <f>IF((AF878&lt;&gt;"")*(R878&lt;&gt;""),AF878-R878,"")</f>
        <v/>
      </c>
      <c r="AU878" s="94">
        <f>IF((AG878&lt;&gt;"")*(S878&lt;&gt;""),AG878-S878,"")</f>
        <v/>
      </c>
      <c r="AV878" s="99">
        <f>IF((AH878&lt;&gt;"")*(T878&lt;&gt;""),AH878-T878,"")</f>
        <v/>
      </c>
      <c r="AW878" s="99">
        <f>IF((AI878&lt;&gt;"")*(U878&lt;&gt;""),AI878-U878,"")</f>
        <v/>
      </c>
      <c r="AX878" s="99">
        <f>IF((AJ878&lt;&gt;"")*(V878&lt;&gt;""),AJ878-V878,"")</f>
        <v/>
      </c>
      <c r="AY878" s="99">
        <f>IF((AK878&lt;&gt;"")*(W878&lt;&gt;""),AK878-W878,"")</f>
        <v/>
      </c>
      <c r="AZ878" s="102">
        <f>IF((AL878&lt;&gt;"")*(X878&lt;&gt;""),AL878-X878,"")</f>
        <v/>
      </c>
      <c r="BA878" s="50">
        <f>IFERROR(__xludf.dummyfunction("AI(""Actúa como un tutor académico y dirígete personalmente al estudiante "" &amp; I878 &amp; "" "" &amp; J878 &amp; "" "" &amp; G878 &amp; "" "" &amp; H878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AM878 &amp; ""'. Diferencias por área: Matemáticas ("" &amp; AQ878 &amp; ""), Ciencias Natura"&amp;"les ("" &amp; AR878 &amp; ""), Sociales ("" &amp; AS878 &amp; ""), Lectura Crítica ("" &amp; AT878 &amp; "") e Inglés ("" &amp; AU878 &amp; ""). Variación en posición: grupo ("" &amp; AN878 &amp; ""), grado ("" &amp; AO878 &amp; "") y media ("" &amp; AP878 &amp; ""). Puntajes Primer Simulacro: Global "" &amp; K878 &amp; "", Mat "" &amp; "&amp;"O4 &amp; "", Cien "" &amp; P878 &amp; "", Soc "" &amp; Q878 &amp; "", Lec "" &amp; R878 &amp; "", Ing "" &amp; S878 &amp; "". Puntajes Segundo Simulacro: Global "" &amp; Y878 &amp; "", Mat "" &amp; AC878 &amp; "", Cien "" &amp; AD878 &amp; "", Soc "" &amp; AE878 &amp; "", Lec "" &amp; AF878 &amp; "", Ing "" &amp; AG878 &amp; "". Escribe un mensaje motivador"&amp;" y breve (máximo 4 líneas)."")
"),"=AI(""Actúa como un tutor académico y dirígete personalmente al estudiante "" &amp; I878 &amp; "" "" &amp; J878 &amp; "" "" &amp; G878 &amp; "" "" &amp; H878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AM878 &amp; ""'. Diferencias por área: Matemáticas ("" &amp; AQ878 &amp; ""), Ciencias Natur"&amp;"ales ("" &amp; AR878 &amp; ""), Sociales ("" &amp; AS878 &amp; ""), Lectura Crítica ("" &amp; AT878 &amp; "") e Inglés ("" &amp; AU878 &amp; ""). Variación en posición: grupo ("" &amp; AN878 &amp; ""), grado ("" &amp; AO878 &amp; "") y media ("" &amp; AP878 &amp; ""). Puntajes Primer Simulacro: Global "" &amp; K878 &amp; "", Mat "" &amp;"&amp;" O878 &amp; "", Cien "" &amp; P878 &amp; "", Soc "" &amp; Q878 &amp; "", Lec "" &amp; R878 &amp; "", Ing "" &amp; S878 &amp; "". Puntajes Segundo Simulacro: Global "" &amp; Y878 &amp; "", Mat "" &amp; AC878 &amp; "", Cien "" &amp; AD878 &amp; "", Soc "" &amp; AE878 &amp; "", Lec "" &amp; AF878 &amp; "", Ing "" &amp; AG878 &amp; "". Escribe un mensaje motivado"&amp;"r y breve (máximo 4 líneas)."")
")</f>
        <v/>
      </c>
    </row>
    <row r="879" ht="15.75" customHeight="1" s="42">
      <c r="A879" s="93" t="n"/>
      <c r="B879" s="94" t="inlineStr">
        <is>
          <t>Bachillerato</t>
        </is>
      </c>
      <c r="C879" s="94" t="n">
        <v>1005</v>
      </c>
      <c r="D879" s="94" t="n"/>
      <c r="E879" s="95" t="n">
        <v>1022005664</v>
      </c>
      <c r="F879" s="96">
        <f>TRIM(G879&amp;" "&amp;H879&amp;" "&amp;I879&amp;" "&amp;J879)</f>
        <v/>
      </c>
      <c r="G879" s="94" t="inlineStr">
        <is>
          <t>Usuga</t>
        </is>
      </c>
      <c r="H879" s="94" t="inlineStr">
        <is>
          <t>Londoño</t>
        </is>
      </c>
      <c r="I879" s="94" t="inlineStr">
        <is>
          <t>Miguel</t>
        </is>
      </c>
      <c r="J879" s="97" t="inlineStr">
        <is>
          <t>Ángel</t>
        </is>
      </c>
      <c r="K879" s="98">
        <f>IF(SUM(O879:S879)=0, "", ROUND(((O879*3+P879*3+Q879*3+R879*3+S879*1)/13)*5,0))</f>
        <v/>
      </c>
      <c r="L879" s="99">
        <f>IF(OR($C879="",K879=""),"",COUNTIFS($C$4:$C$1500,$C879,K$4:K$1500,"&gt;"&amp;K879)+1)</f>
        <v/>
      </c>
      <c r="M879" s="99">
        <f>IF(OR($C879="",K879=""),"",IF(AND($C879&gt;=1001,$C879&lt;=1005),COUNTIFS($C$4:$C$1500,"&gt;=1001",$C$4:$C$1500,"&lt;=1005",K$4:K$1500,"&gt;"&amp;K879)+1,IF(AND($C879&gt;=1101,$C879&lt;=1105),COUNTIFS($C$4:$C$1500,"&gt;=1101",$C$4:$C$1500,"&lt;=1105",K$4:K$1500,"&gt;"&amp;K879)+1,IF(AND($C879&gt;=901,$C879&lt;=905),COUNTIFS($C$4:$C$1500,"&gt;=901",$C$4:$C$1500,"&lt;=905",K$4:K$1500,"&gt;"&amp;K879)+1,IF(AND($C879&gt;=801,$C879&lt;=805),COUNTIFS($C$4:$C$1500,"&gt;=801",$C$4:$C$1500,"&lt;=805",K$4:K$1500,"&gt;"&amp;K879)+1,IF(AND($C879&gt;=701,$C879&lt;=705),COUNTIFS($C$4:$C$1500,"&gt;=701",$C$4:$C$1500,"&lt;=705",K$4:K$1500,"&gt;"&amp;K879)+1,IF(AND($C879&gt;=601,$C879&lt;=606),COUNTIFS($C$4:$C$1500,"&gt;=601",$C$4:$C$1500,"&lt;=606",K$4:K$1500,"&gt;"&amp;K879)+1,"")))))))</f>
        <v/>
      </c>
      <c r="N879" s="99">
        <f>IF(OR($C879="",K879=""),"",IF(OR(AND($C879&gt;=1001,$C879&lt;=1005),AND($C879&gt;=1101,$C879&lt;=1105)),COUNTIFS($C$4:$C$1500,"&gt;=1001",$C$4:$C$1500,"&lt;=1005",K$4:K$1500,"&gt;"&amp;K879)+COUNTIFS($C$4:$C$1500,"&gt;=1101",$C$4:$C$1500,"&lt;=1105",K$4:K$1500,"&gt;"&amp;K879)+1,""))</f>
        <v/>
      </c>
      <c r="O879" s="94" t="n">
        <v>58.8</v>
      </c>
      <c r="P879" s="94" t="n">
        <v>71.11</v>
      </c>
      <c r="Q879" s="94" t="n">
        <v>49.75</v>
      </c>
      <c r="R879" s="94" t="n">
        <v>47.5</v>
      </c>
      <c r="S879" s="94" t="n">
        <v>75.56</v>
      </c>
      <c r="T879" s="99">
        <f>IF(AND(O879&gt;0,O879&lt;36),1,IF(AND(O879&gt;=36,O879&lt;51),2,IF(AND(O879&gt;=51,O879&lt;71),3,IF(AND(O879&gt;=71,O879&lt;=100),4,))))</f>
        <v/>
      </c>
      <c r="U879" s="99">
        <f>IF(AND(P879&gt;0,P879&lt;41),1,IF(AND(P879&gt;=41,P879&lt;56),2,IF(AND(P879&gt;=56,P879&lt;71),3,IF(AND(P879&gt;=71,P879&lt;=100),4,))))</f>
        <v/>
      </c>
      <c r="V879" s="99">
        <f>IF(AND(Q879&gt;0,Q879&lt;41),1,IF(AND(Q879&gt;=41,Q879&lt;56),2,IF(AND(Q879&gt;=56,Q879&lt;71),3,IF(AND(Q879&gt;=71,Q879&lt;=100),4,))))</f>
        <v/>
      </c>
      <c r="W879" s="99">
        <f>IF(AND(R879&gt;0,R879&lt;36),1,IF(AND(R879&gt;=36,R879&lt;51),2,IF(AND(R879&gt;=51,R879&lt;66),3,IF(AND(R879&gt;=66,R879&lt;=100),4,))))</f>
        <v/>
      </c>
      <c r="X879" s="100">
        <f>IF(AND(S879&gt;0,S879&lt;37),1,IF(AND(S879&gt;=37,S879&lt;58),2,IF(AND(S879&gt;=58,S879&lt;71),3,IF(AND(S879&gt;=71,S879&lt;=100),4,))))</f>
        <v/>
      </c>
      <c r="Y879" s="101">
        <f>IF(SUM(AC879:AG879)=0, "", ROUND(((AC879*3+AD879*3+AE879*3+AF879*3+AG879*1)/13)*5,0))</f>
        <v/>
      </c>
      <c r="Z879" s="99">
        <f>IF(OR($C879="",Y879=""),"",COUNTIFS($C$4:$C$1500,$C879,Y$4:Y$1500,"&gt;"&amp;Y879)+1)</f>
        <v/>
      </c>
      <c r="AA879" s="99">
        <f>IF(OR($C879="",Y879=""),"",IF(AND($C879&gt;=1001,$C879&lt;=1005),COUNTIFS($C$4:$C$1500,"&gt;=1001",$C$4:$C$1500,"&lt;=1005",Y$4:Y$1500,"&gt;"&amp;Y879)+1,IF(AND($C879&gt;=1101,$C879&lt;=1105),COUNTIFS($C$4:$C$1500,"&gt;=1101",$C$4:$C$1500,"&lt;=1105",Y$4:Y$1500,"&gt;"&amp;Y879)+1,IF(AND($C879&gt;=901,$C879&lt;=905),COUNTIFS($C$4:$C$1500,"&gt;=901",$C$4:$C$1500,"&lt;=905",Y$4:Y$1500,"&gt;"&amp;Y879)+1,IF(AND($C879&gt;=801,$C879&lt;=805),COUNTIFS($C$4:$C$1500,"&gt;=801",$C$4:$C$1500,"&lt;=805",Y$4:Y$1500,"&gt;"&amp;Y879)+1,IF(AND($C879&gt;=701,$C879&lt;=705),COUNTIFS($C$4:$C$1500,"&gt;=701",$C$4:$C$1500,"&lt;=705",Y$4:Y$1500,"&gt;"&amp;Y879)+1,IF(AND($C879&gt;=601,$C879&lt;=606),COUNTIFS($C$4:$C$1500,"&gt;=601",$C$4:$C$1500,"&lt;=606",Y$4:Y$1500,"&gt;"&amp;Y879)+1,"")))))))</f>
        <v/>
      </c>
      <c r="AB879" s="99">
        <f>IF(OR($C879="",Y879=""),"",IF(OR(AND($C879&gt;=1001,$C879&lt;=1005),AND($C879&gt;=1101,$C879&lt;=1105)),COUNTIFS($C$4:$C$1500,"&gt;=1001",$C$4:$C$1500,"&lt;=1005",Y$4:Y$1500,"&gt;"&amp;Y879)+COUNTIFS($C$4:$C$1500,"&gt;=1101",$C$4:$C$1500,"&lt;=1105",Y$4:Y$1500,"&gt;"&amp;Y879)+1,""))</f>
        <v/>
      </c>
      <c r="AC879" s="94" t="n">
        <v>79.75</v>
      </c>
      <c r="AD879" s="94" t="n">
        <v>65.27</v>
      </c>
      <c r="AE879" s="94" t="n">
        <v>65.63</v>
      </c>
      <c r="AF879" s="94" t="n">
        <v>70</v>
      </c>
      <c r="AG879" s="94" t="n">
        <v>100</v>
      </c>
      <c r="AH879" s="99">
        <f>IF(AND(AC879&gt;0,AC879&lt;36),1,IF(AND(AC879&gt;=36,AC879&lt;51),2,IF(AND(AC879&gt;=51,AC879&lt;71),3,IF(AND(AC879&gt;=71,AC879&lt;=100),4,))))</f>
        <v/>
      </c>
      <c r="AI879" s="99">
        <f>IF(AND(AD879&gt;0,AD879&lt;41),1,IF(AND(AD879&gt;=41,AD879&lt;56),2,IF(AND(AD879&gt;=56,AD879&lt;71),3,IF(AND(AD879&gt;=71,AD879&lt;=100),4,))))</f>
        <v/>
      </c>
      <c r="AJ879" s="99">
        <f>IF(AND(AE879&gt;0,AE879&lt;41),1,IF(AND(AE879&gt;=41,AE879&lt;56),2,IF(AND(AE879&gt;=56,AE879&lt;71),3,IF(AND(AE879&gt;=71,AE879&lt;=100),4,))))</f>
        <v/>
      </c>
      <c r="AK879" s="99">
        <f>IF(AND(AF879&gt;0,AF879&lt;36),1,IF(AND(AF879&gt;=36,AF879&lt;51),2,IF(AND(AF879&gt;=51,AF879&lt;66),3,IF(AND(AF879&gt;=66,AF879&lt;=100),4,))))</f>
        <v/>
      </c>
      <c r="AL879" s="100">
        <f>IF(AND(AG879&gt;0,AG879&lt;37),1,IF(AND(AG879&gt;=37,AG879&lt;58),2,IF(AND(AG879&gt;=58,AG879&lt;71),3,IF(AND(AG879&gt;=71,AG879&lt;=100),4,))))</f>
        <v/>
      </c>
      <c r="AM879" s="101">
        <f>IF((Y879&lt;&gt;"")*(K879&lt;&gt;""),Y879-K879,"")</f>
        <v/>
      </c>
      <c r="AN879" s="99">
        <f>IF((Z879&lt;&gt;"")*(L879&lt;&gt;""),Z879-L879,"")</f>
        <v/>
      </c>
      <c r="AO879" s="99">
        <f>IF((AA879&lt;&gt;"")*(M879&lt;&gt;""),AA879-M879,"")</f>
        <v/>
      </c>
      <c r="AP879" s="99">
        <f>IF((AB879&lt;&gt;"")*(N879&lt;&gt;""),AB879-N879,"")</f>
        <v/>
      </c>
      <c r="AQ879" s="94">
        <f>IF((AC879&lt;&gt;"")*(O879&lt;&gt;""),AC879-O879,"")</f>
        <v/>
      </c>
      <c r="AR879" s="94">
        <f>IF((AD879&lt;&gt;"")*(P879&lt;&gt;""),AD879-P879,"")</f>
        <v/>
      </c>
      <c r="AS879" s="94">
        <f>IF((AE879&lt;&gt;"")*(Q879&lt;&gt;""),AE879-Q879,"")</f>
        <v/>
      </c>
      <c r="AT879" s="94">
        <f>IF((AF879&lt;&gt;"")*(R879&lt;&gt;""),AF879-R879,"")</f>
        <v/>
      </c>
      <c r="AU879" s="94">
        <f>IF((AG879&lt;&gt;"")*(S879&lt;&gt;""),AG879-S879,"")</f>
        <v/>
      </c>
      <c r="AV879" s="99">
        <f>IF((AH879&lt;&gt;"")*(T879&lt;&gt;""),AH879-T879,"")</f>
        <v/>
      </c>
      <c r="AW879" s="99">
        <f>IF((AI879&lt;&gt;"")*(U879&lt;&gt;""),AI879-U879,"")</f>
        <v/>
      </c>
      <c r="AX879" s="99">
        <f>IF((AJ879&lt;&gt;"")*(V879&lt;&gt;""),AJ879-V879,"")</f>
        <v/>
      </c>
      <c r="AY879" s="99">
        <f>IF((AK879&lt;&gt;"")*(W879&lt;&gt;""),AK879-W879,"")</f>
        <v/>
      </c>
      <c r="AZ879" s="102">
        <f>IF((AL879&lt;&gt;"")*(X879&lt;&gt;""),AL879-X879,"")</f>
        <v/>
      </c>
      <c r="BA879" s="50">
        <f>IFERROR(__xludf.dummyfunction("AI(""Actúa como un tutor académico y dirígete personalmente al estudiante "" &amp; I879 &amp; "" "" &amp; J879 &amp; "" "" &amp; G879 &amp; "" "" &amp; H879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AM879 &amp; ""'. Diferencias por área: Matemáticas ("" &amp; AQ879 &amp; ""), Ciencias Natura"&amp;"les ("" &amp; AR879 &amp; ""), Sociales ("" &amp; AS879 &amp; ""), Lectura Crítica ("" &amp; AT879 &amp; "") e Inglés ("" &amp; AU879 &amp; ""). Variación en posición: grupo ("" &amp; AN879 &amp; ""), grado ("" &amp; AO879 &amp; "") y media ("" &amp; AP879 &amp; ""). Puntajes Primer Simulacro: Global "" &amp; K879 &amp; "", Mat "" &amp; "&amp;"O4 &amp; "", Cien "" &amp; P879 &amp; "", Soc "" &amp; Q879 &amp; "", Lec "" &amp; R879 &amp; "", Ing "" &amp; S879 &amp; "". Puntajes Segundo Simulacro: Global "" &amp; Y879 &amp; "", Mat "" &amp; AC879 &amp; "", Cien "" &amp; AD879 &amp; "", Soc "" &amp; AE879 &amp; "", Lec "" &amp; AF879 &amp; "", Ing "" &amp; AG879 &amp; "". Escribe un mensaje motivador"&amp;" y breve (máximo 4 líneas)."")
"),"=AI(""Actúa como un tutor académico y dirígete personalmente al estudiante "" &amp; I879 &amp; "" "" &amp; J879 &amp; "" "" &amp; G879 &amp; "" "" &amp; H879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AM879 &amp; ""'. Diferencias por área: Matemáticas ("" &amp; AQ879 &amp; ""), Ciencias Natur"&amp;"ales ("" &amp; AR879 &amp; ""), Sociales ("" &amp; AS879 &amp; ""), Lectura Crítica ("" &amp; AT879 &amp; "") e Inglés ("" &amp; AU879 &amp; ""). Variación en posición: grupo ("" &amp; AN879 &amp; ""), grado ("" &amp; AO879 &amp; "") y media ("" &amp; AP879 &amp; ""). Puntajes Primer Simulacro: Global "" &amp; K879 &amp; "", Mat "" &amp;"&amp;" O879 &amp; "", Cien "" &amp; P879 &amp; "", Soc "" &amp; Q879 &amp; "", Lec "" &amp; R879 &amp; "", Ing "" &amp; S879 &amp; "". Puntajes Segundo Simulacro: Global "" &amp; Y879 &amp; "", Mat "" &amp; AC879 &amp; "", Cien "" &amp; AD879 &amp; "", Soc "" &amp; AE879 &amp; "", Lec "" &amp; AF879 &amp; "", Ing "" &amp; AG879 &amp; "". Escribe un mensaje motivado"&amp;"r y breve (máximo 4 líneas)."")
")</f>
        <v/>
      </c>
    </row>
    <row r="880" ht="15.75" customHeight="1" s="42">
      <c r="A880" s="93" t="n"/>
      <c r="B880" s="94" t="inlineStr">
        <is>
          <t>Bachillerato</t>
        </is>
      </c>
      <c r="C880" s="94" t="n">
        <v>1005</v>
      </c>
      <c r="D880" s="94" t="n"/>
      <c r="E880" s="95" t="n">
        <v>1046476152</v>
      </c>
      <c r="F880" s="96">
        <f>TRIM(G880&amp;" "&amp;H880&amp;" "&amp;I880&amp;" "&amp;J880)</f>
        <v/>
      </c>
      <c r="G880" s="94" t="inlineStr">
        <is>
          <t>Villa</t>
        </is>
      </c>
      <c r="H880" s="94" t="inlineStr">
        <is>
          <t>Argáez</t>
        </is>
      </c>
      <c r="I880" s="94" t="inlineStr">
        <is>
          <t>Joan</t>
        </is>
      </c>
      <c r="J880" s="97" t="inlineStr">
        <is>
          <t>Sebastián</t>
        </is>
      </c>
      <c r="K880" s="98">
        <f>IF(SUM(O880:S880)=0, "", ROUND(((O880*3+P880*3+Q880*3+R880*3+S880*1)/13)*5,0))</f>
        <v/>
      </c>
      <c r="L880" s="99">
        <f>IF(OR($C880="",K880=""),"",COUNTIFS($C$4:$C$1500,$C880,K$4:K$1500,"&gt;"&amp;K880)+1)</f>
        <v/>
      </c>
      <c r="M880" s="99">
        <f>IF(OR($C880="",K880=""),"",IF(AND($C880&gt;=1001,$C880&lt;=1005),COUNTIFS($C$4:$C$1500,"&gt;=1001",$C$4:$C$1500,"&lt;=1005",K$4:K$1500,"&gt;"&amp;K880)+1,IF(AND($C880&gt;=1101,$C880&lt;=1105),COUNTIFS($C$4:$C$1500,"&gt;=1101",$C$4:$C$1500,"&lt;=1105",K$4:K$1500,"&gt;"&amp;K880)+1,IF(AND($C880&gt;=901,$C880&lt;=905),COUNTIFS($C$4:$C$1500,"&gt;=901",$C$4:$C$1500,"&lt;=905",K$4:K$1500,"&gt;"&amp;K880)+1,IF(AND($C880&gt;=801,$C880&lt;=805),COUNTIFS($C$4:$C$1500,"&gt;=801",$C$4:$C$1500,"&lt;=805",K$4:K$1500,"&gt;"&amp;K880)+1,IF(AND($C880&gt;=701,$C880&lt;=705),COUNTIFS($C$4:$C$1500,"&gt;=701",$C$4:$C$1500,"&lt;=705",K$4:K$1500,"&gt;"&amp;K880)+1,IF(AND($C880&gt;=601,$C880&lt;=606),COUNTIFS($C$4:$C$1500,"&gt;=601",$C$4:$C$1500,"&lt;=606",K$4:K$1500,"&gt;"&amp;K880)+1,"")))))))</f>
        <v/>
      </c>
      <c r="N880" s="99">
        <f>IF(OR($C880="",K880=""),"",IF(OR(AND($C880&gt;=1001,$C880&lt;=1005),AND($C880&gt;=1101,$C880&lt;=1105)),COUNTIFS($C$4:$C$1500,"&gt;=1001",$C$4:$C$1500,"&lt;=1005",K$4:K$1500,"&gt;"&amp;K880)+COUNTIFS($C$4:$C$1500,"&gt;=1101",$C$4:$C$1500,"&lt;=1105",K$4:K$1500,"&gt;"&amp;K880)+1,""))</f>
        <v/>
      </c>
      <c r="O880" s="94" t="n">
        <v>53.7</v>
      </c>
      <c r="P880" s="94" t="n">
        <v>37.35</v>
      </c>
      <c r="Q880" s="94" t="n">
        <v>47.05</v>
      </c>
      <c r="R880" s="94" t="n">
        <v>52.5</v>
      </c>
      <c r="S880" s="94" t="n">
        <v>55.56</v>
      </c>
      <c r="T880" s="99">
        <f>IF(AND(O880&gt;0,O880&lt;36),1,IF(AND(O880&gt;=36,O880&lt;51),2,IF(AND(O880&gt;=51,O880&lt;71),3,IF(AND(O880&gt;=71,O880&lt;=100),4,))))</f>
        <v/>
      </c>
      <c r="U880" s="99">
        <f>IF(AND(P880&gt;0,P880&lt;41),1,IF(AND(P880&gt;=41,P880&lt;56),2,IF(AND(P880&gt;=56,P880&lt;71),3,IF(AND(P880&gt;=71,P880&lt;=100),4,))))</f>
        <v/>
      </c>
      <c r="V880" s="99">
        <f>IF(AND(Q880&gt;0,Q880&lt;41),1,IF(AND(Q880&gt;=41,Q880&lt;56),2,IF(AND(Q880&gt;=56,Q880&lt;71),3,IF(AND(Q880&gt;=71,Q880&lt;=100),4,))))</f>
        <v/>
      </c>
      <c r="W880" s="99">
        <f>IF(AND(R880&gt;0,R880&lt;36),1,IF(AND(R880&gt;=36,R880&lt;51),2,IF(AND(R880&gt;=51,R880&lt;66),3,IF(AND(R880&gt;=66,R880&lt;=100),4,))))</f>
        <v/>
      </c>
      <c r="X880" s="100">
        <f>IF(AND(S880&gt;0,S880&lt;37),1,IF(AND(S880&gt;=37,S880&lt;58),2,IF(AND(S880&gt;=58,S880&lt;71),3,IF(AND(S880&gt;=71,S880&lt;=100),4,))))</f>
        <v/>
      </c>
      <c r="Y880" s="101">
        <f>IF(SUM(AC880:AG880)=0, "", ROUND(((AC880*3+AD880*3+AE880*3+AF880*3+AG880*1)/13)*5,0))</f>
        <v/>
      </c>
      <c r="Z880" s="99">
        <f>IF(OR($C880="",Y880=""),"",COUNTIFS($C$4:$C$1500,$C880,Y$4:Y$1500,"&gt;"&amp;Y880)+1)</f>
        <v/>
      </c>
      <c r="AA880" s="99">
        <f>IF(OR($C880="",Y880=""),"",IF(AND($C880&gt;=1001,$C880&lt;=1005),COUNTIFS($C$4:$C$1500,"&gt;=1001",$C$4:$C$1500,"&lt;=1005",Y$4:Y$1500,"&gt;"&amp;Y880)+1,IF(AND($C880&gt;=1101,$C880&lt;=1105),COUNTIFS($C$4:$C$1500,"&gt;=1101",$C$4:$C$1500,"&lt;=1105",Y$4:Y$1500,"&gt;"&amp;Y880)+1,IF(AND($C880&gt;=901,$C880&lt;=905),COUNTIFS($C$4:$C$1500,"&gt;=901",$C$4:$C$1500,"&lt;=905",Y$4:Y$1500,"&gt;"&amp;Y880)+1,IF(AND($C880&gt;=801,$C880&lt;=805),COUNTIFS($C$4:$C$1500,"&gt;=801",$C$4:$C$1500,"&lt;=805",Y$4:Y$1500,"&gt;"&amp;Y880)+1,IF(AND($C880&gt;=701,$C880&lt;=705),COUNTIFS($C$4:$C$1500,"&gt;=701",$C$4:$C$1500,"&lt;=705",Y$4:Y$1500,"&gt;"&amp;Y880)+1,IF(AND($C880&gt;=601,$C880&lt;=606),COUNTIFS($C$4:$C$1500,"&gt;=601",$C$4:$C$1500,"&lt;=606",Y$4:Y$1500,"&gt;"&amp;Y880)+1,"")))))))</f>
        <v/>
      </c>
      <c r="AB880" s="99">
        <f>IF(OR($C880="",Y880=""),"",IF(OR(AND($C880&gt;=1001,$C880&lt;=1005),AND($C880&gt;=1101,$C880&lt;=1105)),COUNTIFS($C$4:$C$1500,"&gt;=1001",$C$4:$C$1500,"&lt;=1005",Y$4:Y$1500,"&gt;"&amp;Y880)+COUNTIFS($C$4:$C$1500,"&gt;=1101",$C$4:$C$1500,"&lt;=1105",Y$4:Y$1500,"&gt;"&amp;Y880)+1,""))</f>
        <v/>
      </c>
      <c r="AC880" s="94" t="n">
        <v>49.5</v>
      </c>
      <c r="AD880" s="94" t="n">
        <v>36.56</v>
      </c>
      <c r="AE880" s="94" t="n">
        <v>39.38</v>
      </c>
      <c r="AF880" s="94" t="n">
        <v>74.38</v>
      </c>
      <c r="AG880" s="94" t="n">
        <v>87.5</v>
      </c>
      <c r="AH880" s="99">
        <f>IF(AND(AC880&gt;0,AC880&lt;36),1,IF(AND(AC880&gt;=36,AC880&lt;51),2,IF(AND(AC880&gt;=51,AC880&lt;71),3,IF(AND(AC880&gt;=71,AC880&lt;=100),4,))))</f>
        <v/>
      </c>
      <c r="AI880" s="99">
        <f>IF(AND(AD880&gt;0,AD880&lt;41),1,IF(AND(AD880&gt;=41,AD880&lt;56),2,IF(AND(AD880&gt;=56,AD880&lt;71),3,IF(AND(AD880&gt;=71,AD880&lt;=100),4,))))</f>
        <v/>
      </c>
      <c r="AJ880" s="99">
        <f>IF(AND(AE880&gt;0,AE880&lt;41),1,IF(AND(AE880&gt;=41,AE880&lt;56),2,IF(AND(AE880&gt;=56,AE880&lt;71),3,IF(AND(AE880&gt;=71,AE880&lt;=100),4,))))</f>
        <v/>
      </c>
      <c r="AK880" s="99">
        <f>IF(AND(AF880&gt;0,AF880&lt;36),1,IF(AND(AF880&gt;=36,AF880&lt;51),2,IF(AND(AF880&gt;=51,AF880&lt;66),3,IF(AND(AF880&gt;=66,AF880&lt;=100),4,))))</f>
        <v/>
      </c>
      <c r="AL880" s="100">
        <f>IF(AND(AG880&gt;0,AG880&lt;37),1,IF(AND(AG880&gt;=37,AG880&lt;58),2,IF(AND(AG880&gt;=58,AG880&lt;71),3,IF(AND(AG880&gt;=71,AG880&lt;=100),4,))))</f>
        <v/>
      </c>
      <c r="AM880" s="101">
        <f>IF((Y880&lt;&gt;"")*(K880&lt;&gt;""),Y880-K880,"")</f>
        <v/>
      </c>
      <c r="AN880" s="99">
        <f>IF((Z880&lt;&gt;"")*(L880&lt;&gt;""),Z880-L880,"")</f>
        <v/>
      </c>
      <c r="AO880" s="99">
        <f>IF((AA880&lt;&gt;"")*(M880&lt;&gt;""),AA880-M880,"")</f>
        <v/>
      </c>
      <c r="AP880" s="99">
        <f>IF((AB880&lt;&gt;"")*(N880&lt;&gt;""),AB880-N880,"")</f>
        <v/>
      </c>
      <c r="AQ880" s="94">
        <f>IF((AC880&lt;&gt;"")*(O880&lt;&gt;""),AC880-O880,"")</f>
        <v/>
      </c>
      <c r="AR880" s="94">
        <f>IF((AD880&lt;&gt;"")*(P880&lt;&gt;""),AD880-P880,"")</f>
        <v/>
      </c>
      <c r="AS880" s="94">
        <f>IF((AE880&lt;&gt;"")*(Q880&lt;&gt;""),AE880-Q880,"")</f>
        <v/>
      </c>
      <c r="AT880" s="94">
        <f>IF((AF880&lt;&gt;"")*(R880&lt;&gt;""),AF880-R880,"")</f>
        <v/>
      </c>
      <c r="AU880" s="94">
        <f>IF((AG880&lt;&gt;"")*(S880&lt;&gt;""),AG880-S880,"")</f>
        <v/>
      </c>
      <c r="AV880" s="99">
        <f>IF((AH880&lt;&gt;"")*(T880&lt;&gt;""),AH880-T880,"")</f>
        <v/>
      </c>
      <c r="AW880" s="99">
        <f>IF((AI880&lt;&gt;"")*(U880&lt;&gt;""),AI880-U880,"")</f>
        <v/>
      </c>
      <c r="AX880" s="99">
        <f>IF((AJ880&lt;&gt;"")*(V880&lt;&gt;""),AJ880-V880,"")</f>
        <v/>
      </c>
      <c r="AY880" s="99">
        <f>IF((AK880&lt;&gt;"")*(W880&lt;&gt;""),AK880-W880,"")</f>
        <v/>
      </c>
      <c r="AZ880" s="102">
        <f>IF((AL880&lt;&gt;"")*(X880&lt;&gt;""),AL880-X880,"")</f>
        <v/>
      </c>
      <c r="BA880" s="50">
        <f>IFERROR(__xludf.dummyfunction("AI(""Actúa como un tutor académico y dirígete personalmente al estudiante "" &amp; I880 &amp; "" "" &amp; J880 &amp; "" "" &amp; G880 &amp; "" "" &amp; H880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AM880 &amp; ""'. Diferencias por área: Matemáticas ("" &amp; AQ880 &amp; ""), Ciencias Natura"&amp;"les ("" &amp; AR880 &amp; ""), Sociales ("" &amp; AS880 &amp; ""), Lectura Crítica ("" &amp; AT880 &amp; "") e Inglés ("" &amp; AU880 &amp; ""). Variación en posición: grupo ("" &amp; AN880 &amp; ""), grado ("" &amp; AO880 &amp; "") y media ("" &amp; AP880 &amp; ""). Puntajes Primer Simulacro: Global "" &amp; K880 &amp; "", Mat "" &amp; "&amp;"O4 &amp; "", Cien "" &amp; P880 &amp; "", Soc "" &amp; Q880 &amp; "", Lec "" &amp; R880 &amp; "", Ing "" &amp; S880 &amp; "". Puntajes Segundo Simulacro: Global "" &amp; Y880 &amp; "", Mat "" &amp; AC880 &amp; "", Cien "" &amp; AD880 &amp; "", Soc "" &amp; AE880 &amp; "", Lec "" &amp; AF880 &amp; "", Ing "" &amp; AG880 &amp; "". Escribe un mensaje motivador"&amp;" y breve (máximo 4 líneas)."")
"),"=AI(""Actúa como un tutor académico y dirígete personalmente al estudiante "" &amp; I880 &amp; "" "" &amp; J880 &amp; "" "" &amp; G880 &amp; "" "" &amp; H880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AM880 &amp; ""'. Diferencias por área: Matemáticas ("" &amp; AQ880 &amp; ""), Ciencias Natur"&amp;"ales ("" &amp; AR880 &amp; ""), Sociales ("" &amp; AS880 &amp; ""), Lectura Crítica ("" &amp; AT880 &amp; "") e Inglés ("" &amp; AU880 &amp; ""). Variación en posición: grupo ("" &amp; AN880 &amp; ""), grado ("" &amp; AO880 &amp; "") y media ("" &amp; AP880 &amp; ""). Puntajes Primer Simulacro: Global "" &amp; K880 &amp; "", Mat "" &amp;"&amp;" O880 &amp; "", Cien "" &amp; P880 &amp; "", Soc "" &amp; Q880 &amp; "", Lec "" &amp; R880 &amp; "", Ing "" &amp; S880 &amp; "". Puntajes Segundo Simulacro: Global "" &amp; Y880 &amp; "", Mat "" &amp; AC880 &amp; "", Cien "" &amp; AD880 &amp; "", Soc "" &amp; AE880 &amp; "", Lec "" &amp; AF880 &amp; "", Ing "" &amp; AG880 &amp; "". Escribe un mensaje motivado"&amp;"r y breve (máximo 4 líneas)."")
")</f>
        <v/>
      </c>
    </row>
    <row r="881" ht="15.75" customHeight="1" s="42">
      <c r="A881" s="93" t="n"/>
      <c r="B881" s="94" t="inlineStr">
        <is>
          <t>Bachillerato</t>
        </is>
      </c>
      <c r="C881" s="94" t="n">
        <v>1101</v>
      </c>
      <c r="D881" s="94" t="n"/>
      <c r="E881" s="95" t="n">
        <v>1011592456</v>
      </c>
      <c r="F881" s="96">
        <f>TRIM(G881&amp;" "&amp;H881&amp;" "&amp;I881&amp;" "&amp;J881)</f>
        <v/>
      </c>
      <c r="G881" s="94" t="inlineStr">
        <is>
          <t>Aguinaga</t>
        </is>
      </c>
      <c r="H881" s="94" t="inlineStr">
        <is>
          <t>González</t>
        </is>
      </c>
      <c r="I881" s="94" t="inlineStr">
        <is>
          <t>Estefanía</t>
        </is>
      </c>
      <c r="J881" s="97" t="n"/>
      <c r="K881" s="98">
        <f>IF(SUM(O881:S881)=0, "", ROUND(((O881*3+P881*3+Q881*3+R881*3+S881*1)/13)*5,0))</f>
        <v/>
      </c>
      <c r="L881" s="99">
        <f>IF(OR($C881="",K881=""),"",COUNTIFS($C$4:$C$1500,$C881,K$4:K$1500,"&gt;"&amp;K881)+1)</f>
        <v/>
      </c>
      <c r="M881" s="99">
        <f>IF(OR($C881="",K881=""),"",IF(AND($C881&gt;=1001,$C881&lt;=1005),COUNTIFS($C$4:$C$1500,"&gt;=1001",$C$4:$C$1500,"&lt;=1005",K$4:K$1500,"&gt;"&amp;K881)+1,IF(AND($C881&gt;=1101,$C881&lt;=1105),COUNTIFS($C$4:$C$1500,"&gt;=1101",$C$4:$C$1500,"&lt;=1105",K$4:K$1500,"&gt;"&amp;K881)+1,IF(AND($C881&gt;=901,$C881&lt;=905),COUNTIFS($C$4:$C$1500,"&gt;=901",$C$4:$C$1500,"&lt;=905",K$4:K$1500,"&gt;"&amp;K881)+1,IF(AND($C881&gt;=801,$C881&lt;=805),COUNTIFS($C$4:$C$1500,"&gt;=801",$C$4:$C$1500,"&lt;=805",K$4:K$1500,"&gt;"&amp;K881)+1,IF(AND($C881&gt;=701,$C881&lt;=705),COUNTIFS($C$4:$C$1500,"&gt;=701",$C$4:$C$1500,"&lt;=705",K$4:K$1500,"&gt;"&amp;K881)+1,IF(AND($C881&gt;=601,$C881&lt;=606),COUNTIFS($C$4:$C$1500,"&gt;=601",$C$4:$C$1500,"&lt;=606",K$4:K$1500,"&gt;"&amp;K881)+1,"")))))))</f>
        <v/>
      </c>
      <c r="N881" s="99">
        <f>IF(OR($C881="",K881=""),"",IF(OR(AND($C881&gt;=1001,$C881&lt;=1005),AND($C881&gt;=1101,$C881&lt;=1105)),COUNTIFS($C$4:$C$1500,"&gt;=1001",$C$4:$C$1500,"&lt;=1005",K$4:K$1500,"&gt;"&amp;K881)+COUNTIFS($C$4:$C$1500,"&gt;=1101",$C$4:$C$1500,"&lt;=1105",K$4:K$1500,"&gt;"&amp;K881)+1,""))</f>
        <v/>
      </c>
      <c r="O881" s="94" t="n">
        <v>47.01</v>
      </c>
      <c r="P881" s="94" t="n">
        <v>63.64</v>
      </c>
      <c r="Q881" s="94" t="n">
        <v>61.94</v>
      </c>
      <c r="R881" s="94" t="n">
        <v>68.29000000000001</v>
      </c>
      <c r="S881" s="94" t="n">
        <v>41.82</v>
      </c>
      <c r="T881" s="99">
        <f>IF(AND(O881&gt;0,O881&lt;36),1,IF(AND(O881&gt;=36,O881&lt;51),2,IF(AND(O881&gt;=51,O881&lt;71),3,IF(AND(O881&gt;=71,O881&lt;=100),4,))))</f>
        <v/>
      </c>
      <c r="U881" s="99">
        <f>IF(AND(P881&gt;0,P881&lt;41),1,IF(AND(P881&gt;=41,P881&lt;56),2,IF(AND(P881&gt;=56,P881&lt;71),3,IF(AND(P881&gt;=71,P881&lt;=100),4,))))</f>
        <v/>
      </c>
      <c r="V881" s="99">
        <f>IF(AND(Q881&gt;0,Q881&lt;41),1,IF(AND(Q881&gt;=41,Q881&lt;56),2,IF(AND(Q881&gt;=56,Q881&lt;71),3,IF(AND(Q881&gt;=71,Q881&lt;=100),4,))))</f>
        <v/>
      </c>
      <c r="W881" s="99">
        <f>IF(AND(R881&gt;0,R881&lt;36),1,IF(AND(R881&gt;=36,R881&lt;51),2,IF(AND(R881&gt;=51,R881&lt;66),3,IF(AND(R881&gt;=66,R881&lt;=100),4,))))</f>
        <v/>
      </c>
      <c r="X881" s="100">
        <f>IF(AND(S881&gt;0,S881&lt;37),1,IF(AND(S881&gt;=37,S881&lt;58),2,IF(AND(S881&gt;=58,S881&lt;71),3,IF(AND(S881&gt;=71,S881&lt;=100),4,))))</f>
        <v/>
      </c>
      <c r="Y881" s="101">
        <f>IF(SUM(AC881:AG881)=0, "", ROUND(((AC881*3+AD881*3+AE881*3+AF881*3+AG881*1)/13)*5,0))</f>
        <v/>
      </c>
      <c r="Z881" s="99">
        <f>IF(OR($C881="",Y881=""),"",COUNTIFS($C$4:$C$1500,$C881,Y$4:Y$1500,"&gt;"&amp;Y881)+1)</f>
        <v/>
      </c>
      <c r="AA881" s="99">
        <f>IF(OR($C881="",Y881=""),"",IF(AND($C881&gt;=1001,$C881&lt;=1005),COUNTIFS($C$4:$C$1500,"&gt;=1001",$C$4:$C$1500,"&lt;=1005",Y$4:Y$1500,"&gt;"&amp;Y881)+1,IF(AND($C881&gt;=1101,$C881&lt;=1105),COUNTIFS($C$4:$C$1500,"&gt;=1101",$C$4:$C$1500,"&lt;=1105",Y$4:Y$1500,"&gt;"&amp;Y881)+1,IF(AND($C881&gt;=901,$C881&lt;=905),COUNTIFS($C$4:$C$1500,"&gt;=901",$C$4:$C$1500,"&lt;=905",Y$4:Y$1500,"&gt;"&amp;Y881)+1,IF(AND($C881&gt;=801,$C881&lt;=805),COUNTIFS($C$4:$C$1500,"&gt;=801",$C$4:$C$1500,"&lt;=805",Y$4:Y$1500,"&gt;"&amp;Y881)+1,IF(AND($C881&gt;=701,$C881&lt;=705),COUNTIFS($C$4:$C$1500,"&gt;=701",$C$4:$C$1500,"&lt;=705",Y$4:Y$1500,"&gt;"&amp;Y881)+1,IF(AND($C881&gt;=601,$C881&lt;=606),COUNTIFS($C$4:$C$1500,"&gt;=601",$C$4:$C$1500,"&lt;=606",Y$4:Y$1500,"&gt;"&amp;Y881)+1,"")))))))</f>
        <v/>
      </c>
      <c r="AB881" s="99">
        <f>IF(OR($C881="",Y881=""),"",IF(OR(AND($C881&gt;=1001,$C881&lt;=1005),AND($C881&gt;=1101,$C881&lt;=1105)),COUNTIFS($C$4:$C$1500,"&gt;=1001",$C$4:$C$1500,"&lt;=1005",Y$4:Y$1500,"&gt;"&amp;Y881)+COUNTIFS($C$4:$C$1500,"&gt;=1101",$C$4:$C$1500,"&lt;=1105",Y$4:Y$1500,"&gt;"&amp;Y881)+1,""))</f>
        <v/>
      </c>
      <c r="AC881" s="94" t="n">
        <v>52.66</v>
      </c>
      <c r="AD881" s="94" t="n">
        <v>51.78</v>
      </c>
      <c r="AE881" s="94" t="n">
        <v>66.39</v>
      </c>
      <c r="AF881" s="94" t="n">
        <v>71.70999999999999</v>
      </c>
      <c r="AG881" s="94" t="n">
        <v>38</v>
      </c>
      <c r="AH881" s="99">
        <f>IF(AND(AC881&gt;0,AC881&lt;36),1,IF(AND(AC881&gt;=36,AC881&lt;51),2,IF(AND(AC881&gt;=51,AC881&lt;71),3,IF(AND(AC881&gt;=71,AC881&lt;=100),4,))))</f>
        <v/>
      </c>
      <c r="AI881" s="99">
        <f>IF(AND(AD881&gt;0,AD881&lt;41),1,IF(AND(AD881&gt;=41,AD881&lt;56),2,IF(AND(AD881&gt;=56,AD881&lt;71),3,IF(AND(AD881&gt;=71,AD881&lt;=100),4,))))</f>
        <v/>
      </c>
      <c r="AJ881" s="99">
        <f>IF(AND(AE881&gt;0,AE881&lt;41),1,IF(AND(AE881&gt;=41,AE881&lt;56),2,IF(AND(AE881&gt;=56,AE881&lt;71),3,IF(AND(AE881&gt;=71,AE881&lt;=100),4,))))</f>
        <v/>
      </c>
      <c r="AK881" s="99">
        <f>IF(AND(AF881&gt;0,AF881&lt;36),1,IF(AND(AF881&gt;=36,AF881&lt;51),2,IF(AND(AF881&gt;=51,AF881&lt;66),3,IF(AND(AF881&gt;=66,AF881&lt;=100),4,))))</f>
        <v/>
      </c>
      <c r="AL881" s="100">
        <f>IF(AND(AG881&gt;0,AG881&lt;37),1,IF(AND(AG881&gt;=37,AG881&lt;58),2,IF(AND(AG881&gt;=58,AG881&lt;71),3,IF(AND(AG881&gt;=71,AG881&lt;=100),4,))))</f>
        <v/>
      </c>
      <c r="AM881" s="101">
        <f>IF((Y881&lt;&gt;"")*(K881&lt;&gt;""),Y881-K881,"")</f>
        <v/>
      </c>
      <c r="AN881" s="99">
        <f>IF((Z881&lt;&gt;"")*(L881&lt;&gt;""),Z881-L881,"")</f>
        <v/>
      </c>
      <c r="AO881" s="99">
        <f>IF((AA881&lt;&gt;"")*(M881&lt;&gt;""),AA881-M881,"")</f>
        <v/>
      </c>
      <c r="AP881" s="99">
        <f>IF((AB881&lt;&gt;"")*(N881&lt;&gt;""),AB881-N881,"")</f>
        <v/>
      </c>
      <c r="AQ881" s="94">
        <f>IF((AC881&lt;&gt;"")*(O881&lt;&gt;""),AC881-O881,"")</f>
        <v/>
      </c>
      <c r="AR881" s="94">
        <f>IF((AD881&lt;&gt;"")*(P881&lt;&gt;""),AD881-P881,"")</f>
        <v/>
      </c>
      <c r="AS881" s="94">
        <f>IF((AE881&lt;&gt;"")*(Q881&lt;&gt;""),AE881-Q881,"")</f>
        <v/>
      </c>
      <c r="AT881" s="94">
        <f>IF((AF881&lt;&gt;"")*(R881&lt;&gt;""),AF881-R881,"")</f>
        <v/>
      </c>
      <c r="AU881" s="94">
        <f>IF((AG881&lt;&gt;"")*(S881&lt;&gt;""),AG881-S881,"")</f>
        <v/>
      </c>
      <c r="AV881" s="99">
        <f>IF((AH881&lt;&gt;"")*(T881&lt;&gt;""),AH881-T881,"")</f>
        <v/>
      </c>
      <c r="AW881" s="99">
        <f>IF((AI881&lt;&gt;"")*(U881&lt;&gt;""),AI881-U881,"")</f>
        <v/>
      </c>
      <c r="AX881" s="99">
        <f>IF((AJ881&lt;&gt;"")*(V881&lt;&gt;""),AJ881-V881,"")</f>
        <v/>
      </c>
      <c r="AY881" s="99">
        <f>IF((AK881&lt;&gt;"")*(W881&lt;&gt;""),AK881-W881,"")</f>
        <v/>
      </c>
      <c r="AZ881" s="102">
        <f>IF((AL881&lt;&gt;"")*(X881&lt;&gt;""),AL881-X881,"")</f>
        <v/>
      </c>
      <c r="BA881" s="50">
        <f>IFERROR(__xludf.dummyfunction("AI(""Actúa como un tutor académico y dirígete personalmente al estudiante "" &amp; I881 &amp; "" "" &amp; J881 &amp; "" "" &amp; G881 &amp; "" "" &amp; H881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AM881 &amp; ""'. Diferencias por área: Matemáticas ("" &amp; AQ881 &amp; ""), Ciencias Natura"&amp;"les ("" &amp; AR881 &amp; ""), Sociales ("" &amp; AS881 &amp; ""), Lectura Crítica ("" &amp; AT881 &amp; "") e Inglés ("" &amp; AU881 &amp; ""). Variación en posición: grupo ("" &amp; AN881 &amp; ""), grado ("" &amp; AO881 &amp; "") y media ("" &amp; AP881 &amp; ""). Puntajes Primer Simulacro: Global "" &amp; K881 &amp; "", Mat "" &amp; "&amp;"O4 &amp; "", Cien "" &amp; P881 &amp; "", Soc "" &amp; Q881 &amp; "", Lec "" &amp; R881 &amp; "", Ing "" &amp; S881 &amp; "". Puntajes Segundo Simulacro: Global "" &amp; Y881 &amp; "", Mat "" &amp; AC881 &amp; "", Cien "" &amp; AD881 &amp; "", Soc "" &amp; AE881 &amp; "", Lec "" &amp; AF881 &amp; "", Ing "" &amp; AG881 &amp; "". Escribe un mensaje motivador"&amp;" y breve (máximo 4 líneas)."")
"),"=AI(""Actúa como un tutor académico y dirígete personalmente al estudiante "" &amp; I881 &amp; "" "" &amp; J881 &amp; "" "" &amp; G881 &amp; "" "" &amp; H881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AM881 &amp; ""'. Diferencias por área: Matemáticas ("" &amp; AQ881 &amp; ""), Ciencias Natur"&amp;"ales ("" &amp; AR881 &amp; ""), Sociales ("" &amp; AS881 &amp; ""), Lectura Crítica ("" &amp; AT881 &amp; "") e Inglés ("" &amp; AU881 &amp; ""). Variación en posición: grupo ("" &amp; AN881 &amp; ""), grado ("" &amp; AO881 &amp; "") y media ("" &amp; AP881 &amp; ""). Puntajes Primer Simulacro: Global "" &amp; K881 &amp; "", Mat "" &amp;"&amp;" O881 &amp; "", Cien "" &amp; P881 &amp; "", Soc "" &amp; Q881 &amp; "", Lec "" &amp; R881 &amp; "", Ing "" &amp; S881 &amp; "". Puntajes Segundo Simulacro: Global "" &amp; Y881 &amp; "", Mat "" &amp; AC881 &amp; "", Cien "" &amp; AD881 &amp; "", Soc "" &amp; AE881 &amp; "", Lec "" &amp; AF881 &amp; "", Ing "" &amp; AG881 &amp; "". Escribe un mensaje motivado"&amp;"r y breve (máximo 4 líneas)."")
")</f>
        <v/>
      </c>
      <c r="BB881" s="119">
        <f>IF(SUM(BC881:BG881)=0,"",IF(BG881="",ROUND(((BC881*3+BD881*3+BE881*3+BF881*3)/12)*5,0),ROUND(((BC881*3+BD881*3+BE881*3+BF881*3+BG881*1)/13)*5,0)))</f>
        <v/>
      </c>
      <c r="BC881" s="119" t="n">
        <v>54</v>
      </c>
      <c r="BD881" s="119" t="n">
        <v>61</v>
      </c>
      <c r="BE881" s="119" t="n">
        <v>64</v>
      </c>
      <c r="BF881" s="119" t="n">
        <v>65</v>
      </c>
      <c r="BG881" s="119" t="n">
        <v>54</v>
      </c>
      <c r="BH881" s="41">
        <f>IF(AND(ISNUMBER(BB881),ISNUMBER(Y881)),BB881-Y881,"")</f>
        <v/>
      </c>
      <c r="BI881" s="119" t="n"/>
      <c r="BJ881" s="119" t="n"/>
      <c r="BK881" s="119" t="n"/>
      <c r="BL881" s="119" t="n"/>
      <c r="BM881" s="119" t="n"/>
    </row>
    <row r="882" ht="15.75" customHeight="1" s="42">
      <c r="A882" s="93" t="n"/>
      <c r="B882" s="94" t="inlineStr">
        <is>
          <t>Bachillerato</t>
        </is>
      </c>
      <c r="C882" s="94" t="n">
        <v>1101</v>
      </c>
      <c r="D882" s="94" t="n"/>
      <c r="E882" s="95" t="n">
        <v>1011591536</v>
      </c>
      <c r="F882" s="96">
        <f>TRIM(G882&amp;" "&amp;H882&amp;" "&amp;I882&amp;" "&amp;J882)</f>
        <v/>
      </c>
      <c r="G882" s="94" t="inlineStr">
        <is>
          <t>Aguinaga</t>
        </is>
      </c>
      <c r="H882" s="94" t="inlineStr">
        <is>
          <t>Layos</t>
        </is>
      </c>
      <c r="I882" s="94" t="inlineStr">
        <is>
          <t>Jhonatan</t>
        </is>
      </c>
      <c r="J882" s="97" t="inlineStr">
        <is>
          <t>Andrés</t>
        </is>
      </c>
      <c r="K882" s="98">
        <f>IF(SUM(O882:S882)=0, "", ROUND(((O882*3+P882*3+Q882*3+R882*3+S882*1)/13)*5,0))</f>
        <v/>
      </c>
      <c r="L882" s="99">
        <f>IF(OR($C882="",K882=""),"",COUNTIFS($C$4:$C$1500,$C882,K$4:K$1500,"&gt;"&amp;K882)+1)</f>
        <v/>
      </c>
      <c r="M882" s="99">
        <f>IF(OR($C882="",K882=""),"",IF(AND($C882&gt;=1001,$C882&lt;=1005),COUNTIFS($C$4:$C$1500,"&gt;=1001",$C$4:$C$1500,"&lt;=1005",K$4:K$1500,"&gt;"&amp;K882)+1,IF(AND($C882&gt;=1101,$C882&lt;=1105),COUNTIFS($C$4:$C$1500,"&gt;=1101",$C$4:$C$1500,"&lt;=1105",K$4:K$1500,"&gt;"&amp;K882)+1,IF(AND($C882&gt;=901,$C882&lt;=905),COUNTIFS($C$4:$C$1500,"&gt;=901",$C$4:$C$1500,"&lt;=905",K$4:K$1500,"&gt;"&amp;K882)+1,IF(AND($C882&gt;=801,$C882&lt;=805),COUNTIFS($C$4:$C$1500,"&gt;=801",$C$4:$C$1500,"&lt;=805",K$4:K$1500,"&gt;"&amp;K882)+1,IF(AND($C882&gt;=701,$C882&lt;=705),COUNTIFS($C$4:$C$1500,"&gt;=701",$C$4:$C$1500,"&lt;=705",K$4:K$1500,"&gt;"&amp;K882)+1,IF(AND($C882&gt;=601,$C882&lt;=606),COUNTIFS($C$4:$C$1500,"&gt;=601",$C$4:$C$1500,"&lt;=606",K$4:K$1500,"&gt;"&amp;K882)+1,"")))))))</f>
        <v/>
      </c>
      <c r="N882" s="99">
        <f>IF(OR($C882="",K882=""),"",IF(OR(AND($C882&gt;=1001,$C882&lt;=1005),AND($C882&gt;=1101,$C882&lt;=1105)),COUNTIFS($C$4:$C$1500,"&gt;=1001",$C$4:$C$1500,"&lt;=1005",K$4:K$1500,"&gt;"&amp;K882)+COUNTIFS($C$4:$C$1500,"&gt;=1101",$C$4:$C$1500,"&lt;=1105",K$4:K$1500,"&gt;"&amp;K882)+1,""))</f>
        <v/>
      </c>
      <c r="O882" s="94" t="n">
        <v>30.08</v>
      </c>
      <c r="P882" s="94" t="n">
        <v>52.78</v>
      </c>
      <c r="Q882" s="94" t="n">
        <v>58.82</v>
      </c>
      <c r="R882" s="94" t="n">
        <v>58.54</v>
      </c>
      <c r="S882" s="94" t="n">
        <v>49.09</v>
      </c>
      <c r="T882" s="99">
        <f>IF(AND(O882&gt;0,O882&lt;36),1,IF(AND(O882&gt;=36,O882&lt;51),2,IF(AND(O882&gt;=51,O882&lt;71),3,IF(AND(O882&gt;=71,O882&lt;=100),4,))))</f>
        <v/>
      </c>
      <c r="U882" s="99">
        <f>IF(AND(P882&gt;0,P882&lt;41),1,IF(AND(P882&gt;=41,P882&lt;56),2,IF(AND(P882&gt;=56,P882&lt;71),3,IF(AND(P882&gt;=71,P882&lt;=100),4,))))</f>
        <v/>
      </c>
      <c r="V882" s="99">
        <f>IF(AND(Q882&gt;0,Q882&lt;41),1,IF(AND(Q882&gt;=41,Q882&lt;56),2,IF(AND(Q882&gt;=56,Q882&lt;71),3,IF(AND(Q882&gt;=71,Q882&lt;=100),4,))))</f>
        <v/>
      </c>
      <c r="W882" s="99">
        <f>IF(AND(R882&gt;0,R882&lt;36),1,IF(AND(R882&gt;=36,R882&lt;51),2,IF(AND(R882&gt;=51,R882&lt;66),3,IF(AND(R882&gt;=66,R882&lt;=100),4,))))</f>
        <v/>
      </c>
      <c r="X882" s="100">
        <f>IF(AND(S882&gt;0,S882&lt;37),1,IF(AND(S882&gt;=37,S882&lt;58),2,IF(AND(S882&gt;=58,S882&lt;71),3,IF(AND(S882&gt;=71,S882&lt;=100),4,))))</f>
        <v/>
      </c>
      <c r="Y882" s="101">
        <f>IF(SUM(AC882:AG882)=0, "", ROUND(((AC882*3+AD882*3+AE882*3+AF882*3+AG882*1)/13)*5,0))</f>
        <v/>
      </c>
      <c r="Z882" s="99">
        <f>IF(OR($C882="",Y882=""),"",COUNTIFS($C$4:$C$1500,$C882,Y$4:Y$1500,"&gt;"&amp;Y882)+1)</f>
        <v/>
      </c>
      <c r="AA882" s="99">
        <f>IF(OR($C882="",Y882=""),"",IF(AND($C882&gt;=1001,$C882&lt;=1005),COUNTIFS($C$4:$C$1500,"&gt;=1001",$C$4:$C$1500,"&lt;=1005",Y$4:Y$1500,"&gt;"&amp;Y882)+1,IF(AND($C882&gt;=1101,$C882&lt;=1105),COUNTIFS($C$4:$C$1500,"&gt;=1101",$C$4:$C$1500,"&lt;=1105",Y$4:Y$1500,"&gt;"&amp;Y882)+1,IF(AND($C882&gt;=901,$C882&lt;=905),COUNTIFS($C$4:$C$1500,"&gt;=901",$C$4:$C$1500,"&lt;=905",Y$4:Y$1500,"&gt;"&amp;Y882)+1,IF(AND($C882&gt;=801,$C882&lt;=805),COUNTIFS($C$4:$C$1500,"&gt;=801",$C$4:$C$1500,"&lt;=805",Y$4:Y$1500,"&gt;"&amp;Y882)+1,IF(AND($C882&gt;=701,$C882&lt;=705),COUNTIFS($C$4:$C$1500,"&gt;=701",$C$4:$C$1500,"&lt;=705",Y$4:Y$1500,"&gt;"&amp;Y882)+1,IF(AND($C882&gt;=601,$C882&lt;=606),COUNTIFS($C$4:$C$1500,"&gt;=601",$C$4:$C$1500,"&lt;=606",Y$4:Y$1500,"&gt;"&amp;Y882)+1,"")))))))</f>
        <v/>
      </c>
      <c r="AB882" s="99">
        <f>IF(OR($C882="",Y882=""),"",IF(OR(AND($C882&gt;=1001,$C882&lt;=1005),AND($C882&gt;=1101,$C882&lt;=1105)),COUNTIFS($C$4:$C$1500,"&gt;=1001",$C$4:$C$1500,"&lt;=1005",Y$4:Y$1500,"&gt;"&amp;Y882)+COUNTIFS($C$4:$C$1500,"&gt;=1101",$C$4:$C$1500,"&lt;=1105",Y$4:Y$1500,"&gt;"&amp;Y882)+1,""))</f>
        <v/>
      </c>
      <c r="AC882" s="94" t="n">
        <v>50.16</v>
      </c>
      <c r="AD882" s="94" t="n">
        <v>44.76</v>
      </c>
      <c r="AE882" s="94" t="n">
        <v>36.67</v>
      </c>
      <c r="AF882" s="94" t="n">
        <v>43.54</v>
      </c>
      <c r="AG882" s="94" t="n">
        <v>44</v>
      </c>
      <c r="AH882" s="99">
        <f>IF(AND(AC882&gt;0,AC882&lt;36),1,IF(AND(AC882&gt;=36,AC882&lt;51),2,IF(AND(AC882&gt;=51,AC882&lt;71),3,IF(AND(AC882&gt;=71,AC882&lt;=100),4,))))</f>
        <v/>
      </c>
      <c r="AI882" s="99">
        <f>IF(AND(AD882&gt;0,AD882&lt;41),1,IF(AND(AD882&gt;=41,AD882&lt;56),2,IF(AND(AD882&gt;=56,AD882&lt;71),3,IF(AND(AD882&gt;=71,AD882&lt;=100),4,))))</f>
        <v/>
      </c>
      <c r="AJ882" s="99">
        <f>IF(AND(AE882&gt;0,AE882&lt;41),1,IF(AND(AE882&gt;=41,AE882&lt;56),2,IF(AND(AE882&gt;=56,AE882&lt;71),3,IF(AND(AE882&gt;=71,AE882&lt;=100),4,))))</f>
        <v/>
      </c>
      <c r="AK882" s="99">
        <f>IF(AND(AF882&gt;0,AF882&lt;36),1,IF(AND(AF882&gt;=36,AF882&lt;51),2,IF(AND(AF882&gt;=51,AF882&lt;66),3,IF(AND(AF882&gt;=66,AF882&lt;=100),4,))))</f>
        <v/>
      </c>
      <c r="AL882" s="100">
        <f>IF(AND(AG882&gt;0,AG882&lt;37),1,IF(AND(AG882&gt;=37,AG882&lt;58),2,IF(AND(AG882&gt;=58,AG882&lt;71),3,IF(AND(AG882&gt;=71,AG882&lt;=100),4,))))</f>
        <v/>
      </c>
      <c r="AM882" s="101">
        <f>IF((Y882&lt;&gt;"")*(K882&lt;&gt;""),Y882-K882,"")</f>
        <v/>
      </c>
      <c r="AN882" s="99">
        <f>IF((Z882&lt;&gt;"")*(L882&lt;&gt;""),Z882-L882,"")</f>
        <v/>
      </c>
      <c r="AO882" s="99">
        <f>IF((AA882&lt;&gt;"")*(M882&lt;&gt;""),AA882-M882,"")</f>
        <v/>
      </c>
      <c r="AP882" s="99">
        <f>IF((AB882&lt;&gt;"")*(N882&lt;&gt;""),AB882-N882,"")</f>
        <v/>
      </c>
      <c r="AQ882" s="94">
        <f>IF((AC882&lt;&gt;"")*(O882&lt;&gt;""),AC882-O882,"")</f>
        <v/>
      </c>
      <c r="AR882" s="94">
        <f>IF((AD882&lt;&gt;"")*(P882&lt;&gt;""),AD882-P882,"")</f>
        <v/>
      </c>
      <c r="AS882" s="94">
        <f>IF((AE882&lt;&gt;"")*(Q882&lt;&gt;""),AE882-Q882,"")</f>
        <v/>
      </c>
      <c r="AT882" s="94">
        <f>IF((AF882&lt;&gt;"")*(R882&lt;&gt;""),AF882-R882,"")</f>
        <v/>
      </c>
      <c r="AU882" s="94">
        <f>IF((AG882&lt;&gt;"")*(S882&lt;&gt;""),AG882-S882,"")</f>
        <v/>
      </c>
      <c r="AV882" s="99">
        <f>IF((AH882&lt;&gt;"")*(T882&lt;&gt;""),AH882-T882,"")</f>
        <v/>
      </c>
      <c r="AW882" s="99">
        <f>IF((AI882&lt;&gt;"")*(U882&lt;&gt;""),AI882-U882,"")</f>
        <v/>
      </c>
      <c r="AX882" s="99">
        <f>IF((AJ882&lt;&gt;"")*(V882&lt;&gt;""),AJ882-V882,"")</f>
        <v/>
      </c>
      <c r="AY882" s="99">
        <f>IF((AK882&lt;&gt;"")*(W882&lt;&gt;""),AK882-W882,"")</f>
        <v/>
      </c>
      <c r="AZ882" s="102">
        <f>IF((AL882&lt;&gt;"")*(X882&lt;&gt;""),AL882-X882,"")</f>
        <v/>
      </c>
      <c r="BA882" s="50">
        <f>IFERROR(__xludf.dummyfunction("AI(""Actúa como un tutor académico y dirígete personalmente al estudiante "" &amp; I882 &amp; "" "" &amp; J882 &amp; "" "" &amp; G882 &amp; "" "" &amp; H882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AM882 &amp; ""'. Diferencias por área: Matemáticas ("" &amp; AQ882 &amp; ""), Ciencias Natura"&amp;"les ("" &amp; AR882 &amp; ""), Sociales ("" &amp; AS882 &amp; ""), Lectura Crítica ("" &amp; AT882 &amp; "") e Inglés ("" &amp; AU882 &amp; ""). Variación en posición: grupo ("" &amp; AN882 &amp; ""), grado ("" &amp; AO882 &amp; "") y media ("" &amp; AP882 &amp; ""). Puntajes Primer Simulacro: Global "" &amp; K882 &amp; "", Mat "" &amp; "&amp;"O4 &amp; "", Cien "" &amp; P882 &amp; "", Soc "" &amp; Q882 &amp; "", Lec "" &amp; R882 &amp; "", Ing "" &amp; S882 &amp; "". Puntajes Segundo Simulacro: Global "" &amp; Y882 &amp; "", Mat "" &amp; AC882 &amp; "", Cien "" &amp; AD882 &amp; "", Soc "" &amp; AE882 &amp; "", Lec "" &amp; AF882 &amp; "", Ing "" &amp; AG882 &amp; "". Escribe un mensaje motivador"&amp;" y breve (máximo 4 líneas)."")
"),"=AI(""Actúa como un tutor académico y dirígete personalmente al estudiante "" &amp; I882 &amp; "" "" &amp; J882 &amp; "" "" &amp; G882 &amp; "" "" &amp; H882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AM882 &amp; ""'. Diferencias por área: Matemáticas ("" &amp; AQ882 &amp; ""), Ciencias Natur"&amp;"ales ("" &amp; AR882 &amp; ""), Sociales ("" &amp; AS882 &amp; ""), Lectura Crítica ("" &amp; AT882 &amp; "") e Inglés ("" &amp; AU882 &amp; ""). Variación en posición: grupo ("" &amp; AN882 &amp; ""), grado ("" &amp; AO882 &amp; "") y media ("" &amp; AP882 &amp; ""). Puntajes Primer Simulacro: Global "" &amp; K882 &amp; "", Mat "" &amp;"&amp;" O882 &amp; "", Cien "" &amp; P882 &amp; "", Soc "" &amp; Q882 &amp; "", Lec "" &amp; R882 &amp; "", Ing "" &amp; S882 &amp; "". Puntajes Segundo Simulacro: Global "" &amp; Y882 &amp; "", Mat "" &amp; AC882 &amp; "", Cien "" &amp; AD882 &amp; "", Soc "" &amp; AE882 &amp; "", Lec "" &amp; AF882 &amp; "", Ing "" &amp; AG882 &amp; "". Escribe un mensaje motivado"&amp;"r y breve (máximo 4 líneas)."")
")</f>
        <v/>
      </c>
      <c r="BB882" s="119">
        <f>IF(SUM(BC882:BG882)=0,"",IF(BG882="",ROUND(((BC882*3+BD882*3+BE882*3+BF882*3)/12)*5,0),ROUND(((BC882*3+BD882*3+BE882*3+BF882*3+BG882*1)/13)*5,0)))</f>
        <v/>
      </c>
      <c r="BC882" s="119" t="n">
        <v>61</v>
      </c>
      <c r="BD882" s="119" t="n">
        <v>39</v>
      </c>
      <c r="BE882" s="119" t="n">
        <v>44</v>
      </c>
      <c r="BF882" s="119" t="n">
        <v>46</v>
      </c>
      <c r="BG882" s="119" t="n">
        <v>56</v>
      </c>
      <c r="BH882" s="41">
        <f>IF(AND(ISNUMBER(BB882),ISNUMBER(Y882)),BB882-Y882,"")</f>
        <v/>
      </c>
      <c r="BI882" s="119" t="n"/>
      <c r="BJ882" s="119" t="n"/>
      <c r="BK882" s="119" t="n"/>
      <c r="BL882" s="119" t="n"/>
      <c r="BM882" s="119" t="n"/>
    </row>
    <row r="883" ht="15.75" customHeight="1" s="42">
      <c r="A883" s="93" t="n"/>
      <c r="B883" s="94" t="inlineStr">
        <is>
          <t>Bachillerato</t>
        </is>
      </c>
      <c r="C883" s="94" t="n">
        <v>1101</v>
      </c>
      <c r="D883" s="94" t="n"/>
      <c r="E883" s="95" t="n">
        <v>1011592402</v>
      </c>
      <c r="F883" s="96">
        <f>TRIM(G883&amp;" "&amp;H883&amp;" "&amp;I883&amp;" "&amp;J883)</f>
        <v/>
      </c>
      <c r="G883" s="94" t="inlineStr">
        <is>
          <t>Alcaraz</t>
        </is>
      </c>
      <c r="H883" s="94" t="inlineStr">
        <is>
          <t>Urrego</t>
        </is>
      </c>
      <c r="I883" s="94" t="inlineStr">
        <is>
          <t>Daniel</t>
        </is>
      </c>
      <c r="J883" s="97" t="n"/>
      <c r="K883" s="98">
        <f>IF(SUM(O883:S883)=0, "", ROUND(((O883*3+P883*3+Q883*3+R883*3+S883*1)/13)*5,0))</f>
        <v/>
      </c>
      <c r="L883" s="99">
        <f>IF(OR($C883="",K883=""),"",COUNTIFS($C$4:$C$1500,$C883,K$4:K$1500,"&gt;"&amp;K883)+1)</f>
        <v/>
      </c>
      <c r="M883" s="99">
        <f>IF(OR($C883="",K883=""),"",IF(AND($C883&gt;=1001,$C883&lt;=1005),COUNTIFS($C$4:$C$1500,"&gt;=1001",$C$4:$C$1500,"&lt;=1005",K$4:K$1500,"&gt;"&amp;K883)+1,IF(AND($C883&gt;=1101,$C883&lt;=1105),COUNTIFS($C$4:$C$1500,"&gt;=1101",$C$4:$C$1500,"&lt;=1105",K$4:K$1500,"&gt;"&amp;K883)+1,IF(AND($C883&gt;=901,$C883&lt;=905),COUNTIFS($C$4:$C$1500,"&gt;=901",$C$4:$C$1500,"&lt;=905",K$4:K$1500,"&gt;"&amp;K883)+1,IF(AND($C883&gt;=801,$C883&lt;=805),COUNTIFS($C$4:$C$1500,"&gt;=801",$C$4:$C$1500,"&lt;=805",K$4:K$1500,"&gt;"&amp;K883)+1,IF(AND($C883&gt;=701,$C883&lt;=705),COUNTIFS($C$4:$C$1500,"&gt;=701",$C$4:$C$1500,"&lt;=705",K$4:K$1500,"&gt;"&amp;K883)+1,IF(AND($C883&gt;=601,$C883&lt;=606),COUNTIFS($C$4:$C$1500,"&gt;=601",$C$4:$C$1500,"&lt;=606",K$4:K$1500,"&gt;"&amp;K883)+1,"")))))))</f>
        <v/>
      </c>
      <c r="N883" s="99">
        <f>IF(OR($C883="",K883=""),"",IF(OR(AND($C883&gt;=1001,$C883&lt;=1005),AND($C883&gt;=1101,$C883&lt;=1105)),COUNTIFS($C$4:$C$1500,"&gt;=1001",$C$4:$C$1500,"&lt;=1005",K$4:K$1500,"&gt;"&amp;K883)+COUNTIFS($C$4:$C$1500,"&gt;=1101",$C$4:$C$1500,"&lt;=1105",K$4:K$1500,"&gt;"&amp;K883)+1,""))</f>
        <v/>
      </c>
      <c r="O883" s="94" t="n">
        <v>35.67</v>
      </c>
      <c r="P883" s="94" t="n">
        <v>51.65</v>
      </c>
      <c r="Q883" s="94" t="n">
        <v>43.19</v>
      </c>
      <c r="R883" s="94" t="n">
        <v>43.9</v>
      </c>
      <c r="S883" s="94" t="n">
        <v>67.27</v>
      </c>
      <c r="T883" s="99">
        <f>IF(AND(O883&gt;0,O883&lt;36),1,IF(AND(O883&gt;=36,O883&lt;51),2,IF(AND(O883&gt;=51,O883&lt;71),3,IF(AND(O883&gt;=71,O883&lt;=100),4,))))</f>
        <v/>
      </c>
      <c r="U883" s="99">
        <f>IF(AND(P883&gt;0,P883&lt;41),1,IF(AND(P883&gt;=41,P883&lt;56),2,IF(AND(P883&gt;=56,P883&lt;71),3,IF(AND(P883&gt;=71,P883&lt;=100),4,))))</f>
        <v/>
      </c>
      <c r="V883" s="99">
        <f>IF(AND(Q883&gt;0,Q883&lt;41),1,IF(AND(Q883&gt;=41,Q883&lt;56),2,IF(AND(Q883&gt;=56,Q883&lt;71),3,IF(AND(Q883&gt;=71,Q883&lt;=100),4,))))</f>
        <v/>
      </c>
      <c r="W883" s="99">
        <f>IF(AND(R883&gt;0,R883&lt;36),1,IF(AND(R883&gt;=36,R883&lt;51),2,IF(AND(R883&gt;=51,R883&lt;66),3,IF(AND(R883&gt;=66,R883&lt;=100),4,))))</f>
        <v/>
      </c>
      <c r="X883" s="100">
        <f>IF(AND(S883&gt;0,S883&lt;37),1,IF(AND(S883&gt;=37,S883&lt;58),2,IF(AND(S883&gt;=58,S883&lt;71),3,IF(AND(S883&gt;=71,S883&lt;=100),4,))))</f>
        <v/>
      </c>
      <c r="Y883" s="101">
        <f>IF(SUM(AC883:AG883)=0, "", ROUND(((AC883*3+AD883*3+AE883*3+AF883*3+AG883*1)/13)*5,0))</f>
        <v/>
      </c>
      <c r="Z883" s="99">
        <f>IF(OR($C883="",Y883=""),"",COUNTIFS($C$4:$C$1500,$C883,Y$4:Y$1500,"&gt;"&amp;Y883)+1)</f>
        <v/>
      </c>
      <c r="AA883" s="99">
        <f>IF(OR($C883="",Y883=""),"",IF(AND($C883&gt;=1001,$C883&lt;=1005),COUNTIFS($C$4:$C$1500,"&gt;=1001",$C$4:$C$1500,"&lt;=1005",Y$4:Y$1500,"&gt;"&amp;Y883)+1,IF(AND($C883&gt;=1101,$C883&lt;=1105),COUNTIFS($C$4:$C$1500,"&gt;=1101",$C$4:$C$1500,"&lt;=1105",Y$4:Y$1500,"&gt;"&amp;Y883)+1,IF(AND($C883&gt;=901,$C883&lt;=905),COUNTIFS($C$4:$C$1500,"&gt;=901",$C$4:$C$1500,"&lt;=905",Y$4:Y$1500,"&gt;"&amp;Y883)+1,IF(AND($C883&gt;=801,$C883&lt;=805),COUNTIFS($C$4:$C$1500,"&gt;=801",$C$4:$C$1500,"&lt;=805",Y$4:Y$1500,"&gt;"&amp;Y883)+1,IF(AND($C883&gt;=701,$C883&lt;=705),COUNTIFS($C$4:$C$1500,"&gt;=701",$C$4:$C$1500,"&lt;=705",Y$4:Y$1500,"&gt;"&amp;Y883)+1,IF(AND($C883&gt;=601,$C883&lt;=606),COUNTIFS($C$4:$C$1500,"&gt;=601",$C$4:$C$1500,"&lt;=606",Y$4:Y$1500,"&gt;"&amp;Y883)+1,"")))))))</f>
        <v/>
      </c>
      <c r="AB883" s="99">
        <f>IF(OR($C883="",Y883=""),"",IF(OR(AND($C883&gt;=1001,$C883&lt;=1005),AND($C883&gt;=1101,$C883&lt;=1105)),COUNTIFS($C$4:$C$1500,"&gt;=1001",$C$4:$C$1500,"&lt;=1005",Y$4:Y$1500,"&gt;"&amp;Y883)+COUNTIFS($C$4:$C$1500,"&gt;=1101",$C$4:$C$1500,"&lt;=1105",Y$4:Y$1500,"&gt;"&amp;Y883)+1,""))</f>
        <v/>
      </c>
      <c r="AC883" s="94" t="n">
        <v>64.29000000000001</v>
      </c>
      <c r="AD883" s="94" t="n">
        <v>29.67</v>
      </c>
      <c r="AE883" s="94" t="n">
        <v>36.53</v>
      </c>
      <c r="AF883" s="94" t="n">
        <v>35.85</v>
      </c>
      <c r="AG883" s="94" t="n">
        <v>34</v>
      </c>
      <c r="AH883" s="99">
        <f>IF(AND(AC883&gt;0,AC883&lt;36),1,IF(AND(AC883&gt;=36,AC883&lt;51),2,IF(AND(AC883&gt;=51,AC883&lt;71),3,IF(AND(AC883&gt;=71,AC883&lt;=100),4,))))</f>
        <v/>
      </c>
      <c r="AI883" s="99">
        <f>IF(AND(AD883&gt;0,AD883&lt;41),1,IF(AND(AD883&gt;=41,AD883&lt;56),2,IF(AND(AD883&gt;=56,AD883&lt;71),3,IF(AND(AD883&gt;=71,AD883&lt;=100),4,))))</f>
        <v/>
      </c>
      <c r="AJ883" s="99">
        <f>IF(AND(AE883&gt;0,AE883&lt;41),1,IF(AND(AE883&gt;=41,AE883&lt;56),2,IF(AND(AE883&gt;=56,AE883&lt;71),3,IF(AND(AE883&gt;=71,AE883&lt;=100),4,))))</f>
        <v/>
      </c>
      <c r="AK883" s="99">
        <f>IF(AND(AF883&gt;0,AF883&lt;36),1,IF(AND(AF883&gt;=36,AF883&lt;51),2,IF(AND(AF883&gt;=51,AF883&lt;66),3,IF(AND(AF883&gt;=66,AF883&lt;=100),4,))))</f>
        <v/>
      </c>
      <c r="AL883" s="100">
        <f>IF(AND(AG883&gt;0,AG883&lt;37),1,IF(AND(AG883&gt;=37,AG883&lt;58),2,IF(AND(AG883&gt;=58,AG883&lt;71),3,IF(AND(AG883&gt;=71,AG883&lt;=100),4,))))</f>
        <v/>
      </c>
      <c r="AM883" s="101">
        <f>IF((Y883&lt;&gt;"")*(K883&lt;&gt;""),Y883-K883,"")</f>
        <v/>
      </c>
      <c r="AN883" s="99">
        <f>IF((Z883&lt;&gt;"")*(L883&lt;&gt;""),Z883-L883,"")</f>
        <v/>
      </c>
      <c r="AO883" s="99">
        <f>IF((AA883&lt;&gt;"")*(M883&lt;&gt;""),AA883-M883,"")</f>
        <v/>
      </c>
      <c r="AP883" s="99">
        <f>IF((AB883&lt;&gt;"")*(N883&lt;&gt;""),AB883-N883,"")</f>
        <v/>
      </c>
      <c r="AQ883" s="94">
        <f>IF((AC883&lt;&gt;"")*(O883&lt;&gt;""),AC883-O883,"")</f>
        <v/>
      </c>
      <c r="AR883" s="94">
        <f>IF((AD883&lt;&gt;"")*(P883&lt;&gt;""),AD883-P883,"")</f>
        <v/>
      </c>
      <c r="AS883" s="94">
        <f>IF((AE883&lt;&gt;"")*(Q883&lt;&gt;""),AE883-Q883,"")</f>
        <v/>
      </c>
      <c r="AT883" s="94">
        <f>IF((AF883&lt;&gt;"")*(R883&lt;&gt;""),AF883-R883,"")</f>
        <v/>
      </c>
      <c r="AU883" s="94">
        <f>IF((AG883&lt;&gt;"")*(S883&lt;&gt;""),AG883-S883,"")</f>
        <v/>
      </c>
      <c r="AV883" s="99">
        <f>IF((AH883&lt;&gt;"")*(T883&lt;&gt;""),AH883-T883,"")</f>
        <v/>
      </c>
      <c r="AW883" s="99">
        <f>IF((AI883&lt;&gt;"")*(U883&lt;&gt;""),AI883-U883,"")</f>
        <v/>
      </c>
      <c r="AX883" s="99">
        <f>IF((AJ883&lt;&gt;"")*(V883&lt;&gt;""),AJ883-V883,"")</f>
        <v/>
      </c>
      <c r="AY883" s="99">
        <f>IF((AK883&lt;&gt;"")*(W883&lt;&gt;""),AK883-W883,"")</f>
        <v/>
      </c>
      <c r="AZ883" s="102">
        <f>IF((AL883&lt;&gt;"")*(X883&lt;&gt;""),AL883-X883,"")</f>
        <v/>
      </c>
      <c r="BA883" s="50">
        <f>IFERROR(__xludf.dummyfunction("AI(""Actúa como un tutor académico y dirígete personalmente al estudiante "" &amp; I883 &amp; "" "" &amp; J883 &amp; "" "" &amp; G883 &amp; "" "" &amp; H883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AM883 &amp; ""'. Diferencias por área: Matemáticas ("" &amp; AQ883 &amp; ""), Ciencias Natura"&amp;"les ("" &amp; AR883 &amp; ""), Sociales ("" &amp; AS883 &amp; ""), Lectura Crítica ("" &amp; AT883 &amp; "") e Inglés ("" &amp; AU883 &amp; ""). Variación en posición: grupo ("" &amp; AN883 &amp; ""), grado ("" &amp; AO883 &amp; "") y media ("" &amp; AP883 &amp; ""). Puntajes Primer Simulacro: Global "" &amp; K883 &amp; "", Mat "" &amp; "&amp;"O4 &amp; "", Cien "" &amp; P883 &amp; "", Soc "" &amp; Q883 &amp; "", Lec "" &amp; R883 &amp; "", Ing "" &amp; S883 &amp; "". Puntajes Segundo Simulacro: Global "" &amp; Y883 &amp; "", Mat "" &amp; AC883 &amp; "", Cien "" &amp; AD883 &amp; "", Soc "" &amp; AE883 &amp; "", Lec "" &amp; AF883 &amp; "", Ing "" &amp; AG883 &amp; "". Escribe un mensaje motivador"&amp;" y breve (máximo 4 líneas)."")
"),"=AI(""Actúa como un tutor académico y dirígete personalmente al estudiante "" &amp; I883 &amp; "" "" &amp; J883 &amp; "" "" &amp; G883 &amp; "" "" &amp; H883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AM883 &amp; ""'. Diferencias por área: Matemáticas ("" &amp; AQ883 &amp; ""), Ciencias Natur"&amp;"ales ("" &amp; AR883 &amp; ""), Sociales ("" &amp; AS883 &amp; ""), Lectura Crítica ("" &amp; AT883 &amp; "") e Inglés ("" &amp; AU883 &amp; ""). Variación en posición: grupo ("" &amp; AN883 &amp; ""), grado ("" &amp; AO883 &amp; "") y media ("" &amp; AP883 &amp; ""). Puntajes Primer Simulacro: Global "" &amp; K883 &amp; "", Mat "" &amp;"&amp;" O883 &amp; "", Cien "" &amp; P883 &amp; "", Soc "" &amp; Q883 &amp; "", Lec "" &amp; R883 &amp; "", Ing "" &amp; S883 &amp; "". Puntajes Segundo Simulacro: Global "" &amp; Y883 &amp; "", Mat "" &amp; AC883 &amp; "", Cien "" &amp; AD883 &amp; "", Soc "" &amp; AE883 &amp; "", Lec "" &amp; AF883 &amp; "", Ing "" &amp; AG883 &amp; "". Escribe un mensaje motivado"&amp;"r y breve (máximo 4 líneas)."")
")</f>
        <v/>
      </c>
      <c r="BB883" s="119">
        <f>IF(SUM(BC883:BG883)=0,"",IF(BG883="",ROUND(((BC883*3+BD883*3+BE883*3+BF883*3)/12)*5,0),ROUND(((BC883*3+BD883*3+BE883*3+BF883*3+BG883*1)/13)*5,0)))</f>
        <v/>
      </c>
      <c r="BC883" s="119" t="n">
        <v>52</v>
      </c>
      <c r="BD883" s="119" t="n">
        <v>46</v>
      </c>
      <c r="BE883" s="119" t="n">
        <v>37</v>
      </c>
      <c r="BF883" s="119" t="n">
        <v>45</v>
      </c>
      <c r="BG883" s="119" t="n">
        <v>37</v>
      </c>
      <c r="BH883" s="41">
        <f>IF(AND(ISNUMBER(BB883),ISNUMBER(Y883)),BB883-Y883,"")</f>
        <v/>
      </c>
      <c r="BI883" s="119" t="n"/>
      <c r="BJ883" s="119" t="n"/>
      <c r="BK883" s="119" t="n"/>
      <c r="BL883" s="119" t="n"/>
      <c r="BM883" s="119" t="n"/>
    </row>
    <row r="884" ht="15.75" customHeight="1" s="42">
      <c r="A884" s="93" t="n"/>
      <c r="B884" s="94" t="inlineStr">
        <is>
          <t>Bachillerato</t>
        </is>
      </c>
      <c r="C884" s="94" t="n">
        <v>1101</v>
      </c>
      <c r="D884" s="94" t="n"/>
      <c r="E884" s="95" t="n">
        <v>1011592968</v>
      </c>
      <c r="F884" s="96">
        <f>TRIM(G884&amp;" "&amp;H884&amp;" "&amp;I884&amp;" "&amp;J884)</f>
        <v/>
      </c>
      <c r="G884" s="94" t="inlineStr">
        <is>
          <t>Alcaraz</t>
        </is>
      </c>
      <c r="H884" s="94" t="inlineStr">
        <is>
          <t>Urrego</t>
        </is>
      </c>
      <c r="I884" s="94" t="inlineStr">
        <is>
          <t>Tatiana</t>
        </is>
      </c>
      <c r="J884" s="97" t="n"/>
      <c r="K884" s="98">
        <f>IF(SUM(O884:S884)=0, "", ROUND(((O884*3+P884*3+Q884*3+R884*3+S884*1)/13)*5,0))</f>
        <v/>
      </c>
      <c r="L884" s="99">
        <f>IF(OR($C884="",K884=""),"",COUNTIFS($C$4:$C$1500,$C884,K$4:K$1500,"&gt;"&amp;K884)+1)</f>
        <v/>
      </c>
      <c r="M884" s="99">
        <f>IF(OR($C884="",K884=""),"",IF(AND($C884&gt;=1001,$C884&lt;=1005),COUNTIFS($C$4:$C$1500,"&gt;=1001",$C$4:$C$1500,"&lt;=1005",K$4:K$1500,"&gt;"&amp;K884)+1,IF(AND($C884&gt;=1101,$C884&lt;=1105),COUNTIFS($C$4:$C$1500,"&gt;=1101",$C$4:$C$1500,"&lt;=1105",K$4:K$1500,"&gt;"&amp;K884)+1,IF(AND($C884&gt;=901,$C884&lt;=905),COUNTIFS($C$4:$C$1500,"&gt;=901",$C$4:$C$1500,"&lt;=905",K$4:K$1500,"&gt;"&amp;K884)+1,IF(AND($C884&gt;=801,$C884&lt;=805),COUNTIFS($C$4:$C$1500,"&gt;=801",$C$4:$C$1500,"&lt;=805",K$4:K$1500,"&gt;"&amp;K884)+1,IF(AND($C884&gt;=701,$C884&lt;=705),COUNTIFS($C$4:$C$1500,"&gt;=701",$C$4:$C$1500,"&lt;=705",K$4:K$1500,"&gt;"&amp;K884)+1,IF(AND($C884&gt;=601,$C884&lt;=606),COUNTIFS($C$4:$C$1500,"&gt;=601",$C$4:$C$1500,"&lt;=606",K$4:K$1500,"&gt;"&amp;K884)+1,"")))))))</f>
        <v/>
      </c>
      <c r="N884" s="99">
        <f>IF(OR($C884="",K884=""),"",IF(OR(AND($C884&gt;=1001,$C884&lt;=1005),AND($C884&gt;=1101,$C884&lt;=1105)),COUNTIFS($C$4:$C$1500,"&gt;=1001",$C$4:$C$1500,"&lt;=1005",K$4:K$1500,"&gt;"&amp;K884)+COUNTIFS($C$4:$C$1500,"&gt;=1101",$C$4:$C$1500,"&lt;=1105",K$4:K$1500,"&gt;"&amp;K884)+1,""))</f>
        <v/>
      </c>
      <c r="O884" s="94" t="n">
        <v>28.73</v>
      </c>
      <c r="P884" s="94" t="n">
        <v>66.95999999999999</v>
      </c>
      <c r="Q884" s="94" t="n">
        <v>84.90000000000001</v>
      </c>
      <c r="R884" s="94" t="n">
        <v>75.61</v>
      </c>
      <c r="S884" s="94" t="n">
        <v>49.09</v>
      </c>
      <c r="T884" s="99">
        <f>IF(AND(O884&gt;0,O884&lt;36),1,IF(AND(O884&gt;=36,O884&lt;51),2,IF(AND(O884&gt;=51,O884&lt;71),3,IF(AND(O884&gt;=71,O884&lt;=100),4,))))</f>
        <v/>
      </c>
      <c r="U884" s="99">
        <f>IF(AND(P884&gt;0,P884&lt;41),1,IF(AND(P884&gt;=41,P884&lt;56),2,IF(AND(P884&gt;=56,P884&lt;71),3,IF(AND(P884&gt;=71,P884&lt;=100),4,))))</f>
        <v/>
      </c>
      <c r="V884" s="99">
        <f>IF(AND(Q884&gt;0,Q884&lt;41),1,IF(AND(Q884&gt;=41,Q884&lt;56),2,IF(AND(Q884&gt;=56,Q884&lt;71),3,IF(AND(Q884&gt;=71,Q884&lt;=100),4,))))</f>
        <v/>
      </c>
      <c r="W884" s="99">
        <f>IF(AND(R884&gt;0,R884&lt;36),1,IF(AND(R884&gt;=36,R884&lt;51),2,IF(AND(R884&gt;=51,R884&lt;66),3,IF(AND(R884&gt;=66,R884&lt;=100),4,))))</f>
        <v/>
      </c>
      <c r="X884" s="100">
        <f>IF(AND(S884&gt;0,S884&lt;37),1,IF(AND(S884&gt;=37,S884&lt;58),2,IF(AND(S884&gt;=58,S884&lt;71),3,IF(AND(S884&gt;=71,S884&lt;=100),4,))))</f>
        <v/>
      </c>
      <c r="Y884" s="101">
        <f>IF(SUM(AC884:AG884)=0, "", ROUND(((AC884*3+AD884*3+AE884*3+AF884*3+AG884*1)/13)*5,0))</f>
        <v/>
      </c>
      <c r="Z884" s="99">
        <f>IF(OR($C884="",Y884=""),"",COUNTIFS($C$4:$C$1500,$C884,Y$4:Y$1500,"&gt;"&amp;Y884)+1)</f>
        <v/>
      </c>
      <c r="AA884" s="99">
        <f>IF(OR($C884="",Y884=""),"",IF(AND($C884&gt;=1001,$C884&lt;=1005),COUNTIFS($C$4:$C$1500,"&gt;=1001",$C$4:$C$1500,"&lt;=1005",Y$4:Y$1500,"&gt;"&amp;Y884)+1,IF(AND($C884&gt;=1101,$C884&lt;=1105),COUNTIFS($C$4:$C$1500,"&gt;=1101",$C$4:$C$1500,"&lt;=1105",Y$4:Y$1500,"&gt;"&amp;Y884)+1,IF(AND($C884&gt;=901,$C884&lt;=905),COUNTIFS($C$4:$C$1500,"&gt;=901",$C$4:$C$1500,"&lt;=905",Y$4:Y$1500,"&gt;"&amp;Y884)+1,IF(AND($C884&gt;=801,$C884&lt;=805),COUNTIFS($C$4:$C$1500,"&gt;=801",$C$4:$C$1500,"&lt;=805",Y$4:Y$1500,"&gt;"&amp;Y884)+1,IF(AND($C884&gt;=701,$C884&lt;=705),COUNTIFS($C$4:$C$1500,"&gt;=701",$C$4:$C$1500,"&lt;=705",Y$4:Y$1500,"&gt;"&amp;Y884)+1,IF(AND($C884&gt;=601,$C884&lt;=606),COUNTIFS($C$4:$C$1500,"&gt;=601",$C$4:$C$1500,"&lt;=606",Y$4:Y$1500,"&gt;"&amp;Y884)+1,"")))))))</f>
        <v/>
      </c>
      <c r="AB884" s="99">
        <f>IF(OR($C884="",Y884=""),"",IF(OR(AND($C884&gt;=1001,$C884&lt;=1005),AND($C884&gt;=1101,$C884&lt;=1105)),COUNTIFS($C$4:$C$1500,"&gt;=1001",$C$4:$C$1500,"&lt;=1005",Y$4:Y$1500,"&gt;"&amp;Y884)+COUNTIFS($C$4:$C$1500,"&gt;=1101",$C$4:$C$1500,"&lt;=1105",Y$4:Y$1500,"&gt;"&amp;Y884)+1,""))</f>
        <v/>
      </c>
      <c r="AC884" s="94" t="n">
        <v>38.53</v>
      </c>
      <c r="AD884" s="94" t="n">
        <v>64.45</v>
      </c>
      <c r="AE884" s="94" t="n">
        <v>64.65000000000001</v>
      </c>
      <c r="AF884" s="94" t="n">
        <v>64.02</v>
      </c>
      <c r="AG884" s="94" t="n">
        <v>58</v>
      </c>
      <c r="AH884" s="99">
        <f>IF(AND(AC884&gt;0,AC884&lt;36),1,IF(AND(AC884&gt;=36,AC884&lt;51),2,IF(AND(AC884&gt;=51,AC884&lt;71),3,IF(AND(AC884&gt;=71,AC884&lt;=100),4,))))</f>
        <v/>
      </c>
      <c r="AI884" s="99">
        <f>IF(AND(AD884&gt;0,AD884&lt;41),1,IF(AND(AD884&gt;=41,AD884&lt;56),2,IF(AND(AD884&gt;=56,AD884&lt;71),3,IF(AND(AD884&gt;=71,AD884&lt;=100),4,))))</f>
        <v/>
      </c>
      <c r="AJ884" s="99">
        <f>IF(AND(AE884&gt;0,AE884&lt;41),1,IF(AND(AE884&gt;=41,AE884&lt;56),2,IF(AND(AE884&gt;=56,AE884&lt;71),3,IF(AND(AE884&gt;=71,AE884&lt;=100),4,))))</f>
        <v/>
      </c>
      <c r="AK884" s="99">
        <f>IF(AND(AF884&gt;0,AF884&lt;36),1,IF(AND(AF884&gt;=36,AF884&lt;51),2,IF(AND(AF884&gt;=51,AF884&lt;66),3,IF(AND(AF884&gt;=66,AF884&lt;=100),4,))))</f>
        <v/>
      </c>
      <c r="AL884" s="100">
        <f>IF(AND(AG884&gt;0,AG884&lt;37),1,IF(AND(AG884&gt;=37,AG884&lt;58),2,IF(AND(AG884&gt;=58,AG884&lt;71),3,IF(AND(AG884&gt;=71,AG884&lt;=100),4,))))</f>
        <v/>
      </c>
      <c r="AM884" s="101">
        <f>IF((Y884&lt;&gt;"")*(K884&lt;&gt;""),Y884-K884,"")</f>
        <v/>
      </c>
      <c r="AN884" s="99">
        <f>IF((Z884&lt;&gt;"")*(L884&lt;&gt;""),Z884-L884,"")</f>
        <v/>
      </c>
      <c r="AO884" s="99">
        <f>IF((AA884&lt;&gt;"")*(M884&lt;&gt;""),AA884-M884,"")</f>
        <v/>
      </c>
      <c r="AP884" s="99">
        <f>IF((AB884&lt;&gt;"")*(N884&lt;&gt;""),AB884-N884,"")</f>
        <v/>
      </c>
      <c r="AQ884" s="94">
        <f>IF((AC884&lt;&gt;"")*(O884&lt;&gt;""),AC884-O884,"")</f>
        <v/>
      </c>
      <c r="AR884" s="94">
        <f>IF((AD884&lt;&gt;"")*(P884&lt;&gt;""),AD884-P884,"")</f>
        <v/>
      </c>
      <c r="AS884" s="94">
        <f>IF((AE884&lt;&gt;"")*(Q884&lt;&gt;""),AE884-Q884,"")</f>
        <v/>
      </c>
      <c r="AT884" s="94">
        <f>IF((AF884&lt;&gt;"")*(R884&lt;&gt;""),AF884-R884,"")</f>
        <v/>
      </c>
      <c r="AU884" s="94">
        <f>IF((AG884&lt;&gt;"")*(S884&lt;&gt;""),AG884-S884,"")</f>
        <v/>
      </c>
      <c r="AV884" s="99">
        <f>IF((AH884&lt;&gt;"")*(T884&lt;&gt;""),AH884-T884,"")</f>
        <v/>
      </c>
      <c r="AW884" s="99">
        <f>IF((AI884&lt;&gt;"")*(U884&lt;&gt;""),AI884-U884,"")</f>
        <v/>
      </c>
      <c r="AX884" s="99">
        <f>IF((AJ884&lt;&gt;"")*(V884&lt;&gt;""),AJ884-V884,"")</f>
        <v/>
      </c>
      <c r="AY884" s="99">
        <f>IF((AK884&lt;&gt;"")*(W884&lt;&gt;""),AK884-W884,"")</f>
        <v/>
      </c>
      <c r="AZ884" s="102">
        <f>IF((AL884&lt;&gt;"")*(X884&lt;&gt;""),AL884-X884,"")</f>
        <v/>
      </c>
      <c r="BA884" s="50">
        <f>IFERROR(__xludf.dummyfunction("AI(""Actúa como un tutor académico y dirígete personalmente al estudiante "" &amp; I884 &amp; "" "" &amp; J884 &amp; "" "" &amp; G884 &amp; "" "" &amp; H884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AM884 &amp; ""'. Diferencias por área: Matemáticas ("" &amp; AQ884 &amp; ""), Ciencias Natura"&amp;"les ("" &amp; AR884 &amp; ""), Sociales ("" &amp; AS884 &amp; ""), Lectura Crítica ("" &amp; AT884 &amp; "") e Inglés ("" &amp; AU884 &amp; ""). Variación en posición: grupo ("" &amp; AN884 &amp; ""), grado ("" &amp; AO884 &amp; "") y media ("" &amp; AP884 &amp; ""). Puntajes Primer Simulacro: Global "" &amp; K884 &amp; "", Mat "" &amp; "&amp;"O4 &amp; "", Cien "" &amp; P884 &amp; "", Soc "" &amp; Q884 &amp; "", Lec "" &amp; R884 &amp; "", Ing "" &amp; S884 &amp; "". Puntajes Segundo Simulacro: Global "" &amp; Y884 &amp; "", Mat "" &amp; AC884 &amp; "", Cien "" &amp; AD884 &amp; "", Soc "" &amp; AE884 &amp; "", Lec "" &amp; AF884 &amp; "", Ing "" &amp; AG884 &amp; "". Escribe un mensaje motivador"&amp;" y breve (máximo 4 líneas)."")
"),"=AI(""Actúa como un tutor académico y dirígete personalmente al estudiante "" &amp; I884 &amp; "" "" &amp; J884 &amp; "" "" &amp; G884 &amp; "" "" &amp; H884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AM884 &amp; ""'. Diferencias por área: Matemáticas ("" &amp; AQ884 &amp; ""), Ciencias Natur"&amp;"ales ("" &amp; AR884 &amp; ""), Sociales ("" &amp; AS884 &amp; ""), Lectura Crítica ("" &amp; AT884 &amp; "") e Inglés ("" &amp; AU884 &amp; ""). Variación en posición: grupo ("" &amp; AN884 &amp; ""), grado ("" &amp; AO884 &amp; "") y media ("" &amp; AP884 &amp; ""). Puntajes Primer Simulacro: Global "" &amp; K884 &amp; "", Mat "" &amp;"&amp;" O884 &amp; "", Cien "" &amp; P884 &amp; "", Soc "" &amp; Q884 &amp; "", Lec "" &amp; R884 &amp; "", Ing "" &amp; S884 &amp; "". Puntajes Segundo Simulacro: Global "" &amp; Y884 &amp; "", Mat "" &amp; AC884 &amp; "", Cien "" &amp; AD884 &amp; "", Soc "" &amp; AE884 &amp; "", Lec "" &amp; AF884 &amp; "", Ing "" &amp; AG884 &amp; "". Escribe un mensaje motivado"&amp;"r y breve (máximo 4 líneas)."")
")</f>
        <v/>
      </c>
      <c r="BB884" s="119">
        <f>IF(SUM(BC884:BG884)=0,"",IF(BG884="",ROUND(((BC884*3+BD884*3+BE884*3+BF884*3)/12)*5,0),ROUND(((BC884*3+BD884*3+BE884*3+BF884*3+BG884*1)/13)*5,0)))</f>
        <v/>
      </c>
      <c r="BC884" s="119" t="n">
        <v>64</v>
      </c>
      <c r="BD884" s="119" t="n">
        <v>66</v>
      </c>
      <c r="BE884" s="119" t="n">
        <v>72</v>
      </c>
      <c r="BF884" s="119" t="n">
        <v>70</v>
      </c>
      <c r="BG884" s="119" t="n">
        <v>69</v>
      </c>
      <c r="BH884" s="41">
        <f>IF(AND(ISNUMBER(BB884),ISNUMBER(Y884)),BB884-Y884,"")</f>
        <v/>
      </c>
      <c r="BI884" s="119" t="n"/>
      <c r="BJ884" s="119" t="n"/>
      <c r="BK884" s="119" t="n"/>
      <c r="BL884" s="119" t="n"/>
      <c r="BM884" s="119" t="n"/>
    </row>
    <row r="885" ht="15.75" customHeight="1" s="42">
      <c r="A885" s="93" t="n"/>
      <c r="B885" s="94" t="inlineStr">
        <is>
          <t>Bachillerato</t>
        </is>
      </c>
      <c r="C885" s="94" t="n">
        <v>1101</v>
      </c>
      <c r="D885" s="94" t="n"/>
      <c r="E885" s="95" t="n">
        <v>1018238587</v>
      </c>
      <c r="F885" s="96">
        <f>TRIM(G885&amp;" "&amp;H885&amp;" "&amp;I885&amp;" "&amp;J885)</f>
        <v/>
      </c>
      <c r="G885" s="94" t="inlineStr">
        <is>
          <t>Alonso</t>
        </is>
      </c>
      <c r="H885" s="94" t="inlineStr">
        <is>
          <t>Pérez</t>
        </is>
      </c>
      <c r="I885" s="94" t="inlineStr">
        <is>
          <t>Juan</t>
        </is>
      </c>
      <c r="J885" s="97" t="inlineStr">
        <is>
          <t>Sebastián</t>
        </is>
      </c>
      <c r="K885" s="98">
        <f>IF(SUM(O885:S885)=0, "", ROUND(((O885*3+P885*3+Q885*3+R885*3+S885*1)/13)*5,0))</f>
        <v/>
      </c>
      <c r="L885" s="99">
        <f>IF(OR($C885="",K885=""),"",COUNTIFS($C$4:$C$1500,$C885,K$4:K$1500,"&gt;"&amp;K885)+1)</f>
        <v/>
      </c>
      <c r="M885" s="99">
        <f>IF(OR($C885="",K885=""),"",IF(AND($C885&gt;=1001,$C885&lt;=1005),COUNTIFS($C$4:$C$1500,"&gt;=1001",$C$4:$C$1500,"&lt;=1005",K$4:K$1500,"&gt;"&amp;K885)+1,IF(AND($C885&gt;=1101,$C885&lt;=1105),COUNTIFS($C$4:$C$1500,"&gt;=1101",$C$4:$C$1500,"&lt;=1105",K$4:K$1500,"&gt;"&amp;K885)+1,IF(AND($C885&gt;=901,$C885&lt;=905),COUNTIFS($C$4:$C$1500,"&gt;=901",$C$4:$C$1500,"&lt;=905",K$4:K$1500,"&gt;"&amp;K885)+1,IF(AND($C885&gt;=801,$C885&lt;=805),COUNTIFS($C$4:$C$1500,"&gt;=801",$C$4:$C$1500,"&lt;=805",K$4:K$1500,"&gt;"&amp;K885)+1,IF(AND($C885&gt;=701,$C885&lt;=705),COUNTIFS($C$4:$C$1500,"&gt;=701",$C$4:$C$1500,"&lt;=705",K$4:K$1500,"&gt;"&amp;K885)+1,IF(AND($C885&gt;=601,$C885&lt;=606),COUNTIFS($C$4:$C$1500,"&gt;=601",$C$4:$C$1500,"&lt;=606",K$4:K$1500,"&gt;"&amp;K885)+1,"")))))))</f>
        <v/>
      </c>
      <c r="N885" s="99">
        <f>IF(OR($C885="",K885=""),"",IF(OR(AND($C885&gt;=1001,$C885&lt;=1005),AND($C885&gt;=1101,$C885&lt;=1105)),COUNTIFS($C$4:$C$1500,"&gt;=1001",$C$4:$C$1500,"&lt;=1005",K$4:K$1500,"&gt;"&amp;K885)+COUNTIFS($C$4:$C$1500,"&gt;=1101",$C$4:$C$1500,"&lt;=1105",K$4:K$1500,"&gt;"&amp;K885)+1,""))</f>
        <v/>
      </c>
      <c r="O885" s="94" t="n">
        <v>45.83</v>
      </c>
      <c r="P885" s="94" t="n">
        <v>63.9</v>
      </c>
      <c r="Q885" s="94" t="n">
        <v>58.68</v>
      </c>
      <c r="R885" s="94" t="n">
        <v>78.05</v>
      </c>
      <c r="S885" s="94" t="n">
        <v>54.55</v>
      </c>
      <c r="T885" s="99">
        <f>IF(AND(O885&gt;0,O885&lt;36),1,IF(AND(O885&gt;=36,O885&lt;51),2,IF(AND(O885&gt;=51,O885&lt;71),3,IF(AND(O885&gt;=71,O885&lt;=100),4,))))</f>
        <v/>
      </c>
      <c r="U885" s="99">
        <f>IF(AND(P885&gt;0,P885&lt;41),1,IF(AND(P885&gt;=41,P885&lt;56),2,IF(AND(P885&gt;=56,P885&lt;71),3,IF(AND(P885&gt;=71,P885&lt;=100),4,))))</f>
        <v/>
      </c>
      <c r="V885" s="99">
        <f>IF(AND(Q885&gt;0,Q885&lt;41),1,IF(AND(Q885&gt;=41,Q885&lt;56),2,IF(AND(Q885&gt;=56,Q885&lt;71),3,IF(AND(Q885&gt;=71,Q885&lt;=100),4,))))</f>
        <v/>
      </c>
      <c r="W885" s="99">
        <f>IF(AND(R885&gt;0,R885&lt;36),1,IF(AND(R885&gt;=36,R885&lt;51),2,IF(AND(R885&gt;=51,R885&lt;66),3,IF(AND(R885&gt;=66,R885&lt;=100),4,))))</f>
        <v/>
      </c>
      <c r="X885" s="100">
        <f>IF(AND(S885&gt;0,S885&lt;37),1,IF(AND(S885&gt;=37,S885&lt;58),2,IF(AND(S885&gt;=58,S885&lt;71),3,IF(AND(S885&gt;=71,S885&lt;=100),4,))))</f>
        <v/>
      </c>
      <c r="Y885" s="101">
        <f>IF(SUM(AC885:AG885)=0, "", ROUND(((AC885*3+AD885*3+AE885*3+AF885*3+AG885*1)/13)*5,0))</f>
        <v/>
      </c>
      <c r="Z885" s="99">
        <f>IF(OR($C885="",Y885=""),"",COUNTIFS($C$4:$C$1500,$C885,Y$4:Y$1500,"&gt;"&amp;Y885)+1)</f>
        <v/>
      </c>
      <c r="AA885" s="99">
        <f>IF(OR($C885="",Y885=""),"",IF(AND($C885&gt;=1001,$C885&lt;=1005),COUNTIFS($C$4:$C$1500,"&gt;=1001",$C$4:$C$1500,"&lt;=1005",Y$4:Y$1500,"&gt;"&amp;Y885)+1,IF(AND($C885&gt;=1101,$C885&lt;=1105),COUNTIFS($C$4:$C$1500,"&gt;=1101",$C$4:$C$1500,"&lt;=1105",Y$4:Y$1500,"&gt;"&amp;Y885)+1,IF(AND($C885&gt;=901,$C885&lt;=905),COUNTIFS($C$4:$C$1500,"&gt;=901",$C$4:$C$1500,"&lt;=905",Y$4:Y$1500,"&gt;"&amp;Y885)+1,IF(AND($C885&gt;=801,$C885&lt;=805),COUNTIFS($C$4:$C$1500,"&gt;=801",$C$4:$C$1500,"&lt;=805",Y$4:Y$1500,"&gt;"&amp;Y885)+1,IF(AND($C885&gt;=701,$C885&lt;=705),COUNTIFS($C$4:$C$1500,"&gt;=701",$C$4:$C$1500,"&lt;=705",Y$4:Y$1500,"&gt;"&amp;Y885)+1,IF(AND($C885&gt;=601,$C885&lt;=606),COUNTIFS($C$4:$C$1500,"&gt;=601",$C$4:$C$1500,"&lt;=606",Y$4:Y$1500,"&gt;"&amp;Y885)+1,"")))))))</f>
        <v/>
      </c>
      <c r="AB885" s="99">
        <f>IF(OR($C885="",Y885=""),"",IF(OR(AND($C885&gt;=1001,$C885&lt;=1005),AND($C885&gt;=1101,$C885&lt;=1105)),COUNTIFS($C$4:$C$1500,"&gt;=1001",$C$4:$C$1500,"&lt;=1005",Y$4:Y$1500,"&gt;"&amp;Y885)+COUNTIFS($C$4:$C$1500,"&gt;=1101",$C$4:$C$1500,"&lt;=1105",Y$4:Y$1500,"&gt;"&amp;Y885)+1,""))</f>
        <v/>
      </c>
      <c r="AC885" s="94" t="n">
        <v>40.35</v>
      </c>
      <c r="AD885" s="94" t="n">
        <v>62.73</v>
      </c>
      <c r="AE885" s="94" t="n">
        <v>40.56</v>
      </c>
      <c r="AF885" s="94" t="n">
        <v>48.66</v>
      </c>
      <c r="AG885" s="94" t="n">
        <v>72</v>
      </c>
      <c r="AH885" s="99">
        <f>IF(AND(AC885&gt;0,AC885&lt;36),1,IF(AND(AC885&gt;=36,AC885&lt;51),2,IF(AND(AC885&gt;=51,AC885&lt;71),3,IF(AND(AC885&gt;=71,AC885&lt;=100),4,))))</f>
        <v/>
      </c>
      <c r="AI885" s="99">
        <f>IF(AND(AD885&gt;0,AD885&lt;41),1,IF(AND(AD885&gt;=41,AD885&lt;56),2,IF(AND(AD885&gt;=56,AD885&lt;71),3,IF(AND(AD885&gt;=71,AD885&lt;=100),4,))))</f>
        <v/>
      </c>
      <c r="AJ885" s="99">
        <f>IF(AND(AE885&gt;0,AE885&lt;41),1,IF(AND(AE885&gt;=41,AE885&lt;56),2,IF(AND(AE885&gt;=56,AE885&lt;71),3,IF(AND(AE885&gt;=71,AE885&lt;=100),4,))))</f>
        <v/>
      </c>
      <c r="AK885" s="99">
        <f>IF(AND(AF885&gt;0,AF885&lt;36),1,IF(AND(AF885&gt;=36,AF885&lt;51),2,IF(AND(AF885&gt;=51,AF885&lt;66),3,IF(AND(AF885&gt;=66,AF885&lt;=100),4,))))</f>
        <v/>
      </c>
      <c r="AL885" s="100">
        <f>IF(AND(AG885&gt;0,AG885&lt;37),1,IF(AND(AG885&gt;=37,AG885&lt;58),2,IF(AND(AG885&gt;=58,AG885&lt;71),3,IF(AND(AG885&gt;=71,AG885&lt;=100),4,))))</f>
        <v/>
      </c>
      <c r="AM885" s="101">
        <f>IF((Y885&lt;&gt;"")*(K885&lt;&gt;""),Y885-K885,"")</f>
        <v/>
      </c>
      <c r="AN885" s="99">
        <f>IF((Z885&lt;&gt;"")*(L885&lt;&gt;""),Z885-L885,"")</f>
        <v/>
      </c>
      <c r="AO885" s="99">
        <f>IF((AA885&lt;&gt;"")*(M885&lt;&gt;""),AA885-M885,"")</f>
        <v/>
      </c>
      <c r="AP885" s="99">
        <f>IF((AB885&lt;&gt;"")*(N885&lt;&gt;""),AB885-N885,"")</f>
        <v/>
      </c>
      <c r="AQ885" s="94">
        <f>IF((AC885&lt;&gt;"")*(O885&lt;&gt;""),AC885-O885,"")</f>
        <v/>
      </c>
      <c r="AR885" s="94">
        <f>IF((AD885&lt;&gt;"")*(P885&lt;&gt;""),AD885-P885,"")</f>
        <v/>
      </c>
      <c r="AS885" s="94">
        <f>IF((AE885&lt;&gt;"")*(Q885&lt;&gt;""),AE885-Q885,"")</f>
        <v/>
      </c>
      <c r="AT885" s="94">
        <f>IF((AF885&lt;&gt;"")*(R885&lt;&gt;""),AF885-R885,"")</f>
        <v/>
      </c>
      <c r="AU885" s="94">
        <f>IF((AG885&lt;&gt;"")*(S885&lt;&gt;""),AG885-S885,"")</f>
        <v/>
      </c>
      <c r="AV885" s="99">
        <f>IF((AH885&lt;&gt;"")*(T885&lt;&gt;""),AH885-T885,"")</f>
        <v/>
      </c>
      <c r="AW885" s="99">
        <f>IF((AI885&lt;&gt;"")*(U885&lt;&gt;""),AI885-U885,"")</f>
        <v/>
      </c>
      <c r="AX885" s="99">
        <f>IF((AJ885&lt;&gt;"")*(V885&lt;&gt;""),AJ885-V885,"")</f>
        <v/>
      </c>
      <c r="AY885" s="99">
        <f>IF((AK885&lt;&gt;"")*(W885&lt;&gt;""),AK885-W885,"")</f>
        <v/>
      </c>
      <c r="AZ885" s="102">
        <f>IF((AL885&lt;&gt;"")*(X885&lt;&gt;""),AL885-X885,"")</f>
        <v/>
      </c>
      <c r="BA885" s="50">
        <f>IFERROR(__xludf.dummyfunction("AI(""Actúa como un tutor académico y dirígete personalmente al estudiante "" &amp; I885 &amp; "" "" &amp; J885 &amp; "" "" &amp; G885 &amp; "" "" &amp; H885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AM885 &amp; ""'. Diferencias por área: Matemáticas ("" &amp; AQ885 &amp; ""), Ciencias Natura"&amp;"les ("" &amp; AR885 &amp; ""), Sociales ("" &amp; AS885 &amp; ""), Lectura Crítica ("" &amp; AT885 &amp; "") e Inglés ("" &amp; AU885 &amp; ""). Variación en posición: grupo ("" &amp; AN885 &amp; ""), grado ("" &amp; AO885 &amp; "") y media ("" &amp; AP885 &amp; ""). Puntajes Primer Simulacro: Global "" &amp; K885 &amp; "", Mat "" &amp; "&amp;"O4 &amp; "", Cien "" &amp; P885 &amp; "", Soc "" &amp; Q885 &amp; "", Lec "" &amp; R885 &amp; "", Ing "" &amp; S885 &amp; "". Puntajes Segundo Simulacro: Global "" &amp; Y885 &amp; "", Mat "" &amp; AC885 &amp; "", Cien "" &amp; AD885 &amp; "", Soc "" &amp; AE885 &amp; "", Lec "" &amp; AF885 &amp; "", Ing "" &amp; AG885 &amp; "". Escribe un mensaje motivador"&amp;" y breve (máximo 4 líneas)."")
"),"=AI(""Actúa como un tutor académico y dirígete personalmente al estudiante "" &amp; I885 &amp; "" "" &amp; J885 &amp; "" "" &amp; G885 &amp; "" "" &amp; H885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AM885 &amp; ""'. Diferencias por área: Matemáticas ("" &amp; AQ885 &amp; ""), Ciencias Natur"&amp;"ales ("" &amp; AR885 &amp; ""), Sociales ("" &amp; AS885 &amp; ""), Lectura Crítica ("" &amp; AT885 &amp; "") e Inglés ("" &amp; AU885 &amp; ""). Variación en posición: grupo ("" &amp; AN885 &amp; ""), grado ("" &amp; AO885 &amp; "") y media ("" &amp; AP885 &amp; ""). Puntajes Primer Simulacro: Global "" &amp; K885 &amp; "", Mat "" &amp;"&amp;" O885 &amp; "", Cien "" &amp; P885 &amp; "", Soc "" &amp; Q885 &amp; "", Lec "" &amp; R885 &amp; "", Ing "" &amp; S885 &amp; "". Puntajes Segundo Simulacro: Global "" &amp; Y885 &amp; "", Mat "" &amp; AC885 &amp; "", Cien "" &amp; AD885 &amp; "", Soc "" &amp; AE885 &amp; "", Lec "" &amp; AF885 &amp; "", Ing "" &amp; AG885 &amp; "". Escribe un mensaje motivado"&amp;"r y breve (máximo 4 líneas)."")
")</f>
        <v/>
      </c>
      <c r="BB885" s="119">
        <f>IF(SUM(BC885:BG885)=0,"",IF(BG885="",ROUND(((BC885*3+BD885*3+BE885*3+BF885*3)/12)*5,0),ROUND(((BC885*3+BD885*3+BE885*3+BF885*3+BG885*1)/13)*5,0)))</f>
        <v/>
      </c>
      <c r="BC885" s="119" t="n">
        <v>48</v>
      </c>
      <c r="BD885" s="119" t="n">
        <v>48</v>
      </c>
      <c r="BE885" s="119" t="n">
        <v>40</v>
      </c>
      <c r="BF885" s="119" t="n">
        <v>66</v>
      </c>
      <c r="BG885" s="119" t="n">
        <v>65</v>
      </c>
      <c r="BH885" s="41">
        <f>IF(AND(ISNUMBER(BB885),ISNUMBER(Y885)),BB885-Y885,"")</f>
        <v/>
      </c>
      <c r="BI885" s="119" t="n"/>
      <c r="BJ885" s="119" t="n"/>
      <c r="BK885" s="119" t="n"/>
      <c r="BL885" s="119" t="n"/>
      <c r="BM885" s="119" t="n"/>
    </row>
    <row r="886" ht="15.75" customHeight="1" s="42">
      <c r="A886" s="93" t="n"/>
      <c r="B886" s="94" t="inlineStr">
        <is>
          <t>Bachillerato</t>
        </is>
      </c>
      <c r="C886" s="94" t="n">
        <v>1101</v>
      </c>
      <c r="D886" s="94" t="n"/>
      <c r="E886" s="95" t="n">
        <v>1011592928</v>
      </c>
      <c r="F886" s="96">
        <f>TRIM(G886&amp;" "&amp;H886&amp;" "&amp;I886&amp;" "&amp;J886)</f>
        <v/>
      </c>
      <c r="G886" s="94" t="inlineStr">
        <is>
          <t>Arenas</t>
        </is>
      </c>
      <c r="H886" s="94" t="inlineStr">
        <is>
          <t>Mejía</t>
        </is>
      </c>
      <c r="I886" s="94" t="inlineStr">
        <is>
          <t>María</t>
        </is>
      </c>
      <c r="J886" s="97" t="inlineStr">
        <is>
          <t>José</t>
        </is>
      </c>
      <c r="K886" s="98">
        <f>IF(SUM(O886:S886)=0, "", ROUND(((O886*3+P886*3+Q886*3+R886*3+S886*1)/13)*5,0))</f>
        <v/>
      </c>
      <c r="L886" s="99">
        <f>IF(OR($C886="",K886=""),"",COUNTIFS($C$4:$C$1500,$C886,K$4:K$1500,"&gt;"&amp;K886)+1)</f>
        <v/>
      </c>
      <c r="M886" s="99">
        <f>IF(OR($C886="",K886=""),"",IF(AND($C886&gt;=1001,$C886&lt;=1005),COUNTIFS($C$4:$C$1500,"&gt;=1001",$C$4:$C$1500,"&lt;=1005",K$4:K$1500,"&gt;"&amp;K886)+1,IF(AND($C886&gt;=1101,$C886&lt;=1105),COUNTIFS($C$4:$C$1500,"&gt;=1101",$C$4:$C$1500,"&lt;=1105",K$4:K$1500,"&gt;"&amp;K886)+1,IF(AND($C886&gt;=901,$C886&lt;=905),COUNTIFS($C$4:$C$1500,"&gt;=901",$C$4:$C$1500,"&lt;=905",K$4:K$1500,"&gt;"&amp;K886)+1,IF(AND($C886&gt;=801,$C886&lt;=805),COUNTIFS($C$4:$C$1500,"&gt;=801",$C$4:$C$1500,"&lt;=805",K$4:K$1500,"&gt;"&amp;K886)+1,IF(AND($C886&gt;=701,$C886&lt;=705),COUNTIFS($C$4:$C$1500,"&gt;=701",$C$4:$C$1500,"&lt;=705",K$4:K$1500,"&gt;"&amp;K886)+1,IF(AND($C886&gt;=601,$C886&lt;=606),COUNTIFS($C$4:$C$1500,"&gt;=601",$C$4:$C$1500,"&lt;=606",K$4:K$1500,"&gt;"&amp;K886)+1,"")))))))</f>
        <v/>
      </c>
      <c r="N886" s="99">
        <f>IF(OR($C886="",K886=""),"",IF(OR(AND($C886&gt;=1001,$C886&lt;=1005),AND($C886&gt;=1101,$C886&lt;=1105)),COUNTIFS($C$4:$C$1500,"&gt;=1001",$C$4:$C$1500,"&lt;=1005",K$4:K$1500,"&gt;"&amp;K886)+COUNTIFS($C$4:$C$1500,"&gt;=1101",$C$4:$C$1500,"&lt;=1105",K$4:K$1500,"&gt;"&amp;K886)+1,""))</f>
        <v/>
      </c>
      <c r="O886" s="94" t="n">
        <v>45.48</v>
      </c>
      <c r="P886" s="94" t="n">
        <v>65.56999999999999</v>
      </c>
      <c r="Q886" s="94" t="n">
        <v>55.63</v>
      </c>
      <c r="R886" s="94" t="n">
        <v>78.05</v>
      </c>
      <c r="S886" s="94" t="n">
        <v>52.73</v>
      </c>
      <c r="T886" s="99">
        <f>IF(AND(O886&gt;0,O886&lt;36),1,IF(AND(O886&gt;=36,O886&lt;51),2,IF(AND(O886&gt;=51,O886&lt;71),3,IF(AND(O886&gt;=71,O886&lt;=100),4,))))</f>
        <v/>
      </c>
      <c r="U886" s="99">
        <f>IF(AND(P886&gt;0,P886&lt;41),1,IF(AND(P886&gt;=41,P886&lt;56),2,IF(AND(P886&gt;=56,P886&lt;71),3,IF(AND(P886&gt;=71,P886&lt;=100),4,))))</f>
        <v/>
      </c>
      <c r="V886" s="99">
        <f>IF(AND(Q886&gt;0,Q886&lt;41),1,IF(AND(Q886&gt;=41,Q886&lt;56),2,IF(AND(Q886&gt;=56,Q886&lt;71),3,IF(AND(Q886&gt;=71,Q886&lt;=100),4,))))</f>
        <v/>
      </c>
      <c r="W886" s="99">
        <f>IF(AND(R886&gt;0,R886&lt;36),1,IF(AND(R886&gt;=36,R886&lt;51),2,IF(AND(R886&gt;=51,R886&lt;66),3,IF(AND(R886&gt;=66,R886&lt;=100),4,))))</f>
        <v/>
      </c>
      <c r="X886" s="100">
        <f>IF(AND(S886&gt;0,S886&lt;37),1,IF(AND(S886&gt;=37,S886&lt;58),2,IF(AND(S886&gt;=58,S886&lt;71),3,IF(AND(S886&gt;=71,S886&lt;=100),4,))))</f>
        <v/>
      </c>
      <c r="Y886" s="101">
        <f>IF(SUM(AC886:AG886)=0, "", ROUND(((AC886*3+AD886*3+AE886*3+AF886*3+AG886*1)/13)*5,0))</f>
        <v/>
      </c>
      <c r="Z886" s="99">
        <f>IF(OR($C886="",Y886=""),"",COUNTIFS($C$4:$C$1500,$C886,Y$4:Y$1500,"&gt;"&amp;Y886)+1)</f>
        <v/>
      </c>
      <c r="AA886" s="99">
        <f>IF(OR($C886="",Y886=""),"",IF(AND($C886&gt;=1001,$C886&lt;=1005),COUNTIFS($C$4:$C$1500,"&gt;=1001",$C$4:$C$1500,"&lt;=1005",Y$4:Y$1500,"&gt;"&amp;Y886)+1,IF(AND($C886&gt;=1101,$C886&lt;=1105),COUNTIFS($C$4:$C$1500,"&gt;=1101",$C$4:$C$1500,"&lt;=1105",Y$4:Y$1500,"&gt;"&amp;Y886)+1,IF(AND($C886&gt;=901,$C886&lt;=905),COUNTIFS($C$4:$C$1500,"&gt;=901",$C$4:$C$1500,"&lt;=905",Y$4:Y$1500,"&gt;"&amp;Y886)+1,IF(AND($C886&gt;=801,$C886&lt;=805),COUNTIFS($C$4:$C$1500,"&gt;=801",$C$4:$C$1500,"&lt;=805",Y$4:Y$1500,"&gt;"&amp;Y886)+1,IF(AND($C886&gt;=701,$C886&lt;=705),COUNTIFS($C$4:$C$1500,"&gt;=701",$C$4:$C$1500,"&lt;=705",Y$4:Y$1500,"&gt;"&amp;Y886)+1,IF(AND($C886&gt;=601,$C886&lt;=606),COUNTIFS($C$4:$C$1500,"&gt;=601",$C$4:$C$1500,"&lt;=606",Y$4:Y$1500,"&gt;"&amp;Y886)+1,"")))))))</f>
        <v/>
      </c>
      <c r="AB886" s="99">
        <f>IF(OR($C886="",Y886=""),"",IF(OR(AND($C886&gt;=1001,$C886&lt;=1005),AND($C886&gt;=1101,$C886&lt;=1105)),COUNTIFS($C$4:$C$1500,"&gt;=1001",$C$4:$C$1500,"&lt;=1005",Y$4:Y$1500,"&gt;"&amp;Y886)+COUNTIFS($C$4:$C$1500,"&gt;=1101",$C$4:$C$1500,"&lt;=1105",Y$4:Y$1500,"&gt;"&amp;Y886)+1,""))</f>
        <v/>
      </c>
      <c r="AC886" s="94" t="n">
        <v>55.63</v>
      </c>
      <c r="AD886" s="94" t="n">
        <v>61.9</v>
      </c>
      <c r="AE886" s="94" t="n">
        <v>53.4</v>
      </c>
      <c r="AF886" s="94" t="n">
        <v>61.46</v>
      </c>
      <c r="AG886" s="94" t="n">
        <v>40</v>
      </c>
      <c r="AH886" s="99">
        <f>IF(AND(AC886&gt;0,AC886&lt;36),1,IF(AND(AC886&gt;=36,AC886&lt;51),2,IF(AND(AC886&gt;=51,AC886&lt;71),3,IF(AND(AC886&gt;=71,AC886&lt;=100),4,))))</f>
        <v/>
      </c>
      <c r="AI886" s="99">
        <f>IF(AND(AD886&gt;0,AD886&lt;41),1,IF(AND(AD886&gt;=41,AD886&lt;56),2,IF(AND(AD886&gt;=56,AD886&lt;71),3,IF(AND(AD886&gt;=71,AD886&lt;=100),4,))))</f>
        <v/>
      </c>
      <c r="AJ886" s="99">
        <f>IF(AND(AE886&gt;0,AE886&lt;41),1,IF(AND(AE886&gt;=41,AE886&lt;56),2,IF(AND(AE886&gt;=56,AE886&lt;71),3,IF(AND(AE886&gt;=71,AE886&lt;=100),4,))))</f>
        <v/>
      </c>
      <c r="AK886" s="99">
        <f>IF(AND(AF886&gt;0,AF886&lt;36),1,IF(AND(AF886&gt;=36,AF886&lt;51),2,IF(AND(AF886&gt;=51,AF886&lt;66),3,IF(AND(AF886&gt;=66,AF886&lt;=100),4,))))</f>
        <v/>
      </c>
      <c r="AL886" s="100">
        <f>IF(AND(AG886&gt;0,AG886&lt;37),1,IF(AND(AG886&gt;=37,AG886&lt;58),2,IF(AND(AG886&gt;=58,AG886&lt;71),3,IF(AND(AG886&gt;=71,AG886&lt;=100),4,))))</f>
        <v/>
      </c>
      <c r="AM886" s="101">
        <f>IF((Y886&lt;&gt;"")*(K886&lt;&gt;""),Y886-K886,"")</f>
        <v/>
      </c>
      <c r="AN886" s="99">
        <f>IF((Z886&lt;&gt;"")*(L886&lt;&gt;""),Z886-L886,"")</f>
        <v/>
      </c>
      <c r="AO886" s="99">
        <f>IF((AA886&lt;&gt;"")*(M886&lt;&gt;""),AA886-M886,"")</f>
        <v/>
      </c>
      <c r="AP886" s="99">
        <f>IF((AB886&lt;&gt;"")*(N886&lt;&gt;""),AB886-N886,"")</f>
        <v/>
      </c>
      <c r="AQ886" s="94">
        <f>IF((AC886&lt;&gt;"")*(O886&lt;&gt;""),AC886-O886,"")</f>
        <v/>
      </c>
      <c r="AR886" s="94">
        <f>IF((AD886&lt;&gt;"")*(P886&lt;&gt;""),AD886-P886,"")</f>
        <v/>
      </c>
      <c r="AS886" s="94">
        <f>IF((AE886&lt;&gt;"")*(Q886&lt;&gt;""),AE886-Q886,"")</f>
        <v/>
      </c>
      <c r="AT886" s="94">
        <f>IF((AF886&lt;&gt;"")*(R886&lt;&gt;""),AF886-R886,"")</f>
        <v/>
      </c>
      <c r="AU886" s="94">
        <f>IF((AG886&lt;&gt;"")*(S886&lt;&gt;""),AG886-S886,"")</f>
        <v/>
      </c>
      <c r="AV886" s="99">
        <f>IF((AH886&lt;&gt;"")*(T886&lt;&gt;""),AH886-T886,"")</f>
        <v/>
      </c>
      <c r="AW886" s="99">
        <f>IF((AI886&lt;&gt;"")*(U886&lt;&gt;""),AI886-U886,"")</f>
        <v/>
      </c>
      <c r="AX886" s="99">
        <f>IF((AJ886&lt;&gt;"")*(V886&lt;&gt;""),AJ886-V886,"")</f>
        <v/>
      </c>
      <c r="AY886" s="99">
        <f>IF((AK886&lt;&gt;"")*(W886&lt;&gt;""),AK886-W886,"")</f>
        <v/>
      </c>
      <c r="AZ886" s="102">
        <f>IF((AL886&lt;&gt;"")*(X886&lt;&gt;""),AL886-X886,"")</f>
        <v/>
      </c>
      <c r="BA886" s="50">
        <f>IFERROR(__xludf.dummyfunction("AI(""Actúa como un tutor académico y dirígete personalmente al estudiante "" &amp; I886 &amp; "" "" &amp; J886 &amp; "" "" &amp; G886 &amp; "" "" &amp; H886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AM886 &amp; ""'. Diferencias por área: Matemáticas ("" &amp; AQ886 &amp; ""), Ciencias Natura"&amp;"les ("" &amp; AR886 &amp; ""), Sociales ("" &amp; AS886 &amp; ""), Lectura Crítica ("" &amp; AT886 &amp; "") e Inglés ("" &amp; AU886 &amp; ""). Variación en posición: grupo ("" &amp; AN886 &amp; ""), grado ("" &amp; AO886 &amp; "") y media ("" &amp; AP886 &amp; ""). Puntajes Primer Simulacro: Global "" &amp; K886 &amp; "", Mat "" &amp; "&amp;"O4 &amp; "", Cien "" &amp; P886 &amp; "", Soc "" &amp; Q886 &amp; "", Lec "" &amp; R886 &amp; "", Ing "" &amp; S886 &amp; "". Puntajes Segundo Simulacro: Global "" &amp; Y886 &amp; "", Mat "" &amp; AC886 &amp; "", Cien "" &amp; AD886 &amp; "", Soc "" &amp; AE886 &amp; "", Lec "" &amp; AF886 &amp; "", Ing "" &amp; AG886 &amp; "". Escribe un mensaje motivador"&amp;" y breve (máximo 4 líneas)."")
"),"=AI(""Actúa como un tutor académico y dirígete personalmente al estudiante "" &amp; I886 &amp; "" "" &amp; J886 &amp; "" "" &amp; G886 &amp; "" "" &amp; H886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AM886 &amp; ""'. Diferencias por área: Matemáticas ("" &amp; AQ886 &amp; ""), Ciencias Natur"&amp;"ales ("" &amp; AR886 &amp; ""), Sociales ("" &amp; AS886 &amp; ""), Lectura Crítica ("" &amp; AT886 &amp; "") e Inglés ("" &amp; AU886 &amp; ""). Variación en posición: grupo ("" &amp; AN886 &amp; ""), grado ("" &amp; AO886 &amp; "") y media ("" &amp; AP886 &amp; ""). Puntajes Primer Simulacro: Global "" &amp; K886 &amp; "", Mat "" &amp;"&amp;" O886 &amp; "", Cien "" &amp; P886 &amp; "", Soc "" &amp; Q886 &amp; "", Lec "" &amp; R886 &amp; "", Ing "" &amp; S886 &amp; "". Puntajes Segundo Simulacro: Global "" &amp; Y886 &amp; "", Mat "" &amp; AC886 &amp; "", Cien "" &amp; AD886 &amp; "", Soc "" &amp; AE886 &amp; "", Lec "" &amp; AF886 &amp; "", Ing "" &amp; AG886 &amp; "". Escribe un mensaje motivado"&amp;"r y breve (máximo 4 líneas)."")
")</f>
        <v/>
      </c>
      <c r="BB886" s="119">
        <f>IF(SUM(BC886:BG886)=0,"",IF(BG886="",ROUND(((BC886*3+BD886*3+BE886*3+BF886*3)/12)*5,0),ROUND(((BC886*3+BD886*3+BE886*3+BF886*3+BG886*1)/13)*5,0)))</f>
        <v/>
      </c>
      <c r="BC886" s="119" t="n">
        <v>65</v>
      </c>
      <c r="BD886" s="119" t="n">
        <v>61</v>
      </c>
      <c r="BE886" s="119" t="n">
        <v>54</v>
      </c>
      <c r="BF886" s="119" t="n">
        <v>65</v>
      </c>
      <c r="BG886" s="119" t="n">
        <v>50</v>
      </c>
      <c r="BH886" s="41">
        <f>IF(AND(ISNUMBER(BB886),ISNUMBER(Y886)),BB886-Y886,"")</f>
        <v/>
      </c>
      <c r="BI886" s="119" t="n"/>
      <c r="BJ886" s="119" t="n"/>
      <c r="BK886" s="119" t="n"/>
      <c r="BL886" s="119" t="n"/>
      <c r="BM886" s="119" t="n"/>
    </row>
    <row r="887" ht="15.75" customHeight="1" s="42">
      <c r="A887" s="93" t="n"/>
      <c r="B887" s="94" t="inlineStr">
        <is>
          <t>Bachillerato</t>
        </is>
      </c>
      <c r="C887" s="94" t="n">
        <v>1101</v>
      </c>
      <c r="D887" s="94" t="n"/>
      <c r="E887" s="95" t="n">
        <v>4950556</v>
      </c>
      <c r="F887" s="96">
        <f>TRIM(G887&amp;" "&amp;H887&amp;" "&amp;I887&amp;" "&amp;J887)</f>
        <v/>
      </c>
      <c r="G887" s="94" t="inlineStr">
        <is>
          <t>Caldera</t>
        </is>
      </c>
      <c r="H887" s="94" t="inlineStr">
        <is>
          <t>Andrade</t>
        </is>
      </c>
      <c r="I887" s="94" t="inlineStr">
        <is>
          <t>Víctor</t>
        </is>
      </c>
      <c r="J887" s="97" t="inlineStr">
        <is>
          <t>Alfonso</t>
        </is>
      </c>
      <c r="K887" s="98">
        <f>IF(SUM(O887:S887)=0, "", ROUND(((O887*3+P887*3+Q887*3+R887*3+S887*1)/13)*5,0))</f>
        <v/>
      </c>
      <c r="L887" s="99">
        <f>IF(OR($C887="",K887=""),"",COUNTIFS($C$4:$C$1500,$C887,K$4:K$1500,"&gt;"&amp;K887)+1)</f>
        <v/>
      </c>
      <c r="M887" s="99">
        <f>IF(OR($C887="",K887=""),"",IF(AND($C887&gt;=1001,$C887&lt;=1005),COUNTIFS($C$4:$C$1500,"&gt;=1001",$C$4:$C$1500,"&lt;=1005",K$4:K$1500,"&gt;"&amp;K887)+1,IF(AND($C887&gt;=1101,$C887&lt;=1105),COUNTIFS($C$4:$C$1500,"&gt;=1101",$C$4:$C$1500,"&lt;=1105",K$4:K$1500,"&gt;"&amp;K887)+1,IF(AND($C887&gt;=901,$C887&lt;=905),COUNTIFS($C$4:$C$1500,"&gt;=901",$C$4:$C$1500,"&lt;=905",K$4:K$1500,"&gt;"&amp;K887)+1,IF(AND($C887&gt;=801,$C887&lt;=805),COUNTIFS($C$4:$C$1500,"&gt;=801",$C$4:$C$1500,"&lt;=805",K$4:K$1500,"&gt;"&amp;K887)+1,IF(AND($C887&gt;=701,$C887&lt;=705),COUNTIFS($C$4:$C$1500,"&gt;=701",$C$4:$C$1500,"&lt;=705",K$4:K$1500,"&gt;"&amp;K887)+1,IF(AND($C887&gt;=601,$C887&lt;=606),COUNTIFS($C$4:$C$1500,"&gt;=601",$C$4:$C$1500,"&lt;=606",K$4:K$1500,"&gt;"&amp;K887)+1,"")))))))</f>
        <v/>
      </c>
      <c r="N887" s="99">
        <f>IF(OR($C887="",K887=""),"",IF(OR(AND($C887&gt;=1001,$C887&lt;=1005),AND($C887&gt;=1101,$C887&lt;=1105)),COUNTIFS($C$4:$C$1500,"&gt;=1001",$C$4:$C$1500,"&lt;=1005",K$4:K$1500,"&gt;"&amp;K887)+COUNTIFS($C$4:$C$1500,"&gt;=1101",$C$4:$C$1500,"&lt;=1105",K$4:K$1500,"&gt;"&amp;K887)+1,""))</f>
        <v/>
      </c>
      <c r="O887" s="94" t="n">
        <v>44.13</v>
      </c>
      <c r="P887" s="94" t="n">
        <v>30.72</v>
      </c>
      <c r="Q887" s="94" t="n">
        <v>26.22</v>
      </c>
      <c r="R887" s="94" t="n">
        <v>46.34</v>
      </c>
      <c r="S887" s="94" t="n">
        <v>50.91</v>
      </c>
      <c r="T887" s="99">
        <f>IF(AND(O887&gt;0,O887&lt;36),1,IF(AND(O887&gt;=36,O887&lt;51),2,IF(AND(O887&gt;=51,O887&lt;71),3,IF(AND(O887&gt;=71,O887&lt;=100),4,))))</f>
        <v/>
      </c>
      <c r="U887" s="99">
        <f>IF(AND(P887&gt;0,P887&lt;41),1,IF(AND(P887&gt;=41,P887&lt;56),2,IF(AND(P887&gt;=56,P887&lt;71),3,IF(AND(P887&gt;=71,P887&lt;=100),4,))))</f>
        <v/>
      </c>
      <c r="V887" s="99">
        <f>IF(AND(Q887&gt;0,Q887&lt;41),1,IF(AND(Q887&gt;=41,Q887&lt;56),2,IF(AND(Q887&gt;=56,Q887&lt;71),3,IF(AND(Q887&gt;=71,Q887&lt;=100),4,))))</f>
        <v/>
      </c>
      <c r="W887" s="99">
        <f>IF(AND(R887&gt;0,R887&lt;36),1,IF(AND(R887&gt;=36,R887&lt;51),2,IF(AND(R887&gt;=51,R887&lt;66),3,IF(AND(R887&gt;=66,R887&lt;=100),4,))))</f>
        <v/>
      </c>
      <c r="X887" s="100">
        <f>IF(AND(S887&gt;0,S887&lt;37),1,IF(AND(S887&gt;=37,S887&lt;58),2,IF(AND(S887&gt;=58,S887&lt;71),3,IF(AND(S887&gt;=71,S887&lt;=100),4,))))</f>
        <v/>
      </c>
      <c r="Y887" s="101">
        <f>IF(SUM(AC887:AG887)=0, "", ROUND(((AC887*3+AD887*3+AE887*3+AF887*3+AG887*1)/13)*5,0))</f>
        <v/>
      </c>
      <c r="Z887" s="99">
        <f>IF(OR($C887="",Y887=""),"",COUNTIFS($C$4:$C$1500,$C887,Y$4:Y$1500,"&gt;"&amp;Y887)+1)</f>
        <v/>
      </c>
      <c r="AA887" s="99">
        <f>IF(OR($C887="",Y887=""),"",IF(AND($C887&gt;=1001,$C887&lt;=1005),COUNTIFS($C$4:$C$1500,"&gt;=1001",$C$4:$C$1500,"&lt;=1005",Y$4:Y$1500,"&gt;"&amp;Y887)+1,IF(AND($C887&gt;=1101,$C887&lt;=1105),COUNTIFS($C$4:$C$1500,"&gt;=1101",$C$4:$C$1500,"&lt;=1105",Y$4:Y$1500,"&gt;"&amp;Y887)+1,IF(AND($C887&gt;=901,$C887&lt;=905),COUNTIFS($C$4:$C$1500,"&gt;=901",$C$4:$C$1500,"&lt;=905",Y$4:Y$1500,"&gt;"&amp;Y887)+1,IF(AND($C887&gt;=801,$C887&lt;=805),COUNTIFS($C$4:$C$1500,"&gt;=801",$C$4:$C$1500,"&lt;=805",Y$4:Y$1500,"&gt;"&amp;Y887)+1,IF(AND($C887&gt;=701,$C887&lt;=705),COUNTIFS($C$4:$C$1500,"&gt;=701",$C$4:$C$1500,"&lt;=705",Y$4:Y$1500,"&gt;"&amp;Y887)+1,IF(AND($C887&gt;=601,$C887&lt;=606),COUNTIFS($C$4:$C$1500,"&gt;=601",$C$4:$C$1500,"&lt;=606",Y$4:Y$1500,"&gt;"&amp;Y887)+1,"")))))))</f>
        <v/>
      </c>
      <c r="AB887" s="99">
        <f>IF(OR($C887="",Y887=""),"",IF(OR(AND($C887&gt;=1001,$C887&lt;=1005),AND($C887&gt;=1101,$C887&lt;=1105)),COUNTIFS($C$4:$C$1500,"&gt;=1001",$C$4:$C$1500,"&lt;=1005",Y$4:Y$1500,"&gt;"&amp;Y887)+COUNTIFS($C$4:$C$1500,"&gt;=1101",$C$4:$C$1500,"&lt;=1105",Y$4:Y$1500,"&gt;"&amp;Y887)+1,""))</f>
        <v/>
      </c>
      <c r="AC887" s="94" t="n">
        <v>36.7</v>
      </c>
      <c r="AD887" s="94" t="n">
        <v>50.67</v>
      </c>
      <c r="AE887" s="94" t="n">
        <v>57.01</v>
      </c>
      <c r="AF887" s="94" t="n">
        <v>43.54</v>
      </c>
      <c r="AG887" s="94" t="n">
        <v>30</v>
      </c>
      <c r="AH887" s="99">
        <f>IF(AND(AC887&gt;0,AC887&lt;36),1,IF(AND(AC887&gt;=36,AC887&lt;51),2,IF(AND(AC887&gt;=51,AC887&lt;71),3,IF(AND(AC887&gt;=71,AC887&lt;=100),4,))))</f>
        <v/>
      </c>
      <c r="AI887" s="99">
        <f>IF(AND(AD887&gt;0,AD887&lt;41),1,IF(AND(AD887&gt;=41,AD887&lt;56),2,IF(AND(AD887&gt;=56,AD887&lt;71),3,IF(AND(AD887&gt;=71,AD887&lt;=100),4,))))</f>
        <v/>
      </c>
      <c r="AJ887" s="99">
        <f>IF(AND(AE887&gt;0,AE887&lt;41),1,IF(AND(AE887&gt;=41,AE887&lt;56),2,IF(AND(AE887&gt;=56,AE887&lt;71),3,IF(AND(AE887&gt;=71,AE887&lt;=100),4,))))</f>
        <v/>
      </c>
      <c r="AK887" s="99">
        <f>IF(AND(AF887&gt;0,AF887&lt;36),1,IF(AND(AF887&gt;=36,AF887&lt;51),2,IF(AND(AF887&gt;=51,AF887&lt;66),3,IF(AND(AF887&gt;=66,AF887&lt;=100),4,))))</f>
        <v/>
      </c>
      <c r="AL887" s="100">
        <f>IF(AND(AG887&gt;0,AG887&lt;37),1,IF(AND(AG887&gt;=37,AG887&lt;58),2,IF(AND(AG887&gt;=58,AG887&lt;71),3,IF(AND(AG887&gt;=71,AG887&lt;=100),4,))))</f>
        <v/>
      </c>
      <c r="AM887" s="101">
        <f>IF((Y887&lt;&gt;"")*(K887&lt;&gt;""),Y887-K887,"")</f>
        <v/>
      </c>
      <c r="AN887" s="99">
        <f>IF((Z887&lt;&gt;"")*(L887&lt;&gt;""),Z887-L887,"")</f>
        <v/>
      </c>
      <c r="AO887" s="99">
        <f>IF((AA887&lt;&gt;"")*(M887&lt;&gt;""),AA887-M887,"")</f>
        <v/>
      </c>
      <c r="AP887" s="99">
        <f>IF((AB887&lt;&gt;"")*(N887&lt;&gt;""),AB887-N887,"")</f>
        <v/>
      </c>
      <c r="AQ887" s="94">
        <f>IF((AC887&lt;&gt;"")*(O887&lt;&gt;""),AC887-O887,"")</f>
        <v/>
      </c>
      <c r="AR887" s="94">
        <f>IF((AD887&lt;&gt;"")*(P887&lt;&gt;""),AD887-P887,"")</f>
        <v/>
      </c>
      <c r="AS887" s="94">
        <f>IF((AE887&lt;&gt;"")*(Q887&lt;&gt;""),AE887-Q887,"")</f>
        <v/>
      </c>
      <c r="AT887" s="94">
        <f>IF((AF887&lt;&gt;"")*(R887&lt;&gt;""),AF887-R887,"")</f>
        <v/>
      </c>
      <c r="AU887" s="94">
        <f>IF((AG887&lt;&gt;"")*(S887&lt;&gt;""),AG887-S887,"")</f>
        <v/>
      </c>
      <c r="AV887" s="99">
        <f>IF((AH887&lt;&gt;"")*(T887&lt;&gt;""),AH887-T887,"")</f>
        <v/>
      </c>
      <c r="AW887" s="99">
        <f>IF((AI887&lt;&gt;"")*(U887&lt;&gt;""),AI887-U887,"")</f>
        <v/>
      </c>
      <c r="AX887" s="99">
        <f>IF((AJ887&lt;&gt;"")*(V887&lt;&gt;""),AJ887-V887,"")</f>
        <v/>
      </c>
      <c r="AY887" s="99">
        <f>IF((AK887&lt;&gt;"")*(W887&lt;&gt;""),AK887-W887,"")</f>
        <v/>
      </c>
      <c r="AZ887" s="102">
        <f>IF((AL887&lt;&gt;"")*(X887&lt;&gt;""),AL887-X887,"")</f>
        <v/>
      </c>
      <c r="BA887" s="50">
        <f>IFERROR(__xludf.dummyfunction("AI(""Actúa como un tutor académico y dirígete personalmente al estudiante "" &amp; I887 &amp; "" "" &amp; J887 &amp; "" "" &amp; G887 &amp; "" "" &amp; H887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AM887 &amp; ""'. Diferencias por área: Matemáticas ("" &amp; AQ887 &amp; ""), Ciencias Natura"&amp;"les ("" &amp; AR887 &amp; ""), Sociales ("" &amp; AS887 &amp; ""), Lectura Crítica ("" &amp; AT887 &amp; "") e Inglés ("" &amp; AU887 &amp; ""). Variación en posición: grupo ("" &amp; AN887 &amp; ""), grado ("" &amp; AO887 &amp; "") y media ("" &amp; AP887 &amp; ""). Puntajes Primer Simulacro: Global "" &amp; K887 &amp; "", Mat "" &amp; "&amp;"O4 &amp; "", Cien "" &amp; P887 &amp; "", Soc "" &amp; Q887 &amp; "", Lec "" &amp; R887 &amp; "", Ing "" &amp; S887 &amp; "". Puntajes Segundo Simulacro: Global "" &amp; Y887 &amp; "", Mat "" &amp; AC887 &amp; "", Cien "" &amp; AD887 &amp; "", Soc "" &amp; AE887 &amp; "", Lec "" &amp; AF887 &amp; "", Ing "" &amp; AG887 &amp; "". Escribe un mensaje motivador"&amp;" y breve (máximo 4 líneas)."")
"),"=AI(""Actúa como un tutor académico y dirígete personalmente al estudiante "" &amp; I887 &amp; "" "" &amp; J887 &amp; "" "" &amp; G887 &amp; "" "" &amp; H887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AM887 &amp; ""'. Diferencias por área: Matemáticas ("" &amp; AQ887 &amp; ""), Ciencias Natur"&amp;"ales ("" &amp; AR887 &amp; ""), Sociales ("" &amp; AS887 &amp; ""), Lectura Crítica ("" &amp; AT887 &amp; "") e Inglés ("" &amp; AU887 &amp; ""). Variación en posición: grupo ("" &amp; AN887 &amp; ""), grado ("" &amp; AO887 &amp; "") y media ("" &amp; AP887 &amp; ""). Puntajes Primer Simulacro: Global "" &amp; K887 &amp; "", Mat "" &amp;"&amp;" O887 &amp; "", Cien "" &amp; P887 &amp; "", Soc "" &amp; Q887 &amp; "", Lec "" &amp; R887 &amp; "", Ing "" &amp; S887 &amp; "". Puntajes Segundo Simulacro: Global "" &amp; Y887 &amp; "", Mat "" &amp; AC887 &amp; "", Cien "" &amp; AD887 &amp; "", Soc "" &amp; AE887 &amp; "", Lec "" &amp; AF887 &amp; "", Ing "" &amp; AG887 &amp; "". Escribe un mensaje motivado"&amp;"r y breve (máximo 4 líneas)."")
")</f>
        <v/>
      </c>
      <c r="BB887" s="119">
        <f>IF(SUM(BC887:BG887)=0,"",IF(BG887="",ROUND(((BC887*3+BD887*3+BE887*3+BF887*3)/12)*5,0),ROUND(((BC887*3+BD887*3+BE887*3+BF887*3+BG887*1)/13)*5,0)))</f>
        <v/>
      </c>
      <c r="BC887" s="119" t="n">
        <v>41</v>
      </c>
      <c r="BD887" s="119" t="n">
        <v>37</v>
      </c>
      <c r="BE887" s="119" t="n">
        <v>40</v>
      </c>
      <c r="BF887" s="119" t="n">
        <v>49</v>
      </c>
      <c r="BG887" s="119" t="n">
        <v>50</v>
      </c>
      <c r="BH887" s="41">
        <f>IF(AND(ISNUMBER(BB887),ISNUMBER(Y887)),BB887-Y887,"")</f>
        <v/>
      </c>
      <c r="BI887" s="119" t="n"/>
      <c r="BJ887" s="119" t="n"/>
      <c r="BK887" s="119" t="n"/>
      <c r="BL887" s="119" t="n"/>
      <c r="BM887" s="119" t="n"/>
    </row>
    <row r="888" ht="15.75" customHeight="1" s="42">
      <c r="A888" s="93" t="n"/>
      <c r="B888" s="94" t="inlineStr">
        <is>
          <t>Bachillerato</t>
        </is>
      </c>
      <c r="C888" s="94" t="n">
        <v>1101</v>
      </c>
      <c r="D888" s="94" t="n"/>
      <c r="E888" s="95" t="n">
        <v>1011593357</v>
      </c>
      <c r="F888" s="96">
        <f>TRIM(G888&amp;" "&amp;H888&amp;" "&amp;I888&amp;" "&amp;J888)</f>
        <v/>
      </c>
      <c r="G888" s="94" t="inlineStr">
        <is>
          <t>Feria</t>
        </is>
      </c>
      <c r="H888" s="94" t="inlineStr">
        <is>
          <t>Zapata</t>
        </is>
      </c>
      <c r="I888" s="94" t="inlineStr">
        <is>
          <t>Simón</t>
        </is>
      </c>
      <c r="J888" s="97" t="n"/>
      <c r="K888" s="98">
        <f>IF(SUM(O888:S888)=0, "", ROUND(((O888*3+P888*3+Q888*3+R888*3+S888*1)/13)*5,0))</f>
        <v/>
      </c>
      <c r="L888" s="99">
        <f>IF(OR($C888="",K888=""),"",COUNTIFS($C$4:$C$1500,$C888,K$4:K$1500,"&gt;"&amp;K888)+1)</f>
        <v/>
      </c>
      <c r="M888" s="99">
        <f>IF(OR($C888="",K888=""),"",IF(AND($C888&gt;=1001,$C888&lt;=1005),COUNTIFS($C$4:$C$1500,"&gt;=1001",$C$4:$C$1500,"&lt;=1005",K$4:K$1500,"&gt;"&amp;K888)+1,IF(AND($C888&gt;=1101,$C888&lt;=1105),COUNTIFS($C$4:$C$1500,"&gt;=1101",$C$4:$C$1500,"&lt;=1105",K$4:K$1500,"&gt;"&amp;K888)+1,IF(AND($C888&gt;=901,$C888&lt;=905),COUNTIFS($C$4:$C$1500,"&gt;=901",$C$4:$C$1500,"&lt;=905",K$4:K$1500,"&gt;"&amp;K888)+1,IF(AND($C888&gt;=801,$C888&lt;=805),COUNTIFS($C$4:$C$1500,"&gt;=801",$C$4:$C$1500,"&lt;=805",K$4:K$1500,"&gt;"&amp;K888)+1,IF(AND($C888&gt;=701,$C888&lt;=705),COUNTIFS($C$4:$C$1500,"&gt;=701",$C$4:$C$1500,"&lt;=705",K$4:K$1500,"&gt;"&amp;K888)+1,IF(AND($C888&gt;=601,$C888&lt;=606),COUNTIFS($C$4:$C$1500,"&gt;=601",$C$4:$C$1500,"&lt;=606",K$4:K$1500,"&gt;"&amp;K888)+1,"")))))))</f>
        <v/>
      </c>
      <c r="N888" s="99">
        <f>IF(OR($C888="",K888=""),"",IF(OR(AND($C888&gt;=1001,$C888&lt;=1005),AND($C888&gt;=1101,$C888&lt;=1105)),COUNTIFS($C$4:$C$1500,"&gt;=1001",$C$4:$C$1500,"&lt;=1005",K$4:K$1500,"&gt;"&amp;K888)+COUNTIFS($C$4:$C$1500,"&gt;=1101",$C$4:$C$1500,"&lt;=1105",K$4:K$1500,"&gt;"&amp;K888)+1,""))</f>
        <v/>
      </c>
      <c r="O888" s="94" t="n">
        <v>57.82</v>
      </c>
      <c r="P888" s="94" t="n">
        <v>64.36</v>
      </c>
      <c r="Q888" s="94" t="n">
        <v>54.06</v>
      </c>
      <c r="R888" s="94" t="n">
        <v>70.73</v>
      </c>
      <c r="S888" s="94" t="n">
        <v>50.91</v>
      </c>
      <c r="T888" s="99">
        <f>IF(AND(O888&gt;0,O888&lt;36),1,IF(AND(O888&gt;=36,O888&lt;51),2,IF(AND(O888&gt;=51,O888&lt;71),3,IF(AND(O888&gt;=71,O888&lt;=100),4,))))</f>
        <v/>
      </c>
      <c r="U888" s="99">
        <f>IF(AND(P888&gt;0,P888&lt;41),1,IF(AND(P888&gt;=41,P888&lt;56),2,IF(AND(P888&gt;=56,P888&lt;71),3,IF(AND(P888&gt;=71,P888&lt;=100),4,))))</f>
        <v/>
      </c>
      <c r="V888" s="99">
        <f>IF(AND(Q888&gt;0,Q888&lt;41),1,IF(AND(Q888&gt;=41,Q888&lt;56),2,IF(AND(Q888&gt;=56,Q888&lt;71),3,IF(AND(Q888&gt;=71,Q888&lt;=100),4,))))</f>
        <v/>
      </c>
      <c r="W888" s="99">
        <f>IF(AND(R888&gt;0,R888&lt;36),1,IF(AND(R888&gt;=36,R888&lt;51),2,IF(AND(R888&gt;=51,R888&lt;66),3,IF(AND(R888&gt;=66,R888&lt;=100),4,))))</f>
        <v/>
      </c>
      <c r="X888" s="100">
        <f>IF(AND(S888&gt;0,S888&lt;37),1,IF(AND(S888&gt;=37,S888&lt;58),2,IF(AND(S888&gt;=58,S888&lt;71),3,IF(AND(S888&gt;=71,S888&lt;=100),4,))))</f>
        <v/>
      </c>
      <c r="Y888" s="101">
        <f>IF(SUM(AC888:AG888)=0, "", ROUND(((AC888*3+AD888*3+AE888*3+AF888*3+AG888*1)/13)*5,0))</f>
        <v/>
      </c>
      <c r="Z888" s="99">
        <f>IF(OR($C888="",Y888=""),"",COUNTIFS($C$4:$C$1500,$C888,Y$4:Y$1500,"&gt;"&amp;Y888)+1)</f>
        <v/>
      </c>
      <c r="AA888" s="99">
        <f>IF(OR($C888="",Y888=""),"",IF(AND($C888&gt;=1001,$C888&lt;=1005),COUNTIFS($C$4:$C$1500,"&gt;=1001",$C$4:$C$1500,"&lt;=1005",Y$4:Y$1500,"&gt;"&amp;Y888)+1,IF(AND($C888&gt;=1101,$C888&lt;=1105),COUNTIFS($C$4:$C$1500,"&gt;=1101",$C$4:$C$1500,"&lt;=1105",Y$4:Y$1500,"&gt;"&amp;Y888)+1,IF(AND($C888&gt;=901,$C888&lt;=905),COUNTIFS($C$4:$C$1500,"&gt;=901",$C$4:$C$1500,"&lt;=905",Y$4:Y$1500,"&gt;"&amp;Y888)+1,IF(AND($C888&gt;=801,$C888&lt;=805),COUNTIFS($C$4:$C$1500,"&gt;=801",$C$4:$C$1500,"&lt;=805",Y$4:Y$1500,"&gt;"&amp;Y888)+1,IF(AND($C888&gt;=701,$C888&lt;=705),COUNTIFS($C$4:$C$1500,"&gt;=701",$C$4:$C$1500,"&lt;=705",Y$4:Y$1500,"&gt;"&amp;Y888)+1,IF(AND($C888&gt;=601,$C888&lt;=606),COUNTIFS($C$4:$C$1500,"&gt;=601",$C$4:$C$1500,"&lt;=606",Y$4:Y$1500,"&gt;"&amp;Y888)+1,"")))))))</f>
        <v/>
      </c>
      <c r="AB888" s="99">
        <f>IF(OR($C888="",Y888=""),"",IF(OR(AND($C888&gt;=1001,$C888&lt;=1005),AND($C888&gt;=1101,$C888&lt;=1105)),COUNTIFS($C$4:$C$1500,"&gt;=1001",$C$4:$C$1500,"&lt;=1005",Y$4:Y$1500,"&gt;"&amp;Y888)+COUNTIFS($C$4:$C$1500,"&gt;=1101",$C$4:$C$1500,"&lt;=1105",Y$4:Y$1500,"&gt;"&amp;Y888)+1,""))</f>
        <v/>
      </c>
      <c r="AC888" s="94" t="n">
        <v>47.19</v>
      </c>
      <c r="AD888" s="94" t="n">
        <v>43.62</v>
      </c>
      <c r="AE888" s="94" t="n">
        <v>47.92</v>
      </c>
      <c r="AF888" s="94" t="n">
        <v>61.46</v>
      </c>
      <c r="AG888" s="94" t="n">
        <v>32</v>
      </c>
      <c r="AH888" s="99">
        <f>IF(AND(AC888&gt;0,AC888&lt;36),1,IF(AND(AC888&gt;=36,AC888&lt;51),2,IF(AND(AC888&gt;=51,AC888&lt;71),3,IF(AND(AC888&gt;=71,AC888&lt;=100),4,))))</f>
        <v/>
      </c>
      <c r="AI888" s="99">
        <f>IF(AND(AD888&gt;0,AD888&lt;41),1,IF(AND(AD888&gt;=41,AD888&lt;56),2,IF(AND(AD888&gt;=56,AD888&lt;71),3,IF(AND(AD888&gt;=71,AD888&lt;=100),4,))))</f>
        <v/>
      </c>
      <c r="AJ888" s="99">
        <f>IF(AND(AE888&gt;0,AE888&lt;41),1,IF(AND(AE888&gt;=41,AE888&lt;56),2,IF(AND(AE888&gt;=56,AE888&lt;71),3,IF(AND(AE888&gt;=71,AE888&lt;=100),4,))))</f>
        <v/>
      </c>
      <c r="AK888" s="99">
        <f>IF(AND(AF888&gt;0,AF888&lt;36),1,IF(AND(AF888&gt;=36,AF888&lt;51),2,IF(AND(AF888&gt;=51,AF888&lt;66),3,IF(AND(AF888&gt;=66,AF888&lt;=100),4,))))</f>
        <v/>
      </c>
      <c r="AL888" s="100">
        <f>IF(AND(AG888&gt;0,AG888&lt;37),1,IF(AND(AG888&gt;=37,AG888&lt;58),2,IF(AND(AG888&gt;=58,AG888&lt;71),3,IF(AND(AG888&gt;=71,AG888&lt;=100),4,))))</f>
        <v/>
      </c>
      <c r="AM888" s="101">
        <f>IF((Y888&lt;&gt;"")*(K888&lt;&gt;""),Y888-K888,"")</f>
        <v/>
      </c>
      <c r="AN888" s="99">
        <f>IF((Z888&lt;&gt;"")*(L888&lt;&gt;""),Z888-L888,"")</f>
        <v/>
      </c>
      <c r="AO888" s="99">
        <f>IF((AA888&lt;&gt;"")*(M888&lt;&gt;""),AA888-M888,"")</f>
        <v/>
      </c>
      <c r="AP888" s="99">
        <f>IF((AB888&lt;&gt;"")*(N888&lt;&gt;""),AB888-N888,"")</f>
        <v/>
      </c>
      <c r="AQ888" s="94">
        <f>IF((AC888&lt;&gt;"")*(O888&lt;&gt;""),AC888-O888,"")</f>
        <v/>
      </c>
      <c r="AR888" s="94">
        <f>IF((AD888&lt;&gt;"")*(P888&lt;&gt;""),AD888-P888,"")</f>
        <v/>
      </c>
      <c r="AS888" s="94">
        <f>IF((AE888&lt;&gt;"")*(Q888&lt;&gt;""),AE888-Q888,"")</f>
        <v/>
      </c>
      <c r="AT888" s="94">
        <f>IF((AF888&lt;&gt;"")*(R888&lt;&gt;""),AF888-R888,"")</f>
        <v/>
      </c>
      <c r="AU888" s="94">
        <f>IF((AG888&lt;&gt;"")*(S888&lt;&gt;""),AG888-S888,"")</f>
        <v/>
      </c>
      <c r="AV888" s="99">
        <f>IF((AH888&lt;&gt;"")*(T888&lt;&gt;""),AH888-T888,"")</f>
        <v/>
      </c>
      <c r="AW888" s="99">
        <f>IF((AI888&lt;&gt;"")*(U888&lt;&gt;""),AI888-U888,"")</f>
        <v/>
      </c>
      <c r="AX888" s="99">
        <f>IF((AJ888&lt;&gt;"")*(V888&lt;&gt;""),AJ888-V888,"")</f>
        <v/>
      </c>
      <c r="AY888" s="99">
        <f>IF((AK888&lt;&gt;"")*(W888&lt;&gt;""),AK888-W888,"")</f>
        <v/>
      </c>
      <c r="AZ888" s="102">
        <f>IF((AL888&lt;&gt;"")*(X888&lt;&gt;""),AL888-X888,"")</f>
        <v/>
      </c>
      <c r="BA888" s="50">
        <f>IFERROR(__xludf.dummyfunction("AI(""Actúa como un tutor académico y dirígete personalmente al estudiante "" &amp; I888 &amp; "" "" &amp; J888 &amp; "" "" &amp; G888 &amp; "" "" &amp; H888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AM888 &amp; ""'. Diferencias por área: Matemáticas ("" &amp; AQ888 &amp; ""), Ciencias Natura"&amp;"les ("" &amp; AR888 &amp; ""), Sociales ("" &amp; AS888 &amp; ""), Lectura Crítica ("" &amp; AT888 &amp; "") e Inglés ("" &amp; AU888 &amp; ""). Variación en posición: grupo ("" &amp; AN888 &amp; ""), grado ("" &amp; AO888 &amp; "") y media ("" &amp; AP888 &amp; ""). Puntajes Primer Simulacro: Global "" &amp; K888 &amp; "", Mat "" &amp; "&amp;"O4 &amp; "", Cien "" &amp; P888 &amp; "", Soc "" &amp; Q888 &amp; "", Lec "" &amp; R888 &amp; "", Ing "" &amp; S888 &amp; "". Puntajes Segundo Simulacro: Global "" &amp; Y888 &amp; "", Mat "" &amp; AC888 &amp; "", Cien "" &amp; AD888 &amp; "", Soc "" &amp; AE888 &amp; "", Lec "" &amp; AF888 &amp; "", Ing "" &amp; AG888 &amp; "". Escribe un mensaje motivador"&amp;" y breve (máximo 4 líneas)."")
"),"=AI(""Actúa como un tutor académico y dirígete personalmente al estudiante "" &amp; I888 &amp; "" "" &amp; J888 &amp; "" "" &amp; G888 &amp; "" "" &amp; H888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AM888 &amp; ""'. Diferencias por área: Matemáticas ("" &amp; AQ888 &amp; ""), Ciencias Natur"&amp;"ales ("" &amp; AR888 &amp; ""), Sociales ("" &amp; AS888 &amp; ""), Lectura Crítica ("" &amp; AT888 &amp; "") e Inglés ("" &amp; AU888 &amp; ""). Variación en posición: grupo ("" &amp; AN888 &amp; ""), grado ("" &amp; AO888 &amp; "") y media ("" &amp; AP888 &amp; ""). Puntajes Primer Simulacro: Global "" &amp; K888 &amp; "", Mat "" &amp;"&amp;" O888 &amp; "", Cien "" &amp; P888 &amp; "", Soc "" &amp; Q888 &amp; "", Lec "" &amp; R888 &amp; "", Ing "" &amp; S888 &amp; "". Puntajes Segundo Simulacro: Global "" &amp; Y888 &amp; "", Mat "" &amp; AC888 &amp; "", Cien "" &amp; AD888 &amp; "", Soc "" &amp; AE888 &amp; "", Lec "" &amp; AF888 &amp; "", Ing "" &amp; AG888 &amp; "". Escribe un mensaje motivado"&amp;"r y breve (máximo 4 líneas)."")
")</f>
        <v/>
      </c>
      <c r="BB888" s="119">
        <f>IF(SUM(BC888:BG888)=0,"",IF(BG888="",ROUND(((BC888*3+BD888*3+BE888*3+BF888*3)/12)*5,0),ROUND(((BC888*3+BD888*3+BE888*3+BF888*3+BG888*1)/13)*5,0)))</f>
        <v/>
      </c>
      <c r="BC888" s="119" t="n">
        <v>52</v>
      </c>
      <c r="BD888" s="119" t="n">
        <v>46</v>
      </c>
      <c r="BE888" s="119" t="n">
        <v>36</v>
      </c>
      <c r="BF888" s="119" t="n">
        <v>59</v>
      </c>
      <c r="BG888" s="119" t="n">
        <v>54</v>
      </c>
      <c r="BH888" s="41">
        <f>IF(AND(ISNUMBER(BB888),ISNUMBER(Y888)),BB888-Y888,"")</f>
        <v/>
      </c>
      <c r="BI888" s="119" t="n"/>
      <c r="BJ888" s="119" t="n"/>
      <c r="BK888" s="119" t="n"/>
      <c r="BL888" s="119" t="n"/>
      <c r="BM888" s="119" t="n"/>
    </row>
    <row r="889" ht="15.75" customHeight="1" s="42">
      <c r="A889" s="93" t="n"/>
      <c r="B889" s="94" t="inlineStr">
        <is>
          <t>Bachillerato</t>
        </is>
      </c>
      <c r="C889" s="94" t="n">
        <v>1101</v>
      </c>
      <c r="D889" s="94" t="n"/>
      <c r="E889" s="95" t="n">
        <v>1046907406</v>
      </c>
      <c r="F889" s="96">
        <f>TRIM(G889&amp;" "&amp;H889&amp;" "&amp;I889&amp;" "&amp;J889)</f>
        <v/>
      </c>
      <c r="G889" s="94" t="inlineStr">
        <is>
          <t>González</t>
        </is>
      </c>
      <c r="H889" s="94" t="inlineStr">
        <is>
          <t>Escalante</t>
        </is>
      </c>
      <c r="I889" s="94" t="inlineStr">
        <is>
          <t>Luciana</t>
        </is>
      </c>
      <c r="J889" s="97" t="n"/>
      <c r="K889" s="98">
        <f>IF(SUM(O889:S889)=0, "", ROUND(((O889*3+P889*3+Q889*3+R889*3+S889*1)/13)*5,0))</f>
        <v/>
      </c>
      <c r="L889" s="99">
        <f>IF(OR($C889="",K889=""),"",COUNTIFS($C$4:$C$1500,$C889,K$4:K$1500,"&gt;"&amp;K889)+1)</f>
        <v/>
      </c>
      <c r="M889" s="99">
        <f>IF(OR($C889="",K889=""),"",IF(AND($C889&gt;=1001,$C889&lt;=1005),COUNTIFS($C$4:$C$1500,"&gt;=1001",$C$4:$C$1500,"&lt;=1005",K$4:K$1500,"&gt;"&amp;K889)+1,IF(AND($C889&gt;=1101,$C889&lt;=1105),COUNTIFS($C$4:$C$1500,"&gt;=1101",$C$4:$C$1500,"&lt;=1105",K$4:K$1500,"&gt;"&amp;K889)+1,IF(AND($C889&gt;=901,$C889&lt;=905),COUNTIFS($C$4:$C$1500,"&gt;=901",$C$4:$C$1500,"&lt;=905",K$4:K$1500,"&gt;"&amp;K889)+1,IF(AND($C889&gt;=801,$C889&lt;=805),COUNTIFS($C$4:$C$1500,"&gt;=801",$C$4:$C$1500,"&lt;=805",K$4:K$1500,"&gt;"&amp;K889)+1,IF(AND($C889&gt;=701,$C889&lt;=705),COUNTIFS($C$4:$C$1500,"&gt;=701",$C$4:$C$1500,"&lt;=705",K$4:K$1500,"&gt;"&amp;K889)+1,IF(AND($C889&gt;=601,$C889&lt;=606),COUNTIFS($C$4:$C$1500,"&gt;=601",$C$4:$C$1500,"&lt;=606",K$4:K$1500,"&gt;"&amp;K889)+1,"")))))))</f>
        <v/>
      </c>
      <c r="N889" s="99">
        <f>IF(OR($C889="",K889=""),"",IF(OR(AND($C889&gt;=1001,$C889&lt;=1005),AND($C889&gt;=1101,$C889&lt;=1105)),COUNTIFS($C$4:$C$1500,"&gt;=1001",$C$4:$C$1500,"&lt;=1005",K$4:K$1500,"&gt;"&amp;K889)+COUNTIFS($C$4:$C$1500,"&gt;=1101",$C$4:$C$1500,"&lt;=1105",K$4:K$1500,"&gt;"&amp;K889)+1,""))</f>
        <v/>
      </c>
      <c r="O889" s="94" t="n">
        <v>31.61</v>
      </c>
      <c r="P889" s="94" t="n">
        <v>45.16</v>
      </c>
      <c r="Q889" s="94" t="n">
        <v>46.32</v>
      </c>
      <c r="R889" s="94" t="n">
        <v>43.9</v>
      </c>
      <c r="S889" s="94" t="n">
        <v>60</v>
      </c>
      <c r="T889" s="99">
        <f>IF(AND(O889&gt;0,O889&lt;36),1,IF(AND(O889&gt;=36,O889&lt;51),2,IF(AND(O889&gt;=51,O889&lt;71),3,IF(AND(O889&gt;=71,O889&lt;=100),4,))))</f>
        <v/>
      </c>
      <c r="U889" s="99">
        <f>IF(AND(P889&gt;0,P889&lt;41),1,IF(AND(P889&gt;=41,P889&lt;56),2,IF(AND(P889&gt;=56,P889&lt;71),3,IF(AND(P889&gt;=71,P889&lt;=100),4,))))</f>
        <v/>
      </c>
      <c r="V889" s="99">
        <f>IF(AND(Q889&gt;0,Q889&lt;41),1,IF(AND(Q889&gt;=41,Q889&lt;56),2,IF(AND(Q889&gt;=56,Q889&lt;71),3,IF(AND(Q889&gt;=71,Q889&lt;=100),4,))))</f>
        <v/>
      </c>
      <c r="W889" s="99">
        <f>IF(AND(R889&gt;0,R889&lt;36),1,IF(AND(R889&gt;=36,R889&lt;51),2,IF(AND(R889&gt;=51,R889&lt;66),3,IF(AND(R889&gt;=66,R889&lt;=100),4,))))</f>
        <v/>
      </c>
      <c r="X889" s="100">
        <f>IF(AND(S889&gt;0,S889&lt;37),1,IF(AND(S889&gt;=37,S889&lt;58),2,IF(AND(S889&gt;=58,S889&lt;71),3,IF(AND(S889&gt;=71,S889&lt;=100),4,))))</f>
        <v/>
      </c>
      <c r="Y889" s="101">
        <f>IF(SUM(AC889:AG889)=0, "", ROUND(((AC889*3+AD889*3+AE889*3+AF889*3+AG889*1)/13)*5,0))</f>
        <v/>
      </c>
      <c r="Z889" s="99">
        <f>IF(OR($C889="",Y889=""),"",COUNTIFS($C$4:$C$1500,$C889,Y$4:Y$1500,"&gt;"&amp;Y889)+1)</f>
        <v/>
      </c>
      <c r="AA889" s="99">
        <f>IF(OR($C889="",Y889=""),"",IF(AND($C889&gt;=1001,$C889&lt;=1005),COUNTIFS($C$4:$C$1500,"&gt;=1001",$C$4:$C$1500,"&lt;=1005",Y$4:Y$1500,"&gt;"&amp;Y889)+1,IF(AND($C889&gt;=1101,$C889&lt;=1105),COUNTIFS($C$4:$C$1500,"&gt;=1101",$C$4:$C$1500,"&lt;=1105",Y$4:Y$1500,"&gt;"&amp;Y889)+1,IF(AND($C889&gt;=901,$C889&lt;=905),COUNTIFS($C$4:$C$1500,"&gt;=901",$C$4:$C$1500,"&lt;=905",Y$4:Y$1500,"&gt;"&amp;Y889)+1,IF(AND($C889&gt;=801,$C889&lt;=805),COUNTIFS($C$4:$C$1500,"&gt;=801",$C$4:$C$1500,"&lt;=805",Y$4:Y$1500,"&gt;"&amp;Y889)+1,IF(AND($C889&gt;=701,$C889&lt;=705),COUNTIFS($C$4:$C$1500,"&gt;=701",$C$4:$C$1500,"&lt;=705",Y$4:Y$1500,"&gt;"&amp;Y889)+1,IF(AND($C889&gt;=601,$C889&lt;=606),COUNTIFS($C$4:$C$1500,"&gt;=601",$C$4:$C$1500,"&lt;=606",Y$4:Y$1500,"&gt;"&amp;Y889)+1,"")))))))</f>
        <v/>
      </c>
      <c r="AB889" s="99">
        <f>IF(OR($C889="",Y889=""),"",IF(OR(AND($C889&gt;=1001,$C889&lt;=1005),AND($C889&gt;=1101,$C889&lt;=1105)),COUNTIFS($C$4:$C$1500,"&gt;=1001",$C$4:$C$1500,"&lt;=1005",Y$4:Y$1500,"&gt;"&amp;Y889)+COUNTIFS($C$4:$C$1500,"&gt;=1101",$C$4:$C$1500,"&lt;=1105",Y$4:Y$1500,"&gt;"&amp;Y889)+1,""))</f>
        <v/>
      </c>
      <c r="AC889" s="94" t="n">
        <v>54.49</v>
      </c>
      <c r="AD889" s="94" t="n">
        <v>44.32</v>
      </c>
      <c r="AE889" s="94" t="n">
        <v>44.17</v>
      </c>
      <c r="AF889" s="94" t="n">
        <v>46.1</v>
      </c>
      <c r="AG889" s="94" t="n">
        <v>36</v>
      </c>
      <c r="AH889" s="99">
        <f>IF(AND(AC889&gt;0,AC889&lt;36),1,IF(AND(AC889&gt;=36,AC889&lt;51),2,IF(AND(AC889&gt;=51,AC889&lt;71),3,IF(AND(AC889&gt;=71,AC889&lt;=100),4,))))</f>
        <v/>
      </c>
      <c r="AI889" s="99">
        <f>IF(AND(AD889&gt;0,AD889&lt;41),1,IF(AND(AD889&gt;=41,AD889&lt;56),2,IF(AND(AD889&gt;=56,AD889&lt;71),3,IF(AND(AD889&gt;=71,AD889&lt;=100),4,))))</f>
        <v/>
      </c>
      <c r="AJ889" s="99">
        <f>IF(AND(AE889&gt;0,AE889&lt;41),1,IF(AND(AE889&gt;=41,AE889&lt;56),2,IF(AND(AE889&gt;=56,AE889&lt;71),3,IF(AND(AE889&gt;=71,AE889&lt;=100),4,))))</f>
        <v/>
      </c>
      <c r="AK889" s="99">
        <f>IF(AND(AF889&gt;0,AF889&lt;36),1,IF(AND(AF889&gt;=36,AF889&lt;51),2,IF(AND(AF889&gt;=51,AF889&lt;66),3,IF(AND(AF889&gt;=66,AF889&lt;=100),4,))))</f>
        <v/>
      </c>
      <c r="AL889" s="100">
        <f>IF(AND(AG889&gt;0,AG889&lt;37),1,IF(AND(AG889&gt;=37,AG889&lt;58),2,IF(AND(AG889&gt;=58,AG889&lt;71),3,IF(AND(AG889&gt;=71,AG889&lt;=100),4,))))</f>
        <v/>
      </c>
      <c r="AM889" s="101">
        <f>IF((Y889&lt;&gt;"")*(K889&lt;&gt;""),Y889-K889,"")</f>
        <v/>
      </c>
      <c r="AN889" s="99">
        <f>IF((Z889&lt;&gt;"")*(L889&lt;&gt;""),Z889-L889,"")</f>
        <v/>
      </c>
      <c r="AO889" s="99">
        <f>IF((AA889&lt;&gt;"")*(M889&lt;&gt;""),AA889-M889,"")</f>
        <v/>
      </c>
      <c r="AP889" s="99">
        <f>IF((AB889&lt;&gt;"")*(N889&lt;&gt;""),AB889-N889,"")</f>
        <v/>
      </c>
      <c r="AQ889" s="94">
        <f>IF((AC889&lt;&gt;"")*(O889&lt;&gt;""),AC889-O889,"")</f>
        <v/>
      </c>
      <c r="AR889" s="94">
        <f>IF((AD889&lt;&gt;"")*(P889&lt;&gt;""),AD889-P889,"")</f>
        <v/>
      </c>
      <c r="AS889" s="94">
        <f>IF((AE889&lt;&gt;"")*(Q889&lt;&gt;""),AE889-Q889,"")</f>
        <v/>
      </c>
      <c r="AT889" s="94">
        <f>IF((AF889&lt;&gt;"")*(R889&lt;&gt;""),AF889-R889,"")</f>
        <v/>
      </c>
      <c r="AU889" s="94">
        <f>IF((AG889&lt;&gt;"")*(S889&lt;&gt;""),AG889-S889,"")</f>
        <v/>
      </c>
      <c r="AV889" s="99">
        <f>IF((AH889&lt;&gt;"")*(T889&lt;&gt;""),AH889-T889,"")</f>
        <v/>
      </c>
      <c r="AW889" s="99">
        <f>IF((AI889&lt;&gt;"")*(U889&lt;&gt;""),AI889-U889,"")</f>
        <v/>
      </c>
      <c r="AX889" s="99">
        <f>IF((AJ889&lt;&gt;"")*(V889&lt;&gt;""),AJ889-V889,"")</f>
        <v/>
      </c>
      <c r="AY889" s="99">
        <f>IF((AK889&lt;&gt;"")*(W889&lt;&gt;""),AK889-W889,"")</f>
        <v/>
      </c>
      <c r="AZ889" s="102">
        <f>IF((AL889&lt;&gt;"")*(X889&lt;&gt;""),AL889-X889,"")</f>
        <v/>
      </c>
      <c r="BA889" s="50">
        <f>IFERROR(__xludf.dummyfunction("AI(""Actúa como un tutor académico y dirígete personalmente al estudiante "" &amp; I889 &amp; "" "" &amp; J889 &amp; "" "" &amp; G889 &amp; "" "" &amp; H889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AM889 &amp; ""'. Diferencias por área: Matemáticas ("" &amp; AQ889 &amp; ""), Ciencias Natura"&amp;"les ("" &amp; AR889 &amp; ""), Sociales ("" &amp; AS889 &amp; ""), Lectura Crítica ("" &amp; AT889 &amp; "") e Inglés ("" &amp; AU889 &amp; ""). Variación en posición: grupo ("" &amp; AN889 &amp; ""), grado ("" &amp; AO889 &amp; "") y media ("" &amp; AP889 &amp; ""). Puntajes Primer Simulacro: Global "" &amp; K889 &amp; "", Mat "" &amp; "&amp;"O4 &amp; "", Cien "" &amp; P889 &amp; "", Soc "" &amp; Q889 &amp; "", Lec "" &amp; R889 &amp; "", Ing "" &amp; S889 &amp; "". Puntajes Segundo Simulacro: Global "" &amp; Y889 &amp; "", Mat "" &amp; AC889 &amp; "", Cien "" &amp; AD889 &amp; "", Soc "" &amp; AE889 &amp; "", Lec "" &amp; AF889 &amp; "", Ing "" &amp; AG889 &amp; "". Escribe un mensaje motivador"&amp;" y breve (máximo 4 líneas)."")
"),"=AI(""Actúa como un tutor académico y dirígete personalmente al estudiante "" &amp; I889 &amp; "" "" &amp; J889 &amp; "" "" &amp; G889 &amp; "" "" &amp; H889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AM889 &amp; ""'. Diferencias por área: Matemáticas ("" &amp; AQ889 &amp; ""), Ciencias Natur"&amp;"ales ("" &amp; AR889 &amp; ""), Sociales ("" &amp; AS889 &amp; ""), Lectura Crítica ("" &amp; AT889 &amp; "") e Inglés ("" &amp; AU889 &amp; ""). Variación en posición: grupo ("" &amp; AN889 &amp; ""), grado ("" &amp; AO889 &amp; "") y media ("" &amp; AP889 &amp; ""). Puntajes Primer Simulacro: Global "" &amp; K889 &amp; "", Mat "" &amp;"&amp;" O889 &amp; "", Cien "" &amp; P889 &amp; "", Soc "" &amp; Q889 &amp; "", Lec "" &amp; R889 &amp; "", Ing "" &amp; S889 &amp; "". Puntajes Segundo Simulacro: Global "" &amp; Y889 &amp; "", Mat "" &amp; AC889 &amp; "", Cien "" &amp; AD889 &amp; "", Soc "" &amp; AE889 &amp; "", Lec "" &amp; AF889 &amp; "", Ing "" &amp; AG889 &amp; "". Escribe un mensaje motivado"&amp;"r y breve (máximo 4 líneas)."")
")</f>
        <v/>
      </c>
      <c r="BB889" s="119">
        <f>IF(SUM(BC889:BG889)=0,"",IF(BG889="",ROUND(((BC889*3+BD889*3+BE889*3+BF889*3)/12)*5,0),ROUND(((BC889*3+BD889*3+BE889*3+BF889*3+BG889*1)/13)*5,0)))</f>
        <v/>
      </c>
      <c r="BC889" s="119" t="n">
        <v>51</v>
      </c>
      <c r="BD889" s="119" t="n">
        <v>47</v>
      </c>
      <c r="BE889" s="119" t="n">
        <v>39</v>
      </c>
      <c r="BF889" s="119" t="n">
        <v>53</v>
      </c>
      <c r="BG889" s="119" t="n">
        <v>36</v>
      </c>
      <c r="BH889" s="41">
        <f>IF(AND(ISNUMBER(BB889),ISNUMBER(Y889)),BB889-Y889,"")</f>
        <v/>
      </c>
      <c r="BI889" s="119" t="n"/>
      <c r="BJ889" s="119" t="n"/>
      <c r="BK889" s="119" t="n"/>
      <c r="BL889" s="119" t="n"/>
      <c r="BM889" s="119" t="n"/>
    </row>
    <row r="890" ht="15.75" customHeight="1" s="42">
      <c r="A890" s="93" t="n"/>
      <c r="B890" s="94" t="inlineStr">
        <is>
          <t>Bachillerato</t>
        </is>
      </c>
      <c r="C890" s="94" t="n">
        <v>1101</v>
      </c>
      <c r="D890" s="94" t="n"/>
      <c r="E890" s="95" t="n">
        <v>1011593211</v>
      </c>
      <c r="F890" s="96">
        <f>TRIM(G890&amp;" "&amp;H890&amp;" "&amp;I890&amp;" "&amp;J890)</f>
        <v/>
      </c>
      <c r="G890" s="94" t="inlineStr">
        <is>
          <t>Gómez</t>
        </is>
      </c>
      <c r="H890" s="94" t="inlineStr">
        <is>
          <t>Polo</t>
        </is>
      </c>
      <c r="I890" s="94" t="inlineStr">
        <is>
          <t>Guadalupe</t>
        </is>
      </c>
      <c r="J890" s="97" t="n"/>
      <c r="K890" s="98">
        <f>IF(SUM(O890:S890)=0, "", ROUND(((O890*3+P890*3+Q890*3+R890*3+S890*1)/13)*5,0))</f>
        <v/>
      </c>
      <c r="L890" s="99">
        <f>IF(OR($C890="",K890=""),"",COUNTIFS($C$4:$C$1500,$C890,K$4:K$1500,"&gt;"&amp;K890)+1)</f>
        <v/>
      </c>
      <c r="M890" s="99">
        <f>IF(OR($C890="",K890=""),"",IF(AND($C890&gt;=1001,$C890&lt;=1005),COUNTIFS($C$4:$C$1500,"&gt;=1001",$C$4:$C$1500,"&lt;=1005",K$4:K$1500,"&gt;"&amp;K890)+1,IF(AND($C890&gt;=1101,$C890&lt;=1105),COUNTIFS($C$4:$C$1500,"&gt;=1101",$C$4:$C$1500,"&lt;=1105",K$4:K$1500,"&gt;"&amp;K890)+1,IF(AND($C890&gt;=901,$C890&lt;=905),COUNTIFS($C$4:$C$1500,"&gt;=901",$C$4:$C$1500,"&lt;=905",K$4:K$1500,"&gt;"&amp;K890)+1,IF(AND($C890&gt;=801,$C890&lt;=805),COUNTIFS($C$4:$C$1500,"&gt;=801",$C$4:$C$1500,"&lt;=805",K$4:K$1500,"&gt;"&amp;K890)+1,IF(AND($C890&gt;=701,$C890&lt;=705),COUNTIFS($C$4:$C$1500,"&gt;=701",$C$4:$C$1500,"&lt;=705",K$4:K$1500,"&gt;"&amp;K890)+1,IF(AND($C890&gt;=601,$C890&lt;=606),COUNTIFS($C$4:$C$1500,"&gt;=601",$C$4:$C$1500,"&lt;=606",K$4:K$1500,"&gt;"&amp;K890)+1,"")))))))</f>
        <v/>
      </c>
      <c r="N890" s="99">
        <f>IF(OR($C890="",K890=""),"",IF(OR(AND($C890&gt;=1001,$C890&lt;=1005),AND($C890&gt;=1101,$C890&lt;=1105)),COUNTIFS($C$4:$C$1500,"&gt;=1001",$C$4:$C$1500,"&lt;=1005",K$4:K$1500,"&gt;"&amp;K890)+COUNTIFS($C$4:$C$1500,"&gt;=1101",$C$4:$C$1500,"&lt;=1105",K$4:K$1500,"&gt;"&amp;K890)+1,""))</f>
        <v/>
      </c>
      <c r="O890" s="94" t="n">
        <v>32.96</v>
      </c>
      <c r="P890" s="94" t="n">
        <v>45.57</v>
      </c>
      <c r="Q890" s="94" t="n">
        <v>46.32</v>
      </c>
      <c r="R890" s="94" t="n">
        <v>53.66</v>
      </c>
      <c r="S890" s="94" t="n">
        <v>61.82</v>
      </c>
      <c r="T890" s="99">
        <f>IF(AND(O890&gt;0,O890&lt;36),1,IF(AND(O890&gt;=36,O890&lt;51),2,IF(AND(O890&gt;=51,O890&lt;71),3,IF(AND(O890&gt;=71,O890&lt;=100),4,))))</f>
        <v/>
      </c>
      <c r="U890" s="99">
        <f>IF(AND(P890&gt;0,P890&lt;41),1,IF(AND(P890&gt;=41,P890&lt;56),2,IF(AND(P890&gt;=56,P890&lt;71),3,IF(AND(P890&gt;=71,P890&lt;=100),4,))))</f>
        <v/>
      </c>
      <c r="V890" s="99">
        <f>IF(AND(Q890&gt;0,Q890&lt;41),1,IF(AND(Q890&gt;=41,Q890&lt;56),2,IF(AND(Q890&gt;=56,Q890&lt;71),3,IF(AND(Q890&gt;=71,Q890&lt;=100),4,))))</f>
        <v/>
      </c>
      <c r="W890" s="99">
        <f>IF(AND(R890&gt;0,R890&lt;36),1,IF(AND(R890&gt;=36,R890&lt;51),2,IF(AND(R890&gt;=51,R890&lt;66),3,IF(AND(R890&gt;=66,R890&lt;=100),4,))))</f>
        <v/>
      </c>
      <c r="X890" s="100">
        <f>IF(AND(S890&gt;0,S890&lt;37),1,IF(AND(S890&gt;=37,S890&lt;58),2,IF(AND(S890&gt;=58,S890&lt;71),3,IF(AND(S890&gt;=71,S890&lt;=100),4,))))</f>
        <v/>
      </c>
      <c r="Y890" s="101">
        <f>IF(SUM(AC890:AG890)=0, "", ROUND(((AC890*3+AD890*3+AE890*3+AF890*3+AG890*1)/13)*5,0))</f>
        <v/>
      </c>
      <c r="Z890" s="99">
        <f>IF(OR($C890="",Y890=""),"",COUNTIFS($C$4:$C$1500,$C890,Y$4:Y$1500,"&gt;"&amp;Y890)+1)</f>
        <v/>
      </c>
      <c r="AA890" s="99">
        <f>IF(OR($C890="",Y890=""),"",IF(AND($C890&gt;=1001,$C890&lt;=1005),COUNTIFS($C$4:$C$1500,"&gt;=1001",$C$4:$C$1500,"&lt;=1005",Y$4:Y$1500,"&gt;"&amp;Y890)+1,IF(AND($C890&gt;=1101,$C890&lt;=1105),COUNTIFS($C$4:$C$1500,"&gt;=1101",$C$4:$C$1500,"&lt;=1105",Y$4:Y$1500,"&gt;"&amp;Y890)+1,IF(AND($C890&gt;=901,$C890&lt;=905),COUNTIFS($C$4:$C$1500,"&gt;=901",$C$4:$C$1500,"&lt;=905",Y$4:Y$1500,"&gt;"&amp;Y890)+1,IF(AND($C890&gt;=801,$C890&lt;=805),COUNTIFS($C$4:$C$1500,"&gt;=801",$C$4:$C$1500,"&lt;=805",Y$4:Y$1500,"&gt;"&amp;Y890)+1,IF(AND($C890&gt;=701,$C890&lt;=705),COUNTIFS($C$4:$C$1500,"&gt;=701",$C$4:$C$1500,"&lt;=705",Y$4:Y$1500,"&gt;"&amp;Y890)+1,IF(AND($C890&gt;=601,$C890&lt;=606),COUNTIFS($C$4:$C$1500,"&gt;=601",$C$4:$C$1500,"&lt;=606",Y$4:Y$1500,"&gt;"&amp;Y890)+1,"")))))))</f>
        <v/>
      </c>
      <c r="AB890" s="99">
        <f>IF(OR($C890="",Y890=""),"",IF(OR(AND($C890&gt;=1001,$C890&lt;=1005),AND($C890&gt;=1101,$C890&lt;=1105)),COUNTIFS($C$4:$C$1500,"&gt;=1001",$C$4:$C$1500,"&lt;=1005",Y$4:Y$1500,"&gt;"&amp;Y890)+COUNTIFS($C$4:$C$1500,"&gt;=1101",$C$4:$C$1500,"&lt;=1105",Y$4:Y$1500,"&gt;"&amp;Y890)+1,""))</f>
        <v/>
      </c>
      <c r="AC890" s="94" t="n">
        <v>55.63</v>
      </c>
      <c r="AD890" s="94" t="n">
        <v>46.02</v>
      </c>
      <c r="AE890" s="94" t="n">
        <v>55</v>
      </c>
      <c r="AF890" s="94" t="n">
        <v>46.1</v>
      </c>
      <c r="AG890" s="94" t="n">
        <v>54</v>
      </c>
      <c r="AH890" s="99">
        <f>IF(AND(AC890&gt;0,AC890&lt;36),1,IF(AND(AC890&gt;=36,AC890&lt;51),2,IF(AND(AC890&gt;=51,AC890&lt;71),3,IF(AND(AC890&gt;=71,AC890&lt;=100),4,))))</f>
        <v/>
      </c>
      <c r="AI890" s="99">
        <f>IF(AND(AD890&gt;0,AD890&lt;41),1,IF(AND(AD890&gt;=41,AD890&lt;56),2,IF(AND(AD890&gt;=56,AD890&lt;71),3,IF(AND(AD890&gt;=71,AD890&lt;=100),4,))))</f>
        <v/>
      </c>
      <c r="AJ890" s="99">
        <f>IF(AND(AE890&gt;0,AE890&lt;41),1,IF(AND(AE890&gt;=41,AE890&lt;56),2,IF(AND(AE890&gt;=56,AE890&lt;71),3,IF(AND(AE890&gt;=71,AE890&lt;=100),4,))))</f>
        <v/>
      </c>
      <c r="AK890" s="99">
        <f>IF(AND(AF890&gt;0,AF890&lt;36),1,IF(AND(AF890&gt;=36,AF890&lt;51),2,IF(AND(AF890&gt;=51,AF890&lt;66),3,IF(AND(AF890&gt;=66,AF890&lt;=100),4,))))</f>
        <v/>
      </c>
      <c r="AL890" s="100">
        <f>IF(AND(AG890&gt;0,AG890&lt;37),1,IF(AND(AG890&gt;=37,AG890&lt;58),2,IF(AND(AG890&gt;=58,AG890&lt;71),3,IF(AND(AG890&gt;=71,AG890&lt;=100),4,))))</f>
        <v/>
      </c>
      <c r="AM890" s="101">
        <f>IF((Y890&lt;&gt;"")*(K890&lt;&gt;""),Y890-K890,"")</f>
        <v/>
      </c>
      <c r="AN890" s="99">
        <f>IF((Z890&lt;&gt;"")*(L890&lt;&gt;""),Z890-L890,"")</f>
        <v/>
      </c>
      <c r="AO890" s="99">
        <f>IF((AA890&lt;&gt;"")*(M890&lt;&gt;""),AA890-M890,"")</f>
        <v/>
      </c>
      <c r="AP890" s="99">
        <f>IF((AB890&lt;&gt;"")*(N890&lt;&gt;""),AB890-N890,"")</f>
        <v/>
      </c>
      <c r="AQ890" s="94">
        <f>IF((AC890&lt;&gt;"")*(O890&lt;&gt;""),AC890-O890,"")</f>
        <v/>
      </c>
      <c r="AR890" s="94">
        <f>IF((AD890&lt;&gt;"")*(P890&lt;&gt;""),AD890-P890,"")</f>
        <v/>
      </c>
      <c r="AS890" s="94">
        <f>IF((AE890&lt;&gt;"")*(Q890&lt;&gt;""),AE890-Q890,"")</f>
        <v/>
      </c>
      <c r="AT890" s="94">
        <f>IF((AF890&lt;&gt;"")*(R890&lt;&gt;""),AF890-R890,"")</f>
        <v/>
      </c>
      <c r="AU890" s="94">
        <f>IF((AG890&lt;&gt;"")*(S890&lt;&gt;""),AG890-S890,"")</f>
        <v/>
      </c>
      <c r="AV890" s="99">
        <f>IF((AH890&lt;&gt;"")*(T890&lt;&gt;""),AH890-T890,"")</f>
        <v/>
      </c>
      <c r="AW890" s="99">
        <f>IF((AI890&lt;&gt;"")*(U890&lt;&gt;""),AI890-U890,"")</f>
        <v/>
      </c>
      <c r="AX890" s="99">
        <f>IF((AJ890&lt;&gt;"")*(V890&lt;&gt;""),AJ890-V890,"")</f>
        <v/>
      </c>
      <c r="AY890" s="99">
        <f>IF((AK890&lt;&gt;"")*(W890&lt;&gt;""),AK890-W890,"")</f>
        <v/>
      </c>
      <c r="AZ890" s="102">
        <f>IF((AL890&lt;&gt;"")*(X890&lt;&gt;""),AL890-X890,"")</f>
        <v/>
      </c>
      <c r="BA890" s="50">
        <f>IFERROR(__xludf.dummyfunction("AI(""Actúa como un tutor académico y dirígete personalmente al estudiante "" &amp; I890 &amp; "" "" &amp; J890 &amp; "" "" &amp; G890 &amp; "" "" &amp; H890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AM890 &amp; ""'. Diferencias por área: Matemáticas ("" &amp; AQ890 &amp; ""), Ciencias Natura"&amp;"les ("" &amp; AR890 &amp; ""), Sociales ("" &amp; AS890 &amp; ""), Lectura Crítica ("" &amp; AT890 &amp; "") e Inglés ("" &amp; AU890 &amp; ""). Variación en posición: grupo ("" &amp; AN890 &amp; ""), grado ("" &amp; AO890 &amp; "") y media ("" &amp; AP890 &amp; ""). Puntajes Primer Simulacro: Global "" &amp; K890 &amp; "", Mat "" &amp; "&amp;"O4 &amp; "", Cien "" &amp; P890 &amp; "", Soc "" &amp; Q890 &amp; "", Lec "" &amp; R890 &amp; "", Ing "" &amp; S890 &amp; "". Puntajes Segundo Simulacro: Global "" &amp; Y890 &amp; "", Mat "" &amp; AC890 &amp; "", Cien "" &amp; AD890 &amp; "", Soc "" &amp; AE890 &amp; "", Lec "" &amp; AF890 &amp; "", Ing "" &amp; AG890 &amp; "". Escribe un mensaje motivador"&amp;" y breve (máximo 4 líneas)."")
"),"=AI(""Actúa como un tutor académico y dirígete personalmente al estudiante "" &amp; I890 &amp; "" "" &amp; J890 &amp; "" "" &amp; G890 &amp; "" "" &amp; H890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AM890 &amp; ""'. Diferencias por área: Matemáticas ("" &amp; AQ890 &amp; ""), Ciencias Natur"&amp;"ales ("" &amp; AR890 &amp; ""), Sociales ("" &amp; AS890 &amp; ""), Lectura Crítica ("" &amp; AT890 &amp; "") e Inglés ("" &amp; AU890 &amp; ""). Variación en posición: grupo ("" &amp; AN890 &amp; ""), grado ("" &amp; AO890 &amp; "") y media ("" &amp; AP890 &amp; ""). Puntajes Primer Simulacro: Global "" &amp; K890 &amp; "", Mat "" &amp;"&amp;" O890 &amp; "", Cien "" &amp; P890 &amp; "", Soc "" &amp; Q890 &amp; "", Lec "" &amp; R890 &amp; "", Ing "" &amp; S890 &amp; "". Puntajes Segundo Simulacro: Global "" &amp; Y890 &amp; "", Mat "" &amp; AC890 &amp; "", Cien "" &amp; AD890 &amp; "", Soc "" &amp; AE890 &amp; "", Lec "" &amp; AF890 &amp; "", Ing "" &amp; AG890 &amp; "". Escribe un mensaje motivado"&amp;"r y breve (máximo 4 líneas)."")
")</f>
        <v/>
      </c>
      <c r="BB890" s="119">
        <f>IF(SUM(BC890:BG890)=0,"",IF(BG890="",ROUND(((BC890*3+BD890*3+BE890*3+BF890*3)/12)*5,0),ROUND(((BC890*3+BD890*3+BE890*3+BF890*3+BG890*1)/13)*5,0)))</f>
        <v/>
      </c>
      <c r="BC890" s="119" t="n">
        <v>42</v>
      </c>
      <c r="BD890" s="119" t="n">
        <v>47</v>
      </c>
      <c r="BE890" s="119" t="n">
        <v>29</v>
      </c>
      <c r="BF890" s="119" t="n">
        <v>35</v>
      </c>
      <c r="BG890" s="119" t="n">
        <v>37</v>
      </c>
      <c r="BH890" s="41">
        <f>IF(AND(ISNUMBER(BB890),ISNUMBER(Y890)),BB890-Y890,"")</f>
        <v/>
      </c>
      <c r="BI890" s="119" t="n"/>
      <c r="BJ890" s="119" t="n"/>
      <c r="BK890" s="119" t="n"/>
      <c r="BL890" s="119" t="n"/>
      <c r="BM890" s="119" t="n"/>
    </row>
    <row r="891" ht="15.75" customHeight="1" s="42">
      <c r="A891" s="93" t="n"/>
      <c r="B891" s="94" t="inlineStr">
        <is>
          <t>Bachillerato</t>
        </is>
      </c>
      <c r="C891" s="94" t="n">
        <v>1101</v>
      </c>
      <c r="D891" s="94" t="n"/>
      <c r="E891" s="95" t="n">
        <v>1011593571</v>
      </c>
      <c r="F891" s="96">
        <f>TRIM(G891&amp;" "&amp;H891&amp;" "&amp;I891&amp;" "&amp;J891)</f>
        <v/>
      </c>
      <c r="G891" s="94" t="inlineStr">
        <is>
          <t>Hernández</t>
        </is>
      </c>
      <c r="H891" s="94" t="inlineStr">
        <is>
          <t>Vélez</t>
        </is>
      </c>
      <c r="I891" s="94" t="inlineStr">
        <is>
          <t>José</t>
        </is>
      </c>
      <c r="J891" s="97" t="inlineStr">
        <is>
          <t>Manuel</t>
        </is>
      </c>
      <c r="K891" s="98">
        <f>IF(SUM(O891:S891)=0, "", ROUND(((O891*3+P891*3+Q891*3+R891*3+S891*1)/13)*5,0))</f>
        <v/>
      </c>
      <c r="L891" s="99">
        <f>IF(OR($C891="",K891=""),"",COUNTIFS($C$4:$C$1500,$C891,K$4:K$1500,"&gt;"&amp;K891)+1)</f>
        <v/>
      </c>
      <c r="M891" s="99">
        <f>IF(OR($C891="",K891=""),"",IF(AND($C891&gt;=1001,$C891&lt;=1005),COUNTIFS($C$4:$C$1500,"&gt;=1001",$C$4:$C$1500,"&lt;=1005",K$4:K$1500,"&gt;"&amp;K891)+1,IF(AND($C891&gt;=1101,$C891&lt;=1105),COUNTIFS($C$4:$C$1500,"&gt;=1101",$C$4:$C$1500,"&lt;=1105",K$4:K$1500,"&gt;"&amp;K891)+1,IF(AND($C891&gt;=901,$C891&lt;=905),COUNTIFS($C$4:$C$1500,"&gt;=901",$C$4:$C$1500,"&lt;=905",K$4:K$1500,"&gt;"&amp;K891)+1,IF(AND($C891&gt;=801,$C891&lt;=805),COUNTIFS($C$4:$C$1500,"&gt;=801",$C$4:$C$1500,"&lt;=805",K$4:K$1500,"&gt;"&amp;K891)+1,IF(AND($C891&gt;=701,$C891&lt;=705),COUNTIFS($C$4:$C$1500,"&gt;=701",$C$4:$C$1500,"&lt;=705",K$4:K$1500,"&gt;"&amp;K891)+1,IF(AND($C891&gt;=601,$C891&lt;=606),COUNTIFS($C$4:$C$1500,"&gt;=601",$C$4:$C$1500,"&lt;=606",K$4:K$1500,"&gt;"&amp;K891)+1,"")))))))</f>
        <v/>
      </c>
      <c r="N891" s="99">
        <f>IF(OR($C891="",K891=""),"",IF(OR(AND($C891&gt;=1001,$C891&lt;=1005),AND($C891&gt;=1101,$C891&lt;=1105)),COUNTIFS($C$4:$C$1500,"&gt;=1001",$C$4:$C$1500,"&lt;=1005",K$4:K$1500,"&gt;"&amp;K891)+COUNTIFS($C$4:$C$1500,"&gt;=1101",$C$4:$C$1500,"&lt;=1105",K$4:K$1500,"&gt;"&amp;K891)+1,""))</f>
        <v/>
      </c>
      <c r="O891" s="94" t="n">
        <v>67.45</v>
      </c>
      <c r="P891" s="94" t="n">
        <v>55.02</v>
      </c>
      <c r="Q891" s="94" t="n">
        <v>63.3</v>
      </c>
      <c r="R891" s="94" t="n">
        <v>51.22</v>
      </c>
      <c r="S891" s="94" t="n">
        <v>60</v>
      </c>
      <c r="T891" s="99">
        <f>IF(AND(O891&gt;0,O891&lt;36),1,IF(AND(O891&gt;=36,O891&lt;51),2,IF(AND(O891&gt;=51,O891&lt;71),3,IF(AND(O891&gt;=71,O891&lt;=100),4,))))</f>
        <v/>
      </c>
      <c r="U891" s="99">
        <f>IF(AND(P891&gt;0,P891&lt;41),1,IF(AND(P891&gt;=41,P891&lt;56),2,IF(AND(P891&gt;=56,P891&lt;71),3,IF(AND(P891&gt;=71,P891&lt;=100),4,))))</f>
        <v/>
      </c>
      <c r="V891" s="99">
        <f>IF(AND(Q891&gt;0,Q891&lt;41),1,IF(AND(Q891&gt;=41,Q891&lt;56),2,IF(AND(Q891&gt;=56,Q891&lt;71),3,IF(AND(Q891&gt;=71,Q891&lt;=100),4,))))</f>
        <v/>
      </c>
      <c r="W891" s="99">
        <f>IF(AND(R891&gt;0,R891&lt;36),1,IF(AND(R891&gt;=36,R891&lt;51),2,IF(AND(R891&gt;=51,R891&lt;66),3,IF(AND(R891&gt;=66,R891&lt;=100),4,))))</f>
        <v/>
      </c>
      <c r="X891" s="100">
        <f>IF(AND(S891&gt;0,S891&lt;37),1,IF(AND(S891&gt;=37,S891&lt;58),2,IF(AND(S891&gt;=58,S891&lt;71),3,IF(AND(S891&gt;=71,S891&lt;=100),4,))))</f>
        <v/>
      </c>
      <c r="Y891" s="101">
        <f>IF(SUM(AC891:AG891)=0, "", ROUND(((AC891*3+AD891*3+AE891*3+AF891*3+AG891*1)/13)*5,0))</f>
        <v/>
      </c>
      <c r="Z891" s="99">
        <f>IF(OR($C891="",Y891=""),"",COUNTIFS($C$4:$C$1500,$C891,Y$4:Y$1500,"&gt;"&amp;Y891)+1)</f>
        <v/>
      </c>
      <c r="AA891" s="99">
        <f>IF(OR($C891="",Y891=""),"",IF(AND($C891&gt;=1001,$C891&lt;=1005),COUNTIFS($C$4:$C$1500,"&gt;=1001",$C$4:$C$1500,"&lt;=1005",Y$4:Y$1500,"&gt;"&amp;Y891)+1,IF(AND($C891&gt;=1101,$C891&lt;=1105),COUNTIFS($C$4:$C$1500,"&gt;=1101",$C$4:$C$1500,"&lt;=1105",Y$4:Y$1500,"&gt;"&amp;Y891)+1,IF(AND($C891&gt;=901,$C891&lt;=905),COUNTIFS($C$4:$C$1500,"&gt;=901",$C$4:$C$1500,"&lt;=905",Y$4:Y$1500,"&gt;"&amp;Y891)+1,IF(AND($C891&gt;=801,$C891&lt;=805),COUNTIFS($C$4:$C$1500,"&gt;=801",$C$4:$C$1500,"&lt;=805",Y$4:Y$1500,"&gt;"&amp;Y891)+1,IF(AND($C891&gt;=701,$C891&lt;=705),COUNTIFS($C$4:$C$1500,"&gt;=701",$C$4:$C$1500,"&lt;=705",Y$4:Y$1500,"&gt;"&amp;Y891)+1,IF(AND($C891&gt;=601,$C891&lt;=606),COUNTIFS($C$4:$C$1500,"&gt;=601",$C$4:$C$1500,"&lt;=606",Y$4:Y$1500,"&gt;"&amp;Y891)+1,"")))))))</f>
        <v/>
      </c>
      <c r="AB891" s="99">
        <f>IF(OR($C891="",Y891=""),"",IF(OR(AND($C891&gt;=1001,$C891&lt;=1005),AND($C891&gt;=1101,$C891&lt;=1105)),COUNTIFS($C$4:$C$1500,"&gt;=1001",$C$4:$C$1500,"&lt;=1005",Y$4:Y$1500,"&gt;"&amp;Y891)+COUNTIFS($C$4:$C$1500,"&gt;=1101",$C$4:$C$1500,"&lt;=1105",Y$4:Y$1500,"&gt;"&amp;Y891)+1,""))</f>
        <v/>
      </c>
      <c r="AC891" s="94" t="n">
        <v>35.56</v>
      </c>
      <c r="AD891" s="94" t="n">
        <v>35.04</v>
      </c>
      <c r="AE891" s="94" t="n">
        <v>51.25</v>
      </c>
      <c r="AF891" s="94" t="n">
        <v>25.61</v>
      </c>
      <c r="AG891" s="94" t="n">
        <v>50</v>
      </c>
      <c r="AH891" s="99">
        <f>IF(AND(AC891&gt;0,AC891&lt;36),1,IF(AND(AC891&gt;=36,AC891&lt;51),2,IF(AND(AC891&gt;=51,AC891&lt;71),3,IF(AND(AC891&gt;=71,AC891&lt;=100),4,))))</f>
        <v/>
      </c>
      <c r="AI891" s="99">
        <f>IF(AND(AD891&gt;0,AD891&lt;41),1,IF(AND(AD891&gt;=41,AD891&lt;56),2,IF(AND(AD891&gt;=56,AD891&lt;71),3,IF(AND(AD891&gt;=71,AD891&lt;=100),4,))))</f>
        <v/>
      </c>
      <c r="AJ891" s="99">
        <f>IF(AND(AE891&gt;0,AE891&lt;41),1,IF(AND(AE891&gt;=41,AE891&lt;56),2,IF(AND(AE891&gt;=56,AE891&lt;71),3,IF(AND(AE891&gt;=71,AE891&lt;=100),4,))))</f>
        <v/>
      </c>
      <c r="AK891" s="99">
        <f>IF(AND(AF891&gt;0,AF891&lt;36),1,IF(AND(AF891&gt;=36,AF891&lt;51),2,IF(AND(AF891&gt;=51,AF891&lt;66),3,IF(AND(AF891&gt;=66,AF891&lt;=100),4,))))</f>
        <v/>
      </c>
      <c r="AL891" s="100">
        <f>IF(AND(AG891&gt;0,AG891&lt;37),1,IF(AND(AG891&gt;=37,AG891&lt;58),2,IF(AND(AG891&gt;=58,AG891&lt;71),3,IF(AND(AG891&gt;=71,AG891&lt;=100),4,))))</f>
        <v/>
      </c>
      <c r="AM891" s="101">
        <f>IF((Y891&lt;&gt;"")*(K891&lt;&gt;""),Y891-K891,"")</f>
        <v/>
      </c>
      <c r="AN891" s="99">
        <f>IF((Z891&lt;&gt;"")*(L891&lt;&gt;""),Z891-L891,"")</f>
        <v/>
      </c>
      <c r="AO891" s="99">
        <f>IF((AA891&lt;&gt;"")*(M891&lt;&gt;""),AA891-M891,"")</f>
        <v/>
      </c>
      <c r="AP891" s="99">
        <f>IF((AB891&lt;&gt;"")*(N891&lt;&gt;""),AB891-N891,"")</f>
        <v/>
      </c>
      <c r="AQ891" s="94">
        <f>IF((AC891&lt;&gt;"")*(O891&lt;&gt;""),AC891-O891,"")</f>
        <v/>
      </c>
      <c r="AR891" s="94">
        <f>IF((AD891&lt;&gt;"")*(P891&lt;&gt;""),AD891-P891,"")</f>
        <v/>
      </c>
      <c r="AS891" s="94">
        <f>IF((AE891&lt;&gt;"")*(Q891&lt;&gt;""),AE891-Q891,"")</f>
        <v/>
      </c>
      <c r="AT891" s="94">
        <f>IF((AF891&lt;&gt;"")*(R891&lt;&gt;""),AF891-R891,"")</f>
        <v/>
      </c>
      <c r="AU891" s="94">
        <f>IF((AG891&lt;&gt;"")*(S891&lt;&gt;""),AG891-S891,"")</f>
        <v/>
      </c>
      <c r="AV891" s="99">
        <f>IF((AH891&lt;&gt;"")*(T891&lt;&gt;""),AH891-T891,"")</f>
        <v/>
      </c>
      <c r="AW891" s="99">
        <f>IF((AI891&lt;&gt;"")*(U891&lt;&gt;""),AI891-U891,"")</f>
        <v/>
      </c>
      <c r="AX891" s="99">
        <f>IF((AJ891&lt;&gt;"")*(V891&lt;&gt;""),AJ891-V891,"")</f>
        <v/>
      </c>
      <c r="AY891" s="99">
        <f>IF((AK891&lt;&gt;"")*(W891&lt;&gt;""),AK891-W891,"")</f>
        <v/>
      </c>
      <c r="AZ891" s="102">
        <f>IF((AL891&lt;&gt;"")*(X891&lt;&gt;""),AL891-X891,"")</f>
        <v/>
      </c>
      <c r="BA891" s="50">
        <f>IFERROR(__xludf.dummyfunction("AI(""Actúa como un tutor académico y dirígete personalmente al estudiante "" &amp; I891 &amp; "" "" &amp; J891 &amp; "" "" &amp; G891 &amp; "" "" &amp; H891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AM891 &amp; ""'. Diferencias por área: Matemáticas ("" &amp; AQ891 &amp; ""), Ciencias Natura"&amp;"les ("" &amp; AR891 &amp; ""), Sociales ("" &amp; AS891 &amp; ""), Lectura Crítica ("" &amp; AT891 &amp; "") e Inglés ("" &amp; AU891 &amp; ""). Variación en posición: grupo ("" &amp; AN891 &amp; ""), grado ("" &amp; AO891 &amp; "") y media ("" &amp; AP891 &amp; ""). Puntajes Primer Simulacro: Global "" &amp; K891 &amp; "", Mat "" &amp; "&amp;"O4 &amp; "", Cien "" &amp; P891 &amp; "", Soc "" &amp; Q891 &amp; "", Lec "" &amp; R891 &amp; "", Ing "" &amp; S891 &amp; "". Puntajes Segundo Simulacro: Global "" &amp; Y891 &amp; "", Mat "" &amp; AC891 &amp; "", Cien "" &amp; AD891 &amp; "", Soc "" &amp; AE891 &amp; "", Lec "" &amp; AF891 &amp; "", Ing "" &amp; AG891 &amp; "". Escribe un mensaje motivador"&amp;" y breve (máximo 4 líneas)."")
"),"=AI(""Actúa como un tutor académico y dirígete personalmente al estudiante "" &amp; I891 &amp; "" "" &amp; J891 &amp; "" "" &amp; G891 &amp; "" "" &amp; H891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AM891 &amp; ""'. Diferencias por área: Matemáticas ("" &amp; AQ891 &amp; ""), Ciencias Natur"&amp;"ales ("" &amp; AR891 &amp; ""), Sociales ("" &amp; AS891 &amp; ""), Lectura Crítica ("" &amp; AT891 &amp; "") e Inglés ("" &amp; AU891 &amp; ""). Variación en posición: grupo ("" &amp; AN891 &amp; ""), grado ("" &amp; AO891 &amp; "") y media ("" &amp; AP891 &amp; ""). Puntajes Primer Simulacro: Global "" &amp; K891 &amp; "", Mat "" &amp;"&amp;" O891 &amp; "", Cien "" &amp; P891 &amp; "", Soc "" &amp; Q891 &amp; "", Lec "" &amp; R891 &amp; "", Ing "" &amp; S891 &amp; "". Puntajes Segundo Simulacro: Global "" &amp; Y891 &amp; "", Mat "" &amp; AC891 &amp; "", Cien "" &amp; AD891 &amp; "", Soc "" &amp; AE891 &amp; "", Lec "" &amp; AF891 &amp; "", Ing "" &amp; AG891 &amp; "". Escribe un mensaje motivado"&amp;"r y breve (máximo 4 líneas)."")
")</f>
        <v/>
      </c>
      <c r="BB891" s="119">
        <f>IF(SUM(BC891:BG891)=0,"",IF(BG891="",ROUND(((BC891*3+BD891*3+BE891*3+BF891*3)/12)*5,0),ROUND(((BC891*3+BD891*3+BE891*3+BF891*3+BG891*1)/13)*5,0)))</f>
        <v/>
      </c>
      <c r="BC891" s="119" t="n">
        <v>59</v>
      </c>
      <c r="BD891" s="119" t="n">
        <v>50</v>
      </c>
      <c r="BE891" s="119" t="n">
        <v>44</v>
      </c>
      <c r="BF891" s="119" t="n">
        <v>59</v>
      </c>
      <c r="BG891" s="119" t="n">
        <v>63</v>
      </c>
      <c r="BH891" s="41">
        <f>IF(AND(ISNUMBER(BB891),ISNUMBER(Y891)),BB891-Y891,"")</f>
        <v/>
      </c>
      <c r="BI891" s="119" t="n"/>
      <c r="BJ891" s="119" t="n"/>
      <c r="BK891" s="119" t="n"/>
      <c r="BL891" s="119" t="n"/>
      <c r="BM891" s="119" t="n"/>
    </row>
    <row r="892" ht="15.75" customHeight="1" s="42">
      <c r="A892" s="93" t="n"/>
      <c r="B892" s="94" t="inlineStr">
        <is>
          <t>Bachillerato</t>
        </is>
      </c>
      <c r="C892" s="94" t="n">
        <v>1101</v>
      </c>
      <c r="D892" s="94" t="n"/>
      <c r="E892" s="95" t="n">
        <v>1046529652</v>
      </c>
      <c r="F892" s="96">
        <f>TRIM(G892&amp;" "&amp;H892&amp;" "&amp;I892&amp;" "&amp;J892)</f>
        <v/>
      </c>
      <c r="G892" s="94" t="inlineStr">
        <is>
          <t>Higuita</t>
        </is>
      </c>
      <c r="H892" s="94" t="inlineStr">
        <is>
          <t>Mendoza</t>
        </is>
      </c>
      <c r="I892" s="94" t="inlineStr">
        <is>
          <t>Dalia</t>
        </is>
      </c>
      <c r="J892" s="97" t="inlineStr">
        <is>
          <t>Vanessa</t>
        </is>
      </c>
      <c r="K892" s="98">
        <f>IF(SUM(O892:S892)=0, "", ROUND(((O892*3+P892*3+Q892*3+R892*3+S892*1)/13)*5,0))</f>
        <v/>
      </c>
      <c r="L892" s="99">
        <f>IF(OR($C892="",K892=""),"",COUNTIFS($C$4:$C$1500,$C892,K$4:K$1500,"&gt;"&amp;K892)+1)</f>
        <v/>
      </c>
      <c r="M892" s="99">
        <f>IF(OR($C892="",K892=""),"",IF(AND($C892&gt;=1001,$C892&lt;=1005),COUNTIFS($C$4:$C$1500,"&gt;=1001",$C$4:$C$1500,"&lt;=1005",K$4:K$1500,"&gt;"&amp;K892)+1,IF(AND($C892&gt;=1101,$C892&lt;=1105),COUNTIFS($C$4:$C$1500,"&gt;=1101",$C$4:$C$1500,"&lt;=1105",K$4:K$1500,"&gt;"&amp;K892)+1,IF(AND($C892&gt;=901,$C892&lt;=905),COUNTIFS($C$4:$C$1500,"&gt;=901",$C$4:$C$1500,"&lt;=905",K$4:K$1500,"&gt;"&amp;K892)+1,IF(AND($C892&gt;=801,$C892&lt;=805),COUNTIFS($C$4:$C$1500,"&gt;=801",$C$4:$C$1500,"&lt;=805",K$4:K$1500,"&gt;"&amp;K892)+1,IF(AND($C892&gt;=701,$C892&lt;=705),COUNTIFS($C$4:$C$1500,"&gt;=701",$C$4:$C$1500,"&lt;=705",K$4:K$1500,"&gt;"&amp;K892)+1,IF(AND($C892&gt;=601,$C892&lt;=606),COUNTIFS($C$4:$C$1500,"&gt;=601",$C$4:$C$1500,"&lt;=606",K$4:K$1500,"&gt;"&amp;K892)+1,"")))))))</f>
        <v/>
      </c>
      <c r="N892" s="99">
        <f>IF(OR($C892="",K892=""),"",IF(OR(AND($C892&gt;=1001,$C892&lt;=1005),AND($C892&gt;=1101,$C892&lt;=1105)),COUNTIFS($C$4:$C$1500,"&gt;=1001",$C$4:$C$1500,"&lt;=1005",K$4:K$1500,"&gt;"&amp;K892)+COUNTIFS($C$4:$C$1500,"&gt;=1101",$C$4:$C$1500,"&lt;=1105",K$4:K$1500,"&gt;"&amp;K892)+1,""))</f>
        <v/>
      </c>
      <c r="O892" s="94" t="n">
        <v>38.72</v>
      </c>
      <c r="P892" s="94" t="n">
        <v>53.31</v>
      </c>
      <c r="Q892" s="94" t="n">
        <v>58.54</v>
      </c>
      <c r="R892" s="94" t="n">
        <v>46.34</v>
      </c>
      <c r="S892" s="94" t="n">
        <v>61.82</v>
      </c>
      <c r="T892" s="99">
        <f>IF(AND(O892&gt;0,O892&lt;36),1,IF(AND(O892&gt;=36,O892&lt;51),2,IF(AND(O892&gt;=51,O892&lt;71),3,IF(AND(O892&gt;=71,O892&lt;=100),4,))))</f>
        <v/>
      </c>
      <c r="U892" s="99">
        <f>IF(AND(P892&gt;0,P892&lt;41),1,IF(AND(P892&gt;=41,P892&lt;56),2,IF(AND(P892&gt;=56,P892&lt;71),3,IF(AND(P892&gt;=71,P892&lt;=100),4,))))</f>
        <v/>
      </c>
      <c r="V892" s="99">
        <f>IF(AND(Q892&gt;0,Q892&lt;41),1,IF(AND(Q892&gt;=41,Q892&lt;56),2,IF(AND(Q892&gt;=56,Q892&lt;71),3,IF(AND(Q892&gt;=71,Q892&lt;=100),4,))))</f>
        <v/>
      </c>
      <c r="W892" s="99">
        <f>IF(AND(R892&gt;0,R892&lt;36),1,IF(AND(R892&gt;=36,R892&lt;51),2,IF(AND(R892&gt;=51,R892&lt;66),3,IF(AND(R892&gt;=66,R892&lt;=100),4,))))</f>
        <v/>
      </c>
      <c r="X892" s="100">
        <f>IF(AND(S892&gt;0,S892&lt;37),1,IF(AND(S892&gt;=37,S892&lt;58),2,IF(AND(S892&gt;=58,S892&lt;71),3,IF(AND(S892&gt;=71,S892&lt;=100),4,))))</f>
        <v/>
      </c>
      <c r="Y892" s="101">
        <f>IF(SUM(AC892:AG892)=0, "", ROUND(((AC892*3+AD892*3+AE892*3+AF892*3+AG892*1)/13)*5,0))</f>
        <v/>
      </c>
      <c r="Z892" s="99">
        <f>IF(OR($C892="",Y892=""),"",COUNTIFS($C$4:$C$1500,$C892,Y$4:Y$1500,"&gt;"&amp;Y892)+1)</f>
        <v/>
      </c>
      <c r="AA892" s="99">
        <f>IF(OR($C892="",Y892=""),"",IF(AND($C892&gt;=1001,$C892&lt;=1005),COUNTIFS($C$4:$C$1500,"&gt;=1001",$C$4:$C$1500,"&lt;=1005",Y$4:Y$1500,"&gt;"&amp;Y892)+1,IF(AND($C892&gt;=1101,$C892&lt;=1105),COUNTIFS($C$4:$C$1500,"&gt;=1101",$C$4:$C$1500,"&lt;=1105",Y$4:Y$1500,"&gt;"&amp;Y892)+1,IF(AND($C892&gt;=901,$C892&lt;=905),COUNTIFS($C$4:$C$1500,"&gt;=901",$C$4:$C$1500,"&lt;=905",Y$4:Y$1500,"&gt;"&amp;Y892)+1,IF(AND($C892&gt;=801,$C892&lt;=805),COUNTIFS($C$4:$C$1500,"&gt;=801",$C$4:$C$1500,"&lt;=805",Y$4:Y$1500,"&gt;"&amp;Y892)+1,IF(AND($C892&gt;=701,$C892&lt;=705),COUNTIFS($C$4:$C$1500,"&gt;=701",$C$4:$C$1500,"&lt;=705",Y$4:Y$1500,"&gt;"&amp;Y892)+1,IF(AND($C892&gt;=601,$C892&lt;=606),COUNTIFS($C$4:$C$1500,"&gt;=601",$C$4:$C$1500,"&lt;=606",Y$4:Y$1500,"&gt;"&amp;Y892)+1,"")))))))</f>
        <v/>
      </c>
      <c r="AB892" s="99">
        <f>IF(OR($C892="",Y892=""),"",IF(OR(AND($C892&gt;=1001,$C892&lt;=1005),AND($C892&gt;=1101,$C892&lt;=1105)),COUNTIFS($C$4:$C$1500,"&gt;=1001",$C$4:$C$1500,"&lt;=1005",Y$4:Y$1500,"&gt;"&amp;Y892)+COUNTIFS($C$4:$C$1500,"&gt;=1101",$C$4:$C$1500,"&lt;=1105",Y$4:Y$1500,"&gt;"&amp;Y892)+1,""))</f>
        <v/>
      </c>
      <c r="AC892" s="94" t="n">
        <v>50.16</v>
      </c>
      <c r="AD892" s="94" t="n">
        <v>50.69</v>
      </c>
      <c r="AE892" s="94" t="n">
        <v>44.17</v>
      </c>
      <c r="AF892" s="94" t="n">
        <v>48.66</v>
      </c>
      <c r="AG892" s="94" t="n">
        <v>38</v>
      </c>
      <c r="AH892" s="99">
        <f>IF(AND(AC892&gt;0,AC892&lt;36),1,IF(AND(AC892&gt;=36,AC892&lt;51),2,IF(AND(AC892&gt;=51,AC892&lt;71),3,IF(AND(AC892&gt;=71,AC892&lt;=100),4,))))</f>
        <v/>
      </c>
      <c r="AI892" s="99">
        <f>IF(AND(AD892&gt;0,AD892&lt;41),1,IF(AND(AD892&gt;=41,AD892&lt;56),2,IF(AND(AD892&gt;=56,AD892&lt;71),3,IF(AND(AD892&gt;=71,AD892&lt;=100),4,))))</f>
        <v/>
      </c>
      <c r="AJ892" s="99">
        <f>IF(AND(AE892&gt;0,AE892&lt;41),1,IF(AND(AE892&gt;=41,AE892&lt;56),2,IF(AND(AE892&gt;=56,AE892&lt;71),3,IF(AND(AE892&gt;=71,AE892&lt;=100),4,))))</f>
        <v/>
      </c>
      <c r="AK892" s="99">
        <f>IF(AND(AF892&gt;0,AF892&lt;36),1,IF(AND(AF892&gt;=36,AF892&lt;51),2,IF(AND(AF892&gt;=51,AF892&lt;66),3,IF(AND(AF892&gt;=66,AF892&lt;=100),4,))))</f>
        <v/>
      </c>
      <c r="AL892" s="100">
        <f>IF(AND(AG892&gt;0,AG892&lt;37),1,IF(AND(AG892&gt;=37,AG892&lt;58),2,IF(AND(AG892&gt;=58,AG892&lt;71),3,IF(AND(AG892&gt;=71,AG892&lt;=100),4,))))</f>
        <v/>
      </c>
      <c r="AM892" s="101">
        <f>IF((Y892&lt;&gt;"")*(K892&lt;&gt;""),Y892-K892,"")</f>
        <v/>
      </c>
      <c r="AN892" s="99">
        <f>IF((Z892&lt;&gt;"")*(L892&lt;&gt;""),Z892-L892,"")</f>
        <v/>
      </c>
      <c r="AO892" s="99">
        <f>IF((AA892&lt;&gt;"")*(M892&lt;&gt;""),AA892-M892,"")</f>
        <v/>
      </c>
      <c r="AP892" s="99">
        <f>IF((AB892&lt;&gt;"")*(N892&lt;&gt;""),AB892-N892,"")</f>
        <v/>
      </c>
      <c r="AQ892" s="94">
        <f>IF((AC892&lt;&gt;"")*(O892&lt;&gt;""),AC892-O892,"")</f>
        <v/>
      </c>
      <c r="AR892" s="94">
        <f>IF((AD892&lt;&gt;"")*(P892&lt;&gt;""),AD892-P892,"")</f>
        <v/>
      </c>
      <c r="AS892" s="94">
        <f>IF((AE892&lt;&gt;"")*(Q892&lt;&gt;""),AE892-Q892,"")</f>
        <v/>
      </c>
      <c r="AT892" s="94">
        <f>IF((AF892&lt;&gt;"")*(R892&lt;&gt;""),AF892-R892,"")</f>
        <v/>
      </c>
      <c r="AU892" s="94">
        <f>IF((AG892&lt;&gt;"")*(S892&lt;&gt;""),AG892-S892,"")</f>
        <v/>
      </c>
      <c r="AV892" s="99">
        <f>IF((AH892&lt;&gt;"")*(T892&lt;&gt;""),AH892-T892,"")</f>
        <v/>
      </c>
      <c r="AW892" s="99">
        <f>IF((AI892&lt;&gt;"")*(U892&lt;&gt;""),AI892-U892,"")</f>
        <v/>
      </c>
      <c r="AX892" s="99">
        <f>IF((AJ892&lt;&gt;"")*(V892&lt;&gt;""),AJ892-V892,"")</f>
        <v/>
      </c>
      <c r="AY892" s="99">
        <f>IF((AK892&lt;&gt;"")*(W892&lt;&gt;""),AK892-W892,"")</f>
        <v/>
      </c>
      <c r="AZ892" s="102">
        <f>IF((AL892&lt;&gt;"")*(X892&lt;&gt;""),AL892-X892,"")</f>
        <v/>
      </c>
      <c r="BA892" s="50">
        <f>IFERROR(__xludf.dummyfunction("AI(""Actúa como un tutor académico y dirígete personalmente al estudiante "" &amp; I892 &amp; "" "" &amp; J892 &amp; "" "" &amp; G892 &amp; "" "" &amp; H892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AM892 &amp; ""'. Diferencias por área: Matemáticas ("" &amp; AQ892 &amp; ""), Ciencias Natura"&amp;"les ("" &amp; AR892 &amp; ""), Sociales ("" &amp; AS892 &amp; ""), Lectura Crítica ("" &amp; AT892 &amp; "") e Inglés ("" &amp; AU892 &amp; ""). Variación en posición: grupo ("" &amp; AN892 &amp; ""), grado ("" &amp; AO892 &amp; "") y media ("" &amp; AP892 &amp; ""). Puntajes Primer Simulacro: Global "" &amp; K892 &amp; "", Mat "" &amp; "&amp;"O4 &amp; "", Cien "" &amp; P892 &amp; "", Soc "" &amp; Q892 &amp; "", Lec "" &amp; R892 &amp; "", Ing "" &amp; S892 &amp; "". Puntajes Segundo Simulacro: Global "" &amp; Y892 &amp; "", Mat "" &amp; AC892 &amp; "", Cien "" &amp; AD892 &amp; "", Soc "" &amp; AE892 &amp; "", Lec "" &amp; AF892 &amp; "", Ing "" &amp; AG892 &amp; "". Escribe un mensaje motivador"&amp;" y breve (máximo 4 líneas)."")
"),"=AI(""Actúa como un tutor académico y dirígete personalmente al estudiante "" &amp; I892 &amp; "" "" &amp; J892 &amp; "" "" &amp; G892 &amp; "" "" &amp; H892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AM892 &amp; ""'. Diferencias por área: Matemáticas ("" &amp; AQ892 &amp; ""), Ciencias Natur"&amp;"ales ("" &amp; AR892 &amp; ""), Sociales ("" &amp; AS892 &amp; ""), Lectura Crítica ("" &amp; AT892 &amp; "") e Inglés ("" &amp; AU892 &amp; ""). Variación en posición: grupo ("" &amp; AN892 &amp; ""), grado ("" &amp; AO892 &amp; "") y media ("" &amp; AP892 &amp; ""). Puntajes Primer Simulacro: Global "" &amp; K892 &amp; "", Mat "" &amp;"&amp;" O892 &amp; "", Cien "" &amp; P892 &amp; "", Soc "" &amp; Q892 &amp; "", Lec "" &amp; R892 &amp; "", Ing "" &amp; S892 &amp; "". Puntajes Segundo Simulacro: Global "" &amp; Y892 &amp; "", Mat "" &amp; AC892 &amp; "", Cien "" &amp; AD892 &amp; "", Soc "" &amp; AE892 &amp; "", Lec "" &amp; AF892 &amp; "", Ing "" &amp; AG892 &amp; "". Escribe un mensaje motivado"&amp;"r y breve (máximo 4 líneas)."")
")</f>
        <v/>
      </c>
      <c r="BB892" s="119">
        <f>IF(SUM(BC892:BG892)=0,"",IF(BG892="",ROUND(((BC892*3+BD892*3+BE892*3+BF892*3)/12)*5,0),ROUND(((BC892*3+BD892*3+BE892*3+BF892*3+BG892*1)/13)*5,0)))</f>
        <v/>
      </c>
      <c r="BC892" s="119" t="n">
        <v>59</v>
      </c>
      <c r="BD892" s="119" t="n">
        <v>51</v>
      </c>
      <c r="BE892" s="119" t="n">
        <v>56</v>
      </c>
      <c r="BF892" s="119" t="n">
        <v>56</v>
      </c>
      <c r="BG892" s="119" t="n">
        <v>47</v>
      </c>
      <c r="BH892" s="41">
        <f>IF(AND(ISNUMBER(BB892),ISNUMBER(Y892)),BB892-Y892,"")</f>
        <v/>
      </c>
      <c r="BI892" s="119" t="n"/>
      <c r="BJ892" s="119" t="n"/>
      <c r="BK892" s="119" t="n"/>
      <c r="BL892" s="119" t="n"/>
      <c r="BM892" s="119" t="n"/>
    </row>
    <row r="893" ht="15.75" customHeight="1" s="42">
      <c r="A893" s="93" t="n"/>
      <c r="B893" s="94" t="inlineStr">
        <is>
          <t>Bachillerato</t>
        </is>
      </c>
      <c r="C893" s="94" t="n">
        <v>1101</v>
      </c>
      <c r="D893" s="94" t="n"/>
      <c r="E893" s="95" t="n">
        <v>1018238827</v>
      </c>
      <c r="F893" s="96">
        <f>TRIM(G893&amp;" "&amp;H893&amp;" "&amp;I893&amp;" "&amp;J893)</f>
        <v/>
      </c>
      <c r="G893" s="94" t="inlineStr">
        <is>
          <t>Holguín</t>
        </is>
      </c>
      <c r="H893" s="94" t="inlineStr">
        <is>
          <t>Silva</t>
        </is>
      </c>
      <c r="I893" s="94" t="inlineStr">
        <is>
          <t>Ana</t>
        </is>
      </c>
      <c r="J893" s="97" t="inlineStr">
        <is>
          <t>Ximena</t>
        </is>
      </c>
      <c r="K893" s="98">
        <f>IF(SUM(O893:S893)=0, "", ROUND(((O893*3+P893*3+Q893*3+R893*3+S893*1)/13)*5,0))</f>
        <v/>
      </c>
      <c r="L893" s="99">
        <f>IF(OR($C893="",K893=""),"",COUNTIFS($C$4:$C$1500,$C893,K$4:K$1500,"&gt;"&amp;K893)+1)</f>
        <v/>
      </c>
      <c r="M893" s="99">
        <f>IF(OR($C893="",K893=""),"",IF(AND($C893&gt;=1001,$C893&lt;=1005),COUNTIFS($C$4:$C$1500,"&gt;=1001",$C$4:$C$1500,"&lt;=1005",K$4:K$1500,"&gt;"&amp;K893)+1,IF(AND($C893&gt;=1101,$C893&lt;=1105),COUNTIFS($C$4:$C$1500,"&gt;=1101",$C$4:$C$1500,"&lt;=1105",K$4:K$1500,"&gt;"&amp;K893)+1,IF(AND($C893&gt;=901,$C893&lt;=905),COUNTIFS($C$4:$C$1500,"&gt;=901",$C$4:$C$1500,"&lt;=905",K$4:K$1500,"&gt;"&amp;K893)+1,IF(AND($C893&gt;=801,$C893&lt;=805),COUNTIFS($C$4:$C$1500,"&gt;=801",$C$4:$C$1500,"&lt;=805",K$4:K$1500,"&gt;"&amp;K893)+1,IF(AND($C893&gt;=701,$C893&lt;=705),COUNTIFS($C$4:$C$1500,"&gt;=701",$C$4:$C$1500,"&lt;=705",K$4:K$1500,"&gt;"&amp;K893)+1,IF(AND($C893&gt;=601,$C893&lt;=606),COUNTIFS($C$4:$C$1500,"&gt;=601",$C$4:$C$1500,"&lt;=606",K$4:K$1500,"&gt;"&amp;K893)+1,"")))))))</f>
        <v/>
      </c>
      <c r="N893" s="99">
        <f>IF(OR($C893="",K893=""),"",IF(OR(AND($C893&gt;=1001,$C893&lt;=1005),AND($C893&gt;=1101,$C893&lt;=1105)),COUNTIFS($C$4:$C$1500,"&gt;=1001",$C$4:$C$1500,"&lt;=1005",K$4:K$1500,"&gt;"&amp;K893)+COUNTIFS($C$4:$C$1500,"&gt;=1101",$C$4:$C$1500,"&lt;=1105",K$4:K$1500,"&gt;"&amp;K893)+1,""))</f>
        <v/>
      </c>
      <c r="O893" s="94" t="n">
        <v>52.59</v>
      </c>
      <c r="P893" s="94" t="n">
        <v>43.3</v>
      </c>
      <c r="Q893" s="94" t="n">
        <v>58.68</v>
      </c>
      <c r="R893" s="94" t="n">
        <v>46.34</v>
      </c>
      <c r="S893" s="94" t="n">
        <v>38.18</v>
      </c>
      <c r="T893" s="99">
        <f>IF(AND(O893&gt;0,O893&lt;36),1,IF(AND(O893&gt;=36,O893&lt;51),2,IF(AND(O893&gt;=51,O893&lt;71),3,IF(AND(O893&gt;=71,O893&lt;=100),4,))))</f>
        <v/>
      </c>
      <c r="U893" s="99">
        <f>IF(AND(P893&gt;0,P893&lt;41),1,IF(AND(P893&gt;=41,P893&lt;56),2,IF(AND(P893&gt;=56,P893&lt;71),3,IF(AND(P893&gt;=71,P893&lt;=100),4,))))</f>
        <v/>
      </c>
      <c r="V893" s="99">
        <f>IF(AND(Q893&gt;0,Q893&lt;41),1,IF(AND(Q893&gt;=41,Q893&lt;56),2,IF(AND(Q893&gt;=56,Q893&lt;71),3,IF(AND(Q893&gt;=71,Q893&lt;=100),4,))))</f>
        <v/>
      </c>
      <c r="W893" s="99">
        <f>IF(AND(R893&gt;0,R893&lt;36),1,IF(AND(R893&gt;=36,R893&lt;51),2,IF(AND(R893&gt;=51,R893&lt;66),3,IF(AND(R893&gt;=66,R893&lt;=100),4,))))</f>
        <v/>
      </c>
      <c r="X893" s="100">
        <f>IF(AND(S893&gt;0,S893&lt;37),1,IF(AND(S893&gt;=37,S893&lt;58),2,IF(AND(S893&gt;=58,S893&lt;71),3,IF(AND(S893&gt;=71,S893&lt;=100),4,))))</f>
        <v/>
      </c>
      <c r="Y893" s="101">
        <f>IF(SUM(AC893:AG893)=0, "", ROUND(((AC893*3+AD893*3+AE893*3+AF893*3+AG893*1)/13)*5,0))</f>
        <v/>
      </c>
      <c r="Z893" s="99">
        <f>IF(OR($C893="",Y893=""),"",COUNTIFS($C$4:$C$1500,$C893,Y$4:Y$1500,"&gt;"&amp;Y893)+1)</f>
        <v/>
      </c>
      <c r="AA893" s="99">
        <f>IF(OR($C893="",Y893=""),"",IF(AND($C893&gt;=1001,$C893&lt;=1005),COUNTIFS($C$4:$C$1500,"&gt;=1001",$C$4:$C$1500,"&lt;=1005",Y$4:Y$1500,"&gt;"&amp;Y893)+1,IF(AND($C893&gt;=1101,$C893&lt;=1105),COUNTIFS($C$4:$C$1500,"&gt;=1101",$C$4:$C$1500,"&lt;=1105",Y$4:Y$1500,"&gt;"&amp;Y893)+1,IF(AND($C893&gt;=901,$C893&lt;=905),COUNTIFS($C$4:$C$1500,"&gt;=901",$C$4:$C$1500,"&lt;=905",Y$4:Y$1500,"&gt;"&amp;Y893)+1,IF(AND($C893&gt;=801,$C893&lt;=805),COUNTIFS($C$4:$C$1500,"&gt;=801",$C$4:$C$1500,"&lt;=805",Y$4:Y$1500,"&gt;"&amp;Y893)+1,IF(AND($C893&gt;=701,$C893&lt;=705),COUNTIFS($C$4:$C$1500,"&gt;=701",$C$4:$C$1500,"&lt;=705",Y$4:Y$1500,"&gt;"&amp;Y893)+1,IF(AND($C893&gt;=601,$C893&lt;=606),COUNTIFS($C$4:$C$1500,"&gt;=601",$C$4:$C$1500,"&lt;=606",Y$4:Y$1500,"&gt;"&amp;Y893)+1,"")))))))</f>
        <v/>
      </c>
      <c r="AB893" s="99">
        <f>IF(OR($C893="",Y893=""),"",IF(OR(AND($C893&gt;=1001,$C893&lt;=1005),AND($C893&gt;=1101,$C893&lt;=1105)),COUNTIFS($C$4:$C$1500,"&gt;=1001",$C$4:$C$1500,"&lt;=1005",Y$4:Y$1500,"&gt;"&amp;Y893)+COUNTIFS($C$4:$C$1500,"&gt;=1101",$C$4:$C$1500,"&lt;=1105",Y$4:Y$1500,"&gt;"&amp;Y893)+1,""))</f>
        <v/>
      </c>
      <c r="AC893" s="94" t="n">
        <v>44</v>
      </c>
      <c r="AD893" s="94" t="n">
        <v>45.61</v>
      </c>
      <c r="AE893" s="94" t="n">
        <v>49.65</v>
      </c>
      <c r="AF893" s="94" t="n">
        <v>35.85</v>
      </c>
      <c r="AG893" s="94" t="n">
        <v>54</v>
      </c>
      <c r="AH893" s="99">
        <f>IF(AND(AC893&gt;0,AC893&lt;36),1,IF(AND(AC893&gt;=36,AC893&lt;51),2,IF(AND(AC893&gt;=51,AC893&lt;71),3,IF(AND(AC893&gt;=71,AC893&lt;=100),4,))))</f>
        <v/>
      </c>
      <c r="AI893" s="99">
        <f>IF(AND(AD893&gt;0,AD893&lt;41),1,IF(AND(AD893&gt;=41,AD893&lt;56),2,IF(AND(AD893&gt;=56,AD893&lt;71),3,IF(AND(AD893&gt;=71,AD893&lt;=100),4,))))</f>
        <v/>
      </c>
      <c r="AJ893" s="99">
        <f>IF(AND(AE893&gt;0,AE893&lt;41),1,IF(AND(AE893&gt;=41,AE893&lt;56),2,IF(AND(AE893&gt;=56,AE893&lt;71),3,IF(AND(AE893&gt;=71,AE893&lt;=100),4,))))</f>
        <v/>
      </c>
      <c r="AK893" s="99">
        <f>IF(AND(AF893&gt;0,AF893&lt;36),1,IF(AND(AF893&gt;=36,AF893&lt;51),2,IF(AND(AF893&gt;=51,AF893&lt;66),3,IF(AND(AF893&gt;=66,AF893&lt;=100),4,))))</f>
        <v/>
      </c>
      <c r="AL893" s="100">
        <f>IF(AND(AG893&gt;0,AG893&lt;37),1,IF(AND(AG893&gt;=37,AG893&lt;58),2,IF(AND(AG893&gt;=58,AG893&lt;71),3,IF(AND(AG893&gt;=71,AG893&lt;=100),4,))))</f>
        <v/>
      </c>
      <c r="AM893" s="101">
        <f>IF((Y893&lt;&gt;"")*(K893&lt;&gt;""),Y893-K893,"")</f>
        <v/>
      </c>
      <c r="AN893" s="99">
        <f>IF((Z893&lt;&gt;"")*(L893&lt;&gt;""),Z893-L893,"")</f>
        <v/>
      </c>
      <c r="AO893" s="99">
        <f>IF((AA893&lt;&gt;"")*(M893&lt;&gt;""),AA893-M893,"")</f>
        <v/>
      </c>
      <c r="AP893" s="99">
        <f>IF((AB893&lt;&gt;"")*(N893&lt;&gt;""),AB893-N893,"")</f>
        <v/>
      </c>
      <c r="AQ893" s="94">
        <f>IF((AC893&lt;&gt;"")*(O893&lt;&gt;""),AC893-O893,"")</f>
        <v/>
      </c>
      <c r="AR893" s="94">
        <f>IF((AD893&lt;&gt;"")*(P893&lt;&gt;""),AD893-P893,"")</f>
        <v/>
      </c>
      <c r="AS893" s="94">
        <f>IF((AE893&lt;&gt;"")*(Q893&lt;&gt;""),AE893-Q893,"")</f>
        <v/>
      </c>
      <c r="AT893" s="94">
        <f>IF((AF893&lt;&gt;"")*(R893&lt;&gt;""),AF893-R893,"")</f>
        <v/>
      </c>
      <c r="AU893" s="94">
        <f>IF((AG893&lt;&gt;"")*(S893&lt;&gt;""),AG893-S893,"")</f>
        <v/>
      </c>
      <c r="AV893" s="99">
        <f>IF((AH893&lt;&gt;"")*(T893&lt;&gt;""),AH893-T893,"")</f>
        <v/>
      </c>
      <c r="AW893" s="99">
        <f>IF((AI893&lt;&gt;"")*(U893&lt;&gt;""),AI893-U893,"")</f>
        <v/>
      </c>
      <c r="AX893" s="99">
        <f>IF((AJ893&lt;&gt;"")*(V893&lt;&gt;""),AJ893-V893,"")</f>
        <v/>
      </c>
      <c r="AY893" s="99">
        <f>IF((AK893&lt;&gt;"")*(W893&lt;&gt;""),AK893-W893,"")</f>
        <v/>
      </c>
      <c r="AZ893" s="102">
        <f>IF((AL893&lt;&gt;"")*(X893&lt;&gt;""),AL893-X893,"")</f>
        <v/>
      </c>
      <c r="BA893" s="50">
        <f>IFERROR(__xludf.dummyfunction("AI(""Actúa como un tutor académico y dirígete personalmente al estudiante "" &amp; I893 &amp; "" "" &amp; J893 &amp; "" "" &amp; G893 &amp; "" "" &amp; H893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AM893 &amp; ""'. Diferencias por área: Matemáticas ("" &amp; AQ893 &amp; ""), Ciencias Natura"&amp;"les ("" &amp; AR893 &amp; ""), Sociales ("" &amp; AS893 &amp; ""), Lectura Crítica ("" &amp; AT893 &amp; "") e Inglés ("" &amp; AU893 &amp; ""). Variación en posición: grupo ("" &amp; AN893 &amp; ""), grado ("" &amp; AO893 &amp; "") y media ("" &amp; AP893 &amp; ""). Puntajes Primer Simulacro: Global "" &amp; K893 &amp; "", Mat "" &amp; "&amp;"O4 &amp; "", Cien "" &amp; P893 &amp; "", Soc "" &amp; Q893 &amp; "", Lec "" &amp; R893 &amp; "", Ing "" &amp; S893 &amp; "". Puntajes Segundo Simulacro: Global "" &amp; Y893 &amp; "", Mat "" &amp; AC893 &amp; "", Cien "" &amp; AD893 &amp; "", Soc "" &amp; AE893 &amp; "", Lec "" &amp; AF893 &amp; "", Ing "" &amp; AG893 &amp; "". Escribe un mensaje motivador"&amp;" y breve (máximo 4 líneas)."")
"),"=AI(""Actúa como un tutor académico y dirígete personalmente al estudiante "" &amp; I893 &amp; "" "" &amp; J893 &amp; "" "" &amp; G893 &amp; "" "" &amp; H893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AM893 &amp; ""'. Diferencias por área: Matemáticas ("" &amp; AQ893 &amp; ""), Ciencias Natur"&amp;"ales ("" &amp; AR893 &amp; ""), Sociales ("" &amp; AS893 &amp; ""), Lectura Crítica ("" &amp; AT893 &amp; "") e Inglés ("" &amp; AU893 &amp; ""). Variación en posición: grupo ("" &amp; AN893 &amp; ""), grado ("" &amp; AO893 &amp; "") y media ("" &amp; AP893 &amp; ""). Puntajes Primer Simulacro: Global "" &amp; K893 &amp; "", Mat "" &amp;"&amp;" O893 &amp; "", Cien "" &amp; P893 &amp; "", Soc "" &amp; Q893 &amp; "", Lec "" &amp; R893 &amp; "", Ing "" &amp; S893 &amp; "". Puntajes Segundo Simulacro: Global "" &amp; Y893 &amp; "", Mat "" &amp; AC893 &amp; "", Cien "" &amp; AD893 &amp; "", Soc "" &amp; AE893 &amp; "", Lec "" &amp; AF893 &amp; "", Ing "" &amp; AG893 &amp; "". Escribe un mensaje motivado"&amp;"r y breve (máximo 4 líneas)."")
")</f>
        <v/>
      </c>
      <c r="BB893" s="119">
        <f>IF(SUM(BC893:BG893)=0,"",IF(BG893="",ROUND(((BC893*3+BD893*3+BE893*3+BF893*3)/12)*5,0),ROUND(((BC893*3+BD893*3+BE893*3+BF893*3+BG893*1)/13)*5,0)))</f>
        <v/>
      </c>
      <c r="BC893" s="119" t="n">
        <v>41</v>
      </c>
      <c r="BD893" s="119" t="n">
        <v>46</v>
      </c>
      <c r="BE893" s="119" t="n">
        <v>42</v>
      </c>
      <c r="BF893" s="119" t="n">
        <v>55</v>
      </c>
      <c r="BG893" s="119" t="n">
        <v>43</v>
      </c>
      <c r="BH893" s="41">
        <f>IF(AND(ISNUMBER(BB893),ISNUMBER(Y893)),BB893-Y893,"")</f>
        <v/>
      </c>
      <c r="BI893" s="119" t="n"/>
      <c r="BJ893" s="119" t="n"/>
      <c r="BK893" s="119" t="n"/>
      <c r="BL893" s="119" t="n"/>
      <c r="BM893" s="119" t="n"/>
    </row>
    <row r="894" ht="15.75" customHeight="1" s="42">
      <c r="A894" s="93" t="n"/>
      <c r="B894" s="94" t="inlineStr">
        <is>
          <t>Bachillerato</t>
        </is>
      </c>
      <c r="C894" s="94" t="n">
        <v>1101</v>
      </c>
      <c r="D894" s="94" t="n"/>
      <c r="E894" s="95" t="n">
        <v>1011593454</v>
      </c>
      <c r="F894" s="96">
        <f>TRIM(G894&amp;" "&amp;H894&amp;" "&amp;I894&amp;" "&amp;J894)</f>
        <v/>
      </c>
      <c r="G894" s="94" t="inlineStr">
        <is>
          <t>Machado</t>
        </is>
      </c>
      <c r="H894" s="94" t="inlineStr">
        <is>
          <t>Pérez</t>
        </is>
      </c>
      <c r="I894" s="94" t="inlineStr">
        <is>
          <t>Oscar</t>
        </is>
      </c>
      <c r="J894" s="97" t="inlineStr">
        <is>
          <t>Javier</t>
        </is>
      </c>
      <c r="K894" s="98">
        <f>IF(SUM(O894:S894)=0, "", ROUND(((O894*3+P894*3+Q894*3+R894*3+S894*1)/13)*5,0))</f>
        <v/>
      </c>
      <c r="L894" s="99">
        <f>IF(OR($C894="",K894=""),"",COUNTIFS($C$4:$C$1500,$C894,K$4:K$1500,"&gt;"&amp;K894)+1)</f>
        <v/>
      </c>
      <c r="M894" s="99">
        <f>IF(OR($C894="",K894=""),"",IF(AND($C894&gt;=1001,$C894&lt;=1005),COUNTIFS($C$4:$C$1500,"&gt;=1001",$C$4:$C$1500,"&lt;=1005",K$4:K$1500,"&gt;"&amp;K894)+1,IF(AND($C894&gt;=1101,$C894&lt;=1105),COUNTIFS($C$4:$C$1500,"&gt;=1101",$C$4:$C$1500,"&lt;=1105",K$4:K$1500,"&gt;"&amp;K894)+1,IF(AND($C894&gt;=901,$C894&lt;=905),COUNTIFS($C$4:$C$1500,"&gt;=901",$C$4:$C$1500,"&lt;=905",K$4:K$1500,"&gt;"&amp;K894)+1,IF(AND($C894&gt;=801,$C894&lt;=805),COUNTIFS($C$4:$C$1500,"&gt;=801",$C$4:$C$1500,"&lt;=805",K$4:K$1500,"&gt;"&amp;K894)+1,IF(AND($C894&gt;=701,$C894&lt;=705),COUNTIFS($C$4:$C$1500,"&gt;=701",$C$4:$C$1500,"&lt;=705",K$4:K$1500,"&gt;"&amp;K894)+1,IF(AND($C894&gt;=601,$C894&lt;=606),COUNTIFS($C$4:$C$1500,"&gt;=601",$C$4:$C$1500,"&lt;=606",K$4:K$1500,"&gt;"&amp;K894)+1,"")))))))</f>
        <v/>
      </c>
      <c r="N894" s="99">
        <f>IF(OR($C894="",K894=""),"",IF(OR(AND($C894&gt;=1001,$C894&lt;=1005),AND($C894&gt;=1101,$C894&lt;=1105)),COUNTIFS($C$4:$C$1500,"&gt;=1001",$C$4:$C$1500,"&lt;=1005",K$4:K$1500,"&gt;"&amp;K894)+COUNTIFS($C$4:$C$1500,"&gt;=1101",$C$4:$C$1500,"&lt;=1105",K$4:K$1500,"&gt;"&amp;K894)+1,""))</f>
        <v/>
      </c>
      <c r="O894" s="94" t="n">
        <v>44.13</v>
      </c>
      <c r="P894" s="94" t="n">
        <v>69.67</v>
      </c>
      <c r="Q894" s="94" t="n">
        <v>57.26</v>
      </c>
      <c r="R894" s="94" t="n">
        <v>53.66</v>
      </c>
      <c r="S894" s="94" t="n">
        <v>72.73</v>
      </c>
      <c r="T894" s="99">
        <f>IF(AND(O894&gt;0,O894&lt;36),1,IF(AND(O894&gt;=36,O894&lt;51),2,IF(AND(O894&gt;=51,O894&lt;71),3,IF(AND(O894&gt;=71,O894&lt;=100),4,))))</f>
        <v/>
      </c>
      <c r="U894" s="99">
        <f>IF(AND(P894&gt;0,P894&lt;41),1,IF(AND(P894&gt;=41,P894&lt;56),2,IF(AND(P894&gt;=56,P894&lt;71),3,IF(AND(P894&gt;=71,P894&lt;=100),4,))))</f>
        <v/>
      </c>
      <c r="V894" s="99">
        <f>IF(AND(Q894&gt;0,Q894&lt;41),1,IF(AND(Q894&gt;=41,Q894&lt;56),2,IF(AND(Q894&gt;=56,Q894&lt;71),3,IF(AND(Q894&gt;=71,Q894&lt;=100),4,))))</f>
        <v/>
      </c>
      <c r="W894" s="99">
        <f>IF(AND(R894&gt;0,R894&lt;36),1,IF(AND(R894&gt;=36,R894&lt;51),2,IF(AND(R894&gt;=51,R894&lt;66),3,IF(AND(R894&gt;=66,R894&lt;=100),4,))))</f>
        <v/>
      </c>
      <c r="X894" s="100">
        <f>IF(AND(S894&gt;0,S894&lt;37),1,IF(AND(S894&gt;=37,S894&lt;58),2,IF(AND(S894&gt;=58,S894&lt;71),3,IF(AND(S894&gt;=71,S894&lt;=100),4,))))</f>
        <v/>
      </c>
      <c r="Y894" s="101">
        <f>IF(SUM(AC894:AG894)=0, "", ROUND(((AC894*3+AD894*3+AE894*3+AF894*3+AG894*1)/13)*5,0))</f>
        <v/>
      </c>
      <c r="Z894" s="99">
        <f>IF(OR($C894="",Y894=""),"",COUNTIFS($C$4:$C$1500,$C894,Y$4:Y$1500,"&gt;"&amp;Y894)+1)</f>
        <v/>
      </c>
      <c r="AA894" s="99">
        <f>IF(OR($C894="",Y894=""),"",IF(AND($C894&gt;=1001,$C894&lt;=1005),COUNTIFS($C$4:$C$1500,"&gt;=1001",$C$4:$C$1500,"&lt;=1005",Y$4:Y$1500,"&gt;"&amp;Y894)+1,IF(AND($C894&gt;=1101,$C894&lt;=1105),COUNTIFS($C$4:$C$1500,"&gt;=1101",$C$4:$C$1500,"&lt;=1105",Y$4:Y$1500,"&gt;"&amp;Y894)+1,IF(AND($C894&gt;=901,$C894&lt;=905),COUNTIFS($C$4:$C$1500,"&gt;=901",$C$4:$C$1500,"&lt;=905",Y$4:Y$1500,"&gt;"&amp;Y894)+1,IF(AND($C894&gt;=801,$C894&lt;=805),COUNTIFS($C$4:$C$1500,"&gt;=801",$C$4:$C$1500,"&lt;=805",Y$4:Y$1500,"&gt;"&amp;Y894)+1,IF(AND($C894&gt;=701,$C894&lt;=705),COUNTIFS($C$4:$C$1500,"&gt;=701",$C$4:$C$1500,"&lt;=705",Y$4:Y$1500,"&gt;"&amp;Y894)+1,IF(AND($C894&gt;=601,$C894&lt;=606),COUNTIFS($C$4:$C$1500,"&gt;=601",$C$4:$C$1500,"&lt;=606",Y$4:Y$1500,"&gt;"&amp;Y894)+1,"")))))))</f>
        <v/>
      </c>
      <c r="AB894" s="99">
        <f>IF(OR($C894="",Y894=""),"",IF(OR(AND($C894&gt;=1001,$C894&lt;=1005),AND($C894&gt;=1101,$C894&lt;=1105)),COUNTIFS($C$4:$C$1500,"&gt;=1001",$C$4:$C$1500,"&lt;=1005",Y$4:Y$1500,"&gt;"&amp;Y894)+COUNTIFS($C$4:$C$1500,"&gt;=1101",$C$4:$C$1500,"&lt;=1105",Y$4:Y$1500,"&gt;"&amp;Y894)+1,""))</f>
        <v/>
      </c>
      <c r="AC894" s="94" t="n">
        <v>81.39</v>
      </c>
      <c r="AD894" s="94" t="n">
        <v>59.98</v>
      </c>
      <c r="AE894" s="94" t="n">
        <v>51.81</v>
      </c>
      <c r="AF894" s="94" t="n">
        <v>64.02</v>
      </c>
      <c r="AG894" s="94" t="n">
        <v>94</v>
      </c>
      <c r="AH894" s="99">
        <f>IF(AND(AC894&gt;0,AC894&lt;36),1,IF(AND(AC894&gt;=36,AC894&lt;51),2,IF(AND(AC894&gt;=51,AC894&lt;71),3,IF(AND(AC894&gt;=71,AC894&lt;=100),4,))))</f>
        <v/>
      </c>
      <c r="AI894" s="99">
        <f>IF(AND(AD894&gt;0,AD894&lt;41),1,IF(AND(AD894&gt;=41,AD894&lt;56),2,IF(AND(AD894&gt;=56,AD894&lt;71),3,IF(AND(AD894&gt;=71,AD894&lt;=100),4,))))</f>
        <v/>
      </c>
      <c r="AJ894" s="99">
        <f>IF(AND(AE894&gt;0,AE894&lt;41),1,IF(AND(AE894&gt;=41,AE894&lt;56),2,IF(AND(AE894&gt;=56,AE894&lt;71),3,IF(AND(AE894&gt;=71,AE894&lt;=100),4,))))</f>
        <v/>
      </c>
      <c r="AK894" s="99">
        <f>IF(AND(AF894&gt;0,AF894&lt;36),1,IF(AND(AF894&gt;=36,AF894&lt;51),2,IF(AND(AF894&gt;=51,AF894&lt;66),3,IF(AND(AF894&gt;=66,AF894&lt;=100),4,))))</f>
        <v/>
      </c>
      <c r="AL894" s="100">
        <f>IF(AND(AG894&gt;0,AG894&lt;37),1,IF(AND(AG894&gt;=37,AG894&lt;58),2,IF(AND(AG894&gt;=58,AG894&lt;71),3,IF(AND(AG894&gt;=71,AG894&lt;=100),4,))))</f>
        <v/>
      </c>
      <c r="AM894" s="101">
        <f>IF((Y894&lt;&gt;"")*(K894&lt;&gt;""),Y894-K894,"")</f>
        <v/>
      </c>
      <c r="AN894" s="99">
        <f>IF((Z894&lt;&gt;"")*(L894&lt;&gt;""),Z894-L894,"")</f>
        <v/>
      </c>
      <c r="AO894" s="99">
        <f>IF((AA894&lt;&gt;"")*(M894&lt;&gt;""),AA894-M894,"")</f>
        <v/>
      </c>
      <c r="AP894" s="99">
        <f>IF((AB894&lt;&gt;"")*(N894&lt;&gt;""),AB894-N894,"")</f>
        <v/>
      </c>
      <c r="AQ894" s="94">
        <f>IF((AC894&lt;&gt;"")*(O894&lt;&gt;""),AC894-O894,"")</f>
        <v/>
      </c>
      <c r="AR894" s="94">
        <f>IF((AD894&lt;&gt;"")*(P894&lt;&gt;""),AD894-P894,"")</f>
        <v/>
      </c>
      <c r="AS894" s="94">
        <f>IF((AE894&lt;&gt;"")*(Q894&lt;&gt;""),AE894-Q894,"")</f>
        <v/>
      </c>
      <c r="AT894" s="94">
        <f>IF((AF894&lt;&gt;"")*(R894&lt;&gt;""),AF894-R894,"")</f>
        <v/>
      </c>
      <c r="AU894" s="94">
        <f>IF((AG894&lt;&gt;"")*(S894&lt;&gt;""),AG894-S894,"")</f>
        <v/>
      </c>
      <c r="AV894" s="99">
        <f>IF((AH894&lt;&gt;"")*(T894&lt;&gt;""),AH894-T894,"")</f>
        <v/>
      </c>
      <c r="AW894" s="99">
        <f>IF((AI894&lt;&gt;"")*(U894&lt;&gt;""),AI894-U894,"")</f>
        <v/>
      </c>
      <c r="AX894" s="99">
        <f>IF((AJ894&lt;&gt;"")*(V894&lt;&gt;""),AJ894-V894,"")</f>
        <v/>
      </c>
      <c r="AY894" s="99">
        <f>IF((AK894&lt;&gt;"")*(W894&lt;&gt;""),AK894-W894,"")</f>
        <v/>
      </c>
      <c r="AZ894" s="102">
        <f>IF((AL894&lt;&gt;"")*(X894&lt;&gt;""),AL894-X894,"")</f>
        <v/>
      </c>
      <c r="BA894" s="50">
        <f>IFERROR(__xludf.dummyfunction("AI(""Actúa como un tutor académico y dirígete personalmente al estudiante "" &amp; I894 &amp; "" "" &amp; J894 &amp; "" "" &amp; G894 &amp; "" "" &amp; H894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AM894 &amp; ""'. Diferencias por área: Matemáticas ("" &amp; AQ894 &amp; ""), Ciencias Natura"&amp;"les ("" &amp; AR894 &amp; ""), Sociales ("" &amp; AS894 &amp; ""), Lectura Crítica ("" &amp; AT894 &amp; "") e Inglés ("" &amp; AU894 &amp; ""). Variación en posición: grupo ("" &amp; AN894 &amp; ""), grado ("" &amp; AO894 &amp; "") y media ("" &amp; AP894 &amp; ""). Puntajes Primer Simulacro: Global "" &amp; K894 &amp; "", Mat "" &amp; "&amp;"O4 &amp; "", Cien "" &amp; P894 &amp; "", Soc "" &amp; Q894 &amp; "", Lec "" &amp; R894 &amp; "", Ing "" &amp; S894 &amp; "". Puntajes Segundo Simulacro: Global "" &amp; Y894 &amp; "", Mat "" &amp; AC894 &amp; "", Cien "" &amp; AD894 &amp; "", Soc "" &amp; AE894 &amp; "", Lec "" &amp; AF894 &amp; "", Ing "" &amp; AG894 &amp; "". Escribe un mensaje motivador"&amp;" y breve (máximo 4 líneas)."")
"),"=AI(""Actúa como un tutor académico y dirígete personalmente al estudiante "" &amp; I894 &amp; "" "" &amp; J894 &amp; "" "" &amp; G894 &amp; "" "" &amp; H894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AM894 &amp; ""'. Diferencias por área: Matemáticas ("" &amp; AQ894 &amp; ""), Ciencias Natur"&amp;"ales ("" &amp; AR894 &amp; ""), Sociales ("" &amp; AS894 &amp; ""), Lectura Crítica ("" &amp; AT894 &amp; "") e Inglés ("" &amp; AU894 &amp; ""). Variación en posición: grupo ("" &amp; AN894 &amp; ""), grado ("" &amp; AO894 &amp; "") y media ("" &amp; AP894 &amp; ""). Puntajes Primer Simulacro: Global "" &amp; K894 &amp; "", Mat "" &amp;"&amp;" O894 &amp; "", Cien "" &amp; P894 &amp; "", Soc "" &amp; Q894 &amp; "", Lec "" &amp; R894 &amp; "", Ing "" &amp; S894 &amp; "". Puntajes Segundo Simulacro: Global "" &amp; Y894 &amp; "", Mat "" &amp; AC894 &amp; "", Cien "" &amp; AD894 &amp; "", Soc "" &amp; AE894 &amp; "", Lec "" &amp; AF894 &amp; "", Ing "" &amp; AG894 &amp; "". Escribe un mensaje motivado"&amp;"r y breve (máximo 4 líneas)."")
")</f>
        <v/>
      </c>
      <c r="BB894" s="119">
        <f>IF(SUM(BC894:BG894)=0,"",IF(BG894="",ROUND(((BC894*3+BD894*3+BE894*3+BF894*3)/12)*5,0),ROUND(((BC894*3+BD894*3+BE894*3+BF894*3+BG894*1)/13)*5,0)))</f>
        <v/>
      </c>
      <c r="BC894" s="119" t="n">
        <v>77</v>
      </c>
      <c r="BD894" s="119" t="n">
        <v>66</v>
      </c>
      <c r="BE894" s="119" t="n">
        <v>65</v>
      </c>
      <c r="BF894" s="119" t="n">
        <v>71</v>
      </c>
      <c r="BG894" s="119" t="n">
        <v>100</v>
      </c>
      <c r="BH894" s="41">
        <f>IF(AND(ISNUMBER(BB894),ISNUMBER(Y894)),BB894-Y894,"")</f>
        <v/>
      </c>
      <c r="BI894" s="119" t="n"/>
      <c r="BJ894" s="119" t="n"/>
      <c r="BK894" s="119" t="n"/>
      <c r="BL894" s="119" t="n"/>
      <c r="BM894" s="119" t="n"/>
    </row>
    <row r="895" ht="15.75" customHeight="1" s="42">
      <c r="A895" s="93" t="n"/>
      <c r="B895" s="94" t="inlineStr">
        <is>
          <t>Bachillerato</t>
        </is>
      </c>
      <c r="C895" s="94" t="n">
        <v>1101</v>
      </c>
      <c r="D895" s="94" t="n"/>
      <c r="E895" s="95" t="n">
        <v>1192463711</v>
      </c>
      <c r="F895" s="96">
        <f>TRIM(G895&amp;" "&amp;H895&amp;" "&amp;I895&amp;" "&amp;J895)</f>
        <v/>
      </c>
      <c r="G895" s="94" t="inlineStr">
        <is>
          <t>Morales</t>
        </is>
      </c>
      <c r="H895" s="94" t="inlineStr">
        <is>
          <t>Graciano</t>
        </is>
      </c>
      <c r="I895" s="94" t="inlineStr">
        <is>
          <t>Santiago</t>
        </is>
      </c>
      <c r="J895" s="97" t="n"/>
      <c r="K895" s="98">
        <f>IF(SUM(O895:S895)=0, "", ROUND(((O895*3+P895*3+Q895*3+R895*3+S895*1)/13)*5,0))</f>
        <v/>
      </c>
      <c r="L895" s="99">
        <f>IF(OR($C895="",K895=""),"",COUNTIFS($C$4:$C$1500,$C895,K$4:K$1500,"&gt;"&amp;K895)+1)</f>
        <v/>
      </c>
      <c r="M895" s="99">
        <f>IF(OR($C895="",K895=""),"",IF(AND($C895&gt;=1001,$C895&lt;=1005),COUNTIFS($C$4:$C$1500,"&gt;=1001",$C$4:$C$1500,"&lt;=1005",K$4:K$1500,"&gt;"&amp;K895)+1,IF(AND($C895&gt;=1101,$C895&lt;=1105),COUNTIFS($C$4:$C$1500,"&gt;=1101",$C$4:$C$1500,"&lt;=1105",K$4:K$1500,"&gt;"&amp;K895)+1,IF(AND($C895&gt;=901,$C895&lt;=905),COUNTIFS($C$4:$C$1500,"&gt;=901",$C$4:$C$1500,"&lt;=905",K$4:K$1500,"&gt;"&amp;K895)+1,IF(AND($C895&gt;=801,$C895&lt;=805),COUNTIFS($C$4:$C$1500,"&gt;=801",$C$4:$C$1500,"&lt;=805",K$4:K$1500,"&gt;"&amp;K895)+1,IF(AND($C895&gt;=701,$C895&lt;=705),COUNTIFS($C$4:$C$1500,"&gt;=701",$C$4:$C$1500,"&lt;=705",K$4:K$1500,"&gt;"&amp;K895)+1,IF(AND($C895&gt;=601,$C895&lt;=606),COUNTIFS($C$4:$C$1500,"&gt;=601",$C$4:$C$1500,"&lt;=606",K$4:K$1500,"&gt;"&amp;K895)+1,"")))))))</f>
        <v/>
      </c>
      <c r="N895" s="99">
        <f>IF(OR($C895="",K895=""),"",IF(OR(AND($C895&gt;=1001,$C895&lt;=1005),AND($C895&gt;=1101,$C895&lt;=1105)),COUNTIFS($C$4:$C$1500,"&gt;=1001",$C$4:$C$1500,"&lt;=1005",K$4:K$1500,"&gt;"&amp;K895)+COUNTIFS($C$4:$C$1500,"&gt;=1101",$C$4:$C$1500,"&lt;=1105",K$4:K$1500,"&gt;"&amp;K895)+1,""))</f>
        <v/>
      </c>
      <c r="O895" s="94" t="n">
        <v>58.17</v>
      </c>
      <c r="P895" s="94" t="n">
        <v>45.09</v>
      </c>
      <c r="Q895" s="94" t="n">
        <v>72.59999999999999</v>
      </c>
      <c r="R895" s="94" t="n">
        <v>53.66</v>
      </c>
      <c r="S895" s="94" t="n">
        <v>58.18</v>
      </c>
      <c r="T895" s="99">
        <f>IF(AND(O895&gt;0,O895&lt;36),1,IF(AND(O895&gt;=36,O895&lt;51),2,IF(AND(O895&gt;=51,O895&lt;71),3,IF(AND(O895&gt;=71,O895&lt;=100),4,))))</f>
        <v/>
      </c>
      <c r="U895" s="99">
        <f>IF(AND(P895&gt;0,P895&lt;41),1,IF(AND(P895&gt;=41,P895&lt;56),2,IF(AND(P895&gt;=56,P895&lt;71),3,IF(AND(P895&gt;=71,P895&lt;=100),4,))))</f>
        <v/>
      </c>
      <c r="V895" s="99">
        <f>IF(AND(Q895&gt;0,Q895&lt;41),1,IF(AND(Q895&gt;=41,Q895&lt;56),2,IF(AND(Q895&gt;=56,Q895&lt;71),3,IF(AND(Q895&gt;=71,Q895&lt;=100),4,))))</f>
        <v/>
      </c>
      <c r="W895" s="99">
        <f>IF(AND(R895&gt;0,R895&lt;36),1,IF(AND(R895&gt;=36,R895&lt;51),2,IF(AND(R895&gt;=51,R895&lt;66),3,IF(AND(R895&gt;=66,R895&lt;=100),4,))))</f>
        <v/>
      </c>
      <c r="X895" s="100">
        <f>IF(AND(S895&gt;0,S895&lt;37),1,IF(AND(S895&gt;=37,S895&lt;58),2,IF(AND(S895&gt;=58,S895&lt;71),3,IF(AND(S895&gt;=71,S895&lt;=100),4,))))</f>
        <v/>
      </c>
      <c r="Y895" s="101">
        <f>IF(SUM(AC895:AG895)=0, "", ROUND(((AC895*3+AD895*3+AE895*3+AF895*3+AG895*1)/13)*5,0))</f>
        <v/>
      </c>
      <c r="Z895" s="99">
        <f>IF(OR($C895="",Y895=""),"",COUNTIFS($C$4:$C$1500,$C895,Y$4:Y$1500,"&gt;"&amp;Y895)+1)</f>
        <v/>
      </c>
      <c r="AA895" s="99">
        <f>IF(OR($C895="",Y895=""),"",IF(AND($C895&gt;=1001,$C895&lt;=1005),COUNTIFS($C$4:$C$1500,"&gt;=1001",$C$4:$C$1500,"&lt;=1005",Y$4:Y$1500,"&gt;"&amp;Y895)+1,IF(AND($C895&gt;=1101,$C895&lt;=1105),COUNTIFS($C$4:$C$1500,"&gt;=1101",$C$4:$C$1500,"&lt;=1105",Y$4:Y$1500,"&gt;"&amp;Y895)+1,IF(AND($C895&gt;=901,$C895&lt;=905),COUNTIFS($C$4:$C$1500,"&gt;=901",$C$4:$C$1500,"&lt;=905",Y$4:Y$1500,"&gt;"&amp;Y895)+1,IF(AND($C895&gt;=801,$C895&lt;=805),COUNTIFS($C$4:$C$1500,"&gt;=801",$C$4:$C$1500,"&lt;=805",Y$4:Y$1500,"&gt;"&amp;Y895)+1,IF(AND($C895&gt;=701,$C895&lt;=705),COUNTIFS($C$4:$C$1500,"&gt;=701",$C$4:$C$1500,"&lt;=705",Y$4:Y$1500,"&gt;"&amp;Y895)+1,IF(AND($C895&gt;=601,$C895&lt;=606),COUNTIFS($C$4:$C$1500,"&gt;=601",$C$4:$C$1500,"&lt;=606",Y$4:Y$1500,"&gt;"&amp;Y895)+1,"")))))))</f>
        <v/>
      </c>
      <c r="AB895" s="99">
        <f>IF(OR($C895="",Y895=""),"",IF(OR(AND($C895&gt;=1001,$C895&lt;=1005),AND($C895&gt;=1101,$C895&lt;=1105)),COUNTIFS($C$4:$C$1500,"&gt;=1001",$C$4:$C$1500,"&lt;=1005",Y$4:Y$1500,"&gt;"&amp;Y895)+COUNTIFS($C$4:$C$1500,"&gt;=1101",$C$4:$C$1500,"&lt;=1105",Y$4:Y$1500,"&gt;"&amp;Y895)+1,""))</f>
        <v/>
      </c>
      <c r="AC895" s="94" t="n">
        <v>42.18</v>
      </c>
      <c r="AD895" s="94" t="n">
        <v>31.57</v>
      </c>
      <c r="AE895" s="94" t="n">
        <v>33.06</v>
      </c>
      <c r="AF895" s="94" t="n">
        <v>58.9</v>
      </c>
      <c r="AG895" s="94" t="n">
        <v>56</v>
      </c>
      <c r="AH895" s="99">
        <f>IF(AND(AC895&gt;0,AC895&lt;36),1,IF(AND(AC895&gt;=36,AC895&lt;51),2,IF(AND(AC895&gt;=51,AC895&lt;71),3,IF(AND(AC895&gt;=71,AC895&lt;=100),4,))))</f>
        <v/>
      </c>
      <c r="AI895" s="99">
        <f>IF(AND(AD895&gt;0,AD895&lt;41),1,IF(AND(AD895&gt;=41,AD895&lt;56),2,IF(AND(AD895&gt;=56,AD895&lt;71),3,IF(AND(AD895&gt;=71,AD895&lt;=100),4,))))</f>
        <v/>
      </c>
      <c r="AJ895" s="99">
        <f>IF(AND(AE895&gt;0,AE895&lt;41),1,IF(AND(AE895&gt;=41,AE895&lt;56),2,IF(AND(AE895&gt;=56,AE895&lt;71),3,IF(AND(AE895&gt;=71,AE895&lt;=100),4,))))</f>
        <v/>
      </c>
      <c r="AK895" s="99">
        <f>IF(AND(AF895&gt;0,AF895&lt;36),1,IF(AND(AF895&gt;=36,AF895&lt;51),2,IF(AND(AF895&gt;=51,AF895&lt;66),3,IF(AND(AF895&gt;=66,AF895&lt;=100),4,))))</f>
        <v/>
      </c>
      <c r="AL895" s="100">
        <f>IF(AND(AG895&gt;0,AG895&lt;37),1,IF(AND(AG895&gt;=37,AG895&lt;58),2,IF(AND(AG895&gt;=58,AG895&lt;71),3,IF(AND(AG895&gt;=71,AG895&lt;=100),4,))))</f>
        <v/>
      </c>
      <c r="AM895" s="101">
        <f>IF((Y895&lt;&gt;"")*(K895&lt;&gt;""),Y895-K895,"")</f>
        <v/>
      </c>
      <c r="AN895" s="99">
        <f>IF((Z895&lt;&gt;"")*(L895&lt;&gt;""),Z895-L895,"")</f>
        <v/>
      </c>
      <c r="AO895" s="99">
        <f>IF((AA895&lt;&gt;"")*(M895&lt;&gt;""),AA895-M895,"")</f>
        <v/>
      </c>
      <c r="AP895" s="99">
        <f>IF((AB895&lt;&gt;"")*(N895&lt;&gt;""),AB895-N895,"")</f>
        <v/>
      </c>
      <c r="AQ895" s="94">
        <f>IF((AC895&lt;&gt;"")*(O895&lt;&gt;""),AC895-O895,"")</f>
        <v/>
      </c>
      <c r="AR895" s="94">
        <f>IF((AD895&lt;&gt;"")*(P895&lt;&gt;""),AD895-P895,"")</f>
        <v/>
      </c>
      <c r="AS895" s="94">
        <f>IF((AE895&lt;&gt;"")*(Q895&lt;&gt;""),AE895-Q895,"")</f>
        <v/>
      </c>
      <c r="AT895" s="94">
        <f>IF((AF895&lt;&gt;"")*(R895&lt;&gt;""),AF895-R895,"")</f>
        <v/>
      </c>
      <c r="AU895" s="94">
        <f>IF((AG895&lt;&gt;"")*(S895&lt;&gt;""),AG895-S895,"")</f>
        <v/>
      </c>
      <c r="AV895" s="99">
        <f>IF((AH895&lt;&gt;"")*(T895&lt;&gt;""),AH895-T895,"")</f>
        <v/>
      </c>
      <c r="AW895" s="99">
        <f>IF((AI895&lt;&gt;"")*(U895&lt;&gt;""),AI895-U895,"")</f>
        <v/>
      </c>
      <c r="AX895" s="99">
        <f>IF((AJ895&lt;&gt;"")*(V895&lt;&gt;""),AJ895-V895,"")</f>
        <v/>
      </c>
      <c r="AY895" s="99">
        <f>IF((AK895&lt;&gt;"")*(W895&lt;&gt;""),AK895-W895,"")</f>
        <v/>
      </c>
      <c r="AZ895" s="102">
        <f>IF((AL895&lt;&gt;"")*(X895&lt;&gt;""),AL895-X895,"")</f>
        <v/>
      </c>
      <c r="BA895" s="50">
        <f>IFERROR(__xludf.dummyfunction("AI(""Actúa como un tutor académico y dirígete personalmente al estudiante "" &amp; I895 &amp; "" "" &amp; J895 &amp; "" "" &amp; G895 &amp; "" "" &amp; H895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AM895 &amp; ""'. Diferencias por área: Matemáticas ("" &amp; AQ895 &amp; ""), Ciencias Natura"&amp;"les ("" &amp; AR895 &amp; ""), Sociales ("" &amp; AS895 &amp; ""), Lectura Crítica ("" &amp; AT895 &amp; "") e Inglés ("" &amp; AU895 &amp; ""). Variación en posición: grupo ("" &amp; AN895 &amp; ""), grado ("" &amp; AO895 &amp; "") y media ("" &amp; AP895 &amp; ""). Puntajes Primer Simulacro: Global "" &amp; K895 &amp; "", Mat "" &amp; "&amp;"O4 &amp; "", Cien "" &amp; P895 &amp; "", Soc "" &amp; Q895 &amp; "", Lec "" &amp; R895 &amp; "", Ing "" &amp; S895 &amp; "". Puntajes Segundo Simulacro: Global "" &amp; Y895 &amp; "", Mat "" &amp; AC895 &amp; "", Cien "" &amp; AD895 &amp; "", Soc "" &amp; AE895 &amp; "", Lec "" &amp; AF895 &amp; "", Ing "" &amp; AG895 &amp; "". Escribe un mensaje motivador"&amp;" y breve (máximo 4 líneas)."")
"),"=AI(""Actúa como un tutor académico y dirígete personalmente al estudiante "" &amp; I895 &amp; "" "" &amp; J895 &amp; "" "" &amp; G895 &amp; "" "" &amp; H895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AM895 &amp; ""'. Diferencias por área: Matemáticas ("" &amp; AQ895 &amp; ""), Ciencias Natur"&amp;"ales ("" &amp; AR895 &amp; ""), Sociales ("" &amp; AS895 &amp; ""), Lectura Crítica ("" &amp; AT895 &amp; "") e Inglés ("" &amp; AU895 &amp; ""). Variación en posición: grupo ("" &amp; AN895 &amp; ""), grado ("" &amp; AO895 &amp; "") y media ("" &amp; AP895 &amp; ""). Puntajes Primer Simulacro: Global "" &amp; K895 &amp; "", Mat "" &amp;"&amp;" O895 &amp; "", Cien "" &amp; P895 &amp; "", Soc "" &amp; Q895 &amp; "", Lec "" &amp; R895 &amp; "", Ing "" &amp; S895 &amp; "". Puntajes Segundo Simulacro: Global "" &amp; Y895 &amp; "", Mat "" &amp; AC895 &amp; "", Cien "" &amp; AD895 &amp; "", Soc "" &amp; AE895 &amp; "", Lec "" &amp; AF895 &amp; "", Ing "" &amp; AG895 &amp; "". Escribe un mensaje motivado"&amp;"r y breve (máximo 4 líneas)."")
")</f>
        <v/>
      </c>
      <c r="BB895" s="119">
        <f>IF(SUM(BC895:BG895)=0,"",IF(BG895="",ROUND(((BC895*3+BD895*3+BE895*3+BF895*3)/12)*5,0),ROUND(((BC895*3+BD895*3+BE895*3+BF895*3+BG895*1)/13)*5,0)))</f>
        <v/>
      </c>
      <c r="BC895" s="119" t="n">
        <v>61</v>
      </c>
      <c r="BD895" s="119" t="n">
        <v>56</v>
      </c>
      <c r="BE895" s="119" t="n">
        <v>56</v>
      </c>
      <c r="BF895" s="119" t="n">
        <v>54</v>
      </c>
      <c r="BG895" s="119" t="n">
        <v>70</v>
      </c>
      <c r="BH895" s="41">
        <f>IF(AND(ISNUMBER(BB895),ISNUMBER(Y895)),BB895-Y895,"")</f>
        <v/>
      </c>
      <c r="BI895" s="119" t="n"/>
      <c r="BJ895" s="119" t="n"/>
      <c r="BK895" s="119" t="n"/>
      <c r="BL895" s="119" t="n"/>
      <c r="BM895" s="119" t="n"/>
    </row>
    <row r="896" ht="15.75" customHeight="1" s="42">
      <c r="A896" s="93" t="n"/>
      <c r="B896" s="94" t="inlineStr">
        <is>
          <t>Bachillerato</t>
        </is>
      </c>
      <c r="C896" s="94" t="n">
        <v>1101</v>
      </c>
      <c r="D896" s="94" t="n"/>
      <c r="E896" s="95" t="n">
        <v>1020332556</v>
      </c>
      <c r="F896" s="96">
        <f>TRIM(G896&amp;" "&amp;H896&amp;" "&amp;I896&amp;" "&amp;J896)</f>
        <v/>
      </c>
      <c r="G896" s="94" t="inlineStr">
        <is>
          <t>Ossa</t>
        </is>
      </c>
      <c r="H896" s="94" t="inlineStr">
        <is>
          <t>Estrada</t>
        </is>
      </c>
      <c r="I896" s="94" t="inlineStr">
        <is>
          <t>Paulina</t>
        </is>
      </c>
      <c r="J896" s="97" t="inlineStr">
        <is>
          <t>Isabel</t>
        </is>
      </c>
      <c r="K896" s="98">
        <f>IF(SUM(O896:S896)=0, "", ROUND(((O896*3+P896*3+Q896*3+R896*3+S896*1)/13)*5,0))</f>
        <v/>
      </c>
      <c r="L896" s="99">
        <f>IF(OR($C896="",K896=""),"",COUNTIFS($C$4:$C$1500,$C896,K$4:K$1500,"&gt;"&amp;K896)+1)</f>
        <v/>
      </c>
      <c r="M896" s="99">
        <f>IF(OR($C896="",K896=""),"",IF(AND($C896&gt;=1001,$C896&lt;=1005),COUNTIFS($C$4:$C$1500,"&gt;=1001",$C$4:$C$1500,"&lt;=1005",K$4:K$1500,"&gt;"&amp;K896)+1,IF(AND($C896&gt;=1101,$C896&lt;=1105),COUNTIFS($C$4:$C$1500,"&gt;=1101",$C$4:$C$1500,"&lt;=1105",K$4:K$1500,"&gt;"&amp;K896)+1,IF(AND($C896&gt;=901,$C896&lt;=905),COUNTIFS($C$4:$C$1500,"&gt;=901",$C$4:$C$1500,"&lt;=905",K$4:K$1500,"&gt;"&amp;K896)+1,IF(AND($C896&gt;=801,$C896&lt;=805),COUNTIFS($C$4:$C$1500,"&gt;=801",$C$4:$C$1500,"&lt;=805",K$4:K$1500,"&gt;"&amp;K896)+1,IF(AND($C896&gt;=701,$C896&lt;=705),COUNTIFS($C$4:$C$1500,"&gt;=701",$C$4:$C$1500,"&lt;=705",K$4:K$1500,"&gt;"&amp;K896)+1,IF(AND($C896&gt;=601,$C896&lt;=606),COUNTIFS($C$4:$C$1500,"&gt;=601",$C$4:$C$1500,"&lt;=606",K$4:K$1500,"&gt;"&amp;K896)+1,"")))))))</f>
        <v/>
      </c>
      <c r="N896" s="99">
        <f>IF(OR($C896="",K896=""),"",IF(OR(AND($C896&gt;=1001,$C896&lt;=1005),AND($C896&gt;=1101,$C896&lt;=1105)),COUNTIFS($C$4:$C$1500,"&gt;=1001",$C$4:$C$1500,"&lt;=1005",K$4:K$1500,"&gt;"&amp;K896)+COUNTIFS($C$4:$C$1500,"&gt;=1101",$C$4:$C$1500,"&lt;=1105",K$4:K$1500,"&gt;"&amp;K896)+1,""))</f>
        <v/>
      </c>
      <c r="O896" s="94" t="n">
        <v>46.83</v>
      </c>
      <c r="P896" s="94" t="n">
        <v>38.6</v>
      </c>
      <c r="Q896" s="94" t="n">
        <v>50.8</v>
      </c>
      <c r="R896" s="94" t="n">
        <v>43.9</v>
      </c>
      <c r="S896" s="94" t="n">
        <v>63.64</v>
      </c>
      <c r="T896" s="99">
        <f>IF(AND(O896&gt;0,O896&lt;36),1,IF(AND(O896&gt;=36,O896&lt;51),2,IF(AND(O896&gt;=51,O896&lt;71),3,IF(AND(O896&gt;=71,O896&lt;=100),4,))))</f>
        <v/>
      </c>
      <c r="U896" s="99">
        <f>IF(AND(P896&gt;0,P896&lt;41),1,IF(AND(P896&gt;=41,P896&lt;56),2,IF(AND(P896&gt;=56,P896&lt;71),3,IF(AND(P896&gt;=71,P896&lt;=100),4,))))</f>
        <v/>
      </c>
      <c r="V896" s="99">
        <f>IF(AND(Q896&gt;0,Q896&lt;41),1,IF(AND(Q896&gt;=41,Q896&lt;56),2,IF(AND(Q896&gt;=56,Q896&lt;71),3,IF(AND(Q896&gt;=71,Q896&lt;=100),4,))))</f>
        <v/>
      </c>
      <c r="W896" s="99">
        <f>IF(AND(R896&gt;0,R896&lt;36),1,IF(AND(R896&gt;=36,R896&lt;51),2,IF(AND(R896&gt;=51,R896&lt;66),3,IF(AND(R896&gt;=66,R896&lt;=100),4,))))</f>
        <v/>
      </c>
      <c r="X896" s="100">
        <f>IF(AND(S896&gt;0,S896&lt;37),1,IF(AND(S896&gt;=37,S896&lt;58),2,IF(AND(S896&gt;=58,S896&lt;71),3,IF(AND(S896&gt;=71,S896&lt;=100),4,))))</f>
        <v/>
      </c>
      <c r="Y896" s="101">
        <f>IF(SUM(AC896:AG896)=0, "", ROUND(((AC896*3+AD896*3+AE896*3+AF896*3+AG896*1)/13)*5,0))</f>
        <v/>
      </c>
      <c r="Z896" s="99">
        <f>IF(OR($C896="",Y896=""),"",COUNTIFS($C$4:$C$1500,$C896,Y$4:Y$1500,"&gt;"&amp;Y896)+1)</f>
        <v/>
      </c>
      <c r="AA896" s="99">
        <f>IF(OR($C896="",Y896=""),"",IF(AND($C896&gt;=1001,$C896&lt;=1005),COUNTIFS($C$4:$C$1500,"&gt;=1001",$C$4:$C$1500,"&lt;=1005",Y$4:Y$1500,"&gt;"&amp;Y896)+1,IF(AND($C896&gt;=1101,$C896&lt;=1105),COUNTIFS($C$4:$C$1500,"&gt;=1101",$C$4:$C$1500,"&lt;=1105",Y$4:Y$1500,"&gt;"&amp;Y896)+1,IF(AND($C896&gt;=901,$C896&lt;=905),COUNTIFS($C$4:$C$1500,"&gt;=901",$C$4:$C$1500,"&lt;=905",Y$4:Y$1500,"&gt;"&amp;Y896)+1,IF(AND($C896&gt;=801,$C896&lt;=805),COUNTIFS($C$4:$C$1500,"&gt;=801",$C$4:$C$1500,"&lt;=805",Y$4:Y$1500,"&gt;"&amp;Y896)+1,IF(AND($C896&gt;=701,$C896&lt;=705),COUNTIFS($C$4:$C$1500,"&gt;=701",$C$4:$C$1500,"&lt;=705",Y$4:Y$1500,"&gt;"&amp;Y896)+1,IF(AND($C896&gt;=601,$C896&lt;=606),COUNTIFS($C$4:$C$1500,"&gt;=601",$C$4:$C$1500,"&lt;=606",Y$4:Y$1500,"&gt;"&amp;Y896)+1,"")))))))</f>
        <v/>
      </c>
      <c r="AB896" s="99">
        <f>IF(OR($C896="",Y896=""),"",IF(OR(AND($C896&gt;=1001,$C896&lt;=1005),AND($C896&gt;=1101,$C896&lt;=1105)),COUNTIFS($C$4:$C$1500,"&gt;=1001",$C$4:$C$1500,"&lt;=1005",Y$4:Y$1500,"&gt;"&amp;Y896)+COUNTIFS($C$4:$C$1500,"&gt;=1101",$C$4:$C$1500,"&lt;=1105",Y$4:Y$1500,"&gt;"&amp;Y896)+1,""))</f>
        <v/>
      </c>
      <c r="AC896" s="94" t="n">
        <v>50.16</v>
      </c>
      <c r="AD896" s="94" t="n">
        <v>37.18</v>
      </c>
      <c r="AE896" s="94" t="n">
        <v>38.82</v>
      </c>
      <c r="AF896" s="94" t="n">
        <v>33.29</v>
      </c>
      <c r="AG896" s="94" t="n">
        <v>28</v>
      </c>
      <c r="AH896" s="99">
        <f>IF(AND(AC896&gt;0,AC896&lt;36),1,IF(AND(AC896&gt;=36,AC896&lt;51),2,IF(AND(AC896&gt;=51,AC896&lt;71),3,IF(AND(AC896&gt;=71,AC896&lt;=100),4,))))</f>
        <v/>
      </c>
      <c r="AI896" s="99">
        <f>IF(AND(AD896&gt;0,AD896&lt;41),1,IF(AND(AD896&gt;=41,AD896&lt;56),2,IF(AND(AD896&gt;=56,AD896&lt;71),3,IF(AND(AD896&gt;=71,AD896&lt;=100),4,))))</f>
        <v/>
      </c>
      <c r="AJ896" s="99">
        <f>IF(AND(AE896&gt;0,AE896&lt;41),1,IF(AND(AE896&gt;=41,AE896&lt;56),2,IF(AND(AE896&gt;=56,AE896&lt;71),3,IF(AND(AE896&gt;=71,AE896&lt;=100),4,))))</f>
        <v/>
      </c>
      <c r="AK896" s="99">
        <f>IF(AND(AF896&gt;0,AF896&lt;36),1,IF(AND(AF896&gt;=36,AF896&lt;51),2,IF(AND(AF896&gt;=51,AF896&lt;66),3,IF(AND(AF896&gt;=66,AF896&lt;=100),4,))))</f>
        <v/>
      </c>
      <c r="AL896" s="100">
        <f>IF(AND(AG896&gt;0,AG896&lt;37),1,IF(AND(AG896&gt;=37,AG896&lt;58),2,IF(AND(AG896&gt;=58,AG896&lt;71),3,IF(AND(AG896&gt;=71,AG896&lt;=100),4,))))</f>
        <v/>
      </c>
      <c r="AM896" s="101">
        <f>IF((Y896&lt;&gt;"")*(K896&lt;&gt;""),Y896-K896,"")</f>
        <v/>
      </c>
      <c r="AN896" s="99">
        <f>IF((Z896&lt;&gt;"")*(L896&lt;&gt;""),Z896-L896,"")</f>
        <v/>
      </c>
      <c r="AO896" s="99">
        <f>IF((AA896&lt;&gt;"")*(M896&lt;&gt;""),AA896-M896,"")</f>
        <v/>
      </c>
      <c r="AP896" s="99">
        <f>IF((AB896&lt;&gt;"")*(N896&lt;&gt;""),AB896-N896,"")</f>
        <v/>
      </c>
      <c r="AQ896" s="94">
        <f>IF((AC896&lt;&gt;"")*(O896&lt;&gt;""),AC896-O896,"")</f>
        <v/>
      </c>
      <c r="AR896" s="94">
        <f>IF((AD896&lt;&gt;"")*(P896&lt;&gt;""),AD896-P896,"")</f>
        <v/>
      </c>
      <c r="AS896" s="94">
        <f>IF((AE896&lt;&gt;"")*(Q896&lt;&gt;""),AE896-Q896,"")</f>
        <v/>
      </c>
      <c r="AT896" s="94">
        <f>IF((AF896&lt;&gt;"")*(R896&lt;&gt;""),AF896-R896,"")</f>
        <v/>
      </c>
      <c r="AU896" s="94">
        <f>IF((AG896&lt;&gt;"")*(S896&lt;&gt;""),AG896-S896,"")</f>
        <v/>
      </c>
      <c r="AV896" s="99">
        <f>IF((AH896&lt;&gt;"")*(T896&lt;&gt;""),AH896-T896,"")</f>
        <v/>
      </c>
      <c r="AW896" s="99">
        <f>IF((AI896&lt;&gt;"")*(U896&lt;&gt;""),AI896-U896,"")</f>
        <v/>
      </c>
      <c r="AX896" s="99">
        <f>IF((AJ896&lt;&gt;"")*(V896&lt;&gt;""),AJ896-V896,"")</f>
        <v/>
      </c>
      <c r="AY896" s="99">
        <f>IF((AK896&lt;&gt;"")*(W896&lt;&gt;""),AK896-W896,"")</f>
        <v/>
      </c>
      <c r="AZ896" s="102">
        <f>IF((AL896&lt;&gt;"")*(X896&lt;&gt;""),AL896-X896,"")</f>
        <v/>
      </c>
      <c r="BA896" s="50">
        <f>IFERROR(__xludf.dummyfunction("AI(""Actúa como un tutor académico y dirígete personalmente al estudiante "" &amp; I896 &amp; "" "" &amp; J896 &amp; "" "" &amp; G896 &amp; "" "" &amp; H896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AM896 &amp; ""'. Diferencias por área: Matemáticas ("" &amp; AQ896 &amp; ""), Ciencias Natura"&amp;"les ("" &amp; AR896 &amp; ""), Sociales ("" &amp; AS896 &amp; ""), Lectura Crítica ("" &amp; AT896 &amp; "") e Inglés ("" &amp; AU896 &amp; ""). Variación en posición: grupo ("" &amp; AN896 &amp; ""), grado ("" &amp; AO896 &amp; "") y media ("" &amp; AP896 &amp; ""). Puntajes Primer Simulacro: Global "" &amp; K896 &amp; "", Mat "" &amp; "&amp;"O4 &amp; "", Cien "" &amp; P896 &amp; "", Soc "" &amp; Q896 &amp; "", Lec "" &amp; R896 &amp; "", Ing "" &amp; S896 &amp; "". Puntajes Segundo Simulacro: Global "" &amp; Y896 &amp; "", Mat "" &amp; AC896 &amp; "", Cien "" &amp; AD896 &amp; "", Soc "" &amp; AE896 &amp; "", Lec "" &amp; AF896 &amp; "", Ing "" &amp; AG896 &amp; "". Escribe un mensaje motivador"&amp;" y breve (máximo 4 líneas)."")
"),"=AI(""Actúa como un tutor académico y dirígete personalmente al estudiante "" &amp; I896 &amp; "" "" &amp; J896 &amp; "" "" &amp; G896 &amp; "" "" &amp; H896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AM896 &amp; ""'. Diferencias por área: Matemáticas ("" &amp; AQ896 &amp; ""), Ciencias Natur"&amp;"ales ("" &amp; AR896 &amp; ""), Sociales ("" &amp; AS896 &amp; ""), Lectura Crítica ("" &amp; AT896 &amp; "") e Inglés ("" &amp; AU896 &amp; ""). Variación en posición: grupo ("" &amp; AN896 &amp; ""), grado ("" &amp; AO896 &amp; "") y media ("" &amp; AP896 &amp; ""). Puntajes Primer Simulacro: Global "" &amp; K896 &amp; "", Mat "" &amp;"&amp;" O896 &amp; "", Cien "" &amp; P896 &amp; "", Soc "" &amp; Q896 &amp; "", Lec "" &amp; R896 &amp; "", Ing "" &amp; S896 &amp; "". Puntajes Segundo Simulacro: Global "" &amp; Y896 &amp; "", Mat "" &amp; AC896 &amp; "", Cien "" &amp; AD896 &amp; "", Soc "" &amp; AE896 &amp; "", Lec "" &amp; AF896 &amp; "", Ing "" &amp; AG896 &amp; "". Escribe un mensaje motivado"&amp;"r y breve (máximo 4 líneas)."")
")</f>
        <v/>
      </c>
      <c r="BB896" s="119">
        <f>IF(SUM(BC896:BG896)=0,"",IF(BG896="",ROUND(((BC896*3+BD896*3+BE896*3+BF896*3)/12)*5,0),ROUND(((BC896*3+BD896*3+BE896*3+BF896*3+BG896*1)/13)*5,0)))</f>
        <v/>
      </c>
      <c r="BC896" s="119" t="n">
        <v>61</v>
      </c>
      <c r="BD896" s="119" t="n">
        <v>65</v>
      </c>
      <c r="BE896" s="119" t="n">
        <v>43</v>
      </c>
      <c r="BF896" s="119" t="n">
        <v>51</v>
      </c>
      <c r="BG896" s="119" t="n">
        <v>49</v>
      </c>
      <c r="BH896" s="41">
        <f>IF(AND(ISNUMBER(BB896),ISNUMBER(Y896)),BB896-Y896,"")</f>
        <v/>
      </c>
      <c r="BI896" s="119" t="n"/>
      <c r="BJ896" s="119" t="n"/>
      <c r="BK896" s="119" t="n"/>
      <c r="BL896" s="119" t="n"/>
      <c r="BM896" s="119" t="n"/>
    </row>
    <row r="897" ht="15.75" customHeight="1" s="42">
      <c r="A897" s="93" t="n"/>
      <c r="B897" s="94" t="inlineStr">
        <is>
          <t>Bachillerato</t>
        </is>
      </c>
      <c r="C897" s="94" t="n">
        <v>1101</v>
      </c>
      <c r="D897" s="94" t="n"/>
      <c r="E897" s="95" t="n">
        <v>1011593557</v>
      </c>
      <c r="F897" s="96">
        <f>TRIM(G897&amp;" "&amp;H897&amp;" "&amp;I897&amp;" "&amp;J897)</f>
        <v/>
      </c>
      <c r="G897" s="94" t="inlineStr">
        <is>
          <t>Pereira</t>
        </is>
      </c>
      <c r="H897" s="94" t="inlineStr">
        <is>
          <t>Valderrama</t>
        </is>
      </c>
      <c r="I897" s="94" t="inlineStr">
        <is>
          <t>Isabella</t>
        </is>
      </c>
      <c r="J897" s="97" t="n"/>
      <c r="K897" s="98">
        <f>IF(SUM(O897:S897)=0, "", ROUND(((O897*3+P897*3+Q897*3+R897*3+S897*1)/13)*5,0))</f>
        <v/>
      </c>
      <c r="L897" s="99">
        <f>IF(OR($C897="",K897=""),"",COUNTIFS($C$4:$C$1500,$C897,K$4:K$1500,"&gt;"&amp;K897)+1)</f>
        <v/>
      </c>
      <c r="M897" s="99">
        <f>IF(OR($C897="",K897=""),"",IF(AND($C897&gt;=1001,$C897&lt;=1005),COUNTIFS($C$4:$C$1500,"&gt;=1001",$C$4:$C$1500,"&lt;=1005",K$4:K$1500,"&gt;"&amp;K897)+1,IF(AND($C897&gt;=1101,$C897&lt;=1105),COUNTIFS($C$4:$C$1500,"&gt;=1101",$C$4:$C$1500,"&lt;=1105",K$4:K$1500,"&gt;"&amp;K897)+1,IF(AND($C897&gt;=901,$C897&lt;=905),COUNTIFS($C$4:$C$1500,"&gt;=901",$C$4:$C$1500,"&lt;=905",K$4:K$1500,"&gt;"&amp;K897)+1,IF(AND($C897&gt;=801,$C897&lt;=805),COUNTIFS($C$4:$C$1500,"&gt;=801",$C$4:$C$1500,"&lt;=805",K$4:K$1500,"&gt;"&amp;K897)+1,IF(AND($C897&gt;=701,$C897&lt;=705),COUNTIFS($C$4:$C$1500,"&gt;=701",$C$4:$C$1500,"&lt;=705",K$4:K$1500,"&gt;"&amp;K897)+1,IF(AND($C897&gt;=601,$C897&lt;=606),COUNTIFS($C$4:$C$1500,"&gt;=601",$C$4:$C$1500,"&lt;=606",K$4:K$1500,"&gt;"&amp;K897)+1,"")))))))</f>
        <v/>
      </c>
      <c r="N897" s="99">
        <f>IF(OR($C897="",K897=""),"",IF(OR(AND($C897&gt;=1001,$C897&lt;=1005),AND($C897&gt;=1101,$C897&lt;=1105)),COUNTIFS($C$4:$C$1500,"&gt;=1001",$C$4:$C$1500,"&lt;=1005",K$4:K$1500,"&gt;"&amp;K897)+COUNTIFS($C$4:$C$1500,"&gt;=1101",$C$4:$C$1500,"&lt;=1105",K$4:K$1500,"&gt;"&amp;K897)+1,""))</f>
        <v/>
      </c>
      <c r="O897" s="94" t="n">
        <v>30.26</v>
      </c>
      <c r="P897" s="94" t="n">
        <v>35.61</v>
      </c>
      <c r="Q897" s="94" t="n">
        <v>24.58</v>
      </c>
      <c r="R897" s="94" t="n">
        <v>24.39</v>
      </c>
      <c r="S897" s="94" t="n">
        <v>52.73</v>
      </c>
      <c r="T897" s="99">
        <f>IF(AND(O897&gt;0,O897&lt;36),1,IF(AND(O897&gt;=36,O897&lt;51),2,IF(AND(O897&gt;=51,O897&lt;71),3,IF(AND(O897&gt;=71,O897&lt;=100),4,))))</f>
        <v/>
      </c>
      <c r="U897" s="99">
        <f>IF(AND(P897&gt;0,P897&lt;41),1,IF(AND(P897&gt;=41,P897&lt;56),2,IF(AND(P897&gt;=56,P897&lt;71),3,IF(AND(P897&gt;=71,P897&lt;=100),4,))))</f>
        <v/>
      </c>
      <c r="V897" s="99">
        <f>IF(AND(Q897&gt;0,Q897&lt;41),1,IF(AND(Q897&gt;=41,Q897&lt;56),2,IF(AND(Q897&gt;=56,Q897&lt;71),3,IF(AND(Q897&gt;=71,Q897&lt;=100),4,))))</f>
        <v/>
      </c>
      <c r="W897" s="99">
        <f>IF(AND(R897&gt;0,R897&lt;36),1,IF(AND(R897&gt;=36,R897&lt;51),2,IF(AND(R897&gt;=51,R897&lt;66),3,IF(AND(R897&gt;=66,R897&lt;=100),4,))))</f>
        <v/>
      </c>
      <c r="X897" s="100">
        <f>IF(AND(S897&gt;0,S897&lt;37),1,IF(AND(S897&gt;=37,S897&lt;58),2,IF(AND(S897&gt;=58,S897&lt;71),3,IF(AND(S897&gt;=71,S897&lt;=100),4,))))</f>
        <v/>
      </c>
      <c r="Y897" s="101">
        <f>IF(SUM(AC897:AG897)=0, "", ROUND(((AC897*3+AD897*3+AE897*3+AF897*3+AG897*1)/13)*5,0))</f>
        <v/>
      </c>
      <c r="Z897" s="99">
        <f>IF(OR($C897="",Y897=""),"",COUNTIFS($C$4:$C$1500,$C897,Y$4:Y$1500,"&gt;"&amp;Y897)+1)</f>
        <v/>
      </c>
      <c r="AA897" s="99">
        <f>IF(OR($C897="",Y897=""),"",IF(AND($C897&gt;=1001,$C897&lt;=1005),COUNTIFS($C$4:$C$1500,"&gt;=1001",$C$4:$C$1500,"&lt;=1005",Y$4:Y$1500,"&gt;"&amp;Y897)+1,IF(AND($C897&gt;=1101,$C897&lt;=1105),COUNTIFS($C$4:$C$1500,"&gt;=1101",$C$4:$C$1500,"&lt;=1105",Y$4:Y$1500,"&gt;"&amp;Y897)+1,IF(AND($C897&gt;=901,$C897&lt;=905),COUNTIFS($C$4:$C$1500,"&gt;=901",$C$4:$C$1500,"&lt;=905",Y$4:Y$1500,"&gt;"&amp;Y897)+1,IF(AND($C897&gt;=801,$C897&lt;=805),COUNTIFS($C$4:$C$1500,"&gt;=801",$C$4:$C$1500,"&lt;=805",Y$4:Y$1500,"&gt;"&amp;Y897)+1,IF(AND($C897&gt;=701,$C897&lt;=705),COUNTIFS($C$4:$C$1500,"&gt;=701",$C$4:$C$1500,"&lt;=705",Y$4:Y$1500,"&gt;"&amp;Y897)+1,IF(AND($C897&gt;=601,$C897&lt;=606),COUNTIFS($C$4:$C$1500,"&gt;=601",$C$4:$C$1500,"&lt;=606",Y$4:Y$1500,"&gt;"&amp;Y897)+1,"")))))))</f>
        <v/>
      </c>
      <c r="AB897" s="99">
        <f>IF(OR($C897="",Y897=""),"",IF(OR(AND($C897&gt;=1001,$C897&lt;=1005),AND($C897&gt;=1101,$C897&lt;=1105)),COUNTIFS($C$4:$C$1500,"&gt;=1001",$C$4:$C$1500,"&lt;=1005",Y$4:Y$1500,"&gt;"&amp;Y897)+COUNTIFS($C$4:$C$1500,"&gt;=1101",$C$4:$C$1500,"&lt;=1105",Y$4:Y$1500,"&gt;"&amp;Y897)+1,""))</f>
        <v/>
      </c>
      <c r="AC897" s="94" t="n">
        <v>34.2</v>
      </c>
      <c r="AD897" s="94" t="n">
        <v>30.79</v>
      </c>
      <c r="AE897" s="94" t="n">
        <v>23.82</v>
      </c>
      <c r="AF897" s="94" t="n">
        <v>46.1</v>
      </c>
      <c r="AG897" s="94" t="n">
        <v>42</v>
      </c>
      <c r="AH897" s="99">
        <f>IF(AND(AC897&gt;0,AC897&lt;36),1,IF(AND(AC897&gt;=36,AC897&lt;51),2,IF(AND(AC897&gt;=51,AC897&lt;71),3,IF(AND(AC897&gt;=71,AC897&lt;=100),4,))))</f>
        <v/>
      </c>
      <c r="AI897" s="99">
        <f>IF(AND(AD897&gt;0,AD897&lt;41),1,IF(AND(AD897&gt;=41,AD897&lt;56),2,IF(AND(AD897&gt;=56,AD897&lt;71),3,IF(AND(AD897&gt;=71,AD897&lt;=100),4,))))</f>
        <v/>
      </c>
      <c r="AJ897" s="99">
        <f>IF(AND(AE897&gt;0,AE897&lt;41),1,IF(AND(AE897&gt;=41,AE897&lt;56),2,IF(AND(AE897&gt;=56,AE897&lt;71),3,IF(AND(AE897&gt;=71,AE897&lt;=100),4,))))</f>
        <v/>
      </c>
      <c r="AK897" s="99">
        <f>IF(AND(AF897&gt;0,AF897&lt;36),1,IF(AND(AF897&gt;=36,AF897&lt;51),2,IF(AND(AF897&gt;=51,AF897&lt;66),3,IF(AND(AF897&gt;=66,AF897&lt;=100),4,))))</f>
        <v/>
      </c>
      <c r="AL897" s="100">
        <f>IF(AND(AG897&gt;0,AG897&lt;37),1,IF(AND(AG897&gt;=37,AG897&lt;58),2,IF(AND(AG897&gt;=58,AG897&lt;71),3,IF(AND(AG897&gt;=71,AG897&lt;=100),4,))))</f>
        <v/>
      </c>
      <c r="AM897" s="101">
        <f>IF((Y897&lt;&gt;"")*(K897&lt;&gt;""),Y897-K897,"")</f>
        <v/>
      </c>
      <c r="AN897" s="99">
        <f>IF((Z897&lt;&gt;"")*(L897&lt;&gt;""),Z897-L897,"")</f>
        <v/>
      </c>
      <c r="AO897" s="99">
        <f>IF((AA897&lt;&gt;"")*(M897&lt;&gt;""),AA897-M897,"")</f>
        <v/>
      </c>
      <c r="AP897" s="99">
        <f>IF((AB897&lt;&gt;"")*(N897&lt;&gt;""),AB897-N897,"")</f>
        <v/>
      </c>
      <c r="AQ897" s="94">
        <f>IF((AC897&lt;&gt;"")*(O897&lt;&gt;""),AC897-O897,"")</f>
        <v/>
      </c>
      <c r="AR897" s="94">
        <f>IF((AD897&lt;&gt;"")*(P897&lt;&gt;""),AD897-P897,"")</f>
        <v/>
      </c>
      <c r="AS897" s="94">
        <f>IF((AE897&lt;&gt;"")*(Q897&lt;&gt;""),AE897-Q897,"")</f>
        <v/>
      </c>
      <c r="AT897" s="94">
        <f>IF((AF897&lt;&gt;"")*(R897&lt;&gt;""),AF897-R897,"")</f>
        <v/>
      </c>
      <c r="AU897" s="94">
        <f>IF((AG897&lt;&gt;"")*(S897&lt;&gt;""),AG897-S897,"")</f>
        <v/>
      </c>
      <c r="AV897" s="99">
        <f>IF((AH897&lt;&gt;"")*(T897&lt;&gt;""),AH897-T897,"")</f>
        <v/>
      </c>
      <c r="AW897" s="99">
        <f>IF((AI897&lt;&gt;"")*(U897&lt;&gt;""),AI897-U897,"")</f>
        <v/>
      </c>
      <c r="AX897" s="99">
        <f>IF((AJ897&lt;&gt;"")*(V897&lt;&gt;""),AJ897-V897,"")</f>
        <v/>
      </c>
      <c r="AY897" s="99">
        <f>IF((AK897&lt;&gt;"")*(W897&lt;&gt;""),AK897-W897,"")</f>
        <v/>
      </c>
      <c r="AZ897" s="102">
        <f>IF((AL897&lt;&gt;"")*(X897&lt;&gt;""),AL897-X897,"")</f>
        <v/>
      </c>
      <c r="BA897" s="50">
        <f>IFERROR(__xludf.dummyfunction("AI(""Actúa como un tutor académico y dirígete personalmente al estudiante "" &amp; I897 &amp; "" "" &amp; J897 &amp; "" "" &amp; G897 &amp; "" "" &amp; H897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AM897 &amp; ""'. Diferencias por área: Matemáticas ("" &amp; AQ897 &amp; ""), Ciencias Natura"&amp;"les ("" &amp; AR897 &amp; ""), Sociales ("" &amp; AS897 &amp; ""), Lectura Crítica ("" &amp; AT897 &amp; "") e Inglés ("" &amp; AU897 &amp; ""). Variación en posición: grupo ("" &amp; AN897 &amp; ""), grado ("" &amp; AO897 &amp; "") y media ("" &amp; AP897 &amp; ""). Puntajes Primer Simulacro: Global "" &amp; K897 &amp; "", Mat "" &amp; "&amp;"O4 &amp; "", Cien "" &amp; P897 &amp; "", Soc "" &amp; Q897 &amp; "", Lec "" &amp; R897 &amp; "", Ing "" &amp; S897 &amp; "". Puntajes Segundo Simulacro: Global "" &amp; Y897 &amp; "", Mat "" &amp; AC897 &amp; "", Cien "" &amp; AD897 &amp; "", Soc "" &amp; AE897 &amp; "", Lec "" &amp; AF897 &amp; "", Ing "" &amp; AG897 &amp; "". Escribe un mensaje motivador"&amp;" y breve (máximo 4 líneas)."")
"),"=AI(""Actúa como un tutor académico y dirígete personalmente al estudiante "" &amp; I897 &amp; "" "" &amp; J897 &amp; "" "" &amp; G897 &amp; "" "" &amp; H897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AM897 &amp; ""'. Diferencias por área: Matemáticas ("" &amp; AQ897 &amp; ""), Ciencias Natur"&amp;"ales ("" &amp; AR897 &amp; ""), Sociales ("" &amp; AS897 &amp; ""), Lectura Crítica ("" &amp; AT897 &amp; "") e Inglés ("" &amp; AU897 &amp; ""). Variación en posición: grupo ("" &amp; AN897 &amp; ""), grado ("" &amp; AO897 &amp; "") y media ("" &amp; AP897 &amp; ""). Puntajes Primer Simulacro: Global "" &amp; K897 &amp; "", Mat "" &amp;"&amp;" O897 &amp; "", Cien "" &amp; P897 &amp; "", Soc "" &amp; Q897 &amp; "", Lec "" &amp; R897 &amp; "", Ing "" &amp; S897 &amp; "". Puntajes Segundo Simulacro: Global "" &amp; Y897 &amp; "", Mat "" &amp; AC897 &amp; "", Cien "" &amp; AD897 &amp; "", Soc "" &amp; AE897 &amp; "", Lec "" &amp; AF897 &amp; "", Ing "" &amp; AG897 &amp; "". Escribe un mensaje motivado"&amp;"r y breve (máximo 4 líneas)."")
")</f>
        <v/>
      </c>
      <c r="BB897" s="119">
        <f>IF(SUM(BC897:BG897)=0,"",IF(BG897="",ROUND(((BC897*3+BD897*3+BE897*3+BF897*3)/12)*5,0),ROUND(((BC897*3+BD897*3+BE897*3+BF897*3+BG897*1)/13)*5,0)))</f>
        <v/>
      </c>
      <c r="BC897" s="119" t="n">
        <v>39</v>
      </c>
      <c r="BD897" s="119" t="n">
        <v>40</v>
      </c>
      <c r="BE897" s="119" t="n">
        <v>35</v>
      </c>
      <c r="BF897" s="119" t="n">
        <v>41</v>
      </c>
      <c r="BG897" s="119" t="n">
        <v>44</v>
      </c>
      <c r="BH897" s="41">
        <f>IF(AND(ISNUMBER(BB897),ISNUMBER(Y897)),BB897-Y897,"")</f>
        <v/>
      </c>
      <c r="BI897" s="119" t="n"/>
      <c r="BJ897" s="119" t="n"/>
      <c r="BK897" s="119" t="n"/>
      <c r="BL897" s="119" t="n"/>
      <c r="BM897" s="119" t="n"/>
    </row>
    <row r="898" ht="15.75" customHeight="1" s="42">
      <c r="A898" s="93" t="n"/>
      <c r="B898" s="94" t="inlineStr">
        <is>
          <t>Bachillerato</t>
        </is>
      </c>
      <c r="C898" s="94" t="n">
        <v>1101</v>
      </c>
      <c r="D898" s="94" t="n"/>
      <c r="E898" s="95" t="n">
        <v>1045328130</v>
      </c>
      <c r="F898" s="96">
        <f>TRIM(G898&amp;" "&amp;H898&amp;" "&amp;I898&amp;" "&amp;J898)</f>
        <v/>
      </c>
      <c r="G898" s="94" t="inlineStr">
        <is>
          <t>Pineda</t>
        </is>
      </c>
      <c r="H898" s="94" t="inlineStr">
        <is>
          <t>Castañeda</t>
        </is>
      </c>
      <c r="I898" s="94" t="inlineStr">
        <is>
          <t>Santiago</t>
        </is>
      </c>
      <c r="J898" s="97" t="n"/>
      <c r="K898" s="98">
        <f>IF(SUM(O898:S898)=0, "", ROUND(((O898*3+P898*3+Q898*3+R898*3+S898*1)/13)*5,0))</f>
        <v/>
      </c>
      <c r="L898" s="99">
        <f>IF(OR($C898="",K898=""),"",COUNTIFS($C$4:$C$1500,$C898,K$4:K$1500,"&gt;"&amp;K898)+1)</f>
        <v/>
      </c>
      <c r="M898" s="99">
        <f>IF(OR($C898="",K898=""),"",IF(AND($C898&gt;=1001,$C898&lt;=1005),COUNTIFS($C$4:$C$1500,"&gt;=1001",$C$4:$C$1500,"&lt;=1005",K$4:K$1500,"&gt;"&amp;K898)+1,IF(AND($C898&gt;=1101,$C898&lt;=1105),COUNTIFS($C$4:$C$1500,"&gt;=1101",$C$4:$C$1500,"&lt;=1105",K$4:K$1500,"&gt;"&amp;K898)+1,IF(AND($C898&gt;=901,$C898&lt;=905),COUNTIFS($C$4:$C$1500,"&gt;=901",$C$4:$C$1500,"&lt;=905",K$4:K$1500,"&gt;"&amp;K898)+1,IF(AND($C898&gt;=801,$C898&lt;=805),COUNTIFS($C$4:$C$1500,"&gt;=801",$C$4:$C$1500,"&lt;=805",K$4:K$1500,"&gt;"&amp;K898)+1,IF(AND($C898&gt;=701,$C898&lt;=705),COUNTIFS($C$4:$C$1500,"&gt;=701",$C$4:$C$1500,"&lt;=705",K$4:K$1500,"&gt;"&amp;K898)+1,IF(AND($C898&gt;=601,$C898&lt;=606),COUNTIFS($C$4:$C$1500,"&gt;=601",$C$4:$C$1500,"&lt;=606",K$4:K$1500,"&gt;"&amp;K898)+1,"")))))))</f>
        <v/>
      </c>
      <c r="N898" s="99">
        <f>IF(OR($C898="",K898=""),"",IF(OR(AND($C898&gt;=1001,$C898&lt;=1005),AND($C898&gt;=1101,$C898&lt;=1105)),COUNTIFS($C$4:$C$1500,"&gt;=1001",$C$4:$C$1500,"&lt;=1005",K$4:K$1500,"&gt;"&amp;K898)+COUNTIFS($C$4:$C$1500,"&gt;=1101",$C$4:$C$1500,"&lt;=1105",K$4:K$1500,"&gt;"&amp;K898)+1,""))</f>
        <v/>
      </c>
      <c r="O898" s="94" t="n">
        <v>51.24</v>
      </c>
      <c r="P898" s="94" t="n">
        <v>47.22</v>
      </c>
      <c r="Q898" s="94" t="n">
        <v>40.21</v>
      </c>
      <c r="R898" s="94" t="n">
        <v>75.61</v>
      </c>
      <c r="S898" s="94" t="n">
        <v>60</v>
      </c>
      <c r="T898" s="99">
        <f>IF(AND(O898&gt;0,O898&lt;36),1,IF(AND(O898&gt;=36,O898&lt;51),2,IF(AND(O898&gt;=51,O898&lt;71),3,IF(AND(O898&gt;=71,O898&lt;=100),4,))))</f>
        <v/>
      </c>
      <c r="U898" s="99">
        <f>IF(AND(P898&gt;0,P898&lt;41),1,IF(AND(P898&gt;=41,P898&lt;56),2,IF(AND(P898&gt;=56,P898&lt;71),3,IF(AND(P898&gt;=71,P898&lt;=100),4,))))</f>
        <v/>
      </c>
      <c r="V898" s="99">
        <f>IF(AND(Q898&gt;0,Q898&lt;41),1,IF(AND(Q898&gt;=41,Q898&lt;56),2,IF(AND(Q898&gt;=56,Q898&lt;71),3,IF(AND(Q898&gt;=71,Q898&lt;=100),4,))))</f>
        <v/>
      </c>
      <c r="W898" s="99">
        <f>IF(AND(R898&gt;0,R898&lt;36),1,IF(AND(R898&gt;=36,R898&lt;51),2,IF(AND(R898&gt;=51,R898&lt;66),3,IF(AND(R898&gt;=66,R898&lt;=100),4,))))</f>
        <v/>
      </c>
      <c r="X898" s="100">
        <f>IF(AND(S898&gt;0,S898&lt;37),1,IF(AND(S898&gt;=37,S898&lt;58),2,IF(AND(S898&gt;=58,S898&lt;71),3,IF(AND(S898&gt;=71,S898&lt;=100),4,))))</f>
        <v/>
      </c>
      <c r="Y898" s="101">
        <f>IF(SUM(AC898:AG898)=0, "", ROUND(((AC898*3+AD898*3+AE898*3+AF898*3+AG898*1)/13)*5,0))</f>
        <v/>
      </c>
      <c r="Z898" s="99">
        <f>IF(OR($C898="",Y898=""),"",COUNTIFS($C$4:$C$1500,$C898,Y$4:Y$1500,"&gt;"&amp;Y898)+1)</f>
        <v/>
      </c>
      <c r="AA898" s="99">
        <f>IF(OR($C898="",Y898=""),"",IF(AND($C898&gt;=1001,$C898&lt;=1005),COUNTIFS($C$4:$C$1500,"&gt;=1001",$C$4:$C$1500,"&lt;=1005",Y$4:Y$1500,"&gt;"&amp;Y898)+1,IF(AND($C898&gt;=1101,$C898&lt;=1105),COUNTIFS($C$4:$C$1500,"&gt;=1101",$C$4:$C$1500,"&lt;=1105",Y$4:Y$1500,"&gt;"&amp;Y898)+1,IF(AND($C898&gt;=901,$C898&lt;=905),COUNTIFS($C$4:$C$1500,"&gt;=901",$C$4:$C$1500,"&lt;=905",Y$4:Y$1500,"&gt;"&amp;Y898)+1,IF(AND($C898&gt;=801,$C898&lt;=805),COUNTIFS($C$4:$C$1500,"&gt;=801",$C$4:$C$1500,"&lt;=805",Y$4:Y$1500,"&gt;"&amp;Y898)+1,IF(AND($C898&gt;=701,$C898&lt;=705),COUNTIFS($C$4:$C$1500,"&gt;=701",$C$4:$C$1500,"&lt;=705",Y$4:Y$1500,"&gt;"&amp;Y898)+1,IF(AND($C898&gt;=601,$C898&lt;=606),COUNTIFS($C$4:$C$1500,"&gt;=601",$C$4:$C$1500,"&lt;=606",Y$4:Y$1500,"&gt;"&amp;Y898)+1,"")))))))</f>
        <v/>
      </c>
      <c r="AB898" s="99">
        <f>IF(OR($C898="",Y898=""),"",IF(OR(AND($C898&gt;=1001,$C898&lt;=1005),AND($C898&gt;=1101,$C898&lt;=1105)),COUNTIFS($C$4:$C$1500,"&gt;=1001",$C$4:$C$1500,"&lt;=1005",Y$4:Y$1500,"&gt;"&amp;Y898)+COUNTIFS($C$4:$C$1500,"&gt;=1101",$C$4:$C$1500,"&lt;=1105",Y$4:Y$1500,"&gt;"&amp;Y898)+1,""))</f>
        <v/>
      </c>
      <c r="AC898" s="94" t="n">
        <v>37.85</v>
      </c>
      <c r="AD898" s="94" t="n">
        <v>42.33</v>
      </c>
      <c r="AE898" s="94" t="n">
        <v>36.81</v>
      </c>
      <c r="AF898" s="94" t="n">
        <v>30.73</v>
      </c>
      <c r="AG898" s="94" t="n">
        <v>66</v>
      </c>
      <c r="AH898" s="99">
        <f>IF(AND(AC898&gt;0,AC898&lt;36),1,IF(AND(AC898&gt;=36,AC898&lt;51),2,IF(AND(AC898&gt;=51,AC898&lt;71),3,IF(AND(AC898&gt;=71,AC898&lt;=100),4,))))</f>
        <v/>
      </c>
      <c r="AI898" s="99">
        <f>IF(AND(AD898&gt;0,AD898&lt;41),1,IF(AND(AD898&gt;=41,AD898&lt;56),2,IF(AND(AD898&gt;=56,AD898&lt;71),3,IF(AND(AD898&gt;=71,AD898&lt;=100),4,))))</f>
        <v/>
      </c>
      <c r="AJ898" s="99">
        <f>IF(AND(AE898&gt;0,AE898&lt;41),1,IF(AND(AE898&gt;=41,AE898&lt;56),2,IF(AND(AE898&gt;=56,AE898&lt;71),3,IF(AND(AE898&gt;=71,AE898&lt;=100),4,))))</f>
        <v/>
      </c>
      <c r="AK898" s="99">
        <f>IF(AND(AF898&gt;0,AF898&lt;36),1,IF(AND(AF898&gt;=36,AF898&lt;51),2,IF(AND(AF898&gt;=51,AF898&lt;66),3,IF(AND(AF898&gt;=66,AF898&lt;=100),4,))))</f>
        <v/>
      </c>
      <c r="AL898" s="100">
        <f>IF(AND(AG898&gt;0,AG898&lt;37),1,IF(AND(AG898&gt;=37,AG898&lt;58),2,IF(AND(AG898&gt;=58,AG898&lt;71),3,IF(AND(AG898&gt;=71,AG898&lt;=100),4,))))</f>
        <v/>
      </c>
      <c r="AM898" s="101">
        <f>IF((Y898&lt;&gt;"")*(K898&lt;&gt;""),Y898-K898,"")</f>
        <v/>
      </c>
      <c r="AN898" s="99">
        <f>IF((Z898&lt;&gt;"")*(L898&lt;&gt;""),Z898-L898,"")</f>
        <v/>
      </c>
      <c r="AO898" s="99">
        <f>IF((AA898&lt;&gt;"")*(M898&lt;&gt;""),AA898-M898,"")</f>
        <v/>
      </c>
      <c r="AP898" s="99">
        <f>IF((AB898&lt;&gt;"")*(N898&lt;&gt;""),AB898-N898,"")</f>
        <v/>
      </c>
      <c r="AQ898" s="94">
        <f>IF((AC898&lt;&gt;"")*(O898&lt;&gt;""),AC898-O898,"")</f>
        <v/>
      </c>
      <c r="AR898" s="94">
        <f>IF((AD898&lt;&gt;"")*(P898&lt;&gt;""),AD898-P898,"")</f>
        <v/>
      </c>
      <c r="AS898" s="94">
        <f>IF((AE898&lt;&gt;"")*(Q898&lt;&gt;""),AE898-Q898,"")</f>
        <v/>
      </c>
      <c r="AT898" s="94">
        <f>IF((AF898&lt;&gt;"")*(R898&lt;&gt;""),AF898-R898,"")</f>
        <v/>
      </c>
      <c r="AU898" s="94">
        <f>IF((AG898&lt;&gt;"")*(S898&lt;&gt;""),AG898-S898,"")</f>
        <v/>
      </c>
      <c r="AV898" s="99">
        <f>IF((AH898&lt;&gt;"")*(T898&lt;&gt;""),AH898-T898,"")</f>
        <v/>
      </c>
      <c r="AW898" s="99">
        <f>IF((AI898&lt;&gt;"")*(U898&lt;&gt;""),AI898-U898,"")</f>
        <v/>
      </c>
      <c r="AX898" s="99">
        <f>IF((AJ898&lt;&gt;"")*(V898&lt;&gt;""),AJ898-V898,"")</f>
        <v/>
      </c>
      <c r="AY898" s="99">
        <f>IF((AK898&lt;&gt;"")*(W898&lt;&gt;""),AK898-W898,"")</f>
        <v/>
      </c>
      <c r="AZ898" s="102">
        <f>IF((AL898&lt;&gt;"")*(X898&lt;&gt;""),AL898-X898,"")</f>
        <v/>
      </c>
      <c r="BA898" s="50">
        <f>IFERROR(__xludf.dummyfunction("AI(""Actúa como un tutor académico y dirígete personalmente al estudiante "" &amp; I898 &amp; "" "" &amp; J898 &amp; "" "" &amp; G898 &amp; "" "" &amp; H898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AM898 &amp; ""'. Diferencias por área: Matemáticas ("" &amp; AQ898 &amp; ""), Ciencias Natura"&amp;"les ("" &amp; AR898 &amp; ""), Sociales ("" &amp; AS898 &amp; ""), Lectura Crítica ("" &amp; AT898 &amp; "") e Inglés ("" &amp; AU898 &amp; ""). Variación en posición: grupo ("" &amp; AN898 &amp; ""), grado ("" &amp; AO898 &amp; "") y media ("" &amp; AP898 &amp; ""). Puntajes Primer Simulacro: Global "" &amp; K898 &amp; "", Mat "" &amp; "&amp;"O4 &amp; "", Cien "" &amp; P898 &amp; "", Soc "" &amp; Q898 &amp; "", Lec "" &amp; R898 &amp; "", Ing "" &amp; S898 &amp; "". Puntajes Segundo Simulacro: Global "" &amp; Y898 &amp; "", Mat "" &amp; AC898 &amp; "", Cien "" &amp; AD898 &amp; "", Soc "" &amp; AE898 &amp; "", Lec "" &amp; AF898 &amp; "", Ing "" &amp; AG898 &amp; "". Escribe un mensaje motivador"&amp;" y breve (máximo 4 líneas)."")
"),"=AI(""Actúa como un tutor académico y dirígete personalmente al estudiante "" &amp; I898 &amp; "" "" &amp; J898 &amp; "" "" &amp; G898 &amp; "" "" &amp; H898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AM898 &amp; ""'. Diferencias por área: Matemáticas ("" &amp; AQ898 &amp; ""), Ciencias Natur"&amp;"ales ("" &amp; AR898 &amp; ""), Sociales ("" &amp; AS898 &amp; ""), Lectura Crítica ("" &amp; AT898 &amp; "") e Inglés ("" &amp; AU898 &amp; ""). Variación en posición: grupo ("" &amp; AN898 &amp; ""), grado ("" &amp; AO898 &amp; "") y media ("" &amp; AP898 &amp; ""). Puntajes Primer Simulacro: Global "" &amp; K898 &amp; "", Mat "" &amp;"&amp;" O898 &amp; "", Cien "" &amp; P898 &amp; "", Soc "" &amp; Q898 &amp; "", Lec "" &amp; R898 &amp; "", Ing "" &amp; S898 &amp; "". Puntajes Segundo Simulacro: Global "" &amp; Y898 &amp; "", Mat "" &amp; AC898 &amp; "", Cien "" &amp; AD898 &amp; "", Soc "" &amp; AE898 &amp; "", Lec "" &amp; AF898 &amp; "", Ing "" &amp; AG898 &amp; "". Escribe un mensaje motivado"&amp;"r y breve (máximo 4 líneas)."")
")</f>
        <v/>
      </c>
      <c r="BB898" s="119">
        <f>IF(SUM(BC898:BG898)=0,"",IF(BG898="",ROUND(((BC898*3+BD898*3+BE898*3+BF898*3)/12)*5,0),ROUND(((BC898*3+BD898*3+BE898*3+BF898*3+BG898*1)/13)*5,0)))</f>
        <v/>
      </c>
      <c r="BC898" s="119" t="n">
        <v>35</v>
      </c>
      <c r="BD898" s="119" t="n">
        <v>42</v>
      </c>
      <c r="BE898" s="119" t="n">
        <v>31</v>
      </c>
      <c r="BF898" s="119" t="n">
        <v>45</v>
      </c>
      <c r="BG898" s="119" t="n">
        <v>51</v>
      </c>
      <c r="BH898" s="41">
        <f>IF(AND(ISNUMBER(BB898),ISNUMBER(Y898)),BB898-Y898,"")</f>
        <v/>
      </c>
      <c r="BI898" s="119" t="n"/>
      <c r="BJ898" s="119" t="n"/>
      <c r="BK898" s="119" t="n"/>
      <c r="BL898" s="119" t="n"/>
      <c r="BM898" s="119" t="n"/>
    </row>
    <row r="899" ht="15.75" customHeight="1" s="42">
      <c r="A899" s="93" t="n"/>
      <c r="B899" s="94" t="inlineStr">
        <is>
          <t>Bachillerato</t>
        </is>
      </c>
      <c r="C899" s="94" t="n">
        <v>1101</v>
      </c>
      <c r="D899" s="94" t="n"/>
      <c r="E899" s="95" t="n">
        <v>1011591869</v>
      </c>
      <c r="F899" s="96">
        <f>TRIM(G899&amp;" "&amp;H899&amp;" "&amp;I899&amp;" "&amp;J899)</f>
        <v/>
      </c>
      <c r="G899" s="94" t="inlineStr">
        <is>
          <t>Pérez</t>
        </is>
      </c>
      <c r="H899" s="94" t="inlineStr">
        <is>
          <t>Cartagena</t>
        </is>
      </c>
      <c r="I899" s="94" t="inlineStr">
        <is>
          <t>Kevin</t>
        </is>
      </c>
      <c r="J899" s="97" t="inlineStr">
        <is>
          <t>Andrés</t>
        </is>
      </c>
      <c r="K899" s="98">
        <f>IF(SUM(O899:S899)=0, "", ROUND(((O899*3+P899*3+Q899*3+R899*3+S899*1)/13)*5,0))</f>
        <v/>
      </c>
      <c r="L899" s="99">
        <f>IF(OR($C899="",K899=""),"",COUNTIFS($C$4:$C$1500,$C899,K$4:K$1500,"&gt;"&amp;K899)+1)</f>
        <v/>
      </c>
      <c r="M899" s="99">
        <f>IF(OR($C899="",K899=""),"",IF(AND($C899&gt;=1001,$C899&lt;=1005),COUNTIFS($C$4:$C$1500,"&gt;=1001",$C$4:$C$1500,"&lt;=1005",K$4:K$1500,"&gt;"&amp;K899)+1,IF(AND($C899&gt;=1101,$C899&lt;=1105),COUNTIFS($C$4:$C$1500,"&gt;=1101",$C$4:$C$1500,"&lt;=1105",K$4:K$1500,"&gt;"&amp;K899)+1,IF(AND($C899&gt;=901,$C899&lt;=905),COUNTIFS($C$4:$C$1500,"&gt;=901",$C$4:$C$1500,"&lt;=905",K$4:K$1500,"&gt;"&amp;K899)+1,IF(AND($C899&gt;=801,$C899&lt;=805),COUNTIFS($C$4:$C$1500,"&gt;=801",$C$4:$C$1500,"&lt;=805",K$4:K$1500,"&gt;"&amp;K899)+1,IF(AND($C899&gt;=701,$C899&lt;=705),COUNTIFS($C$4:$C$1500,"&gt;=701",$C$4:$C$1500,"&lt;=705",K$4:K$1500,"&gt;"&amp;K899)+1,IF(AND($C899&gt;=601,$C899&lt;=606),COUNTIFS($C$4:$C$1500,"&gt;=601",$C$4:$C$1500,"&lt;=606",K$4:K$1500,"&gt;"&amp;K899)+1,"")))))))</f>
        <v/>
      </c>
      <c r="N899" s="99">
        <f>IF(OR($C899="",K899=""),"",IF(OR(AND($C899&gt;=1001,$C899&lt;=1005),AND($C899&gt;=1101,$C899&lt;=1105)),COUNTIFS($C$4:$C$1500,"&gt;=1001",$C$4:$C$1500,"&lt;=1005",K$4:K$1500,"&gt;"&amp;K899)+COUNTIFS($C$4:$C$1500,"&gt;=1101",$C$4:$C$1500,"&lt;=1105",K$4:K$1500,"&gt;"&amp;K899)+1,""))</f>
        <v/>
      </c>
      <c r="O899" s="94" t="n">
        <v>37.19</v>
      </c>
      <c r="P899" s="94" t="n">
        <v>46.69</v>
      </c>
      <c r="Q899" s="94" t="n">
        <v>46.39</v>
      </c>
      <c r="R899" s="94" t="n">
        <v>41.46</v>
      </c>
      <c r="S899" s="94" t="n">
        <v>61.82</v>
      </c>
      <c r="T899" s="99">
        <f>IF(AND(O899&gt;0,O899&lt;36),1,IF(AND(O899&gt;=36,O899&lt;51),2,IF(AND(O899&gt;=51,O899&lt;71),3,IF(AND(O899&gt;=71,O899&lt;=100),4,))))</f>
        <v/>
      </c>
      <c r="U899" s="99">
        <f>IF(AND(P899&gt;0,P899&lt;41),1,IF(AND(P899&gt;=41,P899&lt;56),2,IF(AND(P899&gt;=56,P899&lt;71),3,IF(AND(P899&gt;=71,P899&lt;=100),4,))))</f>
        <v/>
      </c>
      <c r="V899" s="99">
        <f>IF(AND(Q899&gt;0,Q899&lt;41),1,IF(AND(Q899&gt;=41,Q899&lt;56),2,IF(AND(Q899&gt;=56,Q899&lt;71),3,IF(AND(Q899&gt;=71,Q899&lt;=100),4,))))</f>
        <v/>
      </c>
      <c r="W899" s="99">
        <f>IF(AND(R899&gt;0,R899&lt;36),1,IF(AND(R899&gt;=36,R899&lt;51),2,IF(AND(R899&gt;=51,R899&lt;66),3,IF(AND(R899&gt;=66,R899&lt;=100),4,))))</f>
        <v/>
      </c>
      <c r="X899" s="100">
        <f>IF(AND(S899&gt;0,S899&lt;37),1,IF(AND(S899&gt;=37,S899&lt;58),2,IF(AND(S899&gt;=58,S899&lt;71),3,IF(AND(S899&gt;=71,S899&lt;=100),4,))))</f>
        <v/>
      </c>
      <c r="Y899" s="101">
        <f>IF(SUM(AC899:AG899)=0, "", ROUND(((AC899*3+AD899*3+AE899*3+AF899*3+AG899*1)/13)*5,0))</f>
        <v/>
      </c>
      <c r="Z899" s="99">
        <f>IF(OR($C899="",Y899=""),"",COUNTIFS($C$4:$C$1500,$C899,Y$4:Y$1500,"&gt;"&amp;Y899)+1)</f>
        <v/>
      </c>
      <c r="AA899" s="99">
        <f>IF(OR($C899="",Y899=""),"",IF(AND($C899&gt;=1001,$C899&lt;=1005),COUNTIFS($C$4:$C$1500,"&gt;=1001",$C$4:$C$1500,"&lt;=1005",Y$4:Y$1500,"&gt;"&amp;Y899)+1,IF(AND($C899&gt;=1101,$C899&lt;=1105),COUNTIFS($C$4:$C$1500,"&gt;=1101",$C$4:$C$1500,"&lt;=1105",Y$4:Y$1500,"&gt;"&amp;Y899)+1,IF(AND($C899&gt;=901,$C899&lt;=905),COUNTIFS($C$4:$C$1500,"&gt;=901",$C$4:$C$1500,"&lt;=905",Y$4:Y$1500,"&gt;"&amp;Y899)+1,IF(AND($C899&gt;=801,$C899&lt;=805),COUNTIFS($C$4:$C$1500,"&gt;=801",$C$4:$C$1500,"&lt;=805",Y$4:Y$1500,"&gt;"&amp;Y899)+1,IF(AND($C899&gt;=701,$C899&lt;=705),COUNTIFS($C$4:$C$1500,"&gt;=701",$C$4:$C$1500,"&lt;=705",Y$4:Y$1500,"&gt;"&amp;Y899)+1,IF(AND($C899&gt;=601,$C899&lt;=606),COUNTIFS($C$4:$C$1500,"&gt;=601",$C$4:$C$1500,"&lt;=606",Y$4:Y$1500,"&gt;"&amp;Y899)+1,"")))))))</f>
        <v/>
      </c>
      <c r="AB899" s="99">
        <f>IF(OR($C899="",Y899=""),"",IF(OR(AND($C899&gt;=1001,$C899&lt;=1005),AND($C899&gt;=1101,$C899&lt;=1105)),COUNTIFS($C$4:$C$1500,"&gt;=1001",$C$4:$C$1500,"&lt;=1005",Y$4:Y$1500,"&gt;"&amp;Y899)+COUNTIFS($C$4:$C$1500,"&gt;=1101",$C$4:$C$1500,"&lt;=1105",Y$4:Y$1500,"&gt;"&amp;Y899)+1,""))</f>
        <v/>
      </c>
      <c r="AC899" s="94" t="n">
        <v>29.41</v>
      </c>
      <c r="AD899" s="94" t="n">
        <v>58.32</v>
      </c>
      <c r="AE899" s="94" t="n">
        <v>47.78</v>
      </c>
      <c r="AF899" s="94" t="n">
        <v>35.85</v>
      </c>
      <c r="AG899" s="94" t="n">
        <v>48</v>
      </c>
      <c r="AH899" s="99">
        <f>IF(AND(AC899&gt;0,AC899&lt;36),1,IF(AND(AC899&gt;=36,AC899&lt;51),2,IF(AND(AC899&gt;=51,AC899&lt;71),3,IF(AND(AC899&gt;=71,AC899&lt;=100),4,))))</f>
        <v/>
      </c>
      <c r="AI899" s="99">
        <f>IF(AND(AD899&gt;0,AD899&lt;41),1,IF(AND(AD899&gt;=41,AD899&lt;56),2,IF(AND(AD899&gt;=56,AD899&lt;71),3,IF(AND(AD899&gt;=71,AD899&lt;=100),4,))))</f>
        <v/>
      </c>
      <c r="AJ899" s="99">
        <f>IF(AND(AE899&gt;0,AE899&lt;41),1,IF(AND(AE899&gt;=41,AE899&lt;56),2,IF(AND(AE899&gt;=56,AE899&lt;71),3,IF(AND(AE899&gt;=71,AE899&lt;=100),4,))))</f>
        <v/>
      </c>
      <c r="AK899" s="99">
        <f>IF(AND(AF899&gt;0,AF899&lt;36),1,IF(AND(AF899&gt;=36,AF899&lt;51),2,IF(AND(AF899&gt;=51,AF899&lt;66),3,IF(AND(AF899&gt;=66,AF899&lt;=100),4,))))</f>
        <v/>
      </c>
      <c r="AL899" s="100">
        <f>IF(AND(AG899&gt;0,AG899&lt;37),1,IF(AND(AG899&gt;=37,AG899&lt;58),2,IF(AND(AG899&gt;=58,AG899&lt;71),3,IF(AND(AG899&gt;=71,AG899&lt;=100),4,))))</f>
        <v/>
      </c>
      <c r="AM899" s="101">
        <f>IF((Y899&lt;&gt;"")*(K899&lt;&gt;""),Y899-K899,"")</f>
        <v/>
      </c>
      <c r="AN899" s="99">
        <f>IF((Z899&lt;&gt;"")*(L899&lt;&gt;""),Z899-L899,"")</f>
        <v/>
      </c>
      <c r="AO899" s="99">
        <f>IF((AA899&lt;&gt;"")*(M899&lt;&gt;""),AA899-M899,"")</f>
        <v/>
      </c>
      <c r="AP899" s="99">
        <f>IF((AB899&lt;&gt;"")*(N899&lt;&gt;""),AB899-N899,"")</f>
        <v/>
      </c>
      <c r="AQ899" s="94">
        <f>IF((AC899&lt;&gt;"")*(O899&lt;&gt;""),AC899-O899,"")</f>
        <v/>
      </c>
      <c r="AR899" s="94">
        <f>IF((AD899&lt;&gt;"")*(P899&lt;&gt;""),AD899-P899,"")</f>
        <v/>
      </c>
      <c r="AS899" s="94">
        <f>IF((AE899&lt;&gt;"")*(Q899&lt;&gt;""),AE899-Q899,"")</f>
        <v/>
      </c>
      <c r="AT899" s="94">
        <f>IF((AF899&lt;&gt;"")*(R899&lt;&gt;""),AF899-R899,"")</f>
        <v/>
      </c>
      <c r="AU899" s="94">
        <f>IF((AG899&lt;&gt;"")*(S899&lt;&gt;""),AG899-S899,"")</f>
        <v/>
      </c>
      <c r="AV899" s="99">
        <f>IF((AH899&lt;&gt;"")*(T899&lt;&gt;""),AH899-T899,"")</f>
        <v/>
      </c>
      <c r="AW899" s="99">
        <f>IF((AI899&lt;&gt;"")*(U899&lt;&gt;""),AI899-U899,"")</f>
        <v/>
      </c>
      <c r="AX899" s="99">
        <f>IF((AJ899&lt;&gt;"")*(V899&lt;&gt;""),AJ899-V899,"")</f>
        <v/>
      </c>
      <c r="AY899" s="99">
        <f>IF((AK899&lt;&gt;"")*(W899&lt;&gt;""),AK899-W899,"")</f>
        <v/>
      </c>
      <c r="AZ899" s="102">
        <f>IF((AL899&lt;&gt;"")*(X899&lt;&gt;""),AL899-X899,"")</f>
        <v/>
      </c>
      <c r="BA899" s="50">
        <f>IFERROR(__xludf.dummyfunction("AI(""Actúa como un tutor académico y dirígete personalmente al estudiante "" &amp; I899 &amp; "" "" &amp; J899 &amp; "" "" &amp; G899 &amp; "" "" &amp; H899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AM899 &amp; ""'. Diferencias por área: Matemáticas ("" &amp; AQ899 &amp; ""), Ciencias Natura"&amp;"les ("" &amp; AR899 &amp; ""), Sociales ("" &amp; AS899 &amp; ""), Lectura Crítica ("" &amp; AT899 &amp; "") e Inglés ("" &amp; AU899 &amp; ""). Variación en posición: grupo ("" &amp; AN899 &amp; ""), grado ("" &amp; AO899 &amp; "") y media ("" &amp; AP899 &amp; ""). Puntajes Primer Simulacro: Global "" &amp; K899 &amp; "", Mat "" &amp; "&amp;"O4 &amp; "", Cien "" &amp; P899 &amp; "", Soc "" &amp; Q899 &amp; "", Lec "" &amp; R899 &amp; "", Ing "" &amp; S899 &amp; "". Puntajes Segundo Simulacro: Global "" &amp; Y899 &amp; "", Mat "" &amp; AC899 &amp; "", Cien "" &amp; AD899 &amp; "", Soc "" &amp; AE899 &amp; "", Lec "" &amp; AF899 &amp; "", Ing "" &amp; AG899 &amp; "". Escribe un mensaje motivador"&amp;" y breve (máximo 4 líneas)."")
"),"=AI(""Actúa como un tutor académico y dirígete personalmente al estudiante "" &amp; I899 &amp; "" "" &amp; J899 &amp; "" "" &amp; G899 &amp; "" "" &amp; H899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AM899 &amp; ""'. Diferencias por área: Matemáticas ("" &amp; AQ899 &amp; ""), Ciencias Natur"&amp;"ales ("" &amp; AR899 &amp; ""), Sociales ("" &amp; AS899 &amp; ""), Lectura Crítica ("" &amp; AT899 &amp; "") e Inglés ("" &amp; AU899 &amp; ""). Variación en posición: grupo ("" &amp; AN899 &amp; ""), grado ("" &amp; AO899 &amp; "") y media ("" &amp; AP899 &amp; ""). Puntajes Primer Simulacro: Global "" &amp; K899 &amp; "", Mat "" &amp;"&amp;" O899 &amp; "", Cien "" &amp; P899 &amp; "", Soc "" &amp; Q899 &amp; "", Lec "" &amp; R899 &amp; "", Ing "" &amp; S899 &amp; "". Puntajes Segundo Simulacro: Global "" &amp; Y899 &amp; "", Mat "" &amp; AC899 &amp; "", Cien "" &amp; AD899 &amp; "", Soc "" &amp; AE899 &amp; "", Lec "" &amp; AF899 &amp; "", Ing "" &amp; AG899 &amp; "". Escribe un mensaje motivado"&amp;"r y breve (máximo 4 líneas)."")
")</f>
        <v/>
      </c>
      <c r="BB899" s="119">
        <f>IF(SUM(BC899:BG899)=0,"",IF(BG899="",ROUND(((BC899*3+BD899*3+BE899*3+BF899*3)/12)*5,0),ROUND(((BC899*3+BD899*3+BE899*3+BF899*3+BG899*1)/13)*5,0)))</f>
        <v/>
      </c>
      <c r="BC899" s="119" t="n">
        <v>58</v>
      </c>
      <c r="BD899" s="119" t="n">
        <v>54</v>
      </c>
      <c r="BE899" s="119" t="n">
        <v>51</v>
      </c>
      <c r="BF899" s="119" t="n">
        <v>59</v>
      </c>
      <c r="BG899" s="119" t="n">
        <v>52</v>
      </c>
      <c r="BH899" s="41">
        <f>IF(AND(ISNUMBER(BB899),ISNUMBER(Y899)),BB899-Y899,"")</f>
        <v/>
      </c>
      <c r="BI899" s="119" t="n"/>
      <c r="BJ899" s="119" t="n"/>
      <c r="BK899" s="119" t="n"/>
      <c r="BL899" s="119" t="n"/>
      <c r="BM899" s="119" t="n"/>
    </row>
    <row r="900" ht="15.75" customHeight="1" s="42">
      <c r="A900" s="93" t="n"/>
      <c r="B900" s="94" t="inlineStr">
        <is>
          <t>Bachillerato</t>
        </is>
      </c>
      <c r="C900" s="94" t="n">
        <v>1101</v>
      </c>
      <c r="D900" s="94" t="n"/>
      <c r="E900" s="95" t="n">
        <v>1011592621</v>
      </c>
      <c r="F900" s="96">
        <f>TRIM(G900&amp;" "&amp;H900&amp;" "&amp;I900&amp;" "&amp;J900)</f>
        <v/>
      </c>
      <c r="G900" s="94" t="inlineStr">
        <is>
          <t>Pérez</t>
        </is>
      </c>
      <c r="H900" s="94" t="inlineStr">
        <is>
          <t>Castro</t>
        </is>
      </c>
      <c r="I900" s="94" t="inlineStr">
        <is>
          <t>Stasy</t>
        </is>
      </c>
      <c r="J900" s="97" t="n"/>
      <c r="K900" s="98">
        <f>IF(SUM(O900:S900)=0, "", ROUND(((O900*3+P900*3+Q900*3+R900*3+S900*1)/13)*5,0))</f>
        <v/>
      </c>
      <c r="L900" s="99">
        <f>IF(OR($C900="",K900=""),"",COUNTIFS($C$4:$C$1500,$C900,K$4:K$1500,"&gt;"&amp;K900)+1)</f>
        <v/>
      </c>
      <c r="M900" s="99">
        <f>IF(OR($C900="",K900=""),"",IF(AND($C900&gt;=1001,$C900&lt;=1005),COUNTIFS($C$4:$C$1500,"&gt;=1001",$C$4:$C$1500,"&lt;=1005",K$4:K$1500,"&gt;"&amp;K900)+1,IF(AND($C900&gt;=1101,$C900&lt;=1105),COUNTIFS($C$4:$C$1500,"&gt;=1101",$C$4:$C$1500,"&lt;=1105",K$4:K$1500,"&gt;"&amp;K900)+1,IF(AND($C900&gt;=901,$C900&lt;=905),COUNTIFS($C$4:$C$1500,"&gt;=901",$C$4:$C$1500,"&lt;=905",K$4:K$1500,"&gt;"&amp;K900)+1,IF(AND($C900&gt;=801,$C900&lt;=805),COUNTIFS($C$4:$C$1500,"&gt;=801",$C$4:$C$1500,"&lt;=805",K$4:K$1500,"&gt;"&amp;K900)+1,IF(AND($C900&gt;=701,$C900&lt;=705),COUNTIFS($C$4:$C$1500,"&gt;=701",$C$4:$C$1500,"&lt;=705",K$4:K$1500,"&gt;"&amp;K900)+1,IF(AND($C900&gt;=601,$C900&lt;=606),COUNTIFS($C$4:$C$1500,"&gt;=601",$C$4:$C$1500,"&lt;=606",K$4:K$1500,"&gt;"&amp;K900)+1,"")))))))</f>
        <v/>
      </c>
      <c r="N900" s="99">
        <f>IF(OR($C900="",K900=""),"",IF(OR(AND($C900&gt;=1001,$C900&lt;=1005),AND($C900&gt;=1101,$C900&lt;=1105)),COUNTIFS($C$4:$C$1500,"&gt;=1001",$C$4:$C$1500,"&lt;=1005",K$4:K$1500,"&gt;"&amp;K900)+COUNTIFS($C$4:$C$1500,"&gt;=1101",$C$4:$C$1500,"&lt;=1105",K$4:K$1500,"&gt;"&amp;K900)+1,""))</f>
        <v/>
      </c>
      <c r="O900" s="94" t="n">
        <v>52.59</v>
      </c>
      <c r="P900" s="94" t="n">
        <v>46.29</v>
      </c>
      <c r="Q900" s="94" t="n">
        <v>40.14</v>
      </c>
      <c r="R900" s="94" t="n">
        <v>48.78</v>
      </c>
      <c r="S900" s="94" t="n">
        <v>34.55</v>
      </c>
      <c r="T900" s="99">
        <f>IF(AND(O900&gt;0,O900&lt;36),1,IF(AND(O900&gt;=36,O900&lt;51),2,IF(AND(O900&gt;=51,O900&lt;71),3,IF(AND(O900&gt;=71,O900&lt;=100),4,))))</f>
        <v/>
      </c>
      <c r="U900" s="99">
        <f>IF(AND(P900&gt;0,P900&lt;41),1,IF(AND(P900&gt;=41,P900&lt;56),2,IF(AND(P900&gt;=56,P900&lt;71),3,IF(AND(P900&gt;=71,P900&lt;=100),4,))))</f>
        <v/>
      </c>
      <c r="V900" s="99">
        <f>IF(AND(Q900&gt;0,Q900&lt;41),1,IF(AND(Q900&gt;=41,Q900&lt;56),2,IF(AND(Q900&gt;=56,Q900&lt;71),3,IF(AND(Q900&gt;=71,Q900&lt;=100),4,))))</f>
        <v/>
      </c>
      <c r="W900" s="99">
        <f>IF(AND(R900&gt;0,R900&lt;36),1,IF(AND(R900&gt;=36,R900&lt;51),2,IF(AND(R900&gt;=51,R900&lt;66),3,IF(AND(R900&gt;=66,R900&lt;=100),4,))))</f>
        <v/>
      </c>
      <c r="X900" s="100">
        <f>IF(AND(S900&gt;0,S900&lt;37),1,IF(AND(S900&gt;=37,S900&lt;58),2,IF(AND(S900&gt;=58,S900&lt;71),3,IF(AND(S900&gt;=71,S900&lt;=100),4,))))</f>
        <v/>
      </c>
      <c r="Y900" s="101">
        <f>IF(SUM(AC900:AG900)=0, "", ROUND(((AC900*3+AD900*3+AE900*3+AF900*3+AG900*1)/13)*5,0))</f>
        <v/>
      </c>
      <c r="Z900" s="99">
        <f>IF(OR($C900="",Y900=""),"",COUNTIFS($C$4:$C$1500,$C900,Y$4:Y$1500,"&gt;"&amp;Y900)+1)</f>
        <v/>
      </c>
      <c r="AA900" s="99">
        <f>IF(OR($C900="",Y900=""),"",IF(AND($C900&gt;=1001,$C900&lt;=1005),COUNTIFS($C$4:$C$1500,"&gt;=1001",$C$4:$C$1500,"&lt;=1005",Y$4:Y$1500,"&gt;"&amp;Y900)+1,IF(AND($C900&gt;=1101,$C900&lt;=1105),COUNTIFS($C$4:$C$1500,"&gt;=1101",$C$4:$C$1500,"&lt;=1105",Y$4:Y$1500,"&gt;"&amp;Y900)+1,IF(AND($C900&gt;=901,$C900&lt;=905),COUNTIFS($C$4:$C$1500,"&gt;=901",$C$4:$C$1500,"&lt;=905",Y$4:Y$1500,"&gt;"&amp;Y900)+1,IF(AND($C900&gt;=801,$C900&lt;=805),COUNTIFS($C$4:$C$1500,"&gt;=801",$C$4:$C$1500,"&lt;=805",Y$4:Y$1500,"&gt;"&amp;Y900)+1,IF(AND($C900&gt;=701,$C900&lt;=705),COUNTIFS($C$4:$C$1500,"&gt;=701",$C$4:$C$1500,"&lt;=705",Y$4:Y$1500,"&gt;"&amp;Y900)+1,IF(AND($C900&gt;=601,$C900&lt;=606),COUNTIFS($C$4:$C$1500,"&gt;=601",$C$4:$C$1500,"&lt;=606",Y$4:Y$1500,"&gt;"&amp;Y900)+1,"")))))))</f>
        <v/>
      </c>
      <c r="AB900" s="99">
        <f>IF(OR($C900="",Y900=""),"",IF(OR(AND($C900&gt;=1001,$C900&lt;=1005),AND($C900&gt;=1101,$C900&lt;=1105)),COUNTIFS($C$4:$C$1500,"&gt;=1001",$C$4:$C$1500,"&lt;=1005",Y$4:Y$1500,"&gt;"&amp;Y900)+COUNTIFS($C$4:$C$1500,"&gt;=1101",$C$4:$C$1500,"&lt;=1105",Y$4:Y$1500,"&gt;"&amp;Y900)+1,""))</f>
        <v/>
      </c>
      <c r="AC900" s="94" t="n">
        <v>36.7</v>
      </c>
      <c r="AD900" s="94" t="n">
        <v>51.5</v>
      </c>
      <c r="AE900" s="94" t="n">
        <v>46.32</v>
      </c>
      <c r="AF900" s="94" t="n">
        <v>46.1</v>
      </c>
      <c r="AG900" s="94" t="n">
        <v>44</v>
      </c>
      <c r="AH900" s="99">
        <f>IF(AND(AC900&gt;0,AC900&lt;36),1,IF(AND(AC900&gt;=36,AC900&lt;51),2,IF(AND(AC900&gt;=51,AC900&lt;71),3,IF(AND(AC900&gt;=71,AC900&lt;=100),4,))))</f>
        <v/>
      </c>
      <c r="AI900" s="99">
        <f>IF(AND(AD900&gt;0,AD900&lt;41),1,IF(AND(AD900&gt;=41,AD900&lt;56),2,IF(AND(AD900&gt;=56,AD900&lt;71),3,IF(AND(AD900&gt;=71,AD900&lt;=100),4,))))</f>
        <v/>
      </c>
      <c r="AJ900" s="99">
        <f>IF(AND(AE900&gt;0,AE900&lt;41),1,IF(AND(AE900&gt;=41,AE900&lt;56),2,IF(AND(AE900&gt;=56,AE900&lt;71),3,IF(AND(AE900&gt;=71,AE900&lt;=100),4,))))</f>
        <v/>
      </c>
      <c r="AK900" s="99">
        <f>IF(AND(AF900&gt;0,AF900&lt;36),1,IF(AND(AF900&gt;=36,AF900&lt;51),2,IF(AND(AF900&gt;=51,AF900&lt;66),3,IF(AND(AF900&gt;=66,AF900&lt;=100),4,))))</f>
        <v/>
      </c>
      <c r="AL900" s="100">
        <f>IF(AND(AG900&gt;0,AG900&lt;37),1,IF(AND(AG900&gt;=37,AG900&lt;58),2,IF(AND(AG900&gt;=58,AG900&lt;71),3,IF(AND(AG900&gt;=71,AG900&lt;=100),4,))))</f>
        <v/>
      </c>
      <c r="AM900" s="101">
        <f>IF((Y900&lt;&gt;"")*(K900&lt;&gt;""),Y900-K900,"")</f>
        <v/>
      </c>
      <c r="AN900" s="99">
        <f>IF((Z900&lt;&gt;"")*(L900&lt;&gt;""),Z900-L900,"")</f>
        <v/>
      </c>
      <c r="AO900" s="99">
        <f>IF((AA900&lt;&gt;"")*(M900&lt;&gt;""),AA900-M900,"")</f>
        <v/>
      </c>
      <c r="AP900" s="99">
        <f>IF((AB900&lt;&gt;"")*(N900&lt;&gt;""),AB900-N900,"")</f>
        <v/>
      </c>
      <c r="AQ900" s="94">
        <f>IF((AC900&lt;&gt;"")*(O900&lt;&gt;""),AC900-O900,"")</f>
        <v/>
      </c>
      <c r="AR900" s="94">
        <f>IF((AD900&lt;&gt;"")*(P900&lt;&gt;""),AD900-P900,"")</f>
        <v/>
      </c>
      <c r="AS900" s="94">
        <f>IF((AE900&lt;&gt;"")*(Q900&lt;&gt;""),AE900-Q900,"")</f>
        <v/>
      </c>
      <c r="AT900" s="94">
        <f>IF((AF900&lt;&gt;"")*(R900&lt;&gt;""),AF900-R900,"")</f>
        <v/>
      </c>
      <c r="AU900" s="94">
        <f>IF((AG900&lt;&gt;"")*(S900&lt;&gt;""),AG900-S900,"")</f>
        <v/>
      </c>
      <c r="AV900" s="99">
        <f>IF((AH900&lt;&gt;"")*(T900&lt;&gt;""),AH900-T900,"")</f>
        <v/>
      </c>
      <c r="AW900" s="99">
        <f>IF((AI900&lt;&gt;"")*(U900&lt;&gt;""),AI900-U900,"")</f>
        <v/>
      </c>
      <c r="AX900" s="99">
        <f>IF((AJ900&lt;&gt;"")*(V900&lt;&gt;""),AJ900-V900,"")</f>
        <v/>
      </c>
      <c r="AY900" s="99">
        <f>IF((AK900&lt;&gt;"")*(W900&lt;&gt;""),AK900-W900,"")</f>
        <v/>
      </c>
      <c r="AZ900" s="102">
        <f>IF((AL900&lt;&gt;"")*(X900&lt;&gt;""),AL900-X900,"")</f>
        <v/>
      </c>
      <c r="BA900" s="50">
        <f>IFERROR(__xludf.dummyfunction("AI(""Actúa como un tutor académico y dirígete personalmente al estudiante "" &amp; I900 &amp; "" "" &amp; J900 &amp; "" "" &amp; G900 &amp; "" "" &amp; H900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AM900 &amp; ""'. Diferencias por área: Matemáticas ("" &amp; AQ900 &amp; ""), Ciencias Natura"&amp;"les ("" &amp; AR900 &amp; ""), Sociales ("" &amp; AS900 &amp; ""), Lectura Crítica ("" &amp; AT900 &amp; "") e Inglés ("" &amp; AU900 &amp; ""). Variación en posición: grupo ("" &amp; AN900 &amp; ""), grado ("" &amp; AO900 &amp; "") y media ("" &amp; AP900 &amp; ""). Puntajes Primer Simulacro: Global "" &amp; K900 &amp; "", Mat "" &amp; "&amp;"O4 &amp; "", Cien "" &amp; P900 &amp; "", Soc "" &amp; Q900 &amp; "", Lec "" &amp; R900 &amp; "", Ing "" &amp; S900 &amp; "". Puntajes Segundo Simulacro: Global "" &amp; Y900 &amp; "", Mat "" &amp; AC900 &amp; "", Cien "" &amp; AD900 &amp; "", Soc "" &amp; AE900 &amp; "", Lec "" &amp; AF900 &amp; "", Ing "" &amp; AG900 &amp; "". Escribe un mensaje motivador"&amp;" y breve (máximo 4 líneas)."")
"),"=AI(""Actúa como un tutor académico y dirígete personalmente al estudiante "" &amp; I900 &amp; "" "" &amp; J900 &amp; "" "" &amp; G900 &amp; "" "" &amp; H900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AM900 &amp; ""'. Diferencias por área: Matemáticas ("" &amp; AQ900 &amp; ""), Ciencias Natur"&amp;"ales ("" &amp; AR900 &amp; ""), Sociales ("" &amp; AS900 &amp; ""), Lectura Crítica ("" &amp; AT900 &amp; "") e Inglés ("" &amp; AU900 &amp; ""). Variación en posición: grupo ("" &amp; AN900 &amp; ""), grado ("" &amp; AO900 &amp; "") y media ("" &amp; AP900 &amp; ""). Puntajes Primer Simulacro: Global "" &amp; K900 &amp; "", Mat "" &amp;"&amp;" O900 &amp; "", Cien "" &amp; P900 &amp; "", Soc "" &amp; Q900 &amp; "", Lec "" &amp; R900 &amp; "", Ing "" &amp; S900 &amp; "". Puntajes Segundo Simulacro: Global "" &amp; Y900 &amp; "", Mat "" &amp; AC900 &amp; "", Cien "" &amp; AD900 &amp; "", Soc "" &amp; AE900 &amp; "", Lec "" &amp; AF900 &amp; "", Ing "" &amp; AG900 &amp; "". Escribe un mensaje motivado"&amp;"r y breve (máximo 4 líneas)."")
")</f>
        <v/>
      </c>
      <c r="BB900" s="119">
        <f>IF(SUM(BC900:BG900)=0,"",IF(BG900="",ROUND(((BC900*3+BD900*3+BE900*3+BF900*3)/12)*5,0),ROUND(((BC900*3+BD900*3+BE900*3+BF900*3+BG900*1)/13)*5,0)))</f>
        <v/>
      </c>
      <c r="BC900" s="119" t="n">
        <v>53</v>
      </c>
      <c r="BD900" s="119" t="n">
        <v>48</v>
      </c>
      <c r="BE900" s="119" t="n">
        <v>41</v>
      </c>
      <c r="BF900" s="119" t="n">
        <v>57</v>
      </c>
      <c r="BG900" s="119" t="n">
        <v>52</v>
      </c>
      <c r="BH900" s="41">
        <f>IF(AND(ISNUMBER(BB900),ISNUMBER(Y900)),BB900-Y900,"")</f>
        <v/>
      </c>
      <c r="BI900" s="119" t="n"/>
      <c r="BJ900" s="119" t="n"/>
      <c r="BK900" s="119" t="n"/>
      <c r="BL900" s="119" t="n"/>
      <c r="BM900" s="119" t="n"/>
    </row>
    <row r="901" ht="15.75" customHeight="1" s="42">
      <c r="A901" s="93" t="n"/>
      <c r="B901" s="94" t="inlineStr">
        <is>
          <t>Bachillerato</t>
        </is>
      </c>
      <c r="C901" s="94" t="n">
        <v>1101</v>
      </c>
      <c r="D901" s="94" t="n"/>
      <c r="E901" s="95" t="n">
        <v>1011592417</v>
      </c>
      <c r="F901" s="96">
        <f>TRIM(G901&amp;" "&amp;H901&amp;" "&amp;I901&amp;" "&amp;J901)</f>
        <v/>
      </c>
      <c r="G901" s="94" t="inlineStr">
        <is>
          <t>Quiroz</t>
        </is>
      </c>
      <c r="H901" s="94" t="inlineStr">
        <is>
          <t>Oquendo</t>
        </is>
      </c>
      <c r="I901" s="94" t="inlineStr">
        <is>
          <t>Ana</t>
        </is>
      </c>
      <c r="J901" s="97" t="inlineStr">
        <is>
          <t>María</t>
        </is>
      </c>
      <c r="K901" s="98">
        <f>IF(SUM(O901:S901)=0, "", ROUND(((O901*3+P901*3+Q901*3+R901*3+S901*1)/13)*5,0))</f>
        <v/>
      </c>
      <c r="L901" s="99">
        <f>IF(OR($C901="",K901=""),"",COUNTIFS($C$4:$C$1500,$C901,K$4:K$1500,"&gt;"&amp;K901)+1)</f>
        <v/>
      </c>
      <c r="M901" s="99">
        <f>IF(OR($C901="",K901=""),"",IF(AND($C901&gt;=1001,$C901&lt;=1005),COUNTIFS($C$4:$C$1500,"&gt;=1001",$C$4:$C$1500,"&lt;=1005",K$4:K$1500,"&gt;"&amp;K901)+1,IF(AND($C901&gt;=1101,$C901&lt;=1105),COUNTIFS($C$4:$C$1500,"&gt;=1101",$C$4:$C$1500,"&lt;=1105",K$4:K$1500,"&gt;"&amp;K901)+1,IF(AND($C901&gt;=901,$C901&lt;=905),COUNTIFS($C$4:$C$1500,"&gt;=901",$C$4:$C$1500,"&lt;=905",K$4:K$1500,"&gt;"&amp;K901)+1,IF(AND($C901&gt;=801,$C901&lt;=805),COUNTIFS($C$4:$C$1500,"&gt;=801",$C$4:$C$1500,"&lt;=805",K$4:K$1500,"&gt;"&amp;K901)+1,IF(AND($C901&gt;=701,$C901&lt;=705),COUNTIFS($C$4:$C$1500,"&gt;=701",$C$4:$C$1500,"&lt;=705",K$4:K$1500,"&gt;"&amp;K901)+1,IF(AND($C901&gt;=601,$C901&lt;=606),COUNTIFS($C$4:$C$1500,"&gt;=601",$C$4:$C$1500,"&lt;=606",K$4:K$1500,"&gt;"&amp;K901)+1,"")))))))</f>
        <v/>
      </c>
      <c r="N901" s="99">
        <f>IF(OR($C901="",K901=""),"",IF(OR(AND($C901&gt;=1001,$C901&lt;=1005),AND($C901&gt;=1101,$C901&lt;=1105)),COUNTIFS($C$4:$C$1500,"&gt;=1001",$C$4:$C$1500,"&lt;=1005",K$4:K$1500,"&gt;"&amp;K901)+COUNTIFS($C$4:$C$1500,"&gt;=1101",$C$4:$C$1500,"&lt;=1105",K$4:K$1500,"&gt;"&amp;K901)+1,""))</f>
        <v/>
      </c>
      <c r="O901" s="94" t="n">
        <v>48.53</v>
      </c>
      <c r="P901" s="94" t="n">
        <v>47.01</v>
      </c>
      <c r="Q901" s="94" t="n">
        <v>38.65</v>
      </c>
      <c r="R901" s="94" t="n">
        <v>48.78</v>
      </c>
      <c r="S901" s="94" t="n">
        <v>52.73</v>
      </c>
      <c r="T901" s="99">
        <f>IF(AND(O901&gt;0,O901&lt;36),1,IF(AND(O901&gt;=36,O901&lt;51),2,IF(AND(O901&gt;=51,O901&lt;71),3,IF(AND(O901&gt;=71,O901&lt;=100),4,))))</f>
        <v/>
      </c>
      <c r="U901" s="99">
        <f>IF(AND(P901&gt;0,P901&lt;41),1,IF(AND(P901&gt;=41,P901&lt;56),2,IF(AND(P901&gt;=56,P901&lt;71),3,IF(AND(P901&gt;=71,P901&lt;=100),4,))))</f>
        <v/>
      </c>
      <c r="V901" s="99">
        <f>IF(AND(Q901&gt;0,Q901&lt;41),1,IF(AND(Q901&gt;=41,Q901&lt;56),2,IF(AND(Q901&gt;=56,Q901&lt;71),3,IF(AND(Q901&gt;=71,Q901&lt;=100),4,))))</f>
        <v/>
      </c>
      <c r="W901" s="99">
        <f>IF(AND(R901&gt;0,R901&lt;36),1,IF(AND(R901&gt;=36,R901&lt;51),2,IF(AND(R901&gt;=51,R901&lt;66),3,IF(AND(R901&gt;=66,R901&lt;=100),4,))))</f>
        <v/>
      </c>
      <c r="X901" s="100">
        <f>IF(AND(S901&gt;0,S901&lt;37),1,IF(AND(S901&gt;=37,S901&lt;58),2,IF(AND(S901&gt;=58,S901&lt;71),3,IF(AND(S901&gt;=71,S901&lt;=100),4,))))</f>
        <v/>
      </c>
      <c r="Y901" s="101">
        <f>IF(SUM(AC901:AG901)=0, "", ROUND(((AC901*3+AD901*3+AE901*3+AF901*3+AG901*1)/13)*5,0))</f>
        <v/>
      </c>
      <c r="Z901" s="99">
        <f>IF(OR($C901="",Y901=""),"",COUNTIFS($C$4:$C$1500,$C901,Y$4:Y$1500,"&gt;"&amp;Y901)+1)</f>
        <v/>
      </c>
      <c r="AA901" s="99">
        <f>IF(OR($C901="",Y901=""),"",IF(AND($C901&gt;=1001,$C901&lt;=1005),COUNTIFS($C$4:$C$1500,"&gt;=1001",$C$4:$C$1500,"&lt;=1005",Y$4:Y$1500,"&gt;"&amp;Y901)+1,IF(AND($C901&gt;=1101,$C901&lt;=1105),COUNTIFS($C$4:$C$1500,"&gt;=1101",$C$4:$C$1500,"&lt;=1105",Y$4:Y$1500,"&gt;"&amp;Y901)+1,IF(AND($C901&gt;=901,$C901&lt;=905),COUNTIFS($C$4:$C$1500,"&gt;=901",$C$4:$C$1500,"&lt;=905",Y$4:Y$1500,"&gt;"&amp;Y901)+1,IF(AND($C901&gt;=801,$C901&lt;=805),COUNTIFS($C$4:$C$1500,"&gt;=801",$C$4:$C$1500,"&lt;=805",Y$4:Y$1500,"&gt;"&amp;Y901)+1,IF(AND($C901&gt;=701,$C901&lt;=705),COUNTIFS($C$4:$C$1500,"&gt;=701",$C$4:$C$1500,"&lt;=705",Y$4:Y$1500,"&gt;"&amp;Y901)+1,IF(AND($C901&gt;=601,$C901&lt;=606),COUNTIFS($C$4:$C$1500,"&gt;=601",$C$4:$C$1500,"&lt;=606",Y$4:Y$1500,"&gt;"&amp;Y901)+1,"")))))))</f>
        <v/>
      </c>
      <c r="AB901" s="99">
        <f>IF(OR($C901="",Y901=""),"",IF(OR(AND($C901&gt;=1001,$C901&lt;=1005),AND($C901&gt;=1101,$C901&lt;=1105)),COUNTIFS($C$4:$C$1500,"&gt;=1001",$C$4:$C$1500,"&lt;=1005",Y$4:Y$1500,"&gt;"&amp;Y901)+COUNTIFS($C$4:$C$1500,"&gt;=1101",$C$4:$C$1500,"&lt;=1105",Y$4:Y$1500,"&gt;"&amp;Y901)+1,""))</f>
        <v/>
      </c>
      <c r="AC901" s="94" t="n">
        <v>46.51</v>
      </c>
      <c r="AD901" s="94" t="n">
        <v>39.58</v>
      </c>
      <c r="AE901" s="94" t="n">
        <v>34.93</v>
      </c>
      <c r="AF901" s="94" t="n">
        <v>33.29</v>
      </c>
      <c r="AG901" s="94" t="n">
        <v>52</v>
      </c>
      <c r="AH901" s="99">
        <f>IF(AND(AC901&gt;0,AC901&lt;36),1,IF(AND(AC901&gt;=36,AC901&lt;51),2,IF(AND(AC901&gt;=51,AC901&lt;71),3,IF(AND(AC901&gt;=71,AC901&lt;=100),4,))))</f>
        <v/>
      </c>
      <c r="AI901" s="99">
        <f>IF(AND(AD901&gt;0,AD901&lt;41),1,IF(AND(AD901&gt;=41,AD901&lt;56),2,IF(AND(AD901&gt;=56,AD901&lt;71),3,IF(AND(AD901&gt;=71,AD901&lt;=100),4,))))</f>
        <v/>
      </c>
      <c r="AJ901" s="99">
        <f>IF(AND(AE901&gt;0,AE901&lt;41),1,IF(AND(AE901&gt;=41,AE901&lt;56),2,IF(AND(AE901&gt;=56,AE901&lt;71),3,IF(AND(AE901&gt;=71,AE901&lt;=100),4,))))</f>
        <v/>
      </c>
      <c r="AK901" s="99">
        <f>IF(AND(AF901&gt;0,AF901&lt;36),1,IF(AND(AF901&gt;=36,AF901&lt;51),2,IF(AND(AF901&gt;=51,AF901&lt;66),3,IF(AND(AF901&gt;=66,AF901&lt;=100),4,))))</f>
        <v/>
      </c>
      <c r="AL901" s="100">
        <f>IF(AND(AG901&gt;0,AG901&lt;37),1,IF(AND(AG901&gt;=37,AG901&lt;58),2,IF(AND(AG901&gt;=58,AG901&lt;71),3,IF(AND(AG901&gt;=71,AG901&lt;=100),4,))))</f>
        <v/>
      </c>
      <c r="AM901" s="101">
        <f>IF((Y901&lt;&gt;"")*(K901&lt;&gt;""),Y901-K901,"")</f>
        <v/>
      </c>
      <c r="AN901" s="99">
        <f>IF((Z901&lt;&gt;"")*(L901&lt;&gt;""),Z901-L901,"")</f>
        <v/>
      </c>
      <c r="AO901" s="99">
        <f>IF((AA901&lt;&gt;"")*(M901&lt;&gt;""),AA901-M901,"")</f>
        <v/>
      </c>
      <c r="AP901" s="99">
        <f>IF((AB901&lt;&gt;"")*(N901&lt;&gt;""),AB901-N901,"")</f>
        <v/>
      </c>
      <c r="AQ901" s="94">
        <f>IF((AC901&lt;&gt;"")*(O901&lt;&gt;""),AC901-O901,"")</f>
        <v/>
      </c>
      <c r="AR901" s="94">
        <f>IF((AD901&lt;&gt;"")*(P901&lt;&gt;""),AD901-P901,"")</f>
        <v/>
      </c>
      <c r="AS901" s="94">
        <f>IF((AE901&lt;&gt;"")*(Q901&lt;&gt;""),AE901-Q901,"")</f>
        <v/>
      </c>
      <c r="AT901" s="94">
        <f>IF((AF901&lt;&gt;"")*(R901&lt;&gt;""),AF901-R901,"")</f>
        <v/>
      </c>
      <c r="AU901" s="94">
        <f>IF((AG901&lt;&gt;"")*(S901&lt;&gt;""),AG901-S901,"")</f>
        <v/>
      </c>
      <c r="AV901" s="99">
        <f>IF((AH901&lt;&gt;"")*(T901&lt;&gt;""),AH901-T901,"")</f>
        <v/>
      </c>
      <c r="AW901" s="99">
        <f>IF((AI901&lt;&gt;"")*(U901&lt;&gt;""),AI901-U901,"")</f>
        <v/>
      </c>
      <c r="AX901" s="99">
        <f>IF((AJ901&lt;&gt;"")*(V901&lt;&gt;""),AJ901-V901,"")</f>
        <v/>
      </c>
      <c r="AY901" s="99">
        <f>IF((AK901&lt;&gt;"")*(W901&lt;&gt;""),AK901-W901,"")</f>
        <v/>
      </c>
      <c r="AZ901" s="102">
        <f>IF((AL901&lt;&gt;"")*(X901&lt;&gt;""),AL901-X901,"")</f>
        <v/>
      </c>
      <c r="BA901" s="50">
        <f>IFERROR(__xludf.dummyfunction("AI(""Actúa como un tutor académico y dirígete personalmente al estudiante "" &amp; I901 &amp; "" "" &amp; J901 &amp; "" "" &amp; G901 &amp; "" "" &amp; H901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AM901 &amp; ""'. Diferencias por área: Matemáticas ("" &amp; AQ901 &amp; ""), Ciencias Natura"&amp;"les ("" &amp; AR901 &amp; ""), Sociales ("" &amp; AS901 &amp; ""), Lectura Crítica ("" &amp; AT901 &amp; "") e Inglés ("" &amp; AU901 &amp; ""). Variación en posición: grupo ("" &amp; AN901 &amp; ""), grado ("" &amp; AO901 &amp; "") y media ("" &amp; AP901 &amp; ""). Puntajes Primer Simulacro: Global "" &amp; K901 &amp; "", Mat "" &amp; "&amp;"O4 &amp; "", Cien "" &amp; P901 &amp; "", Soc "" &amp; Q901 &amp; "", Lec "" &amp; R901 &amp; "", Ing "" &amp; S901 &amp; "". Puntajes Segundo Simulacro: Global "" &amp; Y901 &amp; "", Mat "" &amp; AC901 &amp; "", Cien "" &amp; AD901 &amp; "", Soc "" &amp; AE901 &amp; "", Lec "" &amp; AF901 &amp; "", Ing "" &amp; AG901 &amp; "". Escribe un mensaje motivador"&amp;" y breve (máximo 4 líneas)."")
"),"=AI(""Actúa como un tutor académico y dirígete personalmente al estudiante "" &amp; I901 &amp; "" "" &amp; J901 &amp; "" "" &amp; G901 &amp; "" "" &amp; H901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AM901 &amp; ""'. Diferencias por área: Matemáticas ("" &amp; AQ901 &amp; ""), Ciencias Natur"&amp;"ales ("" &amp; AR901 &amp; ""), Sociales ("" &amp; AS901 &amp; ""), Lectura Crítica ("" &amp; AT901 &amp; "") e Inglés ("" &amp; AU901 &amp; ""). Variación en posición: grupo ("" &amp; AN901 &amp; ""), grado ("" &amp; AO901 &amp; "") y media ("" &amp; AP901 &amp; ""). Puntajes Primer Simulacro: Global "" &amp; K901 &amp; "", Mat "" &amp;"&amp;" O901 &amp; "", Cien "" &amp; P901 &amp; "", Soc "" &amp; Q901 &amp; "", Lec "" &amp; R901 &amp; "", Ing "" &amp; S901 &amp; "". Puntajes Segundo Simulacro: Global "" &amp; Y901 &amp; "", Mat "" &amp; AC901 &amp; "", Cien "" &amp; AD901 &amp; "", Soc "" &amp; AE901 &amp; "", Lec "" &amp; AF901 &amp; "", Ing "" &amp; AG901 &amp; "". Escribe un mensaje motivado"&amp;"r y breve (máximo 4 líneas)."")
")</f>
        <v/>
      </c>
      <c r="BB901" s="119">
        <f>IF(SUM(BC901:BG901)=0,"",IF(BG901="",ROUND(((BC901*3+BD901*3+BE901*3+BF901*3)/12)*5,0),ROUND(((BC901*3+BD901*3+BE901*3+BF901*3+BG901*1)/13)*5,0)))</f>
        <v/>
      </c>
      <c r="BC901" s="119" t="n">
        <v>36</v>
      </c>
      <c r="BD901" s="119" t="n">
        <v>38</v>
      </c>
      <c r="BE901" s="119" t="n">
        <v>33</v>
      </c>
      <c r="BF901" s="119" t="n">
        <v>49</v>
      </c>
      <c r="BG901" s="119" t="n">
        <v>46</v>
      </c>
      <c r="BH901" s="41">
        <f>IF(AND(ISNUMBER(BB901),ISNUMBER(Y901)),BB901-Y901,"")</f>
        <v/>
      </c>
      <c r="BI901" s="119" t="n"/>
      <c r="BJ901" s="119" t="n"/>
      <c r="BK901" s="119" t="n"/>
      <c r="BL901" s="119" t="n"/>
      <c r="BM901" s="119" t="n"/>
    </row>
    <row r="902" ht="15.75" customHeight="1" s="42">
      <c r="A902" s="93" t="n"/>
      <c r="B902" s="94" t="inlineStr">
        <is>
          <t>Bachillerato</t>
        </is>
      </c>
      <c r="C902" s="94" t="n">
        <v>1101</v>
      </c>
      <c r="D902" s="94" t="n"/>
      <c r="E902" s="95" t="n">
        <v>1011593431</v>
      </c>
      <c r="F902" s="96">
        <f>TRIM(G902&amp;" "&amp;H902&amp;" "&amp;I902&amp;" "&amp;J902)</f>
        <v/>
      </c>
      <c r="G902" s="94" t="inlineStr">
        <is>
          <t>Ramos</t>
        </is>
      </c>
      <c r="H902" s="94" t="inlineStr">
        <is>
          <t>Espinosa</t>
        </is>
      </c>
      <c r="I902" s="94" t="inlineStr">
        <is>
          <t>Karen</t>
        </is>
      </c>
      <c r="J902" s="97" t="inlineStr">
        <is>
          <t>Juliana</t>
        </is>
      </c>
      <c r="K902" s="98">
        <f>IF(SUM(O902:S902)=0, "", ROUND(((O902*3+P902*3+Q902*3+R902*3+S902*1)/13)*5,0))</f>
        <v/>
      </c>
      <c r="L902" s="99">
        <f>IF(OR($C902="",K902=""),"",COUNTIFS($C$4:$C$1500,$C902,K$4:K$1500,"&gt;"&amp;K902)+1)</f>
        <v/>
      </c>
      <c r="M902" s="99">
        <f>IF(OR($C902="",K902=""),"",IF(AND($C902&gt;=1001,$C902&lt;=1005),COUNTIFS($C$4:$C$1500,"&gt;=1001",$C$4:$C$1500,"&lt;=1005",K$4:K$1500,"&gt;"&amp;K902)+1,IF(AND($C902&gt;=1101,$C902&lt;=1105),COUNTIFS($C$4:$C$1500,"&gt;=1101",$C$4:$C$1500,"&lt;=1105",K$4:K$1500,"&gt;"&amp;K902)+1,IF(AND($C902&gt;=901,$C902&lt;=905),COUNTIFS($C$4:$C$1500,"&gt;=901",$C$4:$C$1500,"&lt;=905",K$4:K$1500,"&gt;"&amp;K902)+1,IF(AND($C902&gt;=801,$C902&lt;=805),COUNTIFS($C$4:$C$1500,"&gt;=801",$C$4:$C$1500,"&lt;=805",K$4:K$1500,"&gt;"&amp;K902)+1,IF(AND($C902&gt;=701,$C902&lt;=705),COUNTIFS($C$4:$C$1500,"&gt;=701",$C$4:$C$1500,"&lt;=705",K$4:K$1500,"&gt;"&amp;K902)+1,IF(AND($C902&gt;=601,$C902&lt;=606),COUNTIFS($C$4:$C$1500,"&gt;=601",$C$4:$C$1500,"&lt;=606",K$4:K$1500,"&gt;"&amp;K902)+1,"")))))))</f>
        <v/>
      </c>
      <c r="N902" s="99">
        <f>IF(OR($C902="",K902=""),"",IF(OR(AND($C902&gt;=1001,$C902&lt;=1005),AND($C902&gt;=1101,$C902&lt;=1105)),COUNTIFS($C$4:$C$1500,"&gt;=1001",$C$4:$C$1500,"&lt;=1005",K$4:K$1500,"&gt;"&amp;K902)+COUNTIFS($C$4:$C$1500,"&gt;=1101",$C$4:$C$1500,"&lt;=1105",K$4:K$1500,"&gt;"&amp;K902)+1,""))</f>
        <v/>
      </c>
      <c r="O902" s="94" t="n">
        <v>57.99</v>
      </c>
      <c r="P902" s="94" t="n">
        <v>61.58</v>
      </c>
      <c r="Q902" s="94" t="n">
        <v>66.42</v>
      </c>
      <c r="R902" s="94" t="n">
        <v>73.17</v>
      </c>
      <c r="S902" s="94" t="n">
        <v>60</v>
      </c>
      <c r="T902" s="99">
        <f>IF(AND(O902&gt;0,O902&lt;36),1,IF(AND(O902&gt;=36,O902&lt;51),2,IF(AND(O902&gt;=51,O902&lt;71),3,IF(AND(O902&gt;=71,O902&lt;=100),4,))))</f>
        <v/>
      </c>
      <c r="U902" s="99">
        <f>IF(AND(P902&gt;0,P902&lt;41),1,IF(AND(P902&gt;=41,P902&lt;56),2,IF(AND(P902&gt;=56,P902&lt;71),3,IF(AND(P902&gt;=71,P902&lt;=100),4,))))</f>
        <v/>
      </c>
      <c r="V902" s="99">
        <f>IF(AND(Q902&gt;0,Q902&lt;41),1,IF(AND(Q902&gt;=41,Q902&lt;56),2,IF(AND(Q902&gt;=56,Q902&lt;71),3,IF(AND(Q902&gt;=71,Q902&lt;=100),4,))))</f>
        <v/>
      </c>
      <c r="W902" s="99">
        <f>IF(AND(R902&gt;0,R902&lt;36),1,IF(AND(R902&gt;=36,R902&lt;51),2,IF(AND(R902&gt;=51,R902&lt;66),3,IF(AND(R902&gt;=66,R902&lt;=100),4,))))</f>
        <v/>
      </c>
      <c r="X902" s="100">
        <f>IF(AND(S902&gt;0,S902&lt;37),1,IF(AND(S902&gt;=37,S902&lt;58),2,IF(AND(S902&gt;=58,S902&lt;71),3,IF(AND(S902&gt;=71,S902&lt;=100),4,))))</f>
        <v/>
      </c>
      <c r="Y902" s="101">
        <f>IF(SUM(AC902:AG902)=0, "", ROUND(((AC902*3+AD902*3+AE902*3+AF902*3+AG902*1)/13)*5,0))</f>
        <v/>
      </c>
      <c r="Z902" s="99">
        <f>IF(OR($C902="",Y902=""),"",COUNTIFS($C$4:$C$1500,$C902,Y$4:Y$1500,"&gt;"&amp;Y902)+1)</f>
        <v/>
      </c>
      <c r="AA902" s="99">
        <f>IF(OR($C902="",Y902=""),"",IF(AND($C902&gt;=1001,$C902&lt;=1005),COUNTIFS($C$4:$C$1500,"&gt;=1001",$C$4:$C$1500,"&lt;=1005",Y$4:Y$1500,"&gt;"&amp;Y902)+1,IF(AND($C902&gt;=1101,$C902&lt;=1105),COUNTIFS($C$4:$C$1500,"&gt;=1101",$C$4:$C$1500,"&lt;=1105",Y$4:Y$1500,"&gt;"&amp;Y902)+1,IF(AND($C902&gt;=901,$C902&lt;=905),COUNTIFS($C$4:$C$1500,"&gt;=901",$C$4:$C$1500,"&lt;=905",Y$4:Y$1500,"&gt;"&amp;Y902)+1,IF(AND($C902&gt;=801,$C902&lt;=805),COUNTIFS($C$4:$C$1500,"&gt;=801",$C$4:$C$1500,"&lt;=805",Y$4:Y$1500,"&gt;"&amp;Y902)+1,IF(AND($C902&gt;=701,$C902&lt;=705),COUNTIFS($C$4:$C$1500,"&gt;=701",$C$4:$C$1500,"&lt;=705",Y$4:Y$1500,"&gt;"&amp;Y902)+1,IF(AND($C902&gt;=601,$C902&lt;=606),COUNTIFS($C$4:$C$1500,"&gt;=601",$C$4:$C$1500,"&lt;=606",Y$4:Y$1500,"&gt;"&amp;Y902)+1,"")))))))</f>
        <v/>
      </c>
      <c r="AB902" s="99">
        <f>IF(OR($C902="",Y902=""),"",IF(OR(AND($C902&gt;=1001,$C902&lt;=1005),AND($C902&gt;=1101,$C902&lt;=1105)),COUNTIFS($C$4:$C$1500,"&gt;=1001",$C$4:$C$1500,"&lt;=1005",Y$4:Y$1500,"&gt;"&amp;Y902)+COUNTIFS($C$4:$C$1500,"&gt;=1101",$C$4:$C$1500,"&lt;=1105",Y$4:Y$1500,"&gt;"&amp;Y902)+1,""))</f>
        <v/>
      </c>
      <c r="AC902" s="94" t="n">
        <v>41.5</v>
      </c>
      <c r="AD902" s="94" t="n">
        <v>50.36</v>
      </c>
      <c r="AE902" s="94" t="n">
        <v>52.99</v>
      </c>
      <c r="AF902" s="94" t="n">
        <v>56.34</v>
      </c>
      <c r="AG902" s="94" t="n">
        <v>34</v>
      </c>
      <c r="AH902" s="99">
        <f>IF(AND(AC902&gt;0,AC902&lt;36),1,IF(AND(AC902&gt;=36,AC902&lt;51),2,IF(AND(AC902&gt;=51,AC902&lt;71),3,IF(AND(AC902&gt;=71,AC902&lt;=100),4,))))</f>
        <v/>
      </c>
      <c r="AI902" s="99">
        <f>IF(AND(AD902&gt;0,AD902&lt;41),1,IF(AND(AD902&gt;=41,AD902&lt;56),2,IF(AND(AD902&gt;=56,AD902&lt;71),3,IF(AND(AD902&gt;=71,AD902&lt;=100),4,))))</f>
        <v/>
      </c>
      <c r="AJ902" s="99">
        <f>IF(AND(AE902&gt;0,AE902&lt;41),1,IF(AND(AE902&gt;=41,AE902&lt;56),2,IF(AND(AE902&gt;=56,AE902&lt;71),3,IF(AND(AE902&gt;=71,AE902&lt;=100),4,))))</f>
        <v/>
      </c>
      <c r="AK902" s="99">
        <f>IF(AND(AF902&gt;0,AF902&lt;36),1,IF(AND(AF902&gt;=36,AF902&lt;51),2,IF(AND(AF902&gt;=51,AF902&lt;66),3,IF(AND(AF902&gt;=66,AF902&lt;=100),4,))))</f>
        <v/>
      </c>
      <c r="AL902" s="100">
        <f>IF(AND(AG902&gt;0,AG902&lt;37),1,IF(AND(AG902&gt;=37,AG902&lt;58),2,IF(AND(AG902&gt;=58,AG902&lt;71),3,IF(AND(AG902&gt;=71,AG902&lt;=100),4,))))</f>
        <v/>
      </c>
      <c r="AM902" s="101">
        <f>IF((Y902&lt;&gt;"")*(K902&lt;&gt;""),Y902-K902,"")</f>
        <v/>
      </c>
      <c r="AN902" s="99">
        <f>IF((Z902&lt;&gt;"")*(L902&lt;&gt;""),Z902-L902,"")</f>
        <v/>
      </c>
      <c r="AO902" s="99">
        <f>IF((AA902&lt;&gt;"")*(M902&lt;&gt;""),AA902-M902,"")</f>
        <v/>
      </c>
      <c r="AP902" s="99">
        <f>IF((AB902&lt;&gt;"")*(N902&lt;&gt;""),AB902-N902,"")</f>
        <v/>
      </c>
      <c r="AQ902" s="94">
        <f>IF((AC902&lt;&gt;"")*(O902&lt;&gt;""),AC902-O902,"")</f>
        <v/>
      </c>
      <c r="AR902" s="94">
        <f>IF((AD902&lt;&gt;"")*(P902&lt;&gt;""),AD902-P902,"")</f>
        <v/>
      </c>
      <c r="AS902" s="94">
        <f>IF((AE902&lt;&gt;"")*(Q902&lt;&gt;""),AE902-Q902,"")</f>
        <v/>
      </c>
      <c r="AT902" s="94">
        <f>IF((AF902&lt;&gt;"")*(R902&lt;&gt;""),AF902-R902,"")</f>
        <v/>
      </c>
      <c r="AU902" s="94">
        <f>IF((AG902&lt;&gt;"")*(S902&lt;&gt;""),AG902-S902,"")</f>
        <v/>
      </c>
      <c r="AV902" s="99">
        <f>IF((AH902&lt;&gt;"")*(T902&lt;&gt;""),AH902-T902,"")</f>
        <v/>
      </c>
      <c r="AW902" s="99">
        <f>IF((AI902&lt;&gt;"")*(U902&lt;&gt;""),AI902-U902,"")</f>
        <v/>
      </c>
      <c r="AX902" s="99">
        <f>IF((AJ902&lt;&gt;"")*(V902&lt;&gt;""),AJ902-V902,"")</f>
        <v/>
      </c>
      <c r="AY902" s="99">
        <f>IF((AK902&lt;&gt;"")*(W902&lt;&gt;""),AK902-W902,"")</f>
        <v/>
      </c>
      <c r="AZ902" s="102">
        <f>IF((AL902&lt;&gt;"")*(X902&lt;&gt;""),AL902-X902,"")</f>
        <v/>
      </c>
      <c r="BA902" s="50">
        <f>IFERROR(__xludf.dummyfunction("AI(""Actúa como un tutor académico y dirígete personalmente al estudiante "" &amp; I902 &amp; "" "" &amp; J902 &amp; "" "" &amp; G902 &amp; "" "" &amp; H902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AM902 &amp; ""'. Diferencias por área: Matemáticas ("" &amp; AQ902 &amp; ""), Ciencias Natura"&amp;"les ("" &amp; AR902 &amp; ""), Sociales ("" &amp; AS902 &amp; ""), Lectura Crítica ("" &amp; AT902 &amp; "") e Inglés ("" &amp; AU902 &amp; ""). Variación en posición: grupo ("" &amp; AN902 &amp; ""), grado ("" &amp; AO902 &amp; "") y media ("" &amp; AP902 &amp; ""). Puntajes Primer Simulacro: Global "" &amp; K902 &amp; "", Mat "" &amp; "&amp;"O4 &amp; "", Cien "" &amp; P902 &amp; "", Soc "" &amp; Q902 &amp; "", Lec "" &amp; R902 &amp; "", Ing "" &amp; S902 &amp; "". Puntajes Segundo Simulacro: Global "" &amp; Y902 &amp; "", Mat "" &amp; AC902 &amp; "", Cien "" &amp; AD902 &amp; "", Soc "" &amp; AE902 &amp; "", Lec "" &amp; AF902 &amp; "", Ing "" &amp; AG902 &amp; "". Escribe un mensaje motivador"&amp;" y breve (máximo 4 líneas)."")
"),"=AI(""Actúa como un tutor académico y dirígete personalmente al estudiante "" &amp; I902 &amp; "" "" &amp; J902 &amp; "" "" &amp; G902 &amp; "" "" &amp; H902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AM902 &amp; ""'. Diferencias por área: Matemáticas ("" &amp; AQ902 &amp; ""), Ciencias Natur"&amp;"ales ("" &amp; AR902 &amp; ""), Sociales ("" &amp; AS902 &amp; ""), Lectura Crítica ("" &amp; AT902 &amp; "") e Inglés ("" &amp; AU902 &amp; ""). Variación en posición: grupo ("" &amp; AN902 &amp; ""), grado ("" &amp; AO902 &amp; "") y media ("" &amp; AP902 &amp; ""). Puntajes Primer Simulacro: Global "" &amp; K902 &amp; "", Mat "" &amp;"&amp;" O902 &amp; "", Cien "" &amp; P902 &amp; "", Soc "" &amp; Q902 &amp; "", Lec "" &amp; R902 &amp; "", Ing "" &amp; S902 &amp; "". Puntajes Segundo Simulacro: Global "" &amp; Y902 &amp; "", Mat "" &amp; AC902 &amp; "", Cien "" &amp; AD902 &amp; "", Soc "" &amp; AE902 &amp; "", Lec "" &amp; AF902 &amp; "", Ing "" &amp; AG902 &amp; "". Escribe un mensaje motivado"&amp;"r y breve (máximo 4 líneas)."")
")</f>
        <v/>
      </c>
      <c r="BB902" s="119">
        <f>IF(SUM(BC902:BG902)=0,"",IF(BG902="",ROUND(((BC902*3+BD902*3+BE902*3+BF902*3)/12)*5,0),ROUND(((BC902*3+BD902*3+BE902*3+BF902*3+BG902*1)/13)*5,0)))</f>
        <v/>
      </c>
      <c r="BC902" s="119" t="n">
        <v>63</v>
      </c>
      <c r="BD902" s="119" t="n">
        <v>61</v>
      </c>
      <c r="BE902" s="119" t="n">
        <v>61</v>
      </c>
      <c r="BF902" s="119" t="n">
        <v>57</v>
      </c>
      <c r="BG902" s="119" t="n">
        <v>50</v>
      </c>
      <c r="BH902" s="41">
        <f>IF(AND(ISNUMBER(BB902),ISNUMBER(Y902)),BB902-Y902,"")</f>
        <v/>
      </c>
      <c r="BI902" s="119" t="n"/>
      <c r="BJ902" s="119" t="n"/>
      <c r="BK902" s="119" t="n"/>
      <c r="BL902" s="119" t="n"/>
      <c r="BM902" s="119" t="n"/>
    </row>
    <row r="903" ht="15.75" customHeight="1" s="42">
      <c r="A903" s="93" t="n"/>
      <c r="B903" s="94" t="inlineStr">
        <is>
          <t>Bachillerato</t>
        </is>
      </c>
      <c r="C903" s="94" t="n">
        <v>1101</v>
      </c>
      <c r="D903" s="94" t="n"/>
      <c r="E903" s="95" t="n">
        <v>1045140347</v>
      </c>
      <c r="F903" s="96">
        <f>TRIM(G903&amp;" "&amp;H903&amp;" "&amp;I903&amp;" "&amp;J903)</f>
        <v/>
      </c>
      <c r="G903" s="94" t="inlineStr">
        <is>
          <t>Ramos</t>
        </is>
      </c>
      <c r="H903" s="94" t="inlineStr">
        <is>
          <t>Roldan</t>
        </is>
      </c>
      <c r="I903" s="94" t="inlineStr">
        <is>
          <t>Melanee</t>
        </is>
      </c>
      <c r="J903" s="97" t="inlineStr">
        <is>
          <t>Yasuri</t>
        </is>
      </c>
      <c r="K903" s="98">
        <f>IF(SUM(O903:S903)=0, "", ROUND(((O903*3+P903*3+Q903*3+R903*3+S903*1)/13)*5,0))</f>
        <v/>
      </c>
      <c r="L903" s="99">
        <f>IF(OR($C903="",K903=""),"",COUNTIFS($C$4:$C$1500,$C903,K$4:K$1500,"&gt;"&amp;K903)+1)</f>
        <v/>
      </c>
      <c r="M903" s="99">
        <f>IF(OR($C903="",K903=""),"",IF(AND($C903&gt;=1001,$C903&lt;=1005),COUNTIFS($C$4:$C$1500,"&gt;=1001",$C$4:$C$1500,"&lt;=1005",K$4:K$1500,"&gt;"&amp;K903)+1,IF(AND($C903&gt;=1101,$C903&lt;=1105),COUNTIFS($C$4:$C$1500,"&gt;=1101",$C$4:$C$1500,"&lt;=1105",K$4:K$1500,"&gt;"&amp;K903)+1,IF(AND($C903&gt;=901,$C903&lt;=905),COUNTIFS($C$4:$C$1500,"&gt;=901",$C$4:$C$1500,"&lt;=905",K$4:K$1500,"&gt;"&amp;K903)+1,IF(AND($C903&gt;=801,$C903&lt;=805),COUNTIFS($C$4:$C$1500,"&gt;=801",$C$4:$C$1500,"&lt;=805",K$4:K$1500,"&gt;"&amp;K903)+1,IF(AND($C903&gt;=701,$C903&lt;=705),COUNTIFS($C$4:$C$1500,"&gt;=701",$C$4:$C$1500,"&lt;=705",K$4:K$1500,"&gt;"&amp;K903)+1,IF(AND($C903&gt;=601,$C903&lt;=606),COUNTIFS($C$4:$C$1500,"&gt;=601",$C$4:$C$1500,"&lt;=606",K$4:K$1500,"&gt;"&amp;K903)+1,"")))))))</f>
        <v/>
      </c>
      <c r="N903" s="99">
        <f>IF(OR($C903="",K903=""),"",IF(OR(AND($C903&gt;=1001,$C903&lt;=1005),AND($C903&gt;=1101,$C903&lt;=1105)),COUNTIFS($C$4:$C$1500,"&gt;=1001",$C$4:$C$1500,"&lt;=1005",K$4:K$1500,"&gt;"&amp;K903)+COUNTIFS($C$4:$C$1500,"&gt;=1101",$C$4:$C$1500,"&lt;=1105",K$4:K$1500,"&gt;"&amp;K903)+1,""))</f>
        <v/>
      </c>
      <c r="O903" s="94" t="n">
        <v>44.13</v>
      </c>
      <c r="P903" s="94" t="n">
        <v>54.03</v>
      </c>
      <c r="Q903" s="94" t="n">
        <v>64.86</v>
      </c>
      <c r="R903" s="94" t="n">
        <v>46.34</v>
      </c>
      <c r="S903" s="94" t="n">
        <v>36.36</v>
      </c>
      <c r="T903" s="99">
        <f>IF(AND(O903&gt;0,O903&lt;36),1,IF(AND(O903&gt;=36,O903&lt;51),2,IF(AND(O903&gt;=51,O903&lt;71),3,IF(AND(O903&gt;=71,O903&lt;=100),4,))))</f>
        <v/>
      </c>
      <c r="U903" s="99">
        <f>IF(AND(P903&gt;0,P903&lt;41),1,IF(AND(P903&gt;=41,P903&lt;56),2,IF(AND(P903&gt;=56,P903&lt;71),3,IF(AND(P903&gt;=71,P903&lt;=100),4,))))</f>
        <v/>
      </c>
      <c r="V903" s="99">
        <f>IF(AND(Q903&gt;0,Q903&lt;41),1,IF(AND(Q903&gt;=41,Q903&lt;56),2,IF(AND(Q903&gt;=56,Q903&lt;71),3,IF(AND(Q903&gt;=71,Q903&lt;=100),4,))))</f>
        <v/>
      </c>
      <c r="W903" s="99">
        <f>IF(AND(R903&gt;0,R903&lt;36),1,IF(AND(R903&gt;=36,R903&lt;51),2,IF(AND(R903&gt;=51,R903&lt;66),3,IF(AND(R903&gt;=66,R903&lt;=100),4,))))</f>
        <v/>
      </c>
      <c r="X903" s="100">
        <f>IF(AND(S903&gt;0,S903&lt;37),1,IF(AND(S903&gt;=37,S903&lt;58),2,IF(AND(S903&gt;=58,S903&lt;71),3,IF(AND(S903&gt;=71,S903&lt;=100),4,))))</f>
        <v/>
      </c>
      <c r="Y903" s="101">
        <f>IF(SUM(AC903:AG903)=0, "", ROUND(((AC903*3+AD903*3+AE903*3+AF903*3+AG903*1)/13)*5,0))</f>
        <v/>
      </c>
      <c r="Z903" s="99">
        <f>IF(OR($C903="",Y903=""),"",COUNTIFS($C$4:$C$1500,$C903,Y$4:Y$1500,"&gt;"&amp;Y903)+1)</f>
        <v/>
      </c>
      <c r="AA903" s="99">
        <f>IF(OR($C903="",Y903=""),"",IF(AND($C903&gt;=1001,$C903&lt;=1005),COUNTIFS($C$4:$C$1500,"&gt;=1001",$C$4:$C$1500,"&lt;=1005",Y$4:Y$1500,"&gt;"&amp;Y903)+1,IF(AND($C903&gt;=1101,$C903&lt;=1105),COUNTIFS($C$4:$C$1500,"&gt;=1101",$C$4:$C$1500,"&lt;=1105",Y$4:Y$1500,"&gt;"&amp;Y903)+1,IF(AND($C903&gt;=901,$C903&lt;=905),COUNTIFS($C$4:$C$1500,"&gt;=901",$C$4:$C$1500,"&lt;=905",Y$4:Y$1500,"&gt;"&amp;Y903)+1,IF(AND($C903&gt;=801,$C903&lt;=805),COUNTIFS($C$4:$C$1500,"&gt;=801",$C$4:$C$1500,"&lt;=805",Y$4:Y$1500,"&gt;"&amp;Y903)+1,IF(AND($C903&gt;=701,$C903&lt;=705),COUNTIFS($C$4:$C$1500,"&gt;=701",$C$4:$C$1500,"&lt;=705",Y$4:Y$1500,"&gt;"&amp;Y903)+1,IF(AND($C903&gt;=601,$C903&lt;=606),COUNTIFS($C$4:$C$1500,"&gt;=601",$C$4:$C$1500,"&lt;=606",Y$4:Y$1500,"&gt;"&amp;Y903)+1,"")))))))</f>
        <v/>
      </c>
      <c r="AB903" s="99">
        <f>IF(OR($C903="",Y903=""),"",IF(OR(AND($C903&gt;=1001,$C903&lt;=1005),AND($C903&gt;=1101,$C903&lt;=1105)),COUNTIFS($C$4:$C$1500,"&gt;=1001",$C$4:$C$1500,"&lt;=1005",Y$4:Y$1500,"&gt;"&amp;Y903)+COUNTIFS($C$4:$C$1500,"&gt;=1101",$C$4:$C$1500,"&lt;=1105",Y$4:Y$1500,"&gt;"&amp;Y903)+1,""))</f>
        <v/>
      </c>
      <c r="AC903" s="94" t="n">
        <v>46.51</v>
      </c>
      <c r="AD903" s="94" t="n">
        <v>49.51</v>
      </c>
      <c r="AE903" s="94" t="n">
        <v>49.79</v>
      </c>
      <c r="AF903" s="94" t="n">
        <v>43.54</v>
      </c>
      <c r="AG903" s="94" t="n">
        <v>52</v>
      </c>
      <c r="AH903" s="99">
        <f>IF(AND(AC903&gt;0,AC903&lt;36),1,IF(AND(AC903&gt;=36,AC903&lt;51),2,IF(AND(AC903&gt;=51,AC903&lt;71),3,IF(AND(AC903&gt;=71,AC903&lt;=100),4,))))</f>
        <v/>
      </c>
      <c r="AI903" s="99">
        <f>IF(AND(AD903&gt;0,AD903&lt;41),1,IF(AND(AD903&gt;=41,AD903&lt;56),2,IF(AND(AD903&gt;=56,AD903&lt;71),3,IF(AND(AD903&gt;=71,AD903&lt;=100),4,))))</f>
        <v/>
      </c>
      <c r="AJ903" s="99">
        <f>IF(AND(AE903&gt;0,AE903&lt;41),1,IF(AND(AE903&gt;=41,AE903&lt;56),2,IF(AND(AE903&gt;=56,AE903&lt;71),3,IF(AND(AE903&gt;=71,AE903&lt;=100),4,))))</f>
        <v/>
      </c>
      <c r="AK903" s="99">
        <f>IF(AND(AF903&gt;0,AF903&lt;36),1,IF(AND(AF903&gt;=36,AF903&lt;51),2,IF(AND(AF903&gt;=51,AF903&lt;66),3,IF(AND(AF903&gt;=66,AF903&lt;=100),4,))))</f>
        <v/>
      </c>
      <c r="AL903" s="100">
        <f>IF(AND(AG903&gt;0,AG903&lt;37),1,IF(AND(AG903&gt;=37,AG903&lt;58),2,IF(AND(AG903&gt;=58,AG903&lt;71),3,IF(AND(AG903&gt;=71,AG903&lt;=100),4,))))</f>
        <v/>
      </c>
      <c r="AM903" s="101">
        <f>IF((Y903&lt;&gt;"")*(K903&lt;&gt;""),Y903-K903,"")</f>
        <v/>
      </c>
      <c r="AN903" s="99">
        <f>IF((Z903&lt;&gt;"")*(L903&lt;&gt;""),Z903-L903,"")</f>
        <v/>
      </c>
      <c r="AO903" s="99">
        <f>IF((AA903&lt;&gt;"")*(M903&lt;&gt;""),AA903-M903,"")</f>
        <v/>
      </c>
      <c r="AP903" s="99">
        <f>IF((AB903&lt;&gt;"")*(N903&lt;&gt;""),AB903-N903,"")</f>
        <v/>
      </c>
      <c r="AQ903" s="94">
        <f>IF((AC903&lt;&gt;"")*(O903&lt;&gt;""),AC903-O903,"")</f>
        <v/>
      </c>
      <c r="AR903" s="94">
        <f>IF((AD903&lt;&gt;"")*(P903&lt;&gt;""),AD903-P903,"")</f>
        <v/>
      </c>
      <c r="AS903" s="94">
        <f>IF((AE903&lt;&gt;"")*(Q903&lt;&gt;""),AE903-Q903,"")</f>
        <v/>
      </c>
      <c r="AT903" s="94">
        <f>IF((AF903&lt;&gt;"")*(R903&lt;&gt;""),AF903-R903,"")</f>
        <v/>
      </c>
      <c r="AU903" s="94">
        <f>IF((AG903&lt;&gt;"")*(S903&lt;&gt;""),AG903-S903,"")</f>
        <v/>
      </c>
      <c r="AV903" s="99">
        <f>IF((AH903&lt;&gt;"")*(T903&lt;&gt;""),AH903-T903,"")</f>
        <v/>
      </c>
      <c r="AW903" s="99">
        <f>IF((AI903&lt;&gt;"")*(U903&lt;&gt;""),AI903-U903,"")</f>
        <v/>
      </c>
      <c r="AX903" s="99">
        <f>IF((AJ903&lt;&gt;"")*(V903&lt;&gt;""),AJ903-V903,"")</f>
        <v/>
      </c>
      <c r="AY903" s="99">
        <f>IF((AK903&lt;&gt;"")*(W903&lt;&gt;""),AK903-W903,"")</f>
        <v/>
      </c>
      <c r="AZ903" s="102">
        <f>IF((AL903&lt;&gt;"")*(X903&lt;&gt;""),AL903-X903,"")</f>
        <v/>
      </c>
      <c r="BA903" s="50">
        <f>IFERROR(__xludf.dummyfunction("AI(""Actúa como un tutor académico y dirígete personalmente al estudiante "" &amp; I903 &amp; "" "" &amp; J903 &amp; "" "" &amp; G903 &amp; "" "" &amp; H903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AM903 &amp; ""'. Diferencias por área: Matemáticas ("" &amp; AQ903 &amp; ""), Ciencias Natura"&amp;"les ("" &amp; AR903 &amp; ""), Sociales ("" &amp; AS903 &amp; ""), Lectura Crítica ("" &amp; AT903 &amp; "") e Inglés ("" &amp; AU903 &amp; ""). Variación en posición: grupo ("" &amp; AN903 &amp; ""), grado ("" &amp; AO903 &amp; "") y media ("" &amp; AP903 &amp; ""). Puntajes Primer Simulacro: Global "" &amp; K903 &amp; "", Mat "" &amp; "&amp;"O4 &amp; "", Cien "" &amp; P903 &amp; "", Soc "" &amp; Q903 &amp; "", Lec "" &amp; R903 &amp; "", Ing "" &amp; S903 &amp; "". Puntajes Segundo Simulacro: Global "" &amp; Y903 &amp; "", Mat "" &amp; AC903 &amp; "", Cien "" &amp; AD903 &amp; "", Soc "" &amp; AE903 &amp; "", Lec "" &amp; AF903 &amp; "", Ing "" &amp; AG903 &amp; "". Escribe un mensaje motivador"&amp;" y breve (máximo 4 líneas)."")
"),"=AI(""Actúa como un tutor académico y dirígete personalmente al estudiante "" &amp; I903 &amp; "" "" &amp; J903 &amp; "" "" &amp; G903 &amp; "" "" &amp; H903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AM903 &amp; ""'. Diferencias por área: Matemáticas ("" &amp; AQ903 &amp; ""), Ciencias Natur"&amp;"ales ("" &amp; AR903 &amp; ""), Sociales ("" &amp; AS903 &amp; ""), Lectura Crítica ("" &amp; AT903 &amp; "") e Inglés ("" &amp; AU903 &amp; ""). Variación en posición: grupo ("" &amp; AN903 &amp; ""), grado ("" &amp; AO903 &amp; "") y media ("" &amp; AP903 &amp; ""). Puntajes Primer Simulacro: Global "" &amp; K903 &amp; "", Mat "" &amp;"&amp;" O903 &amp; "", Cien "" &amp; P903 &amp; "", Soc "" &amp; Q903 &amp; "", Lec "" &amp; R903 &amp; "", Ing "" &amp; S903 &amp; "". Puntajes Segundo Simulacro: Global "" &amp; Y903 &amp; "", Mat "" &amp; AC903 &amp; "", Cien "" &amp; AD903 &amp; "", Soc "" &amp; AE903 &amp; "", Lec "" &amp; AF903 &amp; "", Ing "" &amp; AG903 &amp; "". Escribe un mensaje motivado"&amp;"r y breve (máximo 4 líneas)."")
")</f>
        <v/>
      </c>
      <c r="BB903" s="119">
        <f>IF(SUM(BC903:BG903)=0,"",IF(BG903="",ROUND(((BC903*3+BD903*3+BE903*3+BF903*3)/12)*5,0),ROUND(((BC903*3+BD903*3+BE903*3+BF903*3+BG903*1)/13)*5,0)))</f>
        <v/>
      </c>
      <c r="BC903" s="119" t="n">
        <v>60</v>
      </c>
      <c r="BD903" s="119" t="n">
        <v>58</v>
      </c>
      <c r="BE903" s="119" t="n">
        <v>53</v>
      </c>
      <c r="BF903" s="119" t="n">
        <v>59</v>
      </c>
      <c r="BG903" s="119" t="n">
        <v>53</v>
      </c>
      <c r="BH903" s="41">
        <f>IF(AND(ISNUMBER(BB903),ISNUMBER(Y903)),BB903-Y903,"")</f>
        <v/>
      </c>
      <c r="BI903" s="119" t="n"/>
      <c r="BJ903" s="119" t="n"/>
      <c r="BK903" s="119" t="n"/>
      <c r="BL903" s="119" t="n"/>
      <c r="BM903" s="119" t="n"/>
    </row>
    <row r="904" ht="15.75" customHeight="1" s="42">
      <c r="A904" s="93" t="n"/>
      <c r="B904" s="94" t="inlineStr">
        <is>
          <t>Bachillerato</t>
        </is>
      </c>
      <c r="C904" s="94" t="n">
        <v>1101</v>
      </c>
      <c r="D904" s="94" t="n"/>
      <c r="E904" s="95" t="n">
        <v>1011593155</v>
      </c>
      <c r="F904" s="96">
        <f>TRIM(G904&amp;" "&amp;H904&amp;" "&amp;I904&amp;" "&amp;J904)</f>
        <v/>
      </c>
      <c r="G904" s="94" t="inlineStr">
        <is>
          <t>Ramírez</t>
        </is>
      </c>
      <c r="H904" s="94" t="inlineStr">
        <is>
          <t>Higuita</t>
        </is>
      </c>
      <c r="I904" s="94" t="inlineStr">
        <is>
          <t>María</t>
        </is>
      </c>
      <c r="J904" s="97" t="inlineStr">
        <is>
          <t>Valentina</t>
        </is>
      </c>
      <c r="K904" s="98">
        <f>IF(SUM(O904:S904)=0, "", ROUND(((O904*3+P904*3+Q904*3+R904*3+S904*1)/13)*5,0))</f>
        <v/>
      </c>
      <c r="L904" s="99">
        <f>IF(OR($C904="",K904=""),"",COUNTIFS($C$4:$C$1500,$C904,K$4:K$1500,"&gt;"&amp;K904)+1)</f>
        <v/>
      </c>
      <c r="M904" s="99">
        <f>IF(OR($C904="",K904=""),"",IF(AND($C904&gt;=1001,$C904&lt;=1005),COUNTIFS($C$4:$C$1500,"&gt;=1001",$C$4:$C$1500,"&lt;=1005",K$4:K$1500,"&gt;"&amp;K904)+1,IF(AND($C904&gt;=1101,$C904&lt;=1105),COUNTIFS($C$4:$C$1500,"&gt;=1101",$C$4:$C$1500,"&lt;=1105",K$4:K$1500,"&gt;"&amp;K904)+1,IF(AND($C904&gt;=901,$C904&lt;=905),COUNTIFS($C$4:$C$1500,"&gt;=901",$C$4:$C$1500,"&lt;=905",K$4:K$1500,"&gt;"&amp;K904)+1,IF(AND($C904&gt;=801,$C904&lt;=805),COUNTIFS($C$4:$C$1500,"&gt;=801",$C$4:$C$1500,"&lt;=805",K$4:K$1500,"&gt;"&amp;K904)+1,IF(AND($C904&gt;=701,$C904&lt;=705),COUNTIFS($C$4:$C$1500,"&gt;=701",$C$4:$C$1500,"&lt;=705",K$4:K$1500,"&gt;"&amp;K904)+1,IF(AND($C904&gt;=601,$C904&lt;=606),COUNTIFS($C$4:$C$1500,"&gt;=601",$C$4:$C$1500,"&lt;=606",K$4:K$1500,"&gt;"&amp;K904)+1,"")))))))</f>
        <v/>
      </c>
      <c r="N904" s="99">
        <f>IF(OR($C904="",K904=""),"",IF(OR(AND($C904&gt;=1001,$C904&lt;=1005),AND($C904&gt;=1101,$C904&lt;=1105)),COUNTIFS($C$4:$C$1500,"&gt;=1001",$C$4:$C$1500,"&lt;=1005",K$4:K$1500,"&gt;"&amp;K904)+COUNTIFS($C$4:$C$1500,"&gt;=1101",$C$4:$C$1500,"&lt;=1105",K$4:K$1500,"&gt;"&amp;K904)+1,""))</f>
        <v/>
      </c>
      <c r="O904" s="94" t="n">
        <v>65.09999999999999</v>
      </c>
      <c r="P904" s="94" t="n">
        <v>62.38</v>
      </c>
      <c r="Q904" s="94" t="n">
        <v>46.32</v>
      </c>
      <c r="R904" s="94" t="n">
        <v>68.29000000000001</v>
      </c>
      <c r="S904" s="94" t="n">
        <v>50.91</v>
      </c>
      <c r="T904" s="99">
        <f>IF(AND(O904&gt;0,O904&lt;36),1,IF(AND(O904&gt;=36,O904&lt;51),2,IF(AND(O904&gt;=51,O904&lt;71),3,IF(AND(O904&gt;=71,O904&lt;=100),4,))))</f>
        <v/>
      </c>
      <c r="U904" s="99">
        <f>IF(AND(P904&gt;0,P904&lt;41),1,IF(AND(P904&gt;=41,P904&lt;56),2,IF(AND(P904&gt;=56,P904&lt;71),3,IF(AND(P904&gt;=71,P904&lt;=100),4,))))</f>
        <v/>
      </c>
      <c r="V904" s="99">
        <f>IF(AND(Q904&gt;0,Q904&lt;41),1,IF(AND(Q904&gt;=41,Q904&lt;56),2,IF(AND(Q904&gt;=56,Q904&lt;71),3,IF(AND(Q904&gt;=71,Q904&lt;=100),4,))))</f>
        <v/>
      </c>
      <c r="W904" s="99">
        <f>IF(AND(R904&gt;0,R904&lt;36),1,IF(AND(R904&gt;=36,R904&lt;51),2,IF(AND(R904&gt;=51,R904&lt;66),3,IF(AND(R904&gt;=66,R904&lt;=100),4,))))</f>
        <v/>
      </c>
      <c r="X904" s="100">
        <f>IF(AND(S904&gt;0,S904&lt;37),1,IF(AND(S904&gt;=37,S904&lt;58),2,IF(AND(S904&gt;=58,S904&lt;71),3,IF(AND(S904&gt;=71,S904&lt;=100),4,))))</f>
        <v/>
      </c>
      <c r="Y904" s="101">
        <f>IF(SUM(AC904:AG904)=0, "", ROUND(((AC904*3+AD904*3+AE904*3+AF904*3+AG904*1)/13)*5,0))</f>
        <v/>
      </c>
      <c r="Z904" s="99">
        <f>IF(OR($C904="",Y904=""),"",COUNTIFS($C$4:$C$1500,$C904,Y$4:Y$1500,"&gt;"&amp;Y904)+1)</f>
        <v/>
      </c>
      <c r="AA904" s="99">
        <f>IF(OR($C904="",Y904=""),"",IF(AND($C904&gt;=1001,$C904&lt;=1005),COUNTIFS($C$4:$C$1500,"&gt;=1001",$C$4:$C$1500,"&lt;=1005",Y$4:Y$1500,"&gt;"&amp;Y904)+1,IF(AND($C904&gt;=1101,$C904&lt;=1105),COUNTIFS($C$4:$C$1500,"&gt;=1101",$C$4:$C$1500,"&lt;=1105",Y$4:Y$1500,"&gt;"&amp;Y904)+1,IF(AND($C904&gt;=901,$C904&lt;=905),COUNTIFS($C$4:$C$1500,"&gt;=901",$C$4:$C$1500,"&lt;=905",Y$4:Y$1500,"&gt;"&amp;Y904)+1,IF(AND($C904&gt;=801,$C904&lt;=805),COUNTIFS($C$4:$C$1500,"&gt;=801",$C$4:$C$1500,"&lt;=805",Y$4:Y$1500,"&gt;"&amp;Y904)+1,IF(AND($C904&gt;=701,$C904&lt;=705),COUNTIFS($C$4:$C$1500,"&gt;=701",$C$4:$C$1500,"&lt;=705",Y$4:Y$1500,"&gt;"&amp;Y904)+1,IF(AND($C904&gt;=601,$C904&lt;=606),COUNTIFS($C$4:$C$1500,"&gt;=601",$C$4:$C$1500,"&lt;=606",Y$4:Y$1500,"&gt;"&amp;Y904)+1,"")))))))</f>
        <v/>
      </c>
      <c r="AB904" s="99">
        <f>IF(OR($C904="",Y904=""),"",IF(OR(AND($C904&gt;=1001,$C904&lt;=1005),AND($C904&gt;=1101,$C904&lt;=1105)),COUNTIFS($C$4:$C$1500,"&gt;=1001",$C$4:$C$1500,"&lt;=1005",Y$4:Y$1500,"&gt;"&amp;Y904)+COUNTIFS($C$4:$C$1500,"&gt;=1101",$C$4:$C$1500,"&lt;=1105",Y$4:Y$1500,"&gt;"&amp;Y904)+1,""))</f>
        <v/>
      </c>
      <c r="AC904" s="94" t="n">
        <v>34.2</v>
      </c>
      <c r="AD904" s="94" t="n">
        <v>60.77</v>
      </c>
      <c r="AE904" s="94" t="n">
        <v>40.28</v>
      </c>
      <c r="AF904" s="94" t="n">
        <v>35.85</v>
      </c>
      <c r="AG904" s="94" t="n">
        <v>46</v>
      </c>
      <c r="AH904" s="99">
        <f>IF(AND(AC904&gt;0,AC904&lt;36),1,IF(AND(AC904&gt;=36,AC904&lt;51),2,IF(AND(AC904&gt;=51,AC904&lt;71),3,IF(AND(AC904&gt;=71,AC904&lt;=100),4,))))</f>
        <v/>
      </c>
      <c r="AI904" s="99">
        <f>IF(AND(AD904&gt;0,AD904&lt;41),1,IF(AND(AD904&gt;=41,AD904&lt;56),2,IF(AND(AD904&gt;=56,AD904&lt;71),3,IF(AND(AD904&gt;=71,AD904&lt;=100),4,))))</f>
        <v/>
      </c>
      <c r="AJ904" s="99">
        <f>IF(AND(AE904&gt;0,AE904&lt;41),1,IF(AND(AE904&gt;=41,AE904&lt;56),2,IF(AND(AE904&gt;=56,AE904&lt;71),3,IF(AND(AE904&gt;=71,AE904&lt;=100),4,))))</f>
        <v/>
      </c>
      <c r="AK904" s="99">
        <f>IF(AND(AF904&gt;0,AF904&lt;36),1,IF(AND(AF904&gt;=36,AF904&lt;51),2,IF(AND(AF904&gt;=51,AF904&lt;66),3,IF(AND(AF904&gt;=66,AF904&lt;=100),4,))))</f>
        <v/>
      </c>
      <c r="AL904" s="100">
        <f>IF(AND(AG904&gt;0,AG904&lt;37),1,IF(AND(AG904&gt;=37,AG904&lt;58),2,IF(AND(AG904&gt;=58,AG904&lt;71),3,IF(AND(AG904&gt;=71,AG904&lt;=100),4,))))</f>
        <v/>
      </c>
      <c r="AM904" s="101">
        <f>IF((Y904&lt;&gt;"")*(K904&lt;&gt;""),Y904-K904,"")</f>
        <v/>
      </c>
      <c r="AN904" s="99">
        <f>IF((Z904&lt;&gt;"")*(L904&lt;&gt;""),Z904-L904,"")</f>
        <v/>
      </c>
      <c r="AO904" s="99">
        <f>IF((AA904&lt;&gt;"")*(M904&lt;&gt;""),AA904-M904,"")</f>
        <v/>
      </c>
      <c r="AP904" s="99">
        <f>IF((AB904&lt;&gt;"")*(N904&lt;&gt;""),AB904-N904,"")</f>
        <v/>
      </c>
      <c r="AQ904" s="94">
        <f>IF((AC904&lt;&gt;"")*(O904&lt;&gt;""),AC904-O904,"")</f>
        <v/>
      </c>
      <c r="AR904" s="94">
        <f>IF((AD904&lt;&gt;"")*(P904&lt;&gt;""),AD904-P904,"")</f>
        <v/>
      </c>
      <c r="AS904" s="94">
        <f>IF((AE904&lt;&gt;"")*(Q904&lt;&gt;""),AE904-Q904,"")</f>
        <v/>
      </c>
      <c r="AT904" s="94">
        <f>IF((AF904&lt;&gt;"")*(R904&lt;&gt;""),AF904-R904,"")</f>
        <v/>
      </c>
      <c r="AU904" s="94">
        <f>IF((AG904&lt;&gt;"")*(S904&lt;&gt;""),AG904-S904,"")</f>
        <v/>
      </c>
      <c r="AV904" s="99">
        <f>IF((AH904&lt;&gt;"")*(T904&lt;&gt;""),AH904-T904,"")</f>
        <v/>
      </c>
      <c r="AW904" s="99">
        <f>IF((AI904&lt;&gt;"")*(U904&lt;&gt;""),AI904-U904,"")</f>
        <v/>
      </c>
      <c r="AX904" s="99">
        <f>IF((AJ904&lt;&gt;"")*(V904&lt;&gt;""),AJ904-V904,"")</f>
        <v/>
      </c>
      <c r="AY904" s="99">
        <f>IF((AK904&lt;&gt;"")*(W904&lt;&gt;""),AK904-W904,"")</f>
        <v/>
      </c>
      <c r="AZ904" s="102">
        <f>IF((AL904&lt;&gt;"")*(X904&lt;&gt;""),AL904-X904,"")</f>
        <v/>
      </c>
      <c r="BA904" s="50">
        <f>IFERROR(__xludf.dummyfunction("AI(""Actúa como un tutor académico y dirígete personalmente al estudiante "" &amp; I904 &amp; "" "" &amp; J904 &amp; "" "" &amp; G904 &amp; "" "" &amp; H904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AM904 &amp; ""'. Diferencias por área: Matemáticas ("" &amp; AQ904 &amp; ""), Ciencias Natura"&amp;"les ("" &amp; AR904 &amp; ""), Sociales ("" &amp; AS904 &amp; ""), Lectura Crítica ("" &amp; AT904 &amp; "") e Inglés ("" &amp; AU904 &amp; ""). Variación en posición: grupo ("" &amp; AN904 &amp; ""), grado ("" &amp; AO904 &amp; "") y media ("" &amp; AP904 &amp; ""). Puntajes Primer Simulacro: Global "" &amp; K904 &amp; "", Mat "" &amp; "&amp;"O4 &amp; "", Cien "" &amp; P904 &amp; "", Soc "" &amp; Q904 &amp; "", Lec "" &amp; R904 &amp; "", Ing "" &amp; S904 &amp; "". Puntajes Segundo Simulacro: Global "" &amp; Y904 &amp; "", Mat "" &amp; AC904 &amp; "", Cien "" &amp; AD904 &amp; "", Soc "" &amp; AE904 &amp; "", Lec "" &amp; AF904 &amp; "", Ing "" &amp; AG904 &amp; "". Escribe un mensaje motivador"&amp;" y breve (máximo 4 líneas)."")
"),"=AI(""Actúa como un tutor académico y dirígete personalmente al estudiante "" &amp; I904 &amp; "" "" &amp; J904 &amp; "" "" &amp; G904 &amp; "" "" &amp; H904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AM904 &amp; ""'. Diferencias por área: Matemáticas ("" &amp; AQ904 &amp; ""), Ciencias Natur"&amp;"ales ("" &amp; AR904 &amp; ""), Sociales ("" &amp; AS904 &amp; ""), Lectura Crítica ("" &amp; AT904 &amp; "") e Inglés ("" &amp; AU904 &amp; ""). Variación en posición: grupo ("" &amp; AN904 &amp; ""), grado ("" &amp; AO904 &amp; "") y media ("" &amp; AP904 &amp; ""). Puntajes Primer Simulacro: Global "" &amp; K904 &amp; "", Mat "" &amp;"&amp;" O904 &amp; "", Cien "" &amp; P904 &amp; "", Soc "" &amp; Q904 &amp; "", Lec "" &amp; R904 &amp; "", Ing "" &amp; S904 &amp; "". Puntajes Segundo Simulacro: Global "" &amp; Y904 &amp; "", Mat "" &amp; AC904 &amp; "", Cien "" &amp; AD904 &amp; "", Soc "" &amp; AE904 &amp; "", Lec "" &amp; AF904 &amp; "", Ing "" &amp; AG904 &amp; "". Escribe un mensaje motivado"&amp;"r y breve (máximo 4 líneas)."")
")</f>
        <v/>
      </c>
      <c r="BB904" s="119">
        <f>IF(SUM(BC904:BG904)=0,"",IF(BG904="",ROUND(((BC904*3+BD904*3+BE904*3+BF904*3)/12)*5,0),ROUND(((BC904*3+BD904*3+BE904*3+BF904*3+BG904*1)/13)*5,0)))</f>
        <v/>
      </c>
      <c r="BC904" s="119" t="n">
        <v>64</v>
      </c>
      <c r="BD904" s="119" t="n">
        <v>54</v>
      </c>
      <c r="BE904" s="119" t="n">
        <v>52</v>
      </c>
      <c r="BF904" s="119" t="n">
        <v>50</v>
      </c>
      <c r="BG904" s="119" t="n">
        <v>55</v>
      </c>
      <c r="BH904" s="41">
        <f>IF(AND(ISNUMBER(BB904),ISNUMBER(Y904)),BB904-Y904,"")</f>
        <v/>
      </c>
      <c r="BI904" s="119" t="n"/>
      <c r="BJ904" s="119" t="n"/>
      <c r="BK904" s="119" t="n"/>
      <c r="BL904" s="119" t="n"/>
      <c r="BM904" s="119" t="n"/>
    </row>
    <row r="905" ht="15.75" customHeight="1" s="42">
      <c r="A905" s="93" t="n"/>
      <c r="B905" s="94" t="inlineStr">
        <is>
          <t>Bachillerato</t>
        </is>
      </c>
      <c r="C905" s="94" t="n">
        <v>1101</v>
      </c>
      <c r="D905" s="94" t="n"/>
      <c r="E905" s="95" t="n">
        <v>1011398323</v>
      </c>
      <c r="F905" s="96">
        <f>TRIM(G905&amp;" "&amp;H905&amp;" "&amp;I905&amp;" "&amp;J905)</f>
        <v/>
      </c>
      <c r="G905" s="94" t="inlineStr">
        <is>
          <t>Silva</t>
        </is>
      </c>
      <c r="H905" s="94" t="inlineStr">
        <is>
          <t>Montoya</t>
        </is>
      </c>
      <c r="I905" s="94" t="inlineStr">
        <is>
          <t>Mariana</t>
        </is>
      </c>
      <c r="J905" s="97" t="n"/>
      <c r="K905" s="98">
        <f>IF(SUM(O905:S905)=0, "", ROUND(((O905*3+P905*3+Q905*3+R905*3+S905*1)/13)*5,0))</f>
        <v/>
      </c>
      <c r="L905" s="99">
        <f>IF(OR($C905="",K905=""),"",COUNTIFS($C$4:$C$1500,$C905,K$4:K$1500,"&gt;"&amp;K905)+1)</f>
        <v/>
      </c>
      <c r="M905" s="99">
        <f>IF(OR($C905="",K905=""),"",IF(AND($C905&gt;=1001,$C905&lt;=1005),COUNTIFS($C$4:$C$1500,"&gt;=1001",$C$4:$C$1500,"&lt;=1005",K$4:K$1500,"&gt;"&amp;K905)+1,IF(AND($C905&gt;=1101,$C905&lt;=1105),COUNTIFS($C$4:$C$1500,"&gt;=1101",$C$4:$C$1500,"&lt;=1105",K$4:K$1500,"&gt;"&amp;K905)+1,IF(AND($C905&gt;=901,$C905&lt;=905),COUNTIFS($C$4:$C$1500,"&gt;=901",$C$4:$C$1500,"&lt;=905",K$4:K$1500,"&gt;"&amp;K905)+1,IF(AND($C905&gt;=801,$C905&lt;=805),COUNTIFS($C$4:$C$1500,"&gt;=801",$C$4:$C$1500,"&lt;=805",K$4:K$1500,"&gt;"&amp;K905)+1,IF(AND($C905&gt;=701,$C905&lt;=705),COUNTIFS($C$4:$C$1500,"&gt;=701",$C$4:$C$1500,"&lt;=705",K$4:K$1500,"&gt;"&amp;K905)+1,IF(AND($C905&gt;=601,$C905&lt;=606),COUNTIFS($C$4:$C$1500,"&gt;=601",$C$4:$C$1500,"&lt;=606",K$4:K$1500,"&gt;"&amp;K905)+1,"")))))))</f>
        <v/>
      </c>
      <c r="N905" s="99">
        <f>IF(OR($C905="",K905=""),"",IF(OR(AND($C905&gt;=1001,$C905&lt;=1005),AND($C905&gt;=1101,$C905&lt;=1105)),COUNTIFS($C$4:$C$1500,"&gt;=1001",$C$4:$C$1500,"&lt;=1005",K$4:K$1500,"&gt;"&amp;K905)+COUNTIFS($C$4:$C$1500,"&gt;=1101",$C$4:$C$1500,"&lt;=1105",K$4:K$1500,"&gt;"&amp;K905)+1,""))</f>
        <v/>
      </c>
      <c r="O905" s="94" t="n">
        <v>53.94</v>
      </c>
      <c r="P905" s="94" t="n">
        <v>46.55</v>
      </c>
      <c r="Q905" s="94" t="n">
        <v>37.08</v>
      </c>
      <c r="R905" s="94" t="n">
        <v>46.34</v>
      </c>
      <c r="S905" s="94" t="n">
        <v>50.91</v>
      </c>
      <c r="T905" s="99">
        <f>IF(AND(O905&gt;0,O905&lt;36),1,IF(AND(O905&gt;=36,O905&lt;51),2,IF(AND(O905&gt;=51,O905&lt;71),3,IF(AND(O905&gt;=71,O905&lt;=100),4,))))</f>
        <v/>
      </c>
      <c r="U905" s="99">
        <f>IF(AND(P905&gt;0,P905&lt;41),1,IF(AND(P905&gt;=41,P905&lt;56),2,IF(AND(P905&gt;=56,P905&lt;71),3,IF(AND(P905&gt;=71,P905&lt;=100),4,))))</f>
        <v/>
      </c>
      <c r="V905" s="99">
        <f>IF(AND(Q905&gt;0,Q905&lt;41),1,IF(AND(Q905&gt;=41,Q905&lt;56),2,IF(AND(Q905&gt;=56,Q905&lt;71),3,IF(AND(Q905&gt;=71,Q905&lt;=100),4,))))</f>
        <v/>
      </c>
      <c r="W905" s="99">
        <f>IF(AND(R905&gt;0,R905&lt;36),1,IF(AND(R905&gt;=36,R905&lt;51),2,IF(AND(R905&gt;=51,R905&lt;66),3,IF(AND(R905&gt;=66,R905&lt;=100),4,))))</f>
        <v/>
      </c>
      <c r="X905" s="100">
        <f>IF(AND(S905&gt;0,S905&lt;37),1,IF(AND(S905&gt;=37,S905&lt;58),2,IF(AND(S905&gt;=58,S905&lt;71),3,IF(AND(S905&gt;=71,S905&lt;=100),4,))))</f>
        <v/>
      </c>
      <c r="Y905" s="101">
        <f>IF(SUM(AC905:AG905)=0, "", ROUND(((AC905*3+AD905*3+AE905*3+AF905*3+AG905*1)/13)*5,0))</f>
        <v/>
      </c>
      <c r="Z905" s="99">
        <f>IF(OR($C905="",Y905=""),"",COUNTIFS($C$4:$C$1500,$C905,Y$4:Y$1500,"&gt;"&amp;Y905)+1)</f>
        <v/>
      </c>
      <c r="AA905" s="99">
        <f>IF(OR($C905="",Y905=""),"",IF(AND($C905&gt;=1001,$C905&lt;=1005),COUNTIFS($C$4:$C$1500,"&gt;=1001",$C$4:$C$1500,"&lt;=1005",Y$4:Y$1500,"&gt;"&amp;Y905)+1,IF(AND($C905&gt;=1101,$C905&lt;=1105),COUNTIFS($C$4:$C$1500,"&gt;=1101",$C$4:$C$1500,"&lt;=1105",Y$4:Y$1500,"&gt;"&amp;Y905)+1,IF(AND($C905&gt;=901,$C905&lt;=905),COUNTIFS($C$4:$C$1500,"&gt;=901",$C$4:$C$1500,"&lt;=905",Y$4:Y$1500,"&gt;"&amp;Y905)+1,IF(AND($C905&gt;=801,$C905&lt;=805),COUNTIFS($C$4:$C$1500,"&gt;=801",$C$4:$C$1500,"&lt;=805",Y$4:Y$1500,"&gt;"&amp;Y905)+1,IF(AND($C905&gt;=701,$C905&lt;=705),COUNTIFS($C$4:$C$1500,"&gt;=701",$C$4:$C$1500,"&lt;=705",Y$4:Y$1500,"&gt;"&amp;Y905)+1,IF(AND($C905&gt;=601,$C905&lt;=606),COUNTIFS($C$4:$C$1500,"&gt;=601",$C$4:$C$1500,"&lt;=606",Y$4:Y$1500,"&gt;"&amp;Y905)+1,"")))))))</f>
        <v/>
      </c>
      <c r="AB905" s="99">
        <f>IF(OR($C905="",Y905=""),"",IF(OR(AND($C905&gt;=1001,$C905&lt;=1005),AND($C905&gt;=1101,$C905&lt;=1105)),COUNTIFS($C$4:$C$1500,"&gt;=1001",$C$4:$C$1500,"&lt;=1005",Y$4:Y$1500,"&gt;"&amp;Y905)+COUNTIFS($C$4:$C$1500,"&gt;=1101",$C$4:$C$1500,"&lt;=1105",Y$4:Y$1500,"&gt;"&amp;Y905)+1,""))</f>
        <v/>
      </c>
      <c r="AC905" s="94" t="n">
        <v>46.51</v>
      </c>
      <c r="AD905" s="94" t="n">
        <v>46.56</v>
      </c>
      <c r="AE905" s="94" t="n">
        <v>49.65</v>
      </c>
      <c r="AF905" s="94" t="n">
        <v>46.1</v>
      </c>
      <c r="AG905" s="94" t="n">
        <v>46</v>
      </c>
      <c r="AH905" s="99">
        <f>IF(AND(AC905&gt;0,AC905&lt;36),1,IF(AND(AC905&gt;=36,AC905&lt;51),2,IF(AND(AC905&gt;=51,AC905&lt;71),3,IF(AND(AC905&gt;=71,AC905&lt;=100),4,))))</f>
        <v/>
      </c>
      <c r="AI905" s="99">
        <f>IF(AND(AD905&gt;0,AD905&lt;41),1,IF(AND(AD905&gt;=41,AD905&lt;56),2,IF(AND(AD905&gt;=56,AD905&lt;71),3,IF(AND(AD905&gt;=71,AD905&lt;=100),4,))))</f>
        <v/>
      </c>
      <c r="AJ905" s="99">
        <f>IF(AND(AE905&gt;0,AE905&lt;41),1,IF(AND(AE905&gt;=41,AE905&lt;56),2,IF(AND(AE905&gt;=56,AE905&lt;71),3,IF(AND(AE905&gt;=71,AE905&lt;=100),4,))))</f>
        <v/>
      </c>
      <c r="AK905" s="99">
        <f>IF(AND(AF905&gt;0,AF905&lt;36),1,IF(AND(AF905&gt;=36,AF905&lt;51),2,IF(AND(AF905&gt;=51,AF905&lt;66),3,IF(AND(AF905&gt;=66,AF905&lt;=100),4,))))</f>
        <v/>
      </c>
      <c r="AL905" s="100">
        <f>IF(AND(AG905&gt;0,AG905&lt;37),1,IF(AND(AG905&gt;=37,AG905&lt;58),2,IF(AND(AG905&gt;=58,AG905&lt;71),3,IF(AND(AG905&gt;=71,AG905&lt;=100),4,))))</f>
        <v/>
      </c>
      <c r="AM905" s="101">
        <f>IF((Y905&lt;&gt;"")*(K905&lt;&gt;""),Y905-K905,"")</f>
        <v/>
      </c>
      <c r="AN905" s="99">
        <f>IF((Z905&lt;&gt;"")*(L905&lt;&gt;""),Z905-L905,"")</f>
        <v/>
      </c>
      <c r="AO905" s="99">
        <f>IF((AA905&lt;&gt;"")*(M905&lt;&gt;""),AA905-M905,"")</f>
        <v/>
      </c>
      <c r="AP905" s="99">
        <f>IF((AB905&lt;&gt;"")*(N905&lt;&gt;""),AB905-N905,"")</f>
        <v/>
      </c>
      <c r="AQ905" s="94">
        <f>IF((AC905&lt;&gt;"")*(O905&lt;&gt;""),AC905-O905,"")</f>
        <v/>
      </c>
      <c r="AR905" s="94">
        <f>IF((AD905&lt;&gt;"")*(P905&lt;&gt;""),AD905-P905,"")</f>
        <v/>
      </c>
      <c r="AS905" s="94">
        <f>IF((AE905&lt;&gt;"")*(Q905&lt;&gt;""),AE905-Q905,"")</f>
        <v/>
      </c>
      <c r="AT905" s="94">
        <f>IF((AF905&lt;&gt;"")*(R905&lt;&gt;""),AF905-R905,"")</f>
        <v/>
      </c>
      <c r="AU905" s="94">
        <f>IF((AG905&lt;&gt;"")*(S905&lt;&gt;""),AG905-S905,"")</f>
        <v/>
      </c>
      <c r="AV905" s="99">
        <f>IF((AH905&lt;&gt;"")*(T905&lt;&gt;""),AH905-T905,"")</f>
        <v/>
      </c>
      <c r="AW905" s="99">
        <f>IF((AI905&lt;&gt;"")*(U905&lt;&gt;""),AI905-U905,"")</f>
        <v/>
      </c>
      <c r="AX905" s="99">
        <f>IF((AJ905&lt;&gt;"")*(V905&lt;&gt;""),AJ905-V905,"")</f>
        <v/>
      </c>
      <c r="AY905" s="99">
        <f>IF((AK905&lt;&gt;"")*(W905&lt;&gt;""),AK905-W905,"")</f>
        <v/>
      </c>
      <c r="AZ905" s="102">
        <f>IF((AL905&lt;&gt;"")*(X905&lt;&gt;""),AL905-X905,"")</f>
        <v/>
      </c>
      <c r="BA905" s="50">
        <f>IFERROR(__xludf.dummyfunction("AI(""Actúa como un tutor académico y dirígete personalmente al estudiante "" &amp; I905 &amp; "" "" &amp; J905 &amp; "" "" &amp; G905 &amp; "" "" &amp; H905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AM905 &amp; ""'. Diferencias por área: Matemáticas ("" &amp; AQ905 &amp; ""), Ciencias Natura"&amp;"les ("" &amp; AR905 &amp; ""), Sociales ("" &amp; AS905 &amp; ""), Lectura Crítica ("" &amp; AT905 &amp; "") e Inglés ("" &amp; AU905 &amp; ""). Variación en posición: grupo ("" &amp; AN905 &amp; ""), grado ("" &amp; AO905 &amp; "") y media ("" &amp; AP905 &amp; ""). Puntajes Primer Simulacro: Global "" &amp; K905 &amp; "", Mat "" &amp; "&amp;"O4 &amp; "", Cien "" &amp; P905 &amp; "", Soc "" &amp; Q905 &amp; "", Lec "" &amp; R905 &amp; "", Ing "" &amp; S905 &amp; "". Puntajes Segundo Simulacro: Global "" &amp; Y905 &amp; "", Mat "" &amp; AC905 &amp; "", Cien "" &amp; AD905 &amp; "", Soc "" &amp; AE905 &amp; "", Lec "" &amp; AF905 &amp; "", Ing "" &amp; AG905 &amp; "". Escribe un mensaje motivador"&amp;" y breve (máximo 4 líneas)."")
"),"=AI(""Actúa como un tutor académico y dirígete personalmente al estudiante "" &amp; I905 &amp; "" "" &amp; J905 &amp; "" "" &amp; G905 &amp; "" "" &amp; H905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AM905 &amp; ""'. Diferencias por área: Matemáticas ("" &amp; AQ905 &amp; ""), Ciencias Natur"&amp;"ales ("" &amp; AR905 &amp; ""), Sociales ("" &amp; AS905 &amp; ""), Lectura Crítica ("" &amp; AT905 &amp; "") e Inglés ("" &amp; AU905 &amp; ""). Variación en posición: grupo ("" &amp; AN905 &amp; ""), grado ("" &amp; AO905 &amp; "") y media ("" &amp; AP905 &amp; ""). Puntajes Primer Simulacro: Global "" &amp; K905 &amp; "", Mat "" &amp;"&amp;" O905 &amp; "", Cien "" &amp; P905 &amp; "", Soc "" &amp; Q905 &amp; "", Lec "" &amp; R905 &amp; "", Ing "" &amp; S905 &amp; "". Puntajes Segundo Simulacro: Global "" &amp; Y905 &amp; "", Mat "" &amp; AC905 &amp; "", Cien "" &amp; AD905 &amp; "", Soc "" &amp; AE905 &amp; "", Lec "" &amp; AF905 &amp; "", Ing "" &amp; AG905 &amp; "". Escribe un mensaje motivado"&amp;"r y breve (máximo 4 líneas)."")
")</f>
        <v/>
      </c>
      <c r="BB905" s="119">
        <f>IF(SUM(BC905:BG905)=0,"",IF(BG905="",ROUND(((BC905*3+BD905*3+BE905*3+BF905*3)/12)*5,0),ROUND(((BC905*3+BD905*3+BE905*3+BF905*3+BG905*1)/13)*5,0)))</f>
        <v/>
      </c>
      <c r="BC905" s="119" t="n">
        <v>48</v>
      </c>
      <c r="BD905" s="119" t="n">
        <v>55</v>
      </c>
      <c r="BE905" s="119" t="n">
        <v>46</v>
      </c>
      <c r="BF905" s="119" t="n">
        <v>51</v>
      </c>
      <c r="BG905" s="119" t="n">
        <v>43</v>
      </c>
      <c r="BH905" s="41">
        <f>IF(AND(ISNUMBER(BB905),ISNUMBER(Y905)),BB905-Y905,"")</f>
        <v/>
      </c>
      <c r="BI905" s="119" t="n"/>
      <c r="BJ905" s="119" t="n"/>
      <c r="BK905" s="119" t="n"/>
      <c r="BL905" s="119" t="n"/>
      <c r="BM905" s="119" t="n"/>
    </row>
    <row r="906" ht="15.75" customHeight="1" s="42">
      <c r="A906" s="93" t="n"/>
      <c r="B906" s="94" t="inlineStr">
        <is>
          <t>Bachillerato</t>
        </is>
      </c>
      <c r="C906" s="94" t="n">
        <v>1101</v>
      </c>
      <c r="D906" s="94" t="n"/>
      <c r="E906" s="95" t="n">
        <v>1011591625</v>
      </c>
      <c r="F906" s="96">
        <f>TRIM(G906&amp;" "&amp;H906&amp;" "&amp;I906&amp;" "&amp;J906)</f>
        <v/>
      </c>
      <c r="G906" s="94" t="inlineStr">
        <is>
          <t>Toro</t>
        </is>
      </c>
      <c r="H906" s="94" t="inlineStr">
        <is>
          <t>Rivera</t>
        </is>
      </c>
      <c r="I906" s="94" t="inlineStr">
        <is>
          <t>Yeyri</t>
        </is>
      </c>
      <c r="J906" s="97" t="inlineStr">
        <is>
          <t>Zharick</t>
        </is>
      </c>
      <c r="K906" s="98">
        <f>IF(SUM(O906:S906)=0, "", ROUND(((O906*3+P906*3+Q906*3+R906*3+S906*1)/13)*5,0))</f>
        <v/>
      </c>
      <c r="L906" s="99">
        <f>IF(OR($C906="",K906=""),"",COUNTIFS($C$4:$C$1500,$C906,K$4:K$1500,"&gt;"&amp;K906)+1)</f>
        <v/>
      </c>
      <c r="M906" s="99">
        <f>IF(OR($C906="",K906=""),"",IF(AND($C906&gt;=1001,$C906&lt;=1005),COUNTIFS($C$4:$C$1500,"&gt;=1001",$C$4:$C$1500,"&lt;=1005",K$4:K$1500,"&gt;"&amp;K906)+1,IF(AND($C906&gt;=1101,$C906&lt;=1105),COUNTIFS($C$4:$C$1500,"&gt;=1101",$C$4:$C$1500,"&lt;=1105",K$4:K$1500,"&gt;"&amp;K906)+1,IF(AND($C906&gt;=901,$C906&lt;=905),COUNTIFS($C$4:$C$1500,"&gt;=901",$C$4:$C$1500,"&lt;=905",K$4:K$1500,"&gt;"&amp;K906)+1,IF(AND($C906&gt;=801,$C906&lt;=805),COUNTIFS($C$4:$C$1500,"&gt;=801",$C$4:$C$1500,"&lt;=805",K$4:K$1500,"&gt;"&amp;K906)+1,IF(AND($C906&gt;=701,$C906&lt;=705),COUNTIFS($C$4:$C$1500,"&gt;=701",$C$4:$C$1500,"&lt;=705",K$4:K$1500,"&gt;"&amp;K906)+1,IF(AND($C906&gt;=601,$C906&lt;=606),COUNTIFS($C$4:$C$1500,"&gt;=601",$C$4:$C$1500,"&lt;=606",K$4:K$1500,"&gt;"&amp;K906)+1,"")))))))</f>
        <v/>
      </c>
      <c r="N906" s="99">
        <f>IF(OR($C906="",K906=""),"",IF(OR(AND($C906&gt;=1001,$C906&lt;=1005),AND($C906&gt;=1101,$C906&lt;=1105)),COUNTIFS($C$4:$C$1500,"&gt;=1001",$C$4:$C$1500,"&lt;=1005",K$4:K$1500,"&gt;"&amp;K906)+COUNTIFS($C$4:$C$1500,"&gt;=1101",$C$4:$C$1500,"&lt;=1105",K$4:K$1500,"&gt;"&amp;K906)+1,""))</f>
        <v/>
      </c>
      <c r="O906" s="94" t="n">
        <v>44.3</v>
      </c>
      <c r="P906" s="94" t="n">
        <v>58.27</v>
      </c>
      <c r="Q906" s="94" t="n">
        <v>61.67</v>
      </c>
      <c r="R906" s="94" t="n">
        <v>56.1</v>
      </c>
      <c r="S906" s="94" t="n">
        <v>58.18</v>
      </c>
      <c r="T906" s="99">
        <f>IF(AND(O906&gt;0,O906&lt;36),1,IF(AND(O906&gt;=36,O906&lt;51),2,IF(AND(O906&gt;=51,O906&lt;71),3,IF(AND(O906&gt;=71,O906&lt;=100),4,))))</f>
        <v/>
      </c>
      <c r="U906" s="99">
        <f>IF(AND(P906&gt;0,P906&lt;41),1,IF(AND(P906&gt;=41,P906&lt;56),2,IF(AND(P906&gt;=56,P906&lt;71),3,IF(AND(P906&gt;=71,P906&lt;=100),4,))))</f>
        <v/>
      </c>
      <c r="V906" s="99">
        <f>IF(AND(Q906&gt;0,Q906&lt;41),1,IF(AND(Q906&gt;=41,Q906&lt;56),2,IF(AND(Q906&gt;=56,Q906&lt;71),3,IF(AND(Q906&gt;=71,Q906&lt;=100),4,))))</f>
        <v/>
      </c>
      <c r="W906" s="99">
        <f>IF(AND(R906&gt;0,R906&lt;36),1,IF(AND(R906&gt;=36,R906&lt;51),2,IF(AND(R906&gt;=51,R906&lt;66),3,IF(AND(R906&gt;=66,R906&lt;=100),4,))))</f>
        <v/>
      </c>
      <c r="X906" s="100">
        <f>IF(AND(S906&gt;0,S906&lt;37),1,IF(AND(S906&gt;=37,S906&lt;58),2,IF(AND(S906&gt;=58,S906&lt;71),3,IF(AND(S906&gt;=71,S906&lt;=100),4,))))</f>
        <v/>
      </c>
      <c r="Y906" s="101">
        <f>IF(SUM(AC906:AG906)=0, "", ROUND(((AC906*3+AD906*3+AE906*3+AF906*3+AG906*1)/13)*5,0))</f>
        <v/>
      </c>
      <c r="Z906" s="99">
        <f>IF(OR($C906="",Y906=""),"",COUNTIFS($C$4:$C$1500,$C906,Y$4:Y$1500,"&gt;"&amp;Y906)+1)</f>
        <v/>
      </c>
      <c r="AA906" s="99">
        <f>IF(OR($C906="",Y906=""),"",IF(AND($C906&gt;=1001,$C906&lt;=1005),COUNTIFS($C$4:$C$1500,"&gt;=1001",$C$4:$C$1500,"&lt;=1005",Y$4:Y$1500,"&gt;"&amp;Y906)+1,IF(AND($C906&gt;=1101,$C906&lt;=1105),COUNTIFS($C$4:$C$1500,"&gt;=1101",$C$4:$C$1500,"&lt;=1105",Y$4:Y$1500,"&gt;"&amp;Y906)+1,IF(AND($C906&gt;=901,$C906&lt;=905),COUNTIFS($C$4:$C$1500,"&gt;=901",$C$4:$C$1500,"&lt;=905",Y$4:Y$1500,"&gt;"&amp;Y906)+1,IF(AND($C906&gt;=801,$C906&lt;=805),COUNTIFS($C$4:$C$1500,"&gt;=801",$C$4:$C$1500,"&lt;=805",Y$4:Y$1500,"&gt;"&amp;Y906)+1,IF(AND($C906&gt;=701,$C906&lt;=705),COUNTIFS($C$4:$C$1500,"&gt;=701",$C$4:$C$1500,"&lt;=705",Y$4:Y$1500,"&gt;"&amp;Y906)+1,IF(AND($C906&gt;=601,$C906&lt;=606),COUNTIFS($C$4:$C$1500,"&gt;=601",$C$4:$C$1500,"&lt;=606",Y$4:Y$1500,"&gt;"&amp;Y906)+1,"")))))))</f>
        <v/>
      </c>
      <c r="AB906" s="99">
        <f>IF(OR($C906="",Y906=""),"",IF(OR(AND($C906&gt;=1001,$C906&lt;=1005),AND($C906&gt;=1101,$C906&lt;=1105)),COUNTIFS($C$4:$C$1500,"&gt;=1001",$C$4:$C$1500,"&lt;=1005",Y$4:Y$1500,"&gt;"&amp;Y906)+COUNTIFS($C$4:$C$1500,"&gt;=1101",$C$4:$C$1500,"&lt;=1105",Y$4:Y$1500,"&gt;"&amp;Y906)+1,""))</f>
        <v/>
      </c>
      <c r="AC906" s="94" t="n">
        <v>38.53</v>
      </c>
      <c r="AD906" s="94" t="n">
        <v>33.57</v>
      </c>
      <c r="AE906" s="94" t="n">
        <v>47.78</v>
      </c>
      <c r="AF906" s="94" t="n">
        <v>46.1</v>
      </c>
      <c r="AG906" s="94" t="n">
        <v>46</v>
      </c>
      <c r="AH906" s="99">
        <f>IF(AND(AC906&gt;0,AC906&lt;36),1,IF(AND(AC906&gt;=36,AC906&lt;51),2,IF(AND(AC906&gt;=51,AC906&lt;71),3,IF(AND(AC906&gt;=71,AC906&lt;=100),4,))))</f>
        <v/>
      </c>
      <c r="AI906" s="99">
        <f>IF(AND(AD906&gt;0,AD906&lt;41),1,IF(AND(AD906&gt;=41,AD906&lt;56),2,IF(AND(AD906&gt;=56,AD906&lt;71),3,IF(AND(AD906&gt;=71,AD906&lt;=100),4,))))</f>
        <v/>
      </c>
      <c r="AJ906" s="99">
        <f>IF(AND(AE906&gt;0,AE906&lt;41),1,IF(AND(AE906&gt;=41,AE906&lt;56),2,IF(AND(AE906&gt;=56,AE906&lt;71),3,IF(AND(AE906&gt;=71,AE906&lt;=100),4,))))</f>
        <v/>
      </c>
      <c r="AK906" s="99">
        <f>IF(AND(AF906&gt;0,AF906&lt;36),1,IF(AND(AF906&gt;=36,AF906&lt;51),2,IF(AND(AF906&gt;=51,AF906&lt;66),3,IF(AND(AF906&gt;=66,AF906&lt;=100),4,))))</f>
        <v/>
      </c>
      <c r="AL906" s="100">
        <f>IF(AND(AG906&gt;0,AG906&lt;37),1,IF(AND(AG906&gt;=37,AG906&lt;58),2,IF(AND(AG906&gt;=58,AG906&lt;71),3,IF(AND(AG906&gt;=71,AG906&lt;=100),4,))))</f>
        <v/>
      </c>
      <c r="AM906" s="101">
        <f>IF((Y906&lt;&gt;"")*(K906&lt;&gt;""),Y906-K906,"")</f>
        <v/>
      </c>
      <c r="AN906" s="99">
        <f>IF((Z906&lt;&gt;"")*(L906&lt;&gt;""),Z906-L906,"")</f>
        <v/>
      </c>
      <c r="AO906" s="99">
        <f>IF((AA906&lt;&gt;"")*(M906&lt;&gt;""),AA906-M906,"")</f>
        <v/>
      </c>
      <c r="AP906" s="99">
        <f>IF((AB906&lt;&gt;"")*(N906&lt;&gt;""),AB906-N906,"")</f>
        <v/>
      </c>
      <c r="AQ906" s="94">
        <f>IF((AC906&lt;&gt;"")*(O906&lt;&gt;""),AC906-O906,"")</f>
        <v/>
      </c>
      <c r="AR906" s="94">
        <f>IF((AD906&lt;&gt;"")*(P906&lt;&gt;""),AD906-P906,"")</f>
        <v/>
      </c>
      <c r="AS906" s="94">
        <f>IF((AE906&lt;&gt;"")*(Q906&lt;&gt;""),AE906-Q906,"")</f>
        <v/>
      </c>
      <c r="AT906" s="94">
        <f>IF((AF906&lt;&gt;"")*(R906&lt;&gt;""),AF906-R906,"")</f>
        <v/>
      </c>
      <c r="AU906" s="94">
        <f>IF((AG906&lt;&gt;"")*(S906&lt;&gt;""),AG906-S906,"")</f>
        <v/>
      </c>
      <c r="AV906" s="99">
        <f>IF((AH906&lt;&gt;"")*(T906&lt;&gt;""),AH906-T906,"")</f>
        <v/>
      </c>
      <c r="AW906" s="99">
        <f>IF((AI906&lt;&gt;"")*(U906&lt;&gt;""),AI906-U906,"")</f>
        <v/>
      </c>
      <c r="AX906" s="99">
        <f>IF((AJ906&lt;&gt;"")*(V906&lt;&gt;""),AJ906-V906,"")</f>
        <v/>
      </c>
      <c r="AY906" s="99">
        <f>IF((AK906&lt;&gt;"")*(W906&lt;&gt;""),AK906-W906,"")</f>
        <v/>
      </c>
      <c r="AZ906" s="102">
        <f>IF((AL906&lt;&gt;"")*(X906&lt;&gt;""),AL906-X906,"")</f>
        <v/>
      </c>
      <c r="BA906" s="50">
        <f>IFERROR(__xludf.dummyfunction("AI(""Actúa como un tutor académico y dirígete personalmente al estudiante "" &amp; I906 &amp; "" "" &amp; J906 &amp; "" "" &amp; G906 &amp; "" "" &amp; H906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AM906 &amp; ""'. Diferencias por área: Matemáticas ("" &amp; AQ906 &amp; ""), Ciencias Natura"&amp;"les ("" &amp; AR906 &amp; ""), Sociales ("" &amp; AS906 &amp; ""), Lectura Crítica ("" &amp; AT906 &amp; "") e Inglés ("" &amp; AU906 &amp; ""). Variación en posición: grupo ("" &amp; AN906 &amp; ""), grado ("" &amp; AO906 &amp; "") y media ("" &amp; AP906 &amp; ""). Puntajes Primer Simulacro: Global "" &amp; K906 &amp; "", Mat "" &amp; "&amp;"O4 &amp; "", Cien "" &amp; P906 &amp; "", Soc "" &amp; Q906 &amp; "", Lec "" &amp; R906 &amp; "", Ing "" &amp; S906 &amp; "". Puntajes Segundo Simulacro: Global "" &amp; Y906 &amp; "", Mat "" &amp; AC906 &amp; "", Cien "" &amp; AD906 &amp; "", Soc "" &amp; AE906 &amp; "", Lec "" &amp; AF906 &amp; "", Ing "" &amp; AG906 &amp; "". Escribe un mensaje motivador"&amp;" y breve (máximo 4 líneas)."")
"),"=AI(""Actúa como un tutor académico y dirígete personalmente al estudiante "" &amp; I906 &amp; "" "" &amp; J906 &amp; "" "" &amp; G906 &amp; "" "" &amp; H906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AM906 &amp; ""'. Diferencias por área: Matemáticas ("" &amp; AQ906 &amp; ""), Ciencias Natur"&amp;"ales ("" &amp; AR906 &amp; ""), Sociales ("" &amp; AS906 &amp; ""), Lectura Crítica ("" &amp; AT906 &amp; "") e Inglés ("" &amp; AU906 &amp; ""). Variación en posición: grupo ("" &amp; AN906 &amp; ""), grado ("" &amp; AO906 &amp; "") y media ("" &amp; AP906 &amp; ""). Puntajes Primer Simulacro: Global "" &amp; K906 &amp; "", Mat "" &amp;"&amp;" O906 &amp; "", Cien "" &amp; P906 &amp; "", Soc "" &amp; Q906 &amp; "", Lec "" &amp; R906 &amp; "", Ing "" &amp; S906 &amp; "". Puntajes Segundo Simulacro: Global "" &amp; Y906 &amp; "", Mat "" &amp; AC906 &amp; "", Cien "" &amp; AD906 &amp; "", Soc "" &amp; AE906 &amp; "", Lec "" &amp; AF906 &amp; "", Ing "" &amp; AG906 &amp; "". Escribe un mensaje motivado"&amp;"r y breve (máximo 4 líneas)."")
")</f>
        <v/>
      </c>
      <c r="BB906" s="119">
        <f>IF(SUM(BC906:BG906)=0,"",IF(BG906="",ROUND(((BC906*3+BD906*3+BE906*3+BF906*3)/12)*5,0),ROUND(((BC906*3+BD906*3+BE906*3+BF906*3+BG906*1)/13)*5,0)))</f>
        <v/>
      </c>
      <c r="BC906" s="119" t="n">
        <v>49</v>
      </c>
      <c r="BD906" s="119" t="n">
        <v>41</v>
      </c>
      <c r="BE906" s="119" t="n">
        <v>47</v>
      </c>
      <c r="BF906" s="119" t="n">
        <v>52</v>
      </c>
      <c r="BG906" s="119" t="n">
        <v>42</v>
      </c>
      <c r="BH906" s="41">
        <f>IF(AND(ISNUMBER(BB906),ISNUMBER(Y906)),BB906-Y906,"")</f>
        <v/>
      </c>
      <c r="BI906" s="119" t="n"/>
      <c r="BJ906" s="119" t="n"/>
      <c r="BK906" s="119" t="n"/>
      <c r="BL906" s="119" t="n"/>
      <c r="BM906" s="119" t="n"/>
    </row>
    <row r="907" ht="15.75" customHeight="1" s="42">
      <c r="A907" s="93" t="n"/>
      <c r="B907" s="94" t="inlineStr">
        <is>
          <t>Bachillerato</t>
        </is>
      </c>
      <c r="C907" s="94" t="n">
        <v>1101</v>
      </c>
      <c r="D907" s="94" t="n"/>
      <c r="E907" s="95" t="n">
        <v>1011592894</v>
      </c>
      <c r="F907" s="96">
        <f>TRIM(G907&amp;" "&amp;H907&amp;" "&amp;I907&amp;" "&amp;J907)</f>
        <v/>
      </c>
      <c r="G907" s="94" t="inlineStr">
        <is>
          <t>Urrego</t>
        </is>
      </c>
      <c r="H907" s="94" t="inlineStr">
        <is>
          <t>Restrepo</t>
        </is>
      </c>
      <c r="I907" s="94" t="inlineStr">
        <is>
          <t>Matías</t>
        </is>
      </c>
      <c r="J907" s="97" t="n"/>
      <c r="K907" s="98">
        <f>IF(SUM(O907:S907)=0, "", ROUND(((O907*3+P907*3+Q907*3+R907*3+S907*1)/13)*5,0))</f>
        <v/>
      </c>
      <c r="L907" s="99">
        <f>IF(OR($C907="",K907=""),"",COUNTIFS($C$4:$C$1500,$C907,K$4:K$1500,"&gt;"&amp;K907)+1)</f>
        <v/>
      </c>
      <c r="M907" s="99">
        <f>IF(OR($C907="",K907=""),"",IF(AND($C907&gt;=1001,$C907&lt;=1005),COUNTIFS($C$4:$C$1500,"&gt;=1001",$C$4:$C$1500,"&lt;=1005",K$4:K$1500,"&gt;"&amp;K907)+1,IF(AND($C907&gt;=1101,$C907&lt;=1105),COUNTIFS($C$4:$C$1500,"&gt;=1101",$C$4:$C$1500,"&lt;=1105",K$4:K$1500,"&gt;"&amp;K907)+1,IF(AND($C907&gt;=901,$C907&lt;=905),COUNTIFS($C$4:$C$1500,"&gt;=901",$C$4:$C$1500,"&lt;=905",K$4:K$1500,"&gt;"&amp;K907)+1,IF(AND($C907&gt;=801,$C907&lt;=805),COUNTIFS($C$4:$C$1500,"&gt;=801",$C$4:$C$1500,"&lt;=805",K$4:K$1500,"&gt;"&amp;K907)+1,IF(AND($C907&gt;=701,$C907&lt;=705),COUNTIFS($C$4:$C$1500,"&gt;=701",$C$4:$C$1500,"&lt;=705",K$4:K$1500,"&gt;"&amp;K907)+1,IF(AND($C907&gt;=601,$C907&lt;=606),COUNTIFS($C$4:$C$1500,"&gt;=601",$C$4:$C$1500,"&lt;=606",K$4:K$1500,"&gt;"&amp;K907)+1,"")))))))</f>
        <v/>
      </c>
      <c r="N907" s="99">
        <f>IF(OR($C907="",K907=""),"",IF(OR(AND($C907&gt;=1001,$C907&lt;=1005),AND($C907&gt;=1101,$C907&lt;=1105)),COUNTIFS($C$4:$C$1500,"&gt;=1001",$C$4:$C$1500,"&lt;=1005",K$4:K$1500,"&gt;"&amp;K907)+COUNTIFS($C$4:$C$1500,"&gt;=1101",$C$4:$C$1500,"&lt;=1105",K$4:K$1500,"&gt;"&amp;K907)+1,""))</f>
        <v/>
      </c>
      <c r="O907" s="94" t="n">
        <v>41.25</v>
      </c>
      <c r="P907" s="94" t="n">
        <v>44.37</v>
      </c>
      <c r="Q907" s="94" t="n">
        <v>35.52</v>
      </c>
      <c r="R907" s="94" t="n">
        <v>43.9</v>
      </c>
      <c r="S907" s="94" t="n">
        <v>61.82</v>
      </c>
      <c r="T907" s="99">
        <f>IF(AND(O907&gt;0,O907&lt;36),1,IF(AND(O907&gt;=36,O907&lt;51),2,IF(AND(O907&gt;=51,O907&lt;71),3,IF(AND(O907&gt;=71,O907&lt;=100),4,))))</f>
        <v/>
      </c>
      <c r="U907" s="99">
        <f>IF(AND(P907&gt;0,P907&lt;41),1,IF(AND(P907&gt;=41,P907&lt;56),2,IF(AND(P907&gt;=56,P907&lt;71),3,IF(AND(P907&gt;=71,P907&lt;=100),4,))))</f>
        <v/>
      </c>
      <c r="V907" s="99">
        <f>IF(AND(Q907&gt;0,Q907&lt;41),1,IF(AND(Q907&gt;=41,Q907&lt;56),2,IF(AND(Q907&gt;=56,Q907&lt;71),3,IF(AND(Q907&gt;=71,Q907&lt;=100),4,))))</f>
        <v/>
      </c>
      <c r="W907" s="99">
        <f>IF(AND(R907&gt;0,R907&lt;36),1,IF(AND(R907&gt;=36,R907&lt;51),2,IF(AND(R907&gt;=51,R907&lt;66),3,IF(AND(R907&gt;=66,R907&lt;=100),4,))))</f>
        <v/>
      </c>
      <c r="X907" s="100">
        <f>IF(AND(S907&gt;0,S907&lt;37),1,IF(AND(S907&gt;=37,S907&lt;58),2,IF(AND(S907&gt;=58,S907&lt;71),3,IF(AND(S907&gt;=71,S907&lt;=100),4,))))</f>
        <v/>
      </c>
      <c r="Y907" s="101">
        <f>IF(SUM(AC907:AG907)=0, "", ROUND(((AC907*3+AD907*3+AE907*3+AF907*3+AG907*1)/13)*5,0))</f>
        <v/>
      </c>
      <c r="Z907" s="99">
        <f>IF(OR($C907="",Y907=""),"",COUNTIFS($C$4:$C$1500,$C907,Y$4:Y$1500,"&gt;"&amp;Y907)+1)</f>
        <v/>
      </c>
      <c r="AA907" s="99">
        <f>IF(OR($C907="",Y907=""),"",IF(AND($C907&gt;=1001,$C907&lt;=1005),COUNTIFS($C$4:$C$1500,"&gt;=1001",$C$4:$C$1500,"&lt;=1005",Y$4:Y$1500,"&gt;"&amp;Y907)+1,IF(AND($C907&gt;=1101,$C907&lt;=1105),COUNTIFS($C$4:$C$1500,"&gt;=1101",$C$4:$C$1500,"&lt;=1105",Y$4:Y$1500,"&gt;"&amp;Y907)+1,IF(AND($C907&gt;=901,$C907&lt;=905),COUNTIFS($C$4:$C$1500,"&gt;=901",$C$4:$C$1500,"&lt;=905",Y$4:Y$1500,"&gt;"&amp;Y907)+1,IF(AND($C907&gt;=801,$C907&lt;=805),COUNTIFS($C$4:$C$1500,"&gt;=801",$C$4:$C$1500,"&lt;=805",Y$4:Y$1500,"&gt;"&amp;Y907)+1,IF(AND($C907&gt;=701,$C907&lt;=705),COUNTIFS($C$4:$C$1500,"&gt;=701",$C$4:$C$1500,"&lt;=705",Y$4:Y$1500,"&gt;"&amp;Y907)+1,IF(AND($C907&gt;=601,$C907&lt;=606),COUNTIFS($C$4:$C$1500,"&gt;=601",$C$4:$C$1500,"&lt;=606",Y$4:Y$1500,"&gt;"&amp;Y907)+1,"")))))))</f>
        <v/>
      </c>
      <c r="AB907" s="99">
        <f>IF(OR($C907="",Y907=""),"",IF(OR(AND($C907&gt;=1001,$C907&lt;=1005),AND($C907&gt;=1101,$C907&lt;=1105)),COUNTIFS($C$4:$C$1500,"&gt;=1001",$C$4:$C$1500,"&lt;=1005",Y$4:Y$1500,"&gt;"&amp;Y907)+COUNTIFS($C$4:$C$1500,"&gt;=1101",$C$4:$C$1500,"&lt;=1105",Y$4:Y$1500,"&gt;"&amp;Y907)+1,""))</f>
        <v/>
      </c>
      <c r="AC907" s="94" t="n">
        <v>42.18</v>
      </c>
      <c r="AD907" s="94" t="n">
        <v>39.2</v>
      </c>
      <c r="AE907" s="94" t="n">
        <v>49.65</v>
      </c>
      <c r="AF907" s="94" t="n">
        <v>48.66</v>
      </c>
      <c r="AG907" s="94" t="n">
        <v>46</v>
      </c>
      <c r="AH907" s="99">
        <f>IF(AND(AC907&gt;0,AC907&lt;36),1,IF(AND(AC907&gt;=36,AC907&lt;51),2,IF(AND(AC907&gt;=51,AC907&lt;71),3,IF(AND(AC907&gt;=71,AC907&lt;=100),4,))))</f>
        <v/>
      </c>
      <c r="AI907" s="99">
        <f>IF(AND(AD907&gt;0,AD907&lt;41),1,IF(AND(AD907&gt;=41,AD907&lt;56),2,IF(AND(AD907&gt;=56,AD907&lt;71),3,IF(AND(AD907&gt;=71,AD907&lt;=100),4,))))</f>
        <v/>
      </c>
      <c r="AJ907" s="99">
        <f>IF(AND(AE907&gt;0,AE907&lt;41),1,IF(AND(AE907&gt;=41,AE907&lt;56),2,IF(AND(AE907&gt;=56,AE907&lt;71),3,IF(AND(AE907&gt;=71,AE907&lt;=100),4,))))</f>
        <v/>
      </c>
      <c r="AK907" s="99">
        <f>IF(AND(AF907&gt;0,AF907&lt;36),1,IF(AND(AF907&gt;=36,AF907&lt;51),2,IF(AND(AF907&gt;=51,AF907&lt;66),3,IF(AND(AF907&gt;=66,AF907&lt;=100),4,))))</f>
        <v/>
      </c>
      <c r="AL907" s="100">
        <f>IF(AND(AG907&gt;0,AG907&lt;37),1,IF(AND(AG907&gt;=37,AG907&lt;58),2,IF(AND(AG907&gt;=58,AG907&lt;71),3,IF(AND(AG907&gt;=71,AG907&lt;=100),4,))))</f>
        <v/>
      </c>
      <c r="AM907" s="101">
        <f>IF((Y907&lt;&gt;"")*(K907&lt;&gt;""),Y907-K907,"")</f>
        <v/>
      </c>
      <c r="AN907" s="99">
        <f>IF((Z907&lt;&gt;"")*(L907&lt;&gt;""),Z907-L907,"")</f>
        <v/>
      </c>
      <c r="AO907" s="99">
        <f>IF((AA907&lt;&gt;"")*(M907&lt;&gt;""),AA907-M907,"")</f>
        <v/>
      </c>
      <c r="AP907" s="99">
        <f>IF((AB907&lt;&gt;"")*(N907&lt;&gt;""),AB907-N907,"")</f>
        <v/>
      </c>
      <c r="AQ907" s="94">
        <f>IF((AC907&lt;&gt;"")*(O907&lt;&gt;""),AC907-O907,"")</f>
        <v/>
      </c>
      <c r="AR907" s="94">
        <f>IF((AD907&lt;&gt;"")*(P907&lt;&gt;""),AD907-P907,"")</f>
        <v/>
      </c>
      <c r="AS907" s="94">
        <f>IF((AE907&lt;&gt;"")*(Q907&lt;&gt;""),AE907-Q907,"")</f>
        <v/>
      </c>
      <c r="AT907" s="94">
        <f>IF((AF907&lt;&gt;"")*(R907&lt;&gt;""),AF907-R907,"")</f>
        <v/>
      </c>
      <c r="AU907" s="94">
        <f>IF((AG907&lt;&gt;"")*(S907&lt;&gt;""),AG907-S907,"")</f>
        <v/>
      </c>
      <c r="AV907" s="99">
        <f>IF((AH907&lt;&gt;"")*(T907&lt;&gt;""),AH907-T907,"")</f>
        <v/>
      </c>
      <c r="AW907" s="99">
        <f>IF((AI907&lt;&gt;"")*(U907&lt;&gt;""),AI907-U907,"")</f>
        <v/>
      </c>
      <c r="AX907" s="99">
        <f>IF((AJ907&lt;&gt;"")*(V907&lt;&gt;""),AJ907-V907,"")</f>
        <v/>
      </c>
      <c r="AY907" s="99">
        <f>IF((AK907&lt;&gt;"")*(W907&lt;&gt;""),AK907-W907,"")</f>
        <v/>
      </c>
      <c r="AZ907" s="102">
        <f>IF((AL907&lt;&gt;"")*(X907&lt;&gt;""),AL907-X907,"")</f>
        <v/>
      </c>
      <c r="BA907" s="50">
        <f>IFERROR(__xludf.dummyfunction("AI(""Actúa como un tutor académico y dirígete personalmente al estudiante "" &amp; I907 &amp; "" "" &amp; J907 &amp; "" "" &amp; G907 &amp; "" "" &amp; H907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AM907 &amp; ""'. Diferencias por área: Matemáticas ("" &amp; AQ907 &amp; ""), Ciencias Natura"&amp;"les ("" &amp; AR907 &amp; ""), Sociales ("" &amp; AS907 &amp; ""), Lectura Crítica ("" &amp; AT907 &amp; "") e Inglés ("" &amp; AU907 &amp; ""). Variación en posición: grupo ("" &amp; AN907 &amp; ""), grado ("" &amp; AO907 &amp; "") y media ("" &amp; AP907 &amp; ""). Puntajes Primer Simulacro: Global "" &amp; K907 &amp; "", Mat "" &amp; "&amp;"O4 &amp; "", Cien "" &amp; P907 &amp; "", Soc "" &amp; Q907 &amp; "", Lec "" &amp; R907 &amp; "", Ing "" &amp; S907 &amp; "". Puntajes Segundo Simulacro: Global "" &amp; Y907 &amp; "", Mat "" &amp; AC907 &amp; "", Cien "" &amp; AD907 &amp; "", Soc "" &amp; AE907 &amp; "", Lec "" &amp; AF907 &amp; "", Ing "" &amp; AG907 &amp; "". Escribe un mensaje motivador"&amp;" y breve (máximo 4 líneas)."")
"),"=AI(""Actúa como un tutor académico y dirígete personalmente al estudiante "" &amp; I907 &amp; "" "" &amp; J907 &amp; "" "" &amp; G907 &amp; "" "" &amp; H907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AM907 &amp; ""'. Diferencias por área: Matemáticas ("" &amp; AQ907 &amp; ""), Ciencias Natur"&amp;"ales ("" &amp; AR907 &amp; ""), Sociales ("" &amp; AS907 &amp; ""), Lectura Crítica ("" &amp; AT907 &amp; "") e Inglés ("" &amp; AU907 &amp; ""). Variación en posición: grupo ("" &amp; AN907 &amp; ""), grado ("" &amp; AO907 &amp; "") y media ("" &amp; AP907 &amp; ""). Puntajes Primer Simulacro: Global "" &amp; K907 &amp; "", Mat "" &amp;"&amp;" O907 &amp; "", Cien "" &amp; P907 &amp; "", Soc "" &amp; Q907 &amp; "", Lec "" &amp; R907 &amp; "", Ing "" &amp; S907 &amp; "". Puntajes Segundo Simulacro: Global "" &amp; Y907 &amp; "", Mat "" &amp; AC907 &amp; "", Cien "" &amp; AD907 &amp; "", Soc "" &amp; AE907 &amp; "", Lec "" &amp; AF907 &amp; "", Ing "" &amp; AG907 &amp; "". Escribe un mensaje motivado"&amp;"r y breve (máximo 4 líneas)."")
")</f>
        <v/>
      </c>
      <c r="BB907" s="119">
        <f>IF(SUM(BC907:BG907)=0,"",IF(BG907="",ROUND(((BC907*3+BD907*3+BE907*3+BF907*3)/12)*5,0),ROUND(((BC907*3+BD907*3+BE907*3+BF907*3+BG907*1)/13)*5,0)))</f>
        <v/>
      </c>
      <c r="BC907" s="119" t="n">
        <v>47</v>
      </c>
      <c r="BD907" s="119" t="n">
        <v>45</v>
      </c>
      <c r="BE907" s="119" t="n">
        <v>41</v>
      </c>
      <c r="BF907" s="119" t="n">
        <v>39</v>
      </c>
      <c r="BG907" s="119" t="n">
        <v>54</v>
      </c>
      <c r="BH907" s="41">
        <f>IF(AND(ISNUMBER(BB907),ISNUMBER(Y907)),BB907-Y907,"")</f>
        <v/>
      </c>
      <c r="BI907" s="119" t="n"/>
      <c r="BJ907" s="119" t="n"/>
      <c r="BK907" s="119" t="n"/>
      <c r="BL907" s="119" t="n"/>
      <c r="BM907" s="119" t="n"/>
    </row>
    <row r="908" ht="15.75" customHeight="1" s="42">
      <c r="A908" s="93" t="n"/>
      <c r="B908" s="94" t="inlineStr">
        <is>
          <t>Bachillerato</t>
        </is>
      </c>
      <c r="C908" s="94" t="n">
        <v>1101</v>
      </c>
      <c r="D908" s="94" t="n"/>
      <c r="E908" s="95" t="n">
        <v>1011593064</v>
      </c>
      <c r="F908" s="96">
        <f>TRIM(G908&amp;" "&amp;H908&amp;" "&amp;I908&amp;" "&amp;J908)</f>
        <v/>
      </c>
      <c r="G908" s="94" t="inlineStr">
        <is>
          <t>Urrego</t>
        </is>
      </c>
      <c r="H908" s="94" t="inlineStr">
        <is>
          <t>Vélez</t>
        </is>
      </c>
      <c r="I908" s="94" t="inlineStr">
        <is>
          <t>José</t>
        </is>
      </c>
      <c r="J908" s="97" t="inlineStr">
        <is>
          <t>Manuel</t>
        </is>
      </c>
      <c r="K908" s="98">
        <f>IF(SUM(O908:S908)=0, "", ROUND(((O908*3+P908*3+Q908*3+R908*3+S908*1)/13)*5,0))</f>
        <v/>
      </c>
      <c r="L908" s="99">
        <f>IF(OR($C908="",K908=""),"",COUNTIFS($C$4:$C$1500,$C908,K$4:K$1500,"&gt;"&amp;K908)+1)</f>
        <v/>
      </c>
      <c r="M908" s="99">
        <f>IF(OR($C908="",K908=""),"",IF(AND($C908&gt;=1001,$C908&lt;=1005),COUNTIFS($C$4:$C$1500,"&gt;=1001",$C$4:$C$1500,"&lt;=1005",K$4:K$1500,"&gt;"&amp;K908)+1,IF(AND($C908&gt;=1101,$C908&lt;=1105),COUNTIFS($C$4:$C$1500,"&gt;=1101",$C$4:$C$1500,"&lt;=1105",K$4:K$1500,"&gt;"&amp;K908)+1,IF(AND($C908&gt;=901,$C908&lt;=905),COUNTIFS($C$4:$C$1500,"&gt;=901",$C$4:$C$1500,"&lt;=905",K$4:K$1500,"&gt;"&amp;K908)+1,IF(AND($C908&gt;=801,$C908&lt;=805),COUNTIFS($C$4:$C$1500,"&gt;=801",$C$4:$C$1500,"&lt;=805",K$4:K$1500,"&gt;"&amp;K908)+1,IF(AND($C908&gt;=701,$C908&lt;=705),COUNTIFS($C$4:$C$1500,"&gt;=701",$C$4:$C$1500,"&lt;=705",K$4:K$1500,"&gt;"&amp;K908)+1,IF(AND($C908&gt;=601,$C908&lt;=606),COUNTIFS($C$4:$C$1500,"&gt;=601",$C$4:$C$1500,"&lt;=606",K$4:K$1500,"&gt;"&amp;K908)+1,"")))))))</f>
        <v/>
      </c>
      <c r="N908" s="99">
        <f>IF(OR($C908="",K908=""),"",IF(OR(AND($C908&gt;=1001,$C908&lt;=1005),AND($C908&gt;=1101,$C908&lt;=1105)),COUNTIFS($C$4:$C$1500,"&gt;=1001",$C$4:$C$1500,"&lt;=1005",K$4:K$1500,"&gt;"&amp;K908)+COUNTIFS($C$4:$C$1500,"&gt;=1101",$C$4:$C$1500,"&lt;=1105",K$4:K$1500,"&gt;"&amp;K908)+1,""))</f>
        <v/>
      </c>
      <c r="O908" s="94" t="n">
        <v>52.23</v>
      </c>
      <c r="P908" s="94" t="n">
        <v>68.88</v>
      </c>
      <c r="Q908" s="94" t="n">
        <v>64.93000000000001</v>
      </c>
      <c r="R908" s="94" t="n">
        <v>68.29000000000001</v>
      </c>
      <c r="S908" s="94" t="n">
        <v>47.27</v>
      </c>
      <c r="T908" s="99">
        <f>IF(AND(O908&gt;0,O908&lt;36),1,IF(AND(O908&gt;=36,O908&lt;51),2,IF(AND(O908&gt;=51,O908&lt;71),3,IF(AND(O908&gt;=71,O908&lt;=100),4,))))</f>
        <v/>
      </c>
      <c r="U908" s="99">
        <f>IF(AND(P908&gt;0,P908&lt;41),1,IF(AND(P908&gt;=41,P908&lt;56),2,IF(AND(P908&gt;=56,P908&lt;71),3,IF(AND(P908&gt;=71,P908&lt;=100),4,))))</f>
        <v/>
      </c>
      <c r="V908" s="99">
        <f>IF(AND(Q908&gt;0,Q908&lt;41),1,IF(AND(Q908&gt;=41,Q908&lt;56),2,IF(AND(Q908&gt;=56,Q908&lt;71),3,IF(AND(Q908&gt;=71,Q908&lt;=100),4,))))</f>
        <v/>
      </c>
      <c r="W908" s="99">
        <f>IF(AND(R908&gt;0,R908&lt;36),1,IF(AND(R908&gt;=36,R908&lt;51),2,IF(AND(R908&gt;=51,R908&lt;66),3,IF(AND(R908&gt;=66,R908&lt;=100),4,))))</f>
        <v/>
      </c>
      <c r="X908" s="100">
        <f>IF(AND(S908&gt;0,S908&lt;37),1,IF(AND(S908&gt;=37,S908&lt;58),2,IF(AND(S908&gt;=58,S908&lt;71),3,IF(AND(S908&gt;=71,S908&lt;=100),4,))))</f>
        <v/>
      </c>
      <c r="Y908" s="101">
        <f>IF(SUM(AC908:AG908)=0, "", ROUND(((AC908*3+AD908*3+AE908*3+AF908*3+AG908*1)/13)*5,0))</f>
        <v/>
      </c>
      <c r="Z908" s="99">
        <f>IF(OR($C908="",Y908=""),"",COUNTIFS($C$4:$C$1500,$C908,Y$4:Y$1500,"&gt;"&amp;Y908)+1)</f>
        <v/>
      </c>
      <c r="AA908" s="99">
        <f>IF(OR($C908="",Y908=""),"",IF(AND($C908&gt;=1001,$C908&lt;=1005),COUNTIFS($C$4:$C$1500,"&gt;=1001",$C$4:$C$1500,"&lt;=1005",Y$4:Y$1500,"&gt;"&amp;Y908)+1,IF(AND($C908&gt;=1101,$C908&lt;=1105),COUNTIFS($C$4:$C$1500,"&gt;=1101",$C$4:$C$1500,"&lt;=1105",Y$4:Y$1500,"&gt;"&amp;Y908)+1,IF(AND($C908&gt;=901,$C908&lt;=905),COUNTIFS($C$4:$C$1500,"&gt;=901",$C$4:$C$1500,"&lt;=905",Y$4:Y$1500,"&gt;"&amp;Y908)+1,IF(AND($C908&gt;=801,$C908&lt;=805),COUNTIFS($C$4:$C$1500,"&gt;=801",$C$4:$C$1500,"&lt;=805",Y$4:Y$1500,"&gt;"&amp;Y908)+1,IF(AND($C908&gt;=701,$C908&lt;=705),COUNTIFS($C$4:$C$1500,"&gt;=701",$C$4:$C$1500,"&lt;=705",Y$4:Y$1500,"&gt;"&amp;Y908)+1,IF(AND($C908&gt;=601,$C908&lt;=606),COUNTIFS($C$4:$C$1500,"&gt;=601",$C$4:$C$1500,"&lt;=606",Y$4:Y$1500,"&gt;"&amp;Y908)+1,"")))))))</f>
        <v/>
      </c>
      <c r="AB908" s="99">
        <f>IF(OR($C908="",Y908=""),"",IF(OR(AND($C908&gt;=1001,$C908&lt;=1005),AND($C908&gt;=1101,$C908&lt;=1105)),COUNTIFS($C$4:$C$1500,"&gt;=1001",$C$4:$C$1500,"&lt;=1005",Y$4:Y$1500,"&gt;"&amp;Y908)+COUNTIFS($C$4:$C$1500,"&gt;=1101",$C$4:$C$1500,"&lt;=1105",Y$4:Y$1500,"&gt;"&amp;Y908)+1,""))</f>
        <v/>
      </c>
      <c r="AC908" s="94" t="n"/>
      <c r="AD908" s="94" t="n"/>
      <c r="AE908" s="94" t="n"/>
      <c r="AF908" s="94" t="n"/>
      <c r="AG908" s="94" t="n"/>
      <c r="AH908" s="99">
        <f>IF(AND(AC908&gt;0,AC908&lt;36),1,IF(AND(AC908&gt;=36,AC908&lt;51),2,IF(AND(AC908&gt;=51,AC908&lt;71),3,IF(AND(AC908&gt;=71,AC908&lt;=100),4,))))</f>
        <v/>
      </c>
      <c r="AI908" s="99">
        <f>IF(AND(AD908&gt;0,AD908&lt;41),1,IF(AND(AD908&gt;=41,AD908&lt;56),2,IF(AND(AD908&gt;=56,AD908&lt;71),3,IF(AND(AD908&gt;=71,AD908&lt;=100),4,))))</f>
        <v/>
      </c>
      <c r="AJ908" s="99">
        <f>IF(AND(AE908&gt;0,AE908&lt;41),1,IF(AND(AE908&gt;=41,AE908&lt;56),2,IF(AND(AE908&gt;=56,AE908&lt;71),3,IF(AND(AE908&gt;=71,AE908&lt;=100),4,))))</f>
        <v/>
      </c>
      <c r="AK908" s="99">
        <f>IF(AND(AF908&gt;0,AF908&lt;36),1,IF(AND(AF908&gt;=36,AF908&lt;51),2,IF(AND(AF908&gt;=51,AF908&lt;66),3,IF(AND(AF908&gt;=66,AF908&lt;=100),4,))))</f>
        <v/>
      </c>
      <c r="AL908" s="100">
        <f>IF(AND(AG908&gt;0,AG908&lt;37),1,IF(AND(AG908&gt;=37,AG908&lt;58),2,IF(AND(AG908&gt;=58,AG908&lt;71),3,IF(AND(AG908&gt;=71,AG908&lt;=100),4,))))</f>
        <v/>
      </c>
      <c r="AM908" s="101">
        <f>IF((Y908&lt;&gt;"")*(K908&lt;&gt;""),Y908-K908,"")</f>
        <v/>
      </c>
      <c r="AN908" s="99">
        <f>IF((Z908&lt;&gt;"")*(L908&lt;&gt;""),Z908-L908,"")</f>
        <v/>
      </c>
      <c r="AO908" s="99">
        <f>IF((AA908&lt;&gt;"")*(M908&lt;&gt;""),AA908-M908,"")</f>
        <v/>
      </c>
      <c r="AP908" s="99">
        <f>IF((AB908&lt;&gt;"")*(N908&lt;&gt;""),AB908-N908,"")</f>
        <v/>
      </c>
      <c r="AQ908" s="94">
        <f>IF((AC908&lt;&gt;"")*(O908&lt;&gt;""),AC908-O908,"")</f>
        <v/>
      </c>
      <c r="AR908" s="94">
        <f>IF((AD908&lt;&gt;"")*(P908&lt;&gt;""),AD908-P908,"")</f>
        <v/>
      </c>
      <c r="AS908" s="94">
        <f>IF((AE908&lt;&gt;"")*(Q908&lt;&gt;""),AE908-Q908,"")</f>
        <v/>
      </c>
      <c r="AT908" s="94">
        <f>IF((AF908&lt;&gt;"")*(R908&lt;&gt;""),AF908-R908,"")</f>
        <v/>
      </c>
      <c r="AU908" s="94">
        <f>IF((AG908&lt;&gt;"")*(S908&lt;&gt;""),AG908-S908,"")</f>
        <v/>
      </c>
      <c r="AV908" s="99">
        <f>IF((AH908&lt;&gt;"")*(T908&lt;&gt;""),AH908-T908,"")</f>
        <v/>
      </c>
      <c r="AW908" s="99">
        <f>IF((AI908&lt;&gt;"")*(U908&lt;&gt;""),AI908-U908,"")</f>
        <v/>
      </c>
      <c r="AX908" s="99">
        <f>IF((AJ908&lt;&gt;"")*(V908&lt;&gt;""),AJ908-V908,"")</f>
        <v/>
      </c>
      <c r="AY908" s="99">
        <f>IF((AK908&lt;&gt;"")*(W908&lt;&gt;""),AK908-W908,"")</f>
        <v/>
      </c>
      <c r="AZ908" s="102">
        <f>IF((AL908&lt;&gt;"")*(X908&lt;&gt;""),AL908-X908,"")</f>
        <v/>
      </c>
      <c r="BA908" s="50">
        <f>IFERROR(__xludf.dummyfunction("AI(""Actúa como un tutor académico y dirígete personalmente al estudiante "" &amp; I908 &amp; "" "" &amp; J908 &amp; "" "" &amp; G908 &amp; "" "" &amp; H908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AM908 &amp; ""'. Diferencias por área: Matemáticas ("" &amp; AQ908 &amp; ""), Ciencias Natura"&amp;"les ("" &amp; AR908 &amp; ""), Sociales ("" &amp; AS908 &amp; ""), Lectura Crítica ("" &amp; AT908 &amp; "") e Inglés ("" &amp; AU908 &amp; ""). Variación en posición: grupo ("" &amp; AN908 &amp; ""), grado ("" &amp; AO908 &amp; "") y media ("" &amp; AP908 &amp; ""). Puntajes Primer Simulacro: Global "" &amp; K908 &amp; "", Mat "" &amp; "&amp;"O4 &amp; "", Cien "" &amp; P908 &amp; "", Soc "" &amp; Q908 &amp; "", Lec "" &amp; R908 &amp; "", Ing "" &amp; S908 &amp; "". Puntajes Segundo Simulacro: Global "" &amp; Y908 &amp; "", Mat "" &amp; AC908 &amp; "", Cien "" &amp; AD908 &amp; "", Soc "" &amp; AE908 &amp; "", Lec "" &amp; AF908 &amp; "", Ing "" &amp; AG908 &amp; "". Escribe un mensaje motivador"&amp;" y breve (máximo 4 líneas)."")
"),"=AI(""Actúa como un tutor académico y dirígete personalmente al estudiante "" &amp; I908 &amp; "" "" &amp; J908 &amp; "" "" &amp; G908 &amp; "" "" &amp; H908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AM908 &amp; ""'. Diferencias por área: Matemáticas ("" &amp; AQ908 &amp; ""), Ciencias Natur"&amp;"ales ("" &amp; AR908 &amp; ""), Sociales ("" &amp; AS908 &amp; ""), Lectura Crítica ("" &amp; AT908 &amp; "") e Inglés ("" &amp; AU908 &amp; ""). Variación en posición: grupo ("" &amp; AN908 &amp; ""), grado ("" &amp; AO908 &amp; "") y media ("" &amp; AP908 &amp; ""). Puntajes Primer Simulacro: Global "" &amp; K908 &amp; "", Mat "" &amp;"&amp;" O908 &amp; "", Cien "" &amp; P908 &amp; "", Soc "" &amp; Q908 &amp; "", Lec "" &amp; R908 &amp; "", Ing "" &amp; S908 &amp; "". Puntajes Segundo Simulacro: Global "" &amp; Y908 &amp; "", Mat "" &amp; AC908 &amp; "", Cien "" &amp; AD908 &amp; "", Soc "" &amp; AE908 &amp; "", Lec "" &amp; AF908 &amp; "", Ing "" &amp; AG908 &amp; "". Escribe un mensaje motivado"&amp;"r y breve (máximo 4 líneas)."")
")</f>
        <v/>
      </c>
      <c r="BB908" s="119">
        <f>IF(SUM(BC908:BG908)=0,"",IF(BG908="",ROUND(((BC908*3+BD908*3+BE908*3+BF908*3)/12)*5,0),ROUND(((BC908*3+BD908*3+BE908*3+BF908*3+BG908*1)/13)*5,0)))</f>
        <v/>
      </c>
      <c r="BC908" s="119" t="n">
        <v>60</v>
      </c>
      <c r="BD908" s="119" t="n">
        <v>60</v>
      </c>
      <c r="BE908" s="119" t="n">
        <v>59</v>
      </c>
      <c r="BF908" s="119" t="n">
        <v>64</v>
      </c>
      <c r="BG908" s="119" t="n">
        <v>54</v>
      </c>
      <c r="BH908" s="41">
        <f>IF(AND(ISNUMBER(BB908),ISNUMBER(Y908)),BB908-Y908,"")</f>
        <v/>
      </c>
      <c r="BI908" s="119" t="n"/>
      <c r="BJ908" s="119" t="n"/>
      <c r="BK908" s="119" t="n"/>
      <c r="BL908" s="119" t="n"/>
      <c r="BM908" s="119" t="n"/>
    </row>
    <row r="909" ht="15.75" customHeight="1" s="42">
      <c r="A909" s="93" t="n"/>
      <c r="B909" s="94" t="inlineStr">
        <is>
          <t>Bachillerato</t>
        </is>
      </c>
      <c r="C909" s="94" t="n">
        <v>1101</v>
      </c>
      <c r="D909" s="94" t="n"/>
      <c r="E909" s="95" t="n">
        <v>1011593526</v>
      </c>
      <c r="F909" s="96">
        <f>TRIM(G909&amp;" "&amp;H909&amp;" "&amp;I909&amp;" "&amp;J909)</f>
        <v/>
      </c>
      <c r="G909" s="94" t="inlineStr">
        <is>
          <t>Valderrama</t>
        </is>
      </c>
      <c r="H909" s="94" t="inlineStr">
        <is>
          <t>Moreno</t>
        </is>
      </c>
      <c r="I909" s="94" t="inlineStr">
        <is>
          <t>Salma</t>
        </is>
      </c>
      <c r="J909" s="97" t="n"/>
      <c r="K909" s="98">
        <f>IF(SUM(O909:S909)=0, "", ROUND(((O909*3+P909*3+Q909*3+R909*3+S909*1)/13)*5,0))</f>
        <v/>
      </c>
      <c r="L909" s="99">
        <f>IF(OR($C909="",K909=""),"",COUNTIFS($C$4:$C$1500,$C909,K$4:K$1500,"&gt;"&amp;K909)+1)</f>
        <v/>
      </c>
      <c r="M909" s="99">
        <f>IF(OR($C909="",K909=""),"",IF(AND($C909&gt;=1001,$C909&lt;=1005),COUNTIFS($C$4:$C$1500,"&gt;=1001",$C$4:$C$1500,"&lt;=1005",K$4:K$1500,"&gt;"&amp;K909)+1,IF(AND($C909&gt;=1101,$C909&lt;=1105),COUNTIFS($C$4:$C$1500,"&gt;=1101",$C$4:$C$1500,"&lt;=1105",K$4:K$1500,"&gt;"&amp;K909)+1,IF(AND($C909&gt;=901,$C909&lt;=905),COUNTIFS($C$4:$C$1500,"&gt;=901",$C$4:$C$1500,"&lt;=905",K$4:K$1500,"&gt;"&amp;K909)+1,IF(AND($C909&gt;=801,$C909&lt;=805),COUNTIFS($C$4:$C$1500,"&gt;=801",$C$4:$C$1500,"&lt;=805",K$4:K$1500,"&gt;"&amp;K909)+1,IF(AND($C909&gt;=701,$C909&lt;=705),COUNTIFS($C$4:$C$1500,"&gt;=701",$C$4:$C$1500,"&lt;=705",K$4:K$1500,"&gt;"&amp;K909)+1,IF(AND($C909&gt;=601,$C909&lt;=606),COUNTIFS($C$4:$C$1500,"&gt;=601",$C$4:$C$1500,"&lt;=606",K$4:K$1500,"&gt;"&amp;K909)+1,"")))))))</f>
        <v/>
      </c>
      <c r="N909" s="99">
        <f>IF(OR($C909="",K909=""),"",IF(OR(AND($C909&gt;=1001,$C909&lt;=1005),AND($C909&gt;=1101,$C909&lt;=1105)),COUNTIFS($C$4:$C$1500,"&gt;=1001",$C$4:$C$1500,"&lt;=1005",K$4:K$1500,"&gt;"&amp;K909)+COUNTIFS($C$4:$C$1500,"&gt;=1101",$C$4:$C$1500,"&lt;=1105",K$4:K$1500,"&gt;"&amp;K909)+1,""))</f>
        <v/>
      </c>
      <c r="O909" s="94" t="n">
        <v>64.75</v>
      </c>
      <c r="P909" s="94" t="n">
        <v>50.46</v>
      </c>
      <c r="Q909" s="94" t="n">
        <v>55.42</v>
      </c>
      <c r="R909" s="94" t="n">
        <v>70.73</v>
      </c>
      <c r="S909" s="94" t="n">
        <v>61.82</v>
      </c>
      <c r="T909" s="99">
        <f>IF(AND(O909&gt;0,O909&lt;36),1,IF(AND(O909&gt;=36,O909&lt;51),2,IF(AND(O909&gt;=51,O909&lt;71),3,IF(AND(O909&gt;=71,O909&lt;=100),4,))))</f>
        <v/>
      </c>
      <c r="U909" s="99">
        <f>IF(AND(P909&gt;0,P909&lt;41),1,IF(AND(P909&gt;=41,P909&lt;56),2,IF(AND(P909&gt;=56,P909&lt;71),3,IF(AND(P909&gt;=71,P909&lt;=100),4,))))</f>
        <v/>
      </c>
      <c r="V909" s="99">
        <f>IF(AND(Q909&gt;0,Q909&lt;41),1,IF(AND(Q909&gt;=41,Q909&lt;56),2,IF(AND(Q909&gt;=56,Q909&lt;71),3,IF(AND(Q909&gt;=71,Q909&lt;=100),4,))))</f>
        <v/>
      </c>
      <c r="W909" s="99">
        <f>IF(AND(R909&gt;0,R909&lt;36),1,IF(AND(R909&gt;=36,R909&lt;51),2,IF(AND(R909&gt;=51,R909&lt;66),3,IF(AND(R909&gt;=66,R909&lt;=100),4,))))</f>
        <v/>
      </c>
      <c r="X909" s="100">
        <f>IF(AND(S909&gt;0,S909&lt;37),1,IF(AND(S909&gt;=37,S909&lt;58),2,IF(AND(S909&gt;=58,S909&lt;71),3,IF(AND(S909&gt;=71,S909&lt;=100),4,))))</f>
        <v/>
      </c>
      <c r="Y909" s="101">
        <f>IF(SUM(AC909:AG909)=0, "", ROUND(((AC909*3+AD909*3+AE909*3+AF909*3+AG909*1)/13)*5,0))</f>
        <v/>
      </c>
      <c r="Z909" s="99">
        <f>IF(OR($C909="",Y909=""),"",COUNTIFS($C$4:$C$1500,$C909,Y$4:Y$1500,"&gt;"&amp;Y909)+1)</f>
        <v/>
      </c>
      <c r="AA909" s="99">
        <f>IF(OR($C909="",Y909=""),"",IF(AND($C909&gt;=1001,$C909&lt;=1005),COUNTIFS($C$4:$C$1500,"&gt;=1001",$C$4:$C$1500,"&lt;=1005",Y$4:Y$1500,"&gt;"&amp;Y909)+1,IF(AND($C909&gt;=1101,$C909&lt;=1105),COUNTIFS($C$4:$C$1500,"&gt;=1101",$C$4:$C$1500,"&lt;=1105",Y$4:Y$1500,"&gt;"&amp;Y909)+1,IF(AND($C909&gt;=901,$C909&lt;=905),COUNTIFS($C$4:$C$1500,"&gt;=901",$C$4:$C$1500,"&lt;=905",Y$4:Y$1500,"&gt;"&amp;Y909)+1,IF(AND($C909&gt;=801,$C909&lt;=805),COUNTIFS($C$4:$C$1500,"&gt;=801",$C$4:$C$1500,"&lt;=805",Y$4:Y$1500,"&gt;"&amp;Y909)+1,IF(AND($C909&gt;=701,$C909&lt;=705),COUNTIFS($C$4:$C$1500,"&gt;=701",$C$4:$C$1500,"&lt;=705",Y$4:Y$1500,"&gt;"&amp;Y909)+1,IF(AND($C909&gt;=601,$C909&lt;=606),COUNTIFS($C$4:$C$1500,"&gt;=601",$C$4:$C$1500,"&lt;=606",Y$4:Y$1500,"&gt;"&amp;Y909)+1,"")))))))</f>
        <v/>
      </c>
      <c r="AB909" s="99">
        <f>IF(OR($C909="",Y909=""),"",IF(OR(AND($C909&gt;=1001,$C909&lt;=1005),AND($C909&gt;=1101,$C909&lt;=1105)),COUNTIFS($C$4:$C$1500,"&gt;=1001",$C$4:$C$1500,"&lt;=1005",Y$4:Y$1500,"&gt;"&amp;Y909)+COUNTIFS($C$4:$C$1500,"&gt;=1101",$C$4:$C$1500,"&lt;=1105",Y$4:Y$1500,"&gt;"&amp;Y909)+1,""))</f>
        <v/>
      </c>
      <c r="AC909" s="94" t="n">
        <v>67.94</v>
      </c>
      <c r="AD909" s="94" t="n">
        <v>64.20999999999999</v>
      </c>
      <c r="AE909" s="94" t="n">
        <v>64.51000000000001</v>
      </c>
      <c r="AF909" s="94" t="n">
        <v>56.34</v>
      </c>
      <c r="AG909" s="94" t="n">
        <v>46</v>
      </c>
      <c r="AH909" s="99">
        <f>IF(AND(AC909&gt;0,AC909&lt;36),1,IF(AND(AC909&gt;=36,AC909&lt;51),2,IF(AND(AC909&gt;=51,AC909&lt;71),3,IF(AND(AC909&gt;=71,AC909&lt;=100),4,))))</f>
        <v/>
      </c>
      <c r="AI909" s="99">
        <f>IF(AND(AD909&gt;0,AD909&lt;41),1,IF(AND(AD909&gt;=41,AD909&lt;56),2,IF(AND(AD909&gt;=56,AD909&lt;71),3,IF(AND(AD909&gt;=71,AD909&lt;=100),4,))))</f>
        <v/>
      </c>
      <c r="AJ909" s="99">
        <f>IF(AND(AE909&gt;0,AE909&lt;41),1,IF(AND(AE909&gt;=41,AE909&lt;56),2,IF(AND(AE909&gt;=56,AE909&lt;71),3,IF(AND(AE909&gt;=71,AE909&lt;=100),4,))))</f>
        <v/>
      </c>
      <c r="AK909" s="99">
        <f>IF(AND(AF909&gt;0,AF909&lt;36),1,IF(AND(AF909&gt;=36,AF909&lt;51),2,IF(AND(AF909&gt;=51,AF909&lt;66),3,IF(AND(AF909&gt;=66,AF909&lt;=100),4,))))</f>
        <v/>
      </c>
      <c r="AL909" s="100">
        <f>IF(AND(AG909&gt;0,AG909&lt;37),1,IF(AND(AG909&gt;=37,AG909&lt;58),2,IF(AND(AG909&gt;=58,AG909&lt;71),3,IF(AND(AG909&gt;=71,AG909&lt;=100),4,))))</f>
        <v/>
      </c>
      <c r="AM909" s="101">
        <f>IF((Y909&lt;&gt;"")*(K909&lt;&gt;""),Y909-K909,"")</f>
        <v/>
      </c>
      <c r="AN909" s="99">
        <f>IF((Z909&lt;&gt;"")*(L909&lt;&gt;""),Z909-L909,"")</f>
        <v/>
      </c>
      <c r="AO909" s="99">
        <f>IF((AA909&lt;&gt;"")*(M909&lt;&gt;""),AA909-M909,"")</f>
        <v/>
      </c>
      <c r="AP909" s="99">
        <f>IF((AB909&lt;&gt;"")*(N909&lt;&gt;""),AB909-N909,"")</f>
        <v/>
      </c>
      <c r="AQ909" s="94">
        <f>IF((AC909&lt;&gt;"")*(O909&lt;&gt;""),AC909-O909,"")</f>
        <v/>
      </c>
      <c r="AR909" s="94">
        <f>IF((AD909&lt;&gt;"")*(P909&lt;&gt;""),AD909-P909,"")</f>
        <v/>
      </c>
      <c r="AS909" s="94">
        <f>IF((AE909&lt;&gt;"")*(Q909&lt;&gt;""),AE909-Q909,"")</f>
        <v/>
      </c>
      <c r="AT909" s="94">
        <f>IF((AF909&lt;&gt;"")*(R909&lt;&gt;""),AF909-R909,"")</f>
        <v/>
      </c>
      <c r="AU909" s="94">
        <f>IF((AG909&lt;&gt;"")*(S909&lt;&gt;""),AG909-S909,"")</f>
        <v/>
      </c>
      <c r="AV909" s="99">
        <f>IF((AH909&lt;&gt;"")*(T909&lt;&gt;""),AH909-T909,"")</f>
        <v/>
      </c>
      <c r="AW909" s="99">
        <f>IF((AI909&lt;&gt;"")*(U909&lt;&gt;""),AI909-U909,"")</f>
        <v/>
      </c>
      <c r="AX909" s="99">
        <f>IF((AJ909&lt;&gt;"")*(V909&lt;&gt;""),AJ909-V909,"")</f>
        <v/>
      </c>
      <c r="AY909" s="99">
        <f>IF((AK909&lt;&gt;"")*(W909&lt;&gt;""),AK909-W909,"")</f>
        <v/>
      </c>
      <c r="AZ909" s="102">
        <f>IF((AL909&lt;&gt;"")*(X909&lt;&gt;""),AL909-X909,"")</f>
        <v/>
      </c>
      <c r="BA909" s="50">
        <f>IFERROR(__xludf.dummyfunction("AI(""Actúa como un tutor académico y dirígete personalmente al estudiante "" &amp; I909 &amp; "" "" &amp; J909 &amp; "" "" &amp; G909 &amp; "" "" &amp; H909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AM909 &amp; ""'. Diferencias por área: Matemáticas ("" &amp; AQ909 &amp; ""), Ciencias Natura"&amp;"les ("" &amp; AR909 &amp; ""), Sociales ("" &amp; AS909 &amp; ""), Lectura Crítica ("" &amp; AT909 &amp; "") e Inglés ("" &amp; AU909 &amp; ""). Variación en posición: grupo ("" &amp; AN909 &amp; ""), grado ("" &amp; AO909 &amp; "") y media ("" &amp; AP909 &amp; ""). Puntajes Primer Simulacro: Global "" &amp; K909 &amp; "", Mat "" &amp; "&amp;"O4 &amp; "", Cien "" &amp; P909 &amp; "", Soc "" &amp; Q909 &amp; "", Lec "" &amp; R909 &amp; "", Ing "" &amp; S909 &amp; "". Puntajes Segundo Simulacro: Global "" &amp; Y909 &amp; "", Mat "" &amp; AC909 &amp; "", Cien "" &amp; AD909 &amp; "", Soc "" &amp; AE909 &amp; "", Lec "" &amp; AF909 &amp; "", Ing "" &amp; AG909 &amp; "". Escribe un mensaje motivador"&amp;" y breve (máximo 4 líneas)."")
"),"=AI(""Actúa como un tutor académico y dirígete personalmente al estudiante "" &amp; I909 &amp; "" "" &amp; J909 &amp; "" "" &amp; G909 &amp; "" "" &amp; H909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AM909 &amp; ""'. Diferencias por área: Matemáticas ("" &amp; AQ909 &amp; ""), Ciencias Natur"&amp;"ales ("" &amp; AR909 &amp; ""), Sociales ("" &amp; AS909 &amp; ""), Lectura Crítica ("" &amp; AT909 &amp; "") e Inglés ("" &amp; AU909 &amp; ""). Variación en posición: grupo ("" &amp; AN909 &amp; ""), grado ("" &amp; AO909 &amp; "") y media ("" &amp; AP909 &amp; ""). Puntajes Primer Simulacro: Global "" &amp; K909 &amp; "", Mat "" &amp;"&amp;" O909 &amp; "", Cien "" &amp; P909 &amp; "", Soc "" &amp; Q909 &amp; "", Lec "" &amp; R909 &amp; "", Ing "" &amp; S909 &amp; "". Puntajes Segundo Simulacro: Global "" &amp; Y909 &amp; "", Mat "" &amp; AC909 &amp; "", Cien "" &amp; AD909 &amp; "", Soc "" &amp; AE909 &amp; "", Lec "" &amp; AF909 &amp; "", Ing "" &amp; AG909 &amp; "". Escribe un mensaje motivado"&amp;"r y breve (máximo 4 líneas)."")
")</f>
        <v/>
      </c>
      <c r="BB909" s="119">
        <f>IF(SUM(BC909:BG909)=0,"",IF(BG909="",ROUND(((BC909*3+BD909*3+BE909*3+BF909*3)/12)*5,0),ROUND(((BC909*3+BD909*3+BE909*3+BF909*3+BG909*1)/13)*5,0)))</f>
        <v/>
      </c>
      <c r="BC909" s="119" t="n">
        <v>77</v>
      </c>
      <c r="BD909" s="119" t="n">
        <v>67</v>
      </c>
      <c r="BE909" s="119" t="n">
        <v>65</v>
      </c>
      <c r="BF909" s="119" t="n">
        <v>62</v>
      </c>
      <c r="BG909" s="119" t="n">
        <v>65</v>
      </c>
      <c r="BH909" s="41">
        <f>IF(AND(ISNUMBER(BB909),ISNUMBER(Y909)),BB909-Y909,"")</f>
        <v/>
      </c>
      <c r="BI909" s="119" t="n"/>
      <c r="BJ909" s="119" t="n"/>
      <c r="BK909" s="119" t="n"/>
      <c r="BL909" s="119" t="n"/>
      <c r="BM909" s="119" t="n"/>
    </row>
    <row r="910" ht="15.75" customHeight="1" s="42">
      <c r="A910" s="93" t="n"/>
      <c r="B910" s="94" t="inlineStr">
        <is>
          <t>Bachillerato</t>
        </is>
      </c>
      <c r="C910" s="94" t="n">
        <v>1101</v>
      </c>
      <c r="D910" s="94" t="n"/>
      <c r="E910" s="95" t="n">
        <v>1011592893</v>
      </c>
      <c r="F910" s="96">
        <f>TRIM(G910&amp;" "&amp;H910&amp;" "&amp;I910&amp;" "&amp;J910)</f>
        <v/>
      </c>
      <c r="G910" s="94" t="inlineStr">
        <is>
          <t>Villalobos</t>
        </is>
      </c>
      <c r="H910" s="94" t="inlineStr">
        <is>
          <t>Moreno</t>
        </is>
      </c>
      <c r="I910" s="94" t="inlineStr">
        <is>
          <t>Joseph</t>
        </is>
      </c>
      <c r="J910" s="97" t="inlineStr">
        <is>
          <t>Jerónimo</t>
        </is>
      </c>
      <c r="K910" s="98">
        <f>IF(SUM(O910:S910)=0, "", ROUND(((O910*3+P910*3+Q910*3+R910*3+S910*1)/13)*5,0))</f>
        <v/>
      </c>
      <c r="L910" s="99">
        <f>IF(OR($C910="",K910=""),"",COUNTIFS($C$4:$C$1500,$C910,K$4:K$1500,"&gt;"&amp;K910)+1)</f>
        <v/>
      </c>
      <c r="M910" s="99">
        <f>IF(OR($C910="",K910=""),"",IF(AND($C910&gt;=1001,$C910&lt;=1005),COUNTIFS($C$4:$C$1500,"&gt;=1001",$C$4:$C$1500,"&lt;=1005",K$4:K$1500,"&gt;"&amp;K910)+1,IF(AND($C910&gt;=1101,$C910&lt;=1105),COUNTIFS($C$4:$C$1500,"&gt;=1101",$C$4:$C$1500,"&lt;=1105",K$4:K$1500,"&gt;"&amp;K910)+1,IF(AND($C910&gt;=901,$C910&lt;=905),COUNTIFS($C$4:$C$1500,"&gt;=901",$C$4:$C$1500,"&lt;=905",K$4:K$1500,"&gt;"&amp;K910)+1,IF(AND($C910&gt;=801,$C910&lt;=805),COUNTIFS($C$4:$C$1500,"&gt;=801",$C$4:$C$1500,"&lt;=805",K$4:K$1500,"&gt;"&amp;K910)+1,IF(AND($C910&gt;=701,$C910&lt;=705),COUNTIFS($C$4:$C$1500,"&gt;=701",$C$4:$C$1500,"&lt;=705",K$4:K$1500,"&gt;"&amp;K910)+1,IF(AND($C910&gt;=601,$C910&lt;=606),COUNTIFS($C$4:$C$1500,"&gt;=601",$C$4:$C$1500,"&lt;=606",K$4:K$1500,"&gt;"&amp;K910)+1,"")))))))</f>
        <v/>
      </c>
      <c r="N910" s="99">
        <f>IF(OR($C910="",K910=""),"",IF(OR(AND($C910&gt;=1001,$C910&lt;=1005),AND($C910&gt;=1101,$C910&lt;=1105)),COUNTIFS($C$4:$C$1500,"&gt;=1001",$C$4:$C$1500,"&lt;=1005",K$4:K$1500,"&gt;"&amp;K910)+COUNTIFS($C$4:$C$1500,"&gt;=1101",$C$4:$C$1500,"&lt;=1105",K$4:K$1500,"&gt;"&amp;K910)+1,""))</f>
        <v/>
      </c>
      <c r="O910" s="94" t="n">
        <v>49.71</v>
      </c>
      <c r="P910" s="94" t="n">
        <v>52.56</v>
      </c>
      <c r="Q910" s="94" t="n">
        <v>58.68</v>
      </c>
      <c r="R910" s="94" t="n">
        <v>53.66</v>
      </c>
      <c r="S910" s="94" t="n">
        <v>65.45</v>
      </c>
      <c r="T910" s="99">
        <f>IF(AND(O910&gt;0,O910&lt;36),1,IF(AND(O910&gt;=36,O910&lt;51),2,IF(AND(O910&gt;=51,O910&lt;71),3,IF(AND(O910&gt;=71,O910&lt;=100),4,))))</f>
        <v/>
      </c>
      <c r="U910" s="99">
        <f>IF(AND(P910&gt;0,P910&lt;41),1,IF(AND(P910&gt;=41,P910&lt;56),2,IF(AND(P910&gt;=56,P910&lt;71),3,IF(AND(P910&gt;=71,P910&lt;=100),4,))))</f>
        <v/>
      </c>
      <c r="V910" s="99">
        <f>IF(AND(Q910&gt;0,Q910&lt;41),1,IF(AND(Q910&gt;=41,Q910&lt;56),2,IF(AND(Q910&gt;=56,Q910&lt;71),3,IF(AND(Q910&gt;=71,Q910&lt;=100),4,))))</f>
        <v/>
      </c>
      <c r="W910" s="99">
        <f>IF(AND(R910&gt;0,R910&lt;36),1,IF(AND(R910&gt;=36,R910&lt;51),2,IF(AND(R910&gt;=51,R910&lt;66),3,IF(AND(R910&gt;=66,R910&lt;=100),4,))))</f>
        <v/>
      </c>
      <c r="X910" s="100">
        <f>IF(AND(S910&gt;0,S910&lt;37),1,IF(AND(S910&gt;=37,S910&lt;58),2,IF(AND(S910&gt;=58,S910&lt;71),3,IF(AND(S910&gt;=71,S910&lt;=100),4,))))</f>
        <v/>
      </c>
      <c r="Y910" s="101">
        <f>IF(SUM(AC910:AG910)=0, "", ROUND(((AC910*3+AD910*3+AE910*3+AF910*3+AG910*1)/13)*5,0))</f>
        <v/>
      </c>
      <c r="Z910" s="99">
        <f>IF(OR($C910="",Y910=""),"",COUNTIFS($C$4:$C$1500,$C910,Y$4:Y$1500,"&gt;"&amp;Y910)+1)</f>
        <v/>
      </c>
      <c r="AA910" s="99">
        <f>IF(OR($C910="",Y910=""),"",IF(AND($C910&gt;=1001,$C910&lt;=1005),COUNTIFS($C$4:$C$1500,"&gt;=1001",$C$4:$C$1500,"&lt;=1005",Y$4:Y$1500,"&gt;"&amp;Y910)+1,IF(AND($C910&gt;=1101,$C910&lt;=1105),COUNTIFS($C$4:$C$1500,"&gt;=1101",$C$4:$C$1500,"&lt;=1105",Y$4:Y$1500,"&gt;"&amp;Y910)+1,IF(AND($C910&gt;=901,$C910&lt;=905),COUNTIFS($C$4:$C$1500,"&gt;=901",$C$4:$C$1500,"&lt;=905",Y$4:Y$1500,"&gt;"&amp;Y910)+1,IF(AND($C910&gt;=801,$C910&lt;=805),COUNTIFS($C$4:$C$1500,"&gt;=801",$C$4:$C$1500,"&lt;=805",Y$4:Y$1500,"&gt;"&amp;Y910)+1,IF(AND($C910&gt;=701,$C910&lt;=705),COUNTIFS($C$4:$C$1500,"&gt;=701",$C$4:$C$1500,"&lt;=705",Y$4:Y$1500,"&gt;"&amp;Y910)+1,IF(AND($C910&gt;=601,$C910&lt;=606),COUNTIFS($C$4:$C$1500,"&gt;=601",$C$4:$C$1500,"&lt;=606",Y$4:Y$1500,"&gt;"&amp;Y910)+1,"")))))))</f>
        <v/>
      </c>
      <c r="AB910" s="99">
        <f>IF(OR($C910="",Y910=""),"",IF(OR(AND($C910&gt;=1001,$C910&lt;=1005),AND($C910&gt;=1101,$C910&lt;=1105)),COUNTIFS($C$4:$C$1500,"&gt;=1001",$C$4:$C$1500,"&lt;=1005",Y$4:Y$1500,"&gt;"&amp;Y910)+COUNTIFS($C$4:$C$1500,"&gt;=1101",$C$4:$C$1500,"&lt;=1105",Y$4:Y$1500,"&gt;"&amp;Y910)+1,""))</f>
        <v/>
      </c>
      <c r="AC910" s="94" t="n">
        <v>24.4</v>
      </c>
      <c r="AD910" s="94" t="n">
        <v>40.36</v>
      </c>
      <c r="AE910" s="94" t="n">
        <v>48.06</v>
      </c>
      <c r="AF910" s="94" t="n">
        <v>53.78</v>
      </c>
      <c r="AG910" s="94" t="n">
        <v>36</v>
      </c>
      <c r="AH910" s="99">
        <f>IF(AND(AC910&gt;0,AC910&lt;36),1,IF(AND(AC910&gt;=36,AC910&lt;51),2,IF(AND(AC910&gt;=51,AC910&lt;71),3,IF(AND(AC910&gt;=71,AC910&lt;=100),4,))))</f>
        <v/>
      </c>
      <c r="AI910" s="99">
        <f>IF(AND(AD910&gt;0,AD910&lt;41),1,IF(AND(AD910&gt;=41,AD910&lt;56),2,IF(AND(AD910&gt;=56,AD910&lt;71),3,IF(AND(AD910&gt;=71,AD910&lt;=100),4,))))</f>
        <v/>
      </c>
      <c r="AJ910" s="99">
        <f>IF(AND(AE910&gt;0,AE910&lt;41),1,IF(AND(AE910&gt;=41,AE910&lt;56),2,IF(AND(AE910&gt;=56,AE910&lt;71),3,IF(AND(AE910&gt;=71,AE910&lt;=100),4,))))</f>
        <v/>
      </c>
      <c r="AK910" s="99">
        <f>IF(AND(AF910&gt;0,AF910&lt;36),1,IF(AND(AF910&gt;=36,AF910&lt;51),2,IF(AND(AF910&gt;=51,AF910&lt;66),3,IF(AND(AF910&gt;=66,AF910&lt;=100),4,))))</f>
        <v/>
      </c>
      <c r="AL910" s="100">
        <f>IF(AND(AG910&gt;0,AG910&lt;37),1,IF(AND(AG910&gt;=37,AG910&lt;58),2,IF(AND(AG910&gt;=58,AG910&lt;71),3,IF(AND(AG910&gt;=71,AG910&lt;=100),4,))))</f>
        <v/>
      </c>
      <c r="AM910" s="101">
        <f>IF((Y910&lt;&gt;"")*(K910&lt;&gt;""),Y910-K910,"")</f>
        <v/>
      </c>
      <c r="AN910" s="99">
        <f>IF((Z910&lt;&gt;"")*(L910&lt;&gt;""),Z910-L910,"")</f>
        <v/>
      </c>
      <c r="AO910" s="99">
        <f>IF((AA910&lt;&gt;"")*(M910&lt;&gt;""),AA910-M910,"")</f>
        <v/>
      </c>
      <c r="AP910" s="99">
        <f>IF((AB910&lt;&gt;"")*(N910&lt;&gt;""),AB910-N910,"")</f>
        <v/>
      </c>
      <c r="AQ910" s="94">
        <f>IF((AC910&lt;&gt;"")*(O910&lt;&gt;""),AC910-O910,"")</f>
        <v/>
      </c>
      <c r="AR910" s="94">
        <f>IF((AD910&lt;&gt;"")*(P910&lt;&gt;""),AD910-P910,"")</f>
        <v/>
      </c>
      <c r="AS910" s="94">
        <f>IF((AE910&lt;&gt;"")*(Q910&lt;&gt;""),AE910-Q910,"")</f>
        <v/>
      </c>
      <c r="AT910" s="94">
        <f>IF((AF910&lt;&gt;"")*(R910&lt;&gt;""),AF910-R910,"")</f>
        <v/>
      </c>
      <c r="AU910" s="94">
        <f>IF((AG910&lt;&gt;"")*(S910&lt;&gt;""),AG910-S910,"")</f>
        <v/>
      </c>
      <c r="AV910" s="99">
        <f>IF((AH910&lt;&gt;"")*(T910&lt;&gt;""),AH910-T910,"")</f>
        <v/>
      </c>
      <c r="AW910" s="99">
        <f>IF((AI910&lt;&gt;"")*(U910&lt;&gt;""),AI910-U910,"")</f>
        <v/>
      </c>
      <c r="AX910" s="99">
        <f>IF((AJ910&lt;&gt;"")*(V910&lt;&gt;""),AJ910-V910,"")</f>
        <v/>
      </c>
      <c r="AY910" s="99">
        <f>IF((AK910&lt;&gt;"")*(W910&lt;&gt;""),AK910-W910,"")</f>
        <v/>
      </c>
      <c r="AZ910" s="102">
        <f>IF((AL910&lt;&gt;"")*(X910&lt;&gt;""),AL910-X910,"")</f>
        <v/>
      </c>
      <c r="BA910" s="50">
        <f>IFERROR(__xludf.dummyfunction("AI(""Actúa como un tutor académico y dirígete personalmente al estudiante "" &amp; I910 &amp; "" "" &amp; J910 &amp; "" "" &amp; G910 &amp; "" "" &amp; H910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AM910 &amp; ""'. Diferencias por área: Matemáticas ("" &amp; AQ910 &amp; ""), Ciencias Natura"&amp;"les ("" &amp; AR910 &amp; ""), Sociales ("" &amp; AS910 &amp; ""), Lectura Crítica ("" &amp; AT910 &amp; "") e Inglés ("" &amp; AU910 &amp; ""). Variación en posición: grupo ("" &amp; AN910 &amp; ""), grado ("" &amp; AO910 &amp; "") y media ("" &amp; AP910 &amp; ""). Puntajes Primer Simulacro: Global "" &amp; K910 &amp; "", Mat "" &amp; "&amp;"O4 &amp; "", Cien "" &amp; P910 &amp; "", Soc "" &amp; Q910 &amp; "", Lec "" &amp; R910 &amp; "", Ing "" &amp; S910 &amp; "". Puntajes Segundo Simulacro: Global "" &amp; Y910 &amp; "", Mat "" &amp; AC910 &amp; "", Cien "" &amp; AD910 &amp; "", Soc "" &amp; AE910 &amp; "", Lec "" &amp; AF910 &amp; "", Ing "" &amp; AG910 &amp; "". Escribe un mensaje motivador"&amp;" y breve (máximo 4 líneas)."")
"),"=AI(""Actúa como un tutor académico y dirígete personalmente al estudiante "" &amp; I910 &amp; "" "" &amp; J910 &amp; "" "" &amp; G910 &amp; "" "" &amp; H910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AM910 &amp; ""'. Diferencias por área: Matemáticas ("" &amp; AQ910 &amp; ""), Ciencias Natur"&amp;"ales ("" &amp; AR910 &amp; ""), Sociales ("" &amp; AS910 &amp; ""), Lectura Crítica ("" &amp; AT910 &amp; "") e Inglés ("" &amp; AU910 &amp; ""). Variación en posición: grupo ("" &amp; AN910 &amp; ""), grado ("" &amp; AO910 &amp; "") y media ("" &amp; AP910 &amp; ""). Puntajes Primer Simulacro: Global "" &amp; K910 &amp; "", Mat "" &amp;"&amp;" O910 &amp; "", Cien "" &amp; P910 &amp; "", Soc "" &amp; Q910 &amp; "", Lec "" &amp; R910 &amp; "", Ing "" &amp; S910 &amp; "". Puntajes Segundo Simulacro: Global "" &amp; Y910 &amp; "", Mat "" &amp; AC910 &amp; "", Cien "" &amp; AD910 &amp; "", Soc "" &amp; AE910 &amp; "", Lec "" &amp; AF910 &amp; "", Ing "" &amp; AG910 &amp; "". Escribe un mensaje motivado"&amp;"r y breve (máximo 4 líneas)."")
")</f>
        <v/>
      </c>
      <c r="BB910" s="119">
        <f>IF(SUM(BC910:BG910)=0,"",IF(BG910="",ROUND(((BC910*3+BD910*3+BE910*3+BF910*3)/12)*5,0),ROUND(((BC910*3+BD910*3+BE910*3+BF910*3+BG910*1)/13)*5,0)))</f>
        <v/>
      </c>
      <c r="BC910" s="119" t="n">
        <v>58</v>
      </c>
      <c r="BD910" s="119" t="n">
        <v>52</v>
      </c>
      <c r="BE910" s="119" t="n">
        <v>54</v>
      </c>
      <c r="BF910" s="119" t="n">
        <v>56</v>
      </c>
      <c r="BG910" s="119" t="n">
        <v>43</v>
      </c>
      <c r="BH910" s="41">
        <f>IF(AND(ISNUMBER(BB910),ISNUMBER(Y910)),BB910-Y910,"")</f>
        <v/>
      </c>
      <c r="BI910" s="119" t="n"/>
      <c r="BJ910" s="119" t="n"/>
      <c r="BK910" s="119" t="n"/>
      <c r="BL910" s="119" t="n"/>
      <c r="BM910" s="119" t="n"/>
    </row>
    <row r="911" ht="15.75" customHeight="1" s="42">
      <c r="A911" s="93" t="n"/>
      <c r="B911" s="94" t="inlineStr">
        <is>
          <t>Bachillerato</t>
        </is>
      </c>
      <c r="C911" s="94" t="n">
        <v>1101</v>
      </c>
      <c r="D911" s="94" t="n"/>
      <c r="E911" s="95" t="n">
        <v>1018244846</v>
      </c>
      <c r="F911" s="96">
        <f>TRIM(G911&amp;" "&amp;H911&amp;" "&amp;I911&amp;" "&amp;J911)</f>
        <v/>
      </c>
      <c r="G911" s="94" t="inlineStr">
        <is>
          <t>Vásquez</t>
        </is>
      </c>
      <c r="H911" s="94" t="inlineStr">
        <is>
          <t>Ospina</t>
        </is>
      </c>
      <c r="I911" s="94" t="inlineStr">
        <is>
          <t>Juliana</t>
        </is>
      </c>
      <c r="J911" s="97" t="n"/>
      <c r="K911" s="98">
        <f>IF(SUM(O911:S911)=0, "", ROUND(((O911*3+P911*3+Q911*3+R911*3+S911*1)/13)*5,0))</f>
        <v/>
      </c>
      <c r="L911" s="99">
        <f>IF(OR($C911="",K911=""),"",COUNTIFS($C$4:$C$1500,$C911,K$4:K$1500,"&gt;"&amp;K911)+1)</f>
        <v/>
      </c>
      <c r="M911" s="99">
        <f>IF(OR($C911="",K911=""),"",IF(AND($C911&gt;=1001,$C911&lt;=1005),COUNTIFS($C$4:$C$1500,"&gt;=1001",$C$4:$C$1500,"&lt;=1005",K$4:K$1500,"&gt;"&amp;K911)+1,IF(AND($C911&gt;=1101,$C911&lt;=1105),COUNTIFS($C$4:$C$1500,"&gt;=1101",$C$4:$C$1500,"&lt;=1105",K$4:K$1500,"&gt;"&amp;K911)+1,IF(AND($C911&gt;=901,$C911&lt;=905),COUNTIFS($C$4:$C$1500,"&gt;=901",$C$4:$C$1500,"&lt;=905",K$4:K$1500,"&gt;"&amp;K911)+1,IF(AND($C911&gt;=801,$C911&lt;=805),COUNTIFS($C$4:$C$1500,"&gt;=801",$C$4:$C$1500,"&lt;=805",K$4:K$1500,"&gt;"&amp;K911)+1,IF(AND($C911&gt;=701,$C911&lt;=705),COUNTIFS($C$4:$C$1500,"&gt;=701",$C$4:$C$1500,"&lt;=705",K$4:K$1500,"&gt;"&amp;K911)+1,IF(AND($C911&gt;=601,$C911&lt;=606),COUNTIFS($C$4:$C$1500,"&gt;=601",$C$4:$C$1500,"&lt;=606",K$4:K$1500,"&gt;"&amp;K911)+1,"")))))))</f>
        <v/>
      </c>
      <c r="N911" s="99">
        <f>IF(OR($C911="",K911=""),"",IF(OR(AND($C911&gt;=1001,$C911&lt;=1005),AND($C911&gt;=1101,$C911&lt;=1105)),COUNTIFS($C$4:$C$1500,"&gt;=1001",$C$4:$C$1500,"&lt;=1005",K$4:K$1500,"&gt;"&amp;K911)+COUNTIFS($C$4:$C$1500,"&gt;=1101",$C$4:$C$1500,"&lt;=1105",K$4:K$1500,"&gt;"&amp;K911)+1,""))</f>
        <v/>
      </c>
      <c r="O911" s="94" t="n">
        <v>34.49</v>
      </c>
      <c r="P911" s="94" t="n">
        <v>43.16</v>
      </c>
      <c r="Q911" s="94" t="n">
        <v>43.4</v>
      </c>
      <c r="R911" s="94" t="n">
        <v>51.22</v>
      </c>
      <c r="S911" s="94" t="n">
        <v>50.91</v>
      </c>
      <c r="T911" s="99">
        <f>IF(AND(O911&gt;0,O911&lt;36),1,IF(AND(O911&gt;=36,O911&lt;51),2,IF(AND(O911&gt;=51,O911&lt;71),3,IF(AND(O911&gt;=71,O911&lt;=100),4,))))</f>
        <v/>
      </c>
      <c r="U911" s="99">
        <f>IF(AND(P911&gt;0,P911&lt;41),1,IF(AND(P911&gt;=41,P911&lt;56),2,IF(AND(P911&gt;=56,P911&lt;71),3,IF(AND(P911&gt;=71,P911&lt;=100),4,))))</f>
        <v/>
      </c>
      <c r="V911" s="99">
        <f>IF(AND(Q911&gt;0,Q911&lt;41),1,IF(AND(Q911&gt;=41,Q911&lt;56),2,IF(AND(Q911&gt;=56,Q911&lt;71),3,IF(AND(Q911&gt;=71,Q911&lt;=100),4,))))</f>
        <v/>
      </c>
      <c r="W911" s="99">
        <f>IF(AND(R911&gt;0,R911&lt;36),1,IF(AND(R911&gt;=36,R911&lt;51),2,IF(AND(R911&gt;=51,R911&lt;66),3,IF(AND(R911&gt;=66,R911&lt;=100),4,))))</f>
        <v/>
      </c>
      <c r="X911" s="100">
        <f>IF(AND(S911&gt;0,S911&lt;37),1,IF(AND(S911&gt;=37,S911&lt;58),2,IF(AND(S911&gt;=58,S911&lt;71),3,IF(AND(S911&gt;=71,S911&lt;=100),4,))))</f>
        <v/>
      </c>
      <c r="Y911" s="101">
        <f>IF(SUM(AC911:AG911)=0, "", ROUND(((AC911*3+AD911*3+AE911*3+AF911*3+AG911*1)/13)*5,0))</f>
        <v/>
      </c>
      <c r="Z911" s="99">
        <f>IF(OR($C911="",Y911=""),"",COUNTIFS($C$4:$C$1500,$C911,Y$4:Y$1500,"&gt;"&amp;Y911)+1)</f>
        <v/>
      </c>
      <c r="AA911" s="99">
        <f>IF(OR($C911="",Y911=""),"",IF(AND($C911&gt;=1001,$C911&lt;=1005),COUNTIFS($C$4:$C$1500,"&gt;=1001",$C$4:$C$1500,"&lt;=1005",Y$4:Y$1500,"&gt;"&amp;Y911)+1,IF(AND($C911&gt;=1101,$C911&lt;=1105),COUNTIFS($C$4:$C$1500,"&gt;=1101",$C$4:$C$1500,"&lt;=1105",Y$4:Y$1500,"&gt;"&amp;Y911)+1,IF(AND($C911&gt;=901,$C911&lt;=905),COUNTIFS($C$4:$C$1500,"&gt;=901",$C$4:$C$1500,"&lt;=905",Y$4:Y$1500,"&gt;"&amp;Y911)+1,IF(AND($C911&gt;=801,$C911&lt;=805),COUNTIFS($C$4:$C$1500,"&gt;=801",$C$4:$C$1500,"&lt;=805",Y$4:Y$1500,"&gt;"&amp;Y911)+1,IF(AND($C911&gt;=701,$C911&lt;=705),COUNTIFS($C$4:$C$1500,"&gt;=701",$C$4:$C$1500,"&lt;=705",Y$4:Y$1500,"&gt;"&amp;Y911)+1,IF(AND($C911&gt;=601,$C911&lt;=606),COUNTIFS($C$4:$C$1500,"&gt;=601",$C$4:$C$1500,"&lt;=606",Y$4:Y$1500,"&gt;"&amp;Y911)+1,"")))))))</f>
        <v/>
      </c>
      <c r="AB911" s="99">
        <f>IF(OR($C911="",Y911=""),"",IF(OR(AND($C911&gt;=1001,$C911&lt;=1005),AND($C911&gt;=1101,$C911&lt;=1105)),COUNTIFS($C$4:$C$1500,"&gt;=1001",$C$4:$C$1500,"&lt;=1005",Y$4:Y$1500,"&gt;"&amp;Y911)+COUNTIFS($C$4:$C$1500,"&gt;=1101",$C$4:$C$1500,"&lt;=1105",Y$4:Y$1500,"&gt;"&amp;Y911)+1,""))</f>
        <v/>
      </c>
      <c r="AC911" s="94" t="n">
        <v>42.86</v>
      </c>
      <c r="AD911" s="94" t="n">
        <v>46.09</v>
      </c>
      <c r="AE911" s="94" t="n">
        <v>55</v>
      </c>
      <c r="AF911" s="94" t="n">
        <v>46.1</v>
      </c>
      <c r="AG911" s="94" t="n">
        <v>38</v>
      </c>
      <c r="AH911" s="99">
        <f>IF(AND(AC911&gt;0,AC911&lt;36),1,IF(AND(AC911&gt;=36,AC911&lt;51),2,IF(AND(AC911&gt;=51,AC911&lt;71),3,IF(AND(AC911&gt;=71,AC911&lt;=100),4,))))</f>
        <v/>
      </c>
      <c r="AI911" s="99">
        <f>IF(AND(AD911&gt;0,AD911&lt;41),1,IF(AND(AD911&gt;=41,AD911&lt;56),2,IF(AND(AD911&gt;=56,AD911&lt;71),3,IF(AND(AD911&gt;=71,AD911&lt;=100),4,))))</f>
        <v/>
      </c>
      <c r="AJ911" s="99">
        <f>IF(AND(AE911&gt;0,AE911&lt;41),1,IF(AND(AE911&gt;=41,AE911&lt;56),2,IF(AND(AE911&gt;=56,AE911&lt;71),3,IF(AND(AE911&gt;=71,AE911&lt;=100),4,))))</f>
        <v/>
      </c>
      <c r="AK911" s="99">
        <f>IF(AND(AF911&gt;0,AF911&lt;36),1,IF(AND(AF911&gt;=36,AF911&lt;51),2,IF(AND(AF911&gt;=51,AF911&lt;66),3,IF(AND(AF911&gt;=66,AF911&lt;=100),4,))))</f>
        <v/>
      </c>
      <c r="AL911" s="100">
        <f>IF(AND(AG911&gt;0,AG911&lt;37),1,IF(AND(AG911&gt;=37,AG911&lt;58),2,IF(AND(AG911&gt;=58,AG911&lt;71),3,IF(AND(AG911&gt;=71,AG911&lt;=100),4,))))</f>
        <v/>
      </c>
      <c r="AM911" s="101">
        <f>IF((Y911&lt;&gt;"")*(K911&lt;&gt;""),Y911-K911,"")</f>
        <v/>
      </c>
      <c r="AN911" s="99">
        <f>IF((Z911&lt;&gt;"")*(L911&lt;&gt;""),Z911-L911,"")</f>
        <v/>
      </c>
      <c r="AO911" s="99">
        <f>IF((AA911&lt;&gt;"")*(M911&lt;&gt;""),AA911-M911,"")</f>
        <v/>
      </c>
      <c r="AP911" s="99">
        <f>IF((AB911&lt;&gt;"")*(N911&lt;&gt;""),AB911-N911,"")</f>
        <v/>
      </c>
      <c r="AQ911" s="94">
        <f>IF((AC911&lt;&gt;"")*(O911&lt;&gt;""),AC911-O911,"")</f>
        <v/>
      </c>
      <c r="AR911" s="94">
        <f>IF((AD911&lt;&gt;"")*(P911&lt;&gt;""),AD911-P911,"")</f>
        <v/>
      </c>
      <c r="AS911" s="94">
        <f>IF((AE911&lt;&gt;"")*(Q911&lt;&gt;""),AE911-Q911,"")</f>
        <v/>
      </c>
      <c r="AT911" s="94">
        <f>IF((AF911&lt;&gt;"")*(R911&lt;&gt;""),AF911-R911,"")</f>
        <v/>
      </c>
      <c r="AU911" s="94">
        <f>IF((AG911&lt;&gt;"")*(S911&lt;&gt;""),AG911-S911,"")</f>
        <v/>
      </c>
      <c r="AV911" s="99">
        <f>IF((AH911&lt;&gt;"")*(T911&lt;&gt;""),AH911-T911,"")</f>
        <v/>
      </c>
      <c r="AW911" s="99">
        <f>IF((AI911&lt;&gt;"")*(U911&lt;&gt;""),AI911-U911,"")</f>
        <v/>
      </c>
      <c r="AX911" s="99">
        <f>IF((AJ911&lt;&gt;"")*(V911&lt;&gt;""),AJ911-V911,"")</f>
        <v/>
      </c>
      <c r="AY911" s="99">
        <f>IF((AK911&lt;&gt;"")*(W911&lt;&gt;""),AK911-W911,"")</f>
        <v/>
      </c>
      <c r="AZ911" s="102">
        <f>IF((AL911&lt;&gt;"")*(X911&lt;&gt;""),AL911-X911,"")</f>
        <v/>
      </c>
      <c r="BA911" s="50">
        <f>IFERROR(__xludf.dummyfunction("AI(""Actúa como un tutor académico y dirígete personalmente al estudiante "" &amp; I911 &amp; "" "" &amp; J911 &amp; "" "" &amp; G911 &amp; "" "" &amp; H911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AM911 &amp; ""'. Diferencias por área: Matemáticas ("" &amp; AQ911 &amp; ""), Ciencias Natura"&amp;"les ("" &amp; AR911 &amp; ""), Sociales ("" &amp; AS911 &amp; ""), Lectura Crítica ("" &amp; AT911 &amp; "") e Inglés ("" &amp; AU911 &amp; ""). Variación en posición: grupo ("" &amp; AN911 &amp; ""), grado ("" &amp; AO911 &amp; "") y media ("" &amp; AP911 &amp; ""). Puntajes Primer Simulacro: Global "" &amp; K911 &amp; "", Mat "" &amp; "&amp;"O4 &amp; "", Cien "" &amp; P911 &amp; "", Soc "" &amp; Q911 &amp; "", Lec "" &amp; R911 &amp; "", Ing "" &amp; S911 &amp; "". Puntajes Segundo Simulacro: Global "" &amp; Y911 &amp; "", Mat "" &amp; AC911 &amp; "", Cien "" &amp; AD911 &amp; "", Soc "" &amp; AE911 &amp; "", Lec "" &amp; AF911 &amp; "", Ing "" &amp; AG911 &amp; "". Escribe un mensaje motivador"&amp;" y breve (máximo 4 líneas)."")
"),"=AI(""Actúa como un tutor académico y dirígete personalmente al estudiante "" &amp; I911 &amp; "" "" &amp; J911 &amp; "" "" &amp; G911 &amp; "" "" &amp; H911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AM911 &amp; ""'. Diferencias por área: Matemáticas ("" &amp; AQ911 &amp; ""), Ciencias Natur"&amp;"ales ("" &amp; AR911 &amp; ""), Sociales ("" &amp; AS911 &amp; ""), Lectura Crítica ("" &amp; AT911 &amp; "") e Inglés ("" &amp; AU911 &amp; ""). Variación en posición: grupo ("" &amp; AN911 &amp; ""), grado ("" &amp; AO911 &amp; "") y media ("" &amp; AP911 &amp; ""). Puntajes Primer Simulacro: Global "" &amp; K911 &amp; "", Mat "" &amp;"&amp;" O911 &amp; "", Cien "" &amp; P911 &amp; "", Soc "" &amp; Q911 &amp; "", Lec "" &amp; R911 &amp; "", Ing "" &amp; S911 &amp; "". Puntajes Segundo Simulacro: Global "" &amp; Y911 &amp; "", Mat "" &amp; AC911 &amp; "", Cien "" &amp; AD911 &amp; "", Soc "" &amp; AE911 &amp; "", Lec "" &amp; AF911 &amp; "", Ing "" &amp; AG911 &amp; "". Escribe un mensaje motivado"&amp;"r y breve (máximo 4 líneas)."")
")</f>
        <v/>
      </c>
      <c r="BB911" s="119">
        <f>IF(SUM(BC911:BG911)=0,"",IF(BG911="",ROUND(((BC911*3+BD911*3+BE911*3+BF911*3)/12)*5,0),ROUND(((BC911*3+BD911*3+BE911*3+BF911*3+BG911*1)/13)*5,0)))</f>
        <v/>
      </c>
      <c r="BC911" s="119" t="n">
        <v>59</v>
      </c>
      <c r="BD911" s="119" t="n">
        <v>50</v>
      </c>
      <c r="BE911" s="119" t="n">
        <v>47</v>
      </c>
      <c r="BF911" s="119" t="n">
        <v>51</v>
      </c>
      <c r="BG911" s="119" t="n">
        <v>44</v>
      </c>
      <c r="BH911" s="41">
        <f>IF(AND(ISNUMBER(BB911),ISNUMBER(Y911)),BB911-Y911,"")</f>
        <v/>
      </c>
      <c r="BI911" s="119" t="n"/>
      <c r="BJ911" s="119" t="n"/>
      <c r="BK911" s="119" t="n"/>
      <c r="BL911" s="119" t="n"/>
      <c r="BM911" s="119" t="n"/>
    </row>
    <row r="912" ht="15.75" customHeight="1" s="42">
      <c r="A912" s="93" t="n"/>
      <c r="B912" s="94" t="inlineStr">
        <is>
          <t>Bachillerato</t>
        </is>
      </c>
      <c r="C912" s="94" t="n">
        <v>1102</v>
      </c>
      <c r="D912" s="94" t="n"/>
      <c r="E912" s="95" t="n">
        <v>1011592501</v>
      </c>
      <c r="F912" s="96">
        <f>TRIM(G912&amp;" "&amp;H912&amp;" "&amp;I912&amp;" "&amp;J912)</f>
        <v/>
      </c>
      <c r="G912" s="94" t="inlineStr">
        <is>
          <t>Alcaraz</t>
        </is>
      </c>
      <c r="H912" s="94" t="inlineStr">
        <is>
          <t>Arango</t>
        </is>
      </c>
      <c r="I912" s="94" t="inlineStr">
        <is>
          <t>Katerine</t>
        </is>
      </c>
      <c r="J912" s="97" t="n"/>
      <c r="K912" s="98">
        <f>IF(SUM(O912:S912)=0, "", ROUND(((O912*3+P912*3+Q912*3+R912*3+S912*1)/13)*5,0))</f>
        <v/>
      </c>
      <c r="L912" s="99">
        <f>IF(OR($C912="",K912=""),"",COUNTIFS($C$4:$C$1500,$C912,K$4:K$1500,"&gt;"&amp;K912)+1)</f>
        <v/>
      </c>
      <c r="M912" s="99">
        <f>IF(OR($C912="",K912=""),"",IF(AND($C912&gt;=1001,$C912&lt;=1005),COUNTIFS($C$4:$C$1500,"&gt;=1001",$C$4:$C$1500,"&lt;=1005",K$4:K$1500,"&gt;"&amp;K912)+1,IF(AND($C912&gt;=1101,$C912&lt;=1105),COUNTIFS($C$4:$C$1500,"&gt;=1101",$C$4:$C$1500,"&lt;=1105",K$4:K$1500,"&gt;"&amp;K912)+1,IF(AND($C912&gt;=901,$C912&lt;=905),COUNTIFS($C$4:$C$1500,"&gt;=901",$C$4:$C$1500,"&lt;=905",K$4:K$1500,"&gt;"&amp;K912)+1,IF(AND($C912&gt;=801,$C912&lt;=805),COUNTIFS($C$4:$C$1500,"&gt;=801",$C$4:$C$1500,"&lt;=805",K$4:K$1500,"&gt;"&amp;K912)+1,IF(AND($C912&gt;=701,$C912&lt;=705),COUNTIFS($C$4:$C$1500,"&gt;=701",$C$4:$C$1500,"&lt;=705",K$4:K$1500,"&gt;"&amp;K912)+1,IF(AND($C912&gt;=601,$C912&lt;=606),COUNTIFS($C$4:$C$1500,"&gt;=601",$C$4:$C$1500,"&lt;=606",K$4:K$1500,"&gt;"&amp;K912)+1,"")))))))</f>
        <v/>
      </c>
      <c r="N912" s="99">
        <f>IF(OR($C912="",K912=""),"",IF(OR(AND($C912&gt;=1001,$C912&lt;=1005),AND($C912&gt;=1101,$C912&lt;=1105)),COUNTIFS($C$4:$C$1500,"&gt;=1001",$C$4:$C$1500,"&lt;=1005",K$4:K$1500,"&gt;"&amp;K912)+COUNTIFS($C$4:$C$1500,"&gt;=1101",$C$4:$C$1500,"&lt;=1105",K$4:K$1500,"&gt;"&amp;K912)+1,""))</f>
        <v/>
      </c>
      <c r="O912" s="94" t="n">
        <v>60.29</v>
      </c>
      <c r="P912" s="94" t="n">
        <v>61.19</v>
      </c>
      <c r="Q912" s="94" t="n">
        <v>37.15</v>
      </c>
      <c r="R912" s="94" t="n">
        <v>56.1</v>
      </c>
      <c r="S912" s="94" t="n">
        <v>61.82</v>
      </c>
      <c r="T912" s="99">
        <f>IF(AND(O912&gt;0,O912&lt;36),1,IF(AND(O912&gt;=36,O912&lt;51),2,IF(AND(O912&gt;=51,O912&lt;71),3,IF(AND(O912&gt;=71,O912&lt;=100),4,))))</f>
        <v/>
      </c>
      <c r="U912" s="99">
        <f>IF(AND(P912&gt;0,P912&lt;41),1,IF(AND(P912&gt;=41,P912&lt;56),2,IF(AND(P912&gt;=56,P912&lt;71),3,IF(AND(P912&gt;=71,P912&lt;=100),4,))))</f>
        <v/>
      </c>
      <c r="V912" s="99">
        <f>IF(AND(Q912&gt;0,Q912&lt;41),1,IF(AND(Q912&gt;=41,Q912&lt;56),2,IF(AND(Q912&gt;=56,Q912&lt;71),3,IF(AND(Q912&gt;=71,Q912&lt;=100),4,))))</f>
        <v/>
      </c>
      <c r="W912" s="99">
        <f>IF(AND(R912&gt;0,R912&lt;36),1,IF(AND(R912&gt;=36,R912&lt;51),2,IF(AND(R912&gt;=51,R912&lt;66),3,IF(AND(R912&gt;=66,R912&lt;=100),4,))))</f>
        <v/>
      </c>
      <c r="X912" s="100">
        <f>IF(AND(S912&gt;0,S912&lt;37),1,IF(AND(S912&gt;=37,S912&lt;58),2,IF(AND(S912&gt;=58,S912&lt;71),3,IF(AND(S912&gt;=71,S912&lt;=100),4,))))</f>
        <v/>
      </c>
      <c r="Y912" s="101">
        <f>IF(SUM(AC912:AG912)=0, "", ROUND(((AC912*3+AD912*3+AE912*3+AF912*3+AG912*1)/13)*5,0))</f>
        <v/>
      </c>
      <c r="Z912" s="99">
        <f>IF(OR($C912="",Y912=""),"",COUNTIFS($C$4:$C$1500,$C912,Y$4:Y$1500,"&gt;"&amp;Y912)+1)</f>
        <v/>
      </c>
      <c r="AA912" s="99">
        <f>IF(OR($C912="",Y912=""),"",IF(AND($C912&gt;=1001,$C912&lt;=1005),COUNTIFS($C$4:$C$1500,"&gt;=1001",$C$4:$C$1500,"&lt;=1005",Y$4:Y$1500,"&gt;"&amp;Y912)+1,IF(AND($C912&gt;=1101,$C912&lt;=1105),COUNTIFS($C$4:$C$1500,"&gt;=1101",$C$4:$C$1500,"&lt;=1105",Y$4:Y$1500,"&gt;"&amp;Y912)+1,IF(AND($C912&gt;=901,$C912&lt;=905),COUNTIFS($C$4:$C$1500,"&gt;=901",$C$4:$C$1500,"&lt;=905",Y$4:Y$1500,"&gt;"&amp;Y912)+1,IF(AND($C912&gt;=801,$C912&lt;=805),COUNTIFS($C$4:$C$1500,"&gt;=801",$C$4:$C$1500,"&lt;=805",Y$4:Y$1500,"&gt;"&amp;Y912)+1,IF(AND($C912&gt;=701,$C912&lt;=705),COUNTIFS($C$4:$C$1500,"&gt;=701",$C$4:$C$1500,"&lt;=705",Y$4:Y$1500,"&gt;"&amp;Y912)+1,IF(AND($C912&gt;=601,$C912&lt;=606),COUNTIFS($C$4:$C$1500,"&gt;=601",$C$4:$C$1500,"&lt;=606",Y$4:Y$1500,"&gt;"&amp;Y912)+1,"")))))))</f>
        <v/>
      </c>
      <c r="AB912" s="99">
        <f>IF(OR($C912="",Y912=""),"",IF(OR(AND($C912&gt;=1001,$C912&lt;=1005),AND($C912&gt;=1101,$C912&lt;=1105)),COUNTIFS($C$4:$C$1500,"&gt;=1001",$C$4:$C$1500,"&lt;=1005",Y$4:Y$1500,"&gt;"&amp;Y912)+COUNTIFS($C$4:$C$1500,"&gt;=1101",$C$4:$C$1500,"&lt;=1105",Y$4:Y$1500,"&gt;"&amp;Y912)+1,""))</f>
        <v/>
      </c>
      <c r="AC912" s="94" t="n">
        <v>47.07</v>
      </c>
      <c r="AD912" s="94" t="n">
        <v>40.74</v>
      </c>
      <c r="AE912" s="94" t="n">
        <v>40.55</v>
      </c>
      <c r="AF912" s="94" t="n">
        <v>43.9</v>
      </c>
      <c r="AG912" s="94" t="n">
        <v>30.55</v>
      </c>
      <c r="AH912" s="99">
        <f>IF(AND(AC912&gt;0,AC912&lt;36),1,IF(AND(AC912&gt;=36,AC912&lt;51),2,IF(AND(AC912&gt;=51,AC912&lt;71),3,IF(AND(AC912&gt;=71,AC912&lt;=100),4,))))</f>
        <v/>
      </c>
      <c r="AI912" s="99">
        <f>IF(AND(AD912&gt;0,AD912&lt;41),1,IF(AND(AD912&gt;=41,AD912&lt;56),2,IF(AND(AD912&gt;=56,AD912&lt;71),3,IF(AND(AD912&gt;=71,AD912&lt;=100),4,))))</f>
        <v/>
      </c>
      <c r="AJ912" s="99">
        <f>IF(AND(AE912&gt;0,AE912&lt;41),1,IF(AND(AE912&gt;=41,AE912&lt;56),2,IF(AND(AE912&gt;=56,AE912&lt;71),3,IF(AND(AE912&gt;=71,AE912&lt;=100),4,))))</f>
        <v/>
      </c>
      <c r="AK912" s="99">
        <f>IF(AND(AF912&gt;0,AF912&lt;36),1,IF(AND(AF912&gt;=36,AF912&lt;51),2,IF(AND(AF912&gt;=51,AF912&lt;66),3,IF(AND(AF912&gt;=66,AF912&lt;=100),4,))))</f>
        <v/>
      </c>
      <c r="AL912" s="100">
        <f>IF(AND(AG912&gt;0,AG912&lt;37),1,IF(AND(AG912&gt;=37,AG912&lt;58),2,IF(AND(AG912&gt;=58,AG912&lt;71),3,IF(AND(AG912&gt;=71,AG912&lt;=100),4,))))</f>
        <v/>
      </c>
      <c r="AM912" s="101">
        <f>IF((Y912&lt;&gt;"")*(K912&lt;&gt;""),Y912-K912,"")</f>
        <v/>
      </c>
      <c r="AN912" s="99">
        <f>IF((Z912&lt;&gt;"")*(L912&lt;&gt;""),Z912-L912,"")</f>
        <v/>
      </c>
      <c r="AO912" s="99">
        <f>IF((AA912&lt;&gt;"")*(M912&lt;&gt;""),AA912-M912,"")</f>
        <v/>
      </c>
      <c r="AP912" s="99">
        <f>IF((AB912&lt;&gt;"")*(N912&lt;&gt;""),AB912-N912,"")</f>
        <v/>
      </c>
      <c r="AQ912" s="94">
        <f>IF((AC912&lt;&gt;"")*(O912&lt;&gt;""),AC912-O912,"")</f>
        <v/>
      </c>
      <c r="AR912" s="94">
        <f>IF((AD912&lt;&gt;"")*(P912&lt;&gt;""),AD912-P912,"")</f>
        <v/>
      </c>
      <c r="AS912" s="94">
        <f>IF((AE912&lt;&gt;"")*(Q912&lt;&gt;""),AE912-Q912,"")</f>
        <v/>
      </c>
      <c r="AT912" s="94">
        <f>IF((AF912&lt;&gt;"")*(R912&lt;&gt;""),AF912-R912,"")</f>
        <v/>
      </c>
      <c r="AU912" s="94">
        <f>IF((AG912&lt;&gt;"")*(S912&lt;&gt;""),AG912-S912,"")</f>
        <v/>
      </c>
      <c r="AV912" s="99">
        <f>IF((AH912&lt;&gt;"")*(T912&lt;&gt;""),AH912-T912,"")</f>
        <v/>
      </c>
      <c r="AW912" s="99">
        <f>IF((AI912&lt;&gt;"")*(U912&lt;&gt;""),AI912-U912,"")</f>
        <v/>
      </c>
      <c r="AX912" s="99">
        <f>IF((AJ912&lt;&gt;"")*(V912&lt;&gt;""),AJ912-V912,"")</f>
        <v/>
      </c>
      <c r="AY912" s="99">
        <f>IF((AK912&lt;&gt;"")*(W912&lt;&gt;""),AK912-W912,"")</f>
        <v/>
      </c>
      <c r="AZ912" s="102">
        <f>IF((AL912&lt;&gt;"")*(X912&lt;&gt;""),AL912-X912,"")</f>
        <v/>
      </c>
      <c r="BA912" s="50">
        <f>IFERROR(__xludf.dummyfunction("AI(""Actúa como un tutor académico y dirígete personalmente al estudiante "" &amp; I912 &amp; "" "" &amp; J912 &amp; "" "" &amp; G912 &amp; "" "" &amp; H912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AM912 &amp; ""'. Diferencias por área: Matemáticas ("" &amp; AQ912 &amp; ""), Ciencias Natura"&amp;"les ("" &amp; AR912 &amp; ""), Sociales ("" &amp; AS912 &amp; ""), Lectura Crítica ("" &amp; AT912 &amp; "") e Inglés ("" &amp; AU912 &amp; ""). Variación en posición: grupo ("" &amp; AN912 &amp; ""), grado ("" &amp; AO912 &amp; "") y media ("" &amp; AP912 &amp; ""). Puntajes Primer Simulacro: Global "" &amp; K912 &amp; "", Mat "" &amp; "&amp;"O4 &amp; "", Cien "" &amp; P912 &amp; "", Soc "" &amp; Q912 &amp; "", Lec "" &amp; R912 &amp; "", Ing "" &amp; S912 &amp; "". Puntajes Segundo Simulacro: Global "" &amp; Y912 &amp; "", Mat "" &amp; AC912 &amp; "", Cien "" &amp; AD912 &amp; "", Soc "" &amp; AE912 &amp; "", Lec "" &amp; AF912 &amp; "", Ing "" &amp; AG912 &amp; "". Escribe un mensaje motivador"&amp;" y breve (máximo 4 líneas)."")
"),"=AI(""Actúa como un tutor académico y dirígete personalmente al estudiante "" &amp; I912 &amp; "" "" &amp; J912 &amp; "" "" &amp; G912 &amp; "" "" &amp; H912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AM912 &amp; ""'. Diferencias por área: Matemáticas ("" &amp; AQ912 &amp; ""), Ciencias Natur"&amp;"ales ("" &amp; AR912 &amp; ""), Sociales ("" &amp; AS912 &amp; ""), Lectura Crítica ("" &amp; AT912 &amp; "") e Inglés ("" &amp; AU912 &amp; ""). Variación en posición: grupo ("" &amp; AN912 &amp; ""), grado ("" &amp; AO912 &amp; "") y media ("" &amp; AP912 &amp; ""). Puntajes Primer Simulacro: Global "" &amp; K912 &amp; "", Mat "" &amp;"&amp;" O912 &amp; "", Cien "" &amp; P912 &amp; "", Soc "" &amp; Q912 &amp; "", Lec "" &amp; R912 &amp; "", Ing "" &amp; S912 &amp; "". Puntajes Segundo Simulacro: Global "" &amp; Y912 &amp; "", Mat "" &amp; AC912 &amp; "", Cien "" &amp; AD912 &amp; "", Soc "" &amp; AE912 &amp; "", Lec "" &amp; AF912 &amp; "", Ing "" &amp; AG912 &amp; "". Escribe un mensaje motivado"&amp;"r y breve (máximo 4 líneas)."")
")</f>
        <v/>
      </c>
      <c r="BB912" s="119">
        <f>IF(SUM(BC912:BG912)=0,"",IF(BG912="",ROUND(((BC912*3+BD912*3+BE912*3+BF912*3)/12)*5,0),ROUND(((BC912*3+BD912*3+BE912*3+BF912*3+BG912*1)/13)*5,0)))</f>
        <v/>
      </c>
      <c r="BC912" s="119" t="n">
        <v>53</v>
      </c>
      <c r="BD912" s="119" t="n">
        <v>53</v>
      </c>
      <c r="BE912" s="119" t="n">
        <v>48</v>
      </c>
      <c r="BF912" s="119" t="n">
        <v>54</v>
      </c>
      <c r="BG912" s="119" t="n">
        <v>39</v>
      </c>
      <c r="BH912" s="41">
        <f>IF(AND(ISNUMBER(BB912),ISNUMBER(Y912)),BB912-Y912,"")</f>
        <v/>
      </c>
      <c r="BI912" s="119" t="n"/>
      <c r="BJ912" s="119" t="n"/>
      <c r="BK912" s="119" t="n"/>
      <c r="BL912" s="119" t="n"/>
      <c r="BM912" s="119" t="n"/>
    </row>
    <row r="913" ht="15.75" customHeight="1" s="42">
      <c r="A913" s="93" t="n"/>
      <c r="B913" s="94" t="inlineStr">
        <is>
          <t>Bachillerato</t>
        </is>
      </c>
      <c r="C913" s="94" t="n">
        <v>1102</v>
      </c>
      <c r="D913" s="94" t="n"/>
      <c r="E913" s="95" t="n">
        <v>1011593007</v>
      </c>
      <c r="F913" s="96">
        <f>TRIM(G913&amp;" "&amp;H913&amp;" "&amp;I913&amp;" "&amp;J913)</f>
        <v/>
      </c>
      <c r="G913" s="94" t="inlineStr">
        <is>
          <t>Arcila</t>
        </is>
      </c>
      <c r="H913" s="94" t="inlineStr">
        <is>
          <t>Lora</t>
        </is>
      </c>
      <c r="I913" s="94" t="inlineStr">
        <is>
          <t>Juan</t>
        </is>
      </c>
      <c r="J913" s="97" t="inlineStr">
        <is>
          <t>Sebastián</t>
        </is>
      </c>
      <c r="K913" s="98">
        <f>IF(SUM(O913:S913)=0, "", ROUND(((O913*3+P913*3+Q913*3+R913*3+S913*1)/13)*5,0))</f>
        <v/>
      </c>
      <c r="L913" s="99">
        <f>IF(OR($C913="",K913=""),"",COUNTIFS($C$4:$C$1500,$C913,K$4:K$1500,"&gt;"&amp;K913)+1)</f>
        <v/>
      </c>
      <c r="M913" s="99">
        <f>IF(OR($C913="",K913=""),"",IF(AND($C913&gt;=1001,$C913&lt;=1005),COUNTIFS($C$4:$C$1500,"&gt;=1001",$C$4:$C$1500,"&lt;=1005",K$4:K$1500,"&gt;"&amp;K913)+1,IF(AND($C913&gt;=1101,$C913&lt;=1105),COUNTIFS($C$4:$C$1500,"&gt;=1101",$C$4:$C$1500,"&lt;=1105",K$4:K$1500,"&gt;"&amp;K913)+1,IF(AND($C913&gt;=901,$C913&lt;=905),COUNTIFS($C$4:$C$1500,"&gt;=901",$C$4:$C$1500,"&lt;=905",K$4:K$1500,"&gt;"&amp;K913)+1,IF(AND($C913&gt;=801,$C913&lt;=805),COUNTIFS($C$4:$C$1500,"&gt;=801",$C$4:$C$1500,"&lt;=805",K$4:K$1500,"&gt;"&amp;K913)+1,IF(AND($C913&gt;=701,$C913&lt;=705),COUNTIFS($C$4:$C$1500,"&gt;=701",$C$4:$C$1500,"&lt;=705",K$4:K$1500,"&gt;"&amp;K913)+1,IF(AND($C913&gt;=601,$C913&lt;=606),COUNTIFS($C$4:$C$1500,"&gt;=601",$C$4:$C$1500,"&lt;=606",K$4:K$1500,"&gt;"&amp;K913)+1,"")))))))</f>
        <v/>
      </c>
      <c r="N913" s="99">
        <f>IF(OR($C913="",K913=""),"",IF(OR(AND($C913&gt;=1001,$C913&lt;=1005),AND($C913&gt;=1101,$C913&lt;=1105)),COUNTIFS($C$4:$C$1500,"&gt;=1001",$C$4:$C$1500,"&lt;=1005",K$4:K$1500,"&gt;"&amp;K913)+COUNTIFS($C$4:$C$1500,"&gt;=1101",$C$4:$C$1500,"&lt;=1105",K$4:K$1500,"&gt;"&amp;K913)+1,""))</f>
        <v/>
      </c>
      <c r="O913" s="94" t="n">
        <v>73.59999999999999</v>
      </c>
      <c r="P913" s="94" t="n">
        <v>64.48</v>
      </c>
      <c r="Q913" s="94" t="n">
        <v>40.42</v>
      </c>
      <c r="R913" s="94" t="n">
        <v>58.54</v>
      </c>
      <c r="S913" s="94" t="n">
        <v>61.82</v>
      </c>
      <c r="T913" s="99">
        <f>IF(AND(O913&gt;0,O913&lt;36),1,IF(AND(O913&gt;=36,O913&lt;51),2,IF(AND(O913&gt;=51,O913&lt;71),3,IF(AND(O913&gt;=71,O913&lt;=100),4,))))</f>
        <v/>
      </c>
      <c r="U913" s="99">
        <f>IF(AND(P913&gt;0,P913&lt;41),1,IF(AND(P913&gt;=41,P913&lt;56),2,IF(AND(P913&gt;=56,P913&lt;71),3,IF(AND(P913&gt;=71,P913&lt;=100),4,))))</f>
        <v/>
      </c>
      <c r="V913" s="99">
        <f>IF(AND(Q913&gt;0,Q913&lt;41),1,IF(AND(Q913&gt;=41,Q913&lt;56),2,IF(AND(Q913&gt;=56,Q913&lt;71),3,IF(AND(Q913&gt;=71,Q913&lt;=100),4,))))</f>
        <v/>
      </c>
      <c r="W913" s="99">
        <f>IF(AND(R913&gt;0,R913&lt;36),1,IF(AND(R913&gt;=36,R913&lt;51),2,IF(AND(R913&gt;=51,R913&lt;66),3,IF(AND(R913&gt;=66,R913&lt;=100),4,))))</f>
        <v/>
      </c>
      <c r="X913" s="100">
        <f>IF(AND(S913&gt;0,S913&lt;37),1,IF(AND(S913&gt;=37,S913&lt;58),2,IF(AND(S913&gt;=58,S913&lt;71),3,IF(AND(S913&gt;=71,S913&lt;=100),4,))))</f>
        <v/>
      </c>
      <c r="Y913" s="101">
        <f>IF(SUM(AC913:AG913)=0, "", ROUND(((AC913*3+AD913*3+AE913*3+AF913*3+AG913*1)/13)*5,0))</f>
        <v/>
      </c>
      <c r="Z913" s="99">
        <f>IF(OR($C913="",Y913=""),"",COUNTIFS($C$4:$C$1500,$C913,Y$4:Y$1500,"&gt;"&amp;Y913)+1)</f>
        <v/>
      </c>
      <c r="AA913" s="99">
        <f>IF(OR($C913="",Y913=""),"",IF(AND($C913&gt;=1001,$C913&lt;=1005),COUNTIFS($C$4:$C$1500,"&gt;=1001",$C$4:$C$1500,"&lt;=1005",Y$4:Y$1500,"&gt;"&amp;Y913)+1,IF(AND($C913&gt;=1101,$C913&lt;=1105),COUNTIFS($C$4:$C$1500,"&gt;=1101",$C$4:$C$1500,"&lt;=1105",Y$4:Y$1500,"&gt;"&amp;Y913)+1,IF(AND($C913&gt;=901,$C913&lt;=905),COUNTIFS($C$4:$C$1500,"&gt;=901",$C$4:$C$1500,"&lt;=905",Y$4:Y$1500,"&gt;"&amp;Y913)+1,IF(AND($C913&gt;=801,$C913&lt;=805),COUNTIFS($C$4:$C$1500,"&gt;=801",$C$4:$C$1500,"&lt;=805",Y$4:Y$1500,"&gt;"&amp;Y913)+1,IF(AND($C913&gt;=701,$C913&lt;=705),COUNTIFS($C$4:$C$1500,"&gt;=701",$C$4:$C$1500,"&lt;=705",Y$4:Y$1500,"&gt;"&amp;Y913)+1,IF(AND($C913&gt;=601,$C913&lt;=606),COUNTIFS($C$4:$C$1500,"&gt;=601",$C$4:$C$1500,"&lt;=606",Y$4:Y$1500,"&gt;"&amp;Y913)+1,"")))))))</f>
        <v/>
      </c>
      <c r="AB913" s="99">
        <f>IF(OR($C913="",Y913=""),"",IF(OR(AND($C913&gt;=1001,$C913&lt;=1005),AND($C913&gt;=1101,$C913&lt;=1105)),COUNTIFS($C$4:$C$1500,"&gt;=1001",$C$4:$C$1500,"&lt;=1005",Y$4:Y$1500,"&gt;"&amp;Y913)+COUNTIFS($C$4:$C$1500,"&gt;=1101",$C$4:$C$1500,"&lt;=1105",Y$4:Y$1500,"&gt;"&amp;Y913)+1,""))</f>
        <v/>
      </c>
      <c r="AC913" s="94" t="n">
        <v>27.85</v>
      </c>
      <c r="AD913" s="94" t="n">
        <v>54.06</v>
      </c>
      <c r="AE913" s="94" t="n">
        <v>46.88</v>
      </c>
      <c r="AF913" s="94" t="n">
        <v>41.46</v>
      </c>
      <c r="AG913" s="94" t="n">
        <v>32.73</v>
      </c>
      <c r="AH913" s="99">
        <f>IF(AND(AC913&gt;0,AC913&lt;36),1,IF(AND(AC913&gt;=36,AC913&lt;51),2,IF(AND(AC913&gt;=51,AC913&lt;71),3,IF(AND(AC913&gt;=71,AC913&lt;=100),4,))))</f>
        <v/>
      </c>
      <c r="AI913" s="99">
        <f>IF(AND(AD913&gt;0,AD913&lt;41),1,IF(AND(AD913&gt;=41,AD913&lt;56),2,IF(AND(AD913&gt;=56,AD913&lt;71),3,IF(AND(AD913&gt;=71,AD913&lt;=100),4,))))</f>
        <v/>
      </c>
      <c r="AJ913" s="99">
        <f>IF(AND(AE913&gt;0,AE913&lt;41),1,IF(AND(AE913&gt;=41,AE913&lt;56),2,IF(AND(AE913&gt;=56,AE913&lt;71),3,IF(AND(AE913&gt;=71,AE913&lt;=100),4,))))</f>
        <v/>
      </c>
      <c r="AK913" s="99">
        <f>IF(AND(AF913&gt;0,AF913&lt;36),1,IF(AND(AF913&gt;=36,AF913&lt;51),2,IF(AND(AF913&gt;=51,AF913&lt;66),3,IF(AND(AF913&gt;=66,AF913&lt;=100),4,))))</f>
        <v/>
      </c>
      <c r="AL913" s="100">
        <f>IF(AND(AG913&gt;0,AG913&lt;37),1,IF(AND(AG913&gt;=37,AG913&lt;58),2,IF(AND(AG913&gt;=58,AG913&lt;71),3,IF(AND(AG913&gt;=71,AG913&lt;=100),4,))))</f>
        <v/>
      </c>
      <c r="AM913" s="101">
        <f>IF((Y913&lt;&gt;"")*(K913&lt;&gt;""),Y913-K913,"")</f>
        <v/>
      </c>
      <c r="AN913" s="99">
        <f>IF((Z913&lt;&gt;"")*(L913&lt;&gt;""),Z913-L913,"")</f>
        <v/>
      </c>
      <c r="AO913" s="99">
        <f>IF((AA913&lt;&gt;"")*(M913&lt;&gt;""),AA913-M913,"")</f>
        <v/>
      </c>
      <c r="AP913" s="99">
        <f>IF((AB913&lt;&gt;"")*(N913&lt;&gt;""),AB913-N913,"")</f>
        <v/>
      </c>
      <c r="AQ913" s="94">
        <f>IF((AC913&lt;&gt;"")*(O913&lt;&gt;""),AC913-O913,"")</f>
        <v/>
      </c>
      <c r="AR913" s="94">
        <f>IF((AD913&lt;&gt;"")*(P913&lt;&gt;""),AD913-P913,"")</f>
        <v/>
      </c>
      <c r="AS913" s="94">
        <f>IF((AE913&lt;&gt;"")*(Q913&lt;&gt;""),AE913-Q913,"")</f>
        <v/>
      </c>
      <c r="AT913" s="94">
        <f>IF((AF913&lt;&gt;"")*(R913&lt;&gt;""),AF913-R913,"")</f>
        <v/>
      </c>
      <c r="AU913" s="94">
        <f>IF((AG913&lt;&gt;"")*(S913&lt;&gt;""),AG913-S913,"")</f>
        <v/>
      </c>
      <c r="AV913" s="99">
        <f>IF((AH913&lt;&gt;"")*(T913&lt;&gt;""),AH913-T913,"")</f>
        <v/>
      </c>
      <c r="AW913" s="99">
        <f>IF((AI913&lt;&gt;"")*(U913&lt;&gt;""),AI913-U913,"")</f>
        <v/>
      </c>
      <c r="AX913" s="99">
        <f>IF((AJ913&lt;&gt;"")*(V913&lt;&gt;""),AJ913-V913,"")</f>
        <v/>
      </c>
      <c r="AY913" s="99">
        <f>IF((AK913&lt;&gt;"")*(W913&lt;&gt;""),AK913-W913,"")</f>
        <v/>
      </c>
      <c r="AZ913" s="102">
        <f>IF((AL913&lt;&gt;"")*(X913&lt;&gt;""),AL913-X913,"")</f>
        <v/>
      </c>
      <c r="BA913" s="50">
        <f>IFERROR(__xludf.dummyfunction("AI(""Actúa como un tutor académico y dirígete personalmente al estudiante "" &amp; I913 &amp; "" "" &amp; J913 &amp; "" "" &amp; G913 &amp; "" "" &amp; H913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AM913 &amp; ""'. Diferencias por área: Matemáticas ("" &amp; AQ913 &amp; ""), Ciencias Natura"&amp;"les ("" &amp; AR913 &amp; ""), Sociales ("" &amp; AS913 &amp; ""), Lectura Crítica ("" &amp; AT913 &amp; "") e Inglés ("" &amp; AU913 &amp; ""). Variación en posición: grupo ("" &amp; AN913 &amp; ""), grado ("" &amp; AO913 &amp; "") y media ("" &amp; AP913 &amp; ""). Puntajes Primer Simulacro: Global "" &amp; K913 &amp; "", Mat "" &amp; "&amp;"O4 &amp; "", Cien "" &amp; P913 &amp; "", Soc "" &amp; Q913 &amp; "", Lec "" &amp; R913 &amp; "", Ing "" &amp; S913 &amp; "". Puntajes Segundo Simulacro: Global "" &amp; Y913 &amp; "", Mat "" &amp; AC913 &amp; "", Cien "" &amp; AD913 &amp; "", Soc "" &amp; AE913 &amp; "", Lec "" &amp; AF913 &amp; "", Ing "" &amp; AG913 &amp; "". Escribe un mensaje motivador"&amp;" y breve (máximo 4 líneas)."")
"),"=AI(""Actúa como un tutor académico y dirígete personalmente al estudiante "" &amp; I913 &amp; "" "" &amp; J913 &amp; "" "" &amp; G913 &amp; "" "" &amp; H913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AM913 &amp; ""'. Diferencias por área: Matemáticas ("" &amp; AQ913 &amp; ""), Ciencias Natur"&amp;"ales ("" &amp; AR913 &amp; ""), Sociales ("" &amp; AS913 &amp; ""), Lectura Crítica ("" &amp; AT913 &amp; "") e Inglés ("" &amp; AU913 &amp; ""). Variación en posición: grupo ("" &amp; AN913 &amp; ""), grado ("" &amp; AO913 &amp; "") y media ("" &amp; AP913 &amp; ""). Puntajes Primer Simulacro: Global "" &amp; K913 &amp; "", Mat "" &amp;"&amp;" O913 &amp; "", Cien "" &amp; P913 &amp; "", Soc "" &amp; Q913 &amp; "", Lec "" &amp; R913 &amp; "", Ing "" &amp; S913 &amp; "". Puntajes Segundo Simulacro: Global "" &amp; Y913 &amp; "", Mat "" &amp; AC913 &amp; "", Cien "" &amp; AD913 &amp; "", Soc "" &amp; AE913 &amp; "", Lec "" &amp; AF913 &amp; "", Ing "" &amp; AG913 &amp; "". Escribe un mensaje motivado"&amp;"r y breve (máximo 4 líneas)."")
")</f>
        <v/>
      </c>
      <c r="BB913" s="119">
        <f>IF(SUM(BC913:BG913)=0,"",IF(BG913="",ROUND(((BC913*3+BD913*3+BE913*3+BF913*3)/12)*5,0),ROUND(((BC913*3+BD913*3+BE913*3+BF913*3+BG913*1)/13)*5,0)))</f>
        <v/>
      </c>
      <c r="BC913" s="119" t="n">
        <v>48</v>
      </c>
      <c r="BD913" s="119" t="n">
        <v>44</v>
      </c>
      <c r="BE913" s="119" t="n">
        <v>37</v>
      </c>
      <c r="BF913" s="119" t="n">
        <v>43</v>
      </c>
      <c r="BG913" s="119" t="n">
        <v>50</v>
      </c>
      <c r="BH913" s="41">
        <f>IF(AND(ISNUMBER(BB913),ISNUMBER(Y913)),BB913-Y913,"")</f>
        <v/>
      </c>
      <c r="BI913" s="119" t="n"/>
      <c r="BJ913" s="119" t="n"/>
      <c r="BK913" s="119" t="n"/>
      <c r="BL913" s="119" t="n"/>
      <c r="BM913" s="119" t="n"/>
    </row>
    <row r="914" ht="15.75" customHeight="1" s="42">
      <c r="A914" s="93" t="n"/>
      <c r="B914" s="94" t="inlineStr">
        <is>
          <t>Bachillerato</t>
        </is>
      </c>
      <c r="C914" s="94" t="n">
        <v>1102</v>
      </c>
      <c r="D914" s="94" t="n"/>
      <c r="E914" s="95" t="n">
        <v>1027806263</v>
      </c>
      <c r="F914" s="96">
        <f>TRIM(G914&amp;" "&amp;H914&amp;" "&amp;I914&amp;" "&amp;J914)</f>
        <v/>
      </c>
      <c r="G914" s="94" t="inlineStr">
        <is>
          <t>Barrientos</t>
        </is>
      </c>
      <c r="H914" s="94" t="inlineStr">
        <is>
          <t>Angulo</t>
        </is>
      </c>
      <c r="I914" s="94" t="inlineStr">
        <is>
          <t>Salome</t>
        </is>
      </c>
      <c r="J914" s="97" t="n"/>
      <c r="K914" s="98">
        <f>IF(SUM(O914:S914)=0, "", ROUND(((O914*3+P914*3+Q914*3+R914*3+S914*1)/13)*5,0))</f>
        <v/>
      </c>
      <c r="L914" s="99">
        <f>IF(OR($C914="",K914=""),"",COUNTIFS($C$4:$C$1500,$C914,K$4:K$1500,"&gt;"&amp;K914)+1)</f>
        <v/>
      </c>
      <c r="M914" s="99">
        <f>IF(OR($C914="",K914=""),"",IF(AND($C914&gt;=1001,$C914&lt;=1005),COUNTIFS($C$4:$C$1500,"&gt;=1001",$C$4:$C$1500,"&lt;=1005",K$4:K$1500,"&gt;"&amp;K914)+1,IF(AND($C914&gt;=1101,$C914&lt;=1105),COUNTIFS($C$4:$C$1500,"&gt;=1101",$C$4:$C$1500,"&lt;=1105",K$4:K$1500,"&gt;"&amp;K914)+1,IF(AND($C914&gt;=901,$C914&lt;=905),COUNTIFS($C$4:$C$1500,"&gt;=901",$C$4:$C$1500,"&lt;=905",K$4:K$1500,"&gt;"&amp;K914)+1,IF(AND($C914&gt;=801,$C914&lt;=805),COUNTIFS($C$4:$C$1500,"&gt;=801",$C$4:$C$1500,"&lt;=805",K$4:K$1500,"&gt;"&amp;K914)+1,IF(AND($C914&gt;=701,$C914&lt;=705),COUNTIFS($C$4:$C$1500,"&gt;=701",$C$4:$C$1500,"&lt;=705",K$4:K$1500,"&gt;"&amp;K914)+1,IF(AND($C914&gt;=601,$C914&lt;=606),COUNTIFS($C$4:$C$1500,"&gt;=601",$C$4:$C$1500,"&lt;=606",K$4:K$1500,"&gt;"&amp;K914)+1,"")))))))</f>
        <v/>
      </c>
      <c r="N914" s="99">
        <f>IF(OR($C914="",K914=""),"",IF(OR(AND($C914&gt;=1001,$C914&lt;=1005),AND($C914&gt;=1101,$C914&lt;=1105)),COUNTIFS($C$4:$C$1500,"&gt;=1001",$C$4:$C$1500,"&lt;=1005",K$4:K$1500,"&gt;"&amp;K914)+COUNTIFS($C$4:$C$1500,"&gt;=1101",$C$4:$C$1500,"&lt;=1105",K$4:K$1500,"&gt;"&amp;K914)+1,""))</f>
        <v/>
      </c>
      <c r="O914" s="94" t="n">
        <v>69.75</v>
      </c>
      <c r="P914" s="94" t="n">
        <v>64.62</v>
      </c>
      <c r="Q914" s="94" t="n">
        <v>38.65</v>
      </c>
      <c r="R914" s="94" t="n">
        <v>58.54</v>
      </c>
      <c r="S914" s="94" t="n">
        <v>69.09</v>
      </c>
      <c r="T914" s="99">
        <f>IF(AND(O914&gt;0,O914&lt;36),1,IF(AND(O914&gt;=36,O914&lt;51),2,IF(AND(O914&gt;=51,O914&lt;71),3,IF(AND(O914&gt;=71,O914&lt;=100),4,))))</f>
        <v/>
      </c>
      <c r="U914" s="99">
        <f>IF(AND(P914&gt;0,P914&lt;41),1,IF(AND(P914&gt;=41,P914&lt;56),2,IF(AND(P914&gt;=56,P914&lt;71),3,IF(AND(P914&gt;=71,P914&lt;=100),4,))))</f>
        <v/>
      </c>
      <c r="V914" s="99">
        <f>IF(AND(Q914&gt;0,Q914&lt;41),1,IF(AND(Q914&gt;=41,Q914&lt;56),2,IF(AND(Q914&gt;=56,Q914&lt;71),3,IF(AND(Q914&gt;=71,Q914&lt;=100),4,))))</f>
        <v/>
      </c>
      <c r="W914" s="99">
        <f>IF(AND(R914&gt;0,R914&lt;36),1,IF(AND(R914&gt;=36,R914&lt;51),2,IF(AND(R914&gt;=51,R914&lt;66),3,IF(AND(R914&gt;=66,R914&lt;=100),4,))))</f>
        <v/>
      </c>
      <c r="X914" s="100">
        <f>IF(AND(S914&gt;0,S914&lt;37),1,IF(AND(S914&gt;=37,S914&lt;58),2,IF(AND(S914&gt;=58,S914&lt;71),3,IF(AND(S914&gt;=71,S914&lt;=100),4,))))</f>
        <v/>
      </c>
      <c r="Y914" s="101">
        <f>IF(SUM(AC914:AG914)=0, "", ROUND(((AC914*3+AD914*3+AE914*3+AF914*3+AG914*1)/13)*5,0))</f>
        <v/>
      </c>
      <c r="Z914" s="99">
        <f>IF(OR($C914="",Y914=""),"",COUNTIFS($C$4:$C$1500,$C914,Y$4:Y$1500,"&gt;"&amp;Y914)+1)</f>
        <v/>
      </c>
      <c r="AA914" s="99">
        <f>IF(OR($C914="",Y914=""),"",IF(AND($C914&gt;=1001,$C914&lt;=1005),COUNTIFS($C$4:$C$1500,"&gt;=1001",$C$4:$C$1500,"&lt;=1005",Y$4:Y$1500,"&gt;"&amp;Y914)+1,IF(AND($C914&gt;=1101,$C914&lt;=1105),COUNTIFS($C$4:$C$1500,"&gt;=1101",$C$4:$C$1500,"&lt;=1105",Y$4:Y$1500,"&gt;"&amp;Y914)+1,IF(AND($C914&gt;=901,$C914&lt;=905),COUNTIFS($C$4:$C$1500,"&gt;=901",$C$4:$C$1500,"&lt;=905",Y$4:Y$1500,"&gt;"&amp;Y914)+1,IF(AND($C914&gt;=801,$C914&lt;=805),COUNTIFS($C$4:$C$1500,"&gt;=801",$C$4:$C$1500,"&lt;=805",Y$4:Y$1500,"&gt;"&amp;Y914)+1,IF(AND($C914&gt;=701,$C914&lt;=705),COUNTIFS($C$4:$C$1500,"&gt;=701",$C$4:$C$1500,"&lt;=705",Y$4:Y$1500,"&gt;"&amp;Y914)+1,IF(AND($C914&gt;=601,$C914&lt;=606),COUNTIFS($C$4:$C$1500,"&gt;=601",$C$4:$C$1500,"&lt;=606",Y$4:Y$1500,"&gt;"&amp;Y914)+1,"")))))))</f>
        <v/>
      </c>
      <c r="AB914" s="99">
        <f>IF(OR($C914="",Y914=""),"",IF(OR(AND($C914&gt;=1001,$C914&lt;=1005),AND($C914&gt;=1101,$C914&lt;=1105)),COUNTIFS($C$4:$C$1500,"&gt;=1001",$C$4:$C$1500,"&lt;=1005",Y$4:Y$1500,"&gt;"&amp;Y914)+COUNTIFS($C$4:$C$1500,"&gt;=1101",$C$4:$C$1500,"&lt;=1105",Y$4:Y$1500,"&gt;"&amp;Y914)+1,""))</f>
        <v/>
      </c>
      <c r="AC914" s="94" t="n">
        <v>43.91</v>
      </c>
      <c r="AD914" s="94" t="n">
        <v>52.97</v>
      </c>
      <c r="AE914" s="94" t="n">
        <v>57.42</v>
      </c>
      <c r="AF914" s="94" t="n">
        <v>36.59</v>
      </c>
      <c r="AG914" s="94" t="n">
        <v>50.18</v>
      </c>
      <c r="AH914" s="99">
        <f>IF(AND(AC914&gt;0,AC914&lt;36),1,IF(AND(AC914&gt;=36,AC914&lt;51),2,IF(AND(AC914&gt;=51,AC914&lt;71),3,IF(AND(AC914&gt;=71,AC914&lt;=100),4,))))</f>
        <v/>
      </c>
      <c r="AI914" s="99">
        <f>IF(AND(AD914&gt;0,AD914&lt;41),1,IF(AND(AD914&gt;=41,AD914&lt;56),2,IF(AND(AD914&gt;=56,AD914&lt;71),3,IF(AND(AD914&gt;=71,AD914&lt;=100),4,))))</f>
        <v/>
      </c>
      <c r="AJ914" s="99">
        <f>IF(AND(AE914&gt;0,AE914&lt;41),1,IF(AND(AE914&gt;=41,AE914&lt;56),2,IF(AND(AE914&gt;=56,AE914&lt;71),3,IF(AND(AE914&gt;=71,AE914&lt;=100),4,))))</f>
        <v/>
      </c>
      <c r="AK914" s="99">
        <f>IF(AND(AF914&gt;0,AF914&lt;36),1,IF(AND(AF914&gt;=36,AF914&lt;51),2,IF(AND(AF914&gt;=51,AF914&lt;66),3,IF(AND(AF914&gt;=66,AF914&lt;=100),4,))))</f>
        <v/>
      </c>
      <c r="AL914" s="100">
        <f>IF(AND(AG914&gt;0,AG914&lt;37),1,IF(AND(AG914&gt;=37,AG914&lt;58),2,IF(AND(AG914&gt;=58,AG914&lt;71),3,IF(AND(AG914&gt;=71,AG914&lt;=100),4,))))</f>
        <v/>
      </c>
      <c r="AM914" s="101">
        <f>IF((Y914&lt;&gt;"")*(K914&lt;&gt;""),Y914-K914,"")</f>
        <v/>
      </c>
      <c r="AN914" s="99">
        <f>IF((Z914&lt;&gt;"")*(L914&lt;&gt;""),Z914-L914,"")</f>
        <v/>
      </c>
      <c r="AO914" s="99">
        <f>IF((AA914&lt;&gt;"")*(M914&lt;&gt;""),AA914-M914,"")</f>
        <v/>
      </c>
      <c r="AP914" s="99">
        <f>IF((AB914&lt;&gt;"")*(N914&lt;&gt;""),AB914-N914,"")</f>
        <v/>
      </c>
      <c r="AQ914" s="94">
        <f>IF((AC914&lt;&gt;"")*(O914&lt;&gt;""),AC914-O914,"")</f>
        <v/>
      </c>
      <c r="AR914" s="94">
        <f>IF((AD914&lt;&gt;"")*(P914&lt;&gt;""),AD914-P914,"")</f>
        <v/>
      </c>
      <c r="AS914" s="94">
        <f>IF((AE914&lt;&gt;"")*(Q914&lt;&gt;""),AE914-Q914,"")</f>
        <v/>
      </c>
      <c r="AT914" s="94">
        <f>IF((AF914&lt;&gt;"")*(R914&lt;&gt;""),AF914-R914,"")</f>
        <v/>
      </c>
      <c r="AU914" s="94">
        <f>IF((AG914&lt;&gt;"")*(S914&lt;&gt;""),AG914-S914,"")</f>
        <v/>
      </c>
      <c r="AV914" s="99">
        <f>IF((AH914&lt;&gt;"")*(T914&lt;&gt;""),AH914-T914,"")</f>
        <v/>
      </c>
      <c r="AW914" s="99">
        <f>IF((AI914&lt;&gt;"")*(U914&lt;&gt;""),AI914-U914,"")</f>
        <v/>
      </c>
      <c r="AX914" s="99">
        <f>IF((AJ914&lt;&gt;"")*(V914&lt;&gt;""),AJ914-V914,"")</f>
        <v/>
      </c>
      <c r="AY914" s="99">
        <f>IF((AK914&lt;&gt;"")*(W914&lt;&gt;""),AK914-W914,"")</f>
        <v/>
      </c>
      <c r="AZ914" s="102">
        <f>IF((AL914&lt;&gt;"")*(X914&lt;&gt;""),AL914-X914,"")</f>
        <v/>
      </c>
      <c r="BA914" s="50">
        <f>IFERROR(__xludf.dummyfunction("AI(""Actúa como un tutor académico y dirígete personalmente al estudiante "" &amp; I914 &amp; "" "" &amp; J914 &amp; "" "" &amp; G914 &amp; "" "" &amp; H914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AM914 &amp; ""'. Diferencias por área: Matemáticas ("" &amp; AQ914 &amp; ""), Ciencias Natura"&amp;"les ("" &amp; AR914 &amp; ""), Sociales ("" &amp; AS914 &amp; ""), Lectura Crítica ("" &amp; AT914 &amp; "") e Inglés ("" &amp; AU914 &amp; ""). Variación en posición: grupo ("" &amp; AN914 &amp; ""), grado ("" &amp; AO914 &amp; "") y media ("" &amp; AP914 &amp; ""). Puntajes Primer Simulacro: Global "" &amp; K914 &amp; "", Mat "" &amp; "&amp;"O4 &amp; "", Cien "" &amp; P914 &amp; "", Soc "" &amp; Q914 &amp; "", Lec "" &amp; R914 &amp; "", Ing "" &amp; S914 &amp; "". Puntajes Segundo Simulacro: Global "" &amp; Y914 &amp; "", Mat "" &amp; AC914 &amp; "", Cien "" &amp; AD914 &amp; "", Soc "" &amp; AE914 &amp; "", Lec "" &amp; AF914 &amp; "", Ing "" &amp; AG914 &amp; "". Escribe un mensaje motivador"&amp;" y breve (máximo 4 líneas)."")
"),"=AI(""Actúa como un tutor académico y dirígete personalmente al estudiante "" &amp; I914 &amp; "" "" &amp; J914 &amp; "" "" &amp; G914 &amp; "" "" &amp; H914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AM914 &amp; ""'. Diferencias por área: Matemáticas ("" &amp; AQ914 &amp; ""), Ciencias Natur"&amp;"ales ("" &amp; AR914 &amp; ""), Sociales ("" &amp; AS914 &amp; ""), Lectura Crítica ("" &amp; AT914 &amp; "") e Inglés ("" &amp; AU914 &amp; ""). Variación en posición: grupo ("" &amp; AN914 &amp; ""), grado ("" &amp; AO914 &amp; "") y media ("" &amp; AP914 &amp; ""). Puntajes Primer Simulacro: Global "" &amp; K914 &amp; "", Mat "" &amp;"&amp;" O914 &amp; "", Cien "" &amp; P914 &amp; "", Soc "" &amp; Q914 &amp; "", Lec "" &amp; R914 &amp; "", Ing "" &amp; S914 &amp; "". Puntajes Segundo Simulacro: Global "" &amp; Y914 &amp; "", Mat "" &amp; AC914 &amp; "", Cien "" &amp; AD914 &amp; "", Soc "" &amp; AE914 &amp; "", Lec "" &amp; AF914 &amp; "", Ing "" &amp; AG914 &amp; "". Escribe un mensaje motivado"&amp;"r y breve (máximo 4 líneas)."")
")</f>
        <v/>
      </c>
      <c r="BB914" s="119">
        <f>IF(SUM(BC914:BG914)=0,"",IF(BG914="",ROUND(((BC914*3+BD914*3+BE914*3+BF914*3)/12)*5,0),ROUND(((BC914*3+BD914*3+BE914*3+BF914*3+BG914*1)/13)*5,0)))</f>
        <v/>
      </c>
      <c r="BC914" s="119" t="n">
        <v>53</v>
      </c>
      <c r="BD914" s="119" t="n">
        <v>56</v>
      </c>
      <c r="BE914" s="119" t="n">
        <v>55</v>
      </c>
      <c r="BF914" s="119" t="n">
        <v>57</v>
      </c>
      <c r="BG914" s="119" t="n">
        <v>56</v>
      </c>
      <c r="BH914" s="41">
        <f>IF(AND(ISNUMBER(BB914),ISNUMBER(Y914)),BB914-Y914,"")</f>
        <v/>
      </c>
      <c r="BI914" s="119" t="n"/>
      <c r="BJ914" s="119" t="n"/>
      <c r="BK914" s="119" t="n"/>
      <c r="BL914" s="119" t="n"/>
      <c r="BM914" s="119" t="n"/>
    </row>
    <row r="915" ht="15.75" customHeight="1" s="42">
      <c r="A915" s="93" t="n"/>
      <c r="B915" s="94" t="inlineStr">
        <is>
          <t>Bachillerato</t>
        </is>
      </c>
      <c r="C915" s="94" t="n">
        <v>1102</v>
      </c>
      <c r="D915" s="94" t="n"/>
      <c r="E915" s="95" t="n">
        <v>1026062632</v>
      </c>
      <c r="F915" s="96">
        <f>TRIM(G915&amp;" "&amp;H915&amp;" "&amp;I915&amp;" "&amp;J915)</f>
        <v/>
      </c>
      <c r="G915" s="94" t="inlineStr">
        <is>
          <t>Bedoya</t>
        </is>
      </c>
      <c r="H915" s="94" t="inlineStr">
        <is>
          <t>Zapata</t>
        </is>
      </c>
      <c r="I915" s="94" t="inlineStr">
        <is>
          <t>Maribel</t>
        </is>
      </c>
      <c r="J915" s="97" t="n"/>
      <c r="K915" s="98">
        <f>IF(SUM(O915:S915)=0, "", ROUND(((O915*3+P915*3+Q915*3+R915*3+S915*1)/13)*5,0))</f>
        <v/>
      </c>
      <c r="L915" s="99">
        <f>IF(OR($C915="",K915=""),"",COUNTIFS($C$4:$C$1500,$C915,K$4:K$1500,"&gt;"&amp;K915)+1)</f>
        <v/>
      </c>
      <c r="M915" s="99">
        <f>IF(OR($C915="",K915=""),"",IF(AND($C915&gt;=1001,$C915&lt;=1005),COUNTIFS($C$4:$C$1500,"&gt;=1001",$C$4:$C$1500,"&lt;=1005",K$4:K$1500,"&gt;"&amp;K915)+1,IF(AND($C915&gt;=1101,$C915&lt;=1105),COUNTIFS($C$4:$C$1500,"&gt;=1101",$C$4:$C$1500,"&lt;=1105",K$4:K$1500,"&gt;"&amp;K915)+1,IF(AND($C915&gt;=901,$C915&lt;=905),COUNTIFS($C$4:$C$1500,"&gt;=901",$C$4:$C$1500,"&lt;=905",K$4:K$1500,"&gt;"&amp;K915)+1,IF(AND($C915&gt;=801,$C915&lt;=805),COUNTIFS($C$4:$C$1500,"&gt;=801",$C$4:$C$1500,"&lt;=805",K$4:K$1500,"&gt;"&amp;K915)+1,IF(AND($C915&gt;=701,$C915&lt;=705),COUNTIFS($C$4:$C$1500,"&gt;=701",$C$4:$C$1500,"&lt;=705",K$4:K$1500,"&gt;"&amp;K915)+1,IF(AND($C915&gt;=601,$C915&lt;=606),COUNTIFS($C$4:$C$1500,"&gt;=601",$C$4:$C$1500,"&lt;=606",K$4:K$1500,"&gt;"&amp;K915)+1,"")))))))</f>
        <v/>
      </c>
      <c r="N915" s="99">
        <f>IF(OR($C915="",K915=""),"",IF(OR(AND($C915&gt;=1001,$C915&lt;=1005),AND($C915&gt;=1101,$C915&lt;=1105)),COUNTIFS($C$4:$C$1500,"&gt;=1001",$C$4:$C$1500,"&lt;=1005",K$4:K$1500,"&gt;"&amp;K915)+COUNTIFS($C$4:$C$1500,"&gt;=1101",$C$4:$C$1500,"&lt;=1105",K$4:K$1500,"&gt;"&amp;K915)+1,""))</f>
        <v/>
      </c>
      <c r="O915" s="94" t="n">
        <v>53.74</v>
      </c>
      <c r="P915" s="94" t="n">
        <v>58.67</v>
      </c>
      <c r="Q915" s="94" t="n">
        <v>33.96</v>
      </c>
      <c r="R915" s="94" t="n">
        <v>58.54</v>
      </c>
      <c r="S915" s="94" t="n">
        <v>58.18</v>
      </c>
      <c r="T915" s="99">
        <f>IF(AND(O915&gt;0,O915&lt;36),1,IF(AND(O915&gt;=36,O915&lt;51),2,IF(AND(O915&gt;=51,O915&lt;71),3,IF(AND(O915&gt;=71,O915&lt;=100),4,))))</f>
        <v/>
      </c>
      <c r="U915" s="99">
        <f>IF(AND(P915&gt;0,P915&lt;41),1,IF(AND(P915&gt;=41,P915&lt;56),2,IF(AND(P915&gt;=56,P915&lt;71),3,IF(AND(P915&gt;=71,P915&lt;=100),4,))))</f>
        <v/>
      </c>
      <c r="V915" s="99">
        <f>IF(AND(Q915&gt;0,Q915&lt;41),1,IF(AND(Q915&gt;=41,Q915&lt;56),2,IF(AND(Q915&gt;=56,Q915&lt;71),3,IF(AND(Q915&gt;=71,Q915&lt;=100),4,))))</f>
        <v/>
      </c>
      <c r="W915" s="99">
        <f>IF(AND(R915&gt;0,R915&lt;36),1,IF(AND(R915&gt;=36,R915&lt;51),2,IF(AND(R915&gt;=51,R915&lt;66),3,IF(AND(R915&gt;=66,R915&lt;=100),4,))))</f>
        <v/>
      </c>
      <c r="X915" s="100">
        <f>IF(AND(S915&gt;0,S915&lt;37),1,IF(AND(S915&gt;=37,S915&lt;58),2,IF(AND(S915&gt;=58,S915&lt;71),3,IF(AND(S915&gt;=71,S915&lt;=100),4,))))</f>
        <v/>
      </c>
      <c r="Y915" s="101">
        <f>IF(SUM(AC915:AG915)=0, "", ROUND(((AC915*3+AD915*3+AE915*3+AF915*3+AG915*1)/13)*5,0))</f>
        <v/>
      </c>
      <c r="Z915" s="99">
        <f>IF(OR($C915="",Y915=""),"",COUNTIFS($C$4:$C$1500,$C915,Y$4:Y$1500,"&gt;"&amp;Y915)+1)</f>
        <v/>
      </c>
      <c r="AA915" s="99">
        <f>IF(OR($C915="",Y915=""),"",IF(AND($C915&gt;=1001,$C915&lt;=1005),COUNTIFS($C$4:$C$1500,"&gt;=1001",$C$4:$C$1500,"&lt;=1005",Y$4:Y$1500,"&gt;"&amp;Y915)+1,IF(AND($C915&gt;=1101,$C915&lt;=1105),COUNTIFS($C$4:$C$1500,"&gt;=1101",$C$4:$C$1500,"&lt;=1105",Y$4:Y$1500,"&gt;"&amp;Y915)+1,IF(AND($C915&gt;=901,$C915&lt;=905),COUNTIFS($C$4:$C$1500,"&gt;=901",$C$4:$C$1500,"&lt;=905",Y$4:Y$1500,"&gt;"&amp;Y915)+1,IF(AND($C915&gt;=801,$C915&lt;=805),COUNTIFS($C$4:$C$1500,"&gt;=801",$C$4:$C$1500,"&lt;=805",Y$4:Y$1500,"&gt;"&amp;Y915)+1,IF(AND($C915&gt;=701,$C915&lt;=705),COUNTIFS($C$4:$C$1500,"&gt;=701",$C$4:$C$1500,"&lt;=705",Y$4:Y$1500,"&gt;"&amp;Y915)+1,IF(AND($C915&gt;=601,$C915&lt;=606),COUNTIFS($C$4:$C$1500,"&gt;=601",$C$4:$C$1500,"&lt;=606",Y$4:Y$1500,"&gt;"&amp;Y915)+1,"")))))))</f>
        <v/>
      </c>
      <c r="AB915" s="99">
        <f>IF(OR($C915="",Y915=""),"",IF(OR(AND($C915&gt;=1001,$C915&lt;=1005),AND($C915&gt;=1101,$C915&lt;=1105)),COUNTIFS($C$4:$C$1500,"&gt;=1001",$C$4:$C$1500,"&lt;=1005",Y$4:Y$1500,"&gt;"&amp;Y915)+COUNTIFS($C$4:$C$1500,"&gt;=1101",$C$4:$C$1500,"&lt;=1105",Y$4:Y$1500,"&gt;"&amp;Y915)+1,""))</f>
        <v/>
      </c>
      <c r="AC915" s="94" t="n">
        <v>54.86</v>
      </c>
      <c r="AD915" s="94" t="n">
        <v>48</v>
      </c>
      <c r="AE915" s="94" t="n">
        <v>45.47</v>
      </c>
      <c r="AF915" s="94" t="n">
        <v>46.34</v>
      </c>
      <c r="AG915" s="94" t="n">
        <v>69.81999999999999</v>
      </c>
      <c r="AH915" s="99">
        <f>IF(AND(AC915&gt;0,AC915&lt;36),1,IF(AND(AC915&gt;=36,AC915&lt;51),2,IF(AND(AC915&gt;=51,AC915&lt;71),3,IF(AND(AC915&gt;=71,AC915&lt;=100),4,))))</f>
        <v/>
      </c>
      <c r="AI915" s="99">
        <f>IF(AND(AD915&gt;0,AD915&lt;41),1,IF(AND(AD915&gt;=41,AD915&lt;56),2,IF(AND(AD915&gt;=56,AD915&lt;71),3,IF(AND(AD915&gt;=71,AD915&lt;=100),4,))))</f>
        <v/>
      </c>
      <c r="AJ915" s="99">
        <f>IF(AND(AE915&gt;0,AE915&lt;41),1,IF(AND(AE915&gt;=41,AE915&lt;56),2,IF(AND(AE915&gt;=56,AE915&lt;71),3,IF(AND(AE915&gt;=71,AE915&lt;=100),4,))))</f>
        <v/>
      </c>
      <c r="AK915" s="99">
        <f>IF(AND(AF915&gt;0,AF915&lt;36),1,IF(AND(AF915&gt;=36,AF915&lt;51),2,IF(AND(AF915&gt;=51,AF915&lt;66),3,IF(AND(AF915&gt;=66,AF915&lt;=100),4,))))</f>
        <v/>
      </c>
      <c r="AL915" s="100">
        <f>IF(AND(AG915&gt;0,AG915&lt;37),1,IF(AND(AG915&gt;=37,AG915&lt;58),2,IF(AND(AG915&gt;=58,AG915&lt;71),3,IF(AND(AG915&gt;=71,AG915&lt;=100),4,))))</f>
        <v/>
      </c>
      <c r="AM915" s="101">
        <f>IF((Y915&lt;&gt;"")*(K915&lt;&gt;""),Y915-K915,"")</f>
        <v/>
      </c>
      <c r="AN915" s="99">
        <f>IF((Z915&lt;&gt;"")*(L915&lt;&gt;""),Z915-L915,"")</f>
        <v/>
      </c>
      <c r="AO915" s="99">
        <f>IF((AA915&lt;&gt;"")*(M915&lt;&gt;""),AA915-M915,"")</f>
        <v/>
      </c>
      <c r="AP915" s="99">
        <f>IF((AB915&lt;&gt;"")*(N915&lt;&gt;""),AB915-N915,"")</f>
        <v/>
      </c>
      <c r="AQ915" s="94">
        <f>IF((AC915&lt;&gt;"")*(O915&lt;&gt;""),AC915-O915,"")</f>
        <v/>
      </c>
      <c r="AR915" s="94">
        <f>IF((AD915&lt;&gt;"")*(P915&lt;&gt;""),AD915-P915,"")</f>
        <v/>
      </c>
      <c r="AS915" s="94">
        <f>IF((AE915&lt;&gt;"")*(Q915&lt;&gt;""),AE915-Q915,"")</f>
        <v/>
      </c>
      <c r="AT915" s="94">
        <f>IF((AF915&lt;&gt;"")*(R915&lt;&gt;""),AF915-R915,"")</f>
        <v/>
      </c>
      <c r="AU915" s="94">
        <f>IF((AG915&lt;&gt;"")*(S915&lt;&gt;""),AG915-S915,"")</f>
        <v/>
      </c>
      <c r="AV915" s="99">
        <f>IF((AH915&lt;&gt;"")*(T915&lt;&gt;""),AH915-T915,"")</f>
        <v/>
      </c>
      <c r="AW915" s="99">
        <f>IF((AI915&lt;&gt;"")*(U915&lt;&gt;""),AI915-U915,"")</f>
        <v/>
      </c>
      <c r="AX915" s="99">
        <f>IF((AJ915&lt;&gt;"")*(V915&lt;&gt;""),AJ915-V915,"")</f>
        <v/>
      </c>
      <c r="AY915" s="99">
        <f>IF((AK915&lt;&gt;"")*(W915&lt;&gt;""),AK915-W915,"")</f>
        <v/>
      </c>
      <c r="AZ915" s="102">
        <f>IF((AL915&lt;&gt;"")*(X915&lt;&gt;""),AL915-X915,"")</f>
        <v/>
      </c>
      <c r="BA915" s="50">
        <f>IFERROR(__xludf.dummyfunction("AI(""Actúa como un tutor académico y dirígete personalmente al estudiante "" &amp; I915 &amp; "" "" &amp; J915 &amp; "" "" &amp; G915 &amp; "" "" &amp; H915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AM915 &amp; ""'. Diferencias por área: Matemáticas ("" &amp; AQ915 &amp; ""), Ciencias Natura"&amp;"les ("" &amp; AR915 &amp; ""), Sociales ("" &amp; AS915 &amp; ""), Lectura Crítica ("" &amp; AT915 &amp; "") e Inglés ("" &amp; AU915 &amp; ""). Variación en posición: grupo ("" &amp; AN915 &amp; ""), grado ("" &amp; AO915 &amp; "") y media ("" &amp; AP915 &amp; ""). Puntajes Primer Simulacro: Global "" &amp; K915 &amp; "", Mat "" &amp; "&amp;"O4 &amp; "", Cien "" &amp; P915 &amp; "", Soc "" &amp; Q915 &amp; "", Lec "" &amp; R915 &amp; "", Ing "" &amp; S915 &amp; "". Puntajes Segundo Simulacro: Global "" &amp; Y915 &amp; "", Mat "" &amp; AC915 &amp; "", Cien "" &amp; AD915 &amp; "", Soc "" &amp; AE915 &amp; "", Lec "" &amp; AF915 &amp; "", Ing "" &amp; AG915 &amp; "". Escribe un mensaje motivador"&amp;" y breve (máximo 4 líneas)."")
"),"=AI(""Actúa como un tutor académico y dirígete personalmente al estudiante "" &amp; I915 &amp; "" "" &amp; J915 &amp; "" "" &amp; G915 &amp; "" "" &amp; H915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AM915 &amp; ""'. Diferencias por área: Matemáticas ("" &amp; AQ915 &amp; ""), Ciencias Natur"&amp;"ales ("" &amp; AR915 &amp; ""), Sociales ("" &amp; AS915 &amp; ""), Lectura Crítica ("" &amp; AT915 &amp; "") e Inglés ("" &amp; AU915 &amp; ""). Variación en posición: grupo ("" &amp; AN915 &amp; ""), grado ("" &amp; AO915 &amp; "") y media ("" &amp; AP915 &amp; ""). Puntajes Primer Simulacro: Global "" &amp; K915 &amp; "", Mat "" &amp;"&amp;" O915 &amp; "", Cien "" &amp; P915 &amp; "", Soc "" &amp; Q915 &amp; "", Lec "" &amp; R915 &amp; "", Ing "" &amp; S915 &amp; "". Puntajes Segundo Simulacro: Global "" &amp; Y915 &amp; "", Mat "" &amp; AC915 &amp; "", Cien "" &amp; AD915 &amp; "", Soc "" &amp; AE915 &amp; "", Lec "" &amp; AF915 &amp; "", Ing "" &amp; AG915 &amp; "". Escribe un mensaje motivado"&amp;"r y breve (máximo 4 líneas)."")
")</f>
        <v/>
      </c>
      <c r="BB915" s="119">
        <f>IF(SUM(BC915:BG915)=0,"",IF(BG915="",ROUND(((BC915*3+BD915*3+BE915*3+BF915*3)/12)*5,0),ROUND(((BC915*3+BD915*3+BE915*3+BF915*3+BG915*1)/13)*5,0)))</f>
        <v/>
      </c>
      <c r="BC915" s="119" t="n">
        <v>56</v>
      </c>
      <c r="BD915" s="119" t="n">
        <v>58</v>
      </c>
      <c r="BE915" s="119" t="n">
        <v>49</v>
      </c>
      <c r="BF915" s="119" t="n">
        <v>54</v>
      </c>
      <c r="BG915" s="119" t="n">
        <v>52</v>
      </c>
      <c r="BH915" s="41">
        <f>IF(AND(ISNUMBER(BB915),ISNUMBER(Y915)),BB915-Y915,"")</f>
        <v/>
      </c>
      <c r="BI915" s="119" t="n"/>
      <c r="BJ915" s="119" t="n"/>
      <c r="BK915" s="119" t="n"/>
      <c r="BL915" s="119" t="n"/>
      <c r="BM915" s="119" t="n"/>
    </row>
    <row r="916" ht="15.75" customHeight="1" s="42">
      <c r="A916" s="93" t="n"/>
      <c r="B916" s="94" t="inlineStr">
        <is>
          <t>Bachillerato</t>
        </is>
      </c>
      <c r="C916" s="94" t="n">
        <v>1102</v>
      </c>
      <c r="D916" s="94" t="n"/>
      <c r="E916" s="95" t="n">
        <v>1011591940</v>
      </c>
      <c r="F916" s="96">
        <f>TRIM(G916&amp;" "&amp;H916&amp;" "&amp;I916&amp;" "&amp;J916)</f>
        <v/>
      </c>
      <c r="G916" s="94" t="inlineStr">
        <is>
          <t>Correa</t>
        </is>
      </c>
      <c r="H916" s="94" t="inlineStr">
        <is>
          <t>Urrego</t>
        </is>
      </c>
      <c r="I916" s="94" t="inlineStr">
        <is>
          <t>Juan</t>
        </is>
      </c>
      <c r="J916" s="97" t="inlineStr">
        <is>
          <t>Camilo</t>
        </is>
      </c>
      <c r="K916" s="98">
        <f>IF(SUM(O916:S916)=0, "", ROUND(((O916*3+P916*3+Q916*3+R916*3+S916*1)/13)*5,0))</f>
        <v/>
      </c>
      <c r="L916" s="99">
        <f>IF(OR($C916="",K916=""),"",COUNTIFS($C$4:$C$1500,$C916,K$4:K$1500,"&gt;"&amp;K916)+1)</f>
        <v/>
      </c>
      <c r="M916" s="99">
        <f>IF(OR($C916="",K916=""),"",IF(AND($C916&gt;=1001,$C916&lt;=1005),COUNTIFS($C$4:$C$1500,"&gt;=1001",$C$4:$C$1500,"&lt;=1005",K$4:K$1500,"&gt;"&amp;K916)+1,IF(AND($C916&gt;=1101,$C916&lt;=1105),COUNTIFS($C$4:$C$1500,"&gt;=1101",$C$4:$C$1500,"&lt;=1105",K$4:K$1500,"&gt;"&amp;K916)+1,IF(AND($C916&gt;=901,$C916&lt;=905),COUNTIFS($C$4:$C$1500,"&gt;=901",$C$4:$C$1500,"&lt;=905",K$4:K$1500,"&gt;"&amp;K916)+1,IF(AND($C916&gt;=801,$C916&lt;=805),COUNTIFS($C$4:$C$1500,"&gt;=801",$C$4:$C$1500,"&lt;=805",K$4:K$1500,"&gt;"&amp;K916)+1,IF(AND($C916&gt;=701,$C916&lt;=705),COUNTIFS($C$4:$C$1500,"&gt;=701",$C$4:$C$1500,"&lt;=705",K$4:K$1500,"&gt;"&amp;K916)+1,IF(AND($C916&gt;=601,$C916&lt;=606),COUNTIFS($C$4:$C$1500,"&gt;=601",$C$4:$C$1500,"&lt;=606",K$4:K$1500,"&gt;"&amp;K916)+1,"")))))))</f>
        <v/>
      </c>
      <c r="N916" s="99">
        <f>IF(OR($C916="",K916=""),"",IF(OR(AND($C916&gt;=1001,$C916&lt;=1005),AND($C916&gt;=1101,$C916&lt;=1105)),COUNTIFS($C$4:$C$1500,"&gt;=1001",$C$4:$C$1500,"&lt;=1005",K$4:K$1500,"&gt;"&amp;K916)+COUNTIFS($C$4:$C$1500,"&gt;=1101",$C$4:$C$1500,"&lt;=1105",K$4:K$1500,"&gt;"&amp;K916)+1,""))</f>
        <v/>
      </c>
      <c r="O916" s="94" t="n">
        <v>51.46</v>
      </c>
      <c r="P916" s="94" t="n">
        <v>45.62</v>
      </c>
      <c r="Q916" s="94" t="n">
        <v>26.35</v>
      </c>
      <c r="R916" s="94" t="n">
        <v>60.98</v>
      </c>
      <c r="S916" s="94" t="n">
        <v>61.82</v>
      </c>
      <c r="T916" s="99">
        <f>IF(AND(O916&gt;0,O916&lt;36),1,IF(AND(O916&gt;=36,O916&lt;51),2,IF(AND(O916&gt;=51,O916&lt;71),3,IF(AND(O916&gt;=71,O916&lt;=100),4,))))</f>
        <v/>
      </c>
      <c r="U916" s="99">
        <f>IF(AND(P916&gt;0,P916&lt;41),1,IF(AND(P916&gt;=41,P916&lt;56),2,IF(AND(P916&gt;=56,P916&lt;71),3,IF(AND(P916&gt;=71,P916&lt;=100),4,))))</f>
        <v/>
      </c>
      <c r="V916" s="99">
        <f>IF(AND(Q916&gt;0,Q916&lt;41),1,IF(AND(Q916&gt;=41,Q916&lt;56),2,IF(AND(Q916&gt;=56,Q916&lt;71),3,IF(AND(Q916&gt;=71,Q916&lt;=100),4,))))</f>
        <v/>
      </c>
      <c r="W916" s="99">
        <f>IF(AND(R916&gt;0,R916&lt;36),1,IF(AND(R916&gt;=36,R916&lt;51),2,IF(AND(R916&gt;=51,R916&lt;66),3,IF(AND(R916&gt;=66,R916&lt;=100),4,))))</f>
        <v/>
      </c>
      <c r="X916" s="100">
        <f>IF(AND(S916&gt;0,S916&lt;37),1,IF(AND(S916&gt;=37,S916&lt;58),2,IF(AND(S916&gt;=58,S916&lt;71),3,IF(AND(S916&gt;=71,S916&lt;=100),4,))))</f>
        <v/>
      </c>
      <c r="Y916" s="101">
        <f>IF(SUM(AC916:AG916)=0, "", ROUND(((AC916*3+AD916*3+AE916*3+AF916*3+AG916*1)/13)*5,0))</f>
        <v/>
      </c>
      <c r="Z916" s="99">
        <f>IF(OR($C916="",Y916=""),"",COUNTIFS($C$4:$C$1500,$C916,Y$4:Y$1500,"&gt;"&amp;Y916)+1)</f>
        <v/>
      </c>
      <c r="AA916" s="99">
        <f>IF(OR($C916="",Y916=""),"",IF(AND($C916&gt;=1001,$C916&lt;=1005),COUNTIFS($C$4:$C$1500,"&gt;=1001",$C$4:$C$1500,"&lt;=1005",Y$4:Y$1500,"&gt;"&amp;Y916)+1,IF(AND($C916&gt;=1101,$C916&lt;=1105),COUNTIFS($C$4:$C$1500,"&gt;=1101",$C$4:$C$1500,"&lt;=1105",Y$4:Y$1500,"&gt;"&amp;Y916)+1,IF(AND($C916&gt;=901,$C916&lt;=905),COUNTIFS($C$4:$C$1500,"&gt;=901",$C$4:$C$1500,"&lt;=905",Y$4:Y$1500,"&gt;"&amp;Y916)+1,IF(AND($C916&gt;=801,$C916&lt;=805),COUNTIFS($C$4:$C$1500,"&gt;=801",$C$4:$C$1500,"&lt;=805",Y$4:Y$1500,"&gt;"&amp;Y916)+1,IF(AND($C916&gt;=701,$C916&lt;=705),COUNTIFS($C$4:$C$1500,"&gt;=701",$C$4:$C$1500,"&lt;=705",Y$4:Y$1500,"&gt;"&amp;Y916)+1,IF(AND($C916&gt;=601,$C916&lt;=606),COUNTIFS($C$4:$C$1500,"&gt;=601",$C$4:$C$1500,"&lt;=606",Y$4:Y$1500,"&gt;"&amp;Y916)+1,"")))))))</f>
        <v/>
      </c>
      <c r="AB916" s="99">
        <f>IF(OR($C916="",Y916=""),"",IF(OR(AND($C916&gt;=1001,$C916&lt;=1005),AND($C916&gt;=1101,$C916&lt;=1105)),COUNTIFS($C$4:$C$1500,"&gt;=1001",$C$4:$C$1500,"&lt;=1005",Y$4:Y$1500,"&gt;"&amp;Y916)+COUNTIFS($C$4:$C$1500,"&gt;=1101",$C$4:$C$1500,"&lt;=1105",Y$4:Y$1500,"&gt;"&amp;Y916)+1,""))</f>
        <v/>
      </c>
      <c r="AC916" s="94" t="n">
        <v>64.95999999999999</v>
      </c>
      <c r="AD916" s="94" t="n">
        <v>36.56</v>
      </c>
      <c r="AE916" s="94" t="n">
        <v>48.28</v>
      </c>
      <c r="AF916" s="94" t="n">
        <v>43.9</v>
      </c>
      <c r="AG916" s="94" t="n">
        <v>41.45</v>
      </c>
      <c r="AH916" s="99">
        <f>IF(AND(AC916&gt;0,AC916&lt;36),1,IF(AND(AC916&gt;=36,AC916&lt;51),2,IF(AND(AC916&gt;=51,AC916&lt;71),3,IF(AND(AC916&gt;=71,AC916&lt;=100),4,))))</f>
        <v/>
      </c>
      <c r="AI916" s="99">
        <f>IF(AND(AD916&gt;0,AD916&lt;41),1,IF(AND(AD916&gt;=41,AD916&lt;56),2,IF(AND(AD916&gt;=56,AD916&lt;71),3,IF(AND(AD916&gt;=71,AD916&lt;=100),4,))))</f>
        <v/>
      </c>
      <c r="AJ916" s="99">
        <f>IF(AND(AE916&gt;0,AE916&lt;41),1,IF(AND(AE916&gt;=41,AE916&lt;56),2,IF(AND(AE916&gt;=56,AE916&lt;71),3,IF(AND(AE916&gt;=71,AE916&lt;=100),4,))))</f>
        <v/>
      </c>
      <c r="AK916" s="99">
        <f>IF(AND(AF916&gt;0,AF916&lt;36),1,IF(AND(AF916&gt;=36,AF916&lt;51),2,IF(AND(AF916&gt;=51,AF916&lt;66),3,IF(AND(AF916&gt;=66,AF916&lt;=100),4,))))</f>
        <v/>
      </c>
      <c r="AL916" s="100">
        <f>IF(AND(AG916&gt;0,AG916&lt;37),1,IF(AND(AG916&gt;=37,AG916&lt;58),2,IF(AND(AG916&gt;=58,AG916&lt;71),3,IF(AND(AG916&gt;=71,AG916&lt;=100),4,))))</f>
        <v/>
      </c>
      <c r="AM916" s="101">
        <f>IF((Y916&lt;&gt;"")*(K916&lt;&gt;""),Y916-K916,"")</f>
        <v/>
      </c>
      <c r="AN916" s="99">
        <f>IF((Z916&lt;&gt;"")*(L916&lt;&gt;""),Z916-L916,"")</f>
        <v/>
      </c>
      <c r="AO916" s="99">
        <f>IF((AA916&lt;&gt;"")*(M916&lt;&gt;""),AA916-M916,"")</f>
        <v/>
      </c>
      <c r="AP916" s="99">
        <f>IF((AB916&lt;&gt;"")*(N916&lt;&gt;""),AB916-N916,"")</f>
        <v/>
      </c>
      <c r="AQ916" s="94">
        <f>IF((AC916&lt;&gt;"")*(O916&lt;&gt;""),AC916-O916,"")</f>
        <v/>
      </c>
      <c r="AR916" s="94">
        <f>IF((AD916&lt;&gt;"")*(P916&lt;&gt;""),AD916-P916,"")</f>
        <v/>
      </c>
      <c r="AS916" s="94">
        <f>IF((AE916&lt;&gt;"")*(Q916&lt;&gt;""),AE916-Q916,"")</f>
        <v/>
      </c>
      <c r="AT916" s="94">
        <f>IF((AF916&lt;&gt;"")*(R916&lt;&gt;""),AF916-R916,"")</f>
        <v/>
      </c>
      <c r="AU916" s="94">
        <f>IF((AG916&lt;&gt;"")*(S916&lt;&gt;""),AG916-S916,"")</f>
        <v/>
      </c>
      <c r="AV916" s="99">
        <f>IF((AH916&lt;&gt;"")*(T916&lt;&gt;""),AH916-T916,"")</f>
        <v/>
      </c>
      <c r="AW916" s="99">
        <f>IF((AI916&lt;&gt;"")*(U916&lt;&gt;""),AI916-U916,"")</f>
        <v/>
      </c>
      <c r="AX916" s="99">
        <f>IF((AJ916&lt;&gt;"")*(V916&lt;&gt;""),AJ916-V916,"")</f>
        <v/>
      </c>
      <c r="AY916" s="99">
        <f>IF((AK916&lt;&gt;"")*(W916&lt;&gt;""),AK916-W916,"")</f>
        <v/>
      </c>
      <c r="AZ916" s="102">
        <f>IF((AL916&lt;&gt;"")*(X916&lt;&gt;""),AL916-X916,"")</f>
        <v/>
      </c>
      <c r="BA916" s="50">
        <f>IFERROR(__xludf.dummyfunction("AI(""Actúa como un tutor académico y dirígete personalmente al estudiante "" &amp; I916 &amp; "" "" &amp; J916 &amp; "" "" &amp; G916 &amp; "" "" &amp; H916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AM916 &amp; ""'. Diferencias por área: Matemáticas ("" &amp; AQ916 &amp; ""), Ciencias Natura"&amp;"les ("" &amp; AR916 &amp; ""), Sociales ("" &amp; AS916 &amp; ""), Lectura Crítica ("" &amp; AT916 &amp; "") e Inglés ("" &amp; AU916 &amp; ""). Variación en posición: grupo ("" &amp; AN916 &amp; ""), grado ("" &amp; AO916 &amp; "") y media ("" &amp; AP916 &amp; ""). Puntajes Primer Simulacro: Global "" &amp; K916 &amp; "", Mat "" &amp; "&amp;"O4 &amp; "", Cien "" &amp; P916 &amp; "", Soc "" &amp; Q916 &amp; "", Lec "" &amp; R916 &amp; "", Ing "" &amp; S916 &amp; "". Puntajes Segundo Simulacro: Global "" &amp; Y916 &amp; "", Mat "" &amp; AC916 &amp; "", Cien "" &amp; AD916 &amp; "", Soc "" &amp; AE916 &amp; "", Lec "" &amp; AF916 &amp; "", Ing "" &amp; AG916 &amp; "". Escribe un mensaje motivador"&amp;" y breve (máximo 4 líneas)."")
"),"=AI(""Actúa como un tutor académico y dirígete personalmente al estudiante "" &amp; I916 &amp; "" "" &amp; J916 &amp; "" "" &amp; G916 &amp; "" "" &amp; H916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AM916 &amp; ""'. Diferencias por área: Matemáticas ("" &amp; AQ916 &amp; ""), Ciencias Natur"&amp;"ales ("" &amp; AR916 &amp; ""), Sociales ("" &amp; AS916 &amp; ""), Lectura Crítica ("" &amp; AT916 &amp; "") e Inglés ("" &amp; AU916 &amp; ""). Variación en posición: grupo ("" &amp; AN916 &amp; ""), grado ("" &amp; AO916 &amp; "") y media ("" &amp; AP916 &amp; ""). Puntajes Primer Simulacro: Global "" &amp; K916 &amp; "", Mat "" &amp;"&amp;" O916 &amp; "", Cien "" &amp; P916 &amp; "", Soc "" &amp; Q916 &amp; "", Lec "" &amp; R916 &amp; "", Ing "" &amp; S916 &amp; "". Puntajes Segundo Simulacro: Global "" &amp; Y916 &amp; "", Mat "" &amp; AC916 &amp; "", Cien "" &amp; AD916 &amp; "", Soc "" &amp; AE916 &amp; "", Lec "" &amp; AF916 &amp; "", Ing "" &amp; AG916 &amp; "". Escribe un mensaje motivado"&amp;"r y breve (máximo 4 líneas)."")
")</f>
        <v/>
      </c>
      <c r="BB916" s="119">
        <f>IF(SUM(BC916:BG916)=0,"",IF(BG916="",ROUND(((BC916*3+BD916*3+BE916*3+BF916*3)/12)*5,0),ROUND(((BC916*3+BD916*3+BE916*3+BF916*3+BG916*1)/13)*5,0)))</f>
        <v/>
      </c>
      <c r="BC916" s="119" t="n">
        <v>57</v>
      </c>
      <c r="BD916" s="119" t="n">
        <v>56</v>
      </c>
      <c r="BE916" s="119" t="n">
        <v>53</v>
      </c>
      <c r="BF916" s="119" t="n">
        <v>56</v>
      </c>
      <c r="BG916" s="119" t="n">
        <v>51</v>
      </c>
      <c r="BH916" s="41">
        <f>IF(AND(ISNUMBER(BB916),ISNUMBER(Y916)),BB916-Y916,"")</f>
        <v/>
      </c>
      <c r="BI916" s="119" t="n"/>
      <c r="BJ916" s="119" t="n"/>
      <c r="BK916" s="119" t="n"/>
      <c r="BL916" s="119" t="n"/>
      <c r="BM916" s="119" t="n"/>
    </row>
    <row r="917" ht="15.75" customHeight="1" s="42">
      <c r="A917" s="93" t="n"/>
      <c r="B917" s="94" t="inlineStr">
        <is>
          <t>Bachillerato</t>
        </is>
      </c>
      <c r="C917" s="94" t="n">
        <v>1102</v>
      </c>
      <c r="D917" s="94" t="n"/>
      <c r="E917" s="95" t="n"/>
      <c r="F917" s="96">
        <f>TRIM(G917&amp;" "&amp;H917&amp;" "&amp;I917&amp;" "&amp;J917)</f>
        <v/>
      </c>
      <c r="G917" s="94" t="inlineStr">
        <is>
          <t>Cárdenas</t>
        </is>
      </c>
      <c r="H917" s="94" t="inlineStr">
        <is>
          <t>Acevedo</t>
        </is>
      </c>
      <c r="I917" s="94" t="inlineStr">
        <is>
          <t>Luisa</t>
        </is>
      </c>
      <c r="J917" s="97" t="inlineStr">
        <is>
          <t>Valentina</t>
        </is>
      </c>
      <c r="K917" s="98">
        <f>IF(SUM(O917:S917)=0, "", ROUND(((O917*3+P917*3+Q917*3+R917*3+S917*1)/13)*5,0))</f>
        <v/>
      </c>
      <c r="L917" s="99">
        <f>IF(OR($C917="",K917=""),"",COUNTIFS($C$4:$C$1500,$C917,K$4:K$1500,"&gt;"&amp;K917)+1)</f>
        <v/>
      </c>
      <c r="M917" s="99">
        <f>IF(OR($C917="",K917=""),"",IF(AND($C917&gt;=1001,$C917&lt;=1005),COUNTIFS($C$4:$C$1500,"&gt;=1001",$C$4:$C$1500,"&lt;=1005",K$4:K$1500,"&gt;"&amp;K917)+1,IF(AND($C917&gt;=1101,$C917&lt;=1105),COUNTIFS($C$4:$C$1500,"&gt;=1101",$C$4:$C$1500,"&lt;=1105",K$4:K$1500,"&gt;"&amp;K917)+1,IF(AND($C917&gt;=901,$C917&lt;=905),COUNTIFS($C$4:$C$1500,"&gt;=901",$C$4:$C$1500,"&lt;=905",K$4:K$1500,"&gt;"&amp;K917)+1,IF(AND($C917&gt;=801,$C917&lt;=805),COUNTIFS($C$4:$C$1500,"&gt;=801",$C$4:$C$1500,"&lt;=805",K$4:K$1500,"&gt;"&amp;K917)+1,IF(AND($C917&gt;=701,$C917&lt;=705),COUNTIFS($C$4:$C$1500,"&gt;=701",$C$4:$C$1500,"&lt;=705",K$4:K$1500,"&gt;"&amp;K917)+1,IF(AND($C917&gt;=601,$C917&lt;=606),COUNTIFS($C$4:$C$1500,"&gt;=601",$C$4:$C$1500,"&lt;=606",K$4:K$1500,"&gt;"&amp;K917)+1,"")))))))</f>
        <v/>
      </c>
      <c r="N917" s="99">
        <f>IF(OR($C917="",K917=""),"",IF(OR(AND($C917&gt;=1001,$C917&lt;=1005),AND($C917&gt;=1101,$C917&lt;=1105)),COUNTIFS($C$4:$C$1500,"&gt;=1001",$C$4:$C$1500,"&lt;=1005",K$4:K$1500,"&gt;"&amp;K917)+COUNTIFS($C$4:$C$1500,"&gt;=1101",$C$4:$C$1500,"&lt;=1105",K$4:K$1500,"&gt;"&amp;K917)+1,""))</f>
        <v/>
      </c>
      <c r="O917" s="94" t="n">
        <v>43.35</v>
      </c>
      <c r="P917" s="94" t="n">
        <v>39.13</v>
      </c>
      <c r="Q917" s="94" t="n">
        <v>35.52</v>
      </c>
      <c r="R917" s="94" t="n">
        <v>39.02</v>
      </c>
      <c r="S917" s="94" t="n">
        <v>69.09</v>
      </c>
      <c r="T917" s="99">
        <f>IF(AND(O917&gt;0,O917&lt;36),1,IF(AND(O917&gt;=36,O917&lt;51),2,IF(AND(O917&gt;=51,O917&lt;71),3,IF(AND(O917&gt;=71,O917&lt;=100),4,))))</f>
        <v/>
      </c>
      <c r="U917" s="99">
        <f>IF(AND(P917&gt;0,P917&lt;41),1,IF(AND(P917&gt;=41,P917&lt;56),2,IF(AND(P917&gt;=56,P917&lt;71),3,IF(AND(P917&gt;=71,P917&lt;=100),4,))))</f>
        <v/>
      </c>
      <c r="V917" s="99">
        <f>IF(AND(Q917&gt;0,Q917&lt;41),1,IF(AND(Q917&gt;=41,Q917&lt;56),2,IF(AND(Q917&gt;=56,Q917&lt;71),3,IF(AND(Q917&gt;=71,Q917&lt;=100),4,))))</f>
        <v/>
      </c>
      <c r="W917" s="99">
        <f>IF(AND(R917&gt;0,R917&lt;36),1,IF(AND(R917&gt;=36,R917&lt;51),2,IF(AND(R917&gt;=51,R917&lt;66),3,IF(AND(R917&gt;=66,R917&lt;=100),4,))))</f>
        <v/>
      </c>
      <c r="X917" s="100">
        <f>IF(AND(S917&gt;0,S917&lt;37),1,IF(AND(S917&gt;=37,S917&lt;58),2,IF(AND(S917&gt;=58,S917&lt;71),3,IF(AND(S917&gt;=71,S917&lt;=100),4,))))</f>
        <v/>
      </c>
      <c r="Y917" s="101">
        <f>IF(SUM(AC917:AG917)=0, "", ROUND(((AC917*3+AD917*3+AE917*3+AF917*3+AG917*1)/13)*5,0))</f>
        <v/>
      </c>
      <c r="Z917" s="99">
        <f>IF(OR($C917="",Y917=""),"",COUNTIFS($C$4:$C$1500,$C917,Y$4:Y$1500,"&gt;"&amp;Y917)+1)</f>
        <v/>
      </c>
      <c r="AA917" s="99">
        <f>IF(OR($C917="",Y917=""),"",IF(AND($C917&gt;=1001,$C917&lt;=1005),COUNTIFS($C$4:$C$1500,"&gt;=1001",$C$4:$C$1500,"&lt;=1005",Y$4:Y$1500,"&gt;"&amp;Y917)+1,IF(AND($C917&gt;=1101,$C917&lt;=1105),COUNTIFS($C$4:$C$1500,"&gt;=1101",$C$4:$C$1500,"&lt;=1105",Y$4:Y$1500,"&gt;"&amp;Y917)+1,IF(AND($C917&gt;=901,$C917&lt;=905),COUNTIFS($C$4:$C$1500,"&gt;=901",$C$4:$C$1500,"&lt;=905",Y$4:Y$1500,"&gt;"&amp;Y917)+1,IF(AND($C917&gt;=801,$C917&lt;=805),COUNTIFS($C$4:$C$1500,"&gt;=801",$C$4:$C$1500,"&lt;=805",Y$4:Y$1500,"&gt;"&amp;Y917)+1,IF(AND($C917&gt;=701,$C917&lt;=705),COUNTIFS($C$4:$C$1500,"&gt;=701",$C$4:$C$1500,"&lt;=705",Y$4:Y$1500,"&gt;"&amp;Y917)+1,IF(AND($C917&gt;=601,$C917&lt;=606),COUNTIFS($C$4:$C$1500,"&gt;=601",$C$4:$C$1500,"&lt;=606",Y$4:Y$1500,"&gt;"&amp;Y917)+1,"")))))))</f>
        <v/>
      </c>
      <c r="AB917" s="99">
        <f>IF(OR($C917="",Y917=""),"",IF(OR(AND($C917&gt;=1001,$C917&lt;=1005),AND($C917&gt;=1101,$C917&lt;=1105)),COUNTIFS($C$4:$C$1500,"&gt;=1001",$C$4:$C$1500,"&lt;=1005",Y$4:Y$1500,"&gt;"&amp;Y917)+COUNTIFS($C$4:$C$1500,"&gt;=1101",$C$4:$C$1500,"&lt;=1105",Y$4:Y$1500,"&gt;"&amp;Y917)+1,""))</f>
        <v/>
      </c>
      <c r="AC917" s="94" t="n"/>
      <c r="AD917" s="94" t="n"/>
      <c r="AE917" s="94" t="n"/>
      <c r="AF917" s="94" t="n"/>
      <c r="AG917" s="94" t="n"/>
      <c r="AH917" s="99">
        <f>IF(AND(AC917&gt;0,AC917&lt;36),1,IF(AND(AC917&gt;=36,AC917&lt;51),2,IF(AND(AC917&gt;=51,AC917&lt;71),3,IF(AND(AC917&gt;=71,AC917&lt;=100),4,))))</f>
        <v/>
      </c>
      <c r="AI917" s="99">
        <f>IF(AND(AD917&gt;0,AD917&lt;41),1,IF(AND(AD917&gt;=41,AD917&lt;56),2,IF(AND(AD917&gt;=56,AD917&lt;71),3,IF(AND(AD917&gt;=71,AD917&lt;=100),4,))))</f>
        <v/>
      </c>
      <c r="AJ917" s="99">
        <f>IF(AND(AE917&gt;0,AE917&lt;41),1,IF(AND(AE917&gt;=41,AE917&lt;56),2,IF(AND(AE917&gt;=56,AE917&lt;71),3,IF(AND(AE917&gt;=71,AE917&lt;=100),4,))))</f>
        <v/>
      </c>
      <c r="AK917" s="99">
        <f>IF(AND(AF917&gt;0,AF917&lt;36),1,IF(AND(AF917&gt;=36,AF917&lt;51),2,IF(AND(AF917&gt;=51,AF917&lt;66),3,IF(AND(AF917&gt;=66,AF917&lt;=100),4,))))</f>
        <v/>
      </c>
      <c r="AL917" s="100">
        <f>IF(AND(AG917&gt;0,AG917&lt;37),1,IF(AND(AG917&gt;=37,AG917&lt;58),2,IF(AND(AG917&gt;=58,AG917&lt;71),3,IF(AND(AG917&gt;=71,AG917&lt;=100),4,))))</f>
        <v/>
      </c>
      <c r="AM917" s="101">
        <f>IF((Y917&lt;&gt;"")*(K917&lt;&gt;""),Y917-K917,"")</f>
        <v/>
      </c>
      <c r="AN917" s="99">
        <f>IF((Z917&lt;&gt;"")*(L917&lt;&gt;""),Z917-L917,"")</f>
        <v/>
      </c>
      <c r="AO917" s="99">
        <f>IF((AA917&lt;&gt;"")*(M917&lt;&gt;""),AA917-M917,"")</f>
        <v/>
      </c>
      <c r="AP917" s="99">
        <f>IF((AB917&lt;&gt;"")*(N917&lt;&gt;""),AB917-N917,"")</f>
        <v/>
      </c>
      <c r="AQ917" s="94">
        <f>IF((AC917&lt;&gt;"")*(O917&lt;&gt;""),AC917-O917,"")</f>
        <v/>
      </c>
      <c r="AR917" s="94">
        <f>IF((AD917&lt;&gt;"")*(P917&lt;&gt;""),AD917-P917,"")</f>
        <v/>
      </c>
      <c r="AS917" s="94">
        <f>IF((AE917&lt;&gt;"")*(Q917&lt;&gt;""),AE917-Q917,"")</f>
        <v/>
      </c>
      <c r="AT917" s="94">
        <f>IF((AF917&lt;&gt;"")*(R917&lt;&gt;""),AF917-R917,"")</f>
        <v/>
      </c>
      <c r="AU917" s="94">
        <f>IF((AG917&lt;&gt;"")*(S917&lt;&gt;""),AG917-S917,"")</f>
        <v/>
      </c>
      <c r="AV917" s="99">
        <f>IF((AH917&lt;&gt;"")*(T917&lt;&gt;""),AH917-T917,"")</f>
        <v/>
      </c>
      <c r="AW917" s="99">
        <f>IF((AI917&lt;&gt;"")*(U917&lt;&gt;""),AI917-U917,"")</f>
        <v/>
      </c>
      <c r="AX917" s="99">
        <f>IF((AJ917&lt;&gt;"")*(V917&lt;&gt;""),AJ917-V917,"")</f>
        <v/>
      </c>
      <c r="AY917" s="99">
        <f>IF((AK917&lt;&gt;"")*(W917&lt;&gt;""),AK917-W917,"")</f>
        <v/>
      </c>
      <c r="AZ917" s="102">
        <f>IF((AL917&lt;&gt;"")*(X917&lt;&gt;""),AL917-X917,"")</f>
        <v/>
      </c>
      <c r="BA917" s="50">
        <f>IFERROR(__xludf.dummyfunction("AI(""Actúa como un tutor académico y dirígete personalmente al estudiante "" &amp; I917 &amp; "" "" &amp; J917 &amp; "" "" &amp; G917 &amp; "" "" &amp; H917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AM917 &amp; ""'. Diferencias por área: Matemáticas ("" &amp; AQ917 &amp; ""), Ciencias Natura"&amp;"les ("" &amp; AR917 &amp; ""), Sociales ("" &amp; AS917 &amp; ""), Lectura Crítica ("" &amp; AT917 &amp; "") e Inglés ("" &amp; AU917 &amp; ""). Variación en posición: grupo ("" &amp; AN917 &amp; ""), grado ("" &amp; AO917 &amp; "") y media ("" &amp; AP917 &amp; ""). Puntajes Primer Simulacro: Global "" &amp; K917 &amp; "", Mat "" &amp; "&amp;"O4 &amp; "", Cien "" &amp; P917 &amp; "", Soc "" &amp; Q917 &amp; "", Lec "" &amp; R917 &amp; "", Ing "" &amp; S917 &amp; "". Puntajes Segundo Simulacro: Global "" &amp; Y917 &amp; "", Mat "" &amp; AC917 &amp; "", Cien "" &amp; AD917 &amp; "", Soc "" &amp; AE917 &amp; "", Lec "" &amp; AF917 &amp; "", Ing "" &amp; AG917 &amp; "". Escribe un mensaje motivador"&amp;" y breve (máximo 4 líneas)."")
"),"=AI(""Actúa como un tutor académico y dirígete personalmente al estudiante "" &amp; I917 &amp; "" "" &amp; J917 &amp; "" "" &amp; G917 &amp; "" "" &amp; H917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AM917 &amp; ""'. Diferencias por área: Matemáticas ("" &amp; AQ917 &amp; ""), Ciencias Natur"&amp;"ales ("" &amp; AR917 &amp; ""), Sociales ("" &amp; AS917 &amp; ""), Lectura Crítica ("" &amp; AT917 &amp; "") e Inglés ("" &amp; AU917 &amp; ""). Variación en posición: grupo ("" &amp; AN917 &amp; ""), grado ("" &amp; AO917 &amp; "") y media ("" &amp; AP917 &amp; ""). Puntajes Primer Simulacro: Global "" &amp; K917 &amp; "", Mat "" &amp;"&amp;" O917 &amp; "", Cien "" &amp; P917 &amp; "", Soc "" &amp; Q917 &amp; "", Lec "" &amp; R917 &amp; "", Ing "" &amp; S917 &amp; "". Puntajes Segundo Simulacro: Global "" &amp; Y917 &amp; "", Mat "" &amp; AC917 &amp; "", Cien "" &amp; AD917 &amp; "", Soc "" &amp; AE917 &amp; "", Lec "" &amp; AF917 &amp; "", Ing "" &amp; AG917 &amp; "". Escribe un mensaje motivado"&amp;"r y breve (máximo 4 líneas)."")
")</f>
        <v/>
      </c>
      <c r="BB917" s="119">
        <f>IF(SUM(BC917:BG917)=0,"",IF(BG917="",ROUND(((BC917*3+BD917*3+BE917*3+BF917*3)/12)*5,0),ROUND(((BC917*3+BD917*3+BE917*3+BF917*3+BG917*1)/13)*5,0)))</f>
        <v/>
      </c>
      <c r="BC917" s="119" t="n"/>
      <c r="BD917" s="119" t="n"/>
      <c r="BE917" s="119" t="n"/>
      <c r="BF917" s="119" t="n"/>
      <c r="BG917" s="119" t="n"/>
      <c r="BH917" s="41">
        <f>IF(AND(ISNUMBER(BB917),ISNUMBER(Y917)),BB917-Y917,"")</f>
        <v/>
      </c>
      <c r="BI917" s="119" t="n"/>
      <c r="BJ917" s="119" t="n"/>
      <c r="BK917" s="119" t="n"/>
      <c r="BL917" s="119" t="n"/>
      <c r="BM917" s="119" t="n"/>
    </row>
    <row r="918" ht="15.75" customHeight="1" s="42">
      <c r="A918" s="93" t="n"/>
      <c r="B918" s="94" t="inlineStr">
        <is>
          <t>Bachillerato</t>
        </is>
      </c>
      <c r="C918" s="94" t="n">
        <v>1102</v>
      </c>
      <c r="D918" s="94" t="n"/>
      <c r="E918" s="95" t="n">
        <v>1017933796</v>
      </c>
      <c r="F918" s="96">
        <f>TRIM(G918&amp;" "&amp;H918&amp;" "&amp;I918&amp;" "&amp;J918)</f>
        <v/>
      </c>
      <c r="G918" s="94" t="inlineStr">
        <is>
          <t>Cárdenas</t>
        </is>
      </c>
      <c r="H918" s="94" t="inlineStr">
        <is>
          <t>Carvajal</t>
        </is>
      </c>
      <c r="I918" s="94" t="inlineStr">
        <is>
          <t>Maicol</t>
        </is>
      </c>
      <c r="J918" s="97" t="inlineStr">
        <is>
          <t>Stiven</t>
        </is>
      </c>
      <c r="K918" s="98">
        <f>IF(SUM(O918:S918)=0, "", ROUND(((O918*3+P918*3+Q918*3+R918*3+S918*1)/13)*5,0))</f>
        <v/>
      </c>
      <c r="L918" s="99">
        <f>IF(OR($C918="",K918=""),"",COUNTIFS($C$4:$C$1500,$C918,K$4:K$1500,"&gt;"&amp;K918)+1)</f>
        <v/>
      </c>
      <c r="M918" s="99">
        <f>IF(OR($C918="",K918=""),"",IF(AND($C918&gt;=1001,$C918&lt;=1005),COUNTIFS($C$4:$C$1500,"&gt;=1001",$C$4:$C$1500,"&lt;=1005",K$4:K$1500,"&gt;"&amp;K918)+1,IF(AND($C918&gt;=1101,$C918&lt;=1105),COUNTIFS($C$4:$C$1500,"&gt;=1101",$C$4:$C$1500,"&lt;=1105",K$4:K$1500,"&gt;"&amp;K918)+1,IF(AND($C918&gt;=901,$C918&lt;=905),COUNTIFS($C$4:$C$1500,"&gt;=901",$C$4:$C$1500,"&lt;=905",K$4:K$1500,"&gt;"&amp;K918)+1,IF(AND($C918&gt;=801,$C918&lt;=805),COUNTIFS($C$4:$C$1500,"&gt;=801",$C$4:$C$1500,"&lt;=805",K$4:K$1500,"&gt;"&amp;K918)+1,IF(AND($C918&gt;=701,$C918&lt;=705),COUNTIFS($C$4:$C$1500,"&gt;=701",$C$4:$C$1500,"&lt;=705",K$4:K$1500,"&gt;"&amp;K918)+1,IF(AND($C918&gt;=601,$C918&lt;=606),COUNTIFS($C$4:$C$1500,"&gt;=601",$C$4:$C$1500,"&lt;=606",K$4:K$1500,"&gt;"&amp;K918)+1,"")))))))</f>
        <v/>
      </c>
      <c r="N918" s="99">
        <f>IF(OR($C918="",K918=""),"",IF(OR(AND($C918&gt;=1001,$C918&lt;=1005),AND($C918&gt;=1101,$C918&lt;=1105)),COUNTIFS($C$4:$C$1500,"&gt;=1001",$C$4:$C$1500,"&lt;=1005",K$4:K$1500,"&gt;"&amp;K918)+COUNTIFS($C$4:$C$1500,"&gt;=1101",$C$4:$C$1500,"&lt;=1105",K$4:K$1500,"&gt;"&amp;K918)+1,""))</f>
        <v/>
      </c>
      <c r="O918" s="94" t="n">
        <v>38.15</v>
      </c>
      <c r="P918" s="94" t="n">
        <v>40.78</v>
      </c>
      <c r="Q918" s="94" t="n">
        <v>38.58</v>
      </c>
      <c r="R918" s="94" t="n">
        <v>41.46</v>
      </c>
      <c r="S918" s="94" t="n">
        <v>61.82</v>
      </c>
      <c r="T918" s="99">
        <f>IF(AND(O918&gt;0,O918&lt;36),1,IF(AND(O918&gt;=36,O918&lt;51),2,IF(AND(O918&gt;=51,O918&lt;71),3,IF(AND(O918&gt;=71,O918&lt;=100),4,))))</f>
        <v/>
      </c>
      <c r="U918" s="99">
        <f>IF(AND(P918&gt;0,P918&lt;41),1,IF(AND(P918&gt;=41,P918&lt;56),2,IF(AND(P918&gt;=56,P918&lt;71),3,IF(AND(P918&gt;=71,P918&lt;=100),4,))))</f>
        <v/>
      </c>
      <c r="V918" s="99">
        <f>IF(AND(Q918&gt;0,Q918&lt;41),1,IF(AND(Q918&gt;=41,Q918&lt;56),2,IF(AND(Q918&gt;=56,Q918&lt;71),3,IF(AND(Q918&gt;=71,Q918&lt;=100),4,))))</f>
        <v/>
      </c>
      <c r="W918" s="99">
        <f>IF(AND(R918&gt;0,R918&lt;36),1,IF(AND(R918&gt;=36,R918&lt;51),2,IF(AND(R918&gt;=51,R918&lt;66),3,IF(AND(R918&gt;=66,R918&lt;=100),4,))))</f>
        <v/>
      </c>
      <c r="X918" s="100">
        <f>IF(AND(S918&gt;0,S918&lt;37),1,IF(AND(S918&gt;=37,S918&lt;58),2,IF(AND(S918&gt;=58,S918&lt;71),3,IF(AND(S918&gt;=71,S918&lt;=100),4,))))</f>
        <v/>
      </c>
      <c r="Y918" s="101">
        <f>IF(SUM(AC918:AG918)=0, "", ROUND(((AC918*3+AD918*3+AE918*3+AF918*3+AG918*1)/13)*5,0))</f>
        <v/>
      </c>
      <c r="Z918" s="99">
        <f>IF(OR($C918="",Y918=""),"",COUNTIFS($C$4:$C$1500,$C918,Y$4:Y$1500,"&gt;"&amp;Y918)+1)</f>
        <v/>
      </c>
      <c r="AA918" s="99">
        <f>IF(OR($C918="",Y918=""),"",IF(AND($C918&gt;=1001,$C918&lt;=1005),COUNTIFS($C$4:$C$1500,"&gt;=1001",$C$4:$C$1500,"&lt;=1005",Y$4:Y$1500,"&gt;"&amp;Y918)+1,IF(AND($C918&gt;=1101,$C918&lt;=1105),COUNTIFS($C$4:$C$1500,"&gt;=1101",$C$4:$C$1500,"&lt;=1105",Y$4:Y$1500,"&gt;"&amp;Y918)+1,IF(AND($C918&gt;=901,$C918&lt;=905),COUNTIFS($C$4:$C$1500,"&gt;=901",$C$4:$C$1500,"&lt;=905",Y$4:Y$1500,"&gt;"&amp;Y918)+1,IF(AND($C918&gt;=801,$C918&lt;=805),COUNTIFS($C$4:$C$1500,"&gt;=801",$C$4:$C$1500,"&lt;=805",Y$4:Y$1500,"&gt;"&amp;Y918)+1,IF(AND($C918&gt;=701,$C918&lt;=705),COUNTIFS($C$4:$C$1500,"&gt;=701",$C$4:$C$1500,"&lt;=705",Y$4:Y$1500,"&gt;"&amp;Y918)+1,IF(AND($C918&gt;=601,$C918&lt;=606),COUNTIFS($C$4:$C$1500,"&gt;=601",$C$4:$C$1500,"&lt;=606",Y$4:Y$1500,"&gt;"&amp;Y918)+1,"")))))))</f>
        <v/>
      </c>
      <c r="AB918" s="99">
        <f>IF(OR($C918="",Y918=""),"",IF(OR(AND($C918&gt;=1001,$C918&lt;=1005),AND($C918&gt;=1101,$C918&lt;=1105)),COUNTIFS($C$4:$C$1500,"&gt;=1001",$C$4:$C$1500,"&lt;=1005",Y$4:Y$1500,"&gt;"&amp;Y918)+COUNTIFS($C$4:$C$1500,"&gt;=1101",$C$4:$C$1500,"&lt;=1105",Y$4:Y$1500,"&gt;"&amp;Y918)+1,""))</f>
        <v/>
      </c>
      <c r="AC918" s="94" t="n">
        <v>24.2</v>
      </c>
      <c r="AD918" s="94" t="n">
        <v>43.86</v>
      </c>
      <c r="AE918" s="94" t="n">
        <v>36.33</v>
      </c>
      <c r="AF918" s="94" t="n">
        <v>43.9</v>
      </c>
      <c r="AG918" s="94" t="n">
        <v>30.55</v>
      </c>
      <c r="AH918" s="99">
        <f>IF(AND(AC918&gt;0,AC918&lt;36),1,IF(AND(AC918&gt;=36,AC918&lt;51),2,IF(AND(AC918&gt;=51,AC918&lt;71),3,IF(AND(AC918&gt;=71,AC918&lt;=100),4,))))</f>
        <v/>
      </c>
      <c r="AI918" s="99">
        <f>IF(AND(AD918&gt;0,AD918&lt;41),1,IF(AND(AD918&gt;=41,AD918&lt;56),2,IF(AND(AD918&gt;=56,AD918&lt;71),3,IF(AND(AD918&gt;=71,AD918&lt;=100),4,))))</f>
        <v/>
      </c>
      <c r="AJ918" s="99">
        <f>IF(AND(AE918&gt;0,AE918&lt;41),1,IF(AND(AE918&gt;=41,AE918&lt;56),2,IF(AND(AE918&gt;=56,AE918&lt;71),3,IF(AND(AE918&gt;=71,AE918&lt;=100),4,))))</f>
        <v/>
      </c>
      <c r="AK918" s="99">
        <f>IF(AND(AF918&gt;0,AF918&lt;36),1,IF(AND(AF918&gt;=36,AF918&lt;51),2,IF(AND(AF918&gt;=51,AF918&lt;66),3,IF(AND(AF918&gt;=66,AF918&lt;=100),4,))))</f>
        <v/>
      </c>
      <c r="AL918" s="100">
        <f>IF(AND(AG918&gt;0,AG918&lt;37),1,IF(AND(AG918&gt;=37,AG918&lt;58),2,IF(AND(AG918&gt;=58,AG918&lt;71),3,IF(AND(AG918&gt;=71,AG918&lt;=100),4,))))</f>
        <v/>
      </c>
      <c r="AM918" s="101">
        <f>IF((Y918&lt;&gt;"")*(K918&lt;&gt;""),Y918-K918,"")</f>
        <v/>
      </c>
      <c r="AN918" s="99">
        <f>IF((Z918&lt;&gt;"")*(L918&lt;&gt;""),Z918-L918,"")</f>
        <v/>
      </c>
      <c r="AO918" s="99">
        <f>IF((AA918&lt;&gt;"")*(M918&lt;&gt;""),AA918-M918,"")</f>
        <v/>
      </c>
      <c r="AP918" s="99">
        <f>IF((AB918&lt;&gt;"")*(N918&lt;&gt;""),AB918-N918,"")</f>
        <v/>
      </c>
      <c r="AQ918" s="94">
        <f>IF((AC918&lt;&gt;"")*(O918&lt;&gt;""),AC918-O918,"")</f>
        <v/>
      </c>
      <c r="AR918" s="94">
        <f>IF((AD918&lt;&gt;"")*(P918&lt;&gt;""),AD918-P918,"")</f>
        <v/>
      </c>
      <c r="AS918" s="94">
        <f>IF((AE918&lt;&gt;"")*(Q918&lt;&gt;""),AE918-Q918,"")</f>
        <v/>
      </c>
      <c r="AT918" s="94">
        <f>IF((AF918&lt;&gt;"")*(R918&lt;&gt;""),AF918-R918,"")</f>
        <v/>
      </c>
      <c r="AU918" s="94">
        <f>IF((AG918&lt;&gt;"")*(S918&lt;&gt;""),AG918-S918,"")</f>
        <v/>
      </c>
      <c r="AV918" s="99">
        <f>IF((AH918&lt;&gt;"")*(T918&lt;&gt;""),AH918-T918,"")</f>
        <v/>
      </c>
      <c r="AW918" s="99">
        <f>IF((AI918&lt;&gt;"")*(U918&lt;&gt;""),AI918-U918,"")</f>
        <v/>
      </c>
      <c r="AX918" s="99">
        <f>IF((AJ918&lt;&gt;"")*(V918&lt;&gt;""),AJ918-V918,"")</f>
        <v/>
      </c>
      <c r="AY918" s="99">
        <f>IF((AK918&lt;&gt;"")*(W918&lt;&gt;""),AK918-W918,"")</f>
        <v/>
      </c>
      <c r="AZ918" s="102">
        <f>IF((AL918&lt;&gt;"")*(X918&lt;&gt;""),AL918-X918,"")</f>
        <v/>
      </c>
      <c r="BA918" s="50">
        <f>IFERROR(__xludf.dummyfunction("AI(""Actúa como un tutor académico y dirígete personalmente al estudiante "" &amp; I918 &amp; "" "" &amp; J918 &amp; "" "" &amp; G918 &amp; "" "" &amp; H918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AM918 &amp; ""'. Diferencias por área: Matemáticas ("" &amp; AQ918 &amp; ""), Ciencias Natura"&amp;"les ("" &amp; AR918 &amp; ""), Sociales ("" &amp; AS918 &amp; ""), Lectura Crítica ("" &amp; AT918 &amp; "") e Inglés ("" &amp; AU918 &amp; ""). Variación en posición: grupo ("" &amp; AN918 &amp; ""), grado ("" &amp; AO918 &amp; "") y media ("" &amp; AP918 &amp; ""). Puntajes Primer Simulacro: Global "" &amp; K918 &amp; "", Mat "" &amp; "&amp;"O4 &amp; "", Cien "" &amp; P918 &amp; "", Soc "" &amp; Q918 &amp; "", Lec "" &amp; R918 &amp; "", Ing "" &amp; S918 &amp; "". Puntajes Segundo Simulacro: Global "" &amp; Y918 &amp; "", Mat "" &amp; AC918 &amp; "", Cien "" &amp; AD918 &amp; "", Soc "" &amp; AE918 &amp; "", Lec "" &amp; AF918 &amp; "", Ing "" &amp; AG918 &amp; "". Escribe un mensaje motivador"&amp;" y breve (máximo 4 líneas)."")
"),"=AI(""Actúa como un tutor académico y dirígete personalmente al estudiante "" &amp; I918 &amp; "" "" &amp; J918 &amp; "" "" &amp; G918 &amp; "" "" &amp; H918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AM918 &amp; ""'. Diferencias por área: Matemáticas ("" &amp; AQ918 &amp; ""), Ciencias Natur"&amp;"ales ("" &amp; AR918 &amp; ""), Sociales ("" &amp; AS918 &amp; ""), Lectura Crítica ("" &amp; AT918 &amp; "") e Inglés ("" &amp; AU918 &amp; ""). Variación en posición: grupo ("" &amp; AN918 &amp; ""), grado ("" &amp; AO918 &amp; "") y media ("" &amp; AP918 &amp; ""). Puntajes Primer Simulacro: Global "" &amp; K918 &amp; "", Mat "" &amp;"&amp;" O918 &amp; "", Cien "" &amp; P918 &amp; "", Soc "" &amp; Q918 &amp; "", Lec "" &amp; R918 &amp; "", Ing "" &amp; S918 &amp; "". Puntajes Segundo Simulacro: Global "" &amp; Y918 &amp; "", Mat "" &amp; AC918 &amp; "", Cien "" &amp; AD918 &amp; "", Soc "" &amp; AE918 &amp; "", Lec "" &amp; AF918 &amp; "", Ing "" &amp; AG918 &amp; "". Escribe un mensaje motivado"&amp;"r y breve (máximo 4 líneas)."")
")</f>
        <v/>
      </c>
      <c r="BB918" s="119">
        <f>IF(SUM(BC918:BG918)=0,"",IF(BG918="",ROUND(((BC918*3+BD918*3+BE918*3+BF918*3)/12)*5,0),ROUND(((BC918*3+BD918*3+BE918*3+BF918*3+BG918*1)/13)*5,0)))</f>
        <v/>
      </c>
      <c r="BC918" s="119" t="n">
        <v>53</v>
      </c>
      <c r="BD918" s="119" t="n">
        <v>53</v>
      </c>
      <c r="BE918" s="119" t="n">
        <v>52</v>
      </c>
      <c r="BF918" s="119" t="n">
        <v>55</v>
      </c>
      <c r="BG918" s="119" t="n">
        <v>54</v>
      </c>
      <c r="BH918" s="41">
        <f>IF(AND(ISNUMBER(BB918),ISNUMBER(Y918)),BB918-Y918,"")</f>
        <v/>
      </c>
      <c r="BI918" s="119" t="n"/>
      <c r="BJ918" s="119" t="n"/>
      <c r="BK918" s="119" t="n"/>
      <c r="BL918" s="119" t="n"/>
      <c r="BM918" s="119" t="n"/>
    </row>
    <row r="919" ht="15.75" customHeight="1" s="42">
      <c r="A919" s="93" t="n"/>
      <c r="B919" s="94" t="inlineStr">
        <is>
          <t>Bachillerato</t>
        </is>
      </c>
      <c r="C919" s="94" t="n">
        <v>1102</v>
      </c>
      <c r="D919" s="94" t="n"/>
      <c r="E919" s="95" t="n">
        <v>1128127685</v>
      </c>
      <c r="F919" s="96">
        <f>TRIM(G919&amp;" "&amp;H919&amp;" "&amp;I919&amp;" "&amp;J919)</f>
        <v/>
      </c>
      <c r="G919" s="94" t="inlineStr">
        <is>
          <t>García</t>
        </is>
      </c>
      <c r="H919" s="94" t="inlineStr">
        <is>
          <t>Ilias</t>
        </is>
      </c>
      <c r="I919" s="94" t="inlineStr">
        <is>
          <t>Diego</t>
        </is>
      </c>
      <c r="J919" s="97" t="inlineStr">
        <is>
          <t>Armando</t>
        </is>
      </c>
      <c r="K919" s="98">
        <f>IF(SUM(O919:S919)=0, "", ROUND(((O919*3+P919*3+Q919*3+R919*3+S919*1)/13)*5,0))</f>
        <v/>
      </c>
      <c r="L919" s="99">
        <f>IF(OR($C919="",K919=""),"",COUNTIFS($C$4:$C$1500,$C919,K$4:K$1500,"&gt;"&amp;K919)+1)</f>
        <v/>
      </c>
      <c r="M919" s="99">
        <f>IF(OR($C919="",K919=""),"",IF(AND($C919&gt;=1001,$C919&lt;=1005),COUNTIFS($C$4:$C$1500,"&gt;=1001",$C$4:$C$1500,"&lt;=1005",K$4:K$1500,"&gt;"&amp;K919)+1,IF(AND($C919&gt;=1101,$C919&lt;=1105),COUNTIFS($C$4:$C$1500,"&gt;=1101",$C$4:$C$1500,"&lt;=1105",K$4:K$1500,"&gt;"&amp;K919)+1,IF(AND($C919&gt;=901,$C919&lt;=905),COUNTIFS($C$4:$C$1500,"&gt;=901",$C$4:$C$1500,"&lt;=905",K$4:K$1500,"&gt;"&amp;K919)+1,IF(AND($C919&gt;=801,$C919&lt;=805),COUNTIFS($C$4:$C$1500,"&gt;=801",$C$4:$C$1500,"&lt;=805",K$4:K$1500,"&gt;"&amp;K919)+1,IF(AND($C919&gt;=701,$C919&lt;=705),COUNTIFS($C$4:$C$1500,"&gt;=701",$C$4:$C$1500,"&lt;=705",K$4:K$1500,"&gt;"&amp;K919)+1,IF(AND($C919&gt;=601,$C919&lt;=606),COUNTIFS($C$4:$C$1500,"&gt;=601",$C$4:$C$1500,"&lt;=606",K$4:K$1500,"&gt;"&amp;K919)+1,"")))))))</f>
        <v/>
      </c>
      <c r="N919" s="99">
        <f>IF(OR($C919="",K919=""),"",IF(OR(AND($C919&gt;=1001,$C919&lt;=1005),AND($C919&gt;=1101,$C919&lt;=1105)),COUNTIFS($C$4:$C$1500,"&gt;=1001",$C$4:$C$1500,"&lt;=1005",K$4:K$1500,"&gt;"&amp;K919)+COUNTIFS($C$4:$C$1500,"&gt;=1101",$C$4:$C$1500,"&lt;=1105",K$4:K$1500,"&gt;"&amp;K919)+1,""))</f>
        <v/>
      </c>
      <c r="O919" s="94" t="n">
        <v>67.05</v>
      </c>
      <c r="P919" s="94" t="n">
        <v>62.39</v>
      </c>
      <c r="Q919" s="94" t="n">
        <v>48.02</v>
      </c>
      <c r="R919" s="94" t="n">
        <v>63.41</v>
      </c>
      <c r="S919" s="94" t="n">
        <v>58.18</v>
      </c>
      <c r="T919" s="99">
        <f>IF(AND(O919&gt;0,O919&lt;36),1,IF(AND(O919&gt;=36,O919&lt;51),2,IF(AND(O919&gt;=51,O919&lt;71),3,IF(AND(O919&gt;=71,O919&lt;=100),4,))))</f>
        <v/>
      </c>
      <c r="U919" s="99">
        <f>IF(AND(P919&gt;0,P919&lt;41),1,IF(AND(P919&gt;=41,P919&lt;56),2,IF(AND(P919&gt;=56,P919&lt;71),3,IF(AND(P919&gt;=71,P919&lt;=100),4,))))</f>
        <v/>
      </c>
      <c r="V919" s="99">
        <f>IF(AND(Q919&gt;0,Q919&lt;41),1,IF(AND(Q919&gt;=41,Q919&lt;56),2,IF(AND(Q919&gt;=56,Q919&lt;71),3,IF(AND(Q919&gt;=71,Q919&lt;=100),4,))))</f>
        <v/>
      </c>
      <c r="W919" s="99">
        <f>IF(AND(R919&gt;0,R919&lt;36),1,IF(AND(R919&gt;=36,R919&lt;51),2,IF(AND(R919&gt;=51,R919&lt;66),3,IF(AND(R919&gt;=66,R919&lt;=100),4,))))</f>
        <v/>
      </c>
      <c r="X919" s="100">
        <f>IF(AND(S919&gt;0,S919&lt;37),1,IF(AND(S919&gt;=37,S919&lt;58),2,IF(AND(S919&gt;=58,S919&lt;71),3,IF(AND(S919&gt;=71,S919&lt;=100),4,))))</f>
        <v/>
      </c>
      <c r="Y919" s="101">
        <f>IF(SUM(AC919:AG919)=0, "", ROUND(((AC919*3+AD919*3+AE919*3+AF919*3+AG919*1)/13)*5,0))</f>
        <v/>
      </c>
      <c r="Z919" s="99">
        <f>IF(OR($C919="",Y919=""),"",COUNTIFS($C$4:$C$1500,$C919,Y$4:Y$1500,"&gt;"&amp;Y919)+1)</f>
        <v/>
      </c>
      <c r="AA919" s="99">
        <f>IF(OR($C919="",Y919=""),"",IF(AND($C919&gt;=1001,$C919&lt;=1005),COUNTIFS($C$4:$C$1500,"&gt;=1001",$C$4:$C$1500,"&lt;=1005",Y$4:Y$1500,"&gt;"&amp;Y919)+1,IF(AND($C919&gt;=1101,$C919&lt;=1105),COUNTIFS($C$4:$C$1500,"&gt;=1101",$C$4:$C$1500,"&lt;=1105",Y$4:Y$1500,"&gt;"&amp;Y919)+1,IF(AND($C919&gt;=901,$C919&lt;=905),COUNTIFS($C$4:$C$1500,"&gt;=901",$C$4:$C$1500,"&lt;=905",Y$4:Y$1500,"&gt;"&amp;Y919)+1,IF(AND($C919&gt;=801,$C919&lt;=805),COUNTIFS($C$4:$C$1500,"&gt;=801",$C$4:$C$1500,"&lt;=805",Y$4:Y$1500,"&gt;"&amp;Y919)+1,IF(AND($C919&gt;=701,$C919&lt;=705),COUNTIFS($C$4:$C$1500,"&gt;=701",$C$4:$C$1500,"&lt;=705",Y$4:Y$1500,"&gt;"&amp;Y919)+1,IF(AND($C919&gt;=601,$C919&lt;=606),COUNTIFS($C$4:$C$1500,"&gt;=601",$C$4:$C$1500,"&lt;=606",Y$4:Y$1500,"&gt;"&amp;Y919)+1,"")))))))</f>
        <v/>
      </c>
      <c r="AB919" s="99">
        <f>IF(OR($C919="",Y919=""),"",IF(OR(AND($C919&gt;=1001,$C919&lt;=1005),AND($C919&gt;=1101,$C919&lt;=1105)),COUNTIFS($C$4:$C$1500,"&gt;=1001",$C$4:$C$1500,"&lt;=1005",Y$4:Y$1500,"&gt;"&amp;Y919)+COUNTIFS($C$4:$C$1500,"&gt;=1101",$C$4:$C$1500,"&lt;=1105",Y$4:Y$1500,"&gt;"&amp;Y919)+1,""))</f>
        <v/>
      </c>
      <c r="AC919" s="94" t="n">
        <v>51.21</v>
      </c>
      <c r="AD919" s="94" t="n">
        <v>45.02</v>
      </c>
      <c r="AE919" s="94" t="n">
        <v>55.78</v>
      </c>
      <c r="AF919" s="94" t="n">
        <v>53.66</v>
      </c>
      <c r="AG919" s="94" t="n">
        <v>72</v>
      </c>
      <c r="AH919" s="99">
        <f>IF(AND(AC919&gt;0,AC919&lt;36),1,IF(AND(AC919&gt;=36,AC919&lt;51),2,IF(AND(AC919&gt;=51,AC919&lt;71),3,IF(AND(AC919&gt;=71,AC919&lt;=100),4,))))</f>
        <v/>
      </c>
      <c r="AI919" s="99">
        <f>IF(AND(AD919&gt;0,AD919&lt;41),1,IF(AND(AD919&gt;=41,AD919&lt;56),2,IF(AND(AD919&gt;=56,AD919&lt;71),3,IF(AND(AD919&gt;=71,AD919&lt;=100),4,))))</f>
        <v/>
      </c>
      <c r="AJ919" s="99">
        <f>IF(AND(AE919&gt;0,AE919&lt;41),1,IF(AND(AE919&gt;=41,AE919&lt;56),2,IF(AND(AE919&gt;=56,AE919&lt;71),3,IF(AND(AE919&gt;=71,AE919&lt;=100),4,))))</f>
        <v/>
      </c>
      <c r="AK919" s="99">
        <f>IF(AND(AF919&gt;0,AF919&lt;36),1,IF(AND(AF919&gt;=36,AF919&lt;51),2,IF(AND(AF919&gt;=51,AF919&lt;66),3,IF(AND(AF919&gt;=66,AF919&lt;=100),4,))))</f>
        <v/>
      </c>
      <c r="AL919" s="100">
        <f>IF(AND(AG919&gt;0,AG919&lt;37),1,IF(AND(AG919&gt;=37,AG919&lt;58),2,IF(AND(AG919&gt;=58,AG919&lt;71),3,IF(AND(AG919&gt;=71,AG919&lt;=100),4,))))</f>
        <v/>
      </c>
      <c r="AM919" s="101">
        <f>IF((Y919&lt;&gt;"")*(K919&lt;&gt;""),Y919-K919,"")</f>
        <v/>
      </c>
      <c r="AN919" s="99">
        <f>IF((Z919&lt;&gt;"")*(L919&lt;&gt;""),Z919-L919,"")</f>
        <v/>
      </c>
      <c r="AO919" s="99">
        <f>IF((AA919&lt;&gt;"")*(M919&lt;&gt;""),AA919-M919,"")</f>
        <v/>
      </c>
      <c r="AP919" s="99">
        <f>IF((AB919&lt;&gt;"")*(N919&lt;&gt;""),AB919-N919,"")</f>
        <v/>
      </c>
      <c r="AQ919" s="94">
        <f>IF((AC919&lt;&gt;"")*(O919&lt;&gt;""),AC919-O919,"")</f>
        <v/>
      </c>
      <c r="AR919" s="94">
        <f>IF((AD919&lt;&gt;"")*(P919&lt;&gt;""),AD919-P919,"")</f>
        <v/>
      </c>
      <c r="AS919" s="94">
        <f>IF((AE919&lt;&gt;"")*(Q919&lt;&gt;""),AE919-Q919,"")</f>
        <v/>
      </c>
      <c r="AT919" s="94">
        <f>IF((AF919&lt;&gt;"")*(R919&lt;&gt;""),AF919-R919,"")</f>
        <v/>
      </c>
      <c r="AU919" s="94">
        <f>IF((AG919&lt;&gt;"")*(S919&lt;&gt;""),AG919-S919,"")</f>
        <v/>
      </c>
      <c r="AV919" s="99">
        <f>IF((AH919&lt;&gt;"")*(T919&lt;&gt;""),AH919-T919,"")</f>
        <v/>
      </c>
      <c r="AW919" s="99">
        <f>IF((AI919&lt;&gt;"")*(U919&lt;&gt;""),AI919-U919,"")</f>
        <v/>
      </c>
      <c r="AX919" s="99">
        <f>IF((AJ919&lt;&gt;"")*(V919&lt;&gt;""),AJ919-V919,"")</f>
        <v/>
      </c>
      <c r="AY919" s="99">
        <f>IF((AK919&lt;&gt;"")*(W919&lt;&gt;""),AK919-W919,"")</f>
        <v/>
      </c>
      <c r="AZ919" s="102">
        <f>IF((AL919&lt;&gt;"")*(X919&lt;&gt;""),AL919-X919,"")</f>
        <v/>
      </c>
      <c r="BA919" s="50">
        <f>IFERROR(__xludf.dummyfunction("AI(""Actúa como un tutor académico y dirígete personalmente al estudiante "" &amp; I919 &amp; "" "" &amp; J919 &amp; "" "" &amp; G919 &amp; "" "" &amp; H919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AM919 &amp; ""'. Diferencias por área: Matemáticas ("" &amp; AQ919 &amp; ""), Ciencias Natura"&amp;"les ("" &amp; AR919 &amp; ""), Sociales ("" &amp; AS919 &amp; ""), Lectura Crítica ("" &amp; AT919 &amp; "") e Inglés ("" &amp; AU919 &amp; ""). Variación en posición: grupo ("" &amp; AN919 &amp; ""), grado ("" &amp; AO919 &amp; "") y media ("" &amp; AP919 &amp; ""). Puntajes Primer Simulacro: Global "" &amp; K919 &amp; "", Mat "" &amp; "&amp;"O4 &amp; "", Cien "" &amp; P919 &amp; "", Soc "" &amp; Q919 &amp; "", Lec "" &amp; R919 &amp; "", Ing "" &amp; S919 &amp; "". Puntajes Segundo Simulacro: Global "" &amp; Y919 &amp; "", Mat "" &amp; AC919 &amp; "", Cien "" &amp; AD919 &amp; "", Soc "" &amp; AE919 &amp; "", Lec "" &amp; AF919 &amp; "", Ing "" &amp; AG919 &amp; "". Escribe un mensaje motivador"&amp;" y breve (máximo 4 líneas)."")
"),"=AI(""Actúa como un tutor académico y dirígete personalmente al estudiante "" &amp; I919 &amp; "" "" &amp; J919 &amp; "" "" &amp; G919 &amp; "" "" &amp; H919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AM919 &amp; ""'. Diferencias por área: Matemáticas ("" &amp; AQ919 &amp; ""), Ciencias Natur"&amp;"ales ("" &amp; AR919 &amp; ""), Sociales ("" &amp; AS919 &amp; ""), Lectura Crítica ("" &amp; AT919 &amp; "") e Inglés ("" &amp; AU919 &amp; ""). Variación en posición: grupo ("" &amp; AN919 &amp; ""), grado ("" &amp; AO919 &amp; "") y media ("" &amp; AP919 &amp; ""). Puntajes Primer Simulacro: Global "" &amp; K919 &amp; "", Mat "" &amp;"&amp;" O919 &amp; "", Cien "" &amp; P919 &amp; "", Soc "" &amp; Q919 &amp; "", Lec "" &amp; R919 &amp; "", Ing "" &amp; S919 &amp; "". Puntajes Segundo Simulacro: Global "" &amp; Y919 &amp; "", Mat "" &amp; AC919 &amp; "", Cien "" &amp; AD919 &amp; "", Soc "" &amp; AE919 &amp; "", Lec "" &amp; AF919 &amp; "", Ing "" &amp; AG919 &amp; "". Escribe un mensaje motivado"&amp;"r y breve (máximo 4 líneas)."")
")</f>
        <v/>
      </c>
      <c r="BB919" s="119">
        <f>IF(SUM(BC919:BG919)=0,"",IF(BG919="",ROUND(((BC919*3+BD919*3+BE919*3+BF919*3)/12)*5,0),ROUND(((BC919*3+BD919*3+BE919*3+BF919*3+BG919*1)/13)*5,0)))</f>
        <v/>
      </c>
      <c r="BC919" s="119" t="n">
        <v>52</v>
      </c>
      <c r="BD919" s="119" t="n">
        <v>61</v>
      </c>
      <c r="BE919" s="119" t="n">
        <v>57</v>
      </c>
      <c r="BF919" s="119" t="n">
        <v>65</v>
      </c>
      <c r="BG919" s="119" t="n">
        <v>60</v>
      </c>
      <c r="BH919" s="41">
        <f>IF(AND(ISNUMBER(BB919),ISNUMBER(Y919)),BB919-Y919,"")</f>
        <v/>
      </c>
      <c r="BI919" s="119" t="n"/>
      <c r="BJ919" s="119" t="n"/>
      <c r="BK919" s="119" t="n"/>
      <c r="BL919" s="119" t="n"/>
      <c r="BM919" s="119" t="n"/>
    </row>
    <row r="920" ht="15.75" customHeight="1" s="42">
      <c r="A920" s="93" t="n"/>
      <c r="B920" s="94" t="inlineStr">
        <is>
          <t>Bachillerato</t>
        </is>
      </c>
      <c r="C920" s="94" t="n">
        <v>1102</v>
      </c>
      <c r="D920" s="94" t="n"/>
      <c r="E920" s="95" t="n">
        <v>1011593635</v>
      </c>
      <c r="F920" s="96">
        <f>TRIM(G920&amp;" "&amp;H920&amp;" "&amp;I920&amp;" "&amp;J920)</f>
        <v/>
      </c>
      <c r="G920" s="94" t="inlineStr">
        <is>
          <t>González</t>
        </is>
      </c>
      <c r="H920" s="94" t="inlineStr">
        <is>
          <t>Castro</t>
        </is>
      </c>
      <c r="I920" s="94" t="inlineStr">
        <is>
          <t>Ana</t>
        </is>
      </c>
      <c r="J920" s="97" t="inlineStr">
        <is>
          <t>Sofia</t>
        </is>
      </c>
      <c r="K920" s="98">
        <f>IF(SUM(O920:S920)=0, "", ROUND(((O920*3+P920*3+Q920*3+R920*3+S920*1)/13)*5,0))</f>
        <v/>
      </c>
      <c r="L920" s="99">
        <f>IF(OR($C920="",K920=""),"",COUNTIFS($C$4:$C$1500,$C920,K$4:K$1500,"&gt;"&amp;K920)+1)</f>
        <v/>
      </c>
      <c r="M920" s="99">
        <f>IF(OR($C920="",K920=""),"",IF(AND($C920&gt;=1001,$C920&lt;=1005),COUNTIFS($C$4:$C$1500,"&gt;=1001",$C$4:$C$1500,"&lt;=1005",K$4:K$1500,"&gt;"&amp;K920)+1,IF(AND($C920&gt;=1101,$C920&lt;=1105),COUNTIFS($C$4:$C$1500,"&gt;=1101",$C$4:$C$1500,"&lt;=1105",K$4:K$1500,"&gt;"&amp;K920)+1,IF(AND($C920&gt;=901,$C920&lt;=905),COUNTIFS($C$4:$C$1500,"&gt;=901",$C$4:$C$1500,"&lt;=905",K$4:K$1500,"&gt;"&amp;K920)+1,IF(AND($C920&gt;=801,$C920&lt;=805),COUNTIFS($C$4:$C$1500,"&gt;=801",$C$4:$C$1500,"&lt;=805",K$4:K$1500,"&gt;"&amp;K920)+1,IF(AND($C920&gt;=701,$C920&lt;=705),COUNTIFS($C$4:$C$1500,"&gt;=701",$C$4:$C$1500,"&lt;=705",K$4:K$1500,"&gt;"&amp;K920)+1,IF(AND($C920&gt;=601,$C920&lt;=606),COUNTIFS($C$4:$C$1500,"&gt;=601",$C$4:$C$1500,"&lt;=606",K$4:K$1500,"&gt;"&amp;K920)+1,"")))))))</f>
        <v/>
      </c>
      <c r="N920" s="99">
        <f>IF(OR($C920="",K920=""),"",IF(OR(AND($C920&gt;=1001,$C920&lt;=1005),AND($C920&gt;=1101,$C920&lt;=1105)),COUNTIFS($C$4:$C$1500,"&gt;=1001",$C$4:$C$1500,"&lt;=1005",K$4:K$1500,"&gt;"&amp;K920)+COUNTIFS($C$4:$C$1500,"&gt;=1101",$C$4:$C$1500,"&lt;=1105",K$4:K$1500,"&gt;"&amp;K920)+1,""))</f>
        <v/>
      </c>
      <c r="O920" s="94" t="n">
        <v>34.1</v>
      </c>
      <c r="P920" s="94" t="n">
        <v>44.72</v>
      </c>
      <c r="Q920" s="94" t="n">
        <v>43.26</v>
      </c>
      <c r="R920" s="94" t="n">
        <v>43.9</v>
      </c>
      <c r="S920" s="94" t="n">
        <v>36.36</v>
      </c>
      <c r="T920" s="99">
        <f>IF(AND(O920&gt;0,O920&lt;36),1,IF(AND(O920&gt;=36,O920&lt;51),2,IF(AND(O920&gt;=51,O920&lt;71),3,IF(AND(O920&gt;=71,O920&lt;=100),4,))))</f>
        <v/>
      </c>
      <c r="U920" s="99">
        <f>IF(AND(P920&gt;0,P920&lt;41),1,IF(AND(P920&gt;=41,P920&lt;56),2,IF(AND(P920&gt;=56,P920&lt;71),3,IF(AND(P920&gt;=71,P920&lt;=100),4,))))</f>
        <v/>
      </c>
      <c r="V920" s="99">
        <f>IF(AND(Q920&gt;0,Q920&lt;41),1,IF(AND(Q920&gt;=41,Q920&lt;56),2,IF(AND(Q920&gt;=56,Q920&lt;71),3,IF(AND(Q920&gt;=71,Q920&lt;=100),4,))))</f>
        <v/>
      </c>
      <c r="W920" s="99">
        <f>IF(AND(R920&gt;0,R920&lt;36),1,IF(AND(R920&gt;=36,R920&lt;51),2,IF(AND(R920&gt;=51,R920&lt;66),3,IF(AND(R920&gt;=66,R920&lt;=100),4,))))</f>
        <v/>
      </c>
      <c r="X920" s="100">
        <f>IF(AND(S920&gt;0,S920&lt;37),1,IF(AND(S920&gt;=37,S920&lt;58),2,IF(AND(S920&gt;=58,S920&lt;71),3,IF(AND(S920&gt;=71,S920&lt;=100),4,))))</f>
        <v/>
      </c>
      <c r="Y920" s="101">
        <f>IF(SUM(AC920:AG920)=0, "", ROUND(((AC920*3+AD920*3+AE920*3+AF920*3+AG920*1)/13)*5,0))</f>
        <v/>
      </c>
      <c r="Z920" s="99">
        <f>IF(OR($C920="",Y920=""),"",COUNTIFS($C$4:$C$1500,$C920,Y$4:Y$1500,"&gt;"&amp;Y920)+1)</f>
        <v/>
      </c>
      <c r="AA920" s="99">
        <f>IF(OR($C920="",Y920=""),"",IF(AND($C920&gt;=1001,$C920&lt;=1005),COUNTIFS($C$4:$C$1500,"&gt;=1001",$C$4:$C$1500,"&lt;=1005",Y$4:Y$1500,"&gt;"&amp;Y920)+1,IF(AND($C920&gt;=1101,$C920&lt;=1105),COUNTIFS($C$4:$C$1500,"&gt;=1101",$C$4:$C$1500,"&lt;=1105",Y$4:Y$1500,"&gt;"&amp;Y920)+1,IF(AND($C920&gt;=901,$C920&lt;=905),COUNTIFS($C$4:$C$1500,"&gt;=901",$C$4:$C$1500,"&lt;=905",Y$4:Y$1500,"&gt;"&amp;Y920)+1,IF(AND($C920&gt;=801,$C920&lt;=805),COUNTIFS($C$4:$C$1500,"&gt;=801",$C$4:$C$1500,"&lt;=805",Y$4:Y$1500,"&gt;"&amp;Y920)+1,IF(AND($C920&gt;=701,$C920&lt;=705),COUNTIFS($C$4:$C$1500,"&gt;=701",$C$4:$C$1500,"&lt;=705",Y$4:Y$1500,"&gt;"&amp;Y920)+1,IF(AND($C920&gt;=601,$C920&lt;=606),COUNTIFS($C$4:$C$1500,"&gt;=601",$C$4:$C$1500,"&lt;=606",Y$4:Y$1500,"&gt;"&amp;Y920)+1,"")))))))</f>
        <v/>
      </c>
      <c r="AB920" s="99">
        <f>IF(OR($C920="",Y920=""),"",IF(OR(AND($C920&gt;=1001,$C920&lt;=1005),AND($C920&gt;=1101,$C920&lt;=1105)),COUNTIFS($C$4:$C$1500,"&gt;=1001",$C$4:$C$1500,"&lt;=1005",Y$4:Y$1500,"&gt;"&amp;Y920)+COUNTIFS($C$4:$C$1500,"&gt;=1101",$C$4:$C$1500,"&lt;=1105",Y$4:Y$1500,"&gt;"&amp;Y920)+1,""))</f>
        <v/>
      </c>
      <c r="AC920" s="94" t="n">
        <v>47.56</v>
      </c>
      <c r="AD920" s="94" t="n">
        <v>45.27</v>
      </c>
      <c r="AE920" s="94" t="n">
        <v>48.75</v>
      </c>
      <c r="AF920" s="94" t="n">
        <v>53.66</v>
      </c>
      <c r="AG920" s="94" t="n">
        <v>41.45</v>
      </c>
      <c r="AH920" s="99">
        <f>IF(AND(AC920&gt;0,AC920&lt;36),1,IF(AND(AC920&gt;=36,AC920&lt;51),2,IF(AND(AC920&gt;=51,AC920&lt;71),3,IF(AND(AC920&gt;=71,AC920&lt;=100),4,))))</f>
        <v/>
      </c>
      <c r="AI920" s="99">
        <f>IF(AND(AD920&gt;0,AD920&lt;41),1,IF(AND(AD920&gt;=41,AD920&lt;56),2,IF(AND(AD920&gt;=56,AD920&lt;71),3,IF(AND(AD920&gt;=71,AD920&lt;=100),4,))))</f>
        <v/>
      </c>
      <c r="AJ920" s="99">
        <f>IF(AND(AE920&gt;0,AE920&lt;41),1,IF(AND(AE920&gt;=41,AE920&lt;56),2,IF(AND(AE920&gt;=56,AE920&lt;71),3,IF(AND(AE920&gt;=71,AE920&lt;=100),4,))))</f>
        <v/>
      </c>
      <c r="AK920" s="99">
        <f>IF(AND(AF920&gt;0,AF920&lt;36),1,IF(AND(AF920&gt;=36,AF920&lt;51),2,IF(AND(AF920&gt;=51,AF920&lt;66),3,IF(AND(AF920&gt;=66,AF920&lt;=100),4,))))</f>
        <v/>
      </c>
      <c r="AL920" s="100">
        <f>IF(AND(AG920&gt;0,AG920&lt;37),1,IF(AND(AG920&gt;=37,AG920&lt;58),2,IF(AND(AG920&gt;=58,AG920&lt;71),3,IF(AND(AG920&gt;=71,AG920&lt;=100),4,))))</f>
        <v/>
      </c>
      <c r="AM920" s="101">
        <f>IF((Y920&lt;&gt;"")*(K920&lt;&gt;""),Y920-K920,"")</f>
        <v/>
      </c>
      <c r="AN920" s="99">
        <f>IF((Z920&lt;&gt;"")*(L920&lt;&gt;""),Z920-L920,"")</f>
        <v/>
      </c>
      <c r="AO920" s="99">
        <f>IF((AA920&lt;&gt;"")*(M920&lt;&gt;""),AA920-M920,"")</f>
        <v/>
      </c>
      <c r="AP920" s="99">
        <f>IF((AB920&lt;&gt;"")*(N920&lt;&gt;""),AB920-N920,"")</f>
        <v/>
      </c>
      <c r="AQ920" s="94">
        <f>IF((AC920&lt;&gt;"")*(O920&lt;&gt;""),AC920-O920,"")</f>
        <v/>
      </c>
      <c r="AR920" s="94">
        <f>IF((AD920&lt;&gt;"")*(P920&lt;&gt;""),AD920-P920,"")</f>
        <v/>
      </c>
      <c r="AS920" s="94">
        <f>IF((AE920&lt;&gt;"")*(Q920&lt;&gt;""),AE920-Q920,"")</f>
        <v/>
      </c>
      <c r="AT920" s="94">
        <f>IF((AF920&lt;&gt;"")*(R920&lt;&gt;""),AF920-R920,"")</f>
        <v/>
      </c>
      <c r="AU920" s="94">
        <f>IF((AG920&lt;&gt;"")*(S920&lt;&gt;""),AG920-S920,"")</f>
        <v/>
      </c>
      <c r="AV920" s="99">
        <f>IF((AH920&lt;&gt;"")*(T920&lt;&gt;""),AH920-T920,"")</f>
        <v/>
      </c>
      <c r="AW920" s="99">
        <f>IF((AI920&lt;&gt;"")*(U920&lt;&gt;""),AI920-U920,"")</f>
        <v/>
      </c>
      <c r="AX920" s="99">
        <f>IF((AJ920&lt;&gt;"")*(V920&lt;&gt;""),AJ920-V920,"")</f>
        <v/>
      </c>
      <c r="AY920" s="99">
        <f>IF((AK920&lt;&gt;"")*(W920&lt;&gt;""),AK920-W920,"")</f>
        <v/>
      </c>
      <c r="AZ920" s="102">
        <f>IF((AL920&lt;&gt;"")*(X920&lt;&gt;""),AL920-X920,"")</f>
        <v/>
      </c>
      <c r="BA920" s="50">
        <f>IFERROR(__xludf.dummyfunction("AI(""Actúa como un tutor académico y dirígete personalmente al estudiante "" &amp; I920 &amp; "" "" &amp; J920 &amp; "" "" &amp; G920 &amp; "" "" &amp; H920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AM920 &amp; ""'. Diferencias por área: Matemáticas ("" &amp; AQ920 &amp; ""), Ciencias Natura"&amp;"les ("" &amp; AR920 &amp; ""), Sociales ("" &amp; AS920 &amp; ""), Lectura Crítica ("" &amp; AT920 &amp; "") e Inglés ("" &amp; AU920 &amp; ""). Variación en posición: grupo ("" &amp; AN920 &amp; ""), grado ("" &amp; AO920 &amp; "") y media ("" &amp; AP920 &amp; ""). Puntajes Primer Simulacro: Global "" &amp; K920 &amp; "", Mat "" &amp; "&amp;"O4 &amp; "", Cien "" &amp; P920 &amp; "", Soc "" &amp; Q920 &amp; "", Lec "" &amp; R920 &amp; "", Ing "" &amp; S920 &amp; "". Puntajes Segundo Simulacro: Global "" &amp; Y920 &amp; "", Mat "" &amp; AC920 &amp; "", Cien "" &amp; AD920 &amp; "", Soc "" &amp; AE920 &amp; "", Lec "" &amp; AF920 &amp; "", Ing "" &amp; AG920 &amp; "". Escribe un mensaje motivador"&amp;" y breve (máximo 4 líneas)."")
"),"=AI(""Actúa como un tutor académico y dirígete personalmente al estudiante "" &amp; I920 &amp; "" "" &amp; J920 &amp; "" "" &amp; G920 &amp; "" "" &amp; H920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AM920 &amp; ""'. Diferencias por área: Matemáticas ("" &amp; AQ920 &amp; ""), Ciencias Natur"&amp;"ales ("" &amp; AR920 &amp; ""), Sociales ("" &amp; AS920 &amp; ""), Lectura Crítica ("" &amp; AT920 &amp; "") e Inglés ("" &amp; AU920 &amp; ""). Variación en posición: grupo ("" &amp; AN920 &amp; ""), grado ("" &amp; AO920 &amp; "") y media ("" &amp; AP920 &amp; ""). Puntajes Primer Simulacro: Global "" &amp; K920 &amp; "", Mat "" &amp;"&amp;" O920 &amp; "", Cien "" &amp; P920 &amp; "", Soc "" &amp; Q920 &amp; "", Lec "" &amp; R920 &amp; "", Ing "" &amp; S920 &amp; "". Puntajes Segundo Simulacro: Global "" &amp; Y920 &amp; "", Mat "" &amp; AC920 &amp; "", Cien "" &amp; AD920 &amp; "", Soc "" &amp; AE920 &amp; "", Lec "" &amp; AF920 &amp; "", Ing "" &amp; AG920 &amp; "". Escribe un mensaje motivado"&amp;"r y breve (máximo 4 líneas)."")
")</f>
        <v/>
      </c>
      <c r="BB920" s="119">
        <f>IF(SUM(BC920:BG920)=0,"",IF(BG920="",ROUND(((BC920*3+BD920*3+BE920*3+BF920*3)/12)*5,0),ROUND(((BC920*3+BD920*3+BE920*3+BF920*3+BG920*1)/13)*5,0)))</f>
        <v/>
      </c>
      <c r="BC920" s="119" t="n">
        <v>49</v>
      </c>
      <c r="BD920" s="119" t="n">
        <v>52</v>
      </c>
      <c r="BE920" s="119" t="n">
        <v>50</v>
      </c>
      <c r="BF920" s="119" t="n">
        <v>56</v>
      </c>
      <c r="BG920" s="119" t="n">
        <v>50</v>
      </c>
      <c r="BH920" s="41">
        <f>IF(AND(ISNUMBER(BB920),ISNUMBER(Y920)),BB920-Y920,"")</f>
        <v/>
      </c>
      <c r="BI920" s="119" t="n"/>
      <c r="BJ920" s="119" t="n"/>
      <c r="BK920" s="119" t="n"/>
      <c r="BL920" s="119" t="n"/>
      <c r="BM920" s="119" t="n"/>
    </row>
    <row r="921" ht="15.75" customHeight="1" s="42">
      <c r="A921" s="93" t="n"/>
      <c r="B921" s="94" t="inlineStr">
        <is>
          <t>Bachillerato</t>
        </is>
      </c>
      <c r="C921" s="94" t="n">
        <v>1102</v>
      </c>
      <c r="D921" s="94" t="n"/>
      <c r="E921" s="95" t="n">
        <v>1011593325</v>
      </c>
      <c r="F921" s="96">
        <f>TRIM(G921&amp;" "&amp;H921&amp;" "&amp;I921&amp;" "&amp;J921)</f>
        <v/>
      </c>
      <c r="G921" s="94" t="inlineStr">
        <is>
          <t>Graciano</t>
        </is>
      </c>
      <c r="H921" s="94" t="inlineStr">
        <is>
          <t>Silva</t>
        </is>
      </c>
      <c r="I921" s="94" t="inlineStr">
        <is>
          <t>José</t>
        </is>
      </c>
      <c r="J921" s="97" t="inlineStr">
        <is>
          <t>Alejandro</t>
        </is>
      </c>
      <c r="K921" s="98">
        <f>IF(SUM(O921:S921)=0, "", ROUND(((O921*3+P921*3+Q921*3+R921*3+S921*1)/13)*5,0))</f>
        <v/>
      </c>
      <c r="L921" s="99">
        <f>IF(OR($C921="",K921=""),"",COUNTIFS($C$4:$C$1500,$C921,K$4:K$1500,"&gt;"&amp;K921)+1)</f>
        <v/>
      </c>
      <c r="M921" s="99">
        <f>IF(OR($C921="",K921=""),"",IF(AND($C921&gt;=1001,$C921&lt;=1005),COUNTIFS($C$4:$C$1500,"&gt;=1001",$C$4:$C$1500,"&lt;=1005",K$4:K$1500,"&gt;"&amp;K921)+1,IF(AND($C921&gt;=1101,$C921&lt;=1105),COUNTIFS($C$4:$C$1500,"&gt;=1101",$C$4:$C$1500,"&lt;=1105",K$4:K$1500,"&gt;"&amp;K921)+1,IF(AND($C921&gt;=901,$C921&lt;=905),COUNTIFS($C$4:$C$1500,"&gt;=901",$C$4:$C$1500,"&lt;=905",K$4:K$1500,"&gt;"&amp;K921)+1,IF(AND($C921&gt;=801,$C921&lt;=805),COUNTIFS($C$4:$C$1500,"&gt;=801",$C$4:$C$1500,"&lt;=805",K$4:K$1500,"&gt;"&amp;K921)+1,IF(AND($C921&gt;=701,$C921&lt;=705),COUNTIFS($C$4:$C$1500,"&gt;=701",$C$4:$C$1500,"&lt;=705",K$4:K$1500,"&gt;"&amp;K921)+1,IF(AND($C921&gt;=601,$C921&lt;=606),COUNTIFS($C$4:$C$1500,"&gt;=601",$C$4:$C$1500,"&lt;=606",K$4:K$1500,"&gt;"&amp;K921)+1,"")))))))</f>
        <v/>
      </c>
      <c r="N921" s="99">
        <f>IF(OR($C921="",K921=""),"",IF(OR(AND($C921&gt;=1001,$C921&lt;=1005),AND($C921&gt;=1101,$C921&lt;=1105)),COUNTIFS($C$4:$C$1500,"&gt;=1001",$C$4:$C$1500,"&lt;=1005",K$4:K$1500,"&gt;"&amp;K921)+COUNTIFS($C$4:$C$1500,"&gt;=1101",$C$4:$C$1500,"&lt;=1105",K$4:K$1500,"&gt;"&amp;K921)+1,""))</f>
        <v/>
      </c>
      <c r="O921" s="94" t="n">
        <v>60.71</v>
      </c>
      <c r="P921" s="94" t="n">
        <v>53.43</v>
      </c>
      <c r="Q921" s="94" t="n">
        <v>43.26</v>
      </c>
      <c r="R921" s="94" t="n">
        <v>58.54</v>
      </c>
      <c r="S921" s="94" t="n">
        <v>56.36</v>
      </c>
      <c r="T921" s="99">
        <f>IF(AND(O921&gt;0,O921&lt;36),1,IF(AND(O921&gt;=36,O921&lt;51),2,IF(AND(O921&gt;=51,O921&lt;71),3,IF(AND(O921&gt;=71,O921&lt;=100),4,))))</f>
        <v/>
      </c>
      <c r="U921" s="99">
        <f>IF(AND(P921&gt;0,P921&lt;41),1,IF(AND(P921&gt;=41,P921&lt;56),2,IF(AND(P921&gt;=56,P921&lt;71),3,IF(AND(P921&gt;=71,P921&lt;=100),4,))))</f>
        <v/>
      </c>
      <c r="V921" s="99">
        <f>IF(AND(Q921&gt;0,Q921&lt;41),1,IF(AND(Q921&gt;=41,Q921&lt;56),2,IF(AND(Q921&gt;=56,Q921&lt;71),3,IF(AND(Q921&gt;=71,Q921&lt;=100),4,))))</f>
        <v/>
      </c>
      <c r="W921" s="99">
        <f>IF(AND(R921&gt;0,R921&lt;36),1,IF(AND(R921&gt;=36,R921&lt;51),2,IF(AND(R921&gt;=51,R921&lt;66),3,IF(AND(R921&gt;=66,R921&lt;=100),4,))))</f>
        <v/>
      </c>
      <c r="X921" s="100">
        <f>IF(AND(S921&gt;0,S921&lt;37),1,IF(AND(S921&gt;=37,S921&lt;58),2,IF(AND(S921&gt;=58,S921&lt;71),3,IF(AND(S921&gt;=71,S921&lt;=100),4,))))</f>
        <v/>
      </c>
      <c r="Y921" s="101">
        <f>IF(SUM(AC921:AG921)=0, "", ROUND(((AC921*3+AD921*3+AE921*3+AF921*3+AG921*1)/13)*5,0))</f>
        <v/>
      </c>
      <c r="Z921" s="99">
        <f>IF(OR($C921="",Y921=""),"",COUNTIFS($C$4:$C$1500,$C921,Y$4:Y$1500,"&gt;"&amp;Y921)+1)</f>
        <v/>
      </c>
      <c r="AA921" s="99">
        <f>IF(OR($C921="",Y921=""),"",IF(AND($C921&gt;=1001,$C921&lt;=1005),COUNTIFS($C$4:$C$1500,"&gt;=1001",$C$4:$C$1500,"&lt;=1005",Y$4:Y$1500,"&gt;"&amp;Y921)+1,IF(AND($C921&gt;=1101,$C921&lt;=1105),COUNTIFS($C$4:$C$1500,"&gt;=1101",$C$4:$C$1500,"&lt;=1105",Y$4:Y$1500,"&gt;"&amp;Y921)+1,IF(AND($C921&gt;=901,$C921&lt;=905),COUNTIFS($C$4:$C$1500,"&gt;=901",$C$4:$C$1500,"&lt;=905",Y$4:Y$1500,"&gt;"&amp;Y921)+1,IF(AND($C921&gt;=801,$C921&lt;=805),COUNTIFS($C$4:$C$1500,"&gt;=801",$C$4:$C$1500,"&lt;=805",Y$4:Y$1500,"&gt;"&amp;Y921)+1,IF(AND($C921&gt;=701,$C921&lt;=705),COUNTIFS($C$4:$C$1500,"&gt;=701",$C$4:$C$1500,"&lt;=705",Y$4:Y$1500,"&gt;"&amp;Y921)+1,IF(AND($C921&gt;=601,$C921&lt;=606),COUNTIFS($C$4:$C$1500,"&gt;=601",$C$4:$C$1500,"&lt;=606",Y$4:Y$1500,"&gt;"&amp;Y921)+1,"")))))))</f>
        <v/>
      </c>
      <c r="AB921" s="99">
        <f>IF(OR($C921="",Y921=""),"",IF(OR(AND($C921&gt;=1001,$C921&lt;=1005),AND($C921&gt;=1101,$C921&lt;=1105)),COUNTIFS($C$4:$C$1500,"&gt;=1001",$C$4:$C$1500,"&lt;=1005",Y$4:Y$1500,"&gt;"&amp;Y921)+COUNTIFS($C$4:$C$1500,"&gt;=1101",$C$4:$C$1500,"&lt;=1105",Y$4:Y$1500,"&gt;"&amp;Y921)+1,""))</f>
        <v/>
      </c>
      <c r="AC921" s="94" t="n">
        <v>48.05</v>
      </c>
      <c r="AD921" s="94" t="n">
        <v>44.9</v>
      </c>
      <c r="AE921" s="94" t="n">
        <v>33.05</v>
      </c>
      <c r="AF921" s="94" t="n">
        <v>41.46</v>
      </c>
      <c r="AG921" s="94" t="n">
        <v>28.36</v>
      </c>
      <c r="AH921" s="99">
        <f>IF(AND(AC921&gt;0,AC921&lt;36),1,IF(AND(AC921&gt;=36,AC921&lt;51),2,IF(AND(AC921&gt;=51,AC921&lt;71),3,IF(AND(AC921&gt;=71,AC921&lt;=100),4,))))</f>
        <v/>
      </c>
      <c r="AI921" s="99">
        <f>IF(AND(AD921&gt;0,AD921&lt;41),1,IF(AND(AD921&gt;=41,AD921&lt;56),2,IF(AND(AD921&gt;=56,AD921&lt;71),3,IF(AND(AD921&gt;=71,AD921&lt;=100),4,))))</f>
        <v/>
      </c>
      <c r="AJ921" s="99">
        <f>IF(AND(AE921&gt;0,AE921&lt;41),1,IF(AND(AE921&gt;=41,AE921&lt;56),2,IF(AND(AE921&gt;=56,AE921&lt;71),3,IF(AND(AE921&gt;=71,AE921&lt;=100),4,))))</f>
        <v/>
      </c>
      <c r="AK921" s="99">
        <f>IF(AND(AF921&gt;0,AF921&lt;36),1,IF(AND(AF921&gt;=36,AF921&lt;51),2,IF(AND(AF921&gt;=51,AF921&lt;66),3,IF(AND(AF921&gt;=66,AF921&lt;=100),4,))))</f>
        <v/>
      </c>
      <c r="AL921" s="100">
        <f>IF(AND(AG921&gt;0,AG921&lt;37),1,IF(AND(AG921&gt;=37,AG921&lt;58),2,IF(AND(AG921&gt;=58,AG921&lt;71),3,IF(AND(AG921&gt;=71,AG921&lt;=100),4,))))</f>
        <v/>
      </c>
      <c r="AM921" s="101">
        <f>IF((Y921&lt;&gt;"")*(K921&lt;&gt;""),Y921-K921,"")</f>
        <v/>
      </c>
      <c r="AN921" s="99">
        <f>IF((Z921&lt;&gt;"")*(L921&lt;&gt;""),Z921-L921,"")</f>
        <v/>
      </c>
      <c r="AO921" s="99">
        <f>IF((AA921&lt;&gt;"")*(M921&lt;&gt;""),AA921-M921,"")</f>
        <v/>
      </c>
      <c r="AP921" s="99">
        <f>IF((AB921&lt;&gt;"")*(N921&lt;&gt;""),AB921-N921,"")</f>
        <v/>
      </c>
      <c r="AQ921" s="94">
        <f>IF((AC921&lt;&gt;"")*(O921&lt;&gt;""),AC921-O921,"")</f>
        <v/>
      </c>
      <c r="AR921" s="94">
        <f>IF((AD921&lt;&gt;"")*(P921&lt;&gt;""),AD921-P921,"")</f>
        <v/>
      </c>
      <c r="AS921" s="94">
        <f>IF((AE921&lt;&gt;"")*(Q921&lt;&gt;""),AE921-Q921,"")</f>
        <v/>
      </c>
      <c r="AT921" s="94">
        <f>IF((AF921&lt;&gt;"")*(R921&lt;&gt;""),AF921-R921,"")</f>
        <v/>
      </c>
      <c r="AU921" s="94">
        <f>IF((AG921&lt;&gt;"")*(S921&lt;&gt;""),AG921-S921,"")</f>
        <v/>
      </c>
      <c r="AV921" s="99">
        <f>IF((AH921&lt;&gt;"")*(T921&lt;&gt;""),AH921-T921,"")</f>
        <v/>
      </c>
      <c r="AW921" s="99">
        <f>IF((AI921&lt;&gt;"")*(U921&lt;&gt;""),AI921-U921,"")</f>
        <v/>
      </c>
      <c r="AX921" s="99">
        <f>IF((AJ921&lt;&gt;"")*(V921&lt;&gt;""),AJ921-V921,"")</f>
        <v/>
      </c>
      <c r="AY921" s="99">
        <f>IF((AK921&lt;&gt;"")*(W921&lt;&gt;""),AK921-W921,"")</f>
        <v/>
      </c>
      <c r="AZ921" s="102">
        <f>IF((AL921&lt;&gt;"")*(X921&lt;&gt;""),AL921-X921,"")</f>
        <v/>
      </c>
      <c r="BA921" s="50">
        <f>IFERROR(__xludf.dummyfunction("AI(""Actúa como un tutor académico y dirígete personalmente al estudiante "" &amp; I921 &amp; "" "" &amp; J921 &amp; "" "" &amp; G921 &amp; "" "" &amp; H921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AM921 &amp; ""'. Diferencias por área: Matemáticas ("" &amp; AQ921 &amp; ""), Ciencias Natura"&amp;"les ("" &amp; AR921 &amp; ""), Sociales ("" &amp; AS921 &amp; ""), Lectura Crítica ("" &amp; AT921 &amp; "") e Inglés ("" &amp; AU921 &amp; ""). Variación en posición: grupo ("" &amp; AN921 &amp; ""), grado ("" &amp; AO921 &amp; "") y media ("" &amp; AP921 &amp; ""). Puntajes Primer Simulacro: Global "" &amp; K921 &amp; "", Mat "" &amp; "&amp;"O4 &amp; "", Cien "" &amp; P921 &amp; "", Soc "" &amp; Q921 &amp; "", Lec "" &amp; R921 &amp; "", Ing "" &amp; S921 &amp; "". Puntajes Segundo Simulacro: Global "" &amp; Y921 &amp; "", Mat "" &amp; AC921 &amp; "", Cien "" &amp; AD921 &amp; "", Soc "" &amp; AE921 &amp; "", Lec "" &amp; AF921 &amp; "", Ing "" &amp; AG921 &amp; "". Escribe un mensaje motivador"&amp;" y breve (máximo 4 líneas)."")
"),"=AI(""Actúa como un tutor académico y dirígete personalmente al estudiante "" &amp; I921 &amp; "" "" &amp; J921 &amp; "" "" &amp; G921 &amp; "" "" &amp; H921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AM921 &amp; ""'. Diferencias por área: Matemáticas ("" &amp; AQ921 &amp; ""), Ciencias Natur"&amp;"ales ("" &amp; AR921 &amp; ""), Sociales ("" &amp; AS921 &amp; ""), Lectura Crítica ("" &amp; AT921 &amp; "") e Inglés ("" &amp; AU921 &amp; ""). Variación en posición: grupo ("" &amp; AN921 &amp; ""), grado ("" &amp; AO921 &amp; "") y media ("" &amp; AP921 &amp; ""). Puntajes Primer Simulacro: Global "" &amp; K921 &amp; "", Mat "" &amp;"&amp;" O921 &amp; "", Cien "" &amp; P921 &amp; "", Soc "" &amp; Q921 &amp; "", Lec "" &amp; R921 &amp; "", Ing "" &amp; S921 &amp; "". Puntajes Segundo Simulacro: Global "" &amp; Y921 &amp; "", Mat "" &amp; AC921 &amp; "", Cien "" &amp; AD921 &amp; "", Soc "" &amp; AE921 &amp; "", Lec "" &amp; AF921 &amp; "", Ing "" &amp; AG921 &amp; "". Escribe un mensaje motivado"&amp;"r y breve (máximo 4 líneas)."")
")</f>
        <v/>
      </c>
      <c r="BB921" s="119">
        <f>IF(SUM(BC921:BG921)=0,"",IF(BG921="",ROUND(((BC921*3+BD921*3+BE921*3+BF921*3)/12)*5,0),ROUND(((BC921*3+BD921*3+BE921*3+BF921*3+BG921*1)/13)*5,0)))</f>
        <v/>
      </c>
      <c r="BC921" s="119" t="n">
        <v>58</v>
      </c>
      <c r="BD921" s="119" t="n">
        <v>54</v>
      </c>
      <c r="BE921" s="119" t="n">
        <v>52</v>
      </c>
      <c r="BF921" s="119" t="n">
        <v>47</v>
      </c>
      <c r="BG921" s="119" t="n">
        <v>44</v>
      </c>
      <c r="BH921" s="41">
        <f>IF(AND(ISNUMBER(BB921),ISNUMBER(Y921)),BB921-Y921,"")</f>
        <v/>
      </c>
      <c r="BI921" s="119" t="n"/>
      <c r="BJ921" s="119" t="n"/>
      <c r="BK921" s="119" t="n"/>
      <c r="BL921" s="119" t="n"/>
      <c r="BM921" s="119" t="n"/>
    </row>
    <row r="922" ht="15.75" customHeight="1" s="42">
      <c r="A922" s="93" t="n"/>
      <c r="B922" s="94" t="inlineStr">
        <is>
          <t>Bachillerato</t>
        </is>
      </c>
      <c r="C922" s="94" t="n">
        <v>1102</v>
      </c>
      <c r="D922" s="94" t="n"/>
      <c r="E922" s="95" t="n">
        <v>1022147400</v>
      </c>
      <c r="F922" s="96">
        <f>TRIM(G922&amp;" "&amp;H922&amp;" "&amp;I922&amp;" "&amp;J922)</f>
        <v/>
      </c>
      <c r="G922" s="94" t="inlineStr">
        <is>
          <t>Grajales</t>
        </is>
      </c>
      <c r="H922" s="94" t="inlineStr">
        <is>
          <t>Arenas</t>
        </is>
      </c>
      <c r="I922" s="94" t="inlineStr">
        <is>
          <t>Emanuel</t>
        </is>
      </c>
      <c r="J922" s="97" t="n"/>
      <c r="K922" s="98">
        <f>IF(SUM(O922:S922)=0, "", ROUND(((O922*3+P922*3+Q922*3+R922*3+S922*1)/13)*5,0))</f>
        <v/>
      </c>
      <c r="L922" s="99">
        <f>IF(OR($C922="",K922=""),"",COUNTIFS($C$4:$C$1500,$C922,K$4:K$1500,"&gt;"&amp;K922)+1)</f>
        <v/>
      </c>
      <c r="M922" s="99">
        <f>IF(OR($C922="",K922=""),"",IF(AND($C922&gt;=1001,$C922&lt;=1005),COUNTIFS($C$4:$C$1500,"&gt;=1001",$C$4:$C$1500,"&lt;=1005",K$4:K$1500,"&gt;"&amp;K922)+1,IF(AND($C922&gt;=1101,$C922&lt;=1105),COUNTIFS($C$4:$C$1500,"&gt;=1101",$C$4:$C$1500,"&lt;=1105",K$4:K$1500,"&gt;"&amp;K922)+1,IF(AND($C922&gt;=901,$C922&lt;=905),COUNTIFS($C$4:$C$1500,"&gt;=901",$C$4:$C$1500,"&lt;=905",K$4:K$1500,"&gt;"&amp;K922)+1,IF(AND($C922&gt;=801,$C922&lt;=805),COUNTIFS($C$4:$C$1500,"&gt;=801",$C$4:$C$1500,"&lt;=805",K$4:K$1500,"&gt;"&amp;K922)+1,IF(AND($C922&gt;=701,$C922&lt;=705),COUNTIFS($C$4:$C$1500,"&gt;=701",$C$4:$C$1500,"&lt;=705",K$4:K$1500,"&gt;"&amp;K922)+1,IF(AND($C922&gt;=601,$C922&lt;=606),COUNTIFS($C$4:$C$1500,"&gt;=601",$C$4:$C$1500,"&lt;=606",K$4:K$1500,"&gt;"&amp;K922)+1,"")))))))</f>
        <v/>
      </c>
      <c r="N922" s="99">
        <f>IF(OR($C922="",K922=""),"",IF(OR(AND($C922&gt;=1001,$C922&lt;=1005),AND($C922&gt;=1101,$C922&lt;=1105)),COUNTIFS($C$4:$C$1500,"&gt;=1001",$C$4:$C$1500,"&lt;=1005",K$4:K$1500,"&gt;"&amp;K922)+COUNTIFS($C$4:$C$1500,"&gt;=1101",$C$4:$C$1500,"&lt;=1105",K$4:K$1500,"&gt;"&amp;K922)+1,""))</f>
        <v/>
      </c>
      <c r="O922" s="94" t="n">
        <v>44.7</v>
      </c>
      <c r="P922" s="94" t="n">
        <v>55.49</v>
      </c>
      <c r="Q922" s="94" t="n">
        <v>37.15</v>
      </c>
      <c r="R922" s="94" t="n">
        <v>56.1</v>
      </c>
      <c r="S922" s="94" t="n">
        <v>63.64</v>
      </c>
      <c r="T922" s="99">
        <f>IF(AND(O922&gt;0,O922&lt;36),1,IF(AND(O922&gt;=36,O922&lt;51),2,IF(AND(O922&gt;=51,O922&lt;71),3,IF(AND(O922&gt;=71,O922&lt;=100),4,))))</f>
        <v/>
      </c>
      <c r="U922" s="99">
        <f>IF(AND(P922&gt;0,P922&lt;41),1,IF(AND(P922&gt;=41,P922&lt;56),2,IF(AND(P922&gt;=56,P922&lt;71),3,IF(AND(P922&gt;=71,P922&lt;=100),4,))))</f>
        <v/>
      </c>
      <c r="V922" s="99">
        <f>IF(AND(Q922&gt;0,Q922&lt;41),1,IF(AND(Q922&gt;=41,Q922&lt;56),2,IF(AND(Q922&gt;=56,Q922&lt;71),3,IF(AND(Q922&gt;=71,Q922&lt;=100),4,))))</f>
        <v/>
      </c>
      <c r="W922" s="99">
        <f>IF(AND(R922&gt;0,R922&lt;36),1,IF(AND(R922&gt;=36,R922&lt;51),2,IF(AND(R922&gt;=51,R922&lt;66),3,IF(AND(R922&gt;=66,R922&lt;=100),4,))))</f>
        <v/>
      </c>
      <c r="X922" s="100">
        <f>IF(AND(S922&gt;0,S922&lt;37),1,IF(AND(S922&gt;=37,S922&lt;58),2,IF(AND(S922&gt;=58,S922&lt;71),3,IF(AND(S922&gt;=71,S922&lt;=100),4,))))</f>
        <v/>
      </c>
      <c r="Y922" s="101">
        <f>IF(SUM(AC922:AG922)=0, "", ROUND(((AC922*3+AD922*3+AE922*3+AF922*3+AG922*1)/13)*5,0))</f>
        <v/>
      </c>
      <c r="Z922" s="99">
        <f>IF(OR($C922="",Y922=""),"",COUNTIFS($C$4:$C$1500,$C922,Y$4:Y$1500,"&gt;"&amp;Y922)+1)</f>
        <v/>
      </c>
      <c r="AA922" s="99">
        <f>IF(OR($C922="",Y922=""),"",IF(AND($C922&gt;=1001,$C922&lt;=1005),COUNTIFS($C$4:$C$1500,"&gt;=1001",$C$4:$C$1500,"&lt;=1005",Y$4:Y$1500,"&gt;"&amp;Y922)+1,IF(AND($C922&gt;=1101,$C922&lt;=1105),COUNTIFS($C$4:$C$1500,"&gt;=1101",$C$4:$C$1500,"&lt;=1105",Y$4:Y$1500,"&gt;"&amp;Y922)+1,IF(AND($C922&gt;=901,$C922&lt;=905),COUNTIFS($C$4:$C$1500,"&gt;=901",$C$4:$C$1500,"&lt;=905",Y$4:Y$1500,"&gt;"&amp;Y922)+1,IF(AND($C922&gt;=801,$C922&lt;=805),COUNTIFS($C$4:$C$1500,"&gt;=801",$C$4:$C$1500,"&lt;=805",Y$4:Y$1500,"&gt;"&amp;Y922)+1,IF(AND($C922&gt;=701,$C922&lt;=705),COUNTIFS($C$4:$C$1500,"&gt;=701",$C$4:$C$1500,"&lt;=705",Y$4:Y$1500,"&gt;"&amp;Y922)+1,IF(AND($C922&gt;=601,$C922&lt;=606),COUNTIFS($C$4:$C$1500,"&gt;=601",$C$4:$C$1500,"&lt;=606",Y$4:Y$1500,"&gt;"&amp;Y922)+1,"")))))))</f>
        <v/>
      </c>
      <c r="AB922" s="99">
        <f>IF(OR($C922="",Y922=""),"",IF(OR(AND($C922&gt;=1001,$C922&lt;=1005),AND($C922&gt;=1101,$C922&lt;=1105)),COUNTIFS($C$4:$C$1500,"&gt;=1001",$C$4:$C$1500,"&lt;=1005",Y$4:Y$1500,"&gt;"&amp;Y922)+COUNTIFS($C$4:$C$1500,"&gt;=1101",$C$4:$C$1500,"&lt;=1105",Y$4:Y$1500,"&gt;"&amp;Y922)+1,""))</f>
        <v/>
      </c>
      <c r="AC922" s="94" t="n">
        <v>30.17</v>
      </c>
      <c r="AD922" s="94" t="n">
        <v>60.9</v>
      </c>
      <c r="AE922" s="94" t="n">
        <v>61.17</v>
      </c>
      <c r="AF922" s="94" t="n">
        <v>43.9</v>
      </c>
      <c r="AG922" s="94" t="n">
        <v>61.09</v>
      </c>
      <c r="AH922" s="99">
        <f>IF(AND(AC922&gt;0,AC922&lt;36),1,IF(AND(AC922&gt;=36,AC922&lt;51),2,IF(AND(AC922&gt;=51,AC922&lt;71),3,IF(AND(AC922&gt;=71,AC922&lt;=100),4,))))</f>
        <v/>
      </c>
      <c r="AI922" s="99">
        <f>IF(AND(AD922&gt;0,AD922&lt;41),1,IF(AND(AD922&gt;=41,AD922&lt;56),2,IF(AND(AD922&gt;=56,AD922&lt;71),3,IF(AND(AD922&gt;=71,AD922&lt;=100),4,))))</f>
        <v/>
      </c>
      <c r="AJ922" s="99">
        <f>IF(AND(AE922&gt;0,AE922&lt;41),1,IF(AND(AE922&gt;=41,AE922&lt;56),2,IF(AND(AE922&gt;=56,AE922&lt;71),3,IF(AND(AE922&gt;=71,AE922&lt;=100),4,))))</f>
        <v/>
      </c>
      <c r="AK922" s="99">
        <f>IF(AND(AF922&gt;0,AF922&lt;36),1,IF(AND(AF922&gt;=36,AF922&lt;51),2,IF(AND(AF922&gt;=51,AF922&lt;66),3,IF(AND(AF922&gt;=66,AF922&lt;=100),4,))))</f>
        <v/>
      </c>
      <c r="AL922" s="100">
        <f>IF(AND(AG922&gt;0,AG922&lt;37),1,IF(AND(AG922&gt;=37,AG922&lt;58),2,IF(AND(AG922&gt;=58,AG922&lt;71),3,IF(AND(AG922&gt;=71,AG922&lt;=100),4,))))</f>
        <v/>
      </c>
      <c r="AM922" s="101">
        <f>IF((Y922&lt;&gt;"")*(K922&lt;&gt;""),Y922-K922,"")</f>
        <v/>
      </c>
      <c r="AN922" s="99">
        <f>IF((Z922&lt;&gt;"")*(L922&lt;&gt;""),Z922-L922,"")</f>
        <v/>
      </c>
      <c r="AO922" s="99">
        <f>IF((AA922&lt;&gt;"")*(M922&lt;&gt;""),AA922-M922,"")</f>
        <v/>
      </c>
      <c r="AP922" s="99">
        <f>IF((AB922&lt;&gt;"")*(N922&lt;&gt;""),AB922-N922,"")</f>
        <v/>
      </c>
      <c r="AQ922" s="94">
        <f>IF((AC922&lt;&gt;"")*(O922&lt;&gt;""),AC922-O922,"")</f>
        <v/>
      </c>
      <c r="AR922" s="94">
        <f>IF((AD922&lt;&gt;"")*(P922&lt;&gt;""),AD922-P922,"")</f>
        <v/>
      </c>
      <c r="AS922" s="94">
        <f>IF((AE922&lt;&gt;"")*(Q922&lt;&gt;""),AE922-Q922,"")</f>
        <v/>
      </c>
      <c r="AT922" s="94">
        <f>IF((AF922&lt;&gt;"")*(R922&lt;&gt;""),AF922-R922,"")</f>
        <v/>
      </c>
      <c r="AU922" s="94">
        <f>IF((AG922&lt;&gt;"")*(S922&lt;&gt;""),AG922-S922,"")</f>
        <v/>
      </c>
      <c r="AV922" s="99">
        <f>IF((AH922&lt;&gt;"")*(T922&lt;&gt;""),AH922-T922,"")</f>
        <v/>
      </c>
      <c r="AW922" s="99">
        <f>IF((AI922&lt;&gt;"")*(U922&lt;&gt;""),AI922-U922,"")</f>
        <v/>
      </c>
      <c r="AX922" s="99">
        <f>IF((AJ922&lt;&gt;"")*(V922&lt;&gt;""),AJ922-V922,"")</f>
        <v/>
      </c>
      <c r="AY922" s="99">
        <f>IF((AK922&lt;&gt;"")*(W922&lt;&gt;""),AK922-W922,"")</f>
        <v/>
      </c>
      <c r="AZ922" s="102">
        <f>IF((AL922&lt;&gt;"")*(X922&lt;&gt;""),AL922-X922,"")</f>
        <v/>
      </c>
      <c r="BA922" s="50">
        <f>IFERROR(__xludf.dummyfunction("AI(""Actúa como un tutor académico y dirígete personalmente al estudiante "" &amp; I922 &amp; "" "" &amp; J922 &amp; "" "" &amp; G922 &amp; "" "" &amp; H922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AM922 &amp; ""'. Diferencias por área: Matemáticas ("" &amp; AQ922 &amp; ""), Ciencias Natura"&amp;"les ("" &amp; AR922 &amp; ""), Sociales ("" &amp; AS922 &amp; ""), Lectura Crítica ("" &amp; AT922 &amp; "") e Inglés ("" &amp; AU922 &amp; ""). Variación en posición: grupo ("" &amp; AN922 &amp; ""), grado ("" &amp; AO922 &amp; "") y media ("" &amp; AP922 &amp; ""). Puntajes Primer Simulacro: Global "" &amp; K922 &amp; "", Mat "" &amp; "&amp;"O4 &amp; "", Cien "" &amp; P922 &amp; "", Soc "" &amp; Q922 &amp; "", Lec "" &amp; R922 &amp; "", Ing "" &amp; S922 &amp; "". Puntajes Segundo Simulacro: Global "" &amp; Y922 &amp; "", Mat "" &amp; AC922 &amp; "", Cien "" &amp; AD922 &amp; "", Soc "" &amp; AE922 &amp; "", Lec "" &amp; AF922 &amp; "", Ing "" &amp; AG922 &amp; "". Escribe un mensaje motivador"&amp;" y breve (máximo 4 líneas)."")
"),"=AI(""Actúa como un tutor académico y dirígete personalmente al estudiante "" &amp; I922 &amp; "" "" &amp; J922 &amp; "" "" &amp; G922 &amp; "" "" &amp; H922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AM922 &amp; ""'. Diferencias por área: Matemáticas ("" &amp; AQ922 &amp; ""), Ciencias Natur"&amp;"ales ("" &amp; AR922 &amp; ""), Sociales ("" &amp; AS922 &amp; ""), Lectura Crítica ("" &amp; AT922 &amp; "") e Inglés ("" &amp; AU922 &amp; ""). Variación en posición: grupo ("" &amp; AN922 &amp; ""), grado ("" &amp; AO922 &amp; "") y media ("" &amp; AP922 &amp; ""). Puntajes Primer Simulacro: Global "" &amp; K922 &amp; "", Mat "" &amp;"&amp;" O922 &amp; "", Cien "" &amp; P922 &amp; "", Soc "" &amp; Q922 &amp; "", Lec "" &amp; R922 &amp; "", Ing "" &amp; S922 &amp; "". Puntajes Segundo Simulacro: Global "" &amp; Y922 &amp; "", Mat "" &amp; AC922 &amp; "", Cien "" &amp; AD922 &amp; "", Soc "" &amp; AE922 &amp; "", Lec "" &amp; AF922 &amp; "", Ing "" &amp; AG922 &amp; "". Escribe un mensaje motivado"&amp;"r y breve (máximo 4 líneas)."")
")</f>
        <v/>
      </c>
      <c r="BB922" s="119">
        <f>IF(SUM(BC922:BG922)=0,"",IF(BG922="",ROUND(((BC922*3+BD922*3+BE922*3+BF922*3)/12)*5,0),ROUND(((BC922*3+BD922*3+BE922*3+BF922*3+BG922*1)/13)*5,0)))</f>
        <v/>
      </c>
      <c r="BC922" s="119" t="n">
        <v>49</v>
      </c>
      <c r="BD922" s="119" t="n">
        <v>48</v>
      </c>
      <c r="BE922" s="119" t="n">
        <v>46</v>
      </c>
      <c r="BF922" s="119" t="n">
        <v>53</v>
      </c>
      <c r="BG922" s="119" t="n">
        <v>53</v>
      </c>
      <c r="BH922" s="41">
        <f>IF(AND(ISNUMBER(BB922),ISNUMBER(Y922)),BB922-Y922,"")</f>
        <v/>
      </c>
      <c r="BI922" s="119" t="n"/>
      <c r="BJ922" s="119" t="n"/>
      <c r="BK922" s="119" t="n"/>
      <c r="BL922" s="119" t="n"/>
      <c r="BM922" s="119" t="n"/>
    </row>
    <row r="923" ht="15.75" customHeight="1" s="42">
      <c r="A923" s="93" t="n"/>
      <c r="B923" s="94" t="inlineStr">
        <is>
          <t>Bachillerato</t>
        </is>
      </c>
      <c r="C923" s="94" t="n">
        <v>1102</v>
      </c>
      <c r="D923" s="94" t="n"/>
      <c r="E923" s="95" t="n">
        <v>1011593308</v>
      </c>
      <c r="F923" s="96">
        <f>TRIM(G923&amp;" "&amp;H923&amp;" "&amp;I923&amp;" "&amp;J923)</f>
        <v/>
      </c>
      <c r="G923" s="94" t="inlineStr">
        <is>
          <t>Guzmán</t>
        </is>
      </c>
      <c r="H923" s="94" t="inlineStr">
        <is>
          <t>Gómez</t>
        </is>
      </c>
      <c r="I923" s="94" t="inlineStr">
        <is>
          <t>María</t>
        </is>
      </c>
      <c r="J923" s="97" t="inlineStr">
        <is>
          <t>José</t>
        </is>
      </c>
      <c r="K923" s="98">
        <f>IF(SUM(O923:S923)=0, "", ROUND(((O923*3+P923*3+Q923*3+R923*3+S923*1)/13)*5,0))</f>
        <v/>
      </c>
      <c r="L923" s="99">
        <f>IF(OR($C923="",K923=""),"",COUNTIFS($C$4:$C$1500,$C923,K$4:K$1500,"&gt;"&amp;K923)+1)</f>
        <v/>
      </c>
      <c r="M923" s="99">
        <f>IF(OR($C923="",K923=""),"",IF(AND($C923&gt;=1001,$C923&lt;=1005),COUNTIFS($C$4:$C$1500,"&gt;=1001",$C$4:$C$1500,"&lt;=1005",K$4:K$1500,"&gt;"&amp;K923)+1,IF(AND($C923&gt;=1101,$C923&lt;=1105),COUNTIFS($C$4:$C$1500,"&gt;=1101",$C$4:$C$1500,"&lt;=1105",K$4:K$1500,"&gt;"&amp;K923)+1,IF(AND($C923&gt;=901,$C923&lt;=905),COUNTIFS($C$4:$C$1500,"&gt;=901",$C$4:$C$1500,"&lt;=905",K$4:K$1500,"&gt;"&amp;K923)+1,IF(AND($C923&gt;=801,$C923&lt;=805),COUNTIFS($C$4:$C$1500,"&gt;=801",$C$4:$C$1500,"&lt;=805",K$4:K$1500,"&gt;"&amp;K923)+1,IF(AND($C923&gt;=701,$C923&lt;=705),COUNTIFS($C$4:$C$1500,"&gt;=701",$C$4:$C$1500,"&lt;=705",K$4:K$1500,"&gt;"&amp;K923)+1,IF(AND($C923&gt;=601,$C923&lt;=606),COUNTIFS($C$4:$C$1500,"&gt;=601",$C$4:$C$1500,"&lt;=606",K$4:K$1500,"&gt;"&amp;K923)+1,"")))))))</f>
        <v/>
      </c>
      <c r="N923" s="99">
        <f>IF(OR($C923="",K923=""),"",IF(OR(AND($C923&gt;=1001,$C923&lt;=1005),AND($C923&gt;=1101,$C923&lt;=1105)),COUNTIFS($C$4:$C$1500,"&gt;=1001",$C$4:$C$1500,"&lt;=1005",K$4:K$1500,"&gt;"&amp;K923)+COUNTIFS($C$4:$C$1500,"&gt;=1101",$C$4:$C$1500,"&lt;=1105",K$4:K$1500,"&gt;"&amp;K923)+1,""))</f>
        <v/>
      </c>
      <c r="O923" s="94" t="n">
        <v>46.26</v>
      </c>
      <c r="P923" s="94" t="n">
        <v>43.24</v>
      </c>
      <c r="Q923" s="94" t="n">
        <v>37.08</v>
      </c>
      <c r="R923" s="94" t="n">
        <v>56.1</v>
      </c>
      <c r="S923" s="94" t="n">
        <v>69.09</v>
      </c>
      <c r="T923" s="99">
        <f>IF(AND(O923&gt;0,O923&lt;36),1,IF(AND(O923&gt;=36,O923&lt;51),2,IF(AND(O923&gt;=51,O923&lt;71),3,IF(AND(O923&gt;=71,O923&lt;=100),4,))))</f>
        <v/>
      </c>
      <c r="U923" s="99">
        <f>IF(AND(P923&gt;0,P923&lt;41),1,IF(AND(P923&gt;=41,P923&lt;56),2,IF(AND(P923&gt;=56,P923&lt;71),3,IF(AND(P923&gt;=71,P923&lt;=100),4,))))</f>
        <v/>
      </c>
      <c r="V923" s="99">
        <f>IF(AND(Q923&gt;0,Q923&lt;41),1,IF(AND(Q923&gt;=41,Q923&lt;56),2,IF(AND(Q923&gt;=56,Q923&lt;71),3,IF(AND(Q923&gt;=71,Q923&lt;=100),4,))))</f>
        <v/>
      </c>
      <c r="W923" s="99">
        <f>IF(AND(R923&gt;0,R923&lt;36),1,IF(AND(R923&gt;=36,R923&lt;51),2,IF(AND(R923&gt;=51,R923&lt;66),3,IF(AND(R923&gt;=66,R923&lt;=100),4,))))</f>
        <v/>
      </c>
      <c r="X923" s="100">
        <f>IF(AND(S923&gt;0,S923&lt;37),1,IF(AND(S923&gt;=37,S923&lt;58),2,IF(AND(S923&gt;=58,S923&lt;71),3,IF(AND(S923&gt;=71,S923&lt;=100),4,))))</f>
        <v/>
      </c>
      <c r="Y923" s="101">
        <f>IF(SUM(AC923:AG923)=0, "", ROUND(((AC923*3+AD923*3+AE923*3+AF923*3+AG923*1)/13)*5,0))</f>
        <v/>
      </c>
      <c r="Z923" s="99">
        <f>IF(OR($C923="",Y923=""),"",COUNTIFS($C$4:$C$1500,$C923,Y$4:Y$1500,"&gt;"&amp;Y923)+1)</f>
        <v/>
      </c>
      <c r="AA923" s="99">
        <f>IF(OR($C923="",Y923=""),"",IF(AND($C923&gt;=1001,$C923&lt;=1005),COUNTIFS($C$4:$C$1500,"&gt;=1001",$C$4:$C$1500,"&lt;=1005",Y$4:Y$1500,"&gt;"&amp;Y923)+1,IF(AND($C923&gt;=1101,$C923&lt;=1105),COUNTIFS($C$4:$C$1500,"&gt;=1101",$C$4:$C$1500,"&lt;=1105",Y$4:Y$1500,"&gt;"&amp;Y923)+1,IF(AND($C923&gt;=901,$C923&lt;=905),COUNTIFS($C$4:$C$1500,"&gt;=901",$C$4:$C$1500,"&lt;=905",Y$4:Y$1500,"&gt;"&amp;Y923)+1,IF(AND($C923&gt;=801,$C923&lt;=805),COUNTIFS($C$4:$C$1500,"&gt;=801",$C$4:$C$1500,"&lt;=805",Y$4:Y$1500,"&gt;"&amp;Y923)+1,IF(AND($C923&gt;=701,$C923&lt;=705),COUNTIFS($C$4:$C$1500,"&gt;=701",$C$4:$C$1500,"&lt;=705",Y$4:Y$1500,"&gt;"&amp;Y923)+1,IF(AND($C923&gt;=601,$C923&lt;=606),COUNTIFS($C$4:$C$1500,"&gt;=601",$C$4:$C$1500,"&lt;=606",Y$4:Y$1500,"&gt;"&amp;Y923)+1,"")))))))</f>
        <v/>
      </c>
      <c r="AB923" s="99">
        <f>IF(OR($C923="",Y923=""),"",IF(OR(AND($C923&gt;=1001,$C923&lt;=1005),AND($C923&gt;=1101,$C923&lt;=1105)),COUNTIFS($C$4:$C$1500,"&gt;=1001",$C$4:$C$1500,"&lt;=1005",Y$4:Y$1500,"&gt;"&amp;Y923)+COUNTIFS($C$4:$C$1500,"&gt;=1101",$C$4:$C$1500,"&lt;=1105",Y$4:Y$1500,"&gt;"&amp;Y923)+1,""))</f>
        <v/>
      </c>
      <c r="AC923" s="94" t="n">
        <v>47.56</v>
      </c>
      <c r="AD923" s="94" t="n">
        <v>31.73</v>
      </c>
      <c r="AE923" s="94" t="n">
        <v>41.02</v>
      </c>
      <c r="AF923" s="94" t="n">
        <v>41.46</v>
      </c>
      <c r="AG923" s="94" t="n">
        <v>34.91</v>
      </c>
      <c r="AH923" s="99">
        <f>IF(AND(AC923&gt;0,AC923&lt;36),1,IF(AND(AC923&gt;=36,AC923&lt;51),2,IF(AND(AC923&gt;=51,AC923&lt;71),3,IF(AND(AC923&gt;=71,AC923&lt;=100),4,))))</f>
        <v/>
      </c>
      <c r="AI923" s="99">
        <f>IF(AND(AD923&gt;0,AD923&lt;41),1,IF(AND(AD923&gt;=41,AD923&lt;56),2,IF(AND(AD923&gt;=56,AD923&lt;71),3,IF(AND(AD923&gt;=71,AD923&lt;=100),4,))))</f>
        <v/>
      </c>
      <c r="AJ923" s="99">
        <f>IF(AND(AE923&gt;0,AE923&lt;41),1,IF(AND(AE923&gt;=41,AE923&lt;56),2,IF(AND(AE923&gt;=56,AE923&lt;71),3,IF(AND(AE923&gt;=71,AE923&lt;=100),4,))))</f>
        <v/>
      </c>
      <c r="AK923" s="99">
        <f>IF(AND(AF923&gt;0,AF923&lt;36),1,IF(AND(AF923&gt;=36,AF923&lt;51),2,IF(AND(AF923&gt;=51,AF923&lt;66),3,IF(AND(AF923&gt;=66,AF923&lt;=100),4,))))</f>
        <v/>
      </c>
      <c r="AL923" s="100">
        <f>IF(AND(AG923&gt;0,AG923&lt;37),1,IF(AND(AG923&gt;=37,AG923&lt;58),2,IF(AND(AG923&gt;=58,AG923&lt;71),3,IF(AND(AG923&gt;=71,AG923&lt;=100),4,))))</f>
        <v/>
      </c>
      <c r="AM923" s="101">
        <f>IF((Y923&lt;&gt;"")*(K923&lt;&gt;""),Y923-K923,"")</f>
        <v/>
      </c>
      <c r="AN923" s="99">
        <f>IF((Z923&lt;&gt;"")*(L923&lt;&gt;""),Z923-L923,"")</f>
        <v/>
      </c>
      <c r="AO923" s="99">
        <f>IF((AA923&lt;&gt;"")*(M923&lt;&gt;""),AA923-M923,"")</f>
        <v/>
      </c>
      <c r="AP923" s="99">
        <f>IF((AB923&lt;&gt;"")*(N923&lt;&gt;""),AB923-N923,"")</f>
        <v/>
      </c>
      <c r="AQ923" s="94">
        <f>IF((AC923&lt;&gt;"")*(O923&lt;&gt;""),AC923-O923,"")</f>
        <v/>
      </c>
      <c r="AR923" s="94">
        <f>IF((AD923&lt;&gt;"")*(P923&lt;&gt;""),AD923-P923,"")</f>
        <v/>
      </c>
      <c r="AS923" s="94">
        <f>IF((AE923&lt;&gt;"")*(Q923&lt;&gt;""),AE923-Q923,"")</f>
        <v/>
      </c>
      <c r="AT923" s="94">
        <f>IF((AF923&lt;&gt;"")*(R923&lt;&gt;""),AF923-R923,"")</f>
        <v/>
      </c>
      <c r="AU923" s="94">
        <f>IF((AG923&lt;&gt;"")*(S923&lt;&gt;""),AG923-S923,"")</f>
        <v/>
      </c>
      <c r="AV923" s="99">
        <f>IF((AH923&lt;&gt;"")*(T923&lt;&gt;""),AH923-T923,"")</f>
        <v/>
      </c>
      <c r="AW923" s="99">
        <f>IF((AI923&lt;&gt;"")*(U923&lt;&gt;""),AI923-U923,"")</f>
        <v/>
      </c>
      <c r="AX923" s="99">
        <f>IF((AJ923&lt;&gt;"")*(V923&lt;&gt;""),AJ923-V923,"")</f>
        <v/>
      </c>
      <c r="AY923" s="99">
        <f>IF((AK923&lt;&gt;"")*(W923&lt;&gt;""),AK923-W923,"")</f>
        <v/>
      </c>
      <c r="AZ923" s="102">
        <f>IF((AL923&lt;&gt;"")*(X923&lt;&gt;""),AL923-X923,"")</f>
        <v/>
      </c>
      <c r="BA923" s="50">
        <f>IFERROR(__xludf.dummyfunction("AI(""Actúa como un tutor académico y dirígete personalmente al estudiante "" &amp; I923 &amp; "" "" &amp; J923 &amp; "" "" &amp; G923 &amp; "" "" &amp; H923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AM923 &amp; ""'. Diferencias por área: Matemáticas ("" &amp; AQ923 &amp; ""), Ciencias Natura"&amp;"les ("" &amp; AR923 &amp; ""), Sociales ("" &amp; AS923 &amp; ""), Lectura Crítica ("" &amp; AT923 &amp; "") e Inglés ("" &amp; AU923 &amp; ""). Variación en posición: grupo ("" &amp; AN923 &amp; ""), grado ("" &amp; AO923 &amp; "") y media ("" &amp; AP923 &amp; ""). Puntajes Primer Simulacro: Global "" &amp; K923 &amp; "", Mat "" &amp; "&amp;"O4 &amp; "", Cien "" &amp; P923 &amp; "", Soc "" &amp; Q923 &amp; "", Lec "" &amp; R923 &amp; "", Ing "" &amp; S923 &amp; "". Puntajes Segundo Simulacro: Global "" &amp; Y923 &amp; "", Mat "" &amp; AC923 &amp; "", Cien "" &amp; AD923 &amp; "", Soc "" &amp; AE923 &amp; "", Lec "" &amp; AF923 &amp; "", Ing "" &amp; AG923 &amp; "". Escribe un mensaje motivador"&amp;" y breve (máximo 4 líneas)."")
"),"=AI(""Actúa como un tutor académico y dirígete personalmente al estudiante "" &amp; I923 &amp; "" "" &amp; J923 &amp; "" "" &amp; G923 &amp; "" "" &amp; H923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AM923 &amp; ""'. Diferencias por área: Matemáticas ("" &amp; AQ923 &amp; ""), Ciencias Natur"&amp;"ales ("" &amp; AR923 &amp; ""), Sociales ("" &amp; AS923 &amp; ""), Lectura Crítica ("" &amp; AT923 &amp; "") e Inglés ("" &amp; AU923 &amp; ""). Variación en posición: grupo ("" &amp; AN923 &amp; ""), grado ("" &amp; AO923 &amp; "") y media ("" &amp; AP923 &amp; ""). Puntajes Primer Simulacro: Global "" &amp; K923 &amp; "", Mat "" &amp;"&amp;" O923 &amp; "", Cien "" &amp; P923 &amp; "", Soc "" &amp; Q923 &amp; "", Lec "" &amp; R923 &amp; "", Ing "" &amp; S923 &amp; "". Puntajes Segundo Simulacro: Global "" &amp; Y923 &amp; "", Mat "" &amp; AC923 &amp; "", Cien "" &amp; AD923 &amp; "", Soc "" &amp; AE923 &amp; "", Lec "" &amp; AF923 &amp; "", Ing "" &amp; AG923 &amp; "". Escribe un mensaje motivado"&amp;"r y breve (máximo 4 líneas)."")
")</f>
        <v/>
      </c>
      <c r="BB923" s="119">
        <f>IF(SUM(BC923:BG923)=0,"",IF(BG923="",ROUND(((BC923*3+BD923*3+BE923*3+BF923*3)/12)*5,0),ROUND(((BC923*3+BD923*3+BE923*3+BF923*3+BG923*1)/13)*5,0)))</f>
        <v/>
      </c>
      <c r="BC923" s="119" t="n">
        <v>49</v>
      </c>
      <c r="BD923" s="119" t="n">
        <v>46</v>
      </c>
      <c r="BE923" s="119" t="n">
        <v>39</v>
      </c>
      <c r="BF923" s="119" t="n">
        <v>51</v>
      </c>
      <c r="BG923" s="119" t="n">
        <v>48</v>
      </c>
      <c r="BH923" s="41">
        <f>IF(AND(ISNUMBER(BB923),ISNUMBER(Y923)),BB923-Y923,"")</f>
        <v/>
      </c>
      <c r="BI923" s="119" t="n"/>
      <c r="BJ923" s="119" t="n"/>
      <c r="BK923" s="119" t="n"/>
      <c r="BL923" s="119" t="n"/>
      <c r="BM923" s="119" t="n"/>
    </row>
    <row r="924" ht="15.75" customHeight="1" s="42">
      <c r="A924" s="93" t="n"/>
      <c r="B924" s="94" t="inlineStr">
        <is>
          <t>Bachillerato</t>
        </is>
      </c>
      <c r="C924" s="94" t="n">
        <v>1102</v>
      </c>
      <c r="D924" s="94" t="n"/>
      <c r="E924" s="95" t="n">
        <v>1105375064</v>
      </c>
      <c r="F924" s="96">
        <f>TRIM(G924&amp;" "&amp;H924&amp;" "&amp;I924&amp;" "&amp;J924)</f>
        <v/>
      </c>
      <c r="G924" s="94" t="inlineStr">
        <is>
          <t>Hernández</t>
        </is>
      </c>
      <c r="H924" s="94" t="inlineStr">
        <is>
          <t>Morales</t>
        </is>
      </c>
      <c r="I924" s="94" t="inlineStr">
        <is>
          <t>Yeri</t>
        </is>
      </c>
      <c r="J924" s="97" t="inlineStr">
        <is>
          <t>Brisbanny</t>
        </is>
      </c>
      <c r="K924" s="98">
        <f>IF(SUM(O924:S924)=0, "", ROUND(((O924*3+P924*3+Q924*3+R924*3+S924*1)/13)*5,0))</f>
        <v/>
      </c>
      <c r="L924" s="99">
        <f>IF(OR($C924="",K924=""),"",COUNTIFS($C$4:$C$1500,$C924,K$4:K$1500,"&gt;"&amp;K924)+1)</f>
        <v/>
      </c>
      <c r="M924" s="99">
        <f>IF(OR($C924="",K924=""),"",IF(AND($C924&gt;=1001,$C924&lt;=1005),COUNTIFS($C$4:$C$1500,"&gt;=1001",$C$4:$C$1500,"&lt;=1005",K$4:K$1500,"&gt;"&amp;K924)+1,IF(AND($C924&gt;=1101,$C924&lt;=1105),COUNTIFS($C$4:$C$1500,"&gt;=1101",$C$4:$C$1500,"&lt;=1105",K$4:K$1500,"&gt;"&amp;K924)+1,IF(AND($C924&gt;=901,$C924&lt;=905),COUNTIFS($C$4:$C$1500,"&gt;=901",$C$4:$C$1500,"&lt;=905",K$4:K$1500,"&gt;"&amp;K924)+1,IF(AND($C924&gt;=801,$C924&lt;=805),COUNTIFS($C$4:$C$1500,"&gt;=801",$C$4:$C$1500,"&lt;=805",K$4:K$1500,"&gt;"&amp;K924)+1,IF(AND($C924&gt;=701,$C924&lt;=705),COUNTIFS($C$4:$C$1500,"&gt;=701",$C$4:$C$1500,"&lt;=705",K$4:K$1500,"&gt;"&amp;K924)+1,IF(AND($C924&gt;=601,$C924&lt;=606),COUNTIFS($C$4:$C$1500,"&gt;=601",$C$4:$C$1500,"&lt;=606",K$4:K$1500,"&gt;"&amp;K924)+1,"")))))))</f>
        <v/>
      </c>
      <c r="N924" s="99">
        <f>IF(OR($C924="",K924=""),"",IF(OR(AND($C924&gt;=1001,$C924&lt;=1005),AND($C924&gt;=1101,$C924&lt;=1105)),COUNTIFS($C$4:$C$1500,"&gt;=1001",$C$4:$C$1500,"&lt;=1005",K$4:K$1500,"&gt;"&amp;K924)+COUNTIFS($C$4:$C$1500,"&gt;=1101",$C$4:$C$1500,"&lt;=1105",K$4:K$1500,"&gt;"&amp;K924)+1,""))</f>
        <v/>
      </c>
      <c r="O924" s="94" t="n">
        <v>57.8</v>
      </c>
      <c r="P924" s="94" t="n">
        <v>61.32</v>
      </c>
      <c r="Q924" s="94" t="n">
        <v>57.19</v>
      </c>
      <c r="R924" s="94" t="n">
        <v>65.84999999999999</v>
      </c>
      <c r="S924" s="94" t="n">
        <v>52.73</v>
      </c>
      <c r="T924" s="99">
        <f>IF(AND(O924&gt;0,O924&lt;36),1,IF(AND(O924&gt;=36,O924&lt;51),2,IF(AND(O924&gt;=51,O924&lt;71),3,IF(AND(O924&gt;=71,O924&lt;=100),4,))))</f>
        <v/>
      </c>
      <c r="U924" s="99">
        <f>IF(AND(P924&gt;0,P924&lt;41),1,IF(AND(P924&gt;=41,P924&lt;56),2,IF(AND(P924&gt;=56,P924&lt;71),3,IF(AND(P924&gt;=71,P924&lt;=100),4,))))</f>
        <v/>
      </c>
      <c r="V924" s="99">
        <f>IF(AND(Q924&gt;0,Q924&lt;41),1,IF(AND(Q924&gt;=41,Q924&lt;56),2,IF(AND(Q924&gt;=56,Q924&lt;71),3,IF(AND(Q924&gt;=71,Q924&lt;=100),4,))))</f>
        <v/>
      </c>
      <c r="W924" s="99">
        <f>IF(AND(R924&gt;0,R924&lt;36),1,IF(AND(R924&gt;=36,R924&lt;51),2,IF(AND(R924&gt;=51,R924&lt;66),3,IF(AND(R924&gt;=66,R924&lt;=100),4,))))</f>
        <v/>
      </c>
      <c r="X924" s="100">
        <f>IF(AND(S924&gt;0,S924&lt;37),1,IF(AND(S924&gt;=37,S924&lt;58),2,IF(AND(S924&gt;=58,S924&lt;71),3,IF(AND(S924&gt;=71,S924&lt;=100),4,))))</f>
        <v/>
      </c>
      <c r="Y924" s="101">
        <f>IF(SUM(AC924:AG924)=0, "", ROUND(((AC924*3+AD924*3+AE924*3+AF924*3+AG924*1)/13)*5,0))</f>
        <v/>
      </c>
      <c r="Z924" s="99">
        <f>IF(OR($C924="",Y924=""),"",COUNTIFS($C$4:$C$1500,$C924,Y$4:Y$1500,"&gt;"&amp;Y924)+1)</f>
        <v/>
      </c>
      <c r="AA924" s="99">
        <f>IF(OR($C924="",Y924=""),"",IF(AND($C924&gt;=1001,$C924&lt;=1005),COUNTIFS($C$4:$C$1500,"&gt;=1001",$C$4:$C$1500,"&lt;=1005",Y$4:Y$1500,"&gt;"&amp;Y924)+1,IF(AND($C924&gt;=1101,$C924&lt;=1105),COUNTIFS($C$4:$C$1500,"&gt;=1101",$C$4:$C$1500,"&lt;=1105",Y$4:Y$1500,"&gt;"&amp;Y924)+1,IF(AND($C924&gt;=901,$C924&lt;=905),COUNTIFS($C$4:$C$1500,"&gt;=901",$C$4:$C$1500,"&lt;=905",Y$4:Y$1500,"&gt;"&amp;Y924)+1,IF(AND($C924&gt;=801,$C924&lt;=805),COUNTIFS($C$4:$C$1500,"&gt;=801",$C$4:$C$1500,"&lt;=805",Y$4:Y$1500,"&gt;"&amp;Y924)+1,IF(AND($C924&gt;=701,$C924&lt;=705),COUNTIFS($C$4:$C$1500,"&gt;=701",$C$4:$C$1500,"&lt;=705",Y$4:Y$1500,"&gt;"&amp;Y924)+1,IF(AND($C924&gt;=601,$C924&lt;=606),COUNTIFS($C$4:$C$1500,"&gt;=601",$C$4:$C$1500,"&lt;=606",Y$4:Y$1500,"&gt;"&amp;Y924)+1,"")))))))</f>
        <v/>
      </c>
      <c r="AB924" s="99">
        <f>IF(OR($C924="",Y924=""),"",IF(OR(AND($C924&gt;=1001,$C924&lt;=1005),AND($C924&gt;=1101,$C924&lt;=1105)),COUNTIFS($C$4:$C$1500,"&gt;=1001",$C$4:$C$1500,"&lt;=1005",Y$4:Y$1500,"&gt;"&amp;Y924)+COUNTIFS($C$4:$C$1500,"&gt;=1101",$C$4:$C$1500,"&lt;=1105",Y$4:Y$1500,"&gt;"&amp;Y924)+1,""))</f>
        <v/>
      </c>
      <c r="AC924" s="94" t="n">
        <v>51.7</v>
      </c>
      <c r="AD924" s="94" t="n">
        <v>51.53</v>
      </c>
      <c r="AE924" s="94" t="n">
        <v>35.63</v>
      </c>
      <c r="AF924" s="94" t="n">
        <v>39.02</v>
      </c>
      <c r="AG924" s="94" t="n">
        <v>48</v>
      </c>
      <c r="AH924" s="99">
        <f>IF(AND(AC924&gt;0,AC924&lt;36),1,IF(AND(AC924&gt;=36,AC924&lt;51),2,IF(AND(AC924&gt;=51,AC924&lt;71),3,IF(AND(AC924&gt;=71,AC924&lt;=100),4,))))</f>
        <v/>
      </c>
      <c r="AI924" s="99">
        <f>IF(AND(AD924&gt;0,AD924&lt;41),1,IF(AND(AD924&gt;=41,AD924&lt;56),2,IF(AND(AD924&gt;=56,AD924&lt;71),3,IF(AND(AD924&gt;=71,AD924&lt;=100),4,))))</f>
        <v/>
      </c>
      <c r="AJ924" s="99">
        <f>IF(AND(AE924&gt;0,AE924&lt;41),1,IF(AND(AE924&gt;=41,AE924&lt;56),2,IF(AND(AE924&gt;=56,AE924&lt;71),3,IF(AND(AE924&gt;=71,AE924&lt;=100),4,))))</f>
        <v/>
      </c>
      <c r="AK924" s="99">
        <f>IF(AND(AF924&gt;0,AF924&lt;36),1,IF(AND(AF924&gt;=36,AF924&lt;51),2,IF(AND(AF924&gt;=51,AF924&lt;66),3,IF(AND(AF924&gt;=66,AF924&lt;=100),4,))))</f>
        <v/>
      </c>
      <c r="AL924" s="100">
        <f>IF(AND(AG924&gt;0,AG924&lt;37),1,IF(AND(AG924&gt;=37,AG924&lt;58),2,IF(AND(AG924&gt;=58,AG924&lt;71),3,IF(AND(AG924&gt;=71,AG924&lt;=100),4,))))</f>
        <v/>
      </c>
      <c r="AM924" s="101">
        <f>IF((Y924&lt;&gt;"")*(K924&lt;&gt;""),Y924-K924,"")</f>
        <v/>
      </c>
      <c r="AN924" s="99">
        <f>IF((Z924&lt;&gt;"")*(L924&lt;&gt;""),Z924-L924,"")</f>
        <v/>
      </c>
      <c r="AO924" s="99">
        <f>IF((AA924&lt;&gt;"")*(M924&lt;&gt;""),AA924-M924,"")</f>
        <v/>
      </c>
      <c r="AP924" s="99">
        <f>IF((AB924&lt;&gt;"")*(N924&lt;&gt;""),AB924-N924,"")</f>
        <v/>
      </c>
      <c r="AQ924" s="94">
        <f>IF((AC924&lt;&gt;"")*(O924&lt;&gt;""),AC924-O924,"")</f>
        <v/>
      </c>
      <c r="AR924" s="94">
        <f>IF((AD924&lt;&gt;"")*(P924&lt;&gt;""),AD924-P924,"")</f>
        <v/>
      </c>
      <c r="AS924" s="94">
        <f>IF((AE924&lt;&gt;"")*(Q924&lt;&gt;""),AE924-Q924,"")</f>
        <v/>
      </c>
      <c r="AT924" s="94">
        <f>IF((AF924&lt;&gt;"")*(R924&lt;&gt;""),AF924-R924,"")</f>
        <v/>
      </c>
      <c r="AU924" s="94">
        <f>IF((AG924&lt;&gt;"")*(S924&lt;&gt;""),AG924-S924,"")</f>
        <v/>
      </c>
      <c r="AV924" s="99">
        <f>IF((AH924&lt;&gt;"")*(T924&lt;&gt;""),AH924-T924,"")</f>
        <v/>
      </c>
      <c r="AW924" s="99">
        <f>IF((AI924&lt;&gt;"")*(U924&lt;&gt;""),AI924-U924,"")</f>
        <v/>
      </c>
      <c r="AX924" s="99">
        <f>IF((AJ924&lt;&gt;"")*(V924&lt;&gt;""),AJ924-V924,"")</f>
        <v/>
      </c>
      <c r="AY924" s="99">
        <f>IF((AK924&lt;&gt;"")*(W924&lt;&gt;""),AK924-W924,"")</f>
        <v/>
      </c>
      <c r="AZ924" s="102">
        <f>IF((AL924&lt;&gt;"")*(X924&lt;&gt;""),AL924-X924,"")</f>
        <v/>
      </c>
      <c r="BA924" s="50">
        <f>IFERROR(__xludf.dummyfunction("AI(""Actúa como un tutor académico y dirígete personalmente al estudiante "" &amp; I924 &amp; "" "" &amp; J924 &amp; "" "" &amp; G924 &amp; "" "" &amp; H924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AM924 &amp; ""'. Diferencias por área: Matemáticas ("" &amp; AQ924 &amp; ""), Ciencias Natura"&amp;"les ("" &amp; AR924 &amp; ""), Sociales ("" &amp; AS924 &amp; ""), Lectura Crítica ("" &amp; AT924 &amp; "") e Inglés ("" &amp; AU924 &amp; ""). Variación en posición: grupo ("" &amp; AN924 &amp; ""), grado ("" &amp; AO924 &amp; "") y media ("" &amp; AP924 &amp; ""). Puntajes Primer Simulacro: Global "" &amp; K924 &amp; "", Mat "" &amp; "&amp;"O4 &amp; "", Cien "" &amp; P924 &amp; "", Soc "" &amp; Q924 &amp; "", Lec "" &amp; R924 &amp; "", Ing "" &amp; S924 &amp; "". Puntajes Segundo Simulacro: Global "" &amp; Y924 &amp; "", Mat "" &amp; AC924 &amp; "", Cien "" &amp; AD924 &amp; "", Soc "" &amp; AE924 &amp; "", Lec "" &amp; AF924 &amp; "", Ing "" &amp; AG924 &amp; "". Escribe un mensaje motivador"&amp;" y breve (máximo 4 líneas)."")
"),"=AI(""Actúa como un tutor académico y dirígete personalmente al estudiante "" &amp; I924 &amp; "" "" &amp; J924 &amp; "" "" &amp; G924 &amp; "" "" &amp; H924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AM924 &amp; ""'. Diferencias por área: Matemáticas ("" &amp; AQ924 &amp; ""), Ciencias Natur"&amp;"ales ("" &amp; AR924 &amp; ""), Sociales ("" &amp; AS924 &amp; ""), Lectura Crítica ("" &amp; AT924 &amp; "") e Inglés ("" &amp; AU924 &amp; ""). Variación en posición: grupo ("" &amp; AN924 &amp; ""), grado ("" &amp; AO924 &amp; "") y media ("" &amp; AP924 &amp; ""). Puntajes Primer Simulacro: Global "" &amp; K924 &amp; "", Mat "" &amp;"&amp;" O924 &amp; "", Cien "" &amp; P924 &amp; "", Soc "" &amp; Q924 &amp; "", Lec "" &amp; R924 &amp; "", Ing "" &amp; S924 &amp; "". Puntajes Segundo Simulacro: Global "" &amp; Y924 &amp; "", Mat "" &amp; AC924 &amp; "", Cien "" &amp; AD924 &amp; "", Soc "" &amp; AE924 &amp; "", Lec "" &amp; AF924 &amp; "", Ing "" &amp; AG924 &amp; "". Escribe un mensaje motivado"&amp;"r y breve (máximo 4 líneas)."")
")</f>
        <v/>
      </c>
      <c r="BB924" s="119">
        <f>IF(SUM(BC924:BG924)=0,"",IF(BG924="",ROUND(((BC924*3+BD924*3+BE924*3+BF924*3)/12)*5,0),ROUND(((BC924*3+BD924*3+BE924*3+BF924*3+BG924*1)/13)*5,0)))</f>
        <v/>
      </c>
      <c r="BC924" s="119" t="n">
        <v>43</v>
      </c>
      <c r="BD924" s="119" t="n">
        <v>49</v>
      </c>
      <c r="BE924" s="119" t="n">
        <v>42</v>
      </c>
      <c r="BF924" s="119" t="n">
        <v>62</v>
      </c>
      <c r="BG924" s="119" t="n">
        <v>45</v>
      </c>
      <c r="BH924" s="41">
        <f>IF(AND(ISNUMBER(BB924),ISNUMBER(Y924)),BB924-Y924,"")</f>
        <v/>
      </c>
      <c r="BI924" s="119" t="n"/>
      <c r="BJ924" s="119" t="n"/>
      <c r="BK924" s="119" t="n"/>
      <c r="BL924" s="119" t="n"/>
      <c r="BM924" s="119" t="n"/>
    </row>
    <row r="925" ht="15.75" customHeight="1" s="42">
      <c r="A925" s="93" t="n"/>
      <c r="B925" s="94" t="inlineStr">
        <is>
          <t>Bachillerato</t>
        </is>
      </c>
      <c r="C925" s="94" t="n">
        <v>1102</v>
      </c>
      <c r="D925" s="94" t="n"/>
      <c r="E925" s="95" t="n">
        <v>1018241101</v>
      </c>
      <c r="F925" s="96">
        <f>TRIM(G925&amp;" "&amp;H925&amp;" "&amp;I925&amp;" "&amp;J925)</f>
        <v/>
      </c>
      <c r="G925" s="94" t="inlineStr">
        <is>
          <t>Hincapié</t>
        </is>
      </c>
      <c r="H925" s="94" t="inlineStr">
        <is>
          <t>Piedrahita</t>
        </is>
      </c>
      <c r="I925" s="94" t="inlineStr">
        <is>
          <t>Hillary</t>
        </is>
      </c>
      <c r="J925" s="97" t="n"/>
      <c r="K925" s="98">
        <f>IF(SUM(O925:S925)=0, "", ROUND(((O925*3+P925*3+Q925*3+R925*3+S925*1)/13)*5,0))</f>
        <v/>
      </c>
      <c r="L925" s="99">
        <f>IF(OR($C925="",K925=""),"",COUNTIFS($C$4:$C$1500,$C925,K$4:K$1500,"&gt;"&amp;K925)+1)</f>
        <v/>
      </c>
      <c r="M925" s="99">
        <f>IF(OR($C925="",K925=""),"",IF(AND($C925&gt;=1001,$C925&lt;=1005),COUNTIFS($C$4:$C$1500,"&gt;=1001",$C$4:$C$1500,"&lt;=1005",K$4:K$1500,"&gt;"&amp;K925)+1,IF(AND($C925&gt;=1101,$C925&lt;=1105),COUNTIFS($C$4:$C$1500,"&gt;=1101",$C$4:$C$1500,"&lt;=1105",K$4:K$1500,"&gt;"&amp;K925)+1,IF(AND($C925&gt;=901,$C925&lt;=905),COUNTIFS($C$4:$C$1500,"&gt;=901",$C$4:$C$1500,"&lt;=905",K$4:K$1500,"&gt;"&amp;K925)+1,IF(AND($C925&gt;=801,$C925&lt;=805),COUNTIFS($C$4:$C$1500,"&gt;=801",$C$4:$C$1500,"&lt;=805",K$4:K$1500,"&gt;"&amp;K925)+1,IF(AND($C925&gt;=701,$C925&lt;=705),COUNTIFS($C$4:$C$1500,"&gt;=701",$C$4:$C$1500,"&lt;=705",K$4:K$1500,"&gt;"&amp;K925)+1,IF(AND($C925&gt;=601,$C925&lt;=606),COUNTIFS($C$4:$C$1500,"&gt;=601",$C$4:$C$1500,"&lt;=606",K$4:K$1500,"&gt;"&amp;K925)+1,"")))))))</f>
        <v/>
      </c>
      <c r="N925" s="99">
        <f>IF(OR($C925="",K925=""),"",IF(OR(AND($C925&gt;=1001,$C925&lt;=1005),AND($C925&gt;=1101,$C925&lt;=1105)),COUNTIFS($C$4:$C$1500,"&gt;=1001",$C$4:$C$1500,"&lt;=1005",K$4:K$1500,"&gt;"&amp;K925)+COUNTIFS($C$4:$C$1500,"&gt;=1101",$C$4:$C$1500,"&lt;=1105",K$4:K$1500,"&gt;"&amp;K925)+1,""))</f>
        <v/>
      </c>
      <c r="O925" s="94" t="n">
        <v>59.15</v>
      </c>
      <c r="P925" s="94" t="n">
        <v>65.17</v>
      </c>
      <c r="Q925" s="94" t="n">
        <v>46.53</v>
      </c>
      <c r="R925" s="94" t="n">
        <v>63.41</v>
      </c>
      <c r="S925" s="94" t="n">
        <v>63.64</v>
      </c>
      <c r="T925" s="99">
        <f>IF(AND(O925&gt;0,O925&lt;36),1,IF(AND(O925&gt;=36,O925&lt;51),2,IF(AND(O925&gt;=51,O925&lt;71),3,IF(AND(O925&gt;=71,O925&lt;=100),4,))))</f>
        <v/>
      </c>
      <c r="U925" s="99">
        <f>IF(AND(P925&gt;0,P925&lt;41),1,IF(AND(P925&gt;=41,P925&lt;56),2,IF(AND(P925&gt;=56,P925&lt;71),3,IF(AND(P925&gt;=71,P925&lt;=100),4,))))</f>
        <v/>
      </c>
      <c r="V925" s="99">
        <f>IF(AND(Q925&gt;0,Q925&lt;41),1,IF(AND(Q925&gt;=41,Q925&lt;56),2,IF(AND(Q925&gt;=56,Q925&lt;71),3,IF(AND(Q925&gt;=71,Q925&lt;=100),4,))))</f>
        <v/>
      </c>
      <c r="W925" s="99">
        <f>IF(AND(R925&gt;0,R925&lt;36),1,IF(AND(R925&gt;=36,R925&lt;51),2,IF(AND(R925&gt;=51,R925&lt;66),3,IF(AND(R925&gt;=66,R925&lt;=100),4,))))</f>
        <v/>
      </c>
      <c r="X925" s="100">
        <f>IF(AND(S925&gt;0,S925&lt;37),1,IF(AND(S925&gt;=37,S925&lt;58),2,IF(AND(S925&gt;=58,S925&lt;71),3,IF(AND(S925&gt;=71,S925&lt;=100),4,))))</f>
        <v/>
      </c>
      <c r="Y925" s="101">
        <f>IF(SUM(AC925:AG925)=0, "", ROUND(((AC925*3+AD925*3+AE925*3+AF925*3+AG925*1)/13)*5,0))</f>
        <v/>
      </c>
      <c r="Z925" s="99">
        <f>IF(OR($C925="",Y925=""),"",COUNTIFS($C$4:$C$1500,$C925,Y$4:Y$1500,"&gt;"&amp;Y925)+1)</f>
        <v/>
      </c>
      <c r="AA925" s="99">
        <f>IF(OR($C925="",Y925=""),"",IF(AND($C925&gt;=1001,$C925&lt;=1005),COUNTIFS($C$4:$C$1500,"&gt;=1001",$C$4:$C$1500,"&lt;=1005",Y$4:Y$1500,"&gt;"&amp;Y925)+1,IF(AND($C925&gt;=1101,$C925&lt;=1105),COUNTIFS($C$4:$C$1500,"&gt;=1101",$C$4:$C$1500,"&lt;=1105",Y$4:Y$1500,"&gt;"&amp;Y925)+1,IF(AND($C925&gt;=901,$C925&lt;=905),COUNTIFS($C$4:$C$1500,"&gt;=901",$C$4:$C$1500,"&lt;=905",Y$4:Y$1500,"&gt;"&amp;Y925)+1,IF(AND($C925&gt;=801,$C925&lt;=805),COUNTIFS($C$4:$C$1500,"&gt;=801",$C$4:$C$1500,"&lt;=805",Y$4:Y$1500,"&gt;"&amp;Y925)+1,IF(AND($C925&gt;=701,$C925&lt;=705),COUNTIFS($C$4:$C$1500,"&gt;=701",$C$4:$C$1500,"&lt;=705",Y$4:Y$1500,"&gt;"&amp;Y925)+1,IF(AND($C925&gt;=601,$C925&lt;=606),COUNTIFS($C$4:$C$1500,"&gt;=601",$C$4:$C$1500,"&lt;=606",Y$4:Y$1500,"&gt;"&amp;Y925)+1,"")))))))</f>
        <v/>
      </c>
      <c r="AB925" s="99">
        <f>IF(OR($C925="",Y925=""),"",IF(OR(AND($C925&gt;=1001,$C925&lt;=1005),AND($C925&gt;=1101,$C925&lt;=1105)),COUNTIFS($C$4:$C$1500,"&gt;=1001",$C$4:$C$1500,"&lt;=1005",Y$4:Y$1500,"&gt;"&amp;Y925)+COUNTIFS($C$4:$C$1500,"&gt;=1101",$C$4:$C$1500,"&lt;=1105",Y$4:Y$1500,"&gt;"&amp;Y925)+1,""))</f>
        <v/>
      </c>
      <c r="AC925" s="94" t="n">
        <v>45.25</v>
      </c>
      <c r="AD925" s="94" t="n">
        <v>55.7</v>
      </c>
      <c r="AE925" s="94" t="n">
        <v>39.61</v>
      </c>
      <c r="AF925" s="94" t="n">
        <v>65.84999999999999</v>
      </c>
      <c r="AG925" s="94" t="n">
        <v>61.09</v>
      </c>
      <c r="AH925" s="99">
        <f>IF(AND(AC925&gt;0,AC925&lt;36),1,IF(AND(AC925&gt;=36,AC925&lt;51),2,IF(AND(AC925&gt;=51,AC925&lt;71),3,IF(AND(AC925&gt;=71,AC925&lt;=100),4,))))</f>
        <v/>
      </c>
      <c r="AI925" s="99">
        <f>IF(AND(AD925&gt;0,AD925&lt;41),1,IF(AND(AD925&gt;=41,AD925&lt;56),2,IF(AND(AD925&gt;=56,AD925&lt;71),3,IF(AND(AD925&gt;=71,AD925&lt;=100),4,))))</f>
        <v/>
      </c>
      <c r="AJ925" s="99">
        <f>IF(AND(AE925&gt;0,AE925&lt;41),1,IF(AND(AE925&gt;=41,AE925&lt;56),2,IF(AND(AE925&gt;=56,AE925&lt;71),3,IF(AND(AE925&gt;=71,AE925&lt;=100),4,))))</f>
        <v/>
      </c>
      <c r="AK925" s="99">
        <f>IF(AND(AF925&gt;0,AF925&lt;36),1,IF(AND(AF925&gt;=36,AF925&lt;51),2,IF(AND(AF925&gt;=51,AF925&lt;66),3,IF(AND(AF925&gt;=66,AF925&lt;=100),4,))))</f>
        <v/>
      </c>
      <c r="AL925" s="100">
        <f>IF(AND(AG925&gt;0,AG925&lt;37),1,IF(AND(AG925&gt;=37,AG925&lt;58),2,IF(AND(AG925&gt;=58,AG925&lt;71),3,IF(AND(AG925&gt;=71,AG925&lt;=100),4,))))</f>
        <v/>
      </c>
      <c r="AM925" s="101">
        <f>IF((Y925&lt;&gt;"")*(K925&lt;&gt;""),Y925-K925,"")</f>
        <v/>
      </c>
      <c r="AN925" s="99">
        <f>IF((Z925&lt;&gt;"")*(L925&lt;&gt;""),Z925-L925,"")</f>
        <v/>
      </c>
      <c r="AO925" s="99">
        <f>IF((AA925&lt;&gt;"")*(M925&lt;&gt;""),AA925-M925,"")</f>
        <v/>
      </c>
      <c r="AP925" s="99">
        <f>IF((AB925&lt;&gt;"")*(N925&lt;&gt;""),AB925-N925,"")</f>
        <v/>
      </c>
      <c r="AQ925" s="94">
        <f>IF((AC925&lt;&gt;"")*(O925&lt;&gt;""),AC925-O925,"")</f>
        <v/>
      </c>
      <c r="AR925" s="94">
        <f>IF((AD925&lt;&gt;"")*(P925&lt;&gt;""),AD925-P925,"")</f>
        <v/>
      </c>
      <c r="AS925" s="94">
        <f>IF((AE925&lt;&gt;"")*(Q925&lt;&gt;""),AE925-Q925,"")</f>
        <v/>
      </c>
      <c r="AT925" s="94">
        <f>IF((AF925&lt;&gt;"")*(R925&lt;&gt;""),AF925-R925,"")</f>
        <v/>
      </c>
      <c r="AU925" s="94">
        <f>IF((AG925&lt;&gt;"")*(S925&lt;&gt;""),AG925-S925,"")</f>
        <v/>
      </c>
      <c r="AV925" s="99">
        <f>IF((AH925&lt;&gt;"")*(T925&lt;&gt;""),AH925-T925,"")</f>
        <v/>
      </c>
      <c r="AW925" s="99">
        <f>IF((AI925&lt;&gt;"")*(U925&lt;&gt;""),AI925-U925,"")</f>
        <v/>
      </c>
      <c r="AX925" s="99">
        <f>IF((AJ925&lt;&gt;"")*(V925&lt;&gt;""),AJ925-V925,"")</f>
        <v/>
      </c>
      <c r="AY925" s="99">
        <f>IF((AK925&lt;&gt;"")*(W925&lt;&gt;""),AK925-W925,"")</f>
        <v/>
      </c>
      <c r="AZ925" s="102">
        <f>IF((AL925&lt;&gt;"")*(X925&lt;&gt;""),AL925-X925,"")</f>
        <v/>
      </c>
      <c r="BA925" s="50">
        <f>IFERROR(__xludf.dummyfunction("AI(""Actúa como un tutor académico y dirígete personalmente al estudiante "" &amp; I925 &amp; "" "" &amp; J925 &amp; "" "" &amp; G925 &amp; "" "" &amp; H925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AM925 &amp; ""'. Diferencias por área: Matemáticas ("" &amp; AQ925 &amp; ""), Ciencias Natura"&amp;"les ("" &amp; AR925 &amp; ""), Sociales ("" &amp; AS925 &amp; ""), Lectura Crítica ("" &amp; AT925 &amp; "") e Inglés ("" &amp; AU925 &amp; ""). Variación en posición: grupo ("" &amp; AN925 &amp; ""), grado ("" &amp; AO925 &amp; "") y media ("" &amp; AP925 &amp; ""). Puntajes Primer Simulacro: Global "" &amp; K925 &amp; "", Mat "" &amp; "&amp;"O4 &amp; "", Cien "" &amp; P925 &amp; "", Soc "" &amp; Q925 &amp; "", Lec "" &amp; R925 &amp; "", Ing "" &amp; S925 &amp; "". Puntajes Segundo Simulacro: Global "" &amp; Y925 &amp; "", Mat "" &amp; AC925 &amp; "", Cien "" &amp; AD925 &amp; "", Soc "" &amp; AE925 &amp; "", Lec "" &amp; AF925 &amp; "", Ing "" &amp; AG925 &amp; "". Escribe un mensaje motivador"&amp;" y breve (máximo 4 líneas)."")
"),"=AI(""Actúa como un tutor académico y dirígete personalmente al estudiante "" &amp; I925 &amp; "" "" &amp; J925 &amp; "" "" &amp; G925 &amp; "" "" &amp; H925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AM925 &amp; ""'. Diferencias por área: Matemáticas ("" &amp; AQ925 &amp; ""), Ciencias Natur"&amp;"ales ("" &amp; AR925 &amp; ""), Sociales ("" &amp; AS925 &amp; ""), Lectura Crítica ("" &amp; AT925 &amp; "") e Inglés ("" &amp; AU925 &amp; ""). Variación en posición: grupo ("" &amp; AN925 &amp; ""), grado ("" &amp; AO925 &amp; "") y media ("" &amp; AP925 &amp; ""). Puntajes Primer Simulacro: Global "" &amp; K925 &amp; "", Mat "" &amp;"&amp;" O925 &amp; "", Cien "" &amp; P925 &amp; "", Soc "" &amp; Q925 &amp; "", Lec "" &amp; R925 &amp; "", Ing "" &amp; S925 &amp; "". Puntajes Segundo Simulacro: Global "" &amp; Y925 &amp; "", Mat "" &amp; AC925 &amp; "", Cien "" &amp; AD925 &amp; "", Soc "" &amp; AE925 &amp; "", Lec "" &amp; AF925 &amp; "", Ing "" &amp; AG925 &amp; "". Escribe un mensaje motivado"&amp;"r y breve (máximo 4 líneas)."")
")</f>
        <v/>
      </c>
      <c r="BB925" s="119">
        <f>IF(SUM(BC925:BG925)=0,"",IF(BG925="",ROUND(((BC925*3+BD925*3+BE925*3+BF925*3)/12)*5,0),ROUND(((BC925*3+BD925*3+BE925*3+BF925*3+BG925*1)/13)*5,0)))</f>
        <v/>
      </c>
      <c r="BC925" s="119" t="n">
        <v>60</v>
      </c>
      <c r="BD925" s="119" t="n">
        <v>64</v>
      </c>
      <c r="BE925" s="119" t="n">
        <v>59</v>
      </c>
      <c r="BF925" s="119" t="n">
        <v>57</v>
      </c>
      <c r="BG925" s="119" t="n">
        <v>60</v>
      </c>
      <c r="BH925" s="41">
        <f>IF(AND(ISNUMBER(BB925),ISNUMBER(Y925)),BB925-Y925,"")</f>
        <v/>
      </c>
      <c r="BI925" s="119" t="n"/>
      <c r="BJ925" s="119" t="n"/>
      <c r="BK925" s="119" t="n"/>
      <c r="BL925" s="119" t="n"/>
      <c r="BM925" s="119" t="n"/>
    </row>
    <row r="926" ht="15.75" customHeight="1" s="42">
      <c r="A926" s="93" t="n"/>
      <c r="B926" s="94" t="inlineStr">
        <is>
          <t>Bachillerato</t>
        </is>
      </c>
      <c r="C926" s="94" t="n">
        <v>1102</v>
      </c>
      <c r="D926" s="94" t="n"/>
      <c r="E926" s="95" t="n">
        <v>1011593527</v>
      </c>
      <c r="F926" s="96">
        <f>TRIM(G926&amp;" "&amp;H926&amp;" "&amp;I926&amp;" "&amp;J926)</f>
        <v/>
      </c>
      <c r="G926" s="94" t="inlineStr">
        <is>
          <t>Lezcano</t>
        </is>
      </c>
      <c r="H926" s="94" t="inlineStr">
        <is>
          <t>Benítez</t>
        </is>
      </c>
      <c r="I926" s="94" t="inlineStr">
        <is>
          <t>Esteban</t>
        </is>
      </c>
      <c r="J926" s="97" t="n"/>
      <c r="K926" s="98">
        <f>IF(SUM(O926:S926)=0, "", ROUND(((O926*3+P926*3+Q926*3+R926*3+S926*1)/13)*5,0))</f>
        <v/>
      </c>
      <c r="L926" s="99">
        <f>IF(OR($C926="",K926=""),"",COUNTIFS($C$4:$C$1500,$C926,K$4:K$1500,"&gt;"&amp;K926)+1)</f>
        <v/>
      </c>
      <c r="M926" s="99">
        <f>IF(OR($C926="",K926=""),"",IF(AND($C926&gt;=1001,$C926&lt;=1005),COUNTIFS($C$4:$C$1500,"&gt;=1001",$C$4:$C$1500,"&lt;=1005",K$4:K$1500,"&gt;"&amp;K926)+1,IF(AND($C926&gt;=1101,$C926&lt;=1105),COUNTIFS($C$4:$C$1500,"&gt;=1101",$C$4:$C$1500,"&lt;=1105",K$4:K$1500,"&gt;"&amp;K926)+1,IF(AND($C926&gt;=901,$C926&lt;=905),COUNTIFS($C$4:$C$1500,"&gt;=901",$C$4:$C$1500,"&lt;=905",K$4:K$1500,"&gt;"&amp;K926)+1,IF(AND($C926&gt;=801,$C926&lt;=805),COUNTIFS($C$4:$C$1500,"&gt;=801",$C$4:$C$1500,"&lt;=805",K$4:K$1500,"&gt;"&amp;K926)+1,IF(AND($C926&gt;=701,$C926&lt;=705),COUNTIFS($C$4:$C$1500,"&gt;=701",$C$4:$C$1500,"&lt;=705",K$4:K$1500,"&gt;"&amp;K926)+1,IF(AND($C926&gt;=601,$C926&lt;=606),COUNTIFS($C$4:$C$1500,"&gt;=601",$C$4:$C$1500,"&lt;=606",K$4:K$1500,"&gt;"&amp;K926)+1,"")))))))</f>
        <v/>
      </c>
      <c r="N926" s="99">
        <f>IF(OR($C926="",K926=""),"",IF(OR(AND($C926&gt;=1001,$C926&lt;=1005),AND($C926&gt;=1101,$C926&lt;=1105)),COUNTIFS($C$4:$C$1500,"&gt;=1001",$C$4:$C$1500,"&lt;=1005",K$4:K$1500,"&gt;"&amp;K926)+COUNTIFS($C$4:$C$1500,"&gt;=1101",$C$4:$C$1500,"&lt;=1105",K$4:K$1500,"&gt;"&amp;K926)+1,""))</f>
        <v/>
      </c>
      <c r="O926" s="94" t="n">
        <v>60.5</v>
      </c>
      <c r="P926" s="94" t="n">
        <v>80.01000000000001</v>
      </c>
      <c r="Q926" s="94" t="n">
        <v>75.59</v>
      </c>
      <c r="R926" s="94" t="n">
        <v>70.73</v>
      </c>
      <c r="S926" s="94" t="n">
        <v>47.27</v>
      </c>
      <c r="T926" s="99">
        <f>IF(AND(O926&gt;0,O926&lt;36),1,IF(AND(O926&gt;=36,O926&lt;51),2,IF(AND(O926&gt;=51,O926&lt;71),3,IF(AND(O926&gt;=71,O926&lt;=100),4,))))</f>
        <v/>
      </c>
      <c r="U926" s="99">
        <f>IF(AND(P926&gt;0,P926&lt;41),1,IF(AND(P926&gt;=41,P926&lt;56),2,IF(AND(P926&gt;=56,P926&lt;71),3,IF(AND(P926&gt;=71,P926&lt;=100),4,))))</f>
        <v/>
      </c>
      <c r="V926" s="99">
        <f>IF(AND(Q926&gt;0,Q926&lt;41),1,IF(AND(Q926&gt;=41,Q926&lt;56),2,IF(AND(Q926&gt;=56,Q926&lt;71),3,IF(AND(Q926&gt;=71,Q926&lt;=100),4,))))</f>
        <v/>
      </c>
      <c r="W926" s="99">
        <f>IF(AND(R926&gt;0,R926&lt;36),1,IF(AND(R926&gt;=36,R926&lt;51),2,IF(AND(R926&gt;=51,R926&lt;66),3,IF(AND(R926&gt;=66,R926&lt;=100),4,))))</f>
        <v/>
      </c>
      <c r="X926" s="100">
        <f>IF(AND(S926&gt;0,S926&lt;37),1,IF(AND(S926&gt;=37,S926&lt;58),2,IF(AND(S926&gt;=58,S926&lt;71),3,IF(AND(S926&gt;=71,S926&lt;=100),4,))))</f>
        <v/>
      </c>
      <c r="Y926" s="101">
        <f>IF(SUM(AC926:AG926)=0, "", ROUND(((AC926*3+AD926*3+AE926*3+AF926*3+AG926*1)/13)*5,0))</f>
        <v/>
      </c>
      <c r="Z926" s="99">
        <f>IF(OR($C926="",Y926=""),"",COUNTIFS($C$4:$C$1500,$C926,Y$4:Y$1500,"&gt;"&amp;Y926)+1)</f>
        <v/>
      </c>
      <c r="AA926" s="99">
        <f>IF(OR($C926="",Y926=""),"",IF(AND($C926&gt;=1001,$C926&lt;=1005),COUNTIFS($C$4:$C$1500,"&gt;=1001",$C$4:$C$1500,"&lt;=1005",Y$4:Y$1500,"&gt;"&amp;Y926)+1,IF(AND($C926&gt;=1101,$C926&lt;=1105),COUNTIFS($C$4:$C$1500,"&gt;=1101",$C$4:$C$1500,"&lt;=1105",Y$4:Y$1500,"&gt;"&amp;Y926)+1,IF(AND($C926&gt;=901,$C926&lt;=905),COUNTIFS($C$4:$C$1500,"&gt;=901",$C$4:$C$1500,"&lt;=905",Y$4:Y$1500,"&gt;"&amp;Y926)+1,IF(AND($C926&gt;=801,$C926&lt;=805),COUNTIFS($C$4:$C$1500,"&gt;=801",$C$4:$C$1500,"&lt;=805",Y$4:Y$1500,"&gt;"&amp;Y926)+1,IF(AND($C926&gt;=701,$C926&lt;=705),COUNTIFS($C$4:$C$1500,"&gt;=701",$C$4:$C$1500,"&lt;=705",Y$4:Y$1500,"&gt;"&amp;Y926)+1,IF(AND($C926&gt;=601,$C926&lt;=606),COUNTIFS($C$4:$C$1500,"&gt;=601",$C$4:$C$1500,"&lt;=606",Y$4:Y$1500,"&gt;"&amp;Y926)+1,"")))))))</f>
        <v/>
      </c>
      <c r="AB926" s="99">
        <f>IF(OR($C926="",Y926=""),"",IF(OR(AND($C926&gt;=1001,$C926&lt;=1005),AND($C926&gt;=1101,$C926&lt;=1105)),COUNTIFS($C$4:$C$1500,"&gt;=1001",$C$4:$C$1500,"&lt;=1005",Y$4:Y$1500,"&gt;"&amp;Y926)+COUNTIFS($C$4:$C$1500,"&gt;=1101",$C$4:$C$1500,"&lt;=1105",Y$4:Y$1500,"&gt;"&amp;Y926)+1,""))</f>
        <v/>
      </c>
      <c r="AC926" s="94" t="n">
        <v>45.25</v>
      </c>
      <c r="AD926" s="94" t="n">
        <v>63.21</v>
      </c>
      <c r="AE926" s="94" t="n">
        <v>39.14</v>
      </c>
      <c r="AF926" s="94" t="n">
        <v>53.66</v>
      </c>
      <c r="AG926" s="94" t="n">
        <v>72</v>
      </c>
      <c r="AH926" s="99">
        <f>IF(AND(AC926&gt;0,AC926&lt;36),1,IF(AND(AC926&gt;=36,AC926&lt;51),2,IF(AND(AC926&gt;=51,AC926&lt;71),3,IF(AND(AC926&gt;=71,AC926&lt;=100),4,))))</f>
        <v/>
      </c>
      <c r="AI926" s="99">
        <f>IF(AND(AD926&gt;0,AD926&lt;41),1,IF(AND(AD926&gt;=41,AD926&lt;56),2,IF(AND(AD926&gt;=56,AD926&lt;71),3,IF(AND(AD926&gt;=71,AD926&lt;=100),4,))))</f>
        <v/>
      </c>
      <c r="AJ926" s="99">
        <f>IF(AND(AE926&gt;0,AE926&lt;41),1,IF(AND(AE926&gt;=41,AE926&lt;56),2,IF(AND(AE926&gt;=56,AE926&lt;71),3,IF(AND(AE926&gt;=71,AE926&lt;=100),4,))))</f>
        <v/>
      </c>
      <c r="AK926" s="99">
        <f>IF(AND(AF926&gt;0,AF926&lt;36),1,IF(AND(AF926&gt;=36,AF926&lt;51),2,IF(AND(AF926&gt;=51,AF926&lt;66),3,IF(AND(AF926&gt;=66,AF926&lt;=100),4,))))</f>
        <v/>
      </c>
      <c r="AL926" s="100">
        <f>IF(AND(AG926&gt;0,AG926&lt;37),1,IF(AND(AG926&gt;=37,AG926&lt;58),2,IF(AND(AG926&gt;=58,AG926&lt;71),3,IF(AND(AG926&gt;=71,AG926&lt;=100),4,))))</f>
        <v/>
      </c>
      <c r="AM926" s="101">
        <f>IF((Y926&lt;&gt;"")*(K926&lt;&gt;""),Y926-K926,"")</f>
        <v/>
      </c>
      <c r="AN926" s="99">
        <f>IF((Z926&lt;&gt;"")*(L926&lt;&gt;""),Z926-L926,"")</f>
        <v/>
      </c>
      <c r="AO926" s="99">
        <f>IF((AA926&lt;&gt;"")*(M926&lt;&gt;""),AA926-M926,"")</f>
        <v/>
      </c>
      <c r="AP926" s="99">
        <f>IF((AB926&lt;&gt;"")*(N926&lt;&gt;""),AB926-N926,"")</f>
        <v/>
      </c>
      <c r="AQ926" s="94">
        <f>IF((AC926&lt;&gt;"")*(O926&lt;&gt;""),AC926-O926,"")</f>
        <v/>
      </c>
      <c r="AR926" s="94">
        <f>IF((AD926&lt;&gt;"")*(P926&lt;&gt;""),AD926-P926,"")</f>
        <v/>
      </c>
      <c r="AS926" s="94">
        <f>IF((AE926&lt;&gt;"")*(Q926&lt;&gt;""),AE926-Q926,"")</f>
        <v/>
      </c>
      <c r="AT926" s="94">
        <f>IF((AF926&lt;&gt;"")*(R926&lt;&gt;""),AF926-R926,"")</f>
        <v/>
      </c>
      <c r="AU926" s="94">
        <f>IF((AG926&lt;&gt;"")*(S926&lt;&gt;""),AG926-S926,"")</f>
        <v/>
      </c>
      <c r="AV926" s="99">
        <f>IF((AH926&lt;&gt;"")*(T926&lt;&gt;""),AH926-T926,"")</f>
        <v/>
      </c>
      <c r="AW926" s="99">
        <f>IF((AI926&lt;&gt;"")*(U926&lt;&gt;""),AI926-U926,"")</f>
        <v/>
      </c>
      <c r="AX926" s="99">
        <f>IF((AJ926&lt;&gt;"")*(V926&lt;&gt;""),AJ926-V926,"")</f>
        <v/>
      </c>
      <c r="AY926" s="99">
        <f>IF((AK926&lt;&gt;"")*(W926&lt;&gt;""),AK926-W926,"")</f>
        <v/>
      </c>
      <c r="AZ926" s="102">
        <f>IF((AL926&lt;&gt;"")*(X926&lt;&gt;""),AL926-X926,"")</f>
        <v/>
      </c>
      <c r="BA926" s="50">
        <f>IFERROR(__xludf.dummyfunction("AI(""Actúa como un tutor académico y dirígete personalmente al estudiante "" &amp; I926 &amp; "" "" &amp; J926 &amp; "" "" &amp; G926 &amp; "" "" &amp; H926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AM926 &amp; ""'. Diferencias por área: Matemáticas ("" &amp; AQ926 &amp; ""), Ciencias Natura"&amp;"les ("" &amp; AR926 &amp; ""), Sociales ("" &amp; AS926 &amp; ""), Lectura Crítica ("" &amp; AT926 &amp; "") e Inglés ("" &amp; AU926 &amp; ""). Variación en posición: grupo ("" &amp; AN926 &amp; ""), grado ("" &amp; AO926 &amp; "") y media ("" &amp; AP926 &amp; ""). Puntajes Primer Simulacro: Global "" &amp; K926 &amp; "", Mat "" &amp; "&amp;"O4 &amp; "", Cien "" &amp; P926 &amp; "", Soc "" &amp; Q926 &amp; "", Lec "" &amp; R926 &amp; "", Ing "" &amp; S926 &amp; "". Puntajes Segundo Simulacro: Global "" &amp; Y926 &amp; "", Mat "" &amp; AC926 &amp; "", Cien "" &amp; AD926 &amp; "", Soc "" &amp; AE926 &amp; "", Lec "" &amp; AF926 &amp; "", Ing "" &amp; AG926 &amp; "". Escribe un mensaje motivador"&amp;" y breve (máximo 4 líneas)."")
"),"=AI(""Actúa como un tutor académico y dirígete personalmente al estudiante "" &amp; I926 &amp; "" "" &amp; J926 &amp; "" "" &amp; G926 &amp; "" "" &amp; H926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AM926 &amp; ""'. Diferencias por área: Matemáticas ("" &amp; AQ926 &amp; ""), Ciencias Natur"&amp;"ales ("" &amp; AR926 &amp; ""), Sociales ("" &amp; AS926 &amp; ""), Lectura Crítica ("" &amp; AT926 &amp; "") e Inglés ("" &amp; AU926 &amp; ""). Variación en posición: grupo ("" &amp; AN926 &amp; ""), grado ("" &amp; AO926 &amp; "") y media ("" &amp; AP926 &amp; ""). Puntajes Primer Simulacro: Global "" &amp; K926 &amp; "", Mat "" &amp;"&amp;" O926 &amp; "", Cien "" &amp; P926 &amp; "", Soc "" &amp; Q926 &amp; "", Lec "" &amp; R926 &amp; "", Ing "" &amp; S926 &amp; "". Puntajes Segundo Simulacro: Global "" &amp; Y926 &amp; "", Mat "" &amp; AC926 &amp; "", Cien "" &amp; AD926 &amp; "", Soc "" &amp; AE926 &amp; "", Lec "" &amp; AF926 &amp; "", Ing "" &amp; AG926 &amp; "". Escribe un mensaje motivado"&amp;"r y breve (máximo 4 líneas)."")
")</f>
        <v/>
      </c>
      <c r="BB926" s="119">
        <f>IF(SUM(BC926:BG926)=0,"",IF(BG926="",ROUND(((BC926*3+BD926*3+BE926*3+BF926*3)/12)*5,0),ROUND(((BC926*3+BD926*3+BE926*3+BF926*3+BG926*1)/13)*5,0)))</f>
        <v/>
      </c>
      <c r="BC926" s="119" t="n">
        <v>59</v>
      </c>
      <c r="BD926" s="119" t="n">
        <v>69</v>
      </c>
      <c r="BE926" s="119" t="n">
        <v>53</v>
      </c>
      <c r="BF926" s="119" t="n">
        <v>61</v>
      </c>
      <c r="BG926" s="119" t="n">
        <v>69</v>
      </c>
      <c r="BH926" s="41">
        <f>IF(AND(ISNUMBER(BB926),ISNUMBER(Y926)),BB926-Y926,"")</f>
        <v/>
      </c>
      <c r="BI926" s="119" t="n"/>
      <c r="BJ926" s="119" t="n"/>
      <c r="BK926" s="119" t="n"/>
      <c r="BL926" s="119" t="n"/>
      <c r="BM926" s="119" t="n"/>
    </row>
    <row r="927" ht="15.75" customHeight="1" s="42">
      <c r="A927" s="93" t="n"/>
      <c r="B927" s="94" t="inlineStr">
        <is>
          <t>Bachillerato</t>
        </is>
      </c>
      <c r="C927" s="94" t="n">
        <v>1102</v>
      </c>
      <c r="D927" s="94" t="n"/>
      <c r="E927" s="95" t="n">
        <v>1011593704</v>
      </c>
      <c r="F927" s="96">
        <f>TRIM(G927&amp;" "&amp;H927&amp;" "&amp;I927&amp;" "&amp;J927)</f>
        <v/>
      </c>
      <c r="G927" s="94" t="inlineStr">
        <is>
          <t>León</t>
        </is>
      </c>
      <c r="H927" s="94" t="inlineStr">
        <is>
          <t>Vargas</t>
        </is>
      </c>
      <c r="I927" s="94" t="inlineStr">
        <is>
          <t>Juan</t>
        </is>
      </c>
      <c r="J927" s="97" t="inlineStr">
        <is>
          <t>Manuel</t>
        </is>
      </c>
      <c r="K927" s="98">
        <f>IF(SUM(O927:S927)=0, "", ROUND(((O927*3+P927*3+Q927*3+R927*3+S927*1)/13)*5,0))</f>
        <v/>
      </c>
      <c r="L927" s="99">
        <f>IF(OR($C927="",K927=""),"",COUNTIFS($C$4:$C$1500,$C927,K$4:K$1500,"&gt;"&amp;K927)+1)</f>
        <v/>
      </c>
      <c r="M927" s="99">
        <f>IF(OR($C927="",K927=""),"",IF(AND($C927&gt;=1001,$C927&lt;=1005),COUNTIFS($C$4:$C$1500,"&gt;=1001",$C$4:$C$1500,"&lt;=1005",K$4:K$1500,"&gt;"&amp;K927)+1,IF(AND($C927&gt;=1101,$C927&lt;=1105),COUNTIFS($C$4:$C$1500,"&gt;=1101",$C$4:$C$1500,"&lt;=1105",K$4:K$1500,"&gt;"&amp;K927)+1,IF(AND($C927&gt;=901,$C927&lt;=905),COUNTIFS($C$4:$C$1500,"&gt;=901",$C$4:$C$1500,"&lt;=905",K$4:K$1500,"&gt;"&amp;K927)+1,IF(AND($C927&gt;=801,$C927&lt;=805),COUNTIFS($C$4:$C$1500,"&gt;=801",$C$4:$C$1500,"&lt;=805",K$4:K$1500,"&gt;"&amp;K927)+1,IF(AND($C927&gt;=701,$C927&lt;=705),COUNTIFS($C$4:$C$1500,"&gt;=701",$C$4:$C$1500,"&lt;=705",K$4:K$1500,"&gt;"&amp;K927)+1,IF(AND($C927&gt;=601,$C927&lt;=606),COUNTIFS($C$4:$C$1500,"&gt;=601",$C$4:$C$1500,"&lt;=606",K$4:K$1500,"&gt;"&amp;K927)+1,"")))))))</f>
        <v/>
      </c>
      <c r="N927" s="99">
        <f>IF(OR($C927="",K927=""),"",IF(OR(AND($C927&gt;=1001,$C927&lt;=1005),AND($C927&gt;=1101,$C927&lt;=1105)),COUNTIFS($C$4:$C$1500,"&gt;=1001",$C$4:$C$1500,"&lt;=1005",K$4:K$1500,"&gt;"&amp;K927)+COUNTIFS($C$4:$C$1500,"&gt;=1101",$C$4:$C$1500,"&lt;=1105",K$4:K$1500,"&gt;"&amp;K927)+1,""))</f>
        <v/>
      </c>
      <c r="O927" s="94" t="n">
        <v>53.95</v>
      </c>
      <c r="P927" s="94" t="n">
        <v>62.52</v>
      </c>
      <c r="Q927" s="94" t="n">
        <v>48.02</v>
      </c>
      <c r="R927" s="94" t="n">
        <v>60.98</v>
      </c>
      <c r="S927" s="94" t="n">
        <v>56.36</v>
      </c>
      <c r="T927" s="99">
        <f>IF(AND(O927&gt;0,O927&lt;36),1,IF(AND(O927&gt;=36,O927&lt;51),2,IF(AND(O927&gt;=51,O927&lt;71),3,IF(AND(O927&gt;=71,O927&lt;=100),4,))))</f>
        <v/>
      </c>
      <c r="U927" s="99">
        <f>IF(AND(P927&gt;0,P927&lt;41),1,IF(AND(P927&gt;=41,P927&lt;56),2,IF(AND(P927&gt;=56,P927&lt;71),3,IF(AND(P927&gt;=71,P927&lt;=100),4,))))</f>
        <v/>
      </c>
      <c r="V927" s="99">
        <f>IF(AND(Q927&gt;0,Q927&lt;41),1,IF(AND(Q927&gt;=41,Q927&lt;56),2,IF(AND(Q927&gt;=56,Q927&lt;71),3,IF(AND(Q927&gt;=71,Q927&lt;=100),4,))))</f>
        <v/>
      </c>
      <c r="W927" s="99">
        <f>IF(AND(R927&gt;0,R927&lt;36),1,IF(AND(R927&gt;=36,R927&lt;51),2,IF(AND(R927&gt;=51,R927&lt;66),3,IF(AND(R927&gt;=66,R927&lt;=100),4,))))</f>
        <v/>
      </c>
      <c r="X927" s="100">
        <f>IF(AND(S927&gt;0,S927&lt;37),1,IF(AND(S927&gt;=37,S927&lt;58),2,IF(AND(S927&gt;=58,S927&lt;71),3,IF(AND(S927&gt;=71,S927&lt;=100),4,))))</f>
        <v/>
      </c>
      <c r="Y927" s="101">
        <f>IF(SUM(AC927:AG927)=0, "", ROUND(((AC927*3+AD927*3+AE927*3+AF927*3+AG927*1)/13)*5,0))</f>
        <v/>
      </c>
      <c r="Z927" s="99">
        <f>IF(OR($C927="",Y927=""),"",COUNTIFS($C$4:$C$1500,$C927,Y$4:Y$1500,"&gt;"&amp;Y927)+1)</f>
        <v/>
      </c>
      <c r="AA927" s="99">
        <f>IF(OR($C927="",Y927=""),"",IF(AND($C927&gt;=1001,$C927&lt;=1005),COUNTIFS($C$4:$C$1500,"&gt;=1001",$C$4:$C$1500,"&lt;=1005",Y$4:Y$1500,"&gt;"&amp;Y927)+1,IF(AND($C927&gt;=1101,$C927&lt;=1105),COUNTIFS($C$4:$C$1500,"&gt;=1101",$C$4:$C$1500,"&lt;=1105",Y$4:Y$1500,"&gt;"&amp;Y927)+1,IF(AND($C927&gt;=901,$C927&lt;=905),COUNTIFS($C$4:$C$1500,"&gt;=901",$C$4:$C$1500,"&lt;=905",Y$4:Y$1500,"&gt;"&amp;Y927)+1,IF(AND($C927&gt;=801,$C927&lt;=805),COUNTIFS($C$4:$C$1500,"&gt;=801",$C$4:$C$1500,"&lt;=805",Y$4:Y$1500,"&gt;"&amp;Y927)+1,IF(AND($C927&gt;=701,$C927&lt;=705),COUNTIFS($C$4:$C$1500,"&gt;=701",$C$4:$C$1500,"&lt;=705",Y$4:Y$1500,"&gt;"&amp;Y927)+1,IF(AND($C927&gt;=601,$C927&lt;=606),COUNTIFS($C$4:$C$1500,"&gt;=601",$C$4:$C$1500,"&lt;=606",Y$4:Y$1500,"&gt;"&amp;Y927)+1,"")))))))</f>
        <v/>
      </c>
      <c r="AB927" s="99">
        <f>IF(OR($C927="",Y927=""),"",IF(OR(AND($C927&gt;=1001,$C927&lt;=1005),AND($C927&gt;=1101,$C927&lt;=1105)),COUNTIFS($C$4:$C$1500,"&gt;=1001",$C$4:$C$1500,"&lt;=1005",Y$4:Y$1500,"&gt;"&amp;Y927)+COUNTIFS($C$4:$C$1500,"&gt;=1101",$C$4:$C$1500,"&lt;=1105",Y$4:Y$1500,"&gt;"&amp;Y927)+1,""))</f>
        <v/>
      </c>
      <c r="AC927" s="94" t="n">
        <v>28.34</v>
      </c>
      <c r="AD927" s="94" t="n">
        <v>56.19</v>
      </c>
      <c r="AE927" s="94" t="n">
        <v>49.22</v>
      </c>
      <c r="AF927" s="94" t="n">
        <v>43.9</v>
      </c>
      <c r="AG927" s="94" t="n">
        <v>69.81999999999999</v>
      </c>
      <c r="AH927" s="99">
        <f>IF(AND(AC927&gt;0,AC927&lt;36),1,IF(AND(AC927&gt;=36,AC927&lt;51),2,IF(AND(AC927&gt;=51,AC927&lt;71),3,IF(AND(AC927&gt;=71,AC927&lt;=100),4,))))</f>
        <v/>
      </c>
      <c r="AI927" s="99">
        <f>IF(AND(AD927&gt;0,AD927&lt;41),1,IF(AND(AD927&gt;=41,AD927&lt;56),2,IF(AND(AD927&gt;=56,AD927&lt;71),3,IF(AND(AD927&gt;=71,AD927&lt;=100),4,))))</f>
        <v/>
      </c>
      <c r="AJ927" s="99">
        <f>IF(AND(AE927&gt;0,AE927&lt;41),1,IF(AND(AE927&gt;=41,AE927&lt;56),2,IF(AND(AE927&gt;=56,AE927&lt;71),3,IF(AND(AE927&gt;=71,AE927&lt;=100),4,))))</f>
        <v/>
      </c>
      <c r="AK927" s="99">
        <f>IF(AND(AF927&gt;0,AF927&lt;36),1,IF(AND(AF927&gt;=36,AF927&lt;51),2,IF(AND(AF927&gt;=51,AF927&lt;66),3,IF(AND(AF927&gt;=66,AF927&lt;=100),4,))))</f>
        <v/>
      </c>
      <c r="AL927" s="100">
        <f>IF(AND(AG927&gt;0,AG927&lt;37),1,IF(AND(AG927&gt;=37,AG927&lt;58),2,IF(AND(AG927&gt;=58,AG927&lt;71),3,IF(AND(AG927&gt;=71,AG927&lt;=100),4,))))</f>
        <v/>
      </c>
      <c r="AM927" s="101">
        <f>IF((Y927&lt;&gt;"")*(K927&lt;&gt;""),Y927-K927,"")</f>
        <v/>
      </c>
      <c r="AN927" s="99">
        <f>IF((Z927&lt;&gt;"")*(L927&lt;&gt;""),Z927-L927,"")</f>
        <v/>
      </c>
      <c r="AO927" s="99">
        <f>IF((AA927&lt;&gt;"")*(M927&lt;&gt;""),AA927-M927,"")</f>
        <v/>
      </c>
      <c r="AP927" s="99">
        <f>IF((AB927&lt;&gt;"")*(N927&lt;&gt;""),AB927-N927,"")</f>
        <v/>
      </c>
      <c r="AQ927" s="94">
        <f>IF((AC927&lt;&gt;"")*(O927&lt;&gt;""),AC927-O927,"")</f>
        <v/>
      </c>
      <c r="AR927" s="94">
        <f>IF((AD927&lt;&gt;"")*(P927&lt;&gt;""),AD927-P927,"")</f>
        <v/>
      </c>
      <c r="AS927" s="94">
        <f>IF((AE927&lt;&gt;"")*(Q927&lt;&gt;""),AE927-Q927,"")</f>
        <v/>
      </c>
      <c r="AT927" s="94">
        <f>IF((AF927&lt;&gt;"")*(R927&lt;&gt;""),AF927-R927,"")</f>
        <v/>
      </c>
      <c r="AU927" s="94">
        <f>IF((AG927&lt;&gt;"")*(S927&lt;&gt;""),AG927-S927,"")</f>
        <v/>
      </c>
      <c r="AV927" s="99">
        <f>IF((AH927&lt;&gt;"")*(T927&lt;&gt;""),AH927-T927,"")</f>
        <v/>
      </c>
      <c r="AW927" s="99">
        <f>IF((AI927&lt;&gt;"")*(U927&lt;&gt;""),AI927-U927,"")</f>
        <v/>
      </c>
      <c r="AX927" s="99">
        <f>IF((AJ927&lt;&gt;"")*(V927&lt;&gt;""),AJ927-V927,"")</f>
        <v/>
      </c>
      <c r="AY927" s="99">
        <f>IF((AK927&lt;&gt;"")*(W927&lt;&gt;""),AK927-W927,"")</f>
        <v/>
      </c>
      <c r="AZ927" s="102">
        <f>IF((AL927&lt;&gt;"")*(X927&lt;&gt;""),AL927-X927,"")</f>
        <v/>
      </c>
      <c r="BA927" s="50">
        <f>IFERROR(__xludf.dummyfunction("AI(""Actúa como un tutor académico y dirígete personalmente al estudiante "" &amp; I927 &amp; "" "" &amp; J927 &amp; "" "" &amp; G927 &amp; "" "" &amp; H927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AM927 &amp; ""'. Diferencias por área: Matemáticas ("" &amp; AQ927 &amp; ""), Ciencias Natura"&amp;"les ("" &amp; AR927 &amp; ""), Sociales ("" &amp; AS927 &amp; ""), Lectura Crítica ("" &amp; AT927 &amp; "") e Inglés ("" &amp; AU927 &amp; ""). Variación en posición: grupo ("" &amp; AN927 &amp; ""), grado ("" &amp; AO927 &amp; "") y media ("" &amp; AP927 &amp; ""). Puntajes Primer Simulacro: Global "" &amp; K927 &amp; "", Mat "" &amp; "&amp;"O4 &amp; "", Cien "" &amp; P927 &amp; "", Soc "" &amp; Q927 &amp; "", Lec "" &amp; R927 &amp; "", Ing "" &amp; S927 &amp; "". Puntajes Segundo Simulacro: Global "" &amp; Y927 &amp; "", Mat "" &amp; AC927 &amp; "", Cien "" &amp; AD927 &amp; "", Soc "" &amp; AE927 &amp; "", Lec "" &amp; AF927 &amp; "", Ing "" &amp; AG927 &amp; "". Escribe un mensaje motivador"&amp;" y breve (máximo 4 líneas)."")
"),"=AI(""Actúa como un tutor académico y dirígete personalmente al estudiante "" &amp; I927 &amp; "" "" &amp; J927 &amp; "" "" &amp; G927 &amp; "" "" &amp; H927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AM927 &amp; ""'. Diferencias por área: Matemáticas ("" &amp; AQ927 &amp; ""), Ciencias Natur"&amp;"ales ("" &amp; AR927 &amp; ""), Sociales ("" &amp; AS927 &amp; ""), Lectura Crítica ("" &amp; AT927 &amp; "") e Inglés ("" &amp; AU927 &amp; ""). Variación en posición: grupo ("" &amp; AN927 &amp; ""), grado ("" &amp; AO927 &amp; "") y media ("" &amp; AP927 &amp; ""). Puntajes Primer Simulacro: Global "" &amp; K927 &amp; "", Mat "" &amp;"&amp;" O927 &amp; "", Cien "" &amp; P927 &amp; "", Soc "" &amp; Q927 &amp; "", Lec "" &amp; R927 &amp; "", Ing "" &amp; S927 &amp; "". Puntajes Segundo Simulacro: Global "" &amp; Y927 &amp; "", Mat "" &amp; AC927 &amp; "", Cien "" &amp; AD927 &amp; "", Soc "" &amp; AE927 &amp; "", Lec "" &amp; AF927 &amp; "", Ing "" &amp; AG927 &amp; "". Escribe un mensaje motivado"&amp;"r y breve (máximo 4 líneas)."")
")</f>
        <v/>
      </c>
      <c r="BB927" s="119">
        <f>IF(SUM(BC927:BG927)=0,"",IF(BG927="",ROUND(((BC927*3+BD927*3+BE927*3+BF927*3)/12)*5,0),ROUND(((BC927*3+BD927*3+BE927*3+BF927*3+BG927*1)/13)*5,0)))</f>
        <v/>
      </c>
      <c r="BC927" s="119" t="n">
        <v>53</v>
      </c>
      <c r="BD927" s="119" t="n">
        <v>55</v>
      </c>
      <c r="BE927" s="119" t="n">
        <v>53</v>
      </c>
      <c r="BF927" s="119" t="n">
        <v>51</v>
      </c>
      <c r="BG927" s="119" t="n">
        <v>48</v>
      </c>
      <c r="BH927" s="41">
        <f>IF(AND(ISNUMBER(BB927),ISNUMBER(Y927)),BB927-Y927,"")</f>
        <v/>
      </c>
      <c r="BI927" s="119" t="n"/>
      <c r="BJ927" s="119" t="n"/>
      <c r="BK927" s="119" t="n"/>
      <c r="BL927" s="119" t="n"/>
      <c r="BM927" s="119" t="n"/>
    </row>
    <row r="928" ht="15.75" customHeight="1" s="42">
      <c r="A928" s="93" t="n"/>
      <c r="B928" s="94" t="inlineStr">
        <is>
          <t>Bachillerato</t>
        </is>
      </c>
      <c r="C928" s="94" t="n">
        <v>1102</v>
      </c>
      <c r="D928" s="94" t="n"/>
      <c r="E928" s="95" t="n">
        <v>1018244619</v>
      </c>
      <c r="F928" s="96">
        <f>TRIM(G928&amp;" "&amp;H928&amp;" "&amp;I928&amp;" "&amp;J928)</f>
        <v/>
      </c>
      <c r="G928" s="94" t="inlineStr">
        <is>
          <t>Loaiza</t>
        </is>
      </c>
      <c r="H928" s="94" t="inlineStr">
        <is>
          <t>Zuluaga</t>
        </is>
      </c>
      <c r="I928" s="94" t="inlineStr">
        <is>
          <t>Mariana</t>
        </is>
      </c>
      <c r="J928" s="97" t="n"/>
      <c r="K928" s="98">
        <f>IF(SUM(O928:S928)=0, "", ROUND(((O928*3+P928*3+Q928*3+R928*3+S928*1)/13)*5,0))</f>
        <v/>
      </c>
      <c r="L928" s="99">
        <f>IF(OR($C928="",K928=""),"",COUNTIFS($C$4:$C$1500,$C928,K$4:K$1500,"&gt;"&amp;K928)+1)</f>
        <v/>
      </c>
      <c r="M928" s="99">
        <f>IF(OR($C928="",K928=""),"",IF(AND($C928&gt;=1001,$C928&lt;=1005),COUNTIFS($C$4:$C$1500,"&gt;=1001",$C$4:$C$1500,"&lt;=1005",K$4:K$1500,"&gt;"&amp;K928)+1,IF(AND($C928&gt;=1101,$C928&lt;=1105),COUNTIFS($C$4:$C$1500,"&gt;=1101",$C$4:$C$1500,"&lt;=1105",K$4:K$1500,"&gt;"&amp;K928)+1,IF(AND($C928&gt;=901,$C928&lt;=905),COUNTIFS($C$4:$C$1500,"&gt;=901",$C$4:$C$1500,"&lt;=905",K$4:K$1500,"&gt;"&amp;K928)+1,IF(AND($C928&gt;=801,$C928&lt;=805),COUNTIFS($C$4:$C$1500,"&gt;=801",$C$4:$C$1500,"&lt;=805",K$4:K$1500,"&gt;"&amp;K928)+1,IF(AND($C928&gt;=701,$C928&lt;=705),COUNTIFS($C$4:$C$1500,"&gt;=701",$C$4:$C$1500,"&lt;=705",K$4:K$1500,"&gt;"&amp;K928)+1,IF(AND($C928&gt;=601,$C928&lt;=606),COUNTIFS($C$4:$C$1500,"&gt;=601",$C$4:$C$1500,"&lt;=606",K$4:K$1500,"&gt;"&amp;K928)+1,"")))))))</f>
        <v/>
      </c>
      <c r="N928" s="99">
        <f>IF(OR($C928="",K928=""),"",IF(OR(AND($C928&gt;=1001,$C928&lt;=1005),AND($C928&gt;=1101,$C928&lt;=1105)),COUNTIFS($C$4:$C$1500,"&gt;=1001",$C$4:$C$1500,"&lt;=1005",K$4:K$1500,"&gt;"&amp;K928)+COUNTIFS($C$4:$C$1500,"&gt;=1101",$C$4:$C$1500,"&lt;=1105",K$4:K$1500,"&gt;"&amp;K928)+1,""))</f>
        <v/>
      </c>
      <c r="O928" s="94" t="n">
        <v>68.40000000000001</v>
      </c>
      <c r="P928" s="94" t="n">
        <v>62.97</v>
      </c>
      <c r="Q928" s="94" t="n">
        <v>65</v>
      </c>
      <c r="R928" s="94" t="n">
        <v>75.61</v>
      </c>
      <c r="S928" s="94" t="n">
        <v>54.55</v>
      </c>
      <c r="T928" s="99">
        <f>IF(AND(O928&gt;0,O928&lt;36),1,IF(AND(O928&gt;=36,O928&lt;51),2,IF(AND(O928&gt;=51,O928&lt;71),3,IF(AND(O928&gt;=71,O928&lt;=100),4,))))</f>
        <v/>
      </c>
      <c r="U928" s="99">
        <f>IF(AND(P928&gt;0,P928&lt;41),1,IF(AND(P928&gt;=41,P928&lt;56),2,IF(AND(P928&gt;=56,P928&lt;71),3,IF(AND(P928&gt;=71,P928&lt;=100),4,))))</f>
        <v/>
      </c>
      <c r="V928" s="99">
        <f>IF(AND(Q928&gt;0,Q928&lt;41),1,IF(AND(Q928&gt;=41,Q928&lt;56),2,IF(AND(Q928&gt;=56,Q928&lt;71),3,IF(AND(Q928&gt;=71,Q928&lt;=100),4,))))</f>
        <v/>
      </c>
      <c r="W928" s="99">
        <f>IF(AND(R928&gt;0,R928&lt;36),1,IF(AND(R928&gt;=36,R928&lt;51),2,IF(AND(R928&gt;=51,R928&lt;66),3,IF(AND(R928&gt;=66,R928&lt;=100),4,))))</f>
        <v/>
      </c>
      <c r="X928" s="100">
        <f>IF(AND(S928&gt;0,S928&lt;37),1,IF(AND(S928&gt;=37,S928&lt;58),2,IF(AND(S928&gt;=58,S928&lt;71),3,IF(AND(S928&gt;=71,S928&lt;=100),4,))))</f>
        <v/>
      </c>
      <c r="Y928" s="101">
        <f>IF(SUM(AC928:AG928)=0, "", ROUND(((AC928*3+AD928*3+AE928*3+AF928*3+AG928*1)/13)*5,0))</f>
        <v/>
      </c>
      <c r="Z928" s="99">
        <f>IF(OR($C928="",Y928=""),"",COUNTIFS($C$4:$C$1500,$C928,Y$4:Y$1500,"&gt;"&amp;Y928)+1)</f>
        <v/>
      </c>
      <c r="AA928" s="99">
        <f>IF(OR($C928="",Y928=""),"",IF(AND($C928&gt;=1001,$C928&lt;=1005),COUNTIFS($C$4:$C$1500,"&gt;=1001",$C$4:$C$1500,"&lt;=1005",Y$4:Y$1500,"&gt;"&amp;Y928)+1,IF(AND($C928&gt;=1101,$C928&lt;=1105),COUNTIFS($C$4:$C$1500,"&gt;=1101",$C$4:$C$1500,"&lt;=1105",Y$4:Y$1500,"&gt;"&amp;Y928)+1,IF(AND($C928&gt;=901,$C928&lt;=905),COUNTIFS($C$4:$C$1500,"&gt;=901",$C$4:$C$1500,"&lt;=905",Y$4:Y$1500,"&gt;"&amp;Y928)+1,IF(AND($C928&gt;=801,$C928&lt;=805),COUNTIFS($C$4:$C$1500,"&gt;=801",$C$4:$C$1500,"&lt;=805",Y$4:Y$1500,"&gt;"&amp;Y928)+1,IF(AND($C928&gt;=701,$C928&lt;=705),COUNTIFS($C$4:$C$1500,"&gt;=701",$C$4:$C$1500,"&lt;=705",Y$4:Y$1500,"&gt;"&amp;Y928)+1,IF(AND($C928&gt;=601,$C928&lt;=606),COUNTIFS($C$4:$C$1500,"&gt;=601",$C$4:$C$1500,"&lt;=606",Y$4:Y$1500,"&gt;"&amp;Y928)+1,"")))))))</f>
        <v/>
      </c>
      <c r="AB928" s="99">
        <f>IF(OR($C928="",Y928=""),"",IF(OR(AND($C928&gt;=1001,$C928&lt;=1005),AND($C928&gt;=1101,$C928&lt;=1105)),COUNTIFS($C$4:$C$1500,"&gt;=1001",$C$4:$C$1500,"&lt;=1005",Y$4:Y$1500,"&gt;"&amp;Y928)+COUNTIFS($C$4:$C$1500,"&gt;=1101",$C$4:$C$1500,"&lt;=1105",Y$4:Y$1500,"&gt;"&amp;Y928)+1,""))</f>
        <v/>
      </c>
      <c r="AC928" s="94" t="n">
        <v>30.17</v>
      </c>
      <c r="AD928" s="94" t="n">
        <v>30.11</v>
      </c>
      <c r="AE928" s="94" t="n">
        <v>31.41</v>
      </c>
      <c r="AF928" s="94" t="n">
        <v>39.02</v>
      </c>
      <c r="AG928" s="94" t="n">
        <v>32.73</v>
      </c>
      <c r="AH928" s="99">
        <f>IF(AND(AC928&gt;0,AC928&lt;36),1,IF(AND(AC928&gt;=36,AC928&lt;51),2,IF(AND(AC928&gt;=51,AC928&lt;71),3,IF(AND(AC928&gt;=71,AC928&lt;=100),4,))))</f>
        <v/>
      </c>
      <c r="AI928" s="99">
        <f>IF(AND(AD928&gt;0,AD928&lt;41),1,IF(AND(AD928&gt;=41,AD928&lt;56),2,IF(AND(AD928&gt;=56,AD928&lt;71),3,IF(AND(AD928&gt;=71,AD928&lt;=100),4,))))</f>
        <v/>
      </c>
      <c r="AJ928" s="99">
        <f>IF(AND(AE928&gt;0,AE928&lt;41),1,IF(AND(AE928&gt;=41,AE928&lt;56),2,IF(AND(AE928&gt;=56,AE928&lt;71),3,IF(AND(AE928&gt;=71,AE928&lt;=100),4,))))</f>
        <v/>
      </c>
      <c r="AK928" s="99">
        <f>IF(AND(AF928&gt;0,AF928&lt;36),1,IF(AND(AF928&gt;=36,AF928&lt;51),2,IF(AND(AF928&gt;=51,AF928&lt;66),3,IF(AND(AF928&gt;=66,AF928&lt;=100),4,))))</f>
        <v/>
      </c>
      <c r="AL928" s="100">
        <f>IF(AND(AG928&gt;0,AG928&lt;37),1,IF(AND(AG928&gt;=37,AG928&lt;58),2,IF(AND(AG928&gt;=58,AG928&lt;71),3,IF(AND(AG928&gt;=71,AG928&lt;=100),4,))))</f>
        <v/>
      </c>
      <c r="AM928" s="101">
        <f>IF((Y928&lt;&gt;"")*(K928&lt;&gt;""),Y928-K928,"")</f>
        <v/>
      </c>
      <c r="AN928" s="99">
        <f>IF((Z928&lt;&gt;"")*(L928&lt;&gt;""),Z928-L928,"")</f>
        <v/>
      </c>
      <c r="AO928" s="99">
        <f>IF((AA928&lt;&gt;"")*(M928&lt;&gt;""),AA928-M928,"")</f>
        <v/>
      </c>
      <c r="AP928" s="99">
        <f>IF((AB928&lt;&gt;"")*(N928&lt;&gt;""),AB928-N928,"")</f>
        <v/>
      </c>
      <c r="AQ928" s="94">
        <f>IF((AC928&lt;&gt;"")*(O928&lt;&gt;""),AC928-O928,"")</f>
        <v/>
      </c>
      <c r="AR928" s="94">
        <f>IF((AD928&lt;&gt;"")*(P928&lt;&gt;""),AD928-P928,"")</f>
        <v/>
      </c>
      <c r="AS928" s="94">
        <f>IF((AE928&lt;&gt;"")*(Q928&lt;&gt;""),AE928-Q928,"")</f>
        <v/>
      </c>
      <c r="AT928" s="94">
        <f>IF((AF928&lt;&gt;"")*(R928&lt;&gt;""),AF928-R928,"")</f>
        <v/>
      </c>
      <c r="AU928" s="94">
        <f>IF((AG928&lt;&gt;"")*(S928&lt;&gt;""),AG928-S928,"")</f>
        <v/>
      </c>
      <c r="AV928" s="99">
        <f>IF((AH928&lt;&gt;"")*(T928&lt;&gt;""),AH928-T928,"")</f>
        <v/>
      </c>
      <c r="AW928" s="99">
        <f>IF((AI928&lt;&gt;"")*(U928&lt;&gt;""),AI928-U928,"")</f>
        <v/>
      </c>
      <c r="AX928" s="99">
        <f>IF((AJ928&lt;&gt;"")*(V928&lt;&gt;""),AJ928-V928,"")</f>
        <v/>
      </c>
      <c r="AY928" s="99">
        <f>IF((AK928&lt;&gt;"")*(W928&lt;&gt;""),AK928-W928,"")</f>
        <v/>
      </c>
      <c r="AZ928" s="102">
        <f>IF((AL928&lt;&gt;"")*(X928&lt;&gt;""),AL928-X928,"")</f>
        <v/>
      </c>
      <c r="BA928" s="50">
        <f>IFERROR(__xludf.dummyfunction("AI(""Actúa como un tutor académico y dirígete personalmente al estudiante "" &amp; I928 &amp; "" "" &amp; J928 &amp; "" "" &amp; G928 &amp; "" "" &amp; H928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AM928 &amp; ""'. Diferencias por área: Matemáticas ("" &amp; AQ928 &amp; ""), Ciencias Natura"&amp;"les ("" &amp; AR928 &amp; ""), Sociales ("" &amp; AS928 &amp; ""), Lectura Crítica ("" &amp; AT928 &amp; "") e Inglés ("" &amp; AU928 &amp; ""). Variación en posición: grupo ("" &amp; AN928 &amp; ""), grado ("" &amp; AO928 &amp; "") y media ("" &amp; AP928 &amp; ""). Puntajes Primer Simulacro: Global "" &amp; K928 &amp; "", Mat "" &amp; "&amp;"O4 &amp; "", Cien "" &amp; P928 &amp; "", Soc "" &amp; Q928 &amp; "", Lec "" &amp; R928 &amp; "", Ing "" &amp; S928 &amp; "". Puntajes Segundo Simulacro: Global "" &amp; Y928 &amp; "", Mat "" &amp; AC928 &amp; "", Cien "" &amp; AD928 &amp; "", Soc "" &amp; AE928 &amp; "", Lec "" &amp; AF928 &amp; "", Ing "" &amp; AG928 &amp; "". Escribe un mensaje motivador"&amp;" y breve (máximo 4 líneas)."")
"),"=AI(""Actúa como un tutor académico y dirígete personalmente al estudiante "" &amp; I928 &amp; "" "" &amp; J928 &amp; "" "" &amp; G928 &amp; "" "" &amp; H928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AM928 &amp; ""'. Diferencias por área: Matemáticas ("" &amp; AQ928 &amp; ""), Ciencias Natur"&amp;"ales ("" &amp; AR928 &amp; ""), Sociales ("" &amp; AS928 &amp; ""), Lectura Crítica ("" &amp; AT928 &amp; "") e Inglés ("" &amp; AU928 &amp; ""). Variación en posición: grupo ("" &amp; AN928 &amp; ""), grado ("" &amp; AO928 &amp; "") y media ("" &amp; AP928 &amp; ""). Puntajes Primer Simulacro: Global "" &amp; K928 &amp; "", Mat "" &amp;"&amp;" O928 &amp; "", Cien "" &amp; P928 &amp; "", Soc "" &amp; Q928 &amp; "", Lec "" &amp; R928 &amp; "", Ing "" &amp; S928 &amp; "". Puntajes Segundo Simulacro: Global "" &amp; Y928 &amp; "", Mat "" &amp; AC928 &amp; "", Cien "" &amp; AD928 &amp; "", Soc "" &amp; AE928 &amp; "", Lec "" &amp; AF928 &amp; "", Ing "" &amp; AG928 &amp; "". Escribe un mensaje motivado"&amp;"r y breve (máximo 4 líneas)."")
")</f>
        <v/>
      </c>
      <c r="BB928" s="119">
        <f>IF(SUM(BC928:BG928)=0,"",IF(BG928="",ROUND(((BC928*3+BD928*3+BE928*3+BF928*3)/12)*5,0),ROUND(((BC928*3+BD928*3+BE928*3+BF928*3+BG928*1)/13)*5,0)))</f>
        <v/>
      </c>
      <c r="BC928" s="119" t="n">
        <v>43</v>
      </c>
      <c r="BD928" s="119" t="n">
        <v>43</v>
      </c>
      <c r="BE928" s="119" t="n">
        <v>40</v>
      </c>
      <c r="BF928" s="119" t="n">
        <v>42</v>
      </c>
      <c r="BG928" s="119" t="n">
        <v>54</v>
      </c>
      <c r="BH928" s="41">
        <f>IF(AND(ISNUMBER(BB928),ISNUMBER(Y928)),BB928-Y928,"")</f>
        <v/>
      </c>
      <c r="BI928" s="119" t="n"/>
      <c r="BJ928" s="119" t="n"/>
      <c r="BK928" s="119" t="n"/>
      <c r="BL928" s="119" t="n"/>
      <c r="BM928" s="119" t="n"/>
    </row>
    <row r="929" ht="15.75" customHeight="1" s="42">
      <c r="A929" s="93" t="n"/>
      <c r="B929" s="94" t="inlineStr">
        <is>
          <t>Bachillerato</t>
        </is>
      </c>
      <c r="C929" s="94" t="n">
        <v>1102</v>
      </c>
      <c r="D929" s="94" t="n"/>
      <c r="E929" s="95" t="n">
        <v>1011592505</v>
      </c>
      <c r="F929" s="96">
        <f>TRIM(G929&amp;" "&amp;H929&amp;" "&amp;I929&amp;" "&amp;J929)</f>
        <v/>
      </c>
      <c r="G929" s="94" t="inlineStr">
        <is>
          <t>López</t>
        </is>
      </c>
      <c r="H929" s="94" t="inlineStr">
        <is>
          <t>García</t>
        </is>
      </c>
      <c r="I929" s="94" t="inlineStr">
        <is>
          <t>Karina</t>
        </is>
      </c>
      <c r="J929" s="97" t="inlineStr">
        <is>
          <t>Alejandra</t>
        </is>
      </c>
      <c r="K929" s="98">
        <f>IF(SUM(O929:S929)=0, "", ROUND(((O929*3+P929*3+Q929*3+R929*3+S929*1)/13)*5,0))</f>
        <v/>
      </c>
      <c r="L929" s="99">
        <f>IF(OR($C929="",K929=""),"",COUNTIFS($C$4:$C$1500,$C929,K$4:K$1500,"&gt;"&amp;K929)+1)</f>
        <v/>
      </c>
      <c r="M929" s="99">
        <f>IF(OR($C929="",K929=""),"",IF(AND($C929&gt;=1001,$C929&lt;=1005),COUNTIFS($C$4:$C$1500,"&gt;=1001",$C$4:$C$1500,"&lt;=1005",K$4:K$1500,"&gt;"&amp;K929)+1,IF(AND($C929&gt;=1101,$C929&lt;=1105),COUNTIFS($C$4:$C$1500,"&gt;=1101",$C$4:$C$1500,"&lt;=1105",K$4:K$1500,"&gt;"&amp;K929)+1,IF(AND($C929&gt;=901,$C929&lt;=905),COUNTIFS($C$4:$C$1500,"&gt;=901",$C$4:$C$1500,"&lt;=905",K$4:K$1500,"&gt;"&amp;K929)+1,IF(AND($C929&gt;=801,$C929&lt;=805),COUNTIFS($C$4:$C$1500,"&gt;=801",$C$4:$C$1500,"&lt;=805",K$4:K$1500,"&gt;"&amp;K929)+1,IF(AND($C929&gt;=701,$C929&lt;=705),COUNTIFS($C$4:$C$1500,"&gt;=701",$C$4:$C$1500,"&lt;=705",K$4:K$1500,"&gt;"&amp;K929)+1,IF(AND($C929&gt;=601,$C929&lt;=606),COUNTIFS($C$4:$C$1500,"&gt;=601",$C$4:$C$1500,"&lt;=606",K$4:K$1500,"&gt;"&amp;K929)+1,"")))))))</f>
        <v/>
      </c>
      <c r="N929" s="99">
        <f>IF(OR($C929="",K929=""),"",IF(OR(AND($C929&gt;=1001,$C929&lt;=1005),AND($C929&gt;=1101,$C929&lt;=1105)),COUNTIFS($C$4:$C$1500,"&gt;=1001",$C$4:$C$1500,"&lt;=1005",K$4:K$1500,"&gt;"&amp;K929)+COUNTIFS($C$4:$C$1500,"&gt;=1101",$C$4:$C$1500,"&lt;=1105",K$4:K$1500,"&gt;"&amp;K929)+1,""))</f>
        <v/>
      </c>
      <c r="O929" s="94" t="n">
        <v>46.05</v>
      </c>
      <c r="P929" s="94" t="n">
        <v>67.34999999999999</v>
      </c>
      <c r="Q929" s="94" t="n">
        <v>54.13</v>
      </c>
      <c r="R929" s="94" t="n">
        <v>65.84999999999999</v>
      </c>
      <c r="S929" s="94" t="n">
        <v>58.18</v>
      </c>
      <c r="T929" s="99">
        <f>IF(AND(O929&gt;0,O929&lt;36),1,IF(AND(O929&gt;=36,O929&lt;51),2,IF(AND(O929&gt;=51,O929&lt;71),3,IF(AND(O929&gt;=71,O929&lt;=100),4,))))</f>
        <v/>
      </c>
      <c r="U929" s="99">
        <f>IF(AND(P929&gt;0,P929&lt;41),1,IF(AND(P929&gt;=41,P929&lt;56),2,IF(AND(P929&gt;=56,P929&lt;71),3,IF(AND(P929&gt;=71,P929&lt;=100),4,))))</f>
        <v/>
      </c>
      <c r="V929" s="99">
        <f>IF(AND(Q929&gt;0,Q929&lt;41),1,IF(AND(Q929&gt;=41,Q929&lt;56),2,IF(AND(Q929&gt;=56,Q929&lt;71),3,IF(AND(Q929&gt;=71,Q929&lt;=100),4,))))</f>
        <v/>
      </c>
      <c r="W929" s="99">
        <f>IF(AND(R929&gt;0,R929&lt;36),1,IF(AND(R929&gt;=36,R929&lt;51),2,IF(AND(R929&gt;=51,R929&lt;66),3,IF(AND(R929&gt;=66,R929&lt;=100),4,))))</f>
        <v/>
      </c>
      <c r="X929" s="100">
        <f>IF(AND(S929&gt;0,S929&lt;37),1,IF(AND(S929&gt;=37,S929&lt;58),2,IF(AND(S929&gt;=58,S929&lt;71),3,IF(AND(S929&gt;=71,S929&lt;=100),4,))))</f>
        <v/>
      </c>
      <c r="Y929" s="101">
        <f>IF(SUM(AC929:AG929)=0, "", ROUND(((AC929*3+AD929*3+AE929*3+AF929*3+AG929*1)/13)*5,0))</f>
        <v/>
      </c>
      <c r="Z929" s="99">
        <f>IF(OR($C929="",Y929=""),"",COUNTIFS($C$4:$C$1500,$C929,Y$4:Y$1500,"&gt;"&amp;Y929)+1)</f>
        <v/>
      </c>
      <c r="AA929" s="99">
        <f>IF(OR($C929="",Y929=""),"",IF(AND($C929&gt;=1001,$C929&lt;=1005),COUNTIFS($C$4:$C$1500,"&gt;=1001",$C$4:$C$1500,"&lt;=1005",Y$4:Y$1500,"&gt;"&amp;Y929)+1,IF(AND($C929&gt;=1101,$C929&lt;=1105),COUNTIFS($C$4:$C$1500,"&gt;=1101",$C$4:$C$1500,"&lt;=1105",Y$4:Y$1500,"&gt;"&amp;Y929)+1,IF(AND($C929&gt;=901,$C929&lt;=905),COUNTIFS($C$4:$C$1500,"&gt;=901",$C$4:$C$1500,"&lt;=905",Y$4:Y$1500,"&gt;"&amp;Y929)+1,IF(AND($C929&gt;=801,$C929&lt;=805),COUNTIFS($C$4:$C$1500,"&gt;=801",$C$4:$C$1500,"&lt;=805",Y$4:Y$1500,"&gt;"&amp;Y929)+1,IF(AND($C929&gt;=701,$C929&lt;=705),COUNTIFS($C$4:$C$1500,"&gt;=701",$C$4:$C$1500,"&lt;=705",Y$4:Y$1500,"&gt;"&amp;Y929)+1,IF(AND($C929&gt;=601,$C929&lt;=606),COUNTIFS($C$4:$C$1500,"&gt;=601",$C$4:$C$1500,"&lt;=606",Y$4:Y$1500,"&gt;"&amp;Y929)+1,"")))))))</f>
        <v/>
      </c>
      <c r="AB929" s="99">
        <f>IF(OR($C929="",Y929=""),"",IF(OR(AND($C929&gt;=1001,$C929&lt;=1005),AND($C929&gt;=1101,$C929&lt;=1105)),COUNTIFS($C$4:$C$1500,"&gt;=1001",$C$4:$C$1500,"&lt;=1005",Y$4:Y$1500,"&gt;"&amp;Y929)+COUNTIFS($C$4:$C$1500,"&gt;=1101",$C$4:$C$1500,"&lt;=1105",Y$4:Y$1500,"&gt;"&amp;Y929)+1,""))</f>
        <v/>
      </c>
      <c r="AC929" s="94" t="n">
        <v>55.84</v>
      </c>
      <c r="AD929" s="94" t="n">
        <v>37.67</v>
      </c>
      <c r="AE929" s="94" t="n">
        <v>43.83</v>
      </c>
      <c r="AF929" s="94" t="n">
        <v>51.22</v>
      </c>
      <c r="AG929" s="94" t="n">
        <v>52.36</v>
      </c>
      <c r="AH929" s="99">
        <f>IF(AND(AC929&gt;0,AC929&lt;36),1,IF(AND(AC929&gt;=36,AC929&lt;51),2,IF(AND(AC929&gt;=51,AC929&lt;71),3,IF(AND(AC929&gt;=71,AC929&lt;=100),4,))))</f>
        <v/>
      </c>
      <c r="AI929" s="99">
        <f>IF(AND(AD929&gt;0,AD929&lt;41),1,IF(AND(AD929&gt;=41,AD929&lt;56),2,IF(AND(AD929&gt;=56,AD929&lt;71),3,IF(AND(AD929&gt;=71,AD929&lt;=100),4,))))</f>
        <v/>
      </c>
      <c r="AJ929" s="99">
        <f>IF(AND(AE929&gt;0,AE929&lt;41),1,IF(AND(AE929&gt;=41,AE929&lt;56),2,IF(AND(AE929&gt;=56,AE929&lt;71),3,IF(AND(AE929&gt;=71,AE929&lt;=100),4,))))</f>
        <v/>
      </c>
      <c r="AK929" s="99">
        <f>IF(AND(AF929&gt;0,AF929&lt;36),1,IF(AND(AF929&gt;=36,AF929&lt;51),2,IF(AND(AF929&gt;=51,AF929&lt;66),3,IF(AND(AF929&gt;=66,AF929&lt;=100),4,))))</f>
        <v/>
      </c>
      <c r="AL929" s="100">
        <f>IF(AND(AG929&gt;0,AG929&lt;37),1,IF(AND(AG929&gt;=37,AG929&lt;58),2,IF(AND(AG929&gt;=58,AG929&lt;71),3,IF(AND(AG929&gt;=71,AG929&lt;=100),4,))))</f>
        <v/>
      </c>
      <c r="AM929" s="101">
        <f>IF((Y929&lt;&gt;"")*(K929&lt;&gt;""),Y929-K929,"")</f>
        <v/>
      </c>
      <c r="AN929" s="99">
        <f>IF((Z929&lt;&gt;"")*(L929&lt;&gt;""),Z929-L929,"")</f>
        <v/>
      </c>
      <c r="AO929" s="99">
        <f>IF((AA929&lt;&gt;"")*(M929&lt;&gt;""),AA929-M929,"")</f>
        <v/>
      </c>
      <c r="AP929" s="99">
        <f>IF((AB929&lt;&gt;"")*(N929&lt;&gt;""),AB929-N929,"")</f>
        <v/>
      </c>
      <c r="AQ929" s="94">
        <f>IF((AC929&lt;&gt;"")*(O929&lt;&gt;""),AC929-O929,"")</f>
        <v/>
      </c>
      <c r="AR929" s="94">
        <f>IF((AD929&lt;&gt;"")*(P929&lt;&gt;""),AD929-P929,"")</f>
        <v/>
      </c>
      <c r="AS929" s="94">
        <f>IF((AE929&lt;&gt;"")*(Q929&lt;&gt;""),AE929-Q929,"")</f>
        <v/>
      </c>
      <c r="AT929" s="94">
        <f>IF((AF929&lt;&gt;"")*(R929&lt;&gt;""),AF929-R929,"")</f>
        <v/>
      </c>
      <c r="AU929" s="94">
        <f>IF((AG929&lt;&gt;"")*(S929&lt;&gt;""),AG929-S929,"")</f>
        <v/>
      </c>
      <c r="AV929" s="99">
        <f>IF((AH929&lt;&gt;"")*(T929&lt;&gt;""),AH929-T929,"")</f>
        <v/>
      </c>
      <c r="AW929" s="99">
        <f>IF((AI929&lt;&gt;"")*(U929&lt;&gt;""),AI929-U929,"")</f>
        <v/>
      </c>
      <c r="AX929" s="99">
        <f>IF((AJ929&lt;&gt;"")*(V929&lt;&gt;""),AJ929-V929,"")</f>
        <v/>
      </c>
      <c r="AY929" s="99">
        <f>IF((AK929&lt;&gt;"")*(W929&lt;&gt;""),AK929-W929,"")</f>
        <v/>
      </c>
      <c r="AZ929" s="102">
        <f>IF((AL929&lt;&gt;"")*(X929&lt;&gt;""),AL929-X929,"")</f>
        <v/>
      </c>
      <c r="BA929" s="50">
        <f>IFERROR(__xludf.dummyfunction("AI(""Actúa como un tutor académico y dirígete personalmente al estudiante "" &amp; I929 &amp; "" "" &amp; J929 &amp; "" "" &amp; G929 &amp; "" "" &amp; H929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AM929 &amp; ""'. Diferencias por área: Matemáticas ("" &amp; AQ929 &amp; ""), Ciencias Natura"&amp;"les ("" &amp; AR929 &amp; ""), Sociales ("" &amp; AS929 &amp; ""), Lectura Crítica ("" &amp; AT929 &amp; "") e Inglés ("" &amp; AU929 &amp; ""). Variación en posición: grupo ("" &amp; AN929 &amp; ""), grado ("" &amp; AO929 &amp; "") y media ("" &amp; AP929 &amp; ""). Puntajes Primer Simulacro: Global "" &amp; K929 &amp; "", Mat "" &amp; "&amp;"O4 &amp; "", Cien "" &amp; P929 &amp; "", Soc "" &amp; Q929 &amp; "", Lec "" &amp; R929 &amp; "", Ing "" &amp; S929 &amp; "". Puntajes Segundo Simulacro: Global "" &amp; Y929 &amp; "", Mat "" &amp; AC929 &amp; "", Cien "" &amp; AD929 &amp; "", Soc "" &amp; AE929 &amp; "", Lec "" &amp; AF929 &amp; "", Ing "" &amp; AG929 &amp; "". Escribe un mensaje motivador"&amp;" y breve (máximo 4 líneas)."")
"),"=AI(""Actúa como un tutor académico y dirígete personalmente al estudiante "" &amp; I929 &amp; "" "" &amp; J929 &amp; "" "" &amp; G929 &amp; "" "" &amp; H929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AM929 &amp; ""'. Diferencias por área: Matemáticas ("" &amp; AQ929 &amp; ""), Ciencias Natur"&amp;"ales ("" &amp; AR929 &amp; ""), Sociales ("" &amp; AS929 &amp; ""), Lectura Crítica ("" &amp; AT929 &amp; "") e Inglés ("" &amp; AU929 &amp; ""). Variación en posición: grupo ("" &amp; AN929 &amp; ""), grado ("" &amp; AO929 &amp; "") y media ("" &amp; AP929 &amp; ""). Puntajes Primer Simulacro: Global "" &amp; K929 &amp; "", Mat "" &amp;"&amp;" O929 &amp; "", Cien "" &amp; P929 &amp; "", Soc "" &amp; Q929 &amp; "", Lec "" &amp; R929 &amp; "", Ing "" &amp; S929 &amp; "". Puntajes Segundo Simulacro: Global "" &amp; Y929 &amp; "", Mat "" &amp; AC929 &amp; "", Cien "" &amp; AD929 &amp; "", Soc "" &amp; AE929 &amp; "", Lec "" &amp; AF929 &amp; "", Ing "" &amp; AG929 &amp; "". Escribe un mensaje motivado"&amp;"r y breve (máximo 4 líneas)."")
")</f>
        <v/>
      </c>
      <c r="BB929" s="119">
        <f>IF(SUM(BC929:BG929)=0,"",IF(BG929="",ROUND(((BC929*3+BD929*3+BE929*3+BF929*3)/12)*5,0),ROUND(((BC929*3+BD929*3+BE929*3+BF929*3+BG929*1)/13)*5,0)))</f>
        <v/>
      </c>
      <c r="BC929" s="119" t="n">
        <v>47</v>
      </c>
      <c r="BD929" s="119" t="n">
        <v>58</v>
      </c>
      <c r="BE929" s="119" t="n">
        <v>56</v>
      </c>
      <c r="BF929" s="119" t="n">
        <v>56</v>
      </c>
      <c r="BG929" s="119" t="n">
        <v>48</v>
      </c>
      <c r="BH929" s="41">
        <f>IF(AND(ISNUMBER(BB929),ISNUMBER(Y929)),BB929-Y929,"")</f>
        <v/>
      </c>
      <c r="BI929" s="119" t="n"/>
      <c r="BJ929" s="119" t="n"/>
      <c r="BK929" s="119" t="n"/>
      <c r="BL929" s="119" t="n"/>
      <c r="BM929" s="119" t="n"/>
    </row>
    <row r="930" ht="15.75" customHeight="1" s="42">
      <c r="A930" s="93" t="n"/>
      <c r="B930" s="94" t="inlineStr">
        <is>
          <t>Bachillerato</t>
        </is>
      </c>
      <c r="C930" s="94" t="n">
        <v>1102</v>
      </c>
      <c r="D930" s="94" t="n"/>
      <c r="E930" s="95" t="n">
        <v>1023831091</v>
      </c>
      <c r="F930" s="96">
        <f>TRIM(G930&amp;" "&amp;H930&amp;" "&amp;I930&amp;" "&amp;J930)</f>
        <v/>
      </c>
      <c r="G930" s="94" t="inlineStr">
        <is>
          <t>Metaute</t>
        </is>
      </c>
      <c r="H930" s="94" t="inlineStr">
        <is>
          <t>Lezcano</t>
        </is>
      </c>
      <c r="I930" s="94" t="inlineStr">
        <is>
          <t>Liceth</t>
        </is>
      </c>
      <c r="J930" s="97" t="inlineStr">
        <is>
          <t>Nallery</t>
        </is>
      </c>
      <c r="K930" s="98">
        <f>IF(SUM(O930:S930)=0, "", ROUND(((O930*3+P930*3+Q930*3+R930*3+S930*1)/13)*5,0))</f>
        <v/>
      </c>
      <c r="L930" s="99">
        <f>IF(OR($C930="",K930=""),"",COUNTIFS($C$4:$C$1500,$C930,K$4:K$1500,"&gt;"&amp;K930)+1)</f>
        <v/>
      </c>
      <c r="M930" s="99">
        <f>IF(OR($C930="",K930=""),"",IF(AND($C930&gt;=1001,$C930&lt;=1005),COUNTIFS($C$4:$C$1500,"&gt;=1001",$C$4:$C$1500,"&lt;=1005",K$4:K$1500,"&gt;"&amp;K930)+1,IF(AND($C930&gt;=1101,$C930&lt;=1105),COUNTIFS($C$4:$C$1500,"&gt;=1101",$C$4:$C$1500,"&lt;=1105",K$4:K$1500,"&gt;"&amp;K930)+1,IF(AND($C930&gt;=901,$C930&lt;=905),COUNTIFS($C$4:$C$1500,"&gt;=901",$C$4:$C$1500,"&lt;=905",K$4:K$1500,"&gt;"&amp;K930)+1,IF(AND($C930&gt;=801,$C930&lt;=805),COUNTIFS($C$4:$C$1500,"&gt;=801",$C$4:$C$1500,"&lt;=805",K$4:K$1500,"&gt;"&amp;K930)+1,IF(AND($C930&gt;=701,$C930&lt;=705),COUNTIFS($C$4:$C$1500,"&gt;=701",$C$4:$C$1500,"&lt;=705",K$4:K$1500,"&gt;"&amp;K930)+1,IF(AND($C930&gt;=601,$C930&lt;=606),COUNTIFS($C$4:$C$1500,"&gt;=601",$C$4:$C$1500,"&lt;=606",K$4:K$1500,"&gt;"&amp;K930)+1,"")))))))</f>
        <v/>
      </c>
      <c r="N930" s="99">
        <f>IF(OR($C930="",K930=""),"",IF(OR(AND($C930&gt;=1001,$C930&lt;=1005),AND($C930&gt;=1101,$C930&lt;=1105)),COUNTIFS($C$4:$C$1500,"&gt;=1001",$C$4:$C$1500,"&lt;=1005",K$4:K$1500,"&gt;"&amp;K930)+COUNTIFS($C$4:$C$1500,"&gt;=1101",$C$4:$C$1500,"&lt;=1105",K$4:K$1500,"&gt;"&amp;K930)+1,""))</f>
        <v/>
      </c>
      <c r="O930" s="94" t="n">
        <v>68.40000000000001</v>
      </c>
      <c r="P930" s="94" t="n">
        <v>71.66</v>
      </c>
      <c r="Q930" s="94" t="n">
        <v>54.06</v>
      </c>
      <c r="R930" s="94" t="n">
        <v>78.05</v>
      </c>
      <c r="S930" s="94" t="n">
        <v>69.09</v>
      </c>
      <c r="T930" s="99">
        <f>IF(AND(O930&gt;0,O930&lt;36),1,IF(AND(O930&gt;=36,O930&lt;51),2,IF(AND(O930&gt;=51,O930&lt;71),3,IF(AND(O930&gt;=71,O930&lt;=100),4,))))</f>
        <v/>
      </c>
      <c r="U930" s="99">
        <f>IF(AND(P930&gt;0,P930&lt;41),1,IF(AND(P930&gt;=41,P930&lt;56),2,IF(AND(P930&gt;=56,P930&lt;71),3,IF(AND(P930&gt;=71,P930&lt;=100),4,))))</f>
        <v/>
      </c>
      <c r="V930" s="99">
        <f>IF(AND(Q930&gt;0,Q930&lt;41),1,IF(AND(Q930&gt;=41,Q930&lt;56),2,IF(AND(Q930&gt;=56,Q930&lt;71),3,IF(AND(Q930&gt;=71,Q930&lt;=100),4,))))</f>
        <v/>
      </c>
      <c r="W930" s="99">
        <f>IF(AND(R930&gt;0,R930&lt;36),1,IF(AND(R930&gt;=36,R930&lt;51),2,IF(AND(R930&gt;=51,R930&lt;66),3,IF(AND(R930&gt;=66,R930&lt;=100),4,))))</f>
        <v/>
      </c>
      <c r="X930" s="100">
        <f>IF(AND(S930&gt;0,S930&lt;37),1,IF(AND(S930&gt;=37,S930&lt;58),2,IF(AND(S930&gt;=58,S930&lt;71),3,IF(AND(S930&gt;=71,S930&lt;=100),4,))))</f>
        <v/>
      </c>
      <c r="Y930" s="101">
        <f>IF(SUM(AC930:AG930)=0, "", ROUND(((AC930*3+AD930*3+AE930*3+AF930*3+AG930*1)/13)*5,0))</f>
        <v/>
      </c>
      <c r="Z930" s="99">
        <f>IF(OR($C930="",Y930=""),"",COUNTIFS($C$4:$C$1500,$C930,Y$4:Y$1500,"&gt;"&amp;Y930)+1)</f>
        <v/>
      </c>
      <c r="AA930" s="99">
        <f>IF(OR($C930="",Y930=""),"",IF(AND($C930&gt;=1001,$C930&lt;=1005),COUNTIFS($C$4:$C$1500,"&gt;=1001",$C$4:$C$1500,"&lt;=1005",Y$4:Y$1500,"&gt;"&amp;Y930)+1,IF(AND($C930&gt;=1101,$C930&lt;=1105),COUNTIFS($C$4:$C$1500,"&gt;=1101",$C$4:$C$1500,"&lt;=1105",Y$4:Y$1500,"&gt;"&amp;Y930)+1,IF(AND($C930&gt;=901,$C930&lt;=905),COUNTIFS($C$4:$C$1500,"&gt;=901",$C$4:$C$1500,"&lt;=905",Y$4:Y$1500,"&gt;"&amp;Y930)+1,IF(AND($C930&gt;=801,$C930&lt;=805),COUNTIFS($C$4:$C$1500,"&gt;=801",$C$4:$C$1500,"&lt;=805",Y$4:Y$1500,"&gt;"&amp;Y930)+1,IF(AND($C930&gt;=701,$C930&lt;=705),COUNTIFS($C$4:$C$1500,"&gt;=701",$C$4:$C$1500,"&lt;=705",Y$4:Y$1500,"&gt;"&amp;Y930)+1,IF(AND($C930&gt;=601,$C930&lt;=606),COUNTIFS($C$4:$C$1500,"&gt;=601",$C$4:$C$1500,"&lt;=606",Y$4:Y$1500,"&gt;"&amp;Y930)+1,"")))))))</f>
        <v/>
      </c>
      <c r="AB930" s="99">
        <f>IF(OR($C930="",Y930=""),"",IF(OR(AND($C930&gt;=1001,$C930&lt;=1005),AND($C930&gt;=1101,$C930&lt;=1105)),COUNTIFS($C$4:$C$1500,"&gt;=1001",$C$4:$C$1500,"&lt;=1005",Y$4:Y$1500,"&gt;"&amp;Y930)+COUNTIFS($C$4:$C$1500,"&gt;=1101",$C$4:$C$1500,"&lt;=1105",Y$4:Y$1500,"&gt;"&amp;Y930)+1,""))</f>
        <v/>
      </c>
      <c r="AC930" s="94" t="n">
        <v>43.43</v>
      </c>
      <c r="AD930" s="94" t="n">
        <v>54.58</v>
      </c>
      <c r="AE930" s="94" t="n">
        <v>49.22</v>
      </c>
      <c r="AF930" s="94" t="n">
        <v>46.34</v>
      </c>
      <c r="AG930" s="94" t="n">
        <v>50.18</v>
      </c>
      <c r="AH930" s="99">
        <f>IF(AND(AC930&gt;0,AC930&lt;36),1,IF(AND(AC930&gt;=36,AC930&lt;51),2,IF(AND(AC930&gt;=51,AC930&lt;71),3,IF(AND(AC930&gt;=71,AC930&lt;=100),4,))))</f>
        <v/>
      </c>
      <c r="AI930" s="99">
        <f>IF(AND(AD930&gt;0,AD930&lt;41),1,IF(AND(AD930&gt;=41,AD930&lt;56),2,IF(AND(AD930&gt;=56,AD930&lt;71),3,IF(AND(AD930&gt;=71,AD930&lt;=100),4,))))</f>
        <v/>
      </c>
      <c r="AJ930" s="99">
        <f>IF(AND(AE930&gt;0,AE930&lt;41),1,IF(AND(AE930&gt;=41,AE930&lt;56),2,IF(AND(AE930&gt;=56,AE930&lt;71),3,IF(AND(AE930&gt;=71,AE930&lt;=100),4,))))</f>
        <v/>
      </c>
      <c r="AK930" s="99">
        <f>IF(AND(AF930&gt;0,AF930&lt;36),1,IF(AND(AF930&gt;=36,AF930&lt;51),2,IF(AND(AF930&gt;=51,AF930&lt;66),3,IF(AND(AF930&gt;=66,AF930&lt;=100),4,))))</f>
        <v/>
      </c>
      <c r="AL930" s="100">
        <f>IF(AND(AG930&gt;0,AG930&lt;37),1,IF(AND(AG930&gt;=37,AG930&lt;58),2,IF(AND(AG930&gt;=58,AG930&lt;71),3,IF(AND(AG930&gt;=71,AG930&lt;=100),4,))))</f>
        <v/>
      </c>
      <c r="AM930" s="101">
        <f>IF((Y930&lt;&gt;"")*(K930&lt;&gt;""),Y930-K930,"")</f>
        <v/>
      </c>
      <c r="AN930" s="99">
        <f>IF((Z930&lt;&gt;"")*(L930&lt;&gt;""),Z930-L930,"")</f>
        <v/>
      </c>
      <c r="AO930" s="99">
        <f>IF((AA930&lt;&gt;"")*(M930&lt;&gt;""),AA930-M930,"")</f>
        <v/>
      </c>
      <c r="AP930" s="99">
        <f>IF((AB930&lt;&gt;"")*(N930&lt;&gt;""),AB930-N930,"")</f>
        <v/>
      </c>
      <c r="AQ930" s="94">
        <f>IF((AC930&lt;&gt;"")*(O930&lt;&gt;""),AC930-O930,"")</f>
        <v/>
      </c>
      <c r="AR930" s="94">
        <f>IF((AD930&lt;&gt;"")*(P930&lt;&gt;""),AD930-P930,"")</f>
        <v/>
      </c>
      <c r="AS930" s="94">
        <f>IF((AE930&lt;&gt;"")*(Q930&lt;&gt;""),AE930-Q930,"")</f>
        <v/>
      </c>
      <c r="AT930" s="94">
        <f>IF((AF930&lt;&gt;"")*(R930&lt;&gt;""),AF930-R930,"")</f>
        <v/>
      </c>
      <c r="AU930" s="94">
        <f>IF((AG930&lt;&gt;"")*(S930&lt;&gt;""),AG930-S930,"")</f>
        <v/>
      </c>
      <c r="AV930" s="99">
        <f>IF((AH930&lt;&gt;"")*(T930&lt;&gt;""),AH930-T930,"")</f>
        <v/>
      </c>
      <c r="AW930" s="99">
        <f>IF((AI930&lt;&gt;"")*(U930&lt;&gt;""),AI930-U930,"")</f>
        <v/>
      </c>
      <c r="AX930" s="99">
        <f>IF((AJ930&lt;&gt;"")*(V930&lt;&gt;""),AJ930-V930,"")</f>
        <v/>
      </c>
      <c r="AY930" s="99">
        <f>IF((AK930&lt;&gt;"")*(W930&lt;&gt;""),AK930-W930,"")</f>
        <v/>
      </c>
      <c r="AZ930" s="102">
        <f>IF((AL930&lt;&gt;"")*(X930&lt;&gt;""),AL930-X930,"")</f>
        <v/>
      </c>
      <c r="BA930" s="50">
        <f>IFERROR(__xludf.dummyfunction("AI(""Actúa como un tutor académico y dirígete personalmente al estudiante "" &amp; I930 &amp; "" "" &amp; J930 &amp; "" "" &amp; G930 &amp; "" "" &amp; H930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AM930 &amp; ""'. Diferencias por área: Matemáticas ("" &amp; AQ930 &amp; ""), Ciencias Natura"&amp;"les ("" &amp; AR930 &amp; ""), Sociales ("" &amp; AS930 &amp; ""), Lectura Crítica ("" &amp; AT930 &amp; "") e Inglés ("" &amp; AU930 &amp; ""). Variación en posición: grupo ("" &amp; AN930 &amp; ""), grado ("" &amp; AO930 &amp; "") y media ("" &amp; AP930 &amp; ""). Puntajes Primer Simulacro: Global "" &amp; K930 &amp; "", Mat "" &amp; "&amp;"O4 &amp; "", Cien "" &amp; P930 &amp; "", Soc "" &amp; Q930 &amp; "", Lec "" &amp; R930 &amp; "", Ing "" &amp; S930 &amp; "". Puntajes Segundo Simulacro: Global "" &amp; Y930 &amp; "", Mat "" &amp; AC930 &amp; "", Cien "" &amp; AD930 &amp; "", Soc "" &amp; AE930 &amp; "", Lec "" &amp; AF930 &amp; "", Ing "" &amp; AG930 &amp; "". Escribe un mensaje motivador"&amp;" y breve (máximo 4 líneas)."")
"),"=AI(""Actúa como un tutor académico y dirígete personalmente al estudiante "" &amp; I930 &amp; "" "" &amp; J930 &amp; "" "" &amp; G930 &amp; "" "" &amp; H930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AM930 &amp; ""'. Diferencias por área: Matemáticas ("" &amp; AQ930 &amp; ""), Ciencias Natur"&amp;"ales ("" &amp; AR930 &amp; ""), Sociales ("" &amp; AS930 &amp; ""), Lectura Crítica ("" &amp; AT930 &amp; "") e Inglés ("" &amp; AU930 &amp; ""). Variación en posición: grupo ("" &amp; AN930 &amp; ""), grado ("" &amp; AO930 &amp; "") y media ("" &amp; AP930 &amp; ""). Puntajes Primer Simulacro: Global "" &amp; K930 &amp; "", Mat "" &amp;"&amp;" O930 &amp; "", Cien "" &amp; P930 &amp; "", Soc "" &amp; Q930 &amp; "", Lec "" &amp; R930 &amp; "", Ing "" &amp; S930 &amp; "". Puntajes Segundo Simulacro: Global "" &amp; Y930 &amp; "", Mat "" &amp; AC930 &amp; "", Cien "" &amp; AD930 &amp; "", Soc "" &amp; AE930 &amp; "", Lec "" &amp; AF930 &amp; "", Ing "" &amp; AG930 &amp; "". Escribe un mensaje motivado"&amp;"r y breve (máximo 4 líneas)."")
")</f>
        <v/>
      </c>
      <c r="BB930" s="119">
        <f>IF(SUM(BC930:BG930)=0,"",IF(BG930="",ROUND(((BC930*3+BD930*3+BE930*3+BF930*3)/12)*5,0),ROUND(((BC930*3+BD930*3+BE930*3+BF930*3+BG930*1)/13)*5,0)))</f>
        <v/>
      </c>
      <c r="BC930" s="119" t="n">
        <v>47</v>
      </c>
      <c r="BD930" s="119" t="n">
        <v>51</v>
      </c>
      <c r="BE930" s="119" t="n">
        <v>45</v>
      </c>
      <c r="BF930" s="119" t="n">
        <v>49</v>
      </c>
      <c r="BG930" s="119" t="n">
        <v>44</v>
      </c>
      <c r="BH930" s="41">
        <f>IF(AND(ISNUMBER(BB930),ISNUMBER(Y930)),BB930-Y930,"")</f>
        <v/>
      </c>
      <c r="BI930" s="119" t="n"/>
      <c r="BJ930" s="119" t="n"/>
      <c r="BK930" s="119" t="n"/>
      <c r="BL930" s="119" t="n"/>
      <c r="BM930" s="119" t="n"/>
    </row>
    <row r="931" ht="15.75" customHeight="1" s="42">
      <c r="A931" s="93" t="n"/>
      <c r="B931" s="94" t="inlineStr">
        <is>
          <t>Bachillerato</t>
        </is>
      </c>
      <c r="C931" s="94" t="n">
        <v>1102</v>
      </c>
      <c r="D931" s="94" t="n"/>
      <c r="E931" s="95" t="n">
        <v>1156463163</v>
      </c>
      <c r="F931" s="96">
        <f>TRIM(G931&amp;" "&amp;H931&amp;" "&amp;I931&amp;" "&amp;J931)</f>
        <v/>
      </c>
      <c r="G931" s="94" t="inlineStr">
        <is>
          <t>Ospina</t>
        </is>
      </c>
      <c r="H931" s="94" t="inlineStr">
        <is>
          <t>Morales</t>
        </is>
      </c>
      <c r="I931" s="94" t="inlineStr">
        <is>
          <t>Samuel</t>
        </is>
      </c>
      <c r="J931" s="97" t="n"/>
      <c r="K931" s="98">
        <f>IF(SUM(O931:S931)=0, "", ROUND(((O931*3+P931*3+Q931*3+R931*3+S931*1)/13)*5,0))</f>
        <v/>
      </c>
      <c r="L931" s="99">
        <f>IF(OR($C931="",K931=""),"",COUNTIFS($C$4:$C$1500,$C931,K$4:K$1500,"&gt;"&amp;K931)+1)</f>
        <v/>
      </c>
      <c r="M931" s="99">
        <f>IF(OR($C931="",K931=""),"",IF(AND($C931&gt;=1001,$C931&lt;=1005),COUNTIFS($C$4:$C$1500,"&gt;=1001",$C$4:$C$1500,"&lt;=1005",K$4:K$1500,"&gt;"&amp;K931)+1,IF(AND($C931&gt;=1101,$C931&lt;=1105),COUNTIFS($C$4:$C$1500,"&gt;=1101",$C$4:$C$1500,"&lt;=1105",K$4:K$1500,"&gt;"&amp;K931)+1,IF(AND($C931&gt;=901,$C931&lt;=905),COUNTIFS($C$4:$C$1500,"&gt;=901",$C$4:$C$1500,"&lt;=905",K$4:K$1500,"&gt;"&amp;K931)+1,IF(AND($C931&gt;=801,$C931&lt;=805),COUNTIFS($C$4:$C$1500,"&gt;=801",$C$4:$C$1500,"&lt;=805",K$4:K$1500,"&gt;"&amp;K931)+1,IF(AND($C931&gt;=701,$C931&lt;=705),COUNTIFS($C$4:$C$1500,"&gt;=701",$C$4:$C$1500,"&lt;=705",K$4:K$1500,"&gt;"&amp;K931)+1,IF(AND($C931&gt;=601,$C931&lt;=606),COUNTIFS($C$4:$C$1500,"&gt;=601",$C$4:$C$1500,"&lt;=606",K$4:K$1500,"&gt;"&amp;K931)+1,"")))))))</f>
        <v/>
      </c>
      <c r="N931" s="99">
        <f>IF(OR($C931="",K931=""),"",IF(OR(AND($C931&gt;=1001,$C931&lt;=1005),AND($C931&gt;=1101,$C931&lt;=1105)),COUNTIFS($C$4:$C$1500,"&gt;=1001",$C$4:$C$1500,"&lt;=1005",K$4:K$1500,"&gt;"&amp;K931)+COUNTIFS($C$4:$C$1500,"&gt;=1101",$C$4:$C$1500,"&lt;=1105",K$4:K$1500,"&gt;"&amp;K931)+1,""))</f>
        <v/>
      </c>
      <c r="O931" s="94" t="n">
        <v>68.40000000000001</v>
      </c>
      <c r="P931" s="94" t="n">
        <v>71.66</v>
      </c>
      <c r="Q931" s="94" t="n">
        <v>72.67</v>
      </c>
      <c r="R931" s="94" t="n">
        <v>75.61</v>
      </c>
      <c r="S931" s="94" t="n">
        <v>67.27</v>
      </c>
      <c r="T931" s="99">
        <f>IF(AND(O931&gt;0,O931&lt;36),1,IF(AND(O931&gt;=36,O931&lt;51),2,IF(AND(O931&gt;=51,O931&lt;71),3,IF(AND(O931&gt;=71,O931&lt;=100),4,))))</f>
        <v/>
      </c>
      <c r="U931" s="99">
        <f>IF(AND(P931&gt;0,P931&lt;41),1,IF(AND(P931&gt;=41,P931&lt;56),2,IF(AND(P931&gt;=56,P931&lt;71),3,IF(AND(P931&gt;=71,P931&lt;=100),4,))))</f>
        <v/>
      </c>
      <c r="V931" s="99">
        <f>IF(AND(Q931&gt;0,Q931&lt;41),1,IF(AND(Q931&gt;=41,Q931&lt;56),2,IF(AND(Q931&gt;=56,Q931&lt;71),3,IF(AND(Q931&gt;=71,Q931&lt;=100),4,))))</f>
        <v/>
      </c>
      <c r="W931" s="99">
        <f>IF(AND(R931&gt;0,R931&lt;36),1,IF(AND(R931&gt;=36,R931&lt;51),2,IF(AND(R931&gt;=51,R931&lt;66),3,IF(AND(R931&gt;=66,R931&lt;=100),4,))))</f>
        <v/>
      </c>
      <c r="X931" s="100">
        <f>IF(AND(S931&gt;0,S931&lt;37),1,IF(AND(S931&gt;=37,S931&lt;58),2,IF(AND(S931&gt;=58,S931&lt;71),3,IF(AND(S931&gt;=71,S931&lt;=100),4,))))</f>
        <v/>
      </c>
      <c r="Y931" s="101">
        <f>IF(SUM(AC931:AG931)=0, "", ROUND(((AC931*3+AD931*3+AE931*3+AF931*3+AG931*1)/13)*5,0))</f>
        <v/>
      </c>
      <c r="Z931" s="99">
        <f>IF(OR($C931="",Y931=""),"",COUNTIFS($C$4:$C$1500,$C931,Y$4:Y$1500,"&gt;"&amp;Y931)+1)</f>
        <v/>
      </c>
      <c r="AA931" s="99">
        <f>IF(OR($C931="",Y931=""),"",IF(AND($C931&gt;=1001,$C931&lt;=1005),COUNTIFS($C$4:$C$1500,"&gt;=1001",$C$4:$C$1500,"&lt;=1005",Y$4:Y$1500,"&gt;"&amp;Y931)+1,IF(AND($C931&gt;=1101,$C931&lt;=1105),COUNTIFS($C$4:$C$1500,"&gt;=1101",$C$4:$C$1500,"&lt;=1105",Y$4:Y$1500,"&gt;"&amp;Y931)+1,IF(AND($C931&gt;=901,$C931&lt;=905),COUNTIFS($C$4:$C$1500,"&gt;=901",$C$4:$C$1500,"&lt;=905",Y$4:Y$1500,"&gt;"&amp;Y931)+1,IF(AND($C931&gt;=801,$C931&lt;=805),COUNTIFS($C$4:$C$1500,"&gt;=801",$C$4:$C$1500,"&lt;=805",Y$4:Y$1500,"&gt;"&amp;Y931)+1,IF(AND($C931&gt;=701,$C931&lt;=705),COUNTIFS($C$4:$C$1500,"&gt;=701",$C$4:$C$1500,"&lt;=705",Y$4:Y$1500,"&gt;"&amp;Y931)+1,IF(AND($C931&gt;=601,$C931&lt;=606),COUNTIFS($C$4:$C$1500,"&gt;=601",$C$4:$C$1500,"&lt;=606",Y$4:Y$1500,"&gt;"&amp;Y931)+1,"")))))))</f>
        <v/>
      </c>
      <c r="AB931" s="99">
        <f>IF(OR($C931="",Y931=""),"",IF(OR(AND($C931&gt;=1001,$C931&lt;=1005),AND($C931&gt;=1101,$C931&lt;=1105)),COUNTIFS($C$4:$C$1500,"&gt;=1001",$C$4:$C$1500,"&lt;=1005",Y$4:Y$1500,"&gt;"&amp;Y931)+COUNTIFS($C$4:$C$1500,"&gt;=1101",$C$4:$C$1500,"&lt;=1105",Y$4:Y$1500,"&gt;"&amp;Y931)+1,""))</f>
        <v/>
      </c>
      <c r="AC931" s="94" t="n">
        <v>57.66</v>
      </c>
      <c r="AD931" s="94" t="n">
        <v>67.62</v>
      </c>
      <c r="AE931" s="94" t="n">
        <v>52.5</v>
      </c>
      <c r="AF931" s="94" t="n">
        <v>51.22</v>
      </c>
      <c r="AG931" s="94" t="n">
        <v>45.82</v>
      </c>
      <c r="AH931" s="99">
        <f>IF(AND(AC931&gt;0,AC931&lt;36),1,IF(AND(AC931&gt;=36,AC931&lt;51),2,IF(AND(AC931&gt;=51,AC931&lt;71),3,IF(AND(AC931&gt;=71,AC931&lt;=100),4,))))</f>
        <v/>
      </c>
      <c r="AI931" s="99">
        <f>IF(AND(AD931&gt;0,AD931&lt;41),1,IF(AND(AD931&gt;=41,AD931&lt;56),2,IF(AND(AD931&gt;=56,AD931&lt;71),3,IF(AND(AD931&gt;=71,AD931&lt;=100),4,))))</f>
        <v/>
      </c>
      <c r="AJ931" s="99">
        <f>IF(AND(AE931&gt;0,AE931&lt;41),1,IF(AND(AE931&gt;=41,AE931&lt;56),2,IF(AND(AE931&gt;=56,AE931&lt;71),3,IF(AND(AE931&gt;=71,AE931&lt;=100),4,))))</f>
        <v/>
      </c>
      <c r="AK931" s="99">
        <f>IF(AND(AF931&gt;0,AF931&lt;36),1,IF(AND(AF931&gt;=36,AF931&lt;51),2,IF(AND(AF931&gt;=51,AF931&lt;66),3,IF(AND(AF931&gt;=66,AF931&lt;=100),4,))))</f>
        <v/>
      </c>
      <c r="AL931" s="100">
        <f>IF(AND(AG931&gt;0,AG931&lt;37),1,IF(AND(AG931&gt;=37,AG931&lt;58),2,IF(AND(AG931&gt;=58,AG931&lt;71),3,IF(AND(AG931&gt;=71,AG931&lt;=100),4,))))</f>
        <v/>
      </c>
      <c r="AM931" s="101">
        <f>IF((Y931&lt;&gt;"")*(K931&lt;&gt;""),Y931-K931,"")</f>
        <v/>
      </c>
      <c r="AN931" s="99">
        <f>IF((Z931&lt;&gt;"")*(L931&lt;&gt;""),Z931-L931,"")</f>
        <v/>
      </c>
      <c r="AO931" s="99">
        <f>IF((AA931&lt;&gt;"")*(M931&lt;&gt;""),AA931-M931,"")</f>
        <v/>
      </c>
      <c r="AP931" s="99">
        <f>IF((AB931&lt;&gt;"")*(N931&lt;&gt;""),AB931-N931,"")</f>
        <v/>
      </c>
      <c r="AQ931" s="94">
        <f>IF((AC931&lt;&gt;"")*(O931&lt;&gt;""),AC931-O931,"")</f>
        <v/>
      </c>
      <c r="AR931" s="94">
        <f>IF((AD931&lt;&gt;"")*(P931&lt;&gt;""),AD931-P931,"")</f>
        <v/>
      </c>
      <c r="AS931" s="94">
        <f>IF((AE931&lt;&gt;"")*(Q931&lt;&gt;""),AE931-Q931,"")</f>
        <v/>
      </c>
      <c r="AT931" s="94">
        <f>IF((AF931&lt;&gt;"")*(R931&lt;&gt;""),AF931-R931,"")</f>
        <v/>
      </c>
      <c r="AU931" s="94">
        <f>IF((AG931&lt;&gt;"")*(S931&lt;&gt;""),AG931-S931,"")</f>
        <v/>
      </c>
      <c r="AV931" s="99">
        <f>IF((AH931&lt;&gt;"")*(T931&lt;&gt;""),AH931-T931,"")</f>
        <v/>
      </c>
      <c r="AW931" s="99">
        <f>IF((AI931&lt;&gt;"")*(U931&lt;&gt;""),AI931-U931,"")</f>
        <v/>
      </c>
      <c r="AX931" s="99">
        <f>IF((AJ931&lt;&gt;"")*(V931&lt;&gt;""),AJ931-V931,"")</f>
        <v/>
      </c>
      <c r="AY931" s="99">
        <f>IF((AK931&lt;&gt;"")*(W931&lt;&gt;""),AK931-W931,"")</f>
        <v/>
      </c>
      <c r="AZ931" s="102">
        <f>IF((AL931&lt;&gt;"")*(X931&lt;&gt;""),AL931-X931,"")</f>
        <v/>
      </c>
      <c r="BA931" s="50">
        <f>IFERROR(__xludf.dummyfunction("AI(""Actúa como un tutor académico y dirígete personalmente al estudiante "" &amp; I931 &amp; "" "" &amp; J931 &amp; "" "" &amp; G931 &amp; "" "" &amp; H931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AM931 &amp; ""'. Diferencias por área: Matemáticas ("" &amp; AQ931 &amp; ""), Ciencias Natura"&amp;"les ("" &amp; AR931 &amp; ""), Sociales ("" &amp; AS931 &amp; ""), Lectura Crítica ("" &amp; AT931 &amp; "") e Inglés ("" &amp; AU931 &amp; ""). Variación en posición: grupo ("" &amp; AN931 &amp; ""), grado ("" &amp; AO931 &amp; "") y media ("" &amp; AP931 &amp; ""). Puntajes Primer Simulacro: Global "" &amp; K931 &amp; "", Mat "" &amp; "&amp;"O4 &amp; "", Cien "" &amp; P931 &amp; "", Soc "" &amp; Q931 &amp; "", Lec "" &amp; R931 &amp; "", Ing "" &amp; S931 &amp; "". Puntajes Segundo Simulacro: Global "" &amp; Y931 &amp; "", Mat "" &amp; AC931 &amp; "", Cien "" &amp; AD931 &amp; "", Soc "" &amp; AE931 &amp; "", Lec "" &amp; AF931 &amp; "", Ing "" &amp; AG931 &amp; "". Escribe un mensaje motivador"&amp;" y breve (máximo 4 líneas)."")
"),"=AI(""Actúa como un tutor académico y dirígete personalmente al estudiante "" &amp; I931 &amp; "" "" &amp; J931 &amp; "" "" &amp; G931 &amp; "" "" &amp; H931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AM931 &amp; ""'. Diferencias por área: Matemáticas ("" &amp; AQ931 &amp; ""), Ciencias Natur"&amp;"ales ("" &amp; AR931 &amp; ""), Sociales ("" &amp; AS931 &amp; ""), Lectura Crítica ("" &amp; AT931 &amp; "") e Inglés ("" &amp; AU931 &amp; ""). Variación en posición: grupo ("" &amp; AN931 &amp; ""), grado ("" &amp; AO931 &amp; "") y media ("" &amp; AP931 &amp; ""). Puntajes Primer Simulacro: Global "" &amp; K931 &amp; "", Mat "" &amp;"&amp;" O931 &amp; "", Cien "" &amp; P931 &amp; "", Soc "" &amp; Q931 &amp; "", Lec "" &amp; R931 &amp; "", Ing "" &amp; S931 &amp; "". Puntajes Segundo Simulacro: Global "" &amp; Y931 &amp; "", Mat "" &amp; AC931 &amp; "", Cien "" &amp; AD931 &amp; "", Soc "" &amp; AE931 &amp; "", Lec "" &amp; AF931 &amp; "", Ing "" &amp; AG931 &amp; "". Escribe un mensaje motivado"&amp;"r y breve (máximo 4 líneas)."")
")</f>
        <v/>
      </c>
      <c r="BB931" s="119">
        <f>IF(SUM(BC931:BG931)=0,"",IF(BG931="",ROUND(((BC931*3+BD931*3+BE931*3+BF931*3)/12)*5,0),ROUND(((BC931*3+BD931*3+BE931*3+BF931*3+BG931*1)/13)*5,0)))</f>
        <v/>
      </c>
      <c r="BC931" s="119" t="n">
        <v>66</v>
      </c>
      <c r="BD931" s="119" t="n">
        <v>64</v>
      </c>
      <c r="BE931" s="119" t="n">
        <v>57</v>
      </c>
      <c r="BF931" s="119" t="n">
        <v>73</v>
      </c>
      <c r="BG931" s="119" t="n">
        <v>62</v>
      </c>
      <c r="BH931" s="41">
        <f>IF(AND(ISNUMBER(BB931),ISNUMBER(Y931)),BB931-Y931,"")</f>
        <v/>
      </c>
      <c r="BI931" s="119" t="n"/>
      <c r="BJ931" s="119" t="n"/>
      <c r="BK931" s="119" t="n"/>
      <c r="BL931" s="119" t="n"/>
      <c r="BM931" s="119" t="n"/>
    </row>
    <row r="932" ht="15.75" customHeight="1" s="42">
      <c r="A932" s="93" t="n"/>
      <c r="B932" s="94" t="inlineStr">
        <is>
          <t>Bachillerato</t>
        </is>
      </c>
      <c r="C932" s="94" t="n">
        <v>1102</v>
      </c>
      <c r="D932" s="94" t="n"/>
      <c r="E932" s="95" t="n">
        <v>1011593068</v>
      </c>
      <c r="F932" s="96">
        <f>TRIM(G932&amp;" "&amp;H932&amp;" "&amp;I932&amp;" "&amp;J932)</f>
        <v/>
      </c>
      <c r="G932" s="94" t="inlineStr">
        <is>
          <t>Ospina</t>
        </is>
      </c>
      <c r="H932" s="94" t="inlineStr">
        <is>
          <t>Osorio</t>
        </is>
      </c>
      <c r="I932" s="94" t="inlineStr">
        <is>
          <t>Juan</t>
        </is>
      </c>
      <c r="J932" s="97" t="inlineStr">
        <is>
          <t>Sebastián</t>
        </is>
      </c>
      <c r="K932" s="98">
        <f>IF(SUM(O932:S932)=0, "", ROUND(((O932*3+P932*3+Q932*3+R932*3+S932*1)/13)*5,0))</f>
        <v/>
      </c>
      <c r="L932" s="99">
        <f>IF(OR($C932="",K932=""),"",COUNTIFS($C$4:$C$1500,$C932,K$4:K$1500,"&gt;"&amp;K932)+1)</f>
        <v/>
      </c>
      <c r="M932" s="99">
        <f>IF(OR($C932="",K932=""),"",IF(AND($C932&gt;=1001,$C932&lt;=1005),COUNTIFS($C$4:$C$1500,"&gt;=1001",$C$4:$C$1500,"&lt;=1005",K$4:K$1500,"&gt;"&amp;K932)+1,IF(AND($C932&gt;=1101,$C932&lt;=1105),COUNTIFS($C$4:$C$1500,"&gt;=1101",$C$4:$C$1500,"&lt;=1105",K$4:K$1500,"&gt;"&amp;K932)+1,IF(AND($C932&gt;=901,$C932&lt;=905),COUNTIFS($C$4:$C$1500,"&gt;=901",$C$4:$C$1500,"&lt;=905",K$4:K$1500,"&gt;"&amp;K932)+1,IF(AND($C932&gt;=801,$C932&lt;=805),COUNTIFS($C$4:$C$1500,"&gt;=801",$C$4:$C$1500,"&lt;=805",K$4:K$1500,"&gt;"&amp;K932)+1,IF(AND($C932&gt;=701,$C932&lt;=705),COUNTIFS($C$4:$C$1500,"&gt;=701",$C$4:$C$1500,"&lt;=705",K$4:K$1500,"&gt;"&amp;K932)+1,IF(AND($C932&gt;=601,$C932&lt;=606),COUNTIFS($C$4:$C$1500,"&gt;=601",$C$4:$C$1500,"&lt;=606",K$4:K$1500,"&gt;"&amp;K932)+1,"")))))))</f>
        <v/>
      </c>
      <c r="N932" s="99">
        <f>IF(OR($C932="",K932=""),"",IF(OR(AND($C932&gt;=1001,$C932&lt;=1005),AND($C932&gt;=1101,$C932&lt;=1105)),COUNTIFS($C$4:$C$1500,"&gt;=1001",$C$4:$C$1500,"&lt;=1005",K$4:K$1500,"&gt;"&amp;K932)+COUNTIFS($C$4:$C$1500,"&gt;=1101",$C$4:$C$1500,"&lt;=1105",K$4:K$1500,"&gt;"&amp;K932)+1,""))</f>
        <v/>
      </c>
      <c r="O932" s="94" t="n">
        <v>46.05</v>
      </c>
      <c r="P932" s="94" t="n">
        <v>51.97</v>
      </c>
      <c r="Q932" s="94" t="n">
        <v>55.63</v>
      </c>
      <c r="R932" s="94" t="n">
        <v>48.78</v>
      </c>
      <c r="S932" s="94" t="n">
        <v>61.82</v>
      </c>
      <c r="T932" s="99">
        <f>IF(AND(O932&gt;0,O932&lt;36),1,IF(AND(O932&gt;=36,O932&lt;51),2,IF(AND(O932&gt;=51,O932&lt;71),3,IF(AND(O932&gt;=71,O932&lt;=100),4,))))</f>
        <v/>
      </c>
      <c r="U932" s="99">
        <f>IF(AND(P932&gt;0,P932&lt;41),1,IF(AND(P932&gt;=41,P932&lt;56),2,IF(AND(P932&gt;=56,P932&lt;71),3,IF(AND(P932&gt;=71,P932&lt;=100),4,))))</f>
        <v/>
      </c>
      <c r="V932" s="99">
        <f>IF(AND(Q932&gt;0,Q932&lt;41),1,IF(AND(Q932&gt;=41,Q932&lt;56),2,IF(AND(Q932&gt;=56,Q932&lt;71),3,IF(AND(Q932&gt;=71,Q932&lt;=100),4,))))</f>
        <v/>
      </c>
      <c r="W932" s="99">
        <f>IF(AND(R932&gt;0,R932&lt;36),1,IF(AND(R932&gt;=36,R932&lt;51),2,IF(AND(R932&gt;=51,R932&lt;66),3,IF(AND(R932&gt;=66,R932&lt;=100),4,))))</f>
        <v/>
      </c>
      <c r="X932" s="100">
        <f>IF(AND(S932&gt;0,S932&lt;37),1,IF(AND(S932&gt;=37,S932&lt;58),2,IF(AND(S932&gt;=58,S932&lt;71),3,IF(AND(S932&gt;=71,S932&lt;=100),4,))))</f>
        <v/>
      </c>
      <c r="Y932" s="101">
        <f>IF(SUM(AC932:AG932)=0, "", ROUND(((AC932*3+AD932*3+AE932*3+AF932*3+AG932*1)/13)*5,0))</f>
        <v/>
      </c>
      <c r="Z932" s="99">
        <f>IF(OR($C932="",Y932=""),"",COUNTIFS($C$4:$C$1500,$C932,Y$4:Y$1500,"&gt;"&amp;Y932)+1)</f>
        <v/>
      </c>
      <c r="AA932" s="99">
        <f>IF(OR($C932="",Y932=""),"",IF(AND($C932&gt;=1001,$C932&lt;=1005),COUNTIFS($C$4:$C$1500,"&gt;=1001",$C$4:$C$1500,"&lt;=1005",Y$4:Y$1500,"&gt;"&amp;Y932)+1,IF(AND($C932&gt;=1101,$C932&lt;=1105),COUNTIFS($C$4:$C$1500,"&gt;=1101",$C$4:$C$1500,"&lt;=1105",Y$4:Y$1500,"&gt;"&amp;Y932)+1,IF(AND($C932&gt;=901,$C932&lt;=905),COUNTIFS($C$4:$C$1500,"&gt;=901",$C$4:$C$1500,"&lt;=905",Y$4:Y$1500,"&gt;"&amp;Y932)+1,IF(AND($C932&gt;=801,$C932&lt;=805),COUNTIFS($C$4:$C$1500,"&gt;=801",$C$4:$C$1500,"&lt;=805",Y$4:Y$1500,"&gt;"&amp;Y932)+1,IF(AND($C932&gt;=701,$C932&lt;=705),COUNTIFS($C$4:$C$1500,"&gt;=701",$C$4:$C$1500,"&lt;=705",Y$4:Y$1500,"&gt;"&amp;Y932)+1,IF(AND($C932&gt;=601,$C932&lt;=606),COUNTIFS($C$4:$C$1500,"&gt;=601",$C$4:$C$1500,"&lt;=606",Y$4:Y$1500,"&gt;"&amp;Y932)+1,"")))))))</f>
        <v/>
      </c>
      <c r="AB932" s="99">
        <f>IF(OR($C932="",Y932=""),"",IF(OR(AND($C932&gt;=1001,$C932&lt;=1005),AND($C932&gt;=1101,$C932&lt;=1105)),COUNTIFS($C$4:$C$1500,"&gt;=1001",$C$4:$C$1500,"&lt;=1005",Y$4:Y$1500,"&gt;"&amp;Y932)+COUNTIFS($C$4:$C$1500,"&gt;=1101",$C$4:$C$1500,"&lt;=1105",Y$4:Y$1500,"&gt;"&amp;Y932)+1,""))</f>
        <v/>
      </c>
      <c r="AC932" s="94" t="n">
        <v>28.34</v>
      </c>
      <c r="AD932" s="94" t="n">
        <v>51.25</v>
      </c>
      <c r="AE932" s="94" t="n">
        <v>43.36</v>
      </c>
      <c r="AF932" s="94" t="n">
        <v>43.9</v>
      </c>
      <c r="AG932" s="94" t="n">
        <v>39.27</v>
      </c>
      <c r="AH932" s="99">
        <f>IF(AND(AC932&gt;0,AC932&lt;36),1,IF(AND(AC932&gt;=36,AC932&lt;51),2,IF(AND(AC932&gt;=51,AC932&lt;71),3,IF(AND(AC932&gt;=71,AC932&lt;=100),4,))))</f>
        <v/>
      </c>
      <c r="AI932" s="99">
        <f>IF(AND(AD932&gt;0,AD932&lt;41),1,IF(AND(AD932&gt;=41,AD932&lt;56),2,IF(AND(AD932&gt;=56,AD932&lt;71),3,IF(AND(AD932&gt;=71,AD932&lt;=100),4,))))</f>
        <v/>
      </c>
      <c r="AJ932" s="99">
        <f>IF(AND(AE932&gt;0,AE932&lt;41),1,IF(AND(AE932&gt;=41,AE932&lt;56),2,IF(AND(AE932&gt;=56,AE932&lt;71),3,IF(AND(AE932&gt;=71,AE932&lt;=100),4,))))</f>
        <v/>
      </c>
      <c r="AK932" s="99">
        <f>IF(AND(AF932&gt;0,AF932&lt;36),1,IF(AND(AF932&gt;=36,AF932&lt;51),2,IF(AND(AF932&gt;=51,AF932&lt;66),3,IF(AND(AF932&gt;=66,AF932&lt;=100),4,))))</f>
        <v/>
      </c>
      <c r="AL932" s="100">
        <f>IF(AND(AG932&gt;0,AG932&lt;37),1,IF(AND(AG932&gt;=37,AG932&lt;58),2,IF(AND(AG932&gt;=58,AG932&lt;71),3,IF(AND(AG932&gt;=71,AG932&lt;=100),4,))))</f>
        <v/>
      </c>
      <c r="AM932" s="101">
        <f>IF((Y932&lt;&gt;"")*(K932&lt;&gt;""),Y932-K932,"")</f>
        <v/>
      </c>
      <c r="AN932" s="99">
        <f>IF((Z932&lt;&gt;"")*(L932&lt;&gt;""),Z932-L932,"")</f>
        <v/>
      </c>
      <c r="AO932" s="99">
        <f>IF((AA932&lt;&gt;"")*(M932&lt;&gt;""),AA932-M932,"")</f>
        <v/>
      </c>
      <c r="AP932" s="99">
        <f>IF((AB932&lt;&gt;"")*(N932&lt;&gt;""),AB932-N932,"")</f>
        <v/>
      </c>
      <c r="AQ932" s="94">
        <f>IF((AC932&lt;&gt;"")*(O932&lt;&gt;""),AC932-O932,"")</f>
        <v/>
      </c>
      <c r="AR932" s="94">
        <f>IF((AD932&lt;&gt;"")*(P932&lt;&gt;""),AD932-P932,"")</f>
        <v/>
      </c>
      <c r="AS932" s="94">
        <f>IF((AE932&lt;&gt;"")*(Q932&lt;&gt;""),AE932-Q932,"")</f>
        <v/>
      </c>
      <c r="AT932" s="94">
        <f>IF((AF932&lt;&gt;"")*(R932&lt;&gt;""),AF932-R932,"")</f>
        <v/>
      </c>
      <c r="AU932" s="94">
        <f>IF((AG932&lt;&gt;"")*(S932&lt;&gt;""),AG932-S932,"")</f>
        <v/>
      </c>
      <c r="AV932" s="99">
        <f>IF((AH932&lt;&gt;"")*(T932&lt;&gt;""),AH932-T932,"")</f>
        <v/>
      </c>
      <c r="AW932" s="99">
        <f>IF((AI932&lt;&gt;"")*(U932&lt;&gt;""),AI932-U932,"")</f>
        <v/>
      </c>
      <c r="AX932" s="99">
        <f>IF((AJ932&lt;&gt;"")*(V932&lt;&gt;""),AJ932-V932,"")</f>
        <v/>
      </c>
      <c r="AY932" s="99">
        <f>IF((AK932&lt;&gt;"")*(W932&lt;&gt;""),AK932-W932,"")</f>
        <v/>
      </c>
      <c r="AZ932" s="102">
        <f>IF((AL932&lt;&gt;"")*(X932&lt;&gt;""),AL932-X932,"")</f>
        <v/>
      </c>
      <c r="BA932" s="50">
        <f>IFERROR(__xludf.dummyfunction("AI(""Actúa como un tutor académico y dirígete personalmente al estudiante "" &amp; I932 &amp; "" "" &amp; J932 &amp; "" "" &amp; G932 &amp; "" "" &amp; H932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AM932 &amp; ""'. Diferencias por área: Matemáticas ("" &amp; AQ932 &amp; ""), Ciencias Natura"&amp;"les ("" &amp; AR932 &amp; ""), Sociales ("" &amp; AS932 &amp; ""), Lectura Crítica ("" &amp; AT932 &amp; "") e Inglés ("" &amp; AU932 &amp; ""). Variación en posición: grupo ("" &amp; AN932 &amp; ""), grado ("" &amp; AO932 &amp; "") y media ("" &amp; AP932 &amp; ""). Puntajes Primer Simulacro: Global "" &amp; K932 &amp; "", Mat "" &amp; "&amp;"O4 &amp; "", Cien "" &amp; P932 &amp; "", Soc "" &amp; Q932 &amp; "", Lec "" &amp; R932 &amp; "", Ing "" &amp; S932 &amp; "". Puntajes Segundo Simulacro: Global "" &amp; Y932 &amp; "", Mat "" &amp; AC932 &amp; "", Cien "" &amp; AD932 &amp; "", Soc "" &amp; AE932 &amp; "", Lec "" &amp; AF932 &amp; "", Ing "" &amp; AG932 &amp; "". Escribe un mensaje motivador"&amp;" y breve (máximo 4 líneas)."")
"),"=AI(""Actúa como un tutor académico y dirígete personalmente al estudiante "" &amp; I932 &amp; "" "" &amp; J932 &amp; "" "" &amp; G932 &amp; "" "" &amp; H932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AM932 &amp; ""'. Diferencias por área: Matemáticas ("" &amp; AQ932 &amp; ""), Ciencias Natur"&amp;"ales ("" &amp; AR932 &amp; ""), Sociales ("" &amp; AS932 &amp; ""), Lectura Crítica ("" &amp; AT932 &amp; "") e Inglés ("" &amp; AU932 &amp; ""). Variación en posición: grupo ("" &amp; AN932 &amp; ""), grado ("" &amp; AO932 &amp; "") y media ("" &amp; AP932 &amp; ""). Puntajes Primer Simulacro: Global "" &amp; K932 &amp; "", Mat "" &amp;"&amp;" O932 &amp; "", Cien "" &amp; P932 &amp; "", Soc "" &amp; Q932 &amp; "", Lec "" &amp; R932 &amp; "", Ing "" &amp; S932 &amp; "". Puntajes Segundo Simulacro: Global "" &amp; Y932 &amp; "", Mat "" &amp; AC932 &amp; "", Cien "" &amp; AD932 &amp; "", Soc "" &amp; AE932 &amp; "", Lec "" &amp; AF932 &amp; "", Ing "" &amp; AG932 &amp; "". Escribe un mensaje motivado"&amp;"r y breve (máximo 4 líneas)."")
")</f>
        <v/>
      </c>
      <c r="BB932" s="119">
        <f>IF(SUM(BC932:BG932)=0,"",IF(BG932="",ROUND(((BC932*3+BD932*3+BE932*3+BF932*3)/12)*5,0),ROUND(((BC932*3+BD932*3+BE932*3+BF932*3+BG932*1)/13)*5,0)))</f>
        <v/>
      </c>
      <c r="BC932" s="119" t="n">
        <v>62</v>
      </c>
      <c r="BD932" s="119" t="n">
        <v>50</v>
      </c>
      <c r="BE932" s="119" t="n">
        <v>56</v>
      </c>
      <c r="BF932" s="119" t="n">
        <v>53</v>
      </c>
      <c r="BG932" s="119" t="n">
        <v>48</v>
      </c>
      <c r="BH932" s="41">
        <f>IF(AND(ISNUMBER(BB932),ISNUMBER(Y932)),BB932-Y932,"")</f>
        <v/>
      </c>
      <c r="BI932" s="119" t="n"/>
      <c r="BJ932" s="119" t="n"/>
      <c r="BK932" s="119" t="n"/>
      <c r="BL932" s="119" t="n"/>
      <c r="BM932" s="119" t="n"/>
    </row>
    <row r="933" ht="15.75" customHeight="1" s="42">
      <c r="A933" s="93" t="n"/>
      <c r="B933" s="94" t="inlineStr">
        <is>
          <t>Bachillerato</t>
        </is>
      </c>
      <c r="C933" s="94" t="n">
        <v>1102</v>
      </c>
      <c r="D933" s="94" t="n"/>
      <c r="E933" s="95" t="n">
        <v>1011592253</v>
      </c>
      <c r="F933" s="96">
        <f>TRIM(G933&amp;" "&amp;H933&amp;" "&amp;I933&amp;" "&amp;J933)</f>
        <v/>
      </c>
      <c r="G933" s="94" t="inlineStr">
        <is>
          <t>Piedrahita</t>
        </is>
      </c>
      <c r="H933" s="94" t="inlineStr">
        <is>
          <t>Ávila</t>
        </is>
      </c>
      <c r="I933" s="94" t="inlineStr">
        <is>
          <t>Joseph</t>
        </is>
      </c>
      <c r="J933" s="97" t="inlineStr">
        <is>
          <t>Daniel</t>
        </is>
      </c>
      <c r="K933" s="98">
        <f>IF(SUM(O933:S933)=0, "", ROUND(((O933*3+P933*3+Q933*3+R933*3+S933*1)/13)*5,0))</f>
        <v/>
      </c>
      <c r="L933" s="99">
        <f>IF(OR($C933="",K933=""),"",COUNTIFS($C$4:$C$1500,$C933,K$4:K$1500,"&gt;"&amp;K933)+1)</f>
        <v/>
      </c>
      <c r="M933" s="99">
        <f>IF(OR($C933="",K933=""),"",IF(AND($C933&gt;=1001,$C933&lt;=1005),COUNTIFS($C$4:$C$1500,"&gt;=1001",$C$4:$C$1500,"&lt;=1005",K$4:K$1500,"&gt;"&amp;K933)+1,IF(AND($C933&gt;=1101,$C933&lt;=1105),COUNTIFS($C$4:$C$1500,"&gt;=1101",$C$4:$C$1500,"&lt;=1105",K$4:K$1500,"&gt;"&amp;K933)+1,IF(AND($C933&gt;=901,$C933&lt;=905),COUNTIFS($C$4:$C$1500,"&gt;=901",$C$4:$C$1500,"&lt;=905",K$4:K$1500,"&gt;"&amp;K933)+1,IF(AND($C933&gt;=801,$C933&lt;=805),COUNTIFS($C$4:$C$1500,"&gt;=801",$C$4:$C$1500,"&lt;=805",K$4:K$1500,"&gt;"&amp;K933)+1,IF(AND($C933&gt;=701,$C933&lt;=705),COUNTIFS($C$4:$C$1500,"&gt;=701",$C$4:$C$1500,"&lt;=705",K$4:K$1500,"&gt;"&amp;K933)+1,IF(AND($C933&gt;=601,$C933&lt;=606),COUNTIFS($C$4:$C$1500,"&gt;=601",$C$4:$C$1500,"&lt;=606",K$4:K$1500,"&gt;"&amp;K933)+1,"")))))))</f>
        <v/>
      </c>
      <c r="N933" s="99">
        <f>IF(OR($C933="",K933=""),"",IF(OR(AND($C933&gt;=1001,$C933&lt;=1005),AND($C933&gt;=1101,$C933&lt;=1105)),COUNTIFS($C$4:$C$1500,"&gt;=1001",$C$4:$C$1500,"&lt;=1005",K$4:K$1500,"&gt;"&amp;K933)+COUNTIFS($C$4:$C$1500,"&gt;=1101",$C$4:$C$1500,"&lt;=1105",K$4:K$1500,"&gt;"&amp;K933)+1,""))</f>
        <v/>
      </c>
      <c r="O933" s="94" t="n">
        <v>56.65</v>
      </c>
      <c r="P933" s="94" t="n">
        <v>67.48999999999999</v>
      </c>
      <c r="Q933" s="94" t="n">
        <v>58.75</v>
      </c>
      <c r="R933" s="94" t="n">
        <v>53.66</v>
      </c>
      <c r="S933" s="94" t="n">
        <v>49.09</v>
      </c>
      <c r="T933" s="99">
        <f>IF(AND(O933&gt;0,O933&lt;36),1,IF(AND(O933&gt;=36,O933&lt;51),2,IF(AND(O933&gt;=51,O933&lt;71),3,IF(AND(O933&gt;=71,O933&lt;=100),4,))))</f>
        <v/>
      </c>
      <c r="U933" s="99">
        <f>IF(AND(P933&gt;0,P933&lt;41),1,IF(AND(P933&gt;=41,P933&lt;56),2,IF(AND(P933&gt;=56,P933&lt;71),3,IF(AND(P933&gt;=71,P933&lt;=100),4,))))</f>
        <v/>
      </c>
      <c r="V933" s="99">
        <f>IF(AND(Q933&gt;0,Q933&lt;41),1,IF(AND(Q933&gt;=41,Q933&lt;56),2,IF(AND(Q933&gt;=56,Q933&lt;71),3,IF(AND(Q933&gt;=71,Q933&lt;=100),4,))))</f>
        <v/>
      </c>
      <c r="W933" s="99">
        <f>IF(AND(R933&gt;0,R933&lt;36),1,IF(AND(R933&gt;=36,R933&lt;51),2,IF(AND(R933&gt;=51,R933&lt;66),3,IF(AND(R933&gt;=66,R933&lt;=100),4,))))</f>
        <v/>
      </c>
      <c r="X933" s="100">
        <f>IF(AND(S933&gt;0,S933&lt;37),1,IF(AND(S933&gt;=37,S933&lt;58),2,IF(AND(S933&gt;=58,S933&lt;71),3,IF(AND(S933&gt;=71,S933&lt;=100),4,))))</f>
        <v/>
      </c>
      <c r="Y933" s="101">
        <f>IF(SUM(AC933:AG933)=0, "", ROUND(((AC933*3+AD933*3+AE933*3+AF933*3+AG933*1)/13)*5,0))</f>
        <v/>
      </c>
      <c r="Z933" s="99">
        <f>IF(OR($C933="",Y933=""),"",COUNTIFS($C$4:$C$1500,$C933,Y$4:Y$1500,"&gt;"&amp;Y933)+1)</f>
        <v/>
      </c>
      <c r="AA933" s="99">
        <f>IF(OR($C933="",Y933=""),"",IF(AND($C933&gt;=1001,$C933&lt;=1005),COUNTIFS($C$4:$C$1500,"&gt;=1001",$C$4:$C$1500,"&lt;=1005",Y$4:Y$1500,"&gt;"&amp;Y933)+1,IF(AND($C933&gt;=1101,$C933&lt;=1105),COUNTIFS($C$4:$C$1500,"&gt;=1101",$C$4:$C$1500,"&lt;=1105",Y$4:Y$1500,"&gt;"&amp;Y933)+1,IF(AND($C933&gt;=901,$C933&lt;=905),COUNTIFS($C$4:$C$1500,"&gt;=901",$C$4:$C$1500,"&lt;=905",Y$4:Y$1500,"&gt;"&amp;Y933)+1,IF(AND($C933&gt;=801,$C933&lt;=805),COUNTIFS($C$4:$C$1500,"&gt;=801",$C$4:$C$1500,"&lt;=805",Y$4:Y$1500,"&gt;"&amp;Y933)+1,IF(AND($C933&gt;=701,$C933&lt;=705),COUNTIFS($C$4:$C$1500,"&gt;=701",$C$4:$C$1500,"&lt;=705",Y$4:Y$1500,"&gt;"&amp;Y933)+1,IF(AND($C933&gt;=601,$C933&lt;=606),COUNTIFS($C$4:$C$1500,"&gt;=601",$C$4:$C$1500,"&lt;=606",Y$4:Y$1500,"&gt;"&amp;Y933)+1,"")))))))</f>
        <v/>
      </c>
      <c r="AB933" s="99">
        <f>IF(OR($C933="",Y933=""),"",IF(OR(AND($C933&gt;=1001,$C933&lt;=1005),AND($C933&gt;=1101,$C933&lt;=1105)),COUNTIFS($C$4:$C$1500,"&gt;=1001",$C$4:$C$1500,"&lt;=1005",Y$4:Y$1500,"&gt;"&amp;Y933)+COUNTIFS($C$4:$C$1500,"&gt;=1101",$C$4:$C$1500,"&lt;=1105",Y$4:Y$1500,"&gt;"&amp;Y933)+1,""))</f>
        <v/>
      </c>
      <c r="AC933" s="94" t="n">
        <v>48.9</v>
      </c>
      <c r="AD933" s="94" t="n">
        <v>41.99</v>
      </c>
      <c r="AE933" s="94" t="n">
        <v>29.3</v>
      </c>
      <c r="AF933" s="94" t="n">
        <v>39.02</v>
      </c>
      <c r="AG933" s="94" t="n">
        <v>58.91</v>
      </c>
      <c r="AH933" s="99">
        <f>IF(AND(AC933&gt;0,AC933&lt;36),1,IF(AND(AC933&gt;=36,AC933&lt;51),2,IF(AND(AC933&gt;=51,AC933&lt;71),3,IF(AND(AC933&gt;=71,AC933&lt;=100),4,))))</f>
        <v/>
      </c>
      <c r="AI933" s="99">
        <f>IF(AND(AD933&gt;0,AD933&lt;41),1,IF(AND(AD933&gt;=41,AD933&lt;56),2,IF(AND(AD933&gt;=56,AD933&lt;71),3,IF(AND(AD933&gt;=71,AD933&lt;=100),4,))))</f>
        <v/>
      </c>
      <c r="AJ933" s="99">
        <f>IF(AND(AE933&gt;0,AE933&lt;41),1,IF(AND(AE933&gt;=41,AE933&lt;56),2,IF(AND(AE933&gt;=56,AE933&lt;71),3,IF(AND(AE933&gt;=71,AE933&lt;=100),4,))))</f>
        <v/>
      </c>
      <c r="AK933" s="99">
        <f>IF(AND(AF933&gt;0,AF933&lt;36),1,IF(AND(AF933&gt;=36,AF933&lt;51),2,IF(AND(AF933&gt;=51,AF933&lt;66),3,IF(AND(AF933&gt;=66,AF933&lt;=100),4,))))</f>
        <v/>
      </c>
      <c r="AL933" s="100">
        <f>IF(AND(AG933&gt;0,AG933&lt;37),1,IF(AND(AG933&gt;=37,AG933&lt;58),2,IF(AND(AG933&gt;=58,AG933&lt;71),3,IF(AND(AG933&gt;=71,AG933&lt;=100),4,))))</f>
        <v/>
      </c>
      <c r="AM933" s="101">
        <f>IF((Y933&lt;&gt;"")*(K933&lt;&gt;""),Y933-K933,"")</f>
        <v/>
      </c>
      <c r="AN933" s="99">
        <f>IF((Z933&lt;&gt;"")*(L933&lt;&gt;""),Z933-L933,"")</f>
        <v/>
      </c>
      <c r="AO933" s="99">
        <f>IF((AA933&lt;&gt;"")*(M933&lt;&gt;""),AA933-M933,"")</f>
        <v/>
      </c>
      <c r="AP933" s="99">
        <f>IF((AB933&lt;&gt;"")*(N933&lt;&gt;""),AB933-N933,"")</f>
        <v/>
      </c>
      <c r="AQ933" s="94">
        <f>IF((AC933&lt;&gt;"")*(O933&lt;&gt;""),AC933-O933,"")</f>
        <v/>
      </c>
      <c r="AR933" s="94">
        <f>IF((AD933&lt;&gt;"")*(P933&lt;&gt;""),AD933-P933,"")</f>
        <v/>
      </c>
      <c r="AS933" s="94">
        <f>IF((AE933&lt;&gt;"")*(Q933&lt;&gt;""),AE933-Q933,"")</f>
        <v/>
      </c>
      <c r="AT933" s="94">
        <f>IF((AF933&lt;&gt;"")*(R933&lt;&gt;""),AF933-R933,"")</f>
        <v/>
      </c>
      <c r="AU933" s="94">
        <f>IF((AG933&lt;&gt;"")*(S933&lt;&gt;""),AG933-S933,"")</f>
        <v/>
      </c>
      <c r="AV933" s="99">
        <f>IF((AH933&lt;&gt;"")*(T933&lt;&gt;""),AH933-T933,"")</f>
        <v/>
      </c>
      <c r="AW933" s="99">
        <f>IF((AI933&lt;&gt;"")*(U933&lt;&gt;""),AI933-U933,"")</f>
        <v/>
      </c>
      <c r="AX933" s="99">
        <f>IF((AJ933&lt;&gt;"")*(V933&lt;&gt;""),AJ933-V933,"")</f>
        <v/>
      </c>
      <c r="AY933" s="99">
        <f>IF((AK933&lt;&gt;"")*(W933&lt;&gt;""),AK933-W933,"")</f>
        <v/>
      </c>
      <c r="AZ933" s="102">
        <f>IF((AL933&lt;&gt;"")*(X933&lt;&gt;""),AL933-X933,"")</f>
        <v/>
      </c>
      <c r="BA933" s="50">
        <f>IFERROR(__xludf.dummyfunction("AI(""Actúa como un tutor académico y dirígete personalmente al estudiante "" &amp; I933 &amp; "" "" &amp; J933 &amp; "" "" &amp; G933 &amp; "" "" &amp; H933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AM933 &amp; ""'. Diferencias por área: Matemáticas ("" &amp; AQ933 &amp; ""), Ciencias Natura"&amp;"les ("" &amp; AR933 &amp; ""), Sociales ("" &amp; AS933 &amp; ""), Lectura Crítica ("" &amp; AT933 &amp; "") e Inglés ("" &amp; AU933 &amp; ""). Variación en posición: grupo ("" &amp; AN933 &amp; ""), grado ("" &amp; AO933 &amp; "") y media ("" &amp; AP933 &amp; ""). Puntajes Primer Simulacro: Global "" &amp; K933 &amp; "", Mat "" &amp; "&amp;"O4 &amp; "", Cien "" &amp; P933 &amp; "", Soc "" &amp; Q933 &amp; "", Lec "" &amp; R933 &amp; "", Ing "" &amp; S933 &amp; "". Puntajes Segundo Simulacro: Global "" &amp; Y933 &amp; "", Mat "" &amp; AC933 &amp; "", Cien "" &amp; AD933 &amp; "", Soc "" &amp; AE933 &amp; "", Lec "" &amp; AF933 &amp; "", Ing "" &amp; AG933 &amp; "". Escribe un mensaje motivador"&amp;" y breve (máximo 4 líneas)."")
"),"=AI(""Actúa como un tutor académico y dirígete personalmente al estudiante "" &amp; I933 &amp; "" "" &amp; J933 &amp; "" "" &amp; G933 &amp; "" "" &amp; H933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AM933 &amp; ""'. Diferencias por área: Matemáticas ("" &amp; AQ933 &amp; ""), Ciencias Natur"&amp;"ales ("" &amp; AR933 &amp; ""), Sociales ("" &amp; AS933 &amp; ""), Lectura Crítica ("" &amp; AT933 &amp; "") e Inglés ("" &amp; AU933 &amp; ""). Variación en posición: grupo ("" &amp; AN933 &amp; ""), grado ("" &amp; AO933 &amp; "") y media ("" &amp; AP933 &amp; ""). Puntajes Primer Simulacro: Global "" &amp; K933 &amp; "", Mat "" &amp;"&amp;" O933 &amp; "", Cien "" &amp; P933 &amp; "", Soc "" &amp; Q933 &amp; "", Lec "" &amp; R933 &amp; "", Ing "" &amp; S933 &amp; "". Puntajes Segundo Simulacro: Global "" &amp; Y933 &amp; "", Mat "" &amp; AC933 &amp; "", Cien "" &amp; AD933 &amp; "", Soc "" &amp; AE933 &amp; "", Lec "" &amp; AF933 &amp; "", Ing "" &amp; AG933 &amp; "". Escribe un mensaje motivado"&amp;"r y breve (máximo 4 líneas)."")
")</f>
        <v/>
      </c>
      <c r="BB933" s="119">
        <f>IF(SUM(BC933:BG933)=0,"",IF(BG933="",ROUND(((BC933*3+BD933*3+BE933*3+BF933*3)/12)*5,0),ROUND(((BC933*3+BD933*3+BE933*3+BF933*3+BG933*1)/13)*5,0)))</f>
        <v/>
      </c>
      <c r="BC933" s="119" t="n">
        <v>58</v>
      </c>
      <c r="BD933" s="119" t="n">
        <v>57</v>
      </c>
      <c r="BE933" s="119" t="n">
        <v>39</v>
      </c>
      <c r="BF933" s="119" t="n">
        <v>58</v>
      </c>
      <c r="BG933" s="119" t="n">
        <v>46</v>
      </c>
      <c r="BH933" s="41">
        <f>IF(AND(ISNUMBER(BB933),ISNUMBER(Y933)),BB933-Y933,"")</f>
        <v/>
      </c>
      <c r="BI933" s="119" t="n"/>
      <c r="BJ933" s="119" t="n"/>
      <c r="BK933" s="119" t="n"/>
      <c r="BL933" s="119" t="n"/>
      <c r="BM933" s="119" t="n"/>
    </row>
    <row r="934" ht="15.75" customHeight="1" s="42">
      <c r="A934" s="93" t="n"/>
      <c r="B934" s="94" t="inlineStr">
        <is>
          <t>Bachillerato</t>
        </is>
      </c>
      <c r="C934" s="94" t="n">
        <v>1102</v>
      </c>
      <c r="D934" s="94" t="n"/>
      <c r="E934" s="95" t="n">
        <v>1046906027</v>
      </c>
      <c r="F934" s="96">
        <f>TRIM(G934&amp;" "&amp;H934&amp;" "&amp;I934&amp;" "&amp;J934)</f>
        <v/>
      </c>
      <c r="G934" s="94" t="inlineStr">
        <is>
          <t>Pérez</t>
        </is>
      </c>
      <c r="H934" s="94" t="inlineStr">
        <is>
          <t>Zapata</t>
        </is>
      </c>
      <c r="I934" s="94" t="inlineStr">
        <is>
          <t>Yoan</t>
        </is>
      </c>
      <c r="J934" s="97" t="inlineStr">
        <is>
          <t>Alejandro</t>
        </is>
      </c>
      <c r="K934" s="98">
        <f>IF(SUM(O934:S934)=0, "", ROUND(((O934*3+P934*3+Q934*3+R934*3+S934*1)/13)*5,0))</f>
        <v/>
      </c>
      <c r="L934" s="99">
        <f>IF(OR($C934="",K934=""),"",COUNTIFS($C$4:$C$1500,$C934,K$4:K$1500,"&gt;"&amp;K934)+1)</f>
        <v/>
      </c>
      <c r="M934" s="99">
        <f>IF(OR($C934="",K934=""),"",IF(AND($C934&gt;=1001,$C934&lt;=1005),COUNTIFS($C$4:$C$1500,"&gt;=1001",$C$4:$C$1500,"&lt;=1005",K$4:K$1500,"&gt;"&amp;K934)+1,IF(AND($C934&gt;=1101,$C934&lt;=1105),COUNTIFS($C$4:$C$1500,"&gt;=1101",$C$4:$C$1500,"&lt;=1105",K$4:K$1500,"&gt;"&amp;K934)+1,IF(AND($C934&gt;=901,$C934&lt;=905),COUNTIFS($C$4:$C$1500,"&gt;=901",$C$4:$C$1500,"&lt;=905",K$4:K$1500,"&gt;"&amp;K934)+1,IF(AND($C934&gt;=801,$C934&lt;=805),COUNTIFS($C$4:$C$1500,"&gt;=801",$C$4:$C$1500,"&lt;=805",K$4:K$1500,"&gt;"&amp;K934)+1,IF(AND($C934&gt;=701,$C934&lt;=705),COUNTIFS($C$4:$C$1500,"&gt;=701",$C$4:$C$1500,"&lt;=705",K$4:K$1500,"&gt;"&amp;K934)+1,IF(AND($C934&gt;=601,$C934&lt;=606),COUNTIFS($C$4:$C$1500,"&gt;=601",$C$4:$C$1500,"&lt;=606",K$4:K$1500,"&gt;"&amp;K934)+1,"")))))))</f>
        <v/>
      </c>
      <c r="N934" s="99">
        <f>IF(OR($C934="",K934=""),"",IF(OR(AND($C934&gt;=1001,$C934&lt;=1005),AND($C934&gt;=1101,$C934&lt;=1105)),COUNTIFS($C$4:$C$1500,"&gt;=1001",$C$4:$C$1500,"&lt;=1005",K$4:K$1500,"&gt;"&amp;K934)+COUNTIFS($C$4:$C$1500,"&gt;=1101",$C$4:$C$1500,"&lt;=1105",K$4:K$1500,"&gt;"&amp;K934)+1,""))</f>
        <v/>
      </c>
      <c r="O934" s="94" t="n">
        <v>57.8</v>
      </c>
      <c r="P934" s="94" t="n">
        <v>60.65</v>
      </c>
      <c r="Q934" s="94" t="n">
        <v>63.23</v>
      </c>
      <c r="R934" s="94" t="n">
        <v>53.66</v>
      </c>
      <c r="S934" s="94" t="n">
        <v>72.73</v>
      </c>
      <c r="T934" s="99">
        <f>IF(AND(O934&gt;0,O934&lt;36),1,IF(AND(O934&gt;=36,O934&lt;51),2,IF(AND(O934&gt;=51,O934&lt;71),3,IF(AND(O934&gt;=71,O934&lt;=100),4,))))</f>
        <v/>
      </c>
      <c r="U934" s="99">
        <f>IF(AND(P934&gt;0,P934&lt;41),1,IF(AND(P934&gt;=41,P934&lt;56),2,IF(AND(P934&gt;=56,P934&lt;71),3,IF(AND(P934&gt;=71,P934&lt;=100),4,))))</f>
        <v/>
      </c>
      <c r="V934" s="99">
        <f>IF(AND(Q934&gt;0,Q934&lt;41),1,IF(AND(Q934&gt;=41,Q934&lt;56),2,IF(AND(Q934&gt;=56,Q934&lt;71),3,IF(AND(Q934&gt;=71,Q934&lt;=100),4,))))</f>
        <v/>
      </c>
      <c r="W934" s="99">
        <f>IF(AND(R934&gt;0,R934&lt;36),1,IF(AND(R934&gt;=36,R934&lt;51),2,IF(AND(R934&gt;=51,R934&lt;66),3,IF(AND(R934&gt;=66,R934&lt;=100),4,))))</f>
        <v/>
      </c>
      <c r="X934" s="100">
        <f>IF(AND(S934&gt;0,S934&lt;37),1,IF(AND(S934&gt;=37,S934&lt;58),2,IF(AND(S934&gt;=58,S934&lt;71),3,IF(AND(S934&gt;=71,S934&lt;=100),4,))))</f>
        <v/>
      </c>
      <c r="Y934" s="101">
        <f>IF(SUM(AC934:AG934)=0, "", ROUND(((AC934*3+AD934*3+AE934*3+AF934*3+AG934*1)/13)*5,0))</f>
        <v/>
      </c>
      <c r="Z934" s="99">
        <f>IF(OR($C934="",Y934=""),"",COUNTIFS($C$4:$C$1500,$C934,Y$4:Y$1500,"&gt;"&amp;Y934)+1)</f>
        <v/>
      </c>
      <c r="AA934" s="99">
        <f>IF(OR($C934="",Y934=""),"",IF(AND($C934&gt;=1001,$C934&lt;=1005),COUNTIFS($C$4:$C$1500,"&gt;=1001",$C$4:$C$1500,"&lt;=1005",Y$4:Y$1500,"&gt;"&amp;Y934)+1,IF(AND($C934&gt;=1101,$C934&lt;=1105),COUNTIFS($C$4:$C$1500,"&gt;=1101",$C$4:$C$1500,"&lt;=1105",Y$4:Y$1500,"&gt;"&amp;Y934)+1,IF(AND($C934&gt;=901,$C934&lt;=905),COUNTIFS($C$4:$C$1500,"&gt;=901",$C$4:$C$1500,"&lt;=905",Y$4:Y$1500,"&gt;"&amp;Y934)+1,IF(AND($C934&gt;=801,$C934&lt;=805),COUNTIFS($C$4:$C$1500,"&gt;=801",$C$4:$C$1500,"&lt;=805",Y$4:Y$1500,"&gt;"&amp;Y934)+1,IF(AND($C934&gt;=701,$C934&lt;=705),COUNTIFS($C$4:$C$1500,"&gt;=701",$C$4:$C$1500,"&lt;=705",Y$4:Y$1500,"&gt;"&amp;Y934)+1,IF(AND($C934&gt;=601,$C934&lt;=606),COUNTIFS($C$4:$C$1500,"&gt;=601",$C$4:$C$1500,"&lt;=606",Y$4:Y$1500,"&gt;"&amp;Y934)+1,"")))))))</f>
        <v/>
      </c>
      <c r="AB934" s="99">
        <f>IF(OR($C934="",Y934=""),"",IF(OR(AND($C934&gt;=1001,$C934&lt;=1005),AND($C934&gt;=1101,$C934&lt;=1105)),COUNTIFS($C$4:$C$1500,"&gt;=1001",$C$4:$C$1500,"&lt;=1005",Y$4:Y$1500,"&gt;"&amp;Y934)+COUNTIFS($C$4:$C$1500,"&gt;=1101",$C$4:$C$1500,"&lt;=1105",Y$4:Y$1500,"&gt;"&amp;Y934)+1,""))</f>
        <v/>
      </c>
      <c r="AC934" s="94" t="n">
        <v>49.88</v>
      </c>
      <c r="AD934" s="94" t="n">
        <v>46.07</v>
      </c>
      <c r="AE934" s="94" t="n">
        <v>60</v>
      </c>
      <c r="AF934" s="94" t="n">
        <v>56.1</v>
      </c>
      <c r="AG934" s="94" t="n">
        <v>30.55</v>
      </c>
      <c r="AH934" s="99">
        <f>IF(AND(AC934&gt;0,AC934&lt;36),1,IF(AND(AC934&gt;=36,AC934&lt;51),2,IF(AND(AC934&gt;=51,AC934&lt;71),3,IF(AND(AC934&gt;=71,AC934&lt;=100),4,))))</f>
        <v/>
      </c>
      <c r="AI934" s="99">
        <f>IF(AND(AD934&gt;0,AD934&lt;41),1,IF(AND(AD934&gt;=41,AD934&lt;56),2,IF(AND(AD934&gt;=56,AD934&lt;71),3,IF(AND(AD934&gt;=71,AD934&lt;=100),4,))))</f>
        <v/>
      </c>
      <c r="AJ934" s="99">
        <f>IF(AND(AE934&gt;0,AE934&lt;41),1,IF(AND(AE934&gt;=41,AE934&lt;56),2,IF(AND(AE934&gt;=56,AE934&lt;71),3,IF(AND(AE934&gt;=71,AE934&lt;=100),4,))))</f>
        <v/>
      </c>
      <c r="AK934" s="99">
        <f>IF(AND(AF934&gt;0,AF934&lt;36),1,IF(AND(AF934&gt;=36,AF934&lt;51),2,IF(AND(AF934&gt;=51,AF934&lt;66),3,IF(AND(AF934&gt;=66,AF934&lt;=100),4,))))</f>
        <v/>
      </c>
      <c r="AL934" s="100">
        <f>IF(AND(AG934&gt;0,AG934&lt;37),1,IF(AND(AG934&gt;=37,AG934&lt;58),2,IF(AND(AG934&gt;=58,AG934&lt;71),3,IF(AND(AG934&gt;=71,AG934&lt;=100),4,))))</f>
        <v/>
      </c>
      <c r="AM934" s="101">
        <f>IF((Y934&lt;&gt;"")*(K934&lt;&gt;""),Y934-K934,"")</f>
        <v/>
      </c>
      <c r="AN934" s="99">
        <f>IF((Z934&lt;&gt;"")*(L934&lt;&gt;""),Z934-L934,"")</f>
        <v/>
      </c>
      <c r="AO934" s="99">
        <f>IF((AA934&lt;&gt;"")*(M934&lt;&gt;""),AA934-M934,"")</f>
        <v/>
      </c>
      <c r="AP934" s="99">
        <f>IF((AB934&lt;&gt;"")*(N934&lt;&gt;""),AB934-N934,"")</f>
        <v/>
      </c>
      <c r="AQ934" s="94">
        <f>IF((AC934&lt;&gt;"")*(O934&lt;&gt;""),AC934-O934,"")</f>
        <v/>
      </c>
      <c r="AR934" s="94">
        <f>IF((AD934&lt;&gt;"")*(P934&lt;&gt;""),AD934-P934,"")</f>
        <v/>
      </c>
      <c r="AS934" s="94">
        <f>IF((AE934&lt;&gt;"")*(Q934&lt;&gt;""),AE934-Q934,"")</f>
        <v/>
      </c>
      <c r="AT934" s="94">
        <f>IF((AF934&lt;&gt;"")*(R934&lt;&gt;""),AF934-R934,"")</f>
        <v/>
      </c>
      <c r="AU934" s="94">
        <f>IF((AG934&lt;&gt;"")*(S934&lt;&gt;""),AG934-S934,"")</f>
        <v/>
      </c>
      <c r="AV934" s="99">
        <f>IF((AH934&lt;&gt;"")*(T934&lt;&gt;""),AH934-T934,"")</f>
        <v/>
      </c>
      <c r="AW934" s="99">
        <f>IF((AI934&lt;&gt;"")*(U934&lt;&gt;""),AI934-U934,"")</f>
        <v/>
      </c>
      <c r="AX934" s="99">
        <f>IF((AJ934&lt;&gt;"")*(V934&lt;&gt;""),AJ934-V934,"")</f>
        <v/>
      </c>
      <c r="AY934" s="99">
        <f>IF((AK934&lt;&gt;"")*(W934&lt;&gt;""),AK934-W934,"")</f>
        <v/>
      </c>
      <c r="AZ934" s="102">
        <f>IF((AL934&lt;&gt;"")*(X934&lt;&gt;""),AL934-X934,"")</f>
        <v/>
      </c>
      <c r="BA934" s="50">
        <f>IFERROR(__xludf.dummyfunction("AI(""Actúa como un tutor académico y dirígete personalmente al estudiante "" &amp; I934 &amp; "" "" &amp; J934 &amp; "" "" &amp; G934 &amp; "" "" &amp; H934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AM934 &amp; ""'. Diferencias por área: Matemáticas ("" &amp; AQ934 &amp; ""), Ciencias Natura"&amp;"les ("" &amp; AR934 &amp; ""), Sociales ("" &amp; AS934 &amp; ""), Lectura Crítica ("" &amp; AT934 &amp; "") e Inglés ("" &amp; AU934 &amp; ""). Variación en posición: grupo ("" &amp; AN934 &amp; ""), grado ("" &amp; AO934 &amp; "") y media ("" &amp; AP934 &amp; ""). Puntajes Primer Simulacro: Global "" &amp; K934 &amp; "", Mat "" &amp; "&amp;"O4 &amp; "", Cien "" &amp; P934 &amp; "", Soc "" &amp; Q934 &amp; "", Lec "" &amp; R934 &amp; "", Ing "" &amp; S934 &amp; "". Puntajes Segundo Simulacro: Global "" &amp; Y934 &amp; "", Mat "" &amp; AC934 &amp; "", Cien "" &amp; AD934 &amp; "", Soc "" &amp; AE934 &amp; "", Lec "" &amp; AF934 &amp; "", Ing "" &amp; AG934 &amp; "". Escribe un mensaje motivador"&amp;" y breve (máximo 4 líneas)."")
"),"=AI(""Actúa como un tutor académico y dirígete personalmente al estudiante "" &amp; I934 &amp; "" "" &amp; J934 &amp; "" "" &amp; G934 &amp; "" "" &amp; H934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AM934 &amp; ""'. Diferencias por área: Matemáticas ("" &amp; AQ934 &amp; ""), Ciencias Natur"&amp;"ales ("" &amp; AR934 &amp; ""), Sociales ("" &amp; AS934 &amp; ""), Lectura Crítica ("" &amp; AT934 &amp; "") e Inglés ("" &amp; AU934 &amp; ""). Variación en posición: grupo ("" &amp; AN934 &amp; ""), grado ("" &amp; AO934 &amp; "") y media ("" &amp; AP934 &amp; ""). Puntajes Primer Simulacro: Global "" &amp; K934 &amp; "", Mat "" &amp;"&amp;" O934 &amp; "", Cien "" &amp; P934 &amp; "", Soc "" &amp; Q934 &amp; "", Lec "" &amp; R934 &amp; "", Ing "" &amp; S934 &amp; "". Puntajes Segundo Simulacro: Global "" &amp; Y934 &amp; "", Mat "" &amp; AC934 &amp; "", Cien "" &amp; AD934 &amp; "", Soc "" &amp; AE934 &amp; "", Lec "" &amp; AF934 &amp; "", Ing "" &amp; AG934 &amp; "". Escribe un mensaje motivado"&amp;"r y breve (máximo 4 líneas)."")
")</f>
        <v/>
      </c>
      <c r="BB934" s="119">
        <f>IF(SUM(BC934:BG934)=0,"",IF(BG934="",ROUND(((BC934*3+BD934*3+BE934*3+BF934*3)/12)*5,0),ROUND(((BC934*3+BD934*3+BE934*3+BF934*3+BG934*1)/13)*5,0)))</f>
        <v/>
      </c>
      <c r="BC934" s="119" t="n">
        <v>52</v>
      </c>
      <c r="BD934" s="119" t="n">
        <v>53</v>
      </c>
      <c r="BE934" s="119" t="n">
        <v>47</v>
      </c>
      <c r="BF934" s="119" t="n">
        <v>59</v>
      </c>
      <c r="BG934" s="119" t="n">
        <v>44</v>
      </c>
      <c r="BH934" s="41">
        <f>IF(AND(ISNUMBER(BB934),ISNUMBER(Y934)),BB934-Y934,"")</f>
        <v/>
      </c>
      <c r="BI934" s="119" t="n"/>
      <c r="BJ934" s="119" t="n"/>
      <c r="BK934" s="119" t="n"/>
      <c r="BL934" s="119" t="n"/>
      <c r="BM934" s="119" t="n"/>
    </row>
    <row r="935" ht="15.75" customHeight="1" s="42">
      <c r="A935" s="93" t="n"/>
      <c r="B935" s="94" t="inlineStr">
        <is>
          <t>Bachillerato</t>
        </is>
      </c>
      <c r="C935" s="94" t="n">
        <v>1102</v>
      </c>
      <c r="D935" s="94" t="n"/>
      <c r="E935" s="95" t="n">
        <v>1021807619</v>
      </c>
      <c r="F935" s="96">
        <f>TRIM(G935&amp;" "&amp;H935&amp;" "&amp;I935&amp;" "&amp;J935)</f>
        <v/>
      </c>
      <c r="G935" s="94" t="inlineStr">
        <is>
          <t>Rivera</t>
        </is>
      </c>
      <c r="H935" s="94" t="inlineStr">
        <is>
          <t>Higuita</t>
        </is>
      </c>
      <c r="I935" s="94" t="inlineStr">
        <is>
          <t>Nicolas</t>
        </is>
      </c>
      <c r="J935" s="97" t="n"/>
      <c r="K935" s="98">
        <f>IF(SUM(O935:S935)=0, "", ROUND(((O935*3+P935*3+Q935*3+R935*3+S935*1)/13)*5,0))</f>
        <v/>
      </c>
      <c r="L935" s="99">
        <f>IF(OR($C935="",K935=""),"",COUNTIFS($C$4:$C$1500,$C935,K$4:K$1500,"&gt;"&amp;K935)+1)</f>
        <v/>
      </c>
      <c r="M935" s="99">
        <f>IF(OR($C935="",K935=""),"",IF(AND($C935&gt;=1001,$C935&lt;=1005),COUNTIFS($C$4:$C$1500,"&gt;=1001",$C$4:$C$1500,"&lt;=1005",K$4:K$1500,"&gt;"&amp;K935)+1,IF(AND($C935&gt;=1101,$C935&lt;=1105),COUNTIFS($C$4:$C$1500,"&gt;=1101",$C$4:$C$1500,"&lt;=1105",K$4:K$1500,"&gt;"&amp;K935)+1,IF(AND($C935&gt;=901,$C935&lt;=905),COUNTIFS($C$4:$C$1500,"&gt;=901",$C$4:$C$1500,"&lt;=905",K$4:K$1500,"&gt;"&amp;K935)+1,IF(AND($C935&gt;=801,$C935&lt;=805),COUNTIFS($C$4:$C$1500,"&gt;=801",$C$4:$C$1500,"&lt;=805",K$4:K$1500,"&gt;"&amp;K935)+1,IF(AND($C935&gt;=701,$C935&lt;=705),COUNTIFS($C$4:$C$1500,"&gt;=701",$C$4:$C$1500,"&lt;=705",K$4:K$1500,"&gt;"&amp;K935)+1,IF(AND($C935&gt;=601,$C935&lt;=606),COUNTIFS($C$4:$C$1500,"&gt;=601",$C$4:$C$1500,"&lt;=606",K$4:K$1500,"&gt;"&amp;K935)+1,"")))))))</f>
        <v/>
      </c>
      <c r="N935" s="99">
        <f>IF(OR($C935="",K935=""),"",IF(OR(AND($C935&gt;=1001,$C935&lt;=1005),AND($C935&gt;=1101,$C935&lt;=1105)),COUNTIFS($C$4:$C$1500,"&gt;=1001",$C$4:$C$1500,"&lt;=1005",K$4:K$1500,"&gt;"&amp;K935)+COUNTIFS($C$4:$C$1500,"&gt;=1101",$C$4:$C$1500,"&lt;=1105",K$4:K$1500,"&gt;"&amp;K935)+1,""))</f>
        <v/>
      </c>
      <c r="O935" s="94" t="n">
        <v>63.2</v>
      </c>
      <c r="P935" s="94" t="n">
        <v>59.16</v>
      </c>
      <c r="Q935" s="94" t="n">
        <v>38.72</v>
      </c>
      <c r="R935" s="94" t="n">
        <v>68.29000000000001</v>
      </c>
      <c r="S935" s="94" t="n">
        <v>43.64</v>
      </c>
      <c r="T935" s="99">
        <f>IF(AND(O935&gt;0,O935&lt;36),1,IF(AND(O935&gt;=36,O935&lt;51),2,IF(AND(O935&gt;=51,O935&lt;71),3,IF(AND(O935&gt;=71,O935&lt;=100),4,))))</f>
        <v/>
      </c>
      <c r="U935" s="99">
        <f>IF(AND(P935&gt;0,P935&lt;41),1,IF(AND(P935&gt;=41,P935&lt;56),2,IF(AND(P935&gt;=56,P935&lt;71),3,IF(AND(P935&gt;=71,P935&lt;=100),4,))))</f>
        <v/>
      </c>
      <c r="V935" s="99">
        <f>IF(AND(Q935&gt;0,Q935&lt;41),1,IF(AND(Q935&gt;=41,Q935&lt;56),2,IF(AND(Q935&gt;=56,Q935&lt;71),3,IF(AND(Q935&gt;=71,Q935&lt;=100),4,))))</f>
        <v/>
      </c>
      <c r="W935" s="99">
        <f>IF(AND(R935&gt;0,R935&lt;36),1,IF(AND(R935&gt;=36,R935&lt;51),2,IF(AND(R935&gt;=51,R935&lt;66),3,IF(AND(R935&gt;=66,R935&lt;=100),4,))))</f>
        <v/>
      </c>
      <c r="X935" s="100">
        <f>IF(AND(S935&gt;0,S935&lt;37),1,IF(AND(S935&gt;=37,S935&lt;58),2,IF(AND(S935&gt;=58,S935&lt;71),3,IF(AND(S935&gt;=71,S935&lt;=100),4,))))</f>
        <v/>
      </c>
      <c r="Y935" s="101">
        <f>IF(SUM(AC935:AG935)=0, "", ROUND(((AC935*3+AD935*3+AE935*3+AF935*3+AG935*1)/13)*5,0))</f>
        <v/>
      </c>
      <c r="Z935" s="99">
        <f>IF(OR($C935="",Y935=""),"",COUNTIFS($C$4:$C$1500,$C935,Y$4:Y$1500,"&gt;"&amp;Y935)+1)</f>
        <v/>
      </c>
      <c r="AA935" s="99">
        <f>IF(OR($C935="",Y935=""),"",IF(AND($C935&gt;=1001,$C935&lt;=1005),COUNTIFS($C$4:$C$1500,"&gt;=1001",$C$4:$C$1500,"&lt;=1005",Y$4:Y$1500,"&gt;"&amp;Y935)+1,IF(AND($C935&gt;=1101,$C935&lt;=1105),COUNTIFS($C$4:$C$1500,"&gt;=1101",$C$4:$C$1500,"&lt;=1105",Y$4:Y$1500,"&gt;"&amp;Y935)+1,IF(AND($C935&gt;=901,$C935&lt;=905),COUNTIFS($C$4:$C$1500,"&gt;=901",$C$4:$C$1500,"&lt;=905",Y$4:Y$1500,"&gt;"&amp;Y935)+1,IF(AND($C935&gt;=801,$C935&lt;=805),COUNTIFS($C$4:$C$1500,"&gt;=801",$C$4:$C$1500,"&lt;=805",Y$4:Y$1500,"&gt;"&amp;Y935)+1,IF(AND($C935&gt;=701,$C935&lt;=705),COUNTIFS($C$4:$C$1500,"&gt;=701",$C$4:$C$1500,"&lt;=705",Y$4:Y$1500,"&gt;"&amp;Y935)+1,IF(AND($C935&gt;=601,$C935&lt;=606),COUNTIFS($C$4:$C$1500,"&gt;=601",$C$4:$C$1500,"&lt;=606",Y$4:Y$1500,"&gt;"&amp;Y935)+1,"")))))))</f>
        <v/>
      </c>
      <c r="AB935" s="99">
        <f>IF(OR($C935="",Y935=""),"",IF(OR(AND($C935&gt;=1001,$C935&lt;=1005),AND($C935&gt;=1101,$C935&lt;=1105)),COUNTIFS($C$4:$C$1500,"&gt;=1001",$C$4:$C$1500,"&lt;=1005",Y$4:Y$1500,"&gt;"&amp;Y935)+COUNTIFS($C$4:$C$1500,"&gt;=1101",$C$4:$C$1500,"&lt;=1105",Y$4:Y$1500,"&gt;"&amp;Y935)+1,""))</f>
        <v/>
      </c>
      <c r="AC935" s="94" t="n">
        <v>33.81</v>
      </c>
      <c r="AD935" s="94" t="n">
        <v>54.15</v>
      </c>
      <c r="AE935" s="94" t="n">
        <v>49.92</v>
      </c>
      <c r="AF935" s="94" t="n">
        <v>51.22</v>
      </c>
      <c r="AG935" s="94" t="n">
        <v>39.27</v>
      </c>
      <c r="AH935" s="99">
        <f>IF(AND(AC935&gt;0,AC935&lt;36),1,IF(AND(AC935&gt;=36,AC935&lt;51),2,IF(AND(AC935&gt;=51,AC935&lt;71),3,IF(AND(AC935&gt;=71,AC935&lt;=100),4,))))</f>
        <v/>
      </c>
      <c r="AI935" s="99">
        <f>IF(AND(AD935&gt;0,AD935&lt;41),1,IF(AND(AD935&gt;=41,AD935&lt;56),2,IF(AND(AD935&gt;=56,AD935&lt;71),3,IF(AND(AD935&gt;=71,AD935&lt;=100),4,))))</f>
        <v/>
      </c>
      <c r="AJ935" s="99">
        <f>IF(AND(AE935&gt;0,AE935&lt;41),1,IF(AND(AE935&gt;=41,AE935&lt;56),2,IF(AND(AE935&gt;=56,AE935&lt;71),3,IF(AND(AE935&gt;=71,AE935&lt;=100),4,))))</f>
        <v/>
      </c>
      <c r="AK935" s="99">
        <f>IF(AND(AF935&gt;0,AF935&lt;36),1,IF(AND(AF935&gt;=36,AF935&lt;51),2,IF(AND(AF935&gt;=51,AF935&lt;66),3,IF(AND(AF935&gt;=66,AF935&lt;=100),4,))))</f>
        <v/>
      </c>
      <c r="AL935" s="100">
        <f>IF(AND(AG935&gt;0,AG935&lt;37),1,IF(AND(AG935&gt;=37,AG935&lt;58),2,IF(AND(AG935&gt;=58,AG935&lt;71),3,IF(AND(AG935&gt;=71,AG935&lt;=100),4,))))</f>
        <v/>
      </c>
      <c r="AM935" s="101">
        <f>IF((Y935&lt;&gt;"")*(K935&lt;&gt;""),Y935-K935,"")</f>
        <v/>
      </c>
      <c r="AN935" s="99">
        <f>IF((Z935&lt;&gt;"")*(L935&lt;&gt;""),Z935-L935,"")</f>
        <v/>
      </c>
      <c r="AO935" s="99">
        <f>IF((AA935&lt;&gt;"")*(M935&lt;&gt;""),AA935-M935,"")</f>
        <v/>
      </c>
      <c r="AP935" s="99">
        <f>IF((AB935&lt;&gt;"")*(N935&lt;&gt;""),AB935-N935,"")</f>
        <v/>
      </c>
      <c r="AQ935" s="94">
        <f>IF((AC935&lt;&gt;"")*(O935&lt;&gt;""),AC935-O935,"")</f>
        <v/>
      </c>
      <c r="AR935" s="94">
        <f>IF((AD935&lt;&gt;"")*(P935&lt;&gt;""),AD935-P935,"")</f>
        <v/>
      </c>
      <c r="AS935" s="94">
        <f>IF((AE935&lt;&gt;"")*(Q935&lt;&gt;""),AE935-Q935,"")</f>
        <v/>
      </c>
      <c r="AT935" s="94">
        <f>IF((AF935&lt;&gt;"")*(R935&lt;&gt;""),AF935-R935,"")</f>
        <v/>
      </c>
      <c r="AU935" s="94">
        <f>IF((AG935&lt;&gt;"")*(S935&lt;&gt;""),AG935-S935,"")</f>
        <v/>
      </c>
      <c r="AV935" s="99">
        <f>IF((AH935&lt;&gt;"")*(T935&lt;&gt;""),AH935-T935,"")</f>
        <v/>
      </c>
      <c r="AW935" s="99">
        <f>IF((AI935&lt;&gt;"")*(U935&lt;&gt;""),AI935-U935,"")</f>
        <v/>
      </c>
      <c r="AX935" s="99">
        <f>IF((AJ935&lt;&gt;"")*(V935&lt;&gt;""),AJ935-V935,"")</f>
        <v/>
      </c>
      <c r="AY935" s="99">
        <f>IF((AK935&lt;&gt;"")*(W935&lt;&gt;""),AK935-W935,"")</f>
        <v/>
      </c>
      <c r="AZ935" s="102">
        <f>IF((AL935&lt;&gt;"")*(X935&lt;&gt;""),AL935-X935,"")</f>
        <v/>
      </c>
      <c r="BA935" s="50">
        <f>IFERROR(__xludf.dummyfunction("AI(""Actúa como un tutor académico y dirígete personalmente al estudiante "" &amp; I935 &amp; "" "" &amp; J935 &amp; "" "" &amp; G935 &amp; "" "" &amp; H935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AM935 &amp; ""'. Diferencias por área: Matemáticas ("" &amp; AQ935 &amp; ""), Ciencias Natura"&amp;"les ("" &amp; AR935 &amp; ""), Sociales ("" &amp; AS935 &amp; ""), Lectura Crítica ("" &amp; AT935 &amp; "") e Inglés ("" &amp; AU935 &amp; ""). Variación en posición: grupo ("" &amp; AN935 &amp; ""), grado ("" &amp; AO935 &amp; "") y media ("" &amp; AP935 &amp; ""). Puntajes Primer Simulacro: Global "" &amp; K935 &amp; "", Mat "" &amp; "&amp;"O4 &amp; "", Cien "" &amp; P935 &amp; "", Soc "" &amp; Q935 &amp; "", Lec "" &amp; R935 &amp; "", Ing "" &amp; S935 &amp; "". Puntajes Segundo Simulacro: Global "" &amp; Y935 &amp; "", Mat "" &amp; AC935 &amp; "", Cien "" &amp; AD935 &amp; "", Soc "" &amp; AE935 &amp; "", Lec "" &amp; AF935 &amp; "", Ing "" &amp; AG935 &amp; "". Escribe un mensaje motivador"&amp;" y breve (máximo 4 líneas)."")
"),"=AI(""Actúa como un tutor académico y dirígete personalmente al estudiante "" &amp; I935 &amp; "" "" &amp; J935 &amp; "" "" &amp; G935 &amp; "" "" &amp; H935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AM935 &amp; ""'. Diferencias por área: Matemáticas ("" &amp; AQ935 &amp; ""), Ciencias Natur"&amp;"ales ("" &amp; AR935 &amp; ""), Sociales ("" &amp; AS935 &amp; ""), Lectura Crítica ("" &amp; AT935 &amp; "") e Inglés ("" &amp; AU935 &amp; ""). Variación en posición: grupo ("" &amp; AN935 &amp; ""), grado ("" &amp; AO935 &amp; "") y media ("" &amp; AP935 &amp; ""). Puntajes Primer Simulacro: Global "" &amp; K935 &amp; "", Mat "" &amp;"&amp;" O935 &amp; "", Cien "" &amp; P935 &amp; "", Soc "" &amp; Q935 &amp; "", Lec "" &amp; R935 &amp; "", Ing "" &amp; S935 &amp; "". Puntajes Segundo Simulacro: Global "" &amp; Y935 &amp; "", Mat "" &amp; AC935 &amp; "", Cien "" &amp; AD935 &amp; "", Soc "" &amp; AE935 &amp; "", Lec "" &amp; AF935 &amp; "", Ing "" &amp; AG935 &amp; "". Escribe un mensaje motivado"&amp;"r y breve (máximo 4 líneas)."")
")</f>
        <v/>
      </c>
      <c r="BB935" s="119">
        <f>IF(SUM(BC935:BG935)=0,"",IF(BG935="",ROUND(((BC935*3+BD935*3+BE935*3+BF935*3)/12)*5,0),ROUND(((BC935*3+BD935*3+BE935*3+BF935*3+BG935*1)/13)*5,0)))</f>
        <v/>
      </c>
      <c r="BC935" s="119" t="n">
        <v>58</v>
      </c>
      <c r="BD935" s="119" t="n">
        <v>58</v>
      </c>
      <c r="BE935" s="119" t="n">
        <v>53</v>
      </c>
      <c r="BF935" s="119" t="n">
        <v>56</v>
      </c>
      <c r="BG935" s="119" t="n">
        <v>47</v>
      </c>
      <c r="BH935" s="41">
        <f>IF(AND(ISNUMBER(BB935),ISNUMBER(Y935)),BB935-Y935,"")</f>
        <v/>
      </c>
      <c r="BI935" s="119" t="n"/>
      <c r="BJ935" s="119" t="n"/>
      <c r="BK935" s="119" t="n"/>
      <c r="BL935" s="119" t="n"/>
      <c r="BM935" s="119" t="n"/>
    </row>
    <row r="936" ht="15.75" customHeight="1" s="42">
      <c r="A936" s="93" t="n"/>
      <c r="B936" s="94" t="inlineStr">
        <is>
          <t>Bachillerato</t>
        </is>
      </c>
      <c r="C936" s="94" t="n">
        <v>1102</v>
      </c>
      <c r="D936" s="94" t="n"/>
      <c r="E936" s="95" t="n">
        <v>1025891664</v>
      </c>
      <c r="F936" s="96">
        <f>TRIM(G936&amp;" "&amp;H936&amp;" "&amp;I936&amp;" "&amp;J936)</f>
        <v/>
      </c>
      <c r="G936" s="94" t="inlineStr">
        <is>
          <t>Rivera</t>
        </is>
      </c>
      <c r="H936" s="94" t="inlineStr">
        <is>
          <t>Maya</t>
        </is>
      </c>
      <c r="I936" s="94" t="inlineStr">
        <is>
          <t>Jose</t>
        </is>
      </c>
      <c r="J936" s="97" t="inlineStr">
        <is>
          <t>David</t>
        </is>
      </c>
      <c r="K936" s="98">
        <f>IF(SUM(O936:S936)=0, "", ROUND(((O936*3+P936*3+Q936*3+R936*3+S936*1)/13)*5,0))</f>
        <v/>
      </c>
      <c r="L936" s="99">
        <f>IF(OR($C936="",K936=""),"",COUNTIFS($C$4:$C$1500,$C936,K$4:K$1500,"&gt;"&amp;K936)+1)</f>
        <v/>
      </c>
      <c r="M936" s="99">
        <f>IF(OR($C936="",K936=""),"",IF(AND($C936&gt;=1001,$C936&lt;=1005),COUNTIFS($C$4:$C$1500,"&gt;=1001",$C$4:$C$1500,"&lt;=1005",K$4:K$1500,"&gt;"&amp;K936)+1,IF(AND($C936&gt;=1101,$C936&lt;=1105),COUNTIFS($C$4:$C$1500,"&gt;=1101",$C$4:$C$1500,"&lt;=1105",K$4:K$1500,"&gt;"&amp;K936)+1,IF(AND($C936&gt;=901,$C936&lt;=905),COUNTIFS($C$4:$C$1500,"&gt;=901",$C$4:$C$1500,"&lt;=905",K$4:K$1500,"&gt;"&amp;K936)+1,IF(AND($C936&gt;=801,$C936&lt;=805),COUNTIFS($C$4:$C$1500,"&gt;=801",$C$4:$C$1500,"&lt;=805",K$4:K$1500,"&gt;"&amp;K936)+1,IF(AND($C936&gt;=701,$C936&lt;=705),COUNTIFS($C$4:$C$1500,"&gt;=701",$C$4:$C$1500,"&lt;=705",K$4:K$1500,"&gt;"&amp;K936)+1,IF(AND($C936&gt;=601,$C936&lt;=606),COUNTIFS($C$4:$C$1500,"&gt;=601",$C$4:$C$1500,"&lt;=606",K$4:K$1500,"&gt;"&amp;K936)+1,"")))))))</f>
        <v/>
      </c>
      <c r="N936" s="99">
        <f>IF(OR($C936="",K936=""),"",IF(OR(AND($C936&gt;=1001,$C936&lt;=1005),AND($C936&gt;=1101,$C936&lt;=1105)),COUNTIFS($C$4:$C$1500,"&gt;=1001",$C$4:$C$1500,"&lt;=1005",K$4:K$1500,"&gt;"&amp;K936)+COUNTIFS($C$4:$C$1500,"&gt;=1101",$C$4:$C$1500,"&lt;=1105",K$4:K$1500,"&gt;"&amp;K936)+1,""))</f>
        <v/>
      </c>
      <c r="O936" s="94" t="n">
        <v>68.40000000000001</v>
      </c>
      <c r="P936" s="94" t="n">
        <v>61.8</v>
      </c>
      <c r="Q936" s="94" t="n">
        <v>52.64</v>
      </c>
      <c r="R936" s="94" t="n">
        <v>65.84999999999999</v>
      </c>
      <c r="S936" s="94" t="n">
        <v>54.55</v>
      </c>
      <c r="T936" s="99">
        <f>IF(AND(O936&gt;0,O936&lt;36),1,IF(AND(O936&gt;=36,O936&lt;51),2,IF(AND(O936&gt;=51,O936&lt;71),3,IF(AND(O936&gt;=71,O936&lt;=100),4,))))</f>
        <v/>
      </c>
      <c r="U936" s="99">
        <f>IF(AND(P936&gt;0,P936&lt;41),1,IF(AND(P936&gt;=41,P936&lt;56),2,IF(AND(P936&gt;=56,P936&lt;71),3,IF(AND(P936&gt;=71,P936&lt;=100),4,))))</f>
        <v/>
      </c>
      <c r="V936" s="99">
        <f>IF(AND(Q936&gt;0,Q936&lt;41),1,IF(AND(Q936&gt;=41,Q936&lt;56),2,IF(AND(Q936&gt;=56,Q936&lt;71),3,IF(AND(Q936&gt;=71,Q936&lt;=100),4,))))</f>
        <v/>
      </c>
      <c r="W936" s="99">
        <f>IF(AND(R936&gt;0,R936&lt;36),1,IF(AND(R936&gt;=36,R936&lt;51),2,IF(AND(R936&gt;=51,R936&lt;66),3,IF(AND(R936&gt;=66,R936&lt;=100),4,))))</f>
        <v/>
      </c>
      <c r="X936" s="100">
        <f>IF(AND(S936&gt;0,S936&lt;37),1,IF(AND(S936&gt;=37,S936&lt;58),2,IF(AND(S936&gt;=58,S936&lt;71),3,IF(AND(S936&gt;=71,S936&lt;=100),4,))))</f>
        <v/>
      </c>
      <c r="Y936" s="101">
        <f>IF(SUM(AC936:AG936)=0, "", ROUND(((AC936*3+AD936*3+AE936*3+AF936*3+AG936*1)/13)*5,0))</f>
        <v/>
      </c>
      <c r="Z936" s="99">
        <f>IF(OR($C936="",Y936=""),"",COUNTIFS($C$4:$C$1500,$C936,Y$4:Y$1500,"&gt;"&amp;Y936)+1)</f>
        <v/>
      </c>
      <c r="AA936" s="99">
        <f>IF(OR($C936="",Y936=""),"",IF(AND($C936&gt;=1001,$C936&lt;=1005),COUNTIFS($C$4:$C$1500,"&gt;=1001",$C$4:$C$1500,"&lt;=1005",Y$4:Y$1500,"&gt;"&amp;Y936)+1,IF(AND($C936&gt;=1101,$C936&lt;=1105),COUNTIFS($C$4:$C$1500,"&gt;=1101",$C$4:$C$1500,"&lt;=1105",Y$4:Y$1500,"&gt;"&amp;Y936)+1,IF(AND($C936&gt;=901,$C936&lt;=905),COUNTIFS($C$4:$C$1500,"&gt;=901",$C$4:$C$1500,"&lt;=905",Y$4:Y$1500,"&gt;"&amp;Y936)+1,IF(AND($C936&gt;=801,$C936&lt;=805),COUNTIFS($C$4:$C$1500,"&gt;=801",$C$4:$C$1500,"&lt;=805",Y$4:Y$1500,"&gt;"&amp;Y936)+1,IF(AND($C936&gt;=701,$C936&lt;=705),COUNTIFS($C$4:$C$1500,"&gt;=701",$C$4:$C$1500,"&lt;=705",Y$4:Y$1500,"&gt;"&amp;Y936)+1,IF(AND($C936&gt;=601,$C936&lt;=606),COUNTIFS($C$4:$C$1500,"&gt;=601",$C$4:$C$1500,"&lt;=606",Y$4:Y$1500,"&gt;"&amp;Y936)+1,"")))))))</f>
        <v/>
      </c>
      <c r="AB936" s="99">
        <f>IF(OR($C936="",Y936=""),"",IF(OR(AND($C936&gt;=1001,$C936&lt;=1005),AND($C936&gt;=1101,$C936&lt;=1105)),COUNTIFS($C$4:$C$1500,"&gt;=1001",$C$4:$C$1500,"&lt;=1005",Y$4:Y$1500,"&gt;"&amp;Y936)+COUNTIFS($C$4:$C$1500,"&gt;=1101",$C$4:$C$1500,"&lt;=1105",Y$4:Y$1500,"&gt;"&amp;Y936)+1,""))</f>
        <v/>
      </c>
      <c r="AC936" s="94" t="n">
        <v>49.88</v>
      </c>
      <c r="AD936" s="94" t="n">
        <v>41.68</v>
      </c>
      <c r="AE936" s="94" t="n">
        <v>46.64</v>
      </c>
      <c r="AF936" s="94" t="n">
        <v>60.98</v>
      </c>
      <c r="AG936" s="94" t="n">
        <v>50.18</v>
      </c>
      <c r="AH936" s="99">
        <f>IF(AND(AC936&gt;0,AC936&lt;36),1,IF(AND(AC936&gt;=36,AC936&lt;51),2,IF(AND(AC936&gt;=51,AC936&lt;71),3,IF(AND(AC936&gt;=71,AC936&lt;=100),4,))))</f>
        <v/>
      </c>
      <c r="AI936" s="99">
        <f>IF(AND(AD936&gt;0,AD936&lt;41),1,IF(AND(AD936&gt;=41,AD936&lt;56),2,IF(AND(AD936&gt;=56,AD936&lt;71),3,IF(AND(AD936&gt;=71,AD936&lt;=100),4,))))</f>
        <v/>
      </c>
      <c r="AJ936" s="99">
        <f>IF(AND(AE936&gt;0,AE936&lt;41),1,IF(AND(AE936&gt;=41,AE936&lt;56),2,IF(AND(AE936&gt;=56,AE936&lt;71),3,IF(AND(AE936&gt;=71,AE936&lt;=100),4,))))</f>
        <v/>
      </c>
      <c r="AK936" s="99">
        <f>IF(AND(AF936&gt;0,AF936&lt;36),1,IF(AND(AF936&gt;=36,AF936&lt;51),2,IF(AND(AF936&gt;=51,AF936&lt;66),3,IF(AND(AF936&gt;=66,AF936&lt;=100),4,))))</f>
        <v/>
      </c>
      <c r="AL936" s="100">
        <f>IF(AND(AG936&gt;0,AG936&lt;37),1,IF(AND(AG936&gt;=37,AG936&lt;58),2,IF(AND(AG936&gt;=58,AG936&lt;71),3,IF(AND(AG936&gt;=71,AG936&lt;=100),4,))))</f>
        <v/>
      </c>
      <c r="AM936" s="101">
        <f>IF((Y936&lt;&gt;"")*(K936&lt;&gt;""),Y936-K936,"")</f>
        <v/>
      </c>
      <c r="AN936" s="99">
        <f>IF((Z936&lt;&gt;"")*(L936&lt;&gt;""),Z936-L936,"")</f>
        <v/>
      </c>
      <c r="AO936" s="99">
        <f>IF((AA936&lt;&gt;"")*(M936&lt;&gt;""),AA936-M936,"")</f>
        <v/>
      </c>
      <c r="AP936" s="99">
        <f>IF((AB936&lt;&gt;"")*(N936&lt;&gt;""),AB936-N936,"")</f>
        <v/>
      </c>
      <c r="AQ936" s="94">
        <f>IF((AC936&lt;&gt;"")*(O936&lt;&gt;""),AC936-O936,"")</f>
        <v/>
      </c>
      <c r="AR936" s="94">
        <f>IF((AD936&lt;&gt;"")*(P936&lt;&gt;""),AD936-P936,"")</f>
        <v/>
      </c>
      <c r="AS936" s="94">
        <f>IF((AE936&lt;&gt;"")*(Q936&lt;&gt;""),AE936-Q936,"")</f>
        <v/>
      </c>
      <c r="AT936" s="94">
        <f>IF((AF936&lt;&gt;"")*(R936&lt;&gt;""),AF936-R936,"")</f>
        <v/>
      </c>
      <c r="AU936" s="94">
        <f>IF((AG936&lt;&gt;"")*(S936&lt;&gt;""),AG936-S936,"")</f>
        <v/>
      </c>
      <c r="AV936" s="99">
        <f>IF((AH936&lt;&gt;"")*(T936&lt;&gt;""),AH936-T936,"")</f>
        <v/>
      </c>
      <c r="AW936" s="99">
        <f>IF((AI936&lt;&gt;"")*(U936&lt;&gt;""),AI936-U936,"")</f>
        <v/>
      </c>
      <c r="AX936" s="99">
        <f>IF((AJ936&lt;&gt;"")*(V936&lt;&gt;""),AJ936-V936,"")</f>
        <v/>
      </c>
      <c r="AY936" s="99">
        <f>IF((AK936&lt;&gt;"")*(W936&lt;&gt;""),AK936-W936,"")</f>
        <v/>
      </c>
      <c r="AZ936" s="102">
        <f>IF((AL936&lt;&gt;"")*(X936&lt;&gt;""),AL936-X936,"")</f>
        <v/>
      </c>
      <c r="BA936" s="50">
        <f>IFERROR(__xludf.dummyfunction("AI(""Actúa como un tutor académico y dirígete personalmente al estudiante "" &amp; I936 &amp; "" "" &amp; J936 &amp; "" "" &amp; G936 &amp; "" "" &amp; H936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AM936 &amp; ""'. Diferencias por área: Matemáticas ("" &amp; AQ936 &amp; ""), Ciencias Natura"&amp;"les ("" &amp; AR936 &amp; ""), Sociales ("" &amp; AS936 &amp; ""), Lectura Crítica ("" &amp; AT936 &amp; "") e Inglés ("" &amp; AU936 &amp; ""). Variación en posición: grupo ("" &amp; AN936 &amp; ""), grado ("" &amp; AO936 &amp; "") y media ("" &amp; AP936 &amp; ""). Puntajes Primer Simulacro: Global "" &amp; K936 &amp; "", Mat "" &amp; "&amp;"O4 &amp; "", Cien "" &amp; P936 &amp; "", Soc "" &amp; Q936 &amp; "", Lec "" &amp; R936 &amp; "", Ing "" &amp; S936 &amp; "". Puntajes Segundo Simulacro: Global "" &amp; Y936 &amp; "", Mat "" &amp; AC936 &amp; "", Cien "" &amp; AD936 &amp; "", Soc "" &amp; AE936 &amp; "", Lec "" &amp; AF936 &amp; "", Ing "" &amp; AG936 &amp; "". Escribe un mensaje motivador"&amp;" y breve (máximo 4 líneas)."")
"),"=AI(""Actúa como un tutor académico y dirígete personalmente al estudiante "" &amp; I936 &amp; "" "" &amp; J936 &amp; "" "" &amp; G936 &amp; "" "" &amp; H936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AM936 &amp; ""'. Diferencias por área: Matemáticas ("" &amp; AQ936 &amp; ""), Ciencias Natur"&amp;"ales ("" &amp; AR936 &amp; ""), Sociales ("" &amp; AS936 &amp; ""), Lectura Crítica ("" &amp; AT936 &amp; "") e Inglés ("" &amp; AU936 &amp; ""). Variación en posición: grupo ("" &amp; AN936 &amp; ""), grado ("" &amp; AO936 &amp; "") y media ("" &amp; AP936 &amp; ""). Puntajes Primer Simulacro: Global "" &amp; K936 &amp; "", Mat "" &amp;"&amp;" O936 &amp; "", Cien "" &amp; P936 &amp; "", Soc "" &amp; Q936 &amp; "", Lec "" &amp; R936 &amp; "", Ing "" &amp; S936 &amp; "". Puntajes Segundo Simulacro: Global "" &amp; Y936 &amp; "", Mat "" &amp; AC936 &amp; "", Cien "" &amp; AD936 &amp; "", Soc "" &amp; AE936 &amp; "", Lec "" &amp; AF936 &amp; "", Ing "" &amp; AG936 &amp; "". Escribe un mensaje motivado"&amp;"r y breve (máximo 4 líneas)."")
")</f>
        <v/>
      </c>
      <c r="BB936" s="119">
        <f>IF(SUM(BC936:BG936)=0,"",IF(BG936="",ROUND(((BC936*3+BD936*3+BE936*3+BF936*3)/12)*5,0),ROUND(((BC936*3+BD936*3+BE936*3+BF936*3+BG936*1)/13)*5,0)))</f>
        <v/>
      </c>
      <c r="BC936" s="119" t="n">
        <v>52</v>
      </c>
      <c r="BD936" s="119" t="n">
        <v>51</v>
      </c>
      <c r="BE936" s="119" t="n">
        <v>58</v>
      </c>
      <c r="BF936" s="119" t="n">
        <v>67</v>
      </c>
      <c r="BG936" s="119" t="n">
        <v>62</v>
      </c>
      <c r="BH936" s="41">
        <f>IF(AND(ISNUMBER(BB936),ISNUMBER(Y936)),BB936-Y936,"")</f>
        <v/>
      </c>
      <c r="BI936" s="119" t="n"/>
      <c r="BJ936" s="119" t="n"/>
      <c r="BK936" s="119" t="n"/>
      <c r="BL936" s="119" t="n"/>
      <c r="BM936" s="119" t="n"/>
    </row>
    <row r="937" ht="15.75" customHeight="1" s="42">
      <c r="A937" s="93" t="n"/>
      <c r="B937" s="94" t="inlineStr">
        <is>
          <t>Bachillerato</t>
        </is>
      </c>
      <c r="C937" s="94" t="n">
        <v>1102</v>
      </c>
      <c r="D937" s="94" t="n"/>
      <c r="E937" s="95" t="n">
        <v>1011593246</v>
      </c>
      <c r="F937" s="96">
        <f>TRIM(G937&amp;" "&amp;H937&amp;" "&amp;I937&amp;" "&amp;J937)</f>
        <v/>
      </c>
      <c r="G937" s="94" t="inlineStr">
        <is>
          <t>Ríos</t>
        </is>
      </c>
      <c r="H937" s="94" t="inlineStr">
        <is>
          <t>Moreno</t>
        </is>
      </c>
      <c r="I937" s="94" t="inlineStr">
        <is>
          <t>Kamill</t>
        </is>
      </c>
      <c r="J937" s="97" t="inlineStr">
        <is>
          <t>Joao</t>
        </is>
      </c>
      <c r="K937" s="98">
        <f>IF(SUM(O937:S937)=0, "", ROUND(((O937*3+P937*3+Q937*3+R937*3+S937*1)/13)*5,0))</f>
        <v/>
      </c>
      <c r="L937" s="99">
        <f>IF(OR($C937="",K937=""),"",COUNTIFS($C$4:$C$1500,$C937,K$4:K$1500,"&gt;"&amp;K937)+1)</f>
        <v/>
      </c>
      <c r="M937" s="99">
        <f>IF(OR($C937="",K937=""),"",IF(AND($C937&gt;=1001,$C937&lt;=1005),COUNTIFS($C$4:$C$1500,"&gt;=1001",$C$4:$C$1500,"&lt;=1005",K$4:K$1500,"&gt;"&amp;K937)+1,IF(AND($C937&gt;=1101,$C937&lt;=1105),COUNTIFS($C$4:$C$1500,"&gt;=1101",$C$4:$C$1500,"&lt;=1105",K$4:K$1500,"&gt;"&amp;K937)+1,IF(AND($C937&gt;=901,$C937&lt;=905),COUNTIFS($C$4:$C$1500,"&gt;=901",$C$4:$C$1500,"&lt;=905",K$4:K$1500,"&gt;"&amp;K937)+1,IF(AND($C937&gt;=801,$C937&lt;=805),COUNTIFS($C$4:$C$1500,"&gt;=801",$C$4:$C$1500,"&lt;=805",K$4:K$1500,"&gt;"&amp;K937)+1,IF(AND($C937&gt;=701,$C937&lt;=705),COUNTIFS($C$4:$C$1500,"&gt;=701",$C$4:$C$1500,"&lt;=705",K$4:K$1500,"&gt;"&amp;K937)+1,IF(AND($C937&gt;=601,$C937&lt;=606),COUNTIFS($C$4:$C$1500,"&gt;=601",$C$4:$C$1500,"&lt;=606",K$4:K$1500,"&gt;"&amp;K937)+1,"")))))))</f>
        <v/>
      </c>
      <c r="N937" s="99">
        <f>IF(OR($C937="",K937=""),"",IF(OR(AND($C937&gt;=1001,$C937&lt;=1005),AND($C937&gt;=1101,$C937&lt;=1105)),COUNTIFS($C$4:$C$1500,"&gt;=1001",$C$4:$C$1500,"&lt;=1005",K$4:K$1500,"&gt;"&amp;K937)+COUNTIFS($C$4:$C$1500,"&gt;=1101",$C$4:$C$1500,"&lt;=1105",K$4:K$1500,"&gt;"&amp;K937)+1,""))</f>
        <v/>
      </c>
      <c r="O937" s="94" t="n">
        <v>56.65</v>
      </c>
      <c r="P937" s="94" t="n">
        <v>59.22</v>
      </c>
      <c r="Q937" s="94" t="n">
        <v>44.83</v>
      </c>
      <c r="R937" s="94" t="n">
        <v>53.66</v>
      </c>
      <c r="S937" s="94" t="n">
        <v>38.18</v>
      </c>
      <c r="T937" s="99">
        <f>IF(AND(O937&gt;0,O937&lt;36),1,IF(AND(O937&gt;=36,O937&lt;51),2,IF(AND(O937&gt;=51,O937&lt;71),3,IF(AND(O937&gt;=71,O937&lt;=100),4,))))</f>
        <v/>
      </c>
      <c r="U937" s="99">
        <f>IF(AND(P937&gt;0,P937&lt;41),1,IF(AND(P937&gt;=41,P937&lt;56),2,IF(AND(P937&gt;=56,P937&lt;71),3,IF(AND(P937&gt;=71,P937&lt;=100),4,))))</f>
        <v/>
      </c>
      <c r="V937" s="99">
        <f>IF(AND(Q937&gt;0,Q937&lt;41),1,IF(AND(Q937&gt;=41,Q937&lt;56),2,IF(AND(Q937&gt;=56,Q937&lt;71),3,IF(AND(Q937&gt;=71,Q937&lt;=100),4,))))</f>
        <v/>
      </c>
      <c r="W937" s="99">
        <f>IF(AND(R937&gt;0,R937&lt;36),1,IF(AND(R937&gt;=36,R937&lt;51),2,IF(AND(R937&gt;=51,R937&lt;66),3,IF(AND(R937&gt;=66,R937&lt;=100),4,))))</f>
        <v/>
      </c>
      <c r="X937" s="100">
        <f>IF(AND(S937&gt;0,S937&lt;37),1,IF(AND(S937&gt;=37,S937&lt;58),2,IF(AND(S937&gt;=58,S937&lt;71),3,IF(AND(S937&gt;=71,S937&lt;=100),4,))))</f>
        <v/>
      </c>
      <c r="Y937" s="101">
        <f>IF(SUM(AC937:AG937)=0, "", ROUND(((AC937*3+AD937*3+AE937*3+AF937*3+AG937*1)/13)*5,0))</f>
        <v/>
      </c>
      <c r="Z937" s="99">
        <f>IF(OR($C937="",Y937=""),"",COUNTIFS($C$4:$C$1500,$C937,Y$4:Y$1500,"&gt;"&amp;Y937)+1)</f>
        <v/>
      </c>
      <c r="AA937" s="99">
        <f>IF(OR($C937="",Y937=""),"",IF(AND($C937&gt;=1001,$C937&lt;=1005),COUNTIFS($C$4:$C$1500,"&gt;=1001",$C$4:$C$1500,"&lt;=1005",Y$4:Y$1500,"&gt;"&amp;Y937)+1,IF(AND($C937&gt;=1101,$C937&lt;=1105),COUNTIFS($C$4:$C$1500,"&gt;=1101",$C$4:$C$1500,"&lt;=1105",Y$4:Y$1500,"&gt;"&amp;Y937)+1,IF(AND($C937&gt;=901,$C937&lt;=905),COUNTIFS($C$4:$C$1500,"&gt;=901",$C$4:$C$1500,"&lt;=905",Y$4:Y$1500,"&gt;"&amp;Y937)+1,IF(AND($C937&gt;=801,$C937&lt;=805),COUNTIFS($C$4:$C$1500,"&gt;=801",$C$4:$C$1500,"&lt;=805",Y$4:Y$1500,"&gt;"&amp;Y937)+1,IF(AND($C937&gt;=701,$C937&lt;=705),COUNTIFS($C$4:$C$1500,"&gt;=701",$C$4:$C$1500,"&lt;=705",Y$4:Y$1500,"&gt;"&amp;Y937)+1,IF(AND($C937&gt;=601,$C937&lt;=606),COUNTIFS($C$4:$C$1500,"&gt;=601",$C$4:$C$1500,"&lt;=606",Y$4:Y$1500,"&gt;"&amp;Y937)+1,"")))))))</f>
        <v/>
      </c>
      <c r="AB937" s="99">
        <f>IF(OR($C937="",Y937=""),"",IF(OR(AND($C937&gt;=1001,$C937&lt;=1005),AND($C937&gt;=1101,$C937&lt;=1105)),COUNTIFS($C$4:$C$1500,"&gt;=1001",$C$4:$C$1500,"&lt;=1005",Y$4:Y$1500,"&gt;"&amp;Y937)+COUNTIFS($C$4:$C$1500,"&gt;=1101",$C$4:$C$1500,"&lt;=1105",Y$4:Y$1500,"&gt;"&amp;Y937)+1,""))</f>
        <v/>
      </c>
      <c r="AC937" s="94" t="n">
        <v>49.88</v>
      </c>
      <c r="AD937" s="94" t="n">
        <v>59.48</v>
      </c>
      <c r="AE937" s="94" t="n">
        <v>44.3</v>
      </c>
      <c r="AF937" s="94" t="n">
        <v>43.9</v>
      </c>
      <c r="AG937" s="94" t="n">
        <v>39.27</v>
      </c>
      <c r="AH937" s="99">
        <f>IF(AND(AC937&gt;0,AC937&lt;36),1,IF(AND(AC937&gt;=36,AC937&lt;51),2,IF(AND(AC937&gt;=51,AC937&lt;71),3,IF(AND(AC937&gt;=71,AC937&lt;=100),4,))))</f>
        <v/>
      </c>
      <c r="AI937" s="99">
        <f>IF(AND(AD937&gt;0,AD937&lt;41),1,IF(AND(AD937&gt;=41,AD937&lt;56),2,IF(AND(AD937&gt;=56,AD937&lt;71),3,IF(AND(AD937&gt;=71,AD937&lt;=100),4,))))</f>
        <v/>
      </c>
      <c r="AJ937" s="99">
        <f>IF(AND(AE937&gt;0,AE937&lt;41),1,IF(AND(AE937&gt;=41,AE937&lt;56),2,IF(AND(AE937&gt;=56,AE937&lt;71),3,IF(AND(AE937&gt;=71,AE937&lt;=100),4,))))</f>
        <v/>
      </c>
      <c r="AK937" s="99">
        <f>IF(AND(AF937&gt;0,AF937&lt;36),1,IF(AND(AF937&gt;=36,AF937&lt;51),2,IF(AND(AF937&gt;=51,AF937&lt;66),3,IF(AND(AF937&gt;=66,AF937&lt;=100),4,))))</f>
        <v/>
      </c>
      <c r="AL937" s="100">
        <f>IF(AND(AG937&gt;0,AG937&lt;37),1,IF(AND(AG937&gt;=37,AG937&lt;58),2,IF(AND(AG937&gt;=58,AG937&lt;71),3,IF(AND(AG937&gt;=71,AG937&lt;=100),4,))))</f>
        <v/>
      </c>
      <c r="AM937" s="101">
        <f>IF((Y937&lt;&gt;"")*(K937&lt;&gt;""),Y937-K937,"")</f>
        <v/>
      </c>
      <c r="AN937" s="99">
        <f>IF((Z937&lt;&gt;"")*(L937&lt;&gt;""),Z937-L937,"")</f>
        <v/>
      </c>
      <c r="AO937" s="99">
        <f>IF((AA937&lt;&gt;"")*(M937&lt;&gt;""),AA937-M937,"")</f>
        <v/>
      </c>
      <c r="AP937" s="99">
        <f>IF((AB937&lt;&gt;"")*(N937&lt;&gt;""),AB937-N937,"")</f>
        <v/>
      </c>
      <c r="AQ937" s="94">
        <f>IF((AC937&lt;&gt;"")*(O937&lt;&gt;""),AC937-O937,"")</f>
        <v/>
      </c>
      <c r="AR937" s="94">
        <f>IF((AD937&lt;&gt;"")*(P937&lt;&gt;""),AD937-P937,"")</f>
        <v/>
      </c>
      <c r="AS937" s="94">
        <f>IF((AE937&lt;&gt;"")*(Q937&lt;&gt;""),AE937-Q937,"")</f>
        <v/>
      </c>
      <c r="AT937" s="94">
        <f>IF((AF937&lt;&gt;"")*(R937&lt;&gt;""),AF937-R937,"")</f>
        <v/>
      </c>
      <c r="AU937" s="94">
        <f>IF((AG937&lt;&gt;"")*(S937&lt;&gt;""),AG937-S937,"")</f>
        <v/>
      </c>
      <c r="AV937" s="99">
        <f>IF((AH937&lt;&gt;"")*(T937&lt;&gt;""),AH937-T937,"")</f>
        <v/>
      </c>
      <c r="AW937" s="99">
        <f>IF((AI937&lt;&gt;"")*(U937&lt;&gt;""),AI937-U937,"")</f>
        <v/>
      </c>
      <c r="AX937" s="99">
        <f>IF((AJ937&lt;&gt;"")*(V937&lt;&gt;""),AJ937-V937,"")</f>
        <v/>
      </c>
      <c r="AY937" s="99">
        <f>IF((AK937&lt;&gt;"")*(W937&lt;&gt;""),AK937-W937,"")</f>
        <v/>
      </c>
      <c r="AZ937" s="102">
        <f>IF((AL937&lt;&gt;"")*(X937&lt;&gt;""),AL937-X937,"")</f>
        <v/>
      </c>
      <c r="BA937" s="50">
        <f>IFERROR(__xludf.dummyfunction("AI(""Actúa como un tutor académico y dirígete personalmente al estudiante "" &amp; I937 &amp; "" "" &amp; J937 &amp; "" "" &amp; G937 &amp; "" "" &amp; H937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AM937 &amp; ""'. Diferencias por área: Matemáticas ("" &amp; AQ937 &amp; ""), Ciencias Natura"&amp;"les ("" &amp; AR937 &amp; ""), Sociales ("" &amp; AS937 &amp; ""), Lectura Crítica ("" &amp; AT937 &amp; "") e Inglés ("" &amp; AU937 &amp; ""). Variación en posición: grupo ("" &amp; AN937 &amp; ""), grado ("" &amp; AO937 &amp; "") y media ("" &amp; AP937 &amp; ""). Puntajes Primer Simulacro: Global "" &amp; K937 &amp; "", Mat "" &amp; "&amp;"O4 &amp; "", Cien "" &amp; P937 &amp; "", Soc "" &amp; Q937 &amp; "", Lec "" &amp; R937 &amp; "", Ing "" &amp; S937 &amp; "". Puntajes Segundo Simulacro: Global "" &amp; Y937 &amp; "", Mat "" &amp; AC937 &amp; "", Cien "" &amp; AD937 &amp; "", Soc "" &amp; AE937 &amp; "", Lec "" &amp; AF937 &amp; "", Ing "" &amp; AG937 &amp; "". Escribe un mensaje motivador"&amp;" y breve (máximo 4 líneas)."")
"),"=AI(""Actúa como un tutor académico y dirígete personalmente al estudiante "" &amp; I937 &amp; "" "" &amp; J937 &amp; "" "" &amp; G937 &amp; "" "" &amp; H937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AM937 &amp; ""'. Diferencias por área: Matemáticas ("" &amp; AQ937 &amp; ""), Ciencias Natur"&amp;"ales ("" &amp; AR937 &amp; ""), Sociales ("" &amp; AS937 &amp; ""), Lectura Crítica ("" &amp; AT937 &amp; "") e Inglés ("" &amp; AU937 &amp; ""). Variación en posición: grupo ("" &amp; AN937 &amp; ""), grado ("" &amp; AO937 &amp; "") y media ("" &amp; AP937 &amp; ""). Puntajes Primer Simulacro: Global "" &amp; K937 &amp; "", Mat "" &amp;"&amp;" O937 &amp; "", Cien "" &amp; P937 &amp; "", Soc "" &amp; Q937 &amp; "", Lec "" &amp; R937 &amp; "", Ing "" &amp; S937 &amp; "". Puntajes Segundo Simulacro: Global "" &amp; Y937 &amp; "", Mat "" &amp; AC937 &amp; "", Cien "" &amp; AD937 &amp; "", Soc "" &amp; AE937 &amp; "", Lec "" &amp; AF937 &amp; "", Ing "" &amp; AG937 &amp; "". Escribe un mensaje motivado"&amp;"r y breve (máximo 4 líneas)."")
")</f>
        <v/>
      </c>
      <c r="BB937" s="119">
        <f>IF(SUM(BC937:BG937)=0,"",IF(BG937="",ROUND(((BC937*3+BD937*3+BE937*3+BF937*3)/12)*5,0),ROUND(((BC937*3+BD937*3+BE937*3+BF937*3+BG937*1)/13)*5,0)))</f>
        <v/>
      </c>
      <c r="BC937" s="119" t="n">
        <v>61</v>
      </c>
      <c r="BD937" s="119" t="n">
        <v>52</v>
      </c>
      <c r="BE937" s="119" t="n">
        <v>37</v>
      </c>
      <c r="BF937" s="119" t="n">
        <v>57</v>
      </c>
      <c r="BG937" s="119" t="n">
        <v>54</v>
      </c>
      <c r="BH937" s="41">
        <f>IF(AND(ISNUMBER(BB937),ISNUMBER(Y937)),BB937-Y937,"")</f>
        <v/>
      </c>
      <c r="BI937" s="119" t="n"/>
      <c r="BJ937" s="119" t="n"/>
      <c r="BK937" s="119" t="n"/>
      <c r="BL937" s="119" t="n"/>
      <c r="BM937" s="119" t="n"/>
    </row>
    <row r="938" ht="15.75" customHeight="1" s="42">
      <c r="A938" s="93" t="n"/>
      <c r="B938" s="94" t="inlineStr">
        <is>
          <t>Bachillerato</t>
        </is>
      </c>
      <c r="C938" s="94" t="n">
        <v>1102</v>
      </c>
      <c r="D938" s="94" t="n"/>
      <c r="E938" s="95" t="n">
        <v>1035643864</v>
      </c>
      <c r="F938" s="96">
        <f>TRIM(G938&amp;" "&amp;H938&amp;" "&amp;I938&amp;" "&amp;J938)</f>
        <v/>
      </c>
      <c r="G938" s="94" t="inlineStr">
        <is>
          <t>Silva</t>
        </is>
      </c>
      <c r="H938" s="94" t="inlineStr">
        <is>
          <t>Torreglosa</t>
        </is>
      </c>
      <c r="I938" s="94" t="inlineStr">
        <is>
          <t>Mariangel</t>
        </is>
      </c>
      <c r="J938" s="97" t="n"/>
      <c r="K938" s="98">
        <f>IF(SUM(O938:S938)=0, "", ROUND(((O938*3+P938*3+Q938*3+R938*3+S938*1)/13)*5,0))</f>
        <v/>
      </c>
      <c r="L938" s="99">
        <f>IF(OR($C938="",K938=""),"",COUNTIFS($C$4:$C$1500,$C938,K$4:K$1500,"&gt;"&amp;K938)+1)</f>
        <v/>
      </c>
      <c r="M938" s="99">
        <f>IF(OR($C938="",K938=""),"",IF(AND($C938&gt;=1001,$C938&lt;=1005),COUNTIFS($C$4:$C$1500,"&gt;=1001",$C$4:$C$1500,"&lt;=1005",K$4:K$1500,"&gt;"&amp;K938)+1,IF(AND($C938&gt;=1101,$C938&lt;=1105),COUNTIFS($C$4:$C$1500,"&gt;=1101",$C$4:$C$1500,"&lt;=1105",K$4:K$1500,"&gt;"&amp;K938)+1,IF(AND($C938&gt;=901,$C938&lt;=905),COUNTIFS($C$4:$C$1500,"&gt;=901",$C$4:$C$1500,"&lt;=905",K$4:K$1500,"&gt;"&amp;K938)+1,IF(AND($C938&gt;=801,$C938&lt;=805),COUNTIFS($C$4:$C$1500,"&gt;=801",$C$4:$C$1500,"&lt;=805",K$4:K$1500,"&gt;"&amp;K938)+1,IF(AND($C938&gt;=701,$C938&lt;=705),COUNTIFS($C$4:$C$1500,"&gt;=701",$C$4:$C$1500,"&lt;=705",K$4:K$1500,"&gt;"&amp;K938)+1,IF(AND($C938&gt;=601,$C938&lt;=606),COUNTIFS($C$4:$C$1500,"&gt;=601",$C$4:$C$1500,"&lt;=606",K$4:K$1500,"&gt;"&amp;K938)+1,"")))))))</f>
        <v/>
      </c>
      <c r="N938" s="99">
        <f>IF(OR($C938="",K938=""),"",IF(OR(AND($C938&gt;=1001,$C938&lt;=1005),AND($C938&gt;=1101,$C938&lt;=1105)),COUNTIFS($C$4:$C$1500,"&gt;=1001",$C$4:$C$1500,"&lt;=1005",K$4:K$1500,"&gt;"&amp;K938)+COUNTIFS($C$4:$C$1500,"&gt;=1101",$C$4:$C$1500,"&lt;=1105",K$4:K$1500,"&gt;"&amp;K938)+1,""))</f>
        <v/>
      </c>
      <c r="O938" s="94" t="n">
        <v>64.55</v>
      </c>
      <c r="P938" s="94" t="n">
        <v>51.6</v>
      </c>
      <c r="Q938" s="94" t="n">
        <v>55.69</v>
      </c>
      <c r="R938" s="94" t="n">
        <v>73.17</v>
      </c>
      <c r="S938" s="94" t="n">
        <v>70.91</v>
      </c>
      <c r="T938" s="99">
        <f>IF(AND(O938&gt;0,O938&lt;36),1,IF(AND(O938&gt;=36,O938&lt;51),2,IF(AND(O938&gt;=51,O938&lt;71),3,IF(AND(O938&gt;=71,O938&lt;=100),4,))))</f>
        <v/>
      </c>
      <c r="U938" s="99">
        <f>IF(AND(P938&gt;0,P938&lt;41),1,IF(AND(P938&gt;=41,P938&lt;56),2,IF(AND(P938&gt;=56,P938&lt;71),3,IF(AND(P938&gt;=71,P938&lt;=100),4,))))</f>
        <v/>
      </c>
      <c r="V938" s="99">
        <f>IF(AND(Q938&gt;0,Q938&lt;41),1,IF(AND(Q938&gt;=41,Q938&lt;56),2,IF(AND(Q938&gt;=56,Q938&lt;71),3,IF(AND(Q938&gt;=71,Q938&lt;=100),4,))))</f>
        <v/>
      </c>
      <c r="W938" s="99">
        <f>IF(AND(R938&gt;0,R938&lt;36),1,IF(AND(R938&gt;=36,R938&lt;51),2,IF(AND(R938&gt;=51,R938&lt;66),3,IF(AND(R938&gt;=66,R938&lt;=100),4,))))</f>
        <v/>
      </c>
      <c r="X938" s="100">
        <f>IF(AND(S938&gt;0,S938&lt;37),1,IF(AND(S938&gt;=37,S938&lt;58),2,IF(AND(S938&gt;=58,S938&lt;71),3,IF(AND(S938&gt;=71,S938&lt;=100),4,))))</f>
        <v/>
      </c>
      <c r="Y938" s="101">
        <f>IF(SUM(AC938:AG938)=0, "", ROUND(((AC938*3+AD938*3+AE938*3+AF938*3+AG938*1)/13)*5,0))</f>
        <v/>
      </c>
      <c r="Z938" s="99">
        <f>IF(OR($C938="",Y938=""),"",COUNTIFS($C$4:$C$1500,$C938,Y$4:Y$1500,"&gt;"&amp;Y938)+1)</f>
        <v/>
      </c>
      <c r="AA938" s="99">
        <f>IF(OR($C938="",Y938=""),"",IF(AND($C938&gt;=1001,$C938&lt;=1005),COUNTIFS($C$4:$C$1500,"&gt;=1001",$C$4:$C$1500,"&lt;=1005",Y$4:Y$1500,"&gt;"&amp;Y938)+1,IF(AND($C938&gt;=1101,$C938&lt;=1105),COUNTIFS($C$4:$C$1500,"&gt;=1101",$C$4:$C$1500,"&lt;=1105",Y$4:Y$1500,"&gt;"&amp;Y938)+1,IF(AND($C938&gt;=901,$C938&lt;=905),COUNTIFS($C$4:$C$1500,"&gt;=901",$C$4:$C$1500,"&lt;=905",Y$4:Y$1500,"&gt;"&amp;Y938)+1,IF(AND($C938&gt;=801,$C938&lt;=805),COUNTIFS($C$4:$C$1500,"&gt;=801",$C$4:$C$1500,"&lt;=805",Y$4:Y$1500,"&gt;"&amp;Y938)+1,IF(AND($C938&gt;=701,$C938&lt;=705),COUNTIFS($C$4:$C$1500,"&gt;=701",$C$4:$C$1500,"&lt;=705",Y$4:Y$1500,"&gt;"&amp;Y938)+1,IF(AND($C938&gt;=601,$C938&lt;=606),COUNTIFS($C$4:$C$1500,"&gt;=601",$C$4:$C$1500,"&lt;=606",Y$4:Y$1500,"&gt;"&amp;Y938)+1,"")))))))</f>
        <v/>
      </c>
      <c r="AB938" s="99">
        <f>IF(OR($C938="",Y938=""),"",IF(OR(AND($C938&gt;=1001,$C938&lt;=1005),AND($C938&gt;=1101,$C938&lt;=1105)),COUNTIFS($C$4:$C$1500,"&gt;=1001",$C$4:$C$1500,"&lt;=1005",Y$4:Y$1500,"&gt;"&amp;Y938)+COUNTIFS($C$4:$C$1500,"&gt;=1101",$C$4:$C$1500,"&lt;=1105",Y$4:Y$1500,"&gt;"&amp;Y938)+1,""))</f>
        <v/>
      </c>
      <c r="AC938" s="94" t="n">
        <v>68.61</v>
      </c>
      <c r="AD938" s="94" t="n">
        <v>43.1</v>
      </c>
      <c r="AE938" s="94" t="n">
        <v>71.95</v>
      </c>
      <c r="AF938" s="94" t="n">
        <v>60.98</v>
      </c>
      <c r="AG938" s="94" t="n">
        <v>41.45</v>
      </c>
      <c r="AH938" s="99">
        <f>IF(AND(AC938&gt;0,AC938&lt;36),1,IF(AND(AC938&gt;=36,AC938&lt;51),2,IF(AND(AC938&gt;=51,AC938&lt;71),3,IF(AND(AC938&gt;=71,AC938&lt;=100),4,))))</f>
        <v/>
      </c>
      <c r="AI938" s="99">
        <f>IF(AND(AD938&gt;0,AD938&lt;41),1,IF(AND(AD938&gt;=41,AD938&lt;56),2,IF(AND(AD938&gt;=56,AD938&lt;71),3,IF(AND(AD938&gt;=71,AD938&lt;=100),4,))))</f>
        <v/>
      </c>
      <c r="AJ938" s="99">
        <f>IF(AND(AE938&gt;0,AE938&lt;41),1,IF(AND(AE938&gt;=41,AE938&lt;56),2,IF(AND(AE938&gt;=56,AE938&lt;71),3,IF(AND(AE938&gt;=71,AE938&lt;=100),4,))))</f>
        <v/>
      </c>
      <c r="AK938" s="99">
        <f>IF(AND(AF938&gt;0,AF938&lt;36),1,IF(AND(AF938&gt;=36,AF938&lt;51),2,IF(AND(AF938&gt;=51,AF938&lt;66),3,IF(AND(AF938&gt;=66,AF938&lt;=100),4,))))</f>
        <v/>
      </c>
      <c r="AL938" s="100">
        <f>IF(AND(AG938&gt;0,AG938&lt;37),1,IF(AND(AG938&gt;=37,AG938&lt;58),2,IF(AND(AG938&gt;=58,AG938&lt;71),3,IF(AND(AG938&gt;=71,AG938&lt;=100),4,))))</f>
        <v/>
      </c>
      <c r="AM938" s="101">
        <f>IF((Y938&lt;&gt;"")*(K938&lt;&gt;""),Y938-K938,"")</f>
        <v/>
      </c>
      <c r="AN938" s="99">
        <f>IF((Z938&lt;&gt;"")*(L938&lt;&gt;""),Z938-L938,"")</f>
        <v/>
      </c>
      <c r="AO938" s="99">
        <f>IF((AA938&lt;&gt;"")*(M938&lt;&gt;""),AA938-M938,"")</f>
        <v/>
      </c>
      <c r="AP938" s="99">
        <f>IF((AB938&lt;&gt;"")*(N938&lt;&gt;""),AB938-N938,"")</f>
        <v/>
      </c>
      <c r="AQ938" s="94">
        <f>IF((AC938&lt;&gt;"")*(O938&lt;&gt;""),AC938-O938,"")</f>
        <v/>
      </c>
      <c r="AR938" s="94">
        <f>IF((AD938&lt;&gt;"")*(P938&lt;&gt;""),AD938-P938,"")</f>
        <v/>
      </c>
      <c r="AS938" s="94">
        <f>IF((AE938&lt;&gt;"")*(Q938&lt;&gt;""),AE938-Q938,"")</f>
        <v/>
      </c>
      <c r="AT938" s="94">
        <f>IF((AF938&lt;&gt;"")*(R938&lt;&gt;""),AF938-R938,"")</f>
        <v/>
      </c>
      <c r="AU938" s="94">
        <f>IF((AG938&lt;&gt;"")*(S938&lt;&gt;""),AG938-S938,"")</f>
        <v/>
      </c>
      <c r="AV938" s="99">
        <f>IF((AH938&lt;&gt;"")*(T938&lt;&gt;""),AH938-T938,"")</f>
        <v/>
      </c>
      <c r="AW938" s="99">
        <f>IF((AI938&lt;&gt;"")*(U938&lt;&gt;""),AI938-U938,"")</f>
        <v/>
      </c>
      <c r="AX938" s="99">
        <f>IF((AJ938&lt;&gt;"")*(V938&lt;&gt;""),AJ938-V938,"")</f>
        <v/>
      </c>
      <c r="AY938" s="99">
        <f>IF((AK938&lt;&gt;"")*(W938&lt;&gt;""),AK938-W938,"")</f>
        <v/>
      </c>
      <c r="AZ938" s="102">
        <f>IF((AL938&lt;&gt;"")*(X938&lt;&gt;""),AL938-X938,"")</f>
        <v/>
      </c>
      <c r="BA938" s="50">
        <f>IFERROR(__xludf.dummyfunction("AI(""Actúa como un tutor académico y dirígete personalmente al estudiante "" &amp; I938 &amp; "" "" &amp; J938 &amp; "" "" &amp; G938 &amp; "" "" &amp; H938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AM938 &amp; ""'. Diferencias por área: Matemáticas ("" &amp; AQ938 &amp; ""), Ciencias Natura"&amp;"les ("" &amp; AR938 &amp; ""), Sociales ("" &amp; AS938 &amp; ""), Lectura Crítica ("" &amp; AT938 &amp; "") e Inglés ("" &amp; AU938 &amp; ""). Variación en posición: grupo ("" &amp; AN938 &amp; ""), grado ("" &amp; AO938 &amp; "") y media ("" &amp; AP938 &amp; ""). Puntajes Primer Simulacro: Global "" &amp; K938 &amp; "", Mat "" &amp; "&amp;"O4 &amp; "", Cien "" &amp; P938 &amp; "", Soc "" &amp; Q938 &amp; "", Lec "" &amp; R938 &amp; "", Ing "" &amp; S938 &amp; "". Puntajes Segundo Simulacro: Global "" &amp; Y938 &amp; "", Mat "" &amp; AC938 &amp; "", Cien "" &amp; AD938 &amp; "", Soc "" &amp; AE938 &amp; "", Lec "" &amp; AF938 &amp; "", Ing "" &amp; AG938 &amp; "". Escribe un mensaje motivador"&amp;" y breve (máximo 4 líneas)."")
"),"=AI(""Actúa como un tutor académico y dirígete personalmente al estudiante "" &amp; I938 &amp; "" "" &amp; J938 &amp; "" "" &amp; G938 &amp; "" "" &amp; H938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AM938 &amp; ""'. Diferencias por área: Matemáticas ("" &amp; AQ938 &amp; ""), Ciencias Natur"&amp;"ales ("" &amp; AR938 &amp; ""), Sociales ("" &amp; AS938 &amp; ""), Lectura Crítica ("" &amp; AT938 &amp; "") e Inglés ("" &amp; AU938 &amp; ""). Variación en posición: grupo ("" &amp; AN938 &amp; ""), grado ("" &amp; AO938 &amp; "") y media ("" &amp; AP938 &amp; ""). Puntajes Primer Simulacro: Global "" &amp; K938 &amp; "", Mat "" &amp;"&amp;" O938 &amp; "", Cien "" &amp; P938 &amp; "", Soc "" &amp; Q938 &amp; "", Lec "" &amp; R938 &amp; "", Ing "" &amp; S938 &amp; "". Puntajes Segundo Simulacro: Global "" &amp; Y938 &amp; "", Mat "" &amp; AC938 &amp; "", Cien "" &amp; AD938 &amp; "", Soc "" &amp; AE938 &amp; "", Lec "" &amp; AF938 &amp; "", Ing "" &amp; AG938 &amp; "". Escribe un mensaje motivado"&amp;"r y breve (máximo 4 líneas)."")
")</f>
        <v/>
      </c>
      <c r="BB938" s="119">
        <f>IF(SUM(BC938:BG938)=0,"",IF(BG938="",ROUND(((BC938*3+BD938*3+BE938*3+BF938*3)/12)*5,0),ROUND(((BC938*3+BD938*3+BE938*3+BF938*3+BG938*1)/13)*5,0)))</f>
        <v/>
      </c>
      <c r="BC938" s="119" t="n">
        <v>59</v>
      </c>
      <c r="BD938" s="119" t="n">
        <v>59</v>
      </c>
      <c r="BE938" s="119" t="n">
        <v>59</v>
      </c>
      <c r="BF938" s="119" t="n">
        <v>57</v>
      </c>
      <c r="BG938" s="119" t="n">
        <v>51</v>
      </c>
      <c r="BH938" s="41">
        <f>IF(AND(ISNUMBER(BB938),ISNUMBER(Y938)),BB938-Y938,"")</f>
        <v/>
      </c>
      <c r="BI938" s="119" t="n"/>
      <c r="BJ938" s="119" t="n"/>
      <c r="BK938" s="119" t="n"/>
      <c r="BL938" s="119" t="n"/>
      <c r="BM938" s="119" t="n"/>
    </row>
    <row r="939" ht="15.75" customHeight="1" s="42">
      <c r="A939" s="93" t="n"/>
      <c r="B939" s="94" t="inlineStr">
        <is>
          <t>Bachillerato</t>
        </is>
      </c>
      <c r="C939" s="94" t="n">
        <v>1102</v>
      </c>
      <c r="D939" s="94" t="n"/>
      <c r="E939" s="95" t="n">
        <v>1011593381</v>
      </c>
      <c r="F939" s="96">
        <f>TRIM(G939&amp;" "&amp;H939&amp;" "&amp;I939&amp;" "&amp;J939)</f>
        <v/>
      </c>
      <c r="G939" s="94" t="inlineStr">
        <is>
          <t>Toro</t>
        </is>
      </c>
      <c r="H939" s="94" t="inlineStr">
        <is>
          <t>Aguirre</t>
        </is>
      </c>
      <c r="I939" s="94" t="inlineStr">
        <is>
          <t>Valeria</t>
        </is>
      </c>
      <c r="J939" s="97" t="n"/>
      <c r="K939" s="98">
        <f>IF(SUM(O939:S939)=0, "", ROUND(((O939*3+P939*3+Q939*3+R939*3+S939*1)/13)*5,0))</f>
        <v/>
      </c>
      <c r="L939" s="99">
        <f>IF(OR($C939="",K939=""),"",COUNTIFS($C$4:$C$1500,$C939,K$4:K$1500,"&gt;"&amp;K939)+1)</f>
        <v/>
      </c>
      <c r="M939" s="99">
        <f>IF(OR($C939="",K939=""),"",IF(AND($C939&gt;=1001,$C939&lt;=1005),COUNTIFS($C$4:$C$1500,"&gt;=1001",$C$4:$C$1500,"&lt;=1005",K$4:K$1500,"&gt;"&amp;K939)+1,IF(AND($C939&gt;=1101,$C939&lt;=1105),COUNTIFS($C$4:$C$1500,"&gt;=1101",$C$4:$C$1500,"&lt;=1105",K$4:K$1500,"&gt;"&amp;K939)+1,IF(AND($C939&gt;=901,$C939&lt;=905),COUNTIFS($C$4:$C$1500,"&gt;=901",$C$4:$C$1500,"&lt;=905",K$4:K$1500,"&gt;"&amp;K939)+1,IF(AND($C939&gt;=801,$C939&lt;=805),COUNTIFS($C$4:$C$1500,"&gt;=801",$C$4:$C$1500,"&lt;=805",K$4:K$1500,"&gt;"&amp;K939)+1,IF(AND($C939&gt;=701,$C939&lt;=705),COUNTIFS($C$4:$C$1500,"&gt;=701",$C$4:$C$1500,"&lt;=705",K$4:K$1500,"&gt;"&amp;K939)+1,IF(AND($C939&gt;=601,$C939&lt;=606),COUNTIFS($C$4:$C$1500,"&gt;=601",$C$4:$C$1500,"&lt;=606",K$4:K$1500,"&gt;"&amp;K939)+1,"")))))))</f>
        <v/>
      </c>
      <c r="N939" s="99">
        <f>IF(OR($C939="",K939=""),"",IF(OR(AND($C939&gt;=1001,$C939&lt;=1005),AND($C939&gt;=1101,$C939&lt;=1105)),COUNTIFS($C$4:$C$1500,"&gt;=1001",$C$4:$C$1500,"&lt;=1005",K$4:K$1500,"&gt;"&amp;K939)+COUNTIFS($C$4:$C$1500,"&gt;=1101",$C$4:$C$1500,"&lt;=1105",K$4:K$1500,"&gt;"&amp;K939)+1,""))</f>
        <v/>
      </c>
      <c r="O939" s="94" t="n">
        <v>65.90000000000001</v>
      </c>
      <c r="P939" s="94" t="n">
        <v>69.67</v>
      </c>
      <c r="Q939" s="94" t="n">
        <v>58.75</v>
      </c>
      <c r="R939" s="94" t="n">
        <v>73.17</v>
      </c>
      <c r="S939" s="94" t="n">
        <v>65.45</v>
      </c>
      <c r="T939" s="99">
        <f>IF(AND(O939&gt;0,O939&lt;36),1,IF(AND(O939&gt;=36,O939&lt;51),2,IF(AND(O939&gt;=51,O939&lt;71),3,IF(AND(O939&gt;=71,O939&lt;=100),4,))))</f>
        <v/>
      </c>
      <c r="U939" s="99">
        <f>IF(AND(P939&gt;0,P939&lt;41),1,IF(AND(P939&gt;=41,P939&lt;56),2,IF(AND(P939&gt;=56,P939&lt;71),3,IF(AND(P939&gt;=71,P939&lt;=100),4,))))</f>
        <v/>
      </c>
      <c r="V939" s="99">
        <f>IF(AND(Q939&gt;0,Q939&lt;41),1,IF(AND(Q939&gt;=41,Q939&lt;56),2,IF(AND(Q939&gt;=56,Q939&lt;71),3,IF(AND(Q939&gt;=71,Q939&lt;=100),4,))))</f>
        <v/>
      </c>
      <c r="W939" s="99">
        <f>IF(AND(R939&gt;0,R939&lt;36),1,IF(AND(R939&gt;=36,R939&lt;51),2,IF(AND(R939&gt;=51,R939&lt;66),3,IF(AND(R939&gt;=66,R939&lt;=100),4,))))</f>
        <v/>
      </c>
      <c r="X939" s="100">
        <f>IF(AND(S939&gt;0,S939&lt;37),1,IF(AND(S939&gt;=37,S939&lt;58),2,IF(AND(S939&gt;=58,S939&lt;71),3,IF(AND(S939&gt;=71,S939&lt;=100),4,))))</f>
        <v/>
      </c>
      <c r="Y939" s="101">
        <f>IF(SUM(AC939:AG939)=0, "", ROUND(((AC939*3+AD939*3+AE939*3+AF939*3+AG939*1)/13)*5,0))</f>
        <v/>
      </c>
      <c r="Z939" s="99">
        <f>IF(OR($C939="",Y939=""),"",COUNTIFS($C$4:$C$1500,$C939,Y$4:Y$1500,"&gt;"&amp;Y939)+1)</f>
        <v/>
      </c>
      <c r="AA939" s="99">
        <f>IF(OR($C939="",Y939=""),"",IF(AND($C939&gt;=1001,$C939&lt;=1005),COUNTIFS($C$4:$C$1500,"&gt;=1001",$C$4:$C$1500,"&lt;=1005",Y$4:Y$1500,"&gt;"&amp;Y939)+1,IF(AND($C939&gt;=1101,$C939&lt;=1105),COUNTIFS($C$4:$C$1500,"&gt;=1101",$C$4:$C$1500,"&lt;=1105",Y$4:Y$1500,"&gt;"&amp;Y939)+1,IF(AND($C939&gt;=901,$C939&lt;=905),COUNTIFS($C$4:$C$1500,"&gt;=901",$C$4:$C$1500,"&lt;=905",Y$4:Y$1500,"&gt;"&amp;Y939)+1,IF(AND($C939&gt;=801,$C939&lt;=805),COUNTIFS($C$4:$C$1500,"&gt;=801",$C$4:$C$1500,"&lt;=805",Y$4:Y$1500,"&gt;"&amp;Y939)+1,IF(AND($C939&gt;=701,$C939&lt;=705),COUNTIFS($C$4:$C$1500,"&gt;=701",$C$4:$C$1500,"&lt;=705",Y$4:Y$1500,"&gt;"&amp;Y939)+1,IF(AND($C939&gt;=601,$C939&lt;=606),COUNTIFS($C$4:$C$1500,"&gt;=601",$C$4:$C$1500,"&lt;=606",Y$4:Y$1500,"&gt;"&amp;Y939)+1,"")))))))</f>
        <v/>
      </c>
      <c r="AB939" s="99">
        <f>IF(OR($C939="",Y939=""),"",IF(OR(AND($C939&gt;=1001,$C939&lt;=1005),AND($C939&gt;=1101,$C939&lt;=1105)),COUNTIFS($C$4:$C$1500,"&gt;=1001",$C$4:$C$1500,"&lt;=1005",Y$4:Y$1500,"&gt;"&amp;Y939)+COUNTIFS($C$4:$C$1500,"&gt;=1101",$C$4:$C$1500,"&lt;=1105",Y$4:Y$1500,"&gt;"&amp;Y939)+1,""))</f>
        <v/>
      </c>
      <c r="AC939" s="94" t="n">
        <v>64.95999999999999</v>
      </c>
      <c r="AD939" s="94" t="n">
        <v>58.21</v>
      </c>
      <c r="AE939" s="94" t="n">
        <v>55.78</v>
      </c>
      <c r="AF939" s="94" t="n">
        <v>60.98</v>
      </c>
      <c r="AG939" s="94" t="n">
        <v>56.73</v>
      </c>
      <c r="AH939" s="99">
        <f>IF(AND(AC939&gt;0,AC939&lt;36),1,IF(AND(AC939&gt;=36,AC939&lt;51),2,IF(AND(AC939&gt;=51,AC939&lt;71),3,IF(AND(AC939&gt;=71,AC939&lt;=100),4,))))</f>
        <v/>
      </c>
      <c r="AI939" s="99">
        <f>IF(AND(AD939&gt;0,AD939&lt;41),1,IF(AND(AD939&gt;=41,AD939&lt;56),2,IF(AND(AD939&gt;=56,AD939&lt;71),3,IF(AND(AD939&gt;=71,AD939&lt;=100),4,))))</f>
        <v/>
      </c>
      <c r="AJ939" s="99">
        <f>IF(AND(AE939&gt;0,AE939&lt;41),1,IF(AND(AE939&gt;=41,AE939&lt;56),2,IF(AND(AE939&gt;=56,AE939&lt;71),3,IF(AND(AE939&gt;=71,AE939&lt;=100),4,))))</f>
        <v/>
      </c>
      <c r="AK939" s="99">
        <f>IF(AND(AF939&gt;0,AF939&lt;36),1,IF(AND(AF939&gt;=36,AF939&lt;51),2,IF(AND(AF939&gt;=51,AF939&lt;66),3,IF(AND(AF939&gt;=66,AF939&lt;=100),4,))))</f>
        <v/>
      </c>
      <c r="AL939" s="100">
        <f>IF(AND(AG939&gt;0,AG939&lt;37),1,IF(AND(AG939&gt;=37,AG939&lt;58),2,IF(AND(AG939&gt;=58,AG939&lt;71),3,IF(AND(AG939&gt;=71,AG939&lt;=100),4,))))</f>
        <v/>
      </c>
      <c r="AM939" s="101">
        <f>IF((Y939&lt;&gt;"")*(K939&lt;&gt;""),Y939-K939,"")</f>
        <v/>
      </c>
      <c r="AN939" s="99">
        <f>IF((Z939&lt;&gt;"")*(L939&lt;&gt;""),Z939-L939,"")</f>
        <v/>
      </c>
      <c r="AO939" s="99">
        <f>IF((AA939&lt;&gt;"")*(M939&lt;&gt;""),AA939-M939,"")</f>
        <v/>
      </c>
      <c r="AP939" s="99">
        <f>IF((AB939&lt;&gt;"")*(N939&lt;&gt;""),AB939-N939,"")</f>
        <v/>
      </c>
      <c r="AQ939" s="94">
        <f>IF((AC939&lt;&gt;"")*(O939&lt;&gt;""),AC939-O939,"")</f>
        <v/>
      </c>
      <c r="AR939" s="94">
        <f>IF((AD939&lt;&gt;"")*(P939&lt;&gt;""),AD939-P939,"")</f>
        <v/>
      </c>
      <c r="AS939" s="94">
        <f>IF((AE939&lt;&gt;"")*(Q939&lt;&gt;""),AE939-Q939,"")</f>
        <v/>
      </c>
      <c r="AT939" s="94">
        <f>IF((AF939&lt;&gt;"")*(R939&lt;&gt;""),AF939-R939,"")</f>
        <v/>
      </c>
      <c r="AU939" s="94">
        <f>IF((AG939&lt;&gt;"")*(S939&lt;&gt;""),AG939-S939,"")</f>
        <v/>
      </c>
      <c r="AV939" s="99">
        <f>IF((AH939&lt;&gt;"")*(T939&lt;&gt;""),AH939-T939,"")</f>
        <v/>
      </c>
      <c r="AW939" s="99">
        <f>IF((AI939&lt;&gt;"")*(U939&lt;&gt;""),AI939-U939,"")</f>
        <v/>
      </c>
      <c r="AX939" s="99">
        <f>IF((AJ939&lt;&gt;"")*(V939&lt;&gt;""),AJ939-V939,"")</f>
        <v/>
      </c>
      <c r="AY939" s="99">
        <f>IF((AK939&lt;&gt;"")*(W939&lt;&gt;""),AK939-W939,"")</f>
        <v/>
      </c>
      <c r="AZ939" s="102">
        <f>IF((AL939&lt;&gt;"")*(X939&lt;&gt;""),AL939-X939,"")</f>
        <v/>
      </c>
      <c r="BA939" s="50">
        <f>IFERROR(__xludf.dummyfunction("AI(""Actúa como un tutor académico y dirígete personalmente al estudiante "" &amp; I939 &amp; "" "" &amp; J939 &amp; "" "" &amp; G939 &amp; "" "" &amp; H939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AM939 &amp; ""'. Diferencias por área: Matemáticas ("" &amp; AQ939 &amp; ""), Ciencias Natura"&amp;"les ("" &amp; AR939 &amp; ""), Sociales ("" &amp; AS939 &amp; ""), Lectura Crítica ("" &amp; AT939 &amp; "") e Inglés ("" &amp; AU939 &amp; ""). Variación en posición: grupo ("" &amp; AN939 &amp; ""), grado ("" &amp; AO939 &amp; "") y media ("" &amp; AP939 &amp; ""). Puntajes Primer Simulacro: Global "" &amp; K939 &amp; "", Mat "" &amp; "&amp;"O4 &amp; "", Cien "" &amp; P939 &amp; "", Soc "" &amp; Q939 &amp; "", Lec "" &amp; R939 &amp; "", Ing "" &amp; S939 &amp; "". Puntajes Segundo Simulacro: Global "" &amp; Y939 &amp; "", Mat "" &amp; AC939 &amp; "", Cien "" &amp; AD939 &amp; "", Soc "" &amp; AE939 &amp; "", Lec "" &amp; AF939 &amp; "", Ing "" &amp; AG939 &amp; "". Escribe un mensaje motivador"&amp;" y breve (máximo 4 líneas)."")
"),"=AI(""Actúa como un tutor académico y dirígete personalmente al estudiante "" &amp; I939 &amp; "" "" &amp; J939 &amp; "" "" &amp; G939 &amp; "" "" &amp; H939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AM939 &amp; ""'. Diferencias por área: Matemáticas ("" &amp; AQ939 &amp; ""), Ciencias Natur"&amp;"ales ("" &amp; AR939 &amp; ""), Sociales ("" &amp; AS939 &amp; ""), Lectura Crítica ("" &amp; AT939 &amp; "") e Inglés ("" &amp; AU939 &amp; ""). Variación en posición: grupo ("" &amp; AN939 &amp; ""), grado ("" &amp; AO939 &amp; "") y media ("" &amp; AP939 &amp; ""). Puntajes Primer Simulacro: Global "" &amp; K939 &amp; "", Mat "" &amp;"&amp;" O939 &amp; "", Cien "" &amp; P939 &amp; "", Soc "" &amp; Q939 &amp; "", Lec "" &amp; R939 &amp; "", Ing "" &amp; S939 &amp; "". Puntajes Segundo Simulacro: Global "" &amp; Y939 &amp; "", Mat "" &amp; AC939 &amp; "", Cien "" &amp; AD939 &amp; "", Soc "" &amp; AE939 &amp; "", Lec "" &amp; AF939 &amp; "", Ing "" &amp; AG939 &amp; "". Escribe un mensaje motivado"&amp;"r y breve (máximo 4 líneas)."")
")</f>
        <v/>
      </c>
      <c r="BB939" s="119">
        <f>IF(SUM(BC939:BG939)=0,"",IF(BG939="",ROUND(((BC939*3+BD939*3+BE939*3+BF939*3)/12)*5,0),ROUND(((BC939*3+BD939*3+BE939*3+BF939*3+BG939*1)/13)*5,0)))</f>
        <v/>
      </c>
      <c r="BC939" s="119" t="n">
        <v>67</v>
      </c>
      <c r="BD939" s="119" t="n">
        <v>63</v>
      </c>
      <c r="BE939" s="119" t="n">
        <v>68</v>
      </c>
      <c r="BF939" s="119" t="n">
        <v>63</v>
      </c>
      <c r="BG939" s="119" t="n">
        <v>56</v>
      </c>
      <c r="BH939" s="41">
        <f>IF(AND(ISNUMBER(BB939),ISNUMBER(Y939)),BB939-Y939,"")</f>
        <v/>
      </c>
      <c r="BI939" s="119" t="n"/>
      <c r="BJ939" s="119" t="n"/>
      <c r="BK939" s="119" t="n"/>
      <c r="BL939" s="119" t="n"/>
      <c r="BM939" s="119" t="n"/>
    </row>
    <row r="940" ht="15.75" customHeight="1" s="42">
      <c r="A940" s="93" t="n"/>
      <c r="B940" s="94" t="inlineStr">
        <is>
          <t>Bachillerato</t>
        </is>
      </c>
      <c r="C940" s="94" t="n">
        <v>1102</v>
      </c>
      <c r="D940" s="94" t="n"/>
      <c r="E940" s="95" t="n">
        <v>1011592954</v>
      </c>
      <c r="F940" s="96">
        <f>TRIM(G940&amp;" "&amp;H940&amp;" "&amp;I940&amp;" "&amp;J940)</f>
        <v/>
      </c>
      <c r="G940" s="94" t="inlineStr">
        <is>
          <t>Valbuena</t>
        </is>
      </c>
      <c r="H940" s="94" t="inlineStr">
        <is>
          <t>Higuita</t>
        </is>
      </c>
      <c r="I940" s="94" t="inlineStr">
        <is>
          <t>Ana</t>
        </is>
      </c>
      <c r="J940" s="97" t="inlineStr">
        <is>
          <t>Sofia</t>
        </is>
      </c>
      <c r="K940" s="98">
        <f>IF(SUM(O940:S940)=0, "", ROUND(((O940*3+P940*3+Q940*3+R940*3+S940*1)/13)*5,0))</f>
        <v/>
      </c>
      <c r="L940" s="99">
        <f>IF(OR($C940="",K940=""),"",COUNTIFS($C$4:$C$1500,$C940,K$4:K$1500,"&gt;"&amp;K940)+1)</f>
        <v/>
      </c>
      <c r="M940" s="99">
        <f>IF(OR($C940="",K940=""),"",IF(AND($C940&gt;=1001,$C940&lt;=1005),COUNTIFS($C$4:$C$1500,"&gt;=1001",$C$4:$C$1500,"&lt;=1005",K$4:K$1500,"&gt;"&amp;K940)+1,IF(AND($C940&gt;=1101,$C940&lt;=1105),COUNTIFS($C$4:$C$1500,"&gt;=1101",$C$4:$C$1500,"&lt;=1105",K$4:K$1500,"&gt;"&amp;K940)+1,IF(AND($C940&gt;=901,$C940&lt;=905),COUNTIFS($C$4:$C$1500,"&gt;=901",$C$4:$C$1500,"&lt;=905",K$4:K$1500,"&gt;"&amp;K940)+1,IF(AND($C940&gt;=801,$C940&lt;=805),COUNTIFS($C$4:$C$1500,"&gt;=801",$C$4:$C$1500,"&lt;=805",K$4:K$1500,"&gt;"&amp;K940)+1,IF(AND($C940&gt;=701,$C940&lt;=705),COUNTIFS($C$4:$C$1500,"&gt;=701",$C$4:$C$1500,"&lt;=705",K$4:K$1500,"&gt;"&amp;K940)+1,IF(AND($C940&gt;=601,$C940&lt;=606),COUNTIFS($C$4:$C$1500,"&gt;=601",$C$4:$C$1500,"&lt;=606",K$4:K$1500,"&gt;"&amp;K940)+1,"")))))))</f>
        <v/>
      </c>
      <c r="N940" s="99">
        <f>IF(OR($C940="",K940=""),"",IF(OR(AND($C940&gt;=1001,$C940&lt;=1005),AND($C940&gt;=1101,$C940&lt;=1105)),COUNTIFS($C$4:$C$1500,"&gt;=1001",$C$4:$C$1500,"&lt;=1005",K$4:K$1500,"&gt;"&amp;K940)+COUNTIFS($C$4:$C$1500,"&gt;=1101",$C$4:$C$1500,"&lt;=1105",K$4:K$1500,"&gt;"&amp;K940)+1,""))</f>
        <v/>
      </c>
      <c r="O940" s="94" t="n">
        <v>75.16</v>
      </c>
      <c r="P940" s="94" t="n">
        <v>60.73</v>
      </c>
      <c r="Q940" s="94" t="n">
        <v>60.1</v>
      </c>
      <c r="R940" s="94" t="n">
        <v>53.66</v>
      </c>
      <c r="S940" s="94" t="n">
        <v>69.09</v>
      </c>
      <c r="T940" s="99">
        <f>IF(AND(O940&gt;0,O940&lt;36),1,IF(AND(O940&gt;=36,O940&lt;51),2,IF(AND(O940&gt;=51,O940&lt;71),3,IF(AND(O940&gt;=71,O940&lt;=100),4,))))</f>
        <v/>
      </c>
      <c r="U940" s="99">
        <f>IF(AND(P940&gt;0,P940&lt;41),1,IF(AND(P940&gt;=41,P940&lt;56),2,IF(AND(P940&gt;=56,P940&lt;71),3,IF(AND(P940&gt;=71,P940&lt;=100),4,))))</f>
        <v/>
      </c>
      <c r="V940" s="99">
        <f>IF(AND(Q940&gt;0,Q940&lt;41),1,IF(AND(Q940&gt;=41,Q940&lt;56),2,IF(AND(Q940&gt;=56,Q940&lt;71),3,IF(AND(Q940&gt;=71,Q940&lt;=100),4,))))</f>
        <v/>
      </c>
      <c r="W940" s="99">
        <f>IF(AND(R940&gt;0,R940&lt;36),1,IF(AND(R940&gt;=36,R940&lt;51),2,IF(AND(R940&gt;=51,R940&lt;66),3,IF(AND(R940&gt;=66,R940&lt;=100),4,))))</f>
        <v/>
      </c>
      <c r="X940" s="100">
        <f>IF(AND(S940&gt;0,S940&lt;37),1,IF(AND(S940&gt;=37,S940&lt;58),2,IF(AND(S940&gt;=58,S940&lt;71),3,IF(AND(S940&gt;=71,S940&lt;=100),4,))))</f>
        <v/>
      </c>
      <c r="Y940" s="101">
        <f>IF(SUM(AC940:AG940)=0, "", ROUND(((AC940*3+AD940*3+AE940*3+AF940*3+AG940*1)/13)*5,0))</f>
        <v/>
      </c>
      <c r="Z940" s="99">
        <f>IF(OR($C940="",Y940=""),"",COUNTIFS($C$4:$C$1500,$C940,Y$4:Y$1500,"&gt;"&amp;Y940)+1)</f>
        <v/>
      </c>
      <c r="AA940" s="99">
        <f>IF(OR($C940="",Y940=""),"",IF(AND($C940&gt;=1001,$C940&lt;=1005),COUNTIFS($C$4:$C$1500,"&gt;=1001",$C$4:$C$1500,"&lt;=1005",Y$4:Y$1500,"&gt;"&amp;Y940)+1,IF(AND($C940&gt;=1101,$C940&lt;=1105),COUNTIFS($C$4:$C$1500,"&gt;=1101",$C$4:$C$1500,"&lt;=1105",Y$4:Y$1500,"&gt;"&amp;Y940)+1,IF(AND($C940&gt;=901,$C940&lt;=905),COUNTIFS($C$4:$C$1500,"&gt;=901",$C$4:$C$1500,"&lt;=905",Y$4:Y$1500,"&gt;"&amp;Y940)+1,IF(AND($C940&gt;=801,$C940&lt;=805),COUNTIFS($C$4:$C$1500,"&gt;=801",$C$4:$C$1500,"&lt;=805",Y$4:Y$1500,"&gt;"&amp;Y940)+1,IF(AND($C940&gt;=701,$C940&lt;=705),COUNTIFS($C$4:$C$1500,"&gt;=701",$C$4:$C$1500,"&lt;=705",Y$4:Y$1500,"&gt;"&amp;Y940)+1,IF(AND($C940&gt;=601,$C940&lt;=606),COUNTIFS($C$4:$C$1500,"&gt;=601",$C$4:$C$1500,"&lt;=606",Y$4:Y$1500,"&gt;"&amp;Y940)+1,"")))))))</f>
        <v/>
      </c>
      <c r="AB940" s="99">
        <f>IF(OR($C940="",Y940=""),"",IF(OR(AND($C940&gt;=1001,$C940&lt;=1005),AND($C940&gt;=1101,$C940&lt;=1105)),COUNTIFS($C$4:$C$1500,"&gt;=1001",$C$4:$C$1500,"&lt;=1005",Y$4:Y$1500,"&gt;"&amp;Y940)+COUNTIFS($C$4:$C$1500,"&gt;=1101",$C$4:$C$1500,"&lt;=1105",Y$4:Y$1500,"&gt;"&amp;Y940)+1,""))</f>
        <v/>
      </c>
      <c r="AC940" s="94" t="n">
        <v>47.56</v>
      </c>
      <c r="AD940" s="94" t="n">
        <v>49.42</v>
      </c>
      <c r="AE940" s="94" t="n">
        <v>42.19</v>
      </c>
      <c r="AF940" s="94" t="n">
        <v>46.34</v>
      </c>
      <c r="AG940" s="94" t="n">
        <v>39.27</v>
      </c>
      <c r="AH940" s="99">
        <f>IF(AND(AC940&gt;0,AC940&lt;36),1,IF(AND(AC940&gt;=36,AC940&lt;51),2,IF(AND(AC940&gt;=51,AC940&lt;71),3,IF(AND(AC940&gt;=71,AC940&lt;=100),4,))))</f>
        <v/>
      </c>
      <c r="AI940" s="99">
        <f>IF(AND(AD940&gt;0,AD940&lt;41),1,IF(AND(AD940&gt;=41,AD940&lt;56),2,IF(AND(AD940&gt;=56,AD940&lt;71),3,IF(AND(AD940&gt;=71,AD940&lt;=100),4,))))</f>
        <v/>
      </c>
      <c r="AJ940" s="99">
        <f>IF(AND(AE940&gt;0,AE940&lt;41),1,IF(AND(AE940&gt;=41,AE940&lt;56),2,IF(AND(AE940&gt;=56,AE940&lt;71),3,IF(AND(AE940&gt;=71,AE940&lt;=100),4,))))</f>
        <v/>
      </c>
      <c r="AK940" s="99">
        <f>IF(AND(AF940&gt;0,AF940&lt;36),1,IF(AND(AF940&gt;=36,AF940&lt;51),2,IF(AND(AF940&gt;=51,AF940&lt;66),3,IF(AND(AF940&gt;=66,AF940&lt;=100),4,))))</f>
        <v/>
      </c>
      <c r="AL940" s="100">
        <f>IF(AND(AG940&gt;0,AG940&lt;37),1,IF(AND(AG940&gt;=37,AG940&lt;58),2,IF(AND(AG940&gt;=58,AG940&lt;71),3,IF(AND(AG940&gt;=71,AG940&lt;=100),4,))))</f>
        <v/>
      </c>
      <c r="AM940" s="101">
        <f>IF((Y940&lt;&gt;"")*(K940&lt;&gt;""),Y940-K940,"")</f>
        <v/>
      </c>
      <c r="AN940" s="99">
        <f>IF((Z940&lt;&gt;"")*(L940&lt;&gt;""),Z940-L940,"")</f>
        <v/>
      </c>
      <c r="AO940" s="99">
        <f>IF((AA940&lt;&gt;"")*(M940&lt;&gt;""),AA940-M940,"")</f>
        <v/>
      </c>
      <c r="AP940" s="99">
        <f>IF((AB940&lt;&gt;"")*(N940&lt;&gt;""),AB940-N940,"")</f>
        <v/>
      </c>
      <c r="AQ940" s="94">
        <f>IF((AC940&lt;&gt;"")*(O940&lt;&gt;""),AC940-O940,"")</f>
        <v/>
      </c>
      <c r="AR940" s="94">
        <f>IF((AD940&lt;&gt;"")*(P940&lt;&gt;""),AD940-P940,"")</f>
        <v/>
      </c>
      <c r="AS940" s="94">
        <f>IF((AE940&lt;&gt;"")*(Q940&lt;&gt;""),AE940-Q940,"")</f>
        <v/>
      </c>
      <c r="AT940" s="94">
        <f>IF((AF940&lt;&gt;"")*(R940&lt;&gt;""),AF940-R940,"")</f>
        <v/>
      </c>
      <c r="AU940" s="94">
        <f>IF((AG940&lt;&gt;"")*(S940&lt;&gt;""),AG940-S940,"")</f>
        <v/>
      </c>
      <c r="AV940" s="99">
        <f>IF((AH940&lt;&gt;"")*(T940&lt;&gt;""),AH940-T940,"")</f>
        <v/>
      </c>
      <c r="AW940" s="99">
        <f>IF((AI940&lt;&gt;"")*(U940&lt;&gt;""),AI940-U940,"")</f>
        <v/>
      </c>
      <c r="AX940" s="99">
        <f>IF((AJ940&lt;&gt;"")*(V940&lt;&gt;""),AJ940-V940,"")</f>
        <v/>
      </c>
      <c r="AY940" s="99">
        <f>IF((AK940&lt;&gt;"")*(W940&lt;&gt;""),AK940-W940,"")</f>
        <v/>
      </c>
      <c r="AZ940" s="102">
        <f>IF((AL940&lt;&gt;"")*(X940&lt;&gt;""),AL940-X940,"")</f>
        <v/>
      </c>
      <c r="BA940" s="50">
        <f>IFERROR(__xludf.dummyfunction("AI(""Actúa como un tutor académico y dirígete personalmente al estudiante "" &amp; I940 &amp; "" "" &amp; J940 &amp; "" "" &amp; G940 &amp; "" "" &amp; H940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AM940 &amp; ""'. Diferencias por área: Matemáticas ("" &amp; AQ940 &amp; ""), Ciencias Natura"&amp;"les ("" &amp; AR940 &amp; ""), Sociales ("" &amp; AS940 &amp; ""), Lectura Crítica ("" &amp; AT940 &amp; "") e Inglés ("" &amp; AU940 &amp; ""). Variación en posición: grupo ("" &amp; AN940 &amp; ""), grado ("" &amp; AO940 &amp; "") y media ("" &amp; AP940 &amp; ""). Puntajes Primer Simulacro: Global "" &amp; K940 &amp; "", Mat "" &amp; "&amp;"O4 &amp; "", Cien "" &amp; P940 &amp; "", Soc "" &amp; Q940 &amp; "", Lec "" &amp; R940 &amp; "", Ing "" &amp; S940 &amp; "". Puntajes Segundo Simulacro: Global "" &amp; Y940 &amp; "", Mat "" &amp; AC940 &amp; "", Cien "" &amp; AD940 &amp; "", Soc "" &amp; AE940 &amp; "", Lec "" &amp; AF940 &amp; "", Ing "" &amp; AG940 &amp; "". Escribe un mensaje motivador"&amp;" y breve (máximo 4 líneas)."")
"),"=AI(""Actúa como un tutor académico y dirígete personalmente al estudiante "" &amp; I940 &amp; "" "" &amp; J940 &amp; "" "" &amp; G940 &amp; "" "" &amp; H940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AM940 &amp; ""'. Diferencias por área: Matemáticas ("" &amp; AQ940 &amp; ""), Ciencias Natur"&amp;"ales ("" &amp; AR940 &amp; ""), Sociales ("" &amp; AS940 &amp; ""), Lectura Crítica ("" &amp; AT940 &amp; "") e Inglés ("" &amp; AU940 &amp; ""). Variación en posición: grupo ("" &amp; AN940 &amp; ""), grado ("" &amp; AO940 &amp; "") y media ("" &amp; AP940 &amp; ""). Puntajes Primer Simulacro: Global "" &amp; K940 &amp; "", Mat "" &amp;"&amp;" O940 &amp; "", Cien "" &amp; P940 &amp; "", Soc "" &amp; Q940 &amp; "", Lec "" &amp; R940 &amp; "", Ing "" &amp; S940 &amp; "". Puntajes Segundo Simulacro: Global "" &amp; Y940 &amp; "", Mat "" &amp; AC940 &amp; "", Cien "" &amp; AD940 &amp; "", Soc "" &amp; AE940 &amp; "", Lec "" &amp; AF940 &amp; "", Ing "" &amp; AG940 &amp; "". Escribe un mensaje motivado"&amp;"r y breve (máximo 4 líneas)."")
")</f>
        <v/>
      </c>
      <c r="BB940" s="119">
        <f>IF(SUM(BC940:BG940)=0,"",IF(BG940="",ROUND(((BC940*3+BD940*3+BE940*3+BF940*3)/12)*5,0),ROUND(((BC940*3+BD940*3+BE940*3+BF940*3+BG940*1)/13)*5,0)))</f>
        <v/>
      </c>
      <c r="BC940" s="119" t="n">
        <v>52</v>
      </c>
      <c r="BD940" s="119" t="n">
        <v>50</v>
      </c>
      <c r="BE940" s="119" t="n">
        <v>49</v>
      </c>
      <c r="BF940" s="119" t="n">
        <v>55</v>
      </c>
      <c r="BG940" s="119" t="n">
        <v>49</v>
      </c>
      <c r="BH940" s="41">
        <f>IF(AND(ISNUMBER(BB940),ISNUMBER(Y940)),BB940-Y940,"")</f>
        <v/>
      </c>
      <c r="BI940" s="119" t="n"/>
      <c r="BJ940" s="119" t="n"/>
      <c r="BK940" s="119" t="n"/>
      <c r="BL940" s="119" t="n"/>
      <c r="BM940" s="119" t="n"/>
    </row>
    <row r="941" ht="15.75" customHeight="1" s="42">
      <c r="A941" s="93" t="n"/>
      <c r="B941" s="94" t="inlineStr">
        <is>
          <t>Bachillerato</t>
        </is>
      </c>
      <c r="C941" s="94" t="n">
        <v>1102</v>
      </c>
      <c r="D941" s="94" t="n"/>
      <c r="E941" s="95" t="n">
        <v>1022094568</v>
      </c>
      <c r="F941" s="96">
        <f>TRIM(G941&amp;" "&amp;H941&amp;" "&amp;I941&amp;" "&amp;J941)</f>
        <v/>
      </c>
      <c r="G941" s="94" t="inlineStr">
        <is>
          <t>Vargas</t>
        </is>
      </c>
      <c r="H941" s="94" t="inlineStr">
        <is>
          <t>Perez</t>
        </is>
      </c>
      <c r="I941" s="94" t="inlineStr">
        <is>
          <t>Yurley</t>
        </is>
      </c>
      <c r="J941" s="97" t="n"/>
      <c r="K941" s="98">
        <f>IF(SUM(O941:S941)=0, "", ROUND(((O941*3+P941*3+Q941*3+R941*3+S941*1)/13)*5,0))</f>
        <v/>
      </c>
      <c r="L941" s="99">
        <f>IF(OR($C941="",K941=""),"",COUNTIFS($C$4:$C$1500,$C941,K$4:K$1500,"&gt;"&amp;K941)+1)</f>
        <v/>
      </c>
      <c r="M941" s="99">
        <f>IF(OR($C941="",K941=""),"",IF(AND($C941&gt;=1001,$C941&lt;=1005),COUNTIFS($C$4:$C$1500,"&gt;=1001",$C$4:$C$1500,"&lt;=1005",K$4:K$1500,"&gt;"&amp;K941)+1,IF(AND($C941&gt;=1101,$C941&lt;=1105),COUNTIFS($C$4:$C$1500,"&gt;=1101",$C$4:$C$1500,"&lt;=1105",K$4:K$1500,"&gt;"&amp;K941)+1,IF(AND($C941&gt;=901,$C941&lt;=905),COUNTIFS($C$4:$C$1500,"&gt;=901",$C$4:$C$1500,"&lt;=905",K$4:K$1500,"&gt;"&amp;K941)+1,IF(AND($C941&gt;=801,$C941&lt;=805),COUNTIFS($C$4:$C$1500,"&gt;=801",$C$4:$C$1500,"&lt;=805",K$4:K$1500,"&gt;"&amp;K941)+1,IF(AND($C941&gt;=701,$C941&lt;=705),COUNTIFS($C$4:$C$1500,"&gt;=701",$C$4:$C$1500,"&lt;=705",K$4:K$1500,"&gt;"&amp;K941)+1,IF(AND($C941&gt;=601,$C941&lt;=606),COUNTIFS($C$4:$C$1500,"&gt;=601",$C$4:$C$1500,"&lt;=606",K$4:K$1500,"&gt;"&amp;K941)+1,"")))))))</f>
        <v/>
      </c>
      <c r="N941" s="99">
        <f>IF(OR($C941="",K941=""),"",IF(OR(AND($C941&gt;=1001,$C941&lt;=1005),AND($C941&gt;=1101,$C941&lt;=1105)),COUNTIFS($C$4:$C$1500,"&gt;=1001",$C$4:$C$1500,"&lt;=1005",K$4:K$1500,"&gt;"&amp;K941)+COUNTIFS($C$4:$C$1500,"&gt;=1101",$C$4:$C$1500,"&lt;=1105",K$4:K$1500,"&gt;"&amp;K941)+1,""))</f>
        <v/>
      </c>
      <c r="O941" s="94" t="n">
        <v>73.8</v>
      </c>
      <c r="P941" s="94" t="n">
        <v>59.8</v>
      </c>
      <c r="Q941" s="94" t="n">
        <v>50.87</v>
      </c>
      <c r="R941" s="94" t="n">
        <v>51.22</v>
      </c>
      <c r="S941" s="94" t="n">
        <v>70.91</v>
      </c>
      <c r="T941" s="99">
        <f>IF(AND(O941&gt;0,O941&lt;36),1,IF(AND(O941&gt;=36,O941&lt;51),2,IF(AND(O941&gt;=51,O941&lt;71),3,IF(AND(O941&gt;=71,O941&lt;=100),4,))))</f>
        <v/>
      </c>
      <c r="U941" s="99">
        <f>IF(AND(P941&gt;0,P941&lt;41),1,IF(AND(P941&gt;=41,P941&lt;56),2,IF(AND(P941&gt;=56,P941&lt;71),3,IF(AND(P941&gt;=71,P941&lt;=100),4,))))</f>
        <v/>
      </c>
      <c r="V941" s="99">
        <f>IF(AND(Q941&gt;0,Q941&lt;41),1,IF(AND(Q941&gt;=41,Q941&lt;56),2,IF(AND(Q941&gt;=56,Q941&lt;71),3,IF(AND(Q941&gt;=71,Q941&lt;=100),4,))))</f>
        <v/>
      </c>
      <c r="W941" s="99">
        <f>IF(AND(R941&gt;0,R941&lt;36),1,IF(AND(R941&gt;=36,R941&lt;51),2,IF(AND(R941&gt;=51,R941&lt;66),3,IF(AND(R941&gt;=66,R941&lt;=100),4,))))</f>
        <v/>
      </c>
      <c r="X941" s="100">
        <f>IF(AND(S941&gt;0,S941&lt;37),1,IF(AND(S941&gt;=37,S941&lt;58),2,IF(AND(S941&gt;=58,S941&lt;71),3,IF(AND(S941&gt;=71,S941&lt;=100),4,))))</f>
        <v/>
      </c>
      <c r="Y941" s="101">
        <f>IF(SUM(AC941:AG941)=0, "", ROUND(((AC941*3+AD941*3+AE941*3+AF941*3+AG941*1)/13)*5,0))</f>
        <v/>
      </c>
      <c r="Z941" s="99">
        <f>IF(OR($C941="",Y941=""),"",COUNTIFS($C$4:$C$1500,$C941,Y$4:Y$1500,"&gt;"&amp;Y941)+1)</f>
        <v/>
      </c>
      <c r="AA941" s="99">
        <f>IF(OR($C941="",Y941=""),"",IF(AND($C941&gt;=1001,$C941&lt;=1005),COUNTIFS($C$4:$C$1500,"&gt;=1001",$C$4:$C$1500,"&lt;=1005",Y$4:Y$1500,"&gt;"&amp;Y941)+1,IF(AND($C941&gt;=1101,$C941&lt;=1105),COUNTIFS($C$4:$C$1500,"&gt;=1101",$C$4:$C$1500,"&lt;=1105",Y$4:Y$1500,"&gt;"&amp;Y941)+1,IF(AND($C941&gt;=901,$C941&lt;=905),COUNTIFS($C$4:$C$1500,"&gt;=901",$C$4:$C$1500,"&lt;=905",Y$4:Y$1500,"&gt;"&amp;Y941)+1,IF(AND($C941&gt;=801,$C941&lt;=805),COUNTIFS($C$4:$C$1500,"&gt;=801",$C$4:$C$1500,"&lt;=805",Y$4:Y$1500,"&gt;"&amp;Y941)+1,IF(AND($C941&gt;=701,$C941&lt;=705),COUNTIFS($C$4:$C$1500,"&gt;=701",$C$4:$C$1500,"&lt;=705",Y$4:Y$1500,"&gt;"&amp;Y941)+1,IF(AND($C941&gt;=601,$C941&lt;=606),COUNTIFS($C$4:$C$1500,"&gt;=601",$C$4:$C$1500,"&lt;=606",Y$4:Y$1500,"&gt;"&amp;Y941)+1,"")))))))</f>
        <v/>
      </c>
      <c r="AB941" s="99">
        <f>IF(OR($C941="",Y941=""),"",IF(OR(AND($C941&gt;=1001,$C941&lt;=1005),AND($C941&gt;=1101,$C941&lt;=1105)),COUNTIFS($C$4:$C$1500,"&gt;=1001",$C$4:$C$1500,"&lt;=1005",Y$4:Y$1500,"&gt;"&amp;Y941)+COUNTIFS($C$4:$C$1500,"&gt;=1101",$C$4:$C$1500,"&lt;=1105",Y$4:Y$1500,"&gt;"&amp;Y941)+1,""))</f>
        <v/>
      </c>
      <c r="AC941" s="94" t="n">
        <v>41.6</v>
      </c>
      <c r="AD941" s="94" t="n">
        <v>45.91</v>
      </c>
      <c r="AE941" s="94" t="n">
        <v>35.16</v>
      </c>
      <c r="AF941" s="94" t="n">
        <v>39.02</v>
      </c>
      <c r="AG941" s="94" t="n">
        <v>32.73</v>
      </c>
      <c r="AH941" s="99">
        <f>IF(AND(AC941&gt;0,AC941&lt;36),1,IF(AND(AC941&gt;=36,AC941&lt;51),2,IF(AND(AC941&gt;=51,AC941&lt;71),3,IF(AND(AC941&gt;=71,AC941&lt;=100),4,))))</f>
        <v/>
      </c>
      <c r="AI941" s="99">
        <f>IF(AND(AD941&gt;0,AD941&lt;41),1,IF(AND(AD941&gt;=41,AD941&lt;56),2,IF(AND(AD941&gt;=56,AD941&lt;71),3,IF(AND(AD941&gt;=71,AD941&lt;=100),4,))))</f>
        <v/>
      </c>
      <c r="AJ941" s="99">
        <f>IF(AND(AE941&gt;0,AE941&lt;41),1,IF(AND(AE941&gt;=41,AE941&lt;56),2,IF(AND(AE941&gt;=56,AE941&lt;71),3,IF(AND(AE941&gt;=71,AE941&lt;=100),4,))))</f>
        <v/>
      </c>
      <c r="AK941" s="99">
        <f>IF(AND(AF941&gt;0,AF941&lt;36),1,IF(AND(AF941&gt;=36,AF941&lt;51),2,IF(AND(AF941&gt;=51,AF941&lt;66),3,IF(AND(AF941&gt;=66,AF941&lt;=100),4,))))</f>
        <v/>
      </c>
      <c r="AL941" s="100">
        <f>IF(AND(AG941&gt;0,AG941&lt;37),1,IF(AND(AG941&gt;=37,AG941&lt;58),2,IF(AND(AG941&gt;=58,AG941&lt;71),3,IF(AND(AG941&gt;=71,AG941&lt;=100),4,))))</f>
        <v/>
      </c>
      <c r="AM941" s="101">
        <f>IF((Y941&lt;&gt;"")*(K941&lt;&gt;""),Y941-K941,"")</f>
        <v/>
      </c>
      <c r="AN941" s="99">
        <f>IF((Z941&lt;&gt;"")*(L941&lt;&gt;""),Z941-L941,"")</f>
        <v/>
      </c>
      <c r="AO941" s="99">
        <f>IF((AA941&lt;&gt;"")*(M941&lt;&gt;""),AA941-M941,"")</f>
        <v/>
      </c>
      <c r="AP941" s="99">
        <f>IF((AB941&lt;&gt;"")*(N941&lt;&gt;""),AB941-N941,"")</f>
        <v/>
      </c>
      <c r="AQ941" s="94">
        <f>IF((AC941&lt;&gt;"")*(O941&lt;&gt;""),AC941-O941,"")</f>
        <v/>
      </c>
      <c r="AR941" s="94">
        <f>IF((AD941&lt;&gt;"")*(P941&lt;&gt;""),AD941-P941,"")</f>
        <v/>
      </c>
      <c r="AS941" s="94">
        <f>IF((AE941&lt;&gt;"")*(Q941&lt;&gt;""),AE941-Q941,"")</f>
        <v/>
      </c>
      <c r="AT941" s="94">
        <f>IF((AF941&lt;&gt;"")*(R941&lt;&gt;""),AF941-R941,"")</f>
        <v/>
      </c>
      <c r="AU941" s="94">
        <f>IF((AG941&lt;&gt;"")*(S941&lt;&gt;""),AG941-S941,"")</f>
        <v/>
      </c>
      <c r="AV941" s="99">
        <f>IF((AH941&lt;&gt;"")*(T941&lt;&gt;""),AH941-T941,"")</f>
        <v/>
      </c>
      <c r="AW941" s="99">
        <f>IF((AI941&lt;&gt;"")*(U941&lt;&gt;""),AI941-U941,"")</f>
        <v/>
      </c>
      <c r="AX941" s="99">
        <f>IF((AJ941&lt;&gt;"")*(V941&lt;&gt;""),AJ941-V941,"")</f>
        <v/>
      </c>
      <c r="AY941" s="99">
        <f>IF((AK941&lt;&gt;"")*(W941&lt;&gt;""),AK941-W941,"")</f>
        <v/>
      </c>
      <c r="AZ941" s="102">
        <f>IF((AL941&lt;&gt;"")*(X941&lt;&gt;""),AL941-X941,"")</f>
        <v/>
      </c>
      <c r="BA941" s="50">
        <f>IFERROR(__xludf.dummyfunction("AI(""Actúa como un tutor académico y dirígete personalmente al estudiante "" &amp; I941 &amp; "" "" &amp; J941 &amp; "" "" &amp; G941 &amp; "" "" &amp; H941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AM941 &amp; ""'. Diferencias por área: Matemáticas ("" &amp; AQ941 &amp; ""), Ciencias Natura"&amp;"les ("" &amp; AR941 &amp; ""), Sociales ("" &amp; AS941 &amp; ""), Lectura Crítica ("" &amp; AT941 &amp; "") e Inglés ("" &amp; AU941 &amp; ""). Variación en posición: grupo ("" &amp; AN941 &amp; ""), grado ("" &amp; AO941 &amp; "") y media ("" &amp; AP941 &amp; ""). Puntajes Primer Simulacro: Global "" &amp; K941 &amp; "", Mat "" &amp; "&amp;"O4 &amp; "", Cien "" &amp; P941 &amp; "", Soc "" &amp; Q941 &amp; "", Lec "" &amp; R941 &amp; "", Ing "" &amp; S941 &amp; "". Puntajes Segundo Simulacro: Global "" &amp; Y941 &amp; "", Mat "" &amp; AC941 &amp; "", Cien "" &amp; AD941 &amp; "", Soc "" &amp; AE941 &amp; "", Lec "" &amp; AF941 &amp; "", Ing "" &amp; AG941 &amp; "". Escribe un mensaje motivador"&amp;" y breve (máximo 4 líneas)."")
"),"=AI(""Actúa como un tutor académico y dirígete personalmente al estudiante "" &amp; I941 &amp; "" "" &amp; J941 &amp; "" "" &amp; G941 &amp; "" "" &amp; H941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AM941 &amp; ""'. Diferencias por área: Matemáticas ("" &amp; AQ941 &amp; ""), Ciencias Natur"&amp;"ales ("" &amp; AR941 &amp; ""), Sociales ("" &amp; AS941 &amp; ""), Lectura Crítica ("" &amp; AT941 &amp; "") e Inglés ("" &amp; AU941 &amp; ""). Variación en posición: grupo ("" &amp; AN941 &amp; ""), grado ("" &amp; AO941 &amp; "") y media ("" &amp; AP941 &amp; ""). Puntajes Primer Simulacro: Global "" &amp; K941 &amp; "", Mat "" &amp;"&amp;" O941 &amp; "", Cien "" &amp; P941 &amp; "", Soc "" &amp; Q941 &amp; "", Lec "" &amp; R941 &amp; "", Ing "" &amp; S941 &amp; "". Puntajes Segundo Simulacro: Global "" &amp; Y941 &amp; "", Mat "" &amp; AC941 &amp; "", Cien "" &amp; AD941 &amp; "", Soc "" &amp; AE941 &amp; "", Lec "" &amp; AF941 &amp; "", Ing "" &amp; AG941 &amp; "". Escribe un mensaje motivado"&amp;"r y breve (máximo 4 líneas)."")
")</f>
        <v/>
      </c>
      <c r="BB941" s="119">
        <f>IF(SUM(BC941:BG941)=0,"",IF(BG941="",ROUND(((BC941*3+BD941*3+BE941*3+BF941*3)/12)*5,0),ROUND(((BC941*3+BD941*3+BE941*3+BF941*3+BG941*1)/13)*5,0)))</f>
        <v/>
      </c>
      <c r="BC941" s="119" t="n">
        <v>35</v>
      </c>
      <c r="BD941" s="119" t="n">
        <v>42</v>
      </c>
      <c r="BE941" s="119" t="n">
        <v>40</v>
      </c>
      <c r="BF941" s="119" t="n">
        <v>47</v>
      </c>
      <c r="BG941" s="119" t="n">
        <v>45</v>
      </c>
      <c r="BH941" s="41">
        <f>IF(AND(ISNUMBER(BB941),ISNUMBER(Y941)),BB941-Y941,"")</f>
        <v/>
      </c>
      <c r="BI941" s="119" t="n"/>
      <c r="BJ941" s="119" t="n"/>
      <c r="BK941" s="119" t="n"/>
      <c r="BL941" s="119" t="n"/>
      <c r="BM941" s="119" t="n"/>
    </row>
    <row r="942" ht="15.75" customHeight="1" s="42">
      <c r="A942" s="93" t="n"/>
      <c r="B942" s="94" t="inlineStr">
        <is>
          <t>Bachillerato</t>
        </is>
      </c>
      <c r="C942" s="94" t="n">
        <v>1102</v>
      </c>
      <c r="D942" s="94" t="n"/>
      <c r="E942" s="95" t="n">
        <v>1011591566</v>
      </c>
      <c r="F942" s="96">
        <f>TRIM(G942&amp;" "&amp;H942&amp;" "&amp;I942&amp;" "&amp;J942)</f>
        <v/>
      </c>
      <c r="G942" s="94" t="inlineStr">
        <is>
          <t>Villa</t>
        </is>
      </c>
      <c r="H942" s="94" t="inlineStr">
        <is>
          <t>Pino</t>
        </is>
      </c>
      <c r="I942" s="94" t="inlineStr">
        <is>
          <t>Ronal</t>
        </is>
      </c>
      <c r="J942" s="97" t="inlineStr">
        <is>
          <t>Esteban</t>
        </is>
      </c>
      <c r="K942" s="98">
        <f>IF(SUM(O942:S942)=0, "", ROUND(((O942*3+P942*3+Q942*3+R942*3+S942*1)/13)*5,0))</f>
        <v/>
      </c>
      <c r="L942" s="99">
        <f>IF(OR($C942="",K942=""),"",COUNTIFS($C$4:$C$1500,$C942,K$4:K$1500,"&gt;"&amp;K942)+1)</f>
        <v/>
      </c>
      <c r="M942" s="99">
        <f>IF(OR($C942="",K942=""),"",IF(AND($C942&gt;=1001,$C942&lt;=1005),COUNTIFS($C$4:$C$1500,"&gt;=1001",$C$4:$C$1500,"&lt;=1005",K$4:K$1500,"&gt;"&amp;K942)+1,IF(AND($C942&gt;=1101,$C942&lt;=1105),COUNTIFS($C$4:$C$1500,"&gt;=1101",$C$4:$C$1500,"&lt;=1105",K$4:K$1500,"&gt;"&amp;K942)+1,IF(AND($C942&gt;=901,$C942&lt;=905),COUNTIFS($C$4:$C$1500,"&gt;=901",$C$4:$C$1500,"&lt;=905",K$4:K$1500,"&gt;"&amp;K942)+1,IF(AND($C942&gt;=801,$C942&lt;=805),COUNTIFS($C$4:$C$1500,"&gt;=801",$C$4:$C$1500,"&lt;=805",K$4:K$1500,"&gt;"&amp;K942)+1,IF(AND($C942&gt;=701,$C942&lt;=705),COUNTIFS($C$4:$C$1500,"&gt;=701",$C$4:$C$1500,"&lt;=705",K$4:K$1500,"&gt;"&amp;K942)+1,IF(AND($C942&gt;=601,$C942&lt;=606),COUNTIFS($C$4:$C$1500,"&gt;=601",$C$4:$C$1500,"&lt;=606",K$4:K$1500,"&gt;"&amp;K942)+1,"")))))))</f>
        <v/>
      </c>
      <c r="N942" s="99">
        <f>IF(OR($C942="",K942=""),"",IF(OR(AND($C942&gt;=1001,$C942&lt;=1005),AND($C942&gt;=1101,$C942&lt;=1105)),COUNTIFS($C$4:$C$1500,"&gt;=1001",$C$4:$C$1500,"&lt;=1005",K$4:K$1500,"&gt;"&amp;K942)+COUNTIFS($C$4:$C$1500,"&gt;=1101",$C$4:$C$1500,"&lt;=1105",K$4:K$1500,"&gt;"&amp;K942)+1,""))</f>
        <v/>
      </c>
      <c r="O942" s="94" t="n">
        <v>46.26</v>
      </c>
      <c r="P942" s="94" t="n">
        <v>60.53</v>
      </c>
      <c r="Q942" s="94" t="n">
        <v>43.19</v>
      </c>
      <c r="R942" s="94" t="n">
        <v>46.34</v>
      </c>
      <c r="S942" s="94" t="n">
        <v>69.09</v>
      </c>
      <c r="T942" s="99">
        <f>IF(AND(O942&gt;0,O942&lt;36),1,IF(AND(O942&gt;=36,O942&lt;51),2,IF(AND(O942&gt;=51,O942&lt;71),3,IF(AND(O942&gt;=71,O942&lt;=100),4,))))</f>
        <v/>
      </c>
      <c r="U942" s="99">
        <f>IF(AND(P942&gt;0,P942&lt;41),1,IF(AND(P942&gt;=41,P942&lt;56),2,IF(AND(P942&gt;=56,P942&lt;71),3,IF(AND(P942&gt;=71,P942&lt;=100),4,))))</f>
        <v/>
      </c>
      <c r="V942" s="99">
        <f>IF(AND(Q942&gt;0,Q942&lt;41),1,IF(AND(Q942&gt;=41,Q942&lt;56),2,IF(AND(Q942&gt;=56,Q942&lt;71),3,IF(AND(Q942&gt;=71,Q942&lt;=100),4,))))</f>
        <v/>
      </c>
      <c r="W942" s="99">
        <f>IF(AND(R942&gt;0,R942&lt;36),1,IF(AND(R942&gt;=36,R942&lt;51),2,IF(AND(R942&gt;=51,R942&lt;66),3,IF(AND(R942&gt;=66,R942&lt;=100),4,))))</f>
        <v/>
      </c>
      <c r="X942" s="100">
        <f>IF(AND(S942&gt;0,S942&lt;37),1,IF(AND(S942&gt;=37,S942&lt;58),2,IF(AND(S942&gt;=58,S942&lt;71),3,IF(AND(S942&gt;=71,S942&lt;=100),4,))))</f>
        <v/>
      </c>
      <c r="Y942" s="101">
        <f>IF(SUM(AC942:AG942)=0, "", ROUND(((AC942*3+AD942*3+AE942*3+AF942*3+AG942*1)/13)*5,0))</f>
        <v/>
      </c>
      <c r="Z942" s="99">
        <f>IF(OR($C942="",Y942=""),"",COUNTIFS($C$4:$C$1500,$C942,Y$4:Y$1500,"&gt;"&amp;Y942)+1)</f>
        <v/>
      </c>
      <c r="AA942" s="99">
        <f>IF(OR($C942="",Y942=""),"",IF(AND($C942&gt;=1001,$C942&lt;=1005),COUNTIFS($C$4:$C$1500,"&gt;=1001",$C$4:$C$1500,"&lt;=1005",Y$4:Y$1500,"&gt;"&amp;Y942)+1,IF(AND($C942&gt;=1101,$C942&lt;=1105),COUNTIFS($C$4:$C$1500,"&gt;=1101",$C$4:$C$1500,"&lt;=1105",Y$4:Y$1500,"&gt;"&amp;Y942)+1,IF(AND($C942&gt;=901,$C942&lt;=905),COUNTIFS($C$4:$C$1500,"&gt;=901",$C$4:$C$1500,"&lt;=905",Y$4:Y$1500,"&gt;"&amp;Y942)+1,IF(AND($C942&gt;=801,$C942&lt;=805),COUNTIFS($C$4:$C$1500,"&gt;=801",$C$4:$C$1500,"&lt;=805",Y$4:Y$1500,"&gt;"&amp;Y942)+1,IF(AND($C942&gt;=701,$C942&lt;=705),COUNTIFS($C$4:$C$1500,"&gt;=701",$C$4:$C$1500,"&lt;=705",Y$4:Y$1500,"&gt;"&amp;Y942)+1,IF(AND($C942&gt;=601,$C942&lt;=606),COUNTIFS($C$4:$C$1500,"&gt;=601",$C$4:$C$1500,"&lt;=606",Y$4:Y$1500,"&gt;"&amp;Y942)+1,"")))))))</f>
        <v/>
      </c>
      <c r="AB942" s="99">
        <f>IF(OR($C942="",Y942=""),"",IF(OR(AND($C942&gt;=1001,$C942&lt;=1005),AND($C942&gt;=1101,$C942&lt;=1105)),COUNTIFS($C$4:$C$1500,"&gt;=1001",$C$4:$C$1500,"&lt;=1005",Y$4:Y$1500,"&gt;"&amp;Y942)+COUNTIFS($C$4:$C$1500,"&gt;=1101",$C$4:$C$1500,"&lt;=1105",Y$4:Y$1500,"&gt;"&amp;Y942)+1,""))</f>
        <v/>
      </c>
      <c r="AC942" s="94" t="n">
        <v>52.55</v>
      </c>
      <c r="AD942" s="94" t="n">
        <v>34.92</v>
      </c>
      <c r="AE942" s="94" t="n">
        <v>50.39</v>
      </c>
      <c r="AF942" s="94" t="n">
        <v>51.22</v>
      </c>
      <c r="AG942" s="94" t="n">
        <v>37.09</v>
      </c>
      <c r="AH942" s="99">
        <f>IF(AND(AC942&gt;0,AC942&lt;36),1,IF(AND(AC942&gt;=36,AC942&lt;51),2,IF(AND(AC942&gt;=51,AC942&lt;71),3,IF(AND(AC942&gt;=71,AC942&lt;=100),4,))))</f>
        <v/>
      </c>
      <c r="AI942" s="99">
        <f>IF(AND(AD942&gt;0,AD942&lt;41),1,IF(AND(AD942&gt;=41,AD942&lt;56),2,IF(AND(AD942&gt;=56,AD942&lt;71),3,IF(AND(AD942&gt;=71,AD942&lt;=100),4,))))</f>
        <v/>
      </c>
      <c r="AJ942" s="99">
        <f>IF(AND(AE942&gt;0,AE942&lt;41),1,IF(AND(AE942&gt;=41,AE942&lt;56),2,IF(AND(AE942&gt;=56,AE942&lt;71),3,IF(AND(AE942&gt;=71,AE942&lt;=100),4,))))</f>
        <v/>
      </c>
      <c r="AK942" s="99">
        <f>IF(AND(AF942&gt;0,AF942&lt;36),1,IF(AND(AF942&gt;=36,AF942&lt;51),2,IF(AND(AF942&gt;=51,AF942&lt;66),3,IF(AND(AF942&gt;=66,AF942&lt;=100),4,))))</f>
        <v/>
      </c>
      <c r="AL942" s="100">
        <f>IF(AND(AG942&gt;0,AG942&lt;37),1,IF(AND(AG942&gt;=37,AG942&lt;58),2,IF(AND(AG942&gt;=58,AG942&lt;71),3,IF(AND(AG942&gt;=71,AG942&lt;=100),4,))))</f>
        <v/>
      </c>
      <c r="AM942" s="101">
        <f>IF((Y942&lt;&gt;"")*(K942&lt;&gt;""),Y942-K942,"")</f>
        <v/>
      </c>
      <c r="AN942" s="99">
        <f>IF((Z942&lt;&gt;"")*(L942&lt;&gt;""),Z942-L942,"")</f>
        <v/>
      </c>
      <c r="AO942" s="99">
        <f>IF((AA942&lt;&gt;"")*(M942&lt;&gt;""),AA942-M942,"")</f>
        <v/>
      </c>
      <c r="AP942" s="99">
        <f>IF((AB942&lt;&gt;"")*(N942&lt;&gt;""),AB942-N942,"")</f>
        <v/>
      </c>
      <c r="AQ942" s="94">
        <f>IF((AC942&lt;&gt;"")*(O942&lt;&gt;""),AC942-O942,"")</f>
        <v/>
      </c>
      <c r="AR942" s="94">
        <f>IF((AD942&lt;&gt;"")*(P942&lt;&gt;""),AD942-P942,"")</f>
        <v/>
      </c>
      <c r="AS942" s="94">
        <f>IF((AE942&lt;&gt;"")*(Q942&lt;&gt;""),AE942-Q942,"")</f>
        <v/>
      </c>
      <c r="AT942" s="94">
        <f>IF((AF942&lt;&gt;"")*(R942&lt;&gt;""),AF942-R942,"")</f>
        <v/>
      </c>
      <c r="AU942" s="94">
        <f>IF((AG942&lt;&gt;"")*(S942&lt;&gt;""),AG942-S942,"")</f>
        <v/>
      </c>
      <c r="AV942" s="99">
        <f>IF((AH942&lt;&gt;"")*(T942&lt;&gt;""),AH942-T942,"")</f>
        <v/>
      </c>
      <c r="AW942" s="99">
        <f>IF((AI942&lt;&gt;"")*(U942&lt;&gt;""),AI942-U942,"")</f>
        <v/>
      </c>
      <c r="AX942" s="99">
        <f>IF((AJ942&lt;&gt;"")*(V942&lt;&gt;""),AJ942-V942,"")</f>
        <v/>
      </c>
      <c r="AY942" s="99">
        <f>IF((AK942&lt;&gt;"")*(W942&lt;&gt;""),AK942-W942,"")</f>
        <v/>
      </c>
      <c r="AZ942" s="102">
        <f>IF((AL942&lt;&gt;"")*(X942&lt;&gt;""),AL942-X942,"")</f>
        <v/>
      </c>
      <c r="BA942" s="50">
        <f>IFERROR(__xludf.dummyfunction("AI(""Actúa como un tutor académico y dirígete personalmente al estudiante "" &amp; I942 &amp; "" "" &amp; J942 &amp; "" "" &amp; G942 &amp; "" "" &amp; H942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AM942 &amp; ""'. Diferencias por área: Matemáticas ("" &amp; AQ942 &amp; ""), Ciencias Natura"&amp;"les ("" &amp; AR942 &amp; ""), Sociales ("" &amp; AS942 &amp; ""), Lectura Crítica ("" &amp; AT942 &amp; "") e Inglés ("" &amp; AU942 &amp; ""). Variación en posición: grupo ("" &amp; AN942 &amp; ""), grado ("" &amp; AO942 &amp; "") y media ("" &amp; AP942 &amp; ""). Puntajes Primer Simulacro: Global "" &amp; K942 &amp; "", Mat "" &amp; "&amp;"O4 &amp; "", Cien "" &amp; P942 &amp; "", Soc "" &amp; Q942 &amp; "", Lec "" &amp; R942 &amp; "", Ing "" &amp; S942 &amp; "". Puntajes Segundo Simulacro: Global "" &amp; Y942 &amp; "", Mat "" &amp; AC942 &amp; "", Cien "" &amp; AD942 &amp; "", Soc "" &amp; AE942 &amp; "", Lec "" &amp; AF942 &amp; "", Ing "" &amp; AG942 &amp; "". Escribe un mensaje motivador"&amp;" y breve (máximo 4 líneas)."")
"),"=AI(""Actúa como un tutor académico y dirígete personalmente al estudiante "" &amp; I942 &amp; "" "" &amp; J942 &amp; "" "" &amp; G942 &amp; "" "" &amp; H942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AM942 &amp; ""'. Diferencias por área: Matemáticas ("" &amp; AQ942 &amp; ""), Ciencias Natur"&amp;"ales ("" &amp; AR942 &amp; ""), Sociales ("" &amp; AS942 &amp; ""), Lectura Crítica ("" &amp; AT942 &amp; "") e Inglés ("" &amp; AU942 &amp; ""). Variación en posición: grupo ("" &amp; AN942 &amp; ""), grado ("" &amp; AO942 &amp; "") y media ("" &amp; AP942 &amp; ""). Puntajes Primer Simulacro: Global "" &amp; K942 &amp; "", Mat "" &amp;"&amp;" O942 &amp; "", Cien "" &amp; P942 &amp; "", Soc "" &amp; Q942 &amp; "", Lec "" &amp; R942 &amp; "", Ing "" &amp; S942 &amp; "". Puntajes Segundo Simulacro: Global "" &amp; Y942 &amp; "", Mat "" &amp; AC942 &amp; "", Cien "" &amp; AD942 &amp; "", Soc "" &amp; AE942 &amp; "", Lec "" &amp; AF942 &amp; "", Ing "" &amp; AG942 &amp; "". Escribe un mensaje motivado"&amp;"r y breve (máximo 4 líneas)."")
")</f>
        <v/>
      </c>
      <c r="BB942" s="119">
        <f>IF(SUM(BC942:BG942)=0,"",IF(BG942="",ROUND(((BC942*3+BD942*3+BE942*3+BF942*3)/12)*5,0),ROUND(((BC942*3+BD942*3+BE942*3+BF942*3+BG942*1)/13)*5,0)))</f>
        <v/>
      </c>
      <c r="BC942" s="119" t="n">
        <v>50</v>
      </c>
      <c r="BD942" s="119" t="n">
        <v>44</v>
      </c>
      <c r="BE942" s="119" t="n">
        <v>46</v>
      </c>
      <c r="BF942" s="119" t="n">
        <v>63</v>
      </c>
      <c r="BG942" s="119" t="n">
        <v>30</v>
      </c>
      <c r="BH942" s="41">
        <f>IF(AND(ISNUMBER(BB942),ISNUMBER(Y942)),BB942-Y942,"")</f>
        <v/>
      </c>
      <c r="BI942" s="119" t="n"/>
      <c r="BJ942" s="119" t="n"/>
      <c r="BK942" s="119" t="n"/>
      <c r="BL942" s="119" t="n"/>
      <c r="BM942" s="119" t="n"/>
    </row>
    <row r="943" ht="15.75" customHeight="1" s="42">
      <c r="A943" s="93" t="n"/>
      <c r="B943" s="94" t="inlineStr">
        <is>
          <t>Bachillerato</t>
        </is>
      </c>
      <c r="C943" s="94" t="n">
        <v>1103</v>
      </c>
      <c r="D943" s="94" t="n"/>
      <c r="E943" s="95" t="n">
        <v>1011592806</v>
      </c>
      <c r="F943" s="96">
        <f>TRIM(G943&amp;" "&amp;H943&amp;" "&amp;I943&amp;" "&amp;J943)</f>
        <v/>
      </c>
      <c r="G943" s="94" t="inlineStr">
        <is>
          <t>Amazará</t>
        </is>
      </c>
      <c r="H943" s="94" t="inlineStr">
        <is>
          <t>González</t>
        </is>
      </c>
      <c r="I943" s="94" t="inlineStr">
        <is>
          <t>Edwin</t>
        </is>
      </c>
      <c r="J943" s="97" t="inlineStr">
        <is>
          <t>Andrés</t>
        </is>
      </c>
      <c r="K943" s="98">
        <f>IF(SUM(O943:S943)=0, "", ROUND(((O943*3+P943*3+Q943*3+R943*3+S943*1)/13)*5,0))</f>
        <v/>
      </c>
      <c r="L943" s="99">
        <f>IF(OR($C943="",K943=""),"",COUNTIFS($C$4:$C$1500,$C943,K$4:K$1500,"&gt;"&amp;K943)+1)</f>
        <v/>
      </c>
      <c r="M943" s="99">
        <f>IF(OR($C943="",K943=""),"",IF(AND($C943&gt;=1001,$C943&lt;=1005),COUNTIFS($C$4:$C$1500,"&gt;=1001",$C$4:$C$1500,"&lt;=1005",K$4:K$1500,"&gt;"&amp;K943)+1,IF(AND($C943&gt;=1101,$C943&lt;=1105),COUNTIFS($C$4:$C$1500,"&gt;=1101",$C$4:$C$1500,"&lt;=1105",K$4:K$1500,"&gt;"&amp;K943)+1,IF(AND($C943&gt;=901,$C943&lt;=905),COUNTIFS($C$4:$C$1500,"&gt;=901",$C$4:$C$1500,"&lt;=905",K$4:K$1500,"&gt;"&amp;K943)+1,IF(AND($C943&gt;=801,$C943&lt;=805),COUNTIFS($C$4:$C$1500,"&gt;=801",$C$4:$C$1500,"&lt;=805",K$4:K$1500,"&gt;"&amp;K943)+1,IF(AND($C943&gt;=701,$C943&lt;=705),COUNTIFS($C$4:$C$1500,"&gt;=701",$C$4:$C$1500,"&lt;=705",K$4:K$1500,"&gt;"&amp;K943)+1,IF(AND($C943&gt;=601,$C943&lt;=606),COUNTIFS($C$4:$C$1500,"&gt;=601",$C$4:$C$1500,"&lt;=606",K$4:K$1500,"&gt;"&amp;K943)+1,"")))))))</f>
        <v/>
      </c>
      <c r="N943" s="99">
        <f>IF(OR($C943="",K943=""),"",IF(OR(AND($C943&gt;=1001,$C943&lt;=1005),AND($C943&gt;=1101,$C943&lt;=1105)),COUNTIFS($C$4:$C$1500,"&gt;=1001",$C$4:$C$1500,"&lt;=1005",K$4:K$1500,"&gt;"&amp;K943)+COUNTIFS($C$4:$C$1500,"&gt;=1101",$C$4:$C$1500,"&lt;=1105",K$4:K$1500,"&gt;"&amp;K943)+1,""))</f>
        <v/>
      </c>
      <c r="O943" s="94" t="n">
        <v>67.87</v>
      </c>
      <c r="P943" s="94" t="n">
        <v>61.86</v>
      </c>
      <c r="Q943" s="94" t="n">
        <v>47.88</v>
      </c>
      <c r="R943" s="94" t="n">
        <v>46.34</v>
      </c>
      <c r="S943" s="94" t="n">
        <v>38.18</v>
      </c>
      <c r="T943" s="99">
        <f>IF(AND(O943&gt;0,O943&lt;36),1,IF(AND(O943&gt;=36,O943&lt;51),2,IF(AND(O943&gt;=51,O943&lt;71),3,IF(AND(O943&gt;=71,O943&lt;=100),4,))))</f>
        <v/>
      </c>
      <c r="U943" s="99">
        <f>IF(AND(P943&gt;0,P943&lt;41),1,IF(AND(P943&gt;=41,P943&lt;56),2,IF(AND(P943&gt;=56,P943&lt;71),3,IF(AND(P943&gt;=71,P943&lt;=100),4,))))</f>
        <v/>
      </c>
      <c r="V943" s="99">
        <f>IF(AND(Q943&gt;0,Q943&lt;41),1,IF(AND(Q943&gt;=41,Q943&lt;56),2,IF(AND(Q943&gt;=56,Q943&lt;71),3,IF(AND(Q943&gt;=71,Q943&lt;=100),4,))))</f>
        <v/>
      </c>
      <c r="W943" s="99">
        <f>IF(AND(R943&gt;0,R943&lt;36),1,IF(AND(R943&gt;=36,R943&lt;51),2,IF(AND(R943&gt;=51,R943&lt;66),3,IF(AND(R943&gt;=66,R943&lt;=100),4,))))</f>
        <v/>
      </c>
      <c r="X943" s="100">
        <f>IF(AND(S943&gt;0,S943&lt;37),1,IF(AND(S943&gt;=37,S943&lt;58),2,IF(AND(S943&gt;=58,S943&lt;71),3,IF(AND(S943&gt;=71,S943&lt;=100),4,))))</f>
        <v/>
      </c>
      <c r="Y943" s="101">
        <f>IF(SUM(AC943:AG943)=0, "", ROUND(((AC943*3+AD943*3+AE943*3+AF943*3+AG943*1)/13)*5,0))</f>
        <v/>
      </c>
      <c r="Z943" s="99">
        <f>IF(OR($C943="",Y943=""),"",COUNTIFS($C$4:$C$1500,$C943,Y$4:Y$1500,"&gt;"&amp;Y943)+1)</f>
        <v/>
      </c>
      <c r="AA943" s="99">
        <f>IF(OR($C943="",Y943=""),"",IF(AND($C943&gt;=1001,$C943&lt;=1005),COUNTIFS($C$4:$C$1500,"&gt;=1001",$C$4:$C$1500,"&lt;=1005",Y$4:Y$1500,"&gt;"&amp;Y943)+1,IF(AND($C943&gt;=1101,$C943&lt;=1105),COUNTIFS($C$4:$C$1500,"&gt;=1101",$C$4:$C$1500,"&lt;=1105",Y$4:Y$1500,"&gt;"&amp;Y943)+1,IF(AND($C943&gt;=901,$C943&lt;=905),COUNTIFS($C$4:$C$1500,"&gt;=901",$C$4:$C$1500,"&lt;=905",Y$4:Y$1500,"&gt;"&amp;Y943)+1,IF(AND($C943&gt;=801,$C943&lt;=805),COUNTIFS($C$4:$C$1500,"&gt;=801",$C$4:$C$1500,"&lt;=805",Y$4:Y$1500,"&gt;"&amp;Y943)+1,IF(AND($C943&gt;=701,$C943&lt;=705),COUNTIFS($C$4:$C$1500,"&gt;=701",$C$4:$C$1500,"&lt;=705",Y$4:Y$1500,"&gt;"&amp;Y943)+1,IF(AND($C943&gt;=601,$C943&lt;=606),COUNTIFS($C$4:$C$1500,"&gt;=601",$C$4:$C$1500,"&lt;=606",Y$4:Y$1500,"&gt;"&amp;Y943)+1,"")))))))</f>
        <v/>
      </c>
      <c r="AB943" s="99">
        <f>IF(OR($C943="",Y943=""),"",IF(OR(AND($C943&gt;=1001,$C943&lt;=1005),AND($C943&gt;=1101,$C943&lt;=1105)),COUNTIFS($C$4:$C$1500,"&gt;=1001",$C$4:$C$1500,"&lt;=1005",Y$4:Y$1500,"&gt;"&amp;Y943)+COUNTIFS($C$4:$C$1500,"&gt;=1101",$C$4:$C$1500,"&lt;=1105",Y$4:Y$1500,"&gt;"&amp;Y943)+1,""))</f>
        <v/>
      </c>
      <c r="AC943" s="94" t="n">
        <v>46.2</v>
      </c>
      <c r="AD943" s="94" t="n">
        <v>52.67</v>
      </c>
      <c r="AE943" s="94" t="n">
        <v>44.82</v>
      </c>
      <c r="AF943" s="94" t="n">
        <v>61.46</v>
      </c>
      <c r="AG943" s="94" t="n">
        <v>46</v>
      </c>
      <c r="AH943" s="99">
        <f>IF(AND(AC943&gt;0,AC943&lt;36),1,IF(AND(AC943&gt;=36,AC943&lt;51),2,IF(AND(AC943&gt;=51,AC943&lt;71),3,IF(AND(AC943&gt;=71,AC943&lt;=100),4,))))</f>
        <v/>
      </c>
      <c r="AI943" s="99">
        <f>IF(AND(AD943&gt;0,AD943&lt;41),1,IF(AND(AD943&gt;=41,AD943&lt;56),2,IF(AND(AD943&gt;=56,AD943&lt;71),3,IF(AND(AD943&gt;=71,AD943&lt;=100),4,))))</f>
        <v/>
      </c>
      <c r="AJ943" s="99">
        <f>IF(AND(AE943&gt;0,AE943&lt;41),1,IF(AND(AE943&gt;=41,AE943&lt;56),2,IF(AND(AE943&gt;=56,AE943&lt;71),3,IF(AND(AE943&gt;=71,AE943&lt;=100),4,))))</f>
        <v/>
      </c>
      <c r="AK943" s="99">
        <f>IF(AND(AF943&gt;0,AF943&lt;36),1,IF(AND(AF943&gt;=36,AF943&lt;51),2,IF(AND(AF943&gt;=51,AF943&lt;66),3,IF(AND(AF943&gt;=66,AF943&lt;=100),4,))))</f>
        <v/>
      </c>
      <c r="AL943" s="100">
        <f>IF(AND(AG943&gt;0,AG943&lt;37),1,IF(AND(AG943&gt;=37,AG943&lt;58),2,IF(AND(AG943&gt;=58,AG943&lt;71),3,IF(AND(AG943&gt;=71,AG943&lt;=100),4,))))</f>
        <v/>
      </c>
      <c r="AM943" s="101">
        <f>IF((Y943&lt;&gt;"")*(K943&lt;&gt;""),Y943-K943,"")</f>
        <v/>
      </c>
      <c r="AN943" s="99">
        <f>IF((Z943&lt;&gt;"")*(L943&lt;&gt;""),Z943-L943,"")</f>
        <v/>
      </c>
      <c r="AO943" s="99">
        <f>IF((AA943&lt;&gt;"")*(M943&lt;&gt;""),AA943-M943,"")</f>
        <v/>
      </c>
      <c r="AP943" s="99">
        <f>IF((AB943&lt;&gt;"")*(N943&lt;&gt;""),AB943-N943,"")</f>
        <v/>
      </c>
      <c r="AQ943" s="94">
        <f>IF((AC943&lt;&gt;"")*(O943&lt;&gt;""),AC943-O943,"")</f>
        <v/>
      </c>
      <c r="AR943" s="94">
        <f>IF((AD943&lt;&gt;"")*(P943&lt;&gt;""),AD943-P943,"")</f>
        <v/>
      </c>
      <c r="AS943" s="94">
        <f>IF((AE943&lt;&gt;"")*(Q943&lt;&gt;""),AE943-Q943,"")</f>
        <v/>
      </c>
      <c r="AT943" s="94">
        <f>IF((AF943&lt;&gt;"")*(R943&lt;&gt;""),AF943-R943,"")</f>
        <v/>
      </c>
      <c r="AU943" s="94">
        <f>IF((AG943&lt;&gt;"")*(S943&lt;&gt;""),AG943-S943,"")</f>
        <v/>
      </c>
      <c r="AV943" s="99">
        <f>IF((AH943&lt;&gt;"")*(T943&lt;&gt;""),AH943-T943,"")</f>
        <v/>
      </c>
      <c r="AW943" s="99">
        <f>IF((AI943&lt;&gt;"")*(U943&lt;&gt;""),AI943-U943,"")</f>
        <v/>
      </c>
      <c r="AX943" s="99">
        <f>IF((AJ943&lt;&gt;"")*(V943&lt;&gt;""),AJ943-V943,"")</f>
        <v/>
      </c>
      <c r="AY943" s="99">
        <f>IF((AK943&lt;&gt;"")*(W943&lt;&gt;""),AK943-W943,"")</f>
        <v/>
      </c>
      <c r="AZ943" s="102">
        <f>IF((AL943&lt;&gt;"")*(X943&lt;&gt;""),AL943-X943,"")</f>
        <v/>
      </c>
      <c r="BA943" s="50">
        <f>IFERROR(__xludf.dummyfunction("AI(""Actúa como un tutor académico y dirígete personalmente al estudiante "" &amp; I943 &amp; "" "" &amp; J943 &amp; "" "" &amp; G943 &amp; "" "" &amp; H943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AM943 &amp; ""'. Diferencias por área: Matemáticas ("" &amp; AQ943 &amp; ""), Ciencias Natura"&amp;"les ("" &amp; AR943 &amp; ""), Sociales ("" &amp; AS943 &amp; ""), Lectura Crítica ("" &amp; AT943 &amp; "") e Inglés ("" &amp; AU943 &amp; ""). Variación en posición: grupo ("" &amp; AN943 &amp; ""), grado ("" &amp; AO943 &amp; "") y media ("" &amp; AP943 &amp; ""). Puntajes Primer Simulacro: Global "" &amp; K943 &amp; "", Mat "" &amp; "&amp;"O4 &amp; "", Cien "" &amp; P943 &amp; "", Soc "" &amp; Q943 &amp; "", Lec "" &amp; R943 &amp; "", Ing "" &amp; S943 &amp; "". Puntajes Segundo Simulacro: Global "" &amp; Y943 &amp; "", Mat "" &amp; AC943 &amp; "", Cien "" &amp; AD943 &amp; "", Soc "" &amp; AE943 &amp; "", Lec "" &amp; AF943 &amp; "", Ing "" &amp; AG943 &amp; "". Escribe un mensaje motivador"&amp;" y breve (máximo 4 líneas)."")
"),"=AI(""Actúa como un tutor académico y dirígete personalmente al estudiante "" &amp; I943 &amp; "" "" &amp; J943 &amp; "" "" &amp; G943 &amp; "" "" &amp; H943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AM943 &amp; ""'. Diferencias por área: Matemáticas ("" &amp; AQ943 &amp; ""), Ciencias Natur"&amp;"ales ("" &amp; AR943 &amp; ""), Sociales ("" &amp; AS943 &amp; ""), Lectura Crítica ("" &amp; AT943 &amp; "") e Inglés ("" &amp; AU943 &amp; ""). Variación en posición: grupo ("" &amp; AN943 &amp; ""), grado ("" &amp; AO943 &amp; "") y media ("" &amp; AP943 &amp; ""). Puntajes Primer Simulacro: Global "" &amp; K943 &amp; "", Mat "" &amp;"&amp;" O943 &amp; "", Cien "" &amp; P943 &amp; "", Soc "" &amp; Q943 &amp; "", Lec "" &amp; R943 &amp; "", Ing "" &amp; S943 &amp; "". Puntajes Segundo Simulacro: Global "" &amp; Y943 &amp; "", Mat "" &amp; AC943 &amp; "", Cien "" &amp; AD943 &amp; "", Soc "" &amp; AE943 &amp; "", Lec "" &amp; AF943 &amp; "", Ing "" &amp; AG943 &amp; "". Escribe un mensaje motivado"&amp;"r y breve (máximo 4 líneas)."")
")</f>
        <v/>
      </c>
      <c r="BB943" s="119">
        <f>IF(SUM(BC943:BG943)=0,"",IF(BG943="",ROUND(((BC943*3+BD943*3+BE943*3+BF943*3)/12)*5,0),ROUND(((BC943*3+BD943*3+BE943*3+BF943*3+BG943*1)/13)*5,0)))</f>
        <v/>
      </c>
      <c r="BC943" s="119" t="n">
        <v>65</v>
      </c>
      <c r="BD943" s="119" t="n">
        <v>48</v>
      </c>
      <c r="BE943" s="119" t="n">
        <v>43</v>
      </c>
      <c r="BF943" s="119" t="n">
        <v>52</v>
      </c>
      <c r="BG943" s="119" t="n">
        <v>43</v>
      </c>
      <c r="BH943" s="41">
        <f>IF(AND(ISNUMBER(BB943),ISNUMBER(Y943)),BB943-Y943,"")</f>
        <v/>
      </c>
      <c r="BI943" s="119" t="n"/>
      <c r="BJ943" s="119" t="n"/>
      <c r="BK943" s="119" t="n"/>
      <c r="BL943" s="119" t="n"/>
      <c r="BM943" s="119" t="n"/>
    </row>
    <row r="944" ht="15.75" customHeight="1" s="42">
      <c r="A944" s="93" t="n"/>
      <c r="B944" s="94" t="inlineStr">
        <is>
          <t>Bachillerato</t>
        </is>
      </c>
      <c r="C944" s="94" t="n">
        <v>1103</v>
      </c>
      <c r="D944" s="94" t="n"/>
      <c r="E944" s="95" t="n">
        <v>1011593189</v>
      </c>
      <c r="F944" s="96">
        <f>TRIM(G944&amp;" "&amp;H944&amp;" "&amp;I944&amp;" "&amp;J944)</f>
        <v/>
      </c>
      <c r="G944" s="94" t="inlineStr">
        <is>
          <t>Arias</t>
        </is>
      </c>
      <c r="H944" s="94" t="inlineStr">
        <is>
          <t>Carvajal</t>
        </is>
      </c>
      <c r="I944" s="94" t="inlineStr">
        <is>
          <t>Mariana</t>
        </is>
      </c>
      <c r="J944" s="97" t="n"/>
      <c r="K944" s="98">
        <f>IF(SUM(O944:S944)=0, "", ROUND(((O944*3+P944*3+Q944*3+R944*3+S944*1)/13)*5,0))</f>
        <v/>
      </c>
      <c r="L944" s="99">
        <f>IF(OR($C944="",K944=""),"",COUNTIFS($C$4:$C$1500,$C944,K$4:K$1500,"&gt;"&amp;K944)+1)</f>
        <v/>
      </c>
      <c r="M944" s="99">
        <f>IF(OR($C944="",K944=""),"",IF(AND($C944&gt;=1001,$C944&lt;=1005),COUNTIFS($C$4:$C$1500,"&gt;=1001",$C$4:$C$1500,"&lt;=1005",K$4:K$1500,"&gt;"&amp;K944)+1,IF(AND($C944&gt;=1101,$C944&lt;=1105),COUNTIFS($C$4:$C$1500,"&gt;=1101",$C$4:$C$1500,"&lt;=1105",K$4:K$1500,"&gt;"&amp;K944)+1,IF(AND($C944&gt;=901,$C944&lt;=905),COUNTIFS($C$4:$C$1500,"&gt;=901",$C$4:$C$1500,"&lt;=905",K$4:K$1500,"&gt;"&amp;K944)+1,IF(AND($C944&gt;=801,$C944&lt;=805),COUNTIFS($C$4:$C$1500,"&gt;=801",$C$4:$C$1500,"&lt;=805",K$4:K$1500,"&gt;"&amp;K944)+1,IF(AND($C944&gt;=701,$C944&lt;=705),COUNTIFS($C$4:$C$1500,"&gt;=701",$C$4:$C$1500,"&lt;=705",K$4:K$1500,"&gt;"&amp;K944)+1,IF(AND($C944&gt;=601,$C944&lt;=606),COUNTIFS($C$4:$C$1500,"&gt;=601",$C$4:$C$1500,"&lt;=606",K$4:K$1500,"&gt;"&amp;K944)+1,"")))))))</f>
        <v/>
      </c>
      <c r="N944" s="99">
        <f>IF(OR($C944="",K944=""),"",IF(OR(AND($C944&gt;=1001,$C944&lt;=1005),AND($C944&gt;=1101,$C944&lt;=1105)),COUNTIFS($C$4:$C$1500,"&gt;=1001",$C$4:$C$1500,"&lt;=1005",K$4:K$1500,"&gt;"&amp;K944)+COUNTIFS($C$4:$C$1500,"&gt;=1101",$C$4:$C$1500,"&lt;=1105",K$4:K$1500,"&gt;"&amp;K944)+1,""))</f>
        <v/>
      </c>
      <c r="O944" s="94" t="n">
        <v>66.45999999999999</v>
      </c>
      <c r="P944" s="94" t="n">
        <v>53.59</v>
      </c>
      <c r="Q944" s="94" t="n">
        <v>49.44</v>
      </c>
      <c r="R944" s="94" t="n">
        <v>53.66</v>
      </c>
      <c r="S944" s="94" t="n">
        <v>41.82</v>
      </c>
      <c r="T944" s="99">
        <f>IF(AND(O944&gt;0,O944&lt;36),1,IF(AND(O944&gt;=36,O944&lt;51),2,IF(AND(O944&gt;=51,O944&lt;71),3,IF(AND(O944&gt;=71,O944&lt;=100),4,))))</f>
        <v/>
      </c>
      <c r="U944" s="99">
        <f>IF(AND(P944&gt;0,P944&lt;41),1,IF(AND(P944&gt;=41,P944&lt;56),2,IF(AND(P944&gt;=56,P944&lt;71),3,IF(AND(P944&gt;=71,P944&lt;=100),4,))))</f>
        <v/>
      </c>
      <c r="V944" s="99">
        <f>IF(AND(Q944&gt;0,Q944&lt;41),1,IF(AND(Q944&gt;=41,Q944&lt;56),2,IF(AND(Q944&gt;=56,Q944&lt;71),3,IF(AND(Q944&gt;=71,Q944&lt;=100),4,))))</f>
        <v/>
      </c>
      <c r="W944" s="99">
        <f>IF(AND(R944&gt;0,R944&lt;36),1,IF(AND(R944&gt;=36,R944&lt;51),2,IF(AND(R944&gt;=51,R944&lt;66),3,IF(AND(R944&gt;=66,R944&lt;=100),4,))))</f>
        <v/>
      </c>
      <c r="X944" s="100">
        <f>IF(AND(S944&gt;0,S944&lt;37),1,IF(AND(S944&gt;=37,S944&lt;58),2,IF(AND(S944&gt;=58,S944&lt;71),3,IF(AND(S944&gt;=71,S944&lt;=100),4,))))</f>
        <v/>
      </c>
      <c r="Y944" s="101">
        <f>IF(SUM(AC944:AG944)=0, "", ROUND(((AC944*3+AD944*3+AE944*3+AF944*3+AG944*1)/13)*5,0))</f>
        <v/>
      </c>
      <c r="Z944" s="99">
        <f>IF(OR($C944="",Y944=""),"",COUNTIFS($C$4:$C$1500,$C944,Y$4:Y$1500,"&gt;"&amp;Y944)+1)</f>
        <v/>
      </c>
      <c r="AA944" s="99">
        <f>IF(OR($C944="",Y944=""),"",IF(AND($C944&gt;=1001,$C944&lt;=1005),COUNTIFS($C$4:$C$1500,"&gt;=1001",$C$4:$C$1500,"&lt;=1005",Y$4:Y$1500,"&gt;"&amp;Y944)+1,IF(AND($C944&gt;=1101,$C944&lt;=1105),COUNTIFS($C$4:$C$1500,"&gt;=1101",$C$4:$C$1500,"&lt;=1105",Y$4:Y$1500,"&gt;"&amp;Y944)+1,IF(AND($C944&gt;=901,$C944&lt;=905),COUNTIFS($C$4:$C$1500,"&gt;=901",$C$4:$C$1500,"&lt;=905",Y$4:Y$1500,"&gt;"&amp;Y944)+1,IF(AND($C944&gt;=801,$C944&lt;=805),COUNTIFS($C$4:$C$1500,"&gt;=801",$C$4:$C$1500,"&lt;=805",Y$4:Y$1500,"&gt;"&amp;Y944)+1,IF(AND($C944&gt;=701,$C944&lt;=705),COUNTIFS($C$4:$C$1500,"&gt;=701",$C$4:$C$1500,"&lt;=705",Y$4:Y$1500,"&gt;"&amp;Y944)+1,IF(AND($C944&gt;=601,$C944&lt;=606),COUNTIFS($C$4:$C$1500,"&gt;=601",$C$4:$C$1500,"&lt;=606",Y$4:Y$1500,"&gt;"&amp;Y944)+1,"")))))))</f>
        <v/>
      </c>
      <c r="AB944" s="99">
        <f>IF(OR($C944="",Y944=""),"",IF(OR(AND($C944&gt;=1001,$C944&lt;=1005),AND($C944&gt;=1101,$C944&lt;=1105)),COUNTIFS($C$4:$C$1500,"&gt;=1001",$C$4:$C$1500,"&lt;=1005",Y$4:Y$1500,"&gt;"&amp;Y944)+COUNTIFS($C$4:$C$1500,"&gt;=1101",$C$4:$C$1500,"&lt;=1105",Y$4:Y$1500,"&gt;"&amp;Y944)+1,""))</f>
        <v/>
      </c>
      <c r="AC944" s="94" t="n">
        <v>63.34</v>
      </c>
      <c r="AD944" s="94" t="n">
        <v>42.4</v>
      </c>
      <c r="AE944" s="94" t="n">
        <v>48.72</v>
      </c>
      <c r="AF944" s="94" t="n">
        <v>51.22</v>
      </c>
      <c r="AG944" s="94" t="n">
        <v>25.09</v>
      </c>
      <c r="AH944" s="99">
        <f>IF(AND(AC944&gt;0,AC944&lt;36),1,IF(AND(AC944&gt;=36,AC944&lt;51),2,IF(AND(AC944&gt;=51,AC944&lt;71),3,IF(AND(AC944&gt;=71,AC944&lt;=100),4,))))</f>
        <v/>
      </c>
      <c r="AI944" s="99">
        <f>IF(AND(AD944&gt;0,AD944&lt;41),1,IF(AND(AD944&gt;=41,AD944&lt;56),2,IF(AND(AD944&gt;=56,AD944&lt;71),3,IF(AND(AD944&gt;=71,AD944&lt;=100),4,))))</f>
        <v/>
      </c>
      <c r="AJ944" s="99">
        <f>IF(AND(AE944&gt;0,AE944&lt;41),1,IF(AND(AE944&gt;=41,AE944&lt;56),2,IF(AND(AE944&gt;=56,AE944&lt;71),3,IF(AND(AE944&gt;=71,AE944&lt;=100),4,))))</f>
        <v/>
      </c>
      <c r="AK944" s="99">
        <f>IF(AND(AF944&gt;0,AF944&lt;36),1,IF(AND(AF944&gt;=36,AF944&lt;51),2,IF(AND(AF944&gt;=51,AF944&lt;66),3,IF(AND(AF944&gt;=66,AF944&lt;=100),4,))))</f>
        <v/>
      </c>
      <c r="AL944" s="100">
        <f>IF(AND(AG944&gt;0,AG944&lt;37),1,IF(AND(AG944&gt;=37,AG944&lt;58),2,IF(AND(AG944&gt;=58,AG944&lt;71),3,IF(AND(AG944&gt;=71,AG944&lt;=100),4,))))</f>
        <v/>
      </c>
      <c r="AM944" s="101">
        <f>IF((Y944&lt;&gt;"")*(K944&lt;&gt;""),Y944-K944,"")</f>
        <v/>
      </c>
      <c r="AN944" s="99">
        <f>IF((Z944&lt;&gt;"")*(L944&lt;&gt;""),Z944-L944,"")</f>
        <v/>
      </c>
      <c r="AO944" s="99">
        <f>IF((AA944&lt;&gt;"")*(M944&lt;&gt;""),AA944-M944,"")</f>
        <v/>
      </c>
      <c r="AP944" s="99">
        <f>IF((AB944&lt;&gt;"")*(N944&lt;&gt;""),AB944-N944,"")</f>
        <v/>
      </c>
      <c r="AQ944" s="94">
        <f>IF((AC944&lt;&gt;"")*(O944&lt;&gt;""),AC944-O944,"")</f>
        <v/>
      </c>
      <c r="AR944" s="94">
        <f>IF((AD944&lt;&gt;"")*(P944&lt;&gt;""),AD944-P944,"")</f>
        <v/>
      </c>
      <c r="AS944" s="94">
        <f>IF((AE944&lt;&gt;"")*(Q944&lt;&gt;""),AE944-Q944,"")</f>
        <v/>
      </c>
      <c r="AT944" s="94">
        <f>IF((AF944&lt;&gt;"")*(R944&lt;&gt;""),AF944-R944,"")</f>
        <v/>
      </c>
      <c r="AU944" s="94">
        <f>IF((AG944&lt;&gt;"")*(S944&lt;&gt;""),AG944-S944,"")</f>
        <v/>
      </c>
      <c r="AV944" s="99">
        <f>IF((AH944&lt;&gt;"")*(T944&lt;&gt;""),AH944-T944,"")</f>
        <v/>
      </c>
      <c r="AW944" s="99">
        <f>IF((AI944&lt;&gt;"")*(U944&lt;&gt;""),AI944-U944,"")</f>
        <v/>
      </c>
      <c r="AX944" s="99">
        <f>IF((AJ944&lt;&gt;"")*(V944&lt;&gt;""),AJ944-V944,"")</f>
        <v/>
      </c>
      <c r="AY944" s="99">
        <f>IF((AK944&lt;&gt;"")*(W944&lt;&gt;""),AK944-W944,"")</f>
        <v/>
      </c>
      <c r="AZ944" s="102">
        <f>IF((AL944&lt;&gt;"")*(X944&lt;&gt;""),AL944-X944,"")</f>
        <v/>
      </c>
      <c r="BA944" s="50">
        <f>IFERROR(__xludf.dummyfunction("AI(""Actúa como un tutor académico y dirígete personalmente al estudiante "" &amp; I944 &amp; "" "" &amp; J944 &amp; "" "" &amp; G944 &amp; "" "" &amp; H944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AM944 &amp; ""'. Diferencias por área: Matemáticas ("" &amp; AQ944 &amp; ""), Ciencias Natura"&amp;"les ("" &amp; AR944 &amp; ""), Sociales ("" &amp; AS944 &amp; ""), Lectura Crítica ("" &amp; AT944 &amp; "") e Inglés ("" &amp; AU944 &amp; ""). Variación en posición: grupo ("" &amp; AN944 &amp; ""), grado ("" &amp; AO944 &amp; "") y media ("" &amp; AP944 &amp; ""). Puntajes Primer Simulacro: Global "" &amp; K944 &amp; "", Mat "" &amp; "&amp;"O4 &amp; "", Cien "" &amp; P944 &amp; "", Soc "" &amp; Q944 &amp; "", Lec "" &amp; R944 &amp; "", Ing "" &amp; S944 &amp; "". Puntajes Segundo Simulacro: Global "" &amp; Y944 &amp; "", Mat "" &amp; AC944 &amp; "", Cien "" &amp; AD944 &amp; "", Soc "" &amp; AE944 &amp; "", Lec "" &amp; AF944 &amp; "", Ing "" &amp; AG944 &amp; "". Escribe un mensaje motivador"&amp;" y breve (máximo 4 líneas)."")
"),"=AI(""Actúa como un tutor académico y dirígete personalmente al estudiante "" &amp; I944 &amp; "" "" &amp; J944 &amp; "" "" &amp; G944 &amp; "" "" &amp; H944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AM944 &amp; ""'. Diferencias por área: Matemáticas ("" &amp; AQ944 &amp; ""), Ciencias Natur"&amp;"ales ("" &amp; AR944 &amp; ""), Sociales ("" &amp; AS944 &amp; ""), Lectura Crítica ("" &amp; AT944 &amp; "") e Inglés ("" &amp; AU944 &amp; ""). Variación en posición: grupo ("" &amp; AN944 &amp; ""), grado ("" &amp; AO944 &amp; "") y media ("" &amp; AP944 &amp; ""). Puntajes Primer Simulacro: Global "" &amp; K944 &amp; "", Mat "" &amp;"&amp;" O944 &amp; "", Cien "" &amp; P944 &amp; "", Soc "" &amp; Q944 &amp; "", Lec "" &amp; R944 &amp; "", Ing "" &amp; S944 &amp; "". Puntajes Segundo Simulacro: Global "" &amp; Y944 &amp; "", Mat "" &amp; AC944 &amp; "", Cien "" &amp; AD944 &amp; "", Soc "" &amp; AE944 &amp; "", Lec "" &amp; AF944 &amp; "", Ing "" &amp; AG944 &amp; "". Escribe un mensaje motivado"&amp;"r y breve (máximo 4 líneas)."")
")</f>
        <v/>
      </c>
      <c r="BB944" s="119">
        <f>IF(SUM(BC944:BG944)=0,"",IF(BG944="",ROUND(((BC944*3+BD944*3+BE944*3+BF944*3)/12)*5,0),ROUND(((BC944*3+BD944*3+BE944*3+BF944*3+BG944*1)/13)*5,0)))</f>
        <v/>
      </c>
      <c r="BC944" s="119" t="n">
        <v>55</v>
      </c>
      <c r="BD944" s="119" t="n">
        <v>51</v>
      </c>
      <c r="BE944" s="119" t="n">
        <v>59</v>
      </c>
      <c r="BF944" s="119" t="n">
        <v>56</v>
      </c>
      <c r="BG944" s="119" t="n">
        <v>50</v>
      </c>
      <c r="BH944" s="41">
        <f>IF(AND(ISNUMBER(BB944),ISNUMBER(Y944)),BB944-Y944,"")</f>
        <v/>
      </c>
      <c r="BI944" s="119" t="n"/>
      <c r="BJ944" s="119" t="n"/>
      <c r="BK944" s="119" t="n"/>
      <c r="BL944" s="119" t="n"/>
      <c r="BM944" s="119" t="n"/>
    </row>
    <row r="945" ht="15.75" customHeight="1" s="42">
      <c r="A945" s="93" t="n"/>
      <c r="B945" s="94" t="inlineStr">
        <is>
          <t>Bachillerato</t>
        </is>
      </c>
      <c r="C945" s="94" t="n">
        <v>1103</v>
      </c>
      <c r="D945" s="94" t="n"/>
      <c r="E945" s="95" t="n">
        <v>1038263964</v>
      </c>
      <c r="F945" s="96">
        <f>TRIM(G945&amp;" "&amp;H945&amp;" "&amp;I945&amp;" "&amp;J945)</f>
        <v/>
      </c>
      <c r="G945" s="94" t="inlineStr">
        <is>
          <t>Barrera</t>
        </is>
      </c>
      <c r="H945" s="94" t="inlineStr">
        <is>
          <t>Rodríguez</t>
        </is>
      </c>
      <c r="I945" s="94" t="inlineStr">
        <is>
          <t>Valeria</t>
        </is>
      </c>
      <c r="J945" s="97" t="n"/>
      <c r="K945" s="98">
        <f>IF(SUM(O945:S945)=0, "", ROUND(((O945*3+P945*3+Q945*3+R945*3+S945*1)/13)*5,0))</f>
        <v/>
      </c>
      <c r="L945" s="99">
        <f>IF(OR($C945="",K945=""),"",COUNTIFS($C$4:$C$1500,$C945,K$4:K$1500,"&gt;"&amp;K945)+1)</f>
        <v/>
      </c>
      <c r="M945" s="99">
        <f>IF(OR($C945="",K945=""),"",IF(AND($C945&gt;=1001,$C945&lt;=1005),COUNTIFS($C$4:$C$1500,"&gt;=1001",$C$4:$C$1500,"&lt;=1005",K$4:K$1500,"&gt;"&amp;K945)+1,IF(AND($C945&gt;=1101,$C945&lt;=1105),COUNTIFS($C$4:$C$1500,"&gt;=1101",$C$4:$C$1500,"&lt;=1105",K$4:K$1500,"&gt;"&amp;K945)+1,IF(AND($C945&gt;=901,$C945&lt;=905),COUNTIFS($C$4:$C$1500,"&gt;=901",$C$4:$C$1500,"&lt;=905",K$4:K$1500,"&gt;"&amp;K945)+1,IF(AND($C945&gt;=801,$C945&lt;=805),COUNTIFS($C$4:$C$1500,"&gt;=801",$C$4:$C$1500,"&lt;=805",K$4:K$1500,"&gt;"&amp;K945)+1,IF(AND($C945&gt;=701,$C945&lt;=705),COUNTIFS($C$4:$C$1500,"&gt;=701",$C$4:$C$1500,"&lt;=705",K$4:K$1500,"&gt;"&amp;K945)+1,IF(AND($C945&gt;=601,$C945&lt;=606),COUNTIFS($C$4:$C$1500,"&gt;=601",$C$4:$C$1500,"&lt;=606",K$4:K$1500,"&gt;"&amp;K945)+1,"")))))))</f>
        <v/>
      </c>
      <c r="N945" s="99">
        <f>IF(OR($C945="",K945=""),"",IF(OR(AND($C945&gt;=1001,$C945&lt;=1005),AND($C945&gt;=1101,$C945&lt;=1105)),COUNTIFS($C$4:$C$1500,"&gt;=1001",$C$4:$C$1500,"&lt;=1005",K$4:K$1500,"&gt;"&amp;K945)+COUNTIFS($C$4:$C$1500,"&gt;=1101",$C$4:$C$1500,"&lt;=1105",K$4:K$1500,"&gt;"&amp;K945)+1,""))</f>
        <v/>
      </c>
      <c r="O945" s="94" t="n">
        <v>45.25</v>
      </c>
      <c r="P945" s="94" t="n">
        <v>49.01</v>
      </c>
      <c r="Q945" s="94" t="n">
        <v>44.76</v>
      </c>
      <c r="R945" s="94" t="n">
        <v>53.66</v>
      </c>
      <c r="S945" s="94" t="n">
        <v>41.82</v>
      </c>
      <c r="T945" s="99">
        <f>IF(AND(O945&gt;0,O945&lt;36),1,IF(AND(O945&gt;=36,O945&lt;51),2,IF(AND(O945&gt;=51,O945&lt;71),3,IF(AND(O945&gt;=71,O945&lt;=100),4,))))</f>
        <v/>
      </c>
      <c r="U945" s="99">
        <f>IF(AND(P945&gt;0,P945&lt;41),1,IF(AND(P945&gt;=41,P945&lt;56),2,IF(AND(P945&gt;=56,P945&lt;71),3,IF(AND(P945&gt;=71,P945&lt;=100),4,))))</f>
        <v/>
      </c>
      <c r="V945" s="99">
        <f>IF(AND(Q945&gt;0,Q945&lt;41),1,IF(AND(Q945&gt;=41,Q945&lt;56),2,IF(AND(Q945&gt;=56,Q945&lt;71),3,IF(AND(Q945&gt;=71,Q945&lt;=100),4,))))</f>
        <v/>
      </c>
      <c r="W945" s="99">
        <f>IF(AND(R945&gt;0,R945&lt;36),1,IF(AND(R945&gt;=36,R945&lt;51),2,IF(AND(R945&gt;=51,R945&lt;66),3,IF(AND(R945&gt;=66,R945&lt;=100),4,))))</f>
        <v/>
      </c>
      <c r="X945" s="100">
        <f>IF(AND(S945&gt;0,S945&lt;37),1,IF(AND(S945&gt;=37,S945&lt;58),2,IF(AND(S945&gt;=58,S945&lt;71),3,IF(AND(S945&gt;=71,S945&lt;=100),4,))))</f>
        <v/>
      </c>
      <c r="Y945" s="101">
        <f>IF(SUM(AC945:AG945)=0, "", ROUND(((AC945*3+AD945*3+AE945*3+AF945*3+AG945*1)/13)*5,0))</f>
        <v/>
      </c>
      <c r="Z945" s="99">
        <f>IF(OR($C945="",Y945=""),"",COUNTIFS($C$4:$C$1500,$C945,Y$4:Y$1500,"&gt;"&amp;Y945)+1)</f>
        <v/>
      </c>
      <c r="AA945" s="99">
        <f>IF(OR($C945="",Y945=""),"",IF(AND($C945&gt;=1001,$C945&lt;=1005),COUNTIFS($C$4:$C$1500,"&gt;=1001",$C$4:$C$1500,"&lt;=1005",Y$4:Y$1500,"&gt;"&amp;Y945)+1,IF(AND($C945&gt;=1101,$C945&lt;=1105),COUNTIFS($C$4:$C$1500,"&gt;=1101",$C$4:$C$1500,"&lt;=1105",Y$4:Y$1500,"&gt;"&amp;Y945)+1,IF(AND($C945&gt;=901,$C945&lt;=905),COUNTIFS($C$4:$C$1500,"&gt;=901",$C$4:$C$1500,"&lt;=905",Y$4:Y$1500,"&gt;"&amp;Y945)+1,IF(AND($C945&gt;=801,$C945&lt;=805),COUNTIFS($C$4:$C$1500,"&gt;=801",$C$4:$C$1500,"&lt;=805",Y$4:Y$1500,"&gt;"&amp;Y945)+1,IF(AND($C945&gt;=701,$C945&lt;=705),COUNTIFS($C$4:$C$1500,"&gt;=701",$C$4:$C$1500,"&lt;=705",Y$4:Y$1500,"&gt;"&amp;Y945)+1,IF(AND($C945&gt;=601,$C945&lt;=606),COUNTIFS($C$4:$C$1500,"&gt;=601",$C$4:$C$1500,"&lt;=606",Y$4:Y$1500,"&gt;"&amp;Y945)+1,"")))))))</f>
        <v/>
      </c>
      <c r="AB945" s="99">
        <f>IF(OR($C945="",Y945=""),"",IF(OR(AND($C945&gt;=1001,$C945&lt;=1005),AND($C945&gt;=1101,$C945&lt;=1105)),COUNTIFS($C$4:$C$1500,"&gt;=1001",$C$4:$C$1500,"&lt;=1005",Y$4:Y$1500,"&gt;"&amp;Y945)+COUNTIFS($C$4:$C$1500,"&gt;=1101",$C$4:$C$1500,"&lt;=1105",Y$4:Y$1500,"&gt;"&amp;Y945)+1,""))</f>
        <v/>
      </c>
      <c r="AC945" s="94" t="n">
        <v>58.22</v>
      </c>
      <c r="AD945" s="94" t="n">
        <v>42.16</v>
      </c>
      <c r="AE945" s="94" t="n">
        <v>40.95</v>
      </c>
      <c r="AF945" s="94" t="n">
        <v>38.41</v>
      </c>
      <c r="AG945" s="94" t="n">
        <v>35.55</v>
      </c>
      <c r="AH945" s="99">
        <f>IF(AND(AC945&gt;0,AC945&lt;36),1,IF(AND(AC945&gt;=36,AC945&lt;51),2,IF(AND(AC945&gt;=51,AC945&lt;71),3,IF(AND(AC945&gt;=71,AC945&lt;=100),4,))))</f>
        <v/>
      </c>
      <c r="AI945" s="99">
        <f>IF(AND(AD945&gt;0,AD945&lt;41),1,IF(AND(AD945&gt;=41,AD945&lt;56),2,IF(AND(AD945&gt;=56,AD945&lt;71),3,IF(AND(AD945&gt;=71,AD945&lt;=100),4,))))</f>
        <v/>
      </c>
      <c r="AJ945" s="99">
        <f>IF(AND(AE945&gt;0,AE945&lt;41),1,IF(AND(AE945&gt;=41,AE945&lt;56),2,IF(AND(AE945&gt;=56,AE945&lt;71),3,IF(AND(AE945&gt;=71,AE945&lt;=100),4,))))</f>
        <v/>
      </c>
      <c r="AK945" s="99">
        <f>IF(AND(AF945&gt;0,AF945&lt;36),1,IF(AND(AF945&gt;=36,AF945&lt;51),2,IF(AND(AF945&gt;=51,AF945&lt;66),3,IF(AND(AF945&gt;=66,AF945&lt;=100),4,))))</f>
        <v/>
      </c>
      <c r="AL945" s="100">
        <f>IF(AND(AG945&gt;0,AG945&lt;37),1,IF(AND(AG945&gt;=37,AG945&lt;58),2,IF(AND(AG945&gt;=58,AG945&lt;71),3,IF(AND(AG945&gt;=71,AG945&lt;=100),4,))))</f>
        <v/>
      </c>
      <c r="AM945" s="101">
        <f>IF((Y945&lt;&gt;"")*(K945&lt;&gt;""),Y945-K945,"")</f>
        <v/>
      </c>
      <c r="AN945" s="99">
        <f>IF((Z945&lt;&gt;"")*(L945&lt;&gt;""),Z945-L945,"")</f>
        <v/>
      </c>
      <c r="AO945" s="99">
        <f>IF((AA945&lt;&gt;"")*(M945&lt;&gt;""),AA945-M945,"")</f>
        <v/>
      </c>
      <c r="AP945" s="99">
        <f>IF((AB945&lt;&gt;"")*(N945&lt;&gt;""),AB945-N945,"")</f>
        <v/>
      </c>
      <c r="AQ945" s="94">
        <f>IF((AC945&lt;&gt;"")*(O945&lt;&gt;""),AC945-O945,"")</f>
        <v/>
      </c>
      <c r="AR945" s="94">
        <f>IF((AD945&lt;&gt;"")*(P945&lt;&gt;""),AD945-P945,"")</f>
        <v/>
      </c>
      <c r="AS945" s="94">
        <f>IF((AE945&lt;&gt;"")*(Q945&lt;&gt;""),AE945-Q945,"")</f>
        <v/>
      </c>
      <c r="AT945" s="94">
        <f>IF((AF945&lt;&gt;"")*(R945&lt;&gt;""),AF945-R945,"")</f>
        <v/>
      </c>
      <c r="AU945" s="94">
        <f>IF((AG945&lt;&gt;"")*(S945&lt;&gt;""),AG945-S945,"")</f>
        <v/>
      </c>
      <c r="AV945" s="99">
        <f>IF((AH945&lt;&gt;"")*(T945&lt;&gt;""),AH945-T945,"")</f>
        <v/>
      </c>
      <c r="AW945" s="99">
        <f>IF((AI945&lt;&gt;"")*(U945&lt;&gt;""),AI945-U945,"")</f>
        <v/>
      </c>
      <c r="AX945" s="99">
        <f>IF((AJ945&lt;&gt;"")*(V945&lt;&gt;""),AJ945-V945,"")</f>
        <v/>
      </c>
      <c r="AY945" s="99">
        <f>IF((AK945&lt;&gt;"")*(W945&lt;&gt;""),AK945-W945,"")</f>
        <v/>
      </c>
      <c r="AZ945" s="102">
        <f>IF((AL945&lt;&gt;"")*(X945&lt;&gt;""),AL945-X945,"")</f>
        <v/>
      </c>
      <c r="BA945" s="50">
        <f>IFERROR(__xludf.dummyfunction("AI(""Actúa como un tutor académico y dirígete personalmente al estudiante "" &amp; I945 &amp; "" "" &amp; J945 &amp; "" "" &amp; G945 &amp; "" "" &amp; H945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AM945 &amp; ""'. Diferencias por área: Matemáticas ("" &amp; AQ945 &amp; ""), Ciencias Natura"&amp;"les ("" &amp; AR945 &amp; ""), Sociales ("" &amp; AS945 &amp; ""), Lectura Crítica ("" &amp; AT945 &amp; "") e Inglés ("" &amp; AU945 &amp; ""). Variación en posición: grupo ("" &amp; AN945 &amp; ""), grado ("" &amp; AO945 &amp; "") y media ("" &amp; AP945 &amp; ""). Puntajes Primer Simulacro: Global "" &amp; K945 &amp; "", Mat "" &amp; "&amp;"O4 &amp; "", Cien "" &amp; P945 &amp; "", Soc "" &amp; Q945 &amp; "", Lec "" &amp; R945 &amp; "", Ing "" &amp; S945 &amp; "". Puntajes Segundo Simulacro: Global "" &amp; Y945 &amp; "", Mat "" &amp; AC945 &amp; "", Cien "" &amp; AD945 &amp; "", Soc "" &amp; AE945 &amp; "", Lec "" &amp; AF945 &amp; "", Ing "" &amp; AG945 &amp; "". Escribe un mensaje motivador"&amp;" y breve (máximo 4 líneas)."")
"),"=AI(""Actúa como un tutor académico y dirígete personalmente al estudiante "" &amp; I945 &amp; "" "" &amp; J945 &amp; "" "" &amp; G945 &amp; "" "" &amp; H945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AM945 &amp; ""'. Diferencias por área: Matemáticas ("" &amp; AQ945 &amp; ""), Ciencias Natur"&amp;"ales ("" &amp; AR945 &amp; ""), Sociales ("" &amp; AS945 &amp; ""), Lectura Crítica ("" &amp; AT945 &amp; "") e Inglés ("" &amp; AU945 &amp; ""). Variación en posición: grupo ("" &amp; AN945 &amp; ""), grado ("" &amp; AO945 &amp; "") y media ("" &amp; AP945 &amp; ""). Puntajes Primer Simulacro: Global "" &amp; K945 &amp; "", Mat "" &amp;"&amp;" O945 &amp; "", Cien "" &amp; P945 &amp; "", Soc "" &amp; Q945 &amp; "", Lec "" &amp; R945 &amp; "", Ing "" &amp; S945 &amp; "". Puntajes Segundo Simulacro: Global "" &amp; Y945 &amp; "", Mat "" &amp; AC945 &amp; "", Cien "" &amp; AD945 &amp; "", Soc "" &amp; AE945 &amp; "", Lec "" &amp; AF945 &amp; "", Ing "" &amp; AG945 &amp; "". Escribe un mensaje motivado"&amp;"r y breve (máximo 4 líneas)."")
")</f>
        <v/>
      </c>
      <c r="BB945" s="119">
        <f>IF(SUM(BC945:BG945)=0,"",IF(BG945="",ROUND(((BC945*3+BD945*3+BE945*3+BF945*3)/12)*5,0),ROUND(((BC945*3+BD945*3+BE945*3+BF945*3+BG945*1)/13)*5,0)))</f>
        <v/>
      </c>
      <c r="BC945" s="119" t="n">
        <v>60</v>
      </c>
      <c r="BD945" s="119" t="n">
        <v>55</v>
      </c>
      <c r="BE945" s="119" t="n">
        <v>33</v>
      </c>
      <c r="BF945" s="119" t="n">
        <v>58</v>
      </c>
      <c r="BG945" s="119" t="n">
        <v>48</v>
      </c>
      <c r="BH945" s="41">
        <f>IF(AND(ISNUMBER(BB945),ISNUMBER(Y945)),BB945-Y945,"")</f>
        <v/>
      </c>
      <c r="BI945" s="119" t="n"/>
      <c r="BJ945" s="119" t="n"/>
      <c r="BK945" s="119" t="n"/>
      <c r="BL945" s="119" t="n"/>
      <c r="BM945" s="119" t="n"/>
    </row>
    <row r="946" ht="15.75" customHeight="1" s="42">
      <c r="A946" s="93" t="n"/>
      <c r="B946" s="94" t="inlineStr">
        <is>
          <t>Bachillerato</t>
        </is>
      </c>
      <c r="C946" s="94" t="n">
        <v>1103</v>
      </c>
      <c r="D946" s="94" t="n"/>
      <c r="E946" s="95" t="n">
        <v>1011592228</v>
      </c>
      <c r="F946" s="96">
        <f>TRIM(G946&amp;" "&amp;H946&amp;" "&amp;I946&amp;" "&amp;J946)</f>
        <v/>
      </c>
      <c r="G946" s="94" t="inlineStr">
        <is>
          <t>Benítez</t>
        </is>
      </c>
      <c r="H946" s="94" t="inlineStr">
        <is>
          <t>García</t>
        </is>
      </c>
      <c r="I946" s="94" t="inlineStr">
        <is>
          <t>Nicolas</t>
        </is>
      </c>
      <c r="J946" s="97" t="n"/>
      <c r="K946" s="98">
        <f>IF(SUM(O946:S946)=0, "", ROUND(((O946*3+P946*3+Q946*3+R946*3+S946*1)/13)*5,0))</f>
        <v/>
      </c>
      <c r="L946" s="99">
        <f>IF(OR($C946="",K946=""),"",COUNTIFS($C$4:$C$1500,$C946,K$4:K$1500,"&gt;"&amp;K946)+1)</f>
        <v/>
      </c>
      <c r="M946" s="99">
        <f>IF(OR($C946="",K946=""),"",IF(AND($C946&gt;=1001,$C946&lt;=1005),COUNTIFS($C$4:$C$1500,"&gt;=1001",$C$4:$C$1500,"&lt;=1005",K$4:K$1500,"&gt;"&amp;K946)+1,IF(AND($C946&gt;=1101,$C946&lt;=1105),COUNTIFS($C$4:$C$1500,"&gt;=1101",$C$4:$C$1500,"&lt;=1105",K$4:K$1500,"&gt;"&amp;K946)+1,IF(AND($C946&gt;=901,$C946&lt;=905),COUNTIFS($C$4:$C$1500,"&gt;=901",$C$4:$C$1500,"&lt;=905",K$4:K$1500,"&gt;"&amp;K946)+1,IF(AND($C946&gt;=801,$C946&lt;=805),COUNTIFS($C$4:$C$1500,"&gt;=801",$C$4:$C$1500,"&lt;=805",K$4:K$1500,"&gt;"&amp;K946)+1,IF(AND($C946&gt;=701,$C946&lt;=705),COUNTIFS($C$4:$C$1500,"&gt;=701",$C$4:$C$1500,"&lt;=705",K$4:K$1500,"&gt;"&amp;K946)+1,IF(AND($C946&gt;=601,$C946&lt;=606),COUNTIFS($C$4:$C$1500,"&gt;=601",$C$4:$C$1500,"&lt;=606",K$4:K$1500,"&gt;"&amp;K946)+1,"")))))))</f>
        <v/>
      </c>
      <c r="N946" s="99">
        <f>IF(OR($C946="",K946=""),"",IF(OR(AND($C946&gt;=1001,$C946&lt;=1005),AND($C946&gt;=1101,$C946&lt;=1105)),COUNTIFS($C$4:$C$1500,"&gt;=1001",$C$4:$C$1500,"&lt;=1005",K$4:K$1500,"&gt;"&amp;K946)+COUNTIFS($C$4:$C$1500,"&gt;=1101",$C$4:$C$1500,"&lt;=1105",K$4:K$1500,"&gt;"&amp;K946)+1,""))</f>
        <v/>
      </c>
      <c r="O946" s="94" t="n">
        <v>26.86</v>
      </c>
      <c r="P946" s="94" t="n">
        <v>28.94</v>
      </c>
      <c r="Q946" s="94" t="n">
        <v>37.01</v>
      </c>
      <c r="R946" s="94" t="n">
        <v>26.83</v>
      </c>
      <c r="S946" s="94" t="n">
        <v>41.82</v>
      </c>
      <c r="T946" s="99">
        <f>IF(AND(O946&gt;0,O946&lt;36),1,IF(AND(O946&gt;=36,O946&lt;51),2,IF(AND(O946&gt;=51,O946&lt;71),3,IF(AND(O946&gt;=71,O946&lt;=100),4,))))</f>
        <v/>
      </c>
      <c r="U946" s="99">
        <f>IF(AND(P946&gt;0,P946&lt;41),1,IF(AND(P946&gt;=41,P946&lt;56),2,IF(AND(P946&gt;=56,P946&lt;71),3,IF(AND(P946&gt;=71,P946&lt;=100),4,))))</f>
        <v/>
      </c>
      <c r="V946" s="99">
        <f>IF(AND(Q946&gt;0,Q946&lt;41),1,IF(AND(Q946&gt;=41,Q946&lt;56),2,IF(AND(Q946&gt;=56,Q946&lt;71),3,IF(AND(Q946&gt;=71,Q946&lt;=100),4,))))</f>
        <v/>
      </c>
      <c r="W946" s="99">
        <f>IF(AND(R946&gt;0,R946&lt;36),1,IF(AND(R946&gt;=36,R946&lt;51),2,IF(AND(R946&gt;=51,R946&lt;66),3,IF(AND(R946&gt;=66,R946&lt;=100),4,))))</f>
        <v/>
      </c>
      <c r="X946" s="100">
        <f>IF(AND(S946&gt;0,S946&lt;37),1,IF(AND(S946&gt;=37,S946&lt;58),2,IF(AND(S946&gt;=58,S946&lt;71),3,IF(AND(S946&gt;=71,S946&lt;=100),4,))))</f>
        <v/>
      </c>
      <c r="Y946" s="101">
        <f>IF(SUM(AC946:AG946)=0, "", ROUND(((AC946*3+AD946*3+AE946*3+AF946*3+AG946*1)/13)*5,0))</f>
        <v/>
      </c>
      <c r="Z946" s="99">
        <f>IF(OR($C946="",Y946=""),"",COUNTIFS($C$4:$C$1500,$C946,Y$4:Y$1500,"&gt;"&amp;Y946)+1)</f>
        <v/>
      </c>
      <c r="AA946" s="99">
        <f>IF(OR($C946="",Y946=""),"",IF(AND($C946&gt;=1001,$C946&lt;=1005),COUNTIFS($C$4:$C$1500,"&gt;=1001",$C$4:$C$1500,"&lt;=1005",Y$4:Y$1500,"&gt;"&amp;Y946)+1,IF(AND($C946&gt;=1101,$C946&lt;=1105),COUNTIFS($C$4:$C$1500,"&gt;=1101",$C$4:$C$1500,"&lt;=1105",Y$4:Y$1500,"&gt;"&amp;Y946)+1,IF(AND($C946&gt;=901,$C946&lt;=905),COUNTIFS($C$4:$C$1500,"&gt;=901",$C$4:$C$1500,"&lt;=905",Y$4:Y$1500,"&gt;"&amp;Y946)+1,IF(AND($C946&gt;=801,$C946&lt;=805),COUNTIFS($C$4:$C$1500,"&gt;=801",$C$4:$C$1500,"&lt;=805",Y$4:Y$1500,"&gt;"&amp;Y946)+1,IF(AND($C946&gt;=701,$C946&lt;=705),COUNTIFS($C$4:$C$1500,"&gt;=701",$C$4:$C$1500,"&lt;=705",Y$4:Y$1500,"&gt;"&amp;Y946)+1,IF(AND($C946&gt;=601,$C946&lt;=606),COUNTIFS($C$4:$C$1500,"&gt;=601",$C$4:$C$1500,"&lt;=606",Y$4:Y$1500,"&gt;"&amp;Y946)+1,"")))))))</f>
        <v/>
      </c>
      <c r="AB946" s="99">
        <f>IF(OR($C946="",Y946=""),"",IF(OR(AND($C946&gt;=1001,$C946&lt;=1005),AND($C946&gt;=1101,$C946&lt;=1105)),COUNTIFS($C$4:$C$1500,"&gt;=1001",$C$4:$C$1500,"&lt;=1005",Y$4:Y$1500,"&gt;"&amp;Y946)+COUNTIFS($C$4:$C$1500,"&gt;=1101",$C$4:$C$1500,"&lt;=1105",Y$4:Y$1500,"&gt;"&amp;Y946)+1,""))</f>
        <v/>
      </c>
      <c r="AC946" s="94" t="n">
        <v>36.62</v>
      </c>
      <c r="AD946" s="94" t="n">
        <v>37.92</v>
      </c>
      <c r="AE946" s="94" t="n">
        <v>58.47</v>
      </c>
      <c r="AF946" s="94" t="n">
        <v>46.1</v>
      </c>
      <c r="AG946" s="94" t="n">
        <v>39.73</v>
      </c>
      <c r="AH946" s="99">
        <f>IF(AND(AC946&gt;0,AC946&lt;36),1,IF(AND(AC946&gt;=36,AC946&lt;51),2,IF(AND(AC946&gt;=51,AC946&lt;71),3,IF(AND(AC946&gt;=71,AC946&lt;=100),4,))))</f>
        <v/>
      </c>
      <c r="AI946" s="99">
        <f>IF(AND(AD946&gt;0,AD946&lt;41),1,IF(AND(AD946&gt;=41,AD946&lt;56),2,IF(AND(AD946&gt;=56,AD946&lt;71),3,IF(AND(AD946&gt;=71,AD946&lt;=100),4,))))</f>
        <v/>
      </c>
      <c r="AJ946" s="99">
        <f>IF(AND(AE946&gt;0,AE946&lt;41),1,IF(AND(AE946&gt;=41,AE946&lt;56),2,IF(AND(AE946&gt;=56,AE946&lt;71),3,IF(AND(AE946&gt;=71,AE946&lt;=100),4,))))</f>
        <v/>
      </c>
      <c r="AK946" s="99">
        <f>IF(AND(AF946&gt;0,AF946&lt;36),1,IF(AND(AF946&gt;=36,AF946&lt;51),2,IF(AND(AF946&gt;=51,AF946&lt;66),3,IF(AND(AF946&gt;=66,AF946&lt;=100),4,))))</f>
        <v/>
      </c>
      <c r="AL946" s="100">
        <f>IF(AND(AG946&gt;0,AG946&lt;37),1,IF(AND(AG946&gt;=37,AG946&lt;58),2,IF(AND(AG946&gt;=58,AG946&lt;71),3,IF(AND(AG946&gt;=71,AG946&lt;=100),4,))))</f>
        <v/>
      </c>
      <c r="AM946" s="101">
        <f>IF((Y946&lt;&gt;"")*(K946&lt;&gt;""),Y946-K946,"")</f>
        <v/>
      </c>
      <c r="AN946" s="99">
        <f>IF((Z946&lt;&gt;"")*(L946&lt;&gt;""),Z946-L946,"")</f>
        <v/>
      </c>
      <c r="AO946" s="99">
        <f>IF((AA946&lt;&gt;"")*(M946&lt;&gt;""),AA946-M946,"")</f>
        <v/>
      </c>
      <c r="AP946" s="99">
        <f>IF((AB946&lt;&gt;"")*(N946&lt;&gt;""),AB946-N946,"")</f>
        <v/>
      </c>
      <c r="AQ946" s="94">
        <f>IF((AC946&lt;&gt;"")*(O946&lt;&gt;""),AC946-O946,"")</f>
        <v/>
      </c>
      <c r="AR946" s="94">
        <f>IF((AD946&lt;&gt;"")*(P946&lt;&gt;""),AD946-P946,"")</f>
        <v/>
      </c>
      <c r="AS946" s="94">
        <f>IF((AE946&lt;&gt;"")*(Q946&lt;&gt;""),AE946-Q946,"")</f>
        <v/>
      </c>
      <c r="AT946" s="94">
        <f>IF((AF946&lt;&gt;"")*(R946&lt;&gt;""),AF946-R946,"")</f>
        <v/>
      </c>
      <c r="AU946" s="94">
        <f>IF((AG946&lt;&gt;"")*(S946&lt;&gt;""),AG946-S946,"")</f>
        <v/>
      </c>
      <c r="AV946" s="99">
        <f>IF((AH946&lt;&gt;"")*(T946&lt;&gt;""),AH946-T946,"")</f>
        <v/>
      </c>
      <c r="AW946" s="99">
        <f>IF((AI946&lt;&gt;"")*(U946&lt;&gt;""),AI946-U946,"")</f>
        <v/>
      </c>
      <c r="AX946" s="99">
        <f>IF((AJ946&lt;&gt;"")*(V946&lt;&gt;""),AJ946-V946,"")</f>
        <v/>
      </c>
      <c r="AY946" s="99">
        <f>IF((AK946&lt;&gt;"")*(W946&lt;&gt;""),AK946-W946,"")</f>
        <v/>
      </c>
      <c r="AZ946" s="102">
        <f>IF((AL946&lt;&gt;"")*(X946&lt;&gt;""),AL946-X946,"")</f>
        <v/>
      </c>
      <c r="BA946" s="50">
        <f>IFERROR(__xludf.dummyfunction("AI(""Actúa como un tutor académico y dirígete personalmente al estudiante "" &amp; I946 &amp; "" "" &amp; J946 &amp; "" "" &amp; G946 &amp; "" "" &amp; H946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AM946 &amp; ""'. Diferencias por área: Matemáticas ("" &amp; AQ946 &amp; ""), Ciencias Natura"&amp;"les ("" &amp; AR946 &amp; ""), Sociales ("" &amp; AS946 &amp; ""), Lectura Crítica ("" &amp; AT946 &amp; "") e Inglés ("" &amp; AU946 &amp; ""). Variación en posición: grupo ("" &amp; AN946 &amp; ""), grado ("" &amp; AO946 &amp; "") y media ("" &amp; AP946 &amp; ""). Puntajes Primer Simulacro: Global "" &amp; K946 &amp; "", Mat "" &amp; "&amp;"O4 &amp; "", Cien "" &amp; P946 &amp; "", Soc "" &amp; Q946 &amp; "", Lec "" &amp; R946 &amp; "", Ing "" &amp; S946 &amp; "". Puntajes Segundo Simulacro: Global "" &amp; Y946 &amp; "", Mat "" &amp; AC946 &amp; "", Cien "" &amp; AD946 &amp; "", Soc "" &amp; AE946 &amp; "", Lec "" &amp; AF946 &amp; "", Ing "" &amp; AG946 &amp; "". Escribe un mensaje motivador"&amp;" y breve (máximo 4 líneas)."")
"),"=AI(""Actúa como un tutor académico y dirígete personalmente al estudiante "" &amp; I946 &amp; "" "" &amp; J946 &amp; "" "" &amp; G946 &amp; "" "" &amp; H946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AM946 &amp; ""'. Diferencias por área: Matemáticas ("" &amp; AQ946 &amp; ""), Ciencias Natur"&amp;"ales ("" &amp; AR946 &amp; ""), Sociales ("" &amp; AS946 &amp; ""), Lectura Crítica ("" &amp; AT946 &amp; "") e Inglés ("" &amp; AU946 &amp; ""). Variación en posición: grupo ("" &amp; AN946 &amp; ""), grado ("" &amp; AO946 &amp; "") y media ("" &amp; AP946 &amp; ""). Puntajes Primer Simulacro: Global "" &amp; K946 &amp; "", Mat "" &amp;"&amp;" O946 &amp; "", Cien "" &amp; P946 &amp; "", Soc "" &amp; Q946 &amp; "", Lec "" &amp; R946 &amp; "", Ing "" &amp; S946 &amp; "". Puntajes Segundo Simulacro: Global "" &amp; Y946 &amp; "", Mat "" &amp; AC946 &amp; "", Cien "" &amp; AD946 &amp; "", Soc "" &amp; AE946 &amp; "", Lec "" &amp; AF946 &amp; "", Ing "" &amp; AG946 &amp; "". Escribe un mensaje motivado"&amp;"r y breve (máximo 4 líneas)."")
")</f>
        <v/>
      </c>
      <c r="BB946" s="119">
        <f>IF(SUM(BC946:BG946)=0,"",IF(BG946="",ROUND(((BC946*3+BD946*3+BE946*3+BF946*3)/12)*5,0),ROUND(((BC946*3+BD946*3+BE946*3+BF946*3+BG946*1)/13)*5,0)))</f>
        <v/>
      </c>
      <c r="BC946" s="119" t="n">
        <v>31</v>
      </c>
      <c r="BD946" s="119" t="n">
        <v>44</v>
      </c>
      <c r="BE946" s="119" t="n">
        <v>41</v>
      </c>
      <c r="BF946" s="119" t="n">
        <v>53</v>
      </c>
      <c r="BG946" s="119" t="n">
        <v>47</v>
      </c>
      <c r="BH946" s="41">
        <f>IF(AND(ISNUMBER(BB946),ISNUMBER(Y946)),BB946-Y946,"")</f>
        <v/>
      </c>
      <c r="BI946" s="119" t="n"/>
      <c r="BJ946" s="119" t="n"/>
      <c r="BK946" s="119" t="n"/>
      <c r="BL946" s="119" t="n"/>
      <c r="BM946" s="119" t="n"/>
    </row>
    <row r="947" ht="15.75" customHeight="1" s="42">
      <c r="A947" s="93" t="n"/>
      <c r="B947" s="94" t="inlineStr">
        <is>
          <t>Bachillerato</t>
        </is>
      </c>
      <c r="C947" s="94" t="n">
        <v>1103</v>
      </c>
      <c r="D947" s="94" t="n"/>
      <c r="E947" s="95" t="n">
        <v>1011593263</v>
      </c>
      <c r="F947" s="96">
        <f>TRIM(G947&amp;" "&amp;H947&amp;" "&amp;I947&amp;" "&amp;J947)</f>
        <v/>
      </c>
      <c r="G947" s="94" t="inlineStr">
        <is>
          <t>Carmona</t>
        </is>
      </c>
      <c r="H947" s="94" t="inlineStr">
        <is>
          <t>Vargas</t>
        </is>
      </c>
      <c r="I947" s="94" t="inlineStr">
        <is>
          <t>Jean</t>
        </is>
      </c>
      <c r="J947" s="97" t="inlineStr">
        <is>
          <t>Carlos</t>
        </is>
      </c>
      <c r="K947" s="98">
        <f>IF(SUM(O947:S947)=0, "", ROUND(((O947*3+P947*3+Q947*3+R947*3+S947*1)/13)*5,0))</f>
        <v/>
      </c>
      <c r="L947" s="99">
        <f>IF(OR($C947="",K947=""),"",COUNTIFS($C$4:$C$1500,$C947,K$4:K$1500,"&gt;"&amp;K947)+1)</f>
        <v/>
      </c>
      <c r="M947" s="99">
        <f>IF(OR($C947="",K947=""),"",IF(AND($C947&gt;=1001,$C947&lt;=1005),COUNTIFS($C$4:$C$1500,"&gt;=1001",$C$4:$C$1500,"&lt;=1005",K$4:K$1500,"&gt;"&amp;K947)+1,IF(AND($C947&gt;=1101,$C947&lt;=1105),COUNTIFS($C$4:$C$1500,"&gt;=1101",$C$4:$C$1500,"&lt;=1105",K$4:K$1500,"&gt;"&amp;K947)+1,IF(AND($C947&gt;=901,$C947&lt;=905),COUNTIFS($C$4:$C$1500,"&gt;=901",$C$4:$C$1500,"&lt;=905",K$4:K$1500,"&gt;"&amp;K947)+1,IF(AND($C947&gt;=801,$C947&lt;=805),COUNTIFS($C$4:$C$1500,"&gt;=801",$C$4:$C$1500,"&lt;=805",K$4:K$1500,"&gt;"&amp;K947)+1,IF(AND($C947&gt;=701,$C947&lt;=705),COUNTIFS($C$4:$C$1500,"&gt;=701",$C$4:$C$1500,"&lt;=705",K$4:K$1500,"&gt;"&amp;K947)+1,IF(AND($C947&gt;=601,$C947&lt;=606),COUNTIFS($C$4:$C$1500,"&gt;=601",$C$4:$C$1500,"&lt;=606",K$4:K$1500,"&gt;"&amp;K947)+1,"")))))))</f>
        <v/>
      </c>
      <c r="N947" s="99">
        <f>IF(OR($C947="",K947=""),"",IF(OR(AND($C947&gt;=1001,$C947&lt;=1005),AND($C947&gt;=1101,$C947&lt;=1105)),COUNTIFS($C$4:$C$1500,"&gt;=1001",$C$4:$C$1500,"&lt;=1005",K$4:K$1500,"&gt;"&amp;K947)+COUNTIFS($C$4:$C$1500,"&gt;=1101",$C$4:$C$1500,"&lt;=1105",K$4:K$1500,"&gt;"&amp;K947)+1,""))</f>
        <v/>
      </c>
      <c r="O947" s="94" t="n">
        <v>52.32</v>
      </c>
      <c r="P947" s="94" t="n">
        <v>54.84</v>
      </c>
      <c r="Q947" s="94" t="n">
        <v>46.25</v>
      </c>
      <c r="R947" s="94" t="n">
        <v>56.1</v>
      </c>
      <c r="S947" s="94" t="n">
        <v>60</v>
      </c>
      <c r="T947" s="99">
        <f>IF(AND(O947&gt;0,O947&lt;36),1,IF(AND(O947&gt;=36,O947&lt;51),2,IF(AND(O947&gt;=51,O947&lt;71),3,IF(AND(O947&gt;=71,O947&lt;=100),4,))))</f>
        <v/>
      </c>
      <c r="U947" s="99">
        <f>IF(AND(P947&gt;0,P947&lt;41),1,IF(AND(P947&gt;=41,P947&lt;56),2,IF(AND(P947&gt;=56,P947&lt;71),3,IF(AND(P947&gt;=71,P947&lt;=100),4,))))</f>
        <v/>
      </c>
      <c r="V947" s="99">
        <f>IF(AND(Q947&gt;0,Q947&lt;41),1,IF(AND(Q947&gt;=41,Q947&lt;56),2,IF(AND(Q947&gt;=56,Q947&lt;71),3,IF(AND(Q947&gt;=71,Q947&lt;=100),4,))))</f>
        <v/>
      </c>
      <c r="W947" s="99">
        <f>IF(AND(R947&gt;0,R947&lt;36),1,IF(AND(R947&gt;=36,R947&lt;51),2,IF(AND(R947&gt;=51,R947&lt;66),3,IF(AND(R947&gt;=66,R947&lt;=100),4,))))</f>
        <v/>
      </c>
      <c r="X947" s="100">
        <f>IF(AND(S947&gt;0,S947&lt;37),1,IF(AND(S947&gt;=37,S947&lt;58),2,IF(AND(S947&gt;=58,S947&lt;71),3,IF(AND(S947&gt;=71,S947&lt;=100),4,))))</f>
        <v/>
      </c>
      <c r="Y947" s="101">
        <f>IF(SUM(AC947:AG947)=0, "", ROUND(((AC947*3+AD947*3+AE947*3+AF947*3+AG947*1)/13)*5,0))</f>
        <v/>
      </c>
      <c r="Z947" s="99">
        <f>IF(OR($C947="",Y947=""),"",COUNTIFS($C$4:$C$1500,$C947,Y$4:Y$1500,"&gt;"&amp;Y947)+1)</f>
        <v/>
      </c>
      <c r="AA947" s="99">
        <f>IF(OR($C947="",Y947=""),"",IF(AND($C947&gt;=1001,$C947&lt;=1005),COUNTIFS($C$4:$C$1500,"&gt;=1001",$C$4:$C$1500,"&lt;=1005",Y$4:Y$1500,"&gt;"&amp;Y947)+1,IF(AND($C947&gt;=1101,$C947&lt;=1105),COUNTIFS($C$4:$C$1500,"&gt;=1101",$C$4:$C$1500,"&lt;=1105",Y$4:Y$1500,"&gt;"&amp;Y947)+1,IF(AND($C947&gt;=901,$C947&lt;=905),COUNTIFS($C$4:$C$1500,"&gt;=901",$C$4:$C$1500,"&lt;=905",Y$4:Y$1500,"&gt;"&amp;Y947)+1,IF(AND($C947&gt;=801,$C947&lt;=805),COUNTIFS($C$4:$C$1500,"&gt;=801",$C$4:$C$1500,"&lt;=805",Y$4:Y$1500,"&gt;"&amp;Y947)+1,IF(AND($C947&gt;=701,$C947&lt;=705),COUNTIFS($C$4:$C$1500,"&gt;=701",$C$4:$C$1500,"&lt;=705",Y$4:Y$1500,"&gt;"&amp;Y947)+1,IF(AND($C947&gt;=601,$C947&lt;=606),COUNTIFS($C$4:$C$1500,"&gt;=601",$C$4:$C$1500,"&lt;=606",Y$4:Y$1500,"&gt;"&amp;Y947)+1,"")))))))</f>
        <v/>
      </c>
      <c r="AB947" s="99">
        <f>IF(OR($C947="",Y947=""),"",IF(OR(AND($C947&gt;=1001,$C947&lt;=1005),AND($C947&gt;=1101,$C947&lt;=1105)),COUNTIFS($C$4:$C$1500,"&gt;=1001",$C$4:$C$1500,"&lt;=1005",Y$4:Y$1500,"&gt;"&amp;Y947)+COUNTIFS($C$4:$C$1500,"&gt;=1101",$C$4:$C$1500,"&lt;=1105",Y$4:Y$1500,"&gt;"&amp;Y947)+1,""))</f>
        <v/>
      </c>
      <c r="AC947" s="94" t="n">
        <v>62</v>
      </c>
      <c r="AD947" s="94" t="n">
        <v>43.47</v>
      </c>
      <c r="AE947" s="94" t="n">
        <v>33.2</v>
      </c>
      <c r="AF947" s="94" t="n">
        <v>53.78</v>
      </c>
      <c r="AG947" s="94" t="n">
        <v>39.73</v>
      </c>
      <c r="AH947" s="99">
        <f>IF(AND(AC947&gt;0,AC947&lt;36),1,IF(AND(AC947&gt;=36,AC947&lt;51),2,IF(AND(AC947&gt;=51,AC947&lt;71),3,IF(AND(AC947&gt;=71,AC947&lt;=100),4,))))</f>
        <v/>
      </c>
      <c r="AI947" s="99">
        <f>IF(AND(AD947&gt;0,AD947&lt;41),1,IF(AND(AD947&gt;=41,AD947&lt;56),2,IF(AND(AD947&gt;=56,AD947&lt;71),3,IF(AND(AD947&gt;=71,AD947&lt;=100),4,))))</f>
        <v/>
      </c>
      <c r="AJ947" s="99">
        <f>IF(AND(AE947&gt;0,AE947&lt;41),1,IF(AND(AE947&gt;=41,AE947&lt;56),2,IF(AND(AE947&gt;=56,AE947&lt;71),3,IF(AND(AE947&gt;=71,AE947&lt;=100),4,))))</f>
        <v/>
      </c>
      <c r="AK947" s="99">
        <f>IF(AND(AF947&gt;0,AF947&lt;36),1,IF(AND(AF947&gt;=36,AF947&lt;51),2,IF(AND(AF947&gt;=51,AF947&lt;66),3,IF(AND(AF947&gt;=66,AF947&lt;=100),4,))))</f>
        <v/>
      </c>
      <c r="AL947" s="100">
        <f>IF(AND(AG947&gt;0,AG947&lt;37),1,IF(AND(AG947&gt;=37,AG947&lt;58),2,IF(AND(AG947&gt;=58,AG947&lt;71),3,IF(AND(AG947&gt;=71,AG947&lt;=100),4,))))</f>
        <v/>
      </c>
      <c r="AM947" s="101">
        <f>IF((Y947&lt;&gt;"")*(K947&lt;&gt;""),Y947-K947,"")</f>
        <v/>
      </c>
      <c r="AN947" s="99">
        <f>IF((Z947&lt;&gt;"")*(L947&lt;&gt;""),Z947-L947,"")</f>
        <v/>
      </c>
      <c r="AO947" s="99">
        <f>IF((AA947&lt;&gt;"")*(M947&lt;&gt;""),AA947-M947,"")</f>
        <v/>
      </c>
      <c r="AP947" s="99">
        <f>IF((AB947&lt;&gt;"")*(N947&lt;&gt;""),AB947-N947,"")</f>
        <v/>
      </c>
      <c r="AQ947" s="94">
        <f>IF((AC947&lt;&gt;"")*(O947&lt;&gt;""),AC947-O947,"")</f>
        <v/>
      </c>
      <c r="AR947" s="94">
        <f>IF((AD947&lt;&gt;"")*(P947&lt;&gt;""),AD947-P947,"")</f>
        <v/>
      </c>
      <c r="AS947" s="94">
        <f>IF((AE947&lt;&gt;"")*(Q947&lt;&gt;""),AE947-Q947,"")</f>
        <v/>
      </c>
      <c r="AT947" s="94">
        <f>IF((AF947&lt;&gt;"")*(R947&lt;&gt;""),AF947-R947,"")</f>
        <v/>
      </c>
      <c r="AU947" s="94">
        <f>IF((AG947&lt;&gt;"")*(S947&lt;&gt;""),AG947-S947,"")</f>
        <v/>
      </c>
      <c r="AV947" s="99">
        <f>IF((AH947&lt;&gt;"")*(T947&lt;&gt;""),AH947-T947,"")</f>
        <v/>
      </c>
      <c r="AW947" s="99">
        <f>IF((AI947&lt;&gt;"")*(U947&lt;&gt;""),AI947-U947,"")</f>
        <v/>
      </c>
      <c r="AX947" s="99">
        <f>IF((AJ947&lt;&gt;"")*(V947&lt;&gt;""),AJ947-V947,"")</f>
        <v/>
      </c>
      <c r="AY947" s="99">
        <f>IF((AK947&lt;&gt;"")*(W947&lt;&gt;""),AK947-W947,"")</f>
        <v/>
      </c>
      <c r="AZ947" s="102">
        <f>IF((AL947&lt;&gt;"")*(X947&lt;&gt;""),AL947-X947,"")</f>
        <v/>
      </c>
      <c r="BA947" s="50">
        <f>IFERROR(__xludf.dummyfunction("AI(""Actúa como un tutor académico y dirígete personalmente al estudiante "" &amp; I947 &amp; "" "" &amp; J947 &amp; "" "" &amp; G947 &amp; "" "" &amp; H947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AM947 &amp; ""'. Diferencias por área: Matemáticas ("" &amp; AQ947 &amp; ""), Ciencias Natura"&amp;"les ("" &amp; AR947 &amp; ""), Sociales ("" &amp; AS947 &amp; ""), Lectura Crítica ("" &amp; AT947 &amp; "") e Inglés ("" &amp; AU947 &amp; ""). Variación en posición: grupo ("" &amp; AN947 &amp; ""), grado ("" &amp; AO947 &amp; "") y media ("" &amp; AP947 &amp; ""). Puntajes Primer Simulacro: Global "" &amp; K947 &amp; "", Mat "" &amp; "&amp;"O4 &amp; "", Cien "" &amp; P947 &amp; "", Soc "" &amp; Q947 &amp; "", Lec "" &amp; R947 &amp; "", Ing "" &amp; S947 &amp; "". Puntajes Segundo Simulacro: Global "" &amp; Y947 &amp; "", Mat "" &amp; AC947 &amp; "", Cien "" &amp; AD947 &amp; "", Soc "" &amp; AE947 &amp; "", Lec "" &amp; AF947 &amp; "", Ing "" &amp; AG947 &amp; "". Escribe un mensaje motivador"&amp;" y breve (máximo 4 líneas)."")
"),"=AI(""Actúa como un tutor académico y dirígete personalmente al estudiante "" &amp; I947 &amp; "" "" &amp; J947 &amp; "" "" &amp; G947 &amp; "" "" &amp; H947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AM947 &amp; ""'. Diferencias por área: Matemáticas ("" &amp; AQ947 &amp; ""), Ciencias Natur"&amp;"ales ("" &amp; AR947 &amp; ""), Sociales ("" &amp; AS947 &amp; ""), Lectura Crítica ("" &amp; AT947 &amp; "") e Inglés ("" &amp; AU947 &amp; ""). Variación en posición: grupo ("" &amp; AN947 &amp; ""), grado ("" &amp; AO947 &amp; "") y media ("" &amp; AP947 &amp; ""). Puntajes Primer Simulacro: Global "" &amp; K947 &amp; "", Mat "" &amp;"&amp;" O947 &amp; "", Cien "" &amp; P947 &amp; "", Soc "" &amp; Q947 &amp; "", Lec "" &amp; R947 &amp; "", Ing "" &amp; S947 &amp; "". Puntajes Segundo Simulacro: Global "" &amp; Y947 &amp; "", Mat "" &amp; AC947 &amp; "", Cien "" &amp; AD947 &amp; "", Soc "" &amp; AE947 &amp; "", Lec "" &amp; AF947 &amp; "", Ing "" &amp; AG947 &amp; "". Escribe un mensaje motivado"&amp;"r y breve (máximo 4 líneas)."")
")</f>
        <v/>
      </c>
      <c r="BB947" s="119">
        <f>IF(SUM(BC947:BG947)=0,"",IF(BG947="",ROUND(((BC947*3+BD947*3+BE947*3+BF947*3)/12)*5,0),ROUND(((BC947*3+BD947*3+BE947*3+BF947*3+BG947*1)/13)*5,0)))</f>
        <v/>
      </c>
      <c r="BC947" s="119" t="n">
        <v>62</v>
      </c>
      <c r="BD947" s="119" t="n">
        <v>57</v>
      </c>
      <c r="BE947" s="119" t="n">
        <v>34</v>
      </c>
      <c r="BF947" s="119" t="n">
        <v>48</v>
      </c>
      <c r="BG947" s="119" t="n">
        <v>49</v>
      </c>
      <c r="BH947" s="41">
        <f>IF(AND(ISNUMBER(BB947),ISNUMBER(Y947)),BB947-Y947,"")</f>
        <v/>
      </c>
      <c r="BI947" s="119" t="n"/>
      <c r="BJ947" s="119" t="n"/>
      <c r="BK947" s="119" t="n"/>
      <c r="BL947" s="119" t="n"/>
      <c r="BM947" s="119" t="n"/>
    </row>
    <row r="948" ht="15.75" customHeight="1" s="42">
      <c r="A948" s="93" t="n"/>
      <c r="B948" s="94" t="inlineStr">
        <is>
          <t>Bachillerato</t>
        </is>
      </c>
      <c r="C948" s="94" t="n">
        <v>1103</v>
      </c>
      <c r="D948" s="94" t="n"/>
      <c r="E948" s="95" t="n">
        <v>1144626178</v>
      </c>
      <c r="F948" s="96">
        <f>TRIM(G948&amp;" "&amp;H948&amp;" "&amp;I948&amp;" "&amp;J948)</f>
        <v/>
      </c>
      <c r="G948" s="94" t="inlineStr">
        <is>
          <t>Cortes</t>
        </is>
      </c>
      <c r="H948" s="94" t="inlineStr">
        <is>
          <t>Bautista</t>
        </is>
      </c>
      <c r="I948" s="94" t="inlineStr">
        <is>
          <t>Johan</t>
        </is>
      </c>
      <c r="J948" s="97" t="inlineStr">
        <is>
          <t>Stich</t>
        </is>
      </c>
      <c r="K948" s="98">
        <f>IF(SUM(O948:S948)=0, "", ROUND(((O948*3+P948*3+Q948*3+R948*3+S948*1)/13)*5,0))</f>
        <v/>
      </c>
      <c r="L948" s="99">
        <f>IF(OR($C948="",K948=""),"",COUNTIFS($C$4:$C$1500,$C948,K$4:K$1500,"&gt;"&amp;K948)+1)</f>
        <v/>
      </c>
      <c r="M948" s="99">
        <f>IF(OR($C948="",K948=""),"",IF(AND($C948&gt;=1001,$C948&lt;=1005),COUNTIFS($C$4:$C$1500,"&gt;=1001",$C$4:$C$1500,"&lt;=1005",K$4:K$1500,"&gt;"&amp;K948)+1,IF(AND($C948&gt;=1101,$C948&lt;=1105),COUNTIFS($C$4:$C$1500,"&gt;=1101",$C$4:$C$1500,"&lt;=1105",K$4:K$1500,"&gt;"&amp;K948)+1,IF(AND($C948&gt;=901,$C948&lt;=905),COUNTIFS($C$4:$C$1500,"&gt;=901",$C$4:$C$1500,"&lt;=905",K$4:K$1500,"&gt;"&amp;K948)+1,IF(AND($C948&gt;=801,$C948&lt;=805),COUNTIFS($C$4:$C$1500,"&gt;=801",$C$4:$C$1500,"&lt;=805",K$4:K$1500,"&gt;"&amp;K948)+1,IF(AND($C948&gt;=701,$C948&lt;=705),COUNTIFS($C$4:$C$1500,"&gt;=701",$C$4:$C$1500,"&lt;=705",K$4:K$1500,"&gt;"&amp;K948)+1,IF(AND($C948&gt;=601,$C948&lt;=606),COUNTIFS($C$4:$C$1500,"&gt;=601",$C$4:$C$1500,"&lt;=606",K$4:K$1500,"&gt;"&amp;K948)+1,"")))))))</f>
        <v/>
      </c>
      <c r="N948" s="99">
        <f>IF(OR($C948="",K948=""),"",IF(OR(AND($C948&gt;=1001,$C948&lt;=1005),AND($C948&gt;=1101,$C948&lt;=1105)),COUNTIFS($C$4:$C$1500,"&gt;=1001",$C$4:$C$1500,"&lt;=1005",K$4:K$1500,"&gt;"&amp;K948)+COUNTIFS($C$4:$C$1500,"&gt;=1101",$C$4:$C$1500,"&lt;=1105",K$4:K$1500,"&gt;"&amp;K948)+1,""))</f>
        <v/>
      </c>
      <c r="O948" s="94" t="n">
        <v>31.14</v>
      </c>
      <c r="P948" s="94" t="n">
        <v>63.31</v>
      </c>
      <c r="Q948" s="94" t="n">
        <v>29.48</v>
      </c>
      <c r="R948" s="94" t="n">
        <v>39.02</v>
      </c>
      <c r="S948" s="94" t="n">
        <v>40</v>
      </c>
      <c r="T948" s="99">
        <f>IF(AND(O948&gt;0,O948&lt;36),1,IF(AND(O948&gt;=36,O948&lt;51),2,IF(AND(O948&gt;=51,O948&lt;71),3,IF(AND(O948&gt;=71,O948&lt;=100),4,))))</f>
        <v/>
      </c>
      <c r="U948" s="99">
        <f>IF(AND(P948&gt;0,P948&lt;41),1,IF(AND(P948&gt;=41,P948&lt;56),2,IF(AND(P948&gt;=56,P948&lt;71),3,IF(AND(P948&gt;=71,P948&lt;=100),4,))))</f>
        <v/>
      </c>
      <c r="V948" s="99">
        <f>IF(AND(Q948&gt;0,Q948&lt;41),1,IF(AND(Q948&gt;=41,Q948&lt;56),2,IF(AND(Q948&gt;=56,Q948&lt;71),3,IF(AND(Q948&gt;=71,Q948&lt;=100),4,))))</f>
        <v/>
      </c>
      <c r="W948" s="99">
        <f>IF(AND(R948&gt;0,R948&lt;36),1,IF(AND(R948&gt;=36,R948&lt;51),2,IF(AND(R948&gt;=51,R948&lt;66),3,IF(AND(R948&gt;=66,R948&lt;=100),4,))))</f>
        <v/>
      </c>
      <c r="X948" s="100">
        <f>IF(AND(S948&gt;0,S948&lt;37),1,IF(AND(S948&gt;=37,S948&lt;58),2,IF(AND(S948&gt;=58,S948&lt;71),3,IF(AND(S948&gt;=71,S948&lt;=100),4,))))</f>
        <v/>
      </c>
      <c r="Y948" s="101">
        <f>IF(SUM(AC948:AG948)=0, "", ROUND(((AC948*3+AD948*3+AE948*3+AF948*3+AG948*1)/13)*5,0))</f>
        <v/>
      </c>
      <c r="Z948" s="99">
        <f>IF(OR($C948="",Y948=""),"",COUNTIFS($C$4:$C$1500,$C948,Y$4:Y$1500,"&gt;"&amp;Y948)+1)</f>
        <v/>
      </c>
      <c r="AA948" s="99">
        <f>IF(OR($C948="",Y948=""),"",IF(AND($C948&gt;=1001,$C948&lt;=1005),COUNTIFS($C$4:$C$1500,"&gt;=1001",$C$4:$C$1500,"&lt;=1005",Y$4:Y$1500,"&gt;"&amp;Y948)+1,IF(AND($C948&gt;=1101,$C948&lt;=1105),COUNTIFS($C$4:$C$1500,"&gt;=1101",$C$4:$C$1500,"&lt;=1105",Y$4:Y$1500,"&gt;"&amp;Y948)+1,IF(AND($C948&gt;=901,$C948&lt;=905),COUNTIFS($C$4:$C$1500,"&gt;=901",$C$4:$C$1500,"&lt;=905",Y$4:Y$1500,"&gt;"&amp;Y948)+1,IF(AND($C948&gt;=801,$C948&lt;=805),COUNTIFS($C$4:$C$1500,"&gt;=801",$C$4:$C$1500,"&lt;=805",Y$4:Y$1500,"&gt;"&amp;Y948)+1,IF(AND($C948&gt;=701,$C948&lt;=705),COUNTIFS($C$4:$C$1500,"&gt;=701",$C$4:$C$1500,"&lt;=705",Y$4:Y$1500,"&gt;"&amp;Y948)+1,IF(AND($C948&gt;=601,$C948&lt;=606),COUNTIFS($C$4:$C$1500,"&gt;=601",$C$4:$C$1500,"&lt;=606",Y$4:Y$1500,"&gt;"&amp;Y948)+1,"")))))))</f>
        <v/>
      </c>
      <c r="AB948" s="99">
        <f>IF(OR($C948="",Y948=""),"",IF(OR(AND($C948&gt;=1001,$C948&lt;=1005),AND($C948&gt;=1101,$C948&lt;=1105)),COUNTIFS($C$4:$C$1500,"&gt;=1001",$C$4:$C$1500,"&lt;=1005",Y$4:Y$1500,"&gt;"&amp;Y948)+COUNTIFS($C$4:$C$1500,"&gt;=1101",$C$4:$C$1500,"&lt;=1105",Y$4:Y$1500,"&gt;"&amp;Y948)+1,""))</f>
        <v/>
      </c>
      <c r="AC948" s="94" t="n">
        <v>49.98</v>
      </c>
      <c r="AD948" s="94" t="n">
        <v>56.66</v>
      </c>
      <c r="AE948" s="94" t="n">
        <v>48.69</v>
      </c>
      <c r="AF948" s="94" t="n">
        <v>35.85</v>
      </c>
      <c r="AG948" s="94" t="n">
        <v>37.64</v>
      </c>
      <c r="AH948" s="99">
        <f>IF(AND(AC948&gt;0,AC948&lt;36),1,IF(AND(AC948&gt;=36,AC948&lt;51),2,IF(AND(AC948&gt;=51,AC948&lt;71),3,IF(AND(AC948&gt;=71,AC948&lt;=100),4,))))</f>
        <v/>
      </c>
      <c r="AI948" s="99">
        <f>IF(AND(AD948&gt;0,AD948&lt;41),1,IF(AND(AD948&gt;=41,AD948&lt;56),2,IF(AND(AD948&gt;=56,AD948&lt;71),3,IF(AND(AD948&gt;=71,AD948&lt;=100),4,))))</f>
        <v/>
      </c>
      <c r="AJ948" s="99">
        <f>IF(AND(AE948&gt;0,AE948&lt;41),1,IF(AND(AE948&gt;=41,AE948&lt;56),2,IF(AND(AE948&gt;=56,AE948&lt;71),3,IF(AND(AE948&gt;=71,AE948&lt;=100),4,))))</f>
        <v/>
      </c>
      <c r="AK948" s="99">
        <f>IF(AND(AF948&gt;0,AF948&lt;36),1,IF(AND(AF948&gt;=36,AF948&lt;51),2,IF(AND(AF948&gt;=51,AF948&lt;66),3,IF(AND(AF948&gt;=66,AF948&lt;=100),4,))))</f>
        <v/>
      </c>
      <c r="AL948" s="100">
        <f>IF(AND(AG948&gt;0,AG948&lt;37),1,IF(AND(AG948&gt;=37,AG948&lt;58),2,IF(AND(AG948&gt;=58,AG948&lt;71),3,IF(AND(AG948&gt;=71,AG948&lt;=100),4,))))</f>
        <v/>
      </c>
      <c r="AM948" s="101">
        <f>IF((Y948&lt;&gt;"")*(K948&lt;&gt;""),Y948-K948,"")</f>
        <v/>
      </c>
      <c r="AN948" s="99">
        <f>IF((Z948&lt;&gt;"")*(L948&lt;&gt;""),Z948-L948,"")</f>
        <v/>
      </c>
      <c r="AO948" s="99">
        <f>IF((AA948&lt;&gt;"")*(M948&lt;&gt;""),AA948-M948,"")</f>
        <v/>
      </c>
      <c r="AP948" s="99">
        <f>IF((AB948&lt;&gt;"")*(N948&lt;&gt;""),AB948-N948,"")</f>
        <v/>
      </c>
      <c r="AQ948" s="94">
        <f>IF((AC948&lt;&gt;"")*(O948&lt;&gt;""),AC948-O948,"")</f>
        <v/>
      </c>
      <c r="AR948" s="94">
        <f>IF((AD948&lt;&gt;"")*(P948&lt;&gt;""),AD948-P948,"")</f>
        <v/>
      </c>
      <c r="AS948" s="94">
        <f>IF((AE948&lt;&gt;"")*(Q948&lt;&gt;""),AE948-Q948,"")</f>
        <v/>
      </c>
      <c r="AT948" s="94">
        <f>IF((AF948&lt;&gt;"")*(R948&lt;&gt;""),AF948-R948,"")</f>
        <v/>
      </c>
      <c r="AU948" s="94">
        <f>IF((AG948&lt;&gt;"")*(S948&lt;&gt;""),AG948-S948,"")</f>
        <v/>
      </c>
      <c r="AV948" s="99">
        <f>IF((AH948&lt;&gt;"")*(T948&lt;&gt;""),AH948-T948,"")</f>
        <v/>
      </c>
      <c r="AW948" s="99">
        <f>IF((AI948&lt;&gt;"")*(U948&lt;&gt;""),AI948-U948,"")</f>
        <v/>
      </c>
      <c r="AX948" s="99">
        <f>IF((AJ948&lt;&gt;"")*(V948&lt;&gt;""),AJ948-V948,"")</f>
        <v/>
      </c>
      <c r="AY948" s="99">
        <f>IF((AK948&lt;&gt;"")*(W948&lt;&gt;""),AK948-W948,"")</f>
        <v/>
      </c>
      <c r="AZ948" s="102">
        <f>IF((AL948&lt;&gt;"")*(X948&lt;&gt;""),AL948-X948,"")</f>
        <v/>
      </c>
      <c r="BA948" s="50">
        <f>IFERROR(__xludf.dummyfunction("AI(""Actúa como un tutor académico y dirígete personalmente al estudiante "" &amp; I948 &amp; "" "" &amp; J948 &amp; "" "" &amp; G948 &amp; "" "" &amp; H948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AM948 &amp; ""'. Diferencias por área: Matemáticas ("" &amp; AQ948 &amp; ""), Ciencias Natura"&amp;"les ("" &amp; AR948 &amp; ""), Sociales ("" &amp; AS948 &amp; ""), Lectura Crítica ("" &amp; AT948 &amp; "") e Inglés ("" &amp; AU948 &amp; ""). Variación en posición: grupo ("" &amp; AN948 &amp; ""), grado ("" &amp; AO948 &amp; "") y media ("" &amp; AP948 &amp; ""). Puntajes Primer Simulacro: Global "" &amp; K948 &amp; "", Mat "" &amp; "&amp;"O4 &amp; "", Cien "" &amp; P948 &amp; "", Soc "" &amp; Q948 &amp; "", Lec "" &amp; R948 &amp; "", Ing "" &amp; S948 &amp; "". Puntajes Segundo Simulacro: Global "" &amp; Y948 &amp; "", Mat "" &amp; AC948 &amp; "", Cien "" &amp; AD948 &amp; "", Soc "" &amp; AE948 &amp; "", Lec "" &amp; AF948 &amp; "", Ing "" &amp; AG948 &amp; "". Escribe un mensaje motivador"&amp;" y breve (máximo 4 líneas)."")
"),"=AI(""Actúa como un tutor académico y dirígete personalmente al estudiante "" &amp; I948 &amp; "" "" &amp; J948 &amp; "" "" &amp; G948 &amp; "" "" &amp; H948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AM948 &amp; ""'. Diferencias por área: Matemáticas ("" &amp; AQ948 &amp; ""), Ciencias Natur"&amp;"ales ("" &amp; AR948 &amp; ""), Sociales ("" &amp; AS948 &amp; ""), Lectura Crítica ("" &amp; AT948 &amp; "") e Inglés ("" &amp; AU948 &amp; ""). Variación en posición: grupo ("" &amp; AN948 &amp; ""), grado ("" &amp; AO948 &amp; "") y media ("" &amp; AP948 &amp; ""). Puntajes Primer Simulacro: Global "" &amp; K948 &amp; "", Mat "" &amp;"&amp;" O948 &amp; "", Cien "" &amp; P948 &amp; "", Soc "" &amp; Q948 &amp; "", Lec "" &amp; R948 &amp; "", Ing "" &amp; S948 &amp; "". Puntajes Segundo Simulacro: Global "" &amp; Y948 &amp; "", Mat "" &amp; AC948 &amp; "", Cien "" &amp; AD948 &amp; "", Soc "" &amp; AE948 &amp; "", Lec "" &amp; AF948 &amp; "", Ing "" &amp; AG948 &amp; "". Escribe un mensaje motivado"&amp;"r y breve (máximo 4 líneas)."")
")</f>
        <v/>
      </c>
      <c r="BB948" s="119">
        <f>IF(SUM(BC948:BG948)=0,"",IF(BG948="",ROUND(((BC948*3+BD948*3+BE948*3+BF948*3)/12)*5,0),ROUND(((BC948*3+BD948*3+BE948*3+BF948*3+BG948*1)/13)*5,0)))</f>
        <v/>
      </c>
      <c r="BC948" s="119" t="n">
        <v>39</v>
      </c>
      <c r="BD948" s="119" t="n">
        <v>49</v>
      </c>
      <c r="BE948" s="119" t="n">
        <v>44</v>
      </c>
      <c r="BF948" s="119" t="n">
        <v>45</v>
      </c>
      <c r="BG948" s="119" t="n">
        <v>46</v>
      </c>
      <c r="BH948" s="41">
        <f>IF(AND(ISNUMBER(BB948),ISNUMBER(Y948)),BB948-Y948,"")</f>
        <v/>
      </c>
      <c r="BI948" s="119" t="n"/>
      <c r="BJ948" s="119" t="n"/>
      <c r="BK948" s="119" t="n"/>
      <c r="BL948" s="119" t="n"/>
      <c r="BM948" s="119" t="n"/>
    </row>
    <row r="949" ht="15.75" customHeight="1" s="42">
      <c r="A949" s="93" t="n"/>
      <c r="B949" s="94" t="inlineStr">
        <is>
          <t>Bachillerato</t>
        </is>
      </c>
      <c r="C949" s="94" t="n">
        <v>1103</v>
      </c>
      <c r="D949" s="94" t="n"/>
      <c r="E949" s="95" t="n">
        <v>1011592777</v>
      </c>
      <c r="F949" s="96">
        <f>TRIM(G949&amp;" "&amp;H949&amp;" "&amp;I949&amp;" "&amp;J949)</f>
        <v/>
      </c>
      <c r="G949" s="94" t="inlineStr">
        <is>
          <t>Escudero</t>
        </is>
      </c>
      <c r="H949" s="94" t="inlineStr">
        <is>
          <t>Zapata</t>
        </is>
      </c>
      <c r="I949" s="94" t="inlineStr">
        <is>
          <t>Isabel</t>
        </is>
      </c>
      <c r="J949" s="97" t="inlineStr">
        <is>
          <t>Sofia</t>
        </is>
      </c>
      <c r="K949" s="98">
        <f>IF(SUM(O949:S949)=0, "", ROUND(((O949*3+P949*3+Q949*3+R949*3+S949*1)/13)*5,0))</f>
        <v/>
      </c>
      <c r="L949" s="99">
        <f>IF(OR($C949="",K949=""),"",COUNTIFS($C$4:$C$1500,$C949,K$4:K$1500,"&gt;"&amp;K949)+1)</f>
        <v/>
      </c>
      <c r="M949" s="99">
        <f>IF(OR($C949="",K949=""),"",IF(AND($C949&gt;=1001,$C949&lt;=1005),COUNTIFS($C$4:$C$1500,"&gt;=1001",$C$4:$C$1500,"&lt;=1005",K$4:K$1500,"&gt;"&amp;K949)+1,IF(AND($C949&gt;=1101,$C949&lt;=1105),COUNTIFS($C$4:$C$1500,"&gt;=1101",$C$4:$C$1500,"&lt;=1105",K$4:K$1500,"&gt;"&amp;K949)+1,IF(AND($C949&gt;=901,$C949&lt;=905),COUNTIFS($C$4:$C$1500,"&gt;=901",$C$4:$C$1500,"&lt;=905",K$4:K$1500,"&gt;"&amp;K949)+1,IF(AND($C949&gt;=801,$C949&lt;=805),COUNTIFS($C$4:$C$1500,"&gt;=801",$C$4:$C$1500,"&lt;=805",K$4:K$1500,"&gt;"&amp;K949)+1,IF(AND($C949&gt;=701,$C949&lt;=705),COUNTIFS($C$4:$C$1500,"&gt;=701",$C$4:$C$1500,"&lt;=705",K$4:K$1500,"&gt;"&amp;K949)+1,IF(AND($C949&gt;=601,$C949&lt;=606),COUNTIFS($C$4:$C$1500,"&gt;=601",$C$4:$C$1500,"&lt;=606",K$4:K$1500,"&gt;"&amp;K949)+1,"")))))))</f>
        <v/>
      </c>
      <c r="N949" s="99">
        <f>IF(OR($C949="",K949=""),"",IF(OR(AND($C949&gt;=1001,$C949&lt;=1005),AND($C949&gt;=1101,$C949&lt;=1105)),COUNTIFS($C$4:$C$1500,"&gt;=1001",$C$4:$C$1500,"&lt;=1005",K$4:K$1500,"&gt;"&amp;K949)+COUNTIFS($C$4:$C$1500,"&gt;=1101",$C$4:$C$1500,"&lt;=1105",K$4:K$1500,"&gt;"&amp;K949)+1,""))</f>
        <v/>
      </c>
      <c r="O949" s="94" t="n">
        <v>43.83</v>
      </c>
      <c r="P949" s="94" t="n">
        <v>45.89</v>
      </c>
      <c r="Q949" s="94" t="n">
        <v>34.1</v>
      </c>
      <c r="R949" s="94" t="n">
        <v>46.34</v>
      </c>
      <c r="S949" s="94" t="n">
        <v>30.91</v>
      </c>
      <c r="T949" s="99">
        <f>IF(AND(O949&gt;0,O949&lt;36),1,IF(AND(O949&gt;=36,O949&lt;51),2,IF(AND(O949&gt;=51,O949&lt;71),3,IF(AND(O949&gt;=71,O949&lt;=100),4,))))</f>
        <v/>
      </c>
      <c r="U949" s="99">
        <f>IF(AND(P949&gt;0,P949&lt;41),1,IF(AND(P949&gt;=41,P949&lt;56),2,IF(AND(P949&gt;=56,P949&lt;71),3,IF(AND(P949&gt;=71,P949&lt;=100),4,))))</f>
        <v/>
      </c>
      <c r="V949" s="99">
        <f>IF(AND(Q949&gt;0,Q949&lt;41),1,IF(AND(Q949&gt;=41,Q949&lt;56),2,IF(AND(Q949&gt;=56,Q949&lt;71),3,IF(AND(Q949&gt;=71,Q949&lt;=100),4,))))</f>
        <v/>
      </c>
      <c r="W949" s="99">
        <f>IF(AND(R949&gt;0,R949&lt;36),1,IF(AND(R949&gt;=36,R949&lt;51),2,IF(AND(R949&gt;=51,R949&lt;66),3,IF(AND(R949&gt;=66,R949&lt;=100),4,))))</f>
        <v/>
      </c>
      <c r="X949" s="100">
        <f>IF(AND(S949&gt;0,S949&lt;37),1,IF(AND(S949&gt;=37,S949&lt;58),2,IF(AND(S949&gt;=58,S949&lt;71),3,IF(AND(S949&gt;=71,S949&lt;=100),4,))))</f>
        <v/>
      </c>
      <c r="Y949" s="101">
        <f>IF(SUM(AC949:AG949)=0, "", ROUND(((AC949*3+AD949*3+AE949*3+AF949*3+AG949*1)/13)*5,0))</f>
        <v/>
      </c>
      <c r="Z949" s="99">
        <f>IF(OR($C949="",Y949=""),"",COUNTIFS($C$4:$C$1500,$C949,Y$4:Y$1500,"&gt;"&amp;Y949)+1)</f>
        <v/>
      </c>
      <c r="AA949" s="99">
        <f>IF(OR($C949="",Y949=""),"",IF(AND($C949&gt;=1001,$C949&lt;=1005),COUNTIFS($C$4:$C$1500,"&gt;=1001",$C$4:$C$1500,"&lt;=1005",Y$4:Y$1500,"&gt;"&amp;Y949)+1,IF(AND($C949&gt;=1101,$C949&lt;=1105),COUNTIFS($C$4:$C$1500,"&gt;=1101",$C$4:$C$1500,"&lt;=1105",Y$4:Y$1500,"&gt;"&amp;Y949)+1,IF(AND($C949&gt;=901,$C949&lt;=905),COUNTIFS($C$4:$C$1500,"&gt;=901",$C$4:$C$1500,"&lt;=905",Y$4:Y$1500,"&gt;"&amp;Y949)+1,IF(AND($C949&gt;=801,$C949&lt;=805),COUNTIFS($C$4:$C$1500,"&gt;=801",$C$4:$C$1500,"&lt;=805",Y$4:Y$1500,"&gt;"&amp;Y949)+1,IF(AND($C949&gt;=701,$C949&lt;=705),COUNTIFS($C$4:$C$1500,"&gt;=701",$C$4:$C$1500,"&lt;=705",Y$4:Y$1500,"&gt;"&amp;Y949)+1,IF(AND($C949&gt;=601,$C949&lt;=606),COUNTIFS($C$4:$C$1500,"&gt;=601",$C$4:$C$1500,"&lt;=606",Y$4:Y$1500,"&gt;"&amp;Y949)+1,"")))))))</f>
        <v/>
      </c>
      <c r="AB949" s="99">
        <f>IF(OR($C949="",Y949=""),"",IF(OR(AND($C949&gt;=1001,$C949&lt;=1005),AND($C949&gt;=1101,$C949&lt;=1105)),COUNTIFS($C$4:$C$1500,"&gt;=1001",$C$4:$C$1500,"&lt;=1005",Y$4:Y$1500,"&gt;"&amp;Y949)+COUNTIFS($C$4:$C$1500,"&gt;=1101",$C$4:$C$1500,"&lt;=1105",Y$4:Y$1500,"&gt;"&amp;Y949)+1,""))</f>
        <v/>
      </c>
      <c r="AC949" s="94" t="n">
        <v>36.74</v>
      </c>
      <c r="AD949" s="94" t="n">
        <v>38.65</v>
      </c>
      <c r="AE949" s="94" t="n">
        <v>44.8</v>
      </c>
      <c r="AF949" s="94" t="n">
        <v>48.66</v>
      </c>
      <c r="AG949" s="94" t="n">
        <v>48.09</v>
      </c>
      <c r="AH949" s="99">
        <f>IF(AND(AC949&gt;0,AC949&lt;36),1,IF(AND(AC949&gt;=36,AC949&lt;51),2,IF(AND(AC949&gt;=51,AC949&lt;71),3,IF(AND(AC949&gt;=71,AC949&lt;=100),4,))))</f>
        <v/>
      </c>
      <c r="AI949" s="99">
        <f>IF(AND(AD949&gt;0,AD949&lt;41),1,IF(AND(AD949&gt;=41,AD949&lt;56),2,IF(AND(AD949&gt;=56,AD949&lt;71),3,IF(AND(AD949&gt;=71,AD949&lt;=100),4,))))</f>
        <v/>
      </c>
      <c r="AJ949" s="99">
        <f>IF(AND(AE949&gt;0,AE949&lt;41),1,IF(AND(AE949&gt;=41,AE949&lt;56),2,IF(AND(AE949&gt;=56,AE949&lt;71),3,IF(AND(AE949&gt;=71,AE949&lt;=100),4,))))</f>
        <v/>
      </c>
      <c r="AK949" s="99">
        <f>IF(AND(AF949&gt;0,AF949&lt;36),1,IF(AND(AF949&gt;=36,AF949&lt;51),2,IF(AND(AF949&gt;=51,AF949&lt;66),3,IF(AND(AF949&gt;=66,AF949&lt;=100),4,))))</f>
        <v/>
      </c>
      <c r="AL949" s="100">
        <f>IF(AND(AG949&gt;0,AG949&lt;37),1,IF(AND(AG949&gt;=37,AG949&lt;58),2,IF(AND(AG949&gt;=58,AG949&lt;71),3,IF(AND(AG949&gt;=71,AG949&lt;=100),4,))))</f>
        <v/>
      </c>
      <c r="AM949" s="101">
        <f>IF((Y949&lt;&gt;"")*(K949&lt;&gt;""),Y949-K949,"")</f>
        <v/>
      </c>
      <c r="AN949" s="99">
        <f>IF((Z949&lt;&gt;"")*(L949&lt;&gt;""),Z949-L949,"")</f>
        <v/>
      </c>
      <c r="AO949" s="99">
        <f>IF((AA949&lt;&gt;"")*(M949&lt;&gt;""),AA949-M949,"")</f>
        <v/>
      </c>
      <c r="AP949" s="99">
        <f>IF((AB949&lt;&gt;"")*(N949&lt;&gt;""),AB949-N949,"")</f>
        <v/>
      </c>
      <c r="AQ949" s="94">
        <f>IF((AC949&lt;&gt;"")*(O949&lt;&gt;""),AC949-O949,"")</f>
        <v/>
      </c>
      <c r="AR949" s="94">
        <f>IF((AD949&lt;&gt;"")*(P949&lt;&gt;""),AD949-P949,"")</f>
        <v/>
      </c>
      <c r="AS949" s="94">
        <f>IF((AE949&lt;&gt;"")*(Q949&lt;&gt;""),AE949-Q949,"")</f>
        <v/>
      </c>
      <c r="AT949" s="94">
        <f>IF((AF949&lt;&gt;"")*(R949&lt;&gt;""),AF949-R949,"")</f>
        <v/>
      </c>
      <c r="AU949" s="94">
        <f>IF((AG949&lt;&gt;"")*(S949&lt;&gt;""),AG949-S949,"")</f>
        <v/>
      </c>
      <c r="AV949" s="99">
        <f>IF((AH949&lt;&gt;"")*(T949&lt;&gt;""),AH949-T949,"")</f>
        <v/>
      </c>
      <c r="AW949" s="99">
        <f>IF((AI949&lt;&gt;"")*(U949&lt;&gt;""),AI949-U949,"")</f>
        <v/>
      </c>
      <c r="AX949" s="99">
        <f>IF((AJ949&lt;&gt;"")*(V949&lt;&gt;""),AJ949-V949,"")</f>
        <v/>
      </c>
      <c r="AY949" s="99">
        <f>IF((AK949&lt;&gt;"")*(W949&lt;&gt;""),AK949-W949,"")</f>
        <v/>
      </c>
      <c r="AZ949" s="102">
        <f>IF((AL949&lt;&gt;"")*(X949&lt;&gt;""),AL949-X949,"")</f>
        <v/>
      </c>
      <c r="BA949" s="50">
        <f>IFERROR(__xludf.dummyfunction("AI(""Actúa como un tutor académico y dirígete personalmente al estudiante "" &amp; I949 &amp; "" "" &amp; J949 &amp; "" "" &amp; G949 &amp; "" "" &amp; H949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AM949 &amp; ""'. Diferencias por área: Matemáticas ("" &amp; AQ949 &amp; ""), Ciencias Natura"&amp;"les ("" &amp; AR949 &amp; ""), Sociales ("" &amp; AS949 &amp; ""), Lectura Crítica ("" &amp; AT949 &amp; "") e Inglés ("" &amp; AU949 &amp; ""). Variación en posición: grupo ("" &amp; AN949 &amp; ""), grado ("" &amp; AO949 &amp; "") y media ("" &amp; AP949 &amp; ""). Puntajes Primer Simulacro: Global "" &amp; K949 &amp; "", Mat "" &amp; "&amp;"O4 &amp; "", Cien "" &amp; P949 &amp; "", Soc "" &amp; Q949 &amp; "", Lec "" &amp; R949 &amp; "", Ing "" &amp; S949 &amp; "". Puntajes Segundo Simulacro: Global "" &amp; Y949 &amp; "", Mat "" &amp; AC949 &amp; "", Cien "" &amp; AD949 &amp; "", Soc "" &amp; AE949 &amp; "", Lec "" &amp; AF949 &amp; "", Ing "" &amp; AG949 &amp; "". Escribe un mensaje motivador"&amp;" y breve (máximo 4 líneas)."")
"),"=AI(""Actúa como un tutor académico y dirígete personalmente al estudiante "" &amp; I949 &amp; "" "" &amp; J949 &amp; "" "" &amp; G949 &amp; "" "" &amp; H949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AM949 &amp; ""'. Diferencias por área: Matemáticas ("" &amp; AQ949 &amp; ""), Ciencias Natur"&amp;"ales ("" &amp; AR949 &amp; ""), Sociales ("" &amp; AS949 &amp; ""), Lectura Crítica ("" &amp; AT949 &amp; "") e Inglés ("" &amp; AU949 &amp; ""). Variación en posición: grupo ("" &amp; AN949 &amp; ""), grado ("" &amp; AO949 &amp; "") y media ("" &amp; AP949 &amp; ""). Puntajes Primer Simulacro: Global "" &amp; K949 &amp; "", Mat "" &amp;"&amp;" O949 &amp; "", Cien "" &amp; P949 &amp; "", Soc "" &amp; Q949 &amp; "", Lec "" &amp; R949 &amp; "", Ing "" &amp; S949 &amp; "". Puntajes Segundo Simulacro: Global "" &amp; Y949 &amp; "", Mat "" &amp; AC949 &amp; "", Cien "" &amp; AD949 &amp; "", Soc "" &amp; AE949 &amp; "", Lec "" &amp; AF949 &amp; "", Ing "" &amp; AG949 &amp; "". Escribe un mensaje motivado"&amp;"r y breve (máximo 4 líneas)."")
")</f>
        <v/>
      </c>
      <c r="BB949" s="119">
        <f>IF(SUM(BC949:BG949)=0,"",IF(BG949="",ROUND(((BC949*3+BD949*3+BE949*3+BF949*3)/12)*5,0),ROUND(((BC949*3+BD949*3+BE949*3+BF949*3+BG949*1)/13)*5,0)))</f>
        <v/>
      </c>
      <c r="BC949" s="119" t="n">
        <v>37</v>
      </c>
      <c r="BD949" s="119" t="n">
        <v>47</v>
      </c>
      <c r="BE949" s="119" t="n">
        <v>39</v>
      </c>
      <c r="BF949" s="119" t="n">
        <v>43</v>
      </c>
      <c r="BG949" s="119" t="n">
        <v>43</v>
      </c>
      <c r="BH949" s="41">
        <f>IF(AND(ISNUMBER(BB949),ISNUMBER(Y949)),BB949-Y949,"")</f>
        <v/>
      </c>
      <c r="BI949" s="119" t="n"/>
      <c r="BJ949" s="119" t="n"/>
      <c r="BK949" s="119" t="n"/>
      <c r="BL949" s="119" t="n"/>
      <c r="BM949" s="119" t="n"/>
    </row>
    <row r="950" ht="15.75" customHeight="1" s="42">
      <c r="A950" s="93" t="n"/>
      <c r="B950" s="94" t="inlineStr">
        <is>
          <t>Bachillerato</t>
        </is>
      </c>
      <c r="C950" s="94" t="n">
        <v>1103</v>
      </c>
      <c r="D950" s="94" t="n"/>
      <c r="E950" s="95" t="n">
        <v>1038097311</v>
      </c>
      <c r="F950" s="96">
        <f>TRIM(G950&amp;" "&amp;H950&amp;" "&amp;I950&amp;" "&amp;J950)</f>
        <v/>
      </c>
      <c r="G950" s="94" t="inlineStr">
        <is>
          <t>Gandía</t>
        </is>
      </c>
      <c r="H950" s="94" t="inlineStr">
        <is>
          <t>Villadiego</t>
        </is>
      </c>
      <c r="I950" s="94" t="inlineStr">
        <is>
          <t>José</t>
        </is>
      </c>
      <c r="J950" s="97" t="inlineStr">
        <is>
          <t>Agustín</t>
        </is>
      </c>
      <c r="K950" s="98">
        <f>IF(SUM(O950:S950)=0, "", ROUND(((O950*3+P950*3+Q950*3+R950*3+S950*1)/13)*5,0))</f>
        <v/>
      </c>
      <c r="L950" s="99">
        <f>IF(OR($C950="",K950=""),"",COUNTIFS($C$4:$C$1500,$C950,K$4:K$1500,"&gt;"&amp;K950)+1)</f>
        <v/>
      </c>
      <c r="M950" s="99">
        <f>IF(OR($C950="",K950=""),"",IF(AND($C950&gt;=1001,$C950&lt;=1005),COUNTIFS($C$4:$C$1500,"&gt;=1001",$C$4:$C$1500,"&lt;=1005",K$4:K$1500,"&gt;"&amp;K950)+1,IF(AND($C950&gt;=1101,$C950&lt;=1105),COUNTIFS($C$4:$C$1500,"&gt;=1101",$C$4:$C$1500,"&lt;=1105",K$4:K$1500,"&gt;"&amp;K950)+1,IF(AND($C950&gt;=901,$C950&lt;=905),COUNTIFS($C$4:$C$1500,"&gt;=901",$C$4:$C$1500,"&lt;=905",K$4:K$1500,"&gt;"&amp;K950)+1,IF(AND($C950&gt;=801,$C950&lt;=805),COUNTIFS($C$4:$C$1500,"&gt;=801",$C$4:$C$1500,"&lt;=805",K$4:K$1500,"&gt;"&amp;K950)+1,IF(AND($C950&gt;=701,$C950&lt;=705),COUNTIFS($C$4:$C$1500,"&gt;=701",$C$4:$C$1500,"&lt;=705",K$4:K$1500,"&gt;"&amp;K950)+1,IF(AND($C950&gt;=601,$C950&lt;=606),COUNTIFS($C$4:$C$1500,"&gt;=601",$C$4:$C$1500,"&lt;=606",K$4:K$1500,"&gt;"&amp;K950)+1,"")))))))</f>
        <v/>
      </c>
      <c r="N950" s="99">
        <f>IF(OR($C950="",K950=""),"",IF(OR(AND($C950&gt;=1001,$C950&lt;=1005),AND($C950&gt;=1101,$C950&lt;=1105)),COUNTIFS($C$4:$C$1500,"&gt;=1001",$C$4:$C$1500,"&lt;=1005",K$4:K$1500,"&gt;"&amp;K950)+COUNTIFS($C$4:$C$1500,"&gt;=1101",$C$4:$C$1500,"&lt;=1105",K$4:K$1500,"&gt;"&amp;K950)+1,""))</f>
        <v/>
      </c>
      <c r="O950" s="94" t="n">
        <v>52.34</v>
      </c>
      <c r="P950" s="94" t="n">
        <v>55.49</v>
      </c>
      <c r="Q950" s="94" t="n">
        <v>57.12</v>
      </c>
      <c r="R950" s="94" t="n">
        <v>46.34</v>
      </c>
      <c r="S950" s="94" t="n">
        <v>50.91</v>
      </c>
      <c r="T950" s="99">
        <f>IF(AND(O950&gt;0,O950&lt;36),1,IF(AND(O950&gt;=36,O950&lt;51),2,IF(AND(O950&gt;=51,O950&lt;71),3,IF(AND(O950&gt;=71,O950&lt;=100),4,))))</f>
        <v/>
      </c>
      <c r="U950" s="99">
        <f>IF(AND(P950&gt;0,P950&lt;41),1,IF(AND(P950&gt;=41,P950&lt;56),2,IF(AND(P950&gt;=56,P950&lt;71),3,IF(AND(P950&gt;=71,P950&lt;=100),4,))))</f>
        <v/>
      </c>
      <c r="V950" s="99">
        <f>IF(AND(Q950&gt;0,Q950&lt;41),1,IF(AND(Q950&gt;=41,Q950&lt;56),2,IF(AND(Q950&gt;=56,Q950&lt;71),3,IF(AND(Q950&gt;=71,Q950&lt;=100),4,))))</f>
        <v/>
      </c>
      <c r="W950" s="99">
        <f>IF(AND(R950&gt;0,R950&lt;36),1,IF(AND(R950&gt;=36,R950&lt;51),2,IF(AND(R950&gt;=51,R950&lt;66),3,IF(AND(R950&gt;=66,R950&lt;=100),4,))))</f>
        <v/>
      </c>
      <c r="X950" s="100">
        <f>IF(AND(S950&gt;0,S950&lt;37),1,IF(AND(S950&gt;=37,S950&lt;58),2,IF(AND(S950&gt;=58,S950&lt;71),3,IF(AND(S950&gt;=71,S950&lt;=100),4,))))</f>
        <v/>
      </c>
      <c r="Y950" s="101">
        <f>IF(SUM(AC950:AG950)=0, "", ROUND(((AC950*3+AD950*3+AE950*3+AF950*3+AG950*1)/13)*5,0))</f>
        <v/>
      </c>
      <c r="Z950" s="99">
        <f>IF(OR($C950="",Y950=""),"",COUNTIFS($C$4:$C$1500,$C950,Y$4:Y$1500,"&gt;"&amp;Y950)+1)</f>
        <v/>
      </c>
      <c r="AA950" s="99">
        <f>IF(OR($C950="",Y950=""),"",IF(AND($C950&gt;=1001,$C950&lt;=1005),COUNTIFS($C$4:$C$1500,"&gt;=1001",$C$4:$C$1500,"&lt;=1005",Y$4:Y$1500,"&gt;"&amp;Y950)+1,IF(AND($C950&gt;=1101,$C950&lt;=1105),COUNTIFS($C$4:$C$1500,"&gt;=1101",$C$4:$C$1500,"&lt;=1105",Y$4:Y$1500,"&gt;"&amp;Y950)+1,IF(AND($C950&gt;=901,$C950&lt;=905),COUNTIFS($C$4:$C$1500,"&gt;=901",$C$4:$C$1500,"&lt;=905",Y$4:Y$1500,"&gt;"&amp;Y950)+1,IF(AND($C950&gt;=801,$C950&lt;=805),COUNTIFS($C$4:$C$1500,"&gt;=801",$C$4:$C$1500,"&lt;=805",Y$4:Y$1500,"&gt;"&amp;Y950)+1,IF(AND($C950&gt;=701,$C950&lt;=705),COUNTIFS($C$4:$C$1500,"&gt;=701",$C$4:$C$1500,"&lt;=705",Y$4:Y$1500,"&gt;"&amp;Y950)+1,IF(AND($C950&gt;=601,$C950&lt;=606),COUNTIFS($C$4:$C$1500,"&gt;=601",$C$4:$C$1500,"&lt;=606",Y$4:Y$1500,"&gt;"&amp;Y950)+1,"")))))))</f>
        <v/>
      </c>
      <c r="AB950" s="99">
        <f>IF(OR($C950="",Y950=""),"",IF(OR(AND($C950&gt;=1001,$C950&lt;=1005),AND($C950&gt;=1101,$C950&lt;=1105)),COUNTIFS($C$4:$C$1500,"&gt;=1001",$C$4:$C$1500,"&lt;=1005",Y$4:Y$1500,"&gt;"&amp;Y950)+COUNTIFS($C$4:$C$1500,"&gt;=1101",$C$4:$C$1500,"&lt;=1105",Y$4:Y$1500,"&gt;"&amp;Y950)+1,""))</f>
        <v/>
      </c>
      <c r="AC950" s="94" t="n">
        <v>50.65</v>
      </c>
      <c r="AD950" s="94" t="n">
        <v>42.01</v>
      </c>
      <c r="AE950" s="94" t="n">
        <v>60.41</v>
      </c>
      <c r="AF950" s="94" t="n">
        <v>58.9</v>
      </c>
      <c r="AG950" s="94" t="n">
        <v>29.27</v>
      </c>
      <c r="AH950" s="99">
        <f>IF(AND(AC950&gt;0,AC950&lt;36),1,IF(AND(AC950&gt;=36,AC950&lt;51),2,IF(AND(AC950&gt;=51,AC950&lt;71),3,IF(AND(AC950&gt;=71,AC950&lt;=100),4,))))</f>
        <v/>
      </c>
      <c r="AI950" s="99">
        <f>IF(AND(AD950&gt;0,AD950&lt;41),1,IF(AND(AD950&gt;=41,AD950&lt;56),2,IF(AND(AD950&gt;=56,AD950&lt;71),3,IF(AND(AD950&gt;=71,AD950&lt;=100),4,))))</f>
        <v/>
      </c>
      <c r="AJ950" s="99">
        <f>IF(AND(AE950&gt;0,AE950&lt;41),1,IF(AND(AE950&gt;=41,AE950&lt;56),2,IF(AND(AE950&gt;=56,AE950&lt;71),3,IF(AND(AE950&gt;=71,AE950&lt;=100),4,))))</f>
        <v/>
      </c>
      <c r="AK950" s="99">
        <f>IF(AND(AF950&gt;0,AF950&lt;36),1,IF(AND(AF950&gt;=36,AF950&lt;51),2,IF(AND(AF950&gt;=51,AF950&lt;66),3,IF(AND(AF950&gt;=66,AF950&lt;=100),4,))))</f>
        <v/>
      </c>
      <c r="AL950" s="100">
        <f>IF(AND(AG950&gt;0,AG950&lt;37),1,IF(AND(AG950&gt;=37,AG950&lt;58),2,IF(AND(AG950&gt;=58,AG950&lt;71),3,IF(AND(AG950&gt;=71,AG950&lt;=100),4,))))</f>
        <v/>
      </c>
      <c r="AM950" s="101">
        <f>IF((Y950&lt;&gt;"")*(K950&lt;&gt;""),Y950-K950,"")</f>
        <v/>
      </c>
      <c r="AN950" s="99">
        <f>IF((Z950&lt;&gt;"")*(L950&lt;&gt;""),Z950-L950,"")</f>
        <v/>
      </c>
      <c r="AO950" s="99">
        <f>IF((AA950&lt;&gt;"")*(M950&lt;&gt;""),AA950-M950,"")</f>
        <v/>
      </c>
      <c r="AP950" s="99">
        <f>IF((AB950&lt;&gt;"")*(N950&lt;&gt;""),AB950-N950,"")</f>
        <v/>
      </c>
      <c r="AQ950" s="94">
        <f>IF((AC950&lt;&gt;"")*(O950&lt;&gt;""),AC950-O950,"")</f>
        <v/>
      </c>
      <c r="AR950" s="94">
        <f>IF((AD950&lt;&gt;"")*(P950&lt;&gt;""),AD950-P950,"")</f>
        <v/>
      </c>
      <c r="AS950" s="94">
        <f>IF((AE950&lt;&gt;"")*(Q950&lt;&gt;""),AE950-Q950,"")</f>
        <v/>
      </c>
      <c r="AT950" s="94">
        <f>IF((AF950&lt;&gt;"")*(R950&lt;&gt;""),AF950-R950,"")</f>
        <v/>
      </c>
      <c r="AU950" s="94">
        <f>IF((AG950&lt;&gt;"")*(S950&lt;&gt;""),AG950-S950,"")</f>
        <v/>
      </c>
      <c r="AV950" s="99">
        <f>IF((AH950&lt;&gt;"")*(T950&lt;&gt;""),AH950-T950,"")</f>
        <v/>
      </c>
      <c r="AW950" s="99">
        <f>IF((AI950&lt;&gt;"")*(U950&lt;&gt;""),AI950-U950,"")</f>
        <v/>
      </c>
      <c r="AX950" s="99">
        <f>IF((AJ950&lt;&gt;"")*(V950&lt;&gt;""),AJ950-V950,"")</f>
        <v/>
      </c>
      <c r="AY950" s="99">
        <f>IF((AK950&lt;&gt;"")*(W950&lt;&gt;""),AK950-W950,"")</f>
        <v/>
      </c>
      <c r="AZ950" s="102">
        <f>IF((AL950&lt;&gt;"")*(X950&lt;&gt;""),AL950-X950,"")</f>
        <v/>
      </c>
      <c r="BA950" s="50">
        <f>IFERROR(__xludf.dummyfunction("AI(""Actúa como un tutor académico y dirígete personalmente al estudiante "" &amp; I950 &amp; "" "" &amp; J950 &amp; "" "" &amp; G950 &amp; "" "" &amp; H950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AM950 &amp; ""'. Diferencias por área: Matemáticas ("" &amp; AQ950 &amp; ""), Ciencias Natura"&amp;"les ("" &amp; AR950 &amp; ""), Sociales ("" &amp; AS950 &amp; ""), Lectura Crítica ("" &amp; AT950 &amp; "") e Inglés ("" &amp; AU950 &amp; ""). Variación en posición: grupo ("" &amp; AN950 &amp; ""), grado ("" &amp; AO950 &amp; "") y media ("" &amp; AP950 &amp; ""). Puntajes Primer Simulacro: Global "" &amp; K950 &amp; "", Mat "" &amp; "&amp;"O4 &amp; "", Cien "" &amp; P950 &amp; "", Soc "" &amp; Q950 &amp; "", Lec "" &amp; R950 &amp; "", Ing "" &amp; S950 &amp; "". Puntajes Segundo Simulacro: Global "" &amp; Y950 &amp; "", Mat "" &amp; AC950 &amp; "", Cien "" &amp; AD950 &amp; "", Soc "" &amp; AE950 &amp; "", Lec "" &amp; AF950 &amp; "", Ing "" &amp; AG950 &amp; "". Escribe un mensaje motivador"&amp;" y breve (máximo 4 líneas)."")
"),"=AI(""Actúa como un tutor académico y dirígete personalmente al estudiante "" &amp; I950 &amp; "" "" &amp; J950 &amp; "" "" &amp; G950 &amp; "" "" &amp; H950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AM950 &amp; ""'. Diferencias por área: Matemáticas ("" &amp; AQ950 &amp; ""), Ciencias Natur"&amp;"ales ("" &amp; AR950 &amp; ""), Sociales ("" &amp; AS950 &amp; ""), Lectura Crítica ("" &amp; AT950 &amp; "") e Inglés ("" &amp; AU950 &amp; ""). Variación en posición: grupo ("" &amp; AN950 &amp; ""), grado ("" &amp; AO950 &amp; "") y media ("" &amp; AP950 &amp; ""). Puntajes Primer Simulacro: Global "" &amp; K950 &amp; "", Mat "" &amp;"&amp;" O950 &amp; "", Cien "" &amp; P950 &amp; "", Soc "" &amp; Q950 &amp; "", Lec "" &amp; R950 &amp; "", Ing "" &amp; S950 &amp; "". Puntajes Segundo Simulacro: Global "" &amp; Y950 &amp; "", Mat "" &amp; AC950 &amp; "", Cien "" &amp; AD950 &amp; "", Soc "" &amp; AE950 &amp; "", Lec "" &amp; AF950 &amp; "", Ing "" &amp; AG950 &amp; "". Escribe un mensaje motivado"&amp;"r y breve (máximo 4 líneas)."")
")</f>
        <v/>
      </c>
      <c r="BB950" s="119">
        <f>IF(SUM(BC950:BG950)=0,"",IF(BG950="",ROUND(((BC950*3+BD950*3+BE950*3+BF950*3)/12)*5,0),ROUND(((BC950*3+BD950*3+BE950*3+BF950*3+BG950*1)/13)*5,0)))</f>
        <v/>
      </c>
      <c r="BC950" s="119" t="n">
        <v>60</v>
      </c>
      <c r="BD950" s="119" t="n">
        <v>48</v>
      </c>
      <c r="BE950" s="119" t="n">
        <v>57</v>
      </c>
      <c r="BF950" s="119" t="n">
        <v>48</v>
      </c>
      <c r="BG950" s="119" t="n">
        <v>61</v>
      </c>
      <c r="BH950" s="41">
        <f>IF(AND(ISNUMBER(BB950),ISNUMBER(Y950)),BB950-Y950,"")</f>
        <v/>
      </c>
      <c r="BI950" s="119" t="n"/>
      <c r="BJ950" s="119" t="n"/>
      <c r="BK950" s="119" t="n"/>
      <c r="BL950" s="119" t="n"/>
      <c r="BM950" s="119" t="n"/>
    </row>
    <row r="951" ht="15.75" customHeight="1" s="42">
      <c r="A951" s="93" t="n"/>
      <c r="B951" s="94" t="inlineStr">
        <is>
          <t>Bachillerato</t>
        </is>
      </c>
      <c r="C951" s="94" t="n">
        <v>1103</v>
      </c>
      <c r="D951" s="94" t="n"/>
      <c r="E951" s="95" t="n">
        <v>1011593324</v>
      </c>
      <c r="F951" s="96">
        <f>TRIM(G951&amp;" "&amp;H951&amp;" "&amp;I951&amp;" "&amp;J951)</f>
        <v/>
      </c>
      <c r="G951" s="94" t="inlineStr">
        <is>
          <t>Garces</t>
        </is>
      </c>
      <c r="H951" s="94" t="inlineStr">
        <is>
          <t>Restrepo</t>
        </is>
      </c>
      <c r="I951" s="94" t="inlineStr">
        <is>
          <t>Edwin</t>
        </is>
      </c>
      <c r="J951" s="97" t="inlineStr">
        <is>
          <t>Andrés</t>
        </is>
      </c>
      <c r="K951" s="98">
        <f>IF(SUM(O951:S951)=0, "", ROUND(((O951*3+P951*3+Q951*3+R951*3+S951*1)/13)*5,0))</f>
        <v/>
      </c>
      <c r="L951" s="99">
        <f>IF(OR($C951="",K951=""),"",COUNTIFS($C$4:$C$1500,$C951,K$4:K$1500,"&gt;"&amp;K951)+1)</f>
        <v/>
      </c>
      <c r="M951" s="99">
        <f>IF(OR($C951="",K951=""),"",IF(AND($C951&gt;=1001,$C951&lt;=1005),COUNTIFS($C$4:$C$1500,"&gt;=1001",$C$4:$C$1500,"&lt;=1005",K$4:K$1500,"&gt;"&amp;K951)+1,IF(AND($C951&gt;=1101,$C951&lt;=1105),COUNTIFS($C$4:$C$1500,"&gt;=1101",$C$4:$C$1500,"&lt;=1105",K$4:K$1500,"&gt;"&amp;K951)+1,IF(AND($C951&gt;=901,$C951&lt;=905),COUNTIFS($C$4:$C$1500,"&gt;=901",$C$4:$C$1500,"&lt;=905",K$4:K$1500,"&gt;"&amp;K951)+1,IF(AND($C951&gt;=801,$C951&lt;=805),COUNTIFS($C$4:$C$1500,"&gt;=801",$C$4:$C$1500,"&lt;=805",K$4:K$1500,"&gt;"&amp;K951)+1,IF(AND($C951&gt;=701,$C951&lt;=705),COUNTIFS($C$4:$C$1500,"&gt;=701",$C$4:$C$1500,"&lt;=705",K$4:K$1500,"&gt;"&amp;K951)+1,IF(AND($C951&gt;=601,$C951&lt;=606),COUNTIFS($C$4:$C$1500,"&gt;=601",$C$4:$C$1500,"&lt;=606",K$4:K$1500,"&gt;"&amp;K951)+1,"")))))))</f>
        <v/>
      </c>
      <c r="N951" s="99">
        <f>IF(OR($C951="",K951=""),"",IF(OR(AND($C951&gt;=1001,$C951&lt;=1005),AND($C951&gt;=1101,$C951&lt;=1105)),COUNTIFS($C$4:$C$1500,"&gt;=1001",$C$4:$C$1500,"&lt;=1005",K$4:K$1500,"&gt;"&amp;K951)+COUNTIFS($C$4:$C$1500,"&gt;=1101",$C$4:$C$1500,"&lt;=1105",K$4:K$1500,"&gt;"&amp;K951)+1,""))</f>
        <v/>
      </c>
      <c r="O951" s="94" t="n">
        <v>29.75</v>
      </c>
      <c r="P951" s="94" t="n">
        <v>38.06</v>
      </c>
      <c r="Q951" s="94" t="n">
        <v>44.76</v>
      </c>
      <c r="R951" s="94" t="n">
        <v>39.02</v>
      </c>
      <c r="S951" s="94" t="n">
        <v>45.45</v>
      </c>
      <c r="T951" s="99">
        <f>IF(AND(O951&gt;0,O951&lt;36),1,IF(AND(O951&gt;=36,O951&lt;51),2,IF(AND(O951&gt;=51,O951&lt;71),3,IF(AND(O951&gt;=71,O951&lt;=100),4,))))</f>
        <v/>
      </c>
      <c r="U951" s="99">
        <f>IF(AND(P951&gt;0,P951&lt;41),1,IF(AND(P951&gt;=41,P951&lt;56),2,IF(AND(P951&gt;=56,P951&lt;71),3,IF(AND(P951&gt;=71,P951&lt;=100),4,))))</f>
        <v/>
      </c>
      <c r="V951" s="99">
        <f>IF(AND(Q951&gt;0,Q951&lt;41),1,IF(AND(Q951&gt;=41,Q951&lt;56),2,IF(AND(Q951&gt;=56,Q951&lt;71),3,IF(AND(Q951&gt;=71,Q951&lt;=100),4,))))</f>
        <v/>
      </c>
      <c r="W951" s="99">
        <f>IF(AND(R951&gt;0,R951&lt;36),1,IF(AND(R951&gt;=36,R951&lt;51),2,IF(AND(R951&gt;=51,R951&lt;66),3,IF(AND(R951&gt;=66,R951&lt;=100),4,))))</f>
        <v/>
      </c>
      <c r="X951" s="100">
        <f>IF(AND(S951&gt;0,S951&lt;37),1,IF(AND(S951&gt;=37,S951&lt;58),2,IF(AND(S951&gt;=58,S951&lt;71),3,IF(AND(S951&gt;=71,S951&lt;=100),4,))))</f>
        <v/>
      </c>
      <c r="Y951" s="101">
        <f>IF(SUM(AC951:AG951)=0, "", ROUND(((AC951*3+AD951*3+AE951*3+AF951*3+AG951*1)/13)*5,0))</f>
        <v/>
      </c>
      <c r="Z951" s="99">
        <f>IF(OR($C951="",Y951=""),"",COUNTIFS($C$4:$C$1500,$C951,Y$4:Y$1500,"&gt;"&amp;Y951)+1)</f>
        <v/>
      </c>
      <c r="AA951" s="99">
        <f>IF(OR($C951="",Y951=""),"",IF(AND($C951&gt;=1001,$C951&lt;=1005),COUNTIFS($C$4:$C$1500,"&gt;=1001",$C$4:$C$1500,"&lt;=1005",Y$4:Y$1500,"&gt;"&amp;Y951)+1,IF(AND($C951&gt;=1101,$C951&lt;=1105),COUNTIFS($C$4:$C$1500,"&gt;=1101",$C$4:$C$1500,"&lt;=1105",Y$4:Y$1500,"&gt;"&amp;Y951)+1,IF(AND($C951&gt;=901,$C951&lt;=905),COUNTIFS($C$4:$C$1500,"&gt;=901",$C$4:$C$1500,"&lt;=905",Y$4:Y$1500,"&gt;"&amp;Y951)+1,IF(AND($C951&gt;=801,$C951&lt;=805),COUNTIFS($C$4:$C$1500,"&gt;=801",$C$4:$C$1500,"&lt;=805",Y$4:Y$1500,"&gt;"&amp;Y951)+1,IF(AND($C951&gt;=701,$C951&lt;=705),COUNTIFS($C$4:$C$1500,"&gt;=701",$C$4:$C$1500,"&lt;=705",Y$4:Y$1500,"&gt;"&amp;Y951)+1,IF(AND($C951&gt;=601,$C951&lt;=606),COUNTIFS($C$4:$C$1500,"&gt;=601",$C$4:$C$1500,"&lt;=606",Y$4:Y$1500,"&gt;"&amp;Y951)+1,"")))))))</f>
        <v/>
      </c>
      <c r="AB951" s="99">
        <f>IF(OR($C951="",Y951=""),"",IF(OR(AND($C951&gt;=1001,$C951&lt;=1005),AND($C951&gt;=1101,$C951&lt;=1105)),COUNTIFS($C$4:$C$1500,"&gt;=1001",$C$4:$C$1500,"&lt;=1005",Y$4:Y$1500,"&gt;"&amp;Y951)+COUNTIFS($C$4:$C$1500,"&gt;=1101",$C$4:$C$1500,"&lt;=1105",Y$4:Y$1500,"&gt;"&amp;Y951)+1,""))</f>
        <v/>
      </c>
      <c r="AC951" s="94" t="n">
        <v>47.42</v>
      </c>
      <c r="AD951" s="94" t="n">
        <v>62.07</v>
      </c>
      <c r="AE951" s="94" t="n">
        <v>46.81</v>
      </c>
      <c r="AF951" s="94" t="n">
        <v>40.98</v>
      </c>
      <c r="AG951" s="94" t="n">
        <v>29.27</v>
      </c>
      <c r="AH951" s="99">
        <f>IF(AND(AC951&gt;0,AC951&lt;36),1,IF(AND(AC951&gt;=36,AC951&lt;51),2,IF(AND(AC951&gt;=51,AC951&lt;71),3,IF(AND(AC951&gt;=71,AC951&lt;=100),4,))))</f>
        <v/>
      </c>
      <c r="AI951" s="99">
        <f>IF(AND(AD951&gt;0,AD951&lt;41),1,IF(AND(AD951&gt;=41,AD951&lt;56),2,IF(AND(AD951&gt;=56,AD951&lt;71),3,IF(AND(AD951&gt;=71,AD951&lt;=100),4,))))</f>
        <v/>
      </c>
      <c r="AJ951" s="99">
        <f>IF(AND(AE951&gt;0,AE951&lt;41),1,IF(AND(AE951&gt;=41,AE951&lt;56),2,IF(AND(AE951&gt;=56,AE951&lt;71),3,IF(AND(AE951&gt;=71,AE951&lt;=100),4,))))</f>
        <v/>
      </c>
      <c r="AK951" s="99">
        <f>IF(AND(AF951&gt;0,AF951&lt;36),1,IF(AND(AF951&gt;=36,AF951&lt;51),2,IF(AND(AF951&gt;=51,AF951&lt;66),3,IF(AND(AF951&gt;=66,AF951&lt;=100),4,))))</f>
        <v/>
      </c>
      <c r="AL951" s="100">
        <f>IF(AND(AG951&gt;0,AG951&lt;37),1,IF(AND(AG951&gt;=37,AG951&lt;58),2,IF(AND(AG951&gt;=58,AG951&lt;71),3,IF(AND(AG951&gt;=71,AG951&lt;=100),4,))))</f>
        <v/>
      </c>
      <c r="AM951" s="101">
        <f>IF((Y951&lt;&gt;"")*(K951&lt;&gt;""),Y951-K951,"")</f>
        <v/>
      </c>
      <c r="AN951" s="99">
        <f>IF((Z951&lt;&gt;"")*(L951&lt;&gt;""),Z951-L951,"")</f>
        <v/>
      </c>
      <c r="AO951" s="99">
        <f>IF((AA951&lt;&gt;"")*(M951&lt;&gt;""),AA951-M951,"")</f>
        <v/>
      </c>
      <c r="AP951" s="99">
        <f>IF((AB951&lt;&gt;"")*(N951&lt;&gt;""),AB951-N951,"")</f>
        <v/>
      </c>
      <c r="AQ951" s="94">
        <f>IF((AC951&lt;&gt;"")*(O951&lt;&gt;""),AC951-O951,"")</f>
        <v/>
      </c>
      <c r="AR951" s="94">
        <f>IF((AD951&lt;&gt;"")*(P951&lt;&gt;""),AD951-P951,"")</f>
        <v/>
      </c>
      <c r="AS951" s="94">
        <f>IF((AE951&lt;&gt;"")*(Q951&lt;&gt;""),AE951-Q951,"")</f>
        <v/>
      </c>
      <c r="AT951" s="94">
        <f>IF((AF951&lt;&gt;"")*(R951&lt;&gt;""),AF951-R951,"")</f>
        <v/>
      </c>
      <c r="AU951" s="94">
        <f>IF((AG951&lt;&gt;"")*(S951&lt;&gt;""),AG951-S951,"")</f>
        <v/>
      </c>
      <c r="AV951" s="99">
        <f>IF((AH951&lt;&gt;"")*(T951&lt;&gt;""),AH951-T951,"")</f>
        <v/>
      </c>
      <c r="AW951" s="99">
        <f>IF((AI951&lt;&gt;"")*(U951&lt;&gt;""),AI951-U951,"")</f>
        <v/>
      </c>
      <c r="AX951" s="99">
        <f>IF((AJ951&lt;&gt;"")*(V951&lt;&gt;""),AJ951-V951,"")</f>
        <v/>
      </c>
      <c r="AY951" s="99">
        <f>IF((AK951&lt;&gt;"")*(W951&lt;&gt;""),AK951-W951,"")</f>
        <v/>
      </c>
      <c r="AZ951" s="102">
        <f>IF((AL951&lt;&gt;"")*(X951&lt;&gt;""),AL951-X951,"")</f>
        <v/>
      </c>
      <c r="BA951" s="50">
        <f>IFERROR(__xludf.dummyfunction("AI(""Actúa como un tutor académico y dirígete personalmente al estudiante "" &amp; I951 &amp; "" "" &amp; J951 &amp; "" "" &amp; G951 &amp; "" "" &amp; H951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AM951 &amp; ""'. Diferencias por área: Matemáticas ("" &amp; AQ951 &amp; ""), Ciencias Natura"&amp;"les ("" &amp; AR951 &amp; ""), Sociales ("" &amp; AS951 &amp; ""), Lectura Crítica ("" &amp; AT951 &amp; "") e Inglés ("" &amp; AU951 &amp; ""). Variación en posición: grupo ("" &amp; AN951 &amp; ""), grado ("" &amp; AO951 &amp; "") y media ("" &amp; AP951 &amp; ""). Puntajes Primer Simulacro: Global "" &amp; K951 &amp; "", Mat "" &amp; "&amp;"O4 &amp; "", Cien "" &amp; P951 &amp; "", Soc "" &amp; Q951 &amp; "", Lec "" &amp; R951 &amp; "", Ing "" &amp; S951 &amp; "". Puntajes Segundo Simulacro: Global "" &amp; Y951 &amp; "", Mat "" &amp; AC951 &amp; "", Cien "" &amp; AD951 &amp; "", Soc "" &amp; AE951 &amp; "", Lec "" &amp; AF951 &amp; "", Ing "" &amp; AG951 &amp; "". Escribe un mensaje motivador"&amp;" y breve (máximo 4 líneas)."")
"),"=AI(""Actúa como un tutor académico y dirígete personalmente al estudiante "" &amp; I951 &amp; "" "" &amp; J951 &amp; "" "" &amp; G951 &amp; "" "" &amp; H951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AM951 &amp; ""'. Diferencias por área: Matemáticas ("" &amp; AQ951 &amp; ""), Ciencias Natur"&amp;"ales ("" &amp; AR951 &amp; ""), Sociales ("" &amp; AS951 &amp; ""), Lectura Crítica ("" &amp; AT951 &amp; "") e Inglés ("" &amp; AU951 &amp; ""). Variación en posición: grupo ("" &amp; AN951 &amp; ""), grado ("" &amp; AO951 &amp; "") y media ("" &amp; AP951 &amp; ""). Puntajes Primer Simulacro: Global "" &amp; K951 &amp; "", Mat "" &amp;"&amp;" O951 &amp; "", Cien "" &amp; P951 &amp; "", Soc "" &amp; Q951 &amp; "", Lec "" &amp; R951 &amp; "", Ing "" &amp; S951 &amp; "". Puntajes Segundo Simulacro: Global "" &amp; Y951 &amp; "", Mat "" &amp; AC951 &amp; "", Cien "" &amp; AD951 &amp; "", Soc "" &amp; AE951 &amp; "", Lec "" &amp; AF951 &amp; "", Ing "" &amp; AG951 &amp; "". Escribe un mensaje motivado"&amp;"r y breve (máximo 4 líneas)."")
")</f>
        <v/>
      </c>
      <c r="BB951" s="119">
        <f>IF(SUM(BC951:BG951)=0,"",IF(BG951="",ROUND(((BC951*3+BD951*3+BE951*3+BF951*3)/12)*5,0),ROUND(((BC951*3+BD951*3+BE951*3+BF951*3+BG951*1)/13)*5,0)))</f>
        <v/>
      </c>
      <c r="BC951" s="119" t="n">
        <v>58</v>
      </c>
      <c r="BD951" s="119" t="n">
        <v>56</v>
      </c>
      <c r="BE951" s="119" t="n">
        <v>51</v>
      </c>
      <c r="BF951" s="119" t="n">
        <v>59</v>
      </c>
      <c r="BG951" s="119" t="n">
        <v>46</v>
      </c>
      <c r="BH951" s="41">
        <f>IF(AND(ISNUMBER(BB951),ISNUMBER(Y951)),BB951-Y951,"")</f>
        <v/>
      </c>
      <c r="BI951" s="119" t="n"/>
      <c r="BJ951" s="119" t="n"/>
      <c r="BK951" s="119" t="n"/>
      <c r="BL951" s="119" t="n"/>
      <c r="BM951" s="119" t="n"/>
    </row>
    <row r="952" ht="15.75" customHeight="1" s="42">
      <c r="A952" s="93" t="n"/>
      <c r="B952" s="94" t="inlineStr">
        <is>
          <t>Bachillerato</t>
        </is>
      </c>
      <c r="C952" s="94" t="n">
        <v>1103</v>
      </c>
      <c r="D952" s="94" t="n"/>
      <c r="E952" s="95" t="n">
        <v>1011593667</v>
      </c>
      <c r="F952" s="96">
        <f>TRIM(G952&amp;" "&amp;H952&amp;" "&amp;I952&amp;" "&amp;J952)</f>
        <v/>
      </c>
      <c r="G952" s="94" t="inlineStr">
        <is>
          <t>García</t>
        </is>
      </c>
      <c r="H952" s="94" t="inlineStr">
        <is>
          <t>Borja</t>
        </is>
      </c>
      <c r="I952" s="94" t="inlineStr">
        <is>
          <t>Camila</t>
        </is>
      </c>
      <c r="J952" s="97" t="n"/>
      <c r="K952" s="98">
        <f>IF(SUM(O952:S952)=0, "", ROUND(((O952*3+P952*3+Q952*3+R952*3+S952*1)/13)*5,0))</f>
        <v/>
      </c>
      <c r="L952" s="99">
        <f>IF(OR($C952="",K952=""),"",COUNTIFS($C$4:$C$1500,$C952,K$4:K$1500,"&gt;"&amp;K952)+1)</f>
        <v/>
      </c>
      <c r="M952" s="99">
        <f>IF(OR($C952="",K952=""),"",IF(AND($C952&gt;=1001,$C952&lt;=1005),COUNTIFS($C$4:$C$1500,"&gt;=1001",$C$4:$C$1500,"&lt;=1005",K$4:K$1500,"&gt;"&amp;K952)+1,IF(AND($C952&gt;=1101,$C952&lt;=1105),COUNTIFS($C$4:$C$1500,"&gt;=1101",$C$4:$C$1500,"&lt;=1105",K$4:K$1500,"&gt;"&amp;K952)+1,IF(AND($C952&gt;=901,$C952&lt;=905),COUNTIFS($C$4:$C$1500,"&gt;=901",$C$4:$C$1500,"&lt;=905",K$4:K$1500,"&gt;"&amp;K952)+1,IF(AND($C952&gt;=801,$C952&lt;=805),COUNTIFS($C$4:$C$1500,"&gt;=801",$C$4:$C$1500,"&lt;=805",K$4:K$1500,"&gt;"&amp;K952)+1,IF(AND($C952&gt;=701,$C952&lt;=705),COUNTIFS($C$4:$C$1500,"&gt;=701",$C$4:$C$1500,"&lt;=705",K$4:K$1500,"&gt;"&amp;K952)+1,IF(AND($C952&gt;=601,$C952&lt;=606),COUNTIFS($C$4:$C$1500,"&gt;=601",$C$4:$C$1500,"&lt;=606",K$4:K$1500,"&gt;"&amp;K952)+1,"")))))))</f>
        <v/>
      </c>
      <c r="N952" s="99">
        <f>IF(OR($C952="",K952=""),"",IF(OR(AND($C952&gt;=1001,$C952&lt;=1005),AND($C952&gt;=1101,$C952&lt;=1105)),COUNTIFS($C$4:$C$1500,"&gt;=1001",$C$4:$C$1500,"&lt;=1005",K$4:K$1500,"&gt;"&amp;K952)+COUNTIFS($C$4:$C$1500,"&gt;=1101",$C$4:$C$1500,"&lt;=1105",K$4:K$1500,"&gt;"&amp;K952)+1,""))</f>
        <v/>
      </c>
      <c r="O952" s="94" t="n">
        <v>42.46</v>
      </c>
      <c r="P952" s="94" t="n">
        <v>55.42</v>
      </c>
      <c r="Q952" s="94" t="n">
        <v>38.72</v>
      </c>
      <c r="R952" s="94" t="n">
        <v>34.15</v>
      </c>
      <c r="S952" s="94" t="n">
        <v>45.45</v>
      </c>
      <c r="T952" s="99">
        <f>IF(AND(O952&gt;0,O952&lt;36),1,IF(AND(O952&gt;=36,O952&lt;51),2,IF(AND(O952&gt;=51,O952&lt;71),3,IF(AND(O952&gt;=71,O952&lt;=100),4,))))</f>
        <v/>
      </c>
      <c r="U952" s="99">
        <f>IF(AND(P952&gt;0,P952&lt;41),1,IF(AND(P952&gt;=41,P952&lt;56),2,IF(AND(P952&gt;=56,P952&lt;71),3,IF(AND(P952&gt;=71,P952&lt;=100),4,))))</f>
        <v/>
      </c>
      <c r="V952" s="99">
        <f>IF(AND(Q952&gt;0,Q952&lt;41),1,IF(AND(Q952&gt;=41,Q952&lt;56),2,IF(AND(Q952&gt;=56,Q952&lt;71),3,IF(AND(Q952&gt;=71,Q952&lt;=100),4,))))</f>
        <v/>
      </c>
      <c r="W952" s="99">
        <f>IF(AND(R952&gt;0,R952&lt;36),1,IF(AND(R952&gt;=36,R952&lt;51),2,IF(AND(R952&gt;=51,R952&lt;66),3,IF(AND(R952&gt;=66,R952&lt;=100),4,))))</f>
        <v/>
      </c>
      <c r="X952" s="100">
        <f>IF(AND(S952&gt;0,S952&lt;37),1,IF(AND(S952&gt;=37,S952&lt;58),2,IF(AND(S952&gt;=58,S952&lt;71),3,IF(AND(S952&gt;=71,S952&lt;=100),4,))))</f>
        <v/>
      </c>
      <c r="Y952" s="101">
        <f>IF(SUM(AC952:AG952)=0, "", ROUND(((AC952*3+AD952*3+AE952*3+AF952*3+AG952*1)/13)*5,0))</f>
        <v/>
      </c>
      <c r="Z952" s="99">
        <f>IF(OR($C952="",Y952=""),"",COUNTIFS($C$4:$C$1500,$C952,Y$4:Y$1500,"&gt;"&amp;Y952)+1)</f>
        <v/>
      </c>
      <c r="AA952" s="99">
        <f>IF(OR($C952="",Y952=""),"",IF(AND($C952&gt;=1001,$C952&lt;=1005),COUNTIFS($C$4:$C$1500,"&gt;=1001",$C$4:$C$1500,"&lt;=1005",Y$4:Y$1500,"&gt;"&amp;Y952)+1,IF(AND($C952&gt;=1101,$C952&lt;=1105),COUNTIFS($C$4:$C$1500,"&gt;=1101",$C$4:$C$1500,"&lt;=1105",Y$4:Y$1500,"&gt;"&amp;Y952)+1,IF(AND($C952&gt;=901,$C952&lt;=905),COUNTIFS($C$4:$C$1500,"&gt;=901",$C$4:$C$1500,"&lt;=905",Y$4:Y$1500,"&gt;"&amp;Y952)+1,IF(AND($C952&gt;=801,$C952&lt;=805),COUNTIFS($C$4:$C$1500,"&gt;=801",$C$4:$C$1500,"&lt;=805",Y$4:Y$1500,"&gt;"&amp;Y952)+1,IF(AND($C952&gt;=701,$C952&lt;=705),COUNTIFS($C$4:$C$1500,"&gt;=701",$C$4:$C$1500,"&lt;=705",Y$4:Y$1500,"&gt;"&amp;Y952)+1,IF(AND($C952&gt;=601,$C952&lt;=606),COUNTIFS($C$4:$C$1500,"&gt;=601",$C$4:$C$1500,"&lt;=606",Y$4:Y$1500,"&gt;"&amp;Y952)+1,"")))))))</f>
        <v/>
      </c>
      <c r="AB952" s="99">
        <f>IF(OR($C952="",Y952=""),"",IF(OR(AND($C952&gt;=1001,$C952&lt;=1005),AND($C952&gt;=1101,$C952&lt;=1105)),COUNTIFS($C$4:$C$1500,"&gt;=1001",$C$4:$C$1500,"&lt;=1005",Y$4:Y$1500,"&gt;"&amp;Y952)+COUNTIFS($C$4:$C$1500,"&gt;=1101",$C$4:$C$1500,"&lt;=1105",Y$4:Y$1500,"&gt;"&amp;Y952)+1,""))</f>
        <v/>
      </c>
      <c r="AC952" s="94" t="n">
        <v>36.07</v>
      </c>
      <c r="AD952" s="94" t="n">
        <v>36.22</v>
      </c>
      <c r="AE952" s="94" t="n">
        <v>35.05</v>
      </c>
      <c r="AF952" s="94" t="n">
        <v>43.54</v>
      </c>
      <c r="AG952" s="94" t="n">
        <v>58.55</v>
      </c>
      <c r="AH952" s="99">
        <f>IF(AND(AC952&gt;0,AC952&lt;36),1,IF(AND(AC952&gt;=36,AC952&lt;51),2,IF(AND(AC952&gt;=51,AC952&lt;71),3,IF(AND(AC952&gt;=71,AC952&lt;=100),4,))))</f>
        <v/>
      </c>
      <c r="AI952" s="99">
        <f>IF(AND(AD952&gt;0,AD952&lt;41),1,IF(AND(AD952&gt;=41,AD952&lt;56),2,IF(AND(AD952&gt;=56,AD952&lt;71),3,IF(AND(AD952&gt;=71,AD952&lt;=100),4,))))</f>
        <v/>
      </c>
      <c r="AJ952" s="99">
        <f>IF(AND(AE952&gt;0,AE952&lt;41),1,IF(AND(AE952&gt;=41,AE952&lt;56),2,IF(AND(AE952&gt;=56,AE952&lt;71),3,IF(AND(AE952&gt;=71,AE952&lt;=100),4,))))</f>
        <v/>
      </c>
      <c r="AK952" s="99">
        <f>IF(AND(AF952&gt;0,AF952&lt;36),1,IF(AND(AF952&gt;=36,AF952&lt;51),2,IF(AND(AF952&gt;=51,AF952&lt;66),3,IF(AND(AF952&gt;=66,AF952&lt;=100),4,))))</f>
        <v/>
      </c>
      <c r="AL952" s="100">
        <f>IF(AND(AG952&gt;0,AG952&lt;37),1,IF(AND(AG952&gt;=37,AG952&lt;58),2,IF(AND(AG952&gt;=58,AG952&lt;71),3,IF(AND(AG952&gt;=71,AG952&lt;=100),4,))))</f>
        <v/>
      </c>
      <c r="AM952" s="101">
        <f>IF((Y952&lt;&gt;"")*(K952&lt;&gt;""),Y952-K952,"")</f>
        <v/>
      </c>
      <c r="AN952" s="99">
        <f>IF((Z952&lt;&gt;"")*(L952&lt;&gt;""),Z952-L952,"")</f>
        <v/>
      </c>
      <c r="AO952" s="99">
        <f>IF((AA952&lt;&gt;"")*(M952&lt;&gt;""),AA952-M952,"")</f>
        <v/>
      </c>
      <c r="AP952" s="99">
        <f>IF((AB952&lt;&gt;"")*(N952&lt;&gt;""),AB952-N952,"")</f>
        <v/>
      </c>
      <c r="AQ952" s="94">
        <f>IF((AC952&lt;&gt;"")*(O952&lt;&gt;""),AC952-O952,"")</f>
        <v/>
      </c>
      <c r="AR952" s="94">
        <f>IF((AD952&lt;&gt;"")*(P952&lt;&gt;""),AD952-P952,"")</f>
        <v/>
      </c>
      <c r="AS952" s="94">
        <f>IF((AE952&lt;&gt;"")*(Q952&lt;&gt;""),AE952-Q952,"")</f>
        <v/>
      </c>
      <c r="AT952" s="94">
        <f>IF((AF952&lt;&gt;"")*(R952&lt;&gt;""),AF952-R952,"")</f>
        <v/>
      </c>
      <c r="AU952" s="94">
        <f>IF((AG952&lt;&gt;"")*(S952&lt;&gt;""),AG952-S952,"")</f>
        <v/>
      </c>
      <c r="AV952" s="99">
        <f>IF((AH952&lt;&gt;"")*(T952&lt;&gt;""),AH952-T952,"")</f>
        <v/>
      </c>
      <c r="AW952" s="99">
        <f>IF((AI952&lt;&gt;"")*(U952&lt;&gt;""),AI952-U952,"")</f>
        <v/>
      </c>
      <c r="AX952" s="99">
        <f>IF((AJ952&lt;&gt;"")*(V952&lt;&gt;""),AJ952-V952,"")</f>
        <v/>
      </c>
      <c r="AY952" s="99">
        <f>IF((AK952&lt;&gt;"")*(W952&lt;&gt;""),AK952-W952,"")</f>
        <v/>
      </c>
      <c r="AZ952" s="102">
        <f>IF((AL952&lt;&gt;"")*(X952&lt;&gt;""),AL952-X952,"")</f>
        <v/>
      </c>
      <c r="BA952" s="50">
        <f>IFERROR(__xludf.dummyfunction("AI(""Actúa como un tutor académico y dirígete personalmente al estudiante "" &amp; I952 &amp; "" "" &amp; J952 &amp; "" "" &amp; G952 &amp; "" "" &amp; H952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AM952 &amp; ""'. Diferencias por área: Matemáticas ("" &amp; AQ952 &amp; ""), Ciencias Natura"&amp;"les ("" &amp; AR952 &amp; ""), Sociales ("" &amp; AS952 &amp; ""), Lectura Crítica ("" &amp; AT952 &amp; "") e Inglés ("" &amp; AU952 &amp; ""). Variación en posición: grupo ("" &amp; AN952 &amp; ""), grado ("" &amp; AO952 &amp; "") y media ("" &amp; AP952 &amp; ""). Puntajes Primer Simulacro: Global "" &amp; K952 &amp; "", Mat "" &amp; "&amp;"O4 &amp; "", Cien "" &amp; P952 &amp; "", Soc "" &amp; Q952 &amp; "", Lec "" &amp; R952 &amp; "", Ing "" &amp; S952 &amp; "". Puntajes Segundo Simulacro: Global "" &amp; Y952 &amp; "", Mat "" &amp; AC952 &amp; "", Cien "" &amp; AD952 &amp; "", Soc "" &amp; AE952 &amp; "", Lec "" &amp; AF952 &amp; "", Ing "" &amp; AG952 &amp; "". Escribe un mensaje motivador"&amp;" y breve (máximo 4 líneas)."")
"),"=AI(""Actúa como un tutor académico y dirígete personalmente al estudiante "" &amp; I952 &amp; "" "" &amp; J952 &amp; "" "" &amp; G952 &amp; "" "" &amp; H952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AM952 &amp; ""'. Diferencias por área: Matemáticas ("" &amp; AQ952 &amp; ""), Ciencias Natur"&amp;"ales ("" &amp; AR952 &amp; ""), Sociales ("" &amp; AS952 &amp; ""), Lectura Crítica ("" &amp; AT952 &amp; "") e Inglés ("" &amp; AU952 &amp; ""). Variación en posición: grupo ("" &amp; AN952 &amp; ""), grado ("" &amp; AO952 &amp; "") y media ("" &amp; AP952 &amp; ""). Puntajes Primer Simulacro: Global "" &amp; K952 &amp; "", Mat "" &amp;"&amp;" O952 &amp; "", Cien "" &amp; P952 &amp; "", Soc "" &amp; Q952 &amp; "", Lec "" &amp; R952 &amp; "", Ing "" &amp; S952 &amp; "". Puntajes Segundo Simulacro: Global "" &amp; Y952 &amp; "", Mat "" &amp; AC952 &amp; "", Cien "" &amp; AD952 &amp; "", Soc "" &amp; AE952 &amp; "", Lec "" &amp; AF952 &amp; "", Ing "" &amp; AG952 &amp; "". Escribe un mensaje motivado"&amp;"r y breve (máximo 4 líneas)."")
")</f>
        <v/>
      </c>
      <c r="BB952" s="119">
        <f>IF(SUM(BC952:BG952)=0,"",IF(BG952="",ROUND(((BC952*3+BD952*3+BE952*3+BF952*3)/12)*5,0),ROUND(((BC952*3+BD952*3+BE952*3+BF952*3+BG952*1)/13)*5,0)))</f>
        <v/>
      </c>
      <c r="BC952" s="119" t="n">
        <v>44</v>
      </c>
      <c r="BD952" s="119" t="n">
        <v>40</v>
      </c>
      <c r="BE952" s="119" t="n">
        <v>36</v>
      </c>
      <c r="BF952" s="119" t="n">
        <v>51</v>
      </c>
      <c r="BG952" s="119" t="n">
        <v>54</v>
      </c>
      <c r="BH952" s="41">
        <f>IF(AND(ISNUMBER(BB952),ISNUMBER(Y952)),BB952-Y952,"")</f>
        <v/>
      </c>
      <c r="BI952" s="119" t="n"/>
      <c r="BJ952" s="119" t="n"/>
      <c r="BK952" s="119" t="n"/>
      <c r="BL952" s="119" t="n"/>
      <c r="BM952" s="119" t="n"/>
    </row>
    <row r="953" ht="15.75" customHeight="1" s="42">
      <c r="A953" s="93" t="n"/>
      <c r="B953" s="94" t="inlineStr">
        <is>
          <t>Bachillerato</t>
        </is>
      </c>
      <c r="C953" s="94" t="n">
        <v>1103</v>
      </c>
      <c r="D953" s="94" t="n"/>
      <c r="E953" s="95" t="n">
        <v>1011592560</v>
      </c>
      <c r="F953" s="96">
        <f>TRIM(G953&amp;" "&amp;H953&amp;" "&amp;I953&amp;" "&amp;J953)</f>
        <v/>
      </c>
      <c r="G953" s="94" t="inlineStr">
        <is>
          <t>Hernández</t>
        </is>
      </c>
      <c r="H953" s="94" t="inlineStr">
        <is>
          <t>Urrego</t>
        </is>
      </c>
      <c r="I953" s="94" t="inlineStr">
        <is>
          <t>Juan</t>
        </is>
      </c>
      <c r="J953" s="97" t="inlineStr">
        <is>
          <t>Carlos</t>
        </is>
      </c>
      <c r="K953" s="98">
        <f>IF(SUM(O953:S953)=0, "", ROUND(((O953*3+P953*3+Q953*3+R953*3+S953*1)/13)*5,0))</f>
        <v/>
      </c>
      <c r="L953" s="99">
        <f>IF(OR($C953="",K953=""),"",COUNTIFS($C$4:$C$1500,$C953,K$4:K$1500,"&gt;"&amp;K953)+1)</f>
        <v/>
      </c>
      <c r="M953" s="99">
        <f>IF(OR($C953="",K953=""),"",IF(AND($C953&gt;=1001,$C953&lt;=1005),COUNTIFS($C$4:$C$1500,"&gt;=1001",$C$4:$C$1500,"&lt;=1005",K$4:K$1500,"&gt;"&amp;K953)+1,IF(AND($C953&gt;=1101,$C953&lt;=1105),COUNTIFS($C$4:$C$1500,"&gt;=1101",$C$4:$C$1500,"&lt;=1105",K$4:K$1500,"&gt;"&amp;K953)+1,IF(AND($C953&gt;=901,$C953&lt;=905),COUNTIFS($C$4:$C$1500,"&gt;=901",$C$4:$C$1500,"&lt;=905",K$4:K$1500,"&gt;"&amp;K953)+1,IF(AND($C953&gt;=801,$C953&lt;=805),COUNTIFS($C$4:$C$1500,"&gt;=801",$C$4:$C$1500,"&lt;=805",K$4:K$1500,"&gt;"&amp;K953)+1,IF(AND($C953&gt;=701,$C953&lt;=705),COUNTIFS($C$4:$C$1500,"&gt;=701",$C$4:$C$1500,"&lt;=705",K$4:K$1500,"&gt;"&amp;K953)+1,IF(AND($C953&gt;=601,$C953&lt;=606),COUNTIFS($C$4:$C$1500,"&gt;=601",$C$4:$C$1500,"&lt;=606",K$4:K$1500,"&gt;"&amp;K953)+1,"")))))))</f>
        <v/>
      </c>
      <c r="N953" s="99">
        <f>IF(OR($C953="",K953=""),"",IF(OR(AND($C953&gt;=1001,$C953&lt;=1005),AND($C953&gt;=1101,$C953&lt;=1105)),COUNTIFS($C$4:$C$1500,"&gt;=1001",$C$4:$C$1500,"&lt;=1005",K$4:K$1500,"&gt;"&amp;K953)+COUNTIFS($C$4:$C$1500,"&gt;=1101",$C$4:$C$1500,"&lt;=1105",K$4:K$1500,"&gt;"&amp;K953)+1,""))</f>
        <v/>
      </c>
      <c r="O953" s="94" t="n">
        <v>31.14</v>
      </c>
      <c r="P953" s="94" t="n">
        <v>46.5</v>
      </c>
      <c r="Q953" s="94" t="n">
        <v>35.52</v>
      </c>
      <c r="R953" s="94" t="n">
        <v>31.71</v>
      </c>
      <c r="S953" s="94" t="n">
        <v>38.18</v>
      </c>
      <c r="T953" s="99">
        <f>IF(AND(O953&gt;0,O953&lt;36),1,IF(AND(O953&gt;=36,O953&lt;51),2,IF(AND(O953&gt;=51,O953&lt;71),3,IF(AND(O953&gt;=71,O953&lt;=100),4,))))</f>
        <v/>
      </c>
      <c r="U953" s="99">
        <f>IF(AND(P953&gt;0,P953&lt;41),1,IF(AND(P953&gt;=41,P953&lt;56),2,IF(AND(P953&gt;=56,P953&lt;71),3,IF(AND(P953&gt;=71,P953&lt;=100),4,))))</f>
        <v/>
      </c>
      <c r="V953" s="99">
        <f>IF(AND(Q953&gt;0,Q953&lt;41),1,IF(AND(Q953&gt;=41,Q953&lt;56),2,IF(AND(Q953&gt;=56,Q953&lt;71),3,IF(AND(Q953&gt;=71,Q953&lt;=100),4,))))</f>
        <v/>
      </c>
      <c r="W953" s="99">
        <f>IF(AND(R953&gt;0,R953&lt;36),1,IF(AND(R953&gt;=36,R953&lt;51),2,IF(AND(R953&gt;=51,R953&lt;66),3,IF(AND(R953&gt;=66,R953&lt;=100),4,))))</f>
        <v/>
      </c>
      <c r="X953" s="100">
        <f>IF(AND(S953&gt;0,S953&lt;37),1,IF(AND(S953&gt;=37,S953&lt;58),2,IF(AND(S953&gt;=58,S953&lt;71),3,IF(AND(S953&gt;=71,S953&lt;=100),4,))))</f>
        <v/>
      </c>
      <c r="Y953" s="101">
        <f>IF(SUM(AC953:AG953)=0, "", ROUND(((AC953*3+AD953*3+AE953*3+AF953*3+AG953*1)/13)*5,0))</f>
        <v/>
      </c>
      <c r="Z953" s="99">
        <f>IF(OR($C953="",Y953=""),"",COUNTIFS($C$4:$C$1500,$C953,Y$4:Y$1500,"&gt;"&amp;Y953)+1)</f>
        <v/>
      </c>
      <c r="AA953" s="99">
        <f>IF(OR($C953="",Y953=""),"",IF(AND($C953&gt;=1001,$C953&lt;=1005),COUNTIFS($C$4:$C$1500,"&gt;=1001",$C$4:$C$1500,"&lt;=1005",Y$4:Y$1500,"&gt;"&amp;Y953)+1,IF(AND($C953&gt;=1101,$C953&lt;=1105),COUNTIFS($C$4:$C$1500,"&gt;=1101",$C$4:$C$1500,"&lt;=1105",Y$4:Y$1500,"&gt;"&amp;Y953)+1,IF(AND($C953&gt;=901,$C953&lt;=905),COUNTIFS($C$4:$C$1500,"&gt;=901",$C$4:$C$1500,"&lt;=905",Y$4:Y$1500,"&gt;"&amp;Y953)+1,IF(AND($C953&gt;=801,$C953&lt;=805),COUNTIFS($C$4:$C$1500,"&gt;=801",$C$4:$C$1500,"&lt;=805",Y$4:Y$1500,"&gt;"&amp;Y953)+1,IF(AND($C953&gt;=701,$C953&lt;=705),COUNTIFS($C$4:$C$1500,"&gt;=701",$C$4:$C$1500,"&lt;=705",Y$4:Y$1500,"&gt;"&amp;Y953)+1,IF(AND($C953&gt;=601,$C953&lt;=606),COUNTIFS($C$4:$C$1500,"&gt;=601",$C$4:$C$1500,"&lt;=606",Y$4:Y$1500,"&gt;"&amp;Y953)+1,"")))))))</f>
        <v/>
      </c>
      <c r="AB953" s="99">
        <f>IF(OR($C953="",Y953=""),"",IF(OR(AND($C953&gt;=1001,$C953&lt;=1005),AND($C953&gt;=1101,$C953&lt;=1105)),COUNTIFS($C$4:$C$1500,"&gt;=1001",$C$4:$C$1500,"&lt;=1005",Y$4:Y$1500,"&gt;"&amp;Y953)+COUNTIFS($C$4:$C$1500,"&gt;=1101",$C$4:$C$1500,"&lt;=1105",Y$4:Y$1500,"&gt;"&amp;Y953)+1,""))</f>
        <v/>
      </c>
      <c r="AC953" s="94" t="n">
        <v>39.85</v>
      </c>
      <c r="AD953" s="94" t="n">
        <v>26.9</v>
      </c>
      <c r="AE953" s="94" t="n">
        <v>44.78</v>
      </c>
      <c r="AF953" s="94" t="n">
        <v>48.66</v>
      </c>
      <c r="AG953" s="94" t="n">
        <v>41.82</v>
      </c>
      <c r="AH953" s="99">
        <f>IF(AND(AC953&gt;0,AC953&lt;36),1,IF(AND(AC953&gt;=36,AC953&lt;51),2,IF(AND(AC953&gt;=51,AC953&lt;71),3,IF(AND(AC953&gt;=71,AC953&lt;=100),4,))))</f>
        <v/>
      </c>
      <c r="AI953" s="99">
        <f>IF(AND(AD953&gt;0,AD953&lt;41),1,IF(AND(AD953&gt;=41,AD953&lt;56),2,IF(AND(AD953&gt;=56,AD953&lt;71),3,IF(AND(AD953&gt;=71,AD953&lt;=100),4,))))</f>
        <v/>
      </c>
      <c r="AJ953" s="99">
        <f>IF(AND(AE953&gt;0,AE953&lt;41),1,IF(AND(AE953&gt;=41,AE953&lt;56),2,IF(AND(AE953&gt;=56,AE953&lt;71),3,IF(AND(AE953&gt;=71,AE953&lt;=100),4,))))</f>
        <v/>
      </c>
      <c r="AK953" s="99">
        <f>IF(AND(AF953&gt;0,AF953&lt;36),1,IF(AND(AF953&gt;=36,AF953&lt;51),2,IF(AND(AF953&gt;=51,AF953&lt;66),3,IF(AND(AF953&gt;=66,AF953&lt;=100),4,))))</f>
        <v/>
      </c>
      <c r="AL953" s="100">
        <f>IF(AND(AG953&gt;0,AG953&lt;37),1,IF(AND(AG953&gt;=37,AG953&lt;58),2,IF(AND(AG953&gt;=58,AG953&lt;71),3,IF(AND(AG953&gt;=71,AG953&lt;=100),4,))))</f>
        <v/>
      </c>
      <c r="AM953" s="101">
        <f>IF((Y953&lt;&gt;"")*(K953&lt;&gt;""),Y953-K953,"")</f>
        <v/>
      </c>
      <c r="AN953" s="99">
        <f>IF((Z953&lt;&gt;"")*(L953&lt;&gt;""),Z953-L953,"")</f>
        <v/>
      </c>
      <c r="AO953" s="99">
        <f>IF((AA953&lt;&gt;"")*(M953&lt;&gt;""),AA953-M953,"")</f>
        <v/>
      </c>
      <c r="AP953" s="99">
        <f>IF((AB953&lt;&gt;"")*(N953&lt;&gt;""),AB953-N953,"")</f>
        <v/>
      </c>
      <c r="AQ953" s="94">
        <f>IF((AC953&lt;&gt;"")*(O953&lt;&gt;""),AC953-O953,"")</f>
        <v/>
      </c>
      <c r="AR953" s="94">
        <f>IF((AD953&lt;&gt;"")*(P953&lt;&gt;""),AD953-P953,"")</f>
        <v/>
      </c>
      <c r="AS953" s="94">
        <f>IF((AE953&lt;&gt;"")*(Q953&lt;&gt;""),AE953-Q953,"")</f>
        <v/>
      </c>
      <c r="AT953" s="94">
        <f>IF((AF953&lt;&gt;"")*(R953&lt;&gt;""),AF953-R953,"")</f>
        <v/>
      </c>
      <c r="AU953" s="94">
        <f>IF((AG953&lt;&gt;"")*(S953&lt;&gt;""),AG953-S953,"")</f>
        <v/>
      </c>
      <c r="AV953" s="99">
        <f>IF((AH953&lt;&gt;"")*(T953&lt;&gt;""),AH953-T953,"")</f>
        <v/>
      </c>
      <c r="AW953" s="99">
        <f>IF((AI953&lt;&gt;"")*(U953&lt;&gt;""),AI953-U953,"")</f>
        <v/>
      </c>
      <c r="AX953" s="99">
        <f>IF((AJ953&lt;&gt;"")*(V953&lt;&gt;""),AJ953-V953,"")</f>
        <v/>
      </c>
      <c r="AY953" s="99">
        <f>IF((AK953&lt;&gt;"")*(W953&lt;&gt;""),AK953-W953,"")</f>
        <v/>
      </c>
      <c r="AZ953" s="102">
        <f>IF((AL953&lt;&gt;"")*(X953&lt;&gt;""),AL953-X953,"")</f>
        <v/>
      </c>
      <c r="BA953" s="50">
        <f>IFERROR(__xludf.dummyfunction("AI(""Actúa como un tutor académico y dirígete personalmente al estudiante "" &amp; I953 &amp; "" "" &amp; J953 &amp; "" "" &amp; G953 &amp; "" "" &amp; H953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AM953 &amp; ""'. Diferencias por área: Matemáticas ("" &amp; AQ953 &amp; ""), Ciencias Natura"&amp;"les ("" &amp; AR953 &amp; ""), Sociales ("" &amp; AS953 &amp; ""), Lectura Crítica ("" &amp; AT953 &amp; "") e Inglés ("" &amp; AU953 &amp; ""). Variación en posición: grupo ("" &amp; AN953 &amp; ""), grado ("" &amp; AO953 &amp; "") y media ("" &amp; AP953 &amp; ""). Puntajes Primer Simulacro: Global "" &amp; K953 &amp; "", Mat "" &amp; "&amp;"O4 &amp; "", Cien "" &amp; P953 &amp; "", Soc "" &amp; Q953 &amp; "", Lec "" &amp; R953 &amp; "", Ing "" &amp; S953 &amp; "". Puntajes Segundo Simulacro: Global "" &amp; Y953 &amp; "", Mat "" &amp; AC953 &amp; "", Cien "" &amp; AD953 &amp; "", Soc "" &amp; AE953 &amp; "", Lec "" &amp; AF953 &amp; "", Ing "" &amp; AG953 &amp; "". Escribe un mensaje motivador"&amp;" y breve (máximo 4 líneas)."")
"),"=AI(""Actúa como un tutor académico y dirígete personalmente al estudiante "" &amp; I953 &amp; "" "" &amp; J953 &amp; "" "" &amp; G953 &amp; "" "" &amp; H953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AM953 &amp; ""'. Diferencias por área: Matemáticas ("" &amp; AQ953 &amp; ""), Ciencias Natur"&amp;"ales ("" &amp; AR953 &amp; ""), Sociales ("" &amp; AS953 &amp; ""), Lectura Crítica ("" &amp; AT953 &amp; "") e Inglés ("" &amp; AU953 &amp; ""). Variación en posición: grupo ("" &amp; AN953 &amp; ""), grado ("" &amp; AO953 &amp; "") y media ("" &amp; AP953 &amp; ""). Puntajes Primer Simulacro: Global "" &amp; K953 &amp; "", Mat "" &amp;"&amp;" O953 &amp; "", Cien "" &amp; P953 &amp; "", Soc "" &amp; Q953 &amp; "", Lec "" &amp; R953 &amp; "", Ing "" &amp; S953 &amp; "". Puntajes Segundo Simulacro: Global "" &amp; Y953 &amp; "", Mat "" &amp; AC953 &amp; "", Cien "" &amp; AD953 &amp; "", Soc "" &amp; AE953 &amp; "", Lec "" &amp; AF953 &amp; "", Ing "" &amp; AG953 &amp; "". Escribe un mensaje motivado"&amp;"r y breve (máximo 4 líneas)."")
")</f>
        <v/>
      </c>
      <c r="BB953" s="119">
        <f>IF(SUM(BC953:BG953)=0,"",IF(BG953="",ROUND(((BC953*3+BD953*3+BE953*3+BF953*3)/12)*5,0),ROUND(((BC953*3+BD953*3+BE953*3+BF953*3+BG953*1)/13)*5,0)))</f>
        <v/>
      </c>
      <c r="BC953" s="119" t="n">
        <v>58</v>
      </c>
      <c r="BD953" s="119" t="n">
        <v>58</v>
      </c>
      <c r="BE953" s="119" t="n">
        <v>43</v>
      </c>
      <c r="BF953" s="119" t="n">
        <v>49</v>
      </c>
      <c r="BG953" s="119" t="n">
        <v>43</v>
      </c>
      <c r="BH953" s="41">
        <f>IF(AND(ISNUMBER(BB953),ISNUMBER(Y953)),BB953-Y953,"")</f>
        <v/>
      </c>
      <c r="BI953" s="119" t="n"/>
      <c r="BJ953" s="119" t="n"/>
      <c r="BK953" s="119" t="n"/>
      <c r="BL953" s="119" t="n"/>
      <c r="BM953" s="119" t="n"/>
    </row>
    <row r="954" ht="15.75" customHeight="1" s="42">
      <c r="A954" s="93" t="n"/>
      <c r="B954" s="94" t="inlineStr">
        <is>
          <t>Bachillerato</t>
        </is>
      </c>
      <c r="C954" s="94" t="n">
        <v>1103</v>
      </c>
      <c r="D954" s="94" t="n"/>
      <c r="E954" s="95" t="n">
        <v>1011592380</v>
      </c>
      <c r="F954" s="96">
        <f>TRIM(G954&amp;" "&amp;H954&amp;" "&amp;I954&amp;" "&amp;J954)</f>
        <v/>
      </c>
      <c r="G954" s="94" t="inlineStr">
        <is>
          <t>Hidalgo</t>
        </is>
      </c>
      <c r="H954" s="94" t="inlineStr">
        <is>
          <t>Cardoza</t>
        </is>
      </c>
      <c r="I954" s="94" t="inlineStr">
        <is>
          <t>Karen</t>
        </is>
      </c>
      <c r="J954" s="97" t="inlineStr">
        <is>
          <t>Yulieth</t>
        </is>
      </c>
      <c r="K954" s="98">
        <f>IF(SUM(O954:S954)=0, "", ROUND(((O954*3+P954*3+Q954*3+R954*3+S954*1)/13)*5,0))</f>
        <v/>
      </c>
      <c r="L954" s="99">
        <f>IF(OR($C954="",K954=""),"",COUNTIFS($C$4:$C$1500,$C954,K$4:K$1500,"&gt;"&amp;K954)+1)</f>
        <v/>
      </c>
      <c r="M954" s="99">
        <f>IF(OR($C954="",K954=""),"",IF(AND($C954&gt;=1001,$C954&lt;=1005),COUNTIFS($C$4:$C$1500,"&gt;=1001",$C$4:$C$1500,"&lt;=1005",K$4:K$1500,"&gt;"&amp;K954)+1,IF(AND($C954&gt;=1101,$C954&lt;=1105),COUNTIFS($C$4:$C$1500,"&gt;=1101",$C$4:$C$1500,"&lt;=1105",K$4:K$1500,"&gt;"&amp;K954)+1,IF(AND($C954&gt;=901,$C954&lt;=905),COUNTIFS($C$4:$C$1500,"&gt;=901",$C$4:$C$1500,"&lt;=905",K$4:K$1500,"&gt;"&amp;K954)+1,IF(AND($C954&gt;=801,$C954&lt;=805),COUNTIFS($C$4:$C$1500,"&gt;=801",$C$4:$C$1500,"&lt;=805",K$4:K$1500,"&gt;"&amp;K954)+1,IF(AND($C954&gt;=701,$C954&lt;=705),COUNTIFS($C$4:$C$1500,"&gt;=701",$C$4:$C$1500,"&lt;=705",K$4:K$1500,"&gt;"&amp;K954)+1,IF(AND($C954&gt;=601,$C954&lt;=606),COUNTIFS($C$4:$C$1500,"&gt;=601",$C$4:$C$1500,"&lt;=606",K$4:K$1500,"&gt;"&amp;K954)+1,"")))))))</f>
        <v/>
      </c>
      <c r="N954" s="99">
        <f>IF(OR($C954="",K954=""),"",IF(OR(AND($C954&gt;=1001,$C954&lt;=1005),AND($C954&gt;=1101,$C954&lt;=1105)),COUNTIFS($C$4:$C$1500,"&gt;=1001",$C$4:$C$1500,"&lt;=1005",K$4:K$1500,"&gt;"&amp;K954)+COUNTIFS($C$4:$C$1500,"&gt;=1101",$C$4:$C$1500,"&lt;=1105",K$4:K$1500,"&gt;"&amp;K954)+1,""))</f>
        <v/>
      </c>
      <c r="O954" s="94" t="n">
        <v>59.41</v>
      </c>
      <c r="P954" s="94" t="n">
        <v>46.55</v>
      </c>
      <c r="Q954" s="94" t="n">
        <v>40.21</v>
      </c>
      <c r="R954" s="94" t="n">
        <v>43.9</v>
      </c>
      <c r="S954" s="94" t="n">
        <v>34.55</v>
      </c>
      <c r="T954" s="99">
        <f>IF(AND(O954&gt;0,O954&lt;36),1,IF(AND(O954&gt;=36,O954&lt;51),2,IF(AND(O954&gt;=51,O954&lt;71),3,IF(AND(O954&gt;=71,O954&lt;=100),4,))))</f>
        <v/>
      </c>
      <c r="U954" s="99">
        <f>IF(AND(P954&gt;0,P954&lt;41),1,IF(AND(P954&gt;=41,P954&lt;56),2,IF(AND(P954&gt;=56,P954&lt;71),3,IF(AND(P954&gt;=71,P954&lt;=100),4,))))</f>
        <v/>
      </c>
      <c r="V954" s="99">
        <f>IF(AND(Q954&gt;0,Q954&lt;41),1,IF(AND(Q954&gt;=41,Q954&lt;56),2,IF(AND(Q954&gt;=56,Q954&lt;71),3,IF(AND(Q954&gt;=71,Q954&lt;=100),4,))))</f>
        <v/>
      </c>
      <c r="W954" s="99">
        <f>IF(AND(R954&gt;0,R954&lt;36),1,IF(AND(R954&gt;=36,R954&lt;51),2,IF(AND(R954&gt;=51,R954&lt;66),3,IF(AND(R954&gt;=66,R954&lt;=100),4,))))</f>
        <v/>
      </c>
      <c r="X954" s="100">
        <f>IF(AND(S954&gt;0,S954&lt;37),1,IF(AND(S954&gt;=37,S954&lt;58),2,IF(AND(S954&gt;=58,S954&lt;71),3,IF(AND(S954&gt;=71,S954&lt;=100),4,))))</f>
        <v/>
      </c>
      <c r="Y954" s="101">
        <f>IF(SUM(AC954:AG954)=0, "", ROUND(((AC954*3+AD954*3+AE954*3+AF954*3+AG954*1)/13)*5,0))</f>
        <v/>
      </c>
      <c r="Z954" s="99">
        <f>IF(OR($C954="",Y954=""),"",COUNTIFS($C$4:$C$1500,$C954,Y$4:Y$1500,"&gt;"&amp;Y954)+1)</f>
        <v/>
      </c>
      <c r="AA954" s="99">
        <f>IF(OR($C954="",Y954=""),"",IF(AND($C954&gt;=1001,$C954&lt;=1005),COUNTIFS($C$4:$C$1500,"&gt;=1001",$C$4:$C$1500,"&lt;=1005",Y$4:Y$1500,"&gt;"&amp;Y954)+1,IF(AND($C954&gt;=1101,$C954&lt;=1105),COUNTIFS($C$4:$C$1500,"&gt;=1101",$C$4:$C$1500,"&lt;=1105",Y$4:Y$1500,"&gt;"&amp;Y954)+1,IF(AND($C954&gt;=901,$C954&lt;=905),COUNTIFS($C$4:$C$1500,"&gt;=901",$C$4:$C$1500,"&lt;=905",Y$4:Y$1500,"&gt;"&amp;Y954)+1,IF(AND($C954&gt;=801,$C954&lt;=805),COUNTIFS($C$4:$C$1500,"&gt;=801",$C$4:$C$1500,"&lt;=805",Y$4:Y$1500,"&gt;"&amp;Y954)+1,IF(AND($C954&gt;=701,$C954&lt;=705),COUNTIFS($C$4:$C$1500,"&gt;=701",$C$4:$C$1500,"&lt;=705",Y$4:Y$1500,"&gt;"&amp;Y954)+1,IF(AND($C954&gt;=601,$C954&lt;=606),COUNTIFS($C$4:$C$1500,"&gt;=601",$C$4:$C$1500,"&lt;=606",Y$4:Y$1500,"&gt;"&amp;Y954)+1,"")))))))</f>
        <v/>
      </c>
      <c r="AB954" s="99">
        <f>IF(OR($C954="",Y954=""),"",IF(OR(AND($C954&gt;=1001,$C954&lt;=1005),AND($C954&gt;=1101,$C954&lt;=1105)),COUNTIFS($C$4:$C$1500,"&gt;=1001",$C$4:$C$1500,"&lt;=1005",Y$4:Y$1500,"&gt;"&amp;Y954)+COUNTIFS($C$4:$C$1500,"&gt;=1101",$C$4:$C$1500,"&lt;=1105",Y$4:Y$1500,"&gt;"&amp;Y954)+1,""))</f>
        <v/>
      </c>
      <c r="AC954" s="94" t="n">
        <v>39.18</v>
      </c>
      <c r="AD954" s="94" t="n">
        <v>40.14</v>
      </c>
      <c r="AE954" s="94" t="n">
        <v>38.99</v>
      </c>
      <c r="AF954" s="94" t="n">
        <v>48.66</v>
      </c>
      <c r="AG954" s="94" t="n">
        <v>39.73</v>
      </c>
      <c r="AH954" s="99">
        <f>IF(AND(AC954&gt;0,AC954&lt;36),1,IF(AND(AC954&gt;=36,AC954&lt;51),2,IF(AND(AC954&gt;=51,AC954&lt;71),3,IF(AND(AC954&gt;=71,AC954&lt;=100),4,))))</f>
        <v/>
      </c>
      <c r="AI954" s="99">
        <f>IF(AND(AD954&gt;0,AD954&lt;41),1,IF(AND(AD954&gt;=41,AD954&lt;56),2,IF(AND(AD954&gt;=56,AD954&lt;71),3,IF(AND(AD954&gt;=71,AD954&lt;=100),4,))))</f>
        <v/>
      </c>
      <c r="AJ954" s="99">
        <f>IF(AND(AE954&gt;0,AE954&lt;41),1,IF(AND(AE954&gt;=41,AE954&lt;56),2,IF(AND(AE954&gt;=56,AE954&lt;71),3,IF(AND(AE954&gt;=71,AE954&lt;=100),4,))))</f>
        <v/>
      </c>
      <c r="AK954" s="99">
        <f>IF(AND(AF954&gt;0,AF954&lt;36),1,IF(AND(AF954&gt;=36,AF954&lt;51),2,IF(AND(AF954&gt;=51,AF954&lt;66),3,IF(AND(AF954&gt;=66,AF954&lt;=100),4,))))</f>
        <v/>
      </c>
      <c r="AL954" s="100">
        <f>IF(AND(AG954&gt;0,AG954&lt;37),1,IF(AND(AG954&gt;=37,AG954&lt;58),2,IF(AND(AG954&gt;=58,AG954&lt;71),3,IF(AND(AG954&gt;=71,AG954&lt;=100),4,))))</f>
        <v/>
      </c>
      <c r="AM954" s="101">
        <f>IF((Y954&lt;&gt;"")*(K954&lt;&gt;""),Y954-K954,"")</f>
        <v/>
      </c>
      <c r="AN954" s="99">
        <f>IF((Z954&lt;&gt;"")*(L954&lt;&gt;""),Z954-L954,"")</f>
        <v/>
      </c>
      <c r="AO954" s="99">
        <f>IF((AA954&lt;&gt;"")*(M954&lt;&gt;""),AA954-M954,"")</f>
        <v/>
      </c>
      <c r="AP954" s="99">
        <f>IF((AB954&lt;&gt;"")*(N954&lt;&gt;""),AB954-N954,"")</f>
        <v/>
      </c>
      <c r="AQ954" s="94">
        <f>IF((AC954&lt;&gt;"")*(O954&lt;&gt;""),AC954-O954,"")</f>
        <v/>
      </c>
      <c r="AR954" s="94">
        <f>IF((AD954&lt;&gt;"")*(P954&lt;&gt;""),AD954-P954,"")</f>
        <v/>
      </c>
      <c r="AS954" s="94">
        <f>IF((AE954&lt;&gt;"")*(Q954&lt;&gt;""),AE954-Q954,"")</f>
        <v/>
      </c>
      <c r="AT954" s="94">
        <f>IF((AF954&lt;&gt;"")*(R954&lt;&gt;""),AF954-R954,"")</f>
        <v/>
      </c>
      <c r="AU954" s="94">
        <f>IF((AG954&lt;&gt;"")*(S954&lt;&gt;""),AG954-S954,"")</f>
        <v/>
      </c>
      <c r="AV954" s="99">
        <f>IF((AH954&lt;&gt;"")*(T954&lt;&gt;""),AH954-T954,"")</f>
        <v/>
      </c>
      <c r="AW954" s="99">
        <f>IF((AI954&lt;&gt;"")*(U954&lt;&gt;""),AI954-U954,"")</f>
        <v/>
      </c>
      <c r="AX954" s="99">
        <f>IF((AJ954&lt;&gt;"")*(V954&lt;&gt;""),AJ954-V954,"")</f>
        <v/>
      </c>
      <c r="AY954" s="99">
        <f>IF((AK954&lt;&gt;"")*(W954&lt;&gt;""),AK954-W954,"")</f>
        <v/>
      </c>
      <c r="AZ954" s="102">
        <f>IF((AL954&lt;&gt;"")*(X954&lt;&gt;""),AL954-X954,"")</f>
        <v/>
      </c>
      <c r="BA954" s="50">
        <f>IFERROR(__xludf.dummyfunction("AI(""Actúa como un tutor académico y dirígete personalmente al estudiante "" &amp; I954 &amp; "" "" &amp; J954 &amp; "" "" &amp; G954 &amp; "" "" &amp; H954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AM954 &amp; ""'. Diferencias por área: Matemáticas ("" &amp; AQ954 &amp; ""), Ciencias Natura"&amp;"les ("" &amp; AR954 &amp; ""), Sociales ("" &amp; AS954 &amp; ""), Lectura Crítica ("" &amp; AT954 &amp; "") e Inglés ("" &amp; AU954 &amp; ""). Variación en posición: grupo ("" &amp; AN954 &amp; ""), grado ("" &amp; AO954 &amp; "") y media ("" &amp; AP954 &amp; ""). Puntajes Primer Simulacro: Global "" &amp; K954 &amp; "", Mat "" &amp; "&amp;"O4 &amp; "", Cien "" &amp; P954 &amp; "", Soc "" &amp; Q954 &amp; "", Lec "" &amp; R954 &amp; "", Ing "" &amp; S954 &amp; "". Puntajes Segundo Simulacro: Global "" &amp; Y954 &amp; "", Mat "" &amp; AC954 &amp; "", Cien "" &amp; AD954 &amp; "", Soc "" &amp; AE954 &amp; "", Lec "" &amp; AF954 &amp; "", Ing "" &amp; AG954 &amp; "". Escribe un mensaje motivador"&amp;" y breve (máximo 4 líneas)."")
"),"=AI(""Actúa como un tutor académico y dirígete personalmente al estudiante "" &amp; I954 &amp; "" "" &amp; J954 &amp; "" "" &amp; G954 &amp; "" "" &amp; H954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AM954 &amp; ""'. Diferencias por área: Matemáticas ("" &amp; AQ954 &amp; ""), Ciencias Natur"&amp;"ales ("" &amp; AR954 &amp; ""), Sociales ("" &amp; AS954 &amp; ""), Lectura Crítica ("" &amp; AT954 &amp; "") e Inglés ("" &amp; AU954 &amp; ""). Variación en posición: grupo ("" &amp; AN954 &amp; ""), grado ("" &amp; AO954 &amp; "") y media ("" &amp; AP954 &amp; ""). Puntajes Primer Simulacro: Global "" &amp; K954 &amp; "", Mat "" &amp;"&amp;" O954 &amp; "", Cien "" &amp; P954 &amp; "", Soc "" &amp; Q954 &amp; "", Lec "" &amp; R954 &amp; "", Ing "" &amp; S954 &amp; "". Puntajes Segundo Simulacro: Global "" &amp; Y954 &amp; "", Mat "" &amp; AC954 &amp; "", Cien "" &amp; AD954 &amp; "", Soc "" &amp; AE954 &amp; "", Lec "" &amp; AF954 &amp; "", Ing "" &amp; AG954 &amp; "". Escribe un mensaje motivado"&amp;"r y breve (máximo 4 líneas)."")
")</f>
        <v/>
      </c>
      <c r="BB954" s="119">
        <f>IF(SUM(BC954:BG954)=0,"",IF(BG954="",ROUND(((BC954*3+BD954*3+BE954*3+BF954*3)/12)*5,0),ROUND(((BC954*3+BD954*3+BE954*3+BF954*3+BG954*1)/13)*5,0)))</f>
        <v/>
      </c>
      <c r="BC954" s="119" t="n">
        <v>51</v>
      </c>
      <c r="BD954" s="119" t="n">
        <v>54</v>
      </c>
      <c r="BE954" s="119" t="n">
        <v>54</v>
      </c>
      <c r="BF954" s="119" t="n">
        <v>55</v>
      </c>
      <c r="BG954" s="119" t="n">
        <v>44</v>
      </c>
      <c r="BH954" s="41">
        <f>IF(AND(ISNUMBER(BB954),ISNUMBER(Y954)),BB954-Y954,"")</f>
        <v/>
      </c>
      <c r="BI954" s="119" t="n"/>
      <c r="BJ954" s="119" t="n"/>
      <c r="BK954" s="119" t="n"/>
      <c r="BL954" s="119" t="n"/>
      <c r="BM954" s="119" t="n"/>
    </row>
    <row r="955" ht="15.75" customHeight="1" s="42">
      <c r="A955" s="93" t="n"/>
      <c r="B955" s="94" t="inlineStr">
        <is>
          <t>Bachillerato</t>
        </is>
      </c>
      <c r="C955" s="94" t="n">
        <v>1103</v>
      </c>
      <c r="D955" s="94" t="n"/>
      <c r="E955" s="95" t="n">
        <v>1011591996</v>
      </c>
      <c r="F955" s="96">
        <f>TRIM(G955&amp;" "&amp;H955&amp;" "&amp;I955&amp;" "&amp;J955)</f>
        <v/>
      </c>
      <c r="G955" s="94" t="inlineStr">
        <is>
          <t>Lezcano</t>
        </is>
      </c>
      <c r="H955" s="94" t="inlineStr">
        <is>
          <t>Guzmán</t>
        </is>
      </c>
      <c r="I955" s="94" t="inlineStr">
        <is>
          <t>Juan</t>
        </is>
      </c>
      <c r="J955" s="97" t="inlineStr">
        <is>
          <t>David</t>
        </is>
      </c>
      <c r="K955" s="98">
        <f>IF(SUM(O955:S955)=0, "", ROUND(((O955*3+P955*3+Q955*3+R955*3+S955*1)/13)*5,0))</f>
        <v/>
      </c>
      <c r="L955" s="99">
        <f>IF(OR($C955="",K955=""),"",COUNTIFS($C$4:$C$1500,$C955,K$4:K$1500,"&gt;"&amp;K955)+1)</f>
        <v/>
      </c>
      <c r="M955" s="99">
        <f>IF(OR($C955="",K955=""),"",IF(AND($C955&gt;=1001,$C955&lt;=1005),COUNTIFS($C$4:$C$1500,"&gt;=1001",$C$4:$C$1500,"&lt;=1005",K$4:K$1500,"&gt;"&amp;K955)+1,IF(AND($C955&gt;=1101,$C955&lt;=1105),COUNTIFS($C$4:$C$1500,"&gt;=1101",$C$4:$C$1500,"&lt;=1105",K$4:K$1500,"&gt;"&amp;K955)+1,IF(AND($C955&gt;=901,$C955&lt;=905),COUNTIFS($C$4:$C$1500,"&gt;=901",$C$4:$C$1500,"&lt;=905",K$4:K$1500,"&gt;"&amp;K955)+1,IF(AND($C955&gt;=801,$C955&lt;=805),COUNTIFS($C$4:$C$1500,"&gt;=801",$C$4:$C$1500,"&lt;=805",K$4:K$1500,"&gt;"&amp;K955)+1,IF(AND($C955&gt;=701,$C955&lt;=705),COUNTIFS($C$4:$C$1500,"&gt;=701",$C$4:$C$1500,"&lt;=705",K$4:K$1500,"&gt;"&amp;K955)+1,IF(AND($C955&gt;=601,$C955&lt;=606),COUNTIFS($C$4:$C$1500,"&gt;=601",$C$4:$C$1500,"&lt;=606",K$4:K$1500,"&gt;"&amp;K955)+1,"")))))))</f>
        <v/>
      </c>
      <c r="N955" s="99">
        <f>IF(OR($C955="",K955=""),"",IF(OR(AND($C955&gt;=1001,$C955&lt;=1005),AND($C955&gt;=1101,$C955&lt;=1105)),COUNTIFS($C$4:$C$1500,"&gt;=1001",$C$4:$C$1500,"&lt;=1005",K$4:K$1500,"&gt;"&amp;K955)+COUNTIFS($C$4:$C$1500,"&gt;=1101",$C$4:$C$1500,"&lt;=1105",K$4:K$1500,"&gt;"&amp;K955)+1,""))</f>
        <v/>
      </c>
      <c r="O955" s="94" t="n">
        <v>66.51000000000001</v>
      </c>
      <c r="P955" s="94" t="n">
        <v>69.73</v>
      </c>
      <c r="Q955" s="94" t="n">
        <v>61.74</v>
      </c>
      <c r="R955" s="94" t="n">
        <v>60.98</v>
      </c>
      <c r="S955" s="94" t="n">
        <v>32.73</v>
      </c>
      <c r="T955" s="99">
        <f>IF(AND(O955&gt;0,O955&lt;36),1,IF(AND(O955&gt;=36,O955&lt;51),2,IF(AND(O955&gt;=51,O955&lt;71),3,IF(AND(O955&gt;=71,O955&lt;=100),4,))))</f>
        <v/>
      </c>
      <c r="U955" s="99">
        <f>IF(AND(P955&gt;0,P955&lt;41),1,IF(AND(P955&gt;=41,P955&lt;56),2,IF(AND(P955&gt;=56,P955&lt;71),3,IF(AND(P955&gt;=71,P955&lt;=100),4,))))</f>
        <v/>
      </c>
      <c r="V955" s="99">
        <f>IF(AND(Q955&gt;0,Q955&lt;41),1,IF(AND(Q955&gt;=41,Q955&lt;56),2,IF(AND(Q955&gt;=56,Q955&lt;71),3,IF(AND(Q955&gt;=71,Q955&lt;=100),4,))))</f>
        <v/>
      </c>
      <c r="W955" s="99">
        <f>IF(AND(R955&gt;0,R955&lt;36),1,IF(AND(R955&gt;=36,R955&lt;51),2,IF(AND(R955&gt;=51,R955&lt;66),3,IF(AND(R955&gt;=66,R955&lt;=100),4,))))</f>
        <v/>
      </c>
      <c r="X955" s="100">
        <f>IF(AND(S955&gt;0,S955&lt;37),1,IF(AND(S955&gt;=37,S955&lt;58),2,IF(AND(S955&gt;=58,S955&lt;71),3,IF(AND(S955&gt;=71,S955&lt;=100),4,))))</f>
        <v/>
      </c>
      <c r="Y955" s="101">
        <f>IF(SUM(AC955:AG955)=0, "", ROUND(((AC955*3+AD955*3+AE955*3+AF955*3+AG955*1)/13)*5,0))</f>
        <v/>
      </c>
      <c r="Z955" s="99">
        <f>IF(OR($C955="",Y955=""),"",COUNTIFS($C$4:$C$1500,$C955,Y$4:Y$1500,"&gt;"&amp;Y955)+1)</f>
        <v/>
      </c>
      <c r="AA955" s="99">
        <f>IF(OR($C955="",Y955=""),"",IF(AND($C955&gt;=1001,$C955&lt;=1005),COUNTIFS($C$4:$C$1500,"&gt;=1001",$C$4:$C$1500,"&lt;=1005",Y$4:Y$1500,"&gt;"&amp;Y955)+1,IF(AND($C955&gt;=1101,$C955&lt;=1105),COUNTIFS($C$4:$C$1500,"&gt;=1101",$C$4:$C$1500,"&lt;=1105",Y$4:Y$1500,"&gt;"&amp;Y955)+1,IF(AND($C955&gt;=901,$C955&lt;=905),COUNTIFS($C$4:$C$1500,"&gt;=901",$C$4:$C$1500,"&lt;=905",Y$4:Y$1500,"&gt;"&amp;Y955)+1,IF(AND($C955&gt;=801,$C955&lt;=805),COUNTIFS($C$4:$C$1500,"&gt;=801",$C$4:$C$1500,"&lt;=805",Y$4:Y$1500,"&gt;"&amp;Y955)+1,IF(AND($C955&gt;=701,$C955&lt;=705),COUNTIFS($C$4:$C$1500,"&gt;=701",$C$4:$C$1500,"&lt;=705",Y$4:Y$1500,"&gt;"&amp;Y955)+1,IF(AND($C955&gt;=601,$C955&lt;=606),COUNTIFS($C$4:$C$1500,"&gt;=601",$C$4:$C$1500,"&lt;=606",Y$4:Y$1500,"&gt;"&amp;Y955)+1,"")))))))</f>
        <v/>
      </c>
      <c r="AB955" s="99">
        <f>IF(OR($C955="",Y955=""),"",IF(OR(AND($C955&gt;=1001,$C955&lt;=1005),AND($C955&gt;=1101,$C955&lt;=1105)),COUNTIFS($C$4:$C$1500,"&gt;=1001",$C$4:$C$1500,"&lt;=1005",Y$4:Y$1500,"&gt;"&amp;Y955)+COUNTIFS($C$4:$C$1500,"&gt;=1101",$C$4:$C$1500,"&lt;=1105",Y$4:Y$1500,"&gt;"&amp;Y955)+1,""))</f>
        <v/>
      </c>
      <c r="AC955" s="94" t="n">
        <v>56.33</v>
      </c>
      <c r="AD955" s="94" t="n">
        <v>51.4</v>
      </c>
      <c r="AE955" s="94" t="n">
        <v>46.77</v>
      </c>
      <c r="AF955" s="94" t="n">
        <v>38.41</v>
      </c>
      <c r="AG955" s="94" t="n">
        <v>46</v>
      </c>
      <c r="AH955" s="99">
        <f>IF(AND(AC955&gt;0,AC955&lt;36),1,IF(AND(AC955&gt;=36,AC955&lt;51),2,IF(AND(AC955&gt;=51,AC955&lt;71),3,IF(AND(AC955&gt;=71,AC955&lt;=100),4,))))</f>
        <v/>
      </c>
      <c r="AI955" s="99">
        <f>IF(AND(AD955&gt;0,AD955&lt;41),1,IF(AND(AD955&gt;=41,AD955&lt;56),2,IF(AND(AD955&gt;=56,AD955&lt;71),3,IF(AND(AD955&gt;=71,AD955&lt;=100),4,))))</f>
        <v/>
      </c>
      <c r="AJ955" s="99">
        <f>IF(AND(AE955&gt;0,AE955&lt;41),1,IF(AND(AE955&gt;=41,AE955&lt;56),2,IF(AND(AE955&gt;=56,AE955&lt;71),3,IF(AND(AE955&gt;=71,AE955&lt;=100),4,))))</f>
        <v/>
      </c>
      <c r="AK955" s="99">
        <f>IF(AND(AF955&gt;0,AF955&lt;36),1,IF(AND(AF955&gt;=36,AF955&lt;51),2,IF(AND(AF955&gt;=51,AF955&lt;66),3,IF(AND(AF955&gt;=66,AF955&lt;=100),4,))))</f>
        <v/>
      </c>
      <c r="AL955" s="100">
        <f>IF(AND(AG955&gt;0,AG955&lt;37),1,IF(AND(AG955&gt;=37,AG955&lt;58),2,IF(AND(AG955&gt;=58,AG955&lt;71),3,IF(AND(AG955&gt;=71,AG955&lt;=100),4,))))</f>
        <v/>
      </c>
      <c r="AM955" s="101">
        <f>IF((Y955&lt;&gt;"")*(K955&lt;&gt;""),Y955-K955,"")</f>
        <v/>
      </c>
      <c r="AN955" s="99">
        <f>IF((Z955&lt;&gt;"")*(L955&lt;&gt;""),Z955-L955,"")</f>
        <v/>
      </c>
      <c r="AO955" s="99">
        <f>IF((AA955&lt;&gt;"")*(M955&lt;&gt;""),AA955-M955,"")</f>
        <v/>
      </c>
      <c r="AP955" s="99">
        <f>IF((AB955&lt;&gt;"")*(N955&lt;&gt;""),AB955-N955,"")</f>
        <v/>
      </c>
      <c r="AQ955" s="94">
        <f>IF((AC955&lt;&gt;"")*(O955&lt;&gt;""),AC955-O955,"")</f>
        <v/>
      </c>
      <c r="AR955" s="94">
        <f>IF((AD955&lt;&gt;"")*(P955&lt;&gt;""),AD955-P955,"")</f>
        <v/>
      </c>
      <c r="AS955" s="94">
        <f>IF((AE955&lt;&gt;"")*(Q955&lt;&gt;""),AE955-Q955,"")</f>
        <v/>
      </c>
      <c r="AT955" s="94">
        <f>IF((AF955&lt;&gt;"")*(R955&lt;&gt;""),AF955-R955,"")</f>
        <v/>
      </c>
      <c r="AU955" s="94">
        <f>IF((AG955&lt;&gt;"")*(S955&lt;&gt;""),AG955-S955,"")</f>
        <v/>
      </c>
      <c r="AV955" s="99">
        <f>IF((AH955&lt;&gt;"")*(T955&lt;&gt;""),AH955-T955,"")</f>
        <v/>
      </c>
      <c r="AW955" s="99">
        <f>IF((AI955&lt;&gt;"")*(U955&lt;&gt;""),AI955-U955,"")</f>
        <v/>
      </c>
      <c r="AX955" s="99">
        <f>IF((AJ955&lt;&gt;"")*(V955&lt;&gt;""),AJ955-V955,"")</f>
        <v/>
      </c>
      <c r="AY955" s="99">
        <f>IF((AK955&lt;&gt;"")*(W955&lt;&gt;""),AK955-W955,"")</f>
        <v/>
      </c>
      <c r="AZ955" s="102">
        <f>IF((AL955&lt;&gt;"")*(X955&lt;&gt;""),AL955-X955,"")</f>
        <v/>
      </c>
      <c r="BA955" s="50">
        <f>IFERROR(__xludf.dummyfunction("AI(""Actúa como un tutor académico y dirígete personalmente al estudiante "" &amp; I955 &amp; "" "" &amp; J955 &amp; "" "" &amp; G955 &amp; "" "" &amp; H955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AM955 &amp; ""'. Diferencias por área: Matemáticas ("" &amp; AQ955 &amp; ""), Ciencias Natura"&amp;"les ("" &amp; AR955 &amp; ""), Sociales ("" &amp; AS955 &amp; ""), Lectura Crítica ("" &amp; AT955 &amp; "") e Inglés ("" &amp; AU955 &amp; ""). Variación en posición: grupo ("" &amp; AN955 &amp; ""), grado ("" &amp; AO955 &amp; "") y media ("" &amp; AP955 &amp; ""). Puntajes Primer Simulacro: Global "" &amp; K955 &amp; "", Mat "" &amp; "&amp;"O4 &amp; "", Cien "" &amp; P955 &amp; "", Soc "" &amp; Q955 &amp; "", Lec "" &amp; R955 &amp; "", Ing "" &amp; S955 &amp; "". Puntajes Segundo Simulacro: Global "" &amp; Y955 &amp; "", Mat "" &amp; AC955 &amp; "", Cien "" &amp; AD955 &amp; "", Soc "" &amp; AE955 &amp; "", Lec "" &amp; AF955 &amp; "", Ing "" &amp; AG955 &amp; "". Escribe un mensaje motivador"&amp;" y breve (máximo 4 líneas)."")
"),"=AI(""Actúa como un tutor académico y dirígete personalmente al estudiante "" &amp; I955 &amp; "" "" &amp; J955 &amp; "" "" &amp; G955 &amp; "" "" &amp; H955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AM955 &amp; ""'. Diferencias por área: Matemáticas ("" &amp; AQ955 &amp; ""), Ciencias Natur"&amp;"ales ("" &amp; AR955 &amp; ""), Sociales ("" &amp; AS955 &amp; ""), Lectura Crítica ("" &amp; AT955 &amp; "") e Inglés ("" &amp; AU955 &amp; ""). Variación en posición: grupo ("" &amp; AN955 &amp; ""), grado ("" &amp; AO955 &amp; "") y media ("" &amp; AP955 &amp; ""). Puntajes Primer Simulacro: Global "" &amp; K955 &amp; "", Mat "" &amp;"&amp;" O955 &amp; "", Cien "" &amp; P955 &amp; "", Soc "" &amp; Q955 &amp; "", Lec "" &amp; R955 &amp; "", Ing "" &amp; S955 &amp; "". Puntajes Segundo Simulacro: Global "" &amp; Y955 &amp; "", Mat "" &amp; AC955 &amp; "", Cien "" &amp; AD955 &amp; "", Soc "" &amp; AE955 &amp; "", Lec "" &amp; AF955 &amp; "", Ing "" &amp; AG955 &amp; "". Escribe un mensaje motivado"&amp;"r y breve (máximo 4 líneas)."")
")</f>
        <v/>
      </c>
      <c r="BB955" s="119">
        <f>IF(SUM(BC955:BG955)=0,"",IF(BG955="",ROUND(((BC955*3+BD955*3+BE955*3+BF955*3)/12)*5,0),ROUND(((BC955*3+BD955*3+BE955*3+BF955*3+BG955*1)/13)*5,0)))</f>
        <v/>
      </c>
      <c r="BC955" s="119" t="n">
        <v>65</v>
      </c>
      <c r="BD955" s="119" t="n">
        <v>60</v>
      </c>
      <c r="BE955" s="119" t="n">
        <v>67</v>
      </c>
      <c r="BF955" s="119" t="n">
        <v>61</v>
      </c>
      <c r="BG955" s="119" t="n">
        <v>50</v>
      </c>
      <c r="BH955" s="41">
        <f>IF(AND(ISNUMBER(BB955),ISNUMBER(Y955)),BB955-Y955,"")</f>
        <v/>
      </c>
      <c r="BI955" s="119" t="n"/>
      <c r="BJ955" s="119" t="n"/>
      <c r="BK955" s="119" t="n"/>
      <c r="BL955" s="119" t="n"/>
      <c r="BM955" s="119" t="n"/>
    </row>
    <row r="956" ht="15.75" customHeight="1" s="42">
      <c r="A956" s="93" t="n"/>
      <c r="B956" s="94" t="inlineStr">
        <is>
          <t>Bachillerato</t>
        </is>
      </c>
      <c r="C956" s="94" t="n">
        <v>1103</v>
      </c>
      <c r="D956" s="94" t="n"/>
      <c r="E956" s="95" t="n">
        <v>1011592556</v>
      </c>
      <c r="F956" s="96">
        <f>TRIM(G956&amp;" "&amp;H956&amp;" "&amp;I956&amp;" "&amp;J956)</f>
        <v/>
      </c>
      <c r="G956" s="94" t="inlineStr">
        <is>
          <t>Londoño</t>
        </is>
      </c>
      <c r="H956" s="94" t="inlineStr">
        <is>
          <t>Tilano</t>
        </is>
      </c>
      <c r="I956" s="94" t="inlineStr">
        <is>
          <t>María</t>
        </is>
      </c>
      <c r="J956" s="97" t="inlineStr">
        <is>
          <t>José</t>
        </is>
      </c>
      <c r="K956" s="98">
        <f>IF(SUM(O956:S956)=0, "", ROUND(((O956*3+P956*3+Q956*3+R956*3+S956*1)/13)*5,0))</f>
        <v/>
      </c>
      <c r="L956" s="99">
        <f>IF(OR($C956="",K956=""),"",COUNTIFS($C$4:$C$1500,$C956,K$4:K$1500,"&gt;"&amp;K956)+1)</f>
        <v/>
      </c>
      <c r="M956" s="99">
        <f>IF(OR($C956="",K956=""),"",IF(AND($C956&gt;=1001,$C956&lt;=1005),COUNTIFS($C$4:$C$1500,"&gt;=1001",$C$4:$C$1500,"&lt;=1005",K$4:K$1500,"&gt;"&amp;K956)+1,IF(AND($C956&gt;=1101,$C956&lt;=1105),COUNTIFS($C$4:$C$1500,"&gt;=1101",$C$4:$C$1500,"&lt;=1105",K$4:K$1500,"&gt;"&amp;K956)+1,IF(AND($C956&gt;=901,$C956&lt;=905),COUNTIFS($C$4:$C$1500,"&gt;=901",$C$4:$C$1500,"&lt;=905",K$4:K$1500,"&gt;"&amp;K956)+1,IF(AND($C956&gt;=801,$C956&lt;=805),COUNTIFS($C$4:$C$1500,"&gt;=801",$C$4:$C$1500,"&lt;=805",K$4:K$1500,"&gt;"&amp;K956)+1,IF(AND($C956&gt;=701,$C956&lt;=705),COUNTIFS($C$4:$C$1500,"&gt;=701",$C$4:$C$1500,"&lt;=705",K$4:K$1500,"&gt;"&amp;K956)+1,IF(AND($C956&gt;=601,$C956&lt;=606),COUNTIFS($C$4:$C$1500,"&gt;=601",$C$4:$C$1500,"&lt;=606",K$4:K$1500,"&gt;"&amp;K956)+1,"")))))))</f>
        <v/>
      </c>
      <c r="N956" s="99">
        <f>IF(OR($C956="",K956=""),"",IF(OR(AND($C956&gt;=1001,$C956&lt;=1005),AND($C956&gt;=1101,$C956&lt;=1105)),COUNTIFS($C$4:$C$1500,"&gt;=1001",$C$4:$C$1500,"&lt;=1005",K$4:K$1500,"&gt;"&amp;K956)+COUNTIFS($C$4:$C$1500,"&gt;=1101",$C$4:$C$1500,"&lt;=1105",K$4:K$1500,"&gt;"&amp;K956)+1,""))</f>
        <v/>
      </c>
      <c r="O956" s="94" t="n">
        <v>12.74</v>
      </c>
      <c r="P956" s="94" t="n">
        <v>21.46</v>
      </c>
      <c r="Q956" s="94" t="n">
        <v>27.85</v>
      </c>
      <c r="R956" s="94" t="n">
        <v>24.39</v>
      </c>
      <c r="S956" s="94" t="n">
        <v>34.55</v>
      </c>
      <c r="T956" s="99">
        <f>IF(AND(O956&gt;0,O956&lt;36),1,IF(AND(O956&gt;=36,O956&lt;51),2,IF(AND(O956&gt;=51,O956&lt;71),3,IF(AND(O956&gt;=71,O956&lt;=100),4,))))</f>
        <v/>
      </c>
      <c r="U956" s="99">
        <f>IF(AND(P956&gt;0,P956&lt;41),1,IF(AND(P956&gt;=41,P956&lt;56),2,IF(AND(P956&gt;=56,P956&lt;71),3,IF(AND(P956&gt;=71,P956&lt;=100),4,))))</f>
        <v/>
      </c>
      <c r="V956" s="99">
        <f>IF(AND(Q956&gt;0,Q956&lt;41),1,IF(AND(Q956&gt;=41,Q956&lt;56),2,IF(AND(Q956&gt;=56,Q956&lt;71),3,IF(AND(Q956&gt;=71,Q956&lt;=100),4,))))</f>
        <v/>
      </c>
      <c r="W956" s="99">
        <f>IF(AND(R956&gt;0,R956&lt;36),1,IF(AND(R956&gt;=36,R956&lt;51),2,IF(AND(R956&gt;=51,R956&lt;66),3,IF(AND(R956&gt;=66,R956&lt;=100),4,))))</f>
        <v/>
      </c>
      <c r="X956" s="100">
        <f>IF(AND(S956&gt;0,S956&lt;37),1,IF(AND(S956&gt;=37,S956&lt;58),2,IF(AND(S956&gt;=58,S956&lt;71),3,IF(AND(S956&gt;=71,S956&lt;=100),4,))))</f>
        <v/>
      </c>
      <c r="Y956" s="101">
        <f>IF(SUM(AC956:AG956)=0, "", ROUND(((AC956*3+AD956*3+AE956*3+AF956*3+AG956*1)/13)*5,0))</f>
        <v/>
      </c>
      <c r="Z956" s="99">
        <f>IF(OR($C956="",Y956=""),"",COUNTIFS($C$4:$C$1500,$C956,Y$4:Y$1500,"&gt;"&amp;Y956)+1)</f>
        <v/>
      </c>
      <c r="AA956" s="99">
        <f>IF(OR($C956="",Y956=""),"",IF(AND($C956&gt;=1001,$C956&lt;=1005),COUNTIFS($C$4:$C$1500,"&gt;=1001",$C$4:$C$1500,"&lt;=1005",Y$4:Y$1500,"&gt;"&amp;Y956)+1,IF(AND($C956&gt;=1101,$C956&lt;=1105),COUNTIFS($C$4:$C$1500,"&gt;=1101",$C$4:$C$1500,"&lt;=1105",Y$4:Y$1500,"&gt;"&amp;Y956)+1,IF(AND($C956&gt;=901,$C956&lt;=905),COUNTIFS($C$4:$C$1500,"&gt;=901",$C$4:$C$1500,"&lt;=905",Y$4:Y$1500,"&gt;"&amp;Y956)+1,IF(AND($C956&gt;=801,$C956&lt;=805),COUNTIFS($C$4:$C$1500,"&gt;=801",$C$4:$C$1500,"&lt;=805",Y$4:Y$1500,"&gt;"&amp;Y956)+1,IF(AND($C956&gt;=701,$C956&lt;=705),COUNTIFS($C$4:$C$1500,"&gt;=701",$C$4:$C$1500,"&lt;=705",Y$4:Y$1500,"&gt;"&amp;Y956)+1,IF(AND($C956&gt;=601,$C956&lt;=606),COUNTIFS($C$4:$C$1500,"&gt;=601",$C$4:$C$1500,"&lt;=606",Y$4:Y$1500,"&gt;"&amp;Y956)+1,"")))))))</f>
        <v/>
      </c>
      <c r="AB956" s="99">
        <f>IF(OR($C956="",Y956=""),"",IF(OR(AND($C956&gt;=1001,$C956&lt;=1005),AND($C956&gt;=1101,$C956&lt;=1105)),COUNTIFS($C$4:$C$1500,"&gt;=1001",$C$4:$C$1500,"&lt;=1005",Y$4:Y$1500,"&gt;"&amp;Y956)+COUNTIFS($C$4:$C$1500,"&gt;=1101",$C$4:$C$1500,"&lt;=1105",Y$4:Y$1500,"&gt;"&amp;Y956)+1,""))</f>
        <v/>
      </c>
      <c r="AC956" s="94" t="n">
        <v>39.85</v>
      </c>
      <c r="AD956" s="94" t="n">
        <v>22.77</v>
      </c>
      <c r="AE956" s="94" t="n">
        <v>40.91</v>
      </c>
      <c r="AF956" s="94" t="n">
        <v>17.93</v>
      </c>
      <c r="AG956" s="94" t="n">
        <v>43.91</v>
      </c>
      <c r="AH956" s="99">
        <f>IF(AND(AC956&gt;0,AC956&lt;36),1,IF(AND(AC956&gt;=36,AC956&lt;51),2,IF(AND(AC956&gt;=51,AC956&lt;71),3,IF(AND(AC956&gt;=71,AC956&lt;=100),4,))))</f>
        <v/>
      </c>
      <c r="AI956" s="99">
        <f>IF(AND(AD956&gt;0,AD956&lt;41),1,IF(AND(AD956&gt;=41,AD956&lt;56),2,IF(AND(AD956&gt;=56,AD956&lt;71),3,IF(AND(AD956&gt;=71,AD956&lt;=100),4,))))</f>
        <v/>
      </c>
      <c r="AJ956" s="99">
        <f>IF(AND(AE956&gt;0,AE956&lt;41),1,IF(AND(AE956&gt;=41,AE956&lt;56),2,IF(AND(AE956&gt;=56,AE956&lt;71),3,IF(AND(AE956&gt;=71,AE956&lt;=100),4,))))</f>
        <v/>
      </c>
      <c r="AK956" s="99">
        <f>IF(AND(AF956&gt;0,AF956&lt;36),1,IF(AND(AF956&gt;=36,AF956&lt;51),2,IF(AND(AF956&gt;=51,AF956&lt;66),3,IF(AND(AF956&gt;=66,AF956&lt;=100),4,))))</f>
        <v/>
      </c>
      <c r="AL956" s="100">
        <f>IF(AND(AG956&gt;0,AG956&lt;37),1,IF(AND(AG956&gt;=37,AG956&lt;58),2,IF(AND(AG956&gt;=58,AG956&lt;71),3,IF(AND(AG956&gt;=71,AG956&lt;=100),4,))))</f>
        <v/>
      </c>
      <c r="AM956" s="101">
        <f>IF((Y956&lt;&gt;"")*(K956&lt;&gt;""),Y956-K956,"")</f>
        <v/>
      </c>
      <c r="AN956" s="99">
        <f>IF((Z956&lt;&gt;"")*(L956&lt;&gt;""),Z956-L956,"")</f>
        <v/>
      </c>
      <c r="AO956" s="99">
        <f>IF((AA956&lt;&gt;"")*(M956&lt;&gt;""),AA956-M956,"")</f>
        <v/>
      </c>
      <c r="AP956" s="99">
        <f>IF((AB956&lt;&gt;"")*(N956&lt;&gt;""),AB956-N956,"")</f>
        <v/>
      </c>
      <c r="AQ956" s="94">
        <f>IF((AC956&lt;&gt;"")*(O956&lt;&gt;""),AC956-O956,"")</f>
        <v/>
      </c>
      <c r="AR956" s="94">
        <f>IF((AD956&lt;&gt;"")*(P956&lt;&gt;""),AD956-P956,"")</f>
        <v/>
      </c>
      <c r="AS956" s="94">
        <f>IF((AE956&lt;&gt;"")*(Q956&lt;&gt;""),AE956-Q956,"")</f>
        <v/>
      </c>
      <c r="AT956" s="94">
        <f>IF((AF956&lt;&gt;"")*(R956&lt;&gt;""),AF956-R956,"")</f>
        <v/>
      </c>
      <c r="AU956" s="94">
        <f>IF((AG956&lt;&gt;"")*(S956&lt;&gt;""),AG956-S956,"")</f>
        <v/>
      </c>
      <c r="AV956" s="99">
        <f>IF((AH956&lt;&gt;"")*(T956&lt;&gt;""),AH956-T956,"")</f>
        <v/>
      </c>
      <c r="AW956" s="99">
        <f>IF((AI956&lt;&gt;"")*(U956&lt;&gt;""),AI956-U956,"")</f>
        <v/>
      </c>
      <c r="AX956" s="99">
        <f>IF((AJ956&lt;&gt;"")*(V956&lt;&gt;""),AJ956-V956,"")</f>
        <v/>
      </c>
      <c r="AY956" s="99">
        <f>IF((AK956&lt;&gt;"")*(W956&lt;&gt;""),AK956-W956,"")</f>
        <v/>
      </c>
      <c r="AZ956" s="102">
        <f>IF((AL956&lt;&gt;"")*(X956&lt;&gt;""),AL956-X956,"")</f>
        <v/>
      </c>
      <c r="BA956" s="50">
        <f>IFERROR(__xludf.dummyfunction("AI(""Actúa como un tutor académico y dirígete personalmente al estudiante "" &amp; I956 &amp; "" "" &amp; J956 &amp; "" "" &amp; G956 &amp; "" "" &amp; H956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AM956 &amp; ""'. Diferencias por área: Matemáticas ("" &amp; AQ956 &amp; ""), Ciencias Natura"&amp;"les ("" &amp; AR956 &amp; ""), Sociales ("" &amp; AS956 &amp; ""), Lectura Crítica ("" &amp; AT956 &amp; "") e Inglés ("" &amp; AU956 &amp; ""). Variación en posición: grupo ("" &amp; AN956 &amp; ""), grado ("" &amp; AO956 &amp; "") y media ("" &amp; AP956 &amp; ""). Puntajes Primer Simulacro: Global "" &amp; K956 &amp; "", Mat "" &amp; "&amp;"O4 &amp; "", Cien "" &amp; P956 &amp; "", Soc "" &amp; Q956 &amp; "", Lec "" &amp; R956 &amp; "", Ing "" &amp; S956 &amp; "". Puntajes Segundo Simulacro: Global "" &amp; Y956 &amp; "", Mat "" &amp; AC956 &amp; "", Cien "" &amp; AD956 &amp; "", Soc "" &amp; AE956 &amp; "", Lec "" &amp; AF956 &amp; "", Ing "" &amp; AG956 &amp; "". Escribe un mensaje motivador"&amp;" y breve (máximo 4 líneas)."")
"),"=AI(""Actúa como un tutor académico y dirígete personalmente al estudiante "" &amp; I956 &amp; "" "" &amp; J956 &amp; "" "" &amp; G956 &amp; "" "" &amp; H956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AM956 &amp; ""'. Diferencias por área: Matemáticas ("" &amp; AQ956 &amp; ""), Ciencias Natur"&amp;"ales ("" &amp; AR956 &amp; ""), Sociales ("" &amp; AS956 &amp; ""), Lectura Crítica ("" &amp; AT956 &amp; "") e Inglés ("" &amp; AU956 &amp; ""). Variación en posición: grupo ("" &amp; AN956 &amp; ""), grado ("" &amp; AO956 &amp; "") y media ("" &amp; AP956 &amp; ""). Puntajes Primer Simulacro: Global "" &amp; K956 &amp; "", Mat "" &amp;"&amp;" O956 &amp; "", Cien "" &amp; P956 &amp; "", Soc "" &amp; Q956 &amp; "", Lec "" &amp; R956 &amp; "", Ing "" &amp; S956 &amp; "". Puntajes Segundo Simulacro: Global "" &amp; Y956 &amp; "", Mat "" &amp; AC956 &amp; "", Cien "" &amp; AD956 &amp; "", Soc "" &amp; AE956 &amp; "", Lec "" &amp; AF956 &amp; "", Ing "" &amp; AG956 &amp; "". Escribe un mensaje motivado"&amp;"r y breve (máximo 4 líneas)."")
")</f>
        <v/>
      </c>
      <c r="BB956" s="119">
        <f>IF(SUM(BC956:BG956)=0,"",IF(BG956="",ROUND(((BC956*3+BD956*3+BE956*3+BF956*3)/12)*5,0),ROUND(((BC956*3+BD956*3+BE956*3+BF956*3+BG956*1)/13)*5,0)))</f>
        <v/>
      </c>
      <c r="BC956" s="119" t="n">
        <v>43</v>
      </c>
      <c r="BD956" s="119" t="n">
        <v>32</v>
      </c>
      <c r="BE956" s="119" t="n">
        <v>29</v>
      </c>
      <c r="BF956" s="119" t="n">
        <v>40</v>
      </c>
      <c r="BG956" s="119" t="n">
        <v>47</v>
      </c>
      <c r="BH956" s="41">
        <f>IF(AND(ISNUMBER(BB956),ISNUMBER(Y956)),BB956-Y956,"")</f>
        <v/>
      </c>
      <c r="BI956" s="119" t="n"/>
      <c r="BJ956" s="119" t="n"/>
      <c r="BK956" s="119" t="n"/>
      <c r="BL956" s="119" t="n"/>
      <c r="BM956" s="119" t="n"/>
    </row>
    <row r="957" ht="15.75" customHeight="1" s="42">
      <c r="A957" s="93" t="n"/>
      <c r="B957" s="94" t="inlineStr">
        <is>
          <t>Bachillerato</t>
        </is>
      </c>
      <c r="C957" s="94" t="n">
        <v>1103</v>
      </c>
      <c r="D957" s="94" t="n"/>
      <c r="E957" s="95" t="n">
        <v>1011593212</v>
      </c>
      <c r="F957" s="96">
        <f>TRIM(G957&amp;" "&amp;H957&amp;" "&amp;I957&amp;" "&amp;J957)</f>
        <v/>
      </c>
      <c r="G957" s="94" t="inlineStr">
        <is>
          <t>Lopera</t>
        </is>
      </c>
      <c r="H957" s="94" t="inlineStr">
        <is>
          <t>Cañola</t>
        </is>
      </c>
      <c r="I957" s="94" t="inlineStr">
        <is>
          <t>Melany</t>
        </is>
      </c>
      <c r="J957" s="97" t="inlineStr">
        <is>
          <t>Dariany</t>
        </is>
      </c>
      <c r="K957" s="98">
        <f>IF(SUM(O957:S957)=0, "", ROUND(((O957*3+P957*3+Q957*3+R957*3+S957*1)/13)*5,0))</f>
        <v/>
      </c>
      <c r="L957" s="99">
        <f>IF(OR($C957="",K957=""),"",COUNTIFS($C$4:$C$1500,$C957,K$4:K$1500,"&gt;"&amp;K957)+1)</f>
        <v/>
      </c>
      <c r="M957" s="99">
        <f>IF(OR($C957="",K957=""),"",IF(AND($C957&gt;=1001,$C957&lt;=1005),COUNTIFS($C$4:$C$1500,"&gt;=1001",$C$4:$C$1500,"&lt;=1005",K$4:K$1500,"&gt;"&amp;K957)+1,IF(AND($C957&gt;=1101,$C957&lt;=1105),COUNTIFS($C$4:$C$1500,"&gt;=1101",$C$4:$C$1500,"&lt;=1105",K$4:K$1500,"&gt;"&amp;K957)+1,IF(AND($C957&gt;=901,$C957&lt;=905),COUNTIFS($C$4:$C$1500,"&gt;=901",$C$4:$C$1500,"&lt;=905",K$4:K$1500,"&gt;"&amp;K957)+1,IF(AND($C957&gt;=801,$C957&lt;=805),COUNTIFS($C$4:$C$1500,"&gt;=801",$C$4:$C$1500,"&lt;=805",K$4:K$1500,"&gt;"&amp;K957)+1,IF(AND($C957&gt;=701,$C957&lt;=705),COUNTIFS($C$4:$C$1500,"&gt;=701",$C$4:$C$1500,"&lt;=705",K$4:K$1500,"&gt;"&amp;K957)+1,IF(AND($C957&gt;=601,$C957&lt;=606),COUNTIFS($C$4:$C$1500,"&gt;=601",$C$4:$C$1500,"&lt;=606",K$4:K$1500,"&gt;"&amp;K957)+1,"")))))))</f>
        <v/>
      </c>
      <c r="N957" s="99">
        <f>IF(OR($C957="",K957=""),"",IF(OR(AND($C957&gt;=1001,$C957&lt;=1005),AND($C957&gt;=1101,$C957&lt;=1105)),COUNTIFS($C$4:$C$1500,"&gt;=1001",$C$4:$C$1500,"&lt;=1005",K$4:K$1500,"&gt;"&amp;K957)+COUNTIFS($C$4:$C$1500,"&gt;=1101",$C$4:$C$1500,"&lt;=1105",K$4:K$1500,"&gt;"&amp;K957)+1,""))</f>
        <v/>
      </c>
      <c r="O957" s="94" t="n">
        <v>65.09</v>
      </c>
      <c r="P957" s="94" t="n">
        <v>67.22</v>
      </c>
      <c r="Q957" s="94" t="n">
        <v>61.74</v>
      </c>
      <c r="R957" s="94" t="n">
        <v>65.84999999999999</v>
      </c>
      <c r="S957" s="94" t="n">
        <v>47.27</v>
      </c>
      <c r="T957" s="99">
        <f>IF(AND(O957&gt;0,O957&lt;36),1,IF(AND(O957&gt;=36,O957&lt;51),2,IF(AND(O957&gt;=51,O957&lt;71),3,IF(AND(O957&gt;=71,O957&lt;=100),4,))))</f>
        <v/>
      </c>
      <c r="U957" s="99">
        <f>IF(AND(P957&gt;0,P957&lt;41),1,IF(AND(P957&gt;=41,P957&lt;56),2,IF(AND(P957&gt;=56,P957&lt;71),3,IF(AND(P957&gt;=71,P957&lt;=100),4,))))</f>
        <v/>
      </c>
      <c r="V957" s="99">
        <f>IF(AND(Q957&gt;0,Q957&lt;41),1,IF(AND(Q957&gt;=41,Q957&lt;56),2,IF(AND(Q957&gt;=56,Q957&lt;71),3,IF(AND(Q957&gt;=71,Q957&lt;=100),4,))))</f>
        <v/>
      </c>
      <c r="W957" s="99">
        <f>IF(AND(R957&gt;0,R957&lt;36),1,IF(AND(R957&gt;=36,R957&lt;51),2,IF(AND(R957&gt;=51,R957&lt;66),3,IF(AND(R957&gt;=66,R957&lt;=100),4,))))</f>
        <v/>
      </c>
      <c r="X957" s="100">
        <f>IF(AND(S957&gt;0,S957&lt;37),1,IF(AND(S957&gt;=37,S957&lt;58),2,IF(AND(S957&gt;=58,S957&lt;71),3,IF(AND(S957&gt;=71,S957&lt;=100),4,))))</f>
        <v/>
      </c>
      <c r="Y957" s="101">
        <f>IF(SUM(AC957:AG957)=0, "", ROUND(((AC957*3+AD957*3+AE957*3+AF957*3+AG957*1)/13)*5,0))</f>
        <v/>
      </c>
      <c r="Z957" s="99">
        <f>IF(OR($C957="",Y957=""),"",COUNTIFS($C$4:$C$1500,$C957,Y$4:Y$1500,"&gt;"&amp;Y957)+1)</f>
        <v/>
      </c>
      <c r="AA957" s="99">
        <f>IF(OR($C957="",Y957=""),"",IF(AND($C957&gt;=1001,$C957&lt;=1005),COUNTIFS($C$4:$C$1500,"&gt;=1001",$C$4:$C$1500,"&lt;=1005",Y$4:Y$1500,"&gt;"&amp;Y957)+1,IF(AND($C957&gt;=1101,$C957&lt;=1105),COUNTIFS($C$4:$C$1500,"&gt;=1101",$C$4:$C$1500,"&lt;=1105",Y$4:Y$1500,"&gt;"&amp;Y957)+1,IF(AND($C957&gt;=901,$C957&lt;=905),COUNTIFS($C$4:$C$1500,"&gt;=901",$C$4:$C$1500,"&lt;=905",Y$4:Y$1500,"&gt;"&amp;Y957)+1,IF(AND($C957&gt;=801,$C957&lt;=805),COUNTIFS($C$4:$C$1500,"&gt;=801",$C$4:$C$1500,"&lt;=805",Y$4:Y$1500,"&gt;"&amp;Y957)+1,IF(AND($C957&gt;=701,$C957&lt;=705),COUNTIFS($C$4:$C$1500,"&gt;=701",$C$4:$C$1500,"&lt;=705",Y$4:Y$1500,"&gt;"&amp;Y957)+1,IF(AND($C957&gt;=601,$C957&lt;=606),COUNTIFS($C$4:$C$1500,"&gt;=601",$C$4:$C$1500,"&lt;=606",Y$4:Y$1500,"&gt;"&amp;Y957)+1,"")))))))</f>
        <v/>
      </c>
      <c r="AB957" s="99">
        <f>IF(OR($C957="",Y957=""),"",IF(OR(AND($C957&gt;=1001,$C957&lt;=1005),AND($C957&gt;=1101,$C957&lt;=1105)),COUNTIFS($C$4:$C$1500,"&gt;=1001",$C$4:$C$1500,"&lt;=1005",Y$4:Y$1500,"&gt;"&amp;Y957)+COUNTIFS($C$4:$C$1500,"&gt;=1101",$C$4:$C$1500,"&lt;=1105",Y$4:Y$1500,"&gt;"&amp;Y957)+1,""))</f>
        <v/>
      </c>
      <c r="AC957" s="94" t="n">
        <v>61.33</v>
      </c>
      <c r="AD957" s="94" t="n">
        <v>63.09</v>
      </c>
      <c r="AE957" s="94" t="n">
        <v>68.23999999999999</v>
      </c>
      <c r="AF957" s="94" t="n">
        <v>61.46</v>
      </c>
      <c r="AG957" s="94" t="n">
        <v>60.64</v>
      </c>
      <c r="AH957" s="99">
        <f>IF(AND(AC957&gt;0,AC957&lt;36),1,IF(AND(AC957&gt;=36,AC957&lt;51),2,IF(AND(AC957&gt;=51,AC957&lt;71),3,IF(AND(AC957&gt;=71,AC957&lt;=100),4,))))</f>
        <v/>
      </c>
      <c r="AI957" s="99">
        <f>IF(AND(AD957&gt;0,AD957&lt;41),1,IF(AND(AD957&gt;=41,AD957&lt;56),2,IF(AND(AD957&gt;=56,AD957&lt;71),3,IF(AND(AD957&gt;=71,AD957&lt;=100),4,))))</f>
        <v/>
      </c>
      <c r="AJ957" s="99">
        <f>IF(AND(AE957&gt;0,AE957&lt;41),1,IF(AND(AE957&gt;=41,AE957&lt;56),2,IF(AND(AE957&gt;=56,AE957&lt;71),3,IF(AND(AE957&gt;=71,AE957&lt;=100),4,))))</f>
        <v/>
      </c>
      <c r="AK957" s="99">
        <f>IF(AND(AF957&gt;0,AF957&lt;36),1,IF(AND(AF957&gt;=36,AF957&lt;51),2,IF(AND(AF957&gt;=51,AF957&lt;66),3,IF(AND(AF957&gt;=66,AF957&lt;=100),4,))))</f>
        <v/>
      </c>
      <c r="AL957" s="100">
        <f>IF(AND(AG957&gt;0,AG957&lt;37),1,IF(AND(AG957&gt;=37,AG957&lt;58),2,IF(AND(AG957&gt;=58,AG957&lt;71),3,IF(AND(AG957&gt;=71,AG957&lt;=100),4,))))</f>
        <v/>
      </c>
      <c r="AM957" s="101">
        <f>IF((Y957&lt;&gt;"")*(K957&lt;&gt;""),Y957-K957,"")</f>
        <v/>
      </c>
      <c r="AN957" s="99">
        <f>IF((Z957&lt;&gt;"")*(L957&lt;&gt;""),Z957-L957,"")</f>
        <v/>
      </c>
      <c r="AO957" s="99">
        <f>IF((AA957&lt;&gt;"")*(M957&lt;&gt;""),AA957-M957,"")</f>
        <v/>
      </c>
      <c r="AP957" s="99">
        <f>IF((AB957&lt;&gt;"")*(N957&lt;&gt;""),AB957-N957,"")</f>
        <v/>
      </c>
      <c r="AQ957" s="94">
        <f>IF((AC957&lt;&gt;"")*(O957&lt;&gt;""),AC957-O957,"")</f>
        <v/>
      </c>
      <c r="AR957" s="94">
        <f>IF((AD957&lt;&gt;"")*(P957&lt;&gt;""),AD957-P957,"")</f>
        <v/>
      </c>
      <c r="AS957" s="94">
        <f>IF((AE957&lt;&gt;"")*(Q957&lt;&gt;""),AE957-Q957,"")</f>
        <v/>
      </c>
      <c r="AT957" s="94">
        <f>IF((AF957&lt;&gt;"")*(R957&lt;&gt;""),AF957-R957,"")</f>
        <v/>
      </c>
      <c r="AU957" s="94">
        <f>IF((AG957&lt;&gt;"")*(S957&lt;&gt;""),AG957-S957,"")</f>
        <v/>
      </c>
      <c r="AV957" s="99">
        <f>IF((AH957&lt;&gt;"")*(T957&lt;&gt;""),AH957-T957,"")</f>
        <v/>
      </c>
      <c r="AW957" s="99">
        <f>IF((AI957&lt;&gt;"")*(U957&lt;&gt;""),AI957-U957,"")</f>
        <v/>
      </c>
      <c r="AX957" s="99">
        <f>IF((AJ957&lt;&gt;"")*(V957&lt;&gt;""),AJ957-V957,"")</f>
        <v/>
      </c>
      <c r="AY957" s="99">
        <f>IF((AK957&lt;&gt;"")*(W957&lt;&gt;""),AK957-W957,"")</f>
        <v/>
      </c>
      <c r="AZ957" s="102">
        <f>IF((AL957&lt;&gt;"")*(X957&lt;&gt;""),AL957-X957,"")</f>
        <v/>
      </c>
      <c r="BA957" s="50">
        <f>IFERROR(__xludf.dummyfunction("AI(""Actúa como un tutor académico y dirígete personalmente al estudiante "" &amp; I957 &amp; "" "" &amp; J957 &amp; "" "" &amp; G957 &amp; "" "" &amp; H957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AM957 &amp; ""'. Diferencias por área: Matemáticas ("" &amp; AQ957 &amp; ""), Ciencias Natura"&amp;"les ("" &amp; AR957 &amp; ""), Sociales ("" &amp; AS957 &amp; ""), Lectura Crítica ("" &amp; AT957 &amp; "") e Inglés ("" &amp; AU957 &amp; ""). Variación en posición: grupo ("" &amp; AN957 &amp; ""), grado ("" &amp; AO957 &amp; "") y media ("" &amp; AP957 &amp; ""). Puntajes Primer Simulacro: Global "" &amp; K957 &amp; "", Mat "" &amp; "&amp;"O4 &amp; "", Cien "" &amp; P957 &amp; "", Soc "" &amp; Q957 &amp; "", Lec "" &amp; R957 &amp; "", Ing "" &amp; S957 &amp; "". Puntajes Segundo Simulacro: Global "" &amp; Y957 &amp; "", Mat "" &amp; AC957 &amp; "", Cien "" &amp; AD957 &amp; "", Soc "" &amp; AE957 &amp; "", Lec "" &amp; AF957 &amp; "", Ing "" &amp; AG957 &amp; "". Escribe un mensaje motivador"&amp;" y breve (máximo 4 líneas)."")
"),"=AI(""Actúa como un tutor académico y dirígete personalmente al estudiante "" &amp; I957 &amp; "" "" &amp; J957 &amp; "" "" &amp; G957 &amp; "" "" &amp; H957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AM957 &amp; ""'. Diferencias por área: Matemáticas ("" &amp; AQ957 &amp; ""), Ciencias Natur"&amp;"ales ("" &amp; AR957 &amp; ""), Sociales ("" &amp; AS957 &amp; ""), Lectura Crítica ("" &amp; AT957 &amp; "") e Inglés ("" &amp; AU957 &amp; ""). Variación en posición: grupo ("" &amp; AN957 &amp; ""), grado ("" &amp; AO957 &amp; "") y media ("" &amp; AP957 &amp; ""). Puntajes Primer Simulacro: Global "" &amp; K957 &amp; "", Mat "" &amp;"&amp;" O957 &amp; "", Cien "" &amp; P957 &amp; "", Soc "" &amp; Q957 &amp; "", Lec "" &amp; R957 &amp; "", Ing "" &amp; S957 &amp; "". Puntajes Segundo Simulacro: Global "" &amp; Y957 &amp; "", Mat "" &amp; AC957 &amp; "", Cien "" &amp; AD957 &amp; "", Soc "" &amp; AE957 &amp; "", Lec "" &amp; AF957 &amp; "", Ing "" &amp; AG957 &amp; "". Escribe un mensaje motivado"&amp;"r y breve (máximo 4 líneas)."")
")</f>
        <v/>
      </c>
      <c r="BB957" s="119">
        <f>IF(SUM(BC957:BG957)=0,"",IF(BG957="",ROUND(((BC957*3+BD957*3+BE957*3+BF957*3)/12)*5,0),ROUND(((BC957*3+BD957*3+BE957*3+BF957*3+BG957*1)/13)*5,0)))</f>
        <v/>
      </c>
      <c r="BC957" s="119" t="n">
        <v>62</v>
      </c>
      <c r="BD957" s="119" t="n">
        <v>64</v>
      </c>
      <c r="BE957" s="119" t="n">
        <v>68</v>
      </c>
      <c r="BF957" s="119" t="n">
        <v>70</v>
      </c>
      <c r="BG957" s="119" t="n">
        <v>73</v>
      </c>
      <c r="BH957" s="41">
        <f>IF(AND(ISNUMBER(BB957),ISNUMBER(Y957)),BB957-Y957,"")</f>
        <v/>
      </c>
      <c r="BI957" s="119" t="n"/>
      <c r="BJ957" s="119" t="n"/>
      <c r="BK957" s="119" t="n"/>
      <c r="BL957" s="119" t="n"/>
      <c r="BM957" s="119" t="n"/>
    </row>
    <row r="958" ht="15.75" customHeight="1" s="42">
      <c r="A958" s="93" t="n"/>
      <c r="B958" s="94" t="inlineStr">
        <is>
          <t>Bachillerato</t>
        </is>
      </c>
      <c r="C958" s="94" t="n">
        <v>1103</v>
      </c>
      <c r="D958" s="94" t="n"/>
      <c r="E958" s="95" t="n">
        <v>1011398168</v>
      </c>
      <c r="F958" s="96">
        <f>TRIM(G958&amp;" "&amp;H958&amp;" "&amp;I958&amp;" "&amp;J958)</f>
        <v/>
      </c>
      <c r="G958" s="94" t="inlineStr">
        <is>
          <t>Lopera</t>
        </is>
      </c>
      <c r="H958" s="94" t="inlineStr">
        <is>
          <t>Galeano</t>
        </is>
      </c>
      <c r="I958" s="94" t="inlineStr">
        <is>
          <t>Juliana</t>
        </is>
      </c>
      <c r="J958" s="97" t="n"/>
      <c r="K958" s="98">
        <f>IF(SUM(O958:S958)=0, "", ROUND(((O958*3+P958*3+Q958*3+R958*3+S958*1)/13)*5,0))</f>
        <v/>
      </c>
      <c r="L958" s="99">
        <f>IF(OR($C958="",K958=""),"",COUNTIFS($C$4:$C$1500,$C958,K$4:K$1500,"&gt;"&amp;K958)+1)</f>
        <v/>
      </c>
      <c r="M958" s="99">
        <f>IF(OR($C958="",K958=""),"",IF(AND($C958&gt;=1001,$C958&lt;=1005),COUNTIFS($C$4:$C$1500,"&gt;=1001",$C$4:$C$1500,"&lt;=1005",K$4:K$1500,"&gt;"&amp;K958)+1,IF(AND($C958&gt;=1101,$C958&lt;=1105),COUNTIFS($C$4:$C$1500,"&gt;=1101",$C$4:$C$1500,"&lt;=1105",K$4:K$1500,"&gt;"&amp;K958)+1,IF(AND($C958&gt;=901,$C958&lt;=905),COUNTIFS($C$4:$C$1500,"&gt;=901",$C$4:$C$1500,"&lt;=905",K$4:K$1500,"&gt;"&amp;K958)+1,IF(AND($C958&gt;=801,$C958&lt;=805),COUNTIFS($C$4:$C$1500,"&gt;=801",$C$4:$C$1500,"&lt;=805",K$4:K$1500,"&gt;"&amp;K958)+1,IF(AND($C958&gt;=701,$C958&lt;=705),COUNTIFS($C$4:$C$1500,"&gt;=701",$C$4:$C$1500,"&lt;=705",K$4:K$1500,"&gt;"&amp;K958)+1,IF(AND($C958&gt;=601,$C958&lt;=606),COUNTIFS($C$4:$C$1500,"&gt;=601",$C$4:$C$1500,"&lt;=606",K$4:K$1500,"&gt;"&amp;K958)+1,"")))))))</f>
        <v/>
      </c>
      <c r="N958" s="99">
        <f>IF(OR($C958="",K958=""),"",IF(OR(AND($C958&gt;=1001,$C958&lt;=1005),AND($C958&gt;=1101,$C958&lt;=1105)),COUNTIFS($C$4:$C$1500,"&gt;=1001",$C$4:$C$1500,"&lt;=1005",K$4:K$1500,"&gt;"&amp;K958)+COUNTIFS($C$4:$C$1500,"&gt;=1101",$C$4:$C$1500,"&lt;=1105",K$4:K$1500,"&gt;"&amp;K958)+1,""))</f>
        <v/>
      </c>
      <c r="O958" s="94" t="n">
        <v>35.4</v>
      </c>
      <c r="P958" s="94" t="n">
        <v>36.16</v>
      </c>
      <c r="Q958" s="94" t="n">
        <v>41.7</v>
      </c>
      <c r="R958" s="94" t="n">
        <v>63.41</v>
      </c>
      <c r="S958" s="94" t="n">
        <v>29.09</v>
      </c>
      <c r="T958" s="99">
        <f>IF(AND(O958&gt;0,O958&lt;36),1,IF(AND(O958&gt;=36,O958&lt;51),2,IF(AND(O958&gt;=51,O958&lt;71),3,IF(AND(O958&gt;=71,O958&lt;=100),4,))))</f>
        <v/>
      </c>
      <c r="U958" s="99">
        <f>IF(AND(P958&gt;0,P958&lt;41),1,IF(AND(P958&gt;=41,P958&lt;56),2,IF(AND(P958&gt;=56,P958&lt;71),3,IF(AND(P958&gt;=71,P958&lt;=100),4,))))</f>
        <v/>
      </c>
      <c r="V958" s="99">
        <f>IF(AND(Q958&gt;0,Q958&lt;41),1,IF(AND(Q958&gt;=41,Q958&lt;56),2,IF(AND(Q958&gt;=56,Q958&lt;71),3,IF(AND(Q958&gt;=71,Q958&lt;=100),4,))))</f>
        <v/>
      </c>
      <c r="W958" s="99">
        <f>IF(AND(R958&gt;0,R958&lt;36),1,IF(AND(R958&gt;=36,R958&lt;51),2,IF(AND(R958&gt;=51,R958&lt;66),3,IF(AND(R958&gt;=66,R958&lt;=100),4,))))</f>
        <v/>
      </c>
      <c r="X958" s="100">
        <f>IF(AND(S958&gt;0,S958&lt;37),1,IF(AND(S958&gt;=37,S958&lt;58),2,IF(AND(S958&gt;=58,S958&lt;71),3,IF(AND(S958&gt;=71,S958&lt;=100),4,))))</f>
        <v/>
      </c>
      <c r="Y958" s="101">
        <f>IF(SUM(AC958:AG958)=0, "", ROUND(((AC958*3+AD958*3+AE958*3+AF958*3+AG958*1)/13)*5,0))</f>
        <v/>
      </c>
      <c r="Z958" s="99">
        <f>IF(OR($C958="",Y958=""),"",COUNTIFS($C$4:$C$1500,$C958,Y$4:Y$1500,"&gt;"&amp;Y958)+1)</f>
        <v/>
      </c>
      <c r="AA958" s="99">
        <f>IF(OR($C958="",Y958=""),"",IF(AND($C958&gt;=1001,$C958&lt;=1005),COUNTIFS($C$4:$C$1500,"&gt;=1001",$C$4:$C$1500,"&lt;=1005",Y$4:Y$1500,"&gt;"&amp;Y958)+1,IF(AND($C958&gt;=1101,$C958&lt;=1105),COUNTIFS($C$4:$C$1500,"&gt;=1101",$C$4:$C$1500,"&lt;=1105",Y$4:Y$1500,"&gt;"&amp;Y958)+1,IF(AND($C958&gt;=901,$C958&lt;=905),COUNTIFS($C$4:$C$1500,"&gt;=901",$C$4:$C$1500,"&lt;=905",Y$4:Y$1500,"&gt;"&amp;Y958)+1,IF(AND($C958&gt;=801,$C958&lt;=805),COUNTIFS($C$4:$C$1500,"&gt;=801",$C$4:$C$1500,"&lt;=805",Y$4:Y$1500,"&gt;"&amp;Y958)+1,IF(AND($C958&gt;=701,$C958&lt;=705),COUNTIFS($C$4:$C$1500,"&gt;=701",$C$4:$C$1500,"&lt;=705",Y$4:Y$1500,"&gt;"&amp;Y958)+1,IF(AND($C958&gt;=601,$C958&lt;=606),COUNTIFS($C$4:$C$1500,"&gt;=601",$C$4:$C$1500,"&lt;=606",Y$4:Y$1500,"&gt;"&amp;Y958)+1,"")))))))</f>
        <v/>
      </c>
      <c r="AB958" s="99">
        <f>IF(OR($C958="",Y958=""),"",IF(OR(AND($C958&gt;=1001,$C958&lt;=1005),AND($C958&gt;=1101,$C958&lt;=1105)),COUNTIFS($C$4:$C$1500,"&gt;=1001",$C$4:$C$1500,"&lt;=1005",Y$4:Y$1500,"&gt;"&amp;Y958)+COUNTIFS($C$4:$C$1500,"&gt;=1101",$C$4:$C$1500,"&lt;=1105",Y$4:Y$1500,"&gt;"&amp;Y958)+1,""))</f>
        <v/>
      </c>
      <c r="AC958" s="94" t="n">
        <v>42.41</v>
      </c>
      <c r="AD958" s="94" t="n">
        <v>53.33</v>
      </c>
      <c r="AE958" s="94" t="n">
        <v>52.6</v>
      </c>
      <c r="AF958" s="94" t="n">
        <v>38.41</v>
      </c>
      <c r="AG958" s="94" t="n">
        <v>56.45</v>
      </c>
      <c r="AH958" s="99">
        <f>IF(AND(AC958&gt;0,AC958&lt;36),1,IF(AND(AC958&gt;=36,AC958&lt;51),2,IF(AND(AC958&gt;=51,AC958&lt;71),3,IF(AND(AC958&gt;=71,AC958&lt;=100),4,))))</f>
        <v/>
      </c>
      <c r="AI958" s="99">
        <f>IF(AND(AD958&gt;0,AD958&lt;41),1,IF(AND(AD958&gt;=41,AD958&lt;56),2,IF(AND(AD958&gt;=56,AD958&lt;71),3,IF(AND(AD958&gt;=71,AD958&lt;=100),4,))))</f>
        <v/>
      </c>
      <c r="AJ958" s="99">
        <f>IF(AND(AE958&gt;0,AE958&lt;41),1,IF(AND(AE958&gt;=41,AE958&lt;56),2,IF(AND(AE958&gt;=56,AE958&lt;71),3,IF(AND(AE958&gt;=71,AE958&lt;=100),4,))))</f>
        <v/>
      </c>
      <c r="AK958" s="99">
        <f>IF(AND(AF958&gt;0,AF958&lt;36),1,IF(AND(AF958&gt;=36,AF958&lt;51),2,IF(AND(AF958&gt;=51,AF958&lt;66),3,IF(AND(AF958&gt;=66,AF958&lt;=100),4,))))</f>
        <v/>
      </c>
      <c r="AL958" s="100">
        <f>IF(AND(AG958&gt;0,AG958&lt;37),1,IF(AND(AG958&gt;=37,AG958&lt;58),2,IF(AND(AG958&gt;=58,AG958&lt;71),3,IF(AND(AG958&gt;=71,AG958&lt;=100),4,))))</f>
        <v/>
      </c>
      <c r="AM958" s="101">
        <f>IF((Y958&lt;&gt;"")*(K958&lt;&gt;""),Y958-K958,"")</f>
        <v/>
      </c>
      <c r="AN958" s="99">
        <f>IF((Z958&lt;&gt;"")*(L958&lt;&gt;""),Z958-L958,"")</f>
        <v/>
      </c>
      <c r="AO958" s="99">
        <f>IF((AA958&lt;&gt;"")*(M958&lt;&gt;""),AA958-M958,"")</f>
        <v/>
      </c>
      <c r="AP958" s="99">
        <f>IF((AB958&lt;&gt;"")*(N958&lt;&gt;""),AB958-N958,"")</f>
        <v/>
      </c>
      <c r="AQ958" s="94">
        <f>IF((AC958&lt;&gt;"")*(O958&lt;&gt;""),AC958-O958,"")</f>
        <v/>
      </c>
      <c r="AR958" s="94">
        <f>IF((AD958&lt;&gt;"")*(P958&lt;&gt;""),AD958-P958,"")</f>
        <v/>
      </c>
      <c r="AS958" s="94">
        <f>IF((AE958&lt;&gt;"")*(Q958&lt;&gt;""),AE958-Q958,"")</f>
        <v/>
      </c>
      <c r="AT958" s="94">
        <f>IF((AF958&lt;&gt;"")*(R958&lt;&gt;""),AF958-R958,"")</f>
        <v/>
      </c>
      <c r="AU958" s="94">
        <f>IF((AG958&lt;&gt;"")*(S958&lt;&gt;""),AG958-S958,"")</f>
        <v/>
      </c>
      <c r="AV958" s="99">
        <f>IF((AH958&lt;&gt;"")*(T958&lt;&gt;""),AH958-T958,"")</f>
        <v/>
      </c>
      <c r="AW958" s="99">
        <f>IF((AI958&lt;&gt;"")*(U958&lt;&gt;""),AI958-U958,"")</f>
        <v/>
      </c>
      <c r="AX958" s="99">
        <f>IF((AJ958&lt;&gt;"")*(V958&lt;&gt;""),AJ958-V958,"")</f>
        <v/>
      </c>
      <c r="AY958" s="99">
        <f>IF((AK958&lt;&gt;"")*(W958&lt;&gt;""),AK958-W958,"")</f>
        <v/>
      </c>
      <c r="AZ958" s="102">
        <f>IF((AL958&lt;&gt;"")*(X958&lt;&gt;""),AL958-X958,"")</f>
        <v/>
      </c>
      <c r="BA958" s="50">
        <f>IFERROR(__xludf.dummyfunction("AI(""Actúa como un tutor académico y dirígete personalmente al estudiante "" &amp; I958 &amp; "" "" &amp; J958 &amp; "" "" &amp; G958 &amp; "" "" &amp; H958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AM958 &amp; ""'. Diferencias por área: Matemáticas ("" &amp; AQ958 &amp; ""), Ciencias Natura"&amp;"les ("" &amp; AR958 &amp; ""), Sociales ("" &amp; AS958 &amp; ""), Lectura Crítica ("" &amp; AT958 &amp; "") e Inglés ("" &amp; AU958 &amp; ""). Variación en posición: grupo ("" &amp; AN958 &amp; ""), grado ("" &amp; AO958 &amp; "") y media ("" &amp; AP958 &amp; ""). Puntajes Primer Simulacro: Global "" &amp; K958 &amp; "", Mat "" &amp; "&amp;"O4 &amp; "", Cien "" &amp; P958 &amp; "", Soc "" &amp; Q958 &amp; "", Lec "" &amp; R958 &amp; "", Ing "" &amp; S958 &amp; "". Puntajes Segundo Simulacro: Global "" &amp; Y958 &amp; "", Mat "" &amp; AC958 &amp; "", Cien "" &amp; AD958 &amp; "", Soc "" &amp; AE958 &amp; "", Lec "" &amp; AF958 &amp; "", Ing "" &amp; AG958 &amp; "". Escribe un mensaje motivador"&amp;" y breve (máximo 4 líneas)."")
"),"=AI(""Actúa como un tutor académico y dirígete personalmente al estudiante "" &amp; I958 &amp; "" "" &amp; J958 &amp; "" "" &amp; G958 &amp; "" "" &amp; H958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AM958 &amp; ""'. Diferencias por área: Matemáticas ("" &amp; AQ958 &amp; ""), Ciencias Natur"&amp;"ales ("" &amp; AR958 &amp; ""), Sociales ("" &amp; AS958 &amp; ""), Lectura Crítica ("" &amp; AT958 &amp; "") e Inglés ("" &amp; AU958 &amp; ""). Variación en posición: grupo ("" &amp; AN958 &amp; ""), grado ("" &amp; AO958 &amp; "") y media ("" &amp; AP958 &amp; ""). Puntajes Primer Simulacro: Global "" &amp; K958 &amp; "", Mat "" &amp;"&amp;" O958 &amp; "", Cien "" &amp; P958 &amp; "", Soc "" &amp; Q958 &amp; "", Lec "" &amp; R958 &amp; "", Ing "" &amp; S958 &amp; "". Puntajes Segundo Simulacro: Global "" &amp; Y958 &amp; "", Mat "" &amp; AC958 &amp; "", Cien "" &amp; AD958 &amp; "", Soc "" &amp; AE958 &amp; "", Lec "" &amp; AF958 &amp; "", Ing "" &amp; AG958 &amp; "". Escribe un mensaje motivado"&amp;"r y breve (máximo 4 líneas)."")
")</f>
        <v/>
      </c>
      <c r="BB958" s="119">
        <f>IF(SUM(BC958:BG958)=0,"",IF(BG958="",ROUND(((BC958*3+BD958*3+BE958*3+BF958*3)/12)*5,0),ROUND(((BC958*3+BD958*3+BE958*3+BF958*3+BG958*1)/13)*5,0)))</f>
        <v/>
      </c>
      <c r="BC958" s="119" t="n"/>
      <c r="BD958" s="119" t="n"/>
      <c r="BE958" s="119" t="n"/>
      <c r="BF958" s="119" t="n"/>
      <c r="BG958" s="119" t="n"/>
      <c r="BH958" s="41">
        <f>IF(AND(ISNUMBER(BB958),ISNUMBER(Y958)),BB958-Y958,"")</f>
        <v/>
      </c>
      <c r="BI958" s="119" t="n"/>
      <c r="BJ958" s="119" t="n"/>
      <c r="BK958" s="119" t="n"/>
      <c r="BL958" s="119" t="n"/>
      <c r="BM958" s="119" t="n"/>
    </row>
    <row r="959" ht="15.75" customHeight="1" s="42">
      <c r="A959" s="93" t="n"/>
      <c r="B959" s="94" t="inlineStr">
        <is>
          <t>Bachillerato</t>
        </is>
      </c>
      <c r="C959" s="94" t="n">
        <v>1103</v>
      </c>
      <c r="D959" s="94" t="n"/>
      <c r="E959" s="95" t="n">
        <v>1011593191</v>
      </c>
      <c r="F959" s="96">
        <f>TRIM(G959&amp;" "&amp;H959&amp;" "&amp;I959&amp;" "&amp;J959)</f>
        <v/>
      </c>
      <c r="G959" s="94" t="inlineStr">
        <is>
          <t>Lopera</t>
        </is>
      </c>
      <c r="H959" s="94" t="inlineStr">
        <is>
          <t>Valle</t>
        </is>
      </c>
      <c r="I959" s="94" t="inlineStr">
        <is>
          <t>Nikoll</t>
        </is>
      </c>
      <c r="J959" s="97" t="inlineStr">
        <is>
          <t>Dahiany</t>
        </is>
      </c>
      <c r="K959" s="98">
        <f>IF(SUM(O959:S959)=0, "", ROUND(((O959*3+P959*3+Q959*3+R959*3+S959*1)/13)*5,0))</f>
        <v/>
      </c>
      <c r="L959" s="99">
        <f>IF(OR($C959="",K959=""),"",COUNTIFS($C$4:$C$1500,$C959,K$4:K$1500,"&gt;"&amp;K959)+1)</f>
        <v/>
      </c>
      <c r="M959" s="99">
        <f>IF(OR($C959="",K959=""),"",IF(AND($C959&gt;=1001,$C959&lt;=1005),COUNTIFS($C$4:$C$1500,"&gt;=1001",$C$4:$C$1500,"&lt;=1005",K$4:K$1500,"&gt;"&amp;K959)+1,IF(AND($C959&gt;=1101,$C959&lt;=1105),COUNTIFS($C$4:$C$1500,"&gt;=1101",$C$4:$C$1500,"&lt;=1105",K$4:K$1500,"&gt;"&amp;K959)+1,IF(AND($C959&gt;=901,$C959&lt;=905),COUNTIFS($C$4:$C$1500,"&gt;=901",$C$4:$C$1500,"&lt;=905",K$4:K$1500,"&gt;"&amp;K959)+1,IF(AND($C959&gt;=801,$C959&lt;=805),COUNTIFS($C$4:$C$1500,"&gt;=801",$C$4:$C$1500,"&lt;=805",K$4:K$1500,"&gt;"&amp;K959)+1,IF(AND($C959&gt;=701,$C959&lt;=705),COUNTIFS($C$4:$C$1500,"&gt;=701",$C$4:$C$1500,"&lt;=705",K$4:K$1500,"&gt;"&amp;K959)+1,IF(AND($C959&gt;=601,$C959&lt;=606),COUNTIFS($C$4:$C$1500,"&gt;=601",$C$4:$C$1500,"&lt;=606",K$4:K$1500,"&gt;"&amp;K959)+1,"")))))))</f>
        <v/>
      </c>
      <c r="N959" s="99">
        <f>IF(OR($C959="",K959=""),"",IF(OR(AND($C959&gt;=1001,$C959&lt;=1005),AND($C959&gt;=1101,$C959&lt;=1105)),COUNTIFS($C$4:$C$1500,"&gt;=1001",$C$4:$C$1500,"&lt;=1005",K$4:K$1500,"&gt;"&amp;K959)+COUNTIFS($C$4:$C$1500,"&gt;=1101",$C$4:$C$1500,"&lt;=1105",K$4:K$1500,"&gt;"&amp;K959)+1,""))</f>
        <v/>
      </c>
      <c r="O959" s="94" t="n">
        <v>38.21</v>
      </c>
      <c r="P959" s="94" t="n">
        <v>46.96</v>
      </c>
      <c r="Q959" s="94" t="n">
        <v>60.31</v>
      </c>
      <c r="R959" s="94" t="n">
        <v>58.54</v>
      </c>
      <c r="S959" s="94" t="n">
        <v>49.09</v>
      </c>
      <c r="T959" s="99">
        <f>IF(AND(O959&gt;0,O959&lt;36),1,IF(AND(O959&gt;=36,O959&lt;51),2,IF(AND(O959&gt;=51,O959&lt;71),3,IF(AND(O959&gt;=71,O959&lt;=100),4,))))</f>
        <v/>
      </c>
      <c r="U959" s="99">
        <f>IF(AND(P959&gt;0,P959&lt;41),1,IF(AND(P959&gt;=41,P959&lt;56),2,IF(AND(P959&gt;=56,P959&lt;71),3,IF(AND(P959&gt;=71,P959&lt;=100),4,))))</f>
        <v/>
      </c>
      <c r="V959" s="99">
        <f>IF(AND(Q959&gt;0,Q959&lt;41),1,IF(AND(Q959&gt;=41,Q959&lt;56),2,IF(AND(Q959&gt;=56,Q959&lt;71),3,IF(AND(Q959&gt;=71,Q959&lt;=100),4,))))</f>
        <v/>
      </c>
      <c r="W959" s="99">
        <f>IF(AND(R959&gt;0,R959&lt;36),1,IF(AND(R959&gt;=36,R959&lt;51),2,IF(AND(R959&gt;=51,R959&lt;66),3,IF(AND(R959&gt;=66,R959&lt;=100),4,))))</f>
        <v/>
      </c>
      <c r="X959" s="100">
        <f>IF(AND(S959&gt;0,S959&lt;37),1,IF(AND(S959&gt;=37,S959&lt;58),2,IF(AND(S959&gt;=58,S959&lt;71),3,IF(AND(S959&gt;=71,S959&lt;=100),4,))))</f>
        <v/>
      </c>
      <c r="Y959" s="101">
        <f>IF(SUM(AC959:AG959)=0, "", ROUND(((AC959*3+AD959*3+AE959*3+AF959*3+AG959*1)/13)*5,0))</f>
        <v/>
      </c>
      <c r="Z959" s="99">
        <f>IF(OR($C959="",Y959=""),"",COUNTIFS($C$4:$C$1500,$C959,Y$4:Y$1500,"&gt;"&amp;Y959)+1)</f>
        <v/>
      </c>
      <c r="AA959" s="99">
        <f>IF(OR($C959="",Y959=""),"",IF(AND($C959&gt;=1001,$C959&lt;=1005),COUNTIFS($C$4:$C$1500,"&gt;=1001",$C$4:$C$1500,"&lt;=1005",Y$4:Y$1500,"&gt;"&amp;Y959)+1,IF(AND($C959&gt;=1101,$C959&lt;=1105),COUNTIFS($C$4:$C$1500,"&gt;=1101",$C$4:$C$1500,"&lt;=1105",Y$4:Y$1500,"&gt;"&amp;Y959)+1,IF(AND($C959&gt;=901,$C959&lt;=905),COUNTIFS($C$4:$C$1500,"&gt;=901",$C$4:$C$1500,"&lt;=905",Y$4:Y$1500,"&gt;"&amp;Y959)+1,IF(AND($C959&gt;=801,$C959&lt;=805),COUNTIFS($C$4:$C$1500,"&gt;=801",$C$4:$C$1500,"&lt;=805",Y$4:Y$1500,"&gt;"&amp;Y959)+1,IF(AND($C959&gt;=701,$C959&lt;=705),COUNTIFS($C$4:$C$1500,"&gt;=701",$C$4:$C$1500,"&lt;=705",Y$4:Y$1500,"&gt;"&amp;Y959)+1,IF(AND($C959&gt;=601,$C959&lt;=606),COUNTIFS($C$4:$C$1500,"&gt;=601",$C$4:$C$1500,"&lt;=606",Y$4:Y$1500,"&gt;"&amp;Y959)+1,"")))))))</f>
        <v/>
      </c>
      <c r="AB959" s="99">
        <f>IF(OR($C959="",Y959=""),"",IF(OR(AND($C959&gt;=1001,$C959&lt;=1005),AND($C959&gt;=1101,$C959&lt;=1105)),COUNTIFS($C$4:$C$1500,"&gt;=1001",$C$4:$C$1500,"&lt;=1005",Y$4:Y$1500,"&gt;"&amp;Y959)+COUNTIFS($C$4:$C$1500,"&gt;=1101",$C$4:$C$1500,"&lt;=1105",Y$4:Y$1500,"&gt;"&amp;Y959)+1,""))</f>
        <v/>
      </c>
      <c r="AC959" s="94" t="n">
        <v>41.07</v>
      </c>
      <c r="AD959" s="94" t="n">
        <v>51.04</v>
      </c>
      <c r="AE959" s="94" t="n">
        <v>58.47</v>
      </c>
      <c r="AF959" s="94" t="n">
        <v>53.78</v>
      </c>
      <c r="AG959" s="94" t="n">
        <v>48.09</v>
      </c>
      <c r="AH959" s="99">
        <f>IF(AND(AC959&gt;0,AC959&lt;36),1,IF(AND(AC959&gt;=36,AC959&lt;51),2,IF(AND(AC959&gt;=51,AC959&lt;71),3,IF(AND(AC959&gt;=71,AC959&lt;=100),4,))))</f>
        <v/>
      </c>
      <c r="AI959" s="99">
        <f>IF(AND(AD959&gt;0,AD959&lt;41),1,IF(AND(AD959&gt;=41,AD959&lt;56),2,IF(AND(AD959&gt;=56,AD959&lt;71),3,IF(AND(AD959&gt;=71,AD959&lt;=100),4,))))</f>
        <v/>
      </c>
      <c r="AJ959" s="99">
        <f>IF(AND(AE959&gt;0,AE959&lt;41),1,IF(AND(AE959&gt;=41,AE959&lt;56),2,IF(AND(AE959&gt;=56,AE959&lt;71),3,IF(AND(AE959&gt;=71,AE959&lt;=100),4,))))</f>
        <v/>
      </c>
      <c r="AK959" s="99">
        <f>IF(AND(AF959&gt;0,AF959&lt;36),1,IF(AND(AF959&gt;=36,AF959&lt;51),2,IF(AND(AF959&gt;=51,AF959&lt;66),3,IF(AND(AF959&gt;=66,AF959&lt;=100),4,))))</f>
        <v/>
      </c>
      <c r="AL959" s="100">
        <f>IF(AND(AG959&gt;0,AG959&lt;37),1,IF(AND(AG959&gt;=37,AG959&lt;58),2,IF(AND(AG959&gt;=58,AG959&lt;71),3,IF(AND(AG959&gt;=71,AG959&lt;=100),4,))))</f>
        <v/>
      </c>
      <c r="AM959" s="101">
        <f>IF((Y959&lt;&gt;"")*(K959&lt;&gt;""),Y959-K959,"")</f>
        <v/>
      </c>
      <c r="AN959" s="99">
        <f>IF((Z959&lt;&gt;"")*(L959&lt;&gt;""),Z959-L959,"")</f>
        <v/>
      </c>
      <c r="AO959" s="99">
        <f>IF((AA959&lt;&gt;"")*(M959&lt;&gt;""),AA959-M959,"")</f>
        <v/>
      </c>
      <c r="AP959" s="99">
        <f>IF((AB959&lt;&gt;"")*(N959&lt;&gt;""),AB959-N959,"")</f>
        <v/>
      </c>
      <c r="AQ959" s="94">
        <f>IF((AC959&lt;&gt;"")*(O959&lt;&gt;""),AC959-O959,"")</f>
        <v/>
      </c>
      <c r="AR959" s="94">
        <f>IF((AD959&lt;&gt;"")*(P959&lt;&gt;""),AD959-P959,"")</f>
        <v/>
      </c>
      <c r="AS959" s="94">
        <f>IF((AE959&lt;&gt;"")*(Q959&lt;&gt;""),AE959-Q959,"")</f>
        <v/>
      </c>
      <c r="AT959" s="94">
        <f>IF((AF959&lt;&gt;"")*(R959&lt;&gt;""),AF959-R959,"")</f>
        <v/>
      </c>
      <c r="AU959" s="94">
        <f>IF((AG959&lt;&gt;"")*(S959&lt;&gt;""),AG959-S959,"")</f>
        <v/>
      </c>
      <c r="AV959" s="99">
        <f>IF((AH959&lt;&gt;"")*(T959&lt;&gt;""),AH959-T959,"")</f>
        <v/>
      </c>
      <c r="AW959" s="99">
        <f>IF((AI959&lt;&gt;"")*(U959&lt;&gt;""),AI959-U959,"")</f>
        <v/>
      </c>
      <c r="AX959" s="99">
        <f>IF((AJ959&lt;&gt;"")*(V959&lt;&gt;""),AJ959-V959,"")</f>
        <v/>
      </c>
      <c r="AY959" s="99">
        <f>IF((AK959&lt;&gt;"")*(W959&lt;&gt;""),AK959-W959,"")</f>
        <v/>
      </c>
      <c r="AZ959" s="102">
        <f>IF((AL959&lt;&gt;"")*(X959&lt;&gt;""),AL959-X959,"")</f>
        <v/>
      </c>
      <c r="BA959" s="50">
        <f>IFERROR(__xludf.dummyfunction("AI(""Actúa como un tutor académico y dirígete personalmente al estudiante "" &amp; I959 &amp; "" "" &amp; J959 &amp; "" "" &amp; G959 &amp; "" "" &amp; H959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AM959 &amp; ""'. Diferencias por área: Matemáticas ("" &amp; AQ959 &amp; ""), Ciencias Natura"&amp;"les ("" &amp; AR959 &amp; ""), Sociales ("" &amp; AS959 &amp; ""), Lectura Crítica ("" &amp; AT959 &amp; "") e Inglés ("" &amp; AU959 &amp; ""). Variación en posición: grupo ("" &amp; AN959 &amp; ""), grado ("" &amp; AO959 &amp; "") y media ("" &amp; AP959 &amp; ""). Puntajes Primer Simulacro: Global "" &amp; K959 &amp; "", Mat "" &amp; "&amp;"O4 &amp; "", Cien "" &amp; P959 &amp; "", Soc "" &amp; Q959 &amp; "", Lec "" &amp; R959 &amp; "", Ing "" &amp; S959 &amp; "". Puntajes Segundo Simulacro: Global "" &amp; Y959 &amp; "", Mat "" &amp; AC959 &amp; "", Cien "" &amp; AD959 &amp; "", Soc "" &amp; AE959 &amp; "", Lec "" &amp; AF959 &amp; "", Ing "" &amp; AG959 &amp; "". Escribe un mensaje motivador"&amp;" y breve (máximo 4 líneas)."")
"),"=AI(""Actúa como un tutor académico y dirígete personalmente al estudiante "" &amp; I959 &amp; "" "" &amp; J959 &amp; "" "" &amp; G959 &amp; "" "" &amp; H959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AM959 &amp; ""'. Diferencias por área: Matemáticas ("" &amp; AQ959 &amp; ""), Ciencias Natur"&amp;"ales ("" &amp; AR959 &amp; ""), Sociales ("" &amp; AS959 &amp; ""), Lectura Crítica ("" &amp; AT959 &amp; "") e Inglés ("" &amp; AU959 &amp; ""). Variación en posición: grupo ("" &amp; AN959 &amp; ""), grado ("" &amp; AO959 &amp; "") y media ("" &amp; AP959 &amp; ""). Puntajes Primer Simulacro: Global "" &amp; K959 &amp; "", Mat "" &amp;"&amp;" O959 &amp; "", Cien "" &amp; P959 &amp; "", Soc "" &amp; Q959 &amp; "", Lec "" &amp; R959 &amp; "", Ing "" &amp; S959 &amp; "". Puntajes Segundo Simulacro: Global "" &amp; Y959 &amp; "", Mat "" &amp; AC959 &amp; "", Cien "" &amp; AD959 &amp; "", Soc "" &amp; AE959 &amp; "", Lec "" &amp; AF959 &amp; "", Ing "" &amp; AG959 &amp; "". Escribe un mensaje motivado"&amp;"r y breve (máximo 4 líneas)."")
")</f>
        <v/>
      </c>
      <c r="BB959" s="119">
        <f>IF(SUM(BC959:BG959)=0,"",IF(BG959="",ROUND(((BC959*3+BD959*3+BE959*3+BF959*3)/12)*5,0),ROUND(((BC959*3+BD959*3+BE959*3+BF959*3+BG959*1)/13)*5,0)))</f>
        <v/>
      </c>
      <c r="BC959" s="119" t="n">
        <v>59</v>
      </c>
      <c r="BD959" s="119" t="n">
        <v>59</v>
      </c>
      <c r="BE959" s="119" t="n">
        <v>55</v>
      </c>
      <c r="BF959" s="119" t="n">
        <v>64</v>
      </c>
      <c r="BG959" s="119" t="n">
        <v>44</v>
      </c>
      <c r="BH959" s="41">
        <f>IF(AND(ISNUMBER(BB959),ISNUMBER(Y959)),BB959-Y959,"")</f>
        <v/>
      </c>
      <c r="BI959" s="119" t="n"/>
      <c r="BJ959" s="119" t="n"/>
      <c r="BK959" s="119" t="n"/>
      <c r="BL959" s="119" t="n"/>
      <c r="BM959" s="119" t="n"/>
    </row>
    <row r="960" ht="15.75" customHeight="1" s="42">
      <c r="A960" s="93" t="n"/>
      <c r="B960" s="94" t="inlineStr">
        <is>
          <t>Bachillerato</t>
        </is>
      </c>
      <c r="C960" s="94" t="n">
        <v>1103</v>
      </c>
      <c r="D960" s="94" t="n"/>
      <c r="E960" s="95" t="n">
        <v>1041351217</v>
      </c>
      <c r="F960" s="96">
        <f>TRIM(G960&amp;" "&amp;H960&amp;" "&amp;I960&amp;" "&amp;J960)</f>
        <v/>
      </c>
      <c r="G960" s="94" t="inlineStr">
        <is>
          <t>Marín</t>
        </is>
      </c>
      <c r="H960" s="94" t="inlineStr">
        <is>
          <t>Molina</t>
        </is>
      </c>
      <c r="I960" s="94" t="inlineStr">
        <is>
          <t>Alejandro</t>
        </is>
      </c>
      <c r="J960" s="97" t="n"/>
      <c r="K960" s="98">
        <f>IF(SUM(O960:S960)=0, "", ROUND(((O960*3+P960*3+Q960*3+R960*3+S960*1)/13)*5,0))</f>
        <v/>
      </c>
      <c r="L960" s="99">
        <f>IF(OR($C960="",K960=""),"",COUNTIFS($C$4:$C$1500,$C960,K$4:K$1500,"&gt;"&amp;K960)+1)</f>
        <v/>
      </c>
      <c r="M960" s="99">
        <f>IF(OR($C960="",K960=""),"",IF(AND($C960&gt;=1001,$C960&lt;=1005),COUNTIFS($C$4:$C$1500,"&gt;=1001",$C$4:$C$1500,"&lt;=1005",K$4:K$1500,"&gt;"&amp;K960)+1,IF(AND($C960&gt;=1101,$C960&lt;=1105),COUNTIFS($C$4:$C$1500,"&gt;=1101",$C$4:$C$1500,"&lt;=1105",K$4:K$1500,"&gt;"&amp;K960)+1,IF(AND($C960&gt;=901,$C960&lt;=905),COUNTIFS($C$4:$C$1500,"&gt;=901",$C$4:$C$1500,"&lt;=905",K$4:K$1500,"&gt;"&amp;K960)+1,IF(AND($C960&gt;=801,$C960&lt;=805),COUNTIFS($C$4:$C$1500,"&gt;=801",$C$4:$C$1500,"&lt;=805",K$4:K$1500,"&gt;"&amp;K960)+1,IF(AND($C960&gt;=701,$C960&lt;=705),COUNTIFS($C$4:$C$1500,"&gt;=701",$C$4:$C$1500,"&lt;=705",K$4:K$1500,"&gt;"&amp;K960)+1,IF(AND($C960&gt;=601,$C960&lt;=606),COUNTIFS($C$4:$C$1500,"&gt;=601",$C$4:$C$1500,"&lt;=606",K$4:K$1500,"&gt;"&amp;K960)+1,"")))))))</f>
        <v/>
      </c>
      <c r="N960" s="99">
        <f>IF(OR($C960="",K960=""),"",IF(OR(AND($C960&gt;=1001,$C960&lt;=1005),AND($C960&gt;=1101,$C960&lt;=1105)),COUNTIFS($C$4:$C$1500,"&gt;=1001",$C$4:$C$1500,"&lt;=1005",K$4:K$1500,"&gt;"&amp;K960)+COUNTIFS($C$4:$C$1500,"&gt;=1101",$C$4:$C$1500,"&lt;=1105",K$4:K$1500,"&gt;"&amp;K960)+1,""))</f>
        <v/>
      </c>
      <c r="O960" s="94" t="n">
        <v>50.9</v>
      </c>
      <c r="P960" s="94" t="n">
        <v>50.26</v>
      </c>
      <c r="Q960" s="94" t="n">
        <v>60.24</v>
      </c>
      <c r="R960" s="94" t="n">
        <v>36.59</v>
      </c>
      <c r="S960" s="94" t="n">
        <v>36.36</v>
      </c>
      <c r="T960" s="99">
        <f>IF(AND(O960&gt;0,O960&lt;36),1,IF(AND(O960&gt;=36,O960&lt;51),2,IF(AND(O960&gt;=51,O960&lt;71),3,IF(AND(O960&gt;=71,O960&lt;=100),4,))))</f>
        <v/>
      </c>
      <c r="U960" s="99">
        <f>IF(AND(P960&gt;0,P960&lt;41),1,IF(AND(P960&gt;=41,P960&lt;56),2,IF(AND(P960&gt;=56,P960&lt;71),3,IF(AND(P960&gt;=71,P960&lt;=100),4,))))</f>
        <v/>
      </c>
      <c r="V960" s="99">
        <f>IF(AND(Q960&gt;0,Q960&lt;41),1,IF(AND(Q960&gt;=41,Q960&lt;56),2,IF(AND(Q960&gt;=56,Q960&lt;71),3,IF(AND(Q960&gt;=71,Q960&lt;=100),4,))))</f>
        <v/>
      </c>
      <c r="W960" s="99">
        <f>IF(AND(R960&gt;0,R960&lt;36),1,IF(AND(R960&gt;=36,R960&lt;51),2,IF(AND(R960&gt;=51,R960&lt;66),3,IF(AND(R960&gt;=66,R960&lt;=100),4,))))</f>
        <v/>
      </c>
      <c r="X960" s="100">
        <f>IF(AND(S960&gt;0,S960&lt;37),1,IF(AND(S960&gt;=37,S960&lt;58),2,IF(AND(S960&gt;=58,S960&lt;71),3,IF(AND(S960&gt;=71,S960&lt;=100),4,))))</f>
        <v/>
      </c>
      <c r="Y960" s="101">
        <f>IF(SUM(AC960:AG960)=0, "", ROUND(((AC960*3+AD960*3+AE960*3+AF960*3+AG960*1)/13)*5,0))</f>
        <v/>
      </c>
      <c r="Z960" s="99">
        <f>IF(OR($C960="",Y960=""),"",COUNTIFS($C$4:$C$1500,$C960,Y$4:Y$1500,"&gt;"&amp;Y960)+1)</f>
        <v/>
      </c>
      <c r="AA960" s="99">
        <f>IF(OR($C960="",Y960=""),"",IF(AND($C960&gt;=1001,$C960&lt;=1005),COUNTIFS($C$4:$C$1500,"&gt;=1001",$C$4:$C$1500,"&lt;=1005",Y$4:Y$1500,"&gt;"&amp;Y960)+1,IF(AND($C960&gt;=1101,$C960&lt;=1105),COUNTIFS($C$4:$C$1500,"&gt;=1101",$C$4:$C$1500,"&lt;=1105",Y$4:Y$1500,"&gt;"&amp;Y960)+1,IF(AND($C960&gt;=901,$C960&lt;=905),COUNTIFS($C$4:$C$1500,"&gt;=901",$C$4:$C$1500,"&lt;=905",Y$4:Y$1500,"&gt;"&amp;Y960)+1,IF(AND($C960&gt;=801,$C960&lt;=805),COUNTIFS($C$4:$C$1500,"&gt;=801",$C$4:$C$1500,"&lt;=805",Y$4:Y$1500,"&gt;"&amp;Y960)+1,IF(AND($C960&gt;=701,$C960&lt;=705),COUNTIFS($C$4:$C$1500,"&gt;=701",$C$4:$C$1500,"&lt;=705",Y$4:Y$1500,"&gt;"&amp;Y960)+1,IF(AND($C960&gt;=601,$C960&lt;=606),COUNTIFS($C$4:$C$1500,"&gt;=601",$C$4:$C$1500,"&lt;=606",Y$4:Y$1500,"&gt;"&amp;Y960)+1,"")))))))</f>
        <v/>
      </c>
      <c r="AB960" s="99">
        <f>IF(OR($C960="",Y960=""),"",IF(OR(AND($C960&gt;=1001,$C960&lt;=1005),AND($C960&gt;=1101,$C960&lt;=1105)),COUNTIFS($C$4:$C$1500,"&gt;=1001",$C$4:$C$1500,"&lt;=1005",Y$4:Y$1500,"&gt;"&amp;Y960)+COUNTIFS($C$4:$C$1500,"&gt;=1101",$C$4:$C$1500,"&lt;=1105",Y$4:Y$1500,"&gt;"&amp;Y960)+1,""))</f>
        <v/>
      </c>
      <c r="AC960" s="94" t="n">
        <v>70.91</v>
      </c>
      <c r="AD960" s="94" t="n">
        <v>61.83</v>
      </c>
      <c r="AE960" s="94" t="n">
        <v>58.42</v>
      </c>
      <c r="AF960" s="94" t="n">
        <v>48.66</v>
      </c>
      <c r="AG960" s="94" t="n">
        <v>56.45</v>
      </c>
      <c r="AH960" s="99">
        <f>IF(AND(AC960&gt;0,AC960&lt;36),1,IF(AND(AC960&gt;=36,AC960&lt;51),2,IF(AND(AC960&gt;=51,AC960&lt;71),3,IF(AND(AC960&gt;=71,AC960&lt;=100),4,))))</f>
        <v/>
      </c>
      <c r="AI960" s="99">
        <f>IF(AND(AD960&gt;0,AD960&lt;41),1,IF(AND(AD960&gt;=41,AD960&lt;56),2,IF(AND(AD960&gt;=56,AD960&lt;71),3,IF(AND(AD960&gt;=71,AD960&lt;=100),4,))))</f>
        <v/>
      </c>
      <c r="AJ960" s="99">
        <f>IF(AND(AE960&gt;0,AE960&lt;41),1,IF(AND(AE960&gt;=41,AE960&lt;56),2,IF(AND(AE960&gt;=56,AE960&lt;71),3,IF(AND(AE960&gt;=71,AE960&lt;=100),4,))))</f>
        <v/>
      </c>
      <c r="AK960" s="99">
        <f>IF(AND(AF960&gt;0,AF960&lt;36),1,IF(AND(AF960&gt;=36,AF960&lt;51),2,IF(AND(AF960&gt;=51,AF960&lt;66),3,IF(AND(AF960&gt;=66,AF960&lt;=100),4,))))</f>
        <v/>
      </c>
      <c r="AL960" s="100">
        <f>IF(AND(AG960&gt;0,AG960&lt;37),1,IF(AND(AG960&gt;=37,AG960&lt;58),2,IF(AND(AG960&gt;=58,AG960&lt;71),3,IF(AND(AG960&gt;=71,AG960&lt;=100),4,))))</f>
        <v/>
      </c>
      <c r="AM960" s="101">
        <f>IF((Y960&lt;&gt;"")*(K960&lt;&gt;""),Y960-K960,"")</f>
        <v/>
      </c>
      <c r="AN960" s="99">
        <f>IF((Z960&lt;&gt;"")*(L960&lt;&gt;""),Z960-L960,"")</f>
        <v/>
      </c>
      <c r="AO960" s="99">
        <f>IF((AA960&lt;&gt;"")*(M960&lt;&gt;""),AA960-M960,"")</f>
        <v/>
      </c>
      <c r="AP960" s="99">
        <f>IF((AB960&lt;&gt;"")*(N960&lt;&gt;""),AB960-N960,"")</f>
        <v/>
      </c>
      <c r="AQ960" s="94">
        <f>IF((AC960&lt;&gt;"")*(O960&lt;&gt;""),AC960-O960,"")</f>
        <v/>
      </c>
      <c r="AR960" s="94">
        <f>IF((AD960&lt;&gt;"")*(P960&lt;&gt;""),AD960-P960,"")</f>
        <v/>
      </c>
      <c r="AS960" s="94">
        <f>IF((AE960&lt;&gt;"")*(Q960&lt;&gt;""),AE960-Q960,"")</f>
        <v/>
      </c>
      <c r="AT960" s="94">
        <f>IF((AF960&lt;&gt;"")*(R960&lt;&gt;""),AF960-R960,"")</f>
        <v/>
      </c>
      <c r="AU960" s="94">
        <f>IF((AG960&lt;&gt;"")*(S960&lt;&gt;""),AG960-S960,"")</f>
        <v/>
      </c>
      <c r="AV960" s="99">
        <f>IF((AH960&lt;&gt;"")*(T960&lt;&gt;""),AH960-T960,"")</f>
        <v/>
      </c>
      <c r="AW960" s="99">
        <f>IF((AI960&lt;&gt;"")*(U960&lt;&gt;""),AI960-U960,"")</f>
        <v/>
      </c>
      <c r="AX960" s="99">
        <f>IF((AJ960&lt;&gt;"")*(V960&lt;&gt;""),AJ960-V960,"")</f>
        <v/>
      </c>
      <c r="AY960" s="99">
        <f>IF((AK960&lt;&gt;"")*(W960&lt;&gt;""),AK960-W960,"")</f>
        <v/>
      </c>
      <c r="AZ960" s="102">
        <f>IF((AL960&lt;&gt;"")*(X960&lt;&gt;""),AL960-X960,"")</f>
        <v/>
      </c>
      <c r="BA960" s="50">
        <f>IFERROR(__xludf.dummyfunction("AI(""Actúa como un tutor académico y dirígete personalmente al estudiante "" &amp; I960 &amp; "" "" &amp; J960 &amp; "" "" &amp; G960 &amp; "" "" &amp; H960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AM960 &amp; ""'. Diferencias por área: Matemáticas ("" &amp; AQ960 &amp; ""), Ciencias Natura"&amp;"les ("" &amp; AR960 &amp; ""), Sociales ("" &amp; AS960 &amp; ""), Lectura Crítica ("" &amp; AT960 &amp; "") e Inglés ("" &amp; AU960 &amp; ""). Variación en posición: grupo ("" &amp; AN960 &amp; ""), grado ("" &amp; AO960 &amp; "") y media ("" &amp; AP960 &amp; ""). Puntajes Primer Simulacro: Global "" &amp; K960 &amp; "", Mat "" &amp; "&amp;"O4 &amp; "", Cien "" &amp; P960 &amp; "", Soc "" &amp; Q960 &amp; "", Lec "" &amp; R960 &amp; "", Ing "" &amp; S960 &amp; "". Puntajes Segundo Simulacro: Global "" &amp; Y960 &amp; "", Mat "" &amp; AC960 &amp; "", Cien "" &amp; AD960 &amp; "", Soc "" &amp; AE960 &amp; "", Lec "" &amp; AF960 &amp; "", Ing "" &amp; AG960 &amp; "". Escribe un mensaje motivador"&amp;" y breve (máximo 4 líneas)."")
"),"=AI(""Actúa como un tutor académico y dirígete personalmente al estudiante "" &amp; I960 &amp; "" "" &amp; J960 &amp; "" "" &amp; G960 &amp; "" "" &amp; H960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AM960 &amp; ""'. Diferencias por área: Matemáticas ("" &amp; AQ960 &amp; ""), Ciencias Natur"&amp;"ales ("" &amp; AR960 &amp; ""), Sociales ("" &amp; AS960 &amp; ""), Lectura Crítica ("" &amp; AT960 &amp; "") e Inglés ("" &amp; AU960 &amp; ""). Variación en posición: grupo ("" &amp; AN960 &amp; ""), grado ("" &amp; AO960 &amp; "") y media ("" &amp; AP960 &amp; ""). Puntajes Primer Simulacro: Global "" &amp; K960 &amp; "", Mat "" &amp;"&amp;" O960 &amp; "", Cien "" &amp; P960 &amp; "", Soc "" &amp; Q960 &amp; "", Lec "" &amp; R960 &amp; "", Ing "" &amp; S960 &amp; "". Puntajes Segundo Simulacro: Global "" &amp; Y960 &amp; "", Mat "" &amp; AC960 &amp; "", Cien "" &amp; AD960 &amp; "", Soc "" &amp; AE960 &amp; "", Lec "" &amp; AF960 &amp; "", Ing "" &amp; AG960 &amp; "". Escribe un mensaje motivado"&amp;"r y breve (máximo 4 líneas)."")
")</f>
        <v/>
      </c>
      <c r="BB960" s="119">
        <f>IF(SUM(BC960:BG960)=0,"",IF(BG960="",ROUND(((BC960*3+BD960*3+BE960*3+BF960*3)/12)*5,0),ROUND(((BC960*3+BD960*3+BE960*3+BF960*3+BG960*1)/13)*5,0)))</f>
        <v/>
      </c>
      <c r="BC960" s="119" t="n">
        <v>64</v>
      </c>
      <c r="BD960" s="119" t="n">
        <v>56</v>
      </c>
      <c r="BE960" s="119" t="n">
        <v>61</v>
      </c>
      <c r="BF960" s="119" t="n">
        <v>50</v>
      </c>
      <c r="BG960" s="119" t="n">
        <v>49</v>
      </c>
      <c r="BH960" s="41">
        <f>IF(AND(ISNUMBER(BB960),ISNUMBER(Y960)),BB960-Y960,"")</f>
        <v/>
      </c>
      <c r="BI960" s="119" t="n"/>
      <c r="BJ960" s="119" t="n"/>
      <c r="BK960" s="119" t="n"/>
      <c r="BL960" s="119" t="n"/>
      <c r="BM960" s="119" t="n"/>
    </row>
    <row r="961" ht="15.75" customHeight="1" s="42">
      <c r="A961" s="93" t="n"/>
      <c r="B961" s="94" t="inlineStr">
        <is>
          <t>Bachillerato</t>
        </is>
      </c>
      <c r="C961" s="94" t="n">
        <v>1103</v>
      </c>
      <c r="D961" s="94" t="n"/>
      <c r="E961" s="95" t="n">
        <v>1093598239</v>
      </c>
      <c r="F961" s="96">
        <f>TRIM(G961&amp;" "&amp;H961&amp;" "&amp;I961&amp;" "&amp;J961)</f>
        <v/>
      </c>
      <c r="G961" s="94" t="inlineStr">
        <is>
          <t>Medina</t>
        </is>
      </c>
      <c r="H961" s="94" t="inlineStr">
        <is>
          <t>Acevedo</t>
        </is>
      </c>
      <c r="I961" s="94" t="inlineStr">
        <is>
          <t>Julieta</t>
        </is>
      </c>
      <c r="J961" s="97" t="n"/>
      <c r="K961" s="98">
        <f>IF(SUM(O961:S961)=0, "", ROUND(((O961*3+P961*3+Q961*3+R961*3+S961*1)/13)*5,0))</f>
        <v/>
      </c>
      <c r="L961" s="99">
        <f>IF(OR($C961="",K961=""),"",COUNTIFS($C$4:$C$1500,$C961,K$4:K$1500,"&gt;"&amp;K961)+1)</f>
        <v/>
      </c>
      <c r="M961" s="99">
        <f>IF(OR($C961="",K961=""),"",IF(AND($C961&gt;=1001,$C961&lt;=1005),COUNTIFS($C$4:$C$1500,"&gt;=1001",$C$4:$C$1500,"&lt;=1005",K$4:K$1500,"&gt;"&amp;K961)+1,IF(AND($C961&gt;=1101,$C961&lt;=1105),COUNTIFS($C$4:$C$1500,"&gt;=1101",$C$4:$C$1500,"&lt;=1105",K$4:K$1500,"&gt;"&amp;K961)+1,IF(AND($C961&gt;=901,$C961&lt;=905),COUNTIFS($C$4:$C$1500,"&gt;=901",$C$4:$C$1500,"&lt;=905",K$4:K$1500,"&gt;"&amp;K961)+1,IF(AND($C961&gt;=801,$C961&lt;=805),COUNTIFS($C$4:$C$1500,"&gt;=801",$C$4:$C$1500,"&lt;=805",K$4:K$1500,"&gt;"&amp;K961)+1,IF(AND($C961&gt;=701,$C961&lt;=705),COUNTIFS($C$4:$C$1500,"&gt;=701",$C$4:$C$1500,"&lt;=705",K$4:K$1500,"&gt;"&amp;K961)+1,IF(AND($C961&gt;=601,$C961&lt;=606),COUNTIFS($C$4:$C$1500,"&gt;=601",$C$4:$C$1500,"&lt;=606",K$4:K$1500,"&gt;"&amp;K961)+1,"")))))))</f>
        <v/>
      </c>
      <c r="N961" s="99">
        <f>IF(OR($C961="",K961=""),"",IF(OR(AND($C961&gt;=1001,$C961&lt;=1005),AND($C961&gt;=1101,$C961&lt;=1105)),COUNTIFS($C$4:$C$1500,"&gt;=1001",$C$4:$C$1500,"&lt;=1005",K$4:K$1500,"&gt;"&amp;K961)+COUNTIFS($C$4:$C$1500,"&gt;=1101",$C$4:$C$1500,"&lt;=1105",K$4:K$1500,"&gt;"&amp;K961)+1,""))</f>
        <v/>
      </c>
      <c r="O961" s="94" t="n">
        <v>49.51</v>
      </c>
      <c r="P961" s="94" t="n">
        <v>54.56</v>
      </c>
      <c r="Q961" s="94" t="n">
        <v>64.86</v>
      </c>
      <c r="R961" s="94" t="n">
        <v>70.73</v>
      </c>
      <c r="S961" s="94" t="n">
        <v>61.82</v>
      </c>
      <c r="T961" s="99">
        <f>IF(AND(O961&gt;0,O961&lt;36),1,IF(AND(O961&gt;=36,O961&lt;51),2,IF(AND(O961&gt;=51,O961&lt;71),3,IF(AND(O961&gt;=71,O961&lt;=100),4,))))</f>
        <v/>
      </c>
      <c r="U961" s="99">
        <f>IF(AND(P961&gt;0,P961&lt;41),1,IF(AND(P961&gt;=41,P961&lt;56),2,IF(AND(P961&gt;=56,P961&lt;71),3,IF(AND(P961&gt;=71,P961&lt;=100),4,))))</f>
        <v/>
      </c>
      <c r="V961" s="99">
        <f>IF(AND(Q961&gt;0,Q961&lt;41),1,IF(AND(Q961&gt;=41,Q961&lt;56),2,IF(AND(Q961&gt;=56,Q961&lt;71),3,IF(AND(Q961&gt;=71,Q961&lt;=100),4,))))</f>
        <v/>
      </c>
      <c r="W961" s="99">
        <f>IF(AND(R961&gt;0,R961&lt;36),1,IF(AND(R961&gt;=36,R961&lt;51),2,IF(AND(R961&gt;=51,R961&lt;66),3,IF(AND(R961&gt;=66,R961&lt;=100),4,))))</f>
        <v/>
      </c>
      <c r="X961" s="100">
        <f>IF(AND(S961&gt;0,S961&lt;37),1,IF(AND(S961&gt;=37,S961&lt;58),2,IF(AND(S961&gt;=58,S961&lt;71),3,IF(AND(S961&gt;=71,S961&lt;=100),4,))))</f>
        <v/>
      </c>
      <c r="Y961" s="101">
        <f>IF(SUM(AC961:AG961)=0, "", ROUND(((AC961*3+AD961*3+AE961*3+AF961*3+AG961*1)/13)*5,0))</f>
        <v/>
      </c>
      <c r="Z961" s="99">
        <f>IF(OR($C961="",Y961=""),"",COUNTIFS($C$4:$C$1500,$C961,Y$4:Y$1500,"&gt;"&amp;Y961)+1)</f>
        <v/>
      </c>
      <c r="AA961" s="99">
        <f>IF(OR($C961="",Y961=""),"",IF(AND($C961&gt;=1001,$C961&lt;=1005),COUNTIFS($C$4:$C$1500,"&gt;=1001",$C$4:$C$1500,"&lt;=1005",Y$4:Y$1500,"&gt;"&amp;Y961)+1,IF(AND($C961&gt;=1101,$C961&lt;=1105),COUNTIFS($C$4:$C$1500,"&gt;=1101",$C$4:$C$1500,"&lt;=1105",Y$4:Y$1500,"&gt;"&amp;Y961)+1,IF(AND($C961&gt;=901,$C961&lt;=905),COUNTIFS($C$4:$C$1500,"&gt;=901",$C$4:$C$1500,"&lt;=905",Y$4:Y$1500,"&gt;"&amp;Y961)+1,IF(AND($C961&gt;=801,$C961&lt;=805),COUNTIFS($C$4:$C$1500,"&gt;=801",$C$4:$C$1500,"&lt;=805",Y$4:Y$1500,"&gt;"&amp;Y961)+1,IF(AND($C961&gt;=701,$C961&lt;=705),COUNTIFS($C$4:$C$1500,"&gt;=701",$C$4:$C$1500,"&lt;=705",Y$4:Y$1500,"&gt;"&amp;Y961)+1,IF(AND($C961&gt;=601,$C961&lt;=606),COUNTIFS($C$4:$C$1500,"&gt;=601",$C$4:$C$1500,"&lt;=606",Y$4:Y$1500,"&gt;"&amp;Y961)+1,"")))))))</f>
        <v/>
      </c>
      <c r="AB961" s="99">
        <f>IF(OR($C961="",Y961=""),"",IF(OR(AND($C961&gt;=1001,$C961&lt;=1005),AND($C961&gt;=1101,$C961&lt;=1105)),COUNTIFS($C$4:$C$1500,"&gt;=1001",$C$4:$C$1500,"&lt;=1005",Y$4:Y$1500,"&gt;"&amp;Y961)+COUNTIFS($C$4:$C$1500,"&gt;=1101",$C$4:$C$1500,"&lt;=1105",Y$4:Y$1500,"&gt;"&amp;Y961)+1,""))</f>
        <v/>
      </c>
      <c r="AC961" s="94" t="n">
        <v>49.98</v>
      </c>
      <c r="AD961" s="94" t="n">
        <v>51.87</v>
      </c>
      <c r="AE961" s="94" t="n">
        <v>66.27</v>
      </c>
      <c r="AF961" s="94" t="n">
        <v>53.78</v>
      </c>
      <c r="AG961" s="94" t="n">
        <v>79.45</v>
      </c>
      <c r="AH961" s="99">
        <f>IF(AND(AC961&gt;0,AC961&lt;36),1,IF(AND(AC961&gt;=36,AC961&lt;51),2,IF(AND(AC961&gt;=51,AC961&lt;71),3,IF(AND(AC961&gt;=71,AC961&lt;=100),4,))))</f>
        <v/>
      </c>
      <c r="AI961" s="99">
        <f>IF(AND(AD961&gt;0,AD961&lt;41),1,IF(AND(AD961&gt;=41,AD961&lt;56),2,IF(AND(AD961&gt;=56,AD961&lt;71),3,IF(AND(AD961&gt;=71,AD961&lt;=100),4,))))</f>
        <v/>
      </c>
      <c r="AJ961" s="99">
        <f>IF(AND(AE961&gt;0,AE961&lt;41),1,IF(AND(AE961&gt;=41,AE961&lt;56),2,IF(AND(AE961&gt;=56,AE961&lt;71),3,IF(AND(AE961&gt;=71,AE961&lt;=100),4,))))</f>
        <v/>
      </c>
      <c r="AK961" s="99">
        <f>IF(AND(AF961&gt;0,AF961&lt;36),1,IF(AND(AF961&gt;=36,AF961&lt;51),2,IF(AND(AF961&gt;=51,AF961&lt;66),3,IF(AND(AF961&gt;=66,AF961&lt;=100),4,))))</f>
        <v/>
      </c>
      <c r="AL961" s="100">
        <f>IF(AND(AG961&gt;0,AG961&lt;37),1,IF(AND(AG961&gt;=37,AG961&lt;58),2,IF(AND(AG961&gt;=58,AG961&lt;71),3,IF(AND(AG961&gt;=71,AG961&lt;=100),4,))))</f>
        <v/>
      </c>
      <c r="AM961" s="101">
        <f>IF((Y961&lt;&gt;"")*(K961&lt;&gt;""),Y961-K961,"")</f>
        <v/>
      </c>
      <c r="AN961" s="99">
        <f>IF((Z961&lt;&gt;"")*(L961&lt;&gt;""),Z961-L961,"")</f>
        <v/>
      </c>
      <c r="AO961" s="99">
        <f>IF((AA961&lt;&gt;"")*(M961&lt;&gt;""),AA961-M961,"")</f>
        <v/>
      </c>
      <c r="AP961" s="99">
        <f>IF((AB961&lt;&gt;"")*(N961&lt;&gt;""),AB961-N961,"")</f>
        <v/>
      </c>
      <c r="AQ961" s="94">
        <f>IF((AC961&lt;&gt;"")*(O961&lt;&gt;""),AC961-O961,"")</f>
        <v/>
      </c>
      <c r="AR961" s="94">
        <f>IF((AD961&lt;&gt;"")*(P961&lt;&gt;""),AD961-P961,"")</f>
        <v/>
      </c>
      <c r="AS961" s="94">
        <f>IF((AE961&lt;&gt;"")*(Q961&lt;&gt;""),AE961-Q961,"")</f>
        <v/>
      </c>
      <c r="AT961" s="94">
        <f>IF((AF961&lt;&gt;"")*(R961&lt;&gt;""),AF961-R961,"")</f>
        <v/>
      </c>
      <c r="AU961" s="94">
        <f>IF((AG961&lt;&gt;"")*(S961&lt;&gt;""),AG961-S961,"")</f>
        <v/>
      </c>
      <c r="AV961" s="99">
        <f>IF((AH961&lt;&gt;"")*(T961&lt;&gt;""),AH961-T961,"")</f>
        <v/>
      </c>
      <c r="AW961" s="99">
        <f>IF((AI961&lt;&gt;"")*(U961&lt;&gt;""),AI961-U961,"")</f>
        <v/>
      </c>
      <c r="AX961" s="99">
        <f>IF((AJ961&lt;&gt;"")*(V961&lt;&gt;""),AJ961-V961,"")</f>
        <v/>
      </c>
      <c r="AY961" s="99">
        <f>IF((AK961&lt;&gt;"")*(W961&lt;&gt;""),AK961-W961,"")</f>
        <v/>
      </c>
      <c r="AZ961" s="102">
        <f>IF((AL961&lt;&gt;"")*(X961&lt;&gt;""),AL961-X961,"")</f>
        <v/>
      </c>
      <c r="BA961" s="50">
        <f>IFERROR(__xludf.dummyfunction("AI(""Actúa como un tutor académico y dirígete personalmente al estudiante "" &amp; I961 &amp; "" "" &amp; J961 &amp; "" "" &amp; G961 &amp; "" "" &amp; H961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AM961 &amp; ""'. Diferencias por área: Matemáticas ("" &amp; AQ961 &amp; ""), Ciencias Natura"&amp;"les ("" &amp; AR961 &amp; ""), Sociales ("" &amp; AS961 &amp; ""), Lectura Crítica ("" &amp; AT961 &amp; "") e Inglés ("" &amp; AU961 &amp; ""). Variación en posición: grupo ("" &amp; AN961 &amp; ""), grado ("" &amp; AO961 &amp; "") y media ("" &amp; AP961 &amp; ""). Puntajes Primer Simulacro: Global "" &amp; K961 &amp; "", Mat "" &amp; "&amp;"O4 &amp; "", Cien "" &amp; P961 &amp; "", Soc "" &amp; Q961 &amp; "", Lec "" &amp; R961 &amp; "", Ing "" &amp; S961 &amp; "". Puntajes Segundo Simulacro: Global "" &amp; Y961 &amp; "", Mat "" &amp; AC961 &amp; "", Cien "" &amp; AD961 &amp; "", Soc "" &amp; AE961 &amp; "", Lec "" &amp; AF961 &amp; "", Ing "" &amp; AG961 &amp; "". Escribe un mensaje motivador"&amp;" y breve (máximo 4 líneas)."")
"),"=AI(""Actúa como un tutor académico y dirígete personalmente al estudiante "" &amp; I961 &amp; "" "" &amp; J961 &amp; "" "" &amp; G961 &amp; "" "" &amp; H961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AM961 &amp; ""'. Diferencias por área: Matemáticas ("" &amp; AQ961 &amp; ""), Ciencias Natur"&amp;"ales ("" &amp; AR961 &amp; ""), Sociales ("" &amp; AS961 &amp; ""), Lectura Crítica ("" &amp; AT961 &amp; "") e Inglés ("" &amp; AU961 &amp; ""). Variación en posición: grupo ("" &amp; AN961 &amp; ""), grado ("" &amp; AO961 &amp; "") y media ("" &amp; AP961 &amp; ""). Puntajes Primer Simulacro: Global "" &amp; K961 &amp; "", Mat "" &amp;"&amp;" O961 &amp; "", Cien "" &amp; P961 &amp; "", Soc "" &amp; Q961 &amp; "", Lec "" &amp; R961 &amp; "", Ing "" &amp; S961 &amp; "". Puntajes Segundo Simulacro: Global "" &amp; Y961 &amp; "", Mat "" &amp; AC961 &amp; "", Cien "" &amp; AD961 &amp; "", Soc "" &amp; AE961 &amp; "", Lec "" &amp; AF961 &amp; "", Ing "" &amp; AG961 &amp; "". Escribe un mensaje motivado"&amp;"r y breve (máximo 4 líneas)."")
")</f>
        <v/>
      </c>
      <c r="BB961" s="119">
        <f>IF(SUM(BC961:BG961)=0,"",IF(BG961="",ROUND(((BC961*3+BD961*3+BE961*3+BF961*3)/12)*5,0),ROUND(((BC961*3+BD961*3+BE961*3+BF961*3+BG961*1)/13)*5,0)))</f>
        <v/>
      </c>
      <c r="BC961" s="119" t="n">
        <v>59</v>
      </c>
      <c r="BD961" s="119" t="n">
        <v>64</v>
      </c>
      <c r="BE961" s="119" t="n">
        <v>61</v>
      </c>
      <c r="BF961" s="119" t="n">
        <v>65</v>
      </c>
      <c r="BG961" s="119" t="n">
        <v>63</v>
      </c>
      <c r="BH961" s="41">
        <f>IF(AND(ISNUMBER(BB961),ISNUMBER(Y961)),BB961-Y961,"")</f>
        <v/>
      </c>
      <c r="BI961" s="119" t="n"/>
      <c r="BJ961" s="119" t="n"/>
      <c r="BK961" s="119" t="n"/>
      <c r="BL961" s="119" t="n"/>
      <c r="BM961" s="119" t="n"/>
    </row>
    <row r="962" ht="15.75" customHeight="1" s="42">
      <c r="A962" s="93" t="n"/>
      <c r="B962" s="94" t="inlineStr">
        <is>
          <t>Bachillerato</t>
        </is>
      </c>
      <c r="C962" s="94" t="n">
        <v>1103</v>
      </c>
      <c r="D962" s="94" t="n"/>
      <c r="E962" s="95" t="n">
        <v>1011592918</v>
      </c>
      <c r="F962" s="96">
        <f>TRIM(G962&amp;" "&amp;H962&amp;" "&amp;I962&amp;" "&amp;J962)</f>
        <v/>
      </c>
      <c r="G962" s="94" t="inlineStr">
        <is>
          <t>Mendoza</t>
        </is>
      </c>
      <c r="H962" s="94" t="inlineStr">
        <is>
          <t>Sarrazola</t>
        </is>
      </c>
      <c r="I962" s="94" t="inlineStr">
        <is>
          <t>Danna</t>
        </is>
      </c>
      <c r="J962" s="97" t="n"/>
      <c r="K962" s="98">
        <f>IF(SUM(O962:S962)=0, "", ROUND(((O962*3+P962*3+Q962*3+R962*3+S962*1)/13)*5,0))</f>
        <v/>
      </c>
      <c r="L962" s="99">
        <f>IF(OR($C962="",K962=""),"",COUNTIFS($C$4:$C$1500,$C962,K$4:K$1500,"&gt;"&amp;K962)+1)</f>
        <v/>
      </c>
      <c r="M962" s="99">
        <f>IF(OR($C962="",K962=""),"",IF(AND($C962&gt;=1001,$C962&lt;=1005),COUNTIFS($C$4:$C$1500,"&gt;=1001",$C$4:$C$1500,"&lt;=1005",K$4:K$1500,"&gt;"&amp;K962)+1,IF(AND($C962&gt;=1101,$C962&lt;=1105),COUNTIFS($C$4:$C$1500,"&gt;=1101",$C$4:$C$1500,"&lt;=1105",K$4:K$1500,"&gt;"&amp;K962)+1,IF(AND($C962&gt;=901,$C962&lt;=905),COUNTIFS($C$4:$C$1500,"&gt;=901",$C$4:$C$1500,"&lt;=905",K$4:K$1500,"&gt;"&amp;K962)+1,IF(AND($C962&gt;=801,$C962&lt;=805),COUNTIFS($C$4:$C$1500,"&gt;=801",$C$4:$C$1500,"&lt;=805",K$4:K$1500,"&gt;"&amp;K962)+1,IF(AND($C962&gt;=701,$C962&lt;=705),COUNTIFS($C$4:$C$1500,"&gt;=701",$C$4:$C$1500,"&lt;=705",K$4:K$1500,"&gt;"&amp;K962)+1,IF(AND($C962&gt;=601,$C962&lt;=606),COUNTIFS($C$4:$C$1500,"&gt;=601",$C$4:$C$1500,"&lt;=606",K$4:K$1500,"&gt;"&amp;K962)+1,"")))))))</f>
        <v/>
      </c>
      <c r="N962" s="99">
        <f>IF(OR($C962="",K962=""),"",IF(OR(AND($C962&gt;=1001,$C962&lt;=1005),AND($C962&gt;=1101,$C962&lt;=1105)),COUNTIFS($C$4:$C$1500,"&gt;=1001",$C$4:$C$1500,"&lt;=1005",K$4:K$1500,"&gt;"&amp;K962)+COUNTIFS($C$4:$C$1500,"&gt;=1101",$C$4:$C$1500,"&lt;=1105",K$4:K$1500,"&gt;"&amp;K962)+1,""))</f>
        <v/>
      </c>
      <c r="O962" s="94" t="n">
        <v>48.09</v>
      </c>
      <c r="P962" s="94" t="n">
        <v>52.64</v>
      </c>
      <c r="Q962" s="94" t="n">
        <v>43.4</v>
      </c>
      <c r="R962" s="94" t="n">
        <v>56.1</v>
      </c>
      <c r="S962" s="94" t="n">
        <v>65.45</v>
      </c>
      <c r="T962" s="99">
        <f>IF(AND(O962&gt;0,O962&lt;36),1,IF(AND(O962&gt;=36,O962&lt;51),2,IF(AND(O962&gt;=51,O962&lt;71),3,IF(AND(O962&gt;=71,O962&lt;=100),4,))))</f>
        <v/>
      </c>
      <c r="U962" s="99">
        <f>IF(AND(P962&gt;0,P962&lt;41),1,IF(AND(P962&gt;=41,P962&lt;56),2,IF(AND(P962&gt;=56,P962&lt;71),3,IF(AND(P962&gt;=71,P962&lt;=100),4,))))</f>
        <v/>
      </c>
      <c r="V962" s="99">
        <f>IF(AND(Q962&gt;0,Q962&lt;41),1,IF(AND(Q962&gt;=41,Q962&lt;56),2,IF(AND(Q962&gt;=56,Q962&lt;71),3,IF(AND(Q962&gt;=71,Q962&lt;=100),4,))))</f>
        <v/>
      </c>
      <c r="W962" s="99">
        <f>IF(AND(R962&gt;0,R962&lt;36),1,IF(AND(R962&gt;=36,R962&lt;51),2,IF(AND(R962&gt;=51,R962&lt;66),3,IF(AND(R962&gt;=66,R962&lt;=100),4,))))</f>
        <v/>
      </c>
      <c r="X962" s="100">
        <f>IF(AND(S962&gt;0,S962&lt;37),1,IF(AND(S962&gt;=37,S962&lt;58),2,IF(AND(S962&gt;=58,S962&lt;71),3,IF(AND(S962&gt;=71,S962&lt;=100),4,))))</f>
        <v/>
      </c>
      <c r="Y962" s="101">
        <f>IF(SUM(AC962:AG962)=0, "", ROUND(((AC962*3+AD962*3+AE962*3+AF962*3+AG962*1)/13)*5,0))</f>
        <v/>
      </c>
      <c r="Z962" s="99">
        <f>IF(OR($C962="",Y962=""),"",COUNTIFS($C$4:$C$1500,$C962,Y$4:Y$1500,"&gt;"&amp;Y962)+1)</f>
        <v/>
      </c>
      <c r="AA962" s="99">
        <f>IF(OR($C962="",Y962=""),"",IF(AND($C962&gt;=1001,$C962&lt;=1005),COUNTIFS($C$4:$C$1500,"&gt;=1001",$C$4:$C$1500,"&lt;=1005",Y$4:Y$1500,"&gt;"&amp;Y962)+1,IF(AND($C962&gt;=1101,$C962&lt;=1105),COUNTIFS($C$4:$C$1500,"&gt;=1101",$C$4:$C$1500,"&lt;=1105",Y$4:Y$1500,"&gt;"&amp;Y962)+1,IF(AND($C962&gt;=901,$C962&lt;=905),COUNTIFS($C$4:$C$1500,"&gt;=901",$C$4:$C$1500,"&lt;=905",Y$4:Y$1500,"&gt;"&amp;Y962)+1,IF(AND($C962&gt;=801,$C962&lt;=805),COUNTIFS($C$4:$C$1500,"&gt;=801",$C$4:$C$1500,"&lt;=805",Y$4:Y$1500,"&gt;"&amp;Y962)+1,IF(AND($C962&gt;=701,$C962&lt;=705),COUNTIFS($C$4:$C$1500,"&gt;=701",$C$4:$C$1500,"&lt;=705",Y$4:Y$1500,"&gt;"&amp;Y962)+1,IF(AND($C962&gt;=601,$C962&lt;=606),COUNTIFS($C$4:$C$1500,"&gt;=601",$C$4:$C$1500,"&lt;=606",Y$4:Y$1500,"&gt;"&amp;Y962)+1,"")))))))</f>
        <v/>
      </c>
      <c r="AB962" s="99">
        <f>IF(OR($C962="",Y962=""),"",IF(OR(AND($C962&gt;=1001,$C962&lt;=1005),AND($C962&gt;=1101,$C962&lt;=1105)),COUNTIFS($C$4:$C$1500,"&gt;=1001",$C$4:$C$1500,"&lt;=1005",Y$4:Y$1500,"&gt;"&amp;Y962)+COUNTIFS($C$4:$C$1500,"&gt;=1101",$C$4:$C$1500,"&lt;=1105",Y$4:Y$1500,"&gt;"&amp;Y962)+1,""))</f>
        <v/>
      </c>
      <c r="AC962" s="94" t="n">
        <v>36.07</v>
      </c>
      <c r="AD962" s="94" t="n">
        <v>49.24</v>
      </c>
      <c r="AE962" s="94" t="n">
        <v>38.99</v>
      </c>
      <c r="AF962" s="94" t="n">
        <v>51.22</v>
      </c>
      <c r="AG962" s="94" t="n">
        <v>62.73</v>
      </c>
      <c r="AH962" s="99">
        <f>IF(AND(AC962&gt;0,AC962&lt;36),1,IF(AND(AC962&gt;=36,AC962&lt;51),2,IF(AND(AC962&gt;=51,AC962&lt;71),3,IF(AND(AC962&gt;=71,AC962&lt;=100),4,))))</f>
        <v/>
      </c>
      <c r="AI962" s="99">
        <f>IF(AND(AD962&gt;0,AD962&lt;41),1,IF(AND(AD962&gt;=41,AD962&lt;56),2,IF(AND(AD962&gt;=56,AD962&lt;71),3,IF(AND(AD962&gt;=71,AD962&lt;=100),4,))))</f>
        <v/>
      </c>
      <c r="AJ962" s="99">
        <f>IF(AND(AE962&gt;0,AE962&lt;41),1,IF(AND(AE962&gt;=41,AE962&lt;56),2,IF(AND(AE962&gt;=56,AE962&lt;71),3,IF(AND(AE962&gt;=71,AE962&lt;=100),4,))))</f>
        <v/>
      </c>
      <c r="AK962" s="99">
        <f>IF(AND(AF962&gt;0,AF962&lt;36),1,IF(AND(AF962&gt;=36,AF962&lt;51),2,IF(AND(AF962&gt;=51,AF962&lt;66),3,IF(AND(AF962&gt;=66,AF962&lt;=100),4,))))</f>
        <v/>
      </c>
      <c r="AL962" s="100">
        <f>IF(AND(AG962&gt;0,AG962&lt;37),1,IF(AND(AG962&gt;=37,AG962&lt;58),2,IF(AND(AG962&gt;=58,AG962&lt;71),3,IF(AND(AG962&gt;=71,AG962&lt;=100),4,))))</f>
        <v/>
      </c>
      <c r="AM962" s="101">
        <f>IF((Y962&lt;&gt;"")*(K962&lt;&gt;""),Y962-K962,"")</f>
        <v/>
      </c>
      <c r="AN962" s="99">
        <f>IF((Z962&lt;&gt;"")*(L962&lt;&gt;""),Z962-L962,"")</f>
        <v/>
      </c>
      <c r="AO962" s="99">
        <f>IF((AA962&lt;&gt;"")*(M962&lt;&gt;""),AA962-M962,"")</f>
        <v/>
      </c>
      <c r="AP962" s="99">
        <f>IF((AB962&lt;&gt;"")*(N962&lt;&gt;""),AB962-N962,"")</f>
        <v/>
      </c>
      <c r="AQ962" s="94">
        <f>IF((AC962&lt;&gt;"")*(O962&lt;&gt;""),AC962-O962,"")</f>
        <v/>
      </c>
      <c r="AR962" s="94">
        <f>IF((AD962&lt;&gt;"")*(P962&lt;&gt;""),AD962-P962,"")</f>
        <v/>
      </c>
      <c r="AS962" s="94">
        <f>IF((AE962&lt;&gt;"")*(Q962&lt;&gt;""),AE962-Q962,"")</f>
        <v/>
      </c>
      <c r="AT962" s="94">
        <f>IF((AF962&lt;&gt;"")*(R962&lt;&gt;""),AF962-R962,"")</f>
        <v/>
      </c>
      <c r="AU962" s="94">
        <f>IF((AG962&lt;&gt;"")*(S962&lt;&gt;""),AG962-S962,"")</f>
        <v/>
      </c>
      <c r="AV962" s="99">
        <f>IF((AH962&lt;&gt;"")*(T962&lt;&gt;""),AH962-T962,"")</f>
        <v/>
      </c>
      <c r="AW962" s="99">
        <f>IF((AI962&lt;&gt;"")*(U962&lt;&gt;""),AI962-U962,"")</f>
        <v/>
      </c>
      <c r="AX962" s="99">
        <f>IF((AJ962&lt;&gt;"")*(V962&lt;&gt;""),AJ962-V962,"")</f>
        <v/>
      </c>
      <c r="AY962" s="99">
        <f>IF((AK962&lt;&gt;"")*(W962&lt;&gt;""),AK962-W962,"")</f>
        <v/>
      </c>
      <c r="AZ962" s="102">
        <f>IF((AL962&lt;&gt;"")*(X962&lt;&gt;""),AL962-X962,"")</f>
        <v/>
      </c>
      <c r="BA962" s="50">
        <f>IFERROR(__xludf.dummyfunction("AI(""Actúa como un tutor académico y dirígete personalmente al estudiante "" &amp; I962 &amp; "" "" &amp; J962 &amp; "" "" &amp; G962 &amp; "" "" &amp; H962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AM962 &amp; ""'. Diferencias por área: Matemáticas ("" &amp; AQ962 &amp; ""), Ciencias Natura"&amp;"les ("" &amp; AR962 &amp; ""), Sociales ("" &amp; AS962 &amp; ""), Lectura Crítica ("" &amp; AT962 &amp; "") e Inglés ("" &amp; AU962 &amp; ""). Variación en posición: grupo ("" &amp; AN962 &amp; ""), grado ("" &amp; AO962 &amp; "") y media ("" &amp; AP962 &amp; ""). Puntajes Primer Simulacro: Global "" &amp; K962 &amp; "", Mat "" &amp; "&amp;"O4 &amp; "", Cien "" &amp; P962 &amp; "", Soc "" &amp; Q962 &amp; "", Lec "" &amp; R962 &amp; "", Ing "" &amp; S962 &amp; "". Puntajes Segundo Simulacro: Global "" &amp; Y962 &amp; "", Mat "" &amp; AC962 &amp; "", Cien "" &amp; AD962 &amp; "", Soc "" &amp; AE962 &amp; "", Lec "" &amp; AF962 &amp; "", Ing "" &amp; AG962 &amp; "". Escribe un mensaje motivador"&amp;" y breve (máximo 4 líneas)."")
"),"=AI(""Actúa como un tutor académico y dirígete personalmente al estudiante "" &amp; I962 &amp; "" "" &amp; J962 &amp; "" "" &amp; G962 &amp; "" "" &amp; H962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AM962 &amp; ""'. Diferencias por área: Matemáticas ("" &amp; AQ962 &amp; ""), Ciencias Natur"&amp;"ales ("" &amp; AR962 &amp; ""), Sociales ("" &amp; AS962 &amp; ""), Lectura Crítica ("" &amp; AT962 &amp; "") e Inglés ("" &amp; AU962 &amp; ""). Variación en posición: grupo ("" &amp; AN962 &amp; ""), grado ("" &amp; AO962 &amp; "") y media ("" &amp; AP962 &amp; ""). Puntajes Primer Simulacro: Global "" &amp; K962 &amp; "", Mat "" &amp;"&amp;" O962 &amp; "", Cien "" &amp; P962 &amp; "", Soc "" &amp; Q962 &amp; "", Lec "" &amp; R962 &amp; "", Ing "" &amp; S962 &amp; "". Puntajes Segundo Simulacro: Global "" &amp; Y962 &amp; "", Mat "" &amp; AC962 &amp; "", Cien "" &amp; AD962 &amp; "", Soc "" &amp; AE962 &amp; "", Lec "" &amp; AF962 &amp; "", Ing "" &amp; AG962 &amp; "". Escribe un mensaje motivado"&amp;"r y breve (máximo 4 líneas)."")
")</f>
        <v/>
      </c>
      <c r="BB962" s="119">
        <f>IF(SUM(BC962:BG962)=0,"",IF(BG962="",ROUND(((BC962*3+BD962*3+BE962*3+BF962*3)/12)*5,0),ROUND(((BC962*3+BD962*3+BE962*3+BF962*3+BG962*1)/13)*5,0)))</f>
        <v/>
      </c>
      <c r="BC962" s="119" t="n">
        <v>54</v>
      </c>
      <c r="BD962" s="119" t="n">
        <v>49</v>
      </c>
      <c r="BE962" s="119" t="n">
        <v>38</v>
      </c>
      <c r="BF962" s="119" t="n">
        <v>60</v>
      </c>
      <c r="BG962" s="119" t="n">
        <v>49</v>
      </c>
      <c r="BH962" s="41">
        <f>IF(AND(ISNUMBER(BB962),ISNUMBER(Y962)),BB962-Y962,"")</f>
        <v/>
      </c>
      <c r="BI962" s="119" t="n"/>
      <c r="BJ962" s="119" t="n"/>
      <c r="BK962" s="119" t="n"/>
      <c r="BL962" s="119" t="n"/>
      <c r="BM962" s="119" t="n"/>
    </row>
    <row r="963" ht="15.75" customHeight="1" s="42">
      <c r="A963" s="93" t="n"/>
      <c r="B963" s="94" t="inlineStr">
        <is>
          <t>Bachillerato</t>
        </is>
      </c>
      <c r="C963" s="94" t="n">
        <v>1103</v>
      </c>
      <c r="D963" s="94" t="n"/>
      <c r="E963" s="95" t="n">
        <v>1011592901</v>
      </c>
      <c r="F963" s="96">
        <f>TRIM(G963&amp;" "&amp;H963&amp;" "&amp;I963&amp;" "&amp;J963)</f>
        <v/>
      </c>
      <c r="G963" s="94" t="inlineStr">
        <is>
          <t>Morales</t>
        </is>
      </c>
      <c r="H963" s="94" t="inlineStr">
        <is>
          <t>Castro</t>
        </is>
      </c>
      <c r="I963" s="94" t="inlineStr">
        <is>
          <t>Emmanuel</t>
        </is>
      </c>
      <c r="J963" s="97" t="n"/>
      <c r="K963" s="98">
        <f>IF(SUM(O963:S963)=0, "", ROUND(((O963*3+P963*3+Q963*3+R963*3+S963*1)/13)*5,0))</f>
        <v/>
      </c>
      <c r="L963" s="99">
        <f>IF(OR($C963="",K963=""),"",COUNTIFS($C$4:$C$1500,$C963,K$4:K$1500,"&gt;"&amp;K963)+1)</f>
        <v/>
      </c>
      <c r="M963" s="99">
        <f>IF(OR($C963="",K963=""),"",IF(AND($C963&gt;=1001,$C963&lt;=1005),COUNTIFS($C$4:$C$1500,"&gt;=1001",$C$4:$C$1500,"&lt;=1005",K$4:K$1500,"&gt;"&amp;K963)+1,IF(AND($C963&gt;=1101,$C963&lt;=1105),COUNTIFS($C$4:$C$1500,"&gt;=1101",$C$4:$C$1500,"&lt;=1105",K$4:K$1500,"&gt;"&amp;K963)+1,IF(AND($C963&gt;=901,$C963&lt;=905),COUNTIFS($C$4:$C$1500,"&gt;=901",$C$4:$C$1500,"&lt;=905",K$4:K$1500,"&gt;"&amp;K963)+1,IF(AND($C963&gt;=801,$C963&lt;=805),COUNTIFS($C$4:$C$1500,"&gt;=801",$C$4:$C$1500,"&lt;=805",K$4:K$1500,"&gt;"&amp;K963)+1,IF(AND($C963&gt;=701,$C963&lt;=705),COUNTIFS($C$4:$C$1500,"&gt;=701",$C$4:$C$1500,"&lt;=705",K$4:K$1500,"&gt;"&amp;K963)+1,IF(AND($C963&gt;=601,$C963&lt;=606),COUNTIFS($C$4:$C$1500,"&gt;=601",$C$4:$C$1500,"&lt;=606",K$4:K$1500,"&gt;"&amp;K963)+1,"")))))))</f>
        <v/>
      </c>
      <c r="N963" s="99">
        <f>IF(OR($C963="",K963=""),"",IF(OR(AND($C963&gt;=1001,$C963&lt;=1005),AND($C963&gt;=1101,$C963&lt;=1105)),COUNTIFS($C$4:$C$1500,"&gt;=1001",$C$4:$C$1500,"&lt;=1005",K$4:K$1500,"&gt;"&amp;K963)+COUNTIFS($C$4:$C$1500,"&gt;=1101",$C$4:$C$1500,"&lt;=1105",K$4:K$1500,"&gt;"&amp;K963)+1,""))</f>
        <v/>
      </c>
      <c r="O963" s="94" t="n">
        <v>32.53</v>
      </c>
      <c r="P963" s="94" t="n">
        <v>33.46</v>
      </c>
      <c r="Q963" s="94" t="n">
        <v>46.46</v>
      </c>
      <c r="R963" s="94" t="n">
        <v>34.15</v>
      </c>
      <c r="S963" s="94" t="n">
        <v>54.55</v>
      </c>
      <c r="T963" s="99">
        <f>IF(AND(O963&gt;0,O963&lt;36),1,IF(AND(O963&gt;=36,O963&lt;51),2,IF(AND(O963&gt;=51,O963&lt;71),3,IF(AND(O963&gt;=71,O963&lt;=100),4,))))</f>
        <v/>
      </c>
      <c r="U963" s="99">
        <f>IF(AND(P963&gt;0,P963&lt;41),1,IF(AND(P963&gt;=41,P963&lt;56),2,IF(AND(P963&gt;=56,P963&lt;71),3,IF(AND(P963&gt;=71,P963&lt;=100),4,))))</f>
        <v/>
      </c>
      <c r="V963" s="99">
        <f>IF(AND(Q963&gt;0,Q963&lt;41),1,IF(AND(Q963&gt;=41,Q963&lt;56),2,IF(AND(Q963&gt;=56,Q963&lt;71),3,IF(AND(Q963&gt;=71,Q963&lt;=100),4,))))</f>
        <v/>
      </c>
      <c r="W963" s="99">
        <f>IF(AND(R963&gt;0,R963&lt;36),1,IF(AND(R963&gt;=36,R963&lt;51),2,IF(AND(R963&gt;=51,R963&lt;66),3,IF(AND(R963&gt;=66,R963&lt;=100),4,))))</f>
        <v/>
      </c>
      <c r="X963" s="100">
        <f>IF(AND(S963&gt;0,S963&lt;37),1,IF(AND(S963&gt;=37,S963&lt;58),2,IF(AND(S963&gt;=58,S963&lt;71),3,IF(AND(S963&gt;=71,S963&lt;=100),4,))))</f>
        <v/>
      </c>
      <c r="Y963" s="101">
        <f>IF(SUM(AC963:AG963)=0, "", ROUND(((AC963*3+AD963*3+AE963*3+AF963*3+AG963*1)/13)*5,0))</f>
        <v/>
      </c>
      <c r="Z963" s="99">
        <f>IF(OR($C963="",Y963=""),"",COUNTIFS($C$4:$C$1500,$C963,Y$4:Y$1500,"&gt;"&amp;Y963)+1)</f>
        <v/>
      </c>
      <c r="AA963" s="99">
        <f>IF(OR($C963="",Y963=""),"",IF(AND($C963&gt;=1001,$C963&lt;=1005),COUNTIFS($C$4:$C$1500,"&gt;=1001",$C$4:$C$1500,"&lt;=1005",Y$4:Y$1500,"&gt;"&amp;Y963)+1,IF(AND($C963&gt;=1101,$C963&lt;=1105),COUNTIFS($C$4:$C$1500,"&gt;=1101",$C$4:$C$1500,"&lt;=1105",Y$4:Y$1500,"&gt;"&amp;Y963)+1,IF(AND($C963&gt;=901,$C963&lt;=905),COUNTIFS($C$4:$C$1500,"&gt;=901",$C$4:$C$1500,"&lt;=905",Y$4:Y$1500,"&gt;"&amp;Y963)+1,IF(AND($C963&gt;=801,$C963&lt;=805),COUNTIFS($C$4:$C$1500,"&gt;=801",$C$4:$C$1500,"&lt;=805",Y$4:Y$1500,"&gt;"&amp;Y963)+1,IF(AND($C963&gt;=701,$C963&lt;=705),COUNTIFS($C$4:$C$1500,"&gt;=701",$C$4:$C$1500,"&lt;=705",Y$4:Y$1500,"&gt;"&amp;Y963)+1,IF(AND($C963&gt;=601,$C963&lt;=606),COUNTIFS($C$4:$C$1500,"&gt;=601",$C$4:$C$1500,"&lt;=606",Y$4:Y$1500,"&gt;"&amp;Y963)+1,"")))))))</f>
        <v/>
      </c>
      <c r="AB963" s="99">
        <f>IF(OR($C963="",Y963=""),"",IF(OR(AND($C963&gt;=1001,$C963&lt;=1005),AND($C963&gt;=1101,$C963&lt;=1105)),COUNTIFS($C$4:$C$1500,"&gt;=1001",$C$4:$C$1500,"&lt;=1005",Y$4:Y$1500,"&gt;"&amp;Y963)+COUNTIFS($C$4:$C$1500,"&gt;=1101",$C$4:$C$1500,"&lt;=1105",Y$4:Y$1500,"&gt;"&amp;Y963)+1,""))</f>
        <v/>
      </c>
      <c r="AC963" s="94" t="n"/>
      <c r="AD963" s="94" t="n"/>
      <c r="AE963" s="94" t="n"/>
      <c r="AF963" s="94" t="n"/>
      <c r="AG963" s="94" t="n"/>
      <c r="AH963" s="99">
        <f>IF(AND(AC963&gt;0,AC963&lt;36),1,IF(AND(AC963&gt;=36,AC963&lt;51),2,IF(AND(AC963&gt;=51,AC963&lt;71),3,IF(AND(AC963&gt;=71,AC963&lt;=100),4,))))</f>
        <v/>
      </c>
      <c r="AI963" s="99">
        <f>IF(AND(AD963&gt;0,AD963&lt;41),1,IF(AND(AD963&gt;=41,AD963&lt;56),2,IF(AND(AD963&gt;=56,AD963&lt;71),3,IF(AND(AD963&gt;=71,AD963&lt;=100),4,))))</f>
        <v/>
      </c>
      <c r="AJ963" s="99">
        <f>IF(AND(AE963&gt;0,AE963&lt;41),1,IF(AND(AE963&gt;=41,AE963&lt;56),2,IF(AND(AE963&gt;=56,AE963&lt;71),3,IF(AND(AE963&gt;=71,AE963&lt;=100),4,))))</f>
        <v/>
      </c>
      <c r="AK963" s="99">
        <f>IF(AND(AF963&gt;0,AF963&lt;36),1,IF(AND(AF963&gt;=36,AF963&lt;51),2,IF(AND(AF963&gt;=51,AF963&lt;66),3,IF(AND(AF963&gt;=66,AF963&lt;=100),4,))))</f>
        <v/>
      </c>
      <c r="AL963" s="100">
        <f>IF(AND(AG963&gt;0,AG963&lt;37),1,IF(AND(AG963&gt;=37,AG963&lt;58),2,IF(AND(AG963&gt;=58,AG963&lt;71),3,IF(AND(AG963&gt;=71,AG963&lt;=100),4,))))</f>
        <v/>
      </c>
      <c r="AM963" s="101">
        <f>IF((Y963&lt;&gt;"")*(K963&lt;&gt;""),Y963-K963,"")</f>
        <v/>
      </c>
      <c r="AN963" s="99">
        <f>IF((Z963&lt;&gt;"")*(L963&lt;&gt;""),Z963-L963,"")</f>
        <v/>
      </c>
      <c r="AO963" s="99">
        <f>IF((AA963&lt;&gt;"")*(M963&lt;&gt;""),AA963-M963,"")</f>
        <v/>
      </c>
      <c r="AP963" s="99">
        <f>IF((AB963&lt;&gt;"")*(N963&lt;&gt;""),AB963-N963,"")</f>
        <v/>
      </c>
      <c r="AQ963" s="94">
        <f>IF((AC963&lt;&gt;"")*(O963&lt;&gt;""),AC963-O963,"")</f>
        <v/>
      </c>
      <c r="AR963" s="94">
        <f>IF((AD963&lt;&gt;"")*(P963&lt;&gt;""),AD963-P963,"")</f>
        <v/>
      </c>
      <c r="AS963" s="94">
        <f>IF((AE963&lt;&gt;"")*(Q963&lt;&gt;""),AE963-Q963,"")</f>
        <v/>
      </c>
      <c r="AT963" s="94">
        <f>IF((AF963&lt;&gt;"")*(R963&lt;&gt;""),AF963-R963,"")</f>
        <v/>
      </c>
      <c r="AU963" s="94">
        <f>IF((AG963&lt;&gt;"")*(S963&lt;&gt;""),AG963-S963,"")</f>
        <v/>
      </c>
      <c r="AV963" s="99">
        <f>IF((AH963&lt;&gt;"")*(T963&lt;&gt;""),AH963-T963,"")</f>
        <v/>
      </c>
      <c r="AW963" s="99">
        <f>IF((AI963&lt;&gt;"")*(U963&lt;&gt;""),AI963-U963,"")</f>
        <v/>
      </c>
      <c r="AX963" s="99">
        <f>IF((AJ963&lt;&gt;"")*(V963&lt;&gt;""),AJ963-V963,"")</f>
        <v/>
      </c>
      <c r="AY963" s="99">
        <f>IF((AK963&lt;&gt;"")*(W963&lt;&gt;""),AK963-W963,"")</f>
        <v/>
      </c>
      <c r="AZ963" s="102">
        <f>IF((AL963&lt;&gt;"")*(X963&lt;&gt;""),AL963-X963,"")</f>
        <v/>
      </c>
      <c r="BA963" s="50">
        <f>IFERROR(__xludf.dummyfunction("AI(""Actúa como un tutor académico y dirígete personalmente al estudiante "" &amp; I963 &amp; "" "" &amp; J963 &amp; "" "" &amp; G963 &amp; "" "" &amp; H963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AM963 &amp; ""'. Diferencias por área: Matemáticas ("" &amp; AQ963 &amp; ""), Ciencias Natura"&amp;"les ("" &amp; AR963 &amp; ""), Sociales ("" &amp; AS963 &amp; ""), Lectura Crítica ("" &amp; AT963 &amp; "") e Inglés ("" &amp; AU963 &amp; ""). Variación en posición: grupo ("" &amp; AN963 &amp; ""), grado ("" &amp; AO963 &amp; "") y media ("" &amp; AP963 &amp; ""). Puntajes Primer Simulacro: Global "" &amp; K963 &amp; "", Mat "" &amp; "&amp;"O4 &amp; "", Cien "" &amp; P963 &amp; "", Soc "" &amp; Q963 &amp; "", Lec "" &amp; R963 &amp; "", Ing "" &amp; S963 &amp; "". Puntajes Segundo Simulacro: Global "" &amp; Y963 &amp; "", Mat "" &amp; AC963 &amp; "", Cien "" &amp; AD963 &amp; "", Soc "" &amp; AE963 &amp; "", Lec "" &amp; AF963 &amp; "", Ing "" &amp; AG963 &amp; "". Escribe un mensaje motivador"&amp;" y breve (máximo 4 líneas)."")
"),"=AI(""Actúa como un tutor académico y dirígete personalmente al estudiante "" &amp; I963 &amp; "" "" &amp; J963 &amp; "" "" &amp; G963 &amp; "" "" &amp; H963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AM963 &amp; ""'. Diferencias por área: Matemáticas ("" &amp; AQ963 &amp; ""), Ciencias Natur"&amp;"ales ("" &amp; AR963 &amp; ""), Sociales ("" &amp; AS963 &amp; ""), Lectura Crítica ("" &amp; AT963 &amp; "") e Inglés ("" &amp; AU963 &amp; ""). Variación en posición: grupo ("" &amp; AN963 &amp; ""), grado ("" &amp; AO963 &amp; "") y media ("" &amp; AP963 &amp; ""). Puntajes Primer Simulacro: Global "" &amp; K963 &amp; "", Mat "" &amp;"&amp;" O963 &amp; "", Cien "" &amp; P963 &amp; "", Soc "" &amp; Q963 &amp; "", Lec "" &amp; R963 &amp; "", Ing "" &amp; S963 &amp; "". Puntajes Segundo Simulacro: Global "" &amp; Y963 &amp; "", Mat "" &amp; AC963 &amp; "", Cien "" &amp; AD963 &amp; "", Soc "" &amp; AE963 &amp; "", Lec "" &amp; AF963 &amp; "", Ing "" &amp; AG963 &amp; "". Escribe un mensaje motivado"&amp;"r y breve (máximo 4 líneas)."")
")</f>
        <v/>
      </c>
      <c r="BB963" s="119">
        <f>IF(SUM(BC963:BG963)=0,"",IF(BG963="",ROUND(((BC963*3+BD963*3+BE963*3+BF963*3)/12)*5,0),ROUND(((BC963*3+BD963*3+BE963*3+BF963*3+BG963*1)/13)*5,0)))</f>
        <v/>
      </c>
      <c r="BC963" s="119" t="n">
        <v>42</v>
      </c>
      <c r="BD963" s="119" t="n">
        <v>49</v>
      </c>
      <c r="BE963" s="119" t="n">
        <v>58</v>
      </c>
      <c r="BF963" s="119" t="n">
        <v>59</v>
      </c>
      <c r="BG963" s="119" t="n">
        <v>44</v>
      </c>
      <c r="BH963" s="41">
        <f>IF(AND(ISNUMBER(BB963),ISNUMBER(Y963)),BB963-Y963,"")</f>
        <v/>
      </c>
      <c r="BI963" s="119" t="n"/>
      <c r="BJ963" s="119" t="n"/>
      <c r="BK963" s="119" t="n"/>
      <c r="BL963" s="119" t="n"/>
      <c r="BM963" s="119" t="n"/>
    </row>
    <row r="964" ht="15.75" customHeight="1" s="42">
      <c r="A964" s="93" t="n"/>
      <c r="B964" s="94" t="inlineStr">
        <is>
          <t>Bachillerato</t>
        </is>
      </c>
      <c r="C964" s="94" t="n">
        <v>1103</v>
      </c>
      <c r="D964" s="94" t="n"/>
      <c r="E964" s="95" t="n">
        <v>1011592961</v>
      </c>
      <c r="F964" s="96">
        <f>TRIM(G964&amp;" "&amp;H964&amp;" "&amp;I964&amp;" "&amp;J964)</f>
        <v/>
      </c>
      <c r="G964" s="94" t="inlineStr">
        <is>
          <t>Orrego</t>
        </is>
      </c>
      <c r="H964" s="94" t="inlineStr">
        <is>
          <t>Ruiz</t>
        </is>
      </c>
      <c r="I964" s="94" t="inlineStr">
        <is>
          <t>Emilyn</t>
        </is>
      </c>
      <c r="J964" s="97" t="inlineStr">
        <is>
          <t>Dahiana</t>
        </is>
      </c>
      <c r="K964" s="98">
        <f>IF(SUM(O964:S964)=0, "", ROUND(((O964*3+P964*3+Q964*3+R964*3+S964*1)/13)*5,0))</f>
        <v/>
      </c>
      <c r="L964" s="99">
        <f>IF(OR($C964="",K964=""),"",COUNTIFS($C$4:$C$1500,$C964,K$4:K$1500,"&gt;"&amp;K964)+1)</f>
        <v/>
      </c>
      <c r="M964" s="99">
        <f>IF(OR($C964="",K964=""),"",IF(AND($C964&gt;=1001,$C964&lt;=1005),COUNTIFS($C$4:$C$1500,"&gt;=1001",$C$4:$C$1500,"&lt;=1005",K$4:K$1500,"&gt;"&amp;K964)+1,IF(AND($C964&gt;=1101,$C964&lt;=1105),COUNTIFS($C$4:$C$1500,"&gt;=1101",$C$4:$C$1500,"&lt;=1105",K$4:K$1500,"&gt;"&amp;K964)+1,IF(AND($C964&gt;=901,$C964&lt;=905),COUNTIFS($C$4:$C$1500,"&gt;=901",$C$4:$C$1500,"&lt;=905",K$4:K$1500,"&gt;"&amp;K964)+1,IF(AND($C964&gt;=801,$C964&lt;=805),COUNTIFS($C$4:$C$1500,"&gt;=801",$C$4:$C$1500,"&lt;=805",K$4:K$1500,"&gt;"&amp;K964)+1,IF(AND($C964&gt;=701,$C964&lt;=705),COUNTIFS($C$4:$C$1500,"&gt;=701",$C$4:$C$1500,"&lt;=705",K$4:K$1500,"&gt;"&amp;K964)+1,IF(AND($C964&gt;=601,$C964&lt;=606),COUNTIFS($C$4:$C$1500,"&gt;=601",$C$4:$C$1500,"&lt;=606",K$4:K$1500,"&gt;"&amp;K964)+1,"")))))))</f>
        <v/>
      </c>
      <c r="N964" s="99">
        <f>IF(OR($C964="",K964=""),"",IF(OR(AND($C964&gt;=1001,$C964&lt;=1005),AND($C964&gt;=1101,$C964&lt;=1105)),COUNTIFS($C$4:$C$1500,"&gt;=1001",$C$4:$C$1500,"&lt;=1005",K$4:K$1500,"&gt;"&amp;K964)+COUNTIFS($C$4:$C$1500,"&gt;=1101",$C$4:$C$1500,"&lt;=1105",K$4:K$1500,"&gt;"&amp;K964)+1,""))</f>
        <v/>
      </c>
      <c r="O964" s="94" t="n">
        <v>45.25</v>
      </c>
      <c r="P964" s="94" t="n">
        <v>46.83</v>
      </c>
      <c r="Q964" s="94" t="n">
        <v>29.41</v>
      </c>
      <c r="R964" s="94" t="n">
        <v>41.46</v>
      </c>
      <c r="S964" s="94" t="n">
        <v>36.36</v>
      </c>
      <c r="T964" s="99">
        <f>IF(AND(O964&gt;0,O964&lt;36),1,IF(AND(O964&gt;=36,O964&lt;51),2,IF(AND(O964&gt;=51,O964&lt;71),3,IF(AND(O964&gt;=71,O964&lt;=100),4,))))</f>
        <v/>
      </c>
      <c r="U964" s="99">
        <f>IF(AND(P964&gt;0,P964&lt;41),1,IF(AND(P964&gt;=41,P964&lt;56),2,IF(AND(P964&gt;=56,P964&lt;71),3,IF(AND(P964&gt;=71,P964&lt;=100),4,))))</f>
        <v/>
      </c>
      <c r="V964" s="99">
        <f>IF(AND(Q964&gt;0,Q964&lt;41),1,IF(AND(Q964&gt;=41,Q964&lt;56),2,IF(AND(Q964&gt;=56,Q964&lt;71),3,IF(AND(Q964&gt;=71,Q964&lt;=100),4,))))</f>
        <v/>
      </c>
      <c r="W964" s="99">
        <f>IF(AND(R964&gt;0,R964&lt;36),1,IF(AND(R964&gt;=36,R964&lt;51),2,IF(AND(R964&gt;=51,R964&lt;66),3,IF(AND(R964&gt;=66,R964&lt;=100),4,))))</f>
        <v/>
      </c>
      <c r="X964" s="100">
        <f>IF(AND(S964&gt;0,S964&lt;37),1,IF(AND(S964&gt;=37,S964&lt;58),2,IF(AND(S964&gt;=58,S964&lt;71),3,IF(AND(S964&gt;=71,S964&lt;=100),4,))))</f>
        <v/>
      </c>
      <c r="Y964" s="101">
        <f>IF(SUM(AC964:AG964)=0, "", ROUND(((AC964*3+AD964*3+AE964*3+AF964*3+AG964*1)/13)*5,0))</f>
        <v/>
      </c>
      <c r="Z964" s="99">
        <f>IF(OR($C964="",Y964=""),"",COUNTIFS($C$4:$C$1500,$C964,Y$4:Y$1500,"&gt;"&amp;Y964)+1)</f>
        <v/>
      </c>
      <c r="AA964" s="99">
        <f>IF(OR($C964="",Y964=""),"",IF(AND($C964&gt;=1001,$C964&lt;=1005),COUNTIFS($C$4:$C$1500,"&gt;=1001",$C$4:$C$1500,"&lt;=1005",Y$4:Y$1500,"&gt;"&amp;Y964)+1,IF(AND($C964&gt;=1101,$C964&lt;=1105),COUNTIFS($C$4:$C$1500,"&gt;=1101",$C$4:$C$1500,"&lt;=1105",Y$4:Y$1500,"&gt;"&amp;Y964)+1,IF(AND($C964&gt;=901,$C964&lt;=905),COUNTIFS($C$4:$C$1500,"&gt;=901",$C$4:$C$1500,"&lt;=905",Y$4:Y$1500,"&gt;"&amp;Y964)+1,IF(AND($C964&gt;=801,$C964&lt;=805),COUNTIFS($C$4:$C$1500,"&gt;=801",$C$4:$C$1500,"&lt;=805",Y$4:Y$1500,"&gt;"&amp;Y964)+1,IF(AND($C964&gt;=701,$C964&lt;=705),COUNTIFS($C$4:$C$1500,"&gt;=701",$C$4:$C$1500,"&lt;=705",Y$4:Y$1500,"&gt;"&amp;Y964)+1,IF(AND($C964&gt;=601,$C964&lt;=606),COUNTIFS($C$4:$C$1500,"&gt;=601",$C$4:$C$1500,"&lt;=606",Y$4:Y$1500,"&gt;"&amp;Y964)+1,"")))))))</f>
        <v/>
      </c>
      <c r="AB964" s="99">
        <f>IF(OR($C964="",Y964=""),"",IF(OR(AND($C964&gt;=1001,$C964&lt;=1005),AND($C964&gt;=1101,$C964&lt;=1105)),COUNTIFS($C$4:$C$1500,"&gt;=1001",$C$4:$C$1500,"&lt;=1005",Y$4:Y$1500,"&gt;"&amp;Y964)+COUNTIFS($C$4:$C$1500,"&gt;=1101",$C$4:$C$1500,"&lt;=1105",Y$4:Y$1500,"&gt;"&amp;Y964)+1,""))</f>
        <v/>
      </c>
      <c r="AC964" s="94" t="n">
        <v>60.78</v>
      </c>
      <c r="AD964" s="94" t="n">
        <v>37.24</v>
      </c>
      <c r="AE964" s="94" t="n">
        <v>31.22</v>
      </c>
      <c r="AF964" s="94" t="n">
        <v>38.41</v>
      </c>
      <c r="AG964" s="94" t="n">
        <v>39.73</v>
      </c>
      <c r="AH964" s="99">
        <f>IF(AND(AC964&gt;0,AC964&lt;36),1,IF(AND(AC964&gt;=36,AC964&lt;51),2,IF(AND(AC964&gt;=51,AC964&lt;71),3,IF(AND(AC964&gt;=71,AC964&lt;=100),4,))))</f>
        <v/>
      </c>
      <c r="AI964" s="99">
        <f>IF(AND(AD964&gt;0,AD964&lt;41),1,IF(AND(AD964&gt;=41,AD964&lt;56),2,IF(AND(AD964&gt;=56,AD964&lt;71),3,IF(AND(AD964&gt;=71,AD964&lt;=100),4,))))</f>
        <v/>
      </c>
      <c r="AJ964" s="99">
        <f>IF(AND(AE964&gt;0,AE964&lt;41),1,IF(AND(AE964&gt;=41,AE964&lt;56),2,IF(AND(AE964&gt;=56,AE964&lt;71),3,IF(AND(AE964&gt;=71,AE964&lt;=100),4,))))</f>
        <v/>
      </c>
      <c r="AK964" s="99">
        <f>IF(AND(AF964&gt;0,AF964&lt;36),1,IF(AND(AF964&gt;=36,AF964&lt;51),2,IF(AND(AF964&gt;=51,AF964&lt;66),3,IF(AND(AF964&gt;=66,AF964&lt;=100),4,))))</f>
        <v/>
      </c>
      <c r="AL964" s="100">
        <f>IF(AND(AG964&gt;0,AG964&lt;37),1,IF(AND(AG964&gt;=37,AG964&lt;58),2,IF(AND(AG964&gt;=58,AG964&lt;71),3,IF(AND(AG964&gt;=71,AG964&lt;=100),4,))))</f>
        <v/>
      </c>
      <c r="AM964" s="101">
        <f>IF((Y964&lt;&gt;"")*(K964&lt;&gt;""),Y964-K964,"")</f>
        <v/>
      </c>
      <c r="AN964" s="99">
        <f>IF((Z964&lt;&gt;"")*(L964&lt;&gt;""),Z964-L964,"")</f>
        <v/>
      </c>
      <c r="AO964" s="99">
        <f>IF((AA964&lt;&gt;"")*(M964&lt;&gt;""),AA964-M964,"")</f>
        <v/>
      </c>
      <c r="AP964" s="99">
        <f>IF((AB964&lt;&gt;"")*(N964&lt;&gt;""),AB964-N964,"")</f>
        <v/>
      </c>
      <c r="AQ964" s="94">
        <f>IF((AC964&lt;&gt;"")*(O964&lt;&gt;""),AC964-O964,"")</f>
        <v/>
      </c>
      <c r="AR964" s="94">
        <f>IF((AD964&lt;&gt;"")*(P964&lt;&gt;""),AD964-P964,"")</f>
        <v/>
      </c>
      <c r="AS964" s="94">
        <f>IF((AE964&lt;&gt;"")*(Q964&lt;&gt;""),AE964-Q964,"")</f>
        <v/>
      </c>
      <c r="AT964" s="94">
        <f>IF((AF964&lt;&gt;"")*(R964&lt;&gt;""),AF964-R964,"")</f>
        <v/>
      </c>
      <c r="AU964" s="94">
        <f>IF((AG964&lt;&gt;"")*(S964&lt;&gt;""),AG964-S964,"")</f>
        <v/>
      </c>
      <c r="AV964" s="99">
        <f>IF((AH964&lt;&gt;"")*(T964&lt;&gt;""),AH964-T964,"")</f>
        <v/>
      </c>
      <c r="AW964" s="99">
        <f>IF((AI964&lt;&gt;"")*(U964&lt;&gt;""),AI964-U964,"")</f>
        <v/>
      </c>
      <c r="AX964" s="99">
        <f>IF((AJ964&lt;&gt;"")*(V964&lt;&gt;""),AJ964-V964,"")</f>
        <v/>
      </c>
      <c r="AY964" s="99">
        <f>IF((AK964&lt;&gt;"")*(W964&lt;&gt;""),AK964-W964,"")</f>
        <v/>
      </c>
      <c r="AZ964" s="102">
        <f>IF((AL964&lt;&gt;"")*(X964&lt;&gt;""),AL964-X964,"")</f>
        <v/>
      </c>
      <c r="BA964" s="50">
        <f>IFERROR(__xludf.dummyfunction("AI(""Actúa como un tutor académico y dirígete personalmente al estudiante "" &amp; I964 &amp; "" "" &amp; J964 &amp; "" "" &amp; G964 &amp; "" "" &amp; H964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AM964 &amp; ""'. Diferencias por área: Matemáticas ("" &amp; AQ964 &amp; ""), Ciencias Natura"&amp;"les ("" &amp; AR964 &amp; ""), Sociales ("" &amp; AS964 &amp; ""), Lectura Crítica ("" &amp; AT964 &amp; "") e Inglés ("" &amp; AU964 &amp; ""). Variación en posición: grupo ("" &amp; AN964 &amp; ""), grado ("" &amp; AO964 &amp; "") y media ("" &amp; AP964 &amp; ""). Puntajes Primer Simulacro: Global "" &amp; K964 &amp; "", Mat "" &amp; "&amp;"O4 &amp; "", Cien "" &amp; P964 &amp; "", Soc "" &amp; Q964 &amp; "", Lec "" &amp; R964 &amp; "", Ing "" &amp; S964 &amp; "". Puntajes Segundo Simulacro: Global "" &amp; Y964 &amp; "", Mat "" &amp; AC964 &amp; "", Cien "" &amp; AD964 &amp; "", Soc "" &amp; AE964 &amp; "", Lec "" &amp; AF964 &amp; "", Ing "" &amp; AG964 &amp; "". Escribe un mensaje motivador"&amp;" y breve (máximo 4 líneas)."")
"),"=AI(""Actúa como un tutor académico y dirígete personalmente al estudiante "" &amp; I964 &amp; "" "" &amp; J964 &amp; "" "" &amp; G964 &amp; "" "" &amp; H964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AM964 &amp; ""'. Diferencias por área: Matemáticas ("" &amp; AQ964 &amp; ""), Ciencias Natur"&amp;"ales ("" &amp; AR964 &amp; ""), Sociales ("" &amp; AS964 &amp; ""), Lectura Crítica ("" &amp; AT964 &amp; "") e Inglés ("" &amp; AU964 &amp; ""). Variación en posición: grupo ("" &amp; AN964 &amp; ""), grado ("" &amp; AO964 &amp; "") y media ("" &amp; AP964 &amp; ""). Puntajes Primer Simulacro: Global "" &amp; K964 &amp; "", Mat "" &amp;"&amp;" O964 &amp; "", Cien "" &amp; P964 &amp; "", Soc "" &amp; Q964 &amp; "", Lec "" &amp; R964 &amp; "", Ing "" &amp; S964 &amp; "". Puntajes Segundo Simulacro: Global "" &amp; Y964 &amp; "", Mat "" &amp; AC964 &amp; "", Cien "" &amp; AD964 &amp; "", Soc "" &amp; AE964 &amp; "", Lec "" &amp; AF964 &amp; "", Ing "" &amp; AG964 &amp; "". Escribe un mensaje motivado"&amp;"r y breve (máximo 4 líneas)."")
")</f>
        <v/>
      </c>
      <c r="BB964" s="119">
        <f>IF(SUM(BC964:BG964)=0,"",IF(BG964="",ROUND(((BC964*3+BD964*3+BE964*3+BF964*3)/12)*5,0),ROUND(((BC964*3+BD964*3+BE964*3+BF964*3+BG964*1)/13)*5,0)))</f>
        <v/>
      </c>
      <c r="BC964" s="119" t="n">
        <v>47</v>
      </c>
      <c r="BD964" s="119" t="n">
        <v>47</v>
      </c>
      <c r="BE964" s="119" t="n">
        <v>43</v>
      </c>
      <c r="BF964" s="119" t="n">
        <v>51</v>
      </c>
      <c r="BG964" s="119" t="n">
        <v>47</v>
      </c>
      <c r="BH964" s="41">
        <f>IF(AND(ISNUMBER(BB964),ISNUMBER(Y964)),BB964-Y964,"")</f>
        <v/>
      </c>
      <c r="BI964" s="119" t="n"/>
      <c r="BJ964" s="119" t="n"/>
      <c r="BK964" s="119" t="n"/>
      <c r="BL964" s="119" t="n"/>
      <c r="BM964" s="119" t="n"/>
    </row>
    <row r="965" ht="15.75" customHeight="1" s="42">
      <c r="A965" s="93" t="n"/>
      <c r="B965" s="94" t="inlineStr">
        <is>
          <t>Bachillerato</t>
        </is>
      </c>
      <c r="C965" s="94" t="n">
        <v>1104</v>
      </c>
      <c r="D965" s="94" t="n"/>
      <c r="E965" s="95" t="n">
        <v>1092853489</v>
      </c>
      <c r="F965" s="96">
        <f>TRIM(G965&amp;" "&amp;H965&amp;" "&amp;I965&amp;" "&amp;J965)</f>
        <v/>
      </c>
      <c r="G965" s="94" t="inlineStr">
        <is>
          <t>Palomino</t>
        </is>
      </c>
      <c r="H965" s="94" t="inlineStr">
        <is>
          <t>Franco</t>
        </is>
      </c>
      <c r="I965" s="94" t="inlineStr">
        <is>
          <t>Freddy</t>
        </is>
      </c>
      <c r="J965" s="97" t="inlineStr">
        <is>
          <t>Andrés</t>
        </is>
      </c>
      <c r="K965" s="98">
        <f>IF(SUM(O965:S965)=0, "", ROUND(((O965*3+P965*3+Q965*3+R965*3+S965*1)/13)*5,0))</f>
        <v/>
      </c>
      <c r="L965" s="99">
        <f>IF(OR($C965="",K965=""),"",COUNTIFS($C$4:$C$1500,$C965,K$4:K$1500,"&gt;"&amp;K965)+1)</f>
        <v/>
      </c>
      <c r="M965" s="99">
        <f>IF(OR($C965="",K965=""),"",IF(AND($C965&gt;=1001,$C965&lt;=1005),COUNTIFS($C$4:$C$1500,"&gt;=1001",$C$4:$C$1500,"&lt;=1005",K$4:K$1500,"&gt;"&amp;K965)+1,IF(AND($C965&gt;=1101,$C965&lt;=1105),COUNTIFS($C$4:$C$1500,"&gt;=1101",$C$4:$C$1500,"&lt;=1105",K$4:K$1500,"&gt;"&amp;K965)+1,IF(AND($C965&gt;=901,$C965&lt;=905),COUNTIFS($C$4:$C$1500,"&gt;=901",$C$4:$C$1500,"&lt;=905",K$4:K$1500,"&gt;"&amp;K965)+1,IF(AND($C965&gt;=801,$C965&lt;=805),COUNTIFS($C$4:$C$1500,"&gt;=801",$C$4:$C$1500,"&lt;=805",K$4:K$1500,"&gt;"&amp;K965)+1,IF(AND($C965&gt;=701,$C965&lt;=705),COUNTIFS($C$4:$C$1500,"&gt;=701",$C$4:$C$1500,"&lt;=705",K$4:K$1500,"&gt;"&amp;K965)+1,IF(AND($C965&gt;=601,$C965&lt;=606),COUNTIFS($C$4:$C$1500,"&gt;=601",$C$4:$C$1500,"&lt;=606",K$4:K$1500,"&gt;"&amp;K965)+1,"")))))))</f>
        <v/>
      </c>
      <c r="N965" s="99">
        <f>IF(OR($C965="",K965=""),"",IF(OR(AND($C965&gt;=1001,$C965&lt;=1005),AND($C965&gt;=1101,$C965&lt;=1105)),COUNTIFS($C$4:$C$1500,"&gt;=1001",$C$4:$C$1500,"&lt;=1005",K$4:K$1500,"&gt;"&amp;K965)+COUNTIFS($C$4:$C$1500,"&gt;=1101",$C$4:$C$1500,"&lt;=1105",K$4:K$1500,"&gt;"&amp;K965)+1,""))</f>
        <v/>
      </c>
      <c r="O965" s="94" t="n">
        <v>43.86</v>
      </c>
      <c r="P965" s="94" t="n">
        <v>43.38</v>
      </c>
      <c r="Q965" s="94" t="n">
        <v>69.48</v>
      </c>
      <c r="R965" s="94" t="n">
        <v>75.61</v>
      </c>
      <c r="S965" s="94" t="n">
        <v>60</v>
      </c>
      <c r="T965" s="99">
        <f>IF(AND(O965&gt;0,O965&lt;36),1,IF(AND(O965&gt;=36,O965&lt;51),2,IF(AND(O965&gt;=51,O965&lt;71),3,IF(AND(O965&gt;=71,O965&lt;=100),4,))))</f>
        <v/>
      </c>
      <c r="U965" s="99">
        <f>IF(AND(P965&gt;0,P965&lt;41),1,IF(AND(P965&gt;=41,P965&lt;56),2,IF(AND(P965&gt;=56,P965&lt;71),3,IF(AND(P965&gt;=71,P965&lt;=100),4,))))</f>
        <v/>
      </c>
      <c r="V965" s="99">
        <f>IF(AND(Q965&gt;0,Q965&lt;41),1,IF(AND(Q965&gt;=41,Q965&lt;56),2,IF(AND(Q965&gt;=56,Q965&lt;71),3,IF(AND(Q965&gt;=71,Q965&lt;=100),4,))))</f>
        <v/>
      </c>
      <c r="W965" s="99">
        <f>IF(AND(R965&gt;0,R965&lt;36),1,IF(AND(R965&gt;=36,R965&lt;51),2,IF(AND(R965&gt;=51,R965&lt;66),3,IF(AND(R965&gt;=66,R965&lt;=100),4,))))</f>
        <v/>
      </c>
      <c r="X965" s="100">
        <f>IF(AND(S965&gt;0,S965&lt;37),1,IF(AND(S965&gt;=37,S965&lt;58),2,IF(AND(S965&gt;=58,S965&lt;71),3,IF(AND(S965&gt;=71,S965&lt;=100),4,))))</f>
        <v/>
      </c>
      <c r="Y965" s="101">
        <f>IF(SUM(AC965:AG965)=0, "", ROUND(((AC965*3+AD965*3+AE965*3+AF965*3+AG965*1)/13)*5,0))</f>
        <v/>
      </c>
      <c r="Z965" s="99">
        <f>IF(OR($C965="",Y965=""),"",COUNTIFS($C$4:$C$1500,$C965,Y$4:Y$1500,"&gt;"&amp;Y965)+1)</f>
        <v/>
      </c>
      <c r="AA965" s="99">
        <f>IF(OR($C965="",Y965=""),"",IF(AND($C965&gt;=1001,$C965&lt;=1005),COUNTIFS($C$4:$C$1500,"&gt;=1001",$C$4:$C$1500,"&lt;=1005",Y$4:Y$1500,"&gt;"&amp;Y965)+1,IF(AND($C965&gt;=1101,$C965&lt;=1105),COUNTIFS($C$4:$C$1500,"&gt;=1101",$C$4:$C$1500,"&lt;=1105",Y$4:Y$1500,"&gt;"&amp;Y965)+1,IF(AND($C965&gt;=901,$C965&lt;=905),COUNTIFS($C$4:$C$1500,"&gt;=901",$C$4:$C$1500,"&lt;=905",Y$4:Y$1500,"&gt;"&amp;Y965)+1,IF(AND($C965&gt;=801,$C965&lt;=805),COUNTIFS($C$4:$C$1500,"&gt;=801",$C$4:$C$1500,"&lt;=805",Y$4:Y$1500,"&gt;"&amp;Y965)+1,IF(AND($C965&gt;=701,$C965&lt;=705),COUNTIFS($C$4:$C$1500,"&gt;=701",$C$4:$C$1500,"&lt;=705",Y$4:Y$1500,"&gt;"&amp;Y965)+1,IF(AND($C965&gt;=601,$C965&lt;=606),COUNTIFS($C$4:$C$1500,"&gt;=601",$C$4:$C$1500,"&lt;=606",Y$4:Y$1500,"&gt;"&amp;Y965)+1,"")))))))</f>
        <v/>
      </c>
      <c r="AB965" s="99">
        <f>IF(OR($C965="",Y965=""),"",IF(OR(AND($C965&gt;=1001,$C965&lt;=1005),AND($C965&gt;=1101,$C965&lt;=1105)),COUNTIFS($C$4:$C$1500,"&gt;=1001",$C$4:$C$1500,"&lt;=1005",Y$4:Y$1500,"&gt;"&amp;Y965)+COUNTIFS($C$4:$C$1500,"&gt;=1101",$C$4:$C$1500,"&lt;=1105",Y$4:Y$1500,"&gt;"&amp;Y965)+1,""))</f>
        <v/>
      </c>
      <c r="AC965" s="94" t="n">
        <v>47.49</v>
      </c>
      <c r="AD965" s="94" t="n">
        <v>45.54</v>
      </c>
      <c r="AE965" s="94" t="n">
        <v>53.4</v>
      </c>
      <c r="AF965" s="94" t="n">
        <v>56.1</v>
      </c>
      <c r="AG965" s="94" t="n">
        <v>50</v>
      </c>
      <c r="AH965" s="99">
        <f>IF(AND(AC965&gt;0,AC965&lt;36),1,IF(AND(AC965&gt;=36,AC965&lt;51),2,IF(AND(AC965&gt;=51,AC965&lt;71),3,IF(AND(AC965&gt;=71,AC965&lt;=100),4,))))</f>
        <v/>
      </c>
      <c r="AI965" s="99">
        <f>IF(AND(AD965&gt;0,AD965&lt;41),1,IF(AND(AD965&gt;=41,AD965&lt;56),2,IF(AND(AD965&gt;=56,AD965&lt;71),3,IF(AND(AD965&gt;=71,AD965&lt;=100),4,))))</f>
        <v/>
      </c>
      <c r="AJ965" s="99">
        <f>IF(AND(AE965&gt;0,AE965&lt;41),1,IF(AND(AE965&gt;=41,AE965&lt;56),2,IF(AND(AE965&gt;=56,AE965&lt;71),3,IF(AND(AE965&gt;=71,AE965&lt;=100),4,))))</f>
        <v/>
      </c>
      <c r="AK965" s="99">
        <f>IF(AND(AF965&gt;0,AF965&lt;36),1,IF(AND(AF965&gt;=36,AF965&lt;51),2,IF(AND(AF965&gt;=51,AF965&lt;66),3,IF(AND(AF965&gt;=66,AF965&lt;=100),4,))))</f>
        <v/>
      </c>
      <c r="AL965" s="100">
        <f>IF(AND(AG965&gt;0,AG965&lt;37),1,IF(AND(AG965&gt;=37,AG965&lt;58),2,IF(AND(AG965&gt;=58,AG965&lt;71),3,IF(AND(AG965&gt;=71,AG965&lt;=100),4,))))</f>
        <v/>
      </c>
      <c r="AM965" s="101">
        <f>IF((Y965&lt;&gt;"")*(K965&lt;&gt;""),Y965-K965,"")</f>
        <v/>
      </c>
      <c r="AN965" s="99">
        <f>IF((Z965&lt;&gt;"")*(L965&lt;&gt;""),Z965-L965,"")</f>
        <v/>
      </c>
      <c r="AO965" s="99">
        <f>IF((AA965&lt;&gt;"")*(M965&lt;&gt;""),AA965-M965,"")</f>
        <v/>
      </c>
      <c r="AP965" s="99">
        <f>IF((AB965&lt;&gt;"")*(N965&lt;&gt;""),AB965-N965,"")</f>
        <v/>
      </c>
      <c r="AQ965" s="94">
        <f>IF((AC965&lt;&gt;"")*(O965&lt;&gt;""),AC965-O965,"")</f>
        <v/>
      </c>
      <c r="AR965" s="94">
        <f>IF((AD965&lt;&gt;"")*(P965&lt;&gt;""),AD965-P965,"")</f>
        <v/>
      </c>
      <c r="AS965" s="94">
        <f>IF((AE965&lt;&gt;"")*(Q965&lt;&gt;""),AE965-Q965,"")</f>
        <v/>
      </c>
      <c r="AT965" s="94">
        <f>IF((AF965&lt;&gt;"")*(R965&lt;&gt;""),AF965-R965,"")</f>
        <v/>
      </c>
      <c r="AU965" s="94">
        <f>IF((AG965&lt;&gt;"")*(S965&lt;&gt;""),AG965-S965,"")</f>
        <v/>
      </c>
      <c r="AV965" s="99">
        <f>IF((AH965&lt;&gt;"")*(T965&lt;&gt;""),AH965-T965,"")</f>
        <v/>
      </c>
      <c r="AW965" s="99">
        <f>IF((AI965&lt;&gt;"")*(U965&lt;&gt;""),AI965-U965,"")</f>
        <v/>
      </c>
      <c r="AX965" s="99">
        <f>IF((AJ965&lt;&gt;"")*(V965&lt;&gt;""),AJ965-V965,"")</f>
        <v/>
      </c>
      <c r="AY965" s="99">
        <f>IF((AK965&lt;&gt;"")*(W965&lt;&gt;""),AK965-W965,"")</f>
        <v/>
      </c>
      <c r="AZ965" s="102">
        <f>IF((AL965&lt;&gt;"")*(X965&lt;&gt;""),AL965-X965,"")</f>
        <v/>
      </c>
      <c r="BA965" s="50">
        <f>IFERROR(__xludf.dummyfunction("AI(""Actúa como un tutor académico y dirígete personalmente al estudiante "" &amp; I965 &amp; "" "" &amp; J965 &amp; "" "" &amp; G965 &amp; "" "" &amp; H965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AM965 &amp; ""'. Diferencias por área: Matemáticas ("" &amp; AQ965 &amp; ""), Ciencias Natura"&amp;"les ("" &amp; AR965 &amp; ""), Sociales ("" &amp; AS965 &amp; ""), Lectura Crítica ("" &amp; AT965 &amp; "") e Inglés ("" &amp; AU965 &amp; ""). Variación en posición: grupo ("" &amp; AN965 &amp; ""), grado ("" &amp; AO965 &amp; "") y media ("" &amp; AP965 &amp; ""). Puntajes Primer Simulacro: Global "" &amp; K965 &amp; "", Mat "" &amp; "&amp;"O4 &amp; "", Cien "" &amp; P965 &amp; "", Soc "" &amp; Q965 &amp; "", Lec "" &amp; R965 &amp; "", Ing "" &amp; S965 &amp; "". Puntajes Segundo Simulacro: Global "" &amp; Y965 &amp; "", Mat "" &amp; AC965 &amp; "", Cien "" &amp; AD965 &amp; "", Soc "" &amp; AE965 &amp; "", Lec "" &amp; AF965 &amp; "", Ing "" &amp; AG965 &amp; "". Escribe un mensaje motivador"&amp;" y breve (máximo 4 líneas)."")
"),"=AI(""Actúa como un tutor académico y dirígete personalmente al estudiante "" &amp; I965 &amp; "" "" &amp; J965 &amp; "" "" &amp; G965 &amp; "" "" &amp; H965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AM965 &amp; ""'. Diferencias por área: Matemáticas ("" &amp; AQ965 &amp; ""), Ciencias Natur"&amp;"ales ("" &amp; AR965 &amp; ""), Sociales ("" &amp; AS965 &amp; ""), Lectura Crítica ("" &amp; AT965 &amp; "") e Inglés ("" &amp; AU965 &amp; ""). Variación en posición: grupo ("" &amp; AN965 &amp; ""), grado ("" &amp; AO965 &amp; "") y media ("" &amp; AP965 &amp; ""). Puntajes Primer Simulacro: Global "" &amp; K965 &amp; "", Mat "" &amp;"&amp;" O965 &amp; "", Cien "" &amp; P965 &amp; "", Soc "" &amp; Q965 &amp; "", Lec "" &amp; R965 &amp; "", Ing "" &amp; S965 &amp; "". Puntajes Segundo Simulacro: Global "" &amp; Y965 &amp; "", Mat "" &amp; AC965 &amp; "", Cien "" &amp; AD965 &amp; "", Soc "" &amp; AE965 &amp; "", Lec "" &amp; AF965 &amp; "", Ing "" &amp; AG965 &amp; "". Escribe un mensaje motivado"&amp;"r y breve (máximo 4 líneas)."")
")</f>
        <v/>
      </c>
      <c r="BB965" s="119">
        <f>IF(SUM(BC965:BG965)=0,"",IF(BG965="",ROUND(((BC965*3+BD965*3+BE965*3+BF965*3)/12)*5,0),ROUND(((BC965*3+BD965*3+BE965*3+BF965*3+BG965*1)/13)*5,0)))</f>
        <v/>
      </c>
      <c r="BC965" s="119" t="n"/>
      <c r="BD965" s="119" t="n"/>
      <c r="BE965" s="119" t="n"/>
      <c r="BF965" s="119" t="n"/>
      <c r="BG965" s="119" t="n"/>
      <c r="BH965" s="41">
        <f>IF(AND(ISNUMBER(BB965),ISNUMBER(Y965)),BB965-Y965,"")</f>
        <v/>
      </c>
      <c r="BI965" s="119" t="n"/>
      <c r="BJ965" s="119" t="n"/>
      <c r="BK965" s="119" t="n"/>
      <c r="BL965" s="119" t="n"/>
      <c r="BM965" s="119" t="n"/>
    </row>
    <row r="966" ht="15.75" customHeight="1" s="42">
      <c r="A966" s="93" t="n"/>
      <c r="B966" s="94" t="inlineStr">
        <is>
          <t>Bachillerato</t>
        </is>
      </c>
      <c r="C966" s="94" t="n">
        <v>1103</v>
      </c>
      <c r="D966" s="94" t="n"/>
      <c r="E966" s="95" t="n">
        <v>1021924280</v>
      </c>
      <c r="F966" s="96">
        <f>TRIM(G966&amp;" "&amp;H966&amp;" "&amp;I966&amp;" "&amp;J966)</f>
        <v/>
      </c>
      <c r="G966" s="94" t="inlineStr">
        <is>
          <t>Piedrahita</t>
        </is>
      </c>
      <c r="H966" s="94" t="inlineStr">
        <is>
          <t>Álvarez</t>
        </is>
      </c>
      <c r="I966" s="94" t="inlineStr">
        <is>
          <t>Salome</t>
        </is>
      </c>
      <c r="J966" s="97" t="n"/>
      <c r="K966" s="98">
        <f>IF(SUM(O966:S966)=0, "", ROUND(((O966*3+P966*3+Q966*3+R966*3+S966*1)/13)*5,0))</f>
        <v/>
      </c>
      <c r="L966" s="99">
        <f>IF(OR($C966="",K966=""),"",COUNTIFS($C$4:$C$1500,$C966,K$4:K$1500,"&gt;"&amp;K966)+1)</f>
        <v/>
      </c>
      <c r="M966" s="99">
        <f>IF(OR($C966="",K966=""),"",IF(AND($C966&gt;=1001,$C966&lt;=1005),COUNTIFS($C$4:$C$1500,"&gt;=1001",$C$4:$C$1500,"&lt;=1005",K$4:K$1500,"&gt;"&amp;K966)+1,IF(AND($C966&gt;=1101,$C966&lt;=1105),COUNTIFS($C$4:$C$1500,"&gt;=1101",$C$4:$C$1500,"&lt;=1105",K$4:K$1500,"&gt;"&amp;K966)+1,IF(AND($C966&gt;=901,$C966&lt;=905),COUNTIFS($C$4:$C$1500,"&gt;=901",$C$4:$C$1500,"&lt;=905",K$4:K$1500,"&gt;"&amp;K966)+1,IF(AND($C966&gt;=801,$C966&lt;=805),COUNTIFS($C$4:$C$1500,"&gt;=801",$C$4:$C$1500,"&lt;=805",K$4:K$1500,"&gt;"&amp;K966)+1,IF(AND($C966&gt;=701,$C966&lt;=705),COUNTIFS($C$4:$C$1500,"&gt;=701",$C$4:$C$1500,"&lt;=705",K$4:K$1500,"&gt;"&amp;K966)+1,IF(AND($C966&gt;=601,$C966&lt;=606),COUNTIFS($C$4:$C$1500,"&gt;=601",$C$4:$C$1500,"&lt;=606",K$4:K$1500,"&gt;"&amp;K966)+1,"")))))))</f>
        <v/>
      </c>
      <c r="N966" s="99">
        <f>IF(OR($C966="",K966=""),"",IF(OR(AND($C966&gt;=1001,$C966&lt;=1005),AND($C966&gt;=1101,$C966&lt;=1105)),COUNTIFS($C$4:$C$1500,"&gt;=1001",$C$4:$C$1500,"&lt;=1005",K$4:K$1500,"&gt;"&amp;K966)+COUNTIFS($C$4:$C$1500,"&gt;=1101",$C$4:$C$1500,"&lt;=1105",K$4:K$1500,"&gt;"&amp;K966)+1,""))</f>
        <v/>
      </c>
      <c r="O966" s="94" t="n">
        <v>57.94</v>
      </c>
      <c r="P966" s="94" t="n">
        <v>73.31</v>
      </c>
      <c r="Q966" s="94" t="n">
        <v>61.81</v>
      </c>
      <c r="R966" s="94" t="n">
        <v>58.54</v>
      </c>
      <c r="S966" s="94" t="n">
        <v>45.45</v>
      </c>
      <c r="T966" s="99">
        <f>IF(AND(O966&gt;0,O966&lt;36),1,IF(AND(O966&gt;=36,O966&lt;51),2,IF(AND(O966&gt;=51,O966&lt;71),3,IF(AND(O966&gt;=71,O966&lt;=100),4,))))</f>
        <v/>
      </c>
      <c r="U966" s="99">
        <f>IF(AND(P966&gt;0,P966&lt;41),1,IF(AND(P966&gt;=41,P966&lt;56),2,IF(AND(P966&gt;=56,P966&lt;71),3,IF(AND(P966&gt;=71,P966&lt;=100),4,))))</f>
        <v/>
      </c>
      <c r="V966" s="99">
        <f>IF(AND(Q966&gt;0,Q966&lt;41),1,IF(AND(Q966&gt;=41,Q966&lt;56),2,IF(AND(Q966&gt;=56,Q966&lt;71),3,IF(AND(Q966&gt;=71,Q966&lt;=100),4,))))</f>
        <v/>
      </c>
      <c r="W966" s="99">
        <f>IF(AND(R966&gt;0,R966&lt;36),1,IF(AND(R966&gt;=36,R966&lt;51),2,IF(AND(R966&gt;=51,R966&lt;66),3,IF(AND(R966&gt;=66,R966&lt;=100),4,))))</f>
        <v/>
      </c>
      <c r="X966" s="100">
        <f>IF(AND(S966&gt;0,S966&lt;37),1,IF(AND(S966&gt;=37,S966&lt;58),2,IF(AND(S966&gt;=58,S966&lt;71),3,IF(AND(S966&gt;=71,S966&lt;=100),4,))))</f>
        <v/>
      </c>
      <c r="Y966" s="101">
        <f>IF(SUM(AC966:AG966)=0, "", ROUND(((AC966*3+AD966*3+AE966*3+AF966*3+AG966*1)/13)*5,0))</f>
        <v/>
      </c>
      <c r="Z966" s="99">
        <f>IF(OR($C966="",Y966=""),"",COUNTIFS($C$4:$C$1500,$C966,Y$4:Y$1500,"&gt;"&amp;Y966)+1)</f>
        <v/>
      </c>
      <c r="AA966" s="99">
        <f>IF(OR($C966="",Y966=""),"",IF(AND($C966&gt;=1001,$C966&lt;=1005),COUNTIFS($C$4:$C$1500,"&gt;=1001",$C$4:$C$1500,"&lt;=1005",Y$4:Y$1500,"&gt;"&amp;Y966)+1,IF(AND($C966&gt;=1101,$C966&lt;=1105),COUNTIFS($C$4:$C$1500,"&gt;=1101",$C$4:$C$1500,"&lt;=1105",Y$4:Y$1500,"&gt;"&amp;Y966)+1,IF(AND($C966&gt;=901,$C966&lt;=905),COUNTIFS($C$4:$C$1500,"&gt;=901",$C$4:$C$1500,"&lt;=905",Y$4:Y$1500,"&gt;"&amp;Y966)+1,IF(AND($C966&gt;=801,$C966&lt;=805),COUNTIFS($C$4:$C$1500,"&gt;=801",$C$4:$C$1500,"&lt;=805",Y$4:Y$1500,"&gt;"&amp;Y966)+1,IF(AND($C966&gt;=701,$C966&lt;=705),COUNTIFS($C$4:$C$1500,"&gt;=701",$C$4:$C$1500,"&lt;=705",Y$4:Y$1500,"&gt;"&amp;Y966)+1,IF(AND($C966&gt;=601,$C966&lt;=606),COUNTIFS($C$4:$C$1500,"&gt;=601",$C$4:$C$1500,"&lt;=606",Y$4:Y$1500,"&gt;"&amp;Y966)+1,"")))))))</f>
        <v/>
      </c>
      <c r="AB966" s="99">
        <f>IF(OR($C966="",Y966=""),"",IF(OR(AND($C966&gt;=1001,$C966&lt;=1005),AND($C966&gt;=1101,$C966&lt;=1105)),COUNTIFS($C$4:$C$1500,"&gt;=1001",$C$4:$C$1500,"&lt;=1005",Y$4:Y$1500,"&gt;"&amp;Y966)+COUNTIFS($C$4:$C$1500,"&gt;=1101",$C$4:$C$1500,"&lt;=1105",Y$4:Y$1500,"&gt;"&amp;Y966)+1,""))</f>
        <v/>
      </c>
      <c r="AC966" s="94" t="n">
        <v>56.88</v>
      </c>
      <c r="AD966" s="94" t="n">
        <v>59.1</v>
      </c>
      <c r="AE966" s="94" t="n">
        <v>64.31</v>
      </c>
      <c r="AF966" s="94" t="n">
        <v>58.9</v>
      </c>
      <c r="AG966" s="94" t="n">
        <v>52.27</v>
      </c>
      <c r="AH966" s="99">
        <f>IF(AND(AC966&gt;0,AC966&lt;36),1,IF(AND(AC966&gt;=36,AC966&lt;51),2,IF(AND(AC966&gt;=51,AC966&lt;71),3,IF(AND(AC966&gt;=71,AC966&lt;=100),4,))))</f>
        <v/>
      </c>
      <c r="AI966" s="99">
        <f>IF(AND(AD966&gt;0,AD966&lt;41),1,IF(AND(AD966&gt;=41,AD966&lt;56),2,IF(AND(AD966&gt;=56,AD966&lt;71),3,IF(AND(AD966&gt;=71,AD966&lt;=100),4,))))</f>
        <v/>
      </c>
      <c r="AJ966" s="99">
        <f>IF(AND(AE966&gt;0,AE966&lt;41),1,IF(AND(AE966&gt;=41,AE966&lt;56),2,IF(AND(AE966&gt;=56,AE966&lt;71),3,IF(AND(AE966&gt;=71,AE966&lt;=100),4,))))</f>
        <v/>
      </c>
      <c r="AK966" s="99">
        <f>IF(AND(AF966&gt;0,AF966&lt;36),1,IF(AND(AF966&gt;=36,AF966&lt;51),2,IF(AND(AF966&gt;=51,AF966&lt;66),3,IF(AND(AF966&gt;=66,AF966&lt;=100),4,))))</f>
        <v/>
      </c>
      <c r="AL966" s="100">
        <f>IF(AND(AG966&gt;0,AG966&lt;37),1,IF(AND(AG966&gt;=37,AG966&lt;58),2,IF(AND(AG966&gt;=58,AG966&lt;71),3,IF(AND(AG966&gt;=71,AG966&lt;=100),4,))))</f>
        <v/>
      </c>
      <c r="AM966" s="101">
        <f>IF((Y966&lt;&gt;"")*(K966&lt;&gt;""),Y966-K966,"")</f>
        <v/>
      </c>
      <c r="AN966" s="99">
        <f>IF((Z966&lt;&gt;"")*(L966&lt;&gt;""),Z966-L966,"")</f>
        <v/>
      </c>
      <c r="AO966" s="99">
        <f>IF((AA966&lt;&gt;"")*(M966&lt;&gt;""),AA966-M966,"")</f>
        <v/>
      </c>
      <c r="AP966" s="99">
        <f>IF((AB966&lt;&gt;"")*(N966&lt;&gt;""),AB966-N966,"")</f>
        <v/>
      </c>
      <c r="AQ966" s="94">
        <f>IF((AC966&lt;&gt;"")*(O966&lt;&gt;""),AC966-O966,"")</f>
        <v/>
      </c>
      <c r="AR966" s="94">
        <f>IF((AD966&lt;&gt;"")*(P966&lt;&gt;""),AD966-P966,"")</f>
        <v/>
      </c>
      <c r="AS966" s="94">
        <f>IF((AE966&lt;&gt;"")*(Q966&lt;&gt;""),AE966-Q966,"")</f>
        <v/>
      </c>
      <c r="AT966" s="94">
        <f>IF((AF966&lt;&gt;"")*(R966&lt;&gt;""),AF966-R966,"")</f>
        <v/>
      </c>
      <c r="AU966" s="94">
        <f>IF((AG966&lt;&gt;"")*(S966&lt;&gt;""),AG966-S966,"")</f>
        <v/>
      </c>
      <c r="AV966" s="99">
        <f>IF((AH966&lt;&gt;"")*(T966&lt;&gt;""),AH966-T966,"")</f>
        <v/>
      </c>
      <c r="AW966" s="99">
        <f>IF((AI966&lt;&gt;"")*(U966&lt;&gt;""),AI966-U966,"")</f>
        <v/>
      </c>
      <c r="AX966" s="99">
        <f>IF((AJ966&lt;&gt;"")*(V966&lt;&gt;""),AJ966-V966,"")</f>
        <v/>
      </c>
      <c r="AY966" s="99">
        <f>IF((AK966&lt;&gt;"")*(W966&lt;&gt;""),AK966-W966,"")</f>
        <v/>
      </c>
      <c r="AZ966" s="102">
        <f>IF((AL966&lt;&gt;"")*(X966&lt;&gt;""),AL966-X966,"")</f>
        <v/>
      </c>
      <c r="BA966" s="50">
        <f>IFERROR(__xludf.dummyfunction("AI(""Actúa como un tutor académico y dirígete personalmente al estudiante "" &amp; I966 &amp; "" "" &amp; J966 &amp; "" "" &amp; G966 &amp; "" "" &amp; H966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AM966 &amp; ""'. Diferencias por área: Matemáticas ("" &amp; AQ966 &amp; ""), Ciencias Natura"&amp;"les ("" &amp; AR966 &amp; ""), Sociales ("" &amp; AS966 &amp; ""), Lectura Crítica ("" &amp; AT966 &amp; "") e Inglés ("" &amp; AU966 &amp; ""). Variación en posición: grupo ("" &amp; AN966 &amp; ""), grado ("" &amp; AO966 &amp; "") y media ("" &amp; AP966 &amp; ""). Puntajes Primer Simulacro: Global "" &amp; K966 &amp; "", Mat "" &amp; "&amp;"O4 &amp; "", Cien "" &amp; P966 &amp; "", Soc "" &amp; Q966 &amp; "", Lec "" &amp; R966 &amp; "", Ing "" &amp; S966 &amp; "". Puntajes Segundo Simulacro: Global "" &amp; Y966 &amp; "", Mat "" &amp; AC966 &amp; "", Cien "" &amp; AD966 &amp; "", Soc "" &amp; AE966 &amp; "", Lec "" &amp; AF966 &amp; "", Ing "" &amp; AG966 &amp; "". Escribe un mensaje motivador"&amp;" y breve (máximo 4 líneas)."")
"),"=AI(""Actúa como un tutor académico y dirígete personalmente al estudiante "" &amp; I966 &amp; "" "" &amp; J966 &amp; "" "" &amp; G966 &amp; "" "" &amp; H966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AM966 &amp; ""'. Diferencias por área: Matemáticas ("" &amp; AQ966 &amp; ""), Ciencias Natur"&amp;"ales ("" &amp; AR966 &amp; ""), Sociales ("" &amp; AS966 &amp; ""), Lectura Crítica ("" &amp; AT966 &amp; "") e Inglés ("" &amp; AU966 &amp; ""). Variación en posición: grupo ("" &amp; AN966 &amp; ""), grado ("" &amp; AO966 &amp; "") y media ("" &amp; AP966 &amp; ""). Puntajes Primer Simulacro: Global "" &amp; K966 &amp; "", Mat "" &amp;"&amp;" O966 &amp; "", Cien "" &amp; P966 &amp; "", Soc "" &amp; Q966 &amp; "", Lec "" &amp; R966 &amp; "", Ing "" &amp; S966 &amp; "". Puntajes Segundo Simulacro: Global "" &amp; Y966 &amp; "", Mat "" &amp; AC966 &amp; "", Cien "" &amp; AD966 &amp; "", Soc "" &amp; AE966 &amp; "", Lec "" &amp; AF966 &amp; "", Ing "" &amp; AG966 &amp; "". Escribe un mensaje motivado"&amp;"r y breve (máximo 4 líneas)."")
")</f>
        <v/>
      </c>
      <c r="BB966" s="119">
        <f>IF(SUM(BC966:BG966)=0,"",IF(BG966="",ROUND(((BC966*3+BD966*3+BE966*3+BF966*3)/12)*5,0),ROUND(((BC966*3+BD966*3+BE966*3+BF966*3+BG966*1)/13)*5,0)))</f>
        <v/>
      </c>
      <c r="BC966" s="119" t="n">
        <v>61</v>
      </c>
      <c r="BD966" s="119" t="n">
        <v>63</v>
      </c>
      <c r="BE966" s="119" t="n">
        <v>67</v>
      </c>
      <c r="BF966" s="119" t="n">
        <v>68</v>
      </c>
      <c r="BG966" s="119" t="n">
        <v>57</v>
      </c>
      <c r="BH966" s="41">
        <f>IF(AND(ISNUMBER(BB966),ISNUMBER(Y966)),BB966-Y966,"")</f>
        <v/>
      </c>
      <c r="BI966" s="119" t="n"/>
      <c r="BJ966" s="119" t="n"/>
      <c r="BK966" s="119" t="n"/>
      <c r="BL966" s="119" t="n"/>
      <c r="BM966" s="119" t="n"/>
    </row>
    <row r="967" ht="15.75" customHeight="1" s="42">
      <c r="A967" s="93" t="n"/>
      <c r="B967" s="94" t="inlineStr">
        <is>
          <t>Bachillerato</t>
        </is>
      </c>
      <c r="C967" s="94" t="n">
        <v>1103</v>
      </c>
      <c r="D967" s="94" t="n"/>
      <c r="E967" s="95" t="n">
        <v>1011592471</v>
      </c>
      <c r="F967" s="96">
        <f>TRIM(G967&amp;" "&amp;H967&amp;" "&amp;I967&amp;" "&amp;J967)</f>
        <v/>
      </c>
      <c r="G967" s="94" t="inlineStr">
        <is>
          <t>Quiroz</t>
        </is>
      </c>
      <c r="H967" s="94" t="inlineStr">
        <is>
          <t>Vargas</t>
        </is>
      </c>
      <c r="I967" s="94" t="inlineStr">
        <is>
          <t>Ashley</t>
        </is>
      </c>
      <c r="J967" s="97" t="inlineStr">
        <is>
          <t>Sofia</t>
        </is>
      </c>
      <c r="K967" s="98">
        <f>IF(SUM(O967:S967)=0, "", ROUND(((O967*3+P967*3+Q967*3+R967*3+S967*1)/13)*5,0))</f>
        <v/>
      </c>
      <c r="L967" s="99">
        <f>IF(OR($C967="",K967=""),"",COUNTIFS($C$4:$C$1500,$C967,K$4:K$1500,"&gt;"&amp;K967)+1)</f>
        <v/>
      </c>
      <c r="M967" s="99">
        <f>IF(OR($C967="",K967=""),"",IF(AND($C967&gt;=1001,$C967&lt;=1005),COUNTIFS($C$4:$C$1500,"&gt;=1001",$C$4:$C$1500,"&lt;=1005",K$4:K$1500,"&gt;"&amp;K967)+1,IF(AND($C967&gt;=1101,$C967&lt;=1105),COUNTIFS($C$4:$C$1500,"&gt;=1101",$C$4:$C$1500,"&lt;=1105",K$4:K$1500,"&gt;"&amp;K967)+1,IF(AND($C967&gt;=901,$C967&lt;=905),COUNTIFS($C$4:$C$1500,"&gt;=901",$C$4:$C$1500,"&lt;=905",K$4:K$1500,"&gt;"&amp;K967)+1,IF(AND($C967&gt;=801,$C967&lt;=805),COUNTIFS($C$4:$C$1500,"&gt;=801",$C$4:$C$1500,"&lt;=805",K$4:K$1500,"&gt;"&amp;K967)+1,IF(AND($C967&gt;=701,$C967&lt;=705),COUNTIFS($C$4:$C$1500,"&gt;=701",$C$4:$C$1500,"&lt;=705",K$4:K$1500,"&gt;"&amp;K967)+1,IF(AND($C967&gt;=601,$C967&lt;=606),COUNTIFS($C$4:$C$1500,"&gt;=601",$C$4:$C$1500,"&lt;=606",K$4:K$1500,"&gt;"&amp;K967)+1,"")))))))</f>
        <v/>
      </c>
      <c r="N967" s="99">
        <f>IF(OR($C967="",K967=""),"",IF(OR(AND($C967&gt;=1001,$C967&lt;=1005),AND($C967&gt;=1101,$C967&lt;=1105)),COUNTIFS($C$4:$C$1500,"&gt;=1001",$C$4:$C$1500,"&lt;=1005",K$4:K$1500,"&gt;"&amp;K967)+COUNTIFS($C$4:$C$1500,"&gt;=1101",$C$4:$C$1500,"&lt;=1105",K$4:K$1500,"&gt;"&amp;K967)+1,""))</f>
        <v/>
      </c>
      <c r="O967" s="94" t="n">
        <v>26.88</v>
      </c>
      <c r="P967" s="94" t="n">
        <v>46.29</v>
      </c>
      <c r="Q967" s="94" t="n">
        <v>35.52</v>
      </c>
      <c r="R967" s="94" t="n">
        <v>51.22</v>
      </c>
      <c r="S967" s="94" t="n">
        <v>38.18</v>
      </c>
      <c r="T967" s="99">
        <f>IF(AND(O967&gt;0,O967&lt;36),1,IF(AND(O967&gt;=36,O967&lt;51),2,IF(AND(O967&gt;=51,O967&lt;71),3,IF(AND(O967&gt;=71,O967&lt;=100),4,))))</f>
        <v/>
      </c>
      <c r="U967" s="99">
        <f>IF(AND(P967&gt;0,P967&lt;41),1,IF(AND(P967&gt;=41,P967&lt;56),2,IF(AND(P967&gt;=56,P967&lt;71),3,IF(AND(P967&gt;=71,P967&lt;=100),4,))))</f>
        <v/>
      </c>
      <c r="V967" s="99">
        <f>IF(AND(Q967&gt;0,Q967&lt;41),1,IF(AND(Q967&gt;=41,Q967&lt;56),2,IF(AND(Q967&gt;=56,Q967&lt;71),3,IF(AND(Q967&gt;=71,Q967&lt;=100),4,))))</f>
        <v/>
      </c>
      <c r="W967" s="99">
        <f>IF(AND(R967&gt;0,R967&lt;36),1,IF(AND(R967&gt;=36,R967&lt;51),2,IF(AND(R967&gt;=51,R967&lt;66),3,IF(AND(R967&gt;=66,R967&lt;=100),4,))))</f>
        <v/>
      </c>
      <c r="X967" s="100">
        <f>IF(AND(S967&gt;0,S967&lt;37),1,IF(AND(S967&gt;=37,S967&lt;58),2,IF(AND(S967&gt;=58,S967&lt;71),3,IF(AND(S967&gt;=71,S967&lt;=100),4,))))</f>
        <v/>
      </c>
      <c r="Y967" s="101">
        <f>IF(SUM(AC967:AG967)=0, "", ROUND(((AC967*3+AD967*3+AE967*3+AF967*3+AG967*1)/13)*5,0))</f>
        <v/>
      </c>
      <c r="Z967" s="99">
        <f>IF(OR($C967="",Y967=""),"",COUNTIFS($C$4:$C$1500,$C967,Y$4:Y$1500,"&gt;"&amp;Y967)+1)</f>
        <v/>
      </c>
      <c r="AA967" s="99">
        <f>IF(OR($C967="",Y967=""),"",IF(AND($C967&gt;=1001,$C967&lt;=1005),COUNTIFS($C$4:$C$1500,"&gt;=1001",$C$4:$C$1500,"&lt;=1005",Y$4:Y$1500,"&gt;"&amp;Y967)+1,IF(AND($C967&gt;=1101,$C967&lt;=1105),COUNTIFS($C$4:$C$1500,"&gt;=1101",$C$4:$C$1500,"&lt;=1105",Y$4:Y$1500,"&gt;"&amp;Y967)+1,IF(AND($C967&gt;=901,$C967&lt;=905),COUNTIFS($C$4:$C$1500,"&gt;=901",$C$4:$C$1500,"&lt;=905",Y$4:Y$1500,"&gt;"&amp;Y967)+1,IF(AND($C967&gt;=801,$C967&lt;=805),COUNTIFS($C$4:$C$1500,"&gt;=801",$C$4:$C$1500,"&lt;=805",Y$4:Y$1500,"&gt;"&amp;Y967)+1,IF(AND($C967&gt;=701,$C967&lt;=705),COUNTIFS($C$4:$C$1500,"&gt;=701",$C$4:$C$1500,"&lt;=705",Y$4:Y$1500,"&gt;"&amp;Y967)+1,IF(AND($C967&gt;=601,$C967&lt;=606),COUNTIFS($C$4:$C$1500,"&gt;=601",$C$4:$C$1500,"&lt;=606",Y$4:Y$1500,"&gt;"&amp;Y967)+1,"")))))))</f>
        <v/>
      </c>
      <c r="AB967" s="99">
        <f>IF(OR($C967="",Y967=""),"",IF(OR(AND($C967&gt;=1001,$C967&lt;=1005),AND($C967&gt;=1101,$C967&lt;=1105)),COUNTIFS($C$4:$C$1500,"&gt;=1001",$C$4:$C$1500,"&lt;=1005",Y$4:Y$1500,"&gt;"&amp;Y967)+COUNTIFS($C$4:$C$1500,"&gt;=1101",$C$4:$C$1500,"&lt;=1105",Y$4:Y$1500,"&gt;"&amp;Y967)+1,""))</f>
        <v/>
      </c>
      <c r="AC967" s="94" t="n">
        <v>48.09</v>
      </c>
      <c r="AD967" s="94" t="n">
        <v>26.85</v>
      </c>
      <c r="AE967" s="94" t="n">
        <v>35.09</v>
      </c>
      <c r="AF967" s="94" t="n">
        <v>35.85</v>
      </c>
      <c r="AG967" s="94" t="n">
        <v>29.27</v>
      </c>
      <c r="AH967" s="99">
        <f>IF(AND(AC967&gt;0,AC967&lt;36),1,IF(AND(AC967&gt;=36,AC967&lt;51),2,IF(AND(AC967&gt;=51,AC967&lt;71),3,IF(AND(AC967&gt;=71,AC967&lt;=100),4,))))</f>
        <v/>
      </c>
      <c r="AI967" s="99">
        <f>IF(AND(AD967&gt;0,AD967&lt;41),1,IF(AND(AD967&gt;=41,AD967&lt;56),2,IF(AND(AD967&gt;=56,AD967&lt;71),3,IF(AND(AD967&gt;=71,AD967&lt;=100),4,))))</f>
        <v/>
      </c>
      <c r="AJ967" s="99">
        <f>IF(AND(AE967&gt;0,AE967&lt;41),1,IF(AND(AE967&gt;=41,AE967&lt;56),2,IF(AND(AE967&gt;=56,AE967&lt;71),3,IF(AND(AE967&gt;=71,AE967&lt;=100),4,))))</f>
        <v/>
      </c>
      <c r="AK967" s="99">
        <f>IF(AND(AF967&gt;0,AF967&lt;36),1,IF(AND(AF967&gt;=36,AF967&lt;51),2,IF(AND(AF967&gt;=51,AF967&lt;66),3,IF(AND(AF967&gt;=66,AF967&lt;=100),4,))))</f>
        <v/>
      </c>
      <c r="AL967" s="100">
        <f>IF(AND(AG967&gt;0,AG967&lt;37),1,IF(AND(AG967&gt;=37,AG967&lt;58),2,IF(AND(AG967&gt;=58,AG967&lt;71),3,IF(AND(AG967&gt;=71,AG967&lt;=100),4,))))</f>
        <v/>
      </c>
      <c r="AM967" s="101">
        <f>IF((Y967&lt;&gt;"")*(K967&lt;&gt;""),Y967-K967,"")</f>
        <v/>
      </c>
      <c r="AN967" s="99">
        <f>IF((Z967&lt;&gt;"")*(L967&lt;&gt;""),Z967-L967,"")</f>
        <v/>
      </c>
      <c r="AO967" s="99">
        <f>IF((AA967&lt;&gt;"")*(M967&lt;&gt;""),AA967-M967,"")</f>
        <v/>
      </c>
      <c r="AP967" s="99">
        <f>IF((AB967&lt;&gt;"")*(N967&lt;&gt;""),AB967-N967,"")</f>
        <v/>
      </c>
      <c r="AQ967" s="94">
        <f>IF((AC967&lt;&gt;"")*(O967&lt;&gt;""),AC967-O967,"")</f>
        <v/>
      </c>
      <c r="AR967" s="94">
        <f>IF((AD967&lt;&gt;"")*(P967&lt;&gt;""),AD967-P967,"")</f>
        <v/>
      </c>
      <c r="AS967" s="94">
        <f>IF((AE967&lt;&gt;"")*(Q967&lt;&gt;""),AE967-Q967,"")</f>
        <v/>
      </c>
      <c r="AT967" s="94">
        <f>IF((AF967&lt;&gt;"")*(R967&lt;&gt;""),AF967-R967,"")</f>
        <v/>
      </c>
      <c r="AU967" s="94">
        <f>IF((AG967&lt;&gt;"")*(S967&lt;&gt;""),AG967-S967,"")</f>
        <v/>
      </c>
      <c r="AV967" s="99">
        <f>IF((AH967&lt;&gt;"")*(T967&lt;&gt;""),AH967-T967,"")</f>
        <v/>
      </c>
      <c r="AW967" s="99">
        <f>IF((AI967&lt;&gt;"")*(U967&lt;&gt;""),AI967-U967,"")</f>
        <v/>
      </c>
      <c r="AX967" s="99">
        <f>IF((AJ967&lt;&gt;"")*(V967&lt;&gt;""),AJ967-V967,"")</f>
        <v/>
      </c>
      <c r="AY967" s="99">
        <f>IF((AK967&lt;&gt;"")*(W967&lt;&gt;""),AK967-W967,"")</f>
        <v/>
      </c>
      <c r="AZ967" s="102">
        <f>IF((AL967&lt;&gt;"")*(X967&lt;&gt;""),AL967-X967,"")</f>
        <v/>
      </c>
      <c r="BA967" s="50">
        <f>IFERROR(__xludf.dummyfunction("AI(""Actúa como un tutor académico y dirígete personalmente al estudiante "" &amp; I967 &amp; "" "" &amp; J967 &amp; "" "" &amp; G967 &amp; "" "" &amp; H967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AM967 &amp; ""'. Diferencias por área: Matemáticas ("" &amp; AQ967 &amp; ""), Ciencias Natura"&amp;"les ("" &amp; AR967 &amp; ""), Sociales ("" &amp; AS967 &amp; ""), Lectura Crítica ("" &amp; AT967 &amp; "") e Inglés ("" &amp; AU967 &amp; ""). Variación en posición: grupo ("" &amp; AN967 &amp; ""), grado ("" &amp; AO967 &amp; "") y media ("" &amp; AP967 &amp; ""). Puntajes Primer Simulacro: Global "" &amp; K967 &amp; "", Mat "" &amp; "&amp;"O4 &amp; "", Cien "" &amp; P967 &amp; "", Soc "" &amp; Q967 &amp; "", Lec "" &amp; R967 &amp; "", Ing "" &amp; S967 &amp; "". Puntajes Segundo Simulacro: Global "" &amp; Y967 &amp; "", Mat "" &amp; AC967 &amp; "", Cien "" &amp; AD967 &amp; "", Soc "" &amp; AE967 &amp; "", Lec "" &amp; AF967 &amp; "", Ing "" &amp; AG967 &amp; "". Escribe un mensaje motivador"&amp;" y breve (máximo 4 líneas)."")
"),"=AI(""Actúa como un tutor académico y dirígete personalmente al estudiante "" &amp; I967 &amp; "" "" &amp; J967 &amp; "" "" &amp; G967 &amp; "" "" &amp; H967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AM967 &amp; ""'. Diferencias por área: Matemáticas ("" &amp; AQ967 &amp; ""), Ciencias Natur"&amp;"ales ("" &amp; AR967 &amp; ""), Sociales ("" &amp; AS967 &amp; ""), Lectura Crítica ("" &amp; AT967 &amp; "") e Inglés ("" &amp; AU967 &amp; ""). Variación en posición: grupo ("" &amp; AN967 &amp; ""), grado ("" &amp; AO967 &amp; "") y media ("" &amp; AP967 &amp; ""). Puntajes Primer Simulacro: Global "" &amp; K967 &amp; "", Mat "" &amp;"&amp;" O967 &amp; "", Cien "" &amp; P967 &amp; "", Soc "" &amp; Q967 &amp; "", Lec "" &amp; R967 &amp; "", Ing "" &amp; S967 &amp; "". Puntajes Segundo Simulacro: Global "" &amp; Y967 &amp; "", Mat "" &amp; AC967 &amp; "", Cien "" &amp; AD967 &amp; "", Soc "" &amp; AE967 &amp; "", Lec "" &amp; AF967 &amp; "", Ing "" &amp; AG967 &amp; "". Escribe un mensaje motivado"&amp;"r y breve (máximo 4 líneas)."")
")</f>
        <v/>
      </c>
      <c r="BB967" s="119">
        <f>IF(SUM(BC967:BG967)=0,"",IF(BG967="",ROUND(((BC967*3+BD967*3+BE967*3+BF967*3)/12)*5,0),ROUND(((BC967*3+BD967*3+BE967*3+BF967*3+BG967*1)/13)*5,0)))</f>
        <v/>
      </c>
      <c r="BC967" s="119" t="n">
        <v>53</v>
      </c>
      <c r="BD967" s="119" t="n">
        <v>42</v>
      </c>
      <c r="BE967" s="119" t="n">
        <v>32</v>
      </c>
      <c r="BF967" s="119" t="n">
        <v>40</v>
      </c>
      <c r="BG967" s="119" t="n">
        <v>40</v>
      </c>
      <c r="BH967" s="41">
        <f>IF(AND(ISNUMBER(BB967),ISNUMBER(Y967)),BB967-Y967,"")</f>
        <v/>
      </c>
      <c r="BI967" s="119" t="n"/>
      <c r="BJ967" s="119" t="n"/>
      <c r="BK967" s="119" t="n"/>
      <c r="BL967" s="119" t="n"/>
      <c r="BM967" s="119" t="n"/>
    </row>
    <row r="968" ht="15.75" customHeight="1" s="42">
      <c r="A968" s="93" t="n"/>
      <c r="B968" s="94" t="inlineStr">
        <is>
          <t>Bachillerato</t>
        </is>
      </c>
      <c r="C968" s="94" t="n">
        <v>1103</v>
      </c>
      <c r="D968" s="94" t="n"/>
      <c r="E968" s="95" t="n">
        <v>1011593013</v>
      </c>
      <c r="F968" s="96">
        <f>TRIM(G968&amp;" "&amp;H968&amp;" "&amp;I968&amp;" "&amp;J968)</f>
        <v/>
      </c>
      <c r="G968" s="94" t="inlineStr">
        <is>
          <t>Rivera</t>
        </is>
      </c>
      <c r="H968" s="94" t="inlineStr">
        <is>
          <t>Morales</t>
        </is>
      </c>
      <c r="I968" s="94" t="inlineStr">
        <is>
          <t>Yeimi</t>
        </is>
      </c>
      <c r="J968" s="97" t="inlineStr">
        <is>
          <t>Lorena</t>
        </is>
      </c>
      <c r="K968" s="98">
        <f>IF(SUM(O968:S968)=0, "", ROUND(((O968*3+P968*3+Q968*3+R968*3+S968*1)/13)*5,0))</f>
        <v/>
      </c>
      <c r="L968" s="99">
        <f>IF(OR($C968="",K968=""),"",COUNTIFS($C$4:$C$1500,$C968,K$4:K$1500,"&gt;"&amp;K968)+1)</f>
        <v/>
      </c>
      <c r="M968" s="99">
        <f>IF(OR($C968="",K968=""),"",IF(AND($C968&gt;=1001,$C968&lt;=1005),COUNTIFS($C$4:$C$1500,"&gt;=1001",$C$4:$C$1500,"&lt;=1005",K$4:K$1500,"&gt;"&amp;K968)+1,IF(AND($C968&gt;=1101,$C968&lt;=1105),COUNTIFS($C$4:$C$1500,"&gt;=1101",$C$4:$C$1500,"&lt;=1105",K$4:K$1500,"&gt;"&amp;K968)+1,IF(AND($C968&gt;=901,$C968&lt;=905),COUNTIFS($C$4:$C$1500,"&gt;=901",$C$4:$C$1500,"&lt;=905",K$4:K$1500,"&gt;"&amp;K968)+1,IF(AND($C968&gt;=801,$C968&lt;=805),COUNTIFS($C$4:$C$1500,"&gt;=801",$C$4:$C$1500,"&lt;=805",K$4:K$1500,"&gt;"&amp;K968)+1,IF(AND($C968&gt;=701,$C968&lt;=705),COUNTIFS($C$4:$C$1500,"&gt;=701",$C$4:$C$1500,"&lt;=705",K$4:K$1500,"&gt;"&amp;K968)+1,IF(AND($C968&gt;=601,$C968&lt;=606),COUNTIFS($C$4:$C$1500,"&gt;=601",$C$4:$C$1500,"&lt;=606",K$4:K$1500,"&gt;"&amp;K968)+1,"")))))))</f>
        <v/>
      </c>
      <c r="N968" s="99">
        <f>IF(OR($C968="",K968=""),"",IF(OR(AND($C968&gt;=1001,$C968&lt;=1005),AND($C968&gt;=1101,$C968&lt;=1105)),COUNTIFS($C$4:$C$1500,"&gt;=1001",$C$4:$C$1500,"&lt;=1005",K$4:K$1500,"&gt;"&amp;K968)+COUNTIFS($C$4:$C$1500,"&gt;=1101",$C$4:$C$1500,"&lt;=1105",K$4:K$1500,"&gt;"&amp;K968)+1,""))</f>
        <v/>
      </c>
      <c r="O968" s="94" t="n">
        <v>31.11</v>
      </c>
      <c r="P968" s="94" t="n">
        <v>40.66</v>
      </c>
      <c r="Q968" s="94" t="n">
        <v>21.67</v>
      </c>
      <c r="R968" s="94" t="n">
        <v>39.02</v>
      </c>
      <c r="S968" s="94" t="n">
        <v>40</v>
      </c>
      <c r="T968" s="99">
        <f>IF(AND(O968&gt;0,O968&lt;36),1,IF(AND(O968&gt;=36,O968&lt;51),2,IF(AND(O968&gt;=51,O968&lt;71),3,IF(AND(O968&gt;=71,O968&lt;=100),4,))))</f>
        <v/>
      </c>
      <c r="U968" s="99">
        <f>IF(AND(P968&gt;0,P968&lt;41),1,IF(AND(P968&gt;=41,P968&lt;56),2,IF(AND(P968&gt;=56,P968&lt;71),3,IF(AND(P968&gt;=71,P968&lt;=100),4,))))</f>
        <v/>
      </c>
      <c r="V968" s="99">
        <f>IF(AND(Q968&gt;0,Q968&lt;41),1,IF(AND(Q968&gt;=41,Q968&lt;56),2,IF(AND(Q968&gt;=56,Q968&lt;71),3,IF(AND(Q968&gt;=71,Q968&lt;=100),4,))))</f>
        <v/>
      </c>
      <c r="W968" s="99">
        <f>IF(AND(R968&gt;0,R968&lt;36),1,IF(AND(R968&gt;=36,R968&lt;51),2,IF(AND(R968&gt;=51,R968&lt;66),3,IF(AND(R968&gt;=66,R968&lt;=100),4,))))</f>
        <v/>
      </c>
      <c r="X968" s="100">
        <f>IF(AND(S968&gt;0,S968&lt;37),1,IF(AND(S968&gt;=37,S968&lt;58),2,IF(AND(S968&gt;=58,S968&lt;71),3,IF(AND(S968&gt;=71,S968&lt;=100),4,))))</f>
        <v/>
      </c>
      <c r="Y968" s="101">
        <f>IF(SUM(AC968:AG968)=0, "", ROUND(((AC968*3+AD968*3+AE968*3+AF968*3+AG968*1)/13)*5,0))</f>
        <v/>
      </c>
      <c r="Z968" s="99">
        <f>IF(OR($C968="",Y968=""),"",COUNTIFS($C$4:$C$1500,$C968,Y$4:Y$1500,"&gt;"&amp;Y968)+1)</f>
        <v/>
      </c>
      <c r="AA968" s="99">
        <f>IF(OR($C968="",Y968=""),"",IF(AND($C968&gt;=1001,$C968&lt;=1005),COUNTIFS($C$4:$C$1500,"&gt;=1001",$C$4:$C$1500,"&lt;=1005",Y$4:Y$1500,"&gt;"&amp;Y968)+1,IF(AND($C968&gt;=1101,$C968&lt;=1105),COUNTIFS($C$4:$C$1500,"&gt;=1101",$C$4:$C$1500,"&lt;=1105",Y$4:Y$1500,"&gt;"&amp;Y968)+1,IF(AND($C968&gt;=901,$C968&lt;=905),COUNTIFS($C$4:$C$1500,"&gt;=901",$C$4:$C$1500,"&lt;=905",Y$4:Y$1500,"&gt;"&amp;Y968)+1,IF(AND($C968&gt;=801,$C968&lt;=805),COUNTIFS($C$4:$C$1500,"&gt;=801",$C$4:$C$1500,"&lt;=805",Y$4:Y$1500,"&gt;"&amp;Y968)+1,IF(AND($C968&gt;=701,$C968&lt;=705),COUNTIFS($C$4:$C$1500,"&gt;=701",$C$4:$C$1500,"&lt;=705",Y$4:Y$1500,"&gt;"&amp;Y968)+1,IF(AND($C968&gt;=601,$C968&lt;=606),COUNTIFS($C$4:$C$1500,"&gt;=601",$C$4:$C$1500,"&lt;=606",Y$4:Y$1500,"&gt;"&amp;Y968)+1,"")))))))</f>
        <v/>
      </c>
      <c r="AB968" s="99">
        <f>IF(OR($C968="",Y968=""),"",IF(OR(AND($C968&gt;=1001,$C968&lt;=1005),AND($C968&gt;=1101,$C968&lt;=1105)),COUNTIFS($C$4:$C$1500,"&gt;=1001",$C$4:$C$1500,"&lt;=1005",Y$4:Y$1500,"&gt;"&amp;Y968)+COUNTIFS($C$4:$C$1500,"&gt;=1101",$C$4:$C$1500,"&lt;=1105",Y$4:Y$1500,"&gt;"&amp;Y968)+1,""))</f>
        <v/>
      </c>
      <c r="AC968" s="94" t="n">
        <v>27.83</v>
      </c>
      <c r="AD968" s="94" t="n">
        <v>28.5</v>
      </c>
      <c r="AE968" s="94" t="n">
        <v>42.86</v>
      </c>
      <c r="AF968" s="94" t="n">
        <v>43.54</v>
      </c>
      <c r="AG968" s="94" t="n">
        <v>31.36</v>
      </c>
      <c r="AH968" s="99">
        <f>IF(AND(AC968&gt;0,AC968&lt;36),1,IF(AND(AC968&gt;=36,AC968&lt;51),2,IF(AND(AC968&gt;=51,AC968&lt;71),3,IF(AND(AC968&gt;=71,AC968&lt;=100),4,))))</f>
        <v/>
      </c>
      <c r="AI968" s="99">
        <f>IF(AND(AD968&gt;0,AD968&lt;41),1,IF(AND(AD968&gt;=41,AD968&lt;56),2,IF(AND(AD968&gt;=56,AD968&lt;71),3,IF(AND(AD968&gt;=71,AD968&lt;=100),4,))))</f>
        <v/>
      </c>
      <c r="AJ968" s="99">
        <f>IF(AND(AE968&gt;0,AE968&lt;41),1,IF(AND(AE968&gt;=41,AE968&lt;56),2,IF(AND(AE968&gt;=56,AE968&lt;71),3,IF(AND(AE968&gt;=71,AE968&lt;=100),4,))))</f>
        <v/>
      </c>
      <c r="AK968" s="99">
        <f>IF(AND(AF968&gt;0,AF968&lt;36),1,IF(AND(AF968&gt;=36,AF968&lt;51),2,IF(AND(AF968&gt;=51,AF968&lt;66),3,IF(AND(AF968&gt;=66,AF968&lt;=100),4,))))</f>
        <v/>
      </c>
      <c r="AL968" s="100">
        <f>IF(AND(AG968&gt;0,AG968&lt;37),1,IF(AND(AG968&gt;=37,AG968&lt;58),2,IF(AND(AG968&gt;=58,AG968&lt;71),3,IF(AND(AG968&gt;=71,AG968&lt;=100),4,))))</f>
        <v/>
      </c>
      <c r="AM968" s="101">
        <f>IF((Y968&lt;&gt;"")*(K968&lt;&gt;""),Y968-K968,"")</f>
        <v/>
      </c>
      <c r="AN968" s="99">
        <f>IF((Z968&lt;&gt;"")*(L968&lt;&gt;""),Z968-L968,"")</f>
        <v/>
      </c>
      <c r="AO968" s="99">
        <f>IF((AA968&lt;&gt;"")*(M968&lt;&gt;""),AA968-M968,"")</f>
        <v/>
      </c>
      <c r="AP968" s="99">
        <f>IF((AB968&lt;&gt;"")*(N968&lt;&gt;""),AB968-N968,"")</f>
        <v/>
      </c>
      <c r="AQ968" s="94">
        <f>IF((AC968&lt;&gt;"")*(O968&lt;&gt;""),AC968-O968,"")</f>
        <v/>
      </c>
      <c r="AR968" s="94">
        <f>IF((AD968&lt;&gt;"")*(P968&lt;&gt;""),AD968-P968,"")</f>
        <v/>
      </c>
      <c r="AS968" s="94">
        <f>IF((AE968&lt;&gt;"")*(Q968&lt;&gt;""),AE968-Q968,"")</f>
        <v/>
      </c>
      <c r="AT968" s="94">
        <f>IF((AF968&lt;&gt;"")*(R968&lt;&gt;""),AF968-R968,"")</f>
        <v/>
      </c>
      <c r="AU968" s="94">
        <f>IF((AG968&lt;&gt;"")*(S968&lt;&gt;""),AG968-S968,"")</f>
        <v/>
      </c>
      <c r="AV968" s="99">
        <f>IF((AH968&lt;&gt;"")*(T968&lt;&gt;""),AH968-T968,"")</f>
        <v/>
      </c>
      <c r="AW968" s="99">
        <f>IF((AI968&lt;&gt;"")*(U968&lt;&gt;""),AI968-U968,"")</f>
        <v/>
      </c>
      <c r="AX968" s="99">
        <f>IF((AJ968&lt;&gt;"")*(V968&lt;&gt;""),AJ968-V968,"")</f>
        <v/>
      </c>
      <c r="AY968" s="99">
        <f>IF((AK968&lt;&gt;"")*(W968&lt;&gt;""),AK968-W968,"")</f>
        <v/>
      </c>
      <c r="AZ968" s="102">
        <f>IF((AL968&lt;&gt;"")*(X968&lt;&gt;""),AL968-X968,"")</f>
        <v/>
      </c>
      <c r="BA968" s="50">
        <f>IFERROR(__xludf.dummyfunction("AI(""Actúa como un tutor académico y dirígete personalmente al estudiante "" &amp; I968 &amp; "" "" &amp; J968 &amp; "" "" &amp; G968 &amp; "" "" &amp; H968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AM968 &amp; ""'. Diferencias por área: Matemáticas ("" &amp; AQ968 &amp; ""), Ciencias Natura"&amp;"les ("" &amp; AR968 &amp; ""), Sociales ("" &amp; AS968 &amp; ""), Lectura Crítica ("" &amp; AT968 &amp; "") e Inglés ("" &amp; AU968 &amp; ""). Variación en posición: grupo ("" &amp; AN968 &amp; ""), grado ("" &amp; AO968 &amp; "") y media ("" &amp; AP968 &amp; ""). Puntajes Primer Simulacro: Global "" &amp; K968 &amp; "", Mat "" &amp; "&amp;"O4 &amp; "", Cien "" &amp; P968 &amp; "", Soc "" &amp; Q968 &amp; "", Lec "" &amp; R968 &amp; "", Ing "" &amp; S968 &amp; "". Puntajes Segundo Simulacro: Global "" &amp; Y968 &amp; "", Mat "" &amp; AC968 &amp; "", Cien "" &amp; AD968 &amp; "", Soc "" &amp; AE968 &amp; "", Lec "" &amp; AF968 &amp; "", Ing "" &amp; AG968 &amp; "". Escribe un mensaje motivador"&amp;" y breve (máximo 4 líneas)."")
"),"=AI(""Actúa como un tutor académico y dirígete personalmente al estudiante "" &amp; I968 &amp; "" "" &amp; J968 &amp; "" "" &amp; G968 &amp; "" "" &amp; H968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AM968 &amp; ""'. Diferencias por área: Matemáticas ("" &amp; AQ968 &amp; ""), Ciencias Natur"&amp;"ales ("" &amp; AR968 &amp; ""), Sociales ("" &amp; AS968 &amp; ""), Lectura Crítica ("" &amp; AT968 &amp; "") e Inglés ("" &amp; AU968 &amp; ""). Variación en posición: grupo ("" &amp; AN968 &amp; ""), grado ("" &amp; AO968 &amp; "") y media ("" &amp; AP968 &amp; ""). Puntajes Primer Simulacro: Global "" &amp; K968 &amp; "", Mat "" &amp;"&amp;" O968 &amp; "", Cien "" &amp; P968 &amp; "", Soc "" &amp; Q968 &amp; "", Lec "" &amp; R968 &amp; "", Ing "" &amp; S968 &amp; "". Puntajes Segundo Simulacro: Global "" &amp; Y968 &amp; "", Mat "" &amp; AC968 &amp; "", Cien "" &amp; AD968 &amp; "", Soc "" &amp; AE968 &amp; "", Lec "" &amp; AF968 &amp; "", Ing "" &amp; AG968 &amp; "". Escribe un mensaje motivado"&amp;"r y breve (máximo 4 líneas)."")
")</f>
        <v/>
      </c>
      <c r="BB968" s="119">
        <f>IF(SUM(BC968:BG968)=0,"",IF(BG968="",ROUND(((BC968*3+BD968*3+BE968*3+BF968*3)/12)*5,0),ROUND(((BC968*3+BD968*3+BE968*3+BF968*3+BG968*1)/13)*5,0)))</f>
        <v/>
      </c>
      <c r="BC968" s="119" t="n">
        <v>51</v>
      </c>
      <c r="BD968" s="119" t="n">
        <v>45</v>
      </c>
      <c r="BE968" s="119" t="n">
        <v>46</v>
      </c>
      <c r="BF968" s="119" t="n">
        <v>58</v>
      </c>
      <c r="BG968" s="119" t="n">
        <v>44</v>
      </c>
      <c r="BH968" s="41">
        <f>IF(AND(ISNUMBER(BB968),ISNUMBER(Y968)),BB968-Y968,"")</f>
        <v/>
      </c>
      <c r="BI968" s="119" t="n"/>
      <c r="BJ968" s="119" t="n"/>
      <c r="BK968" s="119" t="n"/>
      <c r="BL968" s="119" t="n"/>
      <c r="BM968" s="119" t="n"/>
    </row>
    <row r="969" ht="15.75" customHeight="1" s="42">
      <c r="A969" s="93" t="n"/>
      <c r="B969" s="94" t="inlineStr">
        <is>
          <t>Bachillerato</t>
        </is>
      </c>
      <c r="C969" s="94" t="n">
        <v>1103</v>
      </c>
      <c r="D969" s="94" t="n"/>
      <c r="E969" s="95" t="n">
        <v>1011593333</v>
      </c>
      <c r="F969" s="96">
        <f>TRIM(G969&amp;" "&amp;H969&amp;" "&amp;I969&amp;" "&amp;J969)</f>
        <v/>
      </c>
      <c r="G969" s="94" t="inlineStr">
        <is>
          <t>Serna</t>
        </is>
      </c>
      <c r="H969" s="94" t="inlineStr">
        <is>
          <t>Tilano</t>
        </is>
      </c>
      <c r="I969" s="94" t="inlineStr">
        <is>
          <t>Juan</t>
        </is>
      </c>
      <c r="J969" s="97" t="inlineStr">
        <is>
          <t>José</t>
        </is>
      </c>
      <c r="K969" s="98">
        <f>IF(SUM(O969:S969)=0, "", ROUND(((O969*3+P969*3+Q969*3+R969*3+S969*1)/13)*5,0))</f>
        <v/>
      </c>
      <c r="L969" s="99">
        <f>IF(OR($C969="",K969=""),"",COUNTIFS($C$4:$C$1500,$C969,K$4:K$1500,"&gt;"&amp;K969)+1)</f>
        <v/>
      </c>
      <c r="M969" s="99">
        <f>IF(OR($C969="",K969=""),"",IF(AND($C969&gt;=1001,$C969&lt;=1005),COUNTIFS($C$4:$C$1500,"&gt;=1001",$C$4:$C$1500,"&lt;=1005",K$4:K$1500,"&gt;"&amp;K969)+1,IF(AND($C969&gt;=1101,$C969&lt;=1105),COUNTIFS($C$4:$C$1500,"&gt;=1101",$C$4:$C$1500,"&lt;=1105",K$4:K$1500,"&gt;"&amp;K969)+1,IF(AND($C969&gt;=901,$C969&lt;=905),COUNTIFS($C$4:$C$1500,"&gt;=901",$C$4:$C$1500,"&lt;=905",K$4:K$1500,"&gt;"&amp;K969)+1,IF(AND($C969&gt;=801,$C969&lt;=805),COUNTIFS($C$4:$C$1500,"&gt;=801",$C$4:$C$1500,"&lt;=805",K$4:K$1500,"&gt;"&amp;K969)+1,IF(AND($C969&gt;=701,$C969&lt;=705),COUNTIFS($C$4:$C$1500,"&gt;=701",$C$4:$C$1500,"&lt;=705",K$4:K$1500,"&gt;"&amp;K969)+1,IF(AND($C969&gt;=601,$C969&lt;=606),COUNTIFS($C$4:$C$1500,"&gt;=601",$C$4:$C$1500,"&lt;=606",K$4:K$1500,"&gt;"&amp;K969)+1,"")))))))</f>
        <v/>
      </c>
      <c r="N969" s="99">
        <f>IF(OR($C969="",K969=""),"",IF(OR(AND($C969&gt;=1001,$C969&lt;=1005),AND($C969&gt;=1101,$C969&lt;=1105)),COUNTIFS($C$4:$C$1500,"&gt;=1001",$C$4:$C$1500,"&lt;=1005",K$4:K$1500,"&gt;"&amp;K969)+COUNTIFS($C$4:$C$1500,"&gt;=1101",$C$4:$C$1500,"&lt;=1105",K$4:K$1500,"&gt;"&amp;K969)+1,""))</f>
        <v/>
      </c>
      <c r="O969" s="94" t="n">
        <v>36.81</v>
      </c>
      <c r="P969" s="94" t="n">
        <v>65.03</v>
      </c>
      <c r="Q969" s="94" t="n">
        <v>41.77</v>
      </c>
      <c r="R969" s="94" t="n">
        <v>65.84999999999999</v>
      </c>
      <c r="S969" s="94" t="n">
        <v>69.09</v>
      </c>
      <c r="T969" s="99">
        <f>IF(AND(O969&gt;0,O969&lt;36),1,IF(AND(O969&gt;=36,O969&lt;51),2,IF(AND(O969&gt;=51,O969&lt;71),3,IF(AND(O969&gt;=71,O969&lt;=100),4,))))</f>
        <v/>
      </c>
      <c r="U969" s="99">
        <f>IF(AND(P969&gt;0,P969&lt;41),1,IF(AND(P969&gt;=41,P969&lt;56),2,IF(AND(P969&gt;=56,P969&lt;71),3,IF(AND(P969&gt;=71,P969&lt;=100),4,))))</f>
        <v/>
      </c>
      <c r="V969" s="99">
        <f>IF(AND(Q969&gt;0,Q969&lt;41),1,IF(AND(Q969&gt;=41,Q969&lt;56),2,IF(AND(Q969&gt;=56,Q969&lt;71),3,IF(AND(Q969&gt;=71,Q969&lt;=100),4,))))</f>
        <v/>
      </c>
      <c r="W969" s="99">
        <f>IF(AND(R969&gt;0,R969&lt;36),1,IF(AND(R969&gt;=36,R969&lt;51),2,IF(AND(R969&gt;=51,R969&lt;66),3,IF(AND(R969&gt;=66,R969&lt;=100),4,))))</f>
        <v/>
      </c>
      <c r="X969" s="100">
        <f>IF(AND(S969&gt;0,S969&lt;37),1,IF(AND(S969&gt;=37,S969&lt;58),2,IF(AND(S969&gt;=58,S969&lt;71),3,IF(AND(S969&gt;=71,S969&lt;=100),4,))))</f>
        <v/>
      </c>
      <c r="Y969" s="101">
        <f>IF(SUM(AC969:AG969)=0, "", ROUND(((AC969*3+AD969*3+AE969*3+AF969*3+AG969*1)/13)*5,0))</f>
        <v/>
      </c>
      <c r="Z969" s="99">
        <f>IF(OR($C969="",Y969=""),"",COUNTIFS($C$4:$C$1500,$C969,Y$4:Y$1500,"&gt;"&amp;Y969)+1)</f>
        <v/>
      </c>
      <c r="AA969" s="99">
        <f>IF(OR($C969="",Y969=""),"",IF(AND($C969&gt;=1001,$C969&lt;=1005),COUNTIFS($C$4:$C$1500,"&gt;=1001",$C$4:$C$1500,"&lt;=1005",Y$4:Y$1500,"&gt;"&amp;Y969)+1,IF(AND($C969&gt;=1101,$C969&lt;=1105),COUNTIFS($C$4:$C$1500,"&gt;=1101",$C$4:$C$1500,"&lt;=1105",Y$4:Y$1500,"&gt;"&amp;Y969)+1,IF(AND($C969&gt;=901,$C969&lt;=905),COUNTIFS($C$4:$C$1500,"&gt;=901",$C$4:$C$1500,"&lt;=905",Y$4:Y$1500,"&gt;"&amp;Y969)+1,IF(AND($C969&gt;=801,$C969&lt;=805),COUNTIFS($C$4:$C$1500,"&gt;=801",$C$4:$C$1500,"&lt;=805",Y$4:Y$1500,"&gt;"&amp;Y969)+1,IF(AND($C969&gt;=701,$C969&lt;=705),COUNTIFS($C$4:$C$1500,"&gt;=701",$C$4:$C$1500,"&lt;=705",Y$4:Y$1500,"&gt;"&amp;Y969)+1,IF(AND($C969&gt;=601,$C969&lt;=606),COUNTIFS($C$4:$C$1500,"&gt;=601",$C$4:$C$1500,"&lt;=606",Y$4:Y$1500,"&gt;"&amp;Y969)+1,"")))))))</f>
        <v/>
      </c>
      <c r="AB969" s="99">
        <f>IF(OR($C969="",Y969=""),"",IF(OR(AND($C969&gt;=1001,$C969&lt;=1005),AND($C969&gt;=1101,$C969&lt;=1105)),COUNTIFS($C$4:$C$1500,"&gt;=1001",$C$4:$C$1500,"&lt;=1005",Y$4:Y$1500,"&gt;"&amp;Y969)+COUNTIFS($C$4:$C$1500,"&gt;=1101",$C$4:$C$1500,"&lt;=1105",Y$4:Y$1500,"&gt;"&amp;Y969)+1,""))</f>
        <v/>
      </c>
      <c r="AC969" s="94" t="n">
        <v>47.42</v>
      </c>
      <c r="AD969" s="94" t="n">
        <v>46.2</v>
      </c>
      <c r="AE969" s="94" t="n">
        <v>44.82</v>
      </c>
      <c r="AF969" s="94" t="n">
        <v>51.22</v>
      </c>
      <c r="AG969" s="94" t="n">
        <v>73.18000000000001</v>
      </c>
      <c r="AH969" s="99">
        <f>IF(AND(AC969&gt;0,AC969&lt;36),1,IF(AND(AC969&gt;=36,AC969&lt;51),2,IF(AND(AC969&gt;=51,AC969&lt;71),3,IF(AND(AC969&gt;=71,AC969&lt;=100),4,))))</f>
        <v/>
      </c>
      <c r="AI969" s="99">
        <f>IF(AND(AD969&gt;0,AD969&lt;41),1,IF(AND(AD969&gt;=41,AD969&lt;56),2,IF(AND(AD969&gt;=56,AD969&lt;71),3,IF(AND(AD969&gt;=71,AD969&lt;=100),4,))))</f>
        <v/>
      </c>
      <c r="AJ969" s="99">
        <f>IF(AND(AE969&gt;0,AE969&lt;41),1,IF(AND(AE969&gt;=41,AE969&lt;56),2,IF(AND(AE969&gt;=56,AE969&lt;71),3,IF(AND(AE969&gt;=71,AE969&lt;=100),4,))))</f>
        <v/>
      </c>
      <c r="AK969" s="99">
        <f>IF(AND(AF969&gt;0,AF969&lt;36),1,IF(AND(AF969&gt;=36,AF969&lt;51),2,IF(AND(AF969&gt;=51,AF969&lt;66),3,IF(AND(AF969&gt;=66,AF969&lt;=100),4,))))</f>
        <v/>
      </c>
      <c r="AL969" s="100">
        <f>IF(AND(AG969&gt;0,AG969&lt;37),1,IF(AND(AG969&gt;=37,AG969&lt;58),2,IF(AND(AG969&gt;=58,AG969&lt;71),3,IF(AND(AG969&gt;=71,AG969&lt;=100),4,))))</f>
        <v/>
      </c>
      <c r="AM969" s="101">
        <f>IF((Y969&lt;&gt;"")*(K969&lt;&gt;""),Y969-K969,"")</f>
        <v/>
      </c>
      <c r="AN969" s="99">
        <f>IF((Z969&lt;&gt;"")*(L969&lt;&gt;""),Z969-L969,"")</f>
        <v/>
      </c>
      <c r="AO969" s="99">
        <f>IF((AA969&lt;&gt;"")*(M969&lt;&gt;""),AA969-M969,"")</f>
        <v/>
      </c>
      <c r="AP969" s="99">
        <f>IF((AB969&lt;&gt;"")*(N969&lt;&gt;""),AB969-N969,"")</f>
        <v/>
      </c>
      <c r="AQ969" s="94">
        <f>IF((AC969&lt;&gt;"")*(O969&lt;&gt;""),AC969-O969,"")</f>
        <v/>
      </c>
      <c r="AR969" s="94">
        <f>IF((AD969&lt;&gt;"")*(P969&lt;&gt;""),AD969-P969,"")</f>
        <v/>
      </c>
      <c r="AS969" s="94">
        <f>IF((AE969&lt;&gt;"")*(Q969&lt;&gt;""),AE969-Q969,"")</f>
        <v/>
      </c>
      <c r="AT969" s="94">
        <f>IF((AF969&lt;&gt;"")*(R969&lt;&gt;""),AF969-R969,"")</f>
        <v/>
      </c>
      <c r="AU969" s="94">
        <f>IF((AG969&lt;&gt;"")*(S969&lt;&gt;""),AG969-S969,"")</f>
        <v/>
      </c>
      <c r="AV969" s="99">
        <f>IF((AH969&lt;&gt;"")*(T969&lt;&gt;""),AH969-T969,"")</f>
        <v/>
      </c>
      <c r="AW969" s="99">
        <f>IF((AI969&lt;&gt;"")*(U969&lt;&gt;""),AI969-U969,"")</f>
        <v/>
      </c>
      <c r="AX969" s="99">
        <f>IF((AJ969&lt;&gt;"")*(V969&lt;&gt;""),AJ969-V969,"")</f>
        <v/>
      </c>
      <c r="AY969" s="99">
        <f>IF((AK969&lt;&gt;"")*(W969&lt;&gt;""),AK969-W969,"")</f>
        <v/>
      </c>
      <c r="AZ969" s="102">
        <f>IF((AL969&lt;&gt;"")*(X969&lt;&gt;""),AL969-X969,"")</f>
        <v/>
      </c>
      <c r="BA969" s="50">
        <f>IFERROR(__xludf.dummyfunction("AI(""Actúa como un tutor académico y dirígete personalmente al estudiante "" &amp; I969 &amp; "" "" &amp; J969 &amp; "" "" &amp; G969 &amp; "" "" &amp; H969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AM969 &amp; ""'. Diferencias por área: Matemáticas ("" &amp; AQ969 &amp; ""), Ciencias Natura"&amp;"les ("" &amp; AR969 &amp; ""), Sociales ("" &amp; AS969 &amp; ""), Lectura Crítica ("" &amp; AT969 &amp; "") e Inglés ("" &amp; AU969 &amp; ""). Variación en posición: grupo ("" &amp; AN969 &amp; ""), grado ("" &amp; AO969 &amp; "") y media ("" &amp; AP969 &amp; ""). Puntajes Primer Simulacro: Global "" &amp; K969 &amp; "", Mat "" &amp; "&amp;"O4 &amp; "", Cien "" &amp; P969 &amp; "", Soc "" &amp; Q969 &amp; "", Lec "" &amp; R969 &amp; "", Ing "" &amp; S969 &amp; "". Puntajes Segundo Simulacro: Global "" &amp; Y969 &amp; "", Mat "" &amp; AC969 &amp; "", Cien "" &amp; AD969 &amp; "", Soc "" &amp; AE969 &amp; "", Lec "" &amp; AF969 &amp; "", Ing "" &amp; AG969 &amp; "". Escribe un mensaje motivador"&amp;" y breve (máximo 4 líneas)."")
"),"=AI(""Actúa como un tutor académico y dirígete personalmente al estudiante "" &amp; I969 &amp; "" "" &amp; J969 &amp; "" "" &amp; G969 &amp; "" "" &amp; H969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AM969 &amp; ""'. Diferencias por área: Matemáticas ("" &amp; AQ969 &amp; ""), Ciencias Natur"&amp;"ales ("" &amp; AR969 &amp; ""), Sociales ("" &amp; AS969 &amp; ""), Lectura Crítica ("" &amp; AT969 &amp; "") e Inglés ("" &amp; AU969 &amp; ""). Variación en posición: grupo ("" &amp; AN969 &amp; ""), grado ("" &amp; AO969 &amp; "") y media ("" &amp; AP969 &amp; ""). Puntajes Primer Simulacro: Global "" &amp; K969 &amp; "", Mat "" &amp;"&amp;" O969 &amp; "", Cien "" &amp; P969 &amp; "", Soc "" &amp; Q969 &amp; "", Lec "" &amp; R969 &amp; "", Ing "" &amp; S969 &amp; "". Puntajes Segundo Simulacro: Global "" &amp; Y969 &amp; "", Mat "" &amp; AC969 &amp; "", Cien "" &amp; AD969 &amp; "", Soc "" &amp; AE969 &amp; "", Lec "" &amp; AF969 &amp; "", Ing "" &amp; AG969 &amp; "". Escribe un mensaje motivado"&amp;"r y breve (máximo 4 líneas)."")
")</f>
        <v/>
      </c>
      <c r="BB969" s="119">
        <f>IF(SUM(BC969:BG969)=0,"",IF(BG969="",ROUND(((BC969*3+BD969*3+BE969*3+BF969*3)/12)*5,0),ROUND(((BC969*3+BD969*3+BE969*3+BF969*3+BG969*1)/13)*5,0)))</f>
        <v/>
      </c>
      <c r="BC969" s="119" t="n">
        <v>50</v>
      </c>
      <c r="BD969" s="119" t="n">
        <v>61</v>
      </c>
      <c r="BE969" s="119" t="n">
        <v>55</v>
      </c>
      <c r="BF969" s="119" t="n">
        <v>60</v>
      </c>
      <c r="BG969" s="119" t="n">
        <v>72</v>
      </c>
      <c r="BH969" s="41">
        <f>IF(AND(ISNUMBER(BB969),ISNUMBER(Y969)),BB969-Y969,"")</f>
        <v/>
      </c>
      <c r="BI969" s="119" t="n"/>
      <c r="BJ969" s="119" t="n"/>
      <c r="BK969" s="119" t="n"/>
      <c r="BL969" s="119" t="n"/>
      <c r="BM969" s="119" t="n"/>
    </row>
    <row r="970" ht="15.75" customHeight="1" s="42">
      <c r="A970" s="93" t="n"/>
      <c r="B970" s="94" t="inlineStr">
        <is>
          <t>Bachillerato</t>
        </is>
      </c>
      <c r="C970" s="94" t="n">
        <v>1103</v>
      </c>
      <c r="D970" s="94" t="n"/>
      <c r="E970" s="95" t="n">
        <v>1039596513</v>
      </c>
      <c r="F970" s="96">
        <f>TRIM(G970&amp;" "&amp;H970&amp;" "&amp;I970&amp;" "&amp;J970)</f>
        <v/>
      </c>
      <c r="G970" s="94" t="inlineStr">
        <is>
          <t>Tabares</t>
        </is>
      </c>
      <c r="H970" s="94" t="inlineStr">
        <is>
          <t>Gaviria</t>
        </is>
      </c>
      <c r="I970" s="94" t="inlineStr">
        <is>
          <t>Manuela</t>
        </is>
      </c>
      <c r="J970" s="97" t="n"/>
      <c r="K970" s="98">
        <f>IF(SUM(O970:S970)=0, "", ROUND(((O970*3+P970*3+Q970*3+R970*3+S970*1)/13)*5,0))</f>
        <v/>
      </c>
      <c r="L970" s="99">
        <f>IF(OR($C970="",K970=""),"",COUNTIFS($C$4:$C$1500,$C970,K$4:K$1500,"&gt;"&amp;K970)+1)</f>
        <v/>
      </c>
      <c r="M970" s="99">
        <f>IF(OR($C970="",K970=""),"",IF(AND($C970&gt;=1001,$C970&lt;=1005),COUNTIFS($C$4:$C$1500,"&gt;=1001",$C$4:$C$1500,"&lt;=1005",K$4:K$1500,"&gt;"&amp;K970)+1,IF(AND($C970&gt;=1101,$C970&lt;=1105),COUNTIFS($C$4:$C$1500,"&gt;=1101",$C$4:$C$1500,"&lt;=1105",K$4:K$1500,"&gt;"&amp;K970)+1,IF(AND($C970&gt;=901,$C970&lt;=905),COUNTIFS($C$4:$C$1500,"&gt;=901",$C$4:$C$1500,"&lt;=905",K$4:K$1500,"&gt;"&amp;K970)+1,IF(AND($C970&gt;=801,$C970&lt;=805),COUNTIFS($C$4:$C$1500,"&gt;=801",$C$4:$C$1500,"&lt;=805",K$4:K$1500,"&gt;"&amp;K970)+1,IF(AND($C970&gt;=701,$C970&lt;=705),COUNTIFS($C$4:$C$1500,"&gt;=701",$C$4:$C$1500,"&lt;=705",K$4:K$1500,"&gt;"&amp;K970)+1,IF(AND($C970&gt;=601,$C970&lt;=606),COUNTIFS($C$4:$C$1500,"&gt;=601",$C$4:$C$1500,"&lt;=606",K$4:K$1500,"&gt;"&amp;K970)+1,"")))))))</f>
        <v/>
      </c>
      <c r="N970" s="99">
        <f>IF(OR($C970="",K970=""),"",IF(OR(AND($C970&gt;=1001,$C970&lt;=1005),AND($C970&gt;=1101,$C970&lt;=1105)),COUNTIFS($C$4:$C$1500,"&gt;=1001",$C$4:$C$1500,"&lt;=1005",K$4:K$1500,"&gt;"&amp;K970)+COUNTIFS($C$4:$C$1500,"&gt;=1101",$C$4:$C$1500,"&lt;=1105",K$4:K$1500,"&gt;"&amp;K970)+1,""))</f>
        <v/>
      </c>
      <c r="O970" s="94" t="n">
        <v>56.52</v>
      </c>
      <c r="P970" s="94" t="n">
        <v>55.82</v>
      </c>
      <c r="Q970" s="94" t="n">
        <v>43.19</v>
      </c>
      <c r="R970" s="94" t="n">
        <v>36.59</v>
      </c>
      <c r="S970" s="94" t="n">
        <v>38.18</v>
      </c>
      <c r="T970" s="99">
        <f>IF(AND(O970&gt;0,O970&lt;36),1,IF(AND(O970&gt;=36,O970&lt;51),2,IF(AND(O970&gt;=51,O970&lt;71),3,IF(AND(O970&gt;=71,O970&lt;=100),4,))))</f>
        <v/>
      </c>
      <c r="U970" s="99">
        <f>IF(AND(P970&gt;0,P970&lt;41),1,IF(AND(P970&gt;=41,P970&lt;56),2,IF(AND(P970&gt;=56,P970&lt;71),3,IF(AND(P970&gt;=71,P970&lt;=100),4,))))</f>
        <v/>
      </c>
      <c r="V970" s="99">
        <f>IF(AND(Q970&gt;0,Q970&lt;41),1,IF(AND(Q970&gt;=41,Q970&lt;56),2,IF(AND(Q970&gt;=56,Q970&lt;71),3,IF(AND(Q970&gt;=71,Q970&lt;=100),4,))))</f>
        <v/>
      </c>
      <c r="W970" s="99">
        <f>IF(AND(R970&gt;0,R970&lt;36),1,IF(AND(R970&gt;=36,R970&lt;51),2,IF(AND(R970&gt;=51,R970&lt;66),3,IF(AND(R970&gt;=66,R970&lt;=100),4,))))</f>
        <v/>
      </c>
      <c r="X970" s="100">
        <f>IF(AND(S970&gt;0,S970&lt;37),1,IF(AND(S970&gt;=37,S970&lt;58),2,IF(AND(S970&gt;=58,S970&lt;71),3,IF(AND(S970&gt;=71,S970&lt;=100),4,))))</f>
        <v/>
      </c>
      <c r="Y970" s="101">
        <f>IF(SUM(AC970:AG970)=0, "", ROUND(((AC970*3+AD970*3+AE970*3+AF970*3+AG970*1)/13)*5,0))</f>
        <v/>
      </c>
      <c r="Z970" s="99">
        <f>IF(OR($C970="",Y970=""),"",COUNTIFS($C$4:$C$1500,$C970,Y$4:Y$1500,"&gt;"&amp;Y970)+1)</f>
        <v/>
      </c>
      <c r="AA970" s="99">
        <f>IF(OR($C970="",Y970=""),"",IF(AND($C970&gt;=1001,$C970&lt;=1005),COUNTIFS($C$4:$C$1500,"&gt;=1001",$C$4:$C$1500,"&lt;=1005",Y$4:Y$1500,"&gt;"&amp;Y970)+1,IF(AND($C970&gt;=1101,$C970&lt;=1105),COUNTIFS($C$4:$C$1500,"&gt;=1101",$C$4:$C$1500,"&lt;=1105",Y$4:Y$1500,"&gt;"&amp;Y970)+1,IF(AND($C970&gt;=901,$C970&lt;=905),COUNTIFS($C$4:$C$1500,"&gt;=901",$C$4:$C$1500,"&lt;=905",Y$4:Y$1500,"&gt;"&amp;Y970)+1,IF(AND($C970&gt;=801,$C970&lt;=805),COUNTIFS($C$4:$C$1500,"&gt;=801",$C$4:$C$1500,"&lt;=805",Y$4:Y$1500,"&gt;"&amp;Y970)+1,IF(AND($C970&gt;=701,$C970&lt;=705),COUNTIFS($C$4:$C$1500,"&gt;=701",$C$4:$C$1500,"&lt;=705",Y$4:Y$1500,"&gt;"&amp;Y970)+1,IF(AND($C970&gt;=601,$C970&lt;=606),COUNTIFS($C$4:$C$1500,"&gt;=601",$C$4:$C$1500,"&lt;=606",Y$4:Y$1500,"&gt;"&amp;Y970)+1,"")))))))</f>
        <v/>
      </c>
      <c r="AB970" s="99">
        <f>IF(OR($C970="",Y970=""),"",IF(OR(AND($C970&gt;=1001,$C970&lt;=1005),AND($C970&gt;=1101,$C970&lt;=1105)),COUNTIFS($C$4:$C$1500,"&gt;=1001",$C$4:$C$1500,"&lt;=1005",Y$4:Y$1500,"&gt;"&amp;Y970)+COUNTIFS($C$4:$C$1500,"&gt;=1101",$C$4:$C$1500,"&lt;=1105",Y$4:Y$1500,"&gt;"&amp;Y970)+1,""))</f>
        <v/>
      </c>
      <c r="AC970" s="94" t="n">
        <v>39.85</v>
      </c>
      <c r="AD970" s="94" t="n">
        <v>46.98</v>
      </c>
      <c r="AE970" s="94" t="n">
        <v>44.85</v>
      </c>
      <c r="AF970" s="94" t="n">
        <v>43.54</v>
      </c>
      <c r="AG970" s="94" t="n">
        <v>50.18</v>
      </c>
      <c r="AH970" s="99">
        <f>IF(AND(AC970&gt;0,AC970&lt;36),1,IF(AND(AC970&gt;=36,AC970&lt;51),2,IF(AND(AC970&gt;=51,AC970&lt;71),3,IF(AND(AC970&gt;=71,AC970&lt;=100),4,))))</f>
        <v/>
      </c>
      <c r="AI970" s="99">
        <f>IF(AND(AD970&gt;0,AD970&lt;41),1,IF(AND(AD970&gt;=41,AD970&lt;56),2,IF(AND(AD970&gt;=56,AD970&lt;71),3,IF(AND(AD970&gt;=71,AD970&lt;=100),4,))))</f>
        <v/>
      </c>
      <c r="AJ970" s="99">
        <f>IF(AND(AE970&gt;0,AE970&lt;41),1,IF(AND(AE970&gt;=41,AE970&lt;56),2,IF(AND(AE970&gt;=56,AE970&lt;71),3,IF(AND(AE970&gt;=71,AE970&lt;=100),4,))))</f>
        <v/>
      </c>
      <c r="AK970" s="99">
        <f>IF(AND(AF970&gt;0,AF970&lt;36),1,IF(AND(AF970&gt;=36,AF970&lt;51),2,IF(AND(AF970&gt;=51,AF970&lt;66),3,IF(AND(AF970&gt;=66,AF970&lt;=100),4,))))</f>
        <v/>
      </c>
      <c r="AL970" s="100">
        <f>IF(AND(AG970&gt;0,AG970&lt;37),1,IF(AND(AG970&gt;=37,AG970&lt;58),2,IF(AND(AG970&gt;=58,AG970&lt;71),3,IF(AND(AG970&gt;=71,AG970&lt;=100),4,))))</f>
        <v/>
      </c>
      <c r="AM970" s="101">
        <f>IF((Y970&lt;&gt;"")*(K970&lt;&gt;""),Y970-K970,"")</f>
        <v/>
      </c>
      <c r="AN970" s="99">
        <f>IF((Z970&lt;&gt;"")*(L970&lt;&gt;""),Z970-L970,"")</f>
        <v/>
      </c>
      <c r="AO970" s="99">
        <f>IF((AA970&lt;&gt;"")*(M970&lt;&gt;""),AA970-M970,"")</f>
        <v/>
      </c>
      <c r="AP970" s="99">
        <f>IF((AB970&lt;&gt;"")*(N970&lt;&gt;""),AB970-N970,"")</f>
        <v/>
      </c>
      <c r="AQ970" s="94">
        <f>IF((AC970&lt;&gt;"")*(O970&lt;&gt;""),AC970-O970,"")</f>
        <v/>
      </c>
      <c r="AR970" s="94">
        <f>IF((AD970&lt;&gt;"")*(P970&lt;&gt;""),AD970-P970,"")</f>
        <v/>
      </c>
      <c r="AS970" s="94">
        <f>IF((AE970&lt;&gt;"")*(Q970&lt;&gt;""),AE970-Q970,"")</f>
        <v/>
      </c>
      <c r="AT970" s="94">
        <f>IF((AF970&lt;&gt;"")*(R970&lt;&gt;""),AF970-R970,"")</f>
        <v/>
      </c>
      <c r="AU970" s="94">
        <f>IF((AG970&lt;&gt;"")*(S970&lt;&gt;""),AG970-S970,"")</f>
        <v/>
      </c>
      <c r="AV970" s="99">
        <f>IF((AH970&lt;&gt;"")*(T970&lt;&gt;""),AH970-T970,"")</f>
        <v/>
      </c>
      <c r="AW970" s="99">
        <f>IF((AI970&lt;&gt;"")*(U970&lt;&gt;""),AI970-U970,"")</f>
        <v/>
      </c>
      <c r="AX970" s="99">
        <f>IF((AJ970&lt;&gt;"")*(V970&lt;&gt;""),AJ970-V970,"")</f>
        <v/>
      </c>
      <c r="AY970" s="99">
        <f>IF((AK970&lt;&gt;"")*(W970&lt;&gt;""),AK970-W970,"")</f>
        <v/>
      </c>
      <c r="AZ970" s="102">
        <f>IF((AL970&lt;&gt;"")*(X970&lt;&gt;""),AL970-X970,"")</f>
        <v/>
      </c>
      <c r="BA970" s="50">
        <f>IFERROR(__xludf.dummyfunction("AI(""Actúa como un tutor académico y dirígete personalmente al estudiante "" &amp; I970 &amp; "" "" &amp; J970 &amp; "" "" &amp; G970 &amp; "" "" &amp; H970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AM970 &amp; ""'. Diferencias por área: Matemáticas ("" &amp; AQ970 &amp; ""), Ciencias Natura"&amp;"les ("" &amp; AR970 &amp; ""), Sociales ("" &amp; AS970 &amp; ""), Lectura Crítica ("" &amp; AT970 &amp; "") e Inglés ("" &amp; AU970 &amp; ""). Variación en posición: grupo ("" &amp; AN970 &amp; ""), grado ("" &amp; AO970 &amp; "") y media ("" &amp; AP970 &amp; ""). Puntajes Primer Simulacro: Global "" &amp; K970 &amp; "", Mat "" &amp; "&amp;"O4 &amp; "", Cien "" &amp; P970 &amp; "", Soc "" &amp; Q970 &amp; "", Lec "" &amp; R970 &amp; "", Ing "" &amp; S970 &amp; "". Puntajes Segundo Simulacro: Global "" &amp; Y970 &amp; "", Mat "" &amp; AC970 &amp; "", Cien "" &amp; AD970 &amp; "", Soc "" &amp; AE970 &amp; "", Lec "" &amp; AF970 &amp; "", Ing "" &amp; AG970 &amp; "". Escribe un mensaje motivador"&amp;" y breve (máximo 4 líneas)."")
"),"=AI(""Actúa como un tutor académico y dirígete personalmente al estudiante "" &amp; I970 &amp; "" "" &amp; J970 &amp; "" "" &amp; G970 &amp; "" "" &amp; H970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AM970 &amp; ""'. Diferencias por área: Matemáticas ("" &amp; AQ970 &amp; ""), Ciencias Natur"&amp;"ales ("" &amp; AR970 &amp; ""), Sociales ("" &amp; AS970 &amp; ""), Lectura Crítica ("" &amp; AT970 &amp; "") e Inglés ("" &amp; AU970 &amp; ""). Variación en posición: grupo ("" &amp; AN970 &amp; ""), grado ("" &amp; AO970 &amp; "") y media ("" &amp; AP970 &amp; ""). Puntajes Primer Simulacro: Global "" &amp; K970 &amp; "", Mat "" &amp;"&amp;" O970 &amp; "", Cien "" &amp; P970 &amp; "", Soc "" &amp; Q970 &amp; "", Lec "" &amp; R970 &amp; "", Ing "" &amp; S970 &amp; "". Puntajes Segundo Simulacro: Global "" &amp; Y970 &amp; "", Mat "" &amp; AC970 &amp; "", Cien "" &amp; AD970 &amp; "", Soc "" &amp; AE970 &amp; "", Lec "" &amp; AF970 &amp; "", Ing "" &amp; AG970 &amp; "". Escribe un mensaje motivado"&amp;"r y breve (máximo 4 líneas)."")
")</f>
        <v/>
      </c>
      <c r="BB970" s="119">
        <f>IF(SUM(BC970:BG970)=0,"",IF(BG970="",ROUND(((BC970*3+BD970*3+BE970*3+BF970*3)/12)*5,0),ROUND(((BC970*3+BD970*3+BE970*3+BF970*3+BG970*1)/13)*5,0)))</f>
        <v/>
      </c>
      <c r="BC970" s="119" t="n">
        <v>49</v>
      </c>
      <c r="BD970" s="119" t="n">
        <v>39</v>
      </c>
      <c r="BE970" s="119" t="n">
        <v>52</v>
      </c>
      <c r="BF970" s="119" t="n">
        <v>62</v>
      </c>
      <c r="BG970" s="119" t="n">
        <v>57</v>
      </c>
      <c r="BH970" s="41">
        <f>IF(AND(ISNUMBER(BB970),ISNUMBER(Y970)),BB970-Y970,"")</f>
        <v/>
      </c>
      <c r="BI970" s="119" t="n"/>
      <c r="BJ970" s="119" t="n"/>
      <c r="BK970" s="119" t="n"/>
      <c r="BL970" s="119" t="n"/>
      <c r="BM970" s="119" t="n"/>
    </row>
    <row r="971" ht="15.75" customHeight="1" s="42">
      <c r="A971" s="93" t="n"/>
      <c r="B971" s="94" t="inlineStr">
        <is>
          <t>Bachillerato</t>
        </is>
      </c>
      <c r="C971" s="94" t="n">
        <v>1102</v>
      </c>
      <c r="D971" s="94" t="n"/>
      <c r="E971" s="95" t="n">
        <v>1018238860</v>
      </c>
      <c r="F971" s="96">
        <f>TRIM(G971&amp;" "&amp;H971&amp;" "&amp;I971&amp;" "&amp;J971)</f>
        <v/>
      </c>
      <c r="G971" s="94" t="inlineStr">
        <is>
          <t>Torres</t>
        </is>
      </c>
      <c r="H971" s="94" t="inlineStr">
        <is>
          <t>David</t>
        </is>
      </c>
      <c r="I971" s="94" t="inlineStr">
        <is>
          <t>Eileen</t>
        </is>
      </c>
      <c r="J971" s="97" t="n"/>
      <c r="K971" s="98">
        <f>IF(SUM(O971:S971)=0, "", ROUND(((O971*3+P971*3+Q971*3+R971*3+S971*1)/13)*5,0))</f>
        <v/>
      </c>
      <c r="L971" s="99">
        <f>IF(OR($C971="",K971=""),"",COUNTIFS($C$4:$C$1500,$C971,K$4:K$1500,"&gt;"&amp;K971)+1)</f>
        <v/>
      </c>
      <c r="M971" s="99">
        <f>IF(OR($C971="",K971=""),"",IF(AND($C971&gt;=1001,$C971&lt;=1005),COUNTIFS($C$4:$C$1500,"&gt;=1001",$C$4:$C$1500,"&lt;=1005",K$4:K$1500,"&gt;"&amp;K971)+1,IF(AND($C971&gt;=1101,$C971&lt;=1105),COUNTIFS($C$4:$C$1500,"&gt;=1101",$C$4:$C$1500,"&lt;=1105",K$4:K$1500,"&gt;"&amp;K971)+1,IF(AND($C971&gt;=901,$C971&lt;=905),COUNTIFS($C$4:$C$1500,"&gt;=901",$C$4:$C$1500,"&lt;=905",K$4:K$1500,"&gt;"&amp;K971)+1,IF(AND($C971&gt;=801,$C971&lt;=805),COUNTIFS($C$4:$C$1500,"&gt;=801",$C$4:$C$1500,"&lt;=805",K$4:K$1500,"&gt;"&amp;K971)+1,IF(AND($C971&gt;=701,$C971&lt;=705),COUNTIFS($C$4:$C$1500,"&gt;=701",$C$4:$C$1500,"&lt;=705",K$4:K$1500,"&gt;"&amp;K971)+1,IF(AND($C971&gt;=601,$C971&lt;=606),COUNTIFS($C$4:$C$1500,"&gt;=601",$C$4:$C$1500,"&lt;=606",K$4:K$1500,"&gt;"&amp;K971)+1,"")))))))</f>
        <v/>
      </c>
      <c r="N971" s="99">
        <f>IF(OR($C971="",K971=""),"",IF(OR(AND($C971&gt;=1001,$C971&lt;=1005),AND($C971&gt;=1101,$C971&lt;=1105)),COUNTIFS($C$4:$C$1500,"&gt;=1001",$C$4:$C$1500,"&lt;=1005",K$4:K$1500,"&gt;"&amp;K971)+COUNTIFS($C$4:$C$1500,"&gt;=1101",$C$4:$C$1500,"&lt;=1105",K$4:K$1500,"&gt;"&amp;K971)+1,""))</f>
        <v/>
      </c>
      <c r="O971" s="94" t="n">
        <v>56.6</v>
      </c>
      <c r="P971" s="94" t="n">
        <v>53.85</v>
      </c>
      <c r="Q971" s="94" t="n">
        <v>52.43</v>
      </c>
      <c r="R971" s="94" t="n">
        <v>56.1</v>
      </c>
      <c r="S971" s="94" t="n">
        <v>69.09</v>
      </c>
      <c r="T971" s="99">
        <f>IF(AND(O971&gt;0,O971&lt;36),1,IF(AND(O971&gt;=36,O971&lt;51),2,IF(AND(O971&gt;=51,O971&lt;71),3,IF(AND(O971&gt;=71,O971&lt;=100),4,))))</f>
        <v/>
      </c>
      <c r="U971" s="99">
        <f>IF(AND(P971&gt;0,P971&lt;41),1,IF(AND(P971&gt;=41,P971&lt;56),2,IF(AND(P971&gt;=56,P971&lt;71),3,IF(AND(P971&gt;=71,P971&lt;=100),4,))))</f>
        <v/>
      </c>
      <c r="V971" s="99">
        <f>IF(AND(Q971&gt;0,Q971&lt;41),1,IF(AND(Q971&gt;=41,Q971&lt;56),2,IF(AND(Q971&gt;=56,Q971&lt;71),3,IF(AND(Q971&gt;=71,Q971&lt;=100),4,))))</f>
        <v/>
      </c>
      <c r="W971" s="99">
        <f>IF(AND(R971&gt;0,R971&lt;36),1,IF(AND(R971&gt;=36,R971&lt;51),2,IF(AND(R971&gt;=51,R971&lt;66),3,IF(AND(R971&gt;=66,R971&lt;=100),4,))))</f>
        <v/>
      </c>
      <c r="X971" s="100">
        <f>IF(AND(S971&gt;0,S971&lt;37),1,IF(AND(S971&gt;=37,S971&lt;58),2,IF(AND(S971&gt;=58,S971&lt;71),3,IF(AND(S971&gt;=71,S971&lt;=100),4,))))</f>
        <v/>
      </c>
      <c r="Y971" s="101">
        <f>IF(SUM(AC971:AG971)=0, "", ROUND(((AC971*3+AD971*3+AE971*3+AF971*3+AG971*1)/13)*5,0))</f>
        <v/>
      </c>
      <c r="Z971" s="99">
        <f>IF(OR($C971="",Y971=""),"",COUNTIFS($C$4:$C$1500,$C971,Y$4:Y$1500,"&gt;"&amp;Y971)+1)</f>
        <v/>
      </c>
      <c r="AA971" s="99">
        <f>IF(OR($C971="",Y971=""),"",IF(AND($C971&gt;=1001,$C971&lt;=1005),COUNTIFS($C$4:$C$1500,"&gt;=1001",$C$4:$C$1500,"&lt;=1005",Y$4:Y$1500,"&gt;"&amp;Y971)+1,IF(AND($C971&gt;=1101,$C971&lt;=1105),COUNTIFS($C$4:$C$1500,"&gt;=1101",$C$4:$C$1500,"&lt;=1105",Y$4:Y$1500,"&gt;"&amp;Y971)+1,IF(AND($C971&gt;=901,$C971&lt;=905),COUNTIFS($C$4:$C$1500,"&gt;=901",$C$4:$C$1500,"&lt;=905",Y$4:Y$1500,"&gt;"&amp;Y971)+1,IF(AND($C971&gt;=801,$C971&lt;=805),COUNTIFS($C$4:$C$1500,"&gt;=801",$C$4:$C$1500,"&lt;=805",Y$4:Y$1500,"&gt;"&amp;Y971)+1,IF(AND($C971&gt;=701,$C971&lt;=705),COUNTIFS($C$4:$C$1500,"&gt;=701",$C$4:$C$1500,"&lt;=705",Y$4:Y$1500,"&gt;"&amp;Y971)+1,IF(AND($C971&gt;=601,$C971&lt;=606),COUNTIFS($C$4:$C$1500,"&gt;=601",$C$4:$C$1500,"&lt;=606",Y$4:Y$1500,"&gt;"&amp;Y971)+1,"")))))))</f>
        <v/>
      </c>
      <c r="AB971" s="99">
        <f>IF(OR($C971="",Y971=""),"",IF(OR(AND($C971&gt;=1001,$C971&lt;=1005),AND($C971&gt;=1101,$C971&lt;=1105)),COUNTIFS($C$4:$C$1500,"&gt;=1001",$C$4:$C$1500,"&lt;=1005",Y$4:Y$1500,"&gt;"&amp;Y971)+COUNTIFS($C$4:$C$1500,"&gt;=1101",$C$4:$C$1500,"&lt;=1105",Y$4:Y$1500,"&gt;"&amp;Y971)+1,""))</f>
        <v/>
      </c>
      <c r="AC971" s="94" t="n">
        <v>55.84</v>
      </c>
      <c r="AD971" s="94" t="n">
        <v>50.19</v>
      </c>
      <c r="AE971" s="94" t="n">
        <v>50.86</v>
      </c>
      <c r="AF971" s="94" t="n">
        <v>39.02</v>
      </c>
      <c r="AG971" s="94" t="n">
        <v>37.09</v>
      </c>
      <c r="AH971" s="99">
        <f>IF(AND(AC971&gt;0,AC971&lt;36),1,IF(AND(AC971&gt;=36,AC971&lt;51),2,IF(AND(AC971&gt;=51,AC971&lt;71),3,IF(AND(AC971&gt;=71,AC971&lt;=100),4,))))</f>
        <v/>
      </c>
      <c r="AI971" s="99">
        <f>IF(AND(AD971&gt;0,AD971&lt;41),1,IF(AND(AD971&gt;=41,AD971&lt;56),2,IF(AND(AD971&gt;=56,AD971&lt;71),3,IF(AND(AD971&gt;=71,AD971&lt;=100),4,))))</f>
        <v/>
      </c>
      <c r="AJ971" s="99">
        <f>IF(AND(AE971&gt;0,AE971&lt;41),1,IF(AND(AE971&gt;=41,AE971&lt;56),2,IF(AND(AE971&gt;=56,AE971&lt;71),3,IF(AND(AE971&gt;=71,AE971&lt;=100),4,))))</f>
        <v/>
      </c>
      <c r="AK971" s="99">
        <f>IF(AND(AF971&gt;0,AF971&lt;36),1,IF(AND(AF971&gt;=36,AF971&lt;51),2,IF(AND(AF971&gt;=51,AF971&lt;66),3,IF(AND(AF971&gt;=66,AF971&lt;=100),4,))))</f>
        <v/>
      </c>
      <c r="AL971" s="100">
        <f>IF(AND(AG971&gt;0,AG971&lt;37),1,IF(AND(AG971&gt;=37,AG971&lt;58),2,IF(AND(AG971&gt;=58,AG971&lt;71),3,IF(AND(AG971&gt;=71,AG971&lt;=100),4,))))</f>
        <v/>
      </c>
      <c r="AM971" s="101">
        <f>IF((Y971&lt;&gt;"")*(K971&lt;&gt;""),Y971-K971,"")</f>
        <v/>
      </c>
      <c r="AN971" s="99">
        <f>IF((Z971&lt;&gt;"")*(L971&lt;&gt;""),Z971-L971,"")</f>
        <v/>
      </c>
      <c r="AO971" s="99">
        <f>IF((AA971&lt;&gt;"")*(M971&lt;&gt;""),AA971-M971,"")</f>
        <v/>
      </c>
      <c r="AP971" s="99">
        <f>IF((AB971&lt;&gt;"")*(N971&lt;&gt;""),AB971-N971,"")</f>
        <v/>
      </c>
      <c r="AQ971" s="94">
        <f>IF((AC971&lt;&gt;"")*(O971&lt;&gt;""),AC971-O971,"")</f>
        <v/>
      </c>
      <c r="AR971" s="94">
        <f>IF((AD971&lt;&gt;"")*(P971&lt;&gt;""),AD971-P971,"")</f>
        <v/>
      </c>
      <c r="AS971" s="94">
        <f>IF((AE971&lt;&gt;"")*(Q971&lt;&gt;""),AE971-Q971,"")</f>
        <v/>
      </c>
      <c r="AT971" s="94">
        <f>IF((AF971&lt;&gt;"")*(R971&lt;&gt;""),AF971-R971,"")</f>
        <v/>
      </c>
      <c r="AU971" s="94">
        <f>IF((AG971&lt;&gt;"")*(S971&lt;&gt;""),AG971-S971,"")</f>
        <v/>
      </c>
      <c r="AV971" s="99">
        <f>IF((AH971&lt;&gt;"")*(T971&lt;&gt;""),AH971-T971,"")</f>
        <v/>
      </c>
      <c r="AW971" s="99">
        <f>IF((AI971&lt;&gt;"")*(U971&lt;&gt;""),AI971-U971,"")</f>
        <v/>
      </c>
      <c r="AX971" s="99">
        <f>IF((AJ971&lt;&gt;"")*(V971&lt;&gt;""),AJ971-V971,"")</f>
        <v/>
      </c>
      <c r="AY971" s="99">
        <f>IF((AK971&lt;&gt;"")*(W971&lt;&gt;""),AK971-W971,"")</f>
        <v/>
      </c>
      <c r="AZ971" s="102">
        <f>IF((AL971&lt;&gt;"")*(X971&lt;&gt;""),AL971-X971,"")</f>
        <v/>
      </c>
      <c r="BA971" s="50">
        <f>IFERROR(__xludf.dummyfunction("AI(""Actúa como un tutor académico y dirígete personalmente al estudiante "" &amp; I971 &amp; "" "" &amp; J971 &amp; "" "" &amp; G971 &amp; "" "" &amp; H971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AM971 &amp; ""'. Diferencias por área: Matemáticas ("" &amp; AQ971 &amp; ""), Ciencias Natura"&amp;"les ("" &amp; AR971 &amp; ""), Sociales ("" &amp; AS971 &amp; ""), Lectura Crítica ("" &amp; AT971 &amp; "") e Inglés ("" &amp; AU971 &amp; ""). Variación en posición: grupo ("" &amp; AN971 &amp; ""), grado ("" &amp; AO971 &amp; "") y media ("" &amp; AP971 &amp; ""). Puntajes Primer Simulacro: Global "" &amp; K971 &amp; "", Mat "" &amp; "&amp;"O4 &amp; "", Cien "" &amp; P971 &amp; "", Soc "" &amp; Q971 &amp; "", Lec "" &amp; R971 &amp; "", Ing "" &amp; S971 &amp; "". Puntajes Segundo Simulacro: Global "" &amp; Y971 &amp; "", Mat "" &amp; AC971 &amp; "", Cien "" &amp; AD971 &amp; "", Soc "" &amp; AE971 &amp; "", Lec "" &amp; AF971 &amp; "", Ing "" &amp; AG971 &amp; "". Escribe un mensaje motivador"&amp;" y breve (máximo 4 líneas)."")
"),"=AI(""Actúa como un tutor académico y dirígete personalmente al estudiante "" &amp; I971 &amp; "" "" &amp; J971 &amp; "" "" &amp; G971 &amp; "" "" &amp; H971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AM971 &amp; ""'. Diferencias por área: Matemáticas ("" &amp; AQ971 &amp; ""), Ciencias Natur"&amp;"ales ("" &amp; AR971 &amp; ""), Sociales ("" &amp; AS971 &amp; ""), Lectura Crítica ("" &amp; AT971 &amp; "") e Inglés ("" &amp; AU971 &amp; ""). Variación en posición: grupo ("" &amp; AN971 &amp; ""), grado ("" &amp; AO971 &amp; "") y media ("" &amp; AP971 &amp; ""). Puntajes Primer Simulacro: Global "" &amp; K971 &amp; "", Mat "" &amp;"&amp;" O971 &amp; "", Cien "" &amp; P971 &amp; "", Soc "" &amp; Q971 &amp; "", Lec "" &amp; R971 &amp; "", Ing "" &amp; S971 &amp; "". Puntajes Segundo Simulacro: Global "" &amp; Y971 &amp; "", Mat "" &amp; AC971 &amp; "", Cien "" &amp; AD971 &amp; "", Soc "" &amp; AE971 &amp; "", Lec "" &amp; AF971 &amp; "", Ing "" &amp; AG971 &amp; "". Escribe un mensaje motivado"&amp;"r y breve (máximo 4 líneas)."")
")</f>
        <v/>
      </c>
      <c r="BB971" s="119">
        <f>IF(SUM(BC971:BG971)=0,"",IF(BG971="",ROUND(((BC971*3+BD971*3+BE971*3+BF971*3)/12)*5,0),ROUND(((BC971*3+BD971*3+BE971*3+BF971*3+BG971*1)/13)*5,0)))</f>
        <v/>
      </c>
      <c r="BC971" s="119" t="n">
        <v>44</v>
      </c>
      <c r="BD971" s="119" t="n">
        <v>53</v>
      </c>
      <c r="BE971" s="119" t="n">
        <v>46</v>
      </c>
      <c r="BF971" s="119" t="n">
        <v>56</v>
      </c>
      <c r="BG971" s="119" t="n">
        <v>30</v>
      </c>
      <c r="BH971" s="41">
        <f>IF(AND(ISNUMBER(BB971),ISNUMBER(Y971)),BB971-Y971,"")</f>
        <v/>
      </c>
      <c r="BI971" s="119" t="n"/>
      <c r="BJ971" s="119" t="n"/>
      <c r="BK971" s="119" t="n"/>
      <c r="BL971" s="119" t="n"/>
      <c r="BM971" s="119" t="n"/>
    </row>
    <row r="972" ht="15.75" customHeight="1" s="42">
      <c r="A972" s="93" t="n"/>
      <c r="B972" s="94" t="inlineStr">
        <is>
          <t>Bachillerato</t>
        </is>
      </c>
      <c r="C972" s="94" t="n">
        <v>1103</v>
      </c>
      <c r="D972" s="94" t="n"/>
      <c r="E972" s="95" t="n">
        <v>1011592882</v>
      </c>
      <c r="F972" s="96">
        <f>TRIM(G972&amp;" "&amp;H972&amp;" "&amp;I972&amp;" "&amp;J972)</f>
        <v/>
      </c>
      <c r="G972" s="94" t="inlineStr">
        <is>
          <t>Usuga</t>
        </is>
      </c>
      <c r="H972" s="94" t="inlineStr">
        <is>
          <t>Alcaraz</t>
        </is>
      </c>
      <c r="I972" s="94" t="inlineStr">
        <is>
          <t>Ana</t>
        </is>
      </c>
      <c r="J972" s="97" t="inlineStr">
        <is>
          <t>Sofia</t>
        </is>
      </c>
      <c r="K972" s="98">
        <f>IF(SUM(O972:S972)=0, "", ROUND(((O972*3+P972*3+Q972*3+R972*3+S972*1)/13)*5,0))</f>
        <v/>
      </c>
      <c r="L972" s="99">
        <f>IF(OR($C972="",K972=""),"",COUNTIFS($C$4:$C$1500,$C972,K$4:K$1500,"&gt;"&amp;K972)+1)</f>
        <v/>
      </c>
      <c r="M972" s="99">
        <f>IF(OR($C972="",K972=""),"",IF(AND($C972&gt;=1001,$C972&lt;=1005),COUNTIFS($C$4:$C$1500,"&gt;=1001",$C$4:$C$1500,"&lt;=1005",K$4:K$1500,"&gt;"&amp;K972)+1,IF(AND($C972&gt;=1101,$C972&lt;=1105),COUNTIFS($C$4:$C$1500,"&gt;=1101",$C$4:$C$1500,"&lt;=1105",K$4:K$1500,"&gt;"&amp;K972)+1,IF(AND($C972&gt;=901,$C972&lt;=905),COUNTIFS($C$4:$C$1500,"&gt;=901",$C$4:$C$1500,"&lt;=905",K$4:K$1500,"&gt;"&amp;K972)+1,IF(AND($C972&gt;=801,$C972&lt;=805),COUNTIFS($C$4:$C$1500,"&gt;=801",$C$4:$C$1500,"&lt;=805",K$4:K$1500,"&gt;"&amp;K972)+1,IF(AND($C972&gt;=701,$C972&lt;=705),COUNTIFS($C$4:$C$1500,"&gt;=701",$C$4:$C$1500,"&lt;=705",K$4:K$1500,"&gt;"&amp;K972)+1,IF(AND($C972&gt;=601,$C972&lt;=606),COUNTIFS($C$4:$C$1500,"&gt;=601",$C$4:$C$1500,"&lt;=606",K$4:K$1500,"&gt;"&amp;K972)+1,"")))))))</f>
        <v/>
      </c>
      <c r="N972" s="99">
        <f>IF(OR($C972="",K972=""),"",IF(OR(AND($C972&gt;=1001,$C972&lt;=1005),AND($C972&gt;=1101,$C972&lt;=1105)),COUNTIFS($C$4:$C$1500,"&gt;=1001",$C$4:$C$1500,"&lt;=1005",K$4:K$1500,"&gt;"&amp;K972)+COUNTIFS($C$4:$C$1500,"&gt;=1101",$C$4:$C$1500,"&lt;=1105",K$4:K$1500,"&gt;"&amp;K972)+1,""))</f>
        <v/>
      </c>
      <c r="O972" s="94" t="n">
        <v>34</v>
      </c>
      <c r="P972" s="94" t="n">
        <v>43</v>
      </c>
      <c r="Q972" s="94" t="n">
        <v>33</v>
      </c>
      <c r="R972" s="94" t="n">
        <v>56</v>
      </c>
      <c r="S972" s="94" t="n">
        <v>40</v>
      </c>
      <c r="T972" s="99">
        <f>IF(AND(O972&gt;0,O972&lt;36),1,IF(AND(O972&gt;=36,O972&lt;51),2,IF(AND(O972&gt;=51,O972&lt;71),3,IF(AND(O972&gt;=71,O972&lt;=100),4,))))</f>
        <v/>
      </c>
      <c r="U972" s="99">
        <f>IF(AND(P972&gt;0,P972&lt;41),1,IF(AND(P972&gt;=41,P972&lt;56),2,IF(AND(P972&gt;=56,P972&lt;71),3,IF(AND(P972&gt;=71,P972&lt;=100),4,))))</f>
        <v/>
      </c>
      <c r="V972" s="99">
        <f>IF(AND(Q972&gt;0,Q972&lt;41),1,IF(AND(Q972&gt;=41,Q972&lt;56),2,IF(AND(Q972&gt;=56,Q972&lt;71),3,IF(AND(Q972&gt;=71,Q972&lt;=100),4,))))</f>
        <v/>
      </c>
      <c r="W972" s="99">
        <f>IF(AND(R972&gt;0,R972&lt;36),1,IF(AND(R972&gt;=36,R972&lt;51),2,IF(AND(R972&gt;=51,R972&lt;66),3,IF(AND(R972&gt;=66,R972&lt;=100),4,))))</f>
        <v/>
      </c>
      <c r="X972" s="100">
        <f>IF(AND(S972&gt;0,S972&lt;37),1,IF(AND(S972&gt;=37,S972&lt;58),2,IF(AND(S972&gt;=58,S972&lt;71),3,IF(AND(S972&gt;=71,S972&lt;=100),4,))))</f>
        <v/>
      </c>
      <c r="Y972" s="101">
        <f>IF(SUM(AC972:AG972)=0, "", ROUND(((AC972*3+AD972*3+AE972*3+AF972*3+AG972*1)/13)*5,0))</f>
        <v/>
      </c>
      <c r="Z972" s="99">
        <f>IF(OR($C972="",Y972=""),"",COUNTIFS($C$4:$C$1500,$C972,Y$4:Y$1500,"&gt;"&amp;Y972)+1)</f>
        <v/>
      </c>
      <c r="AA972" s="99">
        <f>IF(OR($C972="",Y972=""),"",IF(AND($C972&gt;=1001,$C972&lt;=1005),COUNTIFS($C$4:$C$1500,"&gt;=1001",$C$4:$C$1500,"&lt;=1005",Y$4:Y$1500,"&gt;"&amp;Y972)+1,IF(AND($C972&gt;=1101,$C972&lt;=1105),COUNTIFS($C$4:$C$1500,"&gt;=1101",$C$4:$C$1500,"&lt;=1105",Y$4:Y$1500,"&gt;"&amp;Y972)+1,IF(AND($C972&gt;=901,$C972&lt;=905),COUNTIFS($C$4:$C$1500,"&gt;=901",$C$4:$C$1500,"&lt;=905",Y$4:Y$1500,"&gt;"&amp;Y972)+1,IF(AND($C972&gt;=801,$C972&lt;=805),COUNTIFS($C$4:$C$1500,"&gt;=801",$C$4:$C$1500,"&lt;=805",Y$4:Y$1500,"&gt;"&amp;Y972)+1,IF(AND($C972&gt;=701,$C972&lt;=705),COUNTIFS($C$4:$C$1500,"&gt;=701",$C$4:$C$1500,"&lt;=705",Y$4:Y$1500,"&gt;"&amp;Y972)+1,IF(AND($C972&gt;=601,$C972&lt;=606),COUNTIFS($C$4:$C$1500,"&gt;=601",$C$4:$C$1500,"&lt;=606",Y$4:Y$1500,"&gt;"&amp;Y972)+1,"")))))))</f>
        <v/>
      </c>
      <c r="AB972" s="99">
        <f>IF(OR($C972="",Y972=""),"",IF(OR(AND($C972&gt;=1001,$C972&lt;=1005),AND($C972&gt;=1101,$C972&lt;=1105)),COUNTIFS($C$4:$C$1500,"&gt;=1001",$C$4:$C$1500,"&lt;=1005",Y$4:Y$1500,"&gt;"&amp;Y972)+COUNTIFS($C$4:$C$1500,"&gt;=1101",$C$4:$C$1500,"&lt;=1105",Y$4:Y$1500,"&gt;"&amp;Y972)+1,""))</f>
        <v/>
      </c>
      <c r="AC972" s="94" t="n">
        <v>19.59</v>
      </c>
      <c r="AD972" s="94" t="n">
        <v>41.72</v>
      </c>
      <c r="AE972" s="94" t="n">
        <v>37.01</v>
      </c>
      <c r="AF972" s="94" t="n">
        <v>30.73</v>
      </c>
      <c r="AG972" s="94" t="n">
        <v>41.82</v>
      </c>
      <c r="AH972" s="99">
        <f>IF(AND(AC972&gt;0,AC972&lt;36),1,IF(AND(AC972&gt;=36,AC972&lt;51),2,IF(AND(AC972&gt;=51,AC972&lt;71),3,IF(AND(AC972&gt;=71,AC972&lt;=100),4,))))</f>
        <v/>
      </c>
      <c r="AI972" s="99">
        <f>IF(AND(AD972&gt;0,AD972&lt;41),1,IF(AND(AD972&gt;=41,AD972&lt;56),2,IF(AND(AD972&gt;=56,AD972&lt;71),3,IF(AND(AD972&gt;=71,AD972&lt;=100),4,))))</f>
        <v/>
      </c>
      <c r="AJ972" s="99">
        <f>IF(AND(AE972&gt;0,AE972&lt;41),1,IF(AND(AE972&gt;=41,AE972&lt;56),2,IF(AND(AE972&gt;=56,AE972&lt;71),3,IF(AND(AE972&gt;=71,AE972&lt;=100),4,))))</f>
        <v/>
      </c>
      <c r="AK972" s="99">
        <f>IF(AND(AF972&gt;0,AF972&lt;36),1,IF(AND(AF972&gt;=36,AF972&lt;51),2,IF(AND(AF972&gt;=51,AF972&lt;66),3,IF(AND(AF972&gt;=66,AF972&lt;=100),4,))))</f>
        <v/>
      </c>
      <c r="AL972" s="100">
        <f>IF(AND(AG972&gt;0,AG972&lt;37),1,IF(AND(AG972&gt;=37,AG972&lt;58),2,IF(AND(AG972&gt;=58,AG972&lt;71),3,IF(AND(AG972&gt;=71,AG972&lt;=100),4,))))</f>
        <v/>
      </c>
      <c r="AM972" s="101">
        <f>IF((Y972&lt;&gt;"")*(K972&lt;&gt;""),Y972-K972,"")</f>
        <v/>
      </c>
      <c r="AN972" s="99">
        <f>IF((Z972&lt;&gt;"")*(L972&lt;&gt;""),Z972-L972,"")</f>
        <v/>
      </c>
      <c r="AO972" s="99">
        <f>IF((AA972&lt;&gt;"")*(M972&lt;&gt;""),AA972-M972,"")</f>
        <v/>
      </c>
      <c r="AP972" s="99">
        <f>IF((AB972&lt;&gt;"")*(N972&lt;&gt;""),AB972-N972,"")</f>
        <v/>
      </c>
      <c r="AQ972" s="94">
        <f>IF((AC972&lt;&gt;"")*(O972&lt;&gt;""),AC972-O972,"")</f>
        <v/>
      </c>
      <c r="AR972" s="94">
        <f>IF((AD972&lt;&gt;"")*(P972&lt;&gt;""),AD972-P972,"")</f>
        <v/>
      </c>
      <c r="AS972" s="94">
        <f>IF((AE972&lt;&gt;"")*(Q972&lt;&gt;""),AE972-Q972,"")</f>
        <v/>
      </c>
      <c r="AT972" s="94">
        <f>IF((AF972&lt;&gt;"")*(R972&lt;&gt;""),AF972-R972,"")</f>
        <v/>
      </c>
      <c r="AU972" s="94">
        <f>IF((AG972&lt;&gt;"")*(S972&lt;&gt;""),AG972-S972,"")</f>
        <v/>
      </c>
      <c r="AV972" s="99">
        <f>IF((AH972&lt;&gt;"")*(T972&lt;&gt;""),AH972-T972,"")</f>
        <v/>
      </c>
      <c r="AW972" s="99">
        <f>IF((AI972&lt;&gt;"")*(U972&lt;&gt;""),AI972-U972,"")</f>
        <v/>
      </c>
      <c r="AX972" s="99">
        <f>IF((AJ972&lt;&gt;"")*(V972&lt;&gt;""),AJ972-V972,"")</f>
        <v/>
      </c>
      <c r="AY972" s="99">
        <f>IF((AK972&lt;&gt;"")*(W972&lt;&gt;""),AK972-W972,"")</f>
        <v/>
      </c>
      <c r="AZ972" s="102">
        <f>IF((AL972&lt;&gt;"")*(X972&lt;&gt;""),AL972-X972,"")</f>
        <v/>
      </c>
      <c r="BA972" s="50">
        <f>IFERROR(__xludf.dummyfunction("AI(""Actúa como un tutor académico y dirígete personalmente al estudiante "" &amp; I972 &amp; "" "" &amp; J972 &amp; "" "" &amp; G972 &amp; "" "" &amp; H972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AM972 &amp; ""'. Diferencias por área: Matemáticas ("" &amp; AQ972 &amp; ""), Ciencias Natura"&amp;"les ("" &amp; AR972 &amp; ""), Sociales ("" &amp; AS972 &amp; ""), Lectura Crítica ("" &amp; AT972 &amp; "") e Inglés ("" &amp; AU972 &amp; ""). Variación en posición: grupo ("" &amp; AN972 &amp; ""), grado ("" &amp; AO972 &amp; "") y media ("" &amp; AP972 &amp; ""). Puntajes Primer Simulacro: Global "" &amp; K972 &amp; "", Mat "" &amp; "&amp;"O4 &amp; "", Cien "" &amp; P972 &amp; "", Soc "" &amp; Q972 &amp; "", Lec "" &amp; R972 &amp; "", Ing "" &amp; S972 &amp; "". Puntajes Segundo Simulacro: Global "" &amp; Y972 &amp; "", Mat "" &amp; AC972 &amp; "", Cien "" &amp; AD972 &amp; "", Soc "" &amp; AE972 &amp; "", Lec "" &amp; AF972 &amp; "", Ing "" &amp; AG972 &amp; "". Escribe un mensaje motivador"&amp;" y breve (máximo 4 líneas)."")
"),"=AI(""Actúa como un tutor académico y dirígete personalmente al estudiante "" &amp; I972 &amp; "" "" &amp; J972 &amp; "" "" &amp; G972 &amp; "" "" &amp; H972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AM972 &amp; ""'. Diferencias por área: Matemáticas ("" &amp; AQ972 &amp; ""), Ciencias Natur"&amp;"ales ("" &amp; AR972 &amp; ""), Sociales ("" &amp; AS972 &amp; ""), Lectura Crítica ("" &amp; AT972 &amp; "") e Inglés ("" &amp; AU972 &amp; ""). Variación en posición: grupo ("" &amp; AN972 &amp; ""), grado ("" &amp; AO972 &amp; "") y media ("" &amp; AP972 &amp; ""). Puntajes Primer Simulacro: Global "" &amp; K972 &amp; "", Mat "" &amp;"&amp;" O972 &amp; "", Cien "" &amp; P972 &amp; "", Soc "" &amp; Q972 &amp; "", Lec "" &amp; R972 &amp; "", Ing "" &amp; S972 &amp; "". Puntajes Segundo Simulacro: Global "" &amp; Y972 &amp; "", Mat "" &amp; AC972 &amp; "", Cien "" &amp; AD972 &amp; "", Soc "" &amp; AE972 &amp; "", Lec "" &amp; AF972 &amp; "", Ing "" &amp; AG972 &amp; "". Escribe un mensaje motivado"&amp;"r y breve (máximo 4 líneas)."")
")</f>
        <v/>
      </c>
      <c r="BB972" s="119">
        <f>IF(SUM(BC972:BG972)=0,"",IF(BG972="",ROUND(((BC972*3+BD972*3+BE972*3+BF972*3)/12)*5,0),ROUND(((BC972*3+BD972*3+BE972*3+BF972*3+BG972*1)/13)*5,0)))</f>
        <v/>
      </c>
      <c r="BC972" s="119" t="n">
        <v>29</v>
      </c>
      <c r="BD972" s="119" t="n">
        <v>38</v>
      </c>
      <c r="BE972" s="119" t="n">
        <v>25</v>
      </c>
      <c r="BF972" s="119" t="n">
        <v>38</v>
      </c>
      <c r="BG972" s="119" t="n">
        <v>31</v>
      </c>
      <c r="BH972" s="41">
        <f>IF(AND(ISNUMBER(BB972),ISNUMBER(Y972)),BB972-Y972,"")</f>
        <v/>
      </c>
      <c r="BI972" s="119" t="n"/>
      <c r="BJ972" s="119" t="n"/>
      <c r="BK972" s="119" t="n"/>
      <c r="BL972" s="119" t="n"/>
      <c r="BM972" s="119" t="n"/>
    </row>
    <row r="973" ht="15.75" customHeight="1" s="42">
      <c r="A973" s="93" t="n"/>
      <c r="B973" s="94" t="inlineStr">
        <is>
          <t>Bachillerato</t>
        </is>
      </c>
      <c r="C973" s="94" t="n">
        <v>1103</v>
      </c>
      <c r="D973" s="94" t="n"/>
      <c r="E973" s="95" t="n">
        <v>1023702250</v>
      </c>
      <c r="F973" s="96">
        <f>TRIM(G973&amp;" "&amp;H973&amp;" "&amp;I973&amp;" "&amp;J973)</f>
        <v/>
      </c>
      <c r="G973" s="94" t="inlineStr">
        <is>
          <t>Urrego</t>
        </is>
      </c>
      <c r="H973" s="94" t="inlineStr">
        <is>
          <t>Roldan</t>
        </is>
      </c>
      <c r="I973" s="94" t="inlineStr">
        <is>
          <t>Zarick</t>
        </is>
      </c>
      <c r="J973" s="97" t="inlineStr">
        <is>
          <t>Daliana</t>
        </is>
      </c>
      <c r="K973" s="98">
        <f>IF(SUM(O973:S973)=0, "", ROUND(((O973*3+P973*3+Q973*3+R973*3+S973*1)/13)*5,0))</f>
        <v/>
      </c>
      <c r="L973" s="99">
        <f>IF(OR($C973="",K973=""),"",COUNTIFS($C$4:$C$1500,$C973,K$4:K$1500,"&gt;"&amp;K973)+1)</f>
        <v/>
      </c>
      <c r="M973" s="99">
        <f>IF(OR($C973="",K973=""),"",IF(AND($C973&gt;=1001,$C973&lt;=1005),COUNTIFS($C$4:$C$1500,"&gt;=1001",$C$4:$C$1500,"&lt;=1005",K$4:K$1500,"&gt;"&amp;K973)+1,IF(AND($C973&gt;=1101,$C973&lt;=1105),COUNTIFS($C$4:$C$1500,"&gt;=1101",$C$4:$C$1500,"&lt;=1105",K$4:K$1500,"&gt;"&amp;K973)+1,IF(AND($C973&gt;=901,$C973&lt;=905),COUNTIFS($C$4:$C$1500,"&gt;=901",$C$4:$C$1500,"&lt;=905",K$4:K$1500,"&gt;"&amp;K973)+1,IF(AND($C973&gt;=801,$C973&lt;=805),COUNTIFS($C$4:$C$1500,"&gt;=801",$C$4:$C$1500,"&lt;=805",K$4:K$1500,"&gt;"&amp;K973)+1,IF(AND($C973&gt;=701,$C973&lt;=705),COUNTIFS($C$4:$C$1500,"&gt;=701",$C$4:$C$1500,"&lt;=705",K$4:K$1500,"&gt;"&amp;K973)+1,IF(AND($C973&gt;=601,$C973&lt;=606),COUNTIFS($C$4:$C$1500,"&gt;=601",$C$4:$C$1500,"&lt;=606",K$4:K$1500,"&gt;"&amp;K973)+1,"")))))))</f>
        <v/>
      </c>
      <c r="N973" s="99">
        <f>IF(OR($C973="",K973=""),"",IF(OR(AND($C973&gt;=1001,$C973&lt;=1005),AND($C973&gt;=1101,$C973&lt;=1105)),COUNTIFS($C$4:$C$1500,"&gt;=1001",$C$4:$C$1500,"&lt;=1005",K$4:K$1500,"&gt;"&amp;K973)+COUNTIFS($C$4:$C$1500,"&gt;=1101",$C$4:$C$1500,"&lt;=1105",K$4:K$1500,"&gt;"&amp;K973)+1,""))</f>
        <v/>
      </c>
      <c r="O973" s="94" t="n">
        <v>52.32</v>
      </c>
      <c r="P973" s="94" t="n">
        <v>48.34</v>
      </c>
      <c r="Q973" s="94" t="n">
        <v>38.65</v>
      </c>
      <c r="R973" s="94" t="n">
        <v>39.02</v>
      </c>
      <c r="S973" s="94" t="n">
        <v>54.55</v>
      </c>
      <c r="T973" s="99">
        <f>IF(AND(O973&gt;0,O973&lt;36),1,IF(AND(O973&gt;=36,O973&lt;51),2,IF(AND(O973&gt;=51,O973&lt;71),3,IF(AND(O973&gt;=71,O973&lt;=100),4,))))</f>
        <v/>
      </c>
      <c r="U973" s="99">
        <f>IF(AND(P973&gt;0,P973&lt;41),1,IF(AND(P973&gt;=41,P973&lt;56),2,IF(AND(P973&gt;=56,P973&lt;71),3,IF(AND(P973&gt;=71,P973&lt;=100),4,))))</f>
        <v/>
      </c>
      <c r="V973" s="99">
        <f>IF(AND(Q973&gt;0,Q973&lt;41),1,IF(AND(Q973&gt;=41,Q973&lt;56),2,IF(AND(Q973&gt;=56,Q973&lt;71),3,IF(AND(Q973&gt;=71,Q973&lt;=100),4,))))</f>
        <v/>
      </c>
      <c r="W973" s="99">
        <f>IF(AND(R973&gt;0,R973&lt;36),1,IF(AND(R973&gt;=36,R973&lt;51),2,IF(AND(R973&gt;=51,R973&lt;66),3,IF(AND(R973&gt;=66,R973&lt;=100),4,))))</f>
        <v/>
      </c>
      <c r="X973" s="100">
        <f>IF(AND(S973&gt;0,S973&lt;37),1,IF(AND(S973&gt;=37,S973&lt;58),2,IF(AND(S973&gt;=58,S973&lt;71),3,IF(AND(S973&gt;=71,S973&lt;=100),4,))))</f>
        <v/>
      </c>
      <c r="Y973" s="101">
        <f>IF(SUM(AC973:AG973)=0, "", ROUND(((AC973*3+AD973*3+AE973*3+AF973*3+AG973*1)/13)*5,0))</f>
        <v/>
      </c>
      <c r="Z973" s="99">
        <f>IF(OR($C973="",Y973=""),"",COUNTIFS($C$4:$C$1500,$C973,Y$4:Y$1500,"&gt;"&amp;Y973)+1)</f>
        <v/>
      </c>
      <c r="AA973" s="99">
        <f>IF(OR($C973="",Y973=""),"",IF(AND($C973&gt;=1001,$C973&lt;=1005),COUNTIFS($C$4:$C$1500,"&gt;=1001",$C$4:$C$1500,"&lt;=1005",Y$4:Y$1500,"&gt;"&amp;Y973)+1,IF(AND($C973&gt;=1101,$C973&lt;=1105),COUNTIFS($C$4:$C$1500,"&gt;=1101",$C$4:$C$1500,"&lt;=1105",Y$4:Y$1500,"&gt;"&amp;Y973)+1,IF(AND($C973&gt;=901,$C973&lt;=905),COUNTIFS($C$4:$C$1500,"&gt;=901",$C$4:$C$1500,"&lt;=905",Y$4:Y$1500,"&gt;"&amp;Y973)+1,IF(AND($C973&gt;=801,$C973&lt;=805),COUNTIFS($C$4:$C$1500,"&gt;=801",$C$4:$C$1500,"&lt;=805",Y$4:Y$1500,"&gt;"&amp;Y973)+1,IF(AND($C973&gt;=701,$C973&lt;=705),COUNTIFS($C$4:$C$1500,"&gt;=701",$C$4:$C$1500,"&lt;=705",Y$4:Y$1500,"&gt;"&amp;Y973)+1,IF(AND($C973&gt;=601,$C973&lt;=606),COUNTIFS($C$4:$C$1500,"&gt;=601",$C$4:$C$1500,"&lt;=606",Y$4:Y$1500,"&gt;"&amp;Y973)+1,"")))))))</f>
        <v/>
      </c>
      <c r="AB973" s="99">
        <f>IF(OR($C973="",Y973=""),"",IF(OR(AND($C973&gt;=1001,$C973&lt;=1005),AND($C973&gt;=1101,$C973&lt;=1105)),COUNTIFS($C$4:$C$1500,"&gt;=1001",$C$4:$C$1500,"&lt;=1005",Y$4:Y$1500,"&gt;"&amp;Y973)+COUNTIFS($C$4:$C$1500,"&gt;=1101",$C$4:$C$1500,"&lt;=1105",Y$4:Y$1500,"&gt;"&amp;Y973)+1,""))</f>
        <v/>
      </c>
      <c r="AC973" s="94" t="n">
        <v>71.45999999999999</v>
      </c>
      <c r="AD973" s="94" t="n">
        <v>48.87</v>
      </c>
      <c r="AE973" s="94" t="n">
        <v>48.74</v>
      </c>
      <c r="AF973" s="94" t="n">
        <v>43.54</v>
      </c>
      <c r="AG973" s="94" t="n">
        <v>52.27</v>
      </c>
      <c r="AH973" s="99">
        <f>IF(AND(AC973&gt;0,AC973&lt;36),1,IF(AND(AC973&gt;=36,AC973&lt;51),2,IF(AND(AC973&gt;=51,AC973&lt;71),3,IF(AND(AC973&gt;=71,AC973&lt;=100),4,))))</f>
        <v/>
      </c>
      <c r="AI973" s="99">
        <f>IF(AND(AD973&gt;0,AD973&lt;41),1,IF(AND(AD973&gt;=41,AD973&lt;56),2,IF(AND(AD973&gt;=56,AD973&lt;71),3,IF(AND(AD973&gt;=71,AD973&lt;=100),4,))))</f>
        <v/>
      </c>
      <c r="AJ973" s="99">
        <f>IF(AND(AE973&gt;0,AE973&lt;41),1,IF(AND(AE973&gt;=41,AE973&lt;56),2,IF(AND(AE973&gt;=56,AE973&lt;71),3,IF(AND(AE973&gt;=71,AE973&lt;=100),4,))))</f>
        <v/>
      </c>
      <c r="AK973" s="99">
        <f>IF(AND(AF973&gt;0,AF973&lt;36),1,IF(AND(AF973&gt;=36,AF973&lt;51),2,IF(AND(AF973&gt;=51,AF973&lt;66),3,IF(AND(AF973&gt;=66,AF973&lt;=100),4,))))</f>
        <v/>
      </c>
      <c r="AL973" s="100">
        <f>IF(AND(AG973&gt;0,AG973&lt;37),1,IF(AND(AG973&gt;=37,AG973&lt;58),2,IF(AND(AG973&gt;=58,AG973&lt;71),3,IF(AND(AG973&gt;=71,AG973&lt;=100),4,))))</f>
        <v/>
      </c>
      <c r="AM973" s="101">
        <f>IF((Y973&lt;&gt;"")*(K973&lt;&gt;""),Y973-K973,"")</f>
        <v/>
      </c>
      <c r="AN973" s="99">
        <f>IF((Z973&lt;&gt;"")*(L973&lt;&gt;""),Z973-L973,"")</f>
        <v/>
      </c>
      <c r="AO973" s="99">
        <f>IF((AA973&lt;&gt;"")*(M973&lt;&gt;""),AA973-M973,"")</f>
        <v/>
      </c>
      <c r="AP973" s="99">
        <f>IF((AB973&lt;&gt;"")*(N973&lt;&gt;""),AB973-N973,"")</f>
        <v/>
      </c>
      <c r="AQ973" s="94">
        <f>IF((AC973&lt;&gt;"")*(O973&lt;&gt;""),AC973-O973,"")</f>
        <v/>
      </c>
      <c r="AR973" s="94">
        <f>IF((AD973&lt;&gt;"")*(P973&lt;&gt;""),AD973-P973,"")</f>
        <v/>
      </c>
      <c r="AS973" s="94">
        <f>IF((AE973&lt;&gt;"")*(Q973&lt;&gt;""),AE973-Q973,"")</f>
        <v/>
      </c>
      <c r="AT973" s="94">
        <f>IF((AF973&lt;&gt;"")*(R973&lt;&gt;""),AF973-R973,"")</f>
        <v/>
      </c>
      <c r="AU973" s="94">
        <f>IF((AG973&lt;&gt;"")*(S973&lt;&gt;""),AG973-S973,"")</f>
        <v/>
      </c>
      <c r="AV973" s="99">
        <f>IF((AH973&lt;&gt;"")*(T973&lt;&gt;""),AH973-T973,"")</f>
        <v/>
      </c>
      <c r="AW973" s="99">
        <f>IF((AI973&lt;&gt;"")*(U973&lt;&gt;""),AI973-U973,"")</f>
        <v/>
      </c>
      <c r="AX973" s="99">
        <f>IF((AJ973&lt;&gt;"")*(V973&lt;&gt;""),AJ973-V973,"")</f>
        <v/>
      </c>
      <c r="AY973" s="99">
        <f>IF((AK973&lt;&gt;"")*(W973&lt;&gt;""),AK973-W973,"")</f>
        <v/>
      </c>
      <c r="AZ973" s="102">
        <f>IF((AL973&lt;&gt;"")*(X973&lt;&gt;""),AL973-X973,"")</f>
        <v/>
      </c>
      <c r="BA973" s="50">
        <f>IFERROR(__xludf.dummyfunction("AI(""Actúa como un tutor académico y dirígete personalmente al estudiante "" &amp; I973 &amp; "" "" &amp; J973 &amp; "" "" &amp; G973 &amp; "" "" &amp; H973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AM973 &amp; ""'. Diferencias por área: Matemáticas ("" &amp; AQ973 &amp; ""), Ciencias Natura"&amp;"les ("" &amp; AR973 &amp; ""), Sociales ("" &amp; AS973 &amp; ""), Lectura Crítica ("" &amp; AT973 &amp; "") e Inglés ("" &amp; AU973 &amp; ""). Variación en posición: grupo ("" &amp; AN973 &amp; ""), grado ("" &amp; AO973 &amp; "") y media ("" &amp; AP973 &amp; ""). Puntajes Primer Simulacro: Global "" &amp; K973 &amp; "", Mat "" &amp; "&amp;"O4 &amp; "", Cien "" &amp; P973 &amp; "", Soc "" &amp; Q973 &amp; "", Lec "" &amp; R973 &amp; "", Ing "" &amp; S973 &amp; "". Puntajes Segundo Simulacro: Global "" &amp; Y973 &amp; "", Mat "" &amp; AC973 &amp; "", Cien "" &amp; AD973 &amp; "", Soc "" &amp; AE973 &amp; "", Lec "" &amp; AF973 &amp; "", Ing "" &amp; AG973 &amp; "". Escribe un mensaje motivador"&amp;" y breve (máximo 4 líneas)."")
"),"=AI(""Actúa como un tutor académico y dirígete personalmente al estudiante "" &amp; I973 &amp; "" "" &amp; J973 &amp; "" "" &amp; G973 &amp; "" "" &amp; H973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AM973 &amp; ""'. Diferencias por área: Matemáticas ("" &amp; AQ973 &amp; ""), Ciencias Natur"&amp;"ales ("" &amp; AR973 &amp; ""), Sociales ("" &amp; AS973 &amp; ""), Lectura Crítica ("" &amp; AT973 &amp; "") e Inglés ("" &amp; AU973 &amp; ""). Variación en posición: grupo ("" &amp; AN973 &amp; ""), grado ("" &amp; AO973 &amp; "") y media ("" &amp; AP973 &amp; ""). Puntajes Primer Simulacro: Global "" &amp; K973 &amp; "", Mat "" &amp;"&amp;" O973 &amp; "", Cien "" &amp; P973 &amp; "", Soc "" &amp; Q973 &amp; "", Lec "" &amp; R973 &amp; "", Ing "" &amp; S973 &amp; "". Puntajes Segundo Simulacro: Global "" &amp; Y973 &amp; "", Mat "" &amp; AC973 &amp; "", Cien "" &amp; AD973 &amp; "", Soc "" &amp; AE973 &amp; "", Lec "" &amp; AF973 &amp; "", Ing "" &amp; AG973 &amp; "". Escribe un mensaje motivado"&amp;"r y breve (máximo 4 líneas)."")
")</f>
        <v/>
      </c>
      <c r="BB973" s="119">
        <f>IF(SUM(BC973:BG973)=0,"",IF(BG973="",ROUND(((BC973*3+BD973*3+BE973*3+BF973*3)/12)*5,0),ROUND(((BC973*3+BD973*3+BE973*3+BF973*3+BG973*1)/13)*5,0)))</f>
        <v/>
      </c>
      <c r="BC973" s="119" t="n">
        <v>52</v>
      </c>
      <c r="BD973" s="119" t="n">
        <v>48</v>
      </c>
      <c r="BE973" s="119" t="n">
        <v>48</v>
      </c>
      <c r="BF973" s="119" t="n">
        <v>58</v>
      </c>
      <c r="BG973" s="119" t="n">
        <v>59</v>
      </c>
      <c r="BH973" s="41">
        <f>IF(AND(ISNUMBER(BB973),ISNUMBER(Y973)),BB973-Y973,"")</f>
        <v/>
      </c>
      <c r="BI973" s="119" t="n"/>
      <c r="BJ973" s="119" t="n"/>
      <c r="BK973" s="119" t="n"/>
      <c r="BL973" s="119" t="n"/>
      <c r="BM973" s="119" t="n"/>
    </row>
    <row r="974" ht="15.75" customHeight="1" s="42">
      <c r="A974" s="93" t="n"/>
      <c r="B974" s="94" t="inlineStr">
        <is>
          <t>Bachillerato</t>
        </is>
      </c>
      <c r="C974" s="94" t="n">
        <v>1103</v>
      </c>
      <c r="D974" s="94" t="n"/>
      <c r="E974" s="95" t="n">
        <v>1011592891</v>
      </c>
      <c r="F974" s="96">
        <f>TRIM(G974&amp;" "&amp;H974&amp;" "&amp;I974&amp;" "&amp;J974)</f>
        <v/>
      </c>
      <c r="G974" s="94" t="inlineStr">
        <is>
          <t>Varelas</t>
        </is>
      </c>
      <c r="H974" s="94" t="inlineStr">
        <is>
          <t>Hernández</t>
        </is>
      </c>
      <c r="I974" s="94" t="inlineStr">
        <is>
          <t>Mariantonia</t>
        </is>
      </c>
      <c r="J974" s="97" t="n"/>
      <c r="K974" s="98">
        <f>IF(SUM(O974:S974)=0, "", ROUND(((O974*3+P974*3+Q974*3+R974*3+S974*1)/13)*5,0))</f>
        <v/>
      </c>
      <c r="L974" s="99">
        <f>IF(OR($C974="",K974=""),"",COUNTIFS($C$4:$C$1500,$C974,K$4:K$1500,"&gt;"&amp;K974)+1)</f>
        <v/>
      </c>
      <c r="M974" s="99">
        <f>IF(OR($C974="",K974=""),"",IF(AND($C974&gt;=1001,$C974&lt;=1005),COUNTIFS($C$4:$C$1500,"&gt;=1001",$C$4:$C$1500,"&lt;=1005",K$4:K$1500,"&gt;"&amp;K974)+1,IF(AND($C974&gt;=1101,$C974&lt;=1105),COUNTIFS($C$4:$C$1500,"&gt;=1101",$C$4:$C$1500,"&lt;=1105",K$4:K$1500,"&gt;"&amp;K974)+1,IF(AND($C974&gt;=901,$C974&lt;=905),COUNTIFS($C$4:$C$1500,"&gt;=901",$C$4:$C$1500,"&lt;=905",K$4:K$1500,"&gt;"&amp;K974)+1,IF(AND($C974&gt;=801,$C974&lt;=805),COUNTIFS($C$4:$C$1500,"&gt;=801",$C$4:$C$1500,"&lt;=805",K$4:K$1500,"&gt;"&amp;K974)+1,IF(AND($C974&gt;=701,$C974&lt;=705),COUNTIFS($C$4:$C$1500,"&gt;=701",$C$4:$C$1500,"&lt;=705",K$4:K$1500,"&gt;"&amp;K974)+1,IF(AND($C974&gt;=601,$C974&lt;=606),COUNTIFS($C$4:$C$1500,"&gt;=601",$C$4:$C$1500,"&lt;=606",K$4:K$1500,"&gt;"&amp;K974)+1,"")))))))</f>
        <v/>
      </c>
      <c r="N974" s="99">
        <f>IF(OR($C974="",K974=""),"",IF(OR(AND($C974&gt;=1001,$C974&lt;=1005),AND($C974&gt;=1101,$C974&lt;=1105)),COUNTIFS($C$4:$C$1500,"&gt;=1001",$C$4:$C$1500,"&lt;=1005",K$4:K$1500,"&gt;"&amp;K974)+COUNTIFS($C$4:$C$1500,"&gt;=1101",$C$4:$C$1500,"&lt;=1105",K$4:K$1500,"&gt;"&amp;K974)+1,""))</f>
        <v/>
      </c>
      <c r="O974" s="94" t="n">
        <v>33.98</v>
      </c>
      <c r="P974" s="94" t="n">
        <v>41.85</v>
      </c>
      <c r="Q974" s="94" t="n">
        <v>40.21</v>
      </c>
      <c r="R974" s="94" t="n">
        <v>34.15</v>
      </c>
      <c r="S974" s="94" t="n">
        <v>63.64</v>
      </c>
      <c r="T974" s="99">
        <f>IF(AND(O974&gt;0,O974&lt;36),1,IF(AND(O974&gt;=36,O974&lt;51),2,IF(AND(O974&gt;=51,O974&lt;71),3,IF(AND(O974&gt;=71,O974&lt;=100),4,))))</f>
        <v/>
      </c>
      <c r="U974" s="99">
        <f>IF(AND(P974&gt;0,P974&lt;41),1,IF(AND(P974&gt;=41,P974&lt;56),2,IF(AND(P974&gt;=56,P974&lt;71),3,IF(AND(P974&gt;=71,P974&lt;=100),4,))))</f>
        <v/>
      </c>
      <c r="V974" s="99">
        <f>IF(AND(Q974&gt;0,Q974&lt;41),1,IF(AND(Q974&gt;=41,Q974&lt;56),2,IF(AND(Q974&gt;=56,Q974&lt;71),3,IF(AND(Q974&gt;=71,Q974&lt;=100),4,))))</f>
        <v/>
      </c>
      <c r="W974" s="99">
        <f>IF(AND(R974&gt;0,R974&lt;36),1,IF(AND(R974&gt;=36,R974&lt;51),2,IF(AND(R974&gt;=51,R974&lt;66),3,IF(AND(R974&gt;=66,R974&lt;=100),4,))))</f>
        <v/>
      </c>
      <c r="X974" s="100">
        <f>IF(AND(S974&gt;0,S974&lt;37),1,IF(AND(S974&gt;=37,S974&lt;58),2,IF(AND(S974&gt;=58,S974&lt;71),3,IF(AND(S974&gt;=71,S974&lt;=100),4,))))</f>
        <v/>
      </c>
      <c r="Y974" s="101">
        <f>IF(SUM(AC974:AG974)=0, "", ROUND(((AC974*3+AD974*3+AE974*3+AF974*3+AG974*1)/13)*5,0))</f>
        <v/>
      </c>
      <c r="Z974" s="99">
        <f>IF(OR($C974="",Y974=""),"",COUNTIFS($C$4:$C$1500,$C974,Y$4:Y$1500,"&gt;"&amp;Y974)+1)</f>
        <v/>
      </c>
      <c r="AA974" s="99">
        <f>IF(OR($C974="",Y974=""),"",IF(AND($C974&gt;=1001,$C974&lt;=1005),COUNTIFS($C$4:$C$1500,"&gt;=1001",$C$4:$C$1500,"&lt;=1005",Y$4:Y$1500,"&gt;"&amp;Y974)+1,IF(AND($C974&gt;=1101,$C974&lt;=1105),COUNTIFS($C$4:$C$1500,"&gt;=1101",$C$4:$C$1500,"&lt;=1105",Y$4:Y$1500,"&gt;"&amp;Y974)+1,IF(AND($C974&gt;=901,$C974&lt;=905),COUNTIFS($C$4:$C$1500,"&gt;=901",$C$4:$C$1500,"&lt;=905",Y$4:Y$1500,"&gt;"&amp;Y974)+1,IF(AND($C974&gt;=801,$C974&lt;=805),COUNTIFS($C$4:$C$1500,"&gt;=801",$C$4:$C$1500,"&lt;=805",Y$4:Y$1500,"&gt;"&amp;Y974)+1,IF(AND($C974&gt;=701,$C974&lt;=705),COUNTIFS($C$4:$C$1500,"&gt;=701",$C$4:$C$1500,"&lt;=705",Y$4:Y$1500,"&gt;"&amp;Y974)+1,IF(AND($C974&gt;=601,$C974&lt;=606),COUNTIFS($C$4:$C$1500,"&gt;=601",$C$4:$C$1500,"&lt;=606",Y$4:Y$1500,"&gt;"&amp;Y974)+1,"")))))))</f>
        <v/>
      </c>
      <c r="AB974" s="99">
        <f>IF(OR($C974="",Y974=""),"",IF(OR(AND($C974&gt;=1001,$C974&lt;=1005),AND($C974&gt;=1101,$C974&lt;=1105)),COUNTIFS($C$4:$C$1500,"&gt;=1001",$C$4:$C$1500,"&lt;=1005",Y$4:Y$1500,"&gt;"&amp;Y974)+COUNTIFS($C$4:$C$1500,"&gt;=1101",$C$4:$C$1500,"&lt;=1105",Y$4:Y$1500,"&gt;"&amp;Y974)+1,""))</f>
        <v/>
      </c>
      <c r="AC974" s="94" t="n">
        <v>44.97</v>
      </c>
      <c r="AD974" s="94" t="n">
        <v>41.3</v>
      </c>
      <c r="AE974" s="94" t="n">
        <v>40.91</v>
      </c>
      <c r="AF974" s="94" t="n">
        <v>35.85</v>
      </c>
      <c r="AG974" s="94" t="n">
        <v>39.73</v>
      </c>
      <c r="AH974" s="99">
        <f>IF(AND(AC974&gt;0,AC974&lt;36),1,IF(AND(AC974&gt;=36,AC974&lt;51),2,IF(AND(AC974&gt;=51,AC974&lt;71),3,IF(AND(AC974&gt;=71,AC974&lt;=100),4,))))</f>
        <v/>
      </c>
      <c r="AI974" s="99">
        <f>IF(AND(AD974&gt;0,AD974&lt;41),1,IF(AND(AD974&gt;=41,AD974&lt;56),2,IF(AND(AD974&gt;=56,AD974&lt;71),3,IF(AND(AD974&gt;=71,AD974&lt;=100),4,))))</f>
        <v/>
      </c>
      <c r="AJ974" s="99">
        <f>IF(AND(AE974&gt;0,AE974&lt;41),1,IF(AND(AE974&gt;=41,AE974&lt;56),2,IF(AND(AE974&gt;=56,AE974&lt;71),3,IF(AND(AE974&gt;=71,AE974&lt;=100),4,))))</f>
        <v/>
      </c>
      <c r="AK974" s="99">
        <f>IF(AND(AF974&gt;0,AF974&lt;36),1,IF(AND(AF974&gt;=36,AF974&lt;51),2,IF(AND(AF974&gt;=51,AF974&lt;66),3,IF(AND(AF974&gt;=66,AF974&lt;=100),4,))))</f>
        <v/>
      </c>
      <c r="AL974" s="100">
        <f>IF(AND(AG974&gt;0,AG974&lt;37),1,IF(AND(AG974&gt;=37,AG974&lt;58),2,IF(AND(AG974&gt;=58,AG974&lt;71),3,IF(AND(AG974&gt;=71,AG974&lt;=100),4,))))</f>
        <v/>
      </c>
      <c r="AM974" s="101">
        <f>IF((Y974&lt;&gt;"")*(K974&lt;&gt;""),Y974-K974,"")</f>
        <v/>
      </c>
      <c r="AN974" s="99">
        <f>IF((Z974&lt;&gt;"")*(L974&lt;&gt;""),Z974-L974,"")</f>
        <v/>
      </c>
      <c r="AO974" s="99">
        <f>IF((AA974&lt;&gt;"")*(M974&lt;&gt;""),AA974-M974,"")</f>
        <v/>
      </c>
      <c r="AP974" s="99">
        <f>IF((AB974&lt;&gt;"")*(N974&lt;&gt;""),AB974-N974,"")</f>
        <v/>
      </c>
      <c r="AQ974" s="94">
        <f>IF((AC974&lt;&gt;"")*(O974&lt;&gt;""),AC974-O974,"")</f>
        <v/>
      </c>
      <c r="AR974" s="94">
        <f>IF((AD974&lt;&gt;"")*(P974&lt;&gt;""),AD974-P974,"")</f>
        <v/>
      </c>
      <c r="AS974" s="94">
        <f>IF((AE974&lt;&gt;"")*(Q974&lt;&gt;""),AE974-Q974,"")</f>
        <v/>
      </c>
      <c r="AT974" s="94">
        <f>IF((AF974&lt;&gt;"")*(R974&lt;&gt;""),AF974-R974,"")</f>
        <v/>
      </c>
      <c r="AU974" s="94">
        <f>IF((AG974&lt;&gt;"")*(S974&lt;&gt;""),AG974-S974,"")</f>
        <v/>
      </c>
      <c r="AV974" s="99">
        <f>IF((AH974&lt;&gt;"")*(T974&lt;&gt;""),AH974-T974,"")</f>
        <v/>
      </c>
      <c r="AW974" s="99">
        <f>IF((AI974&lt;&gt;"")*(U974&lt;&gt;""),AI974-U974,"")</f>
        <v/>
      </c>
      <c r="AX974" s="99">
        <f>IF((AJ974&lt;&gt;"")*(V974&lt;&gt;""),AJ974-V974,"")</f>
        <v/>
      </c>
      <c r="AY974" s="99">
        <f>IF((AK974&lt;&gt;"")*(W974&lt;&gt;""),AK974-W974,"")</f>
        <v/>
      </c>
      <c r="AZ974" s="102">
        <f>IF((AL974&lt;&gt;"")*(X974&lt;&gt;""),AL974-X974,"")</f>
        <v/>
      </c>
      <c r="BA974" s="50">
        <f>IFERROR(__xludf.dummyfunction("AI(""Actúa como un tutor académico y dirígete personalmente al estudiante "" &amp; I974 &amp; "" "" &amp; J974 &amp; "" "" &amp; G974 &amp; "" "" &amp; H974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AM974 &amp; ""'. Diferencias por área: Matemáticas ("" &amp; AQ974 &amp; ""), Ciencias Natura"&amp;"les ("" &amp; AR974 &amp; ""), Sociales ("" &amp; AS974 &amp; ""), Lectura Crítica ("" &amp; AT974 &amp; "") e Inglés ("" &amp; AU974 &amp; ""). Variación en posición: grupo ("" &amp; AN974 &amp; ""), grado ("" &amp; AO974 &amp; "") y media ("" &amp; AP974 &amp; ""). Puntajes Primer Simulacro: Global "" &amp; K974 &amp; "", Mat "" &amp; "&amp;"O4 &amp; "", Cien "" &amp; P974 &amp; "", Soc "" &amp; Q974 &amp; "", Lec "" &amp; R974 &amp; "", Ing "" &amp; S974 &amp; "". Puntajes Segundo Simulacro: Global "" &amp; Y974 &amp; "", Mat "" &amp; AC974 &amp; "", Cien "" &amp; AD974 &amp; "", Soc "" &amp; AE974 &amp; "", Lec "" &amp; AF974 &amp; "", Ing "" &amp; AG974 &amp; "". Escribe un mensaje motivador"&amp;" y breve (máximo 4 líneas)."")
"),"=AI(""Actúa como un tutor académico y dirígete personalmente al estudiante "" &amp; I974 &amp; "" "" &amp; J974 &amp; "" "" &amp; G974 &amp; "" "" &amp; H974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AM974 &amp; ""'. Diferencias por área: Matemáticas ("" &amp; AQ974 &amp; ""), Ciencias Natur"&amp;"ales ("" &amp; AR974 &amp; ""), Sociales ("" &amp; AS974 &amp; ""), Lectura Crítica ("" &amp; AT974 &amp; "") e Inglés ("" &amp; AU974 &amp; ""). Variación en posición: grupo ("" &amp; AN974 &amp; ""), grado ("" &amp; AO974 &amp; "") y media ("" &amp; AP974 &amp; ""). Puntajes Primer Simulacro: Global "" &amp; K974 &amp; "", Mat "" &amp;"&amp;" O974 &amp; "", Cien "" &amp; P974 &amp; "", Soc "" &amp; Q974 &amp; "", Lec "" &amp; R974 &amp; "", Ing "" &amp; S974 &amp; "". Puntajes Segundo Simulacro: Global "" &amp; Y974 &amp; "", Mat "" &amp; AC974 &amp; "", Cien "" &amp; AD974 &amp; "", Soc "" &amp; AE974 &amp; "", Lec "" &amp; AF974 &amp; "", Ing "" &amp; AG974 &amp; "". Escribe un mensaje motivado"&amp;"r y breve (máximo 4 líneas)."")
")</f>
        <v/>
      </c>
      <c r="BB974" s="119">
        <f>IF(SUM(BC974:BG974)=0,"",IF(BG974="",ROUND(((BC974*3+BD974*3+BE974*3+BF974*3)/12)*5,0),ROUND(((BC974*3+BD974*3+BE974*3+BF974*3+BG974*1)/13)*5,0)))</f>
        <v/>
      </c>
      <c r="BC974" s="119" t="n">
        <v>41</v>
      </c>
      <c r="BD974" s="119" t="n">
        <v>48</v>
      </c>
      <c r="BE974" s="119" t="n">
        <v>40</v>
      </c>
      <c r="BF974" s="119" t="n">
        <v>54</v>
      </c>
      <c r="BG974" s="119" t="n">
        <v>43</v>
      </c>
      <c r="BH974" s="41">
        <f>IF(AND(ISNUMBER(BB974),ISNUMBER(Y974)),BB974-Y974,"")</f>
        <v/>
      </c>
      <c r="BI974" s="119" t="n"/>
      <c r="BJ974" s="119" t="n"/>
      <c r="BK974" s="119" t="n"/>
      <c r="BL974" s="119" t="n"/>
      <c r="BM974" s="119" t="n"/>
    </row>
    <row r="975" ht="15.75" customHeight="1" s="42">
      <c r="A975" s="93" t="n"/>
      <c r="B975" s="94" t="inlineStr">
        <is>
          <t>Bachillerato</t>
        </is>
      </c>
      <c r="C975" s="94" t="n">
        <v>1103</v>
      </c>
      <c r="D975" s="94" t="n"/>
      <c r="E975" s="95" t="n">
        <v>1018247744</v>
      </c>
      <c r="F975" s="96">
        <f>TRIM(G975&amp;" "&amp;H975&amp;" "&amp;I975&amp;" "&amp;J975)</f>
        <v/>
      </c>
      <c r="G975" s="94" t="inlineStr">
        <is>
          <t>Vivas</t>
        </is>
      </c>
      <c r="H975" s="94" t="inlineStr">
        <is>
          <t>Salazar</t>
        </is>
      </c>
      <c r="I975" s="94" t="inlineStr">
        <is>
          <t>Diego</t>
        </is>
      </c>
      <c r="J975" s="97" t="inlineStr">
        <is>
          <t>Alejandro</t>
        </is>
      </c>
      <c r="K975" s="98">
        <f>IF(SUM(O975:S975)=0, "", ROUND(((O975*3+P975*3+Q975*3+R975*3+S975*1)/13)*5,0))</f>
        <v/>
      </c>
      <c r="L975" s="99">
        <f>IF(OR($C975="",K975=""),"",COUNTIFS($C$4:$C$1500,$C975,K$4:K$1500,"&gt;"&amp;K975)+1)</f>
        <v/>
      </c>
      <c r="M975" s="99">
        <f>IF(OR($C975="",K975=""),"",IF(AND($C975&gt;=1001,$C975&lt;=1005),COUNTIFS($C$4:$C$1500,"&gt;=1001",$C$4:$C$1500,"&lt;=1005",K$4:K$1500,"&gt;"&amp;K975)+1,IF(AND($C975&gt;=1101,$C975&lt;=1105),COUNTIFS($C$4:$C$1500,"&gt;=1101",$C$4:$C$1500,"&lt;=1105",K$4:K$1500,"&gt;"&amp;K975)+1,IF(AND($C975&gt;=901,$C975&lt;=905),COUNTIFS($C$4:$C$1500,"&gt;=901",$C$4:$C$1500,"&lt;=905",K$4:K$1500,"&gt;"&amp;K975)+1,IF(AND($C975&gt;=801,$C975&lt;=805),COUNTIFS($C$4:$C$1500,"&gt;=801",$C$4:$C$1500,"&lt;=805",K$4:K$1500,"&gt;"&amp;K975)+1,IF(AND($C975&gt;=701,$C975&lt;=705),COUNTIFS($C$4:$C$1500,"&gt;=701",$C$4:$C$1500,"&lt;=705",K$4:K$1500,"&gt;"&amp;K975)+1,IF(AND($C975&gt;=601,$C975&lt;=606),COUNTIFS($C$4:$C$1500,"&gt;=601",$C$4:$C$1500,"&lt;=606",K$4:K$1500,"&gt;"&amp;K975)+1,"")))))))</f>
        <v/>
      </c>
      <c r="N975" s="99">
        <f>IF(OR($C975="",K975=""),"",IF(OR(AND($C975&gt;=1001,$C975&lt;=1005),AND($C975&gt;=1101,$C975&lt;=1105)),COUNTIFS($C$4:$C$1500,"&gt;=1001",$C$4:$C$1500,"&lt;=1005",K$4:K$1500,"&gt;"&amp;K975)+COUNTIFS($C$4:$C$1500,"&gt;=1101",$C$4:$C$1500,"&lt;=1105",K$4:K$1500,"&gt;"&amp;K975)+1,""))</f>
        <v/>
      </c>
      <c r="O975" s="94" t="n">
        <v>35.4</v>
      </c>
      <c r="P975" s="94" t="n">
        <v>56.36</v>
      </c>
      <c r="Q975" s="94" t="n">
        <v>49.44</v>
      </c>
      <c r="R975" s="94" t="n">
        <v>41.46</v>
      </c>
      <c r="S975" s="94" t="n">
        <v>40</v>
      </c>
      <c r="T975" s="99">
        <f>IF(AND(O975&gt;0,O975&lt;36),1,IF(AND(O975&gt;=36,O975&lt;51),2,IF(AND(O975&gt;=51,O975&lt;71),3,IF(AND(O975&gt;=71,O975&lt;=100),4,))))</f>
        <v/>
      </c>
      <c r="U975" s="99">
        <f>IF(AND(P975&gt;0,P975&lt;41),1,IF(AND(P975&gt;=41,P975&lt;56),2,IF(AND(P975&gt;=56,P975&lt;71),3,IF(AND(P975&gt;=71,P975&lt;=100),4,))))</f>
        <v/>
      </c>
      <c r="V975" s="99">
        <f>IF(AND(Q975&gt;0,Q975&lt;41),1,IF(AND(Q975&gt;=41,Q975&lt;56),2,IF(AND(Q975&gt;=56,Q975&lt;71),3,IF(AND(Q975&gt;=71,Q975&lt;=100),4,))))</f>
        <v/>
      </c>
      <c r="W975" s="99">
        <f>IF(AND(R975&gt;0,R975&lt;36),1,IF(AND(R975&gt;=36,R975&lt;51),2,IF(AND(R975&gt;=51,R975&lt;66),3,IF(AND(R975&gt;=66,R975&lt;=100),4,))))</f>
        <v/>
      </c>
      <c r="X975" s="100">
        <f>IF(AND(S975&gt;0,S975&lt;37),1,IF(AND(S975&gt;=37,S975&lt;58),2,IF(AND(S975&gt;=58,S975&lt;71),3,IF(AND(S975&gt;=71,S975&lt;=100),4,))))</f>
        <v/>
      </c>
      <c r="Y975" s="101">
        <f>IF(SUM(AC975:AG975)=0, "", ROUND(((AC975*3+AD975*3+AE975*3+AF975*3+AG975*1)/13)*5,0))</f>
        <v/>
      </c>
      <c r="Z975" s="99">
        <f>IF(OR($C975="",Y975=""),"",COUNTIFS($C$4:$C$1500,$C975,Y$4:Y$1500,"&gt;"&amp;Y975)+1)</f>
        <v/>
      </c>
      <c r="AA975" s="99">
        <f>IF(OR($C975="",Y975=""),"",IF(AND($C975&gt;=1001,$C975&lt;=1005),COUNTIFS($C$4:$C$1500,"&gt;=1001",$C$4:$C$1500,"&lt;=1005",Y$4:Y$1500,"&gt;"&amp;Y975)+1,IF(AND($C975&gt;=1101,$C975&lt;=1105),COUNTIFS($C$4:$C$1500,"&gt;=1101",$C$4:$C$1500,"&lt;=1105",Y$4:Y$1500,"&gt;"&amp;Y975)+1,IF(AND($C975&gt;=901,$C975&lt;=905),COUNTIFS($C$4:$C$1500,"&gt;=901",$C$4:$C$1500,"&lt;=905",Y$4:Y$1500,"&gt;"&amp;Y975)+1,IF(AND($C975&gt;=801,$C975&lt;=805),COUNTIFS($C$4:$C$1500,"&gt;=801",$C$4:$C$1500,"&lt;=805",Y$4:Y$1500,"&gt;"&amp;Y975)+1,IF(AND($C975&gt;=701,$C975&lt;=705),COUNTIFS($C$4:$C$1500,"&gt;=701",$C$4:$C$1500,"&lt;=705",Y$4:Y$1500,"&gt;"&amp;Y975)+1,IF(AND($C975&gt;=601,$C975&lt;=606),COUNTIFS($C$4:$C$1500,"&gt;=601",$C$4:$C$1500,"&lt;=606",Y$4:Y$1500,"&gt;"&amp;Y975)+1,"")))))))</f>
        <v/>
      </c>
      <c r="AB975" s="99">
        <f>IF(OR($C975="",Y975=""),"",IF(OR(AND($C975&gt;=1001,$C975&lt;=1005),AND($C975&gt;=1101,$C975&lt;=1105)),COUNTIFS($C$4:$C$1500,"&gt;=1001",$C$4:$C$1500,"&lt;=1005",Y$4:Y$1500,"&gt;"&amp;Y975)+COUNTIFS($C$4:$C$1500,"&gt;=1101",$C$4:$C$1500,"&lt;=1105",Y$4:Y$1500,"&gt;"&amp;Y975)+1,""))</f>
        <v/>
      </c>
      <c r="AC975" s="94" t="n">
        <v>35.4</v>
      </c>
      <c r="AD975" s="94" t="n">
        <v>63.19</v>
      </c>
      <c r="AE975" s="94" t="n">
        <v>52.6</v>
      </c>
      <c r="AF975" s="94" t="n">
        <v>43.54</v>
      </c>
      <c r="AG975" s="94" t="n">
        <v>52.27</v>
      </c>
      <c r="AH975" s="99">
        <f>IF(AND(AC975&gt;0,AC975&lt;36),1,IF(AND(AC975&gt;=36,AC975&lt;51),2,IF(AND(AC975&gt;=51,AC975&lt;71),3,IF(AND(AC975&gt;=71,AC975&lt;=100),4,))))</f>
        <v/>
      </c>
      <c r="AI975" s="99">
        <f>IF(AND(AD975&gt;0,AD975&lt;41),1,IF(AND(AD975&gt;=41,AD975&lt;56),2,IF(AND(AD975&gt;=56,AD975&lt;71),3,IF(AND(AD975&gt;=71,AD975&lt;=100),4,))))</f>
        <v/>
      </c>
      <c r="AJ975" s="99">
        <f>IF(AND(AE975&gt;0,AE975&lt;41),1,IF(AND(AE975&gt;=41,AE975&lt;56),2,IF(AND(AE975&gt;=56,AE975&lt;71),3,IF(AND(AE975&gt;=71,AE975&lt;=100),4,))))</f>
        <v/>
      </c>
      <c r="AK975" s="99">
        <f>IF(AND(AF975&gt;0,AF975&lt;36),1,IF(AND(AF975&gt;=36,AF975&lt;51),2,IF(AND(AF975&gt;=51,AF975&lt;66),3,IF(AND(AF975&gt;=66,AF975&lt;=100),4,))))</f>
        <v/>
      </c>
      <c r="AL975" s="100">
        <f>IF(AND(AG975&gt;0,AG975&lt;37),1,IF(AND(AG975&gt;=37,AG975&lt;58),2,IF(AND(AG975&gt;=58,AG975&lt;71),3,IF(AND(AG975&gt;=71,AG975&lt;=100),4,))))</f>
        <v/>
      </c>
      <c r="AM975" s="101">
        <f>IF((Y975&lt;&gt;"")*(K975&lt;&gt;""),Y975-K975,"")</f>
        <v/>
      </c>
      <c r="AN975" s="99">
        <f>IF((Z975&lt;&gt;"")*(L975&lt;&gt;""),Z975-L975,"")</f>
        <v/>
      </c>
      <c r="AO975" s="99">
        <f>IF((AA975&lt;&gt;"")*(M975&lt;&gt;""),AA975-M975,"")</f>
        <v/>
      </c>
      <c r="AP975" s="99">
        <f>IF((AB975&lt;&gt;"")*(N975&lt;&gt;""),AB975-N975,"")</f>
        <v/>
      </c>
      <c r="AQ975" s="94">
        <f>IF((AC975&lt;&gt;"")*(O975&lt;&gt;""),AC975-O975,"")</f>
        <v/>
      </c>
      <c r="AR975" s="94">
        <f>IF((AD975&lt;&gt;"")*(P975&lt;&gt;""),AD975-P975,"")</f>
        <v/>
      </c>
      <c r="AS975" s="94">
        <f>IF((AE975&lt;&gt;"")*(Q975&lt;&gt;""),AE975-Q975,"")</f>
        <v/>
      </c>
      <c r="AT975" s="94">
        <f>IF((AF975&lt;&gt;"")*(R975&lt;&gt;""),AF975-R975,"")</f>
        <v/>
      </c>
      <c r="AU975" s="94">
        <f>IF((AG975&lt;&gt;"")*(S975&lt;&gt;""),AG975-S975,"")</f>
        <v/>
      </c>
      <c r="AV975" s="99">
        <f>IF((AH975&lt;&gt;"")*(T975&lt;&gt;""),AH975-T975,"")</f>
        <v/>
      </c>
      <c r="AW975" s="99">
        <f>IF((AI975&lt;&gt;"")*(U975&lt;&gt;""),AI975-U975,"")</f>
        <v/>
      </c>
      <c r="AX975" s="99">
        <f>IF((AJ975&lt;&gt;"")*(V975&lt;&gt;""),AJ975-V975,"")</f>
        <v/>
      </c>
      <c r="AY975" s="99">
        <f>IF((AK975&lt;&gt;"")*(W975&lt;&gt;""),AK975-W975,"")</f>
        <v/>
      </c>
      <c r="AZ975" s="102">
        <f>IF((AL975&lt;&gt;"")*(X975&lt;&gt;""),AL975-X975,"")</f>
        <v/>
      </c>
      <c r="BA975" s="50">
        <f>IFERROR(__xludf.dummyfunction("AI(""Actúa como un tutor académico y dirígete personalmente al estudiante "" &amp; I975 &amp; "" "" &amp; J975 &amp; "" "" &amp; G975 &amp; "" "" &amp; H975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AM975 &amp; ""'. Diferencias por área: Matemáticas ("" &amp; AQ975 &amp; ""), Ciencias Natura"&amp;"les ("" &amp; AR975 &amp; ""), Sociales ("" &amp; AS975 &amp; ""), Lectura Crítica ("" &amp; AT975 &amp; "") e Inglés ("" &amp; AU975 &amp; ""). Variación en posición: grupo ("" &amp; AN975 &amp; ""), grado ("" &amp; AO975 &amp; "") y media ("" &amp; AP975 &amp; ""). Puntajes Primer Simulacro: Global "" &amp; K975 &amp; "", Mat "" &amp; "&amp;"O4 &amp; "", Cien "" &amp; P975 &amp; "", Soc "" &amp; Q975 &amp; "", Lec "" &amp; R975 &amp; "", Ing "" &amp; S975 &amp; "". Puntajes Segundo Simulacro: Global "" &amp; Y975 &amp; "", Mat "" &amp; AC975 &amp; "", Cien "" &amp; AD975 &amp; "", Soc "" &amp; AE975 &amp; "", Lec "" &amp; AF975 &amp; "", Ing "" &amp; AG975 &amp; "". Escribe un mensaje motivador"&amp;" y breve (máximo 4 líneas)."")
"),"=AI(""Actúa como un tutor académico y dirígete personalmente al estudiante "" &amp; I975 &amp; "" "" &amp; J975 &amp; "" "" &amp; G975 &amp; "" "" &amp; H975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AM975 &amp; ""'. Diferencias por área: Matemáticas ("" &amp; AQ975 &amp; ""), Ciencias Natur"&amp;"ales ("" &amp; AR975 &amp; ""), Sociales ("" &amp; AS975 &amp; ""), Lectura Crítica ("" &amp; AT975 &amp; "") e Inglés ("" &amp; AU975 &amp; ""). Variación en posición: grupo ("" &amp; AN975 &amp; ""), grado ("" &amp; AO975 &amp; "") y media ("" &amp; AP975 &amp; ""). Puntajes Primer Simulacro: Global "" &amp; K975 &amp; "", Mat "" &amp;"&amp;" O975 &amp; "", Cien "" &amp; P975 &amp; "", Soc "" &amp; Q975 &amp; "", Lec "" &amp; R975 &amp; "", Ing "" &amp; S975 &amp; "". Puntajes Segundo Simulacro: Global "" &amp; Y975 &amp; "", Mat "" &amp; AC975 &amp; "", Cien "" &amp; AD975 &amp; "", Soc "" &amp; AE975 &amp; "", Lec "" &amp; AF975 &amp; "", Ing "" &amp; AG975 &amp; "". Escribe un mensaje motivado"&amp;"r y breve (máximo 4 líneas)."")
")</f>
        <v/>
      </c>
      <c r="BB975" s="119">
        <f>IF(SUM(BC975:BG975)=0,"",IF(BG975="",ROUND(((BC975*3+BD975*3+BE975*3+BF975*3)/12)*5,0),ROUND(((BC975*3+BD975*3+BE975*3+BF975*3+BG975*1)/13)*5,0)))</f>
        <v/>
      </c>
      <c r="BC975" s="119" t="n">
        <v>52</v>
      </c>
      <c r="BD975" s="119" t="n">
        <v>61</v>
      </c>
      <c r="BE975" s="119" t="n">
        <v>54</v>
      </c>
      <c r="BF975" s="119" t="n">
        <v>55</v>
      </c>
      <c r="BG975" s="119" t="n">
        <v>55</v>
      </c>
      <c r="BH975" s="41">
        <f>IF(AND(ISNUMBER(BB975),ISNUMBER(Y975)),BB975-Y975,"")</f>
        <v/>
      </c>
      <c r="BI975" s="119" t="n"/>
      <c r="BJ975" s="119" t="n"/>
      <c r="BK975" s="119" t="n"/>
      <c r="BL975" s="119" t="n"/>
      <c r="BM975" s="119" t="n"/>
    </row>
    <row r="976" ht="15.75" customHeight="1" s="42">
      <c r="A976" s="93" t="n"/>
      <c r="B976" s="94" t="inlineStr">
        <is>
          <t>Bachillerato</t>
        </is>
      </c>
      <c r="C976" s="94" t="n">
        <v>1104</v>
      </c>
      <c r="D976" s="94" t="n"/>
      <c r="E976" s="95" t="n">
        <v>1013462832</v>
      </c>
      <c r="F976" s="96">
        <f>TRIM(G976&amp;" "&amp;H976&amp;" "&amp;I976&amp;" "&amp;J976)</f>
        <v/>
      </c>
      <c r="G976" s="94" t="inlineStr">
        <is>
          <t>Acevedo</t>
        </is>
      </c>
      <c r="H976" s="94" t="inlineStr">
        <is>
          <t>Velásquez</t>
        </is>
      </c>
      <c r="I976" s="94" t="inlineStr">
        <is>
          <t>Juan</t>
        </is>
      </c>
      <c r="J976" s="97" t="inlineStr">
        <is>
          <t>Felipe</t>
        </is>
      </c>
      <c r="K976" s="98">
        <f>IF(SUM(O976:S976)=0, "", ROUND(((O976*3+P976*3+Q976*3+R976*3+S976*1)/13)*5,0))</f>
        <v/>
      </c>
      <c r="L976" s="99">
        <f>IF(OR($C976="",K976=""),"",COUNTIFS($C$4:$C$1500,$C976,K$4:K$1500,"&gt;"&amp;K976)+1)</f>
        <v/>
      </c>
      <c r="M976" s="99">
        <f>IF(OR($C976="",K976=""),"",IF(AND($C976&gt;=1001,$C976&lt;=1005),COUNTIFS($C$4:$C$1500,"&gt;=1001",$C$4:$C$1500,"&lt;=1005",K$4:K$1500,"&gt;"&amp;K976)+1,IF(AND($C976&gt;=1101,$C976&lt;=1105),COUNTIFS($C$4:$C$1500,"&gt;=1101",$C$4:$C$1500,"&lt;=1105",K$4:K$1500,"&gt;"&amp;K976)+1,IF(AND($C976&gt;=901,$C976&lt;=905),COUNTIFS($C$4:$C$1500,"&gt;=901",$C$4:$C$1500,"&lt;=905",K$4:K$1500,"&gt;"&amp;K976)+1,IF(AND($C976&gt;=801,$C976&lt;=805),COUNTIFS($C$4:$C$1500,"&gt;=801",$C$4:$C$1500,"&lt;=805",K$4:K$1500,"&gt;"&amp;K976)+1,IF(AND($C976&gt;=701,$C976&lt;=705),COUNTIFS($C$4:$C$1500,"&gt;=701",$C$4:$C$1500,"&lt;=705",K$4:K$1500,"&gt;"&amp;K976)+1,IF(AND($C976&gt;=601,$C976&lt;=606),COUNTIFS($C$4:$C$1500,"&gt;=601",$C$4:$C$1500,"&lt;=606",K$4:K$1500,"&gt;"&amp;K976)+1,"")))))))</f>
        <v/>
      </c>
      <c r="N976" s="99">
        <f>IF(OR($C976="",K976=""),"",IF(OR(AND($C976&gt;=1001,$C976&lt;=1005),AND($C976&gt;=1101,$C976&lt;=1105)),COUNTIFS($C$4:$C$1500,"&gt;=1001",$C$4:$C$1500,"&lt;=1005",K$4:K$1500,"&gt;"&amp;K976)+COUNTIFS($C$4:$C$1500,"&gt;=1101",$C$4:$C$1500,"&lt;=1105",K$4:K$1500,"&gt;"&amp;K976)+1,""))</f>
        <v/>
      </c>
      <c r="O976" s="94" t="n">
        <v>81.7</v>
      </c>
      <c r="P976" s="94" t="n">
        <v>81.26000000000001</v>
      </c>
      <c r="Q976" s="94" t="n">
        <v>67.98999999999999</v>
      </c>
      <c r="R976" s="94" t="n">
        <v>82.93000000000001</v>
      </c>
      <c r="S976" s="94" t="n">
        <v>50.91</v>
      </c>
      <c r="T976" s="99">
        <f>IF(AND(O976&gt;0,O976&lt;36),1,IF(AND(O976&gt;=36,O976&lt;51),2,IF(AND(O976&gt;=51,O976&lt;71),3,IF(AND(O976&gt;=71,O976&lt;=100),4,))))</f>
        <v/>
      </c>
      <c r="U976" s="99">
        <f>IF(AND(P976&gt;0,P976&lt;41),1,IF(AND(P976&gt;=41,P976&lt;56),2,IF(AND(P976&gt;=56,P976&lt;71),3,IF(AND(P976&gt;=71,P976&lt;=100),4,))))</f>
        <v/>
      </c>
      <c r="V976" s="99">
        <f>IF(AND(Q976&gt;0,Q976&lt;41),1,IF(AND(Q976&gt;=41,Q976&lt;56),2,IF(AND(Q976&gt;=56,Q976&lt;71),3,IF(AND(Q976&gt;=71,Q976&lt;=100),4,))))</f>
        <v/>
      </c>
      <c r="W976" s="99">
        <f>IF(AND(R976&gt;0,R976&lt;36),1,IF(AND(R976&gt;=36,R976&lt;51),2,IF(AND(R976&gt;=51,R976&lt;66),3,IF(AND(R976&gt;=66,R976&lt;=100),4,))))</f>
        <v/>
      </c>
      <c r="X976" s="100">
        <f>IF(AND(S976&gt;0,S976&lt;37),1,IF(AND(S976&gt;=37,S976&lt;58),2,IF(AND(S976&gt;=58,S976&lt;71),3,IF(AND(S976&gt;=71,S976&lt;=100),4,))))</f>
        <v/>
      </c>
      <c r="Y976" s="101">
        <f>IF(SUM(AC976:AG976)=0, "", ROUND(((AC976*3+AD976*3+AE976*3+AF976*3+AG976*1)/13)*5,0))</f>
        <v/>
      </c>
      <c r="Z976" s="99">
        <f>IF(OR($C976="",Y976=""),"",COUNTIFS($C$4:$C$1500,$C976,Y$4:Y$1500,"&gt;"&amp;Y976)+1)</f>
        <v/>
      </c>
      <c r="AA976" s="99">
        <f>IF(OR($C976="",Y976=""),"",IF(AND($C976&gt;=1001,$C976&lt;=1005),COUNTIFS($C$4:$C$1500,"&gt;=1001",$C$4:$C$1500,"&lt;=1005",Y$4:Y$1500,"&gt;"&amp;Y976)+1,IF(AND($C976&gt;=1101,$C976&lt;=1105),COUNTIFS($C$4:$C$1500,"&gt;=1101",$C$4:$C$1500,"&lt;=1105",Y$4:Y$1500,"&gt;"&amp;Y976)+1,IF(AND($C976&gt;=901,$C976&lt;=905),COUNTIFS($C$4:$C$1500,"&gt;=901",$C$4:$C$1500,"&lt;=905",Y$4:Y$1500,"&gt;"&amp;Y976)+1,IF(AND($C976&gt;=801,$C976&lt;=805),COUNTIFS($C$4:$C$1500,"&gt;=801",$C$4:$C$1500,"&lt;=805",Y$4:Y$1500,"&gt;"&amp;Y976)+1,IF(AND($C976&gt;=701,$C976&lt;=705),COUNTIFS($C$4:$C$1500,"&gt;=701",$C$4:$C$1500,"&lt;=705",Y$4:Y$1500,"&gt;"&amp;Y976)+1,IF(AND($C976&gt;=601,$C976&lt;=606),COUNTIFS($C$4:$C$1500,"&gt;=601",$C$4:$C$1500,"&lt;=606",Y$4:Y$1500,"&gt;"&amp;Y976)+1,"")))))))</f>
        <v/>
      </c>
      <c r="AB976" s="99">
        <f>IF(OR($C976="",Y976=""),"",IF(OR(AND($C976&gt;=1001,$C976&lt;=1005),AND($C976&gt;=1101,$C976&lt;=1105)),COUNTIFS($C$4:$C$1500,"&gt;=1001",$C$4:$C$1500,"&lt;=1005",Y$4:Y$1500,"&gt;"&amp;Y976)+COUNTIFS($C$4:$C$1500,"&gt;=1101",$C$4:$C$1500,"&lt;=1105",Y$4:Y$1500,"&gt;"&amp;Y976)+1,""))</f>
        <v/>
      </c>
      <c r="AC976" s="94" t="n">
        <v>61.9</v>
      </c>
      <c r="AD976" s="94" t="n">
        <v>62.88</v>
      </c>
      <c r="AE976" s="94" t="n">
        <v>49.31</v>
      </c>
      <c r="AF976" s="94" t="n">
        <v>56.1</v>
      </c>
      <c r="AG976" s="94" t="n">
        <v>60</v>
      </c>
      <c r="AH976" s="99">
        <f>IF(AND(AC976&gt;0,AC976&lt;36),1,IF(AND(AC976&gt;=36,AC976&lt;51),2,IF(AND(AC976&gt;=51,AC976&lt;71),3,IF(AND(AC976&gt;=71,AC976&lt;=100),4,))))</f>
        <v/>
      </c>
      <c r="AI976" s="99">
        <f>IF(AND(AD976&gt;0,AD976&lt;41),1,IF(AND(AD976&gt;=41,AD976&lt;56),2,IF(AND(AD976&gt;=56,AD976&lt;71),3,IF(AND(AD976&gt;=71,AD976&lt;=100),4,))))</f>
        <v/>
      </c>
      <c r="AJ976" s="99">
        <f>IF(AND(AE976&gt;0,AE976&lt;41),1,IF(AND(AE976&gt;=41,AE976&lt;56),2,IF(AND(AE976&gt;=56,AE976&lt;71),3,IF(AND(AE976&gt;=71,AE976&lt;=100),4,))))</f>
        <v/>
      </c>
      <c r="AK976" s="99">
        <f>IF(AND(AF976&gt;0,AF976&lt;36),1,IF(AND(AF976&gt;=36,AF976&lt;51),2,IF(AND(AF976&gt;=51,AF976&lt;66),3,IF(AND(AF976&gt;=66,AF976&lt;=100),4,))))</f>
        <v/>
      </c>
      <c r="AL976" s="100">
        <f>IF(AND(AG976&gt;0,AG976&lt;37),1,IF(AND(AG976&gt;=37,AG976&lt;58),2,IF(AND(AG976&gt;=58,AG976&lt;71),3,IF(AND(AG976&gt;=71,AG976&lt;=100),4,))))</f>
        <v/>
      </c>
      <c r="AM976" s="101">
        <f>IF((Y976&lt;&gt;"")*(K976&lt;&gt;""),Y976-K976,"")</f>
        <v/>
      </c>
      <c r="AN976" s="99">
        <f>IF((Z976&lt;&gt;"")*(L976&lt;&gt;""),Z976-L976,"")</f>
        <v/>
      </c>
      <c r="AO976" s="99">
        <f>IF((AA976&lt;&gt;"")*(M976&lt;&gt;""),AA976-M976,"")</f>
        <v/>
      </c>
      <c r="AP976" s="99">
        <f>IF((AB976&lt;&gt;"")*(N976&lt;&gt;""),AB976-N976,"")</f>
        <v/>
      </c>
      <c r="AQ976" s="94">
        <f>IF((AC976&lt;&gt;"")*(O976&lt;&gt;""),AC976-O976,"")</f>
        <v/>
      </c>
      <c r="AR976" s="94">
        <f>IF((AD976&lt;&gt;"")*(P976&lt;&gt;""),AD976-P976,"")</f>
        <v/>
      </c>
      <c r="AS976" s="94">
        <f>IF((AE976&lt;&gt;"")*(Q976&lt;&gt;""),AE976-Q976,"")</f>
        <v/>
      </c>
      <c r="AT976" s="94">
        <f>IF((AF976&lt;&gt;"")*(R976&lt;&gt;""),AF976-R976,"")</f>
        <v/>
      </c>
      <c r="AU976" s="94">
        <f>IF((AG976&lt;&gt;"")*(S976&lt;&gt;""),AG976-S976,"")</f>
        <v/>
      </c>
      <c r="AV976" s="99">
        <f>IF((AH976&lt;&gt;"")*(T976&lt;&gt;""),AH976-T976,"")</f>
        <v/>
      </c>
      <c r="AW976" s="99">
        <f>IF((AI976&lt;&gt;"")*(U976&lt;&gt;""),AI976-U976,"")</f>
        <v/>
      </c>
      <c r="AX976" s="99">
        <f>IF((AJ976&lt;&gt;"")*(V976&lt;&gt;""),AJ976-V976,"")</f>
        <v/>
      </c>
      <c r="AY976" s="99">
        <f>IF((AK976&lt;&gt;"")*(W976&lt;&gt;""),AK976-W976,"")</f>
        <v/>
      </c>
      <c r="AZ976" s="102">
        <f>IF((AL976&lt;&gt;"")*(X976&lt;&gt;""),AL976-X976,"")</f>
        <v/>
      </c>
      <c r="BA976" s="50">
        <f>IFERROR(__xludf.dummyfunction("AI(""Actúa como un tutor académico y dirígete personalmente al estudiante "" &amp; I976 &amp; "" "" &amp; J976 &amp; "" "" &amp; G976 &amp; "" "" &amp; H976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AM976 &amp; ""'. Diferencias por área: Matemáticas ("" &amp; AQ976 &amp; ""), Ciencias Natura"&amp;"les ("" &amp; AR976 &amp; ""), Sociales ("" &amp; AS976 &amp; ""), Lectura Crítica ("" &amp; AT976 &amp; "") e Inglés ("" &amp; AU976 &amp; ""). Variación en posición: grupo ("" &amp; AN976 &amp; ""), grado ("" &amp; AO976 &amp; "") y media ("" &amp; AP976 &amp; ""). Puntajes Primer Simulacro: Global "" &amp; K976 &amp; "", Mat "" &amp; "&amp;"O4 &amp; "", Cien "" &amp; P976 &amp; "", Soc "" &amp; Q976 &amp; "", Lec "" &amp; R976 &amp; "", Ing "" &amp; S976 &amp; "". Puntajes Segundo Simulacro: Global "" &amp; Y976 &amp; "", Mat "" &amp; AC976 &amp; "", Cien "" &amp; AD976 &amp; "", Soc "" &amp; AE976 &amp; "", Lec "" &amp; AF976 &amp; "", Ing "" &amp; AG976 &amp; "". Escribe un mensaje motivador"&amp;" y breve (máximo 4 líneas)."")
"),"=AI(""Actúa como un tutor académico y dirígete personalmente al estudiante "" &amp; I976 &amp; "" "" &amp; J976 &amp; "" "" &amp; G976 &amp; "" "" &amp; H976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AM976 &amp; ""'. Diferencias por área: Matemáticas ("" &amp; AQ976 &amp; ""), Ciencias Natur"&amp;"ales ("" &amp; AR976 &amp; ""), Sociales ("" &amp; AS976 &amp; ""), Lectura Crítica ("" &amp; AT976 &amp; "") e Inglés ("" &amp; AU976 &amp; ""). Variación en posición: grupo ("" &amp; AN976 &amp; ""), grado ("" &amp; AO976 &amp; "") y media ("" &amp; AP976 &amp; ""). Puntajes Primer Simulacro: Global "" &amp; K976 &amp; "", Mat "" &amp;"&amp;" O976 &amp; "", Cien "" &amp; P976 &amp; "", Soc "" &amp; Q976 &amp; "", Lec "" &amp; R976 &amp; "", Ing "" &amp; S976 &amp; "". Puntajes Segundo Simulacro: Global "" &amp; Y976 &amp; "", Mat "" &amp; AC976 &amp; "", Cien "" &amp; AD976 &amp; "", Soc "" &amp; AE976 &amp; "", Lec "" &amp; AF976 &amp; "", Ing "" &amp; AG976 &amp; "". Escribe un mensaje motivado"&amp;"r y breve (máximo 4 líneas)."")
")</f>
        <v/>
      </c>
      <c r="BB976" s="119">
        <f>IF(SUM(BC976:BG976)=0,"",IF(BG976="",ROUND(((BC976*3+BD976*3+BE976*3+BF976*3)/12)*5,0),ROUND(((BC976*3+BD976*3+BE976*3+BF976*3+BG976*1)/13)*5,0)))</f>
        <v/>
      </c>
      <c r="BC976" s="119" t="n">
        <v>76</v>
      </c>
      <c r="BD976" s="119" t="n">
        <v>73</v>
      </c>
      <c r="BE976" s="119" t="n">
        <v>77</v>
      </c>
      <c r="BF976" s="119" t="n">
        <v>73</v>
      </c>
      <c r="BG976" s="119" t="n">
        <v>67</v>
      </c>
      <c r="BH976" s="41">
        <f>IF(AND(ISNUMBER(BB976),ISNUMBER(Y976)),BB976-Y976,"")</f>
        <v/>
      </c>
      <c r="BI976" s="119" t="n"/>
      <c r="BJ976" s="119" t="n"/>
      <c r="BK976" s="119" t="n"/>
      <c r="BL976" s="119" t="n"/>
      <c r="BM976" s="119" t="n"/>
    </row>
    <row r="977" ht="15.75" customHeight="1" s="42">
      <c r="A977" s="93" t="n"/>
      <c r="B977" s="94" t="inlineStr">
        <is>
          <t>Bachillerato</t>
        </is>
      </c>
      <c r="C977" s="94" t="n">
        <v>1104</v>
      </c>
      <c r="D977" s="94" t="n"/>
      <c r="E977" s="95" t="n">
        <v>1022148962</v>
      </c>
      <c r="F977" s="96">
        <f>TRIM(G977&amp;" "&amp;H977&amp;" "&amp;I977&amp;" "&amp;J977)</f>
        <v/>
      </c>
      <c r="G977" s="94" t="inlineStr">
        <is>
          <t>Arenas</t>
        </is>
      </c>
      <c r="H977" s="94" t="inlineStr">
        <is>
          <t>Usuga</t>
        </is>
      </c>
      <c r="I977" s="94" t="inlineStr">
        <is>
          <t>Dylan</t>
        </is>
      </c>
      <c r="J977" s="97" t="n"/>
      <c r="K977" s="98">
        <f>IF(SUM(O977:S977)=0, "", ROUND(((O977*3+P977*3+Q977*3+R977*3+S977*1)/13)*5,0))</f>
        <v/>
      </c>
      <c r="L977" s="99">
        <f>IF(OR($C977="",K977=""),"",COUNTIFS($C$4:$C$1500,$C977,K$4:K$1500,"&gt;"&amp;K977)+1)</f>
        <v/>
      </c>
      <c r="M977" s="99">
        <f>IF(OR($C977="",K977=""),"",IF(AND($C977&gt;=1001,$C977&lt;=1005),COUNTIFS($C$4:$C$1500,"&gt;=1001",$C$4:$C$1500,"&lt;=1005",K$4:K$1500,"&gt;"&amp;K977)+1,IF(AND($C977&gt;=1101,$C977&lt;=1105),COUNTIFS($C$4:$C$1500,"&gt;=1101",$C$4:$C$1500,"&lt;=1105",K$4:K$1500,"&gt;"&amp;K977)+1,IF(AND($C977&gt;=901,$C977&lt;=905),COUNTIFS($C$4:$C$1500,"&gt;=901",$C$4:$C$1500,"&lt;=905",K$4:K$1500,"&gt;"&amp;K977)+1,IF(AND($C977&gt;=801,$C977&lt;=805),COUNTIFS($C$4:$C$1500,"&gt;=801",$C$4:$C$1500,"&lt;=805",K$4:K$1500,"&gt;"&amp;K977)+1,IF(AND($C977&gt;=701,$C977&lt;=705),COUNTIFS($C$4:$C$1500,"&gt;=701",$C$4:$C$1500,"&lt;=705",K$4:K$1500,"&gt;"&amp;K977)+1,IF(AND($C977&gt;=601,$C977&lt;=606),COUNTIFS($C$4:$C$1500,"&gt;=601",$C$4:$C$1500,"&lt;=606",K$4:K$1500,"&gt;"&amp;K977)+1,"")))))))</f>
        <v/>
      </c>
      <c r="N977" s="99">
        <f>IF(OR($C977="",K977=""),"",IF(OR(AND($C977&gt;=1001,$C977&lt;=1005),AND($C977&gt;=1101,$C977&lt;=1105)),COUNTIFS($C$4:$C$1500,"&gt;=1001",$C$4:$C$1500,"&lt;=1005",K$4:K$1500,"&gt;"&amp;K977)+COUNTIFS($C$4:$C$1500,"&gt;=1101",$C$4:$C$1500,"&lt;=1105",K$4:K$1500,"&gt;"&amp;K977)+1,""))</f>
        <v/>
      </c>
      <c r="O977" s="94" t="n">
        <v>46.47</v>
      </c>
      <c r="P977" s="94" t="n">
        <v>58.41</v>
      </c>
      <c r="Q977" s="94" t="n">
        <v>53.99</v>
      </c>
      <c r="R977" s="94" t="n">
        <v>58.54</v>
      </c>
      <c r="S977" s="94" t="n">
        <v>54.55</v>
      </c>
      <c r="T977" s="99">
        <f>IF(AND(O977&gt;0,O977&lt;36),1,IF(AND(O977&gt;=36,O977&lt;51),2,IF(AND(O977&gt;=51,O977&lt;71),3,IF(AND(O977&gt;=71,O977&lt;=100),4,))))</f>
        <v/>
      </c>
      <c r="U977" s="99">
        <f>IF(AND(P977&gt;0,P977&lt;41),1,IF(AND(P977&gt;=41,P977&lt;56),2,IF(AND(P977&gt;=56,P977&lt;71),3,IF(AND(P977&gt;=71,P977&lt;=100),4,))))</f>
        <v/>
      </c>
      <c r="V977" s="99">
        <f>IF(AND(Q977&gt;0,Q977&lt;41),1,IF(AND(Q977&gt;=41,Q977&lt;56),2,IF(AND(Q977&gt;=56,Q977&lt;71),3,IF(AND(Q977&gt;=71,Q977&lt;=100),4,))))</f>
        <v/>
      </c>
      <c r="W977" s="99">
        <f>IF(AND(R977&gt;0,R977&lt;36),1,IF(AND(R977&gt;=36,R977&lt;51),2,IF(AND(R977&gt;=51,R977&lt;66),3,IF(AND(R977&gt;=66,R977&lt;=100),4,))))</f>
        <v/>
      </c>
      <c r="X977" s="100">
        <f>IF(AND(S977&gt;0,S977&lt;37),1,IF(AND(S977&gt;=37,S977&lt;58),2,IF(AND(S977&gt;=58,S977&lt;71),3,IF(AND(S977&gt;=71,S977&lt;=100),4,))))</f>
        <v/>
      </c>
      <c r="Y977" s="101">
        <f>IF(SUM(AC977:AG977)=0, "", ROUND(((AC977*3+AD977*3+AE977*3+AF977*3+AG977*1)/13)*5,0))</f>
        <v/>
      </c>
      <c r="Z977" s="99">
        <f>IF(OR($C977="",Y977=""),"",COUNTIFS($C$4:$C$1500,$C977,Y$4:Y$1500,"&gt;"&amp;Y977)+1)</f>
        <v/>
      </c>
      <c r="AA977" s="99">
        <f>IF(OR($C977="",Y977=""),"",IF(AND($C977&gt;=1001,$C977&lt;=1005),COUNTIFS($C$4:$C$1500,"&gt;=1001",$C$4:$C$1500,"&lt;=1005",Y$4:Y$1500,"&gt;"&amp;Y977)+1,IF(AND($C977&gt;=1101,$C977&lt;=1105),COUNTIFS($C$4:$C$1500,"&gt;=1101",$C$4:$C$1500,"&lt;=1105",Y$4:Y$1500,"&gt;"&amp;Y977)+1,IF(AND($C977&gt;=901,$C977&lt;=905),COUNTIFS($C$4:$C$1500,"&gt;=901",$C$4:$C$1500,"&lt;=905",Y$4:Y$1500,"&gt;"&amp;Y977)+1,IF(AND($C977&gt;=801,$C977&lt;=805),COUNTIFS($C$4:$C$1500,"&gt;=801",$C$4:$C$1500,"&lt;=805",Y$4:Y$1500,"&gt;"&amp;Y977)+1,IF(AND($C977&gt;=701,$C977&lt;=705),COUNTIFS($C$4:$C$1500,"&gt;=701",$C$4:$C$1500,"&lt;=705",Y$4:Y$1500,"&gt;"&amp;Y977)+1,IF(AND($C977&gt;=601,$C977&lt;=606),COUNTIFS($C$4:$C$1500,"&gt;=601",$C$4:$C$1500,"&lt;=606",Y$4:Y$1500,"&gt;"&amp;Y977)+1,"")))))))</f>
        <v/>
      </c>
      <c r="AB977" s="99">
        <f>IF(OR($C977="",Y977=""),"",IF(OR(AND($C977&gt;=1001,$C977&lt;=1005),AND($C977&gt;=1101,$C977&lt;=1105)),COUNTIFS($C$4:$C$1500,"&gt;=1001",$C$4:$C$1500,"&lt;=1005",Y$4:Y$1500,"&gt;"&amp;Y977)+COUNTIFS($C$4:$C$1500,"&gt;=1101",$C$4:$C$1500,"&lt;=1105",Y$4:Y$1500,"&gt;"&amp;Y977)+1,""))</f>
        <v/>
      </c>
      <c r="AC977" s="94" t="n">
        <v>32.19</v>
      </c>
      <c r="AD977" s="94" t="n">
        <v>33.5</v>
      </c>
      <c r="AE977" s="94" t="n">
        <v>45.59</v>
      </c>
      <c r="AF977" s="94" t="n">
        <v>51.22</v>
      </c>
      <c r="AG977" s="94" t="n">
        <v>36</v>
      </c>
      <c r="AH977" s="99">
        <f>IF(AND(AC977&gt;0,AC977&lt;36),1,IF(AND(AC977&gt;=36,AC977&lt;51),2,IF(AND(AC977&gt;=51,AC977&lt;71),3,IF(AND(AC977&gt;=71,AC977&lt;=100),4,))))</f>
        <v/>
      </c>
      <c r="AI977" s="99">
        <f>IF(AND(AD977&gt;0,AD977&lt;41),1,IF(AND(AD977&gt;=41,AD977&lt;56),2,IF(AND(AD977&gt;=56,AD977&lt;71),3,IF(AND(AD977&gt;=71,AD977&lt;=100),4,))))</f>
        <v/>
      </c>
      <c r="AJ977" s="99">
        <f>IF(AND(AE977&gt;0,AE977&lt;41),1,IF(AND(AE977&gt;=41,AE977&lt;56),2,IF(AND(AE977&gt;=56,AE977&lt;71),3,IF(AND(AE977&gt;=71,AE977&lt;=100),4,))))</f>
        <v/>
      </c>
      <c r="AK977" s="99">
        <f>IF(AND(AF977&gt;0,AF977&lt;36),1,IF(AND(AF977&gt;=36,AF977&lt;51),2,IF(AND(AF977&gt;=51,AF977&lt;66),3,IF(AND(AF977&gt;=66,AF977&lt;=100),4,))))</f>
        <v/>
      </c>
      <c r="AL977" s="100">
        <f>IF(AND(AG977&gt;0,AG977&lt;37),1,IF(AND(AG977&gt;=37,AG977&lt;58),2,IF(AND(AG977&gt;=58,AG977&lt;71),3,IF(AND(AG977&gt;=71,AG977&lt;=100),4,))))</f>
        <v/>
      </c>
      <c r="AM977" s="101">
        <f>IF((Y977&lt;&gt;"")*(K977&lt;&gt;""),Y977-K977,"")</f>
        <v/>
      </c>
      <c r="AN977" s="99">
        <f>IF((Z977&lt;&gt;"")*(L977&lt;&gt;""),Z977-L977,"")</f>
        <v/>
      </c>
      <c r="AO977" s="99">
        <f>IF((AA977&lt;&gt;"")*(M977&lt;&gt;""),AA977-M977,"")</f>
        <v/>
      </c>
      <c r="AP977" s="99">
        <f>IF((AB977&lt;&gt;"")*(N977&lt;&gt;""),AB977-N977,"")</f>
        <v/>
      </c>
      <c r="AQ977" s="94">
        <f>IF((AC977&lt;&gt;"")*(O977&lt;&gt;""),AC977-O977,"")</f>
        <v/>
      </c>
      <c r="AR977" s="94">
        <f>IF((AD977&lt;&gt;"")*(P977&lt;&gt;""),AD977-P977,"")</f>
        <v/>
      </c>
      <c r="AS977" s="94">
        <f>IF((AE977&lt;&gt;"")*(Q977&lt;&gt;""),AE977-Q977,"")</f>
        <v/>
      </c>
      <c r="AT977" s="94">
        <f>IF((AF977&lt;&gt;"")*(R977&lt;&gt;""),AF977-R977,"")</f>
        <v/>
      </c>
      <c r="AU977" s="94">
        <f>IF((AG977&lt;&gt;"")*(S977&lt;&gt;""),AG977-S977,"")</f>
        <v/>
      </c>
      <c r="AV977" s="99">
        <f>IF((AH977&lt;&gt;"")*(T977&lt;&gt;""),AH977-T977,"")</f>
        <v/>
      </c>
      <c r="AW977" s="99">
        <f>IF((AI977&lt;&gt;"")*(U977&lt;&gt;""),AI977-U977,"")</f>
        <v/>
      </c>
      <c r="AX977" s="99">
        <f>IF((AJ977&lt;&gt;"")*(V977&lt;&gt;""),AJ977-V977,"")</f>
        <v/>
      </c>
      <c r="AY977" s="99">
        <f>IF((AK977&lt;&gt;"")*(W977&lt;&gt;""),AK977-W977,"")</f>
        <v/>
      </c>
      <c r="AZ977" s="102">
        <f>IF((AL977&lt;&gt;"")*(X977&lt;&gt;""),AL977-X977,"")</f>
        <v/>
      </c>
      <c r="BA977" s="50">
        <f>IFERROR(__xludf.dummyfunction("AI(""Actúa como un tutor académico y dirígete personalmente al estudiante "" &amp; I977 &amp; "" "" &amp; J977 &amp; "" "" &amp; G977 &amp; "" "" &amp; H977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AM977 &amp; ""'. Diferencias por área: Matemáticas ("" &amp; AQ977 &amp; ""), Ciencias Natura"&amp;"les ("" &amp; AR977 &amp; ""), Sociales ("" &amp; AS977 &amp; ""), Lectura Crítica ("" &amp; AT977 &amp; "") e Inglés ("" &amp; AU977 &amp; ""). Variación en posición: grupo ("" &amp; AN977 &amp; ""), grado ("" &amp; AO977 &amp; "") y media ("" &amp; AP977 &amp; ""). Puntajes Primer Simulacro: Global "" &amp; K977 &amp; "", Mat "" &amp; "&amp;"O4 &amp; "", Cien "" &amp; P977 &amp; "", Soc "" &amp; Q977 &amp; "", Lec "" &amp; R977 &amp; "", Ing "" &amp; S977 &amp; "". Puntajes Segundo Simulacro: Global "" &amp; Y977 &amp; "", Mat "" &amp; AC977 &amp; "", Cien "" &amp; AD977 &amp; "", Soc "" &amp; AE977 &amp; "", Lec "" &amp; AF977 &amp; "", Ing "" &amp; AG977 &amp; "". Escribe un mensaje motivador"&amp;" y breve (máximo 4 líneas)."")
"),"=AI(""Actúa como un tutor académico y dirígete personalmente al estudiante "" &amp; I977 &amp; "" "" &amp; J977 &amp; "" "" &amp; G977 &amp; "" "" &amp; H977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AM977 &amp; ""'. Diferencias por área: Matemáticas ("" &amp; AQ977 &amp; ""), Ciencias Natur"&amp;"ales ("" &amp; AR977 &amp; ""), Sociales ("" &amp; AS977 &amp; ""), Lectura Crítica ("" &amp; AT977 &amp; "") e Inglés ("" &amp; AU977 &amp; ""). Variación en posición: grupo ("" &amp; AN977 &amp; ""), grado ("" &amp; AO977 &amp; "") y media ("" &amp; AP977 &amp; ""). Puntajes Primer Simulacro: Global "" &amp; K977 &amp; "", Mat "" &amp;"&amp;" O977 &amp; "", Cien "" &amp; P977 &amp; "", Soc "" &amp; Q977 &amp; "", Lec "" &amp; R977 &amp; "", Ing "" &amp; S977 &amp; "". Puntajes Segundo Simulacro: Global "" &amp; Y977 &amp; "", Mat "" &amp; AC977 &amp; "", Cien "" &amp; AD977 &amp; "", Soc "" &amp; AE977 &amp; "", Lec "" &amp; AF977 &amp; "", Ing "" &amp; AG977 &amp; "". Escribe un mensaje motivado"&amp;"r y breve (máximo 4 líneas)."")
")</f>
        <v/>
      </c>
      <c r="BB977" s="119">
        <f>IF(SUM(BC977:BG977)=0,"",IF(BG977="",ROUND(((BC977*3+BD977*3+BE977*3+BF977*3)/12)*5,0),ROUND(((BC977*3+BD977*3+BE977*3+BF977*3+BG977*1)/13)*5,0)))</f>
        <v/>
      </c>
      <c r="BC977" s="119" t="n">
        <v>52</v>
      </c>
      <c r="BD977" s="119" t="n">
        <v>59</v>
      </c>
      <c r="BE977" s="119" t="n">
        <v>64</v>
      </c>
      <c r="BF977" s="119" t="n">
        <v>60</v>
      </c>
      <c r="BG977" s="119" t="n">
        <v>53</v>
      </c>
      <c r="BH977" s="41">
        <f>IF(AND(ISNUMBER(BB977),ISNUMBER(Y977)),BB977-Y977,"")</f>
        <v/>
      </c>
      <c r="BI977" s="119" t="n"/>
      <c r="BJ977" s="119" t="n"/>
      <c r="BK977" s="119" t="n"/>
      <c r="BL977" s="119" t="n"/>
      <c r="BM977" s="119" t="n"/>
    </row>
    <row r="978" ht="15.75" customHeight="1" s="42">
      <c r="A978" s="93" t="n"/>
      <c r="B978" s="94" t="inlineStr">
        <is>
          <t>Bachillerato</t>
        </is>
      </c>
      <c r="C978" s="94" t="n">
        <v>1104</v>
      </c>
      <c r="D978" s="94" t="n"/>
      <c r="E978" s="95" t="n">
        <v>1040366083</v>
      </c>
      <c r="F978" s="96">
        <f>TRIM(G978&amp;" "&amp;H978&amp;" "&amp;I978&amp;" "&amp;J978)</f>
        <v/>
      </c>
      <c r="G978" s="94" t="inlineStr">
        <is>
          <t>Arredondo</t>
        </is>
      </c>
      <c r="H978" s="94" t="inlineStr">
        <is>
          <t>Cañola</t>
        </is>
      </c>
      <c r="I978" s="94" t="inlineStr">
        <is>
          <t>Angie</t>
        </is>
      </c>
      <c r="J978" s="97" t="inlineStr">
        <is>
          <t>Daniela</t>
        </is>
      </c>
      <c r="K978" s="98">
        <f>IF(SUM(O978:S978)=0, "", ROUND(((O978*3+P978*3+Q978*3+R978*3+S978*1)/13)*5,0))</f>
        <v/>
      </c>
      <c r="L978" s="99">
        <f>IF(OR($C978="",K978=""),"",COUNTIFS($C$4:$C$1500,$C978,K$4:K$1500,"&gt;"&amp;K978)+1)</f>
        <v/>
      </c>
      <c r="M978" s="99">
        <f>IF(OR($C978="",K978=""),"",IF(AND($C978&gt;=1001,$C978&lt;=1005),COUNTIFS($C$4:$C$1500,"&gt;=1001",$C$4:$C$1500,"&lt;=1005",K$4:K$1500,"&gt;"&amp;K978)+1,IF(AND($C978&gt;=1101,$C978&lt;=1105),COUNTIFS($C$4:$C$1500,"&gt;=1101",$C$4:$C$1500,"&lt;=1105",K$4:K$1500,"&gt;"&amp;K978)+1,IF(AND($C978&gt;=901,$C978&lt;=905),COUNTIFS($C$4:$C$1500,"&gt;=901",$C$4:$C$1500,"&lt;=905",K$4:K$1500,"&gt;"&amp;K978)+1,IF(AND($C978&gt;=801,$C978&lt;=805),COUNTIFS($C$4:$C$1500,"&gt;=801",$C$4:$C$1500,"&lt;=805",K$4:K$1500,"&gt;"&amp;K978)+1,IF(AND($C978&gt;=701,$C978&lt;=705),COUNTIFS($C$4:$C$1500,"&gt;=701",$C$4:$C$1500,"&lt;=705",K$4:K$1500,"&gt;"&amp;K978)+1,IF(AND($C978&gt;=601,$C978&lt;=606),COUNTIFS($C$4:$C$1500,"&gt;=601",$C$4:$C$1500,"&lt;=606",K$4:K$1500,"&gt;"&amp;K978)+1,"")))))))</f>
        <v/>
      </c>
      <c r="N978" s="99">
        <f>IF(OR($C978="",K978=""),"",IF(OR(AND($C978&gt;=1001,$C978&lt;=1005),AND($C978&gt;=1101,$C978&lt;=1105)),COUNTIFS($C$4:$C$1500,"&gt;=1001",$C$4:$C$1500,"&lt;=1005",K$4:K$1500,"&gt;"&amp;K978)+COUNTIFS($C$4:$C$1500,"&gt;=1101",$C$4:$C$1500,"&lt;=1105",K$4:K$1500,"&gt;"&amp;K978)+1,""))</f>
        <v/>
      </c>
      <c r="O978" s="94" t="n">
        <v>50.1</v>
      </c>
      <c r="P978" s="94" t="n">
        <v>67.8</v>
      </c>
      <c r="Q978" s="94" t="n">
        <v>72.53</v>
      </c>
      <c r="R978" s="94" t="n">
        <v>68.29000000000001</v>
      </c>
      <c r="S978" s="94" t="n">
        <v>40</v>
      </c>
      <c r="T978" s="99">
        <f>IF(AND(O978&gt;0,O978&lt;36),1,IF(AND(O978&gt;=36,O978&lt;51),2,IF(AND(O978&gt;=51,O978&lt;71),3,IF(AND(O978&gt;=71,O978&lt;=100),4,))))</f>
        <v/>
      </c>
      <c r="U978" s="99">
        <f>IF(AND(P978&gt;0,P978&lt;41),1,IF(AND(P978&gt;=41,P978&lt;56),2,IF(AND(P978&gt;=56,P978&lt;71),3,IF(AND(P978&gt;=71,P978&lt;=100),4,))))</f>
        <v/>
      </c>
      <c r="V978" s="99">
        <f>IF(AND(Q978&gt;0,Q978&lt;41),1,IF(AND(Q978&gt;=41,Q978&lt;56),2,IF(AND(Q978&gt;=56,Q978&lt;71),3,IF(AND(Q978&gt;=71,Q978&lt;=100),4,))))</f>
        <v/>
      </c>
      <c r="W978" s="99">
        <f>IF(AND(R978&gt;0,R978&lt;36),1,IF(AND(R978&gt;=36,R978&lt;51),2,IF(AND(R978&gt;=51,R978&lt;66),3,IF(AND(R978&gt;=66,R978&lt;=100),4,))))</f>
        <v/>
      </c>
      <c r="X978" s="100">
        <f>IF(AND(S978&gt;0,S978&lt;37),1,IF(AND(S978&gt;=37,S978&lt;58),2,IF(AND(S978&gt;=58,S978&lt;71),3,IF(AND(S978&gt;=71,S978&lt;=100),4,))))</f>
        <v/>
      </c>
      <c r="Y978" s="101">
        <f>IF(SUM(AC978:AG978)=0, "", ROUND(((AC978*3+AD978*3+AE978*3+AF978*3+AG978*1)/13)*5,0))</f>
        <v/>
      </c>
      <c r="Z978" s="99">
        <f>IF(OR($C978="",Y978=""),"",COUNTIFS($C$4:$C$1500,$C978,Y$4:Y$1500,"&gt;"&amp;Y978)+1)</f>
        <v/>
      </c>
      <c r="AA978" s="99">
        <f>IF(OR($C978="",Y978=""),"",IF(AND($C978&gt;=1001,$C978&lt;=1005),COUNTIFS($C$4:$C$1500,"&gt;=1001",$C$4:$C$1500,"&lt;=1005",Y$4:Y$1500,"&gt;"&amp;Y978)+1,IF(AND($C978&gt;=1101,$C978&lt;=1105),COUNTIFS($C$4:$C$1500,"&gt;=1101",$C$4:$C$1500,"&lt;=1105",Y$4:Y$1500,"&gt;"&amp;Y978)+1,IF(AND($C978&gt;=901,$C978&lt;=905),COUNTIFS($C$4:$C$1500,"&gt;=901",$C$4:$C$1500,"&lt;=905",Y$4:Y$1500,"&gt;"&amp;Y978)+1,IF(AND($C978&gt;=801,$C978&lt;=805),COUNTIFS($C$4:$C$1500,"&gt;=801",$C$4:$C$1500,"&lt;=805",Y$4:Y$1500,"&gt;"&amp;Y978)+1,IF(AND($C978&gt;=701,$C978&lt;=705),COUNTIFS($C$4:$C$1500,"&gt;=701",$C$4:$C$1500,"&lt;=705",Y$4:Y$1500,"&gt;"&amp;Y978)+1,IF(AND($C978&gt;=601,$C978&lt;=606),COUNTIFS($C$4:$C$1500,"&gt;=601",$C$4:$C$1500,"&lt;=606",Y$4:Y$1500,"&gt;"&amp;Y978)+1,"")))))))</f>
        <v/>
      </c>
      <c r="AB978" s="99">
        <f>IF(OR($C978="",Y978=""),"",IF(OR(AND($C978&gt;=1001,$C978&lt;=1005),AND($C978&gt;=1101,$C978&lt;=1105)),COUNTIFS($C$4:$C$1500,"&gt;=1001",$C$4:$C$1500,"&lt;=1005",Y$4:Y$1500,"&gt;"&amp;Y978)+COUNTIFS($C$4:$C$1500,"&gt;=1101",$C$4:$C$1500,"&lt;=1105",Y$4:Y$1500,"&gt;"&amp;Y978)+1,""))</f>
        <v/>
      </c>
      <c r="AC978" s="94" t="n">
        <v>43.22</v>
      </c>
      <c r="AD978" s="94" t="n">
        <v>57.75</v>
      </c>
      <c r="AE978" s="94" t="n">
        <v>50.76</v>
      </c>
      <c r="AF978" s="94" t="n">
        <v>58.54</v>
      </c>
      <c r="AG978" s="94" t="n">
        <v>42</v>
      </c>
      <c r="AH978" s="99">
        <f>IF(AND(AC978&gt;0,AC978&lt;36),1,IF(AND(AC978&gt;=36,AC978&lt;51),2,IF(AND(AC978&gt;=51,AC978&lt;71),3,IF(AND(AC978&gt;=71,AC978&lt;=100),4,))))</f>
        <v/>
      </c>
      <c r="AI978" s="99">
        <f>IF(AND(AD978&gt;0,AD978&lt;41),1,IF(AND(AD978&gt;=41,AD978&lt;56),2,IF(AND(AD978&gt;=56,AD978&lt;71),3,IF(AND(AD978&gt;=71,AD978&lt;=100),4,))))</f>
        <v/>
      </c>
      <c r="AJ978" s="99">
        <f>IF(AND(AE978&gt;0,AE978&lt;41),1,IF(AND(AE978&gt;=41,AE978&lt;56),2,IF(AND(AE978&gt;=56,AE978&lt;71),3,IF(AND(AE978&gt;=71,AE978&lt;=100),4,))))</f>
        <v/>
      </c>
      <c r="AK978" s="99">
        <f>IF(AND(AF978&gt;0,AF978&lt;36),1,IF(AND(AF978&gt;=36,AF978&lt;51),2,IF(AND(AF978&gt;=51,AF978&lt;66),3,IF(AND(AF978&gt;=66,AF978&lt;=100),4,))))</f>
        <v/>
      </c>
      <c r="AL978" s="100">
        <f>IF(AND(AG978&gt;0,AG978&lt;37),1,IF(AND(AG978&gt;=37,AG978&lt;58),2,IF(AND(AG978&gt;=58,AG978&lt;71),3,IF(AND(AG978&gt;=71,AG978&lt;=100),4,))))</f>
        <v/>
      </c>
      <c r="AM978" s="101">
        <f>IF((Y978&lt;&gt;"")*(K978&lt;&gt;""),Y978-K978,"")</f>
        <v/>
      </c>
      <c r="AN978" s="99">
        <f>IF((Z978&lt;&gt;"")*(L978&lt;&gt;""),Z978-L978,"")</f>
        <v/>
      </c>
      <c r="AO978" s="99">
        <f>IF((AA978&lt;&gt;"")*(M978&lt;&gt;""),AA978-M978,"")</f>
        <v/>
      </c>
      <c r="AP978" s="99">
        <f>IF((AB978&lt;&gt;"")*(N978&lt;&gt;""),AB978-N978,"")</f>
        <v/>
      </c>
      <c r="AQ978" s="94">
        <f>IF((AC978&lt;&gt;"")*(O978&lt;&gt;""),AC978-O978,"")</f>
        <v/>
      </c>
      <c r="AR978" s="94">
        <f>IF((AD978&lt;&gt;"")*(P978&lt;&gt;""),AD978-P978,"")</f>
        <v/>
      </c>
      <c r="AS978" s="94">
        <f>IF((AE978&lt;&gt;"")*(Q978&lt;&gt;""),AE978-Q978,"")</f>
        <v/>
      </c>
      <c r="AT978" s="94">
        <f>IF((AF978&lt;&gt;"")*(R978&lt;&gt;""),AF978-R978,"")</f>
        <v/>
      </c>
      <c r="AU978" s="94">
        <f>IF((AG978&lt;&gt;"")*(S978&lt;&gt;""),AG978-S978,"")</f>
        <v/>
      </c>
      <c r="AV978" s="99">
        <f>IF((AH978&lt;&gt;"")*(T978&lt;&gt;""),AH978-T978,"")</f>
        <v/>
      </c>
      <c r="AW978" s="99">
        <f>IF((AI978&lt;&gt;"")*(U978&lt;&gt;""),AI978-U978,"")</f>
        <v/>
      </c>
      <c r="AX978" s="99">
        <f>IF((AJ978&lt;&gt;"")*(V978&lt;&gt;""),AJ978-V978,"")</f>
        <v/>
      </c>
      <c r="AY978" s="99">
        <f>IF((AK978&lt;&gt;"")*(W978&lt;&gt;""),AK978-W978,"")</f>
        <v/>
      </c>
      <c r="AZ978" s="102">
        <f>IF((AL978&lt;&gt;"")*(X978&lt;&gt;""),AL978-X978,"")</f>
        <v/>
      </c>
      <c r="BA978" s="50">
        <f>IFERROR(__xludf.dummyfunction("AI(""Actúa como un tutor académico y dirígete personalmente al estudiante "" &amp; I978 &amp; "" "" &amp; J978 &amp; "" "" &amp; G978 &amp; "" "" &amp; H978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AM978 &amp; ""'. Diferencias por área: Matemáticas ("" &amp; AQ978 &amp; ""), Ciencias Natura"&amp;"les ("" &amp; AR978 &amp; ""), Sociales ("" &amp; AS978 &amp; ""), Lectura Crítica ("" &amp; AT978 &amp; "") e Inglés ("" &amp; AU978 &amp; ""). Variación en posición: grupo ("" &amp; AN978 &amp; ""), grado ("" &amp; AO978 &amp; "") y media ("" &amp; AP978 &amp; ""). Puntajes Primer Simulacro: Global "" &amp; K978 &amp; "", Mat "" &amp; "&amp;"O4 &amp; "", Cien "" &amp; P978 &amp; "", Soc "" &amp; Q978 &amp; "", Lec "" &amp; R978 &amp; "", Ing "" &amp; S978 &amp; "". Puntajes Segundo Simulacro: Global "" &amp; Y978 &amp; "", Mat "" &amp; AC978 &amp; "", Cien "" &amp; AD978 &amp; "", Soc "" &amp; AE978 &amp; "", Lec "" &amp; AF978 &amp; "", Ing "" &amp; AG978 &amp; "". Escribe un mensaje motivador"&amp;" y breve (máximo 4 líneas)."")
"),"=AI(""Actúa como un tutor académico y dirígete personalmente al estudiante "" &amp; I978 &amp; "" "" &amp; J978 &amp; "" "" &amp; G978 &amp; "" "" &amp; H978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AM978 &amp; ""'. Diferencias por área: Matemáticas ("" &amp; AQ978 &amp; ""), Ciencias Natur"&amp;"ales ("" &amp; AR978 &amp; ""), Sociales ("" &amp; AS978 &amp; ""), Lectura Crítica ("" &amp; AT978 &amp; "") e Inglés ("" &amp; AU978 &amp; ""). Variación en posición: grupo ("" &amp; AN978 &amp; ""), grado ("" &amp; AO978 &amp; "") y media ("" &amp; AP978 &amp; ""). Puntajes Primer Simulacro: Global "" &amp; K978 &amp; "", Mat "" &amp;"&amp;" O978 &amp; "", Cien "" &amp; P978 &amp; "", Soc "" &amp; Q978 &amp; "", Lec "" &amp; R978 &amp; "", Ing "" &amp; S978 &amp; "". Puntajes Segundo Simulacro: Global "" &amp; Y978 &amp; "", Mat "" &amp; AC978 &amp; "", Cien "" &amp; AD978 &amp; "", Soc "" &amp; AE978 &amp; "", Lec "" &amp; AF978 &amp; "", Ing "" &amp; AG978 &amp; "". Escribe un mensaje motivado"&amp;"r y breve (máximo 4 líneas)."")
")</f>
        <v/>
      </c>
      <c r="BB978" s="119">
        <f>IF(SUM(BC978:BG978)=0,"",IF(BG978="",ROUND(((BC978*3+BD978*3+BE978*3+BF978*3)/12)*5,0),ROUND(((BC978*3+BD978*3+BE978*3+BF978*3+BG978*1)/13)*5,0)))</f>
        <v/>
      </c>
      <c r="BC978" s="119" t="n">
        <v>53</v>
      </c>
      <c r="BD978" s="119" t="n">
        <v>66</v>
      </c>
      <c r="BE978" s="119" t="n">
        <v>63</v>
      </c>
      <c r="BF978" s="119" t="n">
        <v>59</v>
      </c>
      <c r="BG978" s="119" t="n">
        <v>56</v>
      </c>
      <c r="BH978" s="41">
        <f>IF(AND(ISNUMBER(BB978),ISNUMBER(Y978)),BB978-Y978,"")</f>
        <v/>
      </c>
      <c r="BI978" s="119" t="n"/>
      <c r="BJ978" s="119" t="n"/>
      <c r="BK978" s="119" t="n"/>
      <c r="BL978" s="119" t="n"/>
      <c r="BM978" s="119" t="n"/>
    </row>
    <row r="979" ht="15.75" customHeight="1" s="42">
      <c r="A979" s="93" t="n"/>
      <c r="B979" s="94" t="inlineStr">
        <is>
          <t>Bachillerato</t>
        </is>
      </c>
      <c r="C979" s="94" t="n">
        <v>1104</v>
      </c>
      <c r="D979" s="94" t="n"/>
      <c r="E979" s="95" t="n">
        <v>1011594691</v>
      </c>
      <c r="F979" s="96">
        <f>TRIM(G979&amp;" "&amp;H979&amp;" "&amp;I979&amp;" "&amp;J979)</f>
        <v/>
      </c>
      <c r="G979" s="94" t="inlineStr">
        <is>
          <t>Ballesteros</t>
        </is>
      </c>
      <c r="H979" s="94" t="inlineStr">
        <is>
          <t>Polanco</t>
        </is>
      </c>
      <c r="I979" s="94" t="inlineStr">
        <is>
          <t>Sebastián</t>
        </is>
      </c>
      <c r="J979" s="97" t="n"/>
      <c r="K979" s="98">
        <f>IF(SUM(O979:S979)=0, "", ROUND(((O979*3+P979*3+Q979*3+R979*3+S979*1)/13)*5,0))</f>
        <v/>
      </c>
      <c r="L979" s="99">
        <f>IF(OR($C979="",K979=""),"",COUNTIFS($C$4:$C$1500,$C979,K$4:K$1500,"&gt;"&amp;K979)+1)</f>
        <v/>
      </c>
      <c r="M979" s="99">
        <f>IF(OR($C979="",K979=""),"",IF(AND($C979&gt;=1001,$C979&lt;=1005),COUNTIFS($C$4:$C$1500,"&gt;=1001",$C$4:$C$1500,"&lt;=1005",K$4:K$1500,"&gt;"&amp;K979)+1,IF(AND($C979&gt;=1101,$C979&lt;=1105),COUNTIFS($C$4:$C$1500,"&gt;=1101",$C$4:$C$1500,"&lt;=1105",K$4:K$1500,"&gt;"&amp;K979)+1,IF(AND($C979&gt;=901,$C979&lt;=905),COUNTIFS($C$4:$C$1500,"&gt;=901",$C$4:$C$1500,"&lt;=905",K$4:K$1500,"&gt;"&amp;K979)+1,IF(AND($C979&gt;=801,$C979&lt;=805),COUNTIFS($C$4:$C$1500,"&gt;=801",$C$4:$C$1500,"&lt;=805",K$4:K$1500,"&gt;"&amp;K979)+1,IF(AND($C979&gt;=701,$C979&lt;=705),COUNTIFS($C$4:$C$1500,"&gt;=701",$C$4:$C$1500,"&lt;=705",K$4:K$1500,"&gt;"&amp;K979)+1,IF(AND($C979&gt;=601,$C979&lt;=606),COUNTIFS($C$4:$C$1500,"&gt;=601",$C$4:$C$1500,"&lt;=606",K$4:K$1500,"&gt;"&amp;K979)+1,"")))))))</f>
        <v/>
      </c>
      <c r="N979" s="99">
        <f>IF(OR($C979="",K979=""),"",IF(OR(AND($C979&gt;=1001,$C979&lt;=1005),AND($C979&gt;=1101,$C979&lt;=1105)),COUNTIFS($C$4:$C$1500,"&gt;=1001",$C$4:$C$1500,"&lt;=1005",K$4:K$1500,"&gt;"&amp;K979)+COUNTIFS($C$4:$C$1500,"&gt;=1101",$C$4:$C$1500,"&lt;=1105",K$4:K$1500,"&gt;"&amp;K979)+1,""))</f>
        <v/>
      </c>
      <c r="O979" s="94" t="n">
        <v>48.75</v>
      </c>
      <c r="P979" s="94" t="n">
        <v>52.64</v>
      </c>
      <c r="Q979" s="94" t="n">
        <v>32.4</v>
      </c>
      <c r="R979" s="94" t="n">
        <v>34.15</v>
      </c>
      <c r="S979" s="94" t="n">
        <v>29.09</v>
      </c>
      <c r="T979" s="99">
        <f>IF(AND(O979&gt;0,O979&lt;36),1,IF(AND(O979&gt;=36,O979&lt;51),2,IF(AND(O979&gt;=51,O979&lt;71),3,IF(AND(O979&gt;=71,O979&lt;=100),4,))))</f>
        <v/>
      </c>
      <c r="U979" s="99">
        <f>IF(AND(P979&gt;0,P979&lt;41),1,IF(AND(P979&gt;=41,P979&lt;56),2,IF(AND(P979&gt;=56,P979&lt;71),3,IF(AND(P979&gt;=71,P979&lt;=100),4,))))</f>
        <v/>
      </c>
      <c r="V979" s="99">
        <f>IF(AND(Q979&gt;0,Q979&lt;41),1,IF(AND(Q979&gt;=41,Q979&lt;56),2,IF(AND(Q979&gt;=56,Q979&lt;71),3,IF(AND(Q979&gt;=71,Q979&lt;=100),4,))))</f>
        <v/>
      </c>
      <c r="W979" s="99">
        <f>IF(AND(R979&gt;0,R979&lt;36),1,IF(AND(R979&gt;=36,R979&lt;51),2,IF(AND(R979&gt;=51,R979&lt;66),3,IF(AND(R979&gt;=66,R979&lt;=100),4,))))</f>
        <v/>
      </c>
      <c r="X979" s="100">
        <f>IF(AND(S979&gt;0,S979&lt;37),1,IF(AND(S979&gt;=37,S979&lt;58),2,IF(AND(S979&gt;=58,S979&lt;71),3,IF(AND(S979&gt;=71,S979&lt;=100),4,))))</f>
        <v/>
      </c>
      <c r="Y979" s="101">
        <f>IF(SUM(AC979:AG979)=0, "", ROUND(((AC979*3+AD979*3+AE979*3+AF979*3+AG979*1)/13)*5,0))</f>
        <v/>
      </c>
      <c r="Z979" s="99">
        <f>IF(OR($C979="",Y979=""),"",COUNTIFS($C$4:$C$1500,$C979,Y$4:Y$1500,"&gt;"&amp;Y979)+1)</f>
        <v/>
      </c>
      <c r="AA979" s="99">
        <f>IF(OR($C979="",Y979=""),"",IF(AND($C979&gt;=1001,$C979&lt;=1005),COUNTIFS($C$4:$C$1500,"&gt;=1001",$C$4:$C$1500,"&lt;=1005",Y$4:Y$1500,"&gt;"&amp;Y979)+1,IF(AND($C979&gt;=1101,$C979&lt;=1105),COUNTIFS($C$4:$C$1500,"&gt;=1101",$C$4:$C$1500,"&lt;=1105",Y$4:Y$1500,"&gt;"&amp;Y979)+1,IF(AND($C979&gt;=901,$C979&lt;=905),COUNTIFS($C$4:$C$1500,"&gt;=901",$C$4:$C$1500,"&lt;=905",Y$4:Y$1500,"&gt;"&amp;Y979)+1,IF(AND($C979&gt;=801,$C979&lt;=805),COUNTIFS($C$4:$C$1500,"&gt;=801",$C$4:$C$1500,"&lt;=805",Y$4:Y$1500,"&gt;"&amp;Y979)+1,IF(AND($C979&gt;=701,$C979&lt;=705),COUNTIFS($C$4:$C$1500,"&gt;=701",$C$4:$C$1500,"&lt;=705",Y$4:Y$1500,"&gt;"&amp;Y979)+1,IF(AND($C979&gt;=601,$C979&lt;=606),COUNTIFS($C$4:$C$1500,"&gt;=601",$C$4:$C$1500,"&lt;=606",Y$4:Y$1500,"&gt;"&amp;Y979)+1,"")))))))</f>
        <v/>
      </c>
      <c r="AB979" s="99">
        <f>IF(OR($C979="",Y979=""),"",IF(OR(AND($C979&gt;=1001,$C979&lt;=1005),AND($C979&gt;=1101,$C979&lt;=1105)),COUNTIFS($C$4:$C$1500,"&gt;=1001",$C$4:$C$1500,"&lt;=1005",Y$4:Y$1500,"&gt;"&amp;Y979)+COUNTIFS($C$4:$C$1500,"&gt;=1101",$C$4:$C$1500,"&lt;=1105",Y$4:Y$1500,"&gt;"&amp;Y979)+1,""))</f>
        <v/>
      </c>
      <c r="AC979" s="94" t="n">
        <v>72.14</v>
      </c>
      <c r="AD979" s="94" t="n">
        <v>49.62</v>
      </c>
      <c r="AE979" s="94" t="n">
        <v>44.03</v>
      </c>
      <c r="AF979" s="94" t="n">
        <v>41.46</v>
      </c>
      <c r="AG979" s="94" t="n">
        <v>28</v>
      </c>
      <c r="AH979" s="99">
        <f>IF(AND(AC979&gt;0,AC979&lt;36),1,IF(AND(AC979&gt;=36,AC979&lt;51),2,IF(AND(AC979&gt;=51,AC979&lt;71),3,IF(AND(AC979&gt;=71,AC979&lt;=100),4,))))</f>
        <v/>
      </c>
      <c r="AI979" s="99">
        <f>IF(AND(AD979&gt;0,AD979&lt;41),1,IF(AND(AD979&gt;=41,AD979&lt;56),2,IF(AND(AD979&gt;=56,AD979&lt;71),3,IF(AND(AD979&gt;=71,AD979&lt;=100),4,))))</f>
        <v/>
      </c>
      <c r="AJ979" s="99">
        <f>IF(AND(AE979&gt;0,AE979&lt;41),1,IF(AND(AE979&gt;=41,AE979&lt;56),2,IF(AND(AE979&gt;=56,AE979&lt;71),3,IF(AND(AE979&gt;=71,AE979&lt;=100),4,))))</f>
        <v/>
      </c>
      <c r="AK979" s="99">
        <f>IF(AND(AF979&gt;0,AF979&lt;36),1,IF(AND(AF979&gt;=36,AF979&lt;51),2,IF(AND(AF979&gt;=51,AF979&lt;66),3,IF(AND(AF979&gt;=66,AF979&lt;=100),4,))))</f>
        <v/>
      </c>
      <c r="AL979" s="100">
        <f>IF(AND(AG979&gt;0,AG979&lt;37),1,IF(AND(AG979&gt;=37,AG979&lt;58),2,IF(AND(AG979&gt;=58,AG979&lt;71),3,IF(AND(AG979&gt;=71,AG979&lt;=100),4,))))</f>
        <v/>
      </c>
      <c r="AM979" s="101">
        <f>IF((Y979&lt;&gt;"")*(K979&lt;&gt;""),Y979-K979,"")</f>
        <v/>
      </c>
      <c r="AN979" s="99">
        <f>IF((Z979&lt;&gt;"")*(L979&lt;&gt;""),Z979-L979,"")</f>
        <v/>
      </c>
      <c r="AO979" s="99">
        <f>IF((AA979&lt;&gt;"")*(M979&lt;&gt;""),AA979-M979,"")</f>
        <v/>
      </c>
      <c r="AP979" s="99">
        <f>IF((AB979&lt;&gt;"")*(N979&lt;&gt;""),AB979-N979,"")</f>
        <v/>
      </c>
      <c r="AQ979" s="94">
        <f>IF((AC979&lt;&gt;"")*(O979&lt;&gt;""),AC979-O979,"")</f>
        <v/>
      </c>
      <c r="AR979" s="94">
        <f>IF((AD979&lt;&gt;"")*(P979&lt;&gt;""),AD979-P979,"")</f>
        <v/>
      </c>
      <c r="AS979" s="94">
        <f>IF((AE979&lt;&gt;"")*(Q979&lt;&gt;""),AE979-Q979,"")</f>
        <v/>
      </c>
      <c r="AT979" s="94">
        <f>IF((AF979&lt;&gt;"")*(R979&lt;&gt;""),AF979-R979,"")</f>
        <v/>
      </c>
      <c r="AU979" s="94">
        <f>IF((AG979&lt;&gt;"")*(S979&lt;&gt;""),AG979-S979,"")</f>
        <v/>
      </c>
      <c r="AV979" s="99">
        <f>IF((AH979&lt;&gt;"")*(T979&lt;&gt;""),AH979-T979,"")</f>
        <v/>
      </c>
      <c r="AW979" s="99">
        <f>IF((AI979&lt;&gt;"")*(U979&lt;&gt;""),AI979-U979,"")</f>
        <v/>
      </c>
      <c r="AX979" s="99">
        <f>IF((AJ979&lt;&gt;"")*(V979&lt;&gt;""),AJ979-V979,"")</f>
        <v/>
      </c>
      <c r="AY979" s="99">
        <f>IF((AK979&lt;&gt;"")*(W979&lt;&gt;""),AK979-W979,"")</f>
        <v/>
      </c>
      <c r="AZ979" s="102">
        <f>IF((AL979&lt;&gt;"")*(X979&lt;&gt;""),AL979-X979,"")</f>
        <v/>
      </c>
      <c r="BA979" s="50">
        <f>IFERROR(__xludf.dummyfunction("AI(""Actúa como un tutor académico y dirígete personalmente al estudiante "" &amp; I979 &amp; "" "" &amp; J979 &amp; "" "" &amp; G979 &amp; "" "" &amp; H979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AM979 &amp; ""'. Diferencias por área: Matemáticas ("" &amp; AQ979 &amp; ""), Ciencias Natura"&amp;"les ("" &amp; AR979 &amp; ""), Sociales ("" &amp; AS979 &amp; ""), Lectura Crítica ("" &amp; AT979 &amp; "") e Inglés ("" &amp; AU979 &amp; ""). Variación en posición: grupo ("" &amp; AN979 &amp; ""), grado ("" &amp; AO979 &amp; "") y media ("" &amp; AP979 &amp; ""). Puntajes Primer Simulacro: Global "" &amp; K979 &amp; "", Mat "" &amp; "&amp;"O4 &amp; "", Cien "" &amp; P979 &amp; "", Soc "" &amp; Q979 &amp; "", Lec "" &amp; R979 &amp; "", Ing "" &amp; S979 &amp; "". Puntajes Segundo Simulacro: Global "" &amp; Y979 &amp; "", Mat "" &amp; AC979 &amp; "", Cien "" &amp; AD979 &amp; "", Soc "" &amp; AE979 &amp; "", Lec "" &amp; AF979 &amp; "", Ing "" &amp; AG979 &amp; "". Escribe un mensaje motivador"&amp;" y breve (máximo 4 líneas)."")
"),"=AI(""Actúa como un tutor académico y dirígete personalmente al estudiante "" &amp; I979 &amp; "" "" &amp; J979 &amp; "" "" &amp; G979 &amp; "" "" &amp; H979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AM979 &amp; ""'. Diferencias por área: Matemáticas ("" &amp; AQ979 &amp; ""), Ciencias Natur"&amp;"ales ("" &amp; AR979 &amp; ""), Sociales ("" &amp; AS979 &amp; ""), Lectura Crítica ("" &amp; AT979 &amp; "") e Inglés ("" &amp; AU979 &amp; ""). Variación en posición: grupo ("" &amp; AN979 &amp; ""), grado ("" &amp; AO979 &amp; "") y media ("" &amp; AP979 &amp; ""). Puntajes Primer Simulacro: Global "" &amp; K979 &amp; "", Mat "" &amp;"&amp;" O979 &amp; "", Cien "" &amp; P979 &amp; "", Soc "" &amp; Q979 &amp; "", Lec "" &amp; R979 &amp; "", Ing "" &amp; S979 &amp; "". Puntajes Segundo Simulacro: Global "" &amp; Y979 &amp; "", Mat "" &amp; AC979 &amp; "", Cien "" &amp; AD979 &amp; "", Soc "" &amp; AE979 &amp; "", Lec "" &amp; AF979 &amp; "", Ing "" &amp; AG979 &amp; "". Escribe un mensaje motivado"&amp;"r y breve (máximo 4 líneas)."")
")</f>
        <v/>
      </c>
      <c r="BB979" s="119">
        <f>IF(SUM(BC979:BG979)=0,"",IF(BG979="",ROUND(((BC979*3+BD979*3+BE979*3+BF979*3)/12)*5,0),ROUND(((BC979*3+BD979*3+BE979*3+BF979*3+BG979*1)/13)*5,0)))</f>
        <v/>
      </c>
      <c r="BC979" s="119" t="n">
        <v>51</v>
      </c>
      <c r="BD979" s="119" t="n">
        <v>46</v>
      </c>
      <c r="BE979" s="119" t="n">
        <v>34</v>
      </c>
      <c r="BF979" s="119" t="n">
        <v>45</v>
      </c>
      <c r="BG979" s="119" t="n">
        <v>47</v>
      </c>
      <c r="BH979" s="41">
        <f>IF(AND(ISNUMBER(BB979),ISNUMBER(Y979)),BB979-Y979,"")</f>
        <v/>
      </c>
      <c r="BI979" s="119" t="n"/>
      <c r="BJ979" s="119" t="n"/>
      <c r="BK979" s="119" t="n"/>
      <c r="BL979" s="119" t="n"/>
      <c r="BM979" s="119" t="n"/>
    </row>
    <row r="980" ht="15.75" customHeight="1" s="42">
      <c r="A980" s="93" t="n"/>
      <c r="B980" s="94" t="inlineStr">
        <is>
          <t>Bachillerato</t>
        </is>
      </c>
      <c r="C980" s="94" t="n">
        <v>1104</v>
      </c>
      <c r="D980" s="94" t="n"/>
      <c r="E980" s="95" t="n">
        <v>1011593764</v>
      </c>
      <c r="F980" s="96">
        <f>TRIM(G980&amp;" "&amp;H980&amp;" "&amp;I980&amp;" "&amp;J980)</f>
        <v/>
      </c>
      <c r="G980" s="94" t="inlineStr">
        <is>
          <t>Barrera</t>
        </is>
      </c>
      <c r="H980" s="94" t="inlineStr">
        <is>
          <t>Salas</t>
        </is>
      </c>
      <c r="I980" s="94" t="inlineStr">
        <is>
          <t>Rosario</t>
        </is>
      </c>
      <c r="J980" s="97" t="n"/>
      <c r="K980" s="98">
        <f>IF(SUM(O980:S980)=0, "", ROUND(((O980*3+P980*3+Q980*3+R980*3+S980*1)/13)*5,0))</f>
        <v/>
      </c>
      <c r="L980" s="99">
        <f>IF(OR($C980="",K980=""),"",COUNTIFS($C$4:$C$1500,$C980,K$4:K$1500,"&gt;"&amp;K980)+1)</f>
        <v/>
      </c>
      <c r="M980" s="99">
        <f>IF(OR($C980="",K980=""),"",IF(AND($C980&gt;=1001,$C980&lt;=1005),COUNTIFS($C$4:$C$1500,"&gt;=1001",$C$4:$C$1500,"&lt;=1005",K$4:K$1500,"&gt;"&amp;K980)+1,IF(AND($C980&gt;=1101,$C980&lt;=1105),COUNTIFS($C$4:$C$1500,"&gt;=1101",$C$4:$C$1500,"&lt;=1105",K$4:K$1500,"&gt;"&amp;K980)+1,IF(AND($C980&gt;=901,$C980&lt;=905),COUNTIFS($C$4:$C$1500,"&gt;=901",$C$4:$C$1500,"&lt;=905",K$4:K$1500,"&gt;"&amp;K980)+1,IF(AND($C980&gt;=801,$C980&lt;=805),COUNTIFS($C$4:$C$1500,"&gt;=801",$C$4:$C$1500,"&lt;=805",K$4:K$1500,"&gt;"&amp;K980)+1,IF(AND($C980&gt;=701,$C980&lt;=705),COUNTIFS($C$4:$C$1500,"&gt;=701",$C$4:$C$1500,"&lt;=705",K$4:K$1500,"&gt;"&amp;K980)+1,IF(AND($C980&gt;=601,$C980&lt;=606),COUNTIFS($C$4:$C$1500,"&gt;=601",$C$4:$C$1500,"&lt;=606",K$4:K$1500,"&gt;"&amp;K980)+1,"")))))))</f>
        <v/>
      </c>
      <c r="N980" s="99">
        <f>IF(OR($C980="",K980=""),"",IF(OR(AND($C980&gt;=1001,$C980&lt;=1005),AND($C980&gt;=1101,$C980&lt;=1105)),COUNTIFS($C$4:$C$1500,"&gt;=1001",$C$4:$C$1500,"&lt;=1005",K$4:K$1500,"&gt;"&amp;K980)+COUNTIFS($C$4:$C$1500,"&gt;=1101",$C$4:$C$1500,"&lt;=1105",K$4:K$1500,"&gt;"&amp;K980)+1,""))</f>
        <v/>
      </c>
      <c r="O980" s="94" t="n">
        <v>18.5</v>
      </c>
      <c r="P980" s="94" t="n">
        <v>31</v>
      </c>
      <c r="Q980" s="94" t="n">
        <v>43.19</v>
      </c>
      <c r="R980" s="94" t="n">
        <v>26.83</v>
      </c>
      <c r="S980" s="94" t="n">
        <v>23.64</v>
      </c>
      <c r="T980" s="99">
        <f>IF(AND(O980&gt;0,O980&lt;36),1,IF(AND(O980&gt;=36,O980&lt;51),2,IF(AND(O980&gt;=51,O980&lt;71),3,IF(AND(O980&gt;=71,O980&lt;=100),4,))))</f>
        <v/>
      </c>
      <c r="U980" s="99">
        <f>IF(AND(P980&gt;0,P980&lt;41),1,IF(AND(P980&gt;=41,P980&lt;56),2,IF(AND(P980&gt;=56,P980&lt;71),3,IF(AND(P980&gt;=71,P980&lt;=100),4,))))</f>
        <v/>
      </c>
      <c r="V980" s="99">
        <f>IF(AND(Q980&gt;0,Q980&lt;41),1,IF(AND(Q980&gt;=41,Q980&lt;56),2,IF(AND(Q980&gt;=56,Q980&lt;71),3,IF(AND(Q980&gt;=71,Q980&lt;=100),4,))))</f>
        <v/>
      </c>
      <c r="W980" s="99">
        <f>IF(AND(R980&gt;0,R980&lt;36),1,IF(AND(R980&gt;=36,R980&lt;51),2,IF(AND(R980&gt;=51,R980&lt;66),3,IF(AND(R980&gt;=66,R980&lt;=100),4,))))</f>
        <v/>
      </c>
      <c r="X980" s="100">
        <f>IF(AND(S980&gt;0,S980&lt;37),1,IF(AND(S980&gt;=37,S980&lt;58),2,IF(AND(S980&gt;=58,S980&lt;71),3,IF(AND(S980&gt;=71,S980&lt;=100),4,))))</f>
        <v/>
      </c>
      <c r="Y980" s="101">
        <f>IF(SUM(AC980:AG980)=0, "", ROUND(((AC980*3+AD980*3+AE980*3+AF980*3+AG980*1)/13)*5,0))</f>
        <v/>
      </c>
      <c r="Z980" s="99">
        <f>IF(OR($C980="",Y980=""),"",COUNTIFS($C$4:$C$1500,$C980,Y$4:Y$1500,"&gt;"&amp;Y980)+1)</f>
        <v/>
      </c>
      <c r="AA980" s="99">
        <f>IF(OR($C980="",Y980=""),"",IF(AND($C980&gt;=1001,$C980&lt;=1005),COUNTIFS($C$4:$C$1500,"&gt;=1001",$C$4:$C$1500,"&lt;=1005",Y$4:Y$1500,"&gt;"&amp;Y980)+1,IF(AND($C980&gt;=1101,$C980&lt;=1105),COUNTIFS($C$4:$C$1500,"&gt;=1101",$C$4:$C$1500,"&lt;=1105",Y$4:Y$1500,"&gt;"&amp;Y980)+1,IF(AND($C980&gt;=901,$C980&lt;=905),COUNTIFS($C$4:$C$1500,"&gt;=901",$C$4:$C$1500,"&lt;=905",Y$4:Y$1500,"&gt;"&amp;Y980)+1,IF(AND($C980&gt;=801,$C980&lt;=805),COUNTIFS($C$4:$C$1500,"&gt;=801",$C$4:$C$1500,"&lt;=805",Y$4:Y$1500,"&gt;"&amp;Y980)+1,IF(AND($C980&gt;=701,$C980&lt;=705),COUNTIFS($C$4:$C$1500,"&gt;=701",$C$4:$C$1500,"&lt;=705",Y$4:Y$1500,"&gt;"&amp;Y980)+1,IF(AND($C980&gt;=601,$C980&lt;=606),COUNTIFS($C$4:$C$1500,"&gt;=601",$C$4:$C$1500,"&lt;=606",Y$4:Y$1500,"&gt;"&amp;Y980)+1,"")))))))</f>
        <v/>
      </c>
      <c r="AB980" s="99">
        <f>IF(OR($C980="",Y980=""),"",IF(OR(AND($C980&gt;=1001,$C980&lt;=1005),AND($C980&gt;=1101,$C980&lt;=1105)),COUNTIFS($C$4:$C$1500,"&gt;=1001",$C$4:$C$1500,"&lt;=1005",Y$4:Y$1500,"&gt;"&amp;Y980)+COUNTIFS($C$4:$C$1500,"&gt;=1101",$C$4:$C$1500,"&lt;=1105",Y$4:Y$1500,"&gt;"&amp;Y980)+1,""))</f>
        <v/>
      </c>
      <c r="AC980" s="94" t="n">
        <v>48.39</v>
      </c>
      <c r="AD980" s="94" t="n">
        <v>17.81</v>
      </c>
      <c r="AE980" s="94" t="n">
        <v>31.04</v>
      </c>
      <c r="AF980" s="94" t="n">
        <v>24.39</v>
      </c>
      <c r="AG980" s="94" t="n">
        <v>28</v>
      </c>
      <c r="AH980" s="99">
        <f>IF(AND(AC980&gt;0,AC980&lt;36),1,IF(AND(AC980&gt;=36,AC980&lt;51),2,IF(AND(AC980&gt;=51,AC980&lt;71),3,IF(AND(AC980&gt;=71,AC980&lt;=100),4,))))</f>
        <v/>
      </c>
      <c r="AI980" s="99">
        <f>IF(AND(AD980&gt;0,AD980&lt;41),1,IF(AND(AD980&gt;=41,AD980&lt;56),2,IF(AND(AD980&gt;=56,AD980&lt;71),3,IF(AND(AD980&gt;=71,AD980&lt;=100),4,))))</f>
        <v/>
      </c>
      <c r="AJ980" s="99">
        <f>IF(AND(AE980&gt;0,AE980&lt;41),1,IF(AND(AE980&gt;=41,AE980&lt;56),2,IF(AND(AE980&gt;=56,AE980&lt;71),3,IF(AND(AE980&gt;=71,AE980&lt;=100),4,))))</f>
        <v/>
      </c>
      <c r="AK980" s="99">
        <f>IF(AND(AF980&gt;0,AF980&lt;36),1,IF(AND(AF980&gt;=36,AF980&lt;51),2,IF(AND(AF980&gt;=51,AF980&lt;66),3,IF(AND(AF980&gt;=66,AF980&lt;=100),4,))))</f>
        <v/>
      </c>
      <c r="AL980" s="100">
        <f>IF(AND(AG980&gt;0,AG980&lt;37),1,IF(AND(AG980&gt;=37,AG980&lt;58),2,IF(AND(AG980&gt;=58,AG980&lt;71),3,IF(AND(AG980&gt;=71,AG980&lt;=100),4,))))</f>
        <v/>
      </c>
      <c r="AM980" s="101">
        <f>IF((Y980&lt;&gt;"")*(K980&lt;&gt;""),Y980-K980,"")</f>
        <v/>
      </c>
      <c r="AN980" s="99">
        <f>IF((Z980&lt;&gt;"")*(L980&lt;&gt;""),Z980-L980,"")</f>
        <v/>
      </c>
      <c r="AO980" s="99">
        <f>IF((AA980&lt;&gt;"")*(M980&lt;&gt;""),AA980-M980,"")</f>
        <v/>
      </c>
      <c r="AP980" s="99">
        <f>IF((AB980&lt;&gt;"")*(N980&lt;&gt;""),AB980-N980,"")</f>
        <v/>
      </c>
      <c r="AQ980" s="94">
        <f>IF((AC980&lt;&gt;"")*(O980&lt;&gt;""),AC980-O980,"")</f>
        <v/>
      </c>
      <c r="AR980" s="94">
        <f>IF((AD980&lt;&gt;"")*(P980&lt;&gt;""),AD980-P980,"")</f>
        <v/>
      </c>
      <c r="AS980" s="94">
        <f>IF((AE980&lt;&gt;"")*(Q980&lt;&gt;""),AE980-Q980,"")</f>
        <v/>
      </c>
      <c r="AT980" s="94">
        <f>IF((AF980&lt;&gt;"")*(R980&lt;&gt;""),AF980-R980,"")</f>
        <v/>
      </c>
      <c r="AU980" s="94">
        <f>IF((AG980&lt;&gt;"")*(S980&lt;&gt;""),AG980-S980,"")</f>
        <v/>
      </c>
      <c r="AV980" s="99">
        <f>IF((AH980&lt;&gt;"")*(T980&lt;&gt;""),AH980-T980,"")</f>
        <v/>
      </c>
      <c r="AW980" s="99">
        <f>IF((AI980&lt;&gt;"")*(U980&lt;&gt;""),AI980-U980,"")</f>
        <v/>
      </c>
      <c r="AX980" s="99">
        <f>IF((AJ980&lt;&gt;"")*(V980&lt;&gt;""),AJ980-V980,"")</f>
        <v/>
      </c>
      <c r="AY980" s="99">
        <f>IF((AK980&lt;&gt;"")*(W980&lt;&gt;""),AK980-W980,"")</f>
        <v/>
      </c>
      <c r="AZ980" s="102">
        <f>IF((AL980&lt;&gt;"")*(X980&lt;&gt;""),AL980-X980,"")</f>
        <v/>
      </c>
      <c r="BA980" s="50">
        <f>IFERROR(__xludf.dummyfunction("AI(""Actúa como un tutor académico y dirígete personalmente al estudiante "" &amp; I980 &amp; "" "" &amp; J980 &amp; "" "" &amp; G980 &amp; "" "" &amp; H980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AM980 &amp; ""'. Diferencias por área: Matemáticas ("" &amp; AQ980 &amp; ""), Ciencias Natura"&amp;"les ("" &amp; AR980 &amp; ""), Sociales ("" &amp; AS980 &amp; ""), Lectura Crítica ("" &amp; AT980 &amp; "") e Inglés ("" &amp; AU980 &amp; ""). Variación en posición: grupo ("" &amp; AN980 &amp; ""), grado ("" &amp; AO980 &amp; "") y media ("" &amp; AP980 &amp; ""). Puntajes Primer Simulacro: Global "" &amp; K980 &amp; "", Mat "" &amp; "&amp;"O4 &amp; "", Cien "" &amp; P980 &amp; "", Soc "" &amp; Q980 &amp; "", Lec "" &amp; R980 &amp; "", Ing "" &amp; S980 &amp; "". Puntajes Segundo Simulacro: Global "" &amp; Y980 &amp; "", Mat "" &amp; AC980 &amp; "", Cien "" &amp; AD980 &amp; "", Soc "" &amp; AE980 &amp; "", Lec "" &amp; AF980 &amp; "", Ing "" &amp; AG980 &amp; "". Escribe un mensaje motivador"&amp;" y breve (máximo 4 líneas)."")
"),"=AI(""Actúa como un tutor académico y dirígete personalmente al estudiante "" &amp; I980 &amp; "" "" &amp; J980 &amp; "" "" &amp; G980 &amp; "" "" &amp; H980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AM980 &amp; ""'. Diferencias por área: Matemáticas ("" &amp; AQ980 &amp; ""), Ciencias Natur"&amp;"ales ("" &amp; AR980 &amp; ""), Sociales ("" &amp; AS980 &amp; ""), Lectura Crítica ("" &amp; AT980 &amp; "") e Inglés ("" &amp; AU980 &amp; ""). Variación en posición: grupo ("" &amp; AN980 &amp; ""), grado ("" &amp; AO980 &amp; "") y media ("" &amp; AP980 &amp; ""). Puntajes Primer Simulacro: Global "" &amp; K980 &amp; "", Mat "" &amp;"&amp;" O980 &amp; "", Cien "" &amp; P980 &amp; "", Soc "" &amp; Q980 &amp; "", Lec "" &amp; R980 &amp; "", Ing "" &amp; S980 &amp; "". Puntajes Segundo Simulacro: Global "" &amp; Y980 &amp; "", Mat "" &amp; AC980 &amp; "", Cien "" &amp; AD980 &amp; "", Soc "" &amp; AE980 &amp; "", Lec "" &amp; AF980 &amp; "", Ing "" &amp; AG980 &amp; "". Escribe un mensaje motivado"&amp;"r y breve (máximo 4 líneas)."")
")</f>
        <v/>
      </c>
      <c r="BB980" s="119">
        <f>IF(SUM(BC980:BG980)=0,"",IF(BG980="",ROUND(((BC980*3+BD980*3+BE980*3+BF980*3)/12)*5,0),ROUND(((BC980*3+BD980*3+BE980*3+BF980*3+BG980*1)/13)*5,0)))</f>
        <v/>
      </c>
      <c r="BC980" s="119" t="n">
        <v>31</v>
      </c>
      <c r="BD980" s="119" t="n">
        <v>32</v>
      </c>
      <c r="BE980" s="119" t="n">
        <v>25</v>
      </c>
      <c r="BF980" s="119" t="n">
        <v>37</v>
      </c>
      <c r="BG980" s="119" t="n">
        <v>46</v>
      </c>
      <c r="BH980" s="41">
        <f>IF(AND(ISNUMBER(BB980),ISNUMBER(Y980)),BB980-Y980,"")</f>
        <v/>
      </c>
      <c r="BI980" s="119" t="n"/>
      <c r="BJ980" s="119" t="n"/>
      <c r="BK980" s="119" t="n"/>
      <c r="BL980" s="119" t="n"/>
      <c r="BM980" s="119" t="n"/>
    </row>
    <row r="981" ht="15.75" customHeight="1" s="42">
      <c r="A981" s="93" t="n"/>
      <c r="B981" s="94" t="inlineStr">
        <is>
          <t>Bachillerato</t>
        </is>
      </c>
      <c r="C981" s="94" t="n">
        <v>1104</v>
      </c>
      <c r="D981" s="94" t="n"/>
      <c r="E981" s="95" t="n">
        <v>1046953463</v>
      </c>
      <c r="F981" s="96">
        <f>TRIM(G981&amp;" "&amp;H981&amp;" "&amp;I981&amp;" "&amp;J981)</f>
        <v/>
      </c>
      <c r="G981" s="94" t="inlineStr">
        <is>
          <t>Bran</t>
        </is>
      </c>
      <c r="H981" s="94" t="inlineStr">
        <is>
          <t>David</t>
        </is>
      </c>
      <c r="I981" s="94" t="inlineStr">
        <is>
          <t>Andrés</t>
        </is>
      </c>
      <c r="J981" s="97" t="inlineStr">
        <is>
          <t>Mauricio</t>
        </is>
      </c>
      <c r="K981" s="98">
        <f>IF(SUM(O981:S981)=0, "", ROUND(((O981*3+P981*3+Q981*3+R981*3+S981*1)/13)*5,0))</f>
        <v/>
      </c>
      <c r="L981" s="99">
        <f>IF(OR($C981="",K981=""),"",COUNTIFS($C$4:$C$1500,$C981,K$4:K$1500,"&gt;"&amp;K981)+1)</f>
        <v/>
      </c>
      <c r="M981" s="99">
        <f>IF(OR($C981="",K981=""),"",IF(AND($C981&gt;=1001,$C981&lt;=1005),COUNTIFS($C$4:$C$1500,"&gt;=1001",$C$4:$C$1500,"&lt;=1005",K$4:K$1500,"&gt;"&amp;K981)+1,IF(AND($C981&gt;=1101,$C981&lt;=1105),COUNTIFS($C$4:$C$1500,"&gt;=1101",$C$4:$C$1500,"&lt;=1105",K$4:K$1500,"&gt;"&amp;K981)+1,IF(AND($C981&gt;=901,$C981&lt;=905),COUNTIFS($C$4:$C$1500,"&gt;=901",$C$4:$C$1500,"&lt;=905",K$4:K$1500,"&gt;"&amp;K981)+1,IF(AND($C981&gt;=801,$C981&lt;=805),COUNTIFS($C$4:$C$1500,"&gt;=801",$C$4:$C$1500,"&lt;=805",K$4:K$1500,"&gt;"&amp;K981)+1,IF(AND($C981&gt;=701,$C981&lt;=705),COUNTIFS($C$4:$C$1500,"&gt;=701",$C$4:$C$1500,"&lt;=705",K$4:K$1500,"&gt;"&amp;K981)+1,IF(AND($C981&gt;=601,$C981&lt;=606),COUNTIFS($C$4:$C$1500,"&gt;=601",$C$4:$C$1500,"&lt;=606",K$4:K$1500,"&gt;"&amp;K981)+1,"")))))))</f>
        <v/>
      </c>
      <c r="N981" s="99">
        <f>IF(OR($C981="",K981=""),"",IF(OR(AND($C981&gt;=1001,$C981&lt;=1005),AND($C981&gt;=1101,$C981&lt;=1105)),COUNTIFS($C$4:$C$1500,"&gt;=1001",$C$4:$C$1500,"&lt;=1005",K$4:K$1500,"&gt;"&amp;K981)+COUNTIFS($C$4:$C$1500,"&gt;=1101",$C$4:$C$1500,"&lt;=1105",K$4:K$1500,"&gt;"&amp;K981)+1,""))</f>
        <v/>
      </c>
      <c r="O981" s="94" t="n">
        <v>68.40000000000001</v>
      </c>
      <c r="P981" s="94" t="n">
        <v>75.09</v>
      </c>
      <c r="Q981" s="94" t="n">
        <v>58.61</v>
      </c>
      <c r="R981" s="94" t="n">
        <v>58.54</v>
      </c>
      <c r="S981" s="94" t="n">
        <v>38.18</v>
      </c>
      <c r="T981" s="99">
        <f>IF(AND(O981&gt;0,O981&lt;36),1,IF(AND(O981&gt;=36,O981&lt;51),2,IF(AND(O981&gt;=51,O981&lt;71),3,IF(AND(O981&gt;=71,O981&lt;=100),4,))))</f>
        <v/>
      </c>
      <c r="U981" s="99">
        <f>IF(AND(P981&gt;0,P981&lt;41),1,IF(AND(P981&gt;=41,P981&lt;56),2,IF(AND(P981&gt;=56,P981&lt;71),3,IF(AND(P981&gt;=71,P981&lt;=100),4,))))</f>
        <v/>
      </c>
      <c r="V981" s="99">
        <f>IF(AND(Q981&gt;0,Q981&lt;41),1,IF(AND(Q981&gt;=41,Q981&lt;56),2,IF(AND(Q981&gt;=56,Q981&lt;71),3,IF(AND(Q981&gt;=71,Q981&lt;=100),4,))))</f>
        <v/>
      </c>
      <c r="W981" s="99">
        <f>IF(AND(R981&gt;0,R981&lt;36),1,IF(AND(R981&gt;=36,R981&lt;51),2,IF(AND(R981&gt;=51,R981&lt;66),3,IF(AND(R981&gt;=66,R981&lt;=100),4,))))</f>
        <v/>
      </c>
      <c r="X981" s="100">
        <f>IF(AND(S981&gt;0,S981&lt;37),1,IF(AND(S981&gt;=37,S981&lt;58),2,IF(AND(S981&gt;=58,S981&lt;71),3,IF(AND(S981&gt;=71,S981&lt;=100),4,))))</f>
        <v/>
      </c>
      <c r="Y981" s="101">
        <f>IF(SUM(AC981:AG981)=0, "", ROUND(((AC981*3+AD981*3+AE981*3+AF981*3+AG981*1)/13)*5,0))</f>
        <v/>
      </c>
      <c r="Z981" s="99">
        <f>IF(OR($C981="",Y981=""),"",COUNTIFS($C$4:$C$1500,$C981,Y$4:Y$1500,"&gt;"&amp;Y981)+1)</f>
        <v/>
      </c>
      <c r="AA981" s="99">
        <f>IF(OR($C981="",Y981=""),"",IF(AND($C981&gt;=1001,$C981&lt;=1005),COUNTIFS($C$4:$C$1500,"&gt;=1001",$C$4:$C$1500,"&lt;=1005",Y$4:Y$1500,"&gt;"&amp;Y981)+1,IF(AND($C981&gt;=1101,$C981&lt;=1105),COUNTIFS($C$4:$C$1500,"&gt;=1101",$C$4:$C$1500,"&lt;=1105",Y$4:Y$1500,"&gt;"&amp;Y981)+1,IF(AND($C981&gt;=901,$C981&lt;=905),COUNTIFS($C$4:$C$1500,"&gt;=901",$C$4:$C$1500,"&lt;=905",Y$4:Y$1500,"&gt;"&amp;Y981)+1,IF(AND($C981&gt;=801,$C981&lt;=805),COUNTIFS($C$4:$C$1500,"&gt;=801",$C$4:$C$1500,"&lt;=805",Y$4:Y$1500,"&gt;"&amp;Y981)+1,IF(AND($C981&gt;=701,$C981&lt;=705),COUNTIFS($C$4:$C$1500,"&gt;=701",$C$4:$C$1500,"&lt;=705",Y$4:Y$1500,"&gt;"&amp;Y981)+1,IF(AND($C981&gt;=601,$C981&lt;=606),COUNTIFS($C$4:$C$1500,"&gt;=601",$C$4:$C$1500,"&lt;=606",Y$4:Y$1500,"&gt;"&amp;Y981)+1,"")))))))</f>
        <v/>
      </c>
      <c r="AB981" s="99">
        <f>IF(OR($C981="",Y981=""),"",IF(OR(AND($C981&gt;=1001,$C981&lt;=1005),AND($C981&gt;=1101,$C981&lt;=1105)),COUNTIFS($C$4:$C$1500,"&gt;=1001",$C$4:$C$1500,"&lt;=1005",Y$4:Y$1500,"&gt;"&amp;Y981)+COUNTIFS($C$4:$C$1500,"&gt;=1101",$C$4:$C$1500,"&lt;=1105",Y$4:Y$1500,"&gt;"&amp;Y981)+1,""))</f>
        <v/>
      </c>
      <c r="AC981" s="94" t="n">
        <v>36.37</v>
      </c>
      <c r="AD981" s="94" t="n">
        <v>57.63</v>
      </c>
      <c r="AE981" s="94" t="n">
        <v>58.58</v>
      </c>
      <c r="AF981" s="94" t="n">
        <v>53.66</v>
      </c>
      <c r="AG981" s="94" t="n">
        <v>48</v>
      </c>
      <c r="AH981" s="99">
        <f>IF(AND(AC981&gt;0,AC981&lt;36),1,IF(AND(AC981&gt;=36,AC981&lt;51),2,IF(AND(AC981&gt;=51,AC981&lt;71),3,IF(AND(AC981&gt;=71,AC981&lt;=100),4,))))</f>
        <v/>
      </c>
      <c r="AI981" s="99">
        <f>IF(AND(AD981&gt;0,AD981&lt;41),1,IF(AND(AD981&gt;=41,AD981&lt;56),2,IF(AND(AD981&gt;=56,AD981&lt;71),3,IF(AND(AD981&gt;=71,AD981&lt;=100),4,))))</f>
        <v/>
      </c>
      <c r="AJ981" s="99">
        <f>IF(AND(AE981&gt;0,AE981&lt;41),1,IF(AND(AE981&gt;=41,AE981&lt;56),2,IF(AND(AE981&gt;=56,AE981&lt;71),3,IF(AND(AE981&gt;=71,AE981&lt;=100),4,))))</f>
        <v/>
      </c>
      <c r="AK981" s="99">
        <f>IF(AND(AF981&gt;0,AF981&lt;36),1,IF(AND(AF981&gt;=36,AF981&lt;51),2,IF(AND(AF981&gt;=51,AF981&lt;66),3,IF(AND(AF981&gt;=66,AF981&lt;=100),4,))))</f>
        <v/>
      </c>
      <c r="AL981" s="100">
        <f>IF(AND(AG981&gt;0,AG981&lt;37),1,IF(AND(AG981&gt;=37,AG981&lt;58),2,IF(AND(AG981&gt;=58,AG981&lt;71),3,IF(AND(AG981&gt;=71,AG981&lt;=100),4,))))</f>
        <v/>
      </c>
      <c r="AM981" s="101">
        <f>IF((Y981&lt;&gt;"")*(K981&lt;&gt;""),Y981-K981,"")</f>
        <v/>
      </c>
      <c r="AN981" s="99">
        <f>IF((Z981&lt;&gt;"")*(L981&lt;&gt;""),Z981-L981,"")</f>
        <v/>
      </c>
      <c r="AO981" s="99">
        <f>IF((AA981&lt;&gt;"")*(M981&lt;&gt;""),AA981-M981,"")</f>
        <v/>
      </c>
      <c r="AP981" s="99">
        <f>IF((AB981&lt;&gt;"")*(N981&lt;&gt;""),AB981-N981,"")</f>
        <v/>
      </c>
      <c r="AQ981" s="94">
        <f>IF((AC981&lt;&gt;"")*(O981&lt;&gt;""),AC981-O981,"")</f>
        <v/>
      </c>
      <c r="AR981" s="94">
        <f>IF((AD981&lt;&gt;"")*(P981&lt;&gt;""),AD981-P981,"")</f>
        <v/>
      </c>
      <c r="AS981" s="94">
        <f>IF((AE981&lt;&gt;"")*(Q981&lt;&gt;""),AE981-Q981,"")</f>
        <v/>
      </c>
      <c r="AT981" s="94">
        <f>IF((AF981&lt;&gt;"")*(R981&lt;&gt;""),AF981-R981,"")</f>
        <v/>
      </c>
      <c r="AU981" s="94">
        <f>IF((AG981&lt;&gt;"")*(S981&lt;&gt;""),AG981-S981,"")</f>
        <v/>
      </c>
      <c r="AV981" s="99">
        <f>IF((AH981&lt;&gt;"")*(T981&lt;&gt;""),AH981-T981,"")</f>
        <v/>
      </c>
      <c r="AW981" s="99">
        <f>IF((AI981&lt;&gt;"")*(U981&lt;&gt;""),AI981-U981,"")</f>
        <v/>
      </c>
      <c r="AX981" s="99">
        <f>IF((AJ981&lt;&gt;"")*(V981&lt;&gt;""),AJ981-V981,"")</f>
        <v/>
      </c>
      <c r="AY981" s="99">
        <f>IF((AK981&lt;&gt;"")*(W981&lt;&gt;""),AK981-W981,"")</f>
        <v/>
      </c>
      <c r="AZ981" s="102">
        <f>IF((AL981&lt;&gt;"")*(X981&lt;&gt;""),AL981-X981,"")</f>
        <v/>
      </c>
      <c r="BA981" s="50">
        <f>IFERROR(__xludf.dummyfunction("AI(""Actúa como un tutor académico y dirígete personalmente al estudiante "" &amp; I981 &amp; "" "" &amp; J981 &amp; "" "" &amp; G981 &amp; "" "" &amp; H981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AM981 &amp; ""'. Diferencias por área: Matemáticas ("" &amp; AQ981 &amp; ""), Ciencias Natura"&amp;"les ("" &amp; AR981 &amp; ""), Sociales ("" &amp; AS981 &amp; ""), Lectura Crítica ("" &amp; AT981 &amp; "") e Inglés ("" &amp; AU981 &amp; ""). Variación en posición: grupo ("" &amp; AN981 &amp; ""), grado ("" &amp; AO981 &amp; "") y media ("" &amp; AP981 &amp; ""). Puntajes Primer Simulacro: Global "" &amp; K981 &amp; "", Mat "" &amp; "&amp;"O4 &amp; "", Cien "" &amp; P981 &amp; "", Soc "" &amp; Q981 &amp; "", Lec "" &amp; R981 &amp; "", Ing "" &amp; S981 &amp; "". Puntajes Segundo Simulacro: Global "" &amp; Y981 &amp; "", Mat "" &amp; AC981 &amp; "", Cien "" &amp; AD981 &amp; "", Soc "" &amp; AE981 &amp; "", Lec "" &amp; AF981 &amp; "", Ing "" &amp; AG981 &amp; "". Escribe un mensaje motivador"&amp;" y breve (máximo 4 líneas)."")
"),"=AI(""Actúa como un tutor académico y dirígete personalmente al estudiante "" &amp; I981 &amp; "" "" &amp; J981 &amp; "" "" &amp; G981 &amp; "" "" &amp; H981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AM981 &amp; ""'. Diferencias por área: Matemáticas ("" &amp; AQ981 &amp; ""), Ciencias Natur"&amp;"ales ("" &amp; AR981 &amp; ""), Sociales ("" &amp; AS981 &amp; ""), Lectura Crítica ("" &amp; AT981 &amp; "") e Inglés ("" &amp; AU981 &amp; ""). Variación en posición: grupo ("" &amp; AN981 &amp; ""), grado ("" &amp; AO981 &amp; "") y media ("" &amp; AP981 &amp; ""). Puntajes Primer Simulacro: Global "" &amp; K981 &amp; "", Mat "" &amp;"&amp;" O981 &amp; "", Cien "" &amp; P981 &amp; "", Soc "" &amp; Q981 &amp; "", Lec "" &amp; R981 &amp; "", Ing "" &amp; S981 &amp; "". Puntajes Segundo Simulacro: Global "" &amp; Y981 &amp; "", Mat "" &amp; AC981 &amp; "", Cien "" &amp; AD981 &amp; "", Soc "" &amp; AE981 &amp; "", Lec "" &amp; AF981 &amp; "", Ing "" &amp; AG981 &amp; "". Escribe un mensaje motivado"&amp;"r y breve (máximo 4 líneas)."")
")</f>
        <v/>
      </c>
      <c r="BB981" s="119">
        <f>IF(SUM(BC981:BG981)=0,"",IF(BG981="",ROUND(((BC981*3+BD981*3+BE981*3+BF981*3)/12)*5,0),ROUND(((BC981*3+BD981*3+BE981*3+BF981*3+BG981*1)/13)*5,0)))</f>
        <v/>
      </c>
      <c r="BC981" s="119" t="n">
        <v>65</v>
      </c>
      <c r="BD981" s="119" t="n">
        <v>66</v>
      </c>
      <c r="BE981" s="119" t="n">
        <v>56</v>
      </c>
      <c r="BF981" s="119" t="n">
        <v>67</v>
      </c>
      <c r="BG981" s="119" t="n">
        <v>55</v>
      </c>
      <c r="BH981" s="41">
        <f>IF(AND(ISNUMBER(BB981),ISNUMBER(Y981)),BB981-Y981,"")</f>
        <v/>
      </c>
      <c r="BI981" s="119" t="n"/>
      <c r="BJ981" s="119" t="n"/>
      <c r="BK981" s="119" t="n"/>
      <c r="BL981" s="119" t="n"/>
      <c r="BM981" s="119" t="n"/>
    </row>
    <row r="982" ht="15.75" customHeight="1" s="42">
      <c r="A982" s="93" t="n"/>
      <c r="B982" s="94" t="inlineStr">
        <is>
          <t>Bachillerato</t>
        </is>
      </c>
      <c r="C982" s="94" t="n">
        <v>1104</v>
      </c>
      <c r="D982" s="94" t="n"/>
      <c r="E982" s="95" t="n">
        <v>1025765650</v>
      </c>
      <c r="F982" s="96">
        <f>TRIM(G982&amp;" "&amp;H982&amp;" "&amp;I982&amp;" "&amp;J982)</f>
        <v/>
      </c>
      <c r="G982" s="94" t="inlineStr">
        <is>
          <t>Casas</t>
        </is>
      </c>
      <c r="H982" s="94" t="inlineStr">
        <is>
          <t>Moncada</t>
        </is>
      </c>
      <c r="I982" s="94" t="inlineStr">
        <is>
          <t>Isabella</t>
        </is>
      </c>
      <c r="J982" s="97" t="n"/>
      <c r="K982" s="98">
        <f>IF(SUM(O982:S982)=0, "", ROUND(((O982*3+P982*3+Q982*3+R982*3+S982*1)/13)*5,0))</f>
        <v/>
      </c>
      <c r="L982" s="99">
        <f>IF(OR($C982="",K982=""),"",COUNTIFS($C$4:$C$1500,$C982,K$4:K$1500,"&gt;"&amp;K982)+1)</f>
        <v/>
      </c>
      <c r="M982" s="99">
        <f>IF(OR($C982="",K982=""),"",IF(AND($C982&gt;=1001,$C982&lt;=1005),COUNTIFS($C$4:$C$1500,"&gt;=1001",$C$4:$C$1500,"&lt;=1005",K$4:K$1500,"&gt;"&amp;K982)+1,IF(AND($C982&gt;=1101,$C982&lt;=1105),COUNTIFS($C$4:$C$1500,"&gt;=1101",$C$4:$C$1500,"&lt;=1105",K$4:K$1500,"&gt;"&amp;K982)+1,IF(AND($C982&gt;=901,$C982&lt;=905),COUNTIFS($C$4:$C$1500,"&gt;=901",$C$4:$C$1500,"&lt;=905",K$4:K$1500,"&gt;"&amp;K982)+1,IF(AND($C982&gt;=801,$C982&lt;=805),COUNTIFS($C$4:$C$1500,"&gt;=801",$C$4:$C$1500,"&lt;=805",K$4:K$1500,"&gt;"&amp;K982)+1,IF(AND($C982&gt;=701,$C982&lt;=705),COUNTIFS($C$4:$C$1500,"&gt;=701",$C$4:$C$1500,"&lt;=705",K$4:K$1500,"&gt;"&amp;K982)+1,IF(AND($C982&gt;=601,$C982&lt;=606),COUNTIFS($C$4:$C$1500,"&gt;=601",$C$4:$C$1500,"&lt;=606",K$4:K$1500,"&gt;"&amp;K982)+1,"")))))))</f>
        <v/>
      </c>
      <c r="N982" s="99">
        <f>IF(OR($C982="",K982=""),"",IF(OR(AND($C982&gt;=1001,$C982&lt;=1005),AND($C982&gt;=1101,$C982&lt;=1105)),COUNTIFS($C$4:$C$1500,"&gt;=1001",$C$4:$C$1500,"&lt;=1005",K$4:K$1500,"&gt;"&amp;K982)+COUNTIFS($C$4:$C$1500,"&gt;=1101",$C$4:$C$1500,"&lt;=1105",K$4:K$1500,"&gt;"&amp;K982)+1,""))</f>
        <v/>
      </c>
      <c r="O982" s="94" t="n">
        <v>35.65</v>
      </c>
      <c r="P982" s="94" t="n">
        <v>46.23</v>
      </c>
      <c r="Q982" s="94" t="n">
        <v>34.1</v>
      </c>
      <c r="R982" s="94" t="n">
        <v>70.73</v>
      </c>
      <c r="S982" s="94" t="n">
        <v>47.27</v>
      </c>
      <c r="T982" s="99">
        <f>IF(AND(O982&gt;0,O982&lt;36),1,IF(AND(O982&gt;=36,O982&lt;51),2,IF(AND(O982&gt;=51,O982&lt;71),3,IF(AND(O982&gt;=71,O982&lt;=100),4,))))</f>
        <v/>
      </c>
      <c r="U982" s="99">
        <f>IF(AND(P982&gt;0,P982&lt;41),1,IF(AND(P982&gt;=41,P982&lt;56),2,IF(AND(P982&gt;=56,P982&lt;71),3,IF(AND(P982&gt;=71,P982&lt;=100),4,))))</f>
        <v/>
      </c>
      <c r="V982" s="99">
        <f>IF(AND(Q982&gt;0,Q982&lt;41),1,IF(AND(Q982&gt;=41,Q982&lt;56),2,IF(AND(Q982&gt;=56,Q982&lt;71),3,IF(AND(Q982&gt;=71,Q982&lt;=100),4,))))</f>
        <v/>
      </c>
      <c r="W982" s="99">
        <f>IF(AND(R982&gt;0,R982&lt;36),1,IF(AND(R982&gt;=36,R982&lt;51),2,IF(AND(R982&gt;=51,R982&lt;66),3,IF(AND(R982&gt;=66,R982&lt;=100),4,))))</f>
        <v/>
      </c>
      <c r="X982" s="100">
        <f>IF(AND(S982&gt;0,S982&lt;37),1,IF(AND(S982&gt;=37,S982&lt;58),2,IF(AND(S982&gt;=58,S982&lt;71),3,IF(AND(S982&gt;=71,S982&lt;=100),4,))))</f>
        <v/>
      </c>
      <c r="Y982" s="101">
        <f>IF(SUM(AC982:AG982)=0, "", ROUND(((AC982*3+AD982*3+AE982*3+AF982*3+AG982*1)/13)*5,0))</f>
        <v/>
      </c>
      <c r="Z982" s="99">
        <f>IF(OR($C982="",Y982=""),"",COUNTIFS($C$4:$C$1500,$C982,Y$4:Y$1500,"&gt;"&amp;Y982)+1)</f>
        <v/>
      </c>
      <c r="AA982" s="99">
        <f>IF(OR($C982="",Y982=""),"",IF(AND($C982&gt;=1001,$C982&lt;=1005),COUNTIFS($C$4:$C$1500,"&gt;=1001",$C$4:$C$1500,"&lt;=1005",Y$4:Y$1500,"&gt;"&amp;Y982)+1,IF(AND($C982&gt;=1101,$C982&lt;=1105),COUNTIFS($C$4:$C$1500,"&gt;=1101",$C$4:$C$1500,"&lt;=1105",Y$4:Y$1500,"&gt;"&amp;Y982)+1,IF(AND($C982&gt;=901,$C982&lt;=905),COUNTIFS($C$4:$C$1500,"&gt;=901",$C$4:$C$1500,"&lt;=905",Y$4:Y$1500,"&gt;"&amp;Y982)+1,IF(AND($C982&gt;=801,$C982&lt;=805),COUNTIFS($C$4:$C$1500,"&gt;=801",$C$4:$C$1500,"&lt;=805",Y$4:Y$1500,"&gt;"&amp;Y982)+1,IF(AND($C982&gt;=701,$C982&lt;=705),COUNTIFS($C$4:$C$1500,"&gt;=701",$C$4:$C$1500,"&lt;=705",Y$4:Y$1500,"&gt;"&amp;Y982)+1,IF(AND($C982&gt;=601,$C982&lt;=606),COUNTIFS($C$4:$C$1500,"&gt;=601",$C$4:$C$1500,"&lt;=606",Y$4:Y$1500,"&gt;"&amp;Y982)+1,"")))))))</f>
        <v/>
      </c>
      <c r="AB982" s="99">
        <f>IF(OR($C982="",Y982=""),"",IF(OR(AND($C982&gt;=1001,$C982&lt;=1005),AND($C982&gt;=1101,$C982&lt;=1105)),COUNTIFS($C$4:$C$1500,"&gt;=1001",$C$4:$C$1500,"&lt;=1005",Y$4:Y$1500,"&gt;"&amp;Y982)+COUNTIFS($C$4:$C$1500,"&gt;=1101",$C$4:$C$1500,"&lt;=1105",Y$4:Y$1500,"&gt;"&amp;Y982)+1,""))</f>
        <v/>
      </c>
      <c r="AC982" s="94" t="n">
        <v>30.5</v>
      </c>
      <c r="AD982" s="94" t="n">
        <v>54.52</v>
      </c>
      <c r="AE982" s="94" t="n">
        <v>36.81</v>
      </c>
      <c r="AF982" s="94" t="n">
        <v>56.1</v>
      </c>
      <c r="AG982" s="94" t="n">
        <v>54</v>
      </c>
      <c r="AH982" s="99">
        <f>IF(AND(AC982&gt;0,AC982&lt;36),1,IF(AND(AC982&gt;=36,AC982&lt;51),2,IF(AND(AC982&gt;=51,AC982&lt;71),3,IF(AND(AC982&gt;=71,AC982&lt;=100),4,))))</f>
        <v/>
      </c>
      <c r="AI982" s="99">
        <f>IF(AND(AD982&gt;0,AD982&lt;41),1,IF(AND(AD982&gt;=41,AD982&lt;56),2,IF(AND(AD982&gt;=56,AD982&lt;71),3,IF(AND(AD982&gt;=71,AD982&lt;=100),4,))))</f>
        <v/>
      </c>
      <c r="AJ982" s="99">
        <f>IF(AND(AE982&gt;0,AE982&lt;41),1,IF(AND(AE982&gt;=41,AE982&lt;56),2,IF(AND(AE982&gt;=56,AE982&lt;71),3,IF(AND(AE982&gt;=71,AE982&lt;=100),4,))))</f>
        <v/>
      </c>
      <c r="AK982" s="99">
        <f>IF(AND(AF982&gt;0,AF982&lt;36),1,IF(AND(AF982&gt;=36,AF982&lt;51),2,IF(AND(AF982&gt;=51,AF982&lt;66),3,IF(AND(AF982&gt;=66,AF982&lt;=100),4,))))</f>
        <v/>
      </c>
      <c r="AL982" s="100">
        <f>IF(AND(AG982&gt;0,AG982&lt;37),1,IF(AND(AG982&gt;=37,AG982&lt;58),2,IF(AND(AG982&gt;=58,AG982&lt;71),3,IF(AND(AG982&gt;=71,AG982&lt;=100),4,))))</f>
        <v/>
      </c>
      <c r="AM982" s="101">
        <f>IF((Y982&lt;&gt;"")*(K982&lt;&gt;""),Y982-K982,"")</f>
        <v/>
      </c>
      <c r="AN982" s="99">
        <f>IF((Z982&lt;&gt;"")*(L982&lt;&gt;""),Z982-L982,"")</f>
        <v/>
      </c>
      <c r="AO982" s="99">
        <f>IF((AA982&lt;&gt;"")*(M982&lt;&gt;""),AA982-M982,"")</f>
        <v/>
      </c>
      <c r="AP982" s="99">
        <f>IF((AB982&lt;&gt;"")*(N982&lt;&gt;""),AB982-N982,"")</f>
        <v/>
      </c>
      <c r="AQ982" s="94">
        <f>IF((AC982&lt;&gt;"")*(O982&lt;&gt;""),AC982-O982,"")</f>
        <v/>
      </c>
      <c r="AR982" s="94">
        <f>IF((AD982&lt;&gt;"")*(P982&lt;&gt;""),AD982-P982,"")</f>
        <v/>
      </c>
      <c r="AS982" s="94">
        <f>IF((AE982&lt;&gt;"")*(Q982&lt;&gt;""),AE982-Q982,"")</f>
        <v/>
      </c>
      <c r="AT982" s="94">
        <f>IF((AF982&lt;&gt;"")*(R982&lt;&gt;""),AF982-R982,"")</f>
        <v/>
      </c>
      <c r="AU982" s="94">
        <f>IF((AG982&lt;&gt;"")*(S982&lt;&gt;""),AG982-S982,"")</f>
        <v/>
      </c>
      <c r="AV982" s="99">
        <f>IF((AH982&lt;&gt;"")*(T982&lt;&gt;""),AH982-T982,"")</f>
        <v/>
      </c>
      <c r="AW982" s="99">
        <f>IF((AI982&lt;&gt;"")*(U982&lt;&gt;""),AI982-U982,"")</f>
        <v/>
      </c>
      <c r="AX982" s="99">
        <f>IF((AJ982&lt;&gt;"")*(V982&lt;&gt;""),AJ982-V982,"")</f>
        <v/>
      </c>
      <c r="AY982" s="99">
        <f>IF((AK982&lt;&gt;"")*(W982&lt;&gt;""),AK982-W982,"")</f>
        <v/>
      </c>
      <c r="AZ982" s="102">
        <f>IF((AL982&lt;&gt;"")*(X982&lt;&gt;""),AL982-X982,"")</f>
        <v/>
      </c>
      <c r="BA982" s="50">
        <f>IFERROR(__xludf.dummyfunction("AI(""Actúa como un tutor académico y dirígete personalmente al estudiante "" &amp; I982 &amp; "" "" &amp; J982 &amp; "" "" &amp; G982 &amp; "" "" &amp; H982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AM982 &amp; ""'. Diferencias por área: Matemáticas ("" &amp; AQ982 &amp; ""), Ciencias Natura"&amp;"les ("" &amp; AR982 &amp; ""), Sociales ("" &amp; AS982 &amp; ""), Lectura Crítica ("" &amp; AT982 &amp; "") e Inglés ("" &amp; AU982 &amp; ""). Variación en posición: grupo ("" &amp; AN982 &amp; ""), grado ("" &amp; AO982 &amp; "") y media ("" &amp; AP982 &amp; ""). Puntajes Primer Simulacro: Global "" &amp; K982 &amp; "", Mat "" &amp; "&amp;"O4 &amp; "", Cien "" &amp; P982 &amp; "", Soc "" &amp; Q982 &amp; "", Lec "" &amp; R982 &amp; "", Ing "" &amp; S982 &amp; "". Puntajes Segundo Simulacro: Global "" &amp; Y982 &amp; "", Mat "" &amp; AC982 &amp; "", Cien "" &amp; AD982 &amp; "", Soc "" &amp; AE982 &amp; "", Lec "" &amp; AF982 &amp; "", Ing "" &amp; AG982 &amp; "". Escribe un mensaje motivador"&amp;" y breve (máximo 4 líneas)."")
"),"=AI(""Actúa como un tutor académico y dirígete personalmente al estudiante "" &amp; I982 &amp; "" "" &amp; J982 &amp; "" "" &amp; G982 &amp; "" "" &amp; H982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AM982 &amp; ""'. Diferencias por área: Matemáticas ("" &amp; AQ982 &amp; ""), Ciencias Natur"&amp;"ales ("" &amp; AR982 &amp; ""), Sociales ("" &amp; AS982 &amp; ""), Lectura Crítica ("" &amp; AT982 &amp; "") e Inglés ("" &amp; AU982 &amp; ""). Variación en posición: grupo ("" &amp; AN982 &amp; ""), grado ("" &amp; AO982 &amp; "") y media ("" &amp; AP982 &amp; ""). Puntajes Primer Simulacro: Global "" &amp; K982 &amp; "", Mat "" &amp;"&amp;" O982 &amp; "", Cien "" &amp; P982 &amp; "", Soc "" &amp; Q982 &amp; "", Lec "" &amp; R982 &amp; "", Ing "" &amp; S982 &amp; "". Puntajes Segundo Simulacro: Global "" &amp; Y982 &amp; "", Mat "" &amp; AC982 &amp; "", Cien "" &amp; AD982 &amp; "", Soc "" &amp; AE982 &amp; "", Lec "" &amp; AF982 &amp; "", Ing "" &amp; AG982 &amp; "". Escribe un mensaje motivado"&amp;"r y breve (máximo 4 líneas)."")
")</f>
        <v/>
      </c>
      <c r="BB982" s="119">
        <f>IF(SUM(BC982:BG982)=0,"",IF(BG982="",ROUND(((BC982*3+BD982*3+BE982*3+BF982*3)/12)*5,0),ROUND(((BC982*3+BD982*3+BE982*3+BF982*3+BG982*1)/13)*5,0)))</f>
        <v/>
      </c>
      <c r="BC982" s="119" t="n">
        <v>54</v>
      </c>
      <c r="BD982" s="119" t="n">
        <v>56</v>
      </c>
      <c r="BE982" s="119" t="n">
        <v>46</v>
      </c>
      <c r="BF982" s="119" t="n">
        <v>63</v>
      </c>
      <c r="BG982" s="119" t="n">
        <v>57</v>
      </c>
      <c r="BH982" s="41">
        <f>IF(AND(ISNUMBER(BB982),ISNUMBER(Y982)),BB982-Y982,"")</f>
        <v/>
      </c>
      <c r="BI982" s="119" t="n"/>
      <c r="BJ982" s="119" t="n"/>
      <c r="BK982" s="119" t="n"/>
      <c r="BL982" s="119" t="n"/>
      <c r="BM982" s="119" t="n"/>
    </row>
    <row r="983" ht="15.75" customHeight="1" s="42">
      <c r="A983" s="93" t="n"/>
      <c r="B983" s="94" t="inlineStr">
        <is>
          <t>Bachillerato</t>
        </is>
      </c>
      <c r="C983" s="94" t="n">
        <v>1104</v>
      </c>
      <c r="D983" s="94" t="n"/>
      <c r="E983" s="95" t="n">
        <v>1025764910</v>
      </c>
      <c r="F983" s="96">
        <f>TRIM(G983&amp;" "&amp;H983&amp;" "&amp;I983&amp;" "&amp;J983)</f>
        <v/>
      </c>
      <c r="G983" s="94" t="inlineStr">
        <is>
          <t>Castaño</t>
        </is>
      </c>
      <c r="H983" s="94" t="inlineStr">
        <is>
          <t>Escudero</t>
        </is>
      </c>
      <c r="I983" s="94" t="inlineStr">
        <is>
          <t>Andrés</t>
        </is>
      </c>
      <c r="J983" s="97" t="n"/>
      <c r="K983" s="98">
        <f>IF(SUM(O983:S983)=0, "", ROUND(((O983*3+P983*3+Q983*3+R983*3+S983*1)/13)*5,0))</f>
        <v/>
      </c>
      <c r="L983" s="99">
        <f>IF(OR($C983="",K983=""),"",COUNTIFS($C$4:$C$1500,$C983,K$4:K$1500,"&gt;"&amp;K983)+1)</f>
        <v/>
      </c>
      <c r="M983" s="99">
        <f>IF(OR($C983="",K983=""),"",IF(AND($C983&gt;=1001,$C983&lt;=1005),COUNTIFS($C$4:$C$1500,"&gt;=1001",$C$4:$C$1500,"&lt;=1005",K$4:K$1500,"&gt;"&amp;K983)+1,IF(AND($C983&gt;=1101,$C983&lt;=1105),COUNTIFS($C$4:$C$1500,"&gt;=1101",$C$4:$C$1500,"&lt;=1105",K$4:K$1500,"&gt;"&amp;K983)+1,IF(AND($C983&gt;=901,$C983&lt;=905),COUNTIFS($C$4:$C$1500,"&gt;=901",$C$4:$C$1500,"&lt;=905",K$4:K$1500,"&gt;"&amp;K983)+1,IF(AND($C983&gt;=801,$C983&lt;=805),COUNTIFS($C$4:$C$1500,"&gt;=801",$C$4:$C$1500,"&lt;=805",K$4:K$1500,"&gt;"&amp;K983)+1,IF(AND($C983&gt;=701,$C983&lt;=705),COUNTIFS($C$4:$C$1500,"&gt;=701",$C$4:$C$1500,"&lt;=705",K$4:K$1500,"&gt;"&amp;K983)+1,IF(AND($C983&gt;=601,$C983&lt;=606),COUNTIFS($C$4:$C$1500,"&gt;=601",$C$4:$C$1500,"&lt;=606",K$4:K$1500,"&gt;"&amp;K983)+1,"")))))))</f>
        <v/>
      </c>
      <c r="N983" s="99">
        <f>IF(OR($C983="",K983=""),"",IF(OR(AND($C983&gt;=1001,$C983&lt;=1005),AND($C983&gt;=1101,$C983&lt;=1105)),COUNTIFS($C$4:$C$1500,"&gt;=1001",$C$4:$C$1500,"&lt;=1005",K$4:K$1500,"&gt;"&amp;K983)+COUNTIFS($C$4:$C$1500,"&gt;=1101",$C$4:$C$1500,"&lt;=1105",K$4:K$1500,"&gt;"&amp;K983)+1,""))</f>
        <v/>
      </c>
      <c r="O983" s="94" t="n">
        <v>24.84</v>
      </c>
      <c r="P983" s="94" t="n">
        <v>61.72</v>
      </c>
      <c r="Q983" s="94" t="n">
        <v>71.04000000000001</v>
      </c>
      <c r="R983" s="94" t="n">
        <v>53.66</v>
      </c>
      <c r="S983" s="94" t="n">
        <v>83.64</v>
      </c>
      <c r="T983" s="99">
        <f>IF(AND(O983&gt;0,O983&lt;36),1,IF(AND(O983&gt;=36,O983&lt;51),2,IF(AND(O983&gt;=51,O983&lt;71),3,IF(AND(O983&gt;=71,O983&lt;=100),4,))))</f>
        <v/>
      </c>
      <c r="U983" s="99">
        <f>IF(AND(P983&gt;0,P983&lt;41),1,IF(AND(P983&gt;=41,P983&lt;56),2,IF(AND(P983&gt;=56,P983&lt;71),3,IF(AND(P983&gt;=71,P983&lt;=100),4,))))</f>
        <v/>
      </c>
      <c r="V983" s="99">
        <f>IF(AND(Q983&gt;0,Q983&lt;41),1,IF(AND(Q983&gt;=41,Q983&lt;56),2,IF(AND(Q983&gt;=56,Q983&lt;71),3,IF(AND(Q983&gt;=71,Q983&lt;=100),4,))))</f>
        <v/>
      </c>
      <c r="W983" s="99">
        <f>IF(AND(R983&gt;0,R983&lt;36),1,IF(AND(R983&gt;=36,R983&lt;51),2,IF(AND(R983&gt;=51,R983&lt;66),3,IF(AND(R983&gt;=66,R983&lt;=100),4,))))</f>
        <v/>
      </c>
      <c r="X983" s="100">
        <f>IF(AND(S983&gt;0,S983&lt;37),1,IF(AND(S983&gt;=37,S983&lt;58),2,IF(AND(S983&gt;=58,S983&lt;71),3,IF(AND(S983&gt;=71,S983&lt;=100),4,))))</f>
        <v/>
      </c>
      <c r="Y983" s="101">
        <f>IF(SUM(AC983:AG983)=0, "", ROUND(((AC983*3+AD983*3+AE983*3+AF983*3+AG983*1)/13)*5,0))</f>
        <v/>
      </c>
      <c r="Z983" s="99">
        <f>IF(OR($C983="",Y983=""),"",COUNTIFS($C$4:$C$1500,$C983,Y$4:Y$1500,"&gt;"&amp;Y983)+1)</f>
        <v/>
      </c>
      <c r="AA983" s="99">
        <f>IF(OR($C983="",Y983=""),"",IF(AND($C983&gt;=1001,$C983&lt;=1005),COUNTIFS($C$4:$C$1500,"&gt;=1001",$C$4:$C$1500,"&lt;=1005",Y$4:Y$1500,"&gt;"&amp;Y983)+1,IF(AND($C983&gt;=1101,$C983&lt;=1105),COUNTIFS($C$4:$C$1500,"&gt;=1101",$C$4:$C$1500,"&lt;=1105",Y$4:Y$1500,"&gt;"&amp;Y983)+1,IF(AND($C983&gt;=901,$C983&lt;=905),COUNTIFS($C$4:$C$1500,"&gt;=901",$C$4:$C$1500,"&lt;=905",Y$4:Y$1500,"&gt;"&amp;Y983)+1,IF(AND($C983&gt;=801,$C983&lt;=805),COUNTIFS($C$4:$C$1500,"&gt;=801",$C$4:$C$1500,"&lt;=805",Y$4:Y$1500,"&gt;"&amp;Y983)+1,IF(AND($C983&gt;=701,$C983&lt;=705),COUNTIFS($C$4:$C$1500,"&gt;=701",$C$4:$C$1500,"&lt;=705",Y$4:Y$1500,"&gt;"&amp;Y983)+1,IF(AND($C983&gt;=601,$C983&lt;=606),COUNTIFS($C$4:$C$1500,"&gt;=601",$C$4:$C$1500,"&lt;=606",Y$4:Y$1500,"&gt;"&amp;Y983)+1,"")))))))</f>
        <v/>
      </c>
      <c r="AB983" s="99">
        <f>IF(OR($C983="",Y983=""),"",IF(OR(AND($C983&gt;=1001,$C983&lt;=1005),AND($C983&gt;=1101,$C983&lt;=1105)),COUNTIFS($C$4:$C$1500,"&gt;=1001",$C$4:$C$1500,"&lt;=1005",Y$4:Y$1500,"&gt;"&amp;Y983)+COUNTIFS($C$4:$C$1500,"&gt;=1101",$C$4:$C$1500,"&lt;=1105",Y$4:Y$1500,"&gt;"&amp;Y983)+1,""))</f>
        <v/>
      </c>
      <c r="AC983" s="94" t="n">
        <v>57.73</v>
      </c>
      <c r="AD983" s="94" t="n">
        <v>36.37</v>
      </c>
      <c r="AE983" s="94" t="n">
        <v>55.94</v>
      </c>
      <c r="AF983" s="94" t="n">
        <v>43.9</v>
      </c>
      <c r="AG983" s="94" t="n">
        <v>70</v>
      </c>
      <c r="AH983" s="99">
        <f>IF(AND(AC983&gt;0,AC983&lt;36),1,IF(AND(AC983&gt;=36,AC983&lt;51),2,IF(AND(AC983&gt;=51,AC983&lt;71),3,IF(AND(AC983&gt;=71,AC983&lt;=100),4,))))</f>
        <v/>
      </c>
      <c r="AI983" s="99">
        <f>IF(AND(AD983&gt;0,AD983&lt;41),1,IF(AND(AD983&gt;=41,AD983&lt;56),2,IF(AND(AD983&gt;=56,AD983&lt;71),3,IF(AND(AD983&gt;=71,AD983&lt;=100),4,))))</f>
        <v/>
      </c>
      <c r="AJ983" s="99">
        <f>IF(AND(AE983&gt;0,AE983&lt;41),1,IF(AND(AE983&gt;=41,AE983&lt;56),2,IF(AND(AE983&gt;=56,AE983&lt;71),3,IF(AND(AE983&gt;=71,AE983&lt;=100),4,))))</f>
        <v/>
      </c>
      <c r="AK983" s="99">
        <f>IF(AND(AF983&gt;0,AF983&lt;36),1,IF(AND(AF983&gt;=36,AF983&lt;51),2,IF(AND(AF983&gt;=51,AF983&lt;66),3,IF(AND(AF983&gt;=66,AF983&lt;=100),4,))))</f>
        <v/>
      </c>
      <c r="AL983" s="100">
        <f>IF(AND(AG983&gt;0,AG983&lt;37),1,IF(AND(AG983&gt;=37,AG983&lt;58),2,IF(AND(AG983&gt;=58,AG983&lt;71),3,IF(AND(AG983&gt;=71,AG983&lt;=100),4,))))</f>
        <v/>
      </c>
      <c r="AM983" s="101">
        <f>IF((Y983&lt;&gt;"")*(K983&lt;&gt;""),Y983-K983,"")</f>
        <v/>
      </c>
      <c r="AN983" s="99">
        <f>IF((Z983&lt;&gt;"")*(L983&lt;&gt;""),Z983-L983,"")</f>
        <v/>
      </c>
      <c r="AO983" s="99">
        <f>IF((AA983&lt;&gt;"")*(M983&lt;&gt;""),AA983-M983,"")</f>
        <v/>
      </c>
      <c r="AP983" s="99">
        <f>IF((AB983&lt;&gt;"")*(N983&lt;&gt;""),AB983-N983,"")</f>
        <v/>
      </c>
      <c r="AQ983" s="94">
        <f>IF((AC983&lt;&gt;"")*(O983&lt;&gt;""),AC983-O983,"")</f>
        <v/>
      </c>
      <c r="AR983" s="94">
        <f>IF((AD983&lt;&gt;"")*(P983&lt;&gt;""),AD983-P983,"")</f>
        <v/>
      </c>
      <c r="AS983" s="94">
        <f>IF((AE983&lt;&gt;"")*(Q983&lt;&gt;""),AE983-Q983,"")</f>
        <v/>
      </c>
      <c r="AT983" s="94">
        <f>IF((AF983&lt;&gt;"")*(R983&lt;&gt;""),AF983-R983,"")</f>
        <v/>
      </c>
      <c r="AU983" s="94">
        <f>IF((AG983&lt;&gt;"")*(S983&lt;&gt;""),AG983-S983,"")</f>
        <v/>
      </c>
      <c r="AV983" s="99">
        <f>IF((AH983&lt;&gt;"")*(T983&lt;&gt;""),AH983-T983,"")</f>
        <v/>
      </c>
      <c r="AW983" s="99">
        <f>IF((AI983&lt;&gt;"")*(U983&lt;&gt;""),AI983-U983,"")</f>
        <v/>
      </c>
      <c r="AX983" s="99">
        <f>IF((AJ983&lt;&gt;"")*(V983&lt;&gt;""),AJ983-V983,"")</f>
        <v/>
      </c>
      <c r="AY983" s="99">
        <f>IF((AK983&lt;&gt;"")*(W983&lt;&gt;""),AK983-W983,"")</f>
        <v/>
      </c>
      <c r="AZ983" s="102">
        <f>IF((AL983&lt;&gt;"")*(X983&lt;&gt;""),AL983-X983,"")</f>
        <v/>
      </c>
      <c r="BA983" s="50">
        <f>IFERROR(__xludf.dummyfunction("AI(""Actúa como un tutor académico y dirígete personalmente al estudiante "" &amp; I983 &amp; "" "" &amp; J983 &amp; "" "" &amp; G983 &amp; "" "" &amp; H983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AM983 &amp; ""'. Diferencias por área: Matemáticas ("" &amp; AQ983 &amp; ""), Ciencias Natura"&amp;"les ("" &amp; AR983 &amp; ""), Sociales ("" &amp; AS983 &amp; ""), Lectura Crítica ("" &amp; AT983 &amp; "") e Inglés ("" &amp; AU983 &amp; ""). Variación en posición: grupo ("" &amp; AN983 &amp; ""), grado ("" &amp; AO983 &amp; "") y media ("" &amp; AP983 &amp; ""). Puntajes Primer Simulacro: Global "" &amp; K983 &amp; "", Mat "" &amp; "&amp;"O4 &amp; "", Cien "" &amp; P983 &amp; "", Soc "" &amp; Q983 &amp; "", Lec "" &amp; R983 &amp; "", Ing "" &amp; S983 &amp; "". Puntajes Segundo Simulacro: Global "" &amp; Y983 &amp; "", Mat "" &amp; AC983 &amp; "", Cien "" &amp; AD983 &amp; "", Soc "" &amp; AE983 &amp; "", Lec "" &amp; AF983 &amp; "", Ing "" &amp; AG983 &amp; "". Escribe un mensaje motivador"&amp;" y breve (máximo 4 líneas)."")
"),"=AI(""Actúa como un tutor académico y dirígete personalmente al estudiante "" &amp; I983 &amp; "" "" &amp; J983 &amp; "" "" &amp; G983 &amp; "" "" &amp; H983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AM983 &amp; ""'. Diferencias por área: Matemáticas ("" &amp; AQ983 &amp; ""), Ciencias Natur"&amp;"ales ("" &amp; AR983 &amp; ""), Sociales ("" &amp; AS983 &amp; ""), Lectura Crítica ("" &amp; AT983 &amp; "") e Inglés ("" &amp; AU983 &amp; ""). Variación en posición: grupo ("" &amp; AN983 &amp; ""), grado ("" &amp; AO983 &amp; "") y media ("" &amp; AP983 &amp; ""). Puntajes Primer Simulacro: Global "" &amp; K983 &amp; "", Mat "" &amp;"&amp;" O983 &amp; "", Cien "" &amp; P983 &amp; "", Soc "" &amp; Q983 &amp; "", Lec "" &amp; R983 &amp; "", Ing "" &amp; S983 &amp; "". Puntajes Segundo Simulacro: Global "" &amp; Y983 &amp; "", Mat "" &amp; AC983 &amp; "", Cien "" &amp; AD983 &amp; "", Soc "" &amp; AE983 &amp; "", Lec "" &amp; AF983 &amp; "", Ing "" &amp; AG983 &amp; "". Escribe un mensaje motivado"&amp;"r y breve (máximo 4 líneas)."")
")</f>
        <v/>
      </c>
      <c r="BB983" s="119">
        <f>IF(SUM(BC983:BG983)=0,"",IF(BG983="",ROUND(((BC983*3+BD983*3+BE983*3+BF983*3)/12)*5,0),ROUND(((BC983*3+BD983*3+BE983*3+BF983*3+BG983*1)/13)*5,0)))</f>
        <v/>
      </c>
      <c r="BC983" s="119" t="n">
        <v>37</v>
      </c>
      <c r="BD983" s="119" t="n">
        <v>53</v>
      </c>
      <c r="BE983" s="119" t="n">
        <v>66</v>
      </c>
      <c r="BF983" s="119" t="n">
        <v>54</v>
      </c>
      <c r="BG983" s="119" t="n">
        <v>77</v>
      </c>
      <c r="BH983" s="41">
        <f>IF(AND(ISNUMBER(BB983),ISNUMBER(Y983)),BB983-Y983,"")</f>
        <v/>
      </c>
      <c r="BI983" s="119" t="n"/>
      <c r="BJ983" s="119" t="n"/>
      <c r="BK983" s="119" t="n"/>
      <c r="BL983" s="119" t="n"/>
      <c r="BM983" s="119" t="n"/>
    </row>
    <row r="984" ht="15.75" customHeight="1" s="42">
      <c r="A984" s="93" t="n"/>
      <c r="B984" s="94" t="inlineStr">
        <is>
          <t>Bachillerato</t>
        </is>
      </c>
      <c r="C984" s="94" t="n">
        <v>1104</v>
      </c>
      <c r="D984" s="94" t="n"/>
      <c r="E984" s="95" t="n">
        <v>1127667453</v>
      </c>
      <c r="F984" s="96">
        <f>TRIM(G984&amp;" "&amp;H984&amp;" "&amp;I984&amp;" "&amp;J984)</f>
        <v/>
      </c>
      <c r="G984" s="94" t="inlineStr">
        <is>
          <t>Corzo</t>
        </is>
      </c>
      <c r="H984" s="94" t="inlineStr">
        <is>
          <t>Vergara</t>
        </is>
      </c>
      <c r="I984" s="94" t="inlineStr">
        <is>
          <t>Camilo</t>
        </is>
      </c>
      <c r="J984" s="97" t="inlineStr">
        <is>
          <t>Andrés</t>
        </is>
      </c>
      <c r="K984" s="98">
        <f>IF(SUM(O984:S984)=0, "", ROUND(((O984*3+P984*3+Q984*3+R984*3+S984*1)/13)*5,0))</f>
        <v/>
      </c>
      <c r="L984" s="99">
        <f>IF(OR($C984="",K984=""),"",COUNTIFS($C$4:$C$1500,$C984,K$4:K$1500,"&gt;"&amp;K984)+1)</f>
        <v/>
      </c>
      <c r="M984" s="99">
        <f>IF(OR($C984="",K984=""),"",IF(AND($C984&gt;=1001,$C984&lt;=1005),COUNTIFS($C$4:$C$1500,"&gt;=1001",$C$4:$C$1500,"&lt;=1005",K$4:K$1500,"&gt;"&amp;K984)+1,IF(AND($C984&gt;=1101,$C984&lt;=1105),COUNTIFS($C$4:$C$1500,"&gt;=1101",$C$4:$C$1500,"&lt;=1105",K$4:K$1500,"&gt;"&amp;K984)+1,IF(AND($C984&gt;=901,$C984&lt;=905),COUNTIFS($C$4:$C$1500,"&gt;=901",$C$4:$C$1500,"&lt;=905",K$4:K$1500,"&gt;"&amp;K984)+1,IF(AND($C984&gt;=801,$C984&lt;=805),COUNTIFS($C$4:$C$1500,"&gt;=801",$C$4:$C$1500,"&lt;=805",K$4:K$1500,"&gt;"&amp;K984)+1,IF(AND($C984&gt;=701,$C984&lt;=705),COUNTIFS($C$4:$C$1500,"&gt;=701",$C$4:$C$1500,"&lt;=705",K$4:K$1500,"&gt;"&amp;K984)+1,IF(AND($C984&gt;=601,$C984&lt;=606),COUNTIFS($C$4:$C$1500,"&gt;=601",$C$4:$C$1500,"&lt;=606",K$4:K$1500,"&gt;"&amp;K984)+1,"")))))))</f>
        <v/>
      </c>
      <c r="N984" s="99">
        <f>IF(OR($C984="",K984=""),"",IF(OR(AND($C984&gt;=1001,$C984&lt;=1005),AND($C984&gt;=1101,$C984&lt;=1105)),COUNTIFS($C$4:$C$1500,"&gt;=1001",$C$4:$C$1500,"&lt;=1005",K$4:K$1500,"&gt;"&amp;K984)+COUNTIFS($C$4:$C$1500,"&gt;=1101",$C$4:$C$1500,"&lt;=1105",K$4:K$1500,"&gt;"&amp;K984)+1,""))</f>
        <v/>
      </c>
      <c r="O984" s="94" t="n">
        <v>46.26</v>
      </c>
      <c r="P984" s="94" t="n">
        <v>60.65</v>
      </c>
      <c r="Q984" s="94" t="n">
        <v>77.15000000000001</v>
      </c>
      <c r="R984" s="94" t="n">
        <v>68.29000000000001</v>
      </c>
      <c r="S984" s="94" t="n">
        <v>32.73</v>
      </c>
      <c r="T984" s="99">
        <f>IF(AND(O984&gt;0,O984&lt;36),1,IF(AND(O984&gt;=36,O984&lt;51),2,IF(AND(O984&gt;=51,O984&lt;71),3,IF(AND(O984&gt;=71,O984&lt;=100),4,))))</f>
        <v/>
      </c>
      <c r="U984" s="99">
        <f>IF(AND(P984&gt;0,P984&lt;41),1,IF(AND(P984&gt;=41,P984&lt;56),2,IF(AND(P984&gt;=56,P984&lt;71),3,IF(AND(P984&gt;=71,P984&lt;=100),4,))))</f>
        <v/>
      </c>
      <c r="V984" s="99">
        <f>IF(AND(Q984&gt;0,Q984&lt;41),1,IF(AND(Q984&gt;=41,Q984&lt;56),2,IF(AND(Q984&gt;=56,Q984&lt;71),3,IF(AND(Q984&gt;=71,Q984&lt;=100),4,))))</f>
        <v/>
      </c>
      <c r="W984" s="99">
        <f>IF(AND(R984&gt;0,R984&lt;36),1,IF(AND(R984&gt;=36,R984&lt;51),2,IF(AND(R984&gt;=51,R984&lt;66),3,IF(AND(R984&gt;=66,R984&lt;=100),4,))))</f>
        <v/>
      </c>
      <c r="X984" s="100">
        <f>IF(AND(S984&gt;0,S984&lt;37),1,IF(AND(S984&gt;=37,S984&lt;58),2,IF(AND(S984&gt;=58,S984&lt;71),3,IF(AND(S984&gt;=71,S984&lt;=100),4,))))</f>
        <v/>
      </c>
      <c r="Y984" s="101">
        <f>IF(SUM(AC984:AG984)=0, "", ROUND(((AC984*3+AD984*3+AE984*3+AF984*3+AG984*1)/13)*5,0))</f>
        <v/>
      </c>
      <c r="Z984" s="99">
        <f>IF(OR($C984="",Y984=""),"",COUNTIFS($C$4:$C$1500,$C984,Y$4:Y$1500,"&gt;"&amp;Y984)+1)</f>
        <v/>
      </c>
      <c r="AA984" s="99">
        <f>IF(OR($C984="",Y984=""),"",IF(AND($C984&gt;=1001,$C984&lt;=1005),COUNTIFS($C$4:$C$1500,"&gt;=1001",$C$4:$C$1500,"&lt;=1005",Y$4:Y$1500,"&gt;"&amp;Y984)+1,IF(AND($C984&gt;=1101,$C984&lt;=1105),COUNTIFS($C$4:$C$1500,"&gt;=1101",$C$4:$C$1500,"&lt;=1105",Y$4:Y$1500,"&gt;"&amp;Y984)+1,IF(AND($C984&gt;=901,$C984&lt;=905),COUNTIFS($C$4:$C$1500,"&gt;=901",$C$4:$C$1500,"&lt;=905",Y$4:Y$1500,"&gt;"&amp;Y984)+1,IF(AND($C984&gt;=801,$C984&lt;=805),COUNTIFS($C$4:$C$1500,"&gt;=801",$C$4:$C$1500,"&lt;=805",Y$4:Y$1500,"&gt;"&amp;Y984)+1,IF(AND($C984&gt;=701,$C984&lt;=705),COUNTIFS($C$4:$C$1500,"&gt;=701",$C$4:$C$1500,"&lt;=705",Y$4:Y$1500,"&gt;"&amp;Y984)+1,IF(AND($C984&gt;=601,$C984&lt;=606),COUNTIFS($C$4:$C$1500,"&gt;=601",$C$4:$C$1500,"&lt;=606",Y$4:Y$1500,"&gt;"&amp;Y984)+1,"")))))))</f>
        <v/>
      </c>
      <c r="AB984" s="99">
        <f>IF(OR($C984="",Y984=""),"",IF(OR(AND($C984&gt;=1001,$C984&lt;=1005),AND($C984&gt;=1101,$C984&lt;=1105)),COUNTIFS($C$4:$C$1500,"&gt;=1001",$C$4:$C$1500,"&lt;=1005",Y$4:Y$1500,"&gt;"&amp;Y984)+COUNTIFS($C$4:$C$1500,"&gt;=1101",$C$4:$C$1500,"&lt;=1105",Y$4:Y$1500,"&gt;"&amp;Y984)+1,""))</f>
        <v/>
      </c>
      <c r="AC984" s="94" t="n">
        <v>74.72</v>
      </c>
      <c r="AD984" s="94" t="n">
        <v>46.32</v>
      </c>
      <c r="AE984" s="94" t="n">
        <v>41.49</v>
      </c>
      <c r="AF984" s="94" t="n">
        <v>53.66</v>
      </c>
      <c r="AG984" s="94" t="n">
        <v>36</v>
      </c>
      <c r="AH984" s="99">
        <f>IF(AND(AC984&gt;0,AC984&lt;36),1,IF(AND(AC984&gt;=36,AC984&lt;51),2,IF(AND(AC984&gt;=51,AC984&lt;71),3,IF(AND(AC984&gt;=71,AC984&lt;=100),4,))))</f>
        <v/>
      </c>
      <c r="AI984" s="99">
        <f>IF(AND(AD984&gt;0,AD984&lt;41),1,IF(AND(AD984&gt;=41,AD984&lt;56),2,IF(AND(AD984&gt;=56,AD984&lt;71),3,IF(AND(AD984&gt;=71,AD984&lt;=100),4,))))</f>
        <v/>
      </c>
      <c r="AJ984" s="99">
        <f>IF(AND(AE984&gt;0,AE984&lt;41),1,IF(AND(AE984&gt;=41,AE984&lt;56),2,IF(AND(AE984&gt;=56,AE984&lt;71),3,IF(AND(AE984&gt;=71,AE984&lt;=100),4,))))</f>
        <v/>
      </c>
      <c r="AK984" s="99">
        <f>IF(AND(AF984&gt;0,AF984&lt;36),1,IF(AND(AF984&gt;=36,AF984&lt;51),2,IF(AND(AF984&gt;=51,AF984&lt;66),3,IF(AND(AF984&gt;=66,AF984&lt;=100),4,))))</f>
        <v/>
      </c>
      <c r="AL984" s="100">
        <f>IF(AND(AG984&gt;0,AG984&lt;37),1,IF(AND(AG984&gt;=37,AG984&lt;58),2,IF(AND(AG984&gt;=58,AG984&lt;71),3,IF(AND(AG984&gt;=71,AG984&lt;=100),4,))))</f>
        <v/>
      </c>
      <c r="AM984" s="101">
        <f>IF((Y984&lt;&gt;"")*(K984&lt;&gt;""),Y984-K984,"")</f>
        <v/>
      </c>
      <c r="AN984" s="99">
        <f>IF((Z984&lt;&gt;"")*(L984&lt;&gt;""),Z984-L984,"")</f>
        <v/>
      </c>
      <c r="AO984" s="99">
        <f>IF((AA984&lt;&gt;"")*(M984&lt;&gt;""),AA984-M984,"")</f>
        <v/>
      </c>
      <c r="AP984" s="99">
        <f>IF((AB984&lt;&gt;"")*(N984&lt;&gt;""),AB984-N984,"")</f>
        <v/>
      </c>
      <c r="AQ984" s="94">
        <f>IF((AC984&lt;&gt;"")*(O984&lt;&gt;""),AC984-O984,"")</f>
        <v/>
      </c>
      <c r="AR984" s="94">
        <f>IF((AD984&lt;&gt;"")*(P984&lt;&gt;""),AD984-P984,"")</f>
        <v/>
      </c>
      <c r="AS984" s="94">
        <f>IF((AE984&lt;&gt;"")*(Q984&lt;&gt;""),AE984-Q984,"")</f>
        <v/>
      </c>
      <c r="AT984" s="94">
        <f>IF((AF984&lt;&gt;"")*(R984&lt;&gt;""),AF984-R984,"")</f>
        <v/>
      </c>
      <c r="AU984" s="94">
        <f>IF((AG984&lt;&gt;"")*(S984&lt;&gt;""),AG984-S984,"")</f>
        <v/>
      </c>
      <c r="AV984" s="99">
        <f>IF((AH984&lt;&gt;"")*(T984&lt;&gt;""),AH984-T984,"")</f>
        <v/>
      </c>
      <c r="AW984" s="99">
        <f>IF((AI984&lt;&gt;"")*(U984&lt;&gt;""),AI984-U984,"")</f>
        <v/>
      </c>
      <c r="AX984" s="99">
        <f>IF((AJ984&lt;&gt;"")*(V984&lt;&gt;""),AJ984-V984,"")</f>
        <v/>
      </c>
      <c r="AY984" s="99">
        <f>IF((AK984&lt;&gt;"")*(W984&lt;&gt;""),AK984-W984,"")</f>
        <v/>
      </c>
      <c r="AZ984" s="102">
        <f>IF((AL984&lt;&gt;"")*(X984&lt;&gt;""),AL984-X984,"")</f>
        <v/>
      </c>
      <c r="BA984" s="50">
        <f>IFERROR(__xludf.dummyfunction("AI(""Actúa como un tutor académico y dirígete personalmente al estudiante "" &amp; I984 &amp; "" "" &amp; J984 &amp; "" "" &amp; G984 &amp; "" "" &amp; H984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AM984 &amp; ""'. Diferencias por área: Matemáticas ("" &amp; AQ984 &amp; ""), Ciencias Natura"&amp;"les ("" &amp; AR984 &amp; ""), Sociales ("" &amp; AS984 &amp; ""), Lectura Crítica ("" &amp; AT984 &amp; "") e Inglés ("" &amp; AU984 &amp; ""). Variación en posición: grupo ("" &amp; AN984 &amp; ""), grado ("" &amp; AO984 &amp; "") y media ("" &amp; AP984 &amp; ""). Puntajes Primer Simulacro: Global "" &amp; K984 &amp; "", Mat "" &amp; "&amp;"O4 &amp; "", Cien "" &amp; P984 &amp; "", Soc "" &amp; Q984 &amp; "", Lec "" &amp; R984 &amp; "", Ing "" &amp; S984 &amp; "". Puntajes Segundo Simulacro: Global "" &amp; Y984 &amp; "", Mat "" &amp; AC984 &amp; "", Cien "" &amp; AD984 &amp; "", Soc "" &amp; AE984 &amp; "", Lec "" &amp; AF984 &amp; "", Ing "" &amp; AG984 &amp; "". Escribe un mensaje motivador"&amp;" y breve (máximo 4 líneas)."")
"),"=AI(""Actúa como un tutor académico y dirígete personalmente al estudiante "" &amp; I984 &amp; "" "" &amp; J984 &amp; "" "" &amp; G984 &amp; "" "" &amp; H984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AM984 &amp; ""'. Diferencias por área: Matemáticas ("" &amp; AQ984 &amp; ""), Ciencias Natur"&amp;"ales ("" &amp; AR984 &amp; ""), Sociales ("" &amp; AS984 &amp; ""), Lectura Crítica ("" &amp; AT984 &amp; "") e Inglés ("" &amp; AU984 &amp; ""). Variación en posición: grupo ("" &amp; AN984 &amp; ""), grado ("" &amp; AO984 &amp; "") y media ("" &amp; AP984 &amp; ""). Puntajes Primer Simulacro: Global "" &amp; K984 &amp; "", Mat "" &amp;"&amp;" O984 &amp; "", Cien "" &amp; P984 &amp; "", Soc "" &amp; Q984 &amp; "", Lec "" &amp; R984 &amp; "", Ing "" &amp; S984 &amp; "". Puntajes Segundo Simulacro: Global "" &amp; Y984 &amp; "", Mat "" &amp; AC984 &amp; "", Cien "" &amp; AD984 &amp; "", Soc "" &amp; AE984 &amp; "", Lec "" &amp; AF984 &amp; "", Ing "" &amp; AG984 &amp; "". Escribe un mensaje motivado"&amp;"r y breve (máximo 4 líneas)."")
")</f>
        <v/>
      </c>
      <c r="BB984" s="119">
        <f>IF(SUM(BC984:BG984)=0,"",IF(BG984="",ROUND(((BC984*3+BD984*3+BE984*3+BF984*3)/12)*5,0),ROUND(((BC984*3+BD984*3+BE984*3+BF984*3+BG984*1)/13)*5,0)))</f>
        <v/>
      </c>
      <c r="BC984" s="119" t="n">
        <v>55</v>
      </c>
      <c r="BD984" s="119" t="n">
        <v>59</v>
      </c>
      <c r="BE984" s="119" t="n">
        <v>62</v>
      </c>
      <c r="BF984" s="119" t="n">
        <v>60</v>
      </c>
      <c r="BG984" s="119" t="n">
        <v>54</v>
      </c>
      <c r="BH984" s="41">
        <f>IF(AND(ISNUMBER(BB984),ISNUMBER(Y984)),BB984-Y984,"")</f>
        <v/>
      </c>
      <c r="BI984" s="119" t="n"/>
      <c r="BJ984" s="119" t="n"/>
      <c r="BK984" s="119" t="n"/>
      <c r="BL984" s="119" t="n"/>
      <c r="BM984" s="119" t="n"/>
    </row>
    <row r="985" ht="15.75" customHeight="1" s="42">
      <c r="A985" s="93" t="n"/>
      <c r="B985" s="94" t="inlineStr">
        <is>
          <t>Bachillerato</t>
        </is>
      </c>
      <c r="C985" s="94" t="n">
        <v>1104</v>
      </c>
      <c r="D985" s="94" t="n"/>
      <c r="E985" s="95" t="n">
        <v>1118365623</v>
      </c>
      <c r="F985" s="96">
        <f>TRIM(G985&amp;" "&amp;H985&amp;" "&amp;I985&amp;" "&amp;J985)</f>
        <v/>
      </c>
      <c r="G985" s="94" t="inlineStr">
        <is>
          <t>Ducuara</t>
        </is>
      </c>
      <c r="H985" s="94" t="inlineStr">
        <is>
          <t>Zapata</t>
        </is>
      </c>
      <c r="I985" s="94" t="inlineStr">
        <is>
          <t>Geiner</t>
        </is>
      </c>
      <c r="J985" s="97" t="inlineStr">
        <is>
          <t>Steven</t>
        </is>
      </c>
      <c r="K985" s="98">
        <f>IF(SUM(O985:S985)=0, "", ROUND(((O985*3+P985*3+Q985*3+R985*3+S985*1)/13)*5,0))</f>
        <v/>
      </c>
      <c r="L985" s="99">
        <f>IF(OR($C985="",K985=""),"",COUNTIFS($C$4:$C$1500,$C985,K$4:K$1500,"&gt;"&amp;K985)+1)</f>
        <v/>
      </c>
      <c r="M985" s="99">
        <f>IF(OR($C985="",K985=""),"",IF(AND($C985&gt;=1001,$C985&lt;=1005),COUNTIFS($C$4:$C$1500,"&gt;=1001",$C$4:$C$1500,"&lt;=1005",K$4:K$1500,"&gt;"&amp;K985)+1,IF(AND($C985&gt;=1101,$C985&lt;=1105),COUNTIFS($C$4:$C$1500,"&gt;=1101",$C$4:$C$1500,"&lt;=1105",K$4:K$1500,"&gt;"&amp;K985)+1,IF(AND($C985&gt;=901,$C985&lt;=905),COUNTIFS($C$4:$C$1500,"&gt;=901",$C$4:$C$1500,"&lt;=905",K$4:K$1500,"&gt;"&amp;K985)+1,IF(AND($C985&gt;=801,$C985&lt;=805),COUNTIFS($C$4:$C$1500,"&gt;=801",$C$4:$C$1500,"&lt;=805",K$4:K$1500,"&gt;"&amp;K985)+1,IF(AND($C985&gt;=701,$C985&lt;=705),COUNTIFS($C$4:$C$1500,"&gt;=701",$C$4:$C$1500,"&lt;=705",K$4:K$1500,"&gt;"&amp;K985)+1,IF(AND($C985&gt;=601,$C985&lt;=606),COUNTIFS($C$4:$C$1500,"&gt;=601",$C$4:$C$1500,"&lt;=606",K$4:K$1500,"&gt;"&amp;K985)+1,"")))))))</f>
        <v/>
      </c>
      <c r="N985" s="99">
        <f>IF(OR($C985="",K985=""),"",IF(OR(AND($C985&gt;=1001,$C985&lt;=1005),AND($C985&gt;=1101,$C985&lt;=1105)),COUNTIFS($C$4:$C$1500,"&gt;=1001",$C$4:$C$1500,"&lt;=1005",K$4:K$1500,"&gt;"&amp;K985)+COUNTIFS($C$4:$C$1500,"&gt;=1101",$C$4:$C$1500,"&lt;=1105",K$4:K$1500,"&gt;"&amp;K985)+1,""))</f>
        <v/>
      </c>
      <c r="O985" s="94" t="n">
        <v>56.44</v>
      </c>
      <c r="P985" s="94" t="n">
        <v>68.34999999999999</v>
      </c>
      <c r="Q985" s="94" t="n">
        <v>71.04000000000001</v>
      </c>
      <c r="R985" s="94" t="n">
        <v>70.73</v>
      </c>
      <c r="S985" s="94" t="n">
        <v>36.36</v>
      </c>
      <c r="T985" s="99">
        <f>IF(AND(O985&gt;0,O985&lt;36),1,IF(AND(O985&gt;=36,O985&lt;51),2,IF(AND(O985&gt;=51,O985&lt;71),3,IF(AND(O985&gt;=71,O985&lt;=100),4,))))</f>
        <v/>
      </c>
      <c r="U985" s="99">
        <f>IF(AND(P985&gt;0,P985&lt;41),1,IF(AND(P985&gt;=41,P985&lt;56),2,IF(AND(P985&gt;=56,P985&lt;71),3,IF(AND(P985&gt;=71,P985&lt;=100),4,))))</f>
        <v/>
      </c>
      <c r="V985" s="99">
        <f>IF(AND(Q985&gt;0,Q985&lt;41),1,IF(AND(Q985&gt;=41,Q985&lt;56),2,IF(AND(Q985&gt;=56,Q985&lt;71),3,IF(AND(Q985&gt;=71,Q985&lt;=100),4,))))</f>
        <v/>
      </c>
      <c r="W985" s="99">
        <f>IF(AND(R985&gt;0,R985&lt;36),1,IF(AND(R985&gt;=36,R985&lt;51),2,IF(AND(R985&gt;=51,R985&lt;66),3,IF(AND(R985&gt;=66,R985&lt;=100),4,))))</f>
        <v/>
      </c>
      <c r="X985" s="100">
        <f>IF(AND(S985&gt;0,S985&lt;37),1,IF(AND(S985&gt;=37,S985&lt;58),2,IF(AND(S985&gt;=58,S985&lt;71),3,IF(AND(S985&gt;=71,S985&lt;=100),4,))))</f>
        <v/>
      </c>
      <c r="Y985" s="101">
        <f>IF(SUM(AC985:AG985)=0, "", ROUND(((AC985*3+AD985*3+AE985*3+AF985*3+AG985*1)/13)*5,0))</f>
        <v/>
      </c>
      <c r="Z985" s="99">
        <f>IF(OR($C985="",Y985=""),"",COUNTIFS($C$4:$C$1500,$C985,Y$4:Y$1500,"&gt;"&amp;Y985)+1)</f>
        <v/>
      </c>
      <c r="AA985" s="99">
        <f>IF(OR($C985="",Y985=""),"",IF(AND($C985&gt;=1001,$C985&lt;=1005),COUNTIFS($C$4:$C$1500,"&gt;=1001",$C$4:$C$1500,"&lt;=1005",Y$4:Y$1500,"&gt;"&amp;Y985)+1,IF(AND($C985&gt;=1101,$C985&lt;=1105),COUNTIFS($C$4:$C$1500,"&gt;=1101",$C$4:$C$1500,"&lt;=1105",Y$4:Y$1500,"&gt;"&amp;Y985)+1,IF(AND($C985&gt;=901,$C985&lt;=905),COUNTIFS($C$4:$C$1500,"&gt;=901",$C$4:$C$1500,"&lt;=905",Y$4:Y$1500,"&gt;"&amp;Y985)+1,IF(AND($C985&gt;=801,$C985&lt;=805),COUNTIFS($C$4:$C$1500,"&gt;=801",$C$4:$C$1500,"&lt;=805",Y$4:Y$1500,"&gt;"&amp;Y985)+1,IF(AND($C985&gt;=701,$C985&lt;=705),COUNTIFS($C$4:$C$1500,"&gt;=701",$C$4:$C$1500,"&lt;=705",Y$4:Y$1500,"&gt;"&amp;Y985)+1,IF(AND($C985&gt;=601,$C985&lt;=606),COUNTIFS($C$4:$C$1500,"&gt;=601",$C$4:$C$1500,"&lt;=606",Y$4:Y$1500,"&gt;"&amp;Y985)+1,"")))))))</f>
        <v/>
      </c>
      <c r="AB985" s="99">
        <f>IF(OR($C985="",Y985=""),"",IF(OR(AND($C985&gt;=1001,$C985&lt;=1005),AND($C985&gt;=1101,$C985&lt;=1105)),COUNTIFS($C$4:$C$1500,"&gt;=1001",$C$4:$C$1500,"&lt;=1005",Y$4:Y$1500,"&gt;"&amp;Y985)+COUNTIFS($C$4:$C$1500,"&gt;=1101",$C$4:$C$1500,"&lt;=1105",Y$4:Y$1500,"&gt;"&amp;Y985)+1,""))</f>
        <v/>
      </c>
      <c r="AC985" s="94" t="n">
        <v>48.39</v>
      </c>
      <c r="AD985" s="94" t="n">
        <v>57.39</v>
      </c>
      <c r="AE985" s="94" t="n">
        <v>63.75</v>
      </c>
      <c r="AF985" s="94" t="n">
        <v>56.1</v>
      </c>
      <c r="AG985" s="94" t="n">
        <v>44</v>
      </c>
      <c r="AH985" s="99">
        <f>IF(AND(AC985&gt;0,AC985&lt;36),1,IF(AND(AC985&gt;=36,AC985&lt;51),2,IF(AND(AC985&gt;=51,AC985&lt;71),3,IF(AND(AC985&gt;=71,AC985&lt;=100),4,))))</f>
        <v/>
      </c>
      <c r="AI985" s="99">
        <f>IF(AND(AD985&gt;0,AD985&lt;41),1,IF(AND(AD985&gt;=41,AD985&lt;56),2,IF(AND(AD985&gt;=56,AD985&lt;71),3,IF(AND(AD985&gt;=71,AD985&lt;=100),4,))))</f>
        <v/>
      </c>
      <c r="AJ985" s="99">
        <f>IF(AND(AE985&gt;0,AE985&lt;41),1,IF(AND(AE985&gt;=41,AE985&lt;56),2,IF(AND(AE985&gt;=56,AE985&lt;71),3,IF(AND(AE985&gt;=71,AE985&lt;=100),4,))))</f>
        <v/>
      </c>
      <c r="AK985" s="99">
        <f>IF(AND(AF985&gt;0,AF985&lt;36),1,IF(AND(AF985&gt;=36,AF985&lt;51),2,IF(AND(AF985&gt;=51,AF985&lt;66),3,IF(AND(AF985&gt;=66,AF985&lt;=100),4,))))</f>
        <v/>
      </c>
      <c r="AL985" s="100">
        <f>IF(AND(AG985&gt;0,AG985&lt;37),1,IF(AND(AG985&gt;=37,AG985&lt;58),2,IF(AND(AG985&gt;=58,AG985&lt;71),3,IF(AND(AG985&gt;=71,AG985&lt;=100),4,))))</f>
        <v/>
      </c>
      <c r="AM985" s="101">
        <f>IF((Y985&lt;&gt;"")*(K985&lt;&gt;""),Y985-K985,"")</f>
        <v/>
      </c>
      <c r="AN985" s="99">
        <f>IF((Z985&lt;&gt;"")*(L985&lt;&gt;""),Z985-L985,"")</f>
        <v/>
      </c>
      <c r="AO985" s="99">
        <f>IF((AA985&lt;&gt;"")*(M985&lt;&gt;""),AA985-M985,"")</f>
        <v/>
      </c>
      <c r="AP985" s="99">
        <f>IF((AB985&lt;&gt;"")*(N985&lt;&gt;""),AB985-N985,"")</f>
        <v/>
      </c>
      <c r="AQ985" s="94">
        <f>IF((AC985&lt;&gt;"")*(O985&lt;&gt;""),AC985-O985,"")</f>
        <v/>
      </c>
      <c r="AR985" s="94">
        <f>IF((AD985&lt;&gt;"")*(P985&lt;&gt;""),AD985-P985,"")</f>
        <v/>
      </c>
      <c r="AS985" s="94">
        <f>IF((AE985&lt;&gt;"")*(Q985&lt;&gt;""),AE985-Q985,"")</f>
        <v/>
      </c>
      <c r="AT985" s="94">
        <f>IF((AF985&lt;&gt;"")*(R985&lt;&gt;""),AF985-R985,"")</f>
        <v/>
      </c>
      <c r="AU985" s="94">
        <f>IF((AG985&lt;&gt;"")*(S985&lt;&gt;""),AG985-S985,"")</f>
        <v/>
      </c>
      <c r="AV985" s="99">
        <f>IF((AH985&lt;&gt;"")*(T985&lt;&gt;""),AH985-T985,"")</f>
        <v/>
      </c>
      <c r="AW985" s="99">
        <f>IF((AI985&lt;&gt;"")*(U985&lt;&gt;""),AI985-U985,"")</f>
        <v/>
      </c>
      <c r="AX985" s="99">
        <f>IF((AJ985&lt;&gt;"")*(V985&lt;&gt;""),AJ985-V985,"")</f>
        <v/>
      </c>
      <c r="AY985" s="99">
        <f>IF((AK985&lt;&gt;"")*(W985&lt;&gt;""),AK985-W985,"")</f>
        <v/>
      </c>
      <c r="AZ985" s="102">
        <f>IF((AL985&lt;&gt;"")*(X985&lt;&gt;""),AL985-X985,"")</f>
        <v/>
      </c>
      <c r="BA985" s="50">
        <f>IFERROR(__xludf.dummyfunction("AI(""Actúa como un tutor académico y dirígete personalmente al estudiante "" &amp; I985 &amp; "" "" &amp; J985 &amp; "" "" &amp; G985 &amp; "" "" &amp; H985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AM985 &amp; ""'. Diferencias por área: Matemáticas ("" &amp; AQ985 &amp; ""), Ciencias Natura"&amp;"les ("" &amp; AR985 &amp; ""), Sociales ("" &amp; AS985 &amp; ""), Lectura Crítica ("" &amp; AT985 &amp; "") e Inglés ("" &amp; AU985 &amp; ""). Variación en posición: grupo ("" &amp; AN985 &amp; ""), grado ("" &amp; AO985 &amp; "") y media ("" &amp; AP985 &amp; ""). Puntajes Primer Simulacro: Global "" &amp; K985 &amp; "", Mat "" &amp; "&amp;"O4 &amp; "", Cien "" &amp; P985 &amp; "", Soc "" &amp; Q985 &amp; "", Lec "" &amp; R985 &amp; "", Ing "" &amp; S985 &amp; "". Puntajes Segundo Simulacro: Global "" &amp; Y985 &amp; "", Mat "" &amp; AC985 &amp; "", Cien "" &amp; AD985 &amp; "", Soc "" &amp; AE985 &amp; "", Lec "" &amp; AF985 &amp; "", Ing "" &amp; AG985 &amp; "". Escribe un mensaje motivador"&amp;" y breve (máximo 4 líneas)."")
"),"=AI(""Actúa como un tutor académico y dirígete personalmente al estudiante "" &amp; I985 &amp; "" "" &amp; J985 &amp; "" "" &amp; G985 &amp; "" "" &amp; H985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AM985 &amp; ""'. Diferencias por área: Matemáticas ("" &amp; AQ985 &amp; ""), Ciencias Natur"&amp;"ales ("" &amp; AR985 &amp; ""), Sociales ("" &amp; AS985 &amp; ""), Lectura Crítica ("" &amp; AT985 &amp; "") e Inglés ("" &amp; AU985 &amp; ""). Variación en posición: grupo ("" &amp; AN985 &amp; ""), grado ("" &amp; AO985 &amp; "") y media ("" &amp; AP985 &amp; ""). Puntajes Primer Simulacro: Global "" &amp; K985 &amp; "", Mat "" &amp;"&amp;" O985 &amp; "", Cien "" &amp; P985 &amp; "", Soc "" &amp; Q985 &amp; "", Lec "" &amp; R985 &amp; "", Ing "" &amp; S985 &amp; "". Puntajes Segundo Simulacro: Global "" &amp; Y985 &amp; "", Mat "" &amp; AC985 &amp; "", Cien "" &amp; AD985 &amp; "", Soc "" &amp; AE985 &amp; "", Lec "" &amp; AF985 &amp; "", Ing "" &amp; AG985 &amp; "". Escribe un mensaje motivado"&amp;"r y breve (máximo 4 líneas)."")
")</f>
        <v/>
      </c>
      <c r="BB985" s="119">
        <f>IF(SUM(BC985:BG985)=0,"",IF(BG985="",ROUND(((BC985*3+BD985*3+BE985*3+BF985*3)/12)*5,0),ROUND(((BC985*3+BD985*3+BE985*3+BF985*3+BG985*1)/13)*5,0)))</f>
        <v/>
      </c>
      <c r="BC985" s="119" t="n">
        <v>56</v>
      </c>
      <c r="BD985" s="119" t="n">
        <v>52</v>
      </c>
      <c r="BE985" s="119" t="n">
        <v>63</v>
      </c>
      <c r="BF985" s="119" t="n">
        <v>60</v>
      </c>
      <c r="BG985" s="119" t="n">
        <v>62</v>
      </c>
      <c r="BH985" s="41">
        <f>IF(AND(ISNUMBER(BB985),ISNUMBER(Y985)),BB985-Y985,"")</f>
        <v/>
      </c>
      <c r="BI985" s="119" t="n"/>
      <c r="BJ985" s="119" t="n"/>
      <c r="BK985" s="119" t="n"/>
      <c r="BL985" s="119" t="n"/>
      <c r="BM985" s="119" t="n"/>
    </row>
    <row r="986" ht="15.75" customHeight="1" s="42">
      <c r="A986" s="93" t="n"/>
      <c r="B986" s="94" t="inlineStr">
        <is>
          <t>Bachillerato</t>
        </is>
      </c>
      <c r="C986" s="94" t="n">
        <v>1104</v>
      </c>
      <c r="D986" s="94" t="n"/>
      <c r="E986" s="95" t="n">
        <v>1034919215</v>
      </c>
      <c r="F986" s="96">
        <f>TRIM(G986&amp;" "&amp;H986&amp;" "&amp;I986&amp;" "&amp;J986)</f>
        <v/>
      </c>
      <c r="G986" s="94" t="inlineStr">
        <is>
          <t>Díaz</t>
        </is>
      </c>
      <c r="H986" s="94" t="inlineStr">
        <is>
          <t>Medina</t>
        </is>
      </c>
      <c r="I986" s="94" t="inlineStr">
        <is>
          <t>Heilyn</t>
        </is>
      </c>
      <c r="J986" s="97" t="inlineStr">
        <is>
          <t>Silvana</t>
        </is>
      </c>
      <c r="K986" s="98">
        <f>IF(SUM(O986:S986)=0, "", ROUND(((O986*3+P986*3+Q986*3+R986*3+S986*1)/13)*5,0))</f>
        <v/>
      </c>
      <c r="L986" s="99">
        <f>IF(OR($C986="",K986=""),"",COUNTIFS($C$4:$C$1500,$C986,K$4:K$1500,"&gt;"&amp;K986)+1)</f>
        <v/>
      </c>
      <c r="M986" s="99">
        <f>IF(OR($C986="",K986=""),"",IF(AND($C986&gt;=1001,$C986&lt;=1005),COUNTIFS($C$4:$C$1500,"&gt;=1001",$C$4:$C$1500,"&lt;=1005",K$4:K$1500,"&gt;"&amp;K986)+1,IF(AND($C986&gt;=1101,$C986&lt;=1105),COUNTIFS($C$4:$C$1500,"&gt;=1101",$C$4:$C$1500,"&lt;=1105",K$4:K$1500,"&gt;"&amp;K986)+1,IF(AND($C986&gt;=901,$C986&lt;=905),COUNTIFS($C$4:$C$1500,"&gt;=901",$C$4:$C$1500,"&lt;=905",K$4:K$1500,"&gt;"&amp;K986)+1,IF(AND($C986&gt;=801,$C986&lt;=805),COUNTIFS($C$4:$C$1500,"&gt;=801",$C$4:$C$1500,"&lt;=805",K$4:K$1500,"&gt;"&amp;K986)+1,IF(AND($C986&gt;=701,$C986&lt;=705),COUNTIFS($C$4:$C$1500,"&gt;=701",$C$4:$C$1500,"&lt;=705",K$4:K$1500,"&gt;"&amp;K986)+1,IF(AND($C986&gt;=601,$C986&lt;=606),COUNTIFS($C$4:$C$1500,"&gt;=601",$C$4:$C$1500,"&lt;=606",K$4:K$1500,"&gt;"&amp;K986)+1,"")))))))</f>
        <v/>
      </c>
      <c r="N986" s="99">
        <f>IF(OR($C986="",K986=""),"",IF(OR(AND($C986&gt;=1001,$C986&lt;=1005),AND($C986&gt;=1101,$C986&lt;=1105)),COUNTIFS($C$4:$C$1500,"&gt;=1001",$C$4:$C$1500,"&lt;=1005",K$4:K$1500,"&gt;"&amp;K986)+COUNTIFS($C$4:$C$1500,"&gt;=1101",$C$4:$C$1500,"&lt;=1105",K$4:K$1500,"&gt;"&amp;K986)+1,""))</f>
        <v/>
      </c>
      <c r="O986" s="94" t="n">
        <v>34.1</v>
      </c>
      <c r="P986" s="94" t="n">
        <v>35.24</v>
      </c>
      <c r="Q986" s="94" t="n">
        <v>27.92</v>
      </c>
      <c r="R986" s="94" t="n">
        <v>53.66</v>
      </c>
      <c r="S986" s="94" t="n">
        <v>25.45</v>
      </c>
      <c r="T986" s="99">
        <f>IF(AND(O986&gt;0,O986&lt;36),1,IF(AND(O986&gt;=36,O986&lt;51),2,IF(AND(O986&gt;=51,O986&lt;71),3,IF(AND(O986&gt;=71,O986&lt;=100),4,))))</f>
        <v/>
      </c>
      <c r="U986" s="99">
        <f>IF(AND(P986&gt;0,P986&lt;41),1,IF(AND(P986&gt;=41,P986&lt;56),2,IF(AND(P986&gt;=56,P986&lt;71),3,IF(AND(P986&gt;=71,P986&lt;=100),4,))))</f>
        <v/>
      </c>
      <c r="V986" s="99">
        <f>IF(AND(Q986&gt;0,Q986&lt;41),1,IF(AND(Q986&gt;=41,Q986&lt;56),2,IF(AND(Q986&gt;=56,Q986&lt;71),3,IF(AND(Q986&gt;=71,Q986&lt;=100),4,))))</f>
        <v/>
      </c>
      <c r="W986" s="99">
        <f>IF(AND(R986&gt;0,R986&lt;36),1,IF(AND(R986&gt;=36,R986&lt;51),2,IF(AND(R986&gt;=51,R986&lt;66),3,IF(AND(R986&gt;=66,R986&lt;=100),4,))))</f>
        <v/>
      </c>
      <c r="X986" s="100">
        <f>IF(AND(S986&gt;0,S986&lt;37),1,IF(AND(S986&gt;=37,S986&lt;58),2,IF(AND(S986&gt;=58,S986&lt;71),3,IF(AND(S986&gt;=71,S986&lt;=100),4,))))</f>
        <v/>
      </c>
      <c r="Y986" s="101">
        <f>IF(SUM(AC986:AG986)=0, "", ROUND(((AC986*3+AD986*3+AE986*3+AF986*3+AG986*1)/13)*5,0))</f>
        <v/>
      </c>
      <c r="Z986" s="99">
        <f>IF(OR($C986="",Y986=""),"",COUNTIFS($C$4:$C$1500,$C986,Y$4:Y$1500,"&gt;"&amp;Y986)+1)</f>
        <v/>
      </c>
      <c r="AA986" s="99">
        <f>IF(OR($C986="",Y986=""),"",IF(AND($C986&gt;=1001,$C986&lt;=1005),COUNTIFS($C$4:$C$1500,"&gt;=1001",$C$4:$C$1500,"&lt;=1005",Y$4:Y$1500,"&gt;"&amp;Y986)+1,IF(AND($C986&gt;=1101,$C986&lt;=1105),COUNTIFS($C$4:$C$1500,"&gt;=1101",$C$4:$C$1500,"&lt;=1105",Y$4:Y$1500,"&gt;"&amp;Y986)+1,IF(AND($C986&gt;=901,$C986&lt;=905),COUNTIFS($C$4:$C$1500,"&gt;=901",$C$4:$C$1500,"&lt;=905",Y$4:Y$1500,"&gt;"&amp;Y986)+1,IF(AND($C986&gt;=801,$C986&lt;=805),COUNTIFS($C$4:$C$1500,"&gt;=801",$C$4:$C$1500,"&lt;=805",Y$4:Y$1500,"&gt;"&amp;Y986)+1,IF(AND($C986&gt;=701,$C986&lt;=705),COUNTIFS($C$4:$C$1500,"&gt;=701",$C$4:$C$1500,"&lt;=705",Y$4:Y$1500,"&gt;"&amp;Y986)+1,IF(AND($C986&gt;=601,$C986&lt;=606),COUNTIFS($C$4:$C$1500,"&gt;=601",$C$4:$C$1500,"&lt;=606",Y$4:Y$1500,"&gt;"&amp;Y986)+1,"")))))))</f>
        <v/>
      </c>
      <c r="AB986" s="99">
        <f>IF(OR($C986="",Y986=""),"",IF(OR(AND($C986&gt;=1001,$C986&lt;=1005),AND($C986&gt;=1101,$C986&lt;=1105)),COUNTIFS($C$4:$C$1500,"&gt;=1001",$C$4:$C$1500,"&lt;=1005",Y$4:Y$1500,"&gt;"&amp;Y986)+COUNTIFS($C$4:$C$1500,"&gt;=1101",$C$4:$C$1500,"&lt;=1105",Y$4:Y$1500,"&gt;"&amp;Y986)+1,""))</f>
        <v/>
      </c>
      <c r="AC986" s="94" t="n">
        <v>36.47</v>
      </c>
      <c r="AD986" s="94" t="n">
        <v>25.46</v>
      </c>
      <c r="AE986" s="94" t="n">
        <v>20.21</v>
      </c>
      <c r="AF986" s="94" t="n">
        <v>26.83</v>
      </c>
      <c r="AG986" s="94" t="n">
        <v>32</v>
      </c>
      <c r="AH986" s="99">
        <f>IF(AND(AC986&gt;0,AC986&lt;36),1,IF(AND(AC986&gt;=36,AC986&lt;51),2,IF(AND(AC986&gt;=51,AC986&lt;71),3,IF(AND(AC986&gt;=71,AC986&lt;=100),4,))))</f>
        <v/>
      </c>
      <c r="AI986" s="99">
        <f>IF(AND(AD986&gt;0,AD986&lt;41),1,IF(AND(AD986&gt;=41,AD986&lt;56),2,IF(AND(AD986&gt;=56,AD986&lt;71),3,IF(AND(AD986&gt;=71,AD986&lt;=100),4,))))</f>
        <v/>
      </c>
      <c r="AJ986" s="99">
        <f>IF(AND(AE986&gt;0,AE986&lt;41),1,IF(AND(AE986&gt;=41,AE986&lt;56),2,IF(AND(AE986&gt;=56,AE986&lt;71),3,IF(AND(AE986&gt;=71,AE986&lt;=100),4,))))</f>
        <v/>
      </c>
      <c r="AK986" s="99">
        <f>IF(AND(AF986&gt;0,AF986&lt;36),1,IF(AND(AF986&gt;=36,AF986&lt;51),2,IF(AND(AF986&gt;=51,AF986&lt;66),3,IF(AND(AF986&gt;=66,AF986&lt;=100),4,))))</f>
        <v/>
      </c>
      <c r="AL986" s="100">
        <f>IF(AND(AG986&gt;0,AG986&lt;37),1,IF(AND(AG986&gt;=37,AG986&lt;58),2,IF(AND(AG986&gt;=58,AG986&lt;71),3,IF(AND(AG986&gt;=71,AG986&lt;=100),4,))))</f>
        <v/>
      </c>
      <c r="AM986" s="101">
        <f>IF((Y986&lt;&gt;"")*(K986&lt;&gt;""),Y986-K986,"")</f>
        <v/>
      </c>
      <c r="AN986" s="99">
        <f>IF((Z986&lt;&gt;"")*(L986&lt;&gt;""),Z986-L986,"")</f>
        <v/>
      </c>
      <c r="AO986" s="99">
        <f>IF((AA986&lt;&gt;"")*(M986&lt;&gt;""),AA986-M986,"")</f>
        <v/>
      </c>
      <c r="AP986" s="99">
        <f>IF((AB986&lt;&gt;"")*(N986&lt;&gt;""),AB986-N986,"")</f>
        <v/>
      </c>
      <c r="AQ986" s="94">
        <f>IF((AC986&lt;&gt;"")*(O986&lt;&gt;""),AC986-O986,"")</f>
        <v/>
      </c>
      <c r="AR986" s="94">
        <f>IF((AD986&lt;&gt;"")*(P986&lt;&gt;""),AD986-P986,"")</f>
        <v/>
      </c>
      <c r="AS986" s="94">
        <f>IF((AE986&lt;&gt;"")*(Q986&lt;&gt;""),AE986-Q986,"")</f>
        <v/>
      </c>
      <c r="AT986" s="94">
        <f>IF((AF986&lt;&gt;"")*(R986&lt;&gt;""),AF986-R986,"")</f>
        <v/>
      </c>
      <c r="AU986" s="94">
        <f>IF((AG986&lt;&gt;"")*(S986&lt;&gt;""),AG986-S986,"")</f>
        <v/>
      </c>
      <c r="AV986" s="99">
        <f>IF((AH986&lt;&gt;"")*(T986&lt;&gt;""),AH986-T986,"")</f>
        <v/>
      </c>
      <c r="AW986" s="99">
        <f>IF((AI986&lt;&gt;"")*(U986&lt;&gt;""),AI986-U986,"")</f>
        <v/>
      </c>
      <c r="AX986" s="99">
        <f>IF((AJ986&lt;&gt;"")*(V986&lt;&gt;""),AJ986-V986,"")</f>
        <v/>
      </c>
      <c r="AY986" s="99">
        <f>IF((AK986&lt;&gt;"")*(W986&lt;&gt;""),AK986-W986,"")</f>
        <v/>
      </c>
      <c r="AZ986" s="102">
        <f>IF((AL986&lt;&gt;"")*(X986&lt;&gt;""),AL986-X986,"")</f>
        <v/>
      </c>
      <c r="BA986" s="50">
        <f>IFERROR(__xludf.dummyfunction("AI(""Actúa como un tutor académico y dirígete personalmente al estudiante "" &amp; I986 &amp; "" "" &amp; J986 &amp; "" "" &amp; G986 &amp; "" "" &amp; H986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AM986 &amp; ""'. Diferencias por área: Matemáticas ("" &amp; AQ986 &amp; ""), Ciencias Natura"&amp;"les ("" &amp; AR986 &amp; ""), Sociales ("" &amp; AS986 &amp; ""), Lectura Crítica ("" &amp; AT986 &amp; "") e Inglés ("" &amp; AU986 &amp; ""). Variación en posición: grupo ("" &amp; AN986 &amp; ""), grado ("" &amp; AO986 &amp; "") y media ("" &amp; AP986 &amp; ""). Puntajes Primer Simulacro: Global "" &amp; K986 &amp; "", Mat "" &amp; "&amp;"O4 &amp; "", Cien "" &amp; P986 &amp; "", Soc "" &amp; Q986 &amp; "", Lec "" &amp; R986 &amp; "", Ing "" &amp; S986 &amp; "". Puntajes Segundo Simulacro: Global "" &amp; Y986 &amp; "", Mat "" &amp; AC986 &amp; "", Cien "" &amp; AD986 &amp; "", Soc "" &amp; AE986 &amp; "", Lec "" &amp; AF986 &amp; "", Ing "" &amp; AG986 &amp; "". Escribe un mensaje motivador"&amp;" y breve (máximo 4 líneas)."")
"),"=AI(""Actúa como un tutor académico y dirígete personalmente al estudiante "" &amp; I986 &amp; "" "" &amp; J986 &amp; "" "" &amp; G986 &amp; "" "" &amp; H986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AM986 &amp; ""'. Diferencias por área: Matemáticas ("" &amp; AQ986 &amp; ""), Ciencias Natur"&amp;"ales ("" &amp; AR986 &amp; ""), Sociales ("" &amp; AS986 &amp; ""), Lectura Crítica ("" &amp; AT986 &amp; "") e Inglés ("" &amp; AU986 &amp; ""). Variación en posición: grupo ("" &amp; AN986 &amp; ""), grado ("" &amp; AO986 &amp; "") y media ("" &amp; AP986 &amp; ""). Puntajes Primer Simulacro: Global "" &amp; K986 &amp; "", Mat "" &amp;"&amp;" O986 &amp; "", Cien "" &amp; P986 &amp; "", Soc "" &amp; Q986 &amp; "", Lec "" &amp; R986 &amp; "", Ing "" &amp; S986 &amp; "". Puntajes Segundo Simulacro: Global "" &amp; Y986 &amp; "", Mat "" &amp; AC986 &amp; "", Cien "" &amp; AD986 &amp; "", Soc "" &amp; AE986 &amp; "", Lec "" &amp; AF986 &amp; "", Ing "" &amp; AG986 &amp; "". Escribe un mensaje motivado"&amp;"r y breve (máximo 4 líneas)."")
")</f>
        <v/>
      </c>
      <c r="BB986" s="119">
        <f>IF(SUM(BC986:BG986)=0,"",IF(BG986="",ROUND(((BC986*3+BD986*3+BE986*3+BF986*3)/12)*5,0),ROUND(((BC986*3+BD986*3+BE986*3+BF986*3+BG986*1)/13)*5,0)))</f>
        <v/>
      </c>
      <c r="BC986" s="119" t="n"/>
      <c r="BD986" s="119" t="n"/>
      <c r="BE986" s="119" t="n"/>
      <c r="BF986" s="119" t="n"/>
      <c r="BG986" s="119" t="n"/>
      <c r="BH986" s="41">
        <f>IF(AND(ISNUMBER(BB986),ISNUMBER(Y986)),BB986-Y986,"")</f>
        <v/>
      </c>
      <c r="BI986" s="119" t="n"/>
      <c r="BJ986" s="119" t="n"/>
      <c r="BK986" s="119" t="n"/>
      <c r="BL986" s="119" t="n"/>
      <c r="BM986" s="119" t="n"/>
    </row>
    <row r="987" ht="15.75" customHeight="1" s="42">
      <c r="A987" s="93" t="n"/>
      <c r="B987" s="94" t="inlineStr">
        <is>
          <t>Bachillerato</t>
        </is>
      </c>
      <c r="C987" s="94" t="n">
        <v>1104</v>
      </c>
      <c r="D987" s="94" t="n"/>
      <c r="E987" s="95" t="n">
        <v>1011592276</v>
      </c>
      <c r="F987" s="96">
        <f>TRIM(G987&amp;" "&amp;H987&amp;" "&amp;I987&amp;" "&amp;J987)</f>
        <v/>
      </c>
      <c r="G987" s="94" t="inlineStr">
        <is>
          <t>Graciano</t>
        </is>
      </c>
      <c r="H987" s="94" t="inlineStr">
        <is>
          <t>Loaiza</t>
        </is>
      </c>
      <c r="I987" s="94" t="inlineStr">
        <is>
          <t>Valeria</t>
        </is>
      </c>
      <c r="J987" s="97" t="n"/>
      <c r="K987" s="98">
        <f>IF(SUM(O987:S987)=0, "", ROUND(((O987*3+P987*3+Q987*3+R987*3+S987*1)/13)*5,0))</f>
        <v/>
      </c>
      <c r="L987" s="99">
        <f>IF(OR($C987="",K987=""),"",COUNTIFS($C$4:$C$1500,$C987,K$4:K$1500,"&gt;"&amp;K987)+1)</f>
        <v/>
      </c>
      <c r="M987" s="99">
        <f>IF(OR($C987="",K987=""),"",IF(AND($C987&gt;=1001,$C987&lt;=1005),COUNTIFS($C$4:$C$1500,"&gt;=1001",$C$4:$C$1500,"&lt;=1005",K$4:K$1500,"&gt;"&amp;K987)+1,IF(AND($C987&gt;=1101,$C987&lt;=1105),COUNTIFS($C$4:$C$1500,"&gt;=1101",$C$4:$C$1500,"&lt;=1105",K$4:K$1500,"&gt;"&amp;K987)+1,IF(AND($C987&gt;=901,$C987&lt;=905),COUNTIFS($C$4:$C$1500,"&gt;=901",$C$4:$C$1500,"&lt;=905",K$4:K$1500,"&gt;"&amp;K987)+1,IF(AND($C987&gt;=801,$C987&lt;=805),COUNTIFS($C$4:$C$1500,"&gt;=801",$C$4:$C$1500,"&lt;=805",K$4:K$1500,"&gt;"&amp;K987)+1,IF(AND($C987&gt;=701,$C987&lt;=705),COUNTIFS($C$4:$C$1500,"&gt;=701",$C$4:$C$1500,"&lt;=705",K$4:K$1500,"&gt;"&amp;K987)+1,IF(AND($C987&gt;=601,$C987&lt;=606),COUNTIFS($C$4:$C$1500,"&gt;=601",$C$4:$C$1500,"&lt;=606",K$4:K$1500,"&gt;"&amp;K987)+1,"")))))))</f>
        <v/>
      </c>
      <c r="N987" s="99">
        <f>IF(OR($C987="",K987=""),"",IF(OR(AND($C987&gt;=1001,$C987&lt;=1005),AND($C987&gt;=1101,$C987&lt;=1105)),COUNTIFS($C$4:$C$1500,"&gt;=1001",$C$4:$C$1500,"&lt;=1005",K$4:K$1500,"&gt;"&amp;K987)+COUNTIFS($C$4:$C$1500,"&gt;=1101",$C$4:$C$1500,"&lt;=1105",K$4:K$1500,"&gt;"&amp;K987)+1,""))</f>
        <v/>
      </c>
      <c r="O987" s="94" t="n">
        <v>59.88</v>
      </c>
      <c r="P987" s="94" t="n">
        <v>53.71</v>
      </c>
      <c r="Q987" s="94" t="n">
        <v>53.99</v>
      </c>
      <c r="R987" s="94" t="n">
        <v>58.54</v>
      </c>
      <c r="S987" s="94" t="n">
        <v>61.82</v>
      </c>
      <c r="T987" s="99">
        <f>IF(AND(O987&gt;0,O987&lt;36),1,IF(AND(O987&gt;=36,O987&lt;51),2,IF(AND(O987&gt;=51,O987&lt;71),3,IF(AND(O987&gt;=71,O987&lt;=100),4,))))</f>
        <v/>
      </c>
      <c r="U987" s="99">
        <f>IF(AND(P987&gt;0,P987&lt;41),1,IF(AND(P987&gt;=41,P987&lt;56),2,IF(AND(P987&gt;=56,P987&lt;71),3,IF(AND(P987&gt;=71,P987&lt;=100),4,))))</f>
        <v/>
      </c>
      <c r="V987" s="99">
        <f>IF(AND(Q987&gt;0,Q987&lt;41),1,IF(AND(Q987&gt;=41,Q987&lt;56),2,IF(AND(Q987&gt;=56,Q987&lt;71),3,IF(AND(Q987&gt;=71,Q987&lt;=100),4,))))</f>
        <v/>
      </c>
      <c r="W987" s="99">
        <f>IF(AND(R987&gt;0,R987&lt;36),1,IF(AND(R987&gt;=36,R987&lt;51),2,IF(AND(R987&gt;=51,R987&lt;66),3,IF(AND(R987&gt;=66,R987&lt;=100),4,))))</f>
        <v/>
      </c>
      <c r="X987" s="100">
        <f>IF(AND(S987&gt;0,S987&lt;37),1,IF(AND(S987&gt;=37,S987&lt;58),2,IF(AND(S987&gt;=58,S987&lt;71),3,IF(AND(S987&gt;=71,S987&lt;=100),4,))))</f>
        <v/>
      </c>
      <c r="Y987" s="101">
        <f>IF(SUM(AC987:AG987)=0, "", ROUND(((AC987*3+AD987*3+AE987*3+AF987*3+AG987*1)/13)*5,0))</f>
        <v/>
      </c>
      <c r="Z987" s="99">
        <f>IF(OR($C987="",Y987=""),"",COUNTIFS($C$4:$C$1500,$C987,Y$4:Y$1500,"&gt;"&amp;Y987)+1)</f>
        <v/>
      </c>
      <c r="AA987" s="99">
        <f>IF(OR($C987="",Y987=""),"",IF(AND($C987&gt;=1001,$C987&lt;=1005),COUNTIFS($C$4:$C$1500,"&gt;=1001",$C$4:$C$1500,"&lt;=1005",Y$4:Y$1500,"&gt;"&amp;Y987)+1,IF(AND($C987&gt;=1101,$C987&lt;=1105),COUNTIFS($C$4:$C$1500,"&gt;=1101",$C$4:$C$1500,"&lt;=1105",Y$4:Y$1500,"&gt;"&amp;Y987)+1,IF(AND($C987&gt;=901,$C987&lt;=905),COUNTIFS($C$4:$C$1500,"&gt;=901",$C$4:$C$1500,"&lt;=905",Y$4:Y$1500,"&gt;"&amp;Y987)+1,IF(AND($C987&gt;=801,$C987&lt;=805),COUNTIFS($C$4:$C$1500,"&gt;=801",$C$4:$C$1500,"&lt;=805",Y$4:Y$1500,"&gt;"&amp;Y987)+1,IF(AND($C987&gt;=701,$C987&lt;=705),COUNTIFS($C$4:$C$1500,"&gt;=701",$C$4:$C$1500,"&lt;=705",Y$4:Y$1500,"&gt;"&amp;Y987)+1,IF(AND($C987&gt;=601,$C987&lt;=606),COUNTIFS($C$4:$C$1500,"&gt;=601",$C$4:$C$1500,"&lt;=606",Y$4:Y$1500,"&gt;"&amp;Y987)+1,"")))))))</f>
        <v/>
      </c>
      <c r="AB987" s="99">
        <f>IF(OR($C987="",Y987=""),"",IF(OR(AND($C987&gt;=1001,$C987&lt;=1005),AND($C987&gt;=1101,$C987&lt;=1105)),COUNTIFS($C$4:$C$1500,"&gt;=1001",$C$4:$C$1500,"&lt;=1005",Y$4:Y$1500,"&gt;"&amp;Y987)+COUNTIFS($C$4:$C$1500,"&gt;=1101",$C$4:$C$1500,"&lt;=1105",Y$4:Y$1500,"&gt;"&amp;Y987)+1,""))</f>
        <v/>
      </c>
      <c r="AC987" s="94" t="n">
        <v>47.49</v>
      </c>
      <c r="AD987" s="94" t="n">
        <v>46.75</v>
      </c>
      <c r="AE987" s="94" t="n">
        <v>50.28</v>
      </c>
      <c r="AF987" s="94" t="n">
        <v>43.9</v>
      </c>
      <c r="AG987" s="94" t="n">
        <v>46</v>
      </c>
      <c r="AH987" s="99">
        <f>IF(AND(AC987&gt;0,AC987&lt;36),1,IF(AND(AC987&gt;=36,AC987&lt;51),2,IF(AND(AC987&gt;=51,AC987&lt;71),3,IF(AND(AC987&gt;=71,AC987&lt;=100),4,))))</f>
        <v/>
      </c>
      <c r="AI987" s="99">
        <f>IF(AND(AD987&gt;0,AD987&lt;41),1,IF(AND(AD987&gt;=41,AD987&lt;56),2,IF(AND(AD987&gt;=56,AD987&lt;71),3,IF(AND(AD987&gt;=71,AD987&lt;=100),4,))))</f>
        <v/>
      </c>
      <c r="AJ987" s="99">
        <f>IF(AND(AE987&gt;0,AE987&lt;41),1,IF(AND(AE987&gt;=41,AE987&lt;56),2,IF(AND(AE987&gt;=56,AE987&lt;71),3,IF(AND(AE987&gt;=71,AE987&lt;=100),4,))))</f>
        <v/>
      </c>
      <c r="AK987" s="99">
        <f>IF(AND(AF987&gt;0,AF987&lt;36),1,IF(AND(AF987&gt;=36,AF987&lt;51),2,IF(AND(AF987&gt;=51,AF987&lt;66),3,IF(AND(AF987&gt;=66,AF987&lt;=100),4,))))</f>
        <v/>
      </c>
      <c r="AL987" s="100">
        <f>IF(AND(AG987&gt;0,AG987&lt;37),1,IF(AND(AG987&gt;=37,AG987&lt;58),2,IF(AND(AG987&gt;=58,AG987&lt;71),3,IF(AND(AG987&gt;=71,AG987&lt;=100),4,))))</f>
        <v/>
      </c>
      <c r="AM987" s="101">
        <f>IF((Y987&lt;&gt;"")*(K987&lt;&gt;""),Y987-K987,"")</f>
        <v/>
      </c>
      <c r="AN987" s="99">
        <f>IF((Z987&lt;&gt;"")*(L987&lt;&gt;""),Z987-L987,"")</f>
        <v/>
      </c>
      <c r="AO987" s="99">
        <f>IF((AA987&lt;&gt;"")*(M987&lt;&gt;""),AA987-M987,"")</f>
        <v/>
      </c>
      <c r="AP987" s="99">
        <f>IF((AB987&lt;&gt;"")*(N987&lt;&gt;""),AB987-N987,"")</f>
        <v/>
      </c>
      <c r="AQ987" s="94">
        <f>IF((AC987&lt;&gt;"")*(O987&lt;&gt;""),AC987-O987,"")</f>
        <v/>
      </c>
      <c r="AR987" s="94">
        <f>IF((AD987&lt;&gt;"")*(P987&lt;&gt;""),AD987-P987,"")</f>
        <v/>
      </c>
      <c r="AS987" s="94">
        <f>IF((AE987&lt;&gt;"")*(Q987&lt;&gt;""),AE987-Q987,"")</f>
        <v/>
      </c>
      <c r="AT987" s="94">
        <f>IF((AF987&lt;&gt;"")*(R987&lt;&gt;""),AF987-R987,"")</f>
        <v/>
      </c>
      <c r="AU987" s="94">
        <f>IF((AG987&lt;&gt;"")*(S987&lt;&gt;""),AG987-S987,"")</f>
        <v/>
      </c>
      <c r="AV987" s="99">
        <f>IF((AH987&lt;&gt;"")*(T987&lt;&gt;""),AH987-T987,"")</f>
        <v/>
      </c>
      <c r="AW987" s="99">
        <f>IF((AI987&lt;&gt;"")*(U987&lt;&gt;""),AI987-U987,"")</f>
        <v/>
      </c>
      <c r="AX987" s="99">
        <f>IF((AJ987&lt;&gt;"")*(V987&lt;&gt;""),AJ987-V987,"")</f>
        <v/>
      </c>
      <c r="AY987" s="99">
        <f>IF((AK987&lt;&gt;"")*(W987&lt;&gt;""),AK987-W987,"")</f>
        <v/>
      </c>
      <c r="AZ987" s="102">
        <f>IF((AL987&lt;&gt;"")*(X987&lt;&gt;""),AL987-X987,"")</f>
        <v/>
      </c>
      <c r="BA987" s="50">
        <f>IFERROR(__xludf.dummyfunction("AI(""Actúa como un tutor académico y dirígete personalmente al estudiante "" &amp; I987 &amp; "" "" &amp; J987 &amp; "" "" &amp; G987 &amp; "" "" &amp; H987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AM987 &amp; ""'. Diferencias por área: Matemáticas ("" &amp; AQ987 &amp; ""), Ciencias Natura"&amp;"les ("" &amp; AR987 &amp; ""), Sociales ("" &amp; AS987 &amp; ""), Lectura Crítica ("" &amp; AT987 &amp; "") e Inglés ("" &amp; AU987 &amp; ""). Variación en posición: grupo ("" &amp; AN987 &amp; ""), grado ("" &amp; AO987 &amp; "") y media ("" &amp; AP987 &amp; ""). Puntajes Primer Simulacro: Global "" &amp; K987 &amp; "", Mat "" &amp; "&amp;"O4 &amp; "", Cien "" &amp; P987 &amp; "", Soc "" &amp; Q987 &amp; "", Lec "" &amp; R987 &amp; "", Ing "" &amp; S987 &amp; "". Puntajes Segundo Simulacro: Global "" &amp; Y987 &amp; "", Mat "" &amp; AC987 &amp; "", Cien "" &amp; AD987 &amp; "", Soc "" &amp; AE987 &amp; "", Lec "" &amp; AF987 &amp; "", Ing "" &amp; AG987 &amp; "". Escribe un mensaje motivador"&amp;" y breve (máximo 4 líneas)."")
"),"=AI(""Actúa como un tutor académico y dirígete personalmente al estudiante "" &amp; I987 &amp; "" "" &amp; J987 &amp; "" "" &amp; G987 &amp; "" "" &amp; H987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AM987 &amp; ""'. Diferencias por área: Matemáticas ("" &amp; AQ987 &amp; ""), Ciencias Natur"&amp;"ales ("" &amp; AR987 &amp; ""), Sociales ("" &amp; AS987 &amp; ""), Lectura Crítica ("" &amp; AT987 &amp; "") e Inglés ("" &amp; AU987 &amp; ""). Variación en posición: grupo ("" &amp; AN987 &amp; ""), grado ("" &amp; AO987 &amp; "") y media ("" &amp; AP987 &amp; ""). Puntajes Primer Simulacro: Global "" &amp; K987 &amp; "", Mat "" &amp;"&amp;" O987 &amp; "", Cien "" &amp; P987 &amp; "", Soc "" &amp; Q987 &amp; "", Lec "" &amp; R987 &amp; "", Ing "" &amp; S987 &amp; "". Puntajes Segundo Simulacro: Global "" &amp; Y987 &amp; "", Mat "" &amp; AC987 &amp; "", Cien "" &amp; AD987 &amp; "", Soc "" &amp; AE987 &amp; "", Lec "" &amp; AF987 &amp; "", Ing "" &amp; AG987 &amp; "". Escribe un mensaje motivado"&amp;"r y breve (máximo 4 líneas)."")
")</f>
        <v/>
      </c>
      <c r="BB987" s="119">
        <f>IF(SUM(BC987:BG987)=0,"",IF(BG987="",ROUND(((BC987*3+BD987*3+BE987*3+BF987*3)/12)*5,0),ROUND(((BC987*3+BD987*3+BE987*3+BF987*3+BG987*1)/13)*5,0)))</f>
        <v/>
      </c>
      <c r="BC987" s="119" t="n">
        <v>57</v>
      </c>
      <c r="BD987" s="119" t="n">
        <v>58</v>
      </c>
      <c r="BE987" s="119" t="n">
        <v>45</v>
      </c>
      <c r="BF987" s="119" t="n">
        <v>52</v>
      </c>
      <c r="BG987" s="119" t="n">
        <v>47</v>
      </c>
      <c r="BH987" s="41">
        <f>IF(AND(ISNUMBER(BB987),ISNUMBER(Y987)),BB987-Y987,"")</f>
        <v/>
      </c>
      <c r="BI987" s="119" t="n"/>
      <c r="BJ987" s="119" t="n"/>
      <c r="BK987" s="119" t="n"/>
      <c r="BL987" s="119" t="n"/>
      <c r="BM987" s="119" t="n"/>
    </row>
    <row r="988" ht="15.75" customHeight="1" s="42">
      <c r="A988" s="93" t="n"/>
      <c r="B988" s="94" t="inlineStr">
        <is>
          <t>Bachillerato</t>
        </is>
      </c>
      <c r="C988" s="94" t="n">
        <v>1104</v>
      </c>
      <c r="D988" s="94" t="n"/>
      <c r="E988" s="95" t="n">
        <v>75606939308</v>
      </c>
      <c r="F988" s="96">
        <f>TRIM(G988&amp;" "&amp;H988&amp;" "&amp;I988&amp;" "&amp;J988)</f>
        <v/>
      </c>
      <c r="G988" s="94" t="inlineStr">
        <is>
          <t>Guerra</t>
        </is>
      </c>
      <c r="H988" s="94" t="inlineStr">
        <is>
          <t>Areyana</t>
        </is>
      </c>
      <c r="I988" s="94" t="inlineStr">
        <is>
          <t>Juan</t>
        </is>
      </c>
      <c r="J988" s="97" t="inlineStr">
        <is>
          <t>José</t>
        </is>
      </c>
      <c r="K988" s="98">
        <f>IF(SUM(O988:S988)=0, "", ROUND(((O988*3+P988*3+Q988*3+R988*3+S988*1)/13)*5,0))</f>
        <v/>
      </c>
      <c r="L988" s="99">
        <f>IF(OR($C988="",K988=""),"",COUNTIFS($C$4:$C$1500,$C988,K$4:K$1500,"&gt;"&amp;K988)+1)</f>
        <v/>
      </c>
      <c r="M988" s="99">
        <f>IF(OR($C988="",K988=""),"",IF(AND($C988&gt;=1001,$C988&lt;=1005),COUNTIFS($C$4:$C$1500,"&gt;=1001",$C$4:$C$1500,"&lt;=1005",K$4:K$1500,"&gt;"&amp;K988)+1,IF(AND($C988&gt;=1101,$C988&lt;=1105),COUNTIFS($C$4:$C$1500,"&gt;=1101",$C$4:$C$1500,"&lt;=1105",K$4:K$1500,"&gt;"&amp;K988)+1,IF(AND($C988&gt;=901,$C988&lt;=905),COUNTIFS($C$4:$C$1500,"&gt;=901",$C$4:$C$1500,"&lt;=905",K$4:K$1500,"&gt;"&amp;K988)+1,IF(AND($C988&gt;=801,$C988&lt;=805),COUNTIFS($C$4:$C$1500,"&gt;=801",$C$4:$C$1500,"&lt;=805",K$4:K$1500,"&gt;"&amp;K988)+1,IF(AND($C988&gt;=701,$C988&lt;=705),COUNTIFS($C$4:$C$1500,"&gt;=701",$C$4:$C$1500,"&lt;=705",K$4:K$1500,"&gt;"&amp;K988)+1,IF(AND($C988&gt;=601,$C988&lt;=606),COUNTIFS($C$4:$C$1500,"&gt;=601",$C$4:$C$1500,"&lt;=606",K$4:K$1500,"&gt;"&amp;K988)+1,"")))))))</f>
        <v/>
      </c>
      <c r="N988" s="99">
        <f>IF(OR($C988="",K988=""),"",IF(OR(AND($C988&gt;=1001,$C988&lt;=1005),AND($C988&gt;=1101,$C988&lt;=1105)),COUNTIFS($C$4:$C$1500,"&gt;=1001",$C$4:$C$1500,"&lt;=1005",K$4:K$1500,"&gt;"&amp;K988)+COUNTIFS($C$4:$C$1500,"&gt;=1101",$C$4:$C$1500,"&lt;=1105",K$4:K$1500,"&gt;"&amp;K988)+1,""))</f>
        <v/>
      </c>
      <c r="O988" s="94" t="n">
        <v>42.41</v>
      </c>
      <c r="P988" s="94" t="n">
        <v>69.28</v>
      </c>
      <c r="Q988" s="94" t="n">
        <v>69.48</v>
      </c>
      <c r="R988" s="94" t="n">
        <v>58.54</v>
      </c>
      <c r="S988" s="94" t="n">
        <v>40</v>
      </c>
      <c r="T988" s="99">
        <f>IF(AND(O988&gt;0,O988&lt;36),1,IF(AND(O988&gt;=36,O988&lt;51),2,IF(AND(O988&gt;=51,O988&lt;71),3,IF(AND(O988&gt;=71,O988&lt;=100),4,))))</f>
        <v/>
      </c>
      <c r="U988" s="99">
        <f>IF(AND(P988&gt;0,P988&lt;41),1,IF(AND(P988&gt;=41,P988&lt;56),2,IF(AND(P988&gt;=56,P988&lt;71),3,IF(AND(P988&gt;=71,P988&lt;=100),4,))))</f>
        <v/>
      </c>
      <c r="V988" s="99">
        <f>IF(AND(Q988&gt;0,Q988&lt;41),1,IF(AND(Q988&gt;=41,Q988&lt;56),2,IF(AND(Q988&gt;=56,Q988&lt;71),3,IF(AND(Q988&gt;=71,Q988&lt;=100),4,))))</f>
        <v/>
      </c>
      <c r="W988" s="99">
        <f>IF(AND(R988&gt;0,R988&lt;36),1,IF(AND(R988&gt;=36,R988&lt;51),2,IF(AND(R988&gt;=51,R988&lt;66),3,IF(AND(R988&gt;=66,R988&lt;=100),4,))))</f>
        <v/>
      </c>
      <c r="X988" s="100">
        <f>IF(AND(S988&gt;0,S988&lt;37),1,IF(AND(S988&gt;=37,S988&lt;58),2,IF(AND(S988&gt;=58,S988&lt;71),3,IF(AND(S988&gt;=71,S988&lt;=100),4,))))</f>
        <v/>
      </c>
      <c r="Y988" s="101">
        <f>IF(SUM(AC988:AG988)=0, "", ROUND(((AC988*3+AD988*3+AE988*3+AF988*3+AG988*1)/13)*5,0))</f>
        <v/>
      </c>
      <c r="Z988" s="99">
        <f>IF(OR($C988="",Y988=""),"",COUNTIFS($C$4:$C$1500,$C988,Y$4:Y$1500,"&gt;"&amp;Y988)+1)</f>
        <v/>
      </c>
      <c r="AA988" s="99">
        <f>IF(OR($C988="",Y988=""),"",IF(AND($C988&gt;=1001,$C988&lt;=1005),COUNTIFS($C$4:$C$1500,"&gt;=1001",$C$4:$C$1500,"&lt;=1005",Y$4:Y$1500,"&gt;"&amp;Y988)+1,IF(AND($C988&gt;=1101,$C988&lt;=1105),COUNTIFS($C$4:$C$1500,"&gt;=1101",$C$4:$C$1500,"&lt;=1105",Y$4:Y$1500,"&gt;"&amp;Y988)+1,IF(AND($C988&gt;=901,$C988&lt;=905),COUNTIFS($C$4:$C$1500,"&gt;=901",$C$4:$C$1500,"&lt;=905",Y$4:Y$1500,"&gt;"&amp;Y988)+1,IF(AND($C988&gt;=801,$C988&lt;=805),COUNTIFS($C$4:$C$1500,"&gt;=801",$C$4:$C$1500,"&lt;=805",Y$4:Y$1500,"&gt;"&amp;Y988)+1,IF(AND($C988&gt;=701,$C988&lt;=705),COUNTIFS($C$4:$C$1500,"&gt;=701",$C$4:$C$1500,"&lt;=705",Y$4:Y$1500,"&gt;"&amp;Y988)+1,IF(AND($C988&gt;=601,$C988&lt;=606),COUNTIFS($C$4:$C$1500,"&gt;=601",$C$4:$C$1500,"&lt;=606",Y$4:Y$1500,"&gt;"&amp;Y988)+1,"")))))))</f>
        <v/>
      </c>
      <c r="AB988" s="99">
        <f>IF(OR($C988="",Y988=""),"",IF(OR(AND($C988&gt;=1001,$C988&lt;=1005),AND($C988&gt;=1101,$C988&lt;=1105)),COUNTIFS($C$4:$C$1500,"&gt;=1001",$C$4:$C$1500,"&lt;=1005",Y$4:Y$1500,"&gt;"&amp;Y988)+COUNTIFS($C$4:$C$1500,"&gt;=1101",$C$4:$C$1500,"&lt;=1105",Y$4:Y$1500,"&gt;"&amp;Y988)+1,""))</f>
        <v/>
      </c>
      <c r="AC988" s="94" t="n">
        <v>49.18</v>
      </c>
      <c r="AD988" s="94" t="n">
        <v>58.41</v>
      </c>
      <c r="AE988" s="94" t="n">
        <v>59.65</v>
      </c>
      <c r="AF988" s="94" t="n">
        <v>58.54</v>
      </c>
      <c r="AG988" s="94" t="n">
        <v>58</v>
      </c>
      <c r="AH988" s="99">
        <f>IF(AND(AC988&gt;0,AC988&lt;36),1,IF(AND(AC988&gt;=36,AC988&lt;51),2,IF(AND(AC988&gt;=51,AC988&lt;71),3,IF(AND(AC988&gt;=71,AC988&lt;=100),4,))))</f>
        <v/>
      </c>
      <c r="AI988" s="99">
        <f>IF(AND(AD988&gt;0,AD988&lt;41),1,IF(AND(AD988&gt;=41,AD988&lt;56),2,IF(AND(AD988&gt;=56,AD988&lt;71),3,IF(AND(AD988&gt;=71,AD988&lt;=100),4,))))</f>
        <v/>
      </c>
      <c r="AJ988" s="99">
        <f>IF(AND(AE988&gt;0,AE988&lt;41),1,IF(AND(AE988&gt;=41,AE988&lt;56),2,IF(AND(AE988&gt;=56,AE988&lt;71),3,IF(AND(AE988&gt;=71,AE988&lt;=100),4,))))</f>
        <v/>
      </c>
      <c r="AK988" s="99">
        <f>IF(AND(AF988&gt;0,AF988&lt;36),1,IF(AND(AF988&gt;=36,AF988&lt;51),2,IF(AND(AF988&gt;=51,AF988&lt;66),3,IF(AND(AF988&gt;=66,AF988&lt;=100),4,))))</f>
        <v/>
      </c>
      <c r="AL988" s="100">
        <f>IF(AND(AG988&gt;0,AG988&lt;37),1,IF(AND(AG988&gt;=37,AG988&lt;58),2,IF(AND(AG988&gt;=58,AG988&lt;71),3,IF(AND(AG988&gt;=71,AG988&lt;=100),4,))))</f>
        <v/>
      </c>
      <c r="AM988" s="101">
        <f>IF((Y988&lt;&gt;"")*(K988&lt;&gt;""),Y988-K988,"")</f>
        <v/>
      </c>
      <c r="AN988" s="99">
        <f>IF((Z988&lt;&gt;"")*(L988&lt;&gt;""),Z988-L988,"")</f>
        <v/>
      </c>
      <c r="AO988" s="99">
        <f>IF((AA988&lt;&gt;"")*(M988&lt;&gt;""),AA988-M988,"")</f>
        <v/>
      </c>
      <c r="AP988" s="99">
        <f>IF((AB988&lt;&gt;"")*(N988&lt;&gt;""),AB988-N988,"")</f>
        <v/>
      </c>
      <c r="AQ988" s="94">
        <f>IF((AC988&lt;&gt;"")*(O988&lt;&gt;""),AC988-O988,"")</f>
        <v/>
      </c>
      <c r="AR988" s="94">
        <f>IF((AD988&lt;&gt;"")*(P988&lt;&gt;""),AD988-P988,"")</f>
        <v/>
      </c>
      <c r="AS988" s="94">
        <f>IF((AE988&lt;&gt;"")*(Q988&lt;&gt;""),AE988-Q988,"")</f>
        <v/>
      </c>
      <c r="AT988" s="94">
        <f>IF((AF988&lt;&gt;"")*(R988&lt;&gt;""),AF988-R988,"")</f>
        <v/>
      </c>
      <c r="AU988" s="94">
        <f>IF((AG988&lt;&gt;"")*(S988&lt;&gt;""),AG988-S988,"")</f>
        <v/>
      </c>
      <c r="AV988" s="99">
        <f>IF((AH988&lt;&gt;"")*(T988&lt;&gt;""),AH988-T988,"")</f>
        <v/>
      </c>
      <c r="AW988" s="99">
        <f>IF((AI988&lt;&gt;"")*(U988&lt;&gt;""),AI988-U988,"")</f>
        <v/>
      </c>
      <c r="AX988" s="99">
        <f>IF((AJ988&lt;&gt;"")*(V988&lt;&gt;""),AJ988-V988,"")</f>
        <v/>
      </c>
      <c r="AY988" s="99">
        <f>IF((AK988&lt;&gt;"")*(W988&lt;&gt;""),AK988-W988,"")</f>
        <v/>
      </c>
      <c r="AZ988" s="102">
        <f>IF((AL988&lt;&gt;"")*(X988&lt;&gt;""),AL988-X988,"")</f>
        <v/>
      </c>
      <c r="BA988" s="50">
        <f>IFERROR(__xludf.dummyfunction("AI(""Actúa como un tutor académico y dirígete personalmente al estudiante "" &amp; I988 &amp; "" "" &amp; J988 &amp; "" "" &amp; G988 &amp; "" "" &amp; H988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AM988 &amp; ""'. Diferencias por área: Matemáticas ("" &amp; AQ988 &amp; ""), Ciencias Natura"&amp;"les ("" &amp; AR988 &amp; ""), Sociales ("" &amp; AS988 &amp; ""), Lectura Crítica ("" &amp; AT988 &amp; "") e Inglés ("" &amp; AU988 &amp; ""). Variación en posición: grupo ("" &amp; AN988 &amp; ""), grado ("" &amp; AO988 &amp; "") y media ("" &amp; AP988 &amp; ""). Puntajes Primer Simulacro: Global "" &amp; K988 &amp; "", Mat "" &amp; "&amp;"O4 &amp; "", Cien "" &amp; P988 &amp; "", Soc "" &amp; Q988 &amp; "", Lec "" &amp; R988 &amp; "", Ing "" &amp; S988 &amp; "". Puntajes Segundo Simulacro: Global "" &amp; Y988 &amp; "", Mat "" &amp; AC988 &amp; "", Cien "" &amp; AD988 &amp; "", Soc "" &amp; AE988 &amp; "", Lec "" &amp; AF988 &amp; "", Ing "" &amp; AG988 &amp; "". Escribe un mensaje motivador"&amp;" y breve (máximo 4 líneas)."")
"),"=AI(""Actúa como un tutor académico y dirígete personalmente al estudiante "" &amp; I988 &amp; "" "" &amp; J988 &amp; "" "" &amp; G988 &amp; "" "" &amp; H988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AM988 &amp; ""'. Diferencias por área: Matemáticas ("" &amp; AQ988 &amp; ""), Ciencias Natur"&amp;"ales ("" &amp; AR988 &amp; ""), Sociales ("" &amp; AS988 &amp; ""), Lectura Crítica ("" &amp; AT988 &amp; "") e Inglés ("" &amp; AU988 &amp; ""). Variación en posición: grupo ("" &amp; AN988 &amp; ""), grado ("" &amp; AO988 &amp; "") y media ("" &amp; AP988 &amp; ""). Puntajes Primer Simulacro: Global "" &amp; K988 &amp; "", Mat "" &amp;"&amp;" O988 &amp; "", Cien "" &amp; P988 &amp; "", Soc "" &amp; Q988 &amp; "", Lec "" &amp; R988 &amp; "", Ing "" &amp; S988 &amp; "". Puntajes Segundo Simulacro: Global "" &amp; Y988 &amp; "", Mat "" &amp; AC988 &amp; "", Cien "" &amp; AD988 &amp; "", Soc "" &amp; AE988 &amp; "", Lec "" &amp; AF988 &amp; "", Ing "" &amp; AG988 &amp; "". Escribe un mensaje motivado"&amp;"r y breve (máximo 4 líneas)."")
")</f>
        <v/>
      </c>
      <c r="BB988" s="119">
        <f>IF(SUM(BC988:BG988)=0,"",IF(BG988="",ROUND(((BC988*3+BD988*3+BE988*3+BF988*3)/12)*5,0),ROUND(((BC988*3+BD988*3+BE988*3+BF988*3+BG988*1)/13)*5,0)))</f>
        <v/>
      </c>
      <c r="BC988" s="119" t="n">
        <v>59</v>
      </c>
      <c r="BD988" s="119" t="n">
        <v>62</v>
      </c>
      <c r="BE988" s="119" t="n">
        <v>64</v>
      </c>
      <c r="BF988" s="119" t="n">
        <v>65</v>
      </c>
      <c r="BG988" s="119" t="n">
        <v>60</v>
      </c>
      <c r="BH988" s="41">
        <f>IF(AND(ISNUMBER(BB988),ISNUMBER(Y988)),BB988-Y988,"")</f>
        <v/>
      </c>
      <c r="BI988" s="119" t="n"/>
      <c r="BJ988" s="119" t="n"/>
      <c r="BK988" s="119" t="n"/>
      <c r="BL988" s="119" t="n"/>
      <c r="BM988" s="119" t="n"/>
    </row>
    <row r="989" ht="15.75" customHeight="1" s="42">
      <c r="A989" s="93" t="n"/>
      <c r="B989" s="94" t="inlineStr">
        <is>
          <t>Bachillerato</t>
        </is>
      </c>
      <c r="C989" s="94" t="n">
        <v>1104</v>
      </c>
      <c r="D989" s="94" t="n"/>
      <c r="E989" s="95" t="n">
        <v>1011592278</v>
      </c>
      <c r="F989" s="96">
        <f>TRIM(G989&amp;" "&amp;H989&amp;" "&amp;I989&amp;" "&amp;J989)</f>
        <v/>
      </c>
      <c r="G989" s="94" t="inlineStr">
        <is>
          <t>Hernández</t>
        </is>
      </c>
      <c r="H989" s="94" t="inlineStr">
        <is>
          <t>Higuita</t>
        </is>
      </c>
      <c r="I989" s="94" t="inlineStr">
        <is>
          <t>Andrés</t>
        </is>
      </c>
      <c r="J989" s="97" t="inlineStr">
        <is>
          <t>Julián</t>
        </is>
      </c>
      <c r="K989" s="98">
        <f>IF(SUM(O989:S989)=0, "", ROUND(((O989*3+P989*3+Q989*3+R989*3+S989*1)/13)*5,0))</f>
        <v/>
      </c>
      <c r="L989" s="99">
        <f>IF(OR($C989="",K989=""),"",COUNTIFS($C$4:$C$1500,$C989,K$4:K$1500,"&gt;"&amp;K989)+1)</f>
        <v/>
      </c>
      <c r="M989" s="99">
        <f>IF(OR($C989="",K989=""),"",IF(AND($C989&gt;=1001,$C989&lt;=1005),COUNTIFS($C$4:$C$1500,"&gt;=1001",$C$4:$C$1500,"&lt;=1005",K$4:K$1500,"&gt;"&amp;K989)+1,IF(AND($C989&gt;=1101,$C989&lt;=1105),COUNTIFS($C$4:$C$1500,"&gt;=1101",$C$4:$C$1500,"&lt;=1105",K$4:K$1500,"&gt;"&amp;K989)+1,IF(AND($C989&gt;=901,$C989&lt;=905),COUNTIFS($C$4:$C$1500,"&gt;=901",$C$4:$C$1500,"&lt;=905",K$4:K$1500,"&gt;"&amp;K989)+1,IF(AND($C989&gt;=801,$C989&lt;=805),COUNTIFS($C$4:$C$1500,"&gt;=801",$C$4:$C$1500,"&lt;=805",K$4:K$1500,"&gt;"&amp;K989)+1,IF(AND($C989&gt;=701,$C989&lt;=705),COUNTIFS($C$4:$C$1500,"&gt;=701",$C$4:$C$1500,"&lt;=705",K$4:K$1500,"&gt;"&amp;K989)+1,IF(AND($C989&gt;=601,$C989&lt;=606),COUNTIFS($C$4:$C$1500,"&gt;=601",$C$4:$C$1500,"&lt;=606",K$4:K$1500,"&gt;"&amp;K989)+1,"")))))))</f>
        <v/>
      </c>
      <c r="N989" s="99">
        <f>IF(OR($C989="",K989=""),"",IF(OR(AND($C989&gt;=1001,$C989&lt;=1005),AND($C989&gt;=1101,$C989&lt;=1105)),COUNTIFS($C$4:$C$1500,"&gt;=1001",$C$4:$C$1500,"&lt;=1005",K$4:K$1500,"&gt;"&amp;K989)+COUNTIFS($C$4:$C$1500,"&gt;=1101",$C$4:$C$1500,"&lt;=1105",K$4:K$1500,"&gt;"&amp;K989)+1,""))</f>
        <v/>
      </c>
      <c r="O989" s="94" t="n">
        <v>62.99</v>
      </c>
      <c r="P989" s="94" t="n">
        <v>65.16</v>
      </c>
      <c r="Q989" s="94" t="n">
        <v>64.79000000000001</v>
      </c>
      <c r="R989" s="94" t="n">
        <v>68.29000000000001</v>
      </c>
      <c r="S989" s="94" t="n">
        <v>45.45</v>
      </c>
      <c r="T989" s="99">
        <f>IF(AND(O989&gt;0,O989&lt;36),1,IF(AND(O989&gt;=36,O989&lt;51),2,IF(AND(O989&gt;=51,O989&lt;71),3,IF(AND(O989&gt;=71,O989&lt;=100),4,))))</f>
        <v/>
      </c>
      <c r="U989" s="99">
        <f>IF(AND(P989&gt;0,P989&lt;41),1,IF(AND(P989&gt;=41,P989&lt;56),2,IF(AND(P989&gt;=56,P989&lt;71),3,IF(AND(P989&gt;=71,P989&lt;=100),4,))))</f>
        <v/>
      </c>
      <c r="V989" s="99">
        <f>IF(AND(Q989&gt;0,Q989&lt;41),1,IF(AND(Q989&gt;=41,Q989&lt;56),2,IF(AND(Q989&gt;=56,Q989&lt;71),3,IF(AND(Q989&gt;=71,Q989&lt;=100),4,))))</f>
        <v/>
      </c>
      <c r="W989" s="99">
        <f>IF(AND(R989&gt;0,R989&lt;36),1,IF(AND(R989&gt;=36,R989&lt;51),2,IF(AND(R989&gt;=51,R989&lt;66),3,IF(AND(R989&gt;=66,R989&lt;=100),4,))))</f>
        <v/>
      </c>
      <c r="X989" s="100">
        <f>IF(AND(S989&gt;0,S989&lt;37),1,IF(AND(S989&gt;=37,S989&lt;58),2,IF(AND(S989&gt;=58,S989&lt;71),3,IF(AND(S989&gt;=71,S989&lt;=100),4,))))</f>
        <v/>
      </c>
      <c r="Y989" s="101">
        <f>IF(SUM(AC989:AG989)=0, "", ROUND(((AC989*3+AD989*3+AE989*3+AF989*3+AG989*1)/13)*5,0))</f>
        <v/>
      </c>
      <c r="Z989" s="99">
        <f>IF(OR($C989="",Y989=""),"",COUNTIFS($C$4:$C$1500,$C989,Y$4:Y$1500,"&gt;"&amp;Y989)+1)</f>
        <v/>
      </c>
      <c r="AA989" s="99">
        <f>IF(OR($C989="",Y989=""),"",IF(AND($C989&gt;=1001,$C989&lt;=1005),COUNTIFS($C$4:$C$1500,"&gt;=1001",$C$4:$C$1500,"&lt;=1005",Y$4:Y$1500,"&gt;"&amp;Y989)+1,IF(AND($C989&gt;=1101,$C989&lt;=1105),COUNTIFS($C$4:$C$1500,"&gt;=1101",$C$4:$C$1500,"&lt;=1105",Y$4:Y$1500,"&gt;"&amp;Y989)+1,IF(AND($C989&gt;=901,$C989&lt;=905),COUNTIFS($C$4:$C$1500,"&gt;=901",$C$4:$C$1500,"&lt;=905",Y$4:Y$1500,"&gt;"&amp;Y989)+1,IF(AND($C989&gt;=801,$C989&lt;=805),COUNTIFS($C$4:$C$1500,"&gt;=801",$C$4:$C$1500,"&lt;=805",Y$4:Y$1500,"&gt;"&amp;Y989)+1,IF(AND($C989&gt;=701,$C989&lt;=705),COUNTIFS($C$4:$C$1500,"&gt;=701",$C$4:$C$1500,"&lt;=705",Y$4:Y$1500,"&gt;"&amp;Y989)+1,IF(AND($C989&gt;=601,$C989&lt;=606),COUNTIFS($C$4:$C$1500,"&gt;=601",$C$4:$C$1500,"&lt;=606",Y$4:Y$1500,"&gt;"&amp;Y989)+1,"")))))))</f>
        <v/>
      </c>
      <c r="AB989" s="99">
        <f>IF(OR($C989="",Y989=""),"",IF(OR(AND($C989&gt;=1001,$C989&lt;=1005),AND($C989&gt;=1101,$C989&lt;=1105)),COUNTIFS($C$4:$C$1500,"&gt;=1001",$C$4:$C$1500,"&lt;=1005",Y$4:Y$1500,"&gt;"&amp;Y989)+COUNTIFS($C$4:$C$1500,"&gt;=1101",$C$4:$C$1500,"&lt;=1105",Y$4:Y$1500,"&gt;"&amp;Y989)+1,""))</f>
        <v/>
      </c>
      <c r="AC989" s="94" t="n">
        <v>33.09</v>
      </c>
      <c r="AD989" s="94" t="n">
        <v>55.59</v>
      </c>
      <c r="AE989" s="94" t="n">
        <v>59.55</v>
      </c>
      <c r="AF989" s="94" t="n">
        <v>43.9</v>
      </c>
      <c r="AG989" s="94" t="n">
        <v>62</v>
      </c>
      <c r="AH989" s="99">
        <f>IF(AND(AC989&gt;0,AC989&lt;36),1,IF(AND(AC989&gt;=36,AC989&lt;51),2,IF(AND(AC989&gt;=51,AC989&lt;71),3,IF(AND(AC989&gt;=71,AC989&lt;=100),4,))))</f>
        <v/>
      </c>
      <c r="AI989" s="99">
        <f>IF(AND(AD989&gt;0,AD989&lt;41),1,IF(AND(AD989&gt;=41,AD989&lt;56),2,IF(AND(AD989&gt;=56,AD989&lt;71),3,IF(AND(AD989&gt;=71,AD989&lt;=100),4,))))</f>
        <v/>
      </c>
      <c r="AJ989" s="99">
        <f>IF(AND(AE989&gt;0,AE989&lt;41),1,IF(AND(AE989&gt;=41,AE989&lt;56),2,IF(AND(AE989&gt;=56,AE989&lt;71),3,IF(AND(AE989&gt;=71,AE989&lt;=100),4,))))</f>
        <v/>
      </c>
      <c r="AK989" s="99">
        <f>IF(AND(AF989&gt;0,AF989&lt;36),1,IF(AND(AF989&gt;=36,AF989&lt;51),2,IF(AND(AF989&gt;=51,AF989&lt;66),3,IF(AND(AF989&gt;=66,AF989&lt;=100),4,))))</f>
        <v/>
      </c>
      <c r="AL989" s="100">
        <f>IF(AND(AG989&gt;0,AG989&lt;37),1,IF(AND(AG989&gt;=37,AG989&lt;58),2,IF(AND(AG989&gt;=58,AG989&lt;71),3,IF(AND(AG989&gt;=71,AG989&lt;=100),4,))))</f>
        <v/>
      </c>
      <c r="AM989" s="101">
        <f>IF((Y989&lt;&gt;"")*(K989&lt;&gt;""),Y989-K989,"")</f>
        <v/>
      </c>
      <c r="AN989" s="99">
        <f>IF((Z989&lt;&gt;"")*(L989&lt;&gt;""),Z989-L989,"")</f>
        <v/>
      </c>
      <c r="AO989" s="99">
        <f>IF((AA989&lt;&gt;"")*(M989&lt;&gt;""),AA989-M989,"")</f>
        <v/>
      </c>
      <c r="AP989" s="99">
        <f>IF((AB989&lt;&gt;"")*(N989&lt;&gt;""),AB989-N989,"")</f>
        <v/>
      </c>
      <c r="AQ989" s="94">
        <f>IF((AC989&lt;&gt;"")*(O989&lt;&gt;""),AC989-O989,"")</f>
        <v/>
      </c>
      <c r="AR989" s="94">
        <f>IF((AD989&lt;&gt;"")*(P989&lt;&gt;""),AD989-P989,"")</f>
        <v/>
      </c>
      <c r="AS989" s="94">
        <f>IF((AE989&lt;&gt;"")*(Q989&lt;&gt;""),AE989-Q989,"")</f>
        <v/>
      </c>
      <c r="AT989" s="94">
        <f>IF((AF989&lt;&gt;"")*(R989&lt;&gt;""),AF989-R989,"")</f>
        <v/>
      </c>
      <c r="AU989" s="94">
        <f>IF((AG989&lt;&gt;"")*(S989&lt;&gt;""),AG989-S989,"")</f>
        <v/>
      </c>
      <c r="AV989" s="99">
        <f>IF((AH989&lt;&gt;"")*(T989&lt;&gt;""),AH989-T989,"")</f>
        <v/>
      </c>
      <c r="AW989" s="99">
        <f>IF((AI989&lt;&gt;"")*(U989&lt;&gt;""),AI989-U989,"")</f>
        <v/>
      </c>
      <c r="AX989" s="99">
        <f>IF((AJ989&lt;&gt;"")*(V989&lt;&gt;""),AJ989-V989,"")</f>
        <v/>
      </c>
      <c r="AY989" s="99">
        <f>IF((AK989&lt;&gt;"")*(W989&lt;&gt;""),AK989-W989,"")</f>
        <v/>
      </c>
      <c r="AZ989" s="102">
        <f>IF((AL989&lt;&gt;"")*(X989&lt;&gt;""),AL989-X989,"")</f>
        <v/>
      </c>
      <c r="BA989" s="50">
        <f>IFERROR(__xludf.dummyfunction("AI(""Actúa como un tutor académico y dirígete personalmente al estudiante "" &amp; I989 &amp; "" "" &amp; J989 &amp; "" "" &amp; G989 &amp; "" "" &amp; H989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AM989 &amp; ""'. Diferencias por área: Matemáticas ("" &amp; AQ989 &amp; ""), Ciencias Natura"&amp;"les ("" &amp; AR989 &amp; ""), Sociales ("" &amp; AS989 &amp; ""), Lectura Crítica ("" &amp; AT989 &amp; "") e Inglés ("" &amp; AU989 &amp; ""). Variación en posición: grupo ("" &amp; AN989 &amp; ""), grado ("" &amp; AO989 &amp; "") y media ("" &amp; AP989 &amp; ""). Puntajes Primer Simulacro: Global "" &amp; K989 &amp; "", Mat "" &amp; "&amp;"O4 &amp; "", Cien "" &amp; P989 &amp; "", Soc "" &amp; Q989 &amp; "", Lec "" &amp; R989 &amp; "", Ing "" &amp; S989 &amp; "". Puntajes Segundo Simulacro: Global "" &amp; Y989 &amp; "", Mat "" &amp; AC989 &amp; "", Cien "" &amp; AD989 &amp; "", Soc "" &amp; AE989 &amp; "", Lec "" &amp; AF989 &amp; "", Ing "" &amp; AG989 &amp; "". Escribe un mensaje motivador"&amp;" y breve (máximo 4 líneas)."")
"),"=AI(""Actúa como un tutor académico y dirígete personalmente al estudiante "" &amp; I989 &amp; "" "" &amp; J989 &amp; "" "" &amp; G989 &amp; "" "" &amp; H989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AM989 &amp; ""'. Diferencias por área: Matemáticas ("" &amp; AQ989 &amp; ""), Ciencias Natur"&amp;"ales ("" &amp; AR989 &amp; ""), Sociales ("" &amp; AS989 &amp; ""), Lectura Crítica ("" &amp; AT989 &amp; "") e Inglés ("" &amp; AU989 &amp; ""). Variación en posición: grupo ("" &amp; AN989 &amp; ""), grado ("" &amp; AO989 &amp; "") y media ("" &amp; AP989 &amp; ""). Puntajes Primer Simulacro: Global "" &amp; K989 &amp; "", Mat "" &amp;"&amp;" O989 &amp; "", Cien "" &amp; P989 &amp; "", Soc "" &amp; Q989 &amp; "", Lec "" &amp; R989 &amp; "", Ing "" &amp; S989 &amp; "". Puntajes Segundo Simulacro: Global "" &amp; Y989 &amp; "", Mat "" &amp; AC989 &amp; "", Cien "" &amp; AD989 &amp; "", Soc "" &amp; AE989 &amp; "", Lec "" &amp; AF989 &amp; "", Ing "" &amp; AG989 &amp; "". Escribe un mensaje motivado"&amp;"r y breve (máximo 4 líneas)."")
")</f>
        <v/>
      </c>
      <c r="BB989" s="119">
        <f>IF(SUM(BC989:BG989)=0,"",IF(BG989="",ROUND(((BC989*3+BD989*3+BE989*3+BF989*3)/12)*5,0),ROUND(((BC989*3+BD989*3+BE989*3+BF989*3+BG989*1)/13)*5,0)))</f>
        <v/>
      </c>
      <c r="BC989" s="119" t="n">
        <v>59</v>
      </c>
      <c r="BD989" s="119" t="n">
        <v>61</v>
      </c>
      <c r="BE989" s="119" t="n">
        <v>56</v>
      </c>
      <c r="BF989" s="119" t="n">
        <v>57</v>
      </c>
      <c r="BG989" s="119" t="n">
        <v>56</v>
      </c>
      <c r="BH989" s="41">
        <f>IF(AND(ISNUMBER(BB989),ISNUMBER(Y989)),BB989-Y989,"")</f>
        <v/>
      </c>
      <c r="BI989" s="119" t="n"/>
      <c r="BJ989" s="119" t="n"/>
      <c r="BK989" s="119" t="n"/>
      <c r="BL989" s="119" t="n"/>
      <c r="BM989" s="119" t="n"/>
    </row>
    <row r="990" ht="15.75" customHeight="1" s="42">
      <c r="A990" s="93" t="n"/>
      <c r="B990" s="94" t="inlineStr">
        <is>
          <t>Bachillerato</t>
        </is>
      </c>
      <c r="C990" s="94" t="n">
        <v>1104</v>
      </c>
      <c r="D990" s="94" t="n"/>
      <c r="E990" s="95" t="n">
        <v>1011593173</v>
      </c>
      <c r="F990" s="96">
        <f>TRIM(G990&amp;" "&amp;H990&amp;" "&amp;I990&amp;" "&amp;J990)</f>
        <v/>
      </c>
      <c r="G990" s="94" t="inlineStr">
        <is>
          <t>Hidalgo</t>
        </is>
      </c>
      <c r="H990" s="94" t="inlineStr">
        <is>
          <t>Guzmán</t>
        </is>
      </c>
      <c r="I990" s="94" t="inlineStr">
        <is>
          <t>Miguel</t>
        </is>
      </c>
      <c r="J990" s="97" t="inlineStr">
        <is>
          <t>Ángel</t>
        </is>
      </c>
      <c r="K990" s="98">
        <f>IF(SUM(O990:S990)=0, "", ROUND(((O990*3+P990*3+Q990*3+R990*3+S990*1)/13)*5,0))</f>
        <v/>
      </c>
      <c r="L990" s="99">
        <f>IF(OR($C990="",K990=""),"",COUNTIFS($C$4:$C$1500,$C990,K$4:K$1500,"&gt;"&amp;K990)+1)</f>
        <v/>
      </c>
      <c r="M990" s="99">
        <f>IF(OR($C990="",K990=""),"",IF(AND($C990&gt;=1001,$C990&lt;=1005),COUNTIFS($C$4:$C$1500,"&gt;=1001",$C$4:$C$1500,"&lt;=1005",K$4:K$1500,"&gt;"&amp;K990)+1,IF(AND($C990&gt;=1101,$C990&lt;=1105),COUNTIFS($C$4:$C$1500,"&gt;=1101",$C$4:$C$1500,"&lt;=1105",K$4:K$1500,"&gt;"&amp;K990)+1,IF(AND($C990&gt;=901,$C990&lt;=905),COUNTIFS($C$4:$C$1500,"&gt;=901",$C$4:$C$1500,"&lt;=905",K$4:K$1500,"&gt;"&amp;K990)+1,IF(AND($C990&gt;=801,$C990&lt;=805),COUNTIFS($C$4:$C$1500,"&gt;=801",$C$4:$C$1500,"&lt;=805",K$4:K$1500,"&gt;"&amp;K990)+1,IF(AND($C990&gt;=701,$C990&lt;=705),COUNTIFS($C$4:$C$1500,"&gt;=701",$C$4:$C$1500,"&lt;=705",K$4:K$1500,"&gt;"&amp;K990)+1,IF(AND($C990&gt;=601,$C990&lt;=606),COUNTIFS($C$4:$C$1500,"&gt;=601",$C$4:$C$1500,"&lt;=606",K$4:K$1500,"&gt;"&amp;K990)+1,"")))))))</f>
        <v/>
      </c>
      <c r="N990" s="99">
        <f>IF(OR($C990="",K990=""),"",IF(OR(AND($C990&gt;=1001,$C990&lt;=1005),AND($C990&gt;=1101,$C990&lt;=1105)),COUNTIFS($C$4:$C$1500,"&gt;=1001",$C$4:$C$1500,"&lt;=1005",K$4:K$1500,"&gt;"&amp;K990)+COUNTIFS($C$4:$C$1500,"&gt;=1101",$C$4:$C$1500,"&lt;=1105",K$4:K$1500,"&gt;"&amp;K990)+1,""))</f>
        <v/>
      </c>
      <c r="O990" s="94" t="n">
        <v>61.85</v>
      </c>
      <c r="P990" s="94" t="n">
        <v>62.79</v>
      </c>
      <c r="Q990" s="94" t="n">
        <v>55.69</v>
      </c>
      <c r="R990" s="94" t="n">
        <v>51.22</v>
      </c>
      <c r="S990" s="94" t="n">
        <v>36.36</v>
      </c>
      <c r="T990" s="99">
        <f>IF(AND(O990&gt;0,O990&lt;36),1,IF(AND(O990&gt;=36,O990&lt;51),2,IF(AND(O990&gt;=51,O990&lt;71),3,IF(AND(O990&gt;=71,O990&lt;=100),4,))))</f>
        <v/>
      </c>
      <c r="U990" s="99">
        <f>IF(AND(P990&gt;0,P990&lt;41),1,IF(AND(P990&gt;=41,P990&lt;56),2,IF(AND(P990&gt;=56,P990&lt;71),3,IF(AND(P990&gt;=71,P990&lt;=100),4,))))</f>
        <v/>
      </c>
      <c r="V990" s="99">
        <f>IF(AND(Q990&gt;0,Q990&lt;41),1,IF(AND(Q990&gt;=41,Q990&lt;56),2,IF(AND(Q990&gt;=56,Q990&lt;71),3,IF(AND(Q990&gt;=71,Q990&lt;=100),4,))))</f>
        <v/>
      </c>
      <c r="W990" s="99">
        <f>IF(AND(R990&gt;0,R990&lt;36),1,IF(AND(R990&gt;=36,R990&lt;51),2,IF(AND(R990&gt;=51,R990&lt;66),3,IF(AND(R990&gt;=66,R990&lt;=100),4,))))</f>
        <v/>
      </c>
      <c r="X990" s="100">
        <f>IF(AND(S990&gt;0,S990&lt;37),1,IF(AND(S990&gt;=37,S990&lt;58),2,IF(AND(S990&gt;=58,S990&lt;71),3,IF(AND(S990&gt;=71,S990&lt;=100),4,))))</f>
        <v/>
      </c>
      <c r="Y990" s="101">
        <f>IF(SUM(AC990:AG990)=0, "", ROUND(((AC990*3+AD990*3+AE990*3+AF990*3+AG990*1)/13)*5,0))</f>
        <v/>
      </c>
      <c r="Z990" s="99">
        <f>IF(OR($C990="",Y990=""),"",COUNTIFS($C$4:$C$1500,$C990,Y$4:Y$1500,"&gt;"&amp;Y990)+1)</f>
        <v/>
      </c>
      <c r="AA990" s="99">
        <f>IF(OR($C990="",Y990=""),"",IF(AND($C990&gt;=1001,$C990&lt;=1005),COUNTIFS($C$4:$C$1500,"&gt;=1001",$C$4:$C$1500,"&lt;=1005",Y$4:Y$1500,"&gt;"&amp;Y990)+1,IF(AND($C990&gt;=1101,$C990&lt;=1105),COUNTIFS($C$4:$C$1500,"&gt;=1101",$C$4:$C$1500,"&lt;=1105",Y$4:Y$1500,"&gt;"&amp;Y990)+1,IF(AND($C990&gt;=901,$C990&lt;=905),COUNTIFS($C$4:$C$1500,"&gt;=901",$C$4:$C$1500,"&lt;=905",Y$4:Y$1500,"&gt;"&amp;Y990)+1,IF(AND($C990&gt;=801,$C990&lt;=805),COUNTIFS($C$4:$C$1500,"&gt;=801",$C$4:$C$1500,"&lt;=805",Y$4:Y$1500,"&gt;"&amp;Y990)+1,IF(AND($C990&gt;=701,$C990&lt;=705),COUNTIFS($C$4:$C$1500,"&gt;=701",$C$4:$C$1500,"&lt;=705",Y$4:Y$1500,"&gt;"&amp;Y990)+1,IF(AND($C990&gt;=601,$C990&lt;=606),COUNTIFS($C$4:$C$1500,"&gt;=601",$C$4:$C$1500,"&lt;=606",Y$4:Y$1500,"&gt;"&amp;Y990)+1,"")))))))</f>
        <v/>
      </c>
      <c r="AB990" s="99">
        <f>IF(OR($C990="",Y990=""),"",IF(OR(AND($C990&gt;=1001,$C990&lt;=1005),AND($C990&gt;=1101,$C990&lt;=1105)),COUNTIFS($C$4:$C$1500,"&gt;=1001",$C$4:$C$1500,"&lt;=1005",Y$4:Y$1500,"&gt;"&amp;Y990)+COUNTIFS($C$4:$C$1500,"&gt;=1101",$C$4:$C$1500,"&lt;=1105",Y$4:Y$1500,"&gt;"&amp;Y990)+1,""))</f>
        <v/>
      </c>
      <c r="AC990" s="94" t="n">
        <v>65.28</v>
      </c>
      <c r="AD990" s="94" t="n">
        <v>48.32</v>
      </c>
      <c r="AE990" s="94" t="n">
        <v>61.7</v>
      </c>
      <c r="AF990" s="94" t="n">
        <v>56.1</v>
      </c>
      <c r="AG990" s="94" t="n">
        <v>30</v>
      </c>
      <c r="AH990" s="99">
        <f>IF(AND(AC990&gt;0,AC990&lt;36),1,IF(AND(AC990&gt;=36,AC990&lt;51),2,IF(AND(AC990&gt;=51,AC990&lt;71),3,IF(AND(AC990&gt;=71,AC990&lt;=100),4,))))</f>
        <v/>
      </c>
      <c r="AI990" s="99">
        <f>IF(AND(AD990&gt;0,AD990&lt;41),1,IF(AND(AD990&gt;=41,AD990&lt;56),2,IF(AND(AD990&gt;=56,AD990&lt;71),3,IF(AND(AD990&gt;=71,AD990&lt;=100),4,))))</f>
        <v/>
      </c>
      <c r="AJ990" s="99">
        <f>IF(AND(AE990&gt;0,AE990&lt;41),1,IF(AND(AE990&gt;=41,AE990&lt;56),2,IF(AND(AE990&gt;=56,AE990&lt;71),3,IF(AND(AE990&gt;=71,AE990&lt;=100),4,))))</f>
        <v/>
      </c>
      <c r="AK990" s="99">
        <f>IF(AND(AF990&gt;0,AF990&lt;36),1,IF(AND(AF990&gt;=36,AF990&lt;51),2,IF(AND(AF990&gt;=51,AF990&lt;66),3,IF(AND(AF990&gt;=66,AF990&lt;=100),4,))))</f>
        <v/>
      </c>
      <c r="AL990" s="100">
        <f>IF(AND(AG990&gt;0,AG990&lt;37),1,IF(AND(AG990&gt;=37,AG990&lt;58),2,IF(AND(AG990&gt;=58,AG990&lt;71),3,IF(AND(AG990&gt;=71,AG990&lt;=100),4,))))</f>
        <v/>
      </c>
      <c r="AM990" s="101">
        <f>IF((Y990&lt;&gt;"")*(K990&lt;&gt;""),Y990-K990,"")</f>
        <v/>
      </c>
      <c r="AN990" s="99">
        <f>IF((Z990&lt;&gt;"")*(L990&lt;&gt;""),Z990-L990,"")</f>
        <v/>
      </c>
      <c r="AO990" s="99">
        <f>IF((AA990&lt;&gt;"")*(M990&lt;&gt;""),AA990-M990,"")</f>
        <v/>
      </c>
      <c r="AP990" s="99">
        <f>IF((AB990&lt;&gt;"")*(N990&lt;&gt;""),AB990-N990,"")</f>
        <v/>
      </c>
      <c r="AQ990" s="94">
        <f>IF((AC990&lt;&gt;"")*(O990&lt;&gt;""),AC990-O990,"")</f>
        <v/>
      </c>
      <c r="AR990" s="94">
        <f>IF((AD990&lt;&gt;"")*(P990&lt;&gt;""),AD990-P990,"")</f>
        <v/>
      </c>
      <c r="AS990" s="94">
        <f>IF((AE990&lt;&gt;"")*(Q990&lt;&gt;""),AE990-Q990,"")</f>
        <v/>
      </c>
      <c r="AT990" s="94">
        <f>IF((AF990&lt;&gt;"")*(R990&lt;&gt;""),AF990-R990,"")</f>
        <v/>
      </c>
      <c r="AU990" s="94">
        <f>IF((AG990&lt;&gt;"")*(S990&lt;&gt;""),AG990-S990,"")</f>
        <v/>
      </c>
      <c r="AV990" s="99">
        <f>IF((AH990&lt;&gt;"")*(T990&lt;&gt;""),AH990-T990,"")</f>
        <v/>
      </c>
      <c r="AW990" s="99">
        <f>IF((AI990&lt;&gt;"")*(U990&lt;&gt;""),AI990-U990,"")</f>
        <v/>
      </c>
      <c r="AX990" s="99">
        <f>IF((AJ990&lt;&gt;"")*(V990&lt;&gt;""),AJ990-V990,"")</f>
        <v/>
      </c>
      <c r="AY990" s="99">
        <f>IF((AK990&lt;&gt;"")*(W990&lt;&gt;""),AK990-W990,"")</f>
        <v/>
      </c>
      <c r="AZ990" s="102">
        <f>IF((AL990&lt;&gt;"")*(X990&lt;&gt;""),AL990-X990,"")</f>
        <v/>
      </c>
      <c r="BA990" s="50">
        <f>IFERROR(__xludf.dummyfunction("AI(""Actúa como un tutor académico y dirígete personalmente al estudiante "" &amp; I990 &amp; "" "" &amp; J990 &amp; "" "" &amp; G990 &amp; "" "" &amp; H990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AM990 &amp; ""'. Diferencias por área: Matemáticas ("" &amp; AQ990 &amp; ""), Ciencias Natura"&amp;"les ("" &amp; AR990 &amp; ""), Sociales ("" &amp; AS990 &amp; ""), Lectura Crítica ("" &amp; AT990 &amp; "") e Inglés ("" &amp; AU990 &amp; ""). Variación en posición: grupo ("" &amp; AN990 &amp; ""), grado ("" &amp; AO990 &amp; "") y media ("" &amp; AP990 &amp; ""). Puntajes Primer Simulacro: Global "" &amp; K990 &amp; "", Mat "" &amp; "&amp;"O4 &amp; "", Cien "" &amp; P990 &amp; "", Soc "" &amp; Q990 &amp; "", Lec "" &amp; R990 &amp; "", Ing "" &amp; S990 &amp; "". Puntajes Segundo Simulacro: Global "" &amp; Y990 &amp; "", Mat "" &amp; AC990 &amp; "", Cien "" &amp; AD990 &amp; "", Soc "" &amp; AE990 &amp; "", Lec "" &amp; AF990 &amp; "", Ing "" &amp; AG990 &amp; "". Escribe un mensaje motivador"&amp;" y breve (máximo 4 líneas)."")
"),"=AI(""Actúa como un tutor académico y dirígete personalmente al estudiante "" &amp; I990 &amp; "" "" &amp; J990 &amp; "" "" &amp; G990 &amp; "" "" &amp; H990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AM990 &amp; ""'. Diferencias por área: Matemáticas ("" &amp; AQ990 &amp; ""), Ciencias Natur"&amp;"ales ("" &amp; AR990 &amp; ""), Sociales ("" &amp; AS990 &amp; ""), Lectura Crítica ("" &amp; AT990 &amp; "") e Inglés ("" &amp; AU990 &amp; ""). Variación en posición: grupo ("" &amp; AN990 &amp; ""), grado ("" &amp; AO990 &amp; "") y media ("" &amp; AP990 &amp; ""). Puntajes Primer Simulacro: Global "" &amp; K990 &amp; "", Mat "" &amp;"&amp;" O990 &amp; "", Cien "" &amp; P990 &amp; "", Soc "" &amp; Q990 &amp; "", Lec "" &amp; R990 &amp; "", Ing "" &amp; S990 &amp; "". Puntajes Segundo Simulacro: Global "" &amp; Y990 &amp; "", Mat "" &amp; AC990 &amp; "", Cien "" &amp; AD990 &amp; "", Soc "" &amp; AE990 &amp; "", Lec "" &amp; AF990 &amp; "", Ing "" &amp; AG990 &amp; "". Escribe un mensaje motivado"&amp;"r y breve (máximo 4 líneas)."")
")</f>
        <v/>
      </c>
      <c r="BB990" s="119">
        <f>IF(SUM(BC990:BG990)=0,"",IF(BG990="",ROUND(((BC990*3+BD990*3+BE990*3+BF990*3)/12)*5,0),ROUND(((BC990*3+BD990*3+BE990*3+BF990*3+BG990*1)/13)*5,0)))</f>
        <v/>
      </c>
      <c r="BC990" s="119" t="n">
        <v>68</v>
      </c>
      <c r="BD990" s="119" t="n">
        <v>60</v>
      </c>
      <c r="BE990" s="119" t="n">
        <v>53</v>
      </c>
      <c r="BF990" s="119" t="n">
        <v>61</v>
      </c>
      <c r="BG990" s="119" t="n">
        <v>49</v>
      </c>
      <c r="BH990" s="41">
        <f>IF(AND(ISNUMBER(BB990),ISNUMBER(Y990)),BB990-Y990,"")</f>
        <v/>
      </c>
      <c r="BI990" s="119" t="n"/>
      <c r="BJ990" s="119" t="n"/>
      <c r="BK990" s="119" t="n"/>
      <c r="BL990" s="119" t="n"/>
      <c r="BM990" s="119" t="n"/>
    </row>
    <row r="991" ht="15.75" customHeight="1" s="42">
      <c r="A991" s="93" t="n"/>
      <c r="B991" s="94" t="inlineStr">
        <is>
          <t>Bachillerato</t>
        </is>
      </c>
      <c r="C991" s="94" t="n">
        <v>1104</v>
      </c>
      <c r="D991" s="94" t="n"/>
      <c r="E991" s="95" t="n">
        <v>1045328341</v>
      </c>
      <c r="F991" s="96">
        <f>TRIM(G991&amp;" "&amp;H991&amp;" "&amp;I991&amp;" "&amp;J991)</f>
        <v/>
      </c>
      <c r="G991" s="94" t="inlineStr">
        <is>
          <t>Jiménez</t>
        </is>
      </c>
      <c r="H991" s="94" t="inlineStr">
        <is>
          <t>Idárraga</t>
        </is>
      </c>
      <c r="I991" s="94" t="inlineStr">
        <is>
          <t>Taliana</t>
        </is>
      </c>
      <c r="J991" s="97" t="n"/>
      <c r="K991" s="98">
        <f>IF(SUM(O991:S991)=0, "", ROUND(((O991*3+P991*3+Q991*3+R991*3+S991*1)/13)*5,0))</f>
        <v/>
      </c>
      <c r="L991" s="99">
        <f>IF(OR($C991="",K991=""),"",COUNTIFS($C$4:$C$1500,$C991,K$4:K$1500,"&gt;"&amp;K991)+1)</f>
        <v/>
      </c>
      <c r="M991" s="99">
        <f>IF(OR($C991="",K991=""),"",IF(AND($C991&gt;=1001,$C991&lt;=1005),COUNTIFS($C$4:$C$1500,"&gt;=1001",$C$4:$C$1500,"&lt;=1005",K$4:K$1500,"&gt;"&amp;K991)+1,IF(AND($C991&gt;=1101,$C991&lt;=1105),COUNTIFS($C$4:$C$1500,"&gt;=1101",$C$4:$C$1500,"&lt;=1105",K$4:K$1500,"&gt;"&amp;K991)+1,IF(AND($C991&gt;=901,$C991&lt;=905),COUNTIFS($C$4:$C$1500,"&gt;=901",$C$4:$C$1500,"&lt;=905",K$4:K$1500,"&gt;"&amp;K991)+1,IF(AND($C991&gt;=801,$C991&lt;=805),COUNTIFS($C$4:$C$1500,"&gt;=801",$C$4:$C$1500,"&lt;=805",K$4:K$1500,"&gt;"&amp;K991)+1,IF(AND($C991&gt;=701,$C991&lt;=705),COUNTIFS($C$4:$C$1500,"&gt;=701",$C$4:$C$1500,"&lt;=705",K$4:K$1500,"&gt;"&amp;K991)+1,IF(AND($C991&gt;=601,$C991&lt;=606),COUNTIFS($C$4:$C$1500,"&gt;=601",$C$4:$C$1500,"&lt;=606",K$4:K$1500,"&gt;"&amp;K991)+1,"")))))))</f>
        <v/>
      </c>
      <c r="N991" s="99">
        <f>IF(OR($C991="",K991=""),"",IF(OR(AND($C991&gt;=1001,$C991&lt;=1005),AND($C991&gt;=1101,$C991&lt;=1105)),COUNTIFS($C$4:$C$1500,"&gt;=1001",$C$4:$C$1500,"&lt;=1005",K$4:K$1500,"&gt;"&amp;K991)+COUNTIFS($C$4:$C$1500,"&gt;=1101",$C$4:$C$1500,"&lt;=1105",K$4:K$1500,"&gt;"&amp;K991)+1,""))</f>
        <v/>
      </c>
      <c r="O991" s="94" t="n">
        <v>35.65</v>
      </c>
      <c r="P991" s="94" t="n">
        <v>57.28</v>
      </c>
      <c r="Q991" s="94" t="n">
        <v>67.84999999999999</v>
      </c>
      <c r="R991" s="94" t="n">
        <v>51.22</v>
      </c>
      <c r="S991" s="94" t="n">
        <v>69.09</v>
      </c>
      <c r="T991" s="99">
        <f>IF(AND(O991&gt;0,O991&lt;36),1,IF(AND(O991&gt;=36,O991&lt;51),2,IF(AND(O991&gt;=51,O991&lt;71),3,IF(AND(O991&gt;=71,O991&lt;=100),4,))))</f>
        <v/>
      </c>
      <c r="U991" s="99">
        <f>IF(AND(P991&gt;0,P991&lt;41),1,IF(AND(P991&gt;=41,P991&lt;56),2,IF(AND(P991&gt;=56,P991&lt;71),3,IF(AND(P991&gt;=71,P991&lt;=100),4,))))</f>
        <v/>
      </c>
      <c r="V991" s="99">
        <f>IF(AND(Q991&gt;0,Q991&lt;41),1,IF(AND(Q991&gt;=41,Q991&lt;56),2,IF(AND(Q991&gt;=56,Q991&lt;71),3,IF(AND(Q991&gt;=71,Q991&lt;=100),4,))))</f>
        <v/>
      </c>
      <c r="W991" s="99">
        <f>IF(AND(R991&gt;0,R991&lt;36),1,IF(AND(R991&gt;=36,R991&lt;51),2,IF(AND(R991&gt;=51,R991&lt;66),3,IF(AND(R991&gt;=66,R991&lt;=100),4,))))</f>
        <v/>
      </c>
      <c r="X991" s="100">
        <f>IF(AND(S991&gt;0,S991&lt;37),1,IF(AND(S991&gt;=37,S991&lt;58),2,IF(AND(S991&gt;=58,S991&lt;71),3,IF(AND(S991&gt;=71,S991&lt;=100),4,))))</f>
        <v/>
      </c>
      <c r="Y991" s="101">
        <f>IF(SUM(AC991:AG991)=0, "", ROUND(((AC991*3+AD991*3+AE991*3+AF991*3+AG991*1)/13)*5,0))</f>
        <v/>
      </c>
      <c r="Z991" s="99">
        <f>IF(OR($C991="",Y991=""),"",COUNTIFS($C$4:$C$1500,$C991,Y$4:Y$1500,"&gt;"&amp;Y991)+1)</f>
        <v/>
      </c>
      <c r="AA991" s="99">
        <f>IF(OR($C991="",Y991=""),"",IF(AND($C991&gt;=1001,$C991&lt;=1005),COUNTIFS($C$4:$C$1500,"&gt;=1001",$C$4:$C$1500,"&lt;=1005",Y$4:Y$1500,"&gt;"&amp;Y991)+1,IF(AND($C991&gt;=1101,$C991&lt;=1105),COUNTIFS($C$4:$C$1500,"&gt;=1101",$C$4:$C$1500,"&lt;=1105",Y$4:Y$1500,"&gt;"&amp;Y991)+1,IF(AND($C991&gt;=901,$C991&lt;=905),COUNTIFS($C$4:$C$1500,"&gt;=901",$C$4:$C$1500,"&lt;=905",Y$4:Y$1500,"&gt;"&amp;Y991)+1,IF(AND($C991&gt;=801,$C991&lt;=805),COUNTIFS($C$4:$C$1500,"&gt;=801",$C$4:$C$1500,"&lt;=805",Y$4:Y$1500,"&gt;"&amp;Y991)+1,IF(AND($C991&gt;=701,$C991&lt;=705),COUNTIFS($C$4:$C$1500,"&gt;=701",$C$4:$C$1500,"&lt;=705",Y$4:Y$1500,"&gt;"&amp;Y991)+1,IF(AND($C991&gt;=601,$C991&lt;=606),COUNTIFS($C$4:$C$1500,"&gt;=601",$C$4:$C$1500,"&lt;=606",Y$4:Y$1500,"&gt;"&amp;Y991)+1,"")))))))</f>
        <v/>
      </c>
      <c r="AB991" s="99">
        <f>IF(OR($C991="",Y991=""),"",IF(OR(AND($C991&gt;=1001,$C991&lt;=1005),AND($C991&gt;=1101,$C991&lt;=1105)),COUNTIFS($C$4:$C$1500,"&gt;=1001",$C$4:$C$1500,"&lt;=1005",Y$4:Y$1500,"&gt;"&amp;Y991)+COUNTIFS($C$4:$C$1500,"&gt;=1101",$C$4:$C$1500,"&lt;=1105",Y$4:Y$1500,"&gt;"&amp;Y991)+1,""))</f>
        <v/>
      </c>
      <c r="AC991" s="94" t="n">
        <v>44.91</v>
      </c>
      <c r="AD991" s="94" t="n">
        <v>35.3</v>
      </c>
      <c r="AE991" s="94" t="n">
        <v>38.85</v>
      </c>
      <c r="AF991" s="94" t="n">
        <v>34.15</v>
      </c>
      <c r="AG991" s="94" t="n">
        <v>32</v>
      </c>
      <c r="AH991" s="99">
        <f>IF(AND(AC991&gt;0,AC991&lt;36),1,IF(AND(AC991&gt;=36,AC991&lt;51),2,IF(AND(AC991&gt;=51,AC991&lt;71),3,IF(AND(AC991&gt;=71,AC991&lt;=100),4,))))</f>
        <v/>
      </c>
      <c r="AI991" s="99">
        <f>IF(AND(AD991&gt;0,AD991&lt;41),1,IF(AND(AD991&gt;=41,AD991&lt;56),2,IF(AND(AD991&gt;=56,AD991&lt;71),3,IF(AND(AD991&gt;=71,AD991&lt;=100),4,))))</f>
        <v/>
      </c>
      <c r="AJ991" s="99">
        <f>IF(AND(AE991&gt;0,AE991&lt;41),1,IF(AND(AE991&gt;=41,AE991&lt;56),2,IF(AND(AE991&gt;=56,AE991&lt;71),3,IF(AND(AE991&gt;=71,AE991&lt;=100),4,))))</f>
        <v/>
      </c>
      <c r="AK991" s="99">
        <f>IF(AND(AF991&gt;0,AF991&lt;36),1,IF(AND(AF991&gt;=36,AF991&lt;51),2,IF(AND(AF991&gt;=51,AF991&lt;66),3,IF(AND(AF991&gt;=66,AF991&lt;=100),4,))))</f>
        <v/>
      </c>
      <c r="AL991" s="100">
        <f>IF(AND(AG991&gt;0,AG991&lt;37),1,IF(AND(AG991&gt;=37,AG991&lt;58),2,IF(AND(AG991&gt;=58,AG991&lt;71),3,IF(AND(AG991&gt;=71,AG991&lt;=100),4,))))</f>
        <v/>
      </c>
      <c r="AM991" s="101">
        <f>IF((Y991&lt;&gt;"")*(K991&lt;&gt;""),Y991-K991,"")</f>
        <v/>
      </c>
      <c r="AN991" s="99">
        <f>IF((Z991&lt;&gt;"")*(L991&lt;&gt;""),Z991-L991,"")</f>
        <v/>
      </c>
      <c r="AO991" s="99">
        <f>IF((AA991&lt;&gt;"")*(M991&lt;&gt;""),AA991-M991,"")</f>
        <v/>
      </c>
      <c r="AP991" s="99">
        <f>IF((AB991&lt;&gt;"")*(N991&lt;&gt;""),AB991-N991,"")</f>
        <v/>
      </c>
      <c r="AQ991" s="94">
        <f>IF((AC991&lt;&gt;"")*(O991&lt;&gt;""),AC991-O991,"")</f>
        <v/>
      </c>
      <c r="AR991" s="94">
        <f>IF((AD991&lt;&gt;"")*(P991&lt;&gt;""),AD991-P991,"")</f>
        <v/>
      </c>
      <c r="AS991" s="94">
        <f>IF((AE991&lt;&gt;"")*(Q991&lt;&gt;""),AE991-Q991,"")</f>
        <v/>
      </c>
      <c r="AT991" s="94">
        <f>IF((AF991&lt;&gt;"")*(R991&lt;&gt;""),AF991-R991,"")</f>
        <v/>
      </c>
      <c r="AU991" s="94">
        <f>IF((AG991&lt;&gt;"")*(S991&lt;&gt;""),AG991-S991,"")</f>
        <v/>
      </c>
      <c r="AV991" s="99">
        <f>IF((AH991&lt;&gt;"")*(T991&lt;&gt;""),AH991-T991,"")</f>
        <v/>
      </c>
      <c r="AW991" s="99">
        <f>IF((AI991&lt;&gt;"")*(U991&lt;&gt;""),AI991-U991,"")</f>
        <v/>
      </c>
      <c r="AX991" s="99">
        <f>IF((AJ991&lt;&gt;"")*(V991&lt;&gt;""),AJ991-V991,"")</f>
        <v/>
      </c>
      <c r="AY991" s="99">
        <f>IF((AK991&lt;&gt;"")*(W991&lt;&gt;""),AK991-W991,"")</f>
        <v/>
      </c>
      <c r="AZ991" s="102">
        <f>IF((AL991&lt;&gt;"")*(X991&lt;&gt;""),AL991-X991,"")</f>
        <v/>
      </c>
      <c r="BA991" s="50">
        <f>IFERROR(__xludf.dummyfunction("AI(""Actúa como un tutor académico y dirígete personalmente al estudiante "" &amp; I991 &amp; "" "" &amp; J991 &amp; "" "" &amp; G991 &amp; "" "" &amp; H991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AM991 &amp; ""'. Diferencias por área: Matemáticas ("" &amp; AQ991 &amp; ""), Ciencias Natura"&amp;"les ("" &amp; AR991 &amp; ""), Sociales ("" &amp; AS991 &amp; ""), Lectura Crítica ("" &amp; AT991 &amp; "") e Inglés ("" &amp; AU991 &amp; ""). Variación en posición: grupo ("" &amp; AN991 &amp; ""), grado ("" &amp; AO991 &amp; "") y media ("" &amp; AP991 &amp; ""). Puntajes Primer Simulacro: Global "" &amp; K991 &amp; "", Mat "" &amp; "&amp;"O4 &amp; "", Cien "" &amp; P991 &amp; "", Soc "" &amp; Q991 &amp; "", Lec "" &amp; R991 &amp; "", Ing "" &amp; S991 &amp; "". Puntajes Segundo Simulacro: Global "" &amp; Y991 &amp; "", Mat "" &amp; AC991 &amp; "", Cien "" &amp; AD991 &amp; "", Soc "" &amp; AE991 &amp; "", Lec "" &amp; AF991 &amp; "", Ing "" &amp; AG991 &amp; "". Escribe un mensaje motivador"&amp;" y breve (máximo 4 líneas)."")
"),"=AI(""Actúa como un tutor académico y dirígete personalmente al estudiante "" &amp; I991 &amp; "" "" &amp; J991 &amp; "" "" &amp; G991 &amp; "" "" &amp; H991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AM991 &amp; ""'. Diferencias por área: Matemáticas ("" &amp; AQ991 &amp; ""), Ciencias Natur"&amp;"ales ("" &amp; AR991 &amp; ""), Sociales ("" &amp; AS991 &amp; ""), Lectura Crítica ("" &amp; AT991 &amp; "") e Inglés ("" &amp; AU991 &amp; ""). Variación en posición: grupo ("" &amp; AN991 &amp; ""), grado ("" &amp; AO991 &amp; "") y media ("" &amp; AP991 &amp; ""). Puntajes Primer Simulacro: Global "" &amp; K991 &amp; "", Mat "" &amp;"&amp;" O991 &amp; "", Cien "" &amp; P991 &amp; "", Soc "" &amp; Q991 &amp; "", Lec "" &amp; R991 &amp; "", Ing "" &amp; S991 &amp; "". Puntajes Segundo Simulacro: Global "" &amp; Y991 &amp; "", Mat "" &amp; AC991 &amp; "", Cien "" &amp; AD991 &amp; "", Soc "" &amp; AE991 &amp; "", Lec "" &amp; AF991 &amp; "", Ing "" &amp; AG991 &amp; "". Escribe un mensaje motivado"&amp;"r y breve (máximo 4 líneas)."")
")</f>
        <v/>
      </c>
      <c r="BB991" s="119">
        <f>IF(SUM(BC991:BG991)=0,"",IF(BG991="",ROUND(((BC991*3+BD991*3+BE991*3+BF991*3)/12)*5,0),ROUND(((BC991*3+BD991*3+BE991*3+BF991*3+BG991*1)/13)*5,0)))</f>
        <v/>
      </c>
      <c r="BC991" s="119" t="n">
        <v>50</v>
      </c>
      <c r="BD991" s="119" t="n">
        <v>47</v>
      </c>
      <c r="BE991" s="119" t="n">
        <v>36</v>
      </c>
      <c r="BF991" s="119" t="n">
        <v>50</v>
      </c>
      <c r="BG991" s="119" t="n">
        <v>49</v>
      </c>
      <c r="BH991" s="41">
        <f>IF(AND(ISNUMBER(BB991),ISNUMBER(Y991)),BB991-Y991,"")</f>
        <v/>
      </c>
      <c r="BI991" s="119" t="n"/>
      <c r="BJ991" s="119" t="n"/>
      <c r="BK991" s="119" t="n"/>
      <c r="BL991" s="119" t="n"/>
      <c r="BM991" s="119" t="n"/>
    </row>
    <row r="992" ht="15.75" customHeight="1" s="42">
      <c r="A992" s="93" t="n"/>
      <c r="B992" s="94" t="inlineStr">
        <is>
          <t>Bachillerato</t>
        </is>
      </c>
      <c r="C992" s="94" t="n">
        <v>1104</v>
      </c>
      <c r="D992" s="94" t="n"/>
      <c r="E992" s="95" t="n">
        <v>1020114167</v>
      </c>
      <c r="F992" s="96">
        <f>TRIM(G992&amp;" "&amp;H992&amp;" "&amp;I992&amp;" "&amp;J992)</f>
        <v/>
      </c>
      <c r="G992" s="94" t="inlineStr">
        <is>
          <t>León</t>
        </is>
      </c>
      <c r="H992" s="94" t="inlineStr">
        <is>
          <t>Correa</t>
        </is>
      </c>
      <c r="I992" s="94" t="inlineStr">
        <is>
          <t>Haidervit</t>
        </is>
      </c>
      <c r="J992" s="97" t="n"/>
      <c r="K992" s="98">
        <f>IF(SUM(O992:S992)=0, "", ROUND(((O992*3+P992*3+Q992*3+R992*3+S992*1)/13)*5,0))</f>
        <v/>
      </c>
      <c r="L992" s="99">
        <f>IF(OR($C992="",K992=""),"",COUNTIFS($C$4:$C$1500,$C992,K$4:K$1500,"&gt;"&amp;K992)+1)</f>
        <v/>
      </c>
      <c r="M992" s="99">
        <f>IF(OR($C992="",K992=""),"",IF(AND($C992&gt;=1001,$C992&lt;=1005),COUNTIFS($C$4:$C$1500,"&gt;=1001",$C$4:$C$1500,"&lt;=1005",K$4:K$1500,"&gt;"&amp;K992)+1,IF(AND($C992&gt;=1101,$C992&lt;=1105),COUNTIFS($C$4:$C$1500,"&gt;=1101",$C$4:$C$1500,"&lt;=1105",K$4:K$1500,"&gt;"&amp;K992)+1,IF(AND($C992&gt;=901,$C992&lt;=905),COUNTIFS($C$4:$C$1500,"&gt;=901",$C$4:$C$1500,"&lt;=905",K$4:K$1500,"&gt;"&amp;K992)+1,IF(AND($C992&gt;=801,$C992&lt;=805),COUNTIFS($C$4:$C$1500,"&gt;=801",$C$4:$C$1500,"&lt;=805",K$4:K$1500,"&gt;"&amp;K992)+1,IF(AND($C992&gt;=701,$C992&lt;=705),COUNTIFS($C$4:$C$1500,"&gt;=701",$C$4:$C$1500,"&lt;=705",K$4:K$1500,"&gt;"&amp;K992)+1,IF(AND($C992&gt;=601,$C992&lt;=606),COUNTIFS($C$4:$C$1500,"&gt;=601",$C$4:$C$1500,"&lt;=606",K$4:K$1500,"&gt;"&amp;K992)+1,"")))))))</f>
        <v/>
      </c>
      <c r="N992" s="99">
        <f>IF(OR($C992="",K992=""),"",IF(OR(AND($C992&gt;=1001,$C992&lt;=1005),AND($C992&gt;=1101,$C992&lt;=1105)),COUNTIFS($C$4:$C$1500,"&gt;=1001",$C$4:$C$1500,"&lt;=1005",K$4:K$1500,"&gt;"&amp;K992)+COUNTIFS($C$4:$C$1500,"&gt;=1101",$C$4:$C$1500,"&lt;=1105",K$4:K$1500,"&gt;"&amp;K992)+1,""))</f>
        <v/>
      </c>
      <c r="O992" s="94" t="n">
        <v>53.53</v>
      </c>
      <c r="P992" s="94" t="n">
        <v>69.67</v>
      </c>
      <c r="Q992" s="94" t="n">
        <v>69.41</v>
      </c>
      <c r="R992" s="94" t="n">
        <v>46.34</v>
      </c>
      <c r="S992" s="94" t="n">
        <v>69.09</v>
      </c>
      <c r="T992" s="99">
        <f>IF(AND(O992&gt;0,O992&lt;36),1,IF(AND(O992&gt;=36,O992&lt;51),2,IF(AND(O992&gt;=51,O992&lt;71),3,IF(AND(O992&gt;=71,O992&lt;=100),4,))))</f>
        <v/>
      </c>
      <c r="U992" s="99">
        <f>IF(AND(P992&gt;0,P992&lt;41),1,IF(AND(P992&gt;=41,P992&lt;56),2,IF(AND(P992&gt;=56,P992&lt;71),3,IF(AND(P992&gt;=71,P992&lt;=100),4,))))</f>
        <v/>
      </c>
      <c r="V992" s="99">
        <f>IF(AND(Q992&gt;0,Q992&lt;41),1,IF(AND(Q992&gt;=41,Q992&lt;56),2,IF(AND(Q992&gt;=56,Q992&lt;71),3,IF(AND(Q992&gt;=71,Q992&lt;=100),4,))))</f>
        <v/>
      </c>
      <c r="W992" s="99">
        <f>IF(AND(R992&gt;0,R992&lt;36),1,IF(AND(R992&gt;=36,R992&lt;51),2,IF(AND(R992&gt;=51,R992&lt;66),3,IF(AND(R992&gt;=66,R992&lt;=100),4,))))</f>
        <v/>
      </c>
      <c r="X992" s="100">
        <f>IF(AND(S992&gt;0,S992&lt;37),1,IF(AND(S992&gt;=37,S992&lt;58),2,IF(AND(S992&gt;=58,S992&lt;71),3,IF(AND(S992&gt;=71,S992&lt;=100),4,))))</f>
        <v/>
      </c>
      <c r="Y992" s="101">
        <f>IF(SUM(AC992:AG992)=0, "", ROUND(((AC992*3+AD992*3+AE992*3+AF992*3+AG992*1)/13)*5,0))</f>
        <v/>
      </c>
      <c r="Z992" s="99">
        <f>IF(OR($C992="",Y992=""),"",COUNTIFS($C$4:$C$1500,$C992,Y$4:Y$1500,"&gt;"&amp;Y992)+1)</f>
        <v/>
      </c>
      <c r="AA992" s="99">
        <f>IF(OR($C992="",Y992=""),"",IF(AND($C992&gt;=1001,$C992&lt;=1005),COUNTIFS($C$4:$C$1500,"&gt;=1001",$C$4:$C$1500,"&lt;=1005",Y$4:Y$1500,"&gt;"&amp;Y992)+1,IF(AND($C992&gt;=1101,$C992&lt;=1105),COUNTIFS($C$4:$C$1500,"&gt;=1101",$C$4:$C$1500,"&lt;=1105",Y$4:Y$1500,"&gt;"&amp;Y992)+1,IF(AND($C992&gt;=901,$C992&lt;=905),COUNTIFS($C$4:$C$1500,"&gt;=901",$C$4:$C$1500,"&lt;=905",Y$4:Y$1500,"&gt;"&amp;Y992)+1,IF(AND($C992&gt;=801,$C992&lt;=805),COUNTIFS($C$4:$C$1500,"&gt;=801",$C$4:$C$1500,"&lt;=805",Y$4:Y$1500,"&gt;"&amp;Y992)+1,IF(AND($C992&gt;=701,$C992&lt;=705),COUNTIFS($C$4:$C$1500,"&gt;=701",$C$4:$C$1500,"&lt;=705",Y$4:Y$1500,"&gt;"&amp;Y992)+1,IF(AND($C992&gt;=601,$C992&lt;=606),COUNTIFS($C$4:$C$1500,"&gt;=601",$C$4:$C$1500,"&lt;=606",Y$4:Y$1500,"&gt;"&amp;Y992)+1,"")))))))</f>
        <v/>
      </c>
      <c r="AB992" s="99">
        <f>IF(OR($C992="",Y992=""),"",IF(OR(AND($C992&gt;=1001,$C992&lt;=1005),AND($C992&gt;=1101,$C992&lt;=1105)),COUNTIFS($C$4:$C$1500,"&gt;=1001",$C$4:$C$1500,"&lt;=1005",Y$4:Y$1500,"&gt;"&amp;Y992)+COUNTIFS($C$4:$C$1500,"&gt;=1101",$C$4:$C$1500,"&lt;=1105",Y$4:Y$1500,"&gt;"&amp;Y992)+1,""))</f>
        <v/>
      </c>
      <c r="AC992" s="94" t="n">
        <v>46.6</v>
      </c>
      <c r="AD992" s="94" t="n">
        <v>54.8</v>
      </c>
      <c r="AE992" s="94" t="n">
        <v>62.19</v>
      </c>
      <c r="AF992" s="94" t="n">
        <v>60.98</v>
      </c>
      <c r="AG992" s="94" t="n">
        <v>58</v>
      </c>
      <c r="AH992" s="99">
        <f>IF(AND(AC992&gt;0,AC992&lt;36),1,IF(AND(AC992&gt;=36,AC992&lt;51),2,IF(AND(AC992&gt;=51,AC992&lt;71),3,IF(AND(AC992&gt;=71,AC992&lt;=100),4,))))</f>
        <v/>
      </c>
      <c r="AI992" s="99">
        <f>IF(AND(AD992&gt;0,AD992&lt;41),1,IF(AND(AD992&gt;=41,AD992&lt;56),2,IF(AND(AD992&gt;=56,AD992&lt;71),3,IF(AND(AD992&gt;=71,AD992&lt;=100),4,))))</f>
        <v/>
      </c>
      <c r="AJ992" s="99">
        <f>IF(AND(AE992&gt;0,AE992&lt;41),1,IF(AND(AE992&gt;=41,AE992&lt;56),2,IF(AND(AE992&gt;=56,AE992&lt;71),3,IF(AND(AE992&gt;=71,AE992&lt;=100),4,))))</f>
        <v/>
      </c>
      <c r="AK992" s="99">
        <f>IF(AND(AF992&gt;0,AF992&lt;36),1,IF(AND(AF992&gt;=36,AF992&lt;51),2,IF(AND(AF992&gt;=51,AF992&lt;66),3,IF(AND(AF992&gt;=66,AF992&lt;=100),4,))))</f>
        <v/>
      </c>
      <c r="AL992" s="100">
        <f>IF(AND(AG992&gt;0,AG992&lt;37),1,IF(AND(AG992&gt;=37,AG992&lt;58),2,IF(AND(AG992&gt;=58,AG992&lt;71),3,IF(AND(AG992&gt;=71,AG992&lt;=100),4,))))</f>
        <v/>
      </c>
      <c r="AM992" s="101">
        <f>IF((Y992&lt;&gt;"")*(K992&lt;&gt;""),Y992-K992,"")</f>
        <v/>
      </c>
      <c r="AN992" s="99">
        <f>IF((Z992&lt;&gt;"")*(L992&lt;&gt;""),Z992-L992,"")</f>
        <v/>
      </c>
      <c r="AO992" s="99">
        <f>IF((AA992&lt;&gt;"")*(M992&lt;&gt;""),AA992-M992,"")</f>
        <v/>
      </c>
      <c r="AP992" s="99">
        <f>IF((AB992&lt;&gt;"")*(N992&lt;&gt;""),AB992-N992,"")</f>
        <v/>
      </c>
      <c r="AQ992" s="94">
        <f>IF((AC992&lt;&gt;"")*(O992&lt;&gt;""),AC992-O992,"")</f>
        <v/>
      </c>
      <c r="AR992" s="94">
        <f>IF((AD992&lt;&gt;"")*(P992&lt;&gt;""),AD992-P992,"")</f>
        <v/>
      </c>
      <c r="AS992" s="94">
        <f>IF((AE992&lt;&gt;"")*(Q992&lt;&gt;""),AE992-Q992,"")</f>
        <v/>
      </c>
      <c r="AT992" s="94">
        <f>IF((AF992&lt;&gt;"")*(R992&lt;&gt;""),AF992-R992,"")</f>
        <v/>
      </c>
      <c r="AU992" s="94">
        <f>IF((AG992&lt;&gt;"")*(S992&lt;&gt;""),AG992-S992,"")</f>
        <v/>
      </c>
      <c r="AV992" s="99">
        <f>IF((AH992&lt;&gt;"")*(T992&lt;&gt;""),AH992-T992,"")</f>
        <v/>
      </c>
      <c r="AW992" s="99">
        <f>IF((AI992&lt;&gt;"")*(U992&lt;&gt;""),AI992-U992,"")</f>
        <v/>
      </c>
      <c r="AX992" s="99">
        <f>IF((AJ992&lt;&gt;"")*(V992&lt;&gt;""),AJ992-V992,"")</f>
        <v/>
      </c>
      <c r="AY992" s="99">
        <f>IF((AK992&lt;&gt;"")*(W992&lt;&gt;""),AK992-W992,"")</f>
        <v/>
      </c>
      <c r="AZ992" s="102">
        <f>IF((AL992&lt;&gt;"")*(X992&lt;&gt;""),AL992-X992,"")</f>
        <v/>
      </c>
      <c r="BA992" s="50">
        <f>IFERROR(__xludf.dummyfunction("AI(""Actúa como un tutor académico y dirígete personalmente al estudiante "" &amp; I992 &amp; "" "" &amp; J992 &amp; "" "" &amp; G992 &amp; "" "" &amp; H992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AM992 &amp; ""'. Diferencias por área: Matemáticas ("" &amp; AQ992 &amp; ""), Ciencias Natura"&amp;"les ("" &amp; AR992 &amp; ""), Sociales ("" &amp; AS992 &amp; ""), Lectura Crítica ("" &amp; AT992 &amp; "") e Inglés ("" &amp; AU992 &amp; ""). Variación en posición: grupo ("" &amp; AN992 &amp; ""), grado ("" &amp; AO992 &amp; "") y media ("" &amp; AP992 &amp; ""). Puntajes Primer Simulacro: Global "" &amp; K992 &amp; "", Mat "" &amp; "&amp;"O4 &amp; "", Cien "" &amp; P992 &amp; "", Soc "" &amp; Q992 &amp; "", Lec "" &amp; R992 &amp; "", Ing "" &amp; S992 &amp; "". Puntajes Segundo Simulacro: Global "" &amp; Y992 &amp; "", Mat "" &amp; AC992 &amp; "", Cien "" &amp; AD992 &amp; "", Soc "" &amp; AE992 &amp; "", Lec "" &amp; AF992 &amp; "", Ing "" &amp; AG992 &amp; "". Escribe un mensaje motivador"&amp;" y breve (máximo 4 líneas)."")
"),"=AI(""Actúa como un tutor académico y dirígete personalmente al estudiante "" &amp; I992 &amp; "" "" &amp; J992 &amp; "" "" &amp; G992 &amp; "" "" &amp; H992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AM992 &amp; ""'. Diferencias por área: Matemáticas ("" &amp; AQ992 &amp; ""), Ciencias Natur"&amp;"ales ("" &amp; AR992 &amp; ""), Sociales ("" &amp; AS992 &amp; ""), Lectura Crítica ("" &amp; AT992 &amp; "") e Inglés ("" &amp; AU992 &amp; ""). Variación en posición: grupo ("" &amp; AN992 &amp; ""), grado ("" &amp; AO992 &amp; "") y media ("" &amp; AP992 &amp; ""). Puntajes Primer Simulacro: Global "" &amp; K992 &amp; "", Mat "" &amp;"&amp;" O992 &amp; "", Cien "" &amp; P992 &amp; "", Soc "" &amp; Q992 &amp; "", Lec "" &amp; R992 &amp; "", Ing "" &amp; S992 &amp; "". Puntajes Segundo Simulacro: Global "" &amp; Y992 &amp; "", Mat "" &amp; AC992 &amp; "", Cien "" &amp; AD992 &amp; "", Soc "" &amp; AE992 &amp; "", Lec "" &amp; AF992 &amp; "", Ing "" &amp; AG992 &amp; "". Escribe un mensaje motivado"&amp;"r y breve (máximo 4 líneas)."")
")</f>
        <v/>
      </c>
      <c r="BB992" s="119">
        <f>IF(SUM(BC992:BG992)=0,"",IF(BG992="",ROUND(((BC992*3+BD992*3+BE992*3+BF992*3)/12)*5,0),ROUND(((BC992*3+BD992*3+BE992*3+BF992*3+BG992*1)/13)*5,0)))</f>
        <v/>
      </c>
      <c r="BC992" s="119" t="n"/>
      <c r="BD992" s="119" t="n"/>
      <c r="BE992" s="119" t="n"/>
      <c r="BF992" s="119" t="n"/>
      <c r="BG992" s="119" t="n"/>
      <c r="BH992" s="41">
        <f>IF(AND(ISNUMBER(BB992),ISNUMBER(Y992)),BB992-Y992,"")</f>
        <v/>
      </c>
      <c r="BI992" s="119" t="n"/>
      <c r="BJ992" s="119" t="n"/>
      <c r="BK992" s="119" t="n"/>
      <c r="BL992" s="119" t="n"/>
      <c r="BM992" s="119" t="n"/>
    </row>
    <row r="993" ht="15.75" customHeight="1" s="42">
      <c r="A993" s="93" t="n"/>
      <c r="B993" s="94" t="inlineStr">
        <is>
          <t>Bachillerato</t>
        </is>
      </c>
      <c r="C993" s="94" t="n">
        <v>1104</v>
      </c>
      <c r="D993" s="94" t="n"/>
      <c r="E993" s="95" t="n">
        <v>1011592407</v>
      </c>
      <c r="F993" s="96">
        <f>TRIM(G993&amp;" "&amp;H993&amp;" "&amp;I993&amp;" "&amp;J993)</f>
        <v/>
      </c>
      <c r="G993" s="94" t="inlineStr">
        <is>
          <t>López</t>
        </is>
      </c>
      <c r="H993" s="94" t="inlineStr">
        <is>
          <t>Vásquez</t>
        </is>
      </c>
      <c r="I993" s="94" t="inlineStr">
        <is>
          <t>Sara</t>
        </is>
      </c>
      <c r="J993" s="97" t="n"/>
      <c r="K993" s="98">
        <f>IF(SUM(O993:S993)=0, "", ROUND(((O993*3+P993*3+Q993*3+R993*3+S993*1)/13)*5,0))</f>
        <v/>
      </c>
      <c r="L993" s="99">
        <f>IF(OR($C993="",K993=""),"",COUNTIFS($C$4:$C$1500,$C993,K$4:K$1500,"&gt;"&amp;K993)+1)</f>
        <v/>
      </c>
      <c r="M993" s="99">
        <f>IF(OR($C993="",K993=""),"",IF(AND($C993&gt;=1001,$C993&lt;=1005),COUNTIFS($C$4:$C$1500,"&gt;=1001",$C$4:$C$1500,"&lt;=1005",K$4:K$1500,"&gt;"&amp;K993)+1,IF(AND($C993&gt;=1101,$C993&lt;=1105),COUNTIFS($C$4:$C$1500,"&gt;=1101",$C$4:$C$1500,"&lt;=1105",K$4:K$1500,"&gt;"&amp;K993)+1,IF(AND($C993&gt;=901,$C993&lt;=905),COUNTIFS($C$4:$C$1500,"&gt;=901",$C$4:$C$1500,"&lt;=905",K$4:K$1500,"&gt;"&amp;K993)+1,IF(AND($C993&gt;=801,$C993&lt;=805),COUNTIFS($C$4:$C$1500,"&gt;=801",$C$4:$C$1500,"&lt;=805",K$4:K$1500,"&gt;"&amp;K993)+1,IF(AND($C993&gt;=701,$C993&lt;=705),COUNTIFS($C$4:$C$1500,"&gt;=701",$C$4:$C$1500,"&lt;=705",K$4:K$1500,"&gt;"&amp;K993)+1,IF(AND($C993&gt;=601,$C993&lt;=606),COUNTIFS($C$4:$C$1500,"&gt;=601",$C$4:$C$1500,"&lt;=606",K$4:K$1500,"&gt;"&amp;K993)+1,"")))))))</f>
        <v/>
      </c>
      <c r="N993" s="99">
        <f>IF(OR($C993="",K993=""),"",IF(OR(AND($C993&gt;=1001,$C993&lt;=1005),AND($C993&gt;=1101,$C993&lt;=1105)),COUNTIFS($C$4:$C$1500,"&gt;=1001",$C$4:$C$1500,"&lt;=1005",K$4:K$1500,"&gt;"&amp;K993)+COUNTIFS($C$4:$C$1500,"&gt;=1101",$C$4:$C$1500,"&lt;=1105",K$4:K$1500,"&gt;"&amp;K993)+1,""))</f>
        <v/>
      </c>
      <c r="O993" s="94" t="n">
        <v>46.05</v>
      </c>
      <c r="P993" s="94" t="n">
        <v>66.42</v>
      </c>
      <c r="Q993" s="94" t="n">
        <v>64.72</v>
      </c>
      <c r="R993" s="94" t="n">
        <v>70.73</v>
      </c>
      <c r="S993" s="94" t="n">
        <v>54.55</v>
      </c>
      <c r="T993" s="99">
        <f>IF(AND(O993&gt;0,O993&lt;36),1,IF(AND(O993&gt;=36,O993&lt;51),2,IF(AND(O993&gt;=51,O993&lt;71),3,IF(AND(O993&gt;=71,O993&lt;=100),4,))))</f>
        <v/>
      </c>
      <c r="U993" s="99">
        <f>IF(AND(P993&gt;0,P993&lt;41),1,IF(AND(P993&gt;=41,P993&lt;56),2,IF(AND(P993&gt;=56,P993&lt;71),3,IF(AND(P993&gt;=71,P993&lt;=100),4,))))</f>
        <v/>
      </c>
      <c r="V993" s="99">
        <f>IF(AND(Q993&gt;0,Q993&lt;41),1,IF(AND(Q993&gt;=41,Q993&lt;56),2,IF(AND(Q993&gt;=56,Q993&lt;71),3,IF(AND(Q993&gt;=71,Q993&lt;=100),4,))))</f>
        <v/>
      </c>
      <c r="W993" s="99">
        <f>IF(AND(R993&gt;0,R993&lt;36),1,IF(AND(R993&gt;=36,R993&lt;51),2,IF(AND(R993&gt;=51,R993&lt;66),3,IF(AND(R993&gt;=66,R993&lt;=100),4,))))</f>
        <v/>
      </c>
      <c r="X993" s="100">
        <f>IF(AND(S993&gt;0,S993&lt;37),1,IF(AND(S993&gt;=37,S993&lt;58),2,IF(AND(S993&gt;=58,S993&lt;71),3,IF(AND(S993&gt;=71,S993&lt;=100),4,))))</f>
        <v/>
      </c>
      <c r="Y993" s="101">
        <f>IF(SUM(AC993:AG993)=0, "", ROUND(((AC993*3+AD993*3+AE993*3+AF993*3+AG993*1)/13)*5,0))</f>
        <v/>
      </c>
      <c r="Z993" s="99">
        <f>IF(OR($C993="",Y993=""),"",COUNTIFS($C$4:$C$1500,$C993,Y$4:Y$1500,"&gt;"&amp;Y993)+1)</f>
        <v/>
      </c>
      <c r="AA993" s="99">
        <f>IF(OR($C993="",Y993=""),"",IF(AND($C993&gt;=1001,$C993&lt;=1005),COUNTIFS($C$4:$C$1500,"&gt;=1001",$C$4:$C$1500,"&lt;=1005",Y$4:Y$1500,"&gt;"&amp;Y993)+1,IF(AND($C993&gt;=1101,$C993&lt;=1105),COUNTIFS($C$4:$C$1500,"&gt;=1101",$C$4:$C$1500,"&lt;=1105",Y$4:Y$1500,"&gt;"&amp;Y993)+1,IF(AND($C993&gt;=901,$C993&lt;=905),COUNTIFS($C$4:$C$1500,"&gt;=901",$C$4:$C$1500,"&lt;=905",Y$4:Y$1500,"&gt;"&amp;Y993)+1,IF(AND($C993&gt;=801,$C993&lt;=805),COUNTIFS($C$4:$C$1500,"&gt;=801",$C$4:$C$1500,"&lt;=805",Y$4:Y$1500,"&gt;"&amp;Y993)+1,IF(AND($C993&gt;=701,$C993&lt;=705),COUNTIFS($C$4:$C$1500,"&gt;=701",$C$4:$C$1500,"&lt;=705",Y$4:Y$1500,"&gt;"&amp;Y993)+1,IF(AND($C993&gt;=601,$C993&lt;=606),COUNTIFS($C$4:$C$1500,"&gt;=601",$C$4:$C$1500,"&lt;=606",Y$4:Y$1500,"&gt;"&amp;Y993)+1,"")))))))</f>
        <v/>
      </c>
      <c r="AB993" s="99">
        <f>IF(OR($C993="",Y993=""),"",IF(OR(AND($C993&gt;=1001,$C993&lt;=1005),AND($C993&gt;=1101,$C993&lt;=1105)),COUNTIFS($C$4:$C$1500,"&gt;=1001",$C$4:$C$1500,"&lt;=1005",Y$4:Y$1500,"&gt;"&amp;Y993)+COUNTIFS($C$4:$C$1500,"&gt;=1101",$C$4:$C$1500,"&lt;=1105",Y$4:Y$1500,"&gt;"&amp;Y993)+1,""))</f>
        <v/>
      </c>
      <c r="AC993" s="94" t="n">
        <v>32.99</v>
      </c>
      <c r="AD993" s="94" t="n">
        <v>46.56</v>
      </c>
      <c r="AE993" s="94" t="n">
        <v>47.15</v>
      </c>
      <c r="AF993" s="94" t="n">
        <v>48.78</v>
      </c>
      <c r="AG993" s="94" t="n">
        <v>76</v>
      </c>
      <c r="AH993" s="99">
        <f>IF(AND(AC993&gt;0,AC993&lt;36),1,IF(AND(AC993&gt;=36,AC993&lt;51),2,IF(AND(AC993&gt;=51,AC993&lt;71),3,IF(AND(AC993&gt;=71,AC993&lt;=100),4,))))</f>
        <v/>
      </c>
      <c r="AI993" s="99">
        <f>IF(AND(AD993&gt;0,AD993&lt;41),1,IF(AND(AD993&gt;=41,AD993&lt;56),2,IF(AND(AD993&gt;=56,AD993&lt;71),3,IF(AND(AD993&gt;=71,AD993&lt;=100),4,))))</f>
        <v/>
      </c>
      <c r="AJ993" s="99">
        <f>IF(AND(AE993&gt;0,AE993&lt;41),1,IF(AND(AE993&gt;=41,AE993&lt;56),2,IF(AND(AE993&gt;=56,AE993&lt;71),3,IF(AND(AE993&gt;=71,AE993&lt;=100),4,))))</f>
        <v/>
      </c>
      <c r="AK993" s="99">
        <f>IF(AND(AF993&gt;0,AF993&lt;36),1,IF(AND(AF993&gt;=36,AF993&lt;51),2,IF(AND(AF993&gt;=51,AF993&lt;66),3,IF(AND(AF993&gt;=66,AF993&lt;=100),4,))))</f>
        <v/>
      </c>
      <c r="AL993" s="100">
        <f>IF(AND(AG993&gt;0,AG993&lt;37),1,IF(AND(AG993&gt;=37,AG993&lt;58),2,IF(AND(AG993&gt;=58,AG993&lt;71),3,IF(AND(AG993&gt;=71,AG993&lt;=100),4,))))</f>
        <v/>
      </c>
      <c r="AM993" s="101">
        <f>IF((Y993&lt;&gt;"")*(K993&lt;&gt;""),Y993-K993,"")</f>
        <v/>
      </c>
      <c r="AN993" s="99">
        <f>IF((Z993&lt;&gt;"")*(L993&lt;&gt;""),Z993-L993,"")</f>
        <v/>
      </c>
      <c r="AO993" s="99">
        <f>IF((AA993&lt;&gt;"")*(M993&lt;&gt;""),AA993-M993,"")</f>
        <v/>
      </c>
      <c r="AP993" s="99">
        <f>IF((AB993&lt;&gt;"")*(N993&lt;&gt;""),AB993-N993,"")</f>
        <v/>
      </c>
      <c r="AQ993" s="94">
        <f>IF((AC993&lt;&gt;"")*(O993&lt;&gt;""),AC993-O993,"")</f>
        <v/>
      </c>
      <c r="AR993" s="94">
        <f>IF((AD993&lt;&gt;"")*(P993&lt;&gt;""),AD993-P993,"")</f>
        <v/>
      </c>
      <c r="AS993" s="94">
        <f>IF((AE993&lt;&gt;"")*(Q993&lt;&gt;""),AE993-Q993,"")</f>
        <v/>
      </c>
      <c r="AT993" s="94">
        <f>IF((AF993&lt;&gt;"")*(R993&lt;&gt;""),AF993-R993,"")</f>
        <v/>
      </c>
      <c r="AU993" s="94">
        <f>IF((AG993&lt;&gt;"")*(S993&lt;&gt;""),AG993-S993,"")</f>
        <v/>
      </c>
      <c r="AV993" s="99">
        <f>IF((AH993&lt;&gt;"")*(T993&lt;&gt;""),AH993-T993,"")</f>
        <v/>
      </c>
      <c r="AW993" s="99">
        <f>IF((AI993&lt;&gt;"")*(U993&lt;&gt;""),AI993-U993,"")</f>
        <v/>
      </c>
      <c r="AX993" s="99">
        <f>IF((AJ993&lt;&gt;"")*(V993&lt;&gt;""),AJ993-V993,"")</f>
        <v/>
      </c>
      <c r="AY993" s="99">
        <f>IF((AK993&lt;&gt;"")*(W993&lt;&gt;""),AK993-W993,"")</f>
        <v/>
      </c>
      <c r="AZ993" s="102">
        <f>IF((AL993&lt;&gt;"")*(X993&lt;&gt;""),AL993-X993,"")</f>
        <v/>
      </c>
      <c r="BA993" s="50">
        <f>IFERROR(__xludf.dummyfunction("AI(""Actúa como un tutor académico y dirígete personalmente al estudiante "" &amp; I993 &amp; "" "" &amp; J993 &amp; "" "" &amp; G993 &amp; "" "" &amp; H993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AM993 &amp; ""'. Diferencias por área: Matemáticas ("" &amp; AQ993 &amp; ""), Ciencias Natura"&amp;"les ("" &amp; AR993 &amp; ""), Sociales ("" &amp; AS993 &amp; ""), Lectura Crítica ("" &amp; AT993 &amp; "") e Inglés ("" &amp; AU993 &amp; ""). Variación en posición: grupo ("" &amp; AN993 &amp; ""), grado ("" &amp; AO993 &amp; "") y media ("" &amp; AP993 &amp; ""). Puntajes Primer Simulacro: Global "" &amp; K993 &amp; "", Mat "" &amp; "&amp;"O4 &amp; "", Cien "" &amp; P993 &amp; "", Soc "" &amp; Q993 &amp; "", Lec "" &amp; R993 &amp; "", Ing "" &amp; S993 &amp; "". Puntajes Segundo Simulacro: Global "" &amp; Y993 &amp; "", Mat "" &amp; AC993 &amp; "", Cien "" &amp; AD993 &amp; "", Soc "" &amp; AE993 &amp; "", Lec "" &amp; AF993 &amp; "", Ing "" &amp; AG993 &amp; "". Escribe un mensaje motivador"&amp;" y breve (máximo 4 líneas)."")
"),"=AI(""Actúa como un tutor académico y dirígete personalmente al estudiante "" &amp; I993 &amp; "" "" &amp; J993 &amp; "" "" &amp; G993 &amp; "" "" &amp; H993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AM993 &amp; ""'. Diferencias por área: Matemáticas ("" &amp; AQ993 &amp; ""), Ciencias Natur"&amp;"ales ("" &amp; AR993 &amp; ""), Sociales ("" &amp; AS993 &amp; ""), Lectura Crítica ("" &amp; AT993 &amp; "") e Inglés ("" &amp; AU993 &amp; ""). Variación en posición: grupo ("" &amp; AN993 &amp; ""), grado ("" &amp; AO993 &amp; "") y media ("" &amp; AP993 &amp; ""). Puntajes Primer Simulacro: Global "" &amp; K993 &amp; "", Mat "" &amp;"&amp;" O993 &amp; "", Cien "" &amp; P993 &amp; "", Soc "" &amp; Q993 &amp; "", Lec "" &amp; R993 &amp; "", Ing "" &amp; S993 &amp; "". Puntajes Segundo Simulacro: Global "" &amp; Y993 &amp; "", Mat "" &amp; AC993 &amp; "", Cien "" &amp; AD993 &amp; "", Soc "" &amp; AE993 &amp; "", Lec "" &amp; AF993 &amp; "", Ing "" &amp; AG993 &amp; "". Escribe un mensaje motivado"&amp;"r y breve (máximo 4 líneas)."")
")</f>
        <v/>
      </c>
      <c r="BB993" s="119">
        <f>IF(SUM(BC993:BG993)=0,"",IF(BG993="",ROUND(((BC993*3+BD993*3+BE993*3+BF993*3)/12)*5,0),ROUND(((BC993*3+BD993*3+BE993*3+BF993*3+BG993*1)/13)*5,0)))</f>
        <v/>
      </c>
      <c r="BC993" s="119" t="n">
        <v>61</v>
      </c>
      <c r="BD993" s="119" t="n">
        <v>64</v>
      </c>
      <c r="BE993" s="119" t="n">
        <v>54</v>
      </c>
      <c r="BF993" s="119" t="n">
        <v>66</v>
      </c>
      <c r="BG993" s="119" t="n">
        <v>57</v>
      </c>
      <c r="BH993" s="41">
        <f>IF(AND(ISNUMBER(BB993),ISNUMBER(Y993)),BB993-Y993,"")</f>
        <v/>
      </c>
      <c r="BI993" s="119" t="n"/>
      <c r="BJ993" s="119" t="n"/>
      <c r="BK993" s="119" t="n"/>
      <c r="BL993" s="119" t="n"/>
      <c r="BM993" s="119" t="n"/>
    </row>
    <row r="994" ht="15.75" customHeight="1" s="42">
      <c r="A994" s="93" t="n"/>
      <c r="B994" s="94" t="inlineStr">
        <is>
          <t>Bachillerato</t>
        </is>
      </c>
      <c r="C994" s="94" t="n">
        <v>1104</v>
      </c>
      <c r="D994" s="94" t="n"/>
      <c r="E994" s="95" t="n">
        <v>1011593299</v>
      </c>
      <c r="F994" s="96">
        <f>TRIM(G994&amp;" "&amp;H994&amp;" "&amp;I994&amp;" "&amp;J994)</f>
        <v/>
      </c>
      <c r="G994" s="94" t="inlineStr">
        <is>
          <t>Mesa</t>
        </is>
      </c>
      <c r="H994" s="94" t="inlineStr">
        <is>
          <t>Tilano</t>
        </is>
      </c>
      <c r="I994" s="94" t="inlineStr">
        <is>
          <t>Sebastián</t>
        </is>
      </c>
      <c r="J994" s="97" t="n"/>
      <c r="K994" s="98">
        <f>IF(SUM(O994:S994)=0, "", ROUND(((O994*3+P994*3+Q994*3+R994*3+S994*1)/13)*5,0))</f>
        <v/>
      </c>
      <c r="L994" s="99">
        <f>IF(OR($C994="",K994=""),"",COUNTIFS($C$4:$C$1500,$C994,K$4:K$1500,"&gt;"&amp;K994)+1)</f>
        <v/>
      </c>
      <c r="M994" s="99">
        <f>IF(OR($C994="",K994=""),"",IF(AND($C994&gt;=1001,$C994&lt;=1005),COUNTIFS($C$4:$C$1500,"&gt;=1001",$C$4:$C$1500,"&lt;=1005",K$4:K$1500,"&gt;"&amp;K994)+1,IF(AND($C994&gt;=1101,$C994&lt;=1105),COUNTIFS($C$4:$C$1500,"&gt;=1101",$C$4:$C$1500,"&lt;=1105",K$4:K$1500,"&gt;"&amp;K994)+1,IF(AND($C994&gt;=901,$C994&lt;=905),COUNTIFS($C$4:$C$1500,"&gt;=901",$C$4:$C$1500,"&lt;=905",K$4:K$1500,"&gt;"&amp;K994)+1,IF(AND($C994&gt;=801,$C994&lt;=805),COUNTIFS($C$4:$C$1500,"&gt;=801",$C$4:$C$1500,"&lt;=805",K$4:K$1500,"&gt;"&amp;K994)+1,IF(AND($C994&gt;=701,$C994&lt;=705),COUNTIFS($C$4:$C$1500,"&gt;=701",$C$4:$C$1500,"&lt;=705",K$4:K$1500,"&gt;"&amp;K994)+1,IF(AND($C994&gt;=601,$C994&lt;=606),COUNTIFS($C$4:$C$1500,"&gt;=601",$C$4:$C$1500,"&lt;=606",K$4:K$1500,"&gt;"&amp;K994)+1,"")))))))</f>
        <v/>
      </c>
      <c r="N994" s="99">
        <f>IF(OR($C994="",K994=""),"",IF(OR(AND($C994&gt;=1001,$C994&lt;=1005),AND($C994&gt;=1101,$C994&lt;=1105)),COUNTIFS($C$4:$C$1500,"&gt;=1001",$C$4:$C$1500,"&lt;=1005",K$4:K$1500,"&gt;"&amp;K994)+COUNTIFS($C$4:$C$1500,"&gt;=1101",$C$4:$C$1500,"&lt;=1105",K$4:K$1500,"&gt;"&amp;K994)+1,""))</f>
        <v/>
      </c>
      <c r="O994" s="94" t="n">
        <v>51.66</v>
      </c>
      <c r="P994" s="94" t="n">
        <v>58.41</v>
      </c>
      <c r="Q994" s="94" t="n">
        <v>53.92</v>
      </c>
      <c r="R994" s="94" t="n">
        <v>60.98</v>
      </c>
      <c r="S994" s="94" t="n">
        <v>41.82</v>
      </c>
      <c r="T994" s="99">
        <f>IF(AND(O994&gt;0,O994&lt;36),1,IF(AND(O994&gt;=36,O994&lt;51),2,IF(AND(O994&gt;=51,O994&lt;71),3,IF(AND(O994&gt;=71,O994&lt;=100),4,))))</f>
        <v/>
      </c>
      <c r="U994" s="99">
        <f>IF(AND(P994&gt;0,P994&lt;41),1,IF(AND(P994&gt;=41,P994&lt;56),2,IF(AND(P994&gt;=56,P994&lt;71),3,IF(AND(P994&gt;=71,P994&lt;=100),4,))))</f>
        <v/>
      </c>
      <c r="V994" s="99">
        <f>IF(AND(Q994&gt;0,Q994&lt;41),1,IF(AND(Q994&gt;=41,Q994&lt;56),2,IF(AND(Q994&gt;=56,Q994&lt;71),3,IF(AND(Q994&gt;=71,Q994&lt;=100),4,))))</f>
        <v/>
      </c>
      <c r="W994" s="99">
        <f>IF(AND(R994&gt;0,R994&lt;36),1,IF(AND(R994&gt;=36,R994&lt;51),2,IF(AND(R994&gt;=51,R994&lt;66),3,IF(AND(R994&gt;=66,R994&lt;=100),4,))))</f>
        <v/>
      </c>
      <c r="X994" s="100">
        <f>IF(AND(S994&gt;0,S994&lt;37),1,IF(AND(S994&gt;=37,S994&lt;58),2,IF(AND(S994&gt;=58,S994&lt;71),3,IF(AND(S994&gt;=71,S994&lt;=100),4,))))</f>
        <v/>
      </c>
      <c r="Y994" s="101">
        <f>IF(SUM(AC994:AG994)=0, "", ROUND(((AC994*3+AD994*3+AE994*3+AF994*3+AG994*1)/13)*5,0))</f>
        <v/>
      </c>
      <c r="Z994" s="99">
        <f>IF(OR($C994="",Y994=""),"",COUNTIFS($C$4:$C$1500,$C994,Y$4:Y$1500,"&gt;"&amp;Y994)+1)</f>
        <v/>
      </c>
      <c r="AA994" s="99">
        <f>IF(OR($C994="",Y994=""),"",IF(AND($C994&gt;=1001,$C994&lt;=1005),COUNTIFS($C$4:$C$1500,"&gt;=1001",$C$4:$C$1500,"&lt;=1005",Y$4:Y$1500,"&gt;"&amp;Y994)+1,IF(AND($C994&gt;=1101,$C994&lt;=1105),COUNTIFS($C$4:$C$1500,"&gt;=1101",$C$4:$C$1500,"&lt;=1105",Y$4:Y$1500,"&gt;"&amp;Y994)+1,IF(AND($C994&gt;=901,$C994&lt;=905),COUNTIFS($C$4:$C$1500,"&gt;=901",$C$4:$C$1500,"&lt;=905",Y$4:Y$1500,"&gt;"&amp;Y994)+1,IF(AND($C994&gt;=801,$C994&lt;=805),COUNTIFS($C$4:$C$1500,"&gt;=801",$C$4:$C$1500,"&lt;=805",Y$4:Y$1500,"&gt;"&amp;Y994)+1,IF(AND($C994&gt;=701,$C994&lt;=705),COUNTIFS($C$4:$C$1500,"&gt;=701",$C$4:$C$1500,"&lt;=705",Y$4:Y$1500,"&gt;"&amp;Y994)+1,IF(AND($C994&gt;=601,$C994&lt;=606),COUNTIFS($C$4:$C$1500,"&gt;=601",$C$4:$C$1500,"&lt;=606",Y$4:Y$1500,"&gt;"&amp;Y994)+1,"")))))))</f>
        <v/>
      </c>
      <c r="AB994" s="99">
        <f>IF(OR($C994="",Y994=""),"",IF(OR(AND($C994&gt;=1001,$C994&lt;=1005),AND($C994&gt;=1101,$C994&lt;=1105)),COUNTIFS($C$4:$C$1500,"&gt;=1001",$C$4:$C$1500,"&lt;=1005",Y$4:Y$1500,"&gt;"&amp;Y994)+COUNTIFS($C$4:$C$1500,"&gt;=1101",$C$4:$C$1500,"&lt;=1105",Y$4:Y$1500,"&gt;"&amp;Y994)+1,""))</f>
        <v/>
      </c>
      <c r="AC994" s="94" t="n">
        <v>56.83</v>
      </c>
      <c r="AD994" s="94" t="n">
        <v>54.52</v>
      </c>
      <c r="AE994" s="94" t="n">
        <v>45.1</v>
      </c>
      <c r="AF994" s="94" t="n">
        <v>60.98</v>
      </c>
      <c r="AG994" s="94" t="n">
        <v>48</v>
      </c>
      <c r="AH994" s="99">
        <f>IF(AND(AC994&gt;0,AC994&lt;36),1,IF(AND(AC994&gt;=36,AC994&lt;51),2,IF(AND(AC994&gt;=51,AC994&lt;71),3,IF(AND(AC994&gt;=71,AC994&lt;=100),4,))))</f>
        <v/>
      </c>
      <c r="AI994" s="99">
        <f>IF(AND(AD994&gt;0,AD994&lt;41),1,IF(AND(AD994&gt;=41,AD994&lt;56),2,IF(AND(AD994&gt;=56,AD994&lt;71),3,IF(AND(AD994&gt;=71,AD994&lt;=100),4,))))</f>
        <v/>
      </c>
      <c r="AJ994" s="99">
        <f>IF(AND(AE994&gt;0,AE994&lt;41),1,IF(AND(AE994&gt;=41,AE994&lt;56),2,IF(AND(AE994&gt;=56,AE994&lt;71),3,IF(AND(AE994&gt;=71,AE994&lt;=100),4,))))</f>
        <v/>
      </c>
      <c r="AK994" s="99">
        <f>IF(AND(AF994&gt;0,AF994&lt;36),1,IF(AND(AF994&gt;=36,AF994&lt;51),2,IF(AND(AF994&gt;=51,AF994&lt;66),3,IF(AND(AF994&gt;=66,AF994&lt;=100),4,))))</f>
        <v/>
      </c>
      <c r="AL994" s="100">
        <f>IF(AND(AG994&gt;0,AG994&lt;37),1,IF(AND(AG994&gt;=37,AG994&lt;58),2,IF(AND(AG994&gt;=58,AG994&lt;71),3,IF(AND(AG994&gt;=71,AG994&lt;=100),4,))))</f>
        <v/>
      </c>
      <c r="AM994" s="101">
        <f>IF((Y994&lt;&gt;"")*(K994&lt;&gt;""),Y994-K994,"")</f>
        <v/>
      </c>
      <c r="AN994" s="99">
        <f>IF((Z994&lt;&gt;"")*(L994&lt;&gt;""),Z994-L994,"")</f>
        <v/>
      </c>
      <c r="AO994" s="99">
        <f>IF((AA994&lt;&gt;"")*(M994&lt;&gt;""),AA994-M994,"")</f>
        <v/>
      </c>
      <c r="AP994" s="99">
        <f>IF((AB994&lt;&gt;"")*(N994&lt;&gt;""),AB994-N994,"")</f>
        <v/>
      </c>
      <c r="AQ994" s="94">
        <f>IF((AC994&lt;&gt;"")*(O994&lt;&gt;""),AC994-O994,"")</f>
        <v/>
      </c>
      <c r="AR994" s="94">
        <f>IF((AD994&lt;&gt;"")*(P994&lt;&gt;""),AD994-P994,"")</f>
        <v/>
      </c>
      <c r="AS994" s="94">
        <f>IF((AE994&lt;&gt;"")*(Q994&lt;&gt;""),AE994-Q994,"")</f>
        <v/>
      </c>
      <c r="AT994" s="94">
        <f>IF((AF994&lt;&gt;"")*(R994&lt;&gt;""),AF994-R994,"")</f>
        <v/>
      </c>
      <c r="AU994" s="94">
        <f>IF((AG994&lt;&gt;"")*(S994&lt;&gt;""),AG994-S994,"")</f>
        <v/>
      </c>
      <c r="AV994" s="99">
        <f>IF((AH994&lt;&gt;"")*(T994&lt;&gt;""),AH994-T994,"")</f>
        <v/>
      </c>
      <c r="AW994" s="99">
        <f>IF((AI994&lt;&gt;"")*(U994&lt;&gt;""),AI994-U994,"")</f>
        <v/>
      </c>
      <c r="AX994" s="99">
        <f>IF((AJ994&lt;&gt;"")*(V994&lt;&gt;""),AJ994-V994,"")</f>
        <v/>
      </c>
      <c r="AY994" s="99">
        <f>IF((AK994&lt;&gt;"")*(W994&lt;&gt;""),AK994-W994,"")</f>
        <v/>
      </c>
      <c r="AZ994" s="102">
        <f>IF((AL994&lt;&gt;"")*(X994&lt;&gt;""),AL994-X994,"")</f>
        <v/>
      </c>
      <c r="BA994" s="50">
        <f>IFERROR(__xludf.dummyfunction("AI(""Actúa como un tutor académico y dirígete personalmente al estudiante "" &amp; I994 &amp; "" "" &amp; J994 &amp; "" "" &amp; G994 &amp; "" "" &amp; H994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AM994 &amp; ""'. Diferencias por área: Matemáticas ("" &amp; AQ994 &amp; ""), Ciencias Natura"&amp;"les ("" &amp; AR994 &amp; ""), Sociales ("" &amp; AS994 &amp; ""), Lectura Crítica ("" &amp; AT994 &amp; "") e Inglés ("" &amp; AU994 &amp; ""). Variación en posición: grupo ("" &amp; AN994 &amp; ""), grado ("" &amp; AO994 &amp; "") y media ("" &amp; AP994 &amp; ""). Puntajes Primer Simulacro: Global "" &amp; K994 &amp; "", Mat "" &amp; "&amp;"O4 &amp; "", Cien "" &amp; P994 &amp; "", Soc "" &amp; Q994 &amp; "", Lec "" &amp; R994 &amp; "", Ing "" &amp; S994 &amp; "". Puntajes Segundo Simulacro: Global "" &amp; Y994 &amp; "", Mat "" &amp; AC994 &amp; "", Cien "" &amp; AD994 &amp; "", Soc "" &amp; AE994 &amp; "", Lec "" &amp; AF994 &amp; "", Ing "" &amp; AG994 &amp; "". Escribe un mensaje motivador"&amp;" y breve (máximo 4 líneas)."")
"),"=AI(""Actúa como un tutor académico y dirígete personalmente al estudiante "" &amp; I994 &amp; "" "" &amp; J994 &amp; "" "" &amp; G994 &amp; "" "" &amp; H994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AM994 &amp; ""'. Diferencias por área: Matemáticas ("" &amp; AQ994 &amp; ""), Ciencias Natur"&amp;"ales ("" &amp; AR994 &amp; ""), Sociales ("" &amp; AS994 &amp; ""), Lectura Crítica ("" &amp; AT994 &amp; "") e Inglés ("" &amp; AU994 &amp; ""). Variación en posición: grupo ("" &amp; AN994 &amp; ""), grado ("" &amp; AO994 &amp; "") y media ("" &amp; AP994 &amp; ""). Puntajes Primer Simulacro: Global "" &amp; K994 &amp; "", Mat "" &amp;"&amp;" O994 &amp; "", Cien "" &amp; P994 &amp; "", Soc "" &amp; Q994 &amp; "", Lec "" &amp; R994 &amp; "", Ing "" &amp; S994 &amp; "". Puntajes Segundo Simulacro: Global "" &amp; Y994 &amp; "", Mat "" &amp; AC994 &amp; "", Cien "" &amp; AD994 &amp; "", Soc "" &amp; AE994 &amp; "", Lec "" &amp; AF994 &amp; "", Ing "" &amp; AG994 &amp; "". Escribe un mensaje motivado"&amp;"r y breve (máximo 4 líneas)."")
")</f>
        <v/>
      </c>
      <c r="BB994" s="119">
        <f>IF(SUM(BC994:BG994)=0,"",IF(BG994="",ROUND(((BC994*3+BD994*3+BE994*3+BF994*3)/12)*5,0),ROUND(((BC994*3+BD994*3+BE994*3+BF994*3+BG994*1)/13)*5,0)))</f>
        <v/>
      </c>
      <c r="BC994" s="119" t="n">
        <v>63</v>
      </c>
      <c r="BD994" s="119" t="n">
        <v>59</v>
      </c>
      <c r="BE994" s="119" t="n">
        <v>50</v>
      </c>
      <c r="BF994" s="119" t="n">
        <v>60</v>
      </c>
      <c r="BG994" s="119" t="n">
        <v>54</v>
      </c>
      <c r="BH994" s="41">
        <f>IF(AND(ISNUMBER(BB994),ISNUMBER(Y994)),BB994-Y994,"")</f>
        <v/>
      </c>
      <c r="BI994" s="119" t="n"/>
      <c r="BJ994" s="119" t="n"/>
      <c r="BK994" s="119" t="n"/>
      <c r="BL994" s="119" t="n"/>
      <c r="BM994" s="119" t="n"/>
    </row>
    <row r="995" ht="15.75" customHeight="1" s="42">
      <c r="A995" s="93" t="n"/>
      <c r="B995" s="94" t="inlineStr">
        <is>
          <t>Bachillerato</t>
        </is>
      </c>
      <c r="C995" s="94" t="n">
        <v>1104</v>
      </c>
      <c r="D995" s="94" t="n"/>
      <c r="E995" s="95" t="n">
        <v>1011592971</v>
      </c>
      <c r="F995" s="96">
        <f>TRIM(G995&amp;" "&amp;H995&amp;" "&amp;I995&amp;" "&amp;J995)</f>
        <v/>
      </c>
      <c r="G995" s="94" t="inlineStr">
        <is>
          <t>Muñoz</t>
        </is>
      </c>
      <c r="H995" s="94" t="inlineStr">
        <is>
          <t>Vargas</t>
        </is>
      </c>
      <c r="I995" s="94" t="inlineStr">
        <is>
          <t>Valeria</t>
        </is>
      </c>
      <c r="J995" s="97" t="n"/>
      <c r="K995" s="98">
        <f>IF(SUM(O995:S995)=0, "", ROUND(((O995*3+P995*3+Q995*3+R995*3+S995*1)/13)*5,0))</f>
        <v/>
      </c>
      <c r="L995" s="99">
        <f>IF(OR($C995="",K995=""),"",COUNTIFS($C$4:$C$1500,$C995,K$4:K$1500,"&gt;"&amp;K995)+1)</f>
        <v/>
      </c>
      <c r="M995" s="99">
        <f>IF(OR($C995="",K995=""),"",IF(AND($C995&gt;=1001,$C995&lt;=1005),COUNTIFS($C$4:$C$1500,"&gt;=1001",$C$4:$C$1500,"&lt;=1005",K$4:K$1500,"&gt;"&amp;K995)+1,IF(AND($C995&gt;=1101,$C995&lt;=1105),COUNTIFS($C$4:$C$1500,"&gt;=1101",$C$4:$C$1500,"&lt;=1105",K$4:K$1500,"&gt;"&amp;K995)+1,IF(AND($C995&gt;=901,$C995&lt;=905),COUNTIFS($C$4:$C$1500,"&gt;=901",$C$4:$C$1500,"&lt;=905",K$4:K$1500,"&gt;"&amp;K995)+1,IF(AND($C995&gt;=801,$C995&lt;=805),COUNTIFS($C$4:$C$1500,"&gt;=801",$C$4:$C$1500,"&lt;=805",K$4:K$1500,"&gt;"&amp;K995)+1,IF(AND($C995&gt;=701,$C995&lt;=705),COUNTIFS($C$4:$C$1500,"&gt;=701",$C$4:$C$1500,"&lt;=705",K$4:K$1500,"&gt;"&amp;K995)+1,IF(AND($C995&gt;=601,$C995&lt;=606),COUNTIFS($C$4:$C$1500,"&gt;=601",$C$4:$C$1500,"&lt;=606",K$4:K$1500,"&gt;"&amp;K995)+1,"")))))))</f>
        <v/>
      </c>
      <c r="N995" s="99">
        <f>IF(OR($C995="",K995=""),"",IF(OR(AND($C995&gt;=1001,$C995&lt;=1005),AND($C995&gt;=1101,$C995&lt;=1105)),COUNTIFS($C$4:$C$1500,"&gt;=1001",$C$4:$C$1500,"&lt;=1005",K$4:K$1500,"&gt;"&amp;K995)+COUNTIFS($C$4:$C$1500,"&gt;=1101",$C$4:$C$1500,"&lt;=1105",K$4:K$1500,"&gt;"&amp;K995)+1,""))</f>
        <v/>
      </c>
      <c r="O995" s="94" t="n">
        <v>38.15</v>
      </c>
      <c r="P995" s="94" t="n">
        <v>43.91</v>
      </c>
      <c r="Q995" s="94" t="n">
        <v>47.88</v>
      </c>
      <c r="R995" s="94" t="n">
        <v>29.27</v>
      </c>
      <c r="S995" s="94" t="n">
        <v>40</v>
      </c>
      <c r="T995" s="99">
        <f>IF(AND(O995&gt;0,O995&lt;36),1,IF(AND(O995&gt;=36,O995&lt;51),2,IF(AND(O995&gt;=51,O995&lt;71),3,IF(AND(O995&gt;=71,O995&lt;=100),4,))))</f>
        <v/>
      </c>
      <c r="U995" s="99">
        <f>IF(AND(P995&gt;0,P995&lt;41),1,IF(AND(P995&gt;=41,P995&lt;56),2,IF(AND(P995&gt;=56,P995&lt;71),3,IF(AND(P995&gt;=71,P995&lt;=100),4,))))</f>
        <v/>
      </c>
      <c r="V995" s="99">
        <f>IF(AND(Q995&gt;0,Q995&lt;41),1,IF(AND(Q995&gt;=41,Q995&lt;56),2,IF(AND(Q995&gt;=56,Q995&lt;71),3,IF(AND(Q995&gt;=71,Q995&lt;=100),4,))))</f>
        <v/>
      </c>
      <c r="W995" s="99">
        <f>IF(AND(R995&gt;0,R995&lt;36),1,IF(AND(R995&gt;=36,R995&lt;51),2,IF(AND(R995&gt;=51,R995&lt;66),3,IF(AND(R995&gt;=66,R995&lt;=100),4,))))</f>
        <v/>
      </c>
      <c r="X995" s="100">
        <f>IF(AND(S995&gt;0,S995&lt;37),1,IF(AND(S995&gt;=37,S995&lt;58),2,IF(AND(S995&gt;=58,S995&lt;71),3,IF(AND(S995&gt;=71,S995&lt;=100),4,))))</f>
        <v/>
      </c>
      <c r="Y995" s="101">
        <f>IF(SUM(AC995:AG995)=0, "", ROUND(((AC995*3+AD995*3+AE995*3+AF995*3+AG995*1)/13)*5,0))</f>
        <v/>
      </c>
      <c r="Z995" s="99">
        <f>IF(OR($C995="",Y995=""),"",COUNTIFS($C$4:$C$1500,$C995,Y$4:Y$1500,"&gt;"&amp;Y995)+1)</f>
        <v/>
      </c>
      <c r="AA995" s="99">
        <f>IF(OR($C995="",Y995=""),"",IF(AND($C995&gt;=1001,$C995&lt;=1005),COUNTIFS($C$4:$C$1500,"&gt;=1001",$C$4:$C$1500,"&lt;=1005",Y$4:Y$1500,"&gt;"&amp;Y995)+1,IF(AND($C995&gt;=1101,$C995&lt;=1105),COUNTIFS($C$4:$C$1500,"&gt;=1101",$C$4:$C$1500,"&lt;=1105",Y$4:Y$1500,"&gt;"&amp;Y995)+1,IF(AND($C995&gt;=901,$C995&lt;=905),COUNTIFS($C$4:$C$1500,"&gt;=901",$C$4:$C$1500,"&lt;=905",Y$4:Y$1500,"&gt;"&amp;Y995)+1,IF(AND($C995&gt;=801,$C995&lt;=805),COUNTIFS($C$4:$C$1500,"&gt;=801",$C$4:$C$1500,"&lt;=805",Y$4:Y$1500,"&gt;"&amp;Y995)+1,IF(AND($C995&gt;=701,$C995&lt;=705),COUNTIFS($C$4:$C$1500,"&gt;=701",$C$4:$C$1500,"&lt;=705",Y$4:Y$1500,"&gt;"&amp;Y995)+1,IF(AND($C995&gt;=601,$C995&lt;=606),COUNTIFS($C$4:$C$1500,"&gt;=601",$C$4:$C$1500,"&lt;=606",Y$4:Y$1500,"&gt;"&amp;Y995)+1,"")))))))</f>
        <v/>
      </c>
      <c r="AB995" s="99">
        <f>IF(OR($C995="",Y995=""),"",IF(OR(AND($C995&gt;=1001,$C995&lt;=1005),AND($C995&gt;=1101,$C995&lt;=1105)),COUNTIFS($C$4:$C$1500,"&gt;=1001",$C$4:$C$1500,"&lt;=1005",Y$4:Y$1500,"&gt;"&amp;Y995)+COUNTIFS($C$4:$C$1500,"&gt;=1101",$C$4:$C$1500,"&lt;=1105",Y$4:Y$1500,"&gt;"&amp;Y995)+1,""))</f>
        <v/>
      </c>
      <c r="AC995" s="94" t="n">
        <v>55.15</v>
      </c>
      <c r="AD995" s="94" t="n">
        <v>38.41</v>
      </c>
      <c r="AE995" s="94" t="n">
        <v>31.04</v>
      </c>
      <c r="AF995" s="94" t="n">
        <v>29.27</v>
      </c>
      <c r="AG995" s="94" t="n">
        <v>46</v>
      </c>
      <c r="AH995" s="99">
        <f>IF(AND(AC995&gt;0,AC995&lt;36),1,IF(AND(AC995&gt;=36,AC995&lt;51),2,IF(AND(AC995&gt;=51,AC995&lt;71),3,IF(AND(AC995&gt;=71,AC995&lt;=100),4,))))</f>
        <v/>
      </c>
      <c r="AI995" s="99">
        <f>IF(AND(AD995&gt;0,AD995&lt;41),1,IF(AND(AD995&gt;=41,AD995&lt;56),2,IF(AND(AD995&gt;=56,AD995&lt;71),3,IF(AND(AD995&gt;=71,AD995&lt;=100),4,))))</f>
        <v/>
      </c>
      <c r="AJ995" s="99">
        <f>IF(AND(AE995&gt;0,AE995&lt;41),1,IF(AND(AE995&gt;=41,AE995&lt;56),2,IF(AND(AE995&gt;=56,AE995&lt;71),3,IF(AND(AE995&gt;=71,AE995&lt;=100),4,))))</f>
        <v/>
      </c>
      <c r="AK995" s="99">
        <f>IF(AND(AF995&gt;0,AF995&lt;36),1,IF(AND(AF995&gt;=36,AF995&lt;51),2,IF(AND(AF995&gt;=51,AF995&lt;66),3,IF(AND(AF995&gt;=66,AF995&lt;=100),4,))))</f>
        <v/>
      </c>
      <c r="AL995" s="100">
        <f>IF(AND(AG995&gt;0,AG995&lt;37),1,IF(AND(AG995&gt;=37,AG995&lt;58),2,IF(AND(AG995&gt;=58,AG995&lt;71),3,IF(AND(AG995&gt;=71,AG995&lt;=100),4,))))</f>
        <v/>
      </c>
      <c r="AM995" s="101">
        <f>IF((Y995&lt;&gt;"")*(K995&lt;&gt;""),Y995-K995,"")</f>
        <v/>
      </c>
      <c r="AN995" s="99">
        <f>IF((Z995&lt;&gt;"")*(L995&lt;&gt;""),Z995-L995,"")</f>
        <v/>
      </c>
      <c r="AO995" s="99">
        <f>IF((AA995&lt;&gt;"")*(M995&lt;&gt;""),AA995-M995,"")</f>
        <v/>
      </c>
      <c r="AP995" s="99">
        <f>IF((AB995&lt;&gt;"")*(N995&lt;&gt;""),AB995-N995,"")</f>
        <v/>
      </c>
      <c r="AQ995" s="94">
        <f>IF((AC995&lt;&gt;"")*(O995&lt;&gt;""),AC995-O995,"")</f>
        <v/>
      </c>
      <c r="AR995" s="94">
        <f>IF((AD995&lt;&gt;"")*(P995&lt;&gt;""),AD995-P995,"")</f>
        <v/>
      </c>
      <c r="AS995" s="94">
        <f>IF((AE995&lt;&gt;"")*(Q995&lt;&gt;""),AE995-Q995,"")</f>
        <v/>
      </c>
      <c r="AT995" s="94">
        <f>IF((AF995&lt;&gt;"")*(R995&lt;&gt;""),AF995-R995,"")</f>
        <v/>
      </c>
      <c r="AU995" s="94">
        <f>IF((AG995&lt;&gt;"")*(S995&lt;&gt;""),AG995-S995,"")</f>
        <v/>
      </c>
      <c r="AV995" s="99">
        <f>IF((AH995&lt;&gt;"")*(T995&lt;&gt;""),AH995-T995,"")</f>
        <v/>
      </c>
      <c r="AW995" s="99">
        <f>IF((AI995&lt;&gt;"")*(U995&lt;&gt;""),AI995-U995,"")</f>
        <v/>
      </c>
      <c r="AX995" s="99">
        <f>IF((AJ995&lt;&gt;"")*(V995&lt;&gt;""),AJ995-V995,"")</f>
        <v/>
      </c>
      <c r="AY995" s="99">
        <f>IF((AK995&lt;&gt;"")*(W995&lt;&gt;""),AK995-W995,"")</f>
        <v/>
      </c>
      <c r="AZ995" s="102">
        <f>IF((AL995&lt;&gt;"")*(X995&lt;&gt;""),AL995-X995,"")</f>
        <v/>
      </c>
      <c r="BA995" s="50">
        <f>IFERROR(__xludf.dummyfunction("AI(""Actúa como un tutor académico y dirígete personalmente al estudiante "" &amp; I995 &amp; "" "" &amp; J995 &amp; "" "" &amp; G995 &amp; "" "" &amp; H995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AM995 &amp; ""'. Diferencias por área: Matemáticas ("" &amp; AQ995 &amp; ""), Ciencias Natura"&amp;"les ("" &amp; AR995 &amp; ""), Sociales ("" &amp; AS995 &amp; ""), Lectura Crítica ("" &amp; AT995 &amp; "") e Inglés ("" &amp; AU995 &amp; ""). Variación en posición: grupo ("" &amp; AN995 &amp; ""), grado ("" &amp; AO995 &amp; "") y media ("" &amp; AP995 &amp; ""). Puntajes Primer Simulacro: Global "" &amp; K995 &amp; "", Mat "" &amp; "&amp;"O4 &amp; "", Cien "" &amp; P995 &amp; "", Soc "" &amp; Q995 &amp; "", Lec "" &amp; R995 &amp; "", Ing "" &amp; S995 &amp; "". Puntajes Segundo Simulacro: Global "" &amp; Y995 &amp; "", Mat "" &amp; AC995 &amp; "", Cien "" &amp; AD995 &amp; "", Soc "" &amp; AE995 &amp; "", Lec "" &amp; AF995 &amp; "", Ing "" &amp; AG995 &amp; "". Escribe un mensaje motivador"&amp;" y breve (máximo 4 líneas)."")
"),"=AI(""Actúa como un tutor académico y dirígete personalmente al estudiante "" &amp; I995 &amp; "" "" &amp; J995 &amp; "" "" &amp; G995 &amp; "" "" &amp; H995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AM995 &amp; ""'. Diferencias por área: Matemáticas ("" &amp; AQ995 &amp; ""), Ciencias Natur"&amp;"ales ("" &amp; AR995 &amp; ""), Sociales ("" &amp; AS995 &amp; ""), Lectura Crítica ("" &amp; AT995 &amp; "") e Inglés ("" &amp; AU995 &amp; ""). Variación en posición: grupo ("" &amp; AN995 &amp; ""), grado ("" &amp; AO995 &amp; "") y media ("" &amp; AP995 &amp; ""). Puntajes Primer Simulacro: Global "" &amp; K995 &amp; "", Mat "" &amp;"&amp;" O995 &amp; "", Cien "" &amp; P995 &amp; "", Soc "" &amp; Q995 &amp; "", Lec "" &amp; R995 &amp; "", Ing "" &amp; S995 &amp; "". Puntajes Segundo Simulacro: Global "" &amp; Y995 &amp; "", Mat "" &amp; AC995 &amp; "", Cien "" &amp; AD995 &amp; "", Soc "" &amp; AE995 &amp; "", Lec "" &amp; AF995 &amp; "", Ing "" &amp; AG995 &amp; "". Escribe un mensaje motivado"&amp;"r y breve (máximo 4 líneas)."")
")</f>
        <v/>
      </c>
      <c r="BB995" s="119">
        <f>IF(SUM(BC995:BG995)=0,"",IF(BG995="",ROUND(((BC995*3+BD995*3+BE995*3+BF995*3)/12)*5,0),ROUND(((BC995*3+BD995*3+BE995*3+BF995*3+BG995*1)/13)*5,0)))</f>
        <v/>
      </c>
      <c r="BC995" s="119" t="n">
        <v>50</v>
      </c>
      <c r="BD995" s="119" t="n">
        <v>51</v>
      </c>
      <c r="BE995" s="119" t="n">
        <v>37</v>
      </c>
      <c r="BF995" s="119" t="n">
        <v>44</v>
      </c>
      <c r="BG995" s="119" t="n">
        <v>49</v>
      </c>
      <c r="BH995" s="41">
        <f>IF(AND(ISNUMBER(BB995),ISNUMBER(Y995)),BB995-Y995,"")</f>
        <v/>
      </c>
      <c r="BI995" s="119" t="n"/>
      <c r="BJ995" s="119" t="n"/>
      <c r="BK995" s="119" t="n"/>
      <c r="BL995" s="119" t="n"/>
      <c r="BM995" s="119" t="n"/>
    </row>
    <row r="996" ht="15.75" customHeight="1" s="42">
      <c r="A996" s="93" t="n"/>
      <c r="B996" s="94" t="inlineStr">
        <is>
          <t>Bachillerato</t>
        </is>
      </c>
      <c r="C996" s="94" t="n">
        <v>1104</v>
      </c>
      <c r="D996" s="94" t="n"/>
      <c r="E996" s="95" t="n">
        <v>1011593550</v>
      </c>
      <c r="F996" s="96">
        <f>TRIM(G996&amp;" "&amp;H996&amp;" "&amp;I996&amp;" "&amp;J996)</f>
        <v/>
      </c>
      <c r="G996" s="94" t="inlineStr">
        <is>
          <t>Pérez</t>
        </is>
      </c>
      <c r="H996" s="94" t="inlineStr">
        <is>
          <t>Rivera</t>
        </is>
      </c>
      <c r="I996" s="94" t="inlineStr">
        <is>
          <t>Gerónimo</t>
        </is>
      </c>
      <c r="J996" s="97" t="n"/>
      <c r="K996" s="98">
        <f>IF(SUM(O996:S996)=0, "", ROUND(((O996*3+P996*3+Q996*3+R996*3+S996*1)/13)*5,0))</f>
        <v/>
      </c>
      <c r="L996" s="99">
        <f>IF(OR($C996="",K996=""),"",COUNTIFS($C$4:$C$1500,$C996,K$4:K$1500,"&gt;"&amp;K996)+1)</f>
        <v/>
      </c>
      <c r="M996" s="99">
        <f>IF(OR($C996="",K996=""),"",IF(AND($C996&gt;=1001,$C996&lt;=1005),COUNTIFS($C$4:$C$1500,"&gt;=1001",$C$4:$C$1500,"&lt;=1005",K$4:K$1500,"&gt;"&amp;K996)+1,IF(AND($C996&gt;=1101,$C996&lt;=1105),COUNTIFS($C$4:$C$1500,"&gt;=1101",$C$4:$C$1500,"&lt;=1105",K$4:K$1500,"&gt;"&amp;K996)+1,IF(AND($C996&gt;=901,$C996&lt;=905),COUNTIFS($C$4:$C$1500,"&gt;=901",$C$4:$C$1500,"&lt;=905",K$4:K$1500,"&gt;"&amp;K996)+1,IF(AND($C996&gt;=801,$C996&lt;=805),COUNTIFS($C$4:$C$1500,"&gt;=801",$C$4:$C$1500,"&lt;=805",K$4:K$1500,"&gt;"&amp;K996)+1,IF(AND($C996&gt;=701,$C996&lt;=705),COUNTIFS($C$4:$C$1500,"&gt;=701",$C$4:$C$1500,"&lt;=705",K$4:K$1500,"&gt;"&amp;K996)+1,IF(AND($C996&gt;=601,$C996&lt;=606),COUNTIFS($C$4:$C$1500,"&gt;=601",$C$4:$C$1500,"&lt;=606",K$4:K$1500,"&gt;"&amp;K996)+1,"")))))))</f>
        <v/>
      </c>
      <c r="N996" s="99">
        <f>IF(OR($C996="",K996=""),"",IF(OR(AND($C996&gt;=1001,$C996&lt;=1005),AND($C996&gt;=1101,$C996&lt;=1105)),COUNTIFS($C$4:$C$1500,"&gt;=1001",$C$4:$C$1500,"&lt;=1005",K$4:K$1500,"&gt;"&amp;K996)+COUNTIFS($C$4:$C$1500,"&gt;=1101",$C$4:$C$1500,"&lt;=1105",K$4:K$1500,"&gt;"&amp;K996)+1,""))</f>
        <v/>
      </c>
      <c r="O996" s="94" t="n">
        <v>59.56</v>
      </c>
      <c r="P996" s="94" t="n">
        <v>59.13</v>
      </c>
      <c r="Q996" s="94" t="n">
        <v>66.34999999999999</v>
      </c>
      <c r="R996" s="94" t="n">
        <v>80.48999999999999</v>
      </c>
      <c r="S996" s="94" t="n">
        <v>61.82</v>
      </c>
      <c r="T996" s="99">
        <f>IF(AND(O996&gt;0,O996&lt;36),1,IF(AND(O996&gt;=36,O996&lt;51),2,IF(AND(O996&gt;=51,O996&lt;71),3,IF(AND(O996&gt;=71,O996&lt;=100),4,))))</f>
        <v/>
      </c>
      <c r="U996" s="99">
        <f>IF(AND(P996&gt;0,P996&lt;41),1,IF(AND(P996&gt;=41,P996&lt;56),2,IF(AND(P996&gt;=56,P996&lt;71),3,IF(AND(P996&gt;=71,P996&lt;=100),4,))))</f>
        <v/>
      </c>
      <c r="V996" s="99">
        <f>IF(AND(Q996&gt;0,Q996&lt;41),1,IF(AND(Q996&gt;=41,Q996&lt;56),2,IF(AND(Q996&gt;=56,Q996&lt;71),3,IF(AND(Q996&gt;=71,Q996&lt;=100),4,))))</f>
        <v/>
      </c>
      <c r="W996" s="99">
        <f>IF(AND(R996&gt;0,R996&lt;36),1,IF(AND(R996&gt;=36,R996&lt;51),2,IF(AND(R996&gt;=51,R996&lt;66),3,IF(AND(R996&gt;=66,R996&lt;=100),4,))))</f>
        <v/>
      </c>
      <c r="X996" s="100">
        <f>IF(AND(S996&gt;0,S996&lt;37),1,IF(AND(S996&gt;=37,S996&lt;58),2,IF(AND(S996&gt;=58,S996&lt;71),3,IF(AND(S996&gt;=71,S996&lt;=100),4,))))</f>
        <v/>
      </c>
      <c r="Y996" s="101">
        <f>IF(SUM(AC996:AG996)=0, "", ROUND(((AC996*3+AD996*3+AE996*3+AF996*3+AG996*1)/13)*5,0))</f>
        <v/>
      </c>
      <c r="Z996" s="99">
        <f>IF(OR($C996="",Y996=""),"",COUNTIFS($C$4:$C$1500,$C996,Y$4:Y$1500,"&gt;"&amp;Y996)+1)</f>
        <v/>
      </c>
      <c r="AA996" s="99">
        <f>IF(OR($C996="",Y996=""),"",IF(AND($C996&gt;=1001,$C996&lt;=1005),COUNTIFS($C$4:$C$1500,"&gt;=1001",$C$4:$C$1500,"&lt;=1005",Y$4:Y$1500,"&gt;"&amp;Y996)+1,IF(AND($C996&gt;=1101,$C996&lt;=1105),COUNTIFS($C$4:$C$1500,"&gt;=1101",$C$4:$C$1500,"&lt;=1105",Y$4:Y$1500,"&gt;"&amp;Y996)+1,IF(AND($C996&gt;=901,$C996&lt;=905),COUNTIFS($C$4:$C$1500,"&gt;=901",$C$4:$C$1500,"&lt;=905",Y$4:Y$1500,"&gt;"&amp;Y996)+1,IF(AND($C996&gt;=801,$C996&lt;=805),COUNTIFS($C$4:$C$1500,"&gt;=801",$C$4:$C$1500,"&lt;=805",Y$4:Y$1500,"&gt;"&amp;Y996)+1,IF(AND($C996&gt;=701,$C996&lt;=705),COUNTIFS($C$4:$C$1500,"&gt;=701",$C$4:$C$1500,"&lt;=705",Y$4:Y$1500,"&gt;"&amp;Y996)+1,IF(AND($C996&gt;=601,$C996&lt;=606),COUNTIFS($C$4:$C$1500,"&gt;=601",$C$4:$C$1500,"&lt;=606",Y$4:Y$1500,"&gt;"&amp;Y996)+1,"")))))))</f>
        <v/>
      </c>
      <c r="AB996" s="99">
        <f>IF(OR($C996="",Y996=""),"",IF(OR(AND($C996&gt;=1001,$C996&lt;=1005),AND($C996&gt;=1101,$C996&lt;=1105)),COUNTIFS($C$4:$C$1500,"&gt;=1001",$C$4:$C$1500,"&lt;=1005",Y$4:Y$1500,"&gt;"&amp;Y996)+COUNTIFS($C$4:$C$1500,"&gt;=1101",$C$4:$C$1500,"&lt;=1105",Y$4:Y$1500,"&gt;"&amp;Y996)+1,""))</f>
        <v/>
      </c>
      <c r="AC996" s="94" t="n">
        <v>51.67</v>
      </c>
      <c r="AD996" s="94" t="n">
        <v>53.74</v>
      </c>
      <c r="AE996" s="94" t="n">
        <v>59.06</v>
      </c>
      <c r="AF996" s="94" t="n">
        <v>56.1</v>
      </c>
      <c r="AG996" s="94" t="n">
        <v>54</v>
      </c>
      <c r="AH996" s="99">
        <f>IF(AND(AC996&gt;0,AC996&lt;36),1,IF(AND(AC996&gt;=36,AC996&lt;51),2,IF(AND(AC996&gt;=51,AC996&lt;71),3,IF(AND(AC996&gt;=71,AC996&lt;=100),4,))))</f>
        <v/>
      </c>
      <c r="AI996" s="99">
        <f>IF(AND(AD996&gt;0,AD996&lt;41),1,IF(AND(AD996&gt;=41,AD996&lt;56),2,IF(AND(AD996&gt;=56,AD996&lt;71),3,IF(AND(AD996&gt;=71,AD996&lt;=100),4,))))</f>
        <v/>
      </c>
      <c r="AJ996" s="99">
        <f>IF(AND(AE996&gt;0,AE996&lt;41),1,IF(AND(AE996&gt;=41,AE996&lt;56),2,IF(AND(AE996&gt;=56,AE996&lt;71),3,IF(AND(AE996&gt;=71,AE996&lt;=100),4,))))</f>
        <v/>
      </c>
      <c r="AK996" s="99">
        <f>IF(AND(AF996&gt;0,AF996&lt;36),1,IF(AND(AF996&gt;=36,AF996&lt;51),2,IF(AND(AF996&gt;=51,AF996&lt;66),3,IF(AND(AF996&gt;=66,AF996&lt;=100),4,))))</f>
        <v/>
      </c>
      <c r="AL996" s="100">
        <f>IF(AND(AG996&gt;0,AG996&lt;37),1,IF(AND(AG996&gt;=37,AG996&lt;58),2,IF(AND(AG996&gt;=58,AG996&lt;71),3,IF(AND(AG996&gt;=71,AG996&lt;=100),4,))))</f>
        <v/>
      </c>
      <c r="AM996" s="101">
        <f>IF((Y996&lt;&gt;"")*(K996&lt;&gt;""),Y996-K996,"")</f>
        <v/>
      </c>
      <c r="AN996" s="99">
        <f>IF((Z996&lt;&gt;"")*(L996&lt;&gt;""),Z996-L996,"")</f>
        <v/>
      </c>
      <c r="AO996" s="99">
        <f>IF((AA996&lt;&gt;"")*(M996&lt;&gt;""),AA996-M996,"")</f>
        <v/>
      </c>
      <c r="AP996" s="99">
        <f>IF((AB996&lt;&gt;"")*(N996&lt;&gt;""),AB996-N996,"")</f>
        <v/>
      </c>
      <c r="AQ996" s="94">
        <f>IF((AC996&lt;&gt;"")*(O996&lt;&gt;""),AC996-O996,"")</f>
        <v/>
      </c>
      <c r="AR996" s="94">
        <f>IF((AD996&lt;&gt;"")*(P996&lt;&gt;""),AD996-P996,"")</f>
        <v/>
      </c>
      <c r="AS996" s="94">
        <f>IF((AE996&lt;&gt;"")*(Q996&lt;&gt;""),AE996-Q996,"")</f>
        <v/>
      </c>
      <c r="AT996" s="94">
        <f>IF((AF996&lt;&gt;"")*(R996&lt;&gt;""),AF996-R996,"")</f>
        <v/>
      </c>
      <c r="AU996" s="94">
        <f>IF((AG996&lt;&gt;"")*(S996&lt;&gt;""),AG996-S996,"")</f>
        <v/>
      </c>
      <c r="AV996" s="99">
        <f>IF((AH996&lt;&gt;"")*(T996&lt;&gt;""),AH996-T996,"")</f>
        <v/>
      </c>
      <c r="AW996" s="99">
        <f>IF((AI996&lt;&gt;"")*(U996&lt;&gt;""),AI996-U996,"")</f>
        <v/>
      </c>
      <c r="AX996" s="99">
        <f>IF((AJ996&lt;&gt;"")*(V996&lt;&gt;""),AJ996-V996,"")</f>
        <v/>
      </c>
      <c r="AY996" s="99">
        <f>IF((AK996&lt;&gt;"")*(W996&lt;&gt;""),AK996-W996,"")</f>
        <v/>
      </c>
      <c r="AZ996" s="102">
        <f>IF((AL996&lt;&gt;"")*(X996&lt;&gt;""),AL996-X996,"")</f>
        <v/>
      </c>
      <c r="BA996" s="50">
        <f>IFERROR(__xludf.dummyfunction("AI(""Actúa como un tutor académico y dirígete personalmente al estudiante "" &amp; I996 &amp; "" "" &amp; J996 &amp; "" "" &amp; G996 &amp; "" "" &amp; H996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AM996 &amp; ""'. Diferencias por área: Matemáticas ("" &amp; AQ996 &amp; ""), Ciencias Natura"&amp;"les ("" &amp; AR996 &amp; ""), Sociales ("" &amp; AS996 &amp; ""), Lectura Crítica ("" &amp; AT996 &amp; "") e Inglés ("" &amp; AU996 &amp; ""). Variación en posición: grupo ("" &amp; AN996 &amp; ""), grado ("" &amp; AO996 &amp; "") y media ("" &amp; AP996 &amp; ""). Puntajes Primer Simulacro: Global "" &amp; K996 &amp; "", Mat "" &amp; "&amp;"O4 &amp; "", Cien "" &amp; P996 &amp; "", Soc "" &amp; Q996 &amp; "", Lec "" &amp; R996 &amp; "", Ing "" &amp; S996 &amp; "". Puntajes Segundo Simulacro: Global "" &amp; Y996 &amp; "", Mat "" &amp; AC996 &amp; "", Cien "" &amp; AD996 &amp; "", Soc "" &amp; AE996 &amp; "", Lec "" &amp; AF996 &amp; "", Ing "" &amp; AG996 &amp; "". Escribe un mensaje motivador"&amp;" y breve (máximo 4 líneas)."")
"),"=AI(""Actúa como un tutor académico y dirígete personalmente al estudiante "" &amp; I996 &amp; "" "" &amp; J996 &amp; "" "" &amp; G996 &amp; "" "" &amp; H996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AM996 &amp; ""'. Diferencias por área: Matemáticas ("" &amp; AQ996 &amp; ""), Ciencias Natur"&amp;"ales ("" &amp; AR996 &amp; ""), Sociales ("" &amp; AS996 &amp; ""), Lectura Crítica ("" &amp; AT996 &amp; "") e Inglés ("" &amp; AU996 &amp; ""). Variación en posición: grupo ("" &amp; AN996 &amp; ""), grado ("" &amp; AO996 &amp; "") y media ("" &amp; AP996 &amp; ""). Puntajes Primer Simulacro: Global "" &amp; K996 &amp; "", Mat "" &amp;"&amp;" O996 &amp; "", Cien "" &amp; P996 &amp; "", Soc "" &amp; Q996 &amp; "", Lec "" &amp; R996 &amp; "", Ing "" &amp; S996 &amp; "". Puntajes Segundo Simulacro: Global "" &amp; Y996 &amp; "", Mat "" &amp; AC996 &amp; "", Cien "" &amp; AD996 &amp; "", Soc "" &amp; AE996 &amp; "", Lec "" &amp; AF996 &amp; "", Ing "" &amp; AG996 &amp; "". Escribe un mensaje motivado"&amp;"r y breve (máximo 4 líneas)."")
")</f>
        <v/>
      </c>
      <c r="BB996" s="119">
        <f>IF(SUM(BC996:BG996)=0,"",IF(BG996="",ROUND(((BC996*3+BD996*3+BE996*3+BF996*3)/12)*5,0),ROUND(((BC996*3+BD996*3+BE996*3+BF996*3+BG996*1)/13)*5,0)))</f>
        <v/>
      </c>
      <c r="BC996" s="119" t="n">
        <v>71</v>
      </c>
      <c r="BD996" s="119" t="n">
        <v>63</v>
      </c>
      <c r="BE996" s="119" t="n">
        <v>64</v>
      </c>
      <c r="BF996" s="119" t="n">
        <v>68</v>
      </c>
      <c r="BG996" s="119" t="n">
        <v>66</v>
      </c>
      <c r="BH996" s="41">
        <f>IF(AND(ISNUMBER(BB996),ISNUMBER(Y996)),BB996-Y996,"")</f>
        <v/>
      </c>
      <c r="BI996" s="119" t="n"/>
      <c r="BJ996" s="119" t="n"/>
      <c r="BK996" s="119" t="n"/>
      <c r="BL996" s="119" t="n"/>
      <c r="BM996" s="119" t="n"/>
    </row>
    <row r="997" ht="15.75" customHeight="1" s="42">
      <c r="A997" s="93" t="n"/>
      <c r="B997" s="94" t="inlineStr">
        <is>
          <t>Bachillerato</t>
        </is>
      </c>
      <c r="C997" s="94" t="n">
        <v>1104</v>
      </c>
      <c r="D997" s="94" t="n"/>
      <c r="E997" s="95" t="n">
        <v>1039477700</v>
      </c>
      <c r="F997" s="96">
        <f>TRIM(G997&amp;" "&amp;H997&amp;" "&amp;I997&amp;" "&amp;J997)</f>
        <v/>
      </c>
      <c r="G997" s="94" t="inlineStr">
        <is>
          <t>Quiroz</t>
        </is>
      </c>
      <c r="H997" s="94" t="inlineStr">
        <is>
          <t>Bolívar</t>
        </is>
      </c>
      <c r="I997" s="94" t="inlineStr">
        <is>
          <t>Isabella</t>
        </is>
      </c>
      <c r="J997" s="97" t="n"/>
      <c r="K997" s="98">
        <f>IF(SUM(O997:S997)=0, "", ROUND(((O997*3+P997*3+Q997*3+R997*3+S997*1)/13)*5,0))</f>
        <v/>
      </c>
      <c r="L997" s="99">
        <f>IF(OR($C997="",K997=""),"",COUNTIFS($C$4:$C$1500,$C997,K$4:K$1500,"&gt;"&amp;K997)+1)</f>
        <v/>
      </c>
      <c r="M997" s="99">
        <f>IF(OR($C997="",K997=""),"",IF(AND($C997&gt;=1001,$C997&lt;=1005),COUNTIFS($C$4:$C$1500,"&gt;=1001",$C$4:$C$1500,"&lt;=1005",K$4:K$1500,"&gt;"&amp;K997)+1,IF(AND($C997&gt;=1101,$C997&lt;=1105),COUNTIFS($C$4:$C$1500,"&gt;=1101",$C$4:$C$1500,"&lt;=1105",K$4:K$1500,"&gt;"&amp;K997)+1,IF(AND($C997&gt;=901,$C997&lt;=905),COUNTIFS($C$4:$C$1500,"&gt;=901",$C$4:$C$1500,"&lt;=905",K$4:K$1500,"&gt;"&amp;K997)+1,IF(AND($C997&gt;=801,$C997&lt;=805),COUNTIFS($C$4:$C$1500,"&gt;=801",$C$4:$C$1500,"&lt;=805",K$4:K$1500,"&gt;"&amp;K997)+1,IF(AND($C997&gt;=701,$C997&lt;=705),COUNTIFS($C$4:$C$1500,"&gt;=701",$C$4:$C$1500,"&lt;=705",K$4:K$1500,"&gt;"&amp;K997)+1,IF(AND($C997&gt;=601,$C997&lt;=606),COUNTIFS($C$4:$C$1500,"&gt;=601",$C$4:$C$1500,"&lt;=606",K$4:K$1500,"&gt;"&amp;K997)+1,"")))))))</f>
        <v/>
      </c>
      <c r="N997" s="99">
        <f>IF(OR($C997="",K997=""),"",IF(OR(AND($C997&gt;=1001,$C997&lt;=1005),AND($C997&gt;=1101,$C997&lt;=1105)),COUNTIFS($C$4:$C$1500,"&gt;=1001",$C$4:$C$1500,"&lt;=1005",K$4:K$1500,"&gt;"&amp;K997)+COUNTIFS($C$4:$C$1500,"&gt;=1101",$C$4:$C$1500,"&lt;=1105",K$4:K$1500,"&gt;"&amp;K997)+1,""))</f>
        <v/>
      </c>
      <c r="O997" s="94" t="n">
        <v>55.51</v>
      </c>
      <c r="P997" s="94" t="n">
        <v>65.95</v>
      </c>
      <c r="Q997" s="94" t="n">
        <v>80.28</v>
      </c>
      <c r="R997" s="94" t="n">
        <v>68.29000000000001</v>
      </c>
      <c r="S997" s="94" t="n">
        <v>65.45</v>
      </c>
      <c r="T997" s="99">
        <f>IF(AND(O997&gt;0,O997&lt;36),1,IF(AND(O997&gt;=36,O997&lt;51),2,IF(AND(O997&gt;=51,O997&lt;71),3,IF(AND(O997&gt;=71,O997&lt;=100),4,))))</f>
        <v/>
      </c>
      <c r="U997" s="99">
        <f>IF(AND(P997&gt;0,P997&lt;41),1,IF(AND(P997&gt;=41,P997&lt;56),2,IF(AND(P997&gt;=56,P997&lt;71),3,IF(AND(P997&gt;=71,P997&lt;=100),4,))))</f>
        <v/>
      </c>
      <c r="V997" s="99">
        <f>IF(AND(Q997&gt;0,Q997&lt;41),1,IF(AND(Q997&gt;=41,Q997&lt;56),2,IF(AND(Q997&gt;=56,Q997&lt;71),3,IF(AND(Q997&gt;=71,Q997&lt;=100),4,))))</f>
        <v/>
      </c>
      <c r="W997" s="99">
        <f>IF(AND(R997&gt;0,R997&lt;36),1,IF(AND(R997&gt;=36,R997&lt;51),2,IF(AND(R997&gt;=51,R997&lt;66),3,IF(AND(R997&gt;=66,R997&lt;=100),4,))))</f>
        <v/>
      </c>
      <c r="X997" s="100">
        <f>IF(AND(S997&gt;0,S997&lt;37),1,IF(AND(S997&gt;=37,S997&lt;58),2,IF(AND(S997&gt;=58,S997&lt;71),3,IF(AND(S997&gt;=71,S997&lt;=100),4,))))</f>
        <v/>
      </c>
      <c r="Y997" s="101">
        <f>IF(SUM(AC997:AG997)=0, "", ROUND(((AC997*3+AD997*3+AE997*3+AF997*3+AG997*1)/13)*5,0))</f>
        <v/>
      </c>
      <c r="Z997" s="99">
        <f>IF(OR($C997="",Y997=""),"",COUNTIFS($C$4:$C$1500,$C997,Y$4:Y$1500,"&gt;"&amp;Y997)+1)</f>
        <v/>
      </c>
      <c r="AA997" s="99">
        <f>IF(OR($C997="",Y997=""),"",IF(AND($C997&gt;=1001,$C997&lt;=1005),COUNTIFS($C$4:$C$1500,"&gt;=1001",$C$4:$C$1500,"&lt;=1005",Y$4:Y$1500,"&gt;"&amp;Y997)+1,IF(AND($C997&gt;=1101,$C997&lt;=1105),COUNTIFS($C$4:$C$1500,"&gt;=1101",$C$4:$C$1500,"&lt;=1105",Y$4:Y$1500,"&gt;"&amp;Y997)+1,IF(AND($C997&gt;=901,$C997&lt;=905),COUNTIFS($C$4:$C$1500,"&gt;=901",$C$4:$C$1500,"&lt;=905",Y$4:Y$1500,"&gt;"&amp;Y997)+1,IF(AND($C997&gt;=801,$C997&lt;=805),COUNTIFS($C$4:$C$1500,"&gt;=801",$C$4:$C$1500,"&lt;=805",Y$4:Y$1500,"&gt;"&amp;Y997)+1,IF(AND($C997&gt;=701,$C997&lt;=705),COUNTIFS($C$4:$C$1500,"&gt;=701",$C$4:$C$1500,"&lt;=705",Y$4:Y$1500,"&gt;"&amp;Y997)+1,IF(AND($C997&gt;=601,$C997&lt;=606),COUNTIFS($C$4:$C$1500,"&gt;=601",$C$4:$C$1500,"&lt;=606",Y$4:Y$1500,"&gt;"&amp;Y997)+1,"")))))))</f>
        <v/>
      </c>
      <c r="AB997" s="99">
        <f>IF(OR($C997="",Y997=""),"",IF(OR(AND($C997&gt;=1001,$C997&lt;=1005),AND($C997&gt;=1101,$C997&lt;=1105)),COUNTIFS($C$4:$C$1500,"&gt;=1001",$C$4:$C$1500,"&lt;=1005",Y$4:Y$1500,"&gt;"&amp;Y997)+COUNTIFS($C$4:$C$1500,"&gt;=1101",$C$4:$C$1500,"&lt;=1105",Y$4:Y$1500,"&gt;"&amp;Y997)+1,""))</f>
        <v/>
      </c>
      <c r="AC997" s="94" t="n">
        <v>47.49</v>
      </c>
      <c r="AD997" s="94" t="n">
        <v>59.75</v>
      </c>
      <c r="AE997" s="94" t="n">
        <v>52.33</v>
      </c>
      <c r="AF997" s="94" t="n">
        <v>60.98</v>
      </c>
      <c r="AG997" s="94" t="n">
        <v>50</v>
      </c>
      <c r="AH997" s="99">
        <f>IF(AND(AC997&gt;0,AC997&lt;36),1,IF(AND(AC997&gt;=36,AC997&lt;51),2,IF(AND(AC997&gt;=51,AC997&lt;71),3,IF(AND(AC997&gt;=71,AC997&lt;=100),4,))))</f>
        <v/>
      </c>
      <c r="AI997" s="99">
        <f>IF(AND(AD997&gt;0,AD997&lt;41),1,IF(AND(AD997&gt;=41,AD997&lt;56),2,IF(AND(AD997&gt;=56,AD997&lt;71),3,IF(AND(AD997&gt;=71,AD997&lt;=100),4,))))</f>
        <v/>
      </c>
      <c r="AJ997" s="99">
        <f>IF(AND(AE997&gt;0,AE997&lt;41),1,IF(AND(AE997&gt;=41,AE997&lt;56),2,IF(AND(AE997&gt;=56,AE997&lt;71),3,IF(AND(AE997&gt;=71,AE997&lt;=100),4,))))</f>
        <v/>
      </c>
      <c r="AK997" s="99">
        <f>IF(AND(AF997&gt;0,AF997&lt;36),1,IF(AND(AF997&gt;=36,AF997&lt;51),2,IF(AND(AF997&gt;=51,AF997&lt;66),3,IF(AND(AF997&gt;=66,AF997&lt;=100),4,))))</f>
        <v/>
      </c>
      <c r="AL997" s="100">
        <f>IF(AND(AG997&gt;0,AG997&lt;37),1,IF(AND(AG997&gt;=37,AG997&lt;58),2,IF(AND(AG997&gt;=58,AG997&lt;71),3,IF(AND(AG997&gt;=71,AG997&lt;=100),4,))))</f>
        <v/>
      </c>
      <c r="AM997" s="101">
        <f>IF((Y997&lt;&gt;"")*(K997&lt;&gt;""),Y997-K997,"")</f>
        <v/>
      </c>
      <c r="AN997" s="99">
        <f>IF((Z997&lt;&gt;"")*(L997&lt;&gt;""),Z997-L997,"")</f>
        <v/>
      </c>
      <c r="AO997" s="99">
        <f>IF((AA997&lt;&gt;"")*(M997&lt;&gt;""),AA997-M997,"")</f>
        <v/>
      </c>
      <c r="AP997" s="99">
        <f>IF((AB997&lt;&gt;"")*(N997&lt;&gt;""),AB997-N997,"")</f>
        <v/>
      </c>
      <c r="AQ997" s="94">
        <f>IF((AC997&lt;&gt;"")*(O997&lt;&gt;""),AC997-O997,"")</f>
        <v/>
      </c>
      <c r="AR997" s="94">
        <f>IF((AD997&lt;&gt;"")*(P997&lt;&gt;""),AD997-P997,"")</f>
        <v/>
      </c>
      <c r="AS997" s="94">
        <f>IF((AE997&lt;&gt;"")*(Q997&lt;&gt;""),AE997-Q997,"")</f>
        <v/>
      </c>
      <c r="AT997" s="94">
        <f>IF((AF997&lt;&gt;"")*(R997&lt;&gt;""),AF997-R997,"")</f>
        <v/>
      </c>
      <c r="AU997" s="94">
        <f>IF((AG997&lt;&gt;"")*(S997&lt;&gt;""),AG997-S997,"")</f>
        <v/>
      </c>
      <c r="AV997" s="99">
        <f>IF((AH997&lt;&gt;"")*(T997&lt;&gt;""),AH997-T997,"")</f>
        <v/>
      </c>
      <c r="AW997" s="99">
        <f>IF((AI997&lt;&gt;"")*(U997&lt;&gt;""),AI997-U997,"")</f>
        <v/>
      </c>
      <c r="AX997" s="99">
        <f>IF((AJ997&lt;&gt;"")*(V997&lt;&gt;""),AJ997-V997,"")</f>
        <v/>
      </c>
      <c r="AY997" s="99">
        <f>IF((AK997&lt;&gt;"")*(W997&lt;&gt;""),AK997-W997,"")</f>
        <v/>
      </c>
      <c r="AZ997" s="102">
        <f>IF((AL997&lt;&gt;"")*(X997&lt;&gt;""),AL997-X997,"")</f>
        <v/>
      </c>
      <c r="BA997" s="50">
        <f>IFERROR(__xludf.dummyfunction("AI(""Actúa como un tutor académico y dirígete personalmente al estudiante "" &amp; I997 &amp; "" "" &amp; J997 &amp; "" "" &amp; G997 &amp; "" "" &amp; H997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AM997 &amp; ""'. Diferencias por área: Matemáticas ("" &amp; AQ997 &amp; ""), Ciencias Natura"&amp;"les ("" &amp; AR997 &amp; ""), Sociales ("" &amp; AS997 &amp; ""), Lectura Crítica ("" &amp; AT997 &amp; "") e Inglés ("" &amp; AU997 &amp; ""). Variación en posición: grupo ("" &amp; AN997 &amp; ""), grado ("" &amp; AO997 &amp; "") y media ("" &amp; AP997 &amp; ""). Puntajes Primer Simulacro: Global "" &amp; K997 &amp; "", Mat "" &amp; "&amp;"O4 &amp; "", Cien "" &amp; P997 &amp; "", Soc "" &amp; Q997 &amp; "", Lec "" &amp; R997 &amp; "", Ing "" &amp; S997 &amp; "". Puntajes Segundo Simulacro: Global "" &amp; Y997 &amp; "", Mat "" &amp; AC997 &amp; "", Cien "" &amp; AD997 &amp; "", Soc "" &amp; AE997 &amp; "", Lec "" &amp; AF997 &amp; "", Ing "" &amp; AG997 &amp; "". Escribe un mensaje motivador"&amp;" y breve (máximo 4 líneas)."")
"),"=AI(""Actúa como un tutor académico y dirígete personalmente al estudiante "" &amp; I997 &amp; "" "" &amp; J997 &amp; "" "" &amp; G997 &amp; "" "" &amp; H997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AM997 &amp; ""'. Diferencias por área: Matemáticas ("" &amp; AQ997 &amp; ""), Ciencias Natur"&amp;"ales ("" &amp; AR997 &amp; ""), Sociales ("" &amp; AS997 &amp; ""), Lectura Crítica ("" &amp; AT997 &amp; "") e Inglés ("" &amp; AU997 &amp; ""). Variación en posición: grupo ("" &amp; AN997 &amp; ""), grado ("" &amp; AO997 &amp; "") y media ("" &amp; AP997 &amp; ""). Puntajes Primer Simulacro: Global "" &amp; K997 &amp; "", Mat "" &amp;"&amp;" O997 &amp; "", Cien "" &amp; P997 &amp; "", Soc "" &amp; Q997 &amp; "", Lec "" &amp; R997 &amp; "", Ing "" &amp; S997 &amp; "". Puntajes Segundo Simulacro: Global "" &amp; Y997 &amp; "", Mat "" &amp; AC997 &amp; "", Cien "" &amp; AD997 &amp; "", Soc "" &amp; AE997 &amp; "", Lec "" &amp; AF997 &amp; "", Ing "" &amp; AG997 &amp; "". Escribe un mensaje motivado"&amp;"r y breve (máximo 4 líneas)."")
")</f>
        <v/>
      </c>
      <c r="BB997" s="119">
        <f>IF(SUM(BC997:BG997)=0,"",IF(BG997="",ROUND(((BC997*3+BD997*3+BE997*3+BF997*3)/12)*5,0),ROUND(((BC997*3+BD997*3+BE997*3+BF997*3+BG997*1)/13)*5,0)))</f>
        <v/>
      </c>
      <c r="BC997" s="119" t="n">
        <v>65</v>
      </c>
      <c r="BD997" s="119" t="n">
        <v>63</v>
      </c>
      <c r="BE997" s="119" t="n">
        <v>60</v>
      </c>
      <c r="BF997" s="119" t="n">
        <v>78</v>
      </c>
      <c r="BG997" s="119" t="n">
        <v>59</v>
      </c>
      <c r="BH997" s="41">
        <f>IF(AND(ISNUMBER(BB997),ISNUMBER(Y997)),BB997-Y997,"")</f>
        <v/>
      </c>
      <c r="BI997" s="119" t="n"/>
      <c r="BJ997" s="119" t="n"/>
      <c r="BK997" s="119" t="n"/>
      <c r="BL997" s="119" t="n"/>
      <c r="BM997" s="119" t="n"/>
    </row>
    <row r="998" ht="15.75" customHeight="1" s="42">
      <c r="A998" s="93" t="n"/>
      <c r="B998" s="94" t="inlineStr">
        <is>
          <t>Bachillerato</t>
        </is>
      </c>
      <c r="C998" s="94" t="n">
        <v>1104</v>
      </c>
      <c r="D998" s="94" t="n"/>
      <c r="E998" s="95" t="n">
        <v>1011592639</v>
      </c>
      <c r="F998" s="96">
        <f>TRIM(G998&amp;" "&amp;H998&amp;" "&amp;I998&amp;" "&amp;J998)</f>
        <v/>
      </c>
      <c r="G998" s="94" t="inlineStr">
        <is>
          <t>Ramírez</t>
        </is>
      </c>
      <c r="H998" s="94" t="inlineStr">
        <is>
          <t>Pérez</t>
        </is>
      </c>
      <c r="I998" s="94" t="inlineStr">
        <is>
          <t>Loreydy</t>
        </is>
      </c>
      <c r="J998" s="97" t="n"/>
      <c r="K998" s="98">
        <f>IF(SUM(O998:S998)=0, "", ROUND(((O998*3+P998*3+Q998*3+R998*3+S998*1)/13)*5,0))</f>
        <v/>
      </c>
      <c r="L998" s="99">
        <f>IF(OR($C998="",K998=""),"",COUNTIFS($C$4:$C$1500,$C998,K$4:K$1500,"&gt;"&amp;K998)+1)</f>
        <v/>
      </c>
      <c r="M998" s="99">
        <f>IF(OR($C998="",K998=""),"",IF(AND($C998&gt;=1001,$C998&lt;=1005),COUNTIFS($C$4:$C$1500,"&gt;=1001",$C$4:$C$1500,"&lt;=1005",K$4:K$1500,"&gt;"&amp;K998)+1,IF(AND($C998&gt;=1101,$C998&lt;=1105),COUNTIFS($C$4:$C$1500,"&gt;=1101",$C$4:$C$1500,"&lt;=1105",K$4:K$1500,"&gt;"&amp;K998)+1,IF(AND($C998&gt;=901,$C998&lt;=905),COUNTIFS($C$4:$C$1500,"&gt;=901",$C$4:$C$1500,"&lt;=905",K$4:K$1500,"&gt;"&amp;K998)+1,IF(AND($C998&gt;=801,$C998&lt;=805),COUNTIFS($C$4:$C$1500,"&gt;=801",$C$4:$C$1500,"&lt;=805",K$4:K$1500,"&gt;"&amp;K998)+1,IF(AND($C998&gt;=701,$C998&lt;=705),COUNTIFS($C$4:$C$1500,"&gt;=701",$C$4:$C$1500,"&lt;=705",K$4:K$1500,"&gt;"&amp;K998)+1,IF(AND($C998&gt;=601,$C998&lt;=606),COUNTIFS($C$4:$C$1500,"&gt;=601",$C$4:$C$1500,"&lt;=606",K$4:K$1500,"&gt;"&amp;K998)+1,"")))))))</f>
        <v/>
      </c>
      <c r="N998" s="99">
        <f>IF(OR($C998="",K998=""),"",IF(OR(AND($C998&gt;=1001,$C998&lt;=1005),AND($C998&gt;=1101,$C998&lt;=1105)),COUNTIFS($C$4:$C$1500,"&gt;=1001",$C$4:$C$1500,"&lt;=1005",K$4:K$1500,"&gt;"&amp;K998)+COUNTIFS($C$4:$C$1500,"&gt;=1101",$C$4:$C$1500,"&lt;=1105",K$4:K$1500,"&gt;"&amp;K998)+1,""))</f>
        <v/>
      </c>
      <c r="O998" s="94" t="n">
        <v>48.96</v>
      </c>
      <c r="P998" s="94" t="n">
        <v>64.90000000000001</v>
      </c>
      <c r="Q998" s="94" t="n">
        <v>71.04000000000001</v>
      </c>
      <c r="R998" s="94" t="n">
        <v>68.29000000000001</v>
      </c>
      <c r="S998" s="94" t="n">
        <v>63.64</v>
      </c>
      <c r="T998" s="99">
        <f>IF(AND(O998&gt;0,O998&lt;36),1,IF(AND(O998&gt;=36,O998&lt;51),2,IF(AND(O998&gt;=51,O998&lt;71),3,IF(AND(O998&gt;=71,O998&lt;=100),4,))))</f>
        <v/>
      </c>
      <c r="U998" s="99">
        <f>IF(AND(P998&gt;0,P998&lt;41),1,IF(AND(P998&gt;=41,P998&lt;56),2,IF(AND(P998&gt;=56,P998&lt;71),3,IF(AND(P998&gt;=71,P998&lt;=100),4,))))</f>
        <v/>
      </c>
      <c r="V998" s="99">
        <f>IF(AND(Q998&gt;0,Q998&lt;41),1,IF(AND(Q998&gt;=41,Q998&lt;56),2,IF(AND(Q998&gt;=56,Q998&lt;71),3,IF(AND(Q998&gt;=71,Q998&lt;=100),4,))))</f>
        <v/>
      </c>
      <c r="W998" s="99">
        <f>IF(AND(R998&gt;0,R998&lt;36),1,IF(AND(R998&gt;=36,R998&lt;51),2,IF(AND(R998&gt;=51,R998&lt;66),3,IF(AND(R998&gt;=66,R998&lt;=100),4,))))</f>
        <v/>
      </c>
      <c r="X998" s="100">
        <f>IF(AND(S998&gt;0,S998&lt;37),1,IF(AND(S998&gt;=37,S998&lt;58),2,IF(AND(S998&gt;=58,S998&lt;71),3,IF(AND(S998&gt;=71,S998&lt;=100),4,))))</f>
        <v/>
      </c>
      <c r="Y998" s="101">
        <f>IF(SUM(AC998:AG998)=0, "", ROUND(((AC998*3+AD998*3+AE998*3+AF998*3+AG998*1)/13)*5,0))</f>
        <v/>
      </c>
      <c r="Z998" s="99">
        <f>IF(OR($C998="",Y998=""),"",COUNTIFS($C$4:$C$1500,$C998,Y$4:Y$1500,"&gt;"&amp;Y998)+1)</f>
        <v/>
      </c>
      <c r="AA998" s="99">
        <f>IF(OR($C998="",Y998=""),"",IF(AND($C998&gt;=1001,$C998&lt;=1005),COUNTIFS($C$4:$C$1500,"&gt;=1001",$C$4:$C$1500,"&lt;=1005",Y$4:Y$1500,"&gt;"&amp;Y998)+1,IF(AND($C998&gt;=1101,$C998&lt;=1105),COUNTIFS($C$4:$C$1500,"&gt;=1101",$C$4:$C$1500,"&lt;=1105",Y$4:Y$1500,"&gt;"&amp;Y998)+1,IF(AND($C998&gt;=901,$C998&lt;=905),COUNTIFS($C$4:$C$1500,"&gt;=901",$C$4:$C$1500,"&lt;=905",Y$4:Y$1500,"&gt;"&amp;Y998)+1,IF(AND($C998&gt;=801,$C998&lt;=805),COUNTIFS($C$4:$C$1500,"&gt;=801",$C$4:$C$1500,"&lt;=805",Y$4:Y$1500,"&gt;"&amp;Y998)+1,IF(AND($C998&gt;=701,$C998&lt;=705),COUNTIFS($C$4:$C$1500,"&gt;=701",$C$4:$C$1500,"&lt;=705",Y$4:Y$1500,"&gt;"&amp;Y998)+1,IF(AND($C998&gt;=601,$C998&lt;=606),COUNTIFS($C$4:$C$1500,"&gt;=601",$C$4:$C$1500,"&lt;=606",Y$4:Y$1500,"&gt;"&amp;Y998)+1,"")))))))</f>
        <v/>
      </c>
      <c r="AB998" s="99">
        <f>IF(OR($C998="",Y998=""),"",IF(OR(AND($C998&gt;=1001,$C998&lt;=1005),AND($C998&gt;=1101,$C998&lt;=1105)),COUNTIFS($C$4:$C$1500,"&gt;=1001",$C$4:$C$1500,"&lt;=1005",Y$4:Y$1500,"&gt;"&amp;Y998)+COUNTIFS($C$4:$C$1500,"&gt;=1101",$C$4:$C$1500,"&lt;=1105",Y$4:Y$1500,"&gt;"&amp;Y998)+1,""))</f>
        <v/>
      </c>
      <c r="AC998" s="94" t="n">
        <v>22.85</v>
      </c>
      <c r="AD998" s="94" t="n">
        <v>35.35</v>
      </c>
      <c r="AE998" s="94" t="n">
        <v>35.73</v>
      </c>
      <c r="AF998" s="94" t="n">
        <v>43.9</v>
      </c>
      <c r="AG998" s="94" t="n">
        <v>48</v>
      </c>
      <c r="AH998" s="99">
        <f>IF(AND(AC998&gt;0,AC998&lt;36),1,IF(AND(AC998&gt;=36,AC998&lt;51),2,IF(AND(AC998&gt;=51,AC998&lt;71),3,IF(AND(AC998&gt;=71,AC998&lt;=100),4,))))</f>
        <v/>
      </c>
      <c r="AI998" s="99">
        <f>IF(AND(AD998&gt;0,AD998&lt;41),1,IF(AND(AD998&gt;=41,AD998&lt;56),2,IF(AND(AD998&gt;=56,AD998&lt;71),3,IF(AND(AD998&gt;=71,AD998&lt;=100),4,))))</f>
        <v/>
      </c>
      <c r="AJ998" s="99">
        <f>IF(AND(AE998&gt;0,AE998&lt;41),1,IF(AND(AE998&gt;=41,AE998&lt;56),2,IF(AND(AE998&gt;=56,AE998&lt;71),3,IF(AND(AE998&gt;=71,AE998&lt;=100),4,))))</f>
        <v/>
      </c>
      <c r="AK998" s="99">
        <f>IF(AND(AF998&gt;0,AF998&lt;36),1,IF(AND(AF998&gt;=36,AF998&lt;51),2,IF(AND(AF998&gt;=51,AF998&lt;66),3,IF(AND(AF998&gt;=66,AF998&lt;=100),4,))))</f>
        <v/>
      </c>
      <c r="AL998" s="100">
        <f>IF(AND(AG998&gt;0,AG998&lt;37),1,IF(AND(AG998&gt;=37,AG998&lt;58),2,IF(AND(AG998&gt;=58,AG998&lt;71),3,IF(AND(AG998&gt;=71,AG998&lt;=100),4,))))</f>
        <v/>
      </c>
      <c r="AM998" s="101">
        <f>IF((Y998&lt;&gt;"")*(K998&lt;&gt;""),Y998-K998,"")</f>
        <v/>
      </c>
      <c r="AN998" s="99">
        <f>IF((Z998&lt;&gt;"")*(L998&lt;&gt;""),Z998-L998,"")</f>
        <v/>
      </c>
      <c r="AO998" s="99">
        <f>IF((AA998&lt;&gt;"")*(M998&lt;&gt;""),AA998-M998,"")</f>
        <v/>
      </c>
      <c r="AP998" s="99">
        <f>IF((AB998&lt;&gt;"")*(N998&lt;&gt;""),AB998-N998,"")</f>
        <v/>
      </c>
      <c r="AQ998" s="94">
        <f>IF((AC998&lt;&gt;"")*(O998&lt;&gt;""),AC998-O998,"")</f>
        <v/>
      </c>
      <c r="AR998" s="94">
        <f>IF((AD998&lt;&gt;"")*(P998&lt;&gt;""),AD998-P998,"")</f>
        <v/>
      </c>
      <c r="AS998" s="94">
        <f>IF((AE998&lt;&gt;"")*(Q998&lt;&gt;""),AE998-Q998,"")</f>
        <v/>
      </c>
      <c r="AT998" s="94">
        <f>IF((AF998&lt;&gt;"")*(R998&lt;&gt;""),AF998-R998,"")</f>
        <v/>
      </c>
      <c r="AU998" s="94">
        <f>IF((AG998&lt;&gt;"")*(S998&lt;&gt;""),AG998-S998,"")</f>
        <v/>
      </c>
      <c r="AV998" s="99">
        <f>IF((AH998&lt;&gt;"")*(T998&lt;&gt;""),AH998-T998,"")</f>
        <v/>
      </c>
      <c r="AW998" s="99">
        <f>IF((AI998&lt;&gt;"")*(U998&lt;&gt;""),AI998-U998,"")</f>
        <v/>
      </c>
      <c r="AX998" s="99">
        <f>IF((AJ998&lt;&gt;"")*(V998&lt;&gt;""),AJ998-V998,"")</f>
        <v/>
      </c>
      <c r="AY998" s="99">
        <f>IF((AK998&lt;&gt;"")*(W998&lt;&gt;""),AK998-W998,"")</f>
        <v/>
      </c>
      <c r="AZ998" s="102">
        <f>IF((AL998&lt;&gt;"")*(X998&lt;&gt;""),AL998-X998,"")</f>
        <v/>
      </c>
      <c r="BA998" s="50">
        <f>IFERROR(__xludf.dummyfunction("AI(""Actúa como un tutor académico y dirígete personalmente al estudiante "" &amp; I998 &amp; "" "" &amp; J998 &amp; "" "" &amp; G998 &amp; "" "" &amp; H998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AM998 &amp; ""'. Diferencias por área: Matemáticas ("" &amp; AQ998 &amp; ""), Ciencias Natura"&amp;"les ("" &amp; AR998 &amp; ""), Sociales ("" &amp; AS998 &amp; ""), Lectura Crítica ("" &amp; AT998 &amp; "") e Inglés ("" &amp; AU998 &amp; ""). Variación en posición: grupo ("" &amp; AN998 &amp; ""), grado ("" &amp; AO998 &amp; "") y media ("" &amp; AP998 &amp; ""). Puntajes Primer Simulacro: Global "" &amp; K998 &amp; "", Mat "" &amp; "&amp;"O4 &amp; "", Cien "" &amp; P998 &amp; "", Soc "" &amp; Q998 &amp; "", Lec "" &amp; R998 &amp; "", Ing "" &amp; S998 &amp; "". Puntajes Segundo Simulacro: Global "" &amp; Y998 &amp; "", Mat "" &amp; AC998 &amp; "", Cien "" &amp; AD998 &amp; "", Soc "" &amp; AE998 &amp; "", Lec "" &amp; AF998 &amp; "", Ing "" &amp; AG998 &amp; "". Escribe un mensaje motivador"&amp;" y breve (máximo 4 líneas)."")
"),"=AI(""Actúa como un tutor académico y dirígete personalmente al estudiante "" &amp; I998 &amp; "" "" &amp; J998 &amp; "" "" &amp; G998 &amp; "" "" &amp; H998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AM998 &amp; ""'. Diferencias por área: Matemáticas ("" &amp; AQ998 &amp; ""), Ciencias Natur"&amp;"ales ("" &amp; AR998 &amp; ""), Sociales ("" &amp; AS998 &amp; ""), Lectura Crítica ("" &amp; AT998 &amp; "") e Inglés ("" &amp; AU998 &amp; ""). Variación en posición: grupo ("" &amp; AN998 &amp; ""), grado ("" &amp; AO998 &amp; "") y media ("" &amp; AP998 &amp; ""). Puntajes Primer Simulacro: Global "" &amp; K998 &amp; "", Mat "" &amp;"&amp;" O998 &amp; "", Cien "" &amp; P998 &amp; "", Soc "" &amp; Q998 &amp; "", Lec "" &amp; R998 &amp; "", Ing "" &amp; S998 &amp; "". Puntajes Segundo Simulacro: Global "" &amp; Y998 &amp; "", Mat "" &amp; AC998 &amp; "", Cien "" &amp; AD998 &amp; "", Soc "" &amp; AE998 &amp; "", Lec "" &amp; AF998 &amp; "", Ing "" &amp; AG998 &amp; "". Escribe un mensaje motivado"&amp;"r y breve (máximo 4 líneas)."")
")</f>
        <v/>
      </c>
      <c r="BB998" s="119">
        <f>IF(SUM(BC998:BG998)=0,"",IF(BG998="",ROUND(((BC998*3+BD998*3+BE998*3+BF998*3)/12)*5,0),ROUND(((BC998*3+BD998*3+BE998*3+BF998*3+BG998*1)/13)*5,0)))</f>
        <v/>
      </c>
      <c r="BC998" s="119" t="n">
        <v>44</v>
      </c>
      <c r="BD998" s="119" t="n">
        <v>50</v>
      </c>
      <c r="BE998" s="119" t="n">
        <v>46</v>
      </c>
      <c r="BF998" s="119" t="n">
        <v>49</v>
      </c>
      <c r="BG998" s="119" t="n">
        <v>47</v>
      </c>
      <c r="BH998" s="41">
        <f>IF(AND(ISNUMBER(BB998),ISNUMBER(Y998)),BB998-Y998,"")</f>
        <v/>
      </c>
      <c r="BI998" s="119" t="n"/>
      <c r="BJ998" s="119" t="n"/>
      <c r="BK998" s="119" t="n"/>
      <c r="BL998" s="119" t="n"/>
      <c r="BM998" s="119" t="n"/>
    </row>
    <row r="999" ht="15.75" customHeight="1" s="42">
      <c r="A999" s="93" t="n"/>
      <c r="B999" s="94" t="inlineStr">
        <is>
          <t>Bachillerato</t>
        </is>
      </c>
      <c r="C999" s="94" t="n">
        <v>1104</v>
      </c>
      <c r="D999" s="94" t="n"/>
      <c r="E999" s="95" t="n">
        <v>1011591736</v>
      </c>
      <c r="F999" s="96">
        <f>TRIM(G999&amp;" "&amp;H999&amp;" "&amp;I999&amp;" "&amp;J999)</f>
        <v/>
      </c>
      <c r="G999" s="94" t="inlineStr">
        <is>
          <t>Ramírez</t>
        </is>
      </c>
      <c r="H999" s="94" t="inlineStr">
        <is>
          <t>Vargas</t>
        </is>
      </c>
      <c r="I999" s="94" t="inlineStr">
        <is>
          <t>Yenifer</t>
        </is>
      </c>
      <c r="J999" s="97" t="n"/>
      <c r="K999" s="98">
        <f>IF(SUM(O999:S999)=0, "", ROUND(((O999*3+P999*3+Q999*3+R999*3+S999*1)/13)*5,0))</f>
        <v/>
      </c>
      <c r="L999" s="99">
        <f>IF(OR($C999="",K999=""),"",COUNTIFS($C$4:$C$1500,$C999,K$4:K$1500,"&gt;"&amp;K999)+1)</f>
        <v/>
      </c>
      <c r="M999" s="99">
        <f>IF(OR($C999="",K999=""),"",IF(AND($C999&gt;=1001,$C999&lt;=1005),COUNTIFS($C$4:$C$1500,"&gt;=1001",$C$4:$C$1500,"&lt;=1005",K$4:K$1500,"&gt;"&amp;K999)+1,IF(AND($C999&gt;=1101,$C999&lt;=1105),COUNTIFS($C$4:$C$1500,"&gt;=1101",$C$4:$C$1500,"&lt;=1105",K$4:K$1500,"&gt;"&amp;K999)+1,IF(AND($C999&gt;=901,$C999&lt;=905),COUNTIFS($C$4:$C$1500,"&gt;=901",$C$4:$C$1500,"&lt;=905",K$4:K$1500,"&gt;"&amp;K999)+1,IF(AND($C999&gt;=801,$C999&lt;=805),COUNTIFS($C$4:$C$1500,"&gt;=801",$C$4:$C$1500,"&lt;=805",K$4:K$1500,"&gt;"&amp;K999)+1,IF(AND($C999&gt;=701,$C999&lt;=705),COUNTIFS($C$4:$C$1500,"&gt;=701",$C$4:$C$1500,"&lt;=705",K$4:K$1500,"&gt;"&amp;K999)+1,IF(AND($C999&gt;=601,$C999&lt;=606),COUNTIFS($C$4:$C$1500,"&gt;=601",$C$4:$C$1500,"&lt;=606",K$4:K$1500,"&gt;"&amp;K999)+1,"")))))))</f>
        <v/>
      </c>
      <c r="N999" s="99">
        <f>IF(OR($C999="",K999=""),"",IF(OR(AND($C999&gt;=1001,$C999&lt;=1005),AND($C999&gt;=1101,$C999&lt;=1105)),COUNTIFS($C$4:$C$1500,"&gt;=1001",$C$4:$C$1500,"&lt;=1005",K$4:K$1500,"&gt;"&amp;K999)+COUNTIFS($C$4:$C$1500,"&gt;=1101",$C$4:$C$1500,"&lt;=1105",K$4:K$1500,"&gt;"&amp;K999)+1,""))</f>
        <v/>
      </c>
      <c r="O999" s="94" t="n">
        <v>43.56</v>
      </c>
      <c r="P999" s="94" t="n">
        <v>55.63</v>
      </c>
      <c r="Q999" s="94" t="n">
        <v>35.59</v>
      </c>
      <c r="R999" s="94" t="n">
        <v>53.66</v>
      </c>
      <c r="S999" s="94" t="n">
        <v>56.36</v>
      </c>
      <c r="T999" s="99">
        <f>IF(AND(O999&gt;0,O999&lt;36),1,IF(AND(O999&gt;=36,O999&lt;51),2,IF(AND(O999&gt;=51,O999&lt;71),3,IF(AND(O999&gt;=71,O999&lt;=100),4,))))</f>
        <v/>
      </c>
      <c r="U999" s="99">
        <f>IF(AND(P999&gt;0,P999&lt;41),1,IF(AND(P999&gt;=41,P999&lt;56),2,IF(AND(P999&gt;=56,P999&lt;71),3,IF(AND(P999&gt;=71,P999&lt;=100),4,))))</f>
        <v/>
      </c>
      <c r="V999" s="99">
        <f>IF(AND(Q999&gt;0,Q999&lt;41),1,IF(AND(Q999&gt;=41,Q999&lt;56),2,IF(AND(Q999&gt;=56,Q999&lt;71),3,IF(AND(Q999&gt;=71,Q999&lt;=100),4,))))</f>
        <v/>
      </c>
      <c r="W999" s="99">
        <f>IF(AND(R999&gt;0,R999&lt;36),1,IF(AND(R999&gt;=36,R999&lt;51),2,IF(AND(R999&gt;=51,R999&lt;66),3,IF(AND(R999&gt;=66,R999&lt;=100),4,))))</f>
        <v/>
      </c>
      <c r="X999" s="100">
        <f>IF(AND(S999&gt;0,S999&lt;37),1,IF(AND(S999&gt;=37,S999&lt;58),2,IF(AND(S999&gt;=58,S999&lt;71),3,IF(AND(S999&gt;=71,S999&lt;=100),4,))))</f>
        <v/>
      </c>
      <c r="Y999" s="101">
        <f>IF(SUM(AC999:AG999)=0, "", ROUND(((AC999*3+AD999*3+AE999*3+AF999*3+AG999*1)/13)*5,0))</f>
        <v/>
      </c>
      <c r="Z999" s="99">
        <f>IF(OR($C999="",Y999=""),"",COUNTIFS($C$4:$C$1500,$C999,Y$4:Y$1500,"&gt;"&amp;Y999)+1)</f>
        <v/>
      </c>
      <c r="AA999" s="99">
        <f>IF(OR($C999="",Y999=""),"",IF(AND($C999&gt;=1001,$C999&lt;=1005),COUNTIFS($C$4:$C$1500,"&gt;=1001",$C$4:$C$1500,"&lt;=1005",Y$4:Y$1500,"&gt;"&amp;Y999)+1,IF(AND($C999&gt;=1101,$C999&lt;=1105),COUNTIFS($C$4:$C$1500,"&gt;=1101",$C$4:$C$1500,"&lt;=1105",Y$4:Y$1500,"&gt;"&amp;Y999)+1,IF(AND($C999&gt;=901,$C999&lt;=905),COUNTIFS($C$4:$C$1500,"&gt;=901",$C$4:$C$1500,"&lt;=905",Y$4:Y$1500,"&gt;"&amp;Y999)+1,IF(AND($C999&gt;=801,$C999&lt;=805),COUNTIFS($C$4:$C$1500,"&gt;=801",$C$4:$C$1500,"&lt;=805",Y$4:Y$1500,"&gt;"&amp;Y999)+1,IF(AND($C999&gt;=701,$C999&lt;=705),COUNTIFS($C$4:$C$1500,"&gt;=701",$C$4:$C$1500,"&lt;=705",Y$4:Y$1500,"&gt;"&amp;Y999)+1,IF(AND($C999&gt;=601,$C999&lt;=606),COUNTIFS($C$4:$C$1500,"&gt;=601",$C$4:$C$1500,"&lt;=606",Y$4:Y$1500,"&gt;"&amp;Y999)+1,"")))))))</f>
        <v/>
      </c>
      <c r="AB999" s="99">
        <f>IF(OR($C999="",Y999=""),"",IF(OR(AND($C999&gt;=1001,$C999&lt;=1005),AND($C999&gt;=1101,$C999&lt;=1105)),COUNTIFS($C$4:$C$1500,"&gt;=1001",$C$4:$C$1500,"&lt;=1005",Y$4:Y$1500,"&gt;"&amp;Y999)+COUNTIFS($C$4:$C$1500,"&gt;=1101",$C$4:$C$1500,"&lt;=1105",Y$4:Y$1500,"&gt;"&amp;Y999)+1,""))</f>
        <v/>
      </c>
      <c r="AC999" s="94" t="n">
        <v>39.84</v>
      </c>
      <c r="AD999" s="94" t="n">
        <v>40.01</v>
      </c>
      <c r="AE999" s="94" t="n">
        <v>38.37</v>
      </c>
      <c r="AF999" s="94" t="n">
        <v>39.02</v>
      </c>
      <c r="AG999" s="94" t="n">
        <v>38</v>
      </c>
      <c r="AH999" s="99">
        <f>IF(AND(AC999&gt;0,AC999&lt;36),1,IF(AND(AC999&gt;=36,AC999&lt;51),2,IF(AND(AC999&gt;=51,AC999&lt;71),3,IF(AND(AC999&gt;=71,AC999&lt;=100),4,))))</f>
        <v/>
      </c>
      <c r="AI999" s="99">
        <f>IF(AND(AD999&gt;0,AD999&lt;41),1,IF(AND(AD999&gt;=41,AD999&lt;56),2,IF(AND(AD999&gt;=56,AD999&lt;71),3,IF(AND(AD999&gt;=71,AD999&lt;=100),4,))))</f>
        <v/>
      </c>
      <c r="AJ999" s="99">
        <f>IF(AND(AE999&gt;0,AE999&lt;41),1,IF(AND(AE999&gt;=41,AE999&lt;56),2,IF(AND(AE999&gt;=56,AE999&lt;71),3,IF(AND(AE999&gt;=71,AE999&lt;=100),4,))))</f>
        <v/>
      </c>
      <c r="AK999" s="99">
        <f>IF(AND(AF999&gt;0,AF999&lt;36),1,IF(AND(AF999&gt;=36,AF999&lt;51),2,IF(AND(AF999&gt;=51,AF999&lt;66),3,IF(AND(AF999&gt;=66,AF999&lt;=100),4,))))</f>
        <v/>
      </c>
      <c r="AL999" s="100">
        <f>IF(AND(AG999&gt;0,AG999&lt;37),1,IF(AND(AG999&gt;=37,AG999&lt;58),2,IF(AND(AG999&gt;=58,AG999&lt;71),3,IF(AND(AG999&gt;=71,AG999&lt;=100),4,))))</f>
        <v/>
      </c>
      <c r="AM999" s="101">
        <f>IF((Y999&lt;&gt;"")*(K999&lt;&gt;""),Y999-K999,"")</f>
        <v/>
      </c>
      <c r="AN999" s="99">
        <f>IF((Z999&lt;&gt;"")*(L999&lt;&gt;""),Z999-L999,"")</f>
        <v/>
      </c>
      <c r="AO999" s="99">
        <f>IF((AA999&lt;&gt;"")*(M999&lt;&gt;""),AA999-M999,"")</f>
        <v/>
      </c>
      <c r="AP999" s="99">
        <f>IF((AB999&lt;&gt;"")*(N999&lt;&gt;""),AB999-N999,"")</f>
        <v/>
      </c>
      <c r="AQ999" s="94">
        <f>IF((AC999&lt;&gt;"")*(O999&lt;&gt;""),AC999-O999,"")</f>
        <v/>
      </c>
      <c r="AR999" s="94">
        <f>IF((AD999&lt;&gt;"")*(P999&lt;&gt;""),AD999-P999,"")</f>
        <v/>
      </c>
      <c r="AS999" s="94">
        <f>IF((AE999&lt;&gt;"")*(Q999&lt;&gt;""),AE999-Q999,"")</f>
        <v/>
      </c>
      <c r="AT999" s="94">
        <f>IF((AF999&lt;&gt;"")*(R999&lt;&gt;""),AF999-R999,"")</f>
        <v/>
      </c>
      <c r="AU999" s="94">
        <f>IF((AG999&lt;&gt;"")*(S999&lt;&gt;""),AG999-S999,"")</f>
        <v/>
      </c>
      <c r="AV999" s="99">
        <f>IF((AH999&lt;&gt;"")*(T999&lt;&gt;""),AH999-T999,"")</f>
        <v/>
      </c>
      <c r="AW999" s="99">
        <f>IF((AI999&lt;&gt;"")*(U999&lt;&gt;""),AI999-U999,"")</f>
        <v/>
      </c>
      <c r="AX999" s="99">
        <f>IF((AJ999&lt;&gt;"")*(V999&lt;&gt;""),AJ999-V999,"")</f>
        <v/>
      </c>
      <c r="AY999" s="99">
        <f>IF((AK999&lt;&gt;"")*(W999&lt;&gt;""),AK999-W999,"")</f>
        <v/>
      </c>
      <c r="AZ999" s="102">
        <f>IF((AL999&lt;&gt;"")*(X999&lt;&gt;""),AL999-X999,"")</f>
        <v/>
      </c>
      <c r="BA999" s="50">
        <f>IFERROR(__xludf.dummyfunction("AI(""Actúa como un tutor académico y dirígete personalmente al estudiante "" &amp; I999 &amp; "" "" &amp; J999 &amp; "" "" &amp; G999 &amp; "" "" &amp; H999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AM999 &amp; ""'. Diferencias por área: Matemáticas ("" &amp; AQ999 &amp; ""), Ciencias Natura"&amp;"les ("" &amp; AR999 &amp; ""), Sociales ("" &amp; AS999 &amp; ""), Lectura Crítica ("" &amp; AT999 &amp; "") e Inglés ("" &amp; AU999 &amp; ""). Variación en posición: grupo ("" &amp; AN999 &amp; ""), grado ("" &amp; AO999 &amp; "") y media ("" &amp; AP999 &amp; ""). Puntajes Primer Simulacro: Global "" &amp; K999 &amp; "", Mat "" &amp; "&amp;"O4 &amp; "", Cien "" &amp; P999 &amp; "", Soc "" &amp; Q999 &amp; "", Lec "" &amp; R999 &amp; "", Ing "" &amp; S999 &amp; "". Puntajes Segundo Simulacro: Global "" &amp; Y999 &amp; "", Mat "" &amp; AC999 &amp; "", Cien "" &amp; AD999 &amp; "", Soc "" &amp; AE999 &amp; "", Lec "" &amp; AF999 &amp; "", Ing "" &amp; AG999 &amp; "". Escribe un mensaje motivador"&amp;" y breve (máximo 4 líneas)."")
"),"=AI(""Actúa como un tutor académico y dirígete personalmente al estudiante "" &amp; I999 &amp; "" "" &amp; J999 &amp; "" "" &amp; G999 &amp; "" "" &amp; H999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AM999 &amp; ""'. Diferencias por área: Matemáticas ("" &amp; AQ999 &amp; ""), Ciencias Natur"&amp;"ales ("" &amp; AR999 &amp; ""), Sociales ("" &amp; AS999 &amp; ""), Lectura Crítica ("" &amp; AT999 &amp; "") e Inglés ("" &amp; AU999 &amp; ""). Variación en posición: grupo ("" &amp; AN999 &amp; ""), grado ("" &amp; AO999 &amp; "") y media ("" &amp; AP999 &amp; ""). Puntajes Primer Simulacro: Global "" &amp; K999 &amp; "", Mat "" &amp;"&amp;" O999 &amp; "", Cien "" &amp; P999 &amp; "", Soc "" &amp; Q999 &amp; "", Lec "" &amp; R999 &amp; "", Ing "" &amp; S999 &amp; "". Puntajes Segundo Simulacro: Global "" &amp; Y999 &amp; "", Mat "" &amp; AC999 &amp; "", Cien "" &amp; AD999 &amp; "", Soc "" &amp; AE999 &amp; "", Lec "" &amp; AF999 &amp; "", Ing "" &amp; AG999 &amp; "". Escribe un mensaje motivado"&amp;"r y breve (máximo 4 líneas)."")
")</f>
        <v/>
      </c>
      <c r="BB999" s="119">
        <f>IF(SUM(BC999:BG999)=0,"",IF(BG999="",ROUND(((BC999*3+BD999*3+BE999*3+BF999*3)/12)*5,0),ROUND(((BC999*3+BD999*3+BE999*3+BF999*3+BG999*1)/13)*5,0)))</f>
        <v/>
      </c>
      <c r="BC999" s="119" t="n">
        <v>51</v>
      </c>
      <c r="BD999" s="119" t="n">
        <v>48</v>
      </c>
      <c r="BE999" s="119" t="n">
        <v>52</v>
      </c>
      <c r="BF999" s="119" t="n">
        <v>53</v>
      </c>
      <c r="BG999" s="119" t="n">
        <v>37</v>
      </c>
      <c r="BH999" s="41">
        <f>IF(AND(ISNUMBER(BB999),ISNUMBER(Y999)),BB999-Y999,"")</f>
        <v/>
      </c>
      <c r="BI999" s="119" t="n"/>
      <c r="BJ999" s="119" t="n"/>
      <c r="BK999" s="119" t="n"/>
      <c r="BL999" s="119" t="n"/>
      <c r="BM999" s="119" t="n"/>
    </row>
    <row r="1000" ht="15.75" customHeight="1" s="42">
      <c r="A1000" s="93" t="n"/>
      <c r="B1000" s="94" t="inlineStr">
        <is>
          <t>Bachillerato</t>
        </is>
      </c>
      <c r="C1000" s="94" t="n">
        <v>1104</v>
      </c>
      <c r="D1000" s="94" t="n"/>
      <c r="E1000" s="95" t="n">
        <v>1011513729</v>
      </c>
      <c r="F1000" s="96">
        <f>TRIM(G1000&amp;" "&amp;H1000&amp;" "&amp;I1000&amp;" "&amp;J1000)</f>
        <v/>
      </c>
      <c r="G1000" s="94" t="inlineStr">
        <is>
          <t>Rivera</t>
        </is>
      </c>
      <c r="H1000" s="94" t="inlineStr">
        <is>
          <t>Carvajal</t>
        </is>
      </c>
      <c r="I1000" s="94" t="inlineStr">
        <is>
          <t>Eileen</t>
        </is>
      </c>
      <c r="J1000" s="97" t="n"/>
      <c r="K1000" s="98">
        <f>IF(SUM(O1000:S1000)=0, "", ROUND(((O1000*3+P1000*3+Q1000*3+R1000*3+S1000*1)/13)*5,0))</f>
        <v/>
      </c>
      <c r="L1000" s="99">
        <f>IF(OR($C1000="",K1000=""),"",COUNTIFS($C$4:$C$1500,$C1000,K$4:K$1500,"&gt;"&amp;K1000)+1)</f>
        <v/>
      </c>
      <c r="M1000" s="99">
        <f>IF(OR($C1000="",K1000=""),"",IF(AND($C1000&gt;=1001,$C1000&lt;=1005),COUNTIFS($C$4:$C$1500,"&gt;=1001",$C$4:$C$1500,"&lt;=1005",K$4:K$1500,"&gt;"&amp;K1000)+1,IF(AND($C1000&gt;=1101,$C1000&lt;=1105),COUNTIFS($C$4:$C$1500,"&gt;=1101",$C$4:$C$1500,"&lt;=1105",K$4:K$1500,"&gt;"&amp;K1000)+1,IF(AND($C1000&gt;=901,$C1000&lt;=905),COUNTIFS($C$4:$C$1500,"&gt;=901",$C$4:$C$1500,"&lt;=905",K$4:K$1500,"&gt;"&amp;K1000)+1,IF(AND($C1000&gt;=801,$C1000&lt;=805),COUNTIFS($C$4:$C$1500,"&gt;=801",$C$4:$C$1500,"&lt;=805",K$4:K$1500,"&gt;"&amp;K1000)+1,IF(AND($C1000&gt;=701,$C1000&lt;=705),COUNTIFS($C$4:$C$1500,"&gt;=701",$C$4:$C$1500,"&lt;=705",K$4:K$1500,"&gt;"&amp;K1000)+1,IF(AND($C1000&gt;=601,$C1000&lt;=606),COUNTIFS($C$4:$C$1500,"&gt;=601",$C$4:$C$1500,"&lt;=606",K$4:K$1500,"&gt;"&amp;K1000)+1,"")))))))</f>
        <v/>
      </c>
      <c r="N1000" s="99">
        <f>IF(OR($C1000="",K1000=""),"",IF(OR(AND($C1000&gt;=1001,$C1000&lt;=1005),AND($C1000&gt;=1101,$C1000&lt;=1105)),COUNTIFS($C$4:$C$1500,"&gt;=1001",$C$4:$C$1500,"&lt;=1005",K$4:K$1500,"&gt;"&amp;K1000)+COUNTIFS($C$4:$C$1500,"&gt;=1101",$C$4:$C$1500,"&lt;=1105",K$4:K$1500,"&gt;"&amp;K1000)+1,""))</f>
        <v/>
      </c>
      <c r="O1000" s="94" t="n">
        <v>64.55</v>
      </c>
      <c r="P1000" s="94" t="n">
        <v>76.62</v>
      </c>
      <c r="Q1000" s="94" t="n">
        <v>68.06</v>
      </c>
      <c r="R1000" s="94" t="n">
        <v>82.93000000000001</v>
      </c>
      <c r="S1000" s="94" t="n">
        <v>65.45</v>
      </c>
      <c r="T1000" s="99">
        <f>IF(AND(O1000&gt;0,O1000&lt;36),1,IF(AND(O1000&gt;=36,O1000&lt;51),2,IF(AND(O1000&gt;=51,O1000&lt;71),3,IF(AND(O1000&gt;=71,O1000&lt;=100),4,))))</f>
        <v/>
      </c>
      <c r="U1000" s="99">
        <f>IF(AND(P1000&gt;0,P1000&lt;41),1,IF(AND(P1000&gt;=41,P1000&lt;56),2,IF(AND(P1000&gt;=56,P1000&lt;71),3,IF(AND(P1000&gt;=71,P1000&lt;=100),4,))))</f>
        <v/>
      </c>
      <c r="V1000" s="99">
        <f>IF(AND(Q1000&gt;0,Q1000&lt;41),1,IF(AND(Q1000&gt;=41,Q1000&lt;56),2,IF(AND(Q1000&gt;=56,Q1000&lt;71),3,IF(AND(Q1000&gt;=71,Q1000&lt;=100),4,))))</f>
        <v/>
      </c>
      <c r="W1000" s="99">
        <f>IF(AND(R1000&gt;0,R1000&lt;36),1,IF(AND(R1000&gt;=36,R1000&lt;51),2,IF(AND(R1000&gt;=51,R1000&lt;66),3,IF(AND(R1000&gt;=66,R1000&lt;=100),4,))))</f>
        <v/>
      </c>
      <c r="X1000" s="100">
        <f>IF(AND(S1000&gt;0,S1000&lt;37),1,IF(AND(S1000&gt;=37,S1000&lt;58),2,IF(AND(S1000&gt;=58,S1000&lt;71),3,IF(AND(S1000&gt;=71,S1000&lt;=100),4,))))</f>
        <v/>
      </c>
      <c r="Y1000" s="101">
        <f>IF(SUM(AC1000:AG1000)=0, "", ROUND(((AC1000*3+AD1000*3+AE1000*3+AF1000*3+AG1000*1)/13)*5,0))</f>
        <v/>
      </c>
      <c r="Z1000" s="99">
        <f>IF(OR($C1000="",Y1000=""),"",COUNTIFS($C$4:$C$1500,$C1000,Y$4:Y$1500,"&gt;"&amp;Y1000)+1)</f>
        <v/>
      </c>
      <c r="AA1000" s="99">
        <f>IF(OR($C1000="",Y1000=""),"",IF(AND($C1000&gt;=1001,$C1000&lt;=1005),COUNTIFS($C$4:$C$1500,"&gt;=1001",$C$4:$C$1500,"&lt;=1005",Y$4:Y$1500,"&gt;"&amp;Y1000)+1,IF(AND($C1000&gt;=1101,$C1000&lt;=1105),COUNTIFS($C$4:$C$1500,"&gt;=1101",$C$4:$C$1500,"&lt;=1105",Y$4:Y$1500,"&gt;"&amp;Y1000)+1,IF(AND($C1000&gt;=901,$C1000&lt;=905),COUNTIFS($C$4:$C$1500,"&gt;=901",$C$4:$C$1500,"&lt;=905",Y$4:Y$1500,"&gt;"&amp;Y1000)+1,IF(AND($C1000&gt;=801,$C1000&lt;=805),COUNTIFS($C$4:$C$1500,"&gt;=801",$C$4:$C$1500,"&lt;=805",Y$4:Y$1500,"&gt;"&amp;Y1000)+1,IF(AND($C1000&gt;=701,$C1000&lt;=705),COUNTIFS($C$4:$C$1500,"&gt;=701",$C$4:$C$1500,"&lt;=705",Y$4:Y$1500,"&gt;"&amp;Y1000)+1,IF(AND($C1000&gt;=601,$C1000&lt;=606),COUNTIFS($C$4:$C$1500,"&gt;=601",$C$4:$C$1500,"&lt;=606",Y$4:Y$1500,"&gt;"&amp;Y1000)+1,"")))))))</f>
        <v/>
      </c>
      <c r="AB1000" s="99">
        <f>IF(OR($C1000="",Y1000=""),"",IF(OR(AND($C1000&gt;=1001,$C1000&lt;=1005),AND($C1000&gt;=1101,$C1000&lt;=1105)),COUNTIFS($C$4:$C$1500,"&gt;=1001",$C$4:$C$1500,"&lt;=1005",Y$4:Y$1500,"&gt;"&amp;Y1000)+COUNTIFS($C$4:$C$1500,"&gt;=1101",$C$4:$C$1500,"&lt;=1105",Y$4:Y$1500,"&gt;"&amp;Y1000)+1,""))</f>
        <v/>
      </c>
      <c r="AC1000" s="94" t="n">
        <v>47.49</v>
      </c>
      <c r="AD1000" s="94" t="n">
        <v>71.12</v>
      </c>
      <c r="AE1000" s="94" t="n">
        <v>51.84</v>
      </c>
      <c r="AF1000" s="94" t="n">
        <v>60.98</v>
      </c>
      <c r="AG1000" s="94" t="n">
        <v>44</v>
      </c>
      <c r="AH1000" s="99">
        <f>IF(AND(AC1000&gt;0,AC1000&lt;36),1,IF(AND(AC1000&gt;=36,AC1000&lt;51),2,IF(AND(AC1000&gt;=51,AC1000&lt;71),3,IF(AND(AC1000&gt;=71,AC1000&lt;=100),4,))))</f>
        <v/>
      </c>
      <c r="AI1000" s="99">
        <f>IF(AND(AD1000&gt;0,AD1000&lt;41),1,IF(AND(AD1000&gt;=41,AD1000&lt;56),2,IF(AND(AD1000&gt;=56,AD1000&lt;71),3,IF(AND(AD1000&gt;=71,AD1000&lt;=100),4,))))</f>
        <v/>
      </c>
      <c r="AJ1000" s="99">
        <f>IF(AND(AE1000&gt;0,AE1000&lt;41),1,IF(AND(AE1000&gt;=41,AE1000&lt;56),2,IF(AND(AE1000&gt;=56,AE1000&lt;71),3,IF(AND(AE1000&gt;=71,AE1000&lt;=100),4,))))</f>
        <v/>
      </c>
      <c r="AK1000" s="99">
        <f>IF(AND(AF1000&gt;0,AF1000&lt;36),1,IF(AND(AF1000&gt;=36,AF1000&lt;51),2,IF(AND(AF1000&gt;=51,AF1000&lt;66),3,IF(AND(AF1000&gt;=66,AF1000&lt;=100),4,))))</f>
        <v/>
      </c>
      <c r="AL1000" s="100">
        <f>IF(AND(AG1000&gt;0,AG1000&lt;37),1,IF(AND(AG1000&gt;=37,AG1000&lt;58),2,IF(AND(AG1000&gt;=58,AG1000&lt;71),3,IF(AND(AG1000&gt;=71,AG1000&lt;=100),4,))))</f>
        <v/>
      </c>
      <c r="AM1000" s="101">
        <f>IF((Y1000&lt;&gt;"")*(K1000&lt;&gt;""),Y1000-K1000,"")</f>
        <v/>
      </c>
      <c r="AN1000" s="99">
        <f>IF((Z1000&lt;&gt;"")*(L1000&lt;&gt;""),Z1000-L1000,"")</f>
        <v/>
      </c>
      <c r="AO1000" s="99">
        <f>IF((AA1000&lt;&gt;"")*(M1000&lt;&gt;""),AA1000-M1000,"")</f>
        <v/>
      </c>
      <c r="AP1000" s="99">
        <f>IF((AB1000&lt;&gt;"")*(N1000&lt;&gt;""),AB1000-N1000,"")</f>
        <v/>
      </c>
      <c r="AQ1000" s="94">
        <f>IF((AC1000&lt;&gt;"")*(O1000&lt;&gt;""),AC1000-O1000,"")</f>
        <v/>
      </c>
      <c r="AR1000" s="94">
        <f>IF((AD1000&lt;&gt;"")*(P1000&lt;&gt;""),AD1000-P1000,"")</f>
        <v/>
      </c>
      <c r="AS1000" s="94">
        <f>IF((AE1000&lt;&gt;"")*(Q1000&lt;&gt;""),AE1000-Q1000,"")</f>
        <v/>
      </c>
      <c r="AT1000" s="94">
        <f>IF((AF1000&lt;&gt;"")*(R1000&lt;&gt;""),AF1000-R1000,"")</f>
        <v/>
      </c>
      <c r="AU1000" s="94">
        <f>IF((AG1000&lt;&gt;"")*(S1000&lt;&gt;""),AG1000-S1000,"")</f>
        <v/>
      </c>
      <c r="AV1000" s="99">
        <f>IF((AH1000&lt;&gt;"")*(T1000&lt;&gt;""),AH1000-T1000,"")</f>
        <v/>
      </c>
      <c r="AW1000" s="99">
        <f>IF((AI1000&lt;&gt;"")*(U1000&lt;&gt;""),AI1000-U1000,"")</f>
        <v/>
      </c>
      <c r="AX1000" s="99">
        <f>IF((AJ1000&lt;&gt;"")*(V1000&lt;&gt;""),AJ1000-V1000,"")</f>
        <v/>
      </c>
      <c r="AY1000" s="99">
        <f>IF((AK1000&lt;&gt;"")*(W1000&lt;&gt;""),AK1000-W1000,"")</f>
        <v/>
      </c>
      <c r="AZ1000" s="102">
        <f>IF((AL1000&lt;&gt;"")*(X1000&lt;&gt;""),AL1000-X1000,"")</f>
        <v/>
      </c>
      <c r="BA1000" s="50">
        <f>IFERROR(__xludf.dummyfunction("AI(""Actúa como un tutor académico y dirígete personalmente al estudiante "" &amp; I1000 &amp; "" "" &amp; J1000 &amp; "" "" &amp; G1000 &amp; "" "" &amp; H1000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AM1000 &amp; ""'. Diferencias por área: Matemáticas ("" &amp; AQ1000 &amp; ""), Ciencias Natura"&amp;"les ("" &amp; AR1000 &amp; ""), Sociales ("" &amp; AS1000 &amp; ""), Lectura Crítica ("" &amp; AT1000 &amp; "") e Inglés ("" &amp; AU1000 &amp; ""). Variación en posición: grupo ("" &amp; AN1000 &amp; ""), grado ("" &amp; AO1000 &amp; "") y media ("" &amp; AP1000 &amp; ""). Puntajes Primer Simulacro: Global "" &amp; K1000 &amp; "", Mat "" &amp; "&amp;"O4 &amp; "", Cien "" &amp; P1000 &amp; "", Soc "" &amp; Q1000 &amp; "", Lec "" &amp; R1000 &amp; "", Ing "" &amp; S1000 &amp; "". Puntajes Segundo Simulacro: Global "" &amp; Y1000 &amp; "", Mat "" &amp; AC1000 &amp; "", Cien "" &amp; AD1000 &amp; "", Soc "" &amp; AE1000 &amp; "", Lec "" &amp; AF1000 &amp; "", Ing "" &amp; AG1000 &amp; "". Escribe un mensaje motivador"&amp;" y breve (máximo 4 líneas)."")
"),"=AI(""Actúa como un tutor académico y dirígete personalmente al estudiante "" &amp; I1000 &amp; "" "" &amp; J1000 &amp; "" "" &amp; G1000 &amp; "" "" &amp; H1000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AM1000 &amp; ""'. Diferencias por área: Matemáticas ("" &amp; AQ1000 &amp; ""), Ciencias Natur"&amp;"ales ("" &amp; AR1000 &amp; ""), Sociales ("" &amp; AS1000 &amp; ""), Lectura Crítica ("" &amp; AT1000 &amp; "") e Inglés ("" &amp; AU1000 &amp; ""). Variación en posición: grupo ("" &amp; AN1000 &amp; ""), grado ("" &amp; AO1000 &amp; "") y media ("" &amp; AP1000 &amp; ""). Puntajes Primer Simulacro: Global "" &amp; K1000 &amp; "", Mat "" &amp;"&amp;" O1000 &amp; "", Cien "" &amp; P1000 &amp; "", Soc "" &amp; Q1000 &amp; "", Lec "" &amp; R1000 &amp; "", Ing "" &amp; S1000 &amp; "". Puntajes Segundo Simulacro: Global "" &amp; Y1000 &amp; "", Mat "" &amp; AC1000 &amp; "", Cien "" &amp; AD1000 &amp; "", Soc "" &amp; AE1000 &amp; "", Lec "" &amp; AF1000 &amp; "", Ing "" &amp; AG1000 &amp; "". Escribe un mensaje motivado"&amp;"r y breve (máximo 4 líneas)."")
")</f>
        <v/>
      </c>
      <c r="BB1000" s="119">
        <f>IF(SUM(BC1000:BG1000)=0,"",IF(BG1000="",ROUND(((BC1000*3+BD1000*3+BE1000*3+BF1000*3)/12)*5,0),ROUND(((BC1000*3+BD1000*3+BE1000*3+BF1000*3+BG1000*1)/13)*5,0)))</f>
        <v/>
      </c>
      <c r="BC1000" s="119" t="n">
        <v>62</v>
      </c>
      <c r="BD1000" s="119" t="n">
        <v>66</v>
      </c>
      <c r="BE1000" s="119" t="n">
        <v>66</v>
      </c>
      <c r="BF1000" s="119" t="n">
        <v>73</v>
      </c>
      <c r="BG1000" s="119" t="n">
        <v>52</v>
      </c>
      <c r="BH1000" s="41">
        <f>IF(AND(ISNUMBER(BB1000),ISNUMBER(Y1000)),BB1000-Y1000,"")</f>
        <v/>
      </c>
      <c r="BI1000" s="119" t="n"/>
      <c r="BJ1000" s="119" t="n"/>
      <c r="BK1000" s="119" t="n"/>
      <c r="BL1000" s="119" t="n"/>
      <c r="BM1000" s="119" t="n"/>
    </row>
    <row r="1001" ht="15.75" customHeight="1" s="42">
      <c r="A1001" s="93" t="n"/>
      <c r="B1001" s="94" t="inlineStr">
        <is>
          <t>Bachillerato</t>
        </is>
      </c>
      <c r="C1001" s="94" t="n">
        <v>1104</v>
      </c>
      <c r="D1001" s="94" t="n"/>
      <c r="E1001" s="95" t="n">
        <v>5854561</v>
      </c>
      <c r="F1001" s="96">
        <f>TRIM(G1001&amp;" "&amp;H1001&amp;" "&amp;I1001&amp;" "&amp;J1001)</f>
        <v/>
      </c>
      <c r="G1001" s="94" t="inlineStr">
        <is>
          <t>Salcedo</t>
        </is>
      </c>
      <c r="H1001" s="94" t="inlineStr">
        <is>
          <t>Pérez</t>
        </is>
      </c>
      <c r="I1001" s="94" t="inlineStr">
        <is>
          <t>Heyder</t>
        </is>
      </c>
      <c r="J1001" s="97" t="inlineStr">
        <is>
          <t>Antonio</t>
        </is>
      </c>
      <c r="K1001" s="98">
        <f>IF(SUM(O1001:S1001)=0, "", ROUND(((O1001*3+P1001*3+Q1001*3+R1001*3+S1001*1)/13)*5,0))</f>
        <v/>
      </c>
      <c r="L1001" s="99">
        <f>IF(OR($C1001="",K1001=""),"",COUNTIFS($C$4:$C$1500,$C1001,K$4:K$1500,"&gt;"&amp;K1001)+1)</f>
        <v/>
      </c>
      <c r="M1001" s="99">
        <f>IF(OR($C1001="",K1001=""),"",IF(AND($C1001&gt;=1001,$C1001&lt;=1005),COUNTIFS($C$4:$C$1500,"&gt;=1001",$C$4:$C$1500,"&lt;=1005",K$4:K$1500,"&gt;"&amp;K1001)+1,IF(AND($C1001&gt;=1101,$C1001&lt;=1105),COUNTIFS($C$4:$C$1500,"&gt;=1101",$C$4:$C$1500,"&lt;=1105",K$4:K$1500,"&gt;"&amp;K1001)+1,IF(AND($C1001&gt;=901,$C1001&lt;=905),COUNTIFS($C$4:$C$1500,"&gt;=901",$C$4:$C$1500,"&lt;=905",K$4:K$1500,"&gt;"&amp;K1001)+1,IF(AND($C1001&gt;=801,$C1001&lt;=805),COUNTIFS($C$4:$C$1500,"&gt;=801",$C$4:$C$1500,"&lt;=805",K$4:K$1500,"&gt;"&amp;K1001)+1,IF(AND($C1001&gt;=701,$C1001&lt;=705),COUNTIFS($C$4:$C$1500,"&gt;=701",$C$4:$C$1500,"&lt;=705",K$4:K$1500,"&gt;"&amp;K1001)+1,IF(AND($C1001&gt;=601,$C1001&lt;=606),COUNTIFS($C$4:$C$1500,"&gt;=601",$C$4:$C$1500,"&lt;=606",K$4:K$1500,"&gt;"&amp;K1001)+1,"")))))))</f>
        <v/>
      </c>
      <c r="N1001" s="99">
        <f>IF(OR($C1001="",K1001=""),"",IF(OR(AND($C1001&gt;=1001,$C1001&lt;=1005),AND($C1001&gt;=1101,$C1001&lt;=1105)),COUNTIFS($C$4:$C$1500,"&gt;=1001",$C$4:$C$1500,"&lt;=1005",K$4:K$1500,"&gt;"&amp;K1001)+COUNTIFS($C$4:$C$1500,"&gt;=1101",$C$4:$C$1500,"&lt;=1105",K$4:K$1500,"&gt;"&amp;K1001)+1,""))</f>
        <v/>
      </c>
      <c r="O1001" s="94" t="n">
        <v>56.44</v>
      </c>
      <c r="P1001" s="94" t="n">
        <v>57.02</v>
      </c>
      <c r="Q1001" s="94" t="n">
        <v>66.34999999999999</v>
      </c>
      <c r="R1001" s="94" t="n">
        <v>63.41</v>
      </c>
      <c r="S1001" s="94" t="n">
        <v>69.09</v>
      </c>
      <c r="T1001" s="99">
        <f>IF(AND(O1001&gt;0,O1001&lt;36),1,IF(AND(O1001&gt;=36,O1001&lt;51),2,IF(AND(O1001&gt;=51,O1001&lt;71),3,IF(AND(O1001&gt;=71,O1001&lt;=100),4,))))</f>
        <v/>
      </c>
      <c r="U1001" s="99">
        <f>IF(AND(P1001&gt;0,P1001&lt;41),1,IF(AND(P1001&gt;=41,P1001&lt;56),2,IF(AND(P1001&gt;=56,P1001&lt;71),3,IF(AND(P1001&gt;=71,P1001&lt;=100),4,))))</f>
        <v/>
      </c>
      <c r="V1001" s="99">
        <f>IF(AND(Q1001&gt;0,Q1001&lt;41),1,IF(AND(Q1001&gt;=41,Q1001&lt;56),2,IF(AND(Q1001&gt;=56,Q1001&lt;71),3,IF(AND(Q1001&gt;=71,Q1001&lt;=100),4,))))</f>
        <v/>
      </c>
      <c r="W1001" s="99">
        <f>IF(AND(R1001&gt;0,R1001&lt;36),1,IF(AND(R1001&gt;=36,R1001&lt;51),2,IF(AND(R1001&gt;=51,R1001&lt;66),3,IF(AND(R1001&gt;=66,R1001&lt;=100),4,))))</f>
        <v/>
      </c>
      <c r="X1001" s="100">
        <f>IF(AND(S1001&gt;0,S1001&lt;37),1,IF(AND(S1001&gt;=37,S1001&lt;58),2,IF(AND(S1001&gt;=58,S1001&lt;71),3,IF(AND(S1001&gt;=71,S1001&lt;=100),4,))))</f>
        <v/>
      </c>
      <c r="Y1001" s="101">
        <f>IF(SUM(AC1001:AG1001)=0, "", ROUND(((AC1001*3+AD1001*3+AE1001*3+AF1001*3+AG1001*1)/13)*5,0))</f>
        <v/>
      </c>
      <c r="Z1001" s="99">
        <f>IF(OR($C1001="",Y1001=""),"",COUNTIFS($C$4:$C$1500,$C1001,Y$4:Y$1500,"&gt;"&amp;Y1001)+1)</f>
        <v/>
      </c>
      <c r="AA1001" s="99">
        <f>IF(OR($C1001="",Y1001=""),"",IF(AND($C1001&gt;=1001,$C1001&lt;=1005),COUNTIFS($C$4:$C$1500,"&gt;=1001",$C$4:$C$1500,"&lt;=1005",Y$4:Y$1500,"&gt;"&amp;Y1001)+1,IF(AND($C1001&gt;=1101,$C1001&lt;=1105),COUNTIFS($C$4:$C$1500,"&gt;=1101",$C$4:$C$1500,"&lt;=1105",Y$4:Y$1500,"&gt;"&amp;Y1001)+1,IF(AND($C1001&gt;=901,$C1001&lt;=905),COUNTIFS($C$4:$C$1500,"&gt;=901",$C$4:$C$1500,"&lt;=905",Y$4:Y$1500,"&gt;"&amp;Y1001)+1,IF(AND($C1001&gt;=801,$C1001&lt;=805),COUNTIFS($C$4:$C$1500,"&gt;=801",$C$4:$C$1500,"&lt;=805",Y$4:Y$1500,"&gt;"&amp;Y1001)+1,IF(AND($C1001&gt;=701,$C1001&lt;=705),COUNTIFS($C$4:$C$1500,"&gt;=701",$C$4:$C$1500,"&lt;=705",Y$4:Y$1500,"&gt;"&amp;Y1001)+1,IF(AND($C1001&gt;=601,$C1001&lt;=606),COUNTIFS($C$4:$C$1500,"&gt;=601",$C$4:$C$1500,"&lt;=606",Y$4:Y$1500,"&gt;"&amp;Y1001)+1,"")))))))</f>
        <v/>
      </c>
      <c r="AB1001" s="99">
        <f>IF(OR($C1001="",Y1001=""),"",IF(OR(AND($C1001&gt;=1001,$C1001&lt;=1005),AND($C1001&gt;=1101,$C1001&lt;=1105)),COUNTIFS($C$4:$C$1500,"&gt;=1001",$C$4:$C$1500,"&lt;=1005",Y$4:Y$1500,"&gt;"&amp;Y1001)+COUNTIFS($C$4:$C$1500,"&gt;=1101",$C$4:$C$1500,"&lt;=1105",Y$4:Y$1500,"&gt;"&amp;Y1001)+1,""))</f>
        <v/>
      </c>
      <c r="AC1001" s="94" t="n">
        <v>39.84</v>
      </c>
      <c r="AD1001" s="94" t="n">
        <v>45.18</v>
      </c>
      <c r="AE1001" s="94" t="n">
        <v>41.01</v>
      </c>
      <c r="AF1001" s="94" t="n">
        <v>46.34</v>
      </c>
      <c r="AG1001" s="94" t="n">
        <v>38</v>
      </c>
      <c r="AH1001" s="99">
        <f>IF(AND(AC1001&gt;0,AC1001&lt;36),1,IF(AND(AC1001&gt;=36,AC1001&lt;51),2,IF(AND(AC1001&gt;=51,AC1001&lt;71),3,IF(AND(AC1001&gt;=71,AC1001&lt;=100),4,))))</f>
        <v/>
      </c>
      <c r="AI1001" s="99">
        <f>IF(AND(AD1001&gt;0,AD1001&lt;41),1,IF(AND(AD1001&gt;=41,AD1001&lt;56),2,IF(AND(AD1001&gt;=56,AD1001&lt;71),3,IF(AND(AD1001&gt;=71,AD1001&lt;=100),4,))))</f>
        <v/>
      </c>
      <c r="AJ1001" s="99">
        <f>IF(AND(AE1001&gt;0,AE1001&lt;41),1,IF(AND(AE1001&gt;=41,AE1001&lt;56),2,IF(AND(AE1001&gt;=56,AE1001&lt;71),3,IF(AND(AE1001&gt;=71,AE1001&lt;=100),4,))))</f>
        <v/>
      </c>
      <c r="AK1001" s="99">
        <f>IF(AND(AF1001&gt;0,AF1001&lt;36),1,IF(AND(AF1001&gt;=36,AF1001&lt;51),2,IF(AND(AF1001&gt;=51,AF1001&lt;66),3,IF(AND(AF1001&gt;=66,AF1001&lt;=100),4,))))</f>
        <v/>
      </c>
      <c r="AL1001" s="100">
        <f>IF(AND(AG1001&gt;0,AG1001&lt;37),1,IF(AND(AG1001&gt;=37,AG1001&lt;58),2,IF(AND(AG1001&gt;=58,AG1001&lt;71),3,IF(AND(AG1001&gt;=71,AG1001&lt;=100),4,))))</f>
        <v/>
      </c>
      <c r="AM1001" s="101">
        <f>IF((Y1001&lt;&gt;"")*(K1001&lt;&gt;""),Y1001-K1001,"")</f>
        <v/>
      </c>
      <c r="AN1001" s="99">
        <f>IF((Z1001&lt;&gt;"")*(L1001&lt;&gt;""),Z1001-L1001,"")</f>
        <v/>
      </c>
      <c r="AO1001" s="99">
        <f>IF((AA1001&lt;&gt;"")*(M1001&lt;&gt;""),AA1001-M1001,"")</f>
        <v/>
      </c>
      <c r="AP1001" s="99">
        <f>IF((AB1001&lt;&gt;"")*(N1001&lt;&gt;""),AB1001-N1001,"")</f>
        <v/>
      </c>
      <c r="AQ1001" s="94">
        <f>IF((AC1001&lt;&gt;"")*(O1001&lt;&gt;""),AC1001-O1001,"")</f>
        <v/>
      </c>
      <c r="AR1001" s="94">
        <f>IF((AD1001&lt;&gt;"")*(P1001&lt;&gt;""),AD1001-P1001,"")</f>
        <v/>
      </c>
      <c r="AS1001" s="94">
        <f>IF((AE1001&lt;&gt;"")*(Q1001&lt;&gt;""),AE1001-Q1001,"")</f>
        <v/>
      </c>
      <c r="AT1001" s="94">
        <f>IF((AF1001&lt;&gt;"")*(R1001&lt;&gt;""),AF1001-R1001,"")</f>
        <v/>
      </c>
      <c r="AU1001" s="94">
        <f>IF((AG1001&lt;&gt;"")*(S1001&lt;&gt;""),AG1001-S1001,"")</f>
        <v/>
      </c>
      <c r="AV1001" s="99">
        <f>IF((AH1001&lt;&gt;"")*(T1001&lt;&gt;""),AH1001-T1001,"")</f>
        <v/>
      </c>
      <c r="AW1001" s="99">
        <f>IF((AI1001&lt;&gt;"")*(U1001&lt;&gt;""),AI1001-U1001,"")</f>
        <v/>
      </c>
      <c r="AX1001" s="99">
        <f>IF((AJ1001&lt;&gt;"")*(V1001&lt;&gt;""),AJ1001-V1001,"")</f>
        <v/>
      </c>
      <c r="AY1001" s="99">
        <f>IF((AK1001&lt;&gt;"")*(W1001&lt;&gt;""),AK1001-W1001,"")</f>
        <v/>
      </c>
      <c r="AZ1001" s="102">
        <f>IF((AL1001&lt;&gt;"")*(X1001&lt;&gt;""),AL1001-X1001,"")</f>
        <v/>
      </c>
      <c r="BA1001" s="50">
        <f>IFERROR(__xludf.dummyfunction("AI(""Actúa como un tutor académico y dirígete personalmente al estudiante "" &amp; I1001 &amp; "" "" &amp; J1001 &amp; "" "" &amp; G1001 &amp; "" "" &amp; H1001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AM1001 &amp; ""'. Diferencias por área: Matemáticas ("" &amp; AQ1001 &amp; ""), Ciencias Natura"&amp;"les ("" &amp; AR1001 &amp; ""), Sociales ("" &amp; AS1001 &amp; ""), Lectura Crítica ("" &amp; AT1001 &amp; "") e Inglés ("" &amp; AU1001 &amp; ""). Variación en posición: grupo ("" &amp; AN1001 &amp; ""), grado ("" &amp; AO1001 &amp; "") y media ("" &amp; AP1001 &amp; ""). Puntajes Primer Simulacro: Global "" &amp; K1001 &amp; "", Mat "" &amp; "&amp;"O4 &amp; "", Cien "" &amp; P1001 &amp; "", Soc "" &amp; Q1001 &amp; "", Lec "" &amp; R1001 &amp; "", Ing "" &amp; S1001 &amp; "". Puntajes Segundo Simulacro: Global "" &amp; Y1001 &amp; "", Mat "" &amp; AC1001 &amp; "", Cien "" &amp; AD1001 &amp; "", Soc "" &amp; AE1001 &amp; "", Lec "" &amp; AF1001 &amp; "", Ing "" &amp; AG1001 &amp; "". Escribe un mensaje motivador"&amp;" y breve (máximo 4 líneas)."")
"),"=AI(""Actúa como un tutor académico y dirígete personalmente al estudiante "" &amp; I1001 &amp; "" "" &amp; J1001 &amp; "" "" &amp; G1001 &amp; "" "" &amp; H1001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AM1001 &amp; ""'. Diferencias por área: Matemáticas ("" &amp; AQ1001 &amp; ""), Ciencias Natur"&amp;"ales ("" &amp; AR1001 &amp; ""), Sociales ("" &amp; AS1001 &amp; ""), Lectura Crítica ("" &amp; AT1001 &amp; "") e Inglés ("" &amp; AU1001 &amp; ""). Variación en posición: grupo ("" &amp; AN1001 &amp; ""), grado ("" &amp; AO1001 &amp; "") y media ("" &amp; AP1001 &amp; ""). Puntajes Primer Simulacro: Global "" &amp; K1001 &amp; "", Mat "" &amp;"&amp;" O1001 &amp; "", Cien "" &amp; P1001 &amp; "", Soc "" &amp; Q1001 &amp; "", Lec "" &amp; R1001 &amp; "", Ing "" &amp; S1001 &amp; "". Puntajes Segundo Simulacro: Global "" &amp; Y1001 &amp; "", Mat "" &amp; AC1001 &amp; "", Cien "" &amp; AD1001 &amp; "", Soc "" &amp; AE1001 &amp; "", Lec "" &amp; AF1001 &amp; "", Ing "" &amp; AG1001 &amp; "". Escribe un mensaje motivado"&amp;"r y breve (máximo 4 líneas)."")
")</f>
        <v/>
      </c>
      <c r="BB1001" s="119">
        <f>IF(SUM(BC1001:BG1001)=0,"",IF(BG1001="",ROUND(((BC1001*3+BD1001*3+BE1001*3+BF1001*3)/12)*5,0),ROUND(((BC1001*3+BD1001*3+BE1001*3+BF1001*3+BG1001*1)/13)*5,0)))</f>
        <v/>
      </c>
      <c r="BC1001" s="119" t="n">
        <v>55</v>
      </c>
      <c r="BD1001" s="119" t="n">
        <v>55</v>
      </c>
      <c r="BE1001" s="119" t="n">
        <v>40</v>
      </c>
      <c r="BF1001" s="119" t="n">
        <v>56</v>
      </c>
      <c r="BG1001" s="119" t="n">
        <v>44</v>
      </c>
      <c r="BH1001" s="41">
        <f>IF(AND(ISNUMBER(BB1001),ISNUMBER(Y1001)),BB1001-Y1001,"")</f>
        <v/>
      </c>
      <c r="BI1001" s="119" t="n"/>
      <c r="BJ1001" s="119" t="n"/>
      <c r="BK1001" s="119" t="n"/>
      <c r="BL1001" s="119" t="n"/>
      <c r="BM1001" s="119" t="n"/>
    </row>
    <row r="1002" ht="15.75" customHeight="1" s="42">
      <c r="A1002" s="93" t="n"/>
      <c r="B1002" s="94" t="inlineStr">
        <is>
          <t>Bachillerato</t>
        </is>
      </c>
      <c r="C1002" s="94" t="n">
        <v>1104</v>
      </c>
      <c r="D1002" s="94" t="n"/>
      <c r="E1002" s="95" t="n">
        <v>1011593005</v>
      </c>
      <c r="F1002" s="96">
        <f>TRIM(G1002&amp;" "&amp;H1002&amp;" "&amp;I1002&amp;" "&amp;J1002)</f>
        <v/>
      </c>
      <c r="G1002" s="94" t="inlineStr">
        <is>
          <t>Santana</t>
        </is>
      </c>
      <c r="H1002" s="94" t="inlineStr">
        <is>
          <t>Serna</t>
        </is>
      </c>
      <c r="I1002" s="94" t="inlineStr">
        <is>
          <t>Ana</t>
        </is>
      </c>
      <c r="J1002" s="97" t="inlineStr">
        <is>
          <t>Sofia</t>
        </is>
      </c>
      <c r="K1002" s="98">
        <f>IF(SUM(O1002:S1002)=0, "", ROUND(((O1002*3+P1002*3+Q1002*3+R1002*3+S1002*1)/13)*5,0))</f>
        <v/>
      </c>
      <c r="L1002" s="99">
        <f>IF(OR($C1002="",K1002=""),"",COUNTIFS($C$4:$C$1500,$C1002,K$4:K$1500,"&gt;"&amp;K1002)+1)</f>
        <v/>
      </c>
      <c r="M1002" s="99">
        <f>IF(OR($C1002="",K1002=""),"",IF(AND($C1002&gt;=1001,$C1002&lt;=1005),COUNTIFS($C$4:$C$1500,"&gt;=1001",$C$4:$C$1500,"&lt;=1005",K$4:K$1500,"&gt;"&amp;K1002)+1,IF(AND($C1002&gt;=1101,$C1002&lt;=1105),COUNTIFS($C$4:$C$1500,"&gt;=1101",$C$4:$C$1500,"&lt;=1105",K$4:K$1500,"&gt;"&amp;K1002)+1,IF(AND($C1002&gt;=901,$C1002&lt;=905),COUNTIFS($C$4:$C$1500,"&gt;=901",$C$4:$C$1500,"&lt;=905",K$4:K$1500,"&gt;"&amp;K1002)+1,IF(AND($C1002&gt;=801,$C1002&lt;=805),COUNTIFS($C$4:$C$1500,"&gt;=801",$C$4:$C$1500,"&lt;=805",K$4:K$1500,"&gt;"&amp;K1002)+1,IF(AND($C1002&gt;=701,$C1002&lt;=705),COUNTIFS($C$4:$C$1500,"&gt;=701",$C$4:$C$1500,"&lt;=705",K$4:K$1500,"&gt;"&amp;K1002)+1,IF(AND($C1002&gt;=601,$C1002&lt;=606),COUNTIFS($C$4:$C$1500,"&gt;=601",$C$4:$C$1500,"&lt;=606",K$4:K$1500,"&gt;"&amp;K1002)+1,"")))))))</f>
        <v/>
      </c>
      <c r="N1002" s="99">
        <f>IF(OR($C1002="",K1002=""),"",IF(OR(AND($C1002&gt;=1001,$C1002&lt;=1005),AND($C1002&gt;=1101,$C1002&lt;=1105)),COUNTIFS($C$4:$C$1500,"&gt;=1001",$C$4:$C$1500,"&lt;=1005",K$4:K$1500,"&gt;"&amp;K1002)+COUNTIFS($C$4:$C$1500,"&gt;=1101",$C$4:$C$1500,"&lt;=1105",K$4:K$1500,"&gt;"&amp;K1002)+1,""))</f>
        <v/>
      </c>
      <c r="O1002" s="94" t="n">
        <v>49.9</v>
      </c>
      <c r="P1002" s="94" t="n">
        <v>58.73</v>
      </c>
      <c r="Q1002" s="94" t="n">
        <v>69.41</v>
      </c>
      <c r="R1002" s="94" t="n">
        <v>63.41</v>
      </c>
      <c r="S1002" s="94" t="n">
        <v>70.91</v>
      </c>
      <c r="T1002" s="99">
        <f>IF(AND(O1002&gt;0,O1002&lt;36),1,IF(AND(O1002&gt;=36,O1002&lt;51),2,IF(AND(O1002&gt;=51,O1002&lt;71),3,IF(AND(O1002&gt;=71,O1002&lt;=100),4,))))</f>
        <v/>
      </c>
      <c r="U1002" s="99">
        <f>IF(AND(P1002&gt;0,P1002&lt;41),1,IF(AND(P1002&gt;=41,P1002&lt;56),2,IF(AND(P1002&gt;=56,P1002&lt;71),3,IF(AND(P1002&gt;=71,P1002&lt;=100),4,))))</f>
        <v/>
      </c>
      <c r="V1002" s="99">
        <f>IF(AND(Q1002&gt;0,Q1002&lt;41),1,IF(AND(Q1002&gt;=41,Q1002&lt;56),2,IF(AND(Q1002&gt;=56,Q1002&lt;71),3,IF(AND(Q1002&gt;=71,Q1002&lt;=100),4,))))</f>
        <v/>
      </c>
      <c r="W1002" s="99">
        <f>IF(AND(R1002&gt;0,R1002&lt;36),1,IF(AND(R1002&gt;=36,R1002&lt;51),2,IF(AND(R1002&gt;=51,R1002&lt;66),3,IF(AND(R1002&gt;=66,R1002&lt;=100),4,))))</f>
        <v/>
      </c>
      <c r="X1002" s="100">
        <f>IF(AND(S1002&gt;0,S1002&lt;37),1,IF(AND(S1002&gt;=37,S1002&lt;58),2,IF(AND(S1002&gt;=58,S1002&lt;71),3,IF(AND(S1002&gt;=71,S1002&lt;=100),4,))))</f>
        <v/>
      </c>
      <c r="Y1002" s="101">
        <f>IF(SUM(AC1002:AG1002)=0, "", ROUND(((AC1002*3+AD1002*3+AE1002*3+AF1002*3+AG1002*1)/13)*5,0))</f>
        <v/>
      </c>
      <c r="Z1002" s="99">
        <f>IF(OR($C1002="",Y1002=""),"",COUNTIFS($C$4:$C$1500,$C1002,Y$4:Y$1500,"&gt;"&amp;Y1002)+1)</f>
        <v/>
      </c>
      <c r="AA1002" s="99">
        <f>IF(OR($C1002="",Y1002=""),"",IF(AND($C1002&gt;=1001,$C1002&lt;=1005),COUNTIFS($C$4:$C$1500,"&gt;=1001",$C$4:$C$1500,"&lt;=1005",Y$4:Y$1500,"&gt;"&amp;Y1002)+1,IF(AND($C1002&gt;=1101,$C1002&lt;=1105),COUNTIFS($C$4:$C$1500,"&gt;=1101",$C$4:$C$1500,"&lt;=1105",Y$4:Y$1500,"&gt;"&amp;Y1002)+1,IF(AND($C1002&gt;=901,$C1002&lt;=905),COUNTIFS($C$4:$C$1500,"&gt;=901",$C$4:$C$1500,"&lt;=905",Y$4:Y$1500,"&gt;"&amp;Y1002)+1,IF(AND($C1002&gt;=801,$C1002&lt;=805),COUNTIFS($C$4:$C$1500,"&gt;=801",$C$4:$C$1500,"&lt;=805",Y$4:Y$1500,"&gt;"&amp;Y1002)+1,IF(AND($C1002&gt;=701,$C1002&lt;=705),COUNTIFS($C$4:$C$1500,"&gt;=701",$C$4:$C$1500,"&lt;=705",Y$4:Y$1500,"&gt;"&amp;Y1002)+1,IF(AND($C1002&gt;=601,$C1002&lt;=606),COUNTIFS($C$4:$C$1500,"&gt;=601",$C$4:$C$1500,"&lt;=606",Y$4:Y$1500,"&gt;"&amp;Y1002)+1,"")))))))</f>
        <v/>
      </c>
      <c r="AB1002" s="99">
        <f>IF(OR($C1002="",Y1002=""),"",IF(OR(AND($C1002&gt;=1001,$C1002&lt;=1005),AND($C1002&gt;=1101,$C1002&lt;=1105)),COUNTIFS($C$4:$C$1500,"&gt;=1001",$C$4:$C$1500,"&lt;=1005",Y$4:Y$1500,"&gt;"&amp;Y1002)+COUNTIFS($C$4:$C$1500,"&gt;=1101",$C$4:$C$1500,"&lt;=1105",Y$4:Y$1500,"&gt;"&amp;Y1002)+1,""))</f>
        <v/>
      </c>
      <c r="AC1002" s="94" t="n">
        <v>32.19</v>
      </c>
      <c r="AD1002" s="94" t="n">
        <v>61.19</v>
      </c>
      <c r="AE1002" s="94" t="n">
        <v>51.35</v>
      </c>
      <c r="AF1002" s="94" t="n">
        <v>63.41</v>
      </c>
      <c r="AG1002" s="94" t="n">
        <v>62</v>
      </c>
      <c r="AH1002" s="99">
        <f>IF(AND(AC1002&gt;0,AC1002&lt;36),1,IF(AND(AC1002&gt;=36,AC1002&lt;51),2,IF(AND(AC1002&gt;=51,AC1002&lt;71),3,IF(AND(AC1002&gt;=71,AC1002&lt;=100),4,))))</f>
        <v/>
      </c>
      <c r="AI1002" s="99">
        <f>IF(AND(AD1002&gt;0,AD1002&lt;41),1,IF(AND(AD1002&gt;=41,AD1002&lt;56),2,IF(AND(AD1002&gt;=56,AD1002&lt;71),3,IF(AND(AD1002&gt;=71,AD1002&lt;=100),4,))))</f>
        <v/>
      </c>
      <c r="AJ1002" s="99">
        <f>IF(AND(AE1002&gt;0,AE1002&lt;41),1,IF(AND(AE1002&gt;=41,AE1002&lt;56),2,IF(AND(AE1002&gt;=56,AE1002&lt;71),3,IF(AND(AE1002&gt;=71,AE1002&lt;=100),4,))))</f>
        <v/>
      </c>
      <c r="AK1002" s="99">
        <f>IF(AND(AF1002&gt;0,AF1002&lt;36),1,IF(AND(AF1002&gt;=36,AF1002&lt;51),2,IF(AND(AF1002&gt;=51,AF1002&lt;66),3,IF(AND(AF1002&gt;=66,AF1002&lt;=100),4,))))</f>
        <v/>
      </c>
      <c r="AL1002" s="100">
        <f>IF(AND(AG1002&gt;0,AG1002&lt;37),1,IF(AND(AG1002&gt;=37,AG1002&lt;58),2,IF(AND(AG1002&gt;=58,AG1002&lt;71),3,IF(AND(AG1002&gt;=71,AG1002&lt;=100),4,))))</f>
        <v/>
      </c>
      <c r="AM1002" s="101">
        <f>IF((Y1002&lt;&gt;"")*(K1002&lt;&gt;""),Y1002-K1002,"")</f>
        <v/>
      </c>
      <c r="AN1002" s="99">
        <f>IF((Z1002&lt;&gt;"")*(L1002&lt;&gt;""),Z1002-L1002,"")</f>
        <v/>
      </c>
      <c r="AO1002" s="99">
        <f>IF((AA1002&lt;&gt;"")*(M1002&lt;&gt;""),AA1002-M1002,"")</f>
        <v/>
      </c>
      <c r="AP1002" s="99">
        <f>IF((AB1002&lt;&gt;"")*(N1002&lt;&gt;""),AB1002-N1002,"")</f>
        <v/>
      </c>
      <c r="AQ1002" s="94">
        <f>IF((AC1002&lt;&gt;"")*(O1002&lt;&gt;""),AC1002-O1002,"")</f>
        <v/>
      </c>
      <c r="AR1002" s="94">
        <f>IF((AD1002&lt;&gt;"")*(P1002&lt;&gt;""),AD1002-P1002,"")</f>
        <v/>
      </c>
      <c r="AS1002" s="94">
        <f>IF((AE1002&lt;&gt;"")*(Q1002&lt;&gt;""),AE1002-Q1002,"")</f>
        <v/>
      </c>
      <c r="AT1002" s="94">
        <f>IF((AF1002&lt;&gt;"")*(R1002&lt;&gt;""),AF1002-R1002,"")</f>
        <v/>
      </c>
      <c r="AU1002" s="94">
        <f>IF((AG1002&lt;&gt;"")*(S1002&lt;&gt;""),AG1002-S1002,"")</f>
        <v/>
      </c>
      <c r="AV1002" s="99">
        <f>IF((AH1002&lt;&gt;"")*(T1002&lt;&gt;""),AH1002-T1002,"")</f>
        <v/>
      </c>
      <c r="AW1002" s="99">
        <f>IF((AI1002&lt;&gt;"")*(U1002&lt;&gt;""),AI1002-U1002,"")</f>
        <v/>
      </c>
      <c r="AX1002" s="99">
        <f>IF((AJ1002&lt;&gt;"")*(V1002&lt;&gt;""),AJ1002-V1002,"")</f>
        <v/>
      </c>
      <c r="AY1002" s="99">
        <f>IF((AK1002&lt;&gt;"")*(W1002&lt;&gt;""),AK1002-W1002,"")</f>
        <v/>
      </c>
      <c r="AZ1002" s="102">
        <f>IF((AL1002&lt;&gt;"")*(X1002&lt;&gt;""),AL1002-X1002,"")</f>
        <v/>
      </c>
      <c r="BA1002" s="50">
        <f>IFERROR(__xludf.dummyfunction("AI(""Actúa como un tutor académico y dirígete personalmente al estudiante "" &amp; I1002 &amp; "" "" &amp; J1002 &amp; "" "" &amp; G1002 &amp; "" "" &amp; H1002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AM1002 &amp; ""'. Diferencias por área: Matemáticas ("" &amp; AQ1002 &amp; ""), Ciencias Natura"&amp;"les ("" &amp; AR1002 &amp; ""), Sociales ("" &amp; AS1002 &amp; ""), Lectura Crítica ("" &amp; AT1002 &amp; "") e Inglés ("" &amp; AU1002 &amp; ""). Variación en posición: grupo ("" &amp; AN1002 &amp; ""), grado ("" &amp; AO1002 &amp; "") y media ("" &amp; AP1002 &amp; ""). Puntajes Primer Simulacro: Global "" &amp; K1002 &amp; "", Mat "" &amp; "&amp;"O4 &amp; "", Cien "" &amp; P1002 &amp; "", Soc "" &amp; Q1002 &amp; "", Lec "" &amp; R1002 &amp; "", Ing "" &amp; S1002 &amp; "". Puntajes Segundo Simulacro: Global "" &amp; Y1002 &amp; "", Mat "" &amp; AC1002 &amp; "", Cien "" &amp; AD1002 &amp; "", Soc "" &amp; AE1002 &amp; "", Lec "" &amp; AF1002 &amp; "", Ing "" &amp; AG1002 &amp; "". Escribe un mensaje motivador"&amp;" y breve (máximo 4 líneas)."")
"),"=AI(""Actúa como un tutor académico y dirígete personalmente al estudiante "" &amp; I1002 &amp; "" "" &amp; J1002 &amp; "" "" &amp; G1002 &amp; "" "" &amp; H1002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AM1002 &amp; ""'. Diferencias por área: Matemáticas ("" &amp; AQ1002 &amp; ""), Ciencias Natur"&amp;"ales ("" &amp; AR1002 &amp; ""), Sociales ("" &amp; AS1002 &amp; ""), Lectura Crítica ("" &amp; AT1002 &amp; "") e Inglés ("" &amp; AU1002 &amp; ""). Variación en posición: grupo ("" &amp; AN1002 &amp; ""), grado ("" &amp; AO1002 &amp; "") y media ("" &amp; AP1002 &amp; ""). Puntajes Primer Simulacro: Global "" &amp; K1002 &amp; "", Mat "" &amp;"&amp;" O1002 &amp; "", Cien "" &amp; P1002 &amp; "", Soc "" &amp; Q1002 &amp; "", Lec "" &amp; R1002 &amp; "", Ing "" &amp; S1002 &amp; "". Puntajes Segundo Simulacro: Global "" &amp; Y1002 &amp; "", Mat "" &amp; AC1002 &amp; "", Cien "" &amp; AD1002 &amp; "", Soc "" &amp; AE1002 &amp; "", Lec "" &amp; AF1002 &amp; "", Ing "" &amp; AG1002 &amp; "". Escribe un mensaje motivado"&amp;"r y breve (máximo 4 líneas)."")
")</f>
        <v/>
      </c>
      <c r="BB1002" s="119">
        <f>IF(SUM(BC1002:BG1002)=0,"",IF(BG1002="",ROUND(((BC1002*3+BD1002*3+BE1002*3+BF1002*3)/12)*5,0),ROUND(((BC1002*3+BD1002*3+BE1002*3+BF1002*3+BG1002*1)/13)*5,0)))</f>
        <v/>
      </c>
      <c r="BC1002" s="119" t="n">
        <v>57</v>
      </c>
      <c r="BD1002" s="119" t="n">
        <v>56</v>
      </c>
      <c r="BE1002" s="119" t="n">
        <v>70</v>
      </c>
      <c r="BF1002" s="119" t="n">
        <v>69</v>
      </c>
      <c r="BG1002" s="119" t="n">
        <v>69</v>
      </c>
      <c r="BH1002" s="41">
        <f>IF(AND(ISNUMBER(BB1002),ISNUMBER(Y1002)),BB1002-Y1002,"")</f>
        <v/>
      </c>
      <c r="BI1002" s="119" t="n"/>
      <c r="BJ1002" s="119" t="n"/>
      <c r="BK1002" s="119" t="n"/>
      <c r="BL1002" s="119" t="n"/>
      <c r="BM1002" s="119" t="n"/>
    </row>
    <row r="1003" ht="15.75" customHeight="1" s="42">
      <c r="A1003" s="93" t="n"/>
      <c r="B1003" s="94" t="inlineStr">
        <is>
          <t>Bachillerato</t>
        </is>
      </c>
      <c r="C1003" s="94" t="n">
        <v>1104</v>
      </c>
      <c r="D1003" s="94" t="n"/>
      <c r="E1003" s="95" t="n">
        <v>1011593142</v>
      </c>
      <c r="F1003" s="96">
        <f>TRIM(G1003&amp;" "&amp;H1003&amp;" "&amp;I1003&amp;" "&amp;J1003)</f>
        <v/>
      </c>
      <c r="G1003" s="94" t="inlineStr">
        <is>
          <t>Sepúlveda</t>
        </is>
      </c>
      <c r="H1003" s="94" t="inlineStr">
        <is>
          <t>González</t>
        </is>
      </c>
      <c r="I1003" s="94" t="inlineStr">
        <is>
          <t>María</t>
        </is>
      </c>
      <c r="J1003" s="97" t="inlineStr">
        <is>
          <t>Fernanda</t>
        </is>
      </c>
      <c r="K1003" s="98">
        <f>IF(SUM(O1003:S1003)=0, "", ROUND(((O1003*3+P1003*3+Q1003*3+R1003*3+S1003*1)/13)*5,0))</f>
        <v/>
      </c>
      <c r="L1003" s="99">
        <f>IF(OR($C1003="",K1003=""),"",COUNTIFS($C$4:$C$1500,$C1003,K$4:K$1500,"&gt;"&amp;K1003)+1)</f>
        <v/>
      </c>
      <c r="M1003" s="99">
        <f>IF(OR($C1003="",K1003=""),"",IF(AND($C1003&gt;=1001,$C1003&lt;=1005),COUNTIFS($C$4:$C$1500,"&gt;=1001",$C$4:$C$1500,"&lt;=1005",K$4:K$1500,"&gt;"&amp;K1003)+1,IF(AND($C1003&gt;=1101,$C1003&lt;=1105),COUNTIFS($C$4:$C$1500,"&gt;=1101",$C$4:$C$1500,"&lt;=1105",K$4:K$1500,"&gt;"&amp;K1003)+1,IF(AND($C1003&gt;=901,$C1003&lt;=905),COUNTIFS($C$4:$C$1500,"&gt;=901",$C$4:$C$1500,"&lt;=905",K$4:K$1500,"&gt;"&amp;K1003)+1,IF(AND($C1003&gt;=801,$C1003&lt;=805),COUNTIFS($C$4:$C$1500,"&gt;=801",$C$4:$C$1500,"&lt;=805",K$4:K$1500,"&gt;"&amp;K1003)+1,IF(AND($C1003&gt;=701,$C1003&lt;=705),COUNTIFS($C$4:$C$1500,"&gt;=701",$C$4:$C$1500,"&lt;=705",K$4:K$1500,"&gt;"&amp;K1003)+1,IF(AND($C1003&gt;=601,$C1003&lt;=606),COUNTIFS($C$4:$C$1500,"&gt;=601",$C$4:$C$1500,"&lt;=606",K$4:K$1500,"&gt;"&amp;K1003)+1,"")))))))</f>
        <v/>
      </c>
      <c r="N1003" s="99">
        <f>IF(OR($C1003="",K1003=""),"",IF(OR(AND($C1003&gt;=1001,$C1003&lt;=1005),AND($C1003&gt;=1101,$C1003&lt;=1105)),COUNTIFS($C$4:$C$1500,"&gt;=1001",$C$4:$C$1500,"&lt;=1005",K$4:K$1500,"&gt;"&amp;K1003)+COUNTIFS($C$4:$C$1500,"&gt;=1101",$C$4:$C$1500,"&lt;=1105",K$4:K$1500,"&gt;"&amp;K1003)+1,""))</f>
        <v/>
      </c>
      <c r="O1003" s="94" t="n">
        <v>46.26</v>
      </c>
      <c r="P1003" s="94" t="n">
        <v>50.53</v>
      </c>
      <c r="Q1003" s="94" t="n">
        <v>35.59</v>
      </c>
      <c r="R1003" s="94" t="n">
        <v>56.1</v>
      </c>
      <c r="S1003" s="94" t="n">
        <v>34.55</v>
      </c>
      <c r="T1003" s="99">
        <f>IF(AND(O1003&gt;0,O1003&lt;36),1,IF(AND(O1003&gt;=36,O1003&lt;51),2,IF(AND(O1003&gt;=51,O1003&lt;71),3,IF(AND(O1003&gt;=71,O1003&lt;=100),4,))))</f>
        <v/>
      </c>
      <c r="U1003" s="99">
        <f>IF(AND(P1003&gt;0,P1003&lt;41),1,IF(AND(P1003&gt;=41,P1003&lt;56),2,IF(AND(P1003&gt;=56,P1003&lt;71),3,IF(AND(P1003&gt;=71,P1003&lt;=100),4,))))</f>
        <v/>
      </c>
      <c r="V1003" s="99">
        <f>IF(AND(Q1003&gt;0,Q1003&lt;41),1,IF(AND(Q1003&gt;=41,Q1003&lt;56),2,IF(AND(Q1003&gt;=56,Q1003&lt;71),3,IF(AND(Q1003&gt;=71,Q1003&lt;=100),4,))))</f>
        <v/>
      </c>
      <c r="W1003" s="99">
        <f>IF(AND(R1003&gt;0,R1003&lt;36),1,IF(AND(R1003&gt;=36,R1003&lt;51),2,IF(AND(R1003&gt;=51,R1003&lt;66),3,IF(AND(R1003&gt;=66,R1003&lt;=100),4,))))</f>
        <v/>
      </c>
      <c r="X1003" s="100">
        <f>IF(AND(S1003&gt;0,S1003&lt;37),1,IF(AND(S1003&gt;=37,S1003&lt;58),2,IF(AND(S1003&gt;=58,S1003&lt;71),3,IF(AND(S1003&gt;=71,S1003&lt;=100),4,))))</f>
        <v/>
      </c>
      <c r="Y1003" s="101">
        <f>IF(SUM(AC1003:AG1003)=0, "", ROUND(((AC1003*3+AD1003*3+AE1003*3+AF1003*3+AG1003*1)/13)*5,0))</f>
        <v/>
      </c>
      <c r="Z1003" s="99">
        <f>IF(OR($C1003="",Y1003=""),"",COUNTIFS($C$4:$C$1500,$C1003,Y$4:Y$1500,"&gt;"&amp;Y1003)+1)</f>
        <v/>
      </c>
      <c r="AA1003" s="99">
        <f>IF(OR($C1003="",Y1003=""),"",IF(AND($C1003&gt;=1001,$C1003&lt;=1005),COUNTIFS($C$4:$C$1500,"&gt;=1001",$C$4:$C$1500,"&lt;=1005",Y$4:Y$1500,"&gt;"&amp;Y1003)+1,IF(AND($C1003&gt;=1101,$C1003&lt;=1105),COUNTIFS($C$4:$C$1500,"&gt;=1101",$C$4:$C$1500,"&lt;=1105",Y$4:Y$1500,"&gt;"&amp;Y1003)+1,IF(AND($C1003&gt;=901,$C1003&lt;=905),COUNTIFS($C$4:$C$1500,"&gt;=901",$C$4:$C$1500,"&lt;=905",Y$4:Y$1500,"&gt;"&amp;Y1003)+1,IF(AND($C1003&gt;=801,$C1003&lt;=805),COUNTIFS($C$4:$C$1500,"&gt;=801",$C$4:$C$1500,"&lt;=805",Y$4:Y$1500,"&gt;"&amp;Y1003)+1,IF(AND($C1003&gt;=701,$C1003&lt;=705),COUNTIFS($C$4:$C$1500,"&gt;=701",$C$4:$C$1500,"&lt;=705",Y$4:Y$1500,"&gt;"&amp;Y1003)+1,IF(AND($C1003&gt;=601,$C1003&lt;=606),COUNTIFS($C$4:$C$1500,"&gt;=601",$C$4:$C$1500,"&lt;=606",Y$4:Y$1500,"&gt;"&amp;Y1003)+1,"")))))))</f>
        <v/>
      </c>
      <c r="AB1003" s="99">
        <f>IF(OR($C1003="",Y1003=""),"",IF(OR(AND($C1003&gt;=1001,$C1003&lt;=1005),AND($C1003&gt;=1101,$C1003&lt;=1105)),COUNTIFS($C$4:$C$1500,"&gt;=1001",$C$4:$C$1500,"&lt;=1005",Y$4:Y$1500,"&gt;"&amp;Y1003)+COUNTIFS($C$4:$C$1500,"&gt;=1101",$C$4:$C$1500,"&lt;=1105",Y$4:Y$1500,"&gt;"&amp;Y1003)+1,""))</f>
        <v/>
      </c>
      <c r="AC1003" s="94" t="n">
        <v>53.46</v>
      </c>
      <c r="AD1003" s="94" t="n">
        <v>38.01</v>
      </c>
      <c r="AE1003" s="94" t="n">
        <v>52.92</v>
      </c>
      <c r="AF1003" s="94" t="n">
        <v>46.34</v>
      </c>
      <c r="AG1003" s="94" t="n">
        <v>48</v>
      </c>
      <c r="AH1003" s="99">
        <f>IF(AND(AC1003&gt;0,AC1003&lt;36),1,IF(AND(AC1003&gt;=36,AC1003&lt;51),2,IF(AND(AC1003&gt;=51,AC1003&lt;71),3,IF(AND(AC1003&gt;=71,AC1003&lt;=100),4,))))</f>
        <v/>
      </c>
      <c r="AI1003" s="99">
        <f>IF(AND(AD1003&gt;0,AD1003&lt;41),1,IF(AND(AD1003&gt;=41,AD1003&lt;56),2,IF(AND(AD1003&gt;=56,AD1003&lt;71),3,IF(AND(AD1003&gt;=71,AD1003&lt;=100),4,))))</f>
        <v/>
      </c>
      <c r="AJ1003" s="99">
        <f>IF(AND(AE1003&gt;0,AE1003&lt;41),1,IF(AND(AE1003&gt;=41,AE1003&lt;56),2,IF(AND(AE1003&gt;=56,AE1003&lt;71),3,IF(AND(AE1003&gt;=71,AE1003&lt;=100),4,))))</f>
        <v/>
      </c>
      <c r="AK1003" s="99">
        <f>IF(AND(AF1003&gt;0,AF1003&lt;36),1,IF(AND(AF1003&gt;=36,AF1003&lt;51),2,IF(AND(AF1003&gt;=51,AF1003&lt;66),3,IF(AND(AF1003&gt;=66,AF1003&lt;=100),4,))))</f>
        <v/>
      </c>
      <c r="AL1003" s="100">
        <f>IF(AND(AG1003&gt;0,AG1003&lt;37),1,IF(AND(AG1003&gt;=37,AG1003&lt;58),2,IF(AND(AG1003&gt;=58,AG1003&lt;71),3,IF(AND(AG1003&gt;=71,AG1003&lt;=100),4,))))</f>
        <v/>
      </c>
      <c r="AM1003" s="101">
        <f>IF((Y1003&lt;&gt;"")*(K1003&lt;&gt;""),Y1003-K1003,"")</f>
        <v/>
      </c>
      <c r="AN1003" s="99">
        <f>IF((Z1003&lt;&gt;"")*(L1003&lt;&gt;""),Z1003-L1003,"")</f>
        <v/>
      </c>
      <c r="AO1003" s="99">
        <f>IF((AA1003&lt;&gt;"")*(M1003&lt;&gt;""),AA1003-M1003,"")</f>
        <v/>
      </c>
      <c r="AP1003" s="99">
        <f>IF((AB1003&lt;&gt;"")*(N1003&lt;&gt;""),AB1003-N1003,"")</f>
        <v/>
      </c>
      <c r="AQ1003" s="94">
        <f>IF((AC1003&lt;&gt;"")*(O1003&lt;&gt;""),AC1003-O1003,"")</f>
        <v/>
      </c>
      <c r="AR1003" s="94">
        <f>IF((AD1003&lt;&gt;"")*(P1003&lt;&gt;""),AD1003-P1003,"")</f>
        <v/>
      </c>
      <c r="AS1003" s="94">
        <f>IF((AE1003&lt;&gt;"")*(Q1003&lt;&gt;""),AE1003-Q1003,"")</f>
        <v/>
      </c>
      <c r="AT1003" s="94">
        <f>IF((AF1003&lt;&gt;"")*(R1003&lt;&gt;""),AF1003-R1003,"")</f>
        <v/>
      </c>
      <c r="AU1003" s="94">
        <f>IF((AG1003&lt;&gt;"")*(S1003&lt;&gt;""),AG1003-S1003,"")</f>
        <v/>
      </c>
      <c r="AV1003" s="99">
        <f>IF((AH1003&lt;&gt;"")*(T1003&lt;&gt;""),AH1003-T1003,"")</f>
        <v/>
      </c>
      <c r="AW1003" s="99">
        <f>IF((AI1003&lt;&gt;"")*(U1003&lt;&gt;""),AI1003-U1003,"")</f>
        <v/>
      </c>
      <c r="AX1003" s="99">
        <f>IF((AJ1003&lt;&gt;"")*(V1003&lt;&gt;""),AJ1003-V1003,"")</f>
        <v/>
      </c>
      <c r="AY1003" s="99">
        <f>IF((AK1003&lt;&gt;"")*(W1003&lt;&gt;""),AK1003-W1003,"")</f>
        <v/>
      </c>
      <c r="AZ1003" s="102">
        <f>IF((AL1003&lt;&gt;"")*(X1003&lt;&gt;""),AL1003-X1003,"")</f>
        <v/>
      </c>
      <c r="BA1003" s="50">
        <f>IFERROR(__xludf.dummyfunction("AI(""Actúa como un tutor académico y dirígete personalmente al estudiante "" &amp; I1003 &amp; "" "" &amp; J1003 &amp; "" "" &amp; G1003 &amp; "" "" &amp; H1003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AM1003 &amp; ""'. Diferencias por área: Matemáticas ("" &amp; AQ1003 &amp; ""), Ciencias Natura"&amp;"les ("" &amp; AR1003 &amp; ""), Sociales ("" &amp; AS1003 &amp; ""), Lectura Crítica ("" &amp; AT1003 &amp; "") e Inglés ("" &amp; AU1003 &amp; ""). Variación en posición: grupo ("" &amp; AN1003 &amp; ""), grado ("" &amp; AO1003 &amp; "") y media ("" &amp; AP1003 &amp; ""). Puntajes Primer Simulacro: Global "" &amp; K1003 &amp; "", Mat "" &amp; "&amp;"O4 &amp; "", Cien "" &amp; P1003 &amp; "", Soc "" &amp; Q1003 &amp; "", Lec "" &amp; R1003 &amp; "", Ing "" &amp; S1003 &amp; "". Puntajes Segundo Simulacro: Global "" &amp; Y1003 &amp; "", Mat "" &amp; AC1003 &amp; "", Cien "" &amp; AD1003 &amp; "", Soc "" &amp; AE1003 &amp; "", Lec "" &amp; AF1003 &amp; "", Ing "" &amp; AG1003 &amp; "". Escribe un mensaje motivador"&amp;" y breve (máximo 4 líneas)."")
"),"=AI(""Actúa como un tutor académico y dirígete personalmente al estudiante "" &amp; I1003 &amp; "" "" &amp; J1003 &amp; "" "" &amp; G1003 &amp; "" "" &amp; H1003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AM1003 &amp; ""'. Diferencias por área: Matemáticas ("" &amp; AQ1003 &amp; ""), Ciencias Natur"&amp;"ales ("" &amp; AR1003 &amp; ""), Sociales ("" &amp; AS1003 &amp; ""), Lectura Crítica ("" &amp; AT1003 &amp; "") e Inglés ("" &amp; AU1003 &amp; ""). Variación en posición: grupo ("" &amp; AN1003 &amp; ""), grado ("" &amp; AO1003 &amp; "") y media ("" &amp; AP1003 &amp; ""). Puntajes Primer Simulacro: Global "" &amp; K1003 &amp; "", Mat "" &amp;"&amp;" O1003 &amp; "", Cien "" &amp; P1003 &amp; "", Soc "" &amp; Q1003 &amp; "", Lec "" &amp; R1003 &amp; "", Ing "" &amp; S1003 &amp; "". Puntajes Segundo Simulacro: Global "" &amp; Y1003 &amp; "", Mat "" &amp; AC1003 &amp; "", Cien "" &amp; AD1003 &amp; "", Soc "" &amp; AE1003 &amp; "", Lec "" &amp; AF1003 &amp; "", Ing "" &amp; AG1003 &amp; "". Escribe un mensaje motivado"&amp;"r y breve (máximo 4 líneas)."")
")</f>
        <v/>
      </c>
      <c r="BB1003" s="119">
        <f>IF(SUM(BC1003:BG1003)=0,"",IF(BG1003="",ROUND(((BC1003*3+BD1003*3+BE1003*3+BF1003*3)/12)*5,0),ROUND(((BC1003*3+BD1003*3+BE1003*3+BF1003*3+BG1003*1)/13)*5,0)))</f>
        <v/>
      </c>
      <c r="BC1003" s="119" t="n">
        <v>47</v>
      </c>
      <c r="BD1003" s="119" t="n">
        <v>55</v>
      </c>
      <c r="BE1003" s="119" t="n">
        <v>48</v>
      </c>
      <c r="BF1003" s="119" t="n">
        <v>44</v>
      </c>
      <c r="BG1003" s="119" t="n">
        <v>52</v>
      </c>
      <c r="BH1003" s="41">
        <f>IF(AND(ISNUMBER(BB1003),ISNUMBER(Y1003)),BB1003-Y1003,"")</f>
        <v/>
      </c>
      <c r="BI1003" s="119" t="n"/>
      <c r="BJ1003" s="119" t="n"/>
      <c r="BK1003" s="119" t="n"/>
      <c r="BL1003" s="119" t="n"/>
      <c r="BM1003" s="119" t="n"/>
    </row>
    <row r="1004" ht="15.75" customHeight="1" s="42">
      <c r="A1004" s="93" t="n"/>
      <c r="B1004" s="94" t="inlineStr">
        <is>
          <t>Bachillerato</t>
        </is>
      </c>
      <c r="C1004" s="94" t="n">
        <v>1104</v>
      </c>
      <c r="D1004" s="94" t="n"/>
      <c r="E1004" s="95" t="n">
        <v>1011592828</v>
      </c>
      <c r="F1004" s="96">
        <f>TRIM(G1004&amp;" "&amp;H1004&amp;" "&amp;I1004&amp;" "&amp;J1004)</f>
        <v/>
      </c>
      <c r="G1004" s="94" t="inlineStr">
        <is>
          <t>Suarez</t>
        </is>
      </c>
      <c r="H1004" s="94" t="inlineStr">
        <is>
          <t>Arango</t>
        </is>
      </c>
      <c r="I1004" s="94" t="inlineStr">
        <is>
          <t>Samara</t>
        </is>
      </c>
      <c r="J1004" s="97" t="n"/>
      <c r="K1004" s="98">
        <f>IF(SUM(O1004:S1004)=0, "", ROUND(((O1004*3+P1004*3+Q1004*3+R1004*3+S1004*1)/13)*5,0))</f>
        <v/>
      </c>
      <c r="L1004" s="99">
        <f>IF(OR($C1004="",K1004=""),"",COUNTIFS($C$4:$C$1500,$C1004,K$4:K$1500,"&gt;"&amp;K1004)+1)</f>
        <v/>
      </c>
      <c r="M1004" s="99">
        <f>IF(OR($C1004="",K1004=""),"",IF(AND($C1004&gt;=1001,$C1004&lt;=1005),COUNTIFS($C$4:$C$1500,"&gt;=1001",$C$4:$C$1500,"&lt;=1005",K$4:K$1500,"&gt;"&amp;K1004)+1,IF(AND($C1004&gt;=1101,$C1004&lt;=1105),COUNTIFS($C$4:$C$1500,"&gt;=1101",$C$4:$C$1500,"&lt;=1105",K$4:K$1500,"&gt;"&amp;K1004)+1,IF(AND($C1004&gt;=901,$C1004&lt;=905),COUNTIFS($C$4:$C$1500,"&gt;=901",$C$4:$C$1500,"&lt;=905",K$4:K$1500,"&gt;"&amp;K1004)+1,IF(AND($C1004&gt;=801,$C1004&lt;=805),COUNTIFS($C$4:$C$1500,"&gt;=801",$C$4:$C$1500,"&lt;=805",K$4:K$1500,"&gt;"&amp;K1004)+1,IF(AND($C1004&gt;=701,$C1004&lt;=705),COUNTIFS($C$4:$C$1500,"&gt;=701",$C$4:$C$1500,"&lt;=705",K$4:K$1500,"&gt;"&amp;K1004)+1,IF(AND($C1004&gt;=601,$C1004&lt;=606),COUNTIFS($C$4:$C$1500,"&gt;=601",$C$4:$C$1500,"&lt;=606",K$4:K$1500,"&gt;"&amp;K1004)+1,"")))))))</f>
        <v/>
      </c>
      <c r="N1004" s="99">
        <f>IF(OR($C1004="",K1004=""),"",IF(OR(AND($C1004&gt;=1001,$C1004&lt;=1005),AND($C1004&gt;=1101,$C1004&lt;=1105)),COUNTIFS($C$4:$C$1500,"&gt;=1001",$C$4:$C$1500,"&lt;=1005",K$4:K$1500,"&gt;"&amp;K1004)+COUNTIFS($C$4:$C$1500,"&gt;=1101",$C$4:$C$1500,"&lt;=1105",K$4:K$1500,"&gt;"&amp;K1004)+1,""))</f>
        <v/>
      </c>
      <c r="O1004" s="94" t="n">
        <v>44.91</v>
      </c>
      <c r="P1004" s="94" t="n">
        <v>61.77</v>
      </c>
      <c r="Q1004" s="94" t="n">
        <v>74.09999999999999</v>
      </c>
      <c r="R1004" s="94" t="n">
        <v>56.1</v>
      </c>
      <c r="S1004" s="94" t="n">
        <v>36.36</v>
      </c>
      <c r="T1004" s="99">
        <f>IF(AND(O1004&gt;0,O1004&lt;36),1,IF(AND(O1004&gt;=36,O1004&lt;51),2,IF(AND(O1004&gt;=51,O1004&lt;71),3,IF(AND(O1004&gt;=71,O1004&lt;=100),4,))))</f>
        <v/>
      </c>
      <c r="U1004" s="99">
        <f>IF(AND(P1004&gt;0,P1004&lt;41),1,IF(AND(P1004&gt;=41,P1004&lt;56),2,IF(AND(P1004&gt;=56,P1004&lt;71),3,IF(AND(P1004&gt;=71,P1004&lt;=100),4,))))</f>
        <v/>
      </c>
      <c r="V1004" s="99">
        <f>IF(AND(Q1004&gt;0,Q1004&lt;41),1,IF(AND(Q1004&gt;=41,Q1004&lt;56),2,IF(AND(Q1004&gt;=56,Q1004&lt;71),3,IF(AND(Q1004&gt;=71,Q1004&lt;=100),4,))))</f>
        <v/>
      </c>
      <c r="W1004" s="99">
        <f>IF(AND(R1004&gt;0,R1004&lt;36),1,IF(AND(R1004&gt;=36,R1004&lt;51),2,IF(AND(R1004&gt;=51,R1004&lt;66),3,IF(AND(R1004&gt;=66,R1004&lt;=100),4,))))</f>
        <v/>
      </c>
      <c r="X1004" s="100">
        <f>IF(AND(S1004&gt;0,S1004&lt;37),1,IF(AND(S1004&gt;=37,S1004&lt;58),2,IF(AND(S1004&gt;=58,S1004&lt;71),3,IF(AND(S1004&gt;=71,S1004&lt;=100),4,))))</f>
        <v/>
      </c>
      <c r="Y1004" s="101">
        <f>IF(SUM(AC1004:AG1004)=0, "", ROUND(((AC1004*3+AD1004*3+AE1004*3+AF1004*3+AG1004*1)/13)*5,0))</f>
        <v/>
      </c>
      <c r="Z1004" s="99">
        <f>IF(OR($C1004="",Y1004=""),"",COUNTIFS($C$4:$C$1500,$C1004,Y$4:Y$1500,"&gt;"&amp;Y1004)+1)</f>
        <v/>
      </c>
      <c r="AA1004" s="99">
        <f>IF(OR($C1004="",Y1004=""),"",IF(AND($C1004&gt;=1001,$C1004&lt;=1005),COUNTIFS($C$4:$C$1500,"&gt;=1001",$C$4:$C$1500,"&lt;=1005",Y$4:Y$1500,"&gt;"&amp;Y1004)+1,IF(AND($C1004&gt;=1101,$C1004&lt;=1105),COUNTIFS($C$4:$C$1500,"&gt;=1101",$C$4:$C$1500,"&lt;=1105",Y$4:Y$1500,"&gt;"&amp;Y1004)+1,IF(AND($C1004&gt;=901,$C1004&lt;=905),COUNTIFS($C$4:$C$1500,"&gt;=901",$C$4:$C$1500,"&lt;=905",Y$4:Y$1500,"&gt;"&amp;Y1004)+1,IF(AND($C1004&gt;=801,$C1004&lt;=805),COUNTIFS($C$4:$C$1500,"&gt;=801",$C$4:$C$1500,"&lt;=805",Y$4:Y$1500,"&gt;"&amp;Y1004)+1,IF(AND($C1004&gt;=701,$C1004&lt;=705),COUNTIFS($C$4:$C$1500,"&gt;=701",$C$4:$C$1500,"&lt;=705",Y$4:Y$1500,"&gt;"&amp;Y1004)+1,IF(AND($C1004&gt;=601,$C1004&lt;=606),COUNTIFS($C$4:$C$1500,"&gt;=601",$C$4:$C$1500,"&lt;=606",Y$4:Y$1500,"&gt;"&amp;Y1004)+1,"")))))))</f>
        <v/>
      </c>
      <c r="AB1004" s="99">
        <f>IF(OR($C1004="",Y1004=""),"",IF(OR(AND($C1004&gt;=1001,$C1004&lt;=1005),AND($C1004&gt;=1101,$C1004&lt;=1105)),COUNTIFS($C$4:$C$1500,"&gt;=1001",$C$4:$C$1500,"&lt;=1005",Y$4:Y$1500,"&gt;"&amp;Y1004)+COUNTIFS($C$4:$C$1500,"&gt;=1101",$C$4:$C$1500,"&lt;=1105",Y$4:Y$1500,"&gt;"&amp;Y1004)+1,""))</f>
        <v/>
      </c>
      <c r="AC1004" s="94" t="n">
        <v>40.74</v>
      </c>
      <c r="AD1004" s="94" t="n">
        <v>58.06</v>
      </c>
      <c r="AE1004" s="94" t="n">
        <v>47.15</v>
      </c>
      <c r="AF1004" s="94" t="n">
        <v>60.98</v>
      </c>
      <c r="AG1004" s="94" t="n">
        <v>42</v>
      </c>
      <c r="AH1004" s="99">
        <f>IF(AND(AC1004&gt;0,AC1004&lt;36),1,IF(AND(AC1004&gt;=36,AC1004&lt;51),2,IF(AND(AC1004&gt;=51,AC1004&lt;71),3,IF(AND(AC1004&gt;=71,AC1004&lt;=100),4,))))</f>
        <v/>
      </c>
      <c r="AI1004" s="99">
        <f>IF(AND(AD1004&gt;0,AD1004&lt;41),1,IF(AND(AD1004&gt;=41,AD1004&lt;56),2,IF(AND(AD1004&gt;=56,AD1004&lt;71),3,IF(AND(AD1004&gt;=71,AD1004&lt;=100),4,))))</f>
        <v/>
      </c>
      <c r="AJ1004" s="99">
        <f>IF(AND(AE1004&gt;0,AE1004&lt;41),1,IF(AND(AE1004&gt;=41,AE1004&lt;56),2,IF(AND(AE1004&gt;=56,AE1004&lt;71),3,IF(AND(AE1004&gt;=71,AE1004&lt;=100),4,))))</f>
        <v/>
      </c>
      <c r="AK1004" s="99">
        <f>IF(AND(AF1004&gt;0,AF1004&lt;36),1,IF(AND(AF1004&gt;=36,AF1004&lt;51),2,IF(AND(AF1004&gt;=51,AF1004&lt;66),3,IF(AND(AF1004&gt;=66,AF1004&lt;=100),4,))))</f>
        <v/>
      </c>
      <c r="AL1004" s="100">
        <f>IF(AND(AG1004&gt;0,AG1004&lt;37),1,IF(AND(AG1004&gt;=37,AG1004&lt;58),2,IF(AND(AG1004&gt;=58,AG1004&lt;71),3,IF(AND(AG1004&gt;=71,AG1004&lt;=100),4,))))</f>
        <v/>
      </c>
      <c r="AM1004" s="101">
        <f>IF((Y1004&lt;&gt;"")*(K1004&lt;&gt;""),Y1004-K1004,"")</f>
        <v/>
      </c>
      <c r="AN1004" s="99">
        <f>IF((Z1004&lt;&gt;"")*(L1004&lt;&gt;""),Z1004-L1004,"")</f>
        <v/>
      </c>
      <c r="AO1004" s="99">
        <f>IF((AA1004&lt;&gt;"")*(M1004&lt;&gt;""),AA1004-M1004,"")</f>
        <v/>
      </c>
      <c r="AP1004" s="99">
        <f>IF((AB1004&lt;&gt;"")*(N1004&lt;&gt;""),AB1004-N1004,"")</f>
        <v/>
      </c>
      <c r="AQ1004" s="94">
        <f>IF((AC1004&lt;&gt;"")*(O1004&lt;&gt;""),AC1004-O1004,"")</f>
        <v/>
      </c>
      <c r="AR1004" s="94">
        <f>IF((AD1004&lt;&gt;"")*(P1004&lt;&gt;""),AD1004-P1004,"")</f>
        <v/>
      </c>
      <c r="AS1004" s="94">
        <f>IF((AE1004&lt;&gt;"")*(Q1004&lt;&gt;""),AE1004-Q1004,"")</f>
        <v/>
      </c>
      <c r="AT1004" s="94">
        <f>IF((AF1004&lt;&gt;"")*(R1004&lt;&gt;""),AF1004-R1004,"")</f>
        <v/>
      </c>
      <c r="AU1004" s="94">
        <f>IF((AG1004&lt;&gt;"")*(S1004&lt;&gt;""),AG1004-S1004,"")</f>
        <v/>
      </c>
      <c r="AV1004" s="99">
        <f>IF((AH1004&lt;&gt;"")*(T1004&lt;&gt;""),AH1004-T1004,"")</f>
        <v/>
      </c>
      <c r="AW1004" s="99">
        <f>IF((AI1004&lt;&gt;"")*(U1004&lt;&gt;""),AI1004-U1004,"")</f>
        <v/>
      </c>
      <c r="AX1004" s="99">
        <f>IF((AJ1004&lt;&gt;"")*(V1004&lt;&gt;""),AJ1004-V1004,"")</f>
        <v/>
      </c>
      <c r="AY1004" s="99">
        <f>IF((AK1004&lt;&gt;"")*(W1004&lt;&gt;""),AK1004-W1004,"")</f>
        <v/>
      </c>
      <c r="AZ1004" s="102">
        <f>IF((AL1004&lt;&gt;"")*(X1004&lt;&gt;""),AL1004-X1004,"")</f>
        <v/>
      </c>
      <c r="BA1004" s="50">
        <f>IFERROR(__xludf.dummyfunction("AI(""Actúa como un tutor académico y dirígete personalmente al estudiante "" &amp; I1004 &amp; "" "" &amp; J1004 &amp; "" "" &amp; G1004 &amp; "" "" &amp; H1004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AM1004 &amp; ""'. Diferencias por área: Matemáticas ("" &amp; AQ1004 &amp; ""), Ciencias Natura"&amp;"les ("" &amp; AR1004 &amp; ""), Sociales ("" &amp; AS1004 &amp; ""), Lectura Crítica ("" &amp; AT1004 &amp; "") e Inglés ("" &amp; AU1004 &amp; ""). Variación en posición: grupo ("" &amp; AN1004 &amp; ""), grado ("" &amp; AO1004 &amp; "") y media ("" &amp; AP1004 &amp; ""). Puntajes Primer Simulacro: Global "" &amp; K1004 &amp; "", Mat "" &amp; "&amp;"O4 &amp; "", Cien "" &amp; P1004 &amp; "", Soc "" &amp; Q1004 &amp; "", Lec "" &amp; R1004 &amp; "", Ing "" &amp; S1004 &amp; "". Puntajes Segundo Simulacro: Global "" &amp; Y1004 &amp; "", Mat "" &amp; AC1004 &amp; "", Cien "" &amp; AD1004 &amp; "", Soc "" &amp; AE1004 &amp; "", Lec "" &amp; AF1004 &amp; "", Ing "" &amp; AG1004 &amp; "". Escribe un mensaje motivador"&amp;" y breve (máximo 4 líneas)."")
"),"=AI(""Actúa como un tutor académico y dirígete personalmente al estudiante "" &amp; I1004 &amp; "" "" &amp; J1004 &amp; "" "" &amp; G1004 &amp; "" "" &amp; H1004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AM1004 &amp; ""'. Diferencias por área: Matemáticas ("" &amp; AQ1004 &amp; ""), Ciencias Natur"&amp;"ales ("" &amp; AR1004 &amp; ""), Sociales ("" &amp; AS1004 &amp; ""), Lectura Crítica ("" &amp; AT1004 &amp; "") e Inglés ("" &amp; AU1004 &amp; ""). Variación en posición: grupo ("" &amp; AN1004 &amp; ""), grado ("" &amp; AO1004 &amp; "") y media ("" &amp; AP1004 &amp; ""). Puntajes Primer Simulacro: Global "" &amp; K1004 &amp; "", Mat "" &amp;"&amp;" O1004 &amp; "", Cien "" &amp; P1004 &amp; "", Soc "" &amp; Q1004 &amp; "", Lec "" &amp; R1004 &amp; "", Ing "" &amp; S1004 &amp; "". Puntajes Segundo Simulacro: Global "" &amp; Y1004 &amp; "", Mat "" &amp; AC1004 &amp; "", Cien "" &amp; AD1004 &amp; "", Soc "" &amp; AE1004 &amp; "", Lec "" &amp; AF1004 &amp; "", Ing "" &amp; AG1004 &amp; "". Escribe un mensaje motivado"&amp;"r y breve (máximo 4 líneas)."")
")</f>
        <v/>
      </c>
      <c r="BB1004" s="119">
        <f>IF(SUM(BC1004:BG1004)=0,"",IF(BG1004="",ROUND(((BC1004*3+BD1004*3+BE1004*3+BF1004*3)/12)*5,0),ROUND(((BC1004*3+BD1004*3+BE1004*3+BF1004*3+BG1004*1)/13)*5,0)))</f>
        <v/>
      </c>
      <c r="BC1004" s="119" t="n">
        <v>53</v>
      </c>
      <c r="BD1004" s="119" t="n">
        <v>56</v>
      </c>
      <c r="BE1004" s="119" t="n">
        <v>64</v>
      </c>
      <c r="BF1004" s="119" t="n">
        <v>65</v>
      </c>
      <c r="BG1004" s="119" t="n">
        <v>52</v>
      </c>
      <c r="BH1004" s="41">
        <f>IF(AND(ISNUMBER(BB1004),ISNUMBER(Y1004)),BB1004-Y1004,"")</f>
        <v/>
      </c>
      <c r="BI1004" s="119" t="n"/>
      <c r="BJ1004" s="119" t="n"/>
      <c r="BK1004" s="119" t="n"/>
      <c r="BL1004" s="119" t="n"/>
      <c r="BM1004" s="119" t="n"/>
    </row>
    <row r="1005" ht="15.75" customHeight="1" s="42">
      <c r="A1005" s="93" t="n"/>
      <c r="B1005" s="94" t="inlineStr">
        <is>
          <t>Bachillerato</t>
        </is>
      </c>
      <c r="C1005" s="94" t="n">
        <v>1104</v>
      </c>
      <c r="D1005" s="94" t="n"/>
      <c r="E1005" s="95" t="n">
        <v>1011591289</v>
      </c>
      <c r="F1005" s="96">
        <f>TRIM(G1005&amp;" "&amp;H1005&amp;" "&amp;I1005&amp;" "&amp;J1005)</f>
        <v/>
      </c>
      <c r="G1005" s="94" t="inlineStr">
        <is>
          <t>Tangarife</t>
        </is>
      </c>
      <c r="H1005" s="94" t="inlineStr">
        <is>
          <t>Acevedo</t>
        </is>
      </c>
      <c r="I1005" s="94" t="inlineStr">
        <is>
          <t>Juan</t>
        </is>
      </c>
      <c r="J1005" s="97" t="inlineStr">
        <is>
          <t>Andrés</t>
        </is>
      </c>
      <c r="K1005" s="98">
        <f>IF(SUM(O1005:S1005)=0, "", ROUND(((O1005*3+P1005*3+Q1005*3+R1005*3+S1005*1)/13)*5,0))</f>
        <v/>
      </c>
      <c r="L1005" s="99">
        <f>IF(OR($C1005="",K1005=""),"",COUNTIFS($C$4:$C$1500,$C1005,K$4:K$1500,"&gt;"&amp;K1005)+1)</f>
        <v/>
      </c>
      <c r="M1005" s="99">
        <f>IF(OR($C1005="",K1005=""),"",IF(AND($C1005&gt;=1001,$C1005&lt;=1005),COUNTIFS($C$4:$C$1500,"&gt;=1001",$C$4:$C$1500,"&lt;=1005",K$4:K$1500,"&gt;"&amp;K1005)+1,IF(AND($C1005&gt;=1101,$C1005&lt;=1105),COUNTIFS($C$4:$C$1500,"&gt;=1101",$C$4:$C$1500,"&lt;=1105",K$4:K$1500,"&gt;"&amp;K1005)+1,IF(AND($C1005&gt;=901,$C1005&lt;=905),COUNTIFS($C$4:$C$1500,"&gt;=901",$C$4:$C$1500,"&lt;=905",K$4:K$1500,"&gt;"&amp;K1005)+1,IF(AND($C1005&gt;=801,$C1005&lt;=805),COUNTIFS($C$4:$C$1500,"&gt;=801",$C$4:$C$1500,"&lt;=805",K$4:K$1500,"&gt;"&amp;K1005)+1,IF(AND($C1005&gt;=701,$C1005&lt;=705),COUNTIFS($C$4:$C$1500,"&gt;=701",$C$4:$C$1500,"&lt;=705",K$4:K$1500,"&gt;"&amp;K1005)+1,IF(AND($C1005&gt;=601,$C1005&lt;=606),COUNTIFS($C$4:$C$1500,"&gt;=601",$C$4:$C$1500,"&lt;=606",K$4:K$1500,"&gt;"&amp;K1005)+1,"")))))))</f>
        <v/>
      </c>
      <c r="N1005" s="99">
        <f>IF(OR($C1005="",K1005=""),"",IF(OR(AND($C1005&gt;=1001,$C1005&lt;=1005),AND($C1005&gt;=1101,$C1005&lt;=1105)),COUNTIFS($C$4:$C$1500,"&gt;=1001",$C$4:$C$1500,"&lt;=1005",K$4:K$1500,"&gt;"&amp;K1005)+COUNTIFS($C$4:$C$1500,"&gt;=1101",$C$4:$C$1500,"&lt;=1105",K$4:K$1500,"&gt;"&amp;K1005)+1,""))</f>
        <v/>
      </c>
      <c r="O1005" s="94" t="n">
        <v>38.15</v>
      </c>
      <c r="P1005" s="94" t="n">
        <v>75.76000000000001</v>
      </c>
      <c r="Q1005" s="94" t="n">
        <v>63.23</v>
      </c>
      <c r="R1005" s="94" t="n">
        <v>60.98</v>
      </c>
      <c r="S1005" s="94" t="n">
        <v>40</v>
      </c>
      <c r="T1005" s="99">
        <f>IF(AND(O1005&gt;0,O1005&lt;36),1,IF(AND(O1005&gt;=36,O1005&lt;51),2,IF(AND(O1005&gt;=51,O1005&lt;71),3,IF(AND(O1005&gt;=71,O1005&lt;=100),4,))))</f>
        <v/>
      </c>
      <c r="U1005" s="99">
        <f>IF(AND(P1005&gt;0,P1005&lt;41),1,IF(AND(P1005&gt;=41,P1005&lt;56),2,IF(AND(P1005&gt;=56,P1005&lt;71),3,IF(AND(P1005&gt;=71,P1005&lt;=100),4,))))</f>
        <v/>
      </c>
      <c r="V1005" s="99">
        <f>IF(AND(Q1005&gt;0,Q1005&lt;41),1,IF(AND(Q1005&gt;=41,Q1005&lt;56),2,IF(AND(Q1005&gt;=56,Q1005&lt;71),3,IF(AND(Q1005&gt;=71,Q1005&lt;=100),4,))))</f>
        <v/>
      </c>
      <c r="W1005" s="99">
        <f>IF(AND(R1005&gt;0,R1005&lt;36),1,IF(AND(R1005&gt;=36,R1005&lt;51),2,IF(AND(R1005&gt;=51,R1005&lt;66),3,IF(AND(R1005&gt;=66,R1005&lt;=100),4,))))</f>
        <v/>
      </c>
      <c r="X1005" s="100">
        <f>IF(AND(S1005&gt;0,S1005&lt;37),1,IF(AND(S1005&gt;=37,S1005&lt;58),2,IF(AND(S1005&gt;=58,S1005&lt;71),3,IF(AND(S1005&gt;=71,S1005&lt;=100),4,))))</f>
        <v/>
      </c>
      <c r="Y1005" s="101">
        <f>IF(SUM(AC1005:AG1005)=0, "", ROUND(((AC1005*3+AD1005*3+AE1005*3+AF1005*3+AG1005*1)/13)*5,0))</f>
        <v/>
      </c>
      <c r="Z1005" s="99">
        <f>IF(OR($C1005="",Y1005=""),"",COUNTIFS($C$4:$C$1500,$C1005,Y$4:Y$1500,"&gt;"&amp;Y1005)+1)</f>
        <v/>
      </c>
      <c r="AA1005" s="99">
        <f>IF(OR($C1005="",Y1005=""),"",IF(AND($C1005&gt;=1001,$C1005&lt;=1005),COUNTIFS($C$4:$C$1500,"&gt;=1001",$C$4:$C$1500,"&lt;=1005",Y$4:Y$1500,"&gt;"&amp;Y1005)+1,IF(AND($C1005&gt;=1101,$C1005&lt;=1105),COUNTIFS($C$4:$C$1500,"&gt;=1101",$C$4:$C$1500,"&lt;=1105",Y$4:Y$1500,"&gt;"&amp;Y1005)+1,IF(AND($C1005&gt;=901,$C1005&lt;=905),COUNTIFS($C$4:$C$1500,"&gt;=901",$C$4:$C$1500,"&lt;=905",Y$4:Y$1500,"&gt;"&amp;Y1005)+1,IF(AND($C1005&gt;=801,$C1005&lt;=805),COUNTIFS($C$4:$C$1500,"&gt;=801",$C$4:$C$1500,"&lt;=805",Y$4:Y$1500,"&gt;"&amp;Y1005)+1,IF(AND($C1005&gt;=701,$C1005&lt;=705),COUNTIFS($C$4:$C$1500,"&gt;=701",$C$4:$C$1500,"&lt;=705",Y$4:Y$1500,"&gt;"&amp;Y1005)+1,IF(AND($C1005&gt;=601,$C1005&lt;=606),COUNTIFS($C$4:$C$1500,"&gt;=601",$C$4:$C$1500,"&lt;=606",Y$4:Y$1500,"&gt;"&amp;Y1005)+1,"")))))))</f>
        <v/>
      </c>
      <c r="AB1005" s="99">
        <f>IF(OR($C1005="",Y1005=""),"",IF(OR(AND($C1005&gt;=1001,$C1005&lt;=1005),AND($C1005&gt;=1101,$C1005&lt;=1105)),COUNTIFS($C$4:$C$1500,"&gt;=1001",$C$4:$C$1500,"&lt;=1005",Y$4:Y$1500,"&gt;"&amp;Y1005)+COUNTIFS($C$4:$C$1500,"&gt;=1101",$C$4:$C$1500,"&lt;=1105",Y$4:Y$1500,"&gt;"&amp;Y1005)+1,""))</f>
        <v/>
      </c>
      <c r="AC1005" s="94" t="n">
        <v>62</v>
      </c>
      <c r="AD1005" s="94" t="n">
        <v>60.72</v>
      </c>
      <c r="AE1005" s="94" t="n">
        <v>41.49</v>
      </c>
      <c r="AF1005" s="94" t="n">
        <v>39.02</v>
      </c>
      <c r="AG1005" s="94" t="n">
        <v>44</v>
      </c>
      <c r="AH1005" s="99">
        <f>IF(AND(AC1005&gt;0,AC1005&lt;36),1,IF(AND(AC1005&gt;=36,AC1005&lt;51),2,IF(AND(AC1005&gt;=51,AC1005&lt;71),3,IF(AND(AC1005&gt;=71,AC1005&lt;=100),4,))))</f>
        <v/>
      </c>
      <c r="AI1005" s="99">
        <f>IF(AND(AD1005&gt;0,AD1005&lt;41),1,IF(AND(AD1005&gt;=41,AD1005&lt;56),2,IF(AND(AD1005&gt;=56,AD1005&lt;71),3,IF(AND(AD1005&gt;=71,AD1005&lt;=100),4,))))</f>
        <v/>
      </c>
      <c r="AJ1005" s="99">
        <f>IF(AND(AE1005&gt;0,AE1005&lt;41),1,IF(AND(AE1005&gt;=41,AE1005&lt;56),2,IF(AND(AE1005&gt;=56,AE1005&lt;71),3,IF(AND(AE1005&gt;=71,AE1005&lt;=100),4,))))</f>
        <v/>
      </c>
      <c r="AK1005" s="99">
        <f>IF(AND(AF1005&gt;0,AF1005&lt;36),1,IF(AND(AF1005&gt;=36,AF1005&lt;51),2,IF(AND(AF1005&gt;=51,AF1005&lt;66),3,IF(AND(AF1005&gt;=66,AF1005&lt;=100),4,))))</f>
        <v/>
      </c>
      <c r="AL1005" s="100">
        <f>IF(AND(AG1005&gt;0,AG1005&lt;37),1,IF(AND(AG1005&gt;=37,AG1005&lt;58),2,IF(AND(AG1005&gt;=58,AG1005&lt;71),3,IF(AND(AG1005&gt;=71,AG1005&lt;=100),4,))))</f>
        <v/>
      </c>
      <c r="AM1005" s="101">
        <f>IF((Y1005&lt;&gt;"")*(K1005&lt;&gt;""),Y1005-K1005,"")</f>
        <v/>
      </c>
      <c r="AN1005" s="99">
        <f>IF((Z1005&lt;&gt;"")*(L1005&lt;&gt;""),Z1005-L1005,"")</f>
        <v/>
      </c>
      <c r="AO1005" s="99">
        <f>IF((AA1005&lt;&gt;"")*(M1005&lt;&gt;""),AA1005-M1005,"")</f>
        <v/>
      </c>
      <c r="AP1005" s="99">
        <f>IF((AB1005&lt;&gt;"")*(N1005&lt;&gt;""),AB1005-N1005,"")</f>
        <v/>
      </c>
      <c r="AQ1005" s="94">
        <f>IF((AC1005&lt;&gt;"")*(O1005&lt;&gt;""),AC1005-O1005,"")</f>
        <v/>
      </c>
      <c r="AR1005" s="94">
        <f>IF((AD1005&lt;&gt;"")*(P1005&lt;&gt;""),AD1005-P1005,"")</f>
        <v/>
      </c>
      <c r="AS1005" s="94">
        <f>IF((AE1005&lt;&gt;"")*(Q1005&lt;&gt;""),AE1005-Q1005,"")</f>
        <v/>
      </c>
      <c r="AT1005" s="94">
        <f>IF((AF1005&lt;&gt;"")*(R1005&lt;&gt;""),AF1005-R1005,"")</f>
        <v/>
      </c>
      <c r="AU1005" s="94">
        <f>IF((AG1005&lt;&gt;"")*(S1005&lt;&gt;""),AG1005-S1005,"")</f>
        <v/>
      </c>
      <c r="AV1005" s="99">
        <f>IF((AH1005&lt;&gt;"")*(T1005&lt;&gt;""),AH1005-T1005,"")</f>
        <v/>
      </c>
      <c r="AW1005" s="99">
        <f>IF((AI1005&lt;&gt;"")*(U1005&lt;&gt;""),AI1005-U1005,"")</f>
        <v/>
      </c>
      <c r="AX1005" s="99">
        <f>IF((AJ1005&lt;&gt;"")*(V1005&lt;&gt;""),AJ1005-V1005,"")</f>
        <v/>
      </c>
      <c r="AY1005" s="99">
        <f>IF((AK1005&lt;&gt;"")*(W1005&lt;&gt;""),AK1005-W1005,"")</f>
        <v/>
      </c>
      <c r="AZ1005" s="102">
        <f>IF((AL1005&lt;&gt;"")*(X1005&lt;&gt;""),AL1005-X1005,"")</f>
        <v/>
      </c>
      <c r="BA1005" s="50">
        <f>IFERROR(__xludf.dummyfunction("AI(""Actúa como un tutor académico y dirígete personalmente al estudiante "" &amp; I1005 &amp; "" "" &amp; J1005 &amp; "" "" &amp; G1005 &amp; "" "" &amp; H1005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AM1005 &amp; ""'. Diferencias por área: Matemáticas ("" &amp; AQ1005 &amp; ""), Ciencias Natura"&amp;"les ("" &amp; AR1005 &amp; ""), Sociales ("" &amp; AS1005 &amp; ""), Lectura Crítica ("" &amp; AT1005 &amp; "") e Inglés ("" &amp; AU1005 &amp; ""). Variación en posición: grupo ("" &amp; AN1005 &amp; ""), grado ("" &amp; AO1005 &amp; "") y media ("" &amp; AP1005 &amp; ""). Puntajes Primer Simulacro: Global "" &amp; K1005 &amp; "", Mat "" &amp; "&amp;"O4 &amp; "", Cien "" &amp; P1005 &amp; "", Soc "" &amp; Q1005 &amp; "", Lec "" &amp; R1005 &amp; "", Ing "" &amp; S1005 &amp; "". Puntajes Segundo Simulacro: Global "" &amp; Y1005 &amp; "", Mat "" &amp; AC1005 &amp; "", Cien "" &amp; AD1005 &amp; "", Soc "" &amp; AE1005 &amp; "", Lec "" &amp; AF1005 &amp; "", Ing "" &amp; AG1005 &amp; "". Escribe un mensaje motivador"&amp;" y breve (máximo 4 líneas)."")
"),"=AI(""Actúa como un tutor académico y dirígete personalmente al estudiante "" &amp; I1005 &amp; "" "" &amp; J1005 &amp; "" "" &amp; G1005 &amp; "" "" &amp; H1005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AM1005 &amp; ""'. Diferencias por área: Matemáticas ("" &amp; AQ1005 &amp; ""), Ciencias Natur"&amp;"ales ("" &amp; AR1005 &amp; ""), Sociales ("" &amp; AS1005 &amp; ""), Lectura Crítica ("" &amp; AT1005 &amp; "") e Inglés ("" &amp; AU1005 &amp; ""). Variación en posición: grupo ("" &amp; AN1005 &amp; ""), grado ("" &amp; AO1005 &amp; "") y media ("" &amp; AP1005 &amp; ""). Puntajes Primer Simulacro: Global "" &amp; K1005 &amp; "", Mat "" &amp;"&amp;" O1005 &amp; "", Cien "" &amp; P1005 &amp; "", Soc "" &amp; Q1005 &amp; "", Lec "" &amp; R1005 &amp; "", Ing "" &amp; S1005 &amp; "". Puntajes Segundo Simulacro: Global "" &amp; Y1005 &amp; "", Mat "" &amp; AC1005 &amp; "", Cien "" &amp; AD1005 &amp; "", Soc "" &amp; AE1005 &amp; "", Lec "" &amp; AF1005 &amp; "", Ing "" &amp; AG1005 &amp; "". Escribe un mensaje motivado"&amp;"r y breve (máximo 4 líneas)."")
")</f>
        <v/>
      </c>
      <c r="BB1005" s="119">
        <f>IF(SUM(BC1005:BG1005)=0,"",IF(BG1005="",ROUND(((BC1005*3+BD1005*3+BE1005*3+BF1005*3)/12)*5,0),ROUND(((BC1005*3+BD1005*3+BE1005*3+BF1005*3+BG1005*1)/13)*5,0)))</f>
        <v/>
      </c>
      <c r="BC1005" s="119" t="n">
        <v>52</v>
      </c>
      <c r="BD1005" s="119" t="n">
        <v>63</v>
      </c>
      <c r="BE1005" s="119" t="n">
        <v>59</v>
      </c>
      <c r="BF1005" s="119" t="n">
        <v>56</v>
      </c>
      <c r="BG1005" s="119" t="n">
        <v>59</v>
      </c>
      <c r="BH1005" s="41">
        <f>IF(AND(ISNUMBER(BB1005),ISNUMBER(Y1005)),BB1005-Y1005,"")</f>
        <v/>
      </c>
      <c r="BI1005" s="119" t="n"/>
      <c r="BJ1005" s="119" t="n"/>
      <c r="BK1005" s="119" t="n"/>
      <c r="BL1005" s="119" t="n"/>
      <c r="BM1005" s="119" t="n"/>
    </row>
    <row r="1006" ht="15.75" customHeight="1" s="42">
      <c r="A1006" s="93" t="n"/>
      <c r="B1006" s="94" t="inlineStr">
        <is>
          <t>Bachillerato</t>
        </is>
      </c>
      <c r="C1006" s="94" t="n">
        <v>1104</v>
      </c>
      <c r="D1006" s="94" t="n"/>
      <c r="E1006" s="95" t="n">
        <v>1011592799</v>
      </c>
      <c r="F1006" s="96">
        <f>TRIM(G1006&amp;" "&amp;H1006&amp;" "&amp;I1006&amp;" "&amp;J1006)</f>
        <v/>
      </c>
      <c r="G1006" s="94" t="inlineStr">
        <is>
          <t>Vargas</t>
        </is>
      </c>
      <c r="H1006" s="94" t="inlineStr">
        <is>
          <t>Cartagena</t>
        </is>
      </c>
      <c r="I1006" s="94" t="inlineStr">
        <is>
          <t>Juan</t>
        </is>
      </c>
      <c r="J1006" s="97" t="inlineStr">
        <is>
          <t>Pablo</t>
        </is>
      </c>
      <c r="K1006" s="98">
        <f>IF(SUM(O1006:S1006)=0, "", ROUND(((O1006*3+P1006*3+Q1006*3+R1006*3+S1006*1)/13)*5,0))</f>
        <v/>
      </c>
      <c r="L1006" s="99">
        <f>IF(OR($C1006="",K1006=""),"",COUNTIFS($C$4:$C$1500,$C1006,K$4:K$1500,"&gt;"&amp;K1006)+1)</f>
        <v/>
      </c>
      <c r="M1006" s="99">
        <f>IF(OR($C1006="",K1006=""),"",IF(AND($C1006&gt;=1001,$C1006&lt;=1005),COUNTIFS($C$4:$C$1500,"&gt;=1001",$C$4:$C$1500,"&lt;=1005",K$4:K$1500,"&gt;"&amp;K1006)+1,IF(AND($C1006&gt;=1101,$C1006&lt;=1105),COUNTIFS($C$4:$C$1500,"&gt;=1101",$C$4:$C$1500,"&lt;=1105",K$4:K$1500,"&gt;"&amp;K1006)+1,IF(AND($C1006&gt;=901,$C1006&lt;=905),COUNTIFS($C$4:$C$1500,"&gt;=901",$C$4:$C$1500,"&lt;=905",K$4:K$1500,"&gt;"&amp;K1006)+1,IF(AND($C1006&gt;=801,$C1006&lt;=805),COUNTIFS($C$4:$C$1500,"&gt;=801",$C$4:$C$1500,"&lt;=805",K$4:K$1500,"&gt;"&amp;K1006)+1,IF(AND($C1006&gt;=701,$C1006&lt;=705),COUNTIFS($C$4:$C$1500,"&gt;=701",$C$4:$C$1500,"&lt;=705",K$4:K$1500,"&gt;"&amp;K1006)+1,IF(AND($C1006&gt;=601,$C1006&lt;=606),COUNTIFS($C$4:$C$1500,"&gt;=601",$C$4:$C$1500,"&lt;=606",K$4:K$1500,"&gt;"&amp;K1006)+1,"")))))))</f>
        <v/>
      </c>
      <c r="N1006" s="99">
        <f>IF(OR($C1006="",K1006=""),"",IF(OR(AND($C1006&gt;=1001,$C1006&lt;=1005),AND($C1006&gt;=1101,$C1006&lt;=1105)),COUNTIFS($C$4:$C$1500,"&gt;=1001",$C$4:$C$1500,"&lt;=1005",K$4:K$1500,"&gt;"&amp;K1006)+COUNTIFS($C$4:$C$1500,"&gt;=1101",$C$4:$C$1500,"&lt;=1105",K$4:K$1500,"&gt;"&amp;K1006)+1,""))</f>
        <v/>
      </c>
      <c r="O1006" s="94" t="n">
        <v>63</v>
      </c>
      <c r="P1006" s="94" t="n">
        <v>53</v>
      </c>
      <c r="Q1006" s="94" t="n">
        <v>55</v>
      </c>
      <c r="R1006" s="94" t="n">
        <v>64</v>
      </c>
      <c r="S1006" s="94" t="n">
        <v>30</v>
      </c>
      <c r="T1006" s="99">
        <f>IF(AND(O1006&gt;0,O1006&lt;36),1,IF(AND(O1006&gt;=36,O1006&lt;51),2,IF(AND(O1006&gt;=51,O1006&lt;71),3,IF(AND(O1006&gt;=71,O1006&lt;=100),4,))))</f>
        <v/>
      </c>
      <c r="U1006" s="99">
        <f>IF(AND(P1006&gt;0,P1006&lt;41),1,IF(AND(P1006&gt;=41,P1006&lt;56),2,IF(AND(P1006&gt;=56,P1006&lt;71),3,IF(AND(P1006&gt;=71,P1006&lt;=100),4,))))</f>
        <v/>
      </c>
      <c r="V1006" s="99">
        <f>IF(AND(Q1006&gt;0,Q1006&lt;41),1,IF(AND(Q1006&gt;=41,Q1006&lt;56),2,IF(AND(Q1006&gt;=56,Q1006&lt;71),3,IF(AND(Q1006&gt;=71,Q1006&lt;=100),4,))))</f>
        <v/>
      </c>
      <c r="W1006" s="99">
        <f>IF(AND(R1006&gt;0,R1006&lt;36),1,IF(AND(R1006&gt;=36,R1006&lt;51),2,IF(AND(R1006&gt;=51,R1006&lt;66),3,IF(AND(R1006&gt;=66,R1006&lt;=100),4,))))</f>
        <v/>
      </c>
      <c r="X1006" s="100">
        <f>IF(AND(S1006&gt;0,S1006&lt;37),1,IF(AND(S1006&gt;=37,S1006&lt;58),2,IF(AND(S1006&gt;=58,S1006&lt;71),3,IF(AND(S1006&gt;=71,S1006&lt;=100),4,))))</f>
        <v/>
      </c>
      <c r="Y1006" s="101">
        <f>IF(SUM(AC1006:AG1006)=0, "", ROUND(((AC1006*3+AD1006*3+AE1006*3+AF1006*3+AG1006*1)/13)*5,0))</f>
        <v/>
      </c>
      <c r="Z1006" s="99">
        <f>IF(OR($C1006="",Y1006=""),"",COUNTIFS($C$4:$C$1500,$C1006,Y$4:Y$1500,"&gt;"&amp;Y1006)+1)</f>
        <v/>
      </c>
      <c r="AA1006" s="99">
        <f>IF(OR($C1006="",Y1006=""),"",IF(AND($C1006&gt;=1001,$C1006&lt;=1005),COUNTIFS($C$4:$C$1500,"&gt;=1001",$C$4:$C$1500,"&lt;=1005",Y$4:Y$1500,"&gt;"&amp;Y1006)+1,IF(AND($C1006&gt;=1101,$C1006&lt;=1105),COUNTIFS($C$4:$C$1500,"&gt;=1101",$C$4:$C$1500,"&lt;=1105",Y$4:Y$1500,"&gt;"&amp;Y1006)+1,IF(AND($C1006&gt;=901,$C1006&lt;=905),COUNTIFS($C$4:$C$1500,"&gt;=901",$C$4:$C$1500,"&lt;=905",Y$4:Y$1500,"&gt;"&amp;Y1006)+1,IF(AND($C1006&gt;=801,$C1006&lt;=805),COUNTIFS($C$4:$C$1500,"&gt;=801",$C$4:$C$1500,"&lt;=805",Y$4:Y$1500,"&gt;"&amp;Y1006)+1,IF(AND($C1006&gt;=701,$C1006&lt;=705),COUNTIFS($C$4:$C$1500,"&gt;=701",$C$4:$C$1500,"&lt;=705",Y$4:Y$1500,"&gt;"&amp;Y1006)+1,IF(AND($C1006&gt;=601,$C1006&lt;=606),COUNTIFS($C$4:$C$1500,"&gt;=601",$C$4:$C$1500,"&lt;=606",Y$4:Y$1500,"&gt;"&amp;Y1006)+1,"")))))))</f>
        <v/>
      </c>
      <c r="AB1006" s="99">
        <f>IF(OR($C1006="",Y1006=""),"",IF(OR(AND($C1006&gt;=1001,$C1006&lt;=1005),AND($C1006&gt;=1101,$C1006&lt;=1105)),COUNTIFS($C$4:$C$1500,"&gt;=1001",$C$4:$C$1500,"&lt;=1005",Y$4:Y$1500,"&gt;"&amp;Y1006)+COUNTIFS($C$4:$C$1500,"&gt;=1101",$C$4:$C$1500,"&lt;=1105",Y$4:Y$1500,"&gt;"&amp;Y1006)+1,""))</f>
        <v/>
      </c>
      <c r="AC1006" s="94" t="n">
        <v>34.78</v>
      </c>
      <c r="AD1006" s="94" t="n">
        <v>33.19</v>
      </c>
      <c r="AE1006" s="94" t="n">
        <v>39.34</v>
      </c>
      <c r="AF1006" s="94" t="n">
        <v>48.78</v>
      </c>
      <c r="AG1006" s="94" t="n">
        <v>26</v>
      </c>
      <c r="AH1006" s="99">
        <f>IF(AND(AC1006&gt;0,AC1006&lt;36),1,IF(AND(AC1006&gt;=36,AC1006&lt;51),2,IF(AND(AC1006&gt;=51,AC1006&lt;71),3,IF(AND(AC1006&gt;=71,AC1006&lt;=100),4,))))</f>
        <v/>
      </c>
      <c r="AI1006" s="99">
        <f>IF(AND(AD1006&gt;0,AD1006&lt;41),1,IF(AND(AD1006&gt;=41,AD1006&lt;56),2,IF(AND(AD1006&gt;=56,AD1006&lt;71),3,IF(AND(AD1006&gt;=71,AD1006&lt;=100),4,))))</f>
        <v/>
      </c>
      <c r="AJ1006" s="99">
        <f>IF(AND(AE1006&gt;0,AE1006&lt;41),1,IF(AND(AE1006&gt;=41,AE1006&lt;56),2,IF(AND(AE1006&gt;=56,AE1006&lt;71),3,IF(AND(AE1006&gt;=71,AE1006&lt;=100),4,))))</f>
        <v/>
      </c>
      <c r="AK1006" s="99">
        <f>IF(AND(AF1006&gt;0,AF1006&lt;36),1,IF(AND(AF1006&gt;=36,AF1006&lt;51),2,IF(AND(AF1006&gt;=51,AF1006&lt;66),3,IF(AND(AF1006&gt;=66,AF1006&lt;=100),4,))))</f>
        <v/>
      </c>
      <c r="AL1006" s="100">
        <f>IF(AND(AG1006&gt;0,AG1006&lt;37),1,IF(AND(AG1006&gt;=37,AG1006&lt;58),2,IF(AND(AG1006&gt;=58,AG1006&lt;71),3,IF(AND(AG1006&gt;=71,AG1006&lt;=100),4,))))</f>
        <v/>
      </c>
      <c r="AM1006" s="101">
        <f>IF((Y1006&lt;&gt;"")*(K1006&lt;&gt;""),Y1006-K1006,"")</f>
        <v/>
      </c>
      <c r="AN1006" s="99">
        <f>IF((Z1006&lt;&gt;"")*(L1006&lt;&gt;""),Z1006-L1006,"")</f>
        <v/>
      </c>
      <c r="AO1006" s="99">
        <f>IF((AA1006&lt;&gt;"")*(M1006&lt;&gt;""),AA1006-M1006,"")</f>
        <v/>
      </c>
      <c r="AP1006" s="99">
        <f>IF((AB1006&lt;&gt;"")*(N1006&lt;&gt;""),AB1006-N1006,"")</f>
        <v/>
      </c>
      <c r="AQ1006" s="94">
        <f>IF((AC1006&lt;&gt;"")*(O1006&lt;&gt;""),AC1006-O1006,"")</f>
        <v/>
      </c>
      <c r="AR1006" s="94">
        <f>IF((AD1006&lt;&gt;"")*(P1006&lt;&gt;""),AD1006-P1006,"")</f>
        <v/>
      </c>
      <c r="AS1006" s="94">
        <f>IF((AE1006&lt;&gt;"")*(Q1006&lt;&gt;""),AE1006-Q1006,"")</f>
        <v/>
      </c>
      <c r="AT1006" s="94">
        <f>IF((AF1006&lt;&gt;"")*(R1006&lt;&gt;""),AF1006-R1006,"")</f>
        <v/>
      </c>
      <c r="AU1006" s="94">
        <f>IF((AG1006&lt;&gt;"")*(S1006&lt;&gt;""),AG1006-S1006,"")</f>
        <v/>
      </c>
      <c r="AV1006" s="99">
        <f>IF((AH1006&lt;&gt;"")*(T1006&lt;&gt;""),AH1006-T1006,"")</f>
        <v/>
      </c>
      <c r="AW1006" s="99">
        <f>IF((AI1006&lt;&gt;"")*(U1006&lt;&gt;""),AI1006-U1006,"")</f>
        <v/>
      </c>
      <c r="AX1006" s="99">
        <f>IF((AJ1006&lt;&gt;"")*(V1006&lt;&gt;""),AJ1006-V1006,"")</f>
        <v/>
      </c>
      <c r="AY1006" s="99">
        <f>IF((AK1006&lt;&gt;"")*(W1006&lt;&gt;""),AK1006-W1006,"")</f>
        <v/>
      </c>
      <c r="AZ1006" s="102">
        <f>IF((AL1006&lt;&gt;"")*(X1006&lt;&gt;""),AL1006-X1006,"")</f>
        <v/>
      </c>
      <c r="BA1006" s="50">
        <f>IFERROR(__xludf.dummyfunction("AI(""Actúa como un tutor académico y dirígete personalmente al estudiante "" &amp; I1006 &amp; "" "" &amp; J1006 &amp; "" "" &amp; G1006 &amp; "" "" &amp; H1006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AM1006 &amp; ""'. Diferencias por área: Matemáticas ("" &amp; AQ1006 &amp; ""), Ciencias Natura"&amp;"les ("" &amp; AR1006 &amp; ""), Sociales ("" &amp; AS1006 &amp; ""), Lectura Crítica ("" &amp; AT1006 &amp; "") e Inglés ("" &amp; AU1006 &amp; ""). Variación en posición: grupo ("" &amp; AN1006 &amp; ""), grado ("" &amp; AO1006 &amp; "") y media ("" &amp; AP1006 &amp; ""). Puntajes Primer Simulacro: Global "" &amp; K1006 &amp; "", Mat "" &amp; "&amp;"O4 &amp; "", Cien "" &amp; P1006 &amp; "", Soc "" &amp; Q1006 &amp; "", Lec "" &amp; R1006 &amp; "", Ing "" &amp; S1006 &amp; "". Puntajes Segundo Simulacro: Global "" &amp; Y1006 &amp; "", Mat "" &amp; AC1006 &amp; "", Cien "" &amp; AD1006 &amp; "", Soc "" &amp; AE1006 &amp; "", Lec "" &amp; AF1006 &amp; "", Ing "" &amp; AG1006 &amp; "". Escribe un mensaje motivador"&amp;" y breve (máximo 4 líneas)."")
"),"=AI(""Actúa como un tutor académico y dirígete personalmente al estudiante "" &amp; I1006 &amp; "" "" &amp; J1006 &amp; "" "" &amp; G1006 &amp; "" "" &amp; H1006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AM1006 &amp; ""'. Diferencias por área: Matemáticas ("" &amp; AQ1006 &amp; ""), Ciencias Natur"&amp;"ales ("" &amp; AR1006 &amp; ""), Sociales ("" &amp; AS1006 &amp; ""), Lectura Crítica ("" &amp; AT1006 &amp; "") e Inglés ("" &amp; AU1006 &amp; ""). Variación en posición: grupo ("" &amp; AN1006 &amp; ""), grado ("" &amp; AO1006 &amp; "") y media ("" &amp; AP1006 &amp; ""). Puntajes Primer Simulacro: Global "" &amp; K1006 &amp; "", Mat "" &amp;"&amp;" O1006 &amp; "", Cien "" &amp; P1006 &amp; "", Soc "" &amp; Q1006 &amp; "", Lec "" &amp; R1006 &amp; "", Ing "" &amp; S1006 &amp; "". Puntajes Segundo Simulacro: Global "" &amp; Y1006 &amp; "", Mat "" &amp; AC1006 &amp; "", Cien "" &amp; AD1006 &amp; "", Soc "" &amp; AE1006 &amp; "", Lec "" &amp; AF1006 &amp; "", Ing "" &amp; AG1006 &amp; "". Escribe un mensaje motivado"&amp;"r y breve (máximo 4 líneas)."")
")</f>
        <v/>
      </c>
      <c r="BB1006" s="119">
        <f>IF(SUM(BC1006:BG1006)=0,"",IF(BG1006="",ROUND(((BC1006*3+BD1006*3+BE1006*3+BF1006*3)/12)*5,0),ROUND(((BC1006*3+BD1006*3+BE1006*3+BF1006*3+BG1006*1)/13)*5,0)))</f>
        <v/>
      </c>
      <c r="BC1006" s="119" t="n">
        <v>37</v>
      </c>
      <c r="BD1006" s="119" t="n">
        <v>48</v>
      </c>
      <c r="BE1006" s="119" t="n">
        <v>41</v>
      </c>
      <c r="BF1006" s="119" t="n">
        <v>52</v>
      </c>
      <c r="BG1006" s="119" t="n"/>
      <c r="BH1006" s="41">
        <f>IF(AND(ISNUMBER(BB1006),ISNUMBER(Y1006)),BB1006-Y1006,"")</f>
        <v/>
      </c>
      <c r="BI1006" s="119" t="n"/>
      <c r="BJ1006" s="119" t="n"/>
      <c r="BK1006" s="119" t="n"/>
      <c r="BL1006" s="119" t="n"/>
      <c r="BM1006" s="119" t="n"/>
    </row>
    <row r="1007" ht="15.75" customHeight="1" s="42">
      <c r="A1007" s="93" t="n"/>
      <c r="B1007" s="94" t="inlineStr">
        <is>
          <t>Bachillerato</t>
        </is>
      </c>
      <c r="C1007" s="94" t="n">
        <v>1104</v>
      </c>
      <c r="D1007" s="94" t="n"/>
      <c r="E1007" s="95" t="n">
        <v>1011593318</v>
      </c>
      <c r="F1007" s="96">
        <f>TRIM(G1007&amp;" "&amp;H1007&amp;" "&amp;I1007&amp;" "&amp;J1007)</f>
        <v/>
      </c>
      <c r="G1007" s="94" t="inlineStr">
        <is>
          <t>Valencia</t>
        </is>
      </c>
      <c r="H1007" s="94" t="inlineStr">
        <is>
          <t>Piedrahita</t>
        </is>
      </c>
      <c r="I1007" s="94" t="inlineStr">
        <is>
          <t>Juliana</t>
        </is>
      </c>
      <c r="J1007" s="97" t="n"/>
      <c r="K1007" s="98">
        <f>IF(SUM(O1007:S1007)=0, "", ROUND(((O1007*3+P1007*3+Q1007*3+R1007*3+S1007*1)/13)*5,0))</f>
        <v/>
      </c>
      <c r="L1007" s="99">
        <f>IF(OR($C1007="",K1007=""),"",COUNTIFS($C$4:$C$1500,$C1007,K$4:K$1500,"&gt;"&amp;K1007)+1)</f>
        <v/>
      </c>
      <c r="M1007" s="99">
        <f>IF(OR($C1007="",K1007=""),"",IF(AND($C1007&gt;=1001,$C1007&lt;=1005),COUNTIFS($C$4:$C$1500,"&gt;=1001",$C$4:$C$1500,"&lt;=1005",K$4:K$1500,"&gt;"&amp;K1007)+1,IF(AND($C1007&gt;=1101,$C1007&lt;=1105),COUNTIFS($C$4:$C$1500,"&gt;=1101",$C$4:$C$1500,"&lt;=1105",K$4:K$1500,"&gt;"&amp;K1007)+1,IF(AND($C1007&gt;=901,$C1007&lt;=905),COUNTIFS($C$4:$C$1500,"&gt;=901",$C$4:$C$1500,"&lt;=905",K$4:K$1500,"&gt;"&amp;K1007)+1,IF(AND($C1007&gt;=801,$C1007&lt;=805),COUNTIFS($C$4:$C$1500,"&gt;=801",$C$4:$C$1500,"&lt;=805",K$4:K$1500,"&gt;"&amp;K1007)+1,IF(AND($C1007&gt;=701,$C1007&lt;=705),COUNTIFS($C$4:$C$1500,"&gt;=701",$C$4:$C$1500,"&lt;=705",K$4:K$1500,"&gt;"&amp;K1007)+1,IF(AND($C1007&gt;=601,$C1007&lt;=606),COUNTIFS($C$4:$C$1500,"&gt;=601",$C$4:$C$1500,"&lt;=606",K$4:K$1500,"&gt;"&amp;K1007)+1,"")))))))</f>
        <v/>
      </c>
      <c r="N1007" s="99">
        <f>IF(OR($C1007="",K1007=""),"",IF(OR(AND($C1007&gt;=1001,$C1007&lt;=1005),AND($C1007&gt;=1101,$C1007&lt;=1105)),COUNTIFS($C$4:$C$1500,"&gt;=1001",$C$4:$C$1500,"&lt;=1005",K$4:K$1500,"&gt;"&amp;K1007)+COUNTIFS($C$4:$C$1500,"&gt;=1101",$C$4:$C$1500,"&lt;=1105",K$4:K$1500,"&gt;"&amp;K1007)+1,""))</f>
        <v/>
      </c>
      <c r="O1007" s="94" t="n">
        <v>48.54</v>
      </c>
      <c r="P1007" s="94" t="n">
        <v>71.06</v>
      </c>
      <c r="Q1007" s="94" t="n">
        <v>51.08</v>
      </c>
      <c r="R1007" s="94" t="n">
        <v>36.59</v>
      </c>
      <c r="S1007" s="94" t="n">
        <v>69.09</v>
      </c>
      <c r="T1007" s="99">
        <f>IF(AND(O1007&gt;0,O1007&lt;36),1,IF(AND(O1007&gt;=36,O1007&lt;51),2,IF(AND(O1007&gt;=51,O1007&lt;71),3,IF(AND(O1007&gt;=71,O1007&lt;=100),4,))))</f>
        <v/>
      </c>
      <c r="U1007" s="99">
        <f>IF(AND(P1007&gt;0,P1007&lt;41),1,IF(AND(P1007&gt;=41,P1007&lt;56),2,IF(AND(P1007&gt;=56,P1007&lt;71),3,IF(AND(P1007&gt;=71,P1007&lt;=100),4,))))</f>
        <v/>
      </c>
      <c r="V1007" s="99">
        <f>IF(AND(Q1007&gt;0,Q1007&lt;41),1,IF(AND(Q1007&gt;=41,Q1007&lt;56),2,IF(AND(Q1007&gt;=56,Q1007&lt;71),3,IF(AND(Q1007&gt;=71,Q1007&lt;=100),4,))))</f>
        <v/>
      </c>
      <c r="W1007" s="99">
        <f>IF(AND(R1007&gt;0,R1007&lt;36),1,IF(AND(R1007&gt;=36,R1007&lt;51),2,IF(AND(R1007&gt;=51,R1007&lt;66),3,IF(AND(R1007&gt;=66,R1007&lt;=100),4,))))</f>
        <v/>
      </c>
      <c r="X1007" s="100">
        <f>IF(AND(S1007&gt;0,S1007&lt;37),1,IF(AND(S1007&gt;=37,S1007&lt;58),2,IF(AND(S1007&gt;=58,S1007&lt;71),3,IF(AND(S1007&gt;=71,S1007&lt;=100),4,))))</f>
        <v/>
      </c>
      <c r="Y1007" s="101">
        <f>IF(SUM(AC1007:AG1007)=0, "", ROUND(((AC1007*3+AD1007*3+AE1007*3+AF1007*3+AG1007*1)/13)*5,0))</f>
        <v/>
      </c>
      <c r="Z1007" s="99">
        <f>IF(OR($C1007="",Y1007=""),"",COUNTIFS($C$4:$C$1500,$C1007,Y$4:Y$1500,"&gt;"&amp;Y1007)+1)</f>
        <v/>
      </c>
      <c r="AA1007" s="99">
        <f>IF(OR($C1007="",Y1007=""),"",IF(AND($C1007&gt;=1001,$C1007&lt;=1005),COUNTIFS($C$4:$C$1500,"&gt;=1001",$C$4:$C$1500,"&lt;=1005",Y$4:Y$1500,"&gt;"&amp;Y1007)+1,IF(AND($C1007&gt;=1101,$C1007&lt;=1105),COUNTIFS($C$4:$C$1500,"&gt;=1101",$C$4:$C$1500,"&lt;=1105",Y$4:Y$1500,"&gt;"&amp;Y1007)+1,IF(AND($C1007&gt;=901,$C1007&lt;=905),COUNTIFS($C$4:$C$1500,"&gt;=901",$C$4:$C$1500,"&lt;=905",Y$4:Y$1500,"&gt;"&amp;Y1007)+1,IF(AND($C1007&gt;=801,$C1007&lt;=805),COUNTIFS($C$4:$C$1500,"&gt;=801",$C$4:$C$1500,"&lt;=805",Y$4:Y$1500,"&gt;"&amp;Y1007)+1,IF(AND($C1007&gt;=701,$C1007&lt;=705),COUNTIFS($C$4:$C$1500,"&gt;=701",$C$4:$C$1500,"&lt;=705",Y$4:Y$1500,"&gt;"&amp;Y1007)+1,IF(AND($C1007&gt;=601,$C1007&lt;=606),COUNTIFS($C$4:$C$1500,"&gt;=601",$C$4:$C$1500,"&lt;=606",Y$4:Y$1500,"&gt;"&amp;Y1007)+1,"")))))))</f>
        <v/>
      </c>
      <c r="AB1007" s="99">
        <f>IF(OR($C1007="",Y1007=""),"",IF(OR(AND($C1007&gt;=1001,$C1007&lt;=1005),AND($C1007&gt;=1101,$C1007&lt;=1105)),COUNTIFS($C$4:$C$1500,"&gt;=1001",$C$4:$C$1500,"&lt;=1005",Y$4:Y$1500,"&gt;"&amp;Y1007)+COUNTIFS($C$4:$C$1500,"&gt;=1101",$C$4:$C$1500,"&lt;=1105",Y$4:Y$1500,"&gt;"&amp;Y1007)+1,""))</f>
        <v/>
      </c>
      <c r="AC1007" s="94" t="n">
        <v>52.66</v>
      </c>
      <c r="AD1007" s="94" t="n">
        <v>40.69</v>
      </c>
      <c r="AE1007" s="94" t="n">
        <v>38.37</v>
      </c>
      <c r="AF1007" s="94" t="n">
        <v>60.98</v>
      </c>
      <c r="AG1007" s="94" t="n">
        <v>48</v>
      </c>
      <c r="AH1007" s="99">
        <f>IF(AND(AC1007&gt;0,AC1007&lt;36),1,IF(AND(AC1007&gt;=36,AC1007&lt;51),2,IF(AND(AC1007&gt;=51,AC1007&lt;71),3,IF(AND(AC1007&gt;=71,AC1007&lt;=100),4,))))</f>
        <v/>
      </c>
      <c r="AI1007" s="99">
        <f>IF(AND(AD1007&gt;0,AD1007&lt;41),1,IF(AND(AD1007&gt;=41,AD1007&lt;56),2,IF(AND(AD1007&gt;=56,AD1007&lt;71),3,IF(AND(AD1007&gt;=71,AD1007&lt;=100),4,))))</f>
        <v/>
      </c>
      <c r="AJ1007" s="99">
        <f>IF(AND(AE1007&gt;0,AE1007&lt;41),1,IF(AND(AE1007&gt;=41,AE1007&lt;56),2,IF(AND(AE1007&gt;=56,AE1007&lt;71),3,IF(AND(AE1007&gt;=71,AE1007&lt;=100),4,))))</f>
        <v/>
      </c>
      <c r="AK1007" s="99">
        <f>IF(AND(AF1007&gt;0,AF1007&lt;36),1,IF(AND(AF1007&gt;=36,AF1007&lt;51),2,IF(AND(AF1007&gt;=51,AF1007&lt;66),3,IF(AND(AF1007&gt;=66,AF1007&lt;=100),4,))))</f>
        <v/>
      </c>
      <c r="AL1007" s="100">
        <f>IF(AND(AG1007&gt;0,AG1007&lt;37),1,IF(AND(AG1007&gt;=37,AG1007&lt;58),2,IF(AND(AG1007&gt;=58,AG1007&lt;71),3,IF(AND(AG1007&gt;=71,AG1007&lt;=100),4,))))</f>
        <v/>
      </c>
      <c r="AM1007" s="101">
        <f>IF((Y1007&lt;&gt;"")*(K1007&lt;&gt;""),Y1007-K1007,"")</f>
        <v/>
      </c>
      <c r="AN1007" s="99">
        <f>IF((Z1007&lt;&gt;"")*(L1007&lt;&gt;""),Z1007-L1007,"")</f>
        <v/>
      </c>
      <c r="AO1007" s="99">
        <f>IF((AA1007&lt;&gt;"")*(M1007&lt;&gt;""),AA1007-M1007,"")</f>
        <v/>
      </c>
      <c r="AP1007" s="99">
        <f>IF((AB1007&lt;&gt;"")*(N1007&lt;&gt;""),AB1007-N1007,"")</f>
        <v/>
      </c>
      <c r="AQ1007" s="94">
        <f>IF((AC1007&lt;&gt;"")*(O1007&lt;&gt;""),AC1007-O1007,"")</f>
        <v/>
      </c>
      <c r="AR1007" s="94">
        <f>IF((AD1007&lt;&gt;"")*(P1007&lt;&gt;""),AD1007-P1007,"")</f>
        <v/>
      </c>
      <c r="AS1007" s="94">
        <f>IF((AE1007&lt;&gt;"")*(Q1007&lt;&gt;""),AE1007-Q1007,"")</f>
        <v/>
      </c>
      <c r="AT1007" s="94">
        <f>IF((AF1007&lt;&gt;"")*(R1007&lt;&gt;""),AF1007-R1007,"")</f>
        <v/>
      </c>
      <c r="AU1007" s="94">
        <f>IF((AG1007&lt;&gt;"")*(S1007&lt;&gt;""),AG1007-S1007,"")</f>
        <v/>
      </c>
      <c r="AV1007" s="99">
        <f>IF((AH1007&lt;&gt;"")*(T1007&lt;&gt;""),AH1007-T1007,"")</f>
        <v/>
      </c>
      <c r="AW1007" s="99">
        <f>IF((AI1007&lt;&gt;"")*(U1007&lt;&gt;""),AI1007-U1007,"")</f>
        <v/>
      </c>
      <c r="AX1007" s="99">
        <f>IF((AJ1007&lt;&gt;"")*(V1007&lt;&gt;""),AJ1007-V1007,"")</f>
        <v/>
      </c>
      <c r="AY1007" s="99">
        <f>IF((AK1007&lt;&gt;"")*(W1007&lt;&gt;""),AK1007-W1007,"")</f>
        <v/>
      </c>
      <c r="AZ1007" s="102">
        <f>IF((AL1007&lt;&gt;"")*(X1007&lt;&gt;""),AL1007-X1007,"")</f>
        <v/>
      </c>
      <c r="BA1007" s="50">
        <f>IFERROR(__xludf.dummyfunction("AI(""Actúa como un tutor académico y dirígete personalmente al estudiante "" &amp; I1007 &amp; "" "" &amp; J1007 &amp; "" "" &amp; G1007 &amp; "" "" &amp; H1007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AM1007 &amp; ""'. Diferencias por área: Matemáticas ("" &amp; AQ1007 &amp; ""), Ciencias Natura"&amp;"les ("" &amp; AR1007 &amp; ""), Sociales ("" &amp; AS1007 &amp; ""), Lectura Crítica ("" &amp; AT1007 &amp; "") e Inglés ("" &amp; AU1007 &amp; ""). Variación en posición: grupo ("" &amp; AN1007 &amp; ""), grado ("" &amp; AO1007 &amp; "") y media ("" &amp; AP1007 &amp; ""). Puntajes Primer Simulacro: Global "" &amp; K1007 &amp; "", Mat "" &amp; "&amp;"O4 &amp; "", Cien "" &amp; P1007 &amp; "", Soc "" &amp; Q1007 &amp; "", Lec "" &amp; R1007 &amp; "", Ing "" &amp; S1007 &amp; "". Puntajes Segundo Simulacro: Global "" &amp; Y1007 &amp; "", Mat "" &amp; AC1007 &amp; "", Cien "" &amp; AD1007 &amp; "", Soc "" &amp; AE1007 &amp; "", Lec "" &amp; AF1007 &amp; "", Ing "" &amp; AG1007 &amp; "". Escribe un mensaje motivador"&amp;" y breve (máximo 4 líneas)."")
"),"=AI(""Actúa como un tutor académico y dirígete personalmente al estudiante "" &amp; I1007 &amp; "" "" &amp; J1007 &amp; "" "" &amp; G1007 &amp; "" "" &amp; H1007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AM1007 &amp; ""'. Diferencias por área: Matemáticas ("" &amp; AQ1007 &amp; ""), Ciencias Natur"&amp;"ales ("" &amp; AR1007 &amp; ""), Sociales ("" &amp; AS1007 &amp; ""), Lectura Crítica ("" &amp; AT1007 &amp; "") e Inglés ("" &amp; AU1007 &amp; ""). Variación en posición: grupo ("" &amp; AN1007 &amp; ""), grado ("" &amp; AO1007 &amp; "") y media ("" &amp; AP1007 &amp; ""). Puntajes Primer Simulacro: Global "" &amp; K1007 &amp; "", Mat "" &amp;"&amp;" O1007 &amp; "", Cien "" &amp; P1007 &amp; "", Soc "" &amp; Q1007 &amp; "", Lec "" &amp; R1007 &amp; "", Ing "" &amp; S1007 &amp; "". Puntajes Segundo Simulacro: Global "" &amp; Y1007 &amp; "", Mat "" &amp; AC1007 &amp; "", Cien "" &amp; AD1007 &amp; "", Soc "" &amp; AE1007 &amp; "", Lec "" &amp; AF1007 &amp; "", Ing "" &amp; AG1007 &amp; "". Escribe un mensaje motivado"&amp;"r y breve (máximo 4 líneas)."")
")</f>
        <v/>
      </c>
      <c r="BB1007" s="119">
        <f>IF(SUM(BC1007:BG1007)=0,"",IF(BG1007="",ROUND(((BC1007*3+BD1007*3+BE1007*3+BF1007*3)/12)*5,0),ROUND(((BC1007*3+BD1007*3+BE1007*3+BF1007*3+BG1007*1)/13)*5,0)))</f>
        <v/>
      </c>
      <c r="BC1007" s="119" t="n">
        <v>28</v>
      </c>
      <c r="BD1007" s="119" t="n">
        <v>40</v>
      </c>
      <c r="BE1007" s="119" t="n">
        <v>36</v>
      </c>
      <c r="BF1007" s="119" t="n">
        <v>52</v>
      </c>
      <c r="BG1007" s="119" t="n">
        <v>55</v>
      </c>
      <c r="BH1007" s="41">
        <f>IF(AND(ISNUMBER(BB1007),ISNUMBER(Y1007)),BB1007-Y1007,"")</f>
        <v/>
      </c>
      <c r="BI1007" s="119" t="n"/>
      <c r="BJ1007" s="119" t="n"/>
      <c r="BK1007" s="119" t="n"/>
      <c r="BL1007" s="119" t="n"/>
      <c r="BM1007" s="119" t="n"/>
    </row>
    <row r="1008" ht="15.75" customHeight="1" s="42">
      <c r="A1008" s="93" t="n"/>
      <c r="B1008" s="94" t="inlineStr">
        <is>
          <t>Bachillerato</t>
        </is>
      </c>
      <c r="C1008" s="94" t="inlineStr">
        <is>
          <t>CM9</t>
        </is>
      </c>
      <c r="D1008" s="94" t="n"/>
      <c r="E1008" s="95" t="n"/>
      <c r="F1008" s="96">
        <f>TRIM(G1008&amp;" "&amp;H1008&amp;" "&amp;I1008&amp;" "&amp;J1008)</f>
        <v/>
      </c>
      <c r="G1008" s="94" t="inlineStr">
        <is>
          <t>Carvajal</t>
        </is>
      </c>
      <c r="H1008" s="94" t="inlineStr">
        <is>
          <t>Aguinaga</t>
        </is>
      </c>
      <c r="I1008" s="94" t="inlineStr">
        <is>
          <t>Nellyla</t>
        </is>
      </c>
      <c r="J1008" s="97" t="n"/>
      <c r="K1008" s="98">
        <f>IF(SUM(O1008:S1008)=0, "", ROUND(((O1008*3+P1008*3+Q1008*3+R1008*3+S1008*1)/13)*5,0))</f>
        <v/>
      </c>
      <c r="L1008" s="99">
        <f>IF(OR($C1008="",K1008=""),"",COUNTIFS($C$4:$C$1500,$C1008,K$4:K$1500,"&gt;"&amp;K1008)+1)</f>
        <v/>
      </c>
      <c r="M1008" s="99">
        <f>IF(OR($C1008="",K1008=""),"",IF(AND($C1008&gt;=1001,$C1008&lt;=1005),COUNTIFS($C$4:$C$1500,"&gt;=1001",$C$4:$C$1500,"&lt;=1005",K$4:K$1500,"&gt;"&amp;K1008)+1,IF(AND($C1008&gt;=1101,$C1008&lt;=1105),COUNTIFS($C$4:$C$1500,"&gt;=1101",$C$4:$C$1500,"&lt;=1105",K$4:K$1500,"&gt;"&amp;K1008)+1,IF(AND($C1008&gt;=901,$C1008&lt;=905),COUNTIFS($C$4:$C$1500,"&gt;=901",$C$4:$C$1500,"&lt;=905",K$4:K$1500,"&gt;"&amp;K1008)+1,IF(AND($C1008&gt;=801,$C1008&lt;=805),COUNTIFS($C$4:$C$1500,"&gt;=801",$C$4:$C$1500,"&lt;=805",K$4:K$1500,"&gt;"&amp;K1008)+1,IF(AND($C1008&gt;=701,$C1008&lt;=705),COUNTIFS($C$4:$C$1500,"&gt;=701",$C$4:$C$1500,"&lt;=705",K$4:K$1500,"&gt;"&amp;K1008)+1,IF(AND($C1008&gt;=601,$C1008&lt;=606),COUNTIFS($C$4:$C$1500,"&gt;=601",$C$4:$C$1500,"&lt;=606",K$4:K$1500,"&gt;"&amp;K1008)+1,"")))))))</f>
        <v/>
      </c>
      <c r="N1008" s="99">
        <f>IF(OR($C1008="",K1008=""),"",IF(OR(AND($C1008&gt;=1001,$C1008&lt;=1005),AND($C1008&gt;=1101,$C1008&lt;=1105)),COUNTIFS($C$4:$C$1500,"&gt;=1001",$C$4:$C$1500,"&lt;=1005",K$4:K$1500,"&gt;"&amp;K1008)+COUNTIFS($C$4:$C$1500,"&gt;=1101",$C$4:$C$1500,"&lt;=1105",K$4:K$1500,"&gt;"&amp;K1008)+1,""))</f>
        <v/>
      </c>
      <c r="O1008" s="94" t="n">
        <v>64.88</v>
      </c>
      <c r="P1008" s="94" t="n">
        <v>30.45</v>
      </c>
      <c r="Q1008" s="94" t="n">
        <v>22</v>
      </c>
      <c r="R1008" s="94" t="n">
        <v>25</v>
      </c>
      <c r="S1008" s="94" t="n">
        <v>33.75</v>
      </c>
      <c r="T1008" s="99">
        <f>IF(AND(O1008&gt;0,O1008&lt;36),1,IF(AND(O1008&gt;=36,O1008&lt;51),2,IF(AND(O1008&gt;=51,O1008&lt;71),3,IF(AND(O1008&gt;=71,O1008&lt;=100),4,))))</f>
        <v/>
      </c>
      <c r="U1008" s="99">
        <f>IF(AND(P1008&gt;0,P1008&lt;41),1,IF(AND(P1008&gt;=41,P1008&lt;56),2,IF(AND(P1008&gt;=56,P1008&lt;71),3,IF(AND(P1008&gt;=71,P1008&lt;=100),4,))))</f>
        <v/>
      </c>
      <c r="V1008" s="99">
        <f>IF(AND(Q1008&gt;0,Q1008&lt;41),1,IF(AND(Q1008&gt;=41,Q1008&lt;56),2,IF(AND(Q1008&gt;=56,Q1008&lt;71),3,IF(AND(Q1008&gt;=71,Q1008&lt;=100),4,))))</f>
        <v/>
      </c>
      <c r="W1008" s="99">
        <f>IF(AND(R1008&gt;0,R1008&lt;36),1,IF(AND(R1008&gt;=36,R1008&lt;51),2,IF(AND(R1008&gt;=51,R1008&lt;66),3,IF(AND(R1008&gt;=66,R1008&lt;=100),4,))))</f>
        <v/>
      </c>
      <c r="X1008" s="100">
        <f>IF(AND(S1008&gt;0,S1008&lt;37),1,IF(AND(S1008&gt;=37,S1008&lt;58),2,IF(AND(S1008&gt;=58,S1008&lt;71),3,IF(AND(S1008&gt;=71,S1008&lt;=100),4,))))</f>
        <v/>
      </c>
      <c r="Y1008" s="101">
        <f>IF(SUM(AC1008:AG1008)=0, "", ROUND(((AC1008*3+AD1008*3+AE1008*3+AF1008*3+AG1008*1)/13)*5,0))</f>
        <v/>
      </c>
      <c r="Z1008" s="99">
        <f>IF(OR($C1008="",Y1008=""),"",COUNTIFS($C$4:$C$1500,$C1008,Y$4:Y$1500,"&gt;"&amp;Y1008)+1)</f>
        <v/>
      </c>
      <c r="AA1008" s="99">
        <f>IF(OR($C1008="",Y1008=""),"",IF(AND($C1008&gt;=1001,$C1008&lt;=1005),COUNTIFS($C$4:$C$1500,"&gt;=1001",$C$4:$C$1500,"&lt;=1005",Y$4:Y$1500,"&gt;"&amp;Y1008)+1,IF(AND($C1008&gt;=1101,$C1008&lt;=1105),COUNTIFS($C$4:$C$1500,"&gt;=1101",$C$4:$C$1500,"&lt;=1105",Y$4:Y$1500,"&gt;"&amp;Y1008)+1,IF(AND($C1008&gt;=901,$C1008&lt;=905),COUNTIFS($C$4:$C$1500,"&gt;=901",$C$4:$C$1500,"&lt;=905",Y$4:Y$1500,"&gt;"&amp;Y1008)+1,IF(AND($C1008&gt;=801,$C1008&lt;=805),COUNTIFS($C$4:$C$1500,"&gt;=801",$C$4:$C$1500,"&lt;=805",Y$4:Y$1500,"&gt;"&amp;Y1008)+1,IF(AND($C1008&gt;=701,$C1008&lt;=705),COUNTIFS($C$4:$C$1500,"&gt;=701",$C$4:$C$1500,"&lt;=705",Y$4:Y$1500,"&gt;"&amp;Y1008)+1,IF(AND($C1008&gt;=601,$C1008&lt;=606),COUNTIFS($C$4:$C$1500,"&gt;=601",$C$4:$C$1500,"&lt;=606",Y$4:Y$1500,"&gt;"&amp;Y1008)+1,"")))))))</f>
        <v/>
      </c>
      <c r="AB1008" s="99">
        <f>IF(OR($C1008="",Y1008=""),"",IF(OR(AND($C1008&gt;=1001,$C1008&lt;=1005),AND($C1008&gt;=1101,$C1008&lt;=1105)),COUNTIFS($C$4:$C$1500,"&gt;=1001",$C$4:$C$1500,"&lt;=1005",Y$4:Y$1500,"&gt;"&amp;Y1008)+COUNTIFS($C$4:$C$1500,"&gt;=1101",$C$4:$C$1500,"&lt;=1105",Y$4:Y$1500,"&gt;"&amp;Y1008)+1,""))</f>
        <v/>
      </c>
      <c r="AC1008" s="94" t="n">
        <v>63.5</v>
      </c>
      <c r="AD1008" s="94" t="n">
        <v>40.89</v>
      </c>
      <c r="AE1008" s="94" t="n">
        <v>36.13</v>
      </c>
      <c r="AF1008" s="94" t="n">
        <v>35</v>
      </c>
      <c r="AG1008" s="94" t="n">
        <v>50</v>
      </c>
      <c r="AH1008" s="99">
        <f>IF(AND(AC1008&gt;0,AC1008&lt;36),1,IF(AND(AC1008&gt;=36,AC1008&lt;51),2,IF(AND(AC1008&gt;=51,AC1008&lt;71),3,IF(AND(AC1008&gt;=71,AC1008&lt;=100),4,))))</f>
        <v/>
      </c>
      <c r="AI1008" s="99">
        <f>IF(AND(AD1008&gt;0,AD1008&lt;41),1,IF(AND(AD1008&gt;=41,AD1008&lt;56),2,IF(AND(AD1008&gt;=56,AD1008&lt;71),3,IF(AND(AD1008&gt;=71,AD1008&lt;=100),4,))))</f>
        <v/>
      </c>
      <c r="AJ1008" s="99">
        <f>IF(AND(AE1008&gt;0,AE1008&lt;41),1,IF(AND(AE1008&gt;=41,AE1008&lt;56),2,IF(AND(AE1008&gt;=56,AE1008&lt;71),3,IF(AND(AE1008&gt;=71,AE1008&lt;=100),4,))))</f>
        <v/>
      </c>
      <c r="AK1008" s="99">
        <f>IF(AND(AF1008&gt;0,AF1008&lt;36),1,IF(AND(AF1008&gt;=36,AF1008&lt;51),2,IF(AND(AF1008&gt;=51,AF1008&lt;66),3,IF(AND(AF1008&gt;=66,AF1008&lt;=100),4,))))</f>
        <v/>
      </c>
      <c r="AL1008" s="100">
        <f>IF(AND(AG1008&gt;0,AG1008&lt;37),1,IF(AND(AG1008&gt;=37,AG1008&lt;58),2,IF(AND(AG1008&gt;=58,AG1008&lt;71),3,IF(AND(AG1008&gt;=71,AG1008&lt;=100),4,))))</f>
        <v/>
      </c>
      <c r="AM1008" s="101">
        <f>IF((Y1008&lt;&gt;"")*(K1008&lt;&gt;""),Y1008-K1008,"")</f>
        <v/>
      </c>
      <c r="AN1008" s="99">
        <f>IF((Z1008&lt;&gt;"")*(L1008&lt;&gt;""),Z1008-L1008,"")</f>
        <v/>
      </c>
      <c r="AO1008" s="99">
        <f>IF((AA1008&lt;&gt;"")*(M1008&lt;&gt;""),AA1008-M1008,"")</f>
        <v/>
      </c>
      <c r="AP1008" s="99">
        <f>IF((AB1008&lt;&gt;"")*(N1008&lt;&gt;""),AB1008-N1008,"")</f>
        <v/>
      </c>
      <c r="AQ1008" s="94">
        <f>IF((AC1008&lt;&gt;"")*(O1008&lt;&gt;""),AC1008-O1008,"")</f>
        <v/>
      </c>
      <c r="AR1008" s="94">
        <f>IF((AD1008&lt;&gt;"")*(P1008&lt;&gt;""),AD1008-P1008,"")</f>
        <v/>
      </c>
      <c r="AS1008" s="94">
        <f>IF((AE1008&lt;&gt;"")*(Q1008&lt;&gt;""),AE1008-Q1008,"")</f>
        <v/>
      </c>
      <c r="AT1008" s="94">
        <f>IF((AF1008&lt;&gt;"")*(R1008&lt;&gt;""),AF1008-R1008,"")</f>
        <v/>
      </c>
      <c r="AU1008" s="94">
        <f>IF((AG1008&lt;&gt;"")*(S1008&lt;&gt;""),AG1008-S1008,"")</f>
        <v/>
      </c>
      <c r="AV1008" s="99">
        <f>IF((AH1008&lt;&gt;"")*(T1008&lt;&gt;""),AH1008-T1008,"")</f>
        <v/>
      </c>
      <c r="AW1008" s="99">
        <f>IF((AI1008&lt;&gt;"")*(U1008&lt;&gt;""),AI1008-U1008,"")</f>
        <v/>
      </c>
      <c r="AX1008" s="99">
        <f>IF((AJ1008&lt;&gt;"")*(V1008&lt;&gt;""),AJ1008-V1008,"")</f>
        <v/>
      </c>
      <c r="AY1008" s="99">
        <f>IF((AK1008&lt;&gt;"")*(W1008&lt;&gt;""),AK1008-W1008,"")</f>
        <v/>
      </c>
      <c r="AZ1008" s="102">
        <f>IF((AL1008&lt;&gt;"")*(X1008&lt;&gt;""),AL1008-X1008,"")</f>
        <v/>
      </c>
      <c r="BA1008" s="50">
        <f>IFERROR(__xludf.dummyfunction("AI(""Actúa como un tutor académico y dirígete personalmente al estudiante "" &amp; I1008 &amp; "" "" &amp; J1008 &amp; "" "" &amp; G1008 &amp; "" "" &amp; H1008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AM1008 &amp; ""'. Diferencias por área: Matemáticas ("" &amp; AQ1008 &amp; ""), Ciencias Natura"&amp;"les ("" &amp; AR1008 &amp; ""), Sociales ("" &amp; AS1008 &amp; ""), Lectura Crítica ("" &amp; AT1008 &amp; "") e Inglés ("" &amp; AU1008 &amp; ""). Variación en posición: grupo ("" &amp; AN1008 &amp; ""), grado ("" &amp; AO1008 &amp; "") y media ("" &amp; AP1008 &amp; ""). Puntajes Primer Simulacro: Global "" &amp; K1008 &amp; "", Mat "" &amp; "&amp;"O4 &amp; "", Cien "" &amp; P1008 &amp; "", Soc "" &amp; Q1008 &amp; "", Lec "" &amp; R1008 &amp; "", Ing "" &amp; S1008 &amp; "". Puntajes Segundo Simulacro: Global "" &amp; Y1008 &amp; "", Mat "" &amp; AC1008 &amp; "", Cien "" &amp; AD1008 &amp; "", Soc "" &amp; AE1008 &amp; "", Lec "" &amp; AF1008 &amp; "", Ing "" &amp; AG1008 &amp; "". Escribe un mensaje motivador"&amp;" y breve (máximo 4 líneas)."")
"),"=AI(""Actúa como un tutor académico y dirígete personalmente al estudiante "" &amp; I1008 &amp; "" "" &amp; J1008 &amp; "" "" &amp; G1008 &amp; "" "" &amp; H1008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AM1008 &amp; ""'. Diferencias por área: Matemáticas ("" &amp; AQ1008 &amp; ""), Ciencias Natur"&amp;"ales ("" &amp; AR1008 &amp; ""), Sociales ("" &amp; AS1008 &amp; ""), Lectura Crítica ("" &amp; AT1008 &amp; "") e Inglés ("" &amp; AU1008 &amp; ""). Variación en posición: grupo ("" &amp; AN1008 &amp; ""), grado ("" &amp; AO1008 &amp; "") y media ("" &amp; AP1008 &amp; ""). Puntajes Primer Simulacro: Global "" &amp; K1008 &amp; "", Mat "" &amp;"&amp;" O1008 &amp; "", Cien "" &amp; P1008 &amp; "", Soc "" &amp; Q1008 &amp; "", Lec "" &amp; R1008 &amp; "", Ing "" &amp; S1008 &amp; "". Puntajes Segundo Simulacro: Global "" &amp; Y1008 &amp; "", Mat "" &amp; AC1008 &amp; "", Cien "" &amp; AD1008 &amp; "", Soc "" &amp; AE1008 &amp; "", Lec "" &amp; AF1008 &amp; "", Ing "" &amp; AG1008 &amp; "". Escribe un mensaje motivado"&amp;"r y breve (máximo 4 líneas)."")
")</f>
        <v/>
      </c>
    </row>
    <row r="1009" ht="15.75" customHeight="1" s="42">
      <c r="A1009" s="93" t="n"/>
      <c r="B1009" s="94" t="inlineStr">
        <is>
          <t>Bachillerato</t>
        </is>
      </c>
      <c r="C1009" s="94" t="inlineStr">
        <is>
          <t>CM9</t>
        </is>
      </c>
      <c r="D1009" s="94" t="n"/>
      <c r="E1009" s="95" t="n"/>
      <c r="F1009" s="96">
        <f>TRIM(G1009&amp;" "&amp;H1009&amp;" "&amp;I1009&amp;" "&amp;J1009)</f>
        <v/>
      </c>
      <c r="G1009" s="94" t="inlineStr">
        <is>
          <t>Carvajal</t>
        </is>
      </c>
      <c r="H1009" s="94" t="inlineStr">
        <is>
          <t>Quiros</t>
        </is>
      </c>
      <c r="I1009" s="94" t="inlineStr">
        <is>
          <t>Juan</t>
        </is>
      </c>
      <c r="J1009" s="97" t="inlineStr">
        <is>
          <t>Sebastián</t>
        </is>
      </c>
      <c r="K1009" s="98">
        <f>IF(SUM(O1009:S1009)=0, "", ROUND(((O1009*3+P1009*3+Q1009*3+R1009*3+S1009*1)/13)*5,0))</f>
        <v/>
      </c>
      <c r="L1009" s="99">
        <f>IF(OR($C1009="",K1009=""),"",COUNTIFS($C$4:$C$1500,$C1009,K$4:K$1500,"&gt;"&amp;K1009)+1)</f>
        <v/>
      </c>
      <c r="M1009" s="99">
        <f>IF(OR($C1009="",K1009=""),"",IF(AND($C1009&gt;=1001,$C1009&lt;=1005),COUNTIFS($C$4:$C$1500,"&gt;=1001",$C$4:$C$1500,"&lt;=1005",K$4:K$1500,"&gt;"&amp;K1009)+1,IF(AND($C1009&gt;=1101,$C1009&lt;=1105),COUNTIFS($C$4:$C$1500,"&gt;=1101",$C$4:$C$1500,"&lt;=1105",K$4:K$1500,"&gt;"&amp;K1009)+1,IF(AND($C1009&gt;=901,$C1009&lt;=905),COUNTIFS($C$4:$C$1500,"&gt;=901",$C$4:$C$1500,"&lt;=905",K$4:K$1500,"&gt;"&amp;K1009)+1,IF(AND($C1009&gt;=801,$C1009&lt;=805),COUNTIFS($C$4:$C$1500,"&gt;=801",$C$4:$C$1500,"&lt;=805",K$4:K$1500,"&gt;"&amp;K1009)+1,IF(AND($C1009&gt;=701,$C1009&lt;=705),COUNTIFS($C$4:$C$1500,"&gt;=701",$C$4:$C$1500,"&lt;=705",K$4:K$1500,"&gt;"&amp;K1009)+1,IF(AND($C1009&gt;=601,$C1009&lt;=606),COUNTIFS($C$4:$C$1500,"&gt;=601",$C$4:$C$1500,"&lt;=606",K$4:K$1500,"&gt;"&amp;K1009)+1,"")))))))</f>
        <v/>
      </c>
      <c r="N1009" s="99">
        <f>IF(OR($C1009="",K1009=""),"",IF(OR(AND($C1009&gt;=1001,$C1009&lt;=1005),AND($C1009&gt;=1101,$C1009&lt;=1105)),COUNTIFS($C$4:$C$1500,"&gt;=1001",$C$4:$C$1500,"&lt;=1005",K$4:K$1500,"&gt;"&amp;K1009)+COUNTIFS($C$4:$C$1500,"&gt;=1101",$C$4:$C$1500,"&lt;=1105",K$4:K$1500,"&gt;"&amp;K1009)+1,""))</f>
        <v/>
      </c>
      <c r="O1009" s="94" t="n">
        <v>34</v>
      </c>
      <c r="P1009" s="94" t="n">
        <v>49.97</v>
      </c>
      <c r="Q1009" s="94" t="n">
        <v>27.75</v>
      </c>
      <c r="R1009" s="94" t="n">
        <v>35</v>
      </c>
      <c r="S1009" s="94" t="n">
        <v>39.38</v>
      </c>
      <c r="T1009" s="99">
        <f>IF(AND(O1009&gt;0,O1009&lt;36),1,IF(AND(O1009&gt;=36,O1009&lt;51),2,IF(AND(O1009&gt;=51,O1009&lt;71),3,IF(AND(O1009&gt;=71,O1009&lt;=100),4,))))</f>
        <v/>
      </c>
      <c r="U1009" s="99">
        <f>IF(AND(P1009&gt;0,P1009&lt;41),1,IF(AND(P1009&gt;=41,P1009&lt;56),2,IF(AND(P1009&gt;=56,P1009&lt;71),3,IF(AND(P1009&gt;=71,P1009&lt;=100),4,))))</f>
        <v/>
      </c>
      <c r="V1009" s="99">
        <f>IF(AND(Q1009&gt;0,Q1009&lt;41),1,IF(AND(Q1009&gt;=41,Q1009&lt;56),2,IF(AND(Q1009&gt;=56,Q1009&lt;71),3,IF(AND(Q1009&gt;=71,Q1009&lt;=100),4,))))</f>
        <v/>
      </c>
      <c r="W1009" s="99">
        <f>IF(AND(R1009&gt;0,R1009&lt;36),1,IF(AND(R1009&gt;=36,R1009&lt;51),2,IF(AND(R1009&gt;=51,R1009&lt;66),3,IF(AND(R1009&gt;=66,R1009&lt;=100),4,))))</f>
        <v/>
      </c>
      <c r="X1009" s="100">
        <f>IF(AND(S1009&gt;0,S1009&lt;37),1,IF(AND(S1009&gt;=37,S1009&lt;58),2,IF(AND(S1009&gt;=58,S1009&lt;71),3,IF(AND(S1009&gt;=71,S1009&lt;=100),4,))))</f>
        <v/>
      </c>
      <c r="Y1009" s="101">
        <f>IF(SUM(AC1009:AG1009)=0, "", ROUND(((AC1009*3+AD1009*3+AE1009*3+AF1009*3+AG1009*1)/13)*5,0))</f>
        <v/>
      </c>
      <c r="Z1009" s="99">
        <f>IF(OR($C1009="",Y1009=""),"",COUNTIFS($C$4:$C$1500,$C1009,Y$4:Y$1500,"&gt;"&amp;Y1009)+1)</f>
        <v/>
      </c>
      <c r="AA1009" s="99">
        <f>IF(OR($C1009="",Y1009=""),"",IF(AND($C1009&gt;=1001,$C1009&lt;=1005),COUNTIFS($C$4:$C$1500,"&gt;=1001",$C$4:$C$1500,"&lt;=1005",Y$4:Y$1500,"&gt;"&amp;Y1009)+1,IF(AND($C1009&gt;=1101,$C1009&lt;=1105),COUNTIFS($C$4:$C$1500,"&gt;=1101",$C$4:$C$1500,"&lt;=1105",Y$4:Y$1500,"&gt;"&amp;Y1009)+1,IF(AND($C1009&gt;=901,$C1009&lt;=905),COUNTIFS($C$4:$C$1500,"&gt;=901",$C$4:$C$1500,"&lt;=905",Y$4:Y$1500,"&gt;"&amp;Y1009)+1,IF(AND($C1009&gt;=801,$C1009&lt;=805),COUNTIFS($C$4:$C$1500,"&gt;=801",$C$4:$C$1500,"&lt;=805",Y$4:Y$1500,"&gt;"&amp;Y1009)+1,IF(AND($C1009&gt;=701,$C1009&lt;=705),COUNTIFS($C$4:$C$1500,"&gt;=701",$C$4:$C$1500,"&lt;=705",Y$4:Y$1500,"&gt;"&amp;Y1009)+1,IF(AND($C1009&gt;=601,$C1009&lt;=606),COUNTIFS($C$4:$C$1500,"&gt;=601",$C$4:$C$1500,"&lt;=606",Y$4:Y$1500,"&gt;"&amp;Y1009)+1,"")))))))</f>
        <v/>
      </c>
      <c r="AB1009" s="99">
        <f>IF(OR($C1009="",Y1009=""),"",IF(OR(AND($C1009&gt;=1001,$C1009&lt;=1005),AND($C1009&gt;=1101,$C1009&lt;=1105)),COUNTIFS($C$4:$C$1500,"&gt;=1001",$C$4:$C$1500,"&lt;=1005",Y$4:Y$1500,"&gt;"&amp;Y1009)+COUNTIFS($C$4:$C$1500,"&gt;=1101",$C$4:$C$1500,"&lt;=1105",Y$4:Y$1500,"&gt;"&amp;Y1009)+1,""))</f>
        <v/>
      </c>
      <c r="AC1009" s="94" t="n">
        <v>66.75</v>
      </c>
      <c r="AD1009" s="94" t="n">
        <v>47.74</v>
      </c>
      <c r="AE1009" s="94" t="n">
        <v>68.13</v>
      </c>
      <c r="AF1009" s="94" t="n">
        <v>45</v>
      </c>
      <c r="AG1009" s="94" t="n">
        <v>40</v>
      </c>
      <c r="AH1009" s="99">
        <f>IF(AND(AC1009&gt;0,AC1009&lt;36),1,IF(AND(AC1009&gt;=36,AC1009&lt;51),2,IF(AND(AC1009&gt;=51,AC1009&lt;71),3,IF(AND(AC1009&gt;=71,AC1009&lt;=100),4,))))</f>
        <v/>
      </c>
      <c r="AI1009" s="99">
        <f>IF(AND(AD1009&gt;0,AD1009&lt;41),1,IF(AND(AD1009&gt;=41,AD1009&lt;56),2,IF(AND(AD1009&gt;=56,AD1009&lt;71),3,IF(AND(AD1009&gt;=71,AD1009&lt;=100),4,))))</f>
        <v/>
      </c>
      <c r="AJ1009" s="99">
        <f>IF(AND(AE1009&gt;0,AE1009&lt;41),1,IF(AND(AE1009&gt;=41,AE1009&lt;56),2,IF(AND(AE1009&gt;=56,AE1009&lt;71),3,IF(AND(AE1009&gt;=71,AE1009&lt;=100),4,))))</f>
        <v/>
      </c>
      <c r="AK1009" s="99">
        <f>IF(AND(AF1009&gt;0,AF1009&lt;36),1,IF(AND(AF1009&gt;=36,AF1009&lt;51),2,IF(AND(AF1009&gt;=51,AF1009&lt;66),3,IF(AND(AF1009&gt;=66,AF1009&lt;=100),4,))))</f>
        <v/>
      </c>
      <c r="AL1009" s="100">
        <f>IF(AND(AG1009&gt;0,AG1009&lt;37),1,IF(AND(AG1009&gt;=37,AG1009&lt;58),2,IF(AND(AG1009&gt;=58,AG1009&lt;71),3,IF(AND(AG1009&gt;=71,AG1009&lt;=100),4,))))</f>
        <v/>
      </c>
      <c r="AM1009" s="101">
        <f>IF((Y1009&lt;&gt;"")*(K1009&lt;&gt;""),Y1009-K1009,"")</f>
        <v/>
      </c>
      <c r="AN1009" s="99">
        <f>IF((Z1009&lt;&gt;"")*(L1009&lt;&gt;""),Z1009-L1009,"")</f>
        <v/>
      </c>
      <c r="AO1009" s="99">
        <f>IF((AA1009&lt;&gt;"")*(M1009&lt;&gt;""),AA1009-M1009,"")</f>
        <v/>
      </c>
      <c r="AP1009" s="99">
        <f>IF((AB1009&lt;&gt;"")*(N1009&lt;&gt;""),AB1009-N1009,"")</f>
        <v/>
      </c>
      <c r="AQ1009" s="94">
        <f>IF((AC1009&lt;&gt;"")*(O1009&lt;&gt;""),AC1009-O1009,"")</f>
        <v/>
      </c>
      <c r="AR1009" s="94">
        <f>IF((AD1009&lt;&gt;"")*(P1009&lt;&gt;""),AD1009-P1009,"")</f>
        <v/>
      </c>
      <c r="AS1009" s="94">
        <f>IF((AE1009&lt;&gt;"")*(Q1009&lt;&gt;""),AE1009-Q1009,"")</f>
        <v/>
      </c>
      <c r="AT1009" s="94">
        <f>IF((AF1009&lt;&gt;"")*(R1009&lt;&gt;""),AF1009-R1009,"")</f>
        <v/>
      </c>
      <c r="AU1009" s="94">
        <f>IF((AG1009&lt;&gt;"")*(S1009&lt;&gt;""),AG1009-S1009,"")</f>
        <v/>
      </c>
      <c r="AV1009" s="99">
        <f>IF((AH1009&lt;&gt;"")*(T1009&lt;&gt;""),AH1009-T1009,"")</f>
        <v/>
      </c>
      <c r="AW1009" s="99">
        <f>IF((AI1009&lt;&gt;"")*(U1009&lt;&gt;""),AI1009-U1009,"")</f>
        <v/>
      </c>
      <c r="AX1009" s="99">
        <f>IF((AJ1009&lt;&gt;"")*(V1009&lt;&gt;""),AJ1009-V1009,"")</f>
        <v/>
      </c>
      <c r="AY1009" s="99">
        <f>IF((AK1009&lt;&gt;"")*(W1009&lt;&gt;""),AK1009-W1009,"")</f>
        <v/>
      </c>
      <c r="AZ1009" s="102">
        <f>IF((AL1009&lt;&gt;"")*(X1009&lt;&gt;""),AL1009-X1009,"")</f>
        <v/>
      </c>
      <c r="BA1009" s="50">
        <f>IFERROR(__xludf.dummyfunction("AI(""Actúa como un tutor académico y dirígete personalmente al estudiante "" &amp; I1009 &amp; "" "" &amp; J1009 &amp; "" "" &amp; G1009 &amp; "" "" &amp; H1009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AM1009 &amp; ""'. Diferencias por área: Matemáticas ("" &amp; AQ1009 &amp; ""), Ciencias Natura"&amp;"les ("" &amp; AR1009 &amp; ""), Sociales ("" &amp; AS1009 &amp; ""), Lectura Crítica ("" &amp; AT1009 &amp; "") e Inglés ("" &amp; AU1009 &amp; ""). Variación en posición: grupo ("" &amp; AN1009 &amp; ""), grado ("" &amp; AO1009 &amp; "") y media ("" &amp; AP1009 &amp; ""). Puntajes Primer Simulacro: Global "" &amp; K1009 &amp; "", Mat "" &amp; "&amp;"O4 &amp; "", Cien "" &amp; P1009 &amp; "", Soc "" &amp; Q1009 &amp; "", Lec "" &amp; R1009 &amp; "", Ing "" &amp; S1009 &amp; "". Puntajes Segundo Simulacro: Global "" &amp; Y1009 &amp; "", Mat "" &amp; AC1009 &amp; "", Cien "" &amp; AD1009 &amp; "", Soc "" &amp; AE1009 &amp; "", Lec "" &amp; AF1009 &amp; "", Ing "" &amp; AG1009 &amp; "". Escribe un mensaje motivador"&amp;" y breve (máximo 4 líneas)."")
"),"=AI(""Actúa como un tutor académico y dirígete personalmente al estudiante "" &amp; I1009 &amp; "" "" &amp; J1009 &amp; "" "" &amp; G1009 &amp; "" "" &amp; H1009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AM1009 &amp; ""'. Diferencias por área: Matemáticas ("" &amp; AQ1009 &amp; ""), Ciencias Natur"&amp;"ales ("" &amp; AR1009 &amp; ""), Sociales ("" &amp; AS1009 &amp; ""), Lectura Crítica ("" &amp; AT1009 &amp; "") e Inglés ("" &amp; AU1009 &amp; ""). Variación en posición: grupo ("" &amp; AN1009 &amp; ""), grado ("" &amp; AO1009 &amp; "") y media ("" &amp; AP1009 &amp; ""). Puntajes Primer Simulacro: Global "" &amp; K1009 &amp; "", Mat "" &amp;"&amp;" O1009 &amp; "", Cien "" &amp; P1009 &amp; "", Soc "" &amp; Q1009 &amp; "", Lec "" &amp; R1009 &amp; "", Ing "" &amp; S1009 &amp; "". Puntajes Segundo Simulacro: Global "" &amp; Y1009 &amp; "", Mat "" &amp; AC1009 &amp; "", Cien "" &amp; AD1009 &amp; "", Soc "" &amp; AE1009 &amp; "", Lec "" &amp; AF1009 &amp; "", Ing "" &amp; AG1009 &amp; "". Escribe un mensaje motivado"&amp;"r y breve (máximo 4 líneas)."")
")</f>
        <v/>
      </c>
    </row>
    <row r="1010" ht="15.75" customHeight="1" s="42">
      <c r="A1010" s="93" t="n"/>
      <c r="B1010" s="94" t="inlineStr">
        <is>
          <t>Bachillerato</t>
        </is>
      </c>
      <c r="C1010" s="94" t="inlineStr">
        <is>
          <t>CM9</t>
        </is>
      </c>
      <c r="D1010" s="94" t="n"/>
      <c r="E1010" s="95" t="n"/>
      <c r="F1010" s="96">
        <f>TRIM(G1010&amp;" "&amp;H1010&amp;" "&amp;I1010&amp;" "&amp;J1010)</f>
        <v/>
      </c>
      <c r="G1010" s="94" t="inlineStr">
        <is>
          <t>Castro</t>
        </is>
      </c>
      <c r="H1010" s="94" t="inlineStr">
        <is>
          <t>Ortiz</t>
        </is>
      </c>
      <c r="I1010" s="94" t="inlineStr">
        <is>
          <t>Breyner</t>
        </is>
      </c>
      <c r="J1010" s="97" t="inlineStr">
        <is>
          <t>Yesid</t>
        </is>
      </c>
      <c r="K1010" s="98">
        <f>IF(SUM(O1010:S1010)=0, "", ROUND(((O1010*3+P1010*3+Q1010*3+R1010*3+S1010*1)/13)*5,0))</f>
        <v/>
      </c>
      <c r="L1010" s="99">
        <f>IF(OR($C1010="",K1010=""),"",COUNTIFS($C$4:$C$1500,$C1010,K$4:K$1500,"&gt;"&amp;K1010)+1)</f>
        <v/>
      </c>
      <c r="M1010" s="99">
        <f>IF(OR($C1010="",K1010=""),"",IF(AND($C1010&gt;=1001,$C1010&lt;=1005),COUNTIFS($C$4:$C$1500,"&gt;=1001",$C$4:$C$1500,"&lt;=1005",K$4:K$1500,"&gt;"&amp;K1010)+1,IF(AND($C1010&gt;=1101,$C1010&lt;=1105),COUNTIFS($C$4:$C$1500,"&gt;=1101",$C$4:$C$1500,"&lt;=1105",K$4:K$1500,"&gt;"&amp;K1010)+1,IF(AND($C1010&gt;=901,$C1010&lt;=905),COUNTIFS($C$4:$C$1500,"&gt;=901",$C$4:$C$1500,"&lt;=905",K$4:K$1500,"&gt;"&amp;K1010)+1,IF(AND($C1010&gt;=801,$C1010&lt;=805),COUNTIFS($C$4:$C$1500,"&gt;=801",$C$4:$C$1500,"&lt;=805",K$4:K$1500,"&gt;"&amp;K1010)+1,IF(AND($C1010&gt;=701,$C1010&lt;=705),COUNTIFS($C$4:$C$1500,"&gt;=701",$C$4:$C$1500,"&lt;=705",K$4:K$1500,"&gt;"&amp;K1010)+1,IF(AND($C1010&gt;=601,$C1010&lt;=606),COUNTIFS($C$4:$C$1500,"&gt;=601",$C$4:$C$1500,"&lt;=606",K$4:K$1500,"&gt;"&amp;K1010)+1,"")))))))</f>
        <v/>
      </c>
      <c r="N1010" s="99">
        <f>IF(OR($C1010="",K1010=""),"",IF(OR(AND($C1010&gt;=1001,$C1010&lt;=1005),AND($C1010&gt;=1101,$C1010&lt;=1105)),COUNTIFS($C$4:$C$1500,"&gt;=1001",$C$4:$C$1500,"&lt;=1005",K$4:K$1500,"&gt;"&amp;K1010)+COUNTIFS($C$4:$C$1500,"&gt;=1101",$C$4:$C$1500,"&lt;=1105",K$4:K$1500,"&gt;"&amp;K1010)+1,""))</f>
        <v/>
      </c>
      <c r="O1010" s="94" t="n">
        <v>10.13</v>
      </c>
      <c r="P1010" s="94" t="n">
        <v>56.1</v>
      </c>
      <c r="Q1010" s="94" t="n">
        <v>14.38</v>
      </c>
      <c r="R1010" s="94" t="n">
        <v>40</v>
      </c>
      <c r="S1010" s="94" t="n">
        <v>56.25</v>
      </c>
      <c r="T1010" s="99">
        <f>IF(AND(O1010&gt;0,O1010&lt;36),1,IF(AND(O1010&gt;=36,O1010&lt;51),2,IF(AND(O1010&gt;=51,O1010&lt;71),3,IF(AND(O1010&gt;=71,O1010&lt;=100),4,))))</f>
        <v/>
      </c>
      <c r="U1010" s="99">
        <f>IF(AND(P1010&gt;0,P1010&lt;41),1,IF(AND(P1010&gt;=41,P1010&lt;56),2,IF(AND(P1010&gt;=56,P1010&lt;71),3,IF(AND(P1010&gt;=71,P1010&lt;=100),4,))))</f>
        <v/>
      </c>
      <c r="V1010" s="99">
        <f>IF(AND(Q1010&gt;0,Q1010&lt;41),1,IF(AND(Q1010&gt;=41,Q1010&lt;56),2,IF(AND(Q1010&gt;=56,Q1010&lt;71),3,IF(AND(Q1010&gt;=71,Q1010&lt;=100),4,))))</f>
        <v/>
      </c>
      <c r="W1010" s="99">
        <f>IF(AND(R1010&gt;0,R1010&lt;36),1,IF(AND(R1010&gt;=36,R1010&lt;51),2,IF(AND(R1010&gt;=51,R1010&lt;66),3,IF(AND(R1010&gt;=66,R1010&lt;=100),4,))))</f>
        <v/>
      </c>
      <c r="X1010" s="100">
        <f>IF(AND(S1010&gt;0,S1010&lt;37),1,IF(AND(S1010&gt;=37,S1010&lt;58),2,IF(AND(S1010&gt;=58,S1010&lt;71),3,IF(AND(S1010&gt;=71,S1010&lt;=100),4,))))</f>
        <v/>
      </c>
      <c r="Y1010" s="101">
        <f>IF(SUM(AC1010:AG1010)=0, "", ROUND(((AC1010*3+AD1010*3+AE1010*3+AF1010*3+AG1010*1)/13)*5,0))</f>
        <v/>
      </c>
      <c r="Z1010" s="99">
        <f>IF(OR($C1010="",Y1010=""),"",COUNTIFS($C$4:$C$1500,$C1010,Y$4:Y$1500,"&gt;"&amp;Y1010)+1)</f>
        <v/>
      </c>
      <c r="AA1010" s="99">
        <f>IF(OR($C1010="",Y1010=""),"",IF(AND($C1010&gt;=1001,$C1010&lt;=1005),COUNTIFS($C$4:$C$1500,"&gt;=1001",$C$4:$C$1500,"&lt;=1005",Y$4:Y$1500,"&gt;"&amp;Y1010)+1,IF(AND($C1010&gt;=1101,$C1010&lt;=1105),COUNTIFS($C$4:$C$1500,"&gt;=1101",$C$4:$C$1500,"&lt;=1105",Y$4:Y$1500,"&gt;"&amp;Y1010)+1,IF(AND($C1010&gt;=901,$C1010&lt;=905),COUNTIFS($C$4:$C$1500,"&gt;=901",$C$4:$C$1500,"&lt;=905",Y$4:Y$1500,"&gt;"&amp;Y1010)+1,IF(AND($C1010&gt;=801,$C1010&lt;=805),COUNTIFS($C$4:$C$1500,"&gt;=801",$C$4:$C$1500,"&lt;=805",Y$4:Y$1500,"&gt;"&amp;Y1010)+1,IF(AND($C1010&gt;=701,$C1010&lt;=705),COUNTIFS($C$4:$C$1500,"&gt;=701",$C$4:$C$1500,"&lt;=705",Y$4:Y$1500,"&gt;"&amp;Y1010)+1,IF(AND($C1010&gt;=601,$C1010&lt;=606),COUNTIFS($C$4:$C$1500,"&gt;=601",$C$4:$C$1500,"&lt;=606",Y$4:Y$1500,"&gt;"&amp;Y1010)+1,"")))))))</f>
        <v/>
      </c>
      <c r="AB1010" s="99">
        <f>IF(OR($C1010="",Y1010=""),"",IF(OR(AND($C1010&gt;=1001,$C1010&lt;=1005),AND($C1010&gt;=1101,$C1010&lt;=1105)),COUNTIFS($C$4:$C$1500,"&gt;=1001",$C$4:$C$1500,"&lt;=1005",Y$4:Y$1500,"&gt;"&amp;Y1010)+COUNTIFS($C$4:$C$1500,"&gt;=1101",$C$4:$C$1500,"&lt;=1105",Y$4:Y$1500,"&gt;"&amp;Y1010)+1,""))</f>
        <v/>
      </c>
      <c r="AC1010" s="94" t="n"/>
      <c r="AD1010" s="94" t="n"/>
      <c r="AE1010" s="94" t="n"/>
      <c r="AF1010" s="94" t="n"/>
      <c r="AG1010" s="94" t="n"/>
      <c r="AH1010" s="99">
        <f>IF(AND(AC1010&gt;0,AC1010&lt;36),1,IF(AND(AC1010&gt;=36,AC1010&lt;51),2,IF(AND(AC1010&gt;=51,AC1010&lt;71),3,IF(AND(AC1010&gt;=71,AC1010&lt;=100),4,))))</f>
        <v/>
      </c>
      <c r="AI1010" s="99">
        <f>IF(AND(AD1010&gt;0,AD1010&lt;41),1,IF(AND(AD1010&gt;=41,AD1010&lt;56),2,IF(AND(AD1010&gt;=56,AD1010&lt;71),3,IF(AND(AD1010&gt;=71,AD1010&lt;=100),4,))))</f>
        <v/>
      </c>
      <c r="AJ1010" s="99">
        <f>IF(AND(AE1010&gt;0,AE1010&lt;41),1,IF(AND(AE1010&gt;=41,AE1010&lt;56),2,IF(AND(AE1010&gt;=56,AE1010&lt;71),3,IF(AND(AE1010&gt;=71,AE1010&lt;=100),4,))))</f>
        <v/>
      </c>
      <c r="AK1010" s="99">
        <f>IF(AND(AF1010&gt;0,AF1010&lt;36),1,IF(AND(AF1010&gt;=36,AF1010&lt;51),2,IF(AND(AF1010&gt;=51,AF1010&lt;66),3,IF(AND(AF1010&gt;=66,AF1010&lt;=100),4,))))</f>
        <v/>
      </c>
      <c r="AL1010" s="100">
        <f>IF(AND(AG1010&gt;0,AG1010&lt;37),1,IF(AND(AG1010&gt;=37,AG1010&lt;58),2,IF(AND(AG1010&gt;=58,AG1010&lt;71),3,IF(AND(AG1010&gt;=71,AG1010&lt;=100),4,))))</f>
        <v/>
      </c>
      <c r="AM1010" s="101">
        <f>IF((Y1010&lt;&gt;"")*(K1010&lt;&gt;""),Y1010-K1010,"")</f>
        <v/>
      </c>
      <c r="AN1010" s="99">
        <f>IF((Z1010&lt;&gt;"")*(L1010&lt;&gt;""),Z1010-L1010,"")</f>
        <v/>
      </c>
      <c r="AO1010" s="99">
        <f>IF((AA1010&lt;&gt;"")*(M1010&lt;&gt;""),AA1010-M1010,"")</f>
        <v/>
      </c>
      <c r="AP1010" s="99">
        <f>IF((AB1010&lt;&gt;"")*(N1010&lt;&gt;""),AB1010-N1010,"")</f>
        <v/>
      </c>
      <c r="AQ1010" s="94">
        <f>IF((AC1010&lt;&gt;"")*(O1010&lt;&gt;""),AC1010-O1010,"")</f>
        <v/>
      </c>
      <c r="AR1010" s="94">
        <f>IF((AD1010&lt;&gt;"")*(P1010&lt;&gt;""),AD1010-P1010,"")</f>
        <v/>
      </c>
      <c r="AS1010" s="94">
        <f>IF((AE1010&lt;&gt;"")*(Q1010&lt;&gt;""),AE1010-Q1010,"")</f>
        <v/>
      </c>
      <c r="AT1010" s="94">
        <f>IF((AF1010&lt;&gt;"")*(R1010&lt;&gt;""),AF1010-R1010,"")</f>
        <v/>
      </c>
      <c r="AU1010" s="94">
        <f>IF((AG1010&lt;&gt;"")*(S1010&lt;&gt;""),AG1010-S1010,"")</f>
        <v/>
      </c>
      <c r="AV1010" s="99">
        <f>IF((AH1010&lt;&gt;"")*(T1010&lt;&gt;""),AH1010-T1010,"")</f>
        <v/>
      </c>
      <c r="AW1010" s="99">
        <f>IF((AI1010&lt;&gt;"")*(U1010&lt;&gt;""),AI1010-U1010,"")</f>
        <v/>
      </c>
      <c r="AX1010" s="99">
        <f>IF((AJ1010&lt;&gt;"")*(V1010&lt;&gt;""),AJ1010-V1010,"")</f>
        <v/>
      </c>
      <c r="AY1010" s="99">
        <f>IF((AK1010&lt;&gt;"")*(W1010&lt;&gt;""),AK1010-W1010,"")</f>
        <v/>
      </c>
      <c r="AZ1010" s="102">
        <f>IF((AL1010&lt;&gt;"")*(X1010&lt;&gt;""),AL1010-X1010,"")</f>
        <v/>
      </c>
      <c r="BA1010" s="50">
        <f>IFERROR(__xludf.dummyfunction("AI(""Actúa como un tutor académico y dirígete personalmente al estudiante "" &amp; I1010 &amp; "" "" &amp; J1010 &amp; "" "" &amp; G1010 &amp; "" "" &amp; H1010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AM1010 &amp; ""'. Diferencias por área: Matemáticas ("" &amp; AQ1010 &amp; ""), Ciencias Natura"&amp;"les ("" &amp; AR1010 &amp; ""), Sociales ("" &amp; AS1010 &amp; ""), Lectura Crítica ("" &amp; AT1010 &amp; "") e Inglés ("" &amp; AU1010 &amp; ""). Variación en posición: grupo ("" &amp; AN1010 &amp; ""), grado ("" &amp; AO1010 &amp; "") y media ("" &amp; AP1010 &amp; ""). Puntajes Primer Simulacro: Global "" &amp; K1010 &amp; "", Mat "" &amp; "&amp;"O4 &amp; "", Cien "" &amp; P1010 &amp; "", Soc "" &amp; Q1010 &amp; "", Lec "" &amp; R1010 &amp; "", Ing "" &amp; S1010 &amp; "". Puntajes Segundo Simulacro: Global "" &amp; Y1010 &amp; "", Mat "" &amp; AC1010 &amp; "", Cien "" &amp; AD1010 &amp; "", Soc "" &amp; AE1010 &amp; "", Lec "" &amp; AF1010 &amp; "", Ing "" &amp; AG1010 &amp; "". Escribe un mensaje motivador"&amp;" y breve (máximo 4 líneas)."")
"),"=AI(""Actúa como un tutor académico y dirígete personalmente al estudiante "" &amp; I1010 &amp; "" "" &amp; J1010 &amp; "" "" &amp; G1010 &amp; "" "" &amp; H1010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AM1010 &amp; ""'. Diferencias por área: Matemáticas ("" &amp; AQ1010 &amp; ""), Ciencias Natur"&amp;"ales ("" &amp; AR1010 &amp; ""), Sociales ("" &amp; AS1010 &amp; ""), Lectura Crítica ("" &amp; AT1010 &amp; "") e Inglés ("" &amp; AU1010 &amp; ""). Variación en posición: grupo ("" &amp; AN1010 &amp; ""), grado ("" &amp; AO1010 &amp; "") y media ("" &amp; AP1010 &amp; ""). Puntajes Primer Simulacro: Global "" &amp; K1010 &amp; "", Mat "" &amp;"&amp;" O1010 &amp; "", Cien "" &amp; P1010 &amp; "", Soc "" &amp; Q1010 &amp; "", Lec "" &amp; R1010 &amp; "", Ing "" &amp; S1010 &amp; "". Puntajes Segundo Simulacro: Global "" &amp; Y1010 &amp; "", Mat "" &amp; AC1010 &amp; "", Cien "" &amp; AD1010 &amp; "", Soc "" &amp; AE1010 &amp; "", Lec "" &amp; AF1010 &amp; "", Ing "" &amp; AG1010 &amp; "". Escribe un mensaje motivado"&amp;"r y breve (máximo 4 líneas)."")
")</f>
        <v/>
      </c>
    </row>
    <row r="1011" ht="15.75" customHeight="1" s="42">
      <c r="A1011" s="93" t="n"/>
      <c r="B1011" s="94" t="inlineStr">
        <is>
          <t>Bachillerato</t>
        </is>
      </c>
      <c r="C1011" s="94" t="inlineStr">
        <is>
          <t>CM9</t>
        </is>
      </c>
      <c r="D1011" s="94" t="n"/>
      <c r="E1011" s="95" t="n"/>
      <c r="F1011" s="96">
        <f>TRIM(G1011&amp;" "&amp;H1011&amp;" "&amp;I1011&amp;" "&amp;J1011)</f>
        <v/>
      </c>
      <c r="G1011" s="94" t="inlineStr">
        <is>
          <t>Chica</t>
        </is>
      </c>
      <c r="H1011" s="94" t="inlineStr">
        <is>
          <t>Baena</t>
        </is>
      </c>
      <c r="I1011" s="94" t="inlineStr">
        <is>
          <t>Breiner</t>
        </is>
      </c>
      <c r="J1011" s="97" t="n"/>
      <c r="K1011" s="98">
        <f>IF(SUM(O1011:S1011)=0, "", ROUND(((O1011*3+P1011*3+Q1011*3+R1011*3+S1011*1)/13)*5,0))</f>
        <v/>
      </c>
      <c r="L1011" s="99">
        <f>IF(OR($C1011="",K1011=""),"",COUNTIFS($C$4:$C$1500,$C1011,K$4:K$1500,"&gt;"&amp;K1011)+1)</f>
        <v/>
      </c>
      <c r="M1011" s="99">
        <f>IF(OR($C1011="",K1011=""),"",IF(AND($C1011&gt;=1001,$C1011&lt;=1005),COUNTIFS($C$4:$C$1500,"&gt;=1001",$C$4:$C$1500,"&lt;=1005",K$4:K$1500,"&gt;"&amp;K1011)+1,IF(AND($C1011&gt;=1101,$C1011&lt;=1105),COUNTIFS($C$4:$C$1500,"&gt;=1101",$C$4:$C$1500,"&lt;=1105",K$4:K$1500,"&gt;"&amp;K1011)+1,IF(AND($C1011&gt;=901,$C1011&lt;=905),COUNTIFS($C$4:$C$1500,"&gt;=901",$C$4:$C$1500,"&lt;=905",K$4:K$1500,"&gt;"&amp;K1011)+1,IF(AND($C1011&gt;=801,$C1011&lt;=805),COUNTIFS($C$4:$C$1500,"&gt;=801",$C$4:$C$1500,"&lt;=805",K$4:K$1500,"&gt;"&amp;K1011)+1,IF(AND($C1011&gt;=701,$C1011&lt;=705),COUNTIFS($C$4:$C$1500,"&gt;=701",$C$4:$C$1500,"&lt;=705",K$4:K$1500,"&gt;"&amp;K1011)+1,IF(AND($C1011&gt;=601,$C1011&lt;=606),COUNTIFS($C$4:$C$1500,"&gt;=601",$C$4:$C$1500,"&lt;=606",K$4:K$1500,"&gt;"&amp;K1011)+1,"")))))))</f>
        <v/>
      </c>
      <c r="N1011" s="99">
        <f>IF(OR($C1011="",K1011=""),"",IF(OR(AND($C1011&gt;=1001,$C1011&lt;=1005),AND($C1011&gt;=1101,$C1011&lt;=1105)),COUNTIFS($C$4:$C$1500,"&gt;=1001",$C$4:$C$1500,"&lt;=1005",K$4:K$1500,"&gt;"&amp;K1011)+COUNTIFS($C$4:$C$1500,"&gt;=1101",$C$4:$C$1500,"&lt;=1105",K$4:K$1500,"&gt;"&amp;K1011)+1,""))</f>
        <v/>
      </c>
      <c r="O1011" s="94" t="n">
        <v>54.5</v>
      </c>
      <c r="P1011" s="94" t="n">
        <v>34.7</v>
      </c>
      <c r="Q1011" s="94" t="n">
        <v>23</v>
      </c>
      <c r="R1011" s="94" t="n">
        <v>25</v>
      </c>
      <c r="S1011" s="94" t="n">
        <v>28.13</v>
      </c>
      <c r="T1011" s="99">
        <f>IF(AND(O1011&gt;0,O1011&lt;36),1,IF(AND(O1011&gt;=36,O1011&lt;51),2,IF(AND(O1011&gt;=51,O1011&lt;71),3,IF(AND(O1011&gt;=71,O1011&lt;=100),4,))))</f>
        <v/>
      </c>
      <c r="U1011" s="99">
        <f>IF(AND(P1011&gt;0,P1011&lt;41),1,IF(AND(P1011&gt;=41,P1011&lt;56),2,IF(AND(P1011&gt;=56,P1011&lt;71),3,IF(AND(P1011&gt;=71,P1011&lt;=100),4,))))</f>
        <v/>
      </c>
      <c r="V1011" s="99">
        <f>IF(AND(Q1011&gt;0,Q1011&lt;41),1,IF(AND(Q1011&gt;=41,Q1011&lt;56),2,IF(AND(Q1011&gt;=56,Q1011&lt;71),3,IF(AND(Q1011&gt;=71,Q1011&lt;=100),4,))))</f>
        <v/>
      </c>
      <c r="W1011" s="99">
        <f>IF(AND(R1011&gt;0,R1011&lt;36),1,IF(AND(R1011&gt;=36,R1011&lt;51),2,IF(AND(R1011&gt;=51,R1011&lt;66),3,IF(AND(R1011&gt;=66,R1011&lt;=100),4,))))</f>
        <v/>
      </c>
      <c r="X1011" s="100">
        <f>IF(AND(S1011&gt;0,S1011&lt;37),1,IF(AND(S1011&gt;=37,S1011&lt;58),2,IF(AND(S1011&gt;=58,S1011&lt;71),3,IF(AND(S1011&gt;=71,S1011&lt;=100),4,))))</f>
        <v/>
      </c>
      <c r="Y1011" s="101">
        <f>IF(SUM(AC1011:AG1011)=0, "", ROUND(((AC1011*3+AD1011*3+AE1011*3+AF1011*3+AG1011*1)/13)*5,0))</f>
        <v/>
      </c>
      <c r="Z1011" s="99">
        <f>IF(OR($C1011="",Y1011=""),"",COUNTIFS($C$4:$C$1500,$C1011,Y$4:Y$1500,"&gt;"&amp;Y1011)+1)</f>
        <v/>
      </c>
      <c r="AA1011" s="99">
        <f>IF(OR($C1011="",Y1011=""),"",IF(AND($C1011&gt;=1001,$C1011&lt;=1005),COUNTIFS($C$4:$C$1500,"&gt;=1001",$C$4:$C$1500,"&lt;=1005",Y$4:Y$1500,"&gt;"&amp;Y1011)+1,IF(AND($C1011&gt;=1101,$C1011&lt;=1105),COUNTIFS($C$4:$C$1500,"&gt;=1101",$C$4:$C$1500,"&lt;=1105",Y$4:Y$1500,"&gt;"&amp;Y1011)+1,IF(AND($C1011&gt;=901,$C1011&lt;=905),COUNTIFS($C$4:$C$1500,"&gt;=901",$C$4:$C$1500,"&lt;=905",Y$4:Y$1500,"&gt;"&amp;Y1011)+1,IF(AND($C1011&gt;=801,$C1011&lt;=805),COUNTIFS($C$4:$C$1500,"&gt;=801",$C$4:$C$1500,"&lt;=805",Y$4:Y$1500,"&gt;"&amp;Y1011)+1,IF(AND($C1011&gt;=701,$C1011&lt;=705),COUNTIFS($C$4:$C$1500,"&gt;=701",$C$4:$C$1500,"&lt;=705",Y$4:Y$1500,"&gt;"&amp;Y1011)+1,IF(AND($C1011&gt;=601,$C1011&lt;=606),COUNTIFS($C$4:$C$1500,"&gt;=601",$C$4:$C$1500,"&lt;=606",Y$4:Y$1500,"&gt;"&amp;Y1011)+1,"")))))))</f>
        <v/>
      </c>
      <c r="AB1011" s="99">
        <f>IF(OR($C1011="",Y1011=""),"",IF(OR(AND($C1011&gt;=1001,$C1011&lt;=1005),AND($C1011&gt;=1101,$C1011&lt;=1105)),COUNTIFS($C$4:$C$1500,"&gt;=1001",$C$4:$C$1500,"&lt;=1005",Y$4:Y$1500,"&gt;"&amp;Y1011)+COUNTIFS($C$4:$C$1500,"&gt;=1101",$C$4:$C$1500,"&lt;=1105",Y$4:Y$1500,"&gt;"&amp;Y1011)+1,""))</f>
        <v/>
      </c>
      <c r="AC1011" s="94" t="n">
        <v>76.5</v>
      </c>
      <c r="AD1011" s="94" t="n">
        <v>48.1</v>
      </c>
      <c r="AE1011" s="94" t="n">
        <v>49.25</v>
      </c>
      <c r="AF1011" s="94" t="n">
        <v>50</v>
      </c>
      <c r="AG1011" s="94" t="n">
        <v>55</v>
      </c>
      <c r="AH1011" s="99">
        <f>IF(AND(AC1011&gt;0,AC1011&lt;36),1,IF(AND(AC1011&gt;=36,AC1011&lt;51),2,IF(AND(AC1011&gt;=51,AC1011&lt;71),3,IF(AND(AC1011&gt;=71,AC1011&lt;=100),4,))))</f>
        <v/>
      </c>
      <c r="AI1011" s="99">
        <f>IF(AND(AD1011&gt;0,AD1011&lt;41),1,IF(AND(AD1011&gt;=41,AD1011&lt;56),2,IF(AND(AD1011&gt;=56,AD1011&lt;71),3,IF(AND(AD1011&gt;=71,AD1011&lt;=100),4,))))</f>
        <v/>
      </c>
      <c r="AJ1011" s="99">
        <f>IF(AND(AE1011&gt;0,AE1011&lt;41),1,IF(AND(AE1011&gt;=41,AE1011&lt;56),2,IF(AND(AE1011&gt;=56,AE1011&lt;71),3,IF(AND(AE1011&gt;=71,AE1011&lt;=100),4,))))</f>
        <v/>
      </c>
      <c r="AK1011" s="99">
        <f>IF(AND(AF1011&gt;0,AF1011&lt;36),1,IF(AND(AF1011&gt;=36,AF1011&lt;51),2,IF(AND(AF1011&gt;=51,AF1011&lt;66),3,IF(AND(AF1011&gt;=66,AF1011&lt;=100),4,))))</f>
        <v/>
      </c>
      <c r="AL1011" s="100">
        <f>IF(AND(AG1011&gt;0,AG1011&lt;37),1,IF(AND(AG1011&gt;=37,AG1011&lt;58),2,IF(AND(AG1011&gt;=58,AG1011&lt;71),3,IF(AND(AG1011&gt;=71,AG1011&lt;=100),4,))))</f>
        <v/>
      </c>
      <c r="AM1011" s="101">
        <f>IF((Y1011&lt;&gt;"")*(K1011&lt;&gt;""),Y1011-K1011,"")</f>
        <v/>
      </c>
      <c r="AN1011" s="99">
        <f>IF((Z1011&lt;&gt;"")*(L1011&lt;&gt;""),Z1011-L1011,"")</f>
        <v/>
      </c>
      <c r="AO1011" s="99">
        <f>IF((AA1011&lt;&gt;"")*(M1011&lt;&gt;""),AA1011-M1011,"")</f>
        <v/>
      </c>
      <c r="AP1011" s="99">
        <f>IF((AB1011&lt;&gt;"")*(N1011&lt;&gt;""),AB1011-N1011,"")</f>
        <v/>
      </c>
      <c r="AQ1011" s="94">
        <f>IF((AC1011&lt;&gt;"")*(O1011&lt;&gt;""),AC1011-O1011,"")</f>
        <v/>
      </c>
      <c r="AR1011" s="94">
        <f>IF((AD1011&lt;&gt;"")*(P1011&lt;&gt;""),AD1011-P1011,"")</f>
        <v/>
      </c>
      <c r="AS1011" s="94">
        <f>IF((AE1011&lt;&gt;"")*(Q1011&lt;&gt;""),AE1011-Q1011,"")</f>
        <v/>
      </c>
      <c r="AT1011" s="94">
        <f>IF((AF1011&lt;&gt;"")*(R1011&lt;&gt;""),AF1011-R1011,"")</f>
        <v/>
      </c>
      <c r="AU1011" s="94">
        <f>IF((AG1011&lt;&gt;"")*(S1011&lt;&gt;""),AG1011-S1011,"")</f>
        <v/>
      </c>
      <c r="AV1011" s="99">
        <f>IF((AH1011&lt;&gt;"")*(T1011&lt;&gt;""),AH1011-T1011,"")</f>
        <v/>
      </c>
      <c r="AW1011" s="99">
        <f>IF((AI1011&lt;&gt;"")*(U1011&lt;&gt;""),AI1011-U1011,"")</f>
        <v/>
      </c>
      <c r="AX1011" s="99">
        <f>IF((AJ1011&lt;&gt;"")*(V1011&lt;&gt;""),AJ1011-V1011,"")</f>
        <v/>
      </c>
      <c r="AY1011" s="99">
        <f>IF((AK1011&lt;&gt;"")*(W1011&lt;&gt;""),AK1011-W1011,"")</f>
        <v/>
      </c>
      <c r="AZ1011" s="102">
        <f>IF((AL1011&lt;&gt;"")*(X1011&lt;&gt;""),AL1011-X1011,"")</f>
        <v/>
      </c>
      <c r="BA1011" s="50">
        <f>IFERROR(__xludf.dummyfunction("AI(""Actúa como un tutor académico y dirígete personalmente al estudiante "" &amp; I1011 &amp; "" "" &amp; J1011 &amp; "" "" &amp; G1011 &amp; "" "" &amp; H1011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AM1011 &amp; ""'. Diferencias por área: Matemáticas ("" &amp; AQ1011 &amp; ""), Ciencias Natura"&amp;"les ("" &amp; AR1011 &amp; ""), Sociales ("" &amp; AS1011 &amp; ""), Lectura Crítica ("" &amp; AT1011 &amp; "") e Inglés ("" &amp; AU1011 &amp; ""). Variación en posición: grupo ("" &amp; AN1011 &amp; ""), grado ("" &amp; AO1011 &amp; "") y media ("" &amp; AP1011 &amp; ""). Puntajes Primer Simulacro: Global "" &amp; K1011 &amp; "", Mat "" &amp; "&amp;"O4 &amp; "", Cien "" &amp; P1011 &amp; "", Soc "" &amp; Q1011 &amp; "", Lec "" &amp; R1011 &amp; "", Ing "" &amp; S1011 &amp; "". Puntajes Segundo Simulacro: Global "" &amp; Y1011 &amp; "", Mat "" &amp; AC1011 &amp; "", Cien "" &amp; AD1011 &amp; "", Soc "" &amp; AE1011 &amp; "", Lec "" &amp; AF1011 &amp; "", Ing "" &amp; AG1011 &amp; "". Escribe un mensaje motivador"&amp;" y breve (máximo 4 líneas)."")
"),"=AI(""Actúa como un tutor académico y dirígete personalmente al estudiante "" &amp; I1011 &amp; "" "" &amp; J1011 &amp; "" "" &amp; G1011 &amp; "" "" &amp; H1011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AM1011 &amp; ""'. Diferencias por área: Matemáticas ("" &amp; AQ1011 &amp; ""), Ciencias Natur"&amp;"ales ("" &amp; AR1011 &amp; ""), Sociales ("" &amp; AS1011 &amp; ""), Lectura Crítica ("" &amp; AT1011 &amp; "") e Inglés ("" &amp; AU1011 &amp; ""). Variación en posición: grupo ("" &amp; AN1011 &amp; ""), grado ("" &amp; AO1011 &amp; "") y media ("" &amp; AP1011 &amp; ""). Puntajes Primer Simulacro: Global "" &amp; K1011 &amp; "", Mat "" &amp;"&amp;" O1011 &amp; "", Cien "" &amp; P1011 &amp; "", Soc "" &amp; Q1011 &amp; "", Lec "" &amp; R1011 &amp; "", Ing "" &amp; S1011 &amp; "". Puntajes Segundo Simulacro: Global "" &amp; Y1011 &amp; "", Mat "" &amp; AC1011 &amp; "", Cien "" &amp; AD1011 &amp; "", Soc "" &amp; AE1011 &amp; "", Lec "" &amp; AF1011 &amp; "", Ing "" &amp; AG1011 &amp; "". Escribe un mensaje motivado"&amp;"r y breve (máximo 4 líneas)."")
")</f>
        <v/>
      </c>
    </row>
    <row r="1012" ht="15.75" customHeight="1" s="42">
      <c r="A1012" s="93" t="n"/>
      <c r="B1012" s="94" t="inlineStr">
        <is>
          <t>Bachillerato</t>
        </is>
      </c>
      <c r="C1012" s="94" t="inlineStr">
        <is>
          <t>CM9</t>
        </is>
      </c>
      <c r="D1012" s="94" t="n"/>
      <c r="E1012" s="95" t="n"/>
      <c r="F1012" s="96">
        <f>TRIM(G1012&amp;" "&amp;H1012&amp;" "&amp;I1012&amp;" "&amp;J1012)</f>
        <v/>
      </c>
      <c r="G1012" s="94" t="inlineStr">
        <is>
          <t>Cifuentes</t>
        </is>
      </c>
      <c r="H1012" s="94" t="inlineStr">
        <is>
          <t>Villa</t>
        </is>
      </c>
      <c r="I1012" s="94" t="inlineStr">
        <is>
          <t>Miguel</t>
        </is>
      </c>
      <c r="J1012" s="97" t="inlineStr">
        <is>
          <t>Ángel</t>
        </is>
      </c>
      <c r="K1012" s="98">
        <f>IF(SUM(O1012:S1012)=0, "", ROUND(((O1012*3+P1012*3+Q1012*3+R1012*3+S1012*1)/13)*5,0))</f>
        <v/>
      </c>
      <c r="L1012" s="99">
        <f>IF(OR($C1012="",K1012=""),"",COUNTIFS($C$4:$C$1500,$C1012,K$4:K$1500,"&gt;"&amp;K1012)+1)</f>
        <v/>
      </c>
      <c r="M1012" s="99">
        <f>IF(OR($C1012="",K1012=""),"",IF(AND($C1012&gt;=1001,$C1012&lt;=1005),COUNTIFS($C$4:$C$1500,"&gt;=1001",$C$4:$C$1500,"&lt;=1005",K$4:K$1500,"&gt;"&amp;K1012)+1,IF(AND($C1012&gt;=1101,$C1012&lt;=1105),COUNTIFS($C$4:$C$1500,"&gt;=1101",$C$4:$C$1500,"&lt;=1105",K$4:K$1500,"&gt;"&amp;K1012)+1,IF(AND($C1012&gt;=901,$C1012&lt;=905),COUNTIFS($C$4:$C$1500,"&gt;=901",$C$4:$C$1500,"&lt;=905",K$4:K$1500,"&gt;"&amp;K1012)+1,IF(AND($C1012&gt;=801,$C1012&lt;=805),COUNTIFS($C$4:$C$1500,"&gt;=801",$C$4:$C$1500,"&lt;=805",K$4:K$1500,"&gt;"&amp;K1012)+1,IF(AND($C1012&gt;=701,$C1012&lt;=705),COUNTIFS($C$4:$C$1500,"&gt;=701",$C$4:$C$1500,"&lt;=705",K$4:K$1500,"&gt;"&amp;K1012)+1,IF(AND($C1012&gt;=601,$C1012&lt;=606),COUNTIFS($C$4:$C$1500,"&gt;=601",$C$4:$C$1500,"&lt;=606",K$4:K$1500,"&gt;"&amp;K1012)+1,"")))))))</f>
        <v/>
      </c>
      <c r="N1012" s="99">
        <f>IF(OR($C1012="",K1012=""),"",IF(OR(AND($C1012&gt;=1001,$C1012&lt;=1005),AND($C1012&gt;=1101,$C1012&lt;=1105)),COUNTIFS($C$4:$C$1500,"&gt;=1001",$C$4:$C$1500,"&lt;=1005",K$4:K$1500,"&gt;"&amp;K1012)+COUNTIFS($C$4:$C$1500,"&gt;=1101",$C$4:$C$1500,"&lt;=1105",K$4:K$1500,"&gt;"&amp;K1012)+1,""))</f>
        <v/>
      </c>
      <c r="O1012" s="94" t="n">
        <v>57.88</v>
      </c>
      <c r="P1012" s="94" t="n">
        <v>58.48</v>
      </c>
      <c r="Q1012" s="94" t="n">
        <v>91.88</v>
      </c>
      <c r="R1012" s="94" t="n">
        <v>90</v>
      </c>
      <c r="S1012" s="94" t="n">
        <v>50.63</v>
      </c>
      <c r="T1012" s="99">
        <f>IF(AND(O1012&gt;0,O1012&lt;36),1,IF(AND(O1012&gt;=36,O1012&lt;51),2,IF(AND(O1012&gt;=51,O1012&lt;71),3,IF(AND(O1012&gt;=71,O1012&lt;=100),4,))))</f>
        <v/>
      </c>
      <c r="U1012" s="99">
        <f>IF(AND(P1012&gt;0,P1012&lt;41),1,IF(AND(P1012&gt;=41,P1012&lt;56),2,IF(AND(P1012&gt;=56,P1012&lt;71),3,IF(AND(P1012&gt;=71,P1012&lt;=100),4,))))</f>
        <v/>
      </c>
      <c r="V1012" s="99">
        <f>IF(AND(Q1012&gt;0,Q1012&lt;41),1,IF(AND(Q1012&gt;=41,Q1012&lt;56),2,IF(AND(Q1012&gt;=56,Q1012&lt;71),3,IF(AND(Q1012&gt;=71,Q1012&lt;=100),4,))))</f>
        <v/>
      </c>
      <c r="W1012" s="99">
        <f>IF(AND(R1012&gt;0,R1012&lt;36),1,IF(AND(R1012&gt;=36,R1012&lt;51),2,IF(AND(R1012&gt;=51,R1012&lt;66),3,IF(AND(R1012&gt;=66,R1012&lt;=100),4,))))</f>
        <v/>
      </c>
      <c r="X1012" s="100">
        <f>IF(AND(S1012&gt;0,S1012&lt;37),1,IF(AND(S1012&gt;=37,S1012&lt;58),2,IF(AND(S1012&gt;=58,S1012&lt;71),3,IF(AND(S1012&gt;=71,S1012&lt;=100),4,))))</f>
        <v/>
      </c>
      <c r="Y1012" s="101">
        <f>IF(SUM(AC1012:AG1012)=0, "", ROUND(((AC1012*3+AD1012*3+AE1012*3+AF1012*3+AG1012*1)/13)*5,0))</f>
        <v/>
      </c>
      <c r="Z1012" s="99">
        <f>IF(OR($C1012="",Y1012=""),"",COUNTIFS($C$4:$C$1500,$C1012,Y$4:Y$1500,"&gt;"&amp;Y1012)+1)</f>
        <v/>
      </c>
      <c r="AA1012" s="99">
        <f>IF(OR($C1012="",Y1012=""),"",IF(AND($C1012&gt;=1001,$C1012&lt;=1005),COUNTIFS($C$4:$C$1500,"&gt;=1001",$C$4:$C$1500,"&lt;=1005",Y$4:Y$1500,"&gt;"&amp;Y1012)+1,IF(AND($C1012&gt;=1101,$C1012&lt;=1105),COUNTIFS($C$4:$C$1500,"&gt;=1101",$C$4:$C$1500,"&lt;=1105",Y$4:Y$1500,"&gt;"&amp;Y1012)+1,IF(AND($C1012&gt;=901,$C1012&lt;=905),COUNTIFS($C$4:$C$1500,"&gt;=901",$C$4:$C$1500,"&lt;=905",Y$4:Y$1500,"&gt;"&amp;Y1012)+1,IF(AND($C1012&gt;=801,$C1012&lt;=805),COUNTIFS($C$4:$C$1500,"&gt;=801",$C$4:$C$1500,"&lt;=805",Y$4:Y$1500,"&gt;"&amp;Y1012)+1,IF(AND($C1012&gt;=701,$C1012&lt;=705),COUNTIFS($C$4:$C$1500,"&gt;=701",$C$4:$C$1500,"&lt;=705",Y$4:Y$1500,"&gt;"&amp;Y1012)+1,IF(AND($C1012&gt;=601,$C1012&lt;=606),COUNTIFS($C$4:$C$1500,"&gt;=601",$C$4:$C$1500,"&lt;=606",Y$4:Y$1500,"&gt;"&amp;Y1012)+1,"")))))))</f>
        <v/>
      </c>
      <c r="AB1012" s="99">
        <f>IF(OR($C1012="",Y1012=""),"",IF(OR(AND($C1012&gt;=1001,$C1012&lt;=1005),AND($C1012&gt;=1101,$C1012&lt;=1105)),COUNTIFS($C$4:$C$1500,"&gt;=1001",$C$4:$C$1500,"&lt;=1005",Y$4:Y$1500,"&gt;"&amp;Y1012)+COUNTIFS($C$4:$C$1500,"&gt;=1101",$C$4:$C$1500,"&lt;=1105",Y$4:Y$1500,"&gt;"&amp;Y1012)+1,""))</f>
        <v/>
      </c>
      <c r="AC1012" s="94" t="n">
        <v>73.25</v>
      </c>
      <c r="AD1012" s="94" t="n">
        <v>73.27</v>
      </c>
      <c r="AE1012" s="94" t="n">
        <v>84.5</v>
      </c>
      <c r="AF1012" s="94" t="n">
        <v>65</v>
      </c>
      <c r="AG1012" s="94" t="n">
        <v>60</v>
      </c>
      <c r="AH1012" s="99">
        <f>IF(AND(AC1012&gt;0,AC1012&lt;36),1,IF(AND(AC1012&gt;=36,AC1012&lt;51),2,IF(AND(AC1012&gt;=51,AC1012&lt;71),3,IF(AND(AC1012&gt;=71,AC1012&lt;=100),4,))))</f>
        <v/>
      </c>
      <c r="AI1012" s="99">
        <f>IF(AND(AD1012&gt;0,AD1012&lt;41),1,IF(AND(AD1012&gt;=41,AD1012&lt;56),2,IF(AND(AD1012&gt;=56,AD1012&lt;71),3,IF(AND(AD1012&gt;=71,AD1012&lt;=100),4,))))</f>
        <v/>
      </c>
      <c r="AJ1012" s="99">
        <f>IF(AND(AE1012&gt;0,AE1012&lt;41),1,IF(AND(AE1012&gt;=41,AE1012&lt;56),2,IF(AND(AE1012&gt;=56,AE1012&lt;71),3,IF(AND(AE1012&gt;=71,AE1012&lt;=100),4,))))</f>
        <v/>
      </c>
      <c r="AK1012" s="99">
        <f>IF(AND(AF1012&gt;0,AF1012&lt;36),1,IF(AND(AF1012&gt;=36,AF1012&lt;51),2,IF(AND(AF1012&gt;=51,AF1012&lt;66),3,IF(AND(AF1012&gt;=66,AF1012&lt;=100),4,))))</f>
        <v/>
      </c>
      <c r="AL1012" s="100">
        <f>IF(AND(AG1012&gt;0,AG1012&lt;37),1,IF(AND(AG1012&gt;=37,AG1012&lt;58),2,IF(AND(AG1012&gt;=58,AG1012&lt;71),3,IF(AND(AG1012&gt;=71,AG1012&lt;=100),4,))))</f>
        <v/>
      </c>
      <c r="AM1012" s="101">
        <f>IF((Y1012&lt;&gt;"")*(K1012&lt;&gt;""),Y1012-K1012,"")</f>
        <v/>
      </c>
      <c r="AN1012" s="99">
        <f>IF((Z1012&lt;&gt;"")*(L1012&lt;&gt;""),Z1012-L1012,"")</f>
        <v/>
      </c>
      <c r="AO1012" s="99">
        <f>IF((AA1012&lt;&gt;"")*(M1012&lt;&gt;""),AA1012-M1012,"")</f>
        <v/>
      </c>
      <c r="AP1012" s="99">
        <f>IF((AB1012&lt;&gt;"")*(N1012&lt;&gt;""),AB1012-N1012,"")</f>
        <v/>
      </c>
      <c r="AQ1012" s="94">
        <f>IF((AC1012&lt;&gt;"")*(O1012&lt;&gt;""),AC1012-O1012,"")</f>
        <v/>
      </c>
      <c r="AR1012" s="94">
        <f>IF((AD1012&lt;&gt;"")*(P1012&lt;&gt;""),AD1012-P1012,"")</f>
        <v/>
      </c>
      <c r="AS1012" s="94">
        <f>IF((AE1012&lt;&gt;"")*(Q1012&lt;&gt;""),AE1012-Q1012,"")</f>
        <v/>
      </c>
      <c r="AT1012" s="94">
        <f>IF((AF1012&lt;&gt;"")*(R1012&lt;&gt;""),AF1012-R1012,"")</f>
        <v/>
      </c>
      <c r="AU1012" s="94">
        <f>IF((AG1012&lt;&gt;"")*(S1012&lt;&gt;""),AG1012-S1012,"")</f>
        <v/>
      </c>
      <c r="AV1012" s="99">
        <f>IF((AH1012&lt;&gt;"")*(T1012&lt;&gt;""),AH1012-T1012,"")</f>
        <v/>
      </c>
      <c r="AW1012" s="99">
        <f>IF((AI1012&lt;&gt;"")*(U1012&lt;&gt;""),AI1012-U1012,"")</f>
        <v/>
      </c>
      <c r="AX1012" s="99">
        <f>IF((AJ1012&lt;&gt;"")*(V1012&lt;&gt;""),AJ1012-V1012,"")</f>
        <v/>
      </c>
      <c r="AY1012" s="99">
        <f>IF((AK1012&lt;&gt;"")*(W1012&lt;&gt;""),AK1012-W1012,"")</f>
        <v/>
      </c>
      <c r="AZ1012" s="102">
        <f>IF((AL1012&lt;&gt;"")*(X1012&lt;&gt;""),AL1012-X1012,"")</f>
        <v/>
      </c>
      <c r="BA1012" s="50">
        <f>IFERROR(__xludf.dummyfunction("AI(""Actúa como un tutor académico y dirígete personalmente al estudiante "" &amp; I1012 &amp; "" "" &amp; J1012 &amp; "" "" &amp; G1012 &amp; "" "" &amp; H1012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AM1012 &amp; ""'. Diferencias por área: Matemáticas ("" &amp; AQ1012 &amp; ""), Ciencias Natura"&amp;"les ("" &amp; AR1012 &amp; ""), Sociales ("" &amp; AS1012 &amp; ""), Lectura Crítica ("" &amp; AT1012 &amp; "") e Inglés ("" &amp; AU1012 &amp; ""). Variación en posición: grupo ("" &amp; AN1012 &amp; ""), grado ("" &amp; AO1012 &amp; "") y media ("" &amp; AP1012 &amp; ""). Puntajes Primer Simulacro: Global "" &amp; K1012 &amp; "", Mat "" &amp; "&amp;"O4 &amp; "", Cien "" &amp; P1012 &amp; "", Soc "" &amp; Q1012 &amp; "", Lec "" &amp; R1012 &amp; "", Ing "" &amp; S1012 &amp; "". Puntajes Segundo Simulacro: Global "" &amp; Y1012 &amp; "", Mat "" &amp; AC1012 &amp; "", Cien "" &amp; AD1012 &amp; "", Soc "" &amp; AE1012 &amp; "", Lec "" &amp; AF1012 &amp; "", Ing "" &amp; AG1012 &amp; "". Escribe un mensaje motivador"&amp;" y breve (máximo 4 líneas)."")
"),"=AI(""Actúa como un tutor académico y dirígete personalmente al estudiante "" &amp; I1012 &amp; "" "" &amp; J1012 &amp; "" "" &amp; G1012 &amp; "" "" &amp; H1012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AM1012 &amp; ""'. Diferencias por área: Matemáticas ("" &amp; AQ1012 &amp; ""), Ciencias Natur"&amp;"ales ("" &amp; AR1012 &amp; ""), Sociales ("" &amp; AS1012 &amp; ""), Lectura Crítica ("" &amp; AT1012 &amp; "") e Inglés ("" &amp; AU1012 &amp; ""). Variación en posición: grupo ("" &amp; AN1012 &amp; ""), grado ("" &amp; AO1012 &amp; "") y media ("" &amp; AP1012 &amp; ""). Puntajes Primer Simulacro: Global "" &amp; K1012 &amp; "", Mat "" &amp;"&amp;" O1012 &amp; "", Cien "" &amp; P1012 &amp; "", Soc "" &amp; Q1012 &amp; "", Lec "" &amp; R1012 &amp; "", Ing "" &amp; S1012 &amp; "". Puntajes Segundo Simulacro: Global "" &amp; Y1012 &amp; "", Mat "" &amp; AC1012 &amp; "", Cien "" &amp; AD1012 &amp; "", Soc "" &amp; AE1012 &amp; "", Lec "" &amp; AF1012 &amp; "", Ing "" &amp; AG1012 &amp; "". Escribe un mensaje motivado"&amp;"r y breve (máximo 4 líneas)."")
")</f>
        <v/>
      </c>
    </row>
    <row r="1013" ht="15.75" customHeight="1" s="42">
      <c r="A1013" s="93" t="n"/>
      <c r="B1013" s="94" t="inlineStr">
        <is>
          <t>Bachillerato</t>
        </is>
      </c>
      <c r="C1013" s="94" t="inlineStr">
        <is>
          <t>CM9</t>
        </is>
      </c>
      <c r="D1013" s="94" t="n"/>
      <c r="E1013" s="95" t="n"/>
      <c r="F1013" s="96">
        <f>TRIM(G1013&amp;" "&amp;H1013&amp;" "&amp;I1013&amp;" "&amp;J1013)</f>
        <v/>
      </c>
      <c r="G1013" s="94" t="inlineStr">
        <is>
          <t>Córdoba</t>
        </is>
      </c>
      <c r="H1013" s="94" t="inlineStr">
        <is>
          <t>Jaramillo</t>
        </is>
      </c>
      <c r="I1013" s="94" t="inlineStr">
        <is>
          <t>Alejandro</t>
        </is>
      </c>
      <c r="J1013" s="97" t="n"/>
      <c r="K1013" s="98">
        <f>IF(SUM(O1013:S1013)=0, "", ROUND(((O1013*3+P1013*3+Q1013*3+R1013*3+S1013*1)/13)*5,0))</f>
        <v/>
      </c>
      <c r="L1013" s="99">
        <f>IF(OR($C1013="",K1013=""),"",COUNTIFS($C$4:$C$1500,$C1013,K$4:K$1500,"&gt;"&amp;K1013)+1)</f>
        <v/>
      </c>
      <c r="M1013" s="99">
        <f>IF(OR($C1013="",K1013=""),"",IF(AND($C1013&gt;=1001,$C1013&lt;=1005),COUNTIFS($C$4:$C$1500,"&gt;=1001",$C$4:$C$1500,"&lt;=1005",K$4:K$1500,"&gt;"&amp;K1013)+1,IF(AND($C1013&gt;=1101,$C1013&lt;=1105),COUNTIFS($C$4:$C$1500,"&gt;=1101",$C$4:$C$1500,"&lt;=1105",K$4:K$1500,"&gt;"&amp;K1013)+1,IF(AND($C1013&gt;=901,$C1013&lt;=905),COUNTIFS($C$4:$C$1500,"&gt;=901",$C$4:$C$1500,"&lt;=905",K$4:K$1500,"&gt;"&amp;K1013)+1,IF(AND($C1013&gt;=801,$C1013&lt;=805),COUNTIFS($C$4:$C$1500,"&gt;=801",$C$4:$C$1500,"&lt;=805",K$4:K$1500,"&gt;"&amp;K1013)+1,IF(AND($C1013&gt;=701,$C1013&lt;=705),COUNTIFS($C$4:$C$1500,"&gt;=701",$C$4:$C$1500,"&lt;=705",K$4:K$1500,"&gt;"&amp;K1013)+1,IF(AND($C1013&gt;=601,$C1013&lt;=606),COUNTIFS($C$4:$C$1500,"&gt;=601",$C$4:$C$1500,"&lt;=606",K$4:K$1500,"&gt;"&amp;K1013)+1,"")))))))</f>
        <v/>
      </c>
      <c r="N1013" s="99">
        <f>IF(OR($C1013="",K1013=""),"",IF(OR(AND($C1013&gt;=1001,$C1013&lt;=1005),AND($C1013&gt;=1101,$C1013&lt;=1105)),COUNTIFS($C$4:$C$1500,"&gt;=1001",$C$4:$C$1500,"&lt;=1005",K$4:K$1500,"&gt;"&amp;K1013)+COUNTIFS($C$4:$C$1500,"&gt;=1101",$C$4:$C$1500,"&lt;=1105",K$4:K$1500,"&gt;"&amp;K1013)+1,""))</f>
        <v/>
      </c>
      <c r="O1013" s="94" t="n">
        <v>41</v>
      </c>
      <c r="P1013" s="94" t="n">
        <v>37.77</v>
      </c>
      <c r="Q1013" s="94" t="n">
        <v>45</v>
      </c>
      <c r="R1013" s="94" t="n">
        <v>55</v>
      </c>
      <c r="S1013" s="94" t="n">
        <v>22.5</v>
      </c>
      <c r="T1013" s="99">
        <f>IF(AND(O1013&gt;0,O1013&lt;36),1,IF(AND(O1013&gt;=36,O1013&lt;51),2,IF(AND(O1013&gt;=51,O1013&lt;71),3,IF(AND(O1013&gt;=71,O1013&lt;=100),4,))))</f>
        <v/>
      </c>
      <c r="U1013" s="99">
        <f>IF(AND(P1013&gt;0,P1013&lt;41),1,IF(AND(P1013&gt;=41,P1013&lt;56),2,IF(AND(P1013&gt;=56,P1013&lt;71),3,IF(AND(P1013&gt;=71,P1013&lt;=100),4,))))</f>
        <v/>
      </c>
      <c r="V1013" s="99">
        <f>IF(AND(Q1013&gt;0,Q1013&lt;41),1,IF(AND(Q1013&gt;=41,Q1013&lt;56),2,IF(AND(Q1013&gt;=56,Q1013&lt;71),3,IF(AND(Q1013&gt;=71,Q1013&lt;=100),4,))))</f>
        <v/>
      </c>
      <c r="W1013" s="99">
        <f>IF(AND(R1013&gt;0,R1013&lt;36),1,IF(AND(R1013&gt;=36,R1013&lt;51),2,IF(AND(R1013&gt;=51,R1013&lt;66),3,IF(AND(R1013&gt;=66,R1013&lt;=100),4,))))</f>
        <v/>
      </c>
      <c r="X1013" s="100">
        <f>IF(AND(S1013&gt;0,S1013&lt;37),1,IF(AND(S1013&gt;=37,S1013&lt;58),2,IF(AND(S1013&gt;=58,S1013&lt;71),3,IF(AND(S1013&gt;=71,S1013&lt;=100),4,))))</f>
        <v/>
      </c>
      <c r="Y1013" s="101">
        <f>IF(SUM(AC1013:AG1013)=0, "", ROUND(((AC1013*3+AD1013*3+AE1013*3+AF1013*3+AG1013*1)/13)*5,0))</f>
        <v/>
      </c>
      <c r="Z1013" s="99">
        <f>IF(OR($C1013="",Y1013=""),"",COUNTIFS($C$4:$C$1500,$C1013,Y$4:Y$1500,"&gt;"&amp;Y1013)+1)</f>
        <v/>
      </c>
      <c r="AA1013" s="99">
        <f>IF(OR($C1013="",Y1013=""),"",IF(AND($C1013&gt;=1001,$C1013&lt;=1005),COUNTIFS($C$4:$C$1500,"&gt;=1001",$C$4:$C$1500,"&lt;=1005",Y$4:Y$1500,"&gt;"&amp;Y1013)+1,IF(AND($C1013&gt;=1101,$C1013&lt;=1105),COUNTIFS($C$4:$C$1500,"&gt;=1101",$C$4:$C$1500,"&lt;=1105",Y$4:Y$1500,"&gt;"&amp;Y1013)+1,IF(AND($C1013&gt;=901,$C1013&lt;=905),COUNTIFS($C$4:$C$1500,"&gt;=901",$C$4:$C$1500,"&lt;=905",Y$4:Y$1500,"&gt;"&amp;Y1013)+1,IF(AND($C1013&gt;=801,$C1013&lt;=805),COUNTIFS($C$4:$C$1500,"&gt;=801",$C$4:$C$1500,"&lt;=805",Y$4:Y$1500,"&gt;"&amp;Y1013)+1,IF(AND($C1013&gt;=701,$C1013&lt;=705),COUNTIFS($C$4:$C$1500,"&gt;=701",$C$4:$C$1500,"&lt;=705",Y$4:Y$1500,"&gt;"&amp;Y1013)+1,IF(AND($C1013&gt;=601,$C1013&lt;=606),COUNTIFS($C$4:$C$1500,"&gt;=601",$C$4:$C$1500,"&lt;=606",Y$4:Y$1500,"&gt;"&amp;Y1013)+1,"")))))))</f>
        <v/>
      </c>
      <c r="AB1013" s="99">
        <f>IF(OR($C1013="",Y1013=""),"",IF(OR(AND($C1013&gt;=1001,$C1013&lt;=1005),AND($C1013&gt;=1101,$C1013&lt;=1105)),COUNTIFS($C$4:$C$1500,"&gt;=1001",$C$4:$C$1500,"&lt;=1005",Y$4:Y$1500,"&gt;"&amp;Y1013)+COUNTIFS($C$4:$C$1500,"&gt;=1101",$C$4:$C$1500,"&lt;=1105",Y$4:Y$1500,"&gt;"&amp;Y1013)+1,""))</f>
        <v/>
      </c>
      <c r="AC1013" s="94" t="n">
        <v>60.25</v>
      </c>
      <c r="AD1013" s="94" t="n">
        <v>58.87</v>
      </c>
      <c r="AE1013" s="94" t="n">
        <v>59.5</v>
      </c>
      <c r="AF1013" s="94" t="n">
        <v>35</v>
      </c>
      <c r="AG1013" s="94" t="n">
        <v>75</v>
      </c>
      <c r="AH1013" s="99">
        <f>IF(AND(AC1013&gt;0,AC1013&lt;36),1,IF(AND(AC1013&gt;=36,AC1013&lt;51),2,IF(AND(AC1013&gt;=51,AC1013&lt;71),3,IF(AND(AC1013&gt;=71,AC1013&lt;=100),4,))))</f>
        <v/>
      </c>
      <c r="AI1013" s="99">
        <f>IF(AND(AD1013&gt;0,AD1013&lt;41),1,IF(AND(AD1013&gt;=41,AD1013&lt;56),2,IF(AND(AD1013&gt;=56,AD1013&lt;71),3,IF(AND(AD1013&gt;=71,AD1013&lt;=100),4,))))</f>
        <v/>
      </c>
      <c r="AJ1013" s="99">
        <f>IF(AND(AE1013&gt;0,AE1013&lt;41),1,IF(AND(AE1013&gt;=41,AE1013&lt;56),2,IF(AND(AE1013&gt;=56,AE1013&lt;71),3,IF(AND(AE1013&gt;=71,AE1013&lt;=100),4,))))</f>
        <v/>
      </c>
      <c r="AK1013" s="99">
        <f>IF(AND(AF1013&gt;0,AF1013&lt;36),1,IF(AND(AF1013&gt;=36,AF1013&lt;51),2,IF(AND(AF1013&gt;=51,AF1013&lt;66),3,IF(AND(AF1013&gt;=66,AF1013&lt;=100),4,))))</f>
        <v/>
      </c>
      <c r="AL1013" s="100">
        <f>IF(AND(AG1013&gt;0,AG1013&lt;37),1,IF(AND(AG1013&gt;=37,AG1013&lt;58),2,IF(AND(AG1013&gt;=58,AG1013&lt;71),3,IF(AND(AG1013&gt;=71,AG1013&lt;=100),4,))))</f>
        <v/>
      </c>
      <c r="AM1013" s="101">
        <f>IF((Y1013&lt;&gt;"")*(K1013&lt;&gt;""),Y1013-K1013,"")</f>
        <v/>
      </c>
      <c r="AN1013" s="99">
        <f>IF((Z1013&lt;&gt;"")*(L1013&lt;&gt;""),Z1013-L1013,"")</f>
        <v/>
      </c>
      <c r="AO1013" s="99">
        <f>IF((AA1013&lt;&gt;"")*(M1013&lt;&gt;""),AA1013-M1013,"")</f>
        <v/>
      </c>
      <c r="AP1013" s="99">
        <f>IF((AB1013&lt;&gt;"")*(N1013&lt;&gt;""),AB1013-N1013,"")</f>
        <v/>
      </c>
      <c r="AQ1013" s="94">
        <f>IF((AC1013&lt;&gt;"")*(O1013&lt;&gt;""),AC1013-O1013,"")</f>
        <v/>
      </c>
      <c r="AR1013" s="94">
        <f>IF((AD1013&lt;&gt;"")*(P1013&lt;&gt;""),AD1013-P1013,"")</f>
        <v/>
      </c>
      <c r="AS1013" s="94">
        <f>IF((AE1013&lt;&gt;"")*(Q1013&lt;&gt;""),AE1013-Q1013,"")</f>
        <v/>
      </c>
      <c r="AT1013" s="94">
        <f>IF((AF1013&lt;&gt;"")*(R1013&lt;&gt;""),AF1013-R1013,"")</f>
        <v/>
      </c>
      <c r="AU1013" s="94">
        <f>IF((AG1013&lt;&gt;"")*(S1013&lt;&gt;""),AG1013-S1013,"")</f>
        <v/>
      </c>
      <c r="AV1013" s="99">
        <f>IF((AH1013&lt;&gt;"")*(T1013&lt;&gt;""),AH1013-T1013,"")</f>
        <v/>
      </c>
      <c r="AW1013" s="99">
        <f>IF((AI1013&lt;&gt;"")*(U1013&lt;&gt;""),AI1013-U1013,"")</f>
        <v/>
      </c>
      <c r="AX1013" s="99">
        <f>IF((AJ1013&lt;&gt;"")*(V1013&lt;&gt;""),AJ1013-V1013,"")</f>
        <v/>
      </c>
      <c r="AY1013" s="99">
        <f>IF((AK1013&lt;&gt;"")*(W1013&lt;&gt;""),AK1013-W1013,"")</f>
        <v/>
      </c>
      <c r="AZ1013" s="102">
        <f>IF((AL1013&lt;&gt;"")*(X1013&lt;&gt;""),AL1013-X1013,"")</f>
        <v/>
      </c>
      <c r="BA1013" s="50">
        <f>IFERROR(__xludf.dummyfunction("AI(""Actúa como un tutor académico y dirígete personalmente al estudiante "" &amp; I1013 &amp; "" "" &amp; J1013 &amp; "" "" &amp; G1013 &amp; "" "" &amp; H1013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AM1013 &amp; ""'. Diferencias por área: Matemáticas ("" &amp; AQ1013 &amp; ""), Ciencias Natura"&amp;"les ("" &amp; AR1013 &amp; ""), Sociales ("" &amp; AS1013 &amp; ""), Lectura Crítica ("" &amp; AT1013 &amp; "") e Inglés ("" &amp; AU1013 &amp; ""). Variación en posición: grupo ("" &amp; AN1013 &amp; ""), grado ("" &amp; AO1013 &amp; "") y media ("" &amp; AP1013 &amp; ""). Puntajes Primer Simulacro: Global "" &amp; K1013 &amp; "", Mat "" &amp; "&amp;"O4 &amp; "", Cien "" &amp; P1013 &amp; "", Soc "" &amp; Q1013 &amp; "", Lec "" &amp; R1013 &amp; "", Ing "" &amp; S1013 &amp; "". Puntajes Segundo Simulacro: Global "" &amp; Y1013 &amp; "", Mat "" &amp; AC1013 &amp; "", Cien "" &amp; AD1013 &amp; "", Soc "" &amp; AE1013 &amp; "", Lec "" &amp; AF1013 &amp; "", Ing "" &amp; AG1013 &amp; "". Escribe un mensaje motivador"&amp;" y breve (máximo 4 líneas)."")
"),"=AI(""Actúa como un tutor académico y dirígete personalmente al estudiante "" &amp; I1013 &amp; "" "" &amp; J1013 &amp; "" "" &amp; G1013 &amp; "" "" &amp; H1013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AM1013 &amp; ""'. Diferencias por área: Matemáticas ("" &amp; AQ1013 &amp; ""), Ciencias Natur"&amp;"ales ("" &amp; AR1013 &amp; ""), Sociales ("" &amp; AS1013 &amp; ""), Lectura Crítica ("" &amp; AT1013 &amp; "") e Inglés ("" &amp; AU1013 &amp; ""). Variación en posición: grupo ("" &amp; AN1013 &amp; ""), grado ("" &amp; AO1013 &amp; "") y media ("" &amp; AP1013 &amp; ""). Puntajes Primer Simulacro: Global "" &amp; K1013 &amp; "", Mat "" &amp;"&amp;" O1013 &amp; "", Cien "" &amp; P1013 &amp; "", Soc "" &amp; Q1013 &amp; "", Lec "" &amp; R1013 &amp; "", Ing "" &amp; S1013 &amp; "". Puntajes Segundo Simulacro: Global "" &amp; Y1013 &amp; "", Mat "" &amp; AC1013 &amp; "", Cien "" &amp; AD1013 &amp; "", Soc "" &amp; AE1013 &amp; "", Lec "" &amp; AF1013 &amp; "", Ing "" &amp; AG1013 &amp; "". Escribe un mensaje motivado"&amp;"r y breve (máximo 4 líneas)."")
")</f>
        <v/>
      </c>
    </row>
    <row r="1014" ht="15.75" customHeight="1" s="42">
      <c r="A1014" s="93" t="n"/>
      <c r="B1014" s="94" t="inlineStr">
        <is>
          <t>Bachillerato</t>
        </is>
      </c>
      <c r="C1014" s="94" t="inlineStr">
        <is>
          <t>CM9</t>
        </is>
      </c>
      <c r="D1014" s="94" t="n"/>
      <c r="E1014" s="95" t="n"/>
      <c r="F1014" s="96">
        <f>TRIM(G1014&amp;" "&amp;H1014&amp;" "&amp;I1014&amp;" "&amp;J1014)</f>
        <v/>
      </c>
      <c r="G1014" s="94" t="inlineStr">
        <is>
          <t>David</t>
        </is>
      </c>
      <c r="H1014" s="94" t="inlineStr">
        <is>
          <t>Cely</t>
        </is>
      </c>
      <c r="I1014" s="94" t="inlineStr">
        <is>
          <t>Mailyn</t>
        </is>
      </c>
      <c r="J1014" s="97" t="inlineStr">
        <is>
          <t>Sofía</t>
        </is>
      </c>
      <c r="K1014" s="98">
        <f>IF(SUM(O1014:S1014)=0, "", ROUND(((O1014*3+P1014*3+Q1014*3+R1014*3+S1014*1)/13)*5,0))</f>
        <v/>
      </c>
      <c r="L1014" s="99">
        <f>IF(OR($C1014="",K1014=""),"",COUNTIFS($C$4:$C$1500,$C1014,K$4:K$1500,"&gt;"&amp;K1014)+1)</f>
        <v/>
      </c>
      <c r="M1014" s="99">
        <f>IF(OR($C1014="",K1014=""),"",IF(AND($C1014&gt;=1001,$C1014&lt;=1005),COUNTIFS($C$4:$C$1500,"&gt;=1001",$C$4:$C$1500,"&lt;=1005",K$4:K$1500,"&gt;"&amp;K1014)+1,IF(AND($C1014&gt;=1101,$C1014&lt;=1105),COUNTIFS($C$4:$C$1500,"&gt;=1101",$C$4:$C$1500,"&lt;=1105",K$4:K$1500,"&gt;"&amp;K1014)+1,IF(AND($C1014&gt;=901,$C1014&lt;=905),COUNTIFS($C$4:$C$1500,"&gt;=901",$C$4:$C$1500,"&lt;=905",K$4:K$1500,"&gt;"&amp;K1014)+1,IF(AND($C1014&gt;=801,$C1014&lt;=805),COUNTIFS($C$4:$C$1500,"&gt;=801",$C$4:$C$1500,"&lt;=805",K$4:K$1500,"&gt;"&amp;K1014)+1,IF(AND($C1014&gt;=701,$C1014&lt;=705),COUNTIFS($C$4:$C$1500,"&gt;=701",$C$4:$C$1500,"&lt;=705",K$4:K$1500,"&gt;"&amp;K1014)+1,IF(AND($C1014&gt;=601,$C1014&lt;=606),COUNTIFS($C$4:$C$1500,"&gt;=601",$C$4:$C$1500,"&lt;=606",K$4:K$1500,"&gt;"&amp;K1014)+1,"")))))))</f>
        <v/>
      </c>
      <c r="N1014" s="99">
        <f>IF(OR($C1014="",K1014=""),"",IF(OR(AND($C1014&gt;=1001,$C1014&lt;=1005),AND($C1014&gt;=1101,$C1014&lt;=1105)),COUNTIFS($C$4:$C$1500,"&gt;=1001",$C$4:$C$1500,"&lt;=1005",K$4:K$1500,"&gt;"&amp;K1014)+COUNTIFS($C$4:$C$1500,"&gt;=1101",$C$4:$C$1500,"&lt;=1105",K$4:K$1500,"&gt;"&amp;K1014)+1,""))</f>
        <v/>
      </c>
      <c r="O1014" s="94" t="n">
        <v>57.88</v>
      </c>
      <c r="P1014" s="94" t="n">
        <v>66.73</v>
      </c>
      <c r="Q1014" s="94" t="n">
        <v>91.88</v>
      </c>
      <c r="R1014" s="94" t="n">
        <v>75</v>
      </c>
      <c r="S1014" s="94" t="n">
        <v>61.88</v>
      </c>
      <c r="T1014" s="99">
        <f>IF(AND(O1014&gt;0,O1014&lt;36),1,IF(AND(O1014&gt;=36,O1014&lt;51),2,IF(AND(O1014&gt;=51,O1014&lt;71),3,IF(AND(O1014&gt;=71,O1014&lt;=100),4,))))</f>
        <v/>
      </c>
      <c r="U1014" s="99">
        <f>IF(AND(P1014&gt;0,P1014&lt;41),1,IF(AND(P1014&gt;=41,P1014&lt;56),2,IF(AND(P1014&gt;=56,P1014&lt;71),3,IF(AND(P1014&gt;=71,P1014&lt;=100),4,))))</f>
        <v/>
      </c>
      <c r="V1014" s="99">
        <f>IF(AND(Q1014&gt;0,Q1014&lt;41),1,IF(AND(Q1014&gt;=41,Q1014&lt;56),2,IF(AND(Q1014&gt;=56,Q1014&lt;71),3,IF(AND(Q1014&gt;=71,Q1014&lt;=100),4,))))</f>
        <v/>
      </c>
      <c r="W1014" s="99">
        <f>IF(AND(R1014&gt;0,R1014&lt;36),1,IF(AND(R1014&gt;=36,R1014&lt;51),2,IF(AND(R1014&gt;=51,R1014&lt;66),3,IF(AND(R1014&gt;=66,R1014&lt;=100),4,))))</f>
        <v/>
      </c>
      <c r="X1014" s="100">
        <f>IF(AND(S1014&gt;0,S1014&lt;37),1,IF(AND(S1014&gt;=37,S1014&lt;58),2,IF(AND(S1014&gt;=58,S1014&lt;71),3,IF(AND(S1014&gt;=71,S1014&lt;=100),4,))))</f>
        <v/>
      </c>
      <c r="Y1014" s="101">
        <f>IF(SUM(AC1014:AG1014)=0, "", ROUND(((AC1014*3+AD1014*3+AE1014*3+AF1014*3+AG1014*1)/13)*5,0))</f>
        <v/>
      </c>
      <c r="Z1014" s="99">
        <f>IF(OR($C1014="",Y1014=""),"",COUNTIFS($C$4:$C$1500,$C1014,Y$4:Y$1500,"&gt;"&amp;Y1014)+1)</f>
        <v/>
      </c>
      <c r="AA1014" s="99">
        <f>IF(OR($C1014="",Y1014=""),"",IF(AND($C1014&gt;=1001,$C1014&lt;=1005),COUNTIFS($C$4:$C$1500,"&gt;=1001",$C$4:$C$1500,"&lt;=1005",Y$4:Y$1500,"&gt;"&amp;Y1014)+1,IF(AND($C1014&gt;=1101,$C1014&lt;=1105),COUNTIFS($C$4:$C$1500,"&gt;=1101",$C$4:$C$1500,"&lt;=1105",Y$4:Y$1500,"&gt;"&amp;Y1014)+1,IF(AND($C1014&gt;=901,$C1014&lt;=905),COUNTIFS($C$4:$C$1500,"&gt;=901",$C$4:$C$1500,"&lt;=905",Y$4:Y$1500,"&gt;"&amp;Y1014)+1,IF(AND($C1014&gt;=801,$C1014&lt;=805),COUNTIFS($C$4:$C$1500,"&gt;=801",$C$4:$C$1500,"&lt;=805",Y$4:Y$1500,"&gt;"&amp;Y1014)+1,IF(AND($C1014&gt;=701,$C1014&lt;=705),COUNTIFS($C$4:$C$1500,"&gt;=701",$C$4:$C$1500,"&lt;=705",Y$4:Y$1500,"&gt;"&amp;Y1014)+1,IF(AND($C1014&gt;=601,$C1014&lt;=606),COUNTIFS($C$4:$C$1500,"&gt;=601",$C$4:$C$1500,"&lt;=606",Y$4:Y$1500,"&gt;"&amp;Y1014)+1,"")))))))</f>
        <v/>
      </c>
      <c r="AB1014" s="99">
        <f>IF(OR($C1014="",Y1014=""),"",IF(OR(AND($C1014&gt;=1001,$C1014&lt;=1005),AND($C1014&gt;=1101,$C1014&lt;=1105)),COUNTIFS($C$4:$C$1500,"&gt;=1001",$C$4:$C$1500,"&lt;=1005",Y$4:Y$1500,"&gt;"&amp;Y1014)+COUNTIFS($C$4:$C$1500,"&gt;=1101",$C$4:$C$1500,"&lt;=1105",Y$4:Y$1500,"&gt;"&amp;Y1014)+1,""))</f>
        <v/>
      </c>
      <c r="AC1014" s="94" t="n">
        <v>60.25</v>
      </c>
      <c r="AD1014" s="94" t="n">
        <v>53.99</v>
      </c>
      <c r="AE1014" s="94" t="n">
        <v>75.13</v>
      </c>
      <c r="AF1014" s="94" t="n">
        <v>95</v>
      </c>
      <c r="AG1014" s="94" t="n">
        <v>50</v>
      </c>
      <c r="AH1014" s="99">
        <f>IF(AND(AC1014&gt;0,AC1014&lt;36),1,IF(AND(AC1014&gt;=36,AC1014&lt;51),2,IF(AND(AC1014&gt;=51,AC1014&lt;71),3,IF(AND(AC1014&gt;=71,AC1014&lt;=100),4,))))</f>
        <v/>
      </c>
      <c r="AI1014" s="99">
        <f>IF(AND(AD1014&gt;0,AD1014&lt;41),1,IF(AND(AD1014&gt;=41,AD1014&lt;56),2,IF(AND(AD1014&gt;=56,AD1014&lt;71),3,IF(AND(AD1014&gt;=71,AD1014&lt;=100),4,))))</f>
        <v/>
      </c>
      <c r="AJ1014" s="99">
        <f>IF(AND(AE1014&gt;0,AE1014&lt;41),1,IF(AND(AE1014&gt;=41,AE1014&lt;56),2,IF(AND(AE1014&gt;=56,AE1014&lt;71),3,IF(AND(AE1014&gt;=71,AE1014&lt;=100),4,))))</f>
        <v/>
      </c>
      <c r="AK1014" s="99">
        <f>IF(AND(AF1014&gt;0,AF1014&lt;36),1,IF(AND(AF1014&gt;=36,AF1014&lt;51),2,IF(AND(AF1014&gt;=51,AF1014&lt;66),3,IF(AND(AF1014&gt;=66,AF1014&lt;=100),4,))))</f>
        <v/>
      </c>
      <c r="AL1014" s="100">
        <f>IF(AND(AG1014&gt;0,AG1014&lt;37),1,IF(AND(AG1014&gt;=37,AG1014&lt;58),2,IF(AND(AG1014&gt;=58,AG1014&lt;71),3,IF(AND(AG1014&gt;=71,AG1014&lt;=100),4,))))</f>
        <v/>
      </c>
      <c r="AM1014" s="101">
        <f>IF((Y1014&lt;&gt;"")*(K1014&lt;&gt;""),Y1014-K1014,"")</f>
        <v/>
      </c>
      <c r="AN1014" s="99">
        <f>IF((Z1014&lt;&gt;"")*(L1014&lt;&gt;""),Z1014-L1014,"")</f>
        <v/>
      </c>
      <c r="AO1014" s="99">
        <f>IF((AA1014&lt;&gt;"")*(M1014&lt;&gt;""),AA1014-M1014,"")</f>
        <v/>
      </c>
      <c r="AP1014" s="99">
        <f>IF((AB1014&lt;&gt;"")*(N1014&lt;&gt;""),AB1014-N1014,"")</f>
        <v/>
      </c>
      <c r="AQ1014" s="94">
        <f>IF((AC1014&lt;&gt;"")*(O1014&lt;&gt;""),AC1014-O1014,"")</f>
        <v/>
      </c>
      <c r="AR1014" s="94">
        <f>IF((AD1014&lt;&gt;"")*(P1014&lt;&gt;""),AD1014-P1014,"")</f>
        <v/>
      </c>
      <c r="AS1014" s="94">
        <f>IF((AE1014&lt;&gt;"")*(Q1014&lt;&gt;""),AE1014-Q1014,"")</f>
        <v/>
      </c>
      <c r="AT1014" s="94">
        <f>IF((AF1014&lt;&gt;"")*(R1014&lt;&gt;""),AF1014-R1014,"")</f>
        <v/>
      </c>
      <c r="AU1014" s="94">
        <f>IF((AG1014&lt;&gt;"")*(S1014&lt;&gt;""),AG1014-S1014,"")</f>
        <v/>
      </c>
      <c r="AV1014" s="99">
        <f>IF((AH1014&lt;&gt;"")*(T1014&lt;&gt;""),AH1014-T1014,"")</f>
        <v/>
      </c>
      <c r="AW1014" s="99">
        <f>IF((AI1014&lt;&gt;"")*(U1014&lt;&gt;""),AI1014-U1014,"")</f>
        <v/>
      </c>
      <c r="AX1014" s="99">
        <f>IF((AJ1014&lt;&gt;"")*(V1014&lt;&gt;""),AJ1014-V1014,"")</f>
        <v/>
      </c>
      <c r="AY1014" s="99">
        <f>IF((AK1014&lt;&gt;"")*(W1014&lt;&gt;""),AK1014-W1014,"")</f>
        <v/>
      </c>
      <c r="AZ1014" s="102">
        <f>IF((AL1014&lt;&gt;"")*(X1014&lt;&gt;""),AL1014-X1014,"")</f>
        <v/>
      </c>
      <c r="BA1014" s="50">
        <f>IFERROR(__xludf.dummyfunction("AI(""Actúa como un tutor académico y dirígete personalmente al estudiante "" &amp; I1014 &amp; "" "" &amp; J1014 &amp; "" "" &amp; G1014 &amp; "" "" &amp; H1014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AM1014 &amp; ""'. Diferencias por área: Matemáticas ("" &amp; AQ1014 &amp; ""), Ciencias Natura"&amp;"les ("" &amp; AR1014 &amp; ""), Sociales ("" &amp; AS1014 &amp; ""), Lectura Crítica ("" &amp; AT1014 &amp; "") e Inglés ("" &amp; AU1014 &amp; ""). Variación en posición: grupo ("" &amp; AN1014 &amp; ""), grado ("" &amp; AO1014 &amp; "") y media ("" &amp; AP1014 &amp; ""). Puntajes Primer Simulacro: Global "" &amp; K1014 &amp; "", Mat "" &amp; "&amp;"O4 &amp; "", Cien "" &amp; P1014 &amp; "", Soc "" &amp; Q1014 &amp; "", Lec "" &amp; R1014 &amp; "", Ing "" &amp; S1014 &amp; "". Puntajes Segundo Simulacro: Global "" &amp; Y1014 &amp; "", Mat "" &amp; AC1014 &amp; "", Cien "" &amp; AD1014 &amp; "", Soc "" &amp; AE1014 &amp; "", Lec "" &amp; AF1014 &amp; "", Ing "" &amp; AG1014 &amp; "". Escribe un mensaje motivador"&amp;" y breve (máximo 4 líneas)."")
"),"=AI(""Actúa como un tutor académico y dirígete personalmente al estudiante "" &amp; I1014 &amp; "" "" &amp; J1014 &amp; "" "" &amp; G1014 &amp; "" "" &amp; H1014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AM1014 &amp; ""'. Diferencias por área: Matemáticas ("" &amp; AQ1014 &amp; ""), Ciencias Natur"&amp;"ales ("" &amp; AR1014 &amp; ""), Sociales ("" &amp; AS1014 &amp; ""), Lectura Crítica ("" &amp; AT1014 &amp; "") e Inglés ("" &amp; AU1014 &amp; ""). Variación en posición: grupo ("" &amp; AN1014 &amp; ""), grado ("" &amp; AO1014 &amp; "") y media ("" &amp; AP1014 &amp; ""). Puntajes Primer Simulacro: Global "" &amp; K1014 &amp; "", Mat "" &amp;"&amp;" O1014 &amp; "", Cien "" &amp; P1014 &amp; "", Soc "" &amp; Q1014 &amp; "", Lec "" &amp; R1014 &amp; "", Ing "" &amp; S1014 &amp; "". Puntajes Segundo Simulacro: Global "" &amp; Y1014 &amp; "", Mat "" &amp; AC1014 &amp; "", Cien "" &amp; AD1014 &amp; "", Soc "" &amp; AE1014 &amp; "", Lec "" &amp; AF1014 &amp; "", Ing "" &amp; AG1014 &amp; "". Escribe un mensaje motivado"&amp;"r y breve (máximo 4 líneas)."")
")</f>
        <v/>
      </c>
    </row>
    <row r="1015" ht="15.75" customHeight="1" s="42">
      <c r="A1015" s="93" t="n"/>
      <c r="B1015" s="94" t="inlineStr">
        <is>
          <t>Bachillerato</t>
        </is>
      </c>
      <c r="C1015" s="94" t="inlineStr">
        <is>
          <t>CM9</t>
        </is>
      </c>
      <c r="D1015" s="94" t="n"/>
      <c r="E1015" s="95" t="n"/>
      <c r="F1015" s="96">
        <f>TRIM(G1015&amp;" "&amp;H1015&amp;" "&amp;I1015&amp;" "&amp;J1015)</f>
        <v/>
      </c>
      <c r="G1015" s="94" t="inlineStr">
        <is>
          <t>David</t>
        </is>
      </c>
      <c r="H1015" s="94" t="inlineStr">
        <is>
          <t>Quiceno</t>
        </is>
      </c>
      <c r="I1015" s="94" t="inlineStr">
        <is>
          <t>Isabel</t>
        </is>
      </c>
      <c r="J1015" s="97" t="inlineStr">
        <is>
          <t>Cristina</t>
        </is>
      </c>
      <c r="K1015" s="98">
        <f>IF(SUM(O1015:S1015)=0, "", ROUND(((O1015*3+P1015*3+Q1015*3+R1015*3+S1015*1)/13)*5,0))</f>
        <v/>
      </c>
      <c r="L1015" s="99">
        <f>IF(OR($C1015="",K1015=""),"",COUNTIFS($C$4:$C$1500,$C1015,K$4:K$1500,"&gt;"&amp;K1015)+1)</f>
        <v/>
      </c>
      <c r="M1015" s="99">
        <f>IF(OR($C1015="",K1015=""),"",IF(AND($C1015&gt;=1001,$C1015&lt;=1005),COUNTIFS($C$4:$C$1500,"&gt;=1001",$C$4:$C$1500,"&lt;=1005",K$4:K$1500,"&gt;"&amp;K1015)+1,IF(AND($C1015&gt;=1101,$C1015&lt;=1105),COUNTIFS($C$4:$C$1500,"&gt;=1101",$C$4:$C$1500,"&lt;=1105",K$4:K$1500,"&gt;"&amp;K1015)+1,IF(AND($C1015&gt;=901,$C1015&lt;=905),COUNTIFS($C$4:$C$1500,"&gt;=901",$C$4:$C$1500,"&lt;=905",K$4:K$1500,"&gt;"&amp;K1015)+1,IF(AND($C1015&gt;=801,$C1015&lt;=805),COUNTIFS($C$4:$C$1500,"&gt;=801",$C$4:$C$1500,"&lt;=805",K$4:K$1500,"&gt;"&amp;K1015)+1,IF(AND($C1015&gt;=701,$C1015&lt;=705),COUNTIFS($C$4:$C$1500,"&gt;=701",$C$4:$C$1500,"&lt;=705",K$4:K$1500,"&gt;"&amp;K1015)+1,IF(AND($C1015&gt;=601,$C1015&lt;=606),COUNTIFS($C$4:$C$1500,"&gt;=601",$C$4:$C$1500,"&lt;=606",K$4:K$1500,"&gt;"&amp;K1015)+1,"")))))))</f>
        <v/>
      </c>
      <c r="N1015" s="99">
        <f>IF(OR($C1015="",K1015=""),"",IF(OR(AND($C1015&gt;=1001,$C1015&lt;=1005),AND($C1015&gt;=1101,$C1015&lt;=1105)),COUNTIFS($C$4:$C$1500,"&gt;=1001",$C$4:$C$1500,"&lt;=1005",K$4:K$1500,"&gt;"&amp;K1015)+COUNTIFS($C$4:$C$1500,"&gt;=1101",$C$4:$C$1500,"&lt;=1105",K$4:K$1500,"&gt;"&amp;K1015)+1,""))</f>
        <v/>
      </c>
      <c r="O1015" s="94" t="n">
        <v>54.5</v>
      </c>
      <c r="P1015" s="94" t="n">
        <v>40.95</v>
      </c>
      <c r="Q1015" s="94" t="n">
        <v>71.75</v>
      </c>
      <c r="R1015" s="94" t="n">
        <v>30</v>
      </c>
      <c r="S1015" s="94" t="n">
        <v>50.63</v>
      </c>
      <c r="T1015" s="99">
        <f>IF(AND(O1015&gt;0,O1015&lt;36),1,IF(AND(O1015&gt;=36,O1015&lt;51),2,IF(AND(O1015&gt;=51,O1015&lt;71),3,IF(AND(O1015&gt;=71,O1015&lt;=100),4,))))</f>
        <v/>
      </c>
      <c r="U1015" s="99">
        <f>IF(AND(P1015&gt;0,P1015&lt;41),1,IF(AND(P1015&gt;=41,P1015&lt;56),2,IF(AND(P1015&gt;=56,P1015&lt;71),3,IF(AND(P1015&gt;=71,P1015&lt;=100),4,))))</f>
        <v/>
      </c>
      <c r="V1015" s="99">
        <f>IF(AND(Q1015&gt;0,Q1015&lt;41),1,IF(AND(Q1015&gt;=41,Q1015&lt;56),2,IF(AND(Q1015&gt;=56,Q1015&lt;71),3,IF(AND(Q1015&gt;=71,Q1015&lt;=100),4,))))</f>
        <v/>
      </c>
      <c r="W1015" s="99">
        <f>IF(AND(R1015&gt;0,R1015&lt;36),1,IF(AND(R1015&gt;=36,R1015&lt;51),2,IF(AND(R1015&gt;=51,R1015&lt;66),3,IF(AND(R1015&gt;=66,R1015&lt;=100),4,))))</f>
        <v/>
      </c>
      <c r="X1015" s="100">
        <f>IF(AND(S1015&gt;0,S1015&lt;37),1,IF(AND(S1015&gt;=37,S1015&lt;58),2,IF(AND(S1015&gt;=58,S1015&lt;71),3,IF(AND(S1015&gt;=71,S1015&lt;=100),4,))))</f>
        <v/>
      </c>
      <c r="Y1015" s="101">
        <f>IF(SUM(AC1015:AG1015)=0, "", ROUND(((AC1015*3+AD1015*3+AE1015*3+AF1015*3+AG1015*1)/13)*5,0))</f>
        <v/>
      </c>
      <c r="Z1015" s="99">
        <f>IF(OR($C1015="",Y1015=""),"",COUNTIFS($C$4:$C$1500,$C1015,Y$4:Y$1500,"&gt;"&amp;Y1015)+1)</f>
        <v/>
      </c>
      <c r="AA1015" s="99">
        <f>IF(OR($C1015="",Y1015=""),"",IF(AND($C1015&gt;=1001,$C1015&lt;=1005),COUNTIFS($C$4:$C$1500,"&gt;=1001",$C$4:$C$1500,"&lt;=1005",Y$4:Y$1500,"&gt;"&amp;Y1015)+1,IF(AND($C1015&gt;=1101,$C1015&lt;=1105),COUNTIFS($C$4:$C$1500,"&gt;=1101",$C$4:$C$1500,"&lt;=1105",Y$4:Y$1500,"&gt;"&amp;Y1015)+1,IF(AND($C1015&gt;=901,$C1015&lt;=905),COUNTIFS($C$4:$C$1500,"&gt;=901",$C$4:$C$1500,"&lt;=905",Y$4:Y$1500,"&gt;"&amp;Y1015)+1,IF(AND($C1015&gt;=801,$C1015&lt;=805),COUNTIFS($C$4:$C$1500,"&gt;=801",$C$4:$C$1500,"&lt;=805",Y$4:Y$1500,"&gt;"&amp;Y1015)+1,IF(AND($C1015&gt;=701,$C1015&lt;=705),COUNTIFS($C$4:$C$1500,"&gt;=701",$C$4:$C$1500,"&lt;=705",Y$4:Y$1500,"&gt;"&amp;Y1015)+1,IF(AND($C1015&gt;=601,$C1015&lt;=606),COUNTIFS($C$4:$C$1500,"&gt;=601",$C$4:$C$1500,"&lt;=606",Y$4:Y$1500,"&gt;"&amp;Y1015)+1,"")))))))</f>
        <v/>
      </c>
      <c r="AB1015" s="99">
        <f>IF(OR($C1015="",Y1015=""),"",IF(OR(AND($C1015&gt;=1001,$C1015&lt;=1005),AND($C1015&gt;=1101,$C1015&lt;=1105)),COUNTIFS($C$4:$C$1500,"&gt;=1001",$C$4:$C$1500,"&lt;=1005",Y$4:Y$1500,"&gt;"&amp;Y1015)+COUNTIFS($C$4:$C$1500,"&gt;=1101",$C$4:$C$1500,"&lt;=1105",Y$4:Y$1500,"&gt;"&amp;Y1015)+1,""))</f>
        <v/>
      </c>
      <c r="AC1015" s="94" t="n">
        <v>32</v>
      </c>
      <c r="AD1015" s="94" t="n">
        <v>36.31</v>
      </c>
      <c r="AE1015" s="94" t="n">
        <v>33.25</v>
      </c>
      <c r="AF1015" s="94" t="n">
        <v>25</v>
      </c>
      <c r="AG1015" s="94" t="n">
        <v>40</v>
      </c>
      <c r="AH1015" s="99">
        <f>IF(AND(AC1015&gt;0,AC1015&lt;36),1,IF(AND(AC1015&gt;=36,AC1015&lt;51),2,IF(AND(AC1015&gt;=51,AC1015&lt;71),3,IF(AND(AC1015&gt;=71,AC1015&lt;=100),4,))))</f>
        <v/>
      </c>
      <c r="AI1015" s="99">
        <f>IF(AND(AD1015&gt;0,AD1015&lt;41),1,IF(AND(AD1015&gt;=41,AD1015&lt;56),2,IF(AND(AD1015&gt;=56,AD1015&lt;71),3,IF(AND(AD1015&gt;=71,AD1015&lt;=100),4,))))</f>
        <v/>
      </c>
      <c r="AJ1015" s="99">
        <f>IF(AND(AE1015&gt;0,AE1015&lt;41),1,IF(AND(AE1015&gt;=41,AE1015&lt;56),2,IF(AND(AE1015&gt;=56,AE1015&lt;71),3,IF(AND(AE1015&gt;=71,AE1015&lt;=100),4,))))</f>
        <v/>
      </c>
      <c r="AK1015" s="99">
        <f>IF(AND(AF1015&gt;0,AF1015&lt;36),1,IF(AND(AF1015&gt;=36,AF1015&lt;51),2,IF(AND(AF1015&gt;=51,AF1015&lt;66),3,IF(AND(AF1015&gt;=66,AF1015&lt;=100),4,))))</f>
        <v/>
      </c>
      <c r="AL1015" s="100">
        <f>IF(AND(AG1015&gt;0,AG1015&lt;37),1,IF(AND(AG1015&gt;=37,AG1015&lt;58),2,IF(AND(AG1015&gt;=58,AG1015&lt;71),3,IF(AND(AG1015&gt;=71,AG1015&lt;=100),4,))))</f>
        <v/>
      </c>
      <c r="AM1015" s="101">
        <f>IF((Y1015&lt;&gt;"")*(K1015&lt;&gt;""),Y1015-K1015,"")</f>
        <v/>
      </c>
      <c r="AN1015" s="99">
        <f>IF((Z1015&lt;&gt;"")*(L1015&lt;&gt;""),Z1015-L1015,"")</f>
        <v/>
      </c>
      <c r="AO1015" s="99">
        <f>IF((AA1015&lt;&gt;"")*(M1015&lt;&gt;""),AA1015-M1015,"")</f>
        <v/>
      </c>
      <c r="AP1015" s="99">
        <f>IF((AB1015&lt;&gt;"")*(N1015&lt;&gt;""),AB1015-N1015,"")</f>
        <v/>
      </c>
      <c r="AQ1015" s="94">
        <f>IF((AC1015&lt;&gt;"")*(O1015&lt;&gt;""),AC1015-O1015,"")</f>
        <v/>
      </c>
      <c r="AR1015" s="94">
        <f>IF((AD1015&lt;&gt;"")*(P1015&lt;&gt;""),AD1015-P1015,"")</f>
        <v/>
      </c>
      <c r="AS1015" s="94">
        <f>IF((AE1015&lt;&gt;"")*(Q1015&lt;&gt;""),AE1015-Q1015,"")</f>
        <v/>
      </c>
      <c r="AT1015" s="94">
        <f>IF((AF1015&lt;&gt;"")*(R1015&lt;&gt;""),AF1015-R1015,"")</f>
        <v/>
      </c>
      <c r="AU1015" s="94">
        <f>IF((AG1015&lt;&gt;"")*(S1015&lt;&gt;""),AG1015-S1015,"")</f>
        <v/>
      </c>
      <c r="AV1015" s="99">
        <f>IF((AH1015&lt;&gt;"")*(T1015&lt;&gt;""),AH1015-T1015,"")</f>
        <v/>
      </c>
      <c r="AW1015" s="99">
        <f>IF((AI1015&lt;&gt;"")*(U1015&lt;&gt;""),AI1015-U1015,"")</f>
        <v/>
      </c>
      <c r="AX1015" s="99">
        <f>IF((AJ1015&lt;&gt;"")*(V1015&lt;&gt;""),AJ1015-V1015,"")</f>
        <v/>
      </c>
      <c r="AY1015" s="99">
        <f>IF((AK1015&lt;&gt;"")*(W1015&lt;&gt;""),AK1015-W1015,"")</f>
        <v/>
      </c>
      <c r="AZ1015" s="102">
        <f>IF((AL1015&lt;&gt;"")*(X1015&lt;&gt;""),AL1015-X1015,"")</f>
        <v/>
      </c>
      <c r="BA1015" s="50">
        <f>IFERROR(__xludf.dummyfunction("AI(""Actúa como un tutor académico y dirígete personalmente al estudiante "" &amp; I1015 &amp; "" "" &amp; J1015 &amp; "" "" &amp; G1015 &amp; "" "" &amp; H1015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AM1015 &amp; ""'. Diferencias por área: Matemáticas ("" &amp; AQ1015 &amp; ""), Ciencias Natura"&amp;"les ("" &amp; AR1015 &amp; ""), Sociales ("" &amp; AS1015 &amp; ""), Lectura Crítica ("" &amp; AT1015 &amp; "") e Inglés ("" &amp; AU1015 &amp; ""). Variación en posición: grupo ("" &amp; AN1015 &amp; ""), grado ("" &amp; AO1015 &amp; "") y media ("" &amp; AP1015 &amp; ""). Puntajes Primer Simulacro: Global "" &amp; K1015 &amp; "", Mat "" &amp; "&amp;"O4 &amp; "", Cien "" &amp; P1015 &amp; "", Soc "" &amp; Q1015 &amp; "", Lec "" &amp; R1015 &amp; "", Ing "" &amp; S1015 &amp; "". Puntajes Segundo Simulacro: Global "" &amp; Y1015 &amp; "", Mat "" &amp; AC1015 &amp; "", Cien "" &amp; AD1015 &amp; "", Soc "" &amp; AE1015 &amp; "", Lec "" &amp; AF1015 &amp; "", Ing "" &amp; AG1015 &amp; "". Escribe un mensaje motivador"&amp;" y breve (máximo 4 líneas)."")
"),"=AI(""Actúa como un tutor académico y dirígete personalmente al estudiante "" &amp; I1015 &amp; "" "" &amp; J1015 &amp; "" "" &amp; G1015 &amp; "" "" &amp; H1015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AM1015 &amp; ""'. Diferencias por área: Matemáticas ("" &amp; AQ1015 &amp; ""), Ciencias Natur"&amp;"ales ("" &amp; AR1015 &amp; ""), Sociales ("" &amp; AS1015 &amp; ""), Lectura Crítica ("" &amp; AT1015 &amp; "") e Inglés ("" &amp; AU1015 &amp; ""). Variación en posición: grupo ("" &amp; AN1015 &amp; ""), grado ("" &amp; AO1015 &amp; "") y media ("" &amp; AP1015 &amp; ""). Puntajes Primer Simulacro: Global "" &amp; K1015 &amp; "", Mat "" &amp;"&amp;" O1015 &amp; "", Cien "" &amp; P1015 &amp; "", Soc "" &amp; Q1015 &amp; "", Lec "" &amp; R1015 &amp; "", Ing "" &amp; S1015 &amp; "". Puntajes Segundo Simulacro: Global "" &amp; Y1015 &amp; "", Mat "" &amp; AC1015 &amp; "", Cien "" &amp; AD1015 &amp; "", Soc "" &amp; AE1015 &amp; "", Lec "" &amp; AF1015 &amp; "", Ing "" &amp; AG1015 &amp; "". Escribe un mensaje motivado"&amp;"r y breve (máximo 4 líneas)."")
")</f>
        <v/>
      </c>
    </row>
    <row r="1016" ht="15.75" customHeight="1" s="42">
      <c r="A1016" s="93" t="n"/>
      <c r="B1016" s="94" t="inlineStr">
        <is>
          <t>Bachillerato</t>
        </is>
      </c>
      <c r="C1016" s="94" t="inlineStr">
        <is>
          <t>CM9</t>
        </is>
      </c>
      <c r="D1016" s="94" t="n"/>
      <c r="E1016" s="95" t="n"/>
      <c r="F1016" s="96">
        <f>TRIM(G1016&amp;" "&amp;H1016&amp;" "&amp;I1016&amp;" "&amp;J1016)</f>
        <v/>
      </c>
      <c r="G1016" s="94" t="inlineStr">
        <is>
          <t>Gutiérrez</t>
        </is>
      </c>
      <c r="H1016" s="94" t="inlineStr">
        <is>
          <t>Giraldo</t>
        </is>
      </c>
      <c r="I1016" s="94" t="inlineStr">
        <is>
          <t>Jhon</t>
        </is>
      </c>
      <c r="J1016" s="97" t="inlineStr">
        <is>
          <t>Arley</t>
        </is>
      </c>
      <c r="K1016" s="98">
        <f>IF(SUM(O1016:S1016)=0, "", ROUND(((O1016*3+P1016*3+Q1016*3+R1016*3+S1016*1)/13)*5,0))</f>
        <v/>
      </c>
      <c r="L1016" s="99">
        <f>IF(OR($C1016="",K1016=""),"",COUNTIFS($C$4:$C$1500,$C1016,K$4:K$1500,"&gt;"&amp;K1016)+1)</f>
        <v/>
      </c>
      <c r="M1016" s="99">
        <f>IF(OR($C1016="",K1016=""),"",IF(AND($C1016&gt;=1001,$C1016&lt;=1005),COUNTIFS($C$4:$C$1500,"&gt;=1001",$C$4:$C$1500,"&lt;=1005",K$4:K$1500,"&gt;"&amp;K1016)+1,IF(AND($C1016&gt;=1101,$C1016&lt;=1105),COUNTIFS($C$4:$C$1500,"&gt;=1101",$C$4:$C$1500,"&lt;=1105",K$4:K$1500,"&gt;"&amp;K1016)+1,IF(AND($C1016&gt;=901,$C1016&lt;=905),COUNTIFS($C$4:$C$1500,"&gt;=901",$C$4:$C$1500,"&lt;=905",K$4:K$1500,"&gt;"&amp;K1016)+1,IF(AND($C1016&gt;=801,$C1016&lt;=805),COUNTIFS($C$4:$C$1500,"&gt;=801",$C$4:$C$1500,"&lt;=805",K$4:K$1500,"&gt;"&amp;K1016)+1,IF(AND($C1016&gt;=701,$C1016&lt;=705),COUNTIFS($C$4:$C$1500,"&gt;=701",$C$4:$C$1500,"&lt;=705",K$4:K$1500,"&gt;"&amp;K1016)+1,IF(AND($C1016&gt;=601,$C1016&lt;=606),COUNTIFS($C$4:$C$1500,"&gt;=601",$C$4:$C$1500,"&lt;=606",K$4:K$1500,"&gt;"&amp;K1016)+1,"")))))))</f>
        <v/>
      </c>
      <c r="N1016" s="99">
        <f>IF(OR($C1016="",K1016=""),"",IF(OR(AND($C1016&gt;=1001,$C1016&lt;=1005),AND($C1016&gt;=1101,$C1016&lt;=1105)),COUNTIFS($C$4:$C$1500,"&gt;=1001",$C$4:$C$1500,"&lt;=1005",K$4:K$1500,"&gt;"&amp;K1016)+COUNTIFS($C$4:$C$1500,"&gt;=1101",$C$4:$C$1500,"&lt;=1105",K$4:K$1500,"&gt;"&amp;K1016)+1,""))</f>
        <v/>
      </c>
      <c r="O1016" s="94" t="n">
        <v>44.38</v>
      </c>
      <c r="P1016" s="94" t="n">
        <v>46.4</v>
      </c>
      <c r="Q1016" s="94" t="n">
        <v>45</v>
      </c>
      <c r="R1016" s="94" t="n">
        <v>30</v>
      </c>
      <c r="S1016" s="94" t="n">
        <v>50.63</v>
      </c>
      <c r="T1016" s="99">
        <f>IF(AND(O1016&gt;0,O1016&lt;36),1,IF(AND(O1016&gt;=36,O1016&lt;51),2,IF(AND(O1016&gt;=51,O1016&lt;71),3,IF(AND(O1016&gt;=71,O1016&lt;=100),4,))))</f>
        <v/>
      </c>
      <c r="U1016" s="99">
        <f>IF(AND(P1016&gt;0,P1016&lt;41),1,IF(AND(P1016&gt;=41,P1016&lt;56),2,IF(AND(P1016&gt;=56,P1016&lt;71),3,IF(AND(P1016&gt;=71,P1016&lt;=100),4,))))</f>
        <v/>
      </c>
      <c r="V1016" s="99">
        <f>IF(AND(Q1016&gt;0,Q1016&lt;41),1,IF(AND(Q1016&gt;=41,Q1016&lt;56),2,IF(AND(Q1016&gt;=56,Q1016&lt;71),3,IF(AND(Q1016&gt;=71,Q1016&lt;=100),4,))))</f>
        <v/>
      </c>
      <c r="W1016" s="99">
        <f>IF(AND(R1016&gt;0,R1016&lt;36),1,IF(AND(R1016&gt;=36,R1016&lt;51),2,IF(AND(R1016&gt;=51,R1016&lt;66),3,IF(AND(R1016&gt;=66,R1016&lt;=100),4,))))</f>
        <v/>
      </c>
      <c r="X1016" s="100">
        <f>IF(AND(S1016&gt;0,S1016&lt;37),1,IF(AND(S1016&gt;=37,S1016&lt;58),2,IF(AND(S1016&gt;=58,S1016&lt;71),3,IF(AND(S1016&gt;=71,S1016&lt;=100),4,))))</f>
        <v/>
      </c>
      <c r="Y1016" s="101">
        <f>IF(SUM(AC1016:AG1016)=0, "", ROUND(((AC1016*3+AD1016*3+AE1016*3+AF1016*3+AG1016*1)/13)*5,0))</f>
        <v/>
      </c>
      <c r="Z1016" s="99">
        <f>IF(OR($C1016="",Y1016=""),"",COUNTIFS($C$4:$C$1500,$C1016,Y$4:Y$1500,"&gt;"&amp;Y1016)+1)</f>
        <v/>
      </c>
      <c r="AA1016" s="99">
        <f>IF(OR($C1016="",Y1016=""),"",IF(AND($C1016&gt;=1001,$C1016&lt;=1005),COUNTIFS($C$4:$C$1500,"&gt;=1001",$C$4:$C$1500,"&lt;=1005",Y$4:Y$1500,"&gt;"&amp;Y1016)+1,IF(AND($C1016&gt;=1101,$C1016&lt;=1105),COUNTIFS($C$4:$C$1500,"&gt;=1101",$C$4:$C$1500,"&lt;=1105",Y$4:Y$1500,"&gt;"&amp;Y1016)+1,IF(AND($C1016&gt;=901,$C1016&lt;=905),COUNTIFS($C$4:$C$1500,"&gt;=901",$C$4:$C$1500,"&lt;=905",Y$4:Y$1500,"&gt;"&amp;Y1016)+1,IF(AND($C1016&gt;=801,$C1016&lt;=805),COUNTIFS($C$4:$C$1500,"&gt;=801",$C$4:$C$1500,"&lt;=805",Y$4:Y$1500,"&gt;"&amp;Y1016)+1,IF(AND($C1016&gt;=701,$C1016&lt;=705),COUNTIFS($C$4:$C$1500,"&gt;=701",$C$4:$C$1500,"&lt;=705",Y$4:Y$1500,"&gt;"&amp;Y1016)+1,IF(AND($C1016&gt;=601,$C1016&lt;=606),COUNTIFS($C$4:$C$1500,"&gt;=601",$C$4:$C$1500,"&lt;=606",Y$4:Y$1500,"&gt;"&amp;Y1016)+1,"")))))))</f>
        <v/>
      </c>
      <c r="AB1016" s="99">
        <f>IF(OR($C1016="",Y1016=""),"",IF(OR(AND($C1016&gt;=1001,$C1016&lt;=1005),AND($C1016&gt;=1101,$C1016&lt;=1105)),COUNTIFS($C$4:$C$1500,"&gt;=1001",$C$4:$C$1500,"&lt;=1005",Y$4:Y$1500,"&gt;"&amp;Y1016)+COUNTIFS($C$4:$C$1500,"&gt;=1101",$C$4:$C$1500,"&lt;=1105",Y$4:Y$1500,"&gt;"&amp;Y1016)+1,""))</f>
        <v/>
      </c>
      <c r="AC1016" s="94" t="n">
        <v>60.25</v>
      </c>
      <c r="AD1016" s="94" t="n">
        <v>36.31</v>
      </c>
      <c r="AE1016" s="94" t="n">
        <v>36.13</v>
      </c>
      <c r="AF1016" s="94" t="n">
        <v>45</v>
      </c>
      <c r="AG1016" s="94" t="n">
        <v>60</v>
      </c>
      <c r="AH1016" s="99">
        <f>IF(AND(AC1016&gt;0,AC1016&lt;36),1,IF(AND(AC1016&gt;=36,AC1016&lt;51),2,IF(AND(AC1016&gt;=51,AC1016&lt;71),3,IF(AND(AC1016&gt;=71,AC1016&lt;=100),4,))))</f>
        <v/>
      </c>
      <c r="AI1016" s="99">
        <f>IF(AND(AD1016&gt;0,AD1016&lt;41),1,IF(AND(AD1016&gt;=41,AD1016&lt;56),2,IF(AND(AD1016&gt;=56,AD1016&lt;71),3,IF(AND(AD1016&gt;=71,AD1016&lt;=100),4,))))</f>
        <v/>
      </c>
      <c r="AJ1016" s="99">
        <f>IF(AND(AE1016&gt;0,AE1016&lt;41),1,IF(AND(AE1016&gt;=41,AE1016&lt;56),2,IF(AND(AE1016&gt;=56,AE1016&lt;71),3,IF(AND(AE1016&gt;=71,AE1016&lt;=100),4,))))</f>
        <v/>
      </c>
      <c r="AK1016" s="99">
        <f>IF(AND(AF1016&gt;0,AF1016&lt;36),1,IF(AND(AF1016&gt;=36,AF1016&lt;51),2,IF(AND(AF1016&gt;=51,AF1016&lt;66),3,IF(AND(AF1016&gt;=66,AF1016&lt;=100),4,))))</f>
        <v/>
      </c>
      <c r="AL1016" s="100">
        <f>IF(AND(AG1016&gt;0,AG1016&lt;37),1,IF(AND(AG1016&gt;=37,AG1016&lt;58),2,IF(AND(AG1016&gt;=58,AG1016&lt;71),3,IF(AND(AG1016&gt;=71,AG1016&lt;=100),4,))))</f>
        <v/>
      </c>
      <c r="AM1016" s="101">
        <f>IF((Y1016&lt;&gt;"")*(K1016&lt;&gt;""),Y1016-K1016,"")</f>
        <v/>
      </c>
      <c r="AN1016" s="99">
        <f>IF((Z1016&lt;&gt;"")*(L1016&lt;&gt;""),Z1016-L1016,"")</f>
        <v/>
      </c>
      <c r="AO1016" s="99">
        <f>IF((AA1016&lt;&gt;"")*(M1016&lt;&gt;""),AA1016-M1016,"")</f>
        <v/>
      </c>
      <c r="AP1016" s="99">
        <f>IF((AB1016&lt;&gt;"")*(N1016&lt;&gt;""),AB1016-N1016,"")</f>
        <v/>
      </c>
      <c r="AQ1016" s="94">
        <f>IF((AC1016&lt;&gt;"")*(O1016&lt;&gt;""),AC1016-O1016,"")</f>
        <v/>
      </c>
      <c r="AR1016" s="94">
        <f>IF((AD1016&lt;&gt;"")*(P1016&lt;&gt;""),AD1016-P1016,"")</f>
        <v/>
      </c>
      <c r="AS1016" s="94">
        <f>IF((AE1016&lt;&gt;"")*(Q1016&lt;&gt;""),AE1016-Q1016,"")</f>
        <v/>
      </c>
      <c r="AT1016" s="94">
        <f>IF((AF1016&lt;&gt;"")*(R1016&lt;&gt;""),AF1016-R1016,"")</f>
        <v/>
      </c>
      <c r="AU1016" s="94">
        <f>IF((AG1016&lt;&gt;"")*(S1016&lt;&gt;""),AG1016-S1016,"")</f>
        <v/>
      </c>
      <c r="AV1016" s="99">
        <f>IF((AH1016&lt;&gt;"")*(T1016&lt;&gt;""),AH1016-T1016,"")</f>
        <v/>
      </c>
      <c r="AW1016" s="99">
        <f>IF((AI1016&lt;&gt;"")*(U1016&lt;&gt;""),AI1016-U1016,"")</f>
        <v/>
      </c>
      <c r="AX1016" s="99">
        <f>IF((AJ1016&lt;&gt;"")*(V1016&lt;&gt;""),AJ1016-V1016,"")</f>
        <v/>
      </c>
      <c r="AY1016" s="99">
        <f>IF((AK1016&lt;&gt;"")*(W1016&lt;&gt;""),AK1016-W1016,"")</f>
        <v/>
      </c>
      <c r="AZ1016" s="102">
        <f>IF((AL1016&lt;&gt;"")*(X1016&lt;&gt;""),AL1016-X1016,"")</f>
        <v/>
      </c>
      <c r="BA1016" s="50">
        <f>IFERROR(__xludf.dummyfunction("AI(""Actúa como un tutor académico y dirígete personalmente al estudiante "" &amp; I1016 &amp; "" "" &amp; J1016 &amp; "" "" &amp; G1016 &amp; "" "" &amp; H1016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AM1016 &amp; ""'. Diferencias por área: Matemáticas ("" &amp; AQ1016 &amp; ""), Ciencias Natura"&amp;"les ("" &amp; AR1016 &amp; ""), Sociales ("" &amp; AS1016 &amp; ""), Lectura Crítica ("" &amp; AT1016 &amp; "") e Inglés ("" &amp; AU1016 &amp; ""). Variación en posición: grupo ("" &amp; AN1016 &amp; ""), grado ("" &amp; AO1016 &amp; "") y media ("" &amp; AP1016 &amp; ""). Puntajes Primer Simulacro: Global "" &amp; K1016 &amp; "", Mat "" &amp; "&amp;"O4 &amp; "", Cien "" &amp; P1016 &amp; "", Soc "" &amp; Q1016 &amp; "", Lec "" &amp; R1016 &amp; "", Ing "" &amp; S1016 &amp; "". Puntajes Segundo Simulacro: Global "" &amp; Y1016 &amp; "", Mat "" &amp; AC1016 &amp; "", Cien "" &amp; AD1016 &amp; "", Soc "" &amp; AE1016 &amp; "", Lec "" &amp; AF1016 &amp; "", Ing "" &amp; AG1016 &amp; "". Escribe un mensaje motivador"&amp;" y breve (máximo 4 líneas)."")
"),"=AI(""Actúa como un tutor académico y dirígete personalmente al estudiante "" &amp; I1016 &amp; "" "" &amp; J1016 &amp; "" "" &amp; G1016 &amp; "" "" &amp; H1016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AM1016 &amp; ""'. Diferencias por área: Matemáticas ("" &amp; AQ1016 &amp; ""), Ciencias Natur"&amp;"ales ("" &amp; AR1016 &amp; ""), Sociales ("" &amp; AS1016 &amp; ""), Lectura Crítica ("" &amp; AT1016 &amp; "") e Inglés ("" &amp; AU1016 &amp; ""). Variación en posición: grupo ("" &amp; AN1016 &amp; ""), grado ("" &amp; AO1016 &amp; "") y media ("" &amp; AP1016 &amp; ""). Puntajes Primer Simulacro: Global "" &amp; K1016 &amp; "", Mat "" &amp;"&amp;" O1016 &amp; "", Cien "" &amp; P1016 &amp; "", Soc "" &amp; Q1016 &amp; "", Lec "" &amp; R1016 &amp; "", Ing "" &amp; S1016 &amp; "". Puntajes Segundo Simulacro: Global "" &amp; Y1016 &amp; "", Mat "" &amp; AC1016 &amp; "", Cien "" &amp; AD1016 &amp; "", Soc "" &amp; AE1016 &amp; "", Lec "" &amp; AF1016 &amp; "", Ing "" &amp; AG1016 &amp; "". Escribe un mensaje motivado"&amp;"r y breve (máximo 4 líneas)."")
")</f>
        <v/>
      </c>
    </row>
    <row r="1017" ht="15.75" customHeight="1" s="42">
      <c r="A1017" s="93" t="n"/>
      <c r="B1017" s="94" t="inlineStr">
        <is>
          <t>Bachillerato</t>
        </is>
      </c>
      <c r="C1017" s="94" t="inlineStr">
        <is>
          <t>CM9</t>
        </is>
      </c>
      <c r="D1017" s="94" t="n"/>
      <c r="E1017" s="95" t="n"/>
      <c r="F1017" s="96">
        <f>TRIM(G1017&amp;" "&amp;H1017&amp;" "&amp;I1017&amp;" "&amp;J1017)</f>
        <v/>
      </c>
      <c r="G1017" s="94" t="inlineStr">
        <is>
          <t>Hinestroza</t>
        </is>
      </c>
      <c r="H1017" s="94" t="inlineStr">
        <is>
          <t>Quinto</t>
        </is>
      </c>
      <c r="I1017" s="94" t="inlineStr">
        <is>
          <t>Yalmar</t>
        </is>
      </c>
      <c r="J1017" s="97" t="inlineStr">
        <is>
          <t>Andres</t>
        </is>
      </c>
      <c r="K1017" s="98">
        <f>IF(SUM(O1017:S1017)=0, "", ROUND(((O1017*3+P1017*3+Q1017*3+R1017*3+S1017*1)/13)*5,0))</f>
        <v/>
      </c>
      <c r="L1017" s="99">
        <f>IF(OR($C1017="",K1017=""),"",COUNTIFS($C$4:$C$1500,$C1017,K$4:K$1500,"&gt;"&amp;K1017)+1)</f>
        <v/>
      </c>
      <c r="M1017" s="99">
        <f>IF(OR($C1017="",K1017=""),"",IF(AND($C1017&gt;=1001,$C1017&lt;=1005),COUNTIFS($C$4:$C$1500,"&gt;=1001",$C$4:$C$1500,"&lt;=1005",K$4:K$1500,"&gt;"&amp;K1017)+1,IF(AND($C1017&gt;=1101,$C1017&lt;=1105),COUNTIFS($C$4:$C$1500,"&gt;=1101",$C$4:$C$1500,"&lt;=1105",K$4:K$1500,"&gt;"&amp;K1017)+1,IF(AND($C1017&gt;=901,$C1017&lt;=905),COUNTIFS($C$4:$C$1500,"&gt;=901",$C$4:$C$1500,"&lt;=905",K$4:K$1500,"&gt;"&amp;K1017)+1,IF(AND($C1017&gt;=801,$C1017&lt;=805),COUNTIFS($C$4:$C$1500,"&gt;=801",$C$4:$C$1500,"&lt;=805",K$4:K$1500,"&gt;"&amp;K1017)+1,IF(AND($C1017&gt;=701,$C1017&lt;=705),COUNTIFS($C$4:$C$1500,"&gt;=701",$C$4:$C$1500,"&lt;=705",K$4:K$1500,"&gt;"&amp;K1017)+1,IF(AND($C1017&gt;=601,$C1017&lt;=606),COUNTIFS($C$4:$C$1500,"&gt;=601",$C$4:$C$1500,"&lt;=606",K$4:K$1500,"&gt;"&amp;K1017)+1,"")))))))</f>
        <v/>
      </c>
      <c r="N1017" s="99">
        <f>IF(OR($C1017="",K1017=""),"",IF(OR(AND($C1017&gt;=1001,$C1017&lt;=1005),AND($C1017&gt;=1101,$C1017&lt;=1105)),COUNTIFS($C$4:$C$1500,"&gt;=1001",$C$4:$C$1500,"&lt;=1005",K$4:K$1500,"&gt;"&amp;K1017)+COUNTIFS($C$4:$C$1500,"&gt;=1101",$C$4:$C$1500,"&lt;=1105",K$4:K$1500,"&gt;"&amp;K1017)+1,""))</f>
        <v/>
      </c>
      <c r="O1017" s="94" t="n">
        <v>57.88</v>
      </c>
      <c r="P1017" s="94" t="n">
        <v>43.51</v>
      </c>
      <c r="Q1017" s="94" t="n">
        <v>20.13</v>
      </c>
      <c r="R1017" s="94" t="n">
        <v>30</v>
      </c>
      <c r="S1017" s="94" t="n">
        <v>33.75</v>
      </c>
      <c r="T1017" s="99">
        <f>IF(AND(O1017&gt;0,O1017&lt;36),1,IF(AND(O1017&gt;=36,O1017&lt;51),2,IF(AND(O1017&gt;=51,O1017&lt;71),3,IF(AND(O1017&gt;=71,O1017&lt;=100),4,))))</f>
        <v/>
      </c>
      <c r="U1017" s="99">
        <f>IF(AND(P1017&gt;0,P1017&lt;41),1,IF(AND(P1017&gt;=41,P1017&lt;56),2,IF(AND(P1017&gt;=56,P1017&lt;71),3,IF(AND(P1017&gt;=71,P1017&lt;=100),4,))))</f>
        <v/>
      </c>
      <c r="V1017" s="99">
        <f>IF(AND(Q1017&gt;0,Q1017&lt;41),1,IF(AND(Q1017&gt;=41,Q1017&lt;56),2,IF(AND(Q1017&gt;=56,Q1017&lt;71),3,IF(AND(Q1017&gt;=71,Q1017&lt;=100),4,))))</f>
        <v/>
      </c>
      <c r="W1017" s="99">
        <f>IF(AND(R1017&gt;0,R1017&lt;36),1,IF(AND(R1017&gt;=36,R1017&lt;51),2,IF(AND(R1017&gt;=51,R1017&lt;66),3,IF(AND(R1017&gt;=66,R1017&lt;=100),4,))))</f>
        <v/>
      </c>
      <c r="X1017" s="100">
        <f>IF(AND(S1017&gt;0,S1017&lt;37),1,IF(AND(S1017&gt;=37,S1017&lt;58),2,IF(AND(S1017&gt;=58,S1017&lt;71),3,IF(AND(S1017&gt;=71,S1017&lt;=100),4,))))</f>
        <v/>
      </c>
      <c r="Y1017" s="101">
        <f>IF(SUM(AC1017:AG1017)=0, "", ROUND(((AC1017*3+AD1017*3+AE1017*3+AF1017*3+AG1017*1)/13)*5,0))</f>
        <v/>
      </c>
      <c r="Z1017" s="99">
        <f>IF(OR($C1017="",Y1017=""),"",COUNTIFS($C$4:$C$1500,$C1017,Y$4:Y$1500,"&gt;"&amp;Y1017)+1)</f>
        <v/>
      </c>
      <c r="AA1017" s="99">
        <f>IF(OR($C1017="",Y1017=""),"",IF(AND($C1017&gt;=1001,$C1017&lt;=1005),COUNTIFS($C$4:$C$1500,"&gt;=1001",$C$4:$C$1500,"&lt;=1005",Y$4:Y$1500,"&gt;"&amp;Y1017)+1,IF(AND($C1017&gt;=1101,$C1017&lt;=1105),COUNTIFS($C$4:$C$1500,"&gt;=1101",$C$4:$C$1500,"&lt;=1105",Y$4:Y$1500,"&gt;"&amp;Y1017)+1,IF(AND($C1017&gt;=901,$C1017&lt;=905),COUNTIFS($C$4:$C$1500,"&gt;=901",$C$4:$C$1500,"&lt;=905",Y$4:Y$1500,"&gt;"&amp;Y1017)+1,IF(AND($C1017&gt;=801,$C1017&lt;=805),COUNTIFS($C$4:$C$1500,"&gt;=801",$C$4:$C$1500,"&lt;=805",Y$4:Y$1500,"&gt;"&amp;Y1017)+1,IF(AND($C1017&gt;=701,$C1017&lt;=705),COUNTIFS($C$4:$C$1500,"&gt;=701",$C$4:$C$1500,"&lt;=705",Y$4:Y$1500,"&gt;"&amp;Y1017)+1,IF(AND($C1017&gt;=601,$C1017&lt;=606),COUNTIFS($C$4:$C$1500,"&gt;=601",$C$4:$C$1500,"&lt;=606",Y$4:Y$1500,"&gt;"&amp;Y1017)+1,"")))))))</f>
        <v/>
      </c>
      <c r="AB1017" s="99">
        <f>IF(OR($C1017="",Y1017=""),"",IF(OR(AND($C1017&gt;=1001,$C1017&lt;=1005),AND($C1017&gt;=1101,$C1017&lt;=1105)),COUNTIFS($C$4:$C$1500,"&gt;=1001",$C$4:$C$1500,"&lt;=1005",Y$4:Y$1500,"&gt;"&amp;Y1017)+COUNTIFS($C$4:$C$1500,"&gt;=1101",$C$4:$C$1500,"&lt;=1105",Y$4:Y$1500,"&gt;"&amp;Y1017)+1,""))</f>
        <v/>
      </c>
      <c r="AC1017" s="94" t="n"/>
      <c r="AD1017" s="94" t="n"/>
      <c r="AE1017" s="94" t="n"/>
      <c r="AF1017" s="94" t="n"/>
      <c r="AG1017" s="94" t="n"/>
      <c r="AH1017" s="99">
        <f>IF(AND(AC1017&gt;0,AC1017&lt;36),1,IF(AND(AC1017&gt;=36,AC1017&lt;51),2,IF(AND(AC1017&gt;=51,AC1017&lt;71),3,IF(AND(AC1017&gt;=71,AC1017&lt;=100),4,))))</f>
        <v/>
      </c>
      <c r="AI1017" s="99">
        <f>IF(AND(AD1017&gt;0,AD1017&lt;41),1,IF(AND(AD1017&gt;=41,AD1017&lt;56),2,IF(AND(AD1017&gt;=56,AD1017&lt;71),3,IF(AND(AD1017&gt;=71,AD1017&lt;=100),4,))))</f>
        <v/>
      </c>
      <c r="AJ1017" s="99">
        <f>IF(AND(AE1017&gt;0,AE1017&lt;41),1,IF(AND(AE1017&gt;=41,AE1017&lt;56),2,IF(AND(AE1017&gt;=56,AE1017&lt;71),3,IF(AND(AE1017&gt;=71,AE1017&lt;=100),4,))))</f>
        <v/>
      </c>
      <c r="AK1017" s="99">
        <f>IF(AND(AF1017&gt;0,AF1017&lt;36),1,IF(AND(AF1017&gt;=36,AF1017&lt;51),2,IF(AND(AF1017&gt;=51,AF1017&lt;66),3,IF(AND(AF1017&gt;=66,AF1017&lt;=100),4,))))</f>
        <v/>
      </c>
      <c r="AL1017" s="100">
        <f>IF(AND(AG1017&gt;0,AG1017&lt;37),1,IF(AND(AG1017&gt;=37,AG1017&lt;58),2,IF(AND(AG1017&gt;=58,AG1017&lt;71),3,IF(AND(AG1017&gt;=71,AG1017&lt;=100),4,))))</f>
        <v/>
      </c>
      <c r="AM1017" s="101">
        <f>IF((Y1017&lt;&gt;"")*(K1017&lt;&gt;""),Y1017-K1017,"")</f>
        <v/>
      </c>
      <c r="AN1017" s="99">
        <f>IF((Z1017&lt;&gt;"")*(L1017&lt;&gt;""),Z1017-L1017,"")</f>
        <v/>
      </c>
      <c r="AO1017" s="99">
        <f>IF((AA1017&lt;&gt;"")*(M1017&lt;&gt;""),AA1017-M1017,"")</f>
        <v/>
      </c>
      <c r="AP1017" s="99">
        <f>IF((AB1017&lt;&gt;"")*(N1017&lt;&gt;""),AB1017-N1017,"")</f>
        <v/>
      </c>
      <c r="AQ1017" s="94">
        <f>IF((AC1017&lt;&gt;"")*(O1017&lt;&gt;""),AC1017-O1017,"")</f>
        <v/>
      </c>
      <c r="AR1017" s="94">
        <f>IF((AD1017&lt;&gt;"")*(P1017&lt;&gt;""),AD1017-P1017,"")</f>
        <v/>
      </c>
      <c r="AS1017" s="94">
        <f>IF((AE1017&lt;&gt;"")*(Q1017&lt;&gt;""),AE1017-Q1017,"")</f>
        <v/>
      </c>
      <c r="AT1017" s="94">
        <f>IF((AF1017&lt;&gt;"")*(R1017&lt;&gt;""),AF1017-R1017,"")</f>
        <v/>
      </c>
      <c r="AU1017" s="94">
        <f>IF((AG1017&lt;&gt;"")*(S1017&lt;&gt;""),AG1017-S1017,"")</f>
        <v/>
      </c>
      <c r="AV1017" s="99">
        <f>IF((AH1017&lt;&gt;"")*(T1017&lt;&gt;""),AH1017-T1017,"")</f>
        <v/>
      </c>
      <c r="AW1017" s="99">
        <f>IF((AI1017&lt;&gt;"")*(U1017&lt;&gt;""),AI1017-U1017,"")</f>
        <v/>
      </c>
      <c r="AX1017" s="99">
        <f>IF((AJ1017&lt;&gt;"")*(V1017&lt;&gt;""),AJ1017-V1017,"")</f>
        <v/>
      </c>
      <c r="AY1017" s="99">
        <f>IF((AK1017&lt;&gt;"")*(W1017&lt;&gt;""),AK1017-W1017,"")</f>
        <v/>
      </c>
      <c r="AZ1017" s="102">
        <f>IF((AL1017&lt;&gt;"")*(X1017&lt;&gt;""),AL1017-X1017,"")</f>
        <v/>
      </c>
      <c r="BA1017" s="50">
        <f>IFERROR(__xludf.dummyfunction("AI(""Actúa como un tutor académico y dirígete personalmente al estudiante "" &amp; I1017 &amp; "" "" &amp; J1017 &amp; "" "" &amp; G1017 &amp; "" "" &amp; H1017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AM1017 &amp; ""'. Diferencias por área: Matemáticas ("" &amp; AQ1017 &amp; ""), Ciencias Natura"&amp;"les ("" &amp; AR1017 &amp; ""), Sociales ("" &amp; AS1017 &amp; ""), Lectura Crítica ("" &amp; AT1017 &amp; "") e Inglés ("" &amp; AU1017 &amp; ""). Variación en posición: grupo ("" &amp; AN1017 &amp; ""), grado ("" &amp; AO1017 &amp; "") y media ("" &amp; AP1017 &amp; ""). Puntajes Primer Simulacro: Global "" &amp; K1017 &amp; "", Mat "" &amp; "&amp;"O4 &amp; "", Cien "" &amp; P1017 &amp; "", Soc "" &amp; Q1017 &amp; "", Lec "" &amp; R1017 &amp; "", Ing "" &amp; S1017 &amp; "". Puntajes Segundo Simulacro: Global "" &amp; Y1017 &amp; "", Mat "" &amp; AC1017 &amp; "", Cien "" &amp; AD1017 &amp; "", Soc "" &amp; AE1017 &amp; "", Lec "" &amp; AF1017 &amp; "", Ing "" &amp; AG1017 &amp; "". Escribe un mensaje motivador"&amp;" y breve (máximo 4 líneas)."")
"),"=AI(""Actúa como un tutor académico y dirígete personalmente al estudiante "" &amp; I1017 &amp; "" "" &amp; J1017 &amp; "" "" &amp; G1017 &amp; "" "" &amp; H1017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AM1017 &amp; ""'. Diferencias por área: Matemáticas ("" &amp; AQ1017 &amp; ""), Ciencias Natur"&amp;"ales ("" &amp; AR1017 &amp; ""), Sociales ("" &amp; AS1017 &amp; ""), Lectura Crítica ("" &amp; AT1017 &amp; "") e Inglés ("" &amp; AU1017 &amp; ""). Variación en posición: grupo ("" &amp; AN1017 &amp; ""), grado ("" &amp; AO1017 &amp; "") y media ("" &amp; AP1017 &amp; ""). Puntajes Primer Simulacro: Global "" &amp; K1017 &amp; "", Mat "" &amp;"&amp;" O1017 &amp; "", Cien "" &amp; P1017 &amp; "", Soc "" &amp; Q1017 &amp; "", Lec "" &amp; R1017 &amp; "", Ing "" &amp; S1017 &amp; "". Puntajes Segundo Simulacro: Global "" &amp; Y1017 &amp; "", Mat "" &amp; AC1017 &amp; "", Cien "" &amp; AD1017 &amp; "", Soc "" &amp; AE1017 &amp; "", Lec "" &amp; AF1017 &amp; "", Ing "" &amp; AG1017 &amp; "". Escribe un mensaje motivado"&amp;"r y breve (máximo 4 líneas)."")
")</f>
        <v/>
      </c>
    </row>
    <row r="1018" ht="15.75" customHeight="1" s="42">
      <c r="A1018" s="93" t="n"/>
      <c r="B1018" s="94" t="inlineStr">
        <is>
          <t>Bachillerato</t>
        </is>
      </c>
      <c r="C1018" s="94" t="inlineStr">
        <is>
          <t>CM9</t>
        </is>
      </c>
      <c r="D1018" s="94" t="n"/>
      <c r="E1018" s="95" t="n"/>
      <c r="F1018" s="96">
        <f>TRIM(G1018&amp;" "&amp;H1018&amp;" "&amp;I1018&amp;" "&amp;J1018)</f>
        <v/>
      </c>
      <c r="G1018" s="94" t="inlineStr">
        <is>
          <t>Londoño</t>
        </is>
      </c>
      <c r="H1018" s="94" t="inlineStr">
        <is>
          <t>Gacría</t>
        </is>
      </c>
      <c r="I1018" s="94" t="inlineStr">
        <is>
          <t>Gerónimo</t>
        </is>
      </c>
      <c r="J1018" s="97" t="n"/>
      <c r="K1018" s="98">
        <f>IF(SUM(O1018:S1018)=0, "", ROUND(((O1018*3+P1018*3+Q1018*3+R1018*3+S1018*1)/13)*5,0))</f>
        <v/>
      </c>
      <c r="L1018" s="99">
        <f>IF(OR($C1018="",K1018=""),"",COUNTIFS($C$4:$C$1500,$C1018,K$4:K$1500,"&gt;"&amp;K1018)+1)</f>
        <v/>
      </c>
      <c r="M1018" s="99">
        <f>IF(OR($C1018="",K1018=""),"",IF(AND($C1018&gt;=1001,$C1018&lt;=1005),COUNTIFS($C$4:$C$1500,"&gt;=1001",$C$4:$C$1500,"&lt;=1005",K$4:K$1500,"&gt;"&amp;K1018)+1,IF(AND($C1018&gt;=1101,$C1018&lt;=1105),COUNTIFS($C$4:$C$1500,"&gt;=1101",$C$4:$C$1500,"&lt;=1105",K$4:K$1500,"&gt;"&amp;K1018)+1,IF(AND($C1018&gt;=901,$C1018&lt;=905),COUNTIFS($C$4:$C$1500,"&gt;=901",$C$4:$C$1500,"&lt;=905",K$4:K$1500,"&gt;"&amp;K1018)+1,IF(AND($C1018&gt;=801,$C1018&lt;=805),COUNTIFS($C$4:$C$1500,"&gt;=801",$C$4:$C$1500,"&lt;=805",K$4:K$1500,"&gt;"&amp;K1018)+1,IF(AND($C1018&gt;=701,$C1018&lt;=705),COUNTIFS($C$4:$C$1500,"&gt;=701",$C$4:$C$1500,"&lt;=705",K$4:K$1500,"&gt;"&amp;K1018)+1,IF(AND($C1018&gt;=601,$C1018&lt;=606),COUNTIFS($C$4:$C$1500,"&gt;=601",$C$4:$C$1500,"&lt;=606",K$4:K$1500,"&gt;"&amp;K1018)+1,"")))))))</f>
        <v/>
      </c>
      <c r="N1018" s="99">
        <f>IF(OR($C1018="",K1018=""),"",IF(OR(AND($C1018&gt;=1001,$C1018&lt;=1005),AND($C1018&gt;=1101,$C1018&lt;=1105)),COUNTIFS($C$4:$C$1500,"&gt;=1001",$C$4:$C$1500,"&lt;=1005",K$4:K$1500,"&gt;"&amp;K1018)+COUNTIFS($C$4:$C$1500,"&gt;=1101",$C$4:$C$1500,"&lt;=1105",K$4:K$1500,"&gt;"&amp;K1018)+1,""))</f>
        <v/>
      </c>
      <c r="O1018" s="94" t="n">
        <v>50.88</v>
      </c>
      <c r="P1018" s="94" t="n">
        <v>60.8</v>
      </c>
      <c r="Q1018" s="94" t="n">
        <v>91.88</v>
      </c>
      <c r="R1018" s="94" t="n">
        <v>70</v>
      </c>
      <c r="S1018" s="94" t="n">
        <v>56.25</v>
      </c>
      <c r="T1018" s="99">
        <f>IF(AND(O1018&gt;0,O1018&lt;36),1,IF(AND(O1018&gt;=36,O1018&lt;51),2,IF(AND(O1018&gt;=51,O1018&lt;71),3,IF(AND(O1018&gt;=71,O1018&lt;=100),4,))))</f>
        <v/>
      </c>
      <c r="U1018" s="99">
        <f>IF(AND(P1018&gt;0,P1018&lt;41),1,IF(AND(P1018&gt;=41,P1018&lt;56),2,IF(AND(P1018&gt;=56,P1018&lt;71),3,IF(AND(P1018&gt;=71,P1018&lt;=100),4,))))</f>
        <v/>
      </c>
      <c r="V1018" s="99">
        <f>IF(AND(Q1018&gt;0,Q1018&lt;41),1,IF(AND(Q1018&gt;=41,Q1018&lt;56),2,IF(AND(Q1018&gt;=56,Q1018&lt;71),3,IF(AND(Q1018&gt;=71,Q1018&lt;=100),4,))))</f>
        <v/>
      </c>
      <c r="W1018" s="99">
        <f>IF(AND(R1018&gt;0,R1018&lt;36),1,IF(AND(R1018&gt;=36,R1018&lt;51),2,IF(AND(R1018&gt;=51,R1018&lt;66),3,IF(AND(R1018&gt;=66,R1018&lt;=100),4,))))</f>
        <v/>
      </c>
      <c r="X1018" s="100">
        <f>IF(AND(S1018&gt;0,S1018&lt;37),1,IF(AND(S1018&gt;=37,S1018&lt;58),2,IF(AND(S1018&gt;=58,S1018&lt;71),3,IF(AND(S1018&gt;=71,S1018&lt;=100),4,))))</f>
        <v/>
      </c>
      <c r="Y1018" s="101">
        <f>IF(SUM(AC1018:AG1018)=0, "", ROUND(((AC1018*3+AD1018*3+AE1018*3+AF1018*3+AG1018*1)/13)*5,0))</f>
        <v/>
      </c>
      <c r="Z1018" s="99">
        <f>IF(OR($C1018="",Y1018=""),"",COUNTIFS($C$4:$C$1500,$C1018,Y$4:Y$1500,"&gt;"&amp;Y1018)+1)</f>
        <v/>
      </c>
      <c r="AA1018" s="99">
        <f>IF(OR($C1018="",Y1018=""),"",IF(AND($C1018&gt;=1001,$C1018&lt;=1005),COUNTIFS($C$4:$C$1500,"&gt;=1001",$C$4:$C$1500,"&lt;=1005",Y$4:Y$1500,"&gt;"&amp;Y1018)+1,IF(AND($C1018&gt;=1101,$C1018&lt;=1105),COUNTIFS($C$4:$C$1500,"&gt;=1101",$C$4:$C$1500,"&lt;=1105",Y$4:Y$1500,"&gt;"&amp;Y1018)+1,IF(AND($C1018&gt;=901,$C1018&lt;=905),COUNTIFS($C$4:$C$1500,"&gt;=901",$C$4:$C$1500,"&lt;=905",Y$4:Y$1500,"&gt;"&amp;Y1018)+1,IF(AND($C1018&gt;=801,$C1018&lt;=805),COUNTIFS($C$4:$C$1500,"&gt;=801",$C$4:$C$1500,"&lt;=805",Y$4:Y$1500,"&gt;"&amp;Y1018)+1,IF(AND($C1018&gt;=701,$C1018&lt;=705),COUNTIFS($C$4:$C$1500,"&gt;=701",$C$4:$C$1500,"&lt;=705",Y$4:Y$1500,"&gt;"&amp;Y1018)+1,IF(AND($C1018&gt;=601,$C1018&lt;=606),COUNTIFS($C$4:$C$1500,"&gt;=601",$C$4:$C$1500,"&lt;=606",Y$4:Y$1500,"&gt;"&amp;Y1018)+1,"")))))))</f>
        <v/>
      </c>
      <c r="AB1018" s="99">
        <f>IF(OR($C1018="",Y1018=""),"",IF(OR(AND($C1018&gt;=1001,$C1018&lt;=1005),AND($C1018&gt;=1101,$C1018&lt;=1105)),COUNTIFS($C$4:$C$1500,"&gt;=1001",$C$4:$C$1500,"&lt;=1005",Y$4:Y$1500,"&gt;"&amp;Y1018)+COUNTIFS($C$4:$C$1500,"&gt;=1101",$C$4:$C$1500,"&lt;=1105",Y$4:Y$1500,"&gt;"&amp;Y1018)+1,""))</f>
        <v/>
      </c>
      <c r="AC1018" s="94" t="n"/>
      <c r="AD1018" s="94" t="n"/>
      <c r="AE1018" s="94" t="n"/>
      <c r="AF1018" s="94" t="n"/>
      <c r="AG1018" s="94" t="n"/>
      <c r="AH1018" s="99">
        <f>IF(AND(AC1018&gt;0,AC1018&lt;36),1,IF(AND(AC1018&gt;=36,AC1018&lt;51),2,IF(AND(AC1018&gt;=51,AC1018&lt;71),3,IF(AND(AC1018&gt;=71,AC1018&lt;=100),4,))))</f>
        <v/>
      </c>
      <c r="AI1018" s="99">
        <f>IF(AND(AD1018&gt;0,AD1018&lt;41),1,IF(AND(AD1018&gt;=41,AD1018&lt;56),2,IF(AND(AD1018&gt;=56,AD1018&lt;71),3,IF(AND(AD1018&gt;=71,AD1018&lt;=100),4,))))</f>
        <v/>
      </c>
      <c r="AJ1018" s="99">
        <f>IF(AND(AE1018&gt;0,AE1018&lt;41),1,IF(AND(AE1018&gt;=41,AE1018&lt;56),2,IF(AND(AE1018&gt;=56,AE1018&lt;71),3,IF(AND(AE1018&gt;=71,AE1018&lt;=100),4,))))</f>
        <v/>
      </c>
      <c r="AK1018" s="99">
        <f>IF(AND(AF1018&gt;0,AF1018&lt;36),1,IF(AND(AF1018&gt;=36,AF1018&lt;51),2,IF(AND(AF1018&gt;=51,AF1018&lt;66),3,IF(AND(AF1018&gt;=66,AF1018&lt;=100),4,))))</f>
        <v/>
      </c>
      <c r="AL1018" s="100">
        <f>IF(AND(AG1018&gt;0,AG1018&lt;37),1,IF(AND(AG1018&gt;=37,AG1018&lt;58),2,IF(AND(AG1018&gt;=58,AG1018&lt;71),3,IF(AND(AG1018&gt;=71,AG1018&lt;=100),4,))))</f>
        <v/>
      </c>
      <c r="AM1018" s="101">
        <f>IF((Y1018&lt;&gt;"")*(K1018&lt;&gt;""),Y1018-K1018,"")</f>
        <v/>
      </c>
      <c r="AN1018" s="99">
        <f>IF((Z1018&lt;&gt;"")*(L1018&lt;&gt;""),Z1018-L1018,"")</f>
        <v/>
      </c>
      <c r="AO1018" s="99">
        <f>IF((AA1018&lt;&gt;"")*(M1018&lt;&gt;""),AA1018-M1018,"")</f>
        <v/>
      </c>
      <c r="AP1018" s="99">
        <f>IF((AB1018&lt;&gt;"")*(N1018&lt;&gt;""),AB1018-N1018,"")</f>
        <v/>
      </c>
      <c r="AQ1018" s="94">
        <f>IF((AC1018&lt;&gt;"")*(O1018&lt;&gt;""),AC1018-O1018,"")</f>
        <v/>
      </c>
      <c r="AR1018" s="94">
        <f>IF((AD1018&lt;&gt;"")*(P1018&lt;&gt;""),AD1018-P1018,"")</f>
        <v/>
      </c>
      <c r="AS1018" s="94">
        <f>IF((AE1018&lt;&gt;"")*(Q1018&lt;&gt;""),AE1018-Q1018,"")</f>
        <v/>
      </c>
      <c r="AT1018" s="94">
        <f>IF((AF1018&lt;&gt;"")*(R1018&lt;&gt;""),AF1018-R1018,"")</f>
        <v/>
      </c>
      <c r="AU1018" s="94">
        <f>IF((AG1018&lt;&gt;"")*(S1018&lt;&gt;""),AG1018-S1018,"")</f>
        <v/>
      </c>
      <c r="AV1018" s="99">
        <f>IF((AH1018&lt;&gt;"")*(T1018&lt;&gt;""),AH1018-T1018,"")</f>
        <v/>
      </c>
      <c r="AW1018" s="99">
        <f>IF((AI1018&lt;&gt;"")*(U1018&lt;&gt;""),AI1018-U1018,"")</f>
        <v/>
      </c>
      <c r="AX1018" s="99">
        <f>IF((AJ1018&lt;&gt;"")*(V1018&lt;&gt;""),AJ1018-V1018,"")</f>
        <v/>
      </c>
      <c r="AY1018" s="99">
        <f>IF((AK1018&lt;&gt;"")*(W1018&lt;&gt;""),AK1018-W1018,"")</f>
        <v/>
      </c>
      <c r="AZ1018" s="102">
        <f>IF((AL1018&lt;&gt;"")*(X1018&lt;&gt;""),AL1018-X1018,"")</f>
        <v/>
      </c>
      <c r="BA1018" s="50">
        <f>IFERROR(__xludf.dummyfunction("AI(""Actúa como un tutor académico y dirígete personalmente al estudiante "" &amp; I1018 &amp; "" "" &amp; J1018 &amp; "" "" &amp; G1018 &amp; "" "" &amp; H1018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AM1018 &amp; ""'. Diferencias por área: Matemáticas ("" &amp; AQ1018 &amp; ""), Ciencias Natura"&amp;"les ("" &amp; AR1018 &amp; ""), Sociales ("" &amp; AS1018 &amp; ""), Lectura Crítica ("" &amp; AT1018 &amp; "") e Inglés ("" &amp; AU1018 &amp; ""). Variación en posición: grupo ("" &amp; AN1018 &amp; ""), grado ("" &amp; AO1018 &amp; "") y media ("" &amp; AP1018 &amp; ""). Puntajes Primer Simulacro: Global "" &amp; K1018 &amp; "", Mat "" &amp; "&amp;"O4 &amp; "", Cien "" &amp; P1018 &amp; "", Soc "" &amp; Q1018 &amp; "", Lec "" &amp; R1018 &amp; "", Ing "" &amp; S1018 &amp; "". Puntajes Segundo Simulacro: Global "" &amp; Y1018 &amp; "", Mat "" &amp; AC1018 &amp; "", Cien "" &amp; AD1018 &amp; "", Soc "" &amp; AE1018 &amp; "", Lec "" &amp; AF1018 &amp; "", Ing "" &amp; AG1018 &amp; "". Escribe un mensaje motivador"&amp;" y breve (máximo 4 líneas)."")
"),"=AI(""Actúa como un tutor académico y dirígete personalmente al estudiante "" &amp; I1018 &amp; "" "" &amp; J1018 &amp; "" "" &amp; G1018 &amp; "" "" &amp; H1018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AM1018 &amp; ""'. Diferencias por área: Matemáticas ("" &amp; AQ1018 &amp; ""), Ciencias Natur"&amp;"ales ("" &amp; AR1018 &amp; ""), Sociales ("" &amp; AS1018 &amp; ""), Lectura Crítica ("" &amp; AT1018 &amp; "") e Inglés ("" &amp; AU1018 &amp; ""). Variación en posición: grupo ("" &amp; AN1018 &amp; ""), grado ("" &amp; AO1018 &amp; "") y media ("" &amp; AP1018 &amp; ""). Puntajes Primer Simulacro: Global "" &amp; K1018 &amp; "", Mat "" &amp;"&amp;" O1018 &amp; "", Cien "" &amp; P1018 &amp; "", Soc "" &amp; Q1018 &amp; "", Lec "" &amp; R1018 &amp; "", Ing "" &amp; S1018 &amp; "". Puntajes Segundo Simulacro: Global "" &amp; Y1018 &amp; "", Mat "" &amp; AC1018 &amp; "", Cien "" &amp; AD1018 &amp; "", Soc "" &amp; AE1018 &amp; "", Lec "" &amp; AF1018 &amp; "", Ing "" &amp; AG1018 &amp; "". Escribe un mensaje motivado"&amp;"r y breve (máximo 4 líneas)."")
")</f>
        <v/>
      </c>
    </row>
    <row r="1019" ht="15.75" customHeight="1" s="42">
      <c r="A1019" s="93" t="n"/>
      <c r="B1019" s="94" t="inlineStr">
        <is>
          <t>Bachillerato</t>
        </is>
      </c>
      <c r="C1019" s="94" t="inlineStr">
        <is>
          <t>CM9</t>
        </is>
      </c>
      <c r="D1019" s="94" t="n"/>
      <c r="E1019" s="95" t="n"/>
      <c r="F1019" s="96">
        <f>TRIM(G1019&amp;" "&amp;H1019&amp;" "&amp;I1019&amp;" "&amp;J1019)</f>
        <v/>
      </c>
      <c r="G1019" s="94" t="inlineStr">
        <is>
          <t>Londoño</t>
        </is>
      </c>
      <c r="H1019" s="94" t="inlineStr">
        <is>
          <t>Sanmartín</t>
        </is>
      </c>
      <c r="I1019" s="94" t="inlineStr">
        <is>
          <t>Jaider</t>
        </is>
      </c>
      <c r="J1019" s="97" t="inlineStr">
        <is>
          <t>Adrián</t>
        </is>
      </c>
      <c r="K1019" s="98">
        <f>IF(SUM(O1019:S1019)=0, "", ROUND(((O1019*3+P1019*3+Q1019*3+R1019*3+S1019*1)/13)*5,0))</f>
        <v/>
      </c>
      <c r="L1019" s="99">
        <f>IF(OR($C1019="",K1019=""),"",COUNTIFS($C$4:$C$1500,$C1019,K$4:K$1500,"&gt;"&amp;K1019)+1)</f>
        <v/>
      </c>
      <c r="M1019" s="99">
        <f>IF(OR($C1019="",K1019=""),"",IF(AND($C1019&gt;=1001,$C1019&lt;=1005),COUNTIFS($C$4:$C$1500,"&gt;=1001",$C$4:$C$1500,"&lt;=1005",K$4:K$1500,"&gt;"&amp;K1019)+1,IF(AND($C1019&gt;=1101,$C1019&lt;=1105),COUNTIFS($C$4:$C$1500,"&gt;=1101",$C$4:$C$1500,"&lt;=1105",K$4:K$1500,"&gt;"&amp;K1019)+1,IF(AND($C1019&gt;=901,$C1019&lt;=905),COUNTIFS($C$4:$C$1500,"&gt;=901",$C$4:$C$1500,"&lt;=905",K$4:K$1500,"&gt;"&amp;K1019)+1,IF(AND($C1019&gt;=801,$C1019&lt;=805),COUNTIFS($C$4:$C$1500,"&gt;=801",$C$4:$C$1500,"&lt;=805",K$4:K$1500,"&gt;"&amp;K1019)+1,IF(AND($C1019&gt;=701,$C1019&lt;=705),COUNTIFS($C$4:$C$1500,"&gt;=701",$C$4:$C$1500,"&lt;=705",K$4:K$1500,"&gt;"&amp;K1019)+1,IF(AND($C1019&gt;=601,$C1019&lt;=606),COUNTIFS($C$4:$C$1500,"&gt;=601",$C$4:$C$1500,"&lt;=606",K$4:K$1500,"&gt;"&amp;K1019)+1,"")))))))</f>
        <v/>
      </c>
      <c r="N1019" s="99">
        <f>IF(OR($C1019="",K1019=""),"",IF(OR(AND($C1019&gt;=1001,$C1019&lt;=1005),AND($C1019&gt;=1101,$C1019&lt;=1105)),COUNTIFS($C$4:$C$1500,"&gt;=1001",$C$4:$C$1500,"&lt;=1005",K$4:K$1500,"&gt;"&amp;K1019)+COUNTIFS($C$4:$C$1500,"&gt;=1101",$C$4:$C$1500,"&lt;=1105",K$4:K$1500,"&gt;"&amp;K1019)+1,""))</f>
        <v/>
      </c>
      <c r="O1019" s="94" t="n">
        <v>44.13</v>
      </c>
      <c r="P1019" s="94" t="n">
        <v>47.5</v>
      </c>
      <c r="Q1019" s="94" t="n">
        <v>20.13</v>
      </c>
      <c r="R1019" s="94" t="n">
        <v>25</v>
      </c>
      <c r="S1019" s="94" t="n">
        <v>56.25</v>
      </c>
      <c r="T1019" s="99">
        <f>IF(AND(O1019&gt;0,O1019&lt;36),1,IF(AND(O1019&gt;=36,O1019&lt;51),2,IF(AND(O1019&gt;=51,O1019&lt;71),3,IF(AND(O1019&gt;=71,O1019&lt;=100),4,))))</f>
        <v/>
      </c>
      <c r="U1019" s="99">
        <f>IF(AND(P1019&gt;0,P1019&lt;41),1,IF(AND(P1019&gt;=41,P1019&lt;56),2,IF(AND(P1019&gt;=56,P1019&lt;71),3,IF(AND(P1019&gt;=71,P1019&lt;=100),4,))))</f>
        <v/>
      </c>
      <c r="V1019" s="99">
        <f>IF(AND(Q1019&gt;0,Q1019&lt;41),1,IF(AND(Q1019&gt;=41,Q1019&lt;56),2,IF(AND(Q1019&gt;=56,Q1019&lt;71),3,IF(AND(Q1019&gt;=71,Q1019&lt;=100),4,))))</f>
        <v/>
      </c>
      <c r="W1019" s="99">
        <f>IF(AND(R1019&gt;0,R1019&lt;36),1,IF(AND(R1019&gt;=36,R1019&lt;51),2,IF(AND(R1019&gt;=51,R1019&lt;66),3,IF(AND(R1019&gt;=66,R1019&lt;=100),4,))))</f>
        <v/>
      </c>
      <c r="X1019" s="100">
        <f>IF(AND(S1019&gt;0,S1019&lt;37),1,IF(AND(S1019&gt;=37,S1019&lt;58),2,IF(AND(S1019&gt;=58,S1019&lt;71),3,IF(AND(S1019&gt;=71,S1019&lt;=100),4,))))</f>
        <v/>
      </c>
      <c r="Y1019" s="101">
        <f>IF(SUM(AC1019:AG1019)=0, "", ROUND(((AC1019*3+AD1019*3+AE1019*3+AF1019*3+AG1019*1)/13)*5,0))</f>
        <v/>
      </c>
      <c r="Z1019" s="99">
        <f>IF(OR($C1019="",Y1019=""),"",COUNTIFS($C$4:$C$1500,$C1019,Y$4:Y$1500,"&gt;"&amp;Y1019)+1)</f>
        <v/>
      </c>
      <c r="AA1019" s="99">
        <f>IF(OR($C1019="",Y1019=""),"",IF(AND($C1019&gt;=1001,$C1019&lt;=1005),COUNTIFS($C$4:$C$1500,"&gt;=1001",$C$4:$C$1500,"&lt;=1005",Y$4:Y$1500,"&gt;"&amp;Y1019)+1,IF(AND($C1019&gt;=1101,$C1019&lt;=1105),COUNTIFS($C$4:$C$1500,"&gt;=1101",$C$4:$C$1500,"&lt;=1105",Y$4:Y$1500,"&gt;"&amp;Y1019)+1,IF(AND($C1019&gt;=901,$C1019&lt;=905),COUNTIFS($C$4:$C$1500,"&gt;=901",$C$4:$C$1500,"&lt;=905",Y$4:Y$1500,"&gt;"&amp;Y1019)+1,IF(AND($C1019&gt;=801,$C1019&lt;=805),COUNTIFS($C$4:$C$1500,"&gt;=801",$C$4:$C$1500,"&lt;=805",Y$4:Y$1500,"&gt;"&amp;Y1019)+1,IF(AND($C1019&gt;=701,$C1019&lt;=705),COUNTIFS($C$4:$C$1500,"&gt;=701",$C$4:$C$1500,"&lt;=705",Y$4:Y$1500,"&gt;"&amp;Y1019)+1,IF(AND($C1019&gt;=601,$C1019&lt;=606),COUNTIFS($C$4:$C$1500,"&gt;=601",$C$4:$C$1500,"&lt;=606",Y$4:Y$1500,"&gt;"&amp;Y1019)+1,"")))))))</f>
        <v/>
      </c>
      <c r="AB1019" s="99">
        <f>IF(OR($C1019="",Y1019=""),"",IF(OR(AND($C1019&gt;=1001,$C1019&lt;=1005),AND($C1019&gt;=1101,$C1019&lt;=1105)),COUNTIFS($C$4:$C$1500,"&gt;=1001",$C$4:$C$1500,"&lt;=1005",Y$4:Y$1500,"&gt;"&amp;Y1019)+COUNTIFS($C$4:$C$1500,"&gt;=1101",$C$4:$C$1500,"&lt;=1105",Y$4:Y$1500,"&gt;"&amp;Y1019)+1,""))</f>
        <v/>
      </c>
      <c r="AC1019" s="94" t="n">
        <v>79.75</v>
      </c>
      <c r="AD1019" s="94" t="n">
        <v>47.08</v>
      </c>
      <c r="AE1019" s="94" t="n">
        <v>33.25</v>
      </c>
      <c r="AF1019" s="94" t="n">
        <v>45</v>
      </c>
      <c r="AG1019" s="94" t="n">
        <v>65</v>
      </c>
      <c r="AH1019" s="99">
        <f>IF(AND(AC1019&gt;0,AC1019&lt;36),1,IF(AND(AC1019&gt;=36,AC1019&lt;51),2,IF(AND(AC1019&gt;=51,AC1019&lt;71),3,IF(AND(AC1019&gt;=71,AC1019&lt;=100),4,))))</f>
        <v/>
      </c>
      <c r="AI1019" s="99">
        <f>IF(AND(AD1019&gt;0,AD1019&lt;41),1,IF(AND(AD1019&gt;=41,AD1019&lt;56),2,IF(AND(AD1019&gt;=56,AD1019&lt;71),3,IF(AND(AD1019&gt;=71,AD1019&lt;=100),4,))))</f>
        <v/>
      </c>
      <c r="AJ1019" s="99">
        <f>IF(AND(AE1019&gt;0,AE1019&lt;41),1,IF(AND(AE1019&gt;=41,AE1019&lt;56),2,IF(AND(AE1019&gt;=56,AE1019&lt;71),3,IF(AND(AE1019&gt;=71,AE1019&lt;=100),4,))))</f>
        <v/>
      </c>
      <c r="AK1019" s="99">
        <f>IF(AND(AF1019&gt;0,AF1019&lt;36),1,IF(AND(AF1019&gt;=36,AF1019&lt;51),2,IF(AND(AF1019&gt;=51,AF1019&lt;66),3,IF(AND(AF1019&gt;=66,AF1019&lt;=100),4,))))</f>
        <v/>
      </c>
      <c r="AL1019" s="100">
        <f>IF(AND(AG1019&gt;0,AG1019&lt;37),1,IF(AND(AG1019&gt;=37,AG1019&lt;58),2,IF(AND(AG1019&gt;=58,AG1019&lt;71),3,IF(AND(AG1019&gt;=71,AG1019&lt;=100),4,))))</f>
        <v/>
      </c>
      <c r="AM1019" s="101">
        <f>IF((Y1019&lt;&gt;"")*(K1019&lt;&gt;""),Y1019-K1019,"")</f>
        <v/>
      </c>
      <c r="AN1019" s="99">
        <f>IF((Z1019&lt;&gt;"")*(L1019&lt;&gt;""),Z1019-L1019,"")</f>
        <v/>
      </c>
      <c r="AO1019" s="99">
        <f>IF((AA1019&lt;&gt;"")*(M1019&lt;&gt;""),AA1019-M1019,"")</f>
        <v/>
      </c>
      <c r="AP1019" s="99">
        <f>IF((AB1019&lt;&gt;"")*(N1019&lt;&gt;""),AB1019-N1019,"")</f>
        <v/>
      </c>
      <c r="AQ1019" s="94">
        <f>IF((AC1019&lt;&gt;"")*(O1019&lt;&gt;""),AC1019-O1019,"")</f>
        <v/>
      </c>
      <c r="AR1019" s="94">
        <f>IF((AD1019&lt;&gt;"")*(P1019&lt;&gt;""),AD1019-P1019,"")</f>
        <v/>
      </c>
      <c r="AS1019" s="94">
        <f>IF((AE1019&lt;&gt;"")*(Q1019&lt;&gt;""),AE1019-Q1019,"")</f>
        <v/>
      </c>
      <c r="AT1019" s="94">
        <f>IF((AF1019&lt;&gt;"")*(R1019&lt;&gt;""),AF1019-R1019,"")</f>
        <v/>
      </c>
      <c r="AU1019" s="94">
        <f>IF((AG1019&lt;&gt;"")*(S1019&lt;&gt;""),AG1019-S1019,"")</f>
        <v/>
      </c>
      <c r="AV1019" s="99">
        <f>IF((AH1019&lt;&gt;"")*(T1019&lt;&gt;""),AH1019-T1019,"")</f>
        <v/>
      </c>
      <c r="AW1019" s="99">
        <f>IF((AI1019&lt;&gt;"")*(U1019&lt;&gt;""),AI1019-U1019,"")</f>
        <v/>
      </c>
      <c r="AX1019" s="99">
        <f>IF((AJ1019&lt;&gt;"")*(V1019&lt;&gt;""),AJ1019-V1019,"")</f>
        <v/>
      </c>
      <c r="AY1019" s="99">
        <f>IF((AK1019&lt;&gt;"")*(W1019&lt;&gt;""),AK1019-W1019,"")</f>
        <v/>
      </c>
      <c r="AZ1019" s="102">
        <f>IF((AL1019&lt;&gt;"")*(X1019&lt;&gt;""),AL1019-X1019,"")</f>
        <v/>
      </c>
      <c r="BA1019" s="50">
        <f>IFERROR(__xludf.dummyfunction("AI(""Actúa como un tutor académico y dirígete personalmente al estudiante "" &amp; I1019 &amp; "" "" &amp; J1019 &amp; "" "" &amp; G1019 &amp; "" "" &amp; H1019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AM1019 &amp; ""'. Diferencias por área: Matemáticas ("" &amp; AQ1019 &amp; ""), Ciencias Natura"&amp;"les ("" &amp; AR1019 &amp; ""), Sociales ("" &amp; AS1019 &amp; ""), Lectura Crítica ("" &amp; AT1019 &amp; "") e Inglés ("" &amp; AU1019 &amp; ""). Variación en posición: grupo ("" &amp; AN1019 &amp; ""), grado ("" &amp; AO1019 &amp; "") y media ("" &amp; AP1019 &amp; ""). Puntajes Primer Simulacro: Global "" &amp; K1019 &amp; "", Mat "" &amp; "&amp;"O4 &amp; "", Cien "" &amp; P1019 &amp; "", Soc "" &amp; Q1019 &amp; "", Lec "" &amp; R1019 &amp; "", Ing "" &amp; S1019 &amp; "". Puntajes Segundo Simulacro: Global "" &amp; Y1019 &amp; "", Mat "" &amp; AC1019 &amp; "", Cien "" &amp; AD1019 &amp; "", Soc "" &amp; AE1019 &amp; "", Lec "" &amp; AF1019 &amp; "", Ing "" &amp; AG1019 &amp; "". Escribe un mensaje motivador"&amp;" y breve (máximo 4 líneas)."")
"),"=AI(""Actúa como un tutor académico y dirígete personalmente al estudiante "" &amp; I1019 &amp; "" "" &amp; J1019 &amp; "" "" &amp; G1019 &amp; "" "" &amp; H1019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AM1019 &amp; ""'. Diferencias por área: Matemáticas ("" &amp; AQ1019 &amp; ""), Ciencias Natur"&amp;"ales ("" &amp; AR1019 &amp; ""), Sociales ("" &amp; AS1019 &amp; ""), Lectura Crítica ("" &amp; AT1019 &amp; "") e Inglés ("" &amp; AU1019 &amp; ""). Variación en posición: grupo ("" &amp; AN1019 &amp; ""), grado ("" &amp; AO1019 &amp; "") y media ("" &amp; AP1019 &amp; ""). Puntajes Primer Simulacro: Global "" &amp; K1019 &amp; "", Mat "" &amp;"&amp;" O1019 &amp; "", Cien "" &amp; P1019 &amp; "", Soc "" &amp; Q1019 &amp; "", Lec "" &amp; R1019 &amp; "", Ing "" &amp; S1019 &amp; "". Puntajes Segundo Simulacro: Global "" &amp; Y1019 &amp; "", Mat "" &amp; AC1019 &amp; "", Cien "" &amp; AD1019 &amp; "", Soc "" &amp; AE1019 &amp; "", Lec "" &amp; AF1019 &amp; "", Ing "" &amp; AG1019 &amp; "". Escribe un mensaje motivado"&amp;"r y breve (máximo 4 líneas)."")
")</f>
        <v/>
      </c>
    </row>
    <row r="1020" ht="15.75" customHeight="1" s="42">
      <c r="A1020" s="93" t="n"/>
      <c r="B1020" s="94" t="inlineStr">
        <is>
          <t>Bachillerato</t>
        </is>
      </c>
      <c r="C1020" s="94" t="inlineStr">
        <is>
          <t>CM9</t>
        </is>
      </c>
      <c r="D1020" s="94" t="n"/>
      <c r="E1020" s="95" t="n"/>
      <c r="F1020" s="96">
        <f>TRIM(G1020&amp;" "&amp;H1020&amp;" "&amp;I1020&amp;" "&amp;J1020)</f>
        <v/>
      </c>
      <c r="G1020" s="94" t="inlineStr">
        <is>
          <t>Martínez</t>
        </is>
      </c>
      <c r="H1020" s="94" t="inlineStr">
        <is>
          <t>Pacheco</t>
        </is>
      </c>
      <c r="I1020" s="94" t="inlineStr">
        <is>
          <t>Michel</t>
        </is>
      </c>
      <c r="J1020" s="97" t="n"/>
      <c r="K1020" s="98">
        <f>IF(SUM(O1020:S1020)=0, "", ROUND(((O1020*3+P1020*3+Q1020*3+R1020*3+S1020*1)/13)*5,0))</f>
        <v/>
      </c>
      <c r="L1020" s="99">
        <f>IF(OR($C1020="",K1020=""),"",COUNTIFS($C$4:$C$1500,$C1020,K$4:K$1500,"&gt;"&amp;K1020)+1)</f>
        <v/>
      </c>
      <c r="M1020" s="99">
        <f>IF(OR($C1020="",K1020=""),"",IF(AND($C1020&gt;=1001,$C1020&lt;=1005),COUNTIFS($C$4:$C$1500,"&gt;=1001",$C$4:$C$1500,"&lt;=1005",K$4:K$1500,"&gt;"&amp;K1020)+1,IF(AND($C1020&gt;=1101,$C1020&lt;=1105),COUNTIFS($C$4:$C$1500,"&gt;=1101",$C$4:$C$1500,"&lt;=1105",K$4:K$1500,"&gt;"&amp;K1020)+1,IF(AND($C1020&gt;=901,$C1020&lt;=905),COUNTIFS($C$4:$C$1500,"&gt;=901",$C$4:$C$1500,"&lt;=905",K$4:K$1500,"&gt;"&amp;K1020)+1,IF(AND($C1020&gt;=801,$C1020&lt;=805),COUNTIFS($C$4:$C$1500,"&gt;=801",$C$4:$C$1500,"&lt;=805",K$4:K$1500,"&gt;"&amp;K1020)+1,IF(AND($C1020&gt;=701,$C1020&lt;=705),COUNTIFS($C$4:$C$1500,"&gt;=701",$C$4:$C$1500,"&lt;=705",K$4:K$1500,"&gt;"&amp;K1020)+1,IF(AND($C1020&gt;=601,$C1020&lt;=606),COUNTIFS($C$4:$C$1500,"&gt;=601",$C$4:$C$1500,"&lt;=606",K$4:K$1500,"&gt;"&amp;K1020)+1,"")))))))</f>
        <v/>
      </c>
      <c r="N1020" s="99">
        <f>IF(OR($C1020="",K1020=""),"",IF(OR(AND($C1020&gt;=1001,$C1020&lt;=1005),AND($C1020&gt;=1101,$C1020&lt;=1105)),COUNTIFS($C$4:$C$1500,"&gt;=1001",$C$4:$C$1500,"&lt;=1005",K$4:K$1500,"&gt;"&amp;K1020)+COUNTIFS($C$4:$C$1500,"&gt;=1101",$C$4:$C$1500,"&lt;=1105",K$4:K$1500,"&gt;"&amp;K1020)+1,""))</f>
        <v/>
      </c>
      <c r="O1020" s="94" t="n">
        <v>37.38</v>
      </c>
      <c r="P1020" s="94" t="n">
        <v>35.48</v>
      </c>
      <c r="Q1020" s="94" t="n">
        <v>57.38</v>
      </c>
      <c r="R1020" s="94" t="n">
        <v>50</v>
      </c>
      <c r="S1020" s="94" t="n">
        <v>33.75</v>
      </c>
      <c r="T1020" s="99">
        <f>IF(AND(O1020&gt;0,O1020&lt;36),1,IF(AND(O1020&gt;=36,O1020&lt;51),2,IF(AND(O1020&gt;=51,O1020&lt;71),3,IF(AND(O1020&gt;=71,O1020&lt;=100),4,))))</f>
        <v/>
      </c>
      <c r="U1020" s="99">
        <f>IF(AND(P1020&gt;0,P1020&lt;41),1,IF(AND(P1020&gt;=41,P1020&lt;56),2,IF(AND(P1020&gt;=56,P1020&lt;71),3,IF(AND(P1020&gt;=71,P1020&lt;=100),4,))))</f>
        <v/>
      </c>
      <c r="V1020" s="99">
        <f>IF(AND(Q1020&gt;0,Q1020&lt;41),1,IF(AND(Q1020&gt;=41,Q1020&lt;56),2,IF(AND(Q1020&gt;=56,Q1020&lt;71),3,IF(AND(Q1020&gt;=71,Q1020&lt;=100),4,))))</f>
        <v/>
      </c>
      <c r="W1020" s="99">
        <f>IF(AND(R1020&gt;0,R1020&lt;36),1,IF(AND(R1020&gt;=36,R1020&lt;51),2,IF(AND(R1020&gt;=51,R1020&lt;66),3,IF(AND(R1020&gt;=66,R1020&lt;=100),4,))))</f>
        <v/>
      </c>
      <c r="X1020" s="100">
        <f>IF(AND(S1020&gt;0,S1020&lt;37),1,IF(AND(S1020&gt;=37,S1020&lt;58),2,IF(AND(S1020&gt;=58,S1020&lt;71),3,IF(AND(S1020&gt;=71,S1020&lt;=100),4,))))</f>
        <v/>
      </c>
      <c r="Y1020" s="101">
        <f>IF(SUM(AC1020:AG1020)=0, "", ROUND(((AC1020*3+AD1020*3+AE1020*3+AF1020*3+AG1020*1)/13)*5,0))</f>
        <v/>
      </c>
      <c r="Z1020" s="99">
        <f>IF(OR($C1020="",Y1020=""),"",COUNTIFS($C$4:$C$1500,$C1020,Y$4:Y$1500,"&gt;"&amp;Y1020)+1)</f>
        <v/>
      </c>
      <c r="AA1020" s="99">
        <f>IF(OR($C1020="",Y1020=""),"",IF(AND($C1020&gt;=1001,$C1020&lt;=1005),COUNTIFS($C$4:$C$1500,"&gt;=1001",$C$4:$C$1500,"&lt;=1005",Y$4:Y$1500,"&gt;"&amp;Y1020)+1,IF(AND($C1020&gt;=1101,$C1020&lt;=1105),COUNTIFS($C$4:$C$1500,"&gt;=1101",$C$4:$C$1500,"&lt;=1105",Y$4:Y$1500,"&gt;"&amp;Y1020)+1,IF(AND($C1020&gt;=901,$C1020&lt;=905),COUNTIFS($C$4:$C$1500,"&gt;=901",$C$4:$C$1500,"&lt;=905",Y$4:Y$1500,"&gt;"&amp;Y1020)+1,IF(AND($C1020&gt;=801,$C1020&lt;=805),COUNTIFS($C$4:$C$1500,"&gt;=801",$C$4:$C$1500,"&lt;=805",Y$4:Y$1500,"&gt;"&amp;Y1020)+1,IF(AND($C1020&gt;=701,$C1020&lt;=705),COUNTIFS($C$4:$C$1500,"&gt;=701",$C$4:$C$1500,"&lt;=705",Y$4:Y$1500,"&gt;"&amp;Y1020)+1,IF(AND($C1020&gt;=601,$C1020&lt;=606),COUNTIFS($C$4:$C$1500,"&gt;=601",$C$4:$C$1500,"&lt;=606",Y$4:Y$1500,"&gt;"&amp;Y1020)+1,"")))))))</f>
        <v/>
      </c>
      <c r="AB1020" s="99">
        <f>IF(OR($C1020="",Y1020=""),"",IF(OR(AND($C1020&gt;=1001,$C1020&lt;=1005),AND($C1020&gt;=1101,$C1020&lt;=1105)),COUNTIFS($C$4:$C$1500,"&gt;=1001",$C$4:$C$1500,"&lt;=1005",Y$4:Y$1500,"&gt;"&amp;Y1020)+COUNTIFS($C$4:$C$1500,"&gt;=1101",$C$4:$C$1500,"&lt;=1105",Y$4:Y$1500,"&gt;"&amp;Y1020)+1,""))</f>
        <v/>
      </c>
      <c r="AC1020" s="94" t="n">
        <v>72.75</v>
      </c>
      <c r="AD1020" s="94" t="n">
        <v>43.81</v>
      </c>
      <c r="AE1020" s="94" t="n">
        <v>33.25</v>
      </c>
      <c r="AF1020" s="94" t="n">
        <v>55</v>
      </c>
      <c r="AG1020" s="94" t="n">
        <v>35</v>
      </c>
      <c r="AH1020" s="99">
        <f>IF(AND(AC1020&gt;0,AC1020&lt;36),1,IF(AND(AC1020&gt;=36,AC1020&lt;51),2,IF(AND(AC1020&gt;=51,AC1020&lt;71),3,IF(AND(AC1020&gt;=71,AC1020&lt;=100),4,))))</f>
        <v/>
      </c>
      <c r="AI1020" s="99">
        <f>IF(AND(AD1020&gt;0,AD1020&lt;41),1,IF(AND(AD1020&gt;=41,AD1020&lt;56),2,IF(AND(AD1020&gt;=56,AD1020&lt;71),3,IF(AND(AD1020&gt;=71,AD1020&lt;=100),4,))))</f>
        <v/>
      </c>
      <c r="AJ1020" s="99">
        <f>IF(AND(AE1020&gt;0,AE1020&lt;41),1,IF(AND(AE1020&gt;=41,AE1020&lt;56),2,IF(AND(AE1020&gt;=56,AE1020&lt;71),3,IF(AND(AE1020&gt;=71,AE1020&lt;=100),4,))))</f>
        <v/>
      </c>
      <c r="AK1020" s="99">
        <f>IF(AND(AF1020&gt;0,AF1020&lt;36),1,IF(AND(AF1020&gt;=36,AF1020&lt;51),2,IF(AND(AF1020&gt;=51,AF1020&lt;66),3,IF(AND(AF1020&gt;=66,AF1020&lt;=100),4,))))</f>
        <v/>
      </c>
      <c r="AL1020" s="100">
        <f>IF(AND(AG1020&gt;0,AG1020&lt;37),1,IF(AND(AG1020&gt;=37,AG1020&lt;58),2,IF(AND(AG1020&gt;=58,AG1020&lt;71),3,IF(AND(AG1020&gt;=71,AG1020&lt;=100),4,))))</f>
        <v/>
      </c>
      <c r="AM1020" s="101">
        <f>IF((Y1020&lt;&gt;"")*(K1020&lt;&gt;""),Y1020-K1020,"")</f>
        <v/>
      </c>
      <c r="AN1020" s="99">
        <f>IF((Z1020&lt;&gt;"")*(L1020&lt;&gt;""),Z1020-L1020,"")</f>
        <v/>
      </c>
      <c r="AO1020" s="99">
        <f>IF((AA1020&lt;&gt;"")*(M1020&lt;&gt;""),AA1020-M1020,"")</f>
        <v/>
      </c>
      <c r="AP1020" s="99">
        <f>IF((AB1020&lt;&gt;"")*(N1020&lt;&gt;""),AB1020-N1020,"")</f>
        <v/>
      </c>
      <c r="AQ1020" s="94">
        <f>IF((AC1020&lt;&gt;"")*(O1020&lt;&gt;""),AC1020-O1020,"")</f>
        <v/>
      </c>
      <c r="AR1020" s="94">
        <f>IF((AD1020&lt;&gt;"")*(P1020&lt;&gt;""),AD1020-P1020,"")</f>
        <v/>
      </c>
      <c r="AS1020" s="94">
        <f>IF((AE1020&lt;&gt;"")*(Q1020&lt;&gt;""),AE1020-Q1020,"")</f>
        <v/>
      </c>
      <c r="AT1020" s="94">
        <f>IF((AF1020&lt;&gt;"")*(R1020&lt;&gt;""),AF1020-R1020,"")</f>
        <v/>
      </c>
      <c r="AU1020" s="94">
        <f>IF((AG1020&lt;&gt;"")*(S1020&lt;&gt;""),AG1020-S1020,"")</f>
        <v/>
      </c>
      <c r="AV1020" s="99">
        <f>IF((AH1020&lt;&gt;"")*(T1020&lt;&gt;""),AH1020-T1020,"")</f>
        <v/>
      </c>
      <c r="AW1020" s="99">
        <f>IF((AI1020&lt;&gt;"")*(U1020&lt;&gt;""),AI1020-U1020,"")</f>
        <v/>
      </c>
      <c r="AX1020" s="99">
        <f>IF((AJ1020&lt;&gt;"")*(V1020&lt;&gt;""),AJ1020-V1020,"")</f>
        <v/>
      </c>
      <c r="AY1020" s="99">
        <f>IF((AK1020&lt;&gt;"")*(W1020&lt;&gt;""),AK1020-W1020,"")</f>
        <v/>
      </c>
      <c r="AZ1020" s="102">
        <f>IF((AL1020&lt;&gt;"")*(X1020&lt;&gt;""),AL1020-X1020,"")</f>
        <v/>
      </c>
      <c r="BA1020" s="50">
        <f>IFERROR(__xludf.dummyfunction("AI(""Actúa como un tutor académico y dirígete personalmente al estudiante "" &amp; I1020 &amp; "" "" &amp; J1020 &amp; "" "" &amp; G1020 &amp; "" "" &amp; H1020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AM1020 &amp; ""'. Diferencias por área: Matemáticas ("" &amp; AQ1020 &amp; ""), Ciencias Natura"&amp;"les ("" &amp; AR1020 &amp; ""), Sociales ("" &amp; AS1020 &amp; ""), Lectura Crítica ("" &amp; AT1020 &amp; "") e Inglés ("" &amp; AU1020 &amp; ""). Variación en posición: grupo ("" &amp; AN1020 &amp; ""), grado ("" &amp; AO1020 &amp; "") y media ("" &amp; AP1020 &amp; ""). Puntajes Primer Simulacro: Global "" &amp; K1020 &amp; "", Mat "" &amp; "&amp;"O4 &amp; "", Cien "" &amp; P1020 &amp; "", Soc "" &amp; Q1020 &amp; "", Lec "" &amp; R1020 &amp; "", Ing "" &amp; S1020 &amp; "". Puntajes Segundo Simulacro: Global "" &amp; Y1020 &amp; "", Mat "" &amp; AC1020 &amp; "", Cien "" &amp; AD1020 &amp; "", Soc "" &amp; AE1020 &amp; "", Lec "" &amp; AF1020 &amp; "", Ing "" &amp; AG1020 &amp; "". Escribe un mensaje motivador"&amp;" y breve (máximo 4 líneas)."")
"),"=AI(""Actúa como un tutor académico y dirígete personalmente al estudiante "" &amp; I1020 &amp; "" "" &amp; J1020 &amp; "" "" &amp; G1020 &amp; "" "" &amp; H1020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AM1020 &amp; ""'. Diferencias por área: Matemáticas ("" &amp; AQ1020 &amp; ""), Ciencias Natur"&amp;"ales ("" &amp; AR1020 &amp; ""), Sociales ("" &amp; AS1020 &amp; ""), Lectura Crítica ("" &amp; AT1020 &amp; "") e Inglés ("" &amp; AU1020 &amp; ""). Variación en posición: grupo ("" &amp; AN1020 &amp; ""), grado ("" &amp; AO1020 &amp; "") y media ("" &amp; AP1020 &amp; ""). Puntajes Primer Simulacro: Global "" &amp; K1020 &amp; "", Mat "" &amp;"&amp;" O1020 &amp; "", Cien "" &amp; P1020 &amp; "", Soc "" &amp; Q1020 &amp; "", Lec "" &amp; R1020 &amp; "", Ing "" &amp; S1020 &amp; "". Puntajes Segundo Simulacro: Global "" &amp; Y1020 &amp; "", Mat "" &amp; AC1020 &amp; "", Cien "" &amp; AD1020 &amp; "", Soc "" &amp; AE1020 &amp; "", Lec "" &amp; AF1020 &amp; "", Ing "" &amp; AG1020 &amp; "". Escribe un mensaje motivado"&amp;"r y breve (máximo 4 líneas)."")
")</f>
        <v/>
      </c>
    </row>
    <row r="1021" ht="15.75" customHeight="1" s="42">
      <c r="A1021" s="93" t="n"/>
      <c r="B1021" s="94" t="inlineStr">
        <is>
          <t>Bachillerato</t>
        </is>
      </c>
      <c r="C1021" s="94" t="inlineStr">
        <is>
          <t>CM9</t>
        </is>
      </c>
      <c r="D1021" s="94" t="n"/>
      <c r="E1021" s="95" t="n"/>
      <c r="F1021" s="96">
        <f>TRIM(G1021&amp;" "&amp;H1021&amp;" "&amp;I1021&amp;" "&amp;J1021)</f>
        <v/>
      </c>
      <c r="G1021" s="94" t="inlineStr">
        <is>
          <t>Mendoza</t>
        </is>
      </c>
      <c r="H1021" s="94" t="inlineStr">
        <is>
          <t>Suárez</t>
        </is>
      </c>
      <c r="I1021" s="94" t="inlineStr">
        <is>
          <t>Keyner</t>
        </is>
      </c>
      <c r="J1021" s="97" t="inlineStr">
        <is>
          <t>Felipe</t>
        </is>
      </c>
      <c r="K1021" s="98">
        <f>IF(SUM(O1021:S1021)=0, "", ROUND(((O1021*3+P1021*3+Q1021*3+R1021*3+S1021*1)/13)*5,0))</f>
        <v/>
      </c>
      <c r="L1021" s="99">
        <f>IF(OR($C1021="",K1021=""),"",COUNTIFS($C$4:$C$1500,$C1021,K$4:K$1500,"&gt;"&amp;K1021)+1)</f>
        <v/>
      </c>
      <c r="M1021" s="99">
        <f>IF(OR($C1021="",K1021=""),"",IF(AND($C1021&gt;=1001,$C1021&lt;=1005),COUNTIFS($C$4:$C$1500,"&gt;=1001",$C$4:$C$1500,"&lt;=1005",K$4:K$1500,"&gt;"&amp;K1021)+1,IF(AND($C1021&gt;=1101,$C1021&lt;=1105),COUNTIFS($C$4:$C$1500,"&gt;=1101",$C$4:$C$1500,"&lt;=1105",K$4:K$1500,"&gt;"&amp;K1021)+1,IF(AND($C1021&gt;=901,$C1021&lt;=905),COUNTIFS($C$4:$C$1500,"&gt;=901",$C$4:$C$1500,"&lt;=905",K$4:K$1500,"&gt;"&amp;K1021)+1,IF(AND($C1021&gt;=801,$C1021&lt;=805),COUNTIFS($C$4:$C$1500,"&gt;=801",$C$4:$C$1500,"&lt;=805",K$4:K$1500,"&gt;"&amp;K1021)+1,IF(AND($C1021&gt;=701,$C1021&lt;=705),COUNTIFS($C$4:$C$1500,"&gt;=701",$C$4:$C$1500,"&lt;=705",K$4:K$1500,"&gt;"&amp;K1021)+1,IF(AND($C1021&gt;=601,$C1021&lt;=606),COUNTIFS($C$4:$C$1500,"&gt;=601",$C$4:$C$1500,"&lt;=606",K$4:K$1500,"&gt;"&amp;K1021)+1,"")))))))</f>
        <v/>
      </c>
      <c r="N1021" s="99">
        <f>IF(OR($C1021="",K1021=""),"",IF(OR(AND($C1021&gt;=1001,$C1021&lt;=1005),AND($C1021&gt;=1101,$C1021&lt;=1105)),COUNTIFS($C$4:$C$1500,"&gt;=1001",$C$4:$C$1500,"&lt;=1005",K$4:K$1500,"&gt;"&amp;K1021)+COUNTIFS($C$4:$C$1500,"&gt;=1101",$C$4:$C$1500,"&lt;=1105",K$4:K$1500,"&gt;"&amp;K1021)+1,""))</f>
        <v/>
      </c>
      <c r="O1021" s="94" t="n">
        <v>47.75</v>
      </c>
      <c r="P1021" s="94" t="n">
        <v>33.51</v>
      </c>
      <c r="Q1021" s="94" t="n">
        <v>27.75</v>
      </c>
      <c r="R1021" s="94" t="n">
        <v>30</v>
      </c>
      <c r="S1021" s="94" t="n">
        <v>50.63</v>
      </c>
      <c r="T1021" s="99">
        <f>IF(AND(O1021&gt;0,O1021&lt;36),1,IF(AND(O1021&gt;=36,O1021&lt;51),2,IF(AND(O1021&gt;=51,O1021&lt;71),3,IF(AND(O1021&gt;=71,O1021&lt;=100),4,))))</f>
        <v/>
      </c>
      <c r="U1021" s="99">
        <f>IF(AND(P1021&gt;0,P1021&lt;41),1,IF(AND(P1021&gt;=41,P1021&lt;56),2,IF(AND(P1021&gt;=56,P1021&lt;71),3,IF(AND(P1021&gt;=71,P1021&lt;=100),4,))))</f>
        <v/>
      </c>
      <c r="V1021" s="99">
        <f>IF(AND(Q1021&gt;0,Q1021&lt;41),1,IF(AND(Q1021&gt;=41,Q1021&lt;56),2,IF(AND(Q1021&gt;=56,Q1021&lt;71),3,IF(AND(Q1021&gt;=71,Q1021&lt;=100),4,))))</f>
        <v/>
      </c>
      <c r="W1021" s="99">
        <f>IF(AND(R1021&gt;0,R1021&lt;36),1,IF(AND(R1021&gt;=36,R1021&lt;51),2,IF(AND(R1021&gt;=51,R1021&lt;66),3,IF(AND(R1021&gt;=66,R1021&lt;=100),4,))))</f>
        <v/>
      </c>
      <c r="X1021" s="100">
        <f>IF(AND(S1021&gt;0,S1021&lt;37),1,IF(AND(S1021&gt;=37,S1021&lt;58),2,IF(AND(S1021&gt;=58,S1021&lt;71),3,IF(AND(S1021&gt;=71,S1021&lt;=100),4,))))</f>
        <v/>
      </c>
      <c r="Y1021" s="101">
        <f>IF(SUM(AC1021:AG1021)=0, "", ROUND(((AC1021*3+AD1021*3+AE1021*3+AF1021*3+AG1021*1)/13)*5,0))</f>
        <v/>
      </c>
      <c r="Z1021" s="99">
        <f>IF(OR($C1021="",Y1021=""),"",COUNTIFS($C$4:$C$1500,$C1021,Y$4:Y$1500,"&gt;"&amp;Y1021)+1)</f>
        <v/>
      </c>
      <c r="AA1021" s="99">
        <f>IF(OR($C1021="",Y1021=""),"",IF(AND($C1021&gt;=1001,$C1021&lt;=1005),COUNTIFS($C$4:$C$1500,"&gt;=1001",$C$4:$C$1500,"&lt;=1005",Y$4:Y$1500,"&gt;"&amp;Y1021)+1,IF(AND($C1021&gt;=1101,$C1021&lt;=1105),COUNTIFS($C$4:$C$1500,"&gt;=1101",$C$4:$C$1500,"&lt;=1105",Y$4:Y$1500,"&gt;"&amp;Y1021)+1,IF(AND($C1021&gt;=901,$C1021&lt;=905),COUNTIFS($C$4:$C$1500,"&gt;=901",$C$4:$C$1500,"&lt;=905",Y$4:Y$1500,"&gt;"&amp;Y1021)+1,IF(AND($C1021&gt;=801,$C1021&lt;=805),COUNTIFS($C$4:$C$1500,"&gt;=801",$C$4:$C$1500,"&lt;=805",Y$4:Y$1500,"&gt;"&amp;Y1021)+1,IF(AND($C1021&gt;=701,$C1021&lt;=705),COUNTIFS($C$4:$C$1500,"&gt;=701",$C$4:$C$1500,"&lt;=705",Y$4:Y$1500,"&gt;"&amp;Y1021)+1,IF(AND($C1021&gt;=601,$C1021&lt;=606),COUNTIFS($C$4:$C$1500,"&gt;=601",$C$4:$C$1500,"&lt;=606",Y$4:Y$1500,"&gt;"&amp;Y1021)+1,"")))))))</f>
        <v/>
      </c>
      <c r="AB1021" s="99">
        <f>IF(OR($C1021="",Y1021=""),"",IF(OR(AND($C1021&gt;=1001,$C1021&lt;=1005),AND($C1021&gt;=1101,$C1021&lt;=1105)),COUNTIFS($C$4:$C$1500,"&gt;=1001",$C$4:$C$1500,"&lt;=1005",Y$4:Y$1500,"&gt;"&amp;Y1021)+COUNTIFS($C$4:$C$1500,"&gt;=1101",$C$4:$C$1500,"&lt;=1105",Y$4:Y$1500,"&gt;"&amp;Y1021)+1,""))</f>
        <v/>
      </c>
      <c r="AC1021" s="94" t="n">
        <v>47.75</v>
      </c>
      <c r="AD1021" s="94" t="n">
        <v>44.82</v>
      </c>
      <c r="AE1021" s="94" t="n">
        <v>50.88</v>
      </c>
      <c r="AF1021" s="94" t="n">
        <v>40</v>
      </c>
      <c r="AG1021" s="94" t="n">
        <v>30</v>
      </c>
      <c r="AH1021" s="99">
        <f>IF(AND(AC1021&gt;0,AC1021&lt;36),1,IF(AND(AC1021&gt;=36,AC1021&lt;51),2,IF(AND(AC1021&gt;=51,AC1021&lt;71),3,IF(AND(AC1021&gt;=71,AC1021&lt;=100),4,))))</f>
        <v/>
      </c>
      <c r="AI1021" s="99">
        <f>IF(AND(AD1021&gt;0,AD1021&lt;41),1,IF(AND(AD1021&gt;=41,AD1021&lt;56),2,IF(AND(AD1021&gt;=56,AD1021&lt;71),3,IF(AND(AD1021&gt;=71,AD1021&lt;=100),4,))))</f>
        <v/>
      </c>
      <c r="AJ1021" s="99">
        <f>IF(AND(AE1021&gt;0,AE1021&lt;41),1,IF(AND(AE1021&gt;=41,AE1021&lt;56),2,IF(AND(AE1021&gt;=56,AE1021&lt;71),3,IF(AND(AE1021&gt;=71,AE1021&lt;=100),4,))))</f>
        <v/>
      </c>
      <c r="AK1021" s="99">
        <f>IF(AND(AF1021&gt;0,AF1021&lt;36),1,IF(AND(AF1021&gt;=36,AF1021&lt;51),2,IF(AND(AF1021&gt;=51,AF1021&lt;66),3,IF(AND(AF1021&gt;=66,AF1021&lt;=100),4,))))</f>
        <v/>
      </c>
      <c r="AL1021" s="100">
        <f>IF(AND(AG1021&gt;0,AG1021&lt;37),1,IF(AND(AG1021&gt;=37,AG1021&lt;58),2,IF(AND(AG1021&gt;=58,AG1021&lt;71),3,IF(AND(AG1021&gt;=71,AG1021&lt;=100),4,))))</f>
        <v/>
      </c>
      <c r="AM1021" s="101">
        <f>IF((Y1021&lt;&gt;"")*(K1021&lt;&gt;""),Y1021-K1021,"")</f>
        <v/>
      </c>
      <c r="AN1021" s="99">
        <f>IF((Z1021&lt;&gt;"")*(L1021&lt;&gt;""),Z1021-L1021,"")</f>
        <v/>
      </c>
      <c r="AO1021" s="99">
        <f>IF((AA1021&lt;&gt;"")*(M1021&lt;&gt;""),AA1021-M1021,"")</f>
        <v/>
      </c>
      <c r="AP1021" s="99">
        <f>IF((AB1021&lt;&gt;"")*(N1021&lt;&gt;""),AB1021-N1021,"")</f>
        <v/>
      </c>
      <c r="AQ1021" s="94">
        <f>IF((AC1021&lt;&gt;"")*(O1021&lt;&gt;""),AC1021-O1021,"")</f>
        <v/>
      </c>
      <c r="AR1021" s="94">
        <f>IF((AD1021&lt;&gt;"")*(P1021&lt;&gt;""),AD1021-P1021,"")</f>
        <v/>
      </c>
      <c r="AS1021" s="94">
        <f>IF((AE1021&lt;&gt;"")*(Q1021&lt;&gt;""),AE1021-Q1021,"")</f>
        <v/>
      </c>
      <c r="AT1021" s="94">
        <f>IF((AF1021&lt;&gt;"")*(R1021&lt;&gt;""),AF1021-R1021,"")</f>
        <v/>
      </c>
      <c r="AU1021" s="94">
        <f>IF((AG1021&lt;&gt;"")*(S1021&lt;&gt;""),AG1021-S1021,"")</f>
        <v/>
      </c>
      <c r="AV1021" s="99">
        <f>IF((AH1021&lt;&gt;"")*(T1021&lt;&gt;""),AH1021-T1021,"")</f>
        <v/>
      </c>
      <c r="AW1021" s="99">
        <f>IF((AI1021&lt;&gt;"")*(U1021&lt;&gt;""),AI1021-U1021,"")</f>
        <v/>
      </c>
      <c r="AX1021" s="99">
        <f>IF((AJ1021&lt;&gt;"")*(V1021&lt;&gt;""),AJ1021-V1021,"")</f>
        <v/>
      </c>
      <c r="AY1021" s="99">
        <f>IF((AK1021&lt;&gt;"")*(W1021&lt;&gt;""),AK1021-W1021,"")</f>
        <v/>
      </c>
      <c r="AZ1021" s="102">
        <f>IF((AL1021&lt;&gt;"")*(X1021&lt;&gt;""),AL1021-X1021,"")</f>
        <v/>
      </c>
      <c r="BA1021" s="50">
        <f>IFERROR(__xludf.dummyfunction("AI(""Actúa como un tutor académico y dirígete personalmente al estudiante "" &amp; I1021 &amp; "" "" &amp; J1021 &amp; "" "" &amp; G1021 &amp; "" "" &amp; H1021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AM1021 &amp; ""'. Diferencias por área: Matemáticas ("" &amp; AQ1021 &amp; ""), Ciencias Natura"&amp;"les ("" &amp; AR1021 &amp; ""), Sociales ("" &amp; AS1021 &amp; ""), Lectura Crítica ("" &amp; AT1021 &amp; "") e Inglés ("" &amp; AU1021 &amp; ""). Variación en posición: grupo ("" &amp; AN1021 &amp; ""), grado ("" &amp; AO1021 &amp; "") y media ("" &amp; AP1021 &amp; ""). Puntajes Primer Simulacro: Global "" &amp; K1021 &amp; "", Mat "" &amp; "&amp;"O4 &amp; "", Cien "" &amp; P1021 &amp; "", Soc "" &amp; Q1021 &amp; "", Lec "" &amp; R1021 &amp; "", Ing "" &amp; S1021 &amp; "". Puntajes Segundo Simulacro: Global "" &amp; Y1021 &amp; "", Mat "" &amp; AC1021 &amp; "", Cien "" &amp; AD1021 &amp; "", Soc "" &amp; AE1021 &amp; "", Lec "" &amp; AF1021 &amp; "", Ing "" &amp; AG1021 &amp; "". Escribe un mensaje motivador"&amp;" y breve (máximo 4 líneas)."")
"),"=AI(""Actúa como un tutor académico y dirígete personalmente al estudiante "" &amp; I1021 &amp; "" "" &amp; J1021 &amp; "" "" &amp; G1021 &amp; "" "" &amp; H1021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AM1021 &amp; ""'. Diferencias por área: Matemáticas ("" &amp; AQ1021 &amp; ""), Ciencias Natur"&amp;"ales ("" &amp; AR1021 &amp; ""), Sociales ("" &amp; AS1021 &amp; ""), Lectura Crítica ("" &amp; AT1021 &amp; "") e Inglés ("" &amp; AU1021 &amp; ""). Variación en posición: grupo ("" &amp; AN1021 &amp; ""), grado ("" &amp; AO1021 &amp; "") y media ("" &amp; AP1021 &amp; ""). Puntajes Primer Simulacro: Global "" &amp; K1021 &amp; "", Mat "" &amp;"&amp;" O1021 &amp; "", Cien "" &amp; P1021 &amp; "", Soc "" &amp; Q1021 &amp; "", Lec "" &amp; R1021 &amp; "", Ing "" &amp; S1021 &amp; "". Puntajes Segundo Simulacro: Global "" &amp; Y1021 &amp; "", Mat "" &amp; AC1021 &amp; "", Cien "" &amp; AD1021 &amp; "", Soc "" &amp; AE1021 &amp; "", Lec "" &amp; AF1021 &amp; "", Ing "" &amp; AG1021 &amp; "". Escribe un mensaje motivado"&amp;"r y breve (máximo 4 líneas)."")
")</f>
        <v/>
      </c>
    </row>
    <row r="1022" ht="15.75" customHeight="1" s="42">
      <c r="A1022" s="93" t="n"/>
      <c r="B1022" s="94" t="inlineStr">
        <is>
          <t>Bachillerato</t>
        </is>
      </c>
      <c r="C1022" s="94" t="inlineStr">
        <is>
          <t>CM9</t>
        </is>
      </c>
      <c r="D1022" s="94" t="n"/>
      <c r="E1022" s="95" t="n"/>
      <c r="F1022" s="96">
        <f>TRIM(G1022&amp;" "&amp;H1022&amp;" "&amp;I1022&amp;" "&amp;J1022)</f>
        <v/>
      </c>
      <c r="G1022" s="94" t="inlineStr">
        <is>
          <t>Moreno</t>
        </is>
      </c>
      <c r="H1022" s="94" t="inlineStr">
        <is>
          <t>David</t>
        </is>
      </c>
      <c r="I1022" s="94" t="inlineStr">
        <is>
          <t>Camilo</t>
        </is>
      </c>
      <c r="J1022" s="97" t="inlineStr">
        <is>
          <t>Andrés</t>
        </is>
      </c>
      <c r="K1022" s="98">
        <f>IF(SUM(O1022:S1022)=0, "", ROUND(((O1022*3+P1022*3+Q1022*3+R1022*3+S1022*1)/13)*5,0))</f>
        <v/>
      </c>
      <c r="L1022" s="99">
        <f>IF(OR($C1022="",K1022=""),"",COUNTIFS($C$4:$C$1500,$C1022,K$4:K$1500,"&gt;"&amp;K1022)+1)</f>
        <v/>
      </c>
      <c r="M1022" s="99">
        <f>IF(OR($C1022="",K1022=""),"",IF(AND($C1022&gt;=1001,$C1022&lt;=1005),COUNTIFS($C$4:$C$1500,"&gt;=1001",$C$4:$C$1500,"&lt;=1005",K$4:K$1500,"&gt;"&amp;K1022)+1,IF(AND($C1022&gt;=1101,$C1022&lt;=1105),COUNTIFS($C$4:$C$1500,"&gt;=1101",$C$4:$C$1500,"&lt;=1105",K$4:K$1500,"&gt;"&amp;K1022)+1,IF(AND($C1022&gt;=901,$C1022&lt;=905),COUNTIFS($C$4:$C$1500,"&gt;=901",$C$4:$C$1500,"&lt;=905",K$4:K$1500,"&gt;"&amp;K1022)+1,IF(AND($C1022&gt;=801,$C1022&lt;=805),COUNTIFS($C$4:$C$1500,"&gt;=801",$C$4:$C$1500,"&lt;=805",K$4:K$1500,"&gt;"&amp;K1022)+1,IF(AND($C1022&gt;=701,$C1022&lt;=705),COUNTIFS($C$4:$C$1500,"&gt;=701",$C$4:$C$1500,"&lt;=705",K$4:K$1500,"&gt;"&amp;K1022)+1,IF(AND($C1022&gt;=601,$C1022&lt;=606),COUNTIFS($C$4:$C$1500,"&gt;=601",$C$4:$C$1500,"&lt;=606",K$4:K$1500,"&gt;"&amp;K1022)+1,"")))))))</f>
        <v/>
      </c>
      <c r="N1022" s="99">
        <f>IF(OR($C1022="",K1022=""),"",IF(OR(AND($C1022&gt;=1001,$C1022&lt;=1005),AND($C1022&gt;=1101,$C1022&lt;=1105)),COUNTIFS($C$4:$C$1500,"&gt;=1001",$C$4:$C$1500,"&lt;=1005",K$4:K$1500,"&gt;"&amp;K1022)+COUNTIFS($C$4:$C$1500,"&gt;=1101",$C$4:$C$1500,"&lt;=1105",K$4:K$1500,"&gt;"&amp;K1022)+1,""))</f>
        <v/>
      </c>
      <c r="O1022" s="94" t="n">
        <v>44.38</v>
      </c>
      <c r="P1022" s="94" t="n">
        <v>30.92</v>
      </c>
      <c r="Q1022" s="94" t="n">
        <v>36.38</v>
      </c>
      <c r="R1022" s="94" t="n">
        <v>50</v>
      </c>
      <c r="S1022" s="94" t="n">
        <v>50.63</v>
      </c>
      <c r="T1022" s="99">
        <f>IF(AND(O1022&gt;0,O1022&lt;36),1,IF(AND(O1022&gt;=36,O1022&lt;51),2,IF(AND(O1022&gt;=51,O1022&lt;71),3,IF(AND(O1022&gt;=71,O1022&lt;=100),4,))))</f>
        <v/>
      </c>
      <c r="U1022" s="99">
        <f>IF(AND(P1022&gt;0,P1022&lt;41),1,IF(AND(P1022&gt;=41,P1022&lt;56),2,IF(AND(P1022&gt;=56,P1022&lt;71),3,IF(AND(P1022&gt;=71,P1022&lt;=100),4,))))</f>
        <v/>
      </c>
      <c r="V1022" s="99">
        <f>IF(AND(Q1022&gt;0,Q1022&lt;41),1,IF(AND(Q1022&gt;=41,Q1022&lt;56),2,IF(AND(Q1022&gt;=56,Q1022&lt;71),3,IF(AND(Q1022&gt;=71,Q1022&lt;=100),4,))))</f>
        <v/>
      </c>
      <c r="W1022" s="99">
        <f>IF(AND(R1022&gt;0,R1022&lt;36),1,IF(AND(R1022&gt;=36,R1022&lt;51),2,IF(AND(R1022&gt;=51,R1022&lt;66),3,IF(AND(R1022&gt;=66,R1022&lt;=100),4,))))</f>
        <v/>
      </c>
      <c r="X1022" s="100">
        <f>IF(AND(S1022&gt;0,S1022&lt;37),1,IF(AND(S1022&gt;=37,S1022&lt;58),2,IF(AND(S1022&gt;=58,S1022&lt;71),3,IF(AND(S1022&gt;=71,S1022&lt;=100),4,))))</f>
        <v/>
      </c>
      <c r="Y1022" s="101">
        <f>IF(SUM(AC1022:AG1022)=0, "", ROUND(((AC1022*3+AD1022*3+AE1022*3+AF1022*3+AG1022*1)/13)*5,0))</f>
        <v/>
      </c>
      <c r="Z1022" s="99">
        <f>IF(OR($C1022="",Y1022=""),"",COUNTIFS($C$4:$C$1500,$C1022,Y$4:Y$1500,"&gt;"&amp;Y1022)+1)</f>
        <v/>
      </c>
      <c r="AA1022" s="99">
        <f>IF(OR($C1022="",Y1022=""),"",IF(AND($C1022&gt;=1001,$C1022&lt;=1005),COUNTIFS($C$4:$C$1500,"&gt;=1001",$C$4:$C$1500,"&lt;=1005",Y$4:Y$1500,"&gt;"&amp;Y1022)+1,IF(AND($C1022&gt;=1101,$C1022&lt;=1105),COUNTIFS($C$4:$C$1500,"&gt;=1101",$C$4:$C$1500,"&lt;=1105",Y$4:Y$1500,"&gt;"&amp;Y1022)+1,IF(AND($C1022&gt;=901,$C1022&lt;=905),COUNTIFS($C$4:$C$1500,"&gt;=901",$C$4:$C$1500,"&lt;=905",Y$4:Y$1500,"&gt;"&amp;Y1022)+1,IF(AND($C1022&gt;=801,$C1022&lt;=805),COUNTIFS($C$4:$C$1500,"&gt;=801",$C$4:$C$1500,"&lt;=805",Y$4:Y$1500,"&gt;"&amp;Y1022)+1,IF(AND($C1022&gt;=701,$C1022&lt;=705),COUNTIFS($C$4:$C$1500,"&gt;=701",$C$4:$C$1500,"&lt;=705",Y$4:Y$1500,"&gt;"&amp;Y1022)+1,IF(AND($C1022&gt;=601,$C1022&lt;=606),COUNTIFS($C$4:$C$1500,"&gt;=601",$C$4:$C$1500,"&lt;=606",Y$4:Y$1500,"&gt;"&amp;Y1022)+1,"")))))))</f>
        <v/>
      </c>
      <c r="AB1022" s="99">
        <f>IF(OR($C1022="",Y1022=""),"",IF(OR(AND($C1022&gt;=1001,$C1022&lt;=1005),AND($C1022&gt;=1101,$C1022&lt;=1105)),COUNTIFS($C$4:$C$1500,"&gt;=1001",$C$4:$C$1500,"&lt;=1005",Y$4:Y$1500,"&gt;"&amp;Y1022)+COUNTIFS($C$4:$C$1500,"&gt;=1101",$C$4:$C$1500,"&lt;=1105",Y$4:Y$1500,"&gt;"&amp;Y1022)+1,""))</f>
        <v/>
      </c>
      <c r="AC1022" s="94" t="n">
        <v>28.75</v>
      </c>
      <c r="AD1022" s="94" t="n">
        <v>49.4</v>
      </c>
      <c r="AE1022" s="94" t="n">
        <v>43.5</v>
      </c>
      <c r="AF1022" s="94" t="n">
        <v>40</v>
      </c>
      <c r="AG1022" s="94" t="n">
        <v>45</v>
      </c>
      <c r="AH1022" s="99">
        <f>IF(AND(AC1022&gt;0,AC1022&lt;36),1,IF(AND(AC1022&gt;=36,AC1022&lt;51),2,IF(AND(AC1022&gt;=51,AC1022&lt;71),3,IF(AND(AC1022&gt;=71,AC1022&lt;=100),4,))))</f>
        <v/>
      </c>
      <c r="AI1022" s="99">
        <f>IF(AND(AD1022&gt;0,AD1022&lt;41),1,IF(AND(AD1022&gt;=41,AD1022&lt;56),2,IF(AND(AD1022&gt;=56,AD1022&lt;71),3,IF(AND(AD1022&gt;=71,AD1022&lt;=100),4,))))</f>
        <v/>
      </c>
      <c r="AJ1022" s="99">
        <f>IF(AND(AE1022&gt;0,AE1022&lt;41),1,IF(AND(AE1022&gt;=41,AE1022&lt;56),2,IF(AND(AE1022&gt;=56,AE1022&lt;71),3,IF(AND(AE1022&gt;=71,AE1022&lt;=100),4,))))</f>
        <v/>
      </c>
      <c r="AK1022" s="99">
        <f>IF(AND(AF1022&gt;0,AF1022&lt;36),1,IF(AND(AF1022&gt;=36,AF1022&lt;51),2,IF(AND(AF1022&gt;=51,AF1022&lt;66),3,IF(AND(AF1022&gt;=66,AF1022&lt;=100),4,))))</f>
        <v/>
      </c>
      <c r="AL1022" s="100">
        <f>IF(AND(AG1022&gt;0,AG1022&lt;37),1,IF(AND(AG1022&gt;=37,AG1022&lt;58),2,IF(AND(AG1022&gt;=58,AG1022&lt;71),3,IF(AND(AG1022&gt;=71,AG1022&lt;=100),4,))))</f>
        <v/>
      </c>
      <c r="AM1022" s="101">
        <f>IF((Y1022&lt;&gt;"")*(K1022&lt;&gt;""),Y1022-K1022,"")</f>
        <v/>
      </c>
      <c r="AN1022" s="99">
        <f>IF((Z1022&lt;&gt;"")*(L1022&lt;&gt;""),Z1022-L1022,"")</f>
        <v/>
      </c>
      <c r="AO1022" s="99">
        <f>IF((AA1022&lt;&gt;"")*(M1022&lt;&gt;""),AA1022-M1022,"")</f>
        <v/>
      </c>
      <c r="AP1022" s="99">
        <f>IF((AB1022&lt;&gt;"")*(N1022&lt;&gt;""),AB1022-N1022,"")</f>
        <v/>
      </c>
      <c r="AQ1022" s="94">
        <f>IF((AC1022&lt;&gt;"")*(O1022&lt;&gt;""),AC1022-O1022,"")</f>
        <v/>
      </c>
      <c r="AR1022" s="94">
        <f>IF((AD1022&lt;&gt;"")*(P1022&lt;&gt;""),AD1022-P1022,"")</f>
        <v/>
      </c>
      <c r="AS1022" s="94">
        <f>IF((AE1022&lt;&gt;"")*(Q1022&lt;&gt;""),AE1022-Q1022,"")</f>
        <v/>
      </c>
      <c r="AT1022" s="94">
        <f>IF((AF1022&lt;&gt;"")*(R1022&lt;&gt;""),AF1022-R1022,"")</f>
        <v/>
      </c>
      <c r="AU1022" s="94">
        <f>IF((AG1022&lt;&gt;"")*(S1022&lt;&gt;""),AG1022-S1022,"")</f>
        <v/>
      </c>
      <c r="AV1022" s="99">
        <f>IF((AH1022&lt;&gt;"")*(T1022&lt;&gt;""),AH1022-T1022,"")</f>
        <v/>
      </c>
      <c r="AW1022" s="99">
        <f>IF((AI1022&lt;&gt;"")*(U1022&lt;&gt;""),AI1022-U1022,"")</f>
        <v/>
      </c>
      <c r="AX1022" s="99">
        <f>IF((AJ1022&lt;&gt;"")*(V1022&lt;&gt;""),AJ1022-V1022,"")</f>
        <v/>
      </c>
      <c r="AY1022" s="99">
        <f>IF((AK1022&lt;&gt;"")*(W1022&lt;&gt;""),AK1022-W1022,"")</f>
        <v/>
      </c>
      <c r="AZ1022" s="102">
        <f>IF((AL1022&lt;&gt;"")*(X1022&lt;&gt;""),AL1022-X1022,"")</f>
        <v/>
      </c>
      <c r="BA1022" s="50">
        <f>IFERROR(__xludf.dummyfunction("AI(""Actúa como un tutor académico y dirígete personalmente al estudiante "" &amp; I1022 &amp; "" "" &amp; J1022 &amp; "" "" &amp; G1022 &amp; "" "" &amp; H1022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AM1022 &amp; ""'. Diferencias por área: Matemáticas ("" &amp; AQ1022 &amp; ""), Ciencias Natura"&amp;"les ("" &amp; AR1022 &amp; ""), Sociales ("" &amp; AS1022 &amp; ""), Lectura Crítica ("" &amp; AT1022 &amp; "") e Inglés ("" &amp; AU1022 &amp; ""). Variación en posición: grupo ("" &amp; AN1022 &amp; ""), grado ("" &amp; AO1022 &amp; "") y media ("" &amp; AP1022 &amp; ""). Puntajes Primer Simulacro: Global "" &amp; K1022 &amp; "", Mat "" &amp; "&amp;"O4 &amp; "", Cien "" &amp; P1022 &amp; "", Soc "" &amp; Q1022 &amp; "", Lec "" &amp; R1022 &amp; "", Ing "" &amp; S1022 &amp; "". Puntajes Segundo Simulacro: Global "" &amp; Y1022 &amp; "", Mat "" &amp; AC1022 &amp; "", Cien "" &amp; AD1022 &amp; "", Soc "" &amp; AE1022 &amp; "", Lec "" &amp; AF1022 &amp; "", Ing "" &amp; AG1022 &amp; "". Escribe un mensaje motivador"&amp;" y breve (máximo 4 líneas)."")
"),"=AI(""Actúa como un tutor académico y dirígete personalmente al estudiante "" &amp; I1022 &amp; "" "" &amp; J1022 &amp; "" "" &amp; G1022 &amp; "" "" &amp; H1022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AM1022 &amp; ""'. Diferencias por área: Matemáticas ("" &amp; AQ1022 &amp; ""), Ciencias Natur"&amp;"ales ("" &amp; AR1022 &amp; ""), Sociales ("" &amp; AS1022 &amp; ""), Lectura Crítica ("" &amp; AT1022 &amp; "") e Inglés ("" &amp; AU1022 &amp; ""). Variación en posición: grupo ("" &amp; AN1022 &amp; ""), grado ("" &amp; AO1022 &amp; "") y media ("" &amp; AP1022 &amp; ""). Puntajes Primer Simulacro: Global "" &amp; K1022 &amp; "", Mat "" &amp;"&amp;" O1022 &amp; "", Cien "" &amp; P1022 &amp; "", Soc "" &amp; Q1022 &amp; "", Lec "" &amp; R1022 &amp; "", Ing "" &amp; S1022 &amp; "". Puntajes Segundo Simulacro: Global "" &amp; Y1022 &amp; "", Mat "" &amp; AC1022 &amp; "", Cien "" &amp; AD1022 &amp; "", Soc "" &amp; AE1022 &amp; "", Lec "" &amp; AF1022 &amp; "", Ing "" &amp; AG1022 &amp; "". Escribe un mensaje motivado"&amp;"r y breve (máximo 4 líneas)."")
")</f>
        <v/>
      </c>
    </row>
    <row r="1023" ht="15.75" customHeight="1" s="42">
      <c r="A1023" s="93" t="n"/>
      <c r="B1023" s="94" t="inlineStr">
        <is>
          <t>Bachillerato</t>
        </is>
      </c>
      <c r="C1023" s="94" t="inlineStr">
        <is>
          <t>CM9</t>
        </is>
      </c>
      <c r="D1023" s="94" t="n"/>
      <c r="E1023" s="95" t="n"/>
      <c r="F1023" s="96">
        <f>TRIM(G1023&amp;" "&amp;H1023&amp;" "&amp;I1023&amp;" "&amp;J1023)</f>
        <v/>
      </c>
      <c r="G1023" s="94" t="inlineStr">
        <is>
          <t>Posada</t>
        </is>
      </c>
      <c r="H1023" s="94" t="inlineStr">
        <is>
          <t>Ortiz</t>
        </is>
      </c>
      <c r="I1023" s="94" t="inlineStr">
        <is>
          <t>Deison</t>
        </is>
      </c>
      <c r="J1023" s="97" t="n"/>
      <c r="K1023" s="98">
        <f>IF(SUM(O1023:S1023)=0, "", ROUND(((O1023*3+P1023*3+Q1023*3+R1023*3+S1023*1)/13)*5,0))</f>
        <v/>
      </c>
      <c r="L1023" s="99">
        <f>IF(OR($C1023="",K1023=""),"",COUNTIFS($C$4:$C$1500,$C1023,K$4:K$1500,"&gt;"&amp;K1023)+1)</f>
        <v/>
      </c>
      <c r="M1023" s="99">
        <f>IF(OR($C1023="",K1023=""),"",IF(AND($C1023&gt;=1001,$C1023&lt;=1005),COUNTIFS($C$4:$C$1500,"&gt;=1001",$C$4:$C$1500,"&lt;=1005",K$4:K$1500,"&gt;"&amp;K1023)+1,IF(AND($C1023&gt;=1101,$C1023&lt;=1105),COUNTIFS($C$4:$C$1500,"&gt;=1101",$C$4:$C$1500,"&lt;=1105",K$4:K$1500,"&gt;"&amp;K1023)+1,IF(AND($C1023&gt;=901,$C1023&lt;=905),COUNTIFS($C$4:$C$1500,"&gt;=901",$C$4:$C$1500,"&lt;=905",K$4:K$1500,"&gt;"&amp;K1023)+1,IF(AND($C1023&gt;=801,$C1023&lt;=805),COUNTIFS($C$4:$C$1500,"&gt;=801",$C$4:$C$1500,"&lt;=805",K$4:K$1500,"&gt;"&amp;K1023)+1,IF(AND($C1023&gt;=701,$C1023&lt;=705),COUNTIFS($C$4:$C$1500,"&gt;=701",$C$4:$C$1500,"&lt;=705",K$4:K$1500,"&gt;"&amp;K1023)+1,IF(AND($C1023&gt;=601,$C1023&lt;=606),COUNTIFS($C$4:$C$1500,"&gt;=601",$C$4:$C$1500,"&lt;=606",K$4:K$1500,"&gt;"&amp;K1023)+1,"")))))))</f>
        <v/>
      </c>
      <c r="N1023" s="99">
        <f>IF(OR($C1023="",K1023=""),"",IF(OR(AND($C1023&gt;=1001,$C1023&lt;=1005),AND($C1023&gt;=1101,$C1023&lt;=1105)),COUNTIFS($C$4:$C$1500,"&gt;=1001",$C$4:$C$1500,"&lt;=1005",K$4:K$1500,"&gt;"&amp;K1023)+COUNTIFS($C$4:$C$1500,"&gt;=1101",$C$4:$C$1500,"&lt;=1105",K$4:K$1500,"&gt;"&amp;K1023)+1,""))</f>
        <v/>
      </c>
      <c r="O1023" s="94" t="n">
        <v>27.25</v>
      </c>
      <c r="P1023" s="94" t="n">
        <v>47.98</v>
      </c>
      <c r="Q1023" s="94" t="n">
        <v>20.13</v>
      </c>
      <c r="R1023" s="94" t="n">
        <v>30</v>
      </c>
      <c r="S1023" s="94" t="n">
        <v>45</v>
      </c>
      <c r="T1023" s="99">
        <f>IF(AND(O1023&gt;0,O1023&lt;36),1,IF(AND(O1023&gt;=36,O1023&lt;51),2,IF(AND(O1023&gt;=51,O1023&lt;71),3,IF(AND(O1023&gt;=71,O1023&lt;=100),4,))))</f>
        <v/>
      </c>
      <c r="U1023" s="99">
        <f>IF(AND(P1023&gt;0,P1023&lt;41),1,IF(AND(P1023&gt;=41,P1023&lt;56),2,IF(AND(P1023&gt;=56,P1023&lt;71),3,IF(AND(P1023&gt;=71,P1023&lt;=100),4,))))</f>
        <v/>
      </c>
      <c r="V1023" s="99">
        <f>IF(AND(Q1023&gt;0,Q1023&lt;41),1,IF(AND(Q1023&gt;=41,Q1023&lt;56),2,IF(AND(Q1023&gt;=56,Q1023&lt;71),3,IF(AND(Q1023&gt;=71,Q1023&lt;=100),4,))))</f>
        <v/>
      </c>
      <c r="W1023" s="99">
        <f>IF(AND(R1023&gt;0,R1023&lt;36),1,IF(AND(R1023&gt;=36,R1023&lt;51),2,IF(AND(R1023&gt;=51,R1023&lt;66),3,IF(AND(R1023&gt;=66,R1023&lt;=100),4,))))</f>
        <v/>
      </c>
      <c r="X1023" s="100">
        <f>IF(AND(S1023&gt;0,S1023&lt;37),1,IF(AND(S1023&gt;=37,S1023&lt;58),2,IF(AND(S1023&gt;=58,S1023&lt;71),3,IF(AND(S1023&gt;=71,S1023&lt;=100),4,))))</f>
        <v/>
      </c>
      <c r="Y1023" s="101">
        <f>IF(SUM(AC1023:AG1023)=0, "", ROUND(((AC1023*3+AD1023*3+AE1023*3+AF1023*3+AG1023*1)/13)*5,0))</f>
        <v/>
      </c>
      <c r="Z1023" s="99">
        <f>IF(OR($C1023="",Y1023=""),"",COUNTIFS($C$4:$C$1500,$C1023,Y$4:Y$1500,"&gt;"&amp;Y1023)+1)</f>
        <v/>
      </c>
      <c r="AA1023" s="99">
        <f>IF(OR($C1023="",Y1023=""),"",IF(AND($C1023&gt;=1001,$C1023&lt;=1005),COUNTIFS($C$4:$C$1500,"&gt;=1001",$C$4:$C$1500,"&lt;=1005",Y$4:Y$1500,"&gt;"&amp;Y1023)+1,IF(AND($C1023&gt;=1101,$C1023&lt;=1105),COUNTIFS($C$4:$C$1500,"&gt;=1101",$C$4:$C$1500,"&lt;=1105",Y$4:Y$1500,"&gt;"&amp;Y1023)+1,IF(AND($C1023&gt;=901,$C1023&lt;=905),COUNTIFS($C$4:$C$1500,"&gt;=901",$C$4:$C$1500,"&lt;=905",Y$4:Y$1500,"&gt;"&amp;Y1023)+1,IF(AND($C1023&gt;=801,$C1023&lt;=805),COUNTIFS($C$4:$C$1500,"&gt;=801",$C$4:$C$1500,"&lt;=805",Y$4:Y$1500,"&gt;"&amp;Y1023)+1,IF(AND($C1023&gt;=701,$C1023&lt;=705),COUNTIFS($C$4:$C$1500,"&gt;=701",$C$4:$C$1500,"&lt;=705",Y$4:Y$1500,"&gt;"&amp;Y1023)+1,IF(AND($C1023&gt;=601,$C1023&lt;=606),COUNTIFS($C$4:$C$1500,"&gt;=601",$C$4:$C$1500,"&lt;=606",Y$4:Y$1500,"&gt;"&amp;Y1023)+1,"")))))))</f>
        <v/>
      </c>
      <c r="AB1023" s="99">
        <f>IF(OR($C1023="",Y1023=""),"",IF(OR(AND($C1023&gt;=1001,$C1023&lt;=1005),AND($C1023&gt;=1101,$C1023&lt;=1105)),COUNTIFS($C$4:$C$1500,"&gt;=1001",$C$4:$C$1500,"&lt;=1005",Y$4:Y$1500,"&gt;"&amp;Y1023)+COUNTIFS($C$4:$C$1500,"&gt;=1101",$C$4:$C$1500,"&lt;=1105",Y$4:Y$1500,"&gt;"&amp;Y1023)+1,""))</f>
        <v/>
      </c>
      <c r="AC1023" s="94" t="n"/>
      <c r="AD1023" s="94" t="n"/>
      <c r="AE1023" s="94" t="n"/>
      <c r="AF1023" s="94" t="n"/>
      <c r="AG1023" s="94" t="n"/>
      <c r="AH1023" s="99">
        <f>IF(AND(AC1023&gt;0,AC1023&lt;36),1,IF(AND(AC1023&gt;=36,AC1023&lt;51),2,IF(AND(AC1023&gt;=51,AC1023&lt;71),3,IF(AND(AC1023&gt;=71,AC1023&lt;=100),4,))))</f>
        <v/>
      </c>
      <c r="AI1023" s="99">
        <f>IF(AND(AD1023&gt;0,AD1023&lt;41),1,IF(AND(AD1023&gt;=41,AD1023&lt;56),2,IF(AND(AD1023&gt;=56,AD1023&lt;71),3,IF(AND(AD1023&gt;=71,AD1023&lt;=100),4,))))</f>
        <v/>
      </c>
      <c r="AJ1023" s="99">
        <f>IF(AND(AE1023&gt;0,AE1023&lt;41),1,IF(AND(AE1023&gt;=41,AE1023&lt;56),2,IF(AND(AE1023&gt;=56,AE1023&lt;71),3,IF(AND(AE1023&gt;=71,AE1023&lt;=100),4,))))</f>
        <v/>
      </c>
      <c r="AK1023" s="99">
        <f>IF(AND(AF1023&gt;0,AF1023&lt;36),1,IF(AND(AF1023&gt;=36,AF1023&lt;51),2,IF(AND(AF1023&gt;=51,AF1023&lt;66),3,IF(AND(AF1023&gt;=66,AF1023&lt;=100),4,))))</f>
        <v/>
      </c>
      <c r="AL1023" s="100">
        <f>IF(AND(AG1023&gt;0,AG1023&lt;37),1,IF(AND(AG1023&gt;=37,AG1023&lt;58),2,IF(AND(AG1023&gt;=58,AG1023&lt;71),3,IF(AND(AG1023&gt;=71,AG1023&lt;=100),4,))))</f>
        <v/>
      </c>
      <c r="AM1023" s="101">
        <f>IF((Y1023&lt;&gt;"")*(K1023&lt;&gt;""),Y1023-K1023,"")</f>
        <v/>
      </c>
      <c r="AN1023" s="99">
        <f>IF((Z1023&lt;&gt;"")*(L1023&lt;&gt;""),Z1023-L1023,"")</f>
        <v/>
      </c>
      <c r="AO1023" s="99">
        <f>IF((AA1023&lt;&gt;"")*(M1023&lt;&gt;""),AA1023-M1023,"")</f>
        <v/>
      </c>
      <c r="AP1023" s="99">
        <f>IF((AB1023&lt;&gt;"")*(N1023&lt;&gt;""),AB1023-N1023,"")</f>
        <v/>
      </c>
      <c r="AQ1023" s="94">
        <f>IF((AC1023&lt;&gt;"")*(O1023&lt;&gt;""),AC1023-O1023,"")</f>
        <v/>
      </c>
      <c r="AR1023" s="94">
        <f>IF((AD1023&lt;&gt;"")*(P1023&lt;&gt;""),AD1023-P1023,"")</f>
        <v/>
      </c>
      <c r="AS1023" s="94">
        <f>IF((AE1023&lt;&gt;"")*(Q1023&lt;&gt;""),AE1023-Q1023,"")</f>
        <v/>
      </c>
      <c r="AT1023" s="94">
        <f>IF((AF1023&lt;&gt;"")*(R1023&lt;&gt;""),AF1023-R1023,"")</f>
        <v/>
      </c>
      <c r="AU1023" s="94">
        <f>IF((AG1023&lt;&gt;"")*(S1023&lt;&gt;""),AG1023-S1023,"")</f>
        <v/>
      </c>
      <c r="AV1023" s="99">
        <f>IF((AH1023&lt;&gt;"")*(T1023&lt;&gt;""),AH1023-T1023,"")</f>
        <v/>
      </c>
      <c r="AW1023" s="99">
        <f>IF((AI1023&lt;&gt;"")*(U1023&lt;&gt;""),AI1023-U1023,"")</f>
        <v/>
      </c>
      <c r="AX1023" s="99">
        <f>IF((AJ1023&lt;&gt;"")*(V1023&lt;&gt;""),AJ1023-V1023,"")</f>
        <v/>
      </c>
      <c r="AY1023" s="99">
        <f>IF((AK1023&lt;&gt;"")*(W1023&lt;&gt;""),AK1023-W1023,"")</f>
        <v/>
      </c>
      <c r="AZ1023" s="102">
        <f>IF((AL1023&lt;&gt;"")*(X1023&lt;&gt;""),AL1023-X1023,"")</f>
        <v/>
      </c>
      <c r="BA1023" s="50">
        <f>IFERROR(__xludf.dummyfunction("AI(""Actúa como un tutor académico y dirígete personalmente al estudiante "" &amp; I1023 &amp; "" "" &amp; J1023 &amp; "" "" &amp; G1023 &amp; "" "" &amp; H1023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AM1023 &amp; ""'. Diferencias por área: Matemáticas ("" &amp; AQ1023 &amp; ""), Ciencias Natura"&amp;"les ("" &amp; AR1023 &amp; ""), Sociales ("" &amp; AS1023 &amp; ""), Lectura Crítica ("" &amp; AT1023 &amp; "") e Inglés ("" &amp; AU1023 &amp; ""). Variación en posición: grupo ("" &amp; AN1023 &amp; ""), grado ("" &amp; AO1023 &amp; "") y media ("" &amp; AP1023 &amp; ""). Puntajes Primer Simulacro: Global "" &amp; K1023 &amp; "", Mat "" &amp; "&amp;"O4 &amp; "", Cien "" &amp; P1023 &amp; "", Soc "" &amp; Q1023 &amp; "", Lec "" &amp; R1023 &amp; "", Ing "" &amp; S1023 &amp; "". Puntajes Segundo Simulacro: Global "" &amp; Y1023 &amp; "", Mat "" &amp; AC1023 &amp; "", Cien "" &amp; AD1023 &amp; "", Soc "" &amp; AE1023 &amp; "", Lec "" &amp; AF1023 &amp; "", Ing "" &amp; AG1023 &amp; "". Escribe un mensaje motivador"&amp;" y breve (máximo 4 líneas)."")
"),"=AI(""Actúa como un tutor académico y dirígete personalmente al estudiante "" &amp; I1023 &amp; "" "" &amp; J1023 &amp; "" "" &amp; G1023 &amp; "" "" &amp; H1023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AM1023 &amp; ""'. Diferencias por área: Matemáticas ("" &amp; AQ1023 &amp; ""), Ciencias Natur"&amp;"ales ("" &amp; AR1023 &amp; ""), Sociales ("" &amp; AS1023 &amp; ""), Lectura Crítica ("" &amp; AT1023 &amp; "") e Inglés ("" &amp; AU1023 &amp; ""). Variación en posición: grupo ("" &amp; AN1023 &amp; ""), grado ("" &amp; AO1023 &amp; "") y media ("" &amp; AP1023 &amp; ""). Puntajes Primer Simulacro: Global "" &amp; K1023 &amp; "", Mat "" &amp;"&amp;" O1023 &amp; "", Cien "" &amp; P1023 &amp; "", Soc "" &amp; Q1023 &amp; "", Lec "" &amp; R1023 &amp; "", Ing "" &amp; S1023 &amp; "". Puntajes Segundo Simulacro: Global "" &amp; Y1023 &amp; "", Mat "" &amp; AC1023 &amp; "", Cien "" &amp; AD1023 &amp; "", Soc "" &amp; AE1023 &amp; "", Lec "" &amp; AF1023 &amp; "", Ing "" &amp; AG1023 &amp; "". Escribe un mensaje motivado"&amp;"r y breve (máximo 4 líneas)."")
")</f>
        <v/>
      </c>
    </row>
    <row r="1024" ht="15.75" customHeight="1" s="42">
      <c r="A1024" s="93" t="n"/>
      <c r="B1024" s="94" t="inlineStr">
        <is>
          <t>Bachillerato</t>
        </is>
      </c>
      <c r="C1024" s="94" t="inlineStr">
        <is>
          <t>CM9</t>
        </is>
      </c>
      <c r="D1024" s="94" t="n"/>
      <c r="E1024" s="95" t="n"/>
      <c r="F1024" s="96">
        <f>TRIM(G1024&amp;" "&amp;H1024&amp;" "&amp;I1024&amp;" "&amp;J1024)</f>
        <v/>
      </c>
      <c r="G1024" s="94" t="inlineStr">
        <is>
          <t>Preciado</t>
        </is>
      </c>
      <c r="H1024" s="94" t="inlineStr">
        <is>
          <t>Cancelado</t>
        </is>
      </c>
      <c r="I1024" s="94" t="inlineStr">
        <is>
          <t>Juan</t>
        </is>
      </c>
      <c r="J1024" s="97" t="inlineStr">
        <is>
          <t>Pablo</t>
        </is>
      </c>
      <c r="K1024" s="98">
        <f>IF(SUM(O1024:S1024)=0, "", ROUND(((O1024*3+P1024*3+Q1024*3+R1024*3+S1024*1)/13)*5,0))</f>
        <v/>
      </c>
      <c r="L1024" s="99">
        <f>IF(OR($C1024="",K1024=""),"",COUNTIFS($C$4:$C$1500,$C1024,K$4:K$1500,"&gt;"&amp;K1024)+1)</f>
        <v/>
      </c>
      <c r="M1024" s="99">
        <f>IF(OR($C1024="",K1024=""),"",IF(AND($C1024&gt;=1001,$C1024&lt;=1005),COUNTIFS($C$4:$C$1500,"&gt;=1001",$C$4:$C$1500,"&lt;=1005",K$4:K$1500,"&gt;"&amp;K1024)+1,IF(AND($C1024&gt;=1101,$C1024&lt;=1105),COUNTIFS($C$4:$C$1500,"&gt;=1101",$C$4:$C$1500,"&lt;=1105",K$4:K$1500,"&gt;"&amp;K1024)+1,IF(AND($C1024&gt;=901,$C1024&lt;=905),COUNTIFS($C$4:$C$1500,"&gt;=901",$C$4:$C$1500,"&lt;=905",K$4:K$1500,"&gt;"&amp;K1024)+1,IF(AND($C1024&gt;=801,$C1024&lt;=805),COUNTIFS($C$4:$C$1500,"&gt;=801",$C$4:$C$1500,"&lt;=805",K$4:K$1500,"&gt;"&amp;K1024)+1,IF(AND($C1024&gt;=701,$C1024&lt;=705),COUNTIFS($C$4:$C$1500,"&gt;=701",$C$4:$C$1500,"&lt;=705",K$4:K$1500,"&gt;"&amp;K1024)+1,IF(AND($C1024&gt;=601,$C1024&lt;=606),COUNTIFS($C$4:$C$1500,"&gt;=601",$C$4:$C$1500,"&lt;=606",K$4:K$1500,"&gt;"&amp;K1024)+1,"")))))))</f>
        <v/>
      </c>
      <c r="N1024" s="99">
        <f>IF(OR($C1024="",K1024=""),"",IF(OR(AND($C1024&gt;=1001,$C1024&lt;=1005),AND($C1024&gt;=1101,$C1024&lt;=1105)),COUNTIFS($C$4:$C$1500,"&gt;=1001",$C$4:$C$1500,"&lt;=1005",K$4:K$1500,"&gt;"&amp;K1024)+COUNTIFS($C$4:$C$1500,"&gt;=1101",$C$4:$C$1500,"&lt;=1105",K$4:K$1500,"&gt;"&amp;K1024)+1,""))</f>
        <v/>
      </c>
      <c r="O1024" s="94" t="n">
        <v>40.75</v>
      </c>
      <c r="P1024" s="94" t="n">
        <v>42.95</v>
      </c>
      <c r="Q1024" s="94" t="n">
        <v>80.38</v>
      </c>
      <c r="R1024" s="94" t="n">
        <v>25</v>
      </c>
      <c r="S1024" s="94" t="n">
        <v>28.13</v>
      </c>
      <c r="T1024" s="99">
        <f>IF(AND(O1024&gt;0,O1024&lt;36),1,IF(AND(O1024&gt;=36,O1024&lt;51),2,IF(AND(O1024&gt;=51,O1024&lt;71),3,IF(AND(O1024&gt;=71,O1024&lt;=100),4,))))</f>
        <v/>
      </c>
      <c r="U1024" s="99">
        <f>IF(AND(P1024&gt;0,P1024&lt;41),1,IF(AND(P1024&gt;=41,P1024&lt;56),2,IF(AND(P1024&gt;=56,P1024&lt;71),3,IF(AND(P1024&gt;=71,P1024&lt;=100),4,))))</f>
        <v/>
      </c>
      <c r="V1024" s="99">
        <f>IF(AND(Q1024&gt;0,Q1024&lt;41),1,IF(AND(Q1024&gt;=41,Q1024&lt;56),2,IF(AND(Q1024&gt;=56,Q1024&lt;71),3,IF(AND(Q1024&gt;=71,Q1024&lt;=100),4,))))</f>
        <v/>
      </c>
      <c r="W1024" s="99">
        <f>IF(AND(R1024&gt;0,R1024&lt;36),1,IF(AND(R1024&gt;=36,R1024&lt;51),2,IF(AND(R1024&gt;=51,R1024&lt;66),3,IF(AND(R1024&gt;=66,R1024&lt;=100),4,))))</f>
        <v/>
      </c>
      <c r="X1024" s="100">
        <f>IF(AND(S1024&gt;0,S1024&lt;37),1,IF(AND(S1024&gt;=37,S1024&lt;58),2,IF(AND(S1024&gt;=58,S1024&lt;71),3,IF(AND(S1024&gt;=71,S1024&lt;=100),4,))))</f>
        <v/>
      </c>
      <c r="Y1024" s="101">
        <f>IF(SUM(AC1024:AG1024)=0, "", ROUND(((AC1024*3+AD1024*3+AE1024*3+AF1024*3+AG1024*1)/13)*5,0))</f>
        <v/>
      </c>
      <c r="Z1024" s="99">
        <f>IF(OR($C1024="",Y1024=""),"",COUNTIFS($C$4:$C$1500,$C1024,Y$4:Y$1500,"&gt;"&amp;Y1024)+1)</f>
        <v/>
      </c>
      <c r="AA1024" s="99">
        <f>IF(OR($C1024="",Y1024=""),"",IF(AND($C1024&gt;=1001,$C1024&lt;=1005),COUNTIFS($C$4:$C$1500,"&gt;=1001",$C$4:$C$1500,"&lt;=1005",Y$4:Y$1500,"&gt;"&amp;Y1024)+1,IF(AND($C1024&gt;=1101,$C1024&lt;=1105),COUNTIFS($C$4:$C$1500,"&gt;=1101",$C$4:$C$1500,"&lt;=1105",Y$4:Y$1500,"&gt;"&amp;Y1024)+1,IF(AND($C1024&gt;=901,$C1024&lt;=905),COUNTIFS($C$4:$C$1500,"&gt;=901",$C$4:$C$1500,"&lt;=905",Y$4:Y$1500,"&gt;"&amp;Y1024)+1,IF(AND($C1024&gt;=801,$C1024&lt;=805),COUNTIFS($C$4:$C$1500,"&gt;=801",$C$4:$C$1500,"&lt;=805",Y$4:Y$1500,"&gt;"&amp;Y1024)+1,IF(AND($C1024&gt;=701,$C1024&lt;=705),COUNTIFS($C$4:$C$1500,"&gt;=701",$C$4:$C$1500,"&lt;=705",Y$4:Y$1500,"&gt;"&amp;Y1024)+1,IF(AND($C1024&gt;=601,$C1024&lt;=606),COUNTIFS($C$4:$C$1500,"&gt;=601",$C$4:$C$1500,"&lt;=606",Y$4:Y$1500,"&gt;"&amp;Y1024)+1,"")))))))</f>
        <v/>
      </c>
      <c r="AB1024" s="99">
        <f>IF(OR($C1024="",Y1024=""),"",IF(OR(AND($C1024&gt;=1001,$C1024&lt;=1005),AND($C1024&gt;=1101,$C1024&lt;=1105)),COUNTIFS($C$4:$C$1500,"&gt;=1001",$C$4:$C$1500,"&lt;=1005",Y$4:Y$1500,"&gt;"&amp;Y1024)+COUNTIFS($C$4:$C$1500,"&gt;=1101",$C$4:$C$1500,"&lt;=1105",Y$4:Y$1500,"&gt;"&amp;Y1024)+1,""))</f>
        <v/>
      </c>
      <c r="AC1024" s="94" t="n"/>
      <c r="AD1024" s="94" t="n"/>
      <c r="AE1024" s="94" t="n"/>
      <c r="AF1024" s="94" t="n"/>
      <c r="AG1024" s="94" t="n"/>
      <c r="AH1024" s="99">
        <f>IF(AND(AC1024&gt;0,AC1024&lt;36),1,IF(AND(AC1024&gt;=36,AC1024&lt;51),2,IF(AND(AC1024&gt;=51,AC1024&lt;71),3,IF(AND(AC1024&gt;=71,AC1024&lt;=100),4,))))</f>
        <v/>
      </c>
      <c r="AI1024" s="99">
        <f>IF(AND(AD1024&gt;0,AD1024&lt;41),1,IF(AND(AD1024&gt;=41,AD1024&lt;56),2,IF(AND(AD1024&gt;=56,AD1024&lt;71),3,IF(AND(AD1024&gt;=71,AD1024&lt;=100),4,))))</f>
        <v/>
      </c>
      <c r="AJ1024" s="99">
        <f>IF(AND(AE1024&gt;0,AE1024&lt;41),1,IF(AND(AE1024&gt;=41,AE1024&lt;56),2,IF(AND(AE1024&gt;=56,AE1024&lt;71),3,IF(AND(AE1024&gt;=71,AE1024&lt;=100),4,))))</f>
        <v/>
      </c>
      <c r="AK1024" s="99">
        <f>IF(AND(AF1024&gt;0,AF1024&lt;36),1,IF(AND(AF1024&gt;=36,AF1024&lt;51),2,IF(AND(AF1024&gt;=51,AF1024&lt;66),3,IF(AND(AF1024&gt;=66,AF1024&lt;=100),4,))))</f>
        <v/>
      </c>
      <c r="AL1024" s="100">
        <f>IF(AND(AG1024&gt;0,AG1024&lt;37),1,IF(AND(AG1024&gt;=37,AG1024&lt;58),2,IF(AND(AG1024&gt;=58,AG1024&lt;71),3,IF(AND(AG1024&gt;=71,AG1024&lt;=100),4,))))</f>
        <v/>
      </c>
      <c r="AM1024" s="101">
        <f>IF((Y1024&lt;&gt;"")*(K1024&lt;&gt;""),Y1024-K1024,"")</f>
        <v/>
      </c>
      <c r="AN1024" s="99">
        <f>IF((Z1024&lt;&gt;"")*(L1024&lt;&gt;""),Z1024-L1024,"")</f>
        <v/>
      </c>
      <c r="AO1024" s="99">
        <f>IF((AA1024&lt;&gt;"")*(M1024&lt;&gt;""),AA1024-M1024,"")</f>
        <v/>
      </c>
      <c r="AP1024" s="99">
        <f>IF((AB1024&lt;&gt;"")*(N1024&lt;&gt;""),AB1024-N1024,"")</f>
        <v/>
      </c>
      <c r="AQ1024" s="94">
        <f>IF((AC1024&lt;&gt;"")*(O1024&lt;&gt;""),AC1024-O1024,"")</f>
        <v/>
      </c>
      <c r="AR1024" s="94">
        <f>IF((AD1024&lt;&gt;"")*(P1024&lt;&gt;""),AD1024-P1024,"")</f>
        <v/>
      </c>
      <c r="AS1024" s="94">
        <f>IF((AE1024&lt;&gt;"")*(Q1024&lt;&gt;""),AE1024-Q1024,"")</f>
        <v/>
      </c>
      <c r="AT1024" s="94">
        <f>IF((AF1024&lt;&gt;"")*(R1024&lt;&gt;""),AF1024-R1024,"")</f>
        <v/>
      </c>
      <c r="AU1024" s="94">
        <f>IF((AG1024&lt;&gt;"")*(S1024&lt;&gt;""),AG1024-S1024,"")</f>
        <v/>
      </c>
      <c r="AV1024" s="99">
        <f>IF((AH1024&lt;&gt;"")*(T1024&lt;&gt;""),AH1024-T1024,"")</f>
        <v/>
      </c>
      <c r="AW1024" s="99">
        <f>IF((AI1024&lt;&gt;"")*(U1024&lt;&gt;""),AI1024-U1024,"")</f>
        <v/>
      </c>
      <c r="AX1024" s="99">
        <f>IF((AJ1024&lt;&gt;"")*(V1024&lt;&gt;""),AJ1024-V1024,"")</f>
        <v/>
      </c>
      <c r="AY1024" s="99">
        <f>IF((AK1024&lt;&gt;"")*(W1024&lt;&gt;""),AK1024-W1024,"")</f>
        <v/>
      </c>
      <c r="AZ1024" s="102">
        <f>IF((AL1024&lt;&gt;"")*(X1024&lt;&gt;""),AL1024-X1024,"")</f>
        <v/>
      </c>
      <c r="BA1024" s="50">
        <f>IFERROR(__xludf.dummyfunction("AI(""Actúa como un tutor académico y dirígete personalmente al estudiante "" &amp; I1024 &amp; "" "" &amp; J1024 &amp; "" "" &amp; G1024 &amp; "" "" &amp; H1024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AM1024 &amp; ""'. Diferencias por área: Matemáticas ("" &amp; AQ1024 &amp; ""), Ciencias Natura"&amp;"les ("" &amp; AR1024 &amp; ""), Sociales ("" &amp; AS1024 &amp; ""), Lectura Crítica ("" &amp; AT1024 &amp; "") e Inglés ("" &amp; AU1024 &amp; ""). Variación en posición: grupo ("" &amp; AN1024 &amp; ""), grado ("" &amp; AO1024 &amp; "") y media ("" &amp; AP1024 &amp; ""). Puntajes Primer Simulacro: Global "" &amp; K1024 &amp; "", Mat "" &amp; "&amp;"O4 &amp; "", Cien "" &amp; P1024 &amp; "", Soc "" &amp; Q1024 &amp; "", Lec "" &amp; R1024 &amp; "", Ing "" &amp; S1024 &amp; "". Puntajes Segundo Simulacro: Global "" &amp; Y1024 &amp; "", Mat "" &amp; AC1024 &amp; "", Cien "" &amp; AD1024 &amp; "", Soc "" &amp; AE1024 &amp; "", Lec "" &amp; AF1024 &amp; "", Ing "" &amp; AG1024 &amp; "". Escribe un mensaje motivador"&amp;" y breve (máximo 4 líneas)."")
"),"=AI(""Actúa como un tutor académico y dirígete personalmente al estudiante "" &amp; I1024 &amp; "" "" &amp; J1024 &amp; "" "" &amp; G1024 &amp; "" "" &amp; H1024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AM1024 &amp; ""'. Diferencias por área: Matemáticas ("" &amp; AQ1024 &amp; ""), Ciencias Natur"&amp;"ales ("" &amp; AR1024 &amp; ""), Sociales ("" &amp; AS1024 &amp; ""), Lectura Crítica ("" &amp; AT1024 &amp; "") e Inglés ("" &amp; AU1024 &amp; ""). Variación en posición: grupo ("" &amp; AN1024 &amp; ""), grado ("" &amp; AO1024 &amp; "") y media ("" &amp; AP1024 &amp; ""). Puntajes Primer Simulacro: Global "" &amp; K1024 &amp; "", Mat "" &amp;"&amp;" O1024 &amp; "", Cien "" &amp; P1024 &amp; "", Soc "" &amp; Q1024 &amp; "", Lec "" &amp; R1024 &amp; "", Ing "" &amp; S1024 &amp; "". Puntajes Segundo Simulacro: Global "" &amp; Y1024 &amp; "", Mat "" &amp; AC1024 &amp; "", Cien "" &amp; AD1024 &amp; "", Soc "" &amp; AE1024 &amp; "", Lec "" &amp; AF1024 &amp; "", Ing "" &amp; AG1024 &amp; "". Escribe un mensaje motivado"&amp;"r y breve (máximo 4 líneas)."")
")</f>
        <v/>
      </c>
    </row>
    <row r="1025" ht="15.75" customHeight="1" s="42">
      <c r="A1025" s="93" t="n"/>
      <c r="B1025" s="94" t="inlineStr">
        <is>
          <t>Bachillerato</t>
        </is>
      </c>
      <c r="C1025" s="94" t="inlineStr">
        <is>
          <t>CM9</t>
        </is>
      </c>
      <c r="D1025" s="94" t="n"/>
      <c r="E1025" s="95" t="n"/>
      <c r="F1025" s="96">
        <f>TRIM(G1025&amp;" "&amp;H1025&amp;" "&amp;I1025&amp;" "&amp;J1025)</f>
        <v/>
      </c>
      <c r="G1025" s="94" t="inlineStr">
        <is>
          <t>Preciado</t>
        </is>
      </c>
      <c r="H1025" s="94" t="inlineStr">
        <is>
          <t>Cancelado</t>
        </is>
      </c>
      <c r="I1025" s="94" t="inlineStr">
        <is>
          <t>Samuel</t>
        </is>
      </c>
      <c r="J1025" s="97" t="inlineStr">
        <is>
          <t>Esteban</t>
        </is>
      </c>
      <c r="K1025" s="98">
        <f>IF(SUM(O1025:S1025)=0, "", ROUND(((O1025*3+P1025*3+Q1025*3+R1025*3+S1025*1)/13)*5,0))</f>
        <v/>
      </c>
      <c r="L1025" s="99">
        <f>IF(OR($C1025="",K1025=""),"",COUNTIFS($C$4:$C$1500,$C1025,K$4:K$1500,"&gt;"&amp;K1025)+1)</f>
        <v/>
      </c>
      <c r="M1025" s="99">
        <f>IF(OR($C1025="",K1025=""),"",IF(AND($C1025&gt;=1001,$C1025&lt;=1005),COUNTIFS($C$4:$C$1500,"&gt;=1001",$C$4:$C$1500,"&lt;=1005",K$4:K$1500,"&gt;"&amp;K1025)+1,IF(AND($C1025&gt;=1101,$C1025&lt;=1105),COUNTIFS($C$4:$C$1500,"&gt;=1101",$C$4:$C$1500,"&lt;=1105",K$4:K$1500,"&gt;"&amp;K1025)+1,IF(AND($C1025&gt;=901,$C1025&lt;=905),COUNTIFS($C$4:$C$1500,"&gt;=901",$C$4:$C$1500,"&lt;=905",K$4:K$1500,"&gt;"&amp;K1025)+1,IF(AND($C1025&gt;=801,$C1025&lt;=805),COUNTIFS($C$4:$C$1500,"&gt;=801",$C$4:$C$1500,"&lt;=805",K$4:K$1500,"&gt;"&amp;K1025)+1,IF(AND($C1025&gt;=701,$C1025&lt;=705),COUNTIFS($C$4:$C$1500,"&gt;=701",$C$4:$C$1500,"&lt;=705",K$4:K$1500,"&gt;"&amp;K1025)+1,IF(AND($C1025&gt;=601,$C1025&lt;=606),COUNTIFS($C$4:$C$1500,"&gt;=601",$C$4:$C$1500,"&lt;=606",K$4:K$1500,"&gt;"&amp;K1025)+1,"")))))))</f>
        <v/>
      </c>
      <c r="N1025" s="99">
        <f>IF(OR($C1025="",K1025=""),"",IF(OR(AND($C1025&gt;=1001,$C1025&lt;=1005),AND($C1025&gt;=1101,$C1025&lt;=1105)),COUNTIFS($C$4:$C$1500,"&gt;=1001",$C$4:$C$1500,"&lt;=1005",K$4:K$1500,"&gt;"&amp;K1025)+COUNTIFS($C$4:$C$1500,"&gt;=1101",$C$4:$C$1500,"&lt;=1105",K$4:K$1500,"&gt;"&amp;K1025)+1,""))</f>
        <v/>
      </c>
      <c r="O1025" s="94" t="n">
        <v>48</v>
      </c>
      <c r="P1025" s="94" t="n">
        <v>35.39</v>
      </c>
      <c r="Q1025" s="94" t="n">
        <v>14.38</v>
      </c>
      <c r="R1025" s="94" t="n">
        <v>30</v>
      </c>
      <c r="S1025" s="94" t="n">
        <v>50.63</v>
      </c>
      <c r="T1025" s="99">
        <f>IF(AND(O1025&gt;0,O1025&lt;36),1,IF(AND(O1025&gt;=36,O1025&lt;51),2,IF(AND(O1025&gt;=51,O1025&lt;71),3,IF(AND(O1025&gt;=71,O1025&lt;=100),4,))))</f>
        <v/>
      </c>
      <c r="U1025" s="99">
        <f>IF(AND(P1025&gt;0,P1025&lt;41),1,IF(AND(P1025&gt;=41,P1025&lt;56),2,IF(AND(P1025&gt;=56,P1025&lt;71),3,IF(AND(P1025&gt;=71,P1025&lt;=100),4,))))</f>
        <v/>
      </c>
      <c r="V1025" s="99">
        <f>IF(AND(Q1025&gt;0,Q1025&lt;41),1,IF(AND(Q1025&gt;=41,Q1025&lt;56),2,IF(AND(Q1025&gt;=56,Q1025&lt;71),3,IF(AND(Q1025&gt;=71,Q1025&lt;=100),4,))))</f>
        <v/>
      </c>
      <c r="W1025" s="99">
        <f>IF(AND(R1025&gt;0,R1025&lt;36),1,IF(AND(R1025&gt;=36,R1025&lt;51),2,IF(AND(R1025&gt;=51,R1025&lt;66),3,IF(AND(R1025&gt;=66,R1025&lt;=100),4,))))</f>
        <v/>
      </c>
      <c r="X1025" s="100">
        <f>IF(AND(S1025&gt;0,S1025&lt;37),1,IF(AND(S1025&gt;=37,S1025&lt;58),2,IF(AND(S1025&gt;=58,S1025&lt;71),3,IF(AND(S1025&gt;=71,S1025&lt;=100),4,))))</f>
        <v/>
      </c>
      <c r="Y1025" s="101">
        <f>IF(SUM(AC1025:AG1025)=0, "", ROUND(((AC1025*3+AD1025*3+AE1025*3+AF1025*3+AG1025*1)/13)*5,0))</f>
        <v/>
      </c>
      <c r="Z1025" s="99">
        <f>IF(OR($C1025="",Y1025=""),"",COUNTIFS($C$4:$C$1500,$C1025,Y$4:Y$1500,"&gt;"&amp;Y1025)+1)</f>
        <v/>
      </c>
      <c r="AA1025" s="99">
        <f>IF(OR($C1025="",Y1025=""),"",IF(AND($C1025&gt;=1001,$C1025&lt;=1005),COUNTIFS($C$4:$C$1500,"&gt;=1001",$C$4:$C$1500,"&lt;=1005",Y$4:Y$1500,"&gt;"&amp;Y1025)+1,IF(AND($C1025&gt;=1101,$C1025&lt;=1105),COUNTIFS($C$4:$C$1500,"&gt;=1101",$C$4:$C$1500,"&lt;=1105",Y$4:Y$1500,"&gt;"&amp;Y1025)+1,IF(AND($C1025&gt;=901,$C1025&lt;=905),COUNTIFS($C$4:$C$1500,"&gt;=901",$C$4:$C$1500,"&lt;=905",Y$4:Y$1500,"&gt;"&amp;Y1025)+1,IF(AND($C1025&gt;=801,$C1025&lt;=805),COUNTIFS($C$4:$C$1500,"&gt;=801",$C$4:$C$1500,"&lt;=805",Y$4:Y$1500,"&gt;"&amp;Y1025)+1,IF(AND($C1025&gt;=701,$C1025&lt;=705),COUNTIFS($C$4:$C$1500,"&gt;=701",$C$4:$C$1500,"&lt;=705",Y$4:Y$1500,"&gt;"&amp;Y1025)+1,IF(AND($C1025&gt;=601,$C1025&lt;=606),COUNTIFS($C$4:$C$1500,"&gt;=601",$C$4:$C$1500,"&lt;=606",Y$4:Y$1500,"&gt;"&amp;Y1025)+1,"")))))))</f>
        <v/>
      </c>
      <c r="AB1025" s="99">
        <f>IF(OR($C1025="",Y1025=""),"",IF(OR(AND($C1025&gt;=1001,$C1025&lt;=1005),AND($C1025&gt;=1101,$C1025&lt;=1105)),COUNTIFS($C$4:$C$1500,"&gt;=1001",$C$4:$C$1500,"&lt;=1005",Y$4:Y$1500,"&gt;"&amp;Y1025)+COUNTIFS($C$4:$C$1500,"&gt;=1101",$C$4:$C$1500,"&lt;=1105",Y$4:Y$1500,"&gt;"&amp;Y1025)+1,""))</f>
        <v/>
      </c>
      <c r="AC1025" s="94" t="n"/>
      <c r="AD1025" s="94" t="n"/>
      <c r="AE1025" s="94" t="n"/>
      <c r="AF1025" s="94" t="n"/>
      <c r="AG1025" s="94" t="n"/>
      <c r="AH1025" s="99">
        <f>IF(AND(AC1025&gt;0,AC1025&lt;36),1,IF(AND(AC1025&gt;=36,AC1025&lt;51),2,IF(AND(AC1025&gt;=51,AC1025&lt;71),3,IF(AND(AC1025&gt;=71,AC1025&lt;=100),4,))))</f>
        <v/>
      </c>
      <c r="AI1025" s="99">
        <f>IF(AND(AD1025&gt;0,AD1025&lt;41),1,IF(AND(AD1025&gt;=41,AD1025&lt;56),2,IF(AND(AD1025&gt;=56,AD1025&lt;71),3,IF(AND(AD1025&gt;=71,AD1025&lt;=100),4,))))</f>
        <v/>
      </c>
      <c r="AJ1025" s="99">
        <f>IF(AND(AE1025&gt;0,AE1025&lt;41),1,IF(AND(AE1025&gt;=41,AE1025&lt;56),2,IF(AND(AE1025&gt;=56,AE1025&lt;71),3,IF(AND(AE1025&gt;=71,AE1025&lt;=100),4,))))</f>
        <v/>
      </c>
      <c r="AK1025" s="99">
        <f>IF(AND(AF1025&gt;0,AF1025&lt;36),1,IF(AND(AF1025&gt;=36,AF1025&lt;51),2,IF(AND(AF1025&gt;=51,AF1025&lt;66),3,IF(AND(AF1025&gt;=66,AF1025&lt;=100),4,))))</f>
        <v/>
      </c>
      <c r="AL1025" s="100">
        <f>IF(AND(AG1025&gt;0,AG1025&lt;37),1,IF(AND(AG1025&gt;=37,AG1025&lt;58),2,IF(AND(AG1025&gt;=58,AG1025&lt;71),3,IF(AND(AG1025&gt;=71,AG1025&lt;=100),4,))))</f>
        <v/>
      </c>
      <c r="AM1025" s="101">
        <f>IF((Y1025&lt;&gt;"")*(K1025&lt;&gt;""),Y1025-K1025,"")</f>
        <v/>
      </c>
      <c r="AN1025" s="99">
        <f>IF((Z1025&lt;&gt;"")*(L1025&lt;&gt;""),Z1025-L1025,"")</f>
        <v/>
      </c>
      <c r="AO1025" s="99">
        <f>IF((AA1025&lt;&gt;"")*(M1025&lt;&gt;""),AA1025-M1025,"")</f>
        <v/>
      </c>
      <c r="AP1025" s="99">
        <f>IF((AB1025&lt;&gt;"")*(N1025&lt;&gt;""),AB1025-N1025,"")</f>
        <v/>
      </c>
      <c r="AQ1025" s="94">
        <f>IF((AC1025&lt;&gt;"")*(O1025&lt;&gt;""),AC1025-O1025,"")</f>
        <v/>
      </c>
      <c r="AR1025" s="94">
        <f>IF((AD1025&lt;&gt;"")*(P1025&lt;&gt;""),AD1025-P1025,"")</f>
        <v/>
      </c>
      <c r="AS1025" s="94">
        <f>IF((AE1025&lt;&gt;"")*(Q1025&lt;&gt;""),AE1025-Q1025,"")</f>
        <v/>
      </c>
      <c r="AT1025" s="94">
        <f>IF((AF1025&lt;&gt;"")*(R1025&lt;&gt;""),AF1025-R1025,"")</f>
        <v/>
      </c>
      <c r="AU1025" s="94">
        <f>IF((AG1025&lt;&gt;"")*(S1025&lt;&gt;""),AG1025-S1025,"")</f>
        <v/>
      </c>
      <c r="AV1025" s="99">
        <f>IF((AH1025&lt;&gt;"")*(T1025&lt;&gt;""),AH1025-T1025,"")</f>
        <v/>
      </c>
      <c r="AW1025" s="99">
        <f>IF((AI1025&lt;&gt;"")*(U1025&lt;&gt;""),AI1025-U1025,"")</f>
        <v/>
      </c>
      <c r="AX1025" s="99">
        <f>IF((AJ1025&lt;&gt;"")*(V1025&lt;&gt;""),AJ1025-V1025,"")</f>
        <v/>
      </c>
      <c r="AY1025" s="99">
        <f>IF((AK1025&lt;&gt;"")*(W1025&lt;&gt;""),AK1025-W1025,"")</f>
        <v/>
      </c>
      <c r="AZ1025" s="102">
        <f>IF((AL1025&lt;&gt;"")*(X1025&lt;&gt;""),AL1025-X1025,"")</f>
        <v/>
      </c>
      <c r="BA1025" s="50">
        <f>IFERROR(__xludf.dummyfunction("AI(""Actúa como un tutor académico y dirígete personalmente al estudiante "" &amp; I1025 &amp; "" "" &amp; J1025 &amp; "" "" &amp; G1025 &amp; "" "" &amp; H1025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AM1025 &amp; ""'. Diferencias por área: Matemáticas ("" &amp; AQ1025 &amp; ""), Ciencias Natura"&amp;"les ("" &amp; AR1025 &amp; ""), Sociales ("" &amp; AS1025 &amp; ""), Lectura Crítica ("" &amp; AT1025 &amp; "") e Inglés ("" &amp; AU1025 &amp; ""). Variación en posición: grupo ("" &amp; AN1025 &amp; ""), grado ("" &amp; AO1025 &amp; "") y media ("" &amp; AP1025 &amp; ""). Puntajes Primer Simulacro: Global "" &amp; K1025 &amp; "", Mat "" &amp; "&amp;"O4 &amp; "", Cien "" &amp; P1025 &amp; "", Soc "" &amp; Q1025 &amp; "", Lec "" &amp; R1025 &amp; "", Ing "" &amp; S1025 &amp; "". Puntajes Segundo Simulacro: Global "" &amp; Y1025 &amp; "", Mat "" &amp; AC1025 &amp; "", Cien "" &amp; AD1025 &amp; "", Soc "" &amp; AE1025 &amp; "", Lec "" &amp; AF1025 &amp; "", Ing "" &amp; AG1025 &amp; "". Escribe un mensaje motivador"&amp;" y breve (máximo 4 líneas)."")
"),"=AI(""Actúa como un tutor académico y dirígete personalmente al estudiante "" &amp; I1025 &amp; "" "" &amp; J1025 &amp; "" "" &amp; G1025 &amp; "" "" &amp; H1025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AM1025 &amp; ""'. Diferencias por área: Matemáticas ("" &amp; AQ1025 &amp; ""), Ciencias Natur"&amp;"ales ("" &amp; AR1025 &amp; ""), Sociales ("" &amp; AS1025 &amp; ""), Lectura Crítica ("" &amp; AT1025 &amp; "") e Inglés ("" &amp; AU1025 &amp; ""). Variación en posición: grupo ("" &amp; AN1025 &amp; ""), grado ("" &amp; AO1025 &amp; "") y media ("" &amp; AP1025 &amp; ""). Puntajes Primer Simulacro: Global "" &amp; K1025 &amp; "", Mat "" &amp;"&amp;" O1025 &amp; "", Cien "" &amp; P1025 &amp; "", Soc "" &amp; Q1025 &amp; "", Lec "" &amp; R1025 &amp; "", Ing "" &amp; S1025 &amp; "". Puntajes Segundo Simulacro: Global "" &amp; Y1025 &amp; "", Mat "" &amp; AC1025 &amp; "", Cien "" &amp; AD1025 &amp; "", Soc "" &amp; AE1025 &amp; "", Lec "" &amp; AF1025 &amp; "", Ing "" &amp; AG1025 &amp; "". Escribe un mensaje motivado"&amp;"r y breve (máximo 4 líneas)."")
")</f>
        <v/>
      </c>
    </row>
    <row r="1026" ht="15.75" customHeight="1" s="42">
      <c r="A1026" s="93" t="n"/>
      <c r="B1026" s="94" t="inlineStr">
        <is>
          <t>Bachillerato</t>
        </is>
      </c>
      <c r="C1026" s="94" t="inlineStr">
        <is>
          <t>CM9</t>
        </is>
      </c>
      <c r="D1026" s="94" t="n"/>
      <c r="E1026" s="95" t="n"/>
      <c r="F1026" s="96">
        <f>TRIM(G1026&amp;" "&amp;H1026&amp;" "&amp;I1026&amp;" "&amp;J1026)</f>
        <v/>
      </c>
      <c r="G1026" s="94" t="inlineStr">
        <is>
          <t>Puerta</t>
        </is>
      </c>
      <c r="H1026" s="94" t="inlineStr">
        <is>
          <t>Gallo</t>
        </is>
      </c>
      <c r="I1026" s="94" t="inlineStr">
        <is>
          <t>Nicol</t>
        </is>
      </c>
      <c r="J1026" s="97" t="inlineStr">
        <is>
          <t>Alejandra</t>
        </is>
      </c>
      <c r="K1026" s="98">
        <f>IF(SUM(O1026:S1026)=0, "", ROUND(((O1026*3+P1026*3+Q1026*3+R1026*3+S1026*1)/13)*5,0))</f>
        <v/>
      </c>
      <c r="L1026" s="99">
        <f>IF(OR($C1026="",K1026=""),"",COUNTIFS($C$4:$C$1500,$C1026,K$4:K$1500,"&gt;"&amp;K1026)+1)</f>
        <v/>
      </c>
      <c r="M1026" s="99">
        <f>IF(OR($C1026="",K1026=""),"",IF(AND($C1026&gt;=1001,$C1026&lt;=1005),COUNTIFS($C$4:$C$1500,"&gt;=1001",$C$4:$C$1500,"&lt;=1005",K$4:K$1500,"&gt;"&amp;K1026)+1,IF(AND($C1026&gt;=1101,$C1026&lt;=1105),COUNTIFS($C$4:$C$1500,"&gt;=1101",$C$4:$C$1500,"&lt;=1105",K$4:K$1500,"&gt;"&amp;K1026)+1,IF(AND($C1026&gt;=901,$C1026&lt;=905),COUNTIFS($C$4:$C$1500,"&gt;=901",$C$4:$C$1500,"&lt;=905",K$4:K$1500,"&gt;"&amp;K1026)+1,IF(AND($C1026&gt;=801,$C1026&lt;=805),COUNTIFS($C$4:$C$1500,"&gt;=801",$C$4:$C$1500,"&lt;=805",K$4:K$1500,"&gt;"&amp;K1026)+1,IF(AND($C1026&gt;=701,$C1026&lt;=705),COUNTIFS($C$4:$C$1500,"&gt;=701",$C$4:$C$1500,"&lt;=705",K$4:K$1500,"&gt;"&amp;K1026)+1,IF(AND($C1026&gt;=601,$C1026&lt;=606),COUNTIFS($C$4:$C$1500,"&gt;=601",$C$4:$C$1500,"&lt;=606",K$4:K$1500,"&gt;"&amp;K1026)+1,"")))))))</f>
        <v/>
      </c>
      <c r="N1026" s="99">
        <f>IF(OR($C1026="",K1026=""),"",IF(OR(AND($C1026&gt;=1001,$C1026&lt;=1005),AND($C1026&gt;=1101,$C1026&lt;=1105)),COUNTIFS($C$4:$C$1500,"&gt;=1001",$C$4:$C$1500,"&lt;=1005",K$4:K$1500,"&gt;"&amp;K1026)+COUNTIFS($C$4:$C$1500,"&gt;=1101",$C$4:$C$1500,"&lt;=1105",K$4:K$1500,"&gt;"&amp;K1026)+1,""))</f>
        <v/>
      </c>
      <c r="O1026" s="94" t="n">
        <v>47.75</v>
      </c>
      <c r="P1026" s="94" t="n">
        <v>33.6</v>
      </c>
      <c r="Q1026" s="94" t="n">
        <v>24.88</v>
      </c>
      <c r="R1026" s="94" t="n">
        <v>45</v>
      </c>
      <c r="S1026" s="94" t="n">
        <v>39.38</v>
      </c>
      <c r="T1026" s="99">
        <f>IF(AND(O1026&gt;0,O1026&lt;36),1,IF(AND(O1026&gt;=36,O1026&lt;51),2,IF(AND(O1026&gt;=51,O1026&lt;71),3,IF(AND(O1026&gt;=71,O1026&lt;=100),4,))))</f>
        <v/>
      </c>
      <c r="U1026" s="99">
        <f>IF(AND(P1026&gt;0,P1026&lt;41),1,IF(AND(P1026&gt;=41,P1026&lt;56),2,IF(AND(P1026&gt;=56,P1026&lt;71),3,IF(AND(P1026&gt;=71,P1026&lt;=100),4,))))</f>
        <v/>
      </c>
      <c r="V1026" s="99">
        <f>IF(AND(Q1026&gt;0,Q1026&lt;41),1,IF(AND(Q1026&gt;=41,Q1026&lt;56),2,IF(AND(Q1026&gt;=56,Q1026&lt;71),3,IF(AND(Q1026&gt;=71,Q1026&lt;=100),4,))))</f>
        <v/>
      </c>
      <c r="W1026" s="99">
        <f>IF(AND(R1026&gt;0,R1026&lt;36),1,IF(AND(R1026&gt;=36,R1026&lt;51),2,IF(AND(R1026&gt;=51,R1026&lt;66),3,IF(AND(R1026&gt;=66,R1026&lt;=100),4,))))</f>
        <v/>
      </c>
      <c r="X1026" s="100">
        <f>IF(AND(S1026&gt;0,S1026&lt;37),1,IF(AND(S1026&gt;=37,S1026&lt;58),2,IF(AND(S1026&gt;=58,S1026&lt;71),3,IF(AND(S1026&gt;=71,S1026&lt;=100),4,))))</f>
        <v/>
      </c>
      <c r="Y1026" s="101">
        <f>IF(SUM(AC1026:AG1026)=0, "", ROUND(((AC1026*3+AD1026*3+AE1026*3+AF1026*3+AG1026*1)/13)*5,0))</f>
        <v/>
      </c>
      <c r="Z1026" s="99">
        <f>IF(OR($C1026="",Y1026=""),"",COUNTIFS($C$4:$C$1500,$C1026,Y$4:Y$1500,"&gt;"&amp;Y1026)+1)</f>
        <v/>
      </c>
      <c r="AA1026" s="99">
        <f>IF(OR($C1026="",Y1026=""),"",IF(AND($C1026&gt;=1001,$C1026&lt;=1005),COUNTIFS($C$4:$C$1500,"&gt;=1001",$C$4:$C$1500,"&lt;=1005",Y$4:Y$1500,"&gt;"&amp;Y1026)+1,IF(AND($C1026&gt;=1101,$C1026&lt;=1105),COUNTIFS($C$4:$C$1500,"&gt;=1101",$C$4:$C$1500,"&lt;=1105",Y$4:Y$1500,"&gt;"&amp;Y1026)+1,IF(AND($C1026&gt;=901,$C1026&lt;=905),COUNTIFS($C$4:$C$1500,"&gt;=901",$C$4:$C$1500,"&lt;=905",Y$4:Y$1500,"&gt;"&amp;Y1026)+1,IF(AND($C1026&gt;=801,$C1026&lt;=805),COUNTIFS($C$4:$C$1500,"&gt;=801",$C$4:$C$1500,"&lt;=805",Y$4:Y$1500,"&gt;"&amp;Y1026)+1,IF(AND($C1026&gt;=701,$C1026&lt;=705),COUNTIFS($C$4:$C$1500,"&gt;=701",$C$4:$C$1500,"&lt;=705",Y$4:Y$1500,"&gt;"&amp;Y1026)+1,IF(AND($C1026&gt;=601,$C1026&lt;=606),COUNTIFS($C$4:$C$1500,"&gt;=601",$C$4:$C$1500,"&lt;=606",Y$4:Y$1500,"&gt;"&amp;Y1026)+1,"")))))))</f>
        <v/>
      </c>
      <c r="AB1026" s="99">
        <f>IF(OR($C1026="",Y1026=""),"",IF(OR(AND($C1026&gt;=1001,$C1026&lt;=1005),AND($C1026&gt;=1101,$C1026&lt;=1105)),COUNTIFS($C$4:$C$1500,"&gt;=1001",$C$4:$C$1500,"&lt;=1005",Y$4:Y$1500,"&gt;"&amp;Y1026)+COUNTIFS($C$4:$C$1500,"&gt;=1101",$C$4:$C$1500,"&lt;=1105",Y$4:Y$1500,"&gt;"&amp;Y1026)+1,""))</f>
        <v/>
      </c>
      <c r="AC1026" s="94" t="n">
        <v>63.5</v>
      </c>
      <c r="AD1026" s="94" t="n">
        <v>63.1</v>
      </c>
      <c r="AE1026" s="94" t="n">
        <v>56.63</v>
      </c>
      <c r="AF1026" s="94" t="n">
        <v>55</v>
      </c>
      <c r="AG1026" s="94" t="n">
        <v>60</v>
      </c>
      <c r="AH1026" s="99">
        <f>IF(AND(AC1026&gt;0,AC1026&lt;36),1,IF(AND(AC1026&gt;=36,AC1026&lt;51),2,IF(AND(AC1026&gt;=51,AC1026&lt;71),3,IF(AND(AC1026&gt;=71,AC1026&lt;=100),4,))))</f>
        <v/>
      </c>
      <c r="AI1026" s="99">
        <f>IF(AND(AD1026&gt;0,AD1026&lt;41),1,IF(AND(AD1026&gt;=41,AD1026&lt;56),2,IF(AND(AD1026&gt;=56,AD1026&lt;71),3,IF(AND(AD1026&gt;=71,AD1026&lt;=100),4,))))</f>
        <v/>
      </c>
      <c r="AJ1026" s="99">
        <f>IF(AND(AE1026&gt;0,AE1026&lt;41),1,IF(AND(AE1026&gt;=41,AE1026&lt;56),2,IF(AND(AE1026&gt;=56,AE1026&lt;71),3,IF(AND(AE1026&gt;=71,AE1026&lt;=100),4,))))</f>
        <v/>
      </c>
      <c r="AK1026" s="99">
        <f>IF(AND(AF1026&gt;0,AF1026&lt;36),1,IF(AND(AF1026&gt;=36,AF1026&lt;51),2,IF(AND(AF1026&gt;=51,AF1026&lt;66),3,IF(AND(AF1026&gt;=66,AF1026&lt;=100),4,))))</f>
        <v/>
      </c>
      <c r="AL1026" s="100">
        <f>IF(AND(AG1026&gt;0,AG1026&lt;37),1,IF(AND(AG1026&gt;=37,AG1026&lt;58),2,IF(AND(AG1026&gt;=58,AG1026&lt;71),3,IF(AND(AG1026&gt;=71,AG1026&lt;=100),4,))))</f>
        <v/>
      </c>
      <c r="AM1026" s="101">
        <f>IF((Y1026&lt;&gt;"")*(K1026&lt;&gt;""),Y1026-K1026,"")</f>
        <v/>
      </c>
      <c r="AN1026" s="99">
        <f>IF((Z1026&lt;&gt;"")*(L1026&lt;&gt;""),Z1026-L1026,"")</f>
        <v/>
      </c>
      <c r="AO1026" s="99">
        <f>IF((AA1026&lt;&gt;"")*(M1026&lt;&gt;""),AA1026-M1026,"")</f>
        <v/>
      </c>
      <c r="AP1026" s="99">
        <f>IF((AB1026&lt;&gt;"")*(N1026&lt;&gt;""),AB1026-N1026,"")</f>
        <v/>
      </c>
      <c r="AQ1026" s="94">
        <f>IF((AC1026&lt;&gt;"")*(O1026&lt;&gt;""),AC1026-O1026,"")</f>
        <v/>
      </c>
      <c r="AR1026" s="94">
        <f>IF((AD1026&lt;&gt;"")*(P1026&lt;&gt;""),AD1026-P1026,"")</f>
        <v/>
      </c>
      <c r="AS1026" s="94">
        <f>IF((AE1026&lt;&gt;"")*(Q1026&lt;&gt;""),AE1026-Q1026,"")</f>
        <v/>
      </c>
      <c r="AT1026" s="94">
        <f>IF((AF1026&lt;&gt;"")*(R1026&lt;&gt;""),AF1026-R1026,"")</f>
        <v/>
      </c>
      <c r="AU1026" s="94">
        <f>IF((AG1026&lt;&gt;"")*(S1026&lt;&gt;""),AG1026-S1026,"")</f>
        <v/>
      </c>
      <c r="AV1026" s="99">
        <f>IF((AH1026&lt;&gt;"")*(T1026&lt;&gt;""),AH1026-T1026,"")</f>
        <v/>
      </c>
      <c r="AW1026" s="99">
        <f>IF((AI1026&lt;&gt;"")*(U1026&lt;&gt;""),AI1026-U1026,"")</f>
        <v/>
      </c>
      <c r="AX1026" s="99">
        <f>IF((AJ1026&lt;&gt;"")*(V1026&lt;&gt;""),AJ1026-V1026,"")</f>
        <v/>
      </c>
      <c r="AY1026" s="99">
        <f>IF((AK1026&lt;&gt;"")*(W1026&lt;&gt;""),AK1026-W1026,"")</f>
        <v/>
      </c>
      <c r="AZ1026" s="102">
        <f>IF((AL1026&lt;&gt;"")*(X1026&lt;&gt;""),AL1026-X1026,"")</f>
        <v/>
      </c>
      <c r="BA1026" s="50">
        <f>IFERROR(__xludf.dummyfunction("AI(""Actúa como un tutor académico y dirígete personalmente al estudiante "" &amp; I1026 &amp; "" "" &amp; J1026 &amp; "" "" &amp; G1026 &amp; "" "" &amp; H1026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AM1026 &amp; ""'. Diferencias por área: Matemáticas ("" &amp; AQ1026 &amp; ""), Ciencias Natura"&amp;"les ("" &amp; AR1026 &amp; ""), Sociales ("" &amp; AS1026 &amp; ""), Lectura Crítica ("" &amp; AT1026 &amp; "") e Inglés ("" &amp; AU1026 &amp; ""). Variación en posición: grupo ("" &amp; AN1026 &amp; ""), grado ("" &amp; AO1026 &amp; "") y media ("" &amp; AP1026 &amp; ""). Puntajes Primer Simulacro: Global "" &amp; K1026 &amp; "", Mat "" &amp; "&amp;"O4 &amp; "", Cien "" &amp; P1026 &amp; "", Soc "" &amp; Q1026 &amp; "", Lec "" &amp; R1026 &amp; "", Ing "" &amp; S1026 &amp; "". Puntajes Segundo Simulacro: Global "" &amp; Y1026 &amp; "", Mat "" &amp; AC1026 &amp; "", Cien "" &amp; AD1026 &amp; "", Soc "" &amp; AE1026 &amp; "", Lec "" &amp; AF1026 &amp; "", Ing "" &amp; AG1026 &amp; "". Escribe un mensaje motivador"&amp;" y breve (máximo 4 líneas)."")
"),"=AI(""Actúa como un tutor académico y dirígete personalmente al estudiante "" &amp; I1026 &amp; "" "" &amp; J1026 &amp; "" "" &amp; G1026 &amp; "" "" &amp; H1026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AM1026 &amp; ""'. Diferencias por área: Matemáticas ("" &amp; AQ1026 &amp; ""), Ciencias Natur"&amp;"ales ("" &amp; AR1026 &amp; ""), Sociales ("" &amp; AS1026 &amp; ""), Lectura Crítica ("" &amp; AT1026 &amp; "") e Inglés ("" &amp; AU1026 &amp; ""). Variación en posición: grupo ("" &amp; AN1026 &amp; ""), grado ("" &amp; AO1026 &amp; "") y media ("" &amp; AP1026 &amp; ""). Puntajes Primer Simulacro: Global "" &amp; K1026 &amp; "", Mat "" &amp;"&amp;" O1026 &amp; "", Cien "" &amp; P1026 &amp; "", Soc "" &amp; Q1026 &amp; "", Lec "" &amp; R1026 &amp; "", Ing "" &amp; S1026 &amp; "". Puntajes Segundo Simulacro: Global "" &amp; Y1026 &amp; "", Mat "" &amp; AC1026 &amp; "", Cien "" &amp; AD1026 &amp; "", Soc "" &amp; AE1026 &amp; "", Lec "" &amp; AF1026 &amp; "", Ing "" &amp; AG1026 &amp; "". Escribe un mensaje motivado"&amp;"r y breve (máximo 4 líneas)."")
")</f>
        <v/>
      </c>
    </row>
    <row r="1027" ht="15.75" customHeight="1" s="42">
      <c r="A1027" s="93" t="n"/>
      <c r="B1027" s="94" t="inlineStr">
        <is>
          <t>Bachillerato</t>
        </is>
      </c>
      <c r="C1027" s="94" t="inlineStr">
        <is>
          <t>CM9</t>
        </is>
      </c>
      <c r="D1027" s="94" t="n"/>
      <c r="E1027" s="95" t="n"/>
      <c r="F1027" s="96">
        <f>TRIM(G1027&amp;" "&amp;H1027&amp;" "&amp;I1027&amp;" "&amp;J1027)</f>
        <v/>
      </c>
      <c r="G1027" s="94" t="inlineStr">
        <is>
          <t>Restrepo</t>
        </is>
      </c>
      <c r="H1027" s="94" t="inlineStr">
        <is>
          <t>María</t>
        </is>
      </c>
      <c r="I1027" s="94" t="inlineStr">
        <is>
          <t>José</t>
        </is>
      </c>
      <c r="J1027" s="97" t="n"/>
      <c r="K1027" s="98">
        <f>IF(SUM(O1027:S1027)=0, "", ROUND(((O1027*3+P1027*3+Q1027*3+R1027*3+S1027*1)/13)*5,0))</f>
        <v/>
      </c>
      <c r="L1027" s="99">
        <f>IF(OR($C1027="",K1027=""),"",COUNTIFS($C$4:$C$1500,$C1027,K$4:K$1500,"&gt;"&amp;K1027)+1)</f>
        <v/>
      </c>
      <c r="M1027" s="99">
        <f>IF(OR($C1027="",K1027=""),"",IF(AND($C1027&gt;=1001,$C1027&lt;=1005),COUNTIFS($C$4:$C$1500,"&gt;=1001",$C$4:$C$1500,"&lt;=1005",K$4:K$1500,"&gt;"&amp;K1027)+1,IF(AND($C1027&gt;=1101,$C1027&lt;=1105),COUNTIFS($C$4:$C$1500,"&gt;=1101",$C$4:$C$1500,"&lt;=1105",K$4:K$1500,"&gt;"&amp;K1027)+1,IF(AND($C1027&gt;=901,$C1027&lt;=905),COUNTIFS($C$4:$C$1500,"&gt;=901",$C$4:$C$1500,"&lt;=905",K$4:K$1500,"&gt;"&amp;K1027)+1,IF(AND($C1027&gt;=801,$C1027&lt;=805),COUNTIFS($C$4:$C$1500,"&gt;=801",$C$4:$C$1500,"&lt;=805",K$4:K$1500,"&gt;"&amp;K1027)+1,IF(AND($C1027&gt;=701,$C1027&lt;=705),COUNTIFS($C$4:$C$1500,"&gt;=701",$C$4:$C$1500,"&lt;=705",K$4:K$1500,"&gt;"&amp;K1027)+1,IF(AND($C1027&gt;=601,$C1027&lt;=606),COUNTIFS($C$4:$C$1500,"&gt;=601",$C$4:$C$1500,"&lt;=606",K$4:K$1500,"&gt;"&amp;K1027)+1,"")))))))</f>
        <v/>
      </c>
      <c r="N1027" s="99">
        <f>IF(OR($C1027="",K1027=""),"",IF(OR(AND($C1027&gt;=1001,$C1027&lt;=1005),AND($C1027&gt;=1101,$C1027&lt;=1105)),COUNTIFS($C$4:$C$1500,"&gt;=1001",$C$4:$C$1500,"&lt;=1005",K$4:K$1500,"&gt;"&amp;K1027)+COUNTIFS($C$4:$C$1500,"&gt;=1101",$C$4:$C$1500,"&lt;=1105",K$4:K$1500,"&gt;"&amp;K1027)+1,""))</f>
        <v/>
      </c>
      <c r="O1027" s="94" t="n">
        <v>37.38</v>
      </c>
      <c r="P1027" s="94" t="n">
        <v>33.81</v>
      </c>
      <c r="Q1027" s="94" t="n">
        <v>53.63</v>
      </c>
      <c r="R1027" s="94" t="n">
        <v>45</v>
      </c>
      <c r="S1027" s="94" t="n">
        <v>56.25</v>
      </c>
      <c r="T1027" s="99">
        <f>IF(AND(O1027&gt;0,O1027&lt;36),1,IF(AND(O1027&gt;=36,O1027&lt;51),2,IF(AND(O1027&gt;=51,O1027&lt;71),3,IF(AND(O1027&gt;=71,O1027&lt;=100),4,))))</f>
        <v/>
      </c>
      <c r="U1027" s="99">
        <f>IF(AND(P1027&gt;0,P1027&lt;41),1,IF(AND(P1027&gt;=41,P1027&lt;56),2,IF(AND(P1027&gt;=56,P1027&lt;71),3,IF(AND(P1027&gt;=71,P1027&lt;=100),4,))))</f>
        <v/>
      </c>
      <c r="V1027" s="99">
        <f>IF(AND(Q1027&gt;0,Q1027&lt;41),1,IF(AND(Q1027&gt;=41,Q1027&lt;56),2,IF(AND(Q1027&gt;=56,Q1027&lt;71),3,IF(AND(Q1027&gt;=71,Q1027&lt;=100),4,))))</f>
        <v/>
      </c>
      <c r="W1027" s="99">
        <f>IF(AND(R1027&gt;0,R1027&lt;36),1,IF(AND(R1027&gt;=36,R1027&lt;51),2,IF(AND(R1027&gt;=51,R1027&lt;66),3,IF(AND(R1027&gt;=66,R1027&lt;=100),4,))))</f>
        <v/>
      </c>
      <c r="X1027" s="100">
        <f>IF(AND(S1027&gt;0,S1027&lt;37),1,IF(AND(S1027&gt;=37,S1027&lt;58),2,IF(AND(S1027&gt;=58,S1027&lt;71),3,IF(AND(S1027&gt;=71,S1027&lt;=100),4,))))</f>
        <v/>
      </c>
      <c r="Y1027" s="101">
        <f>IF(SUM(AC1027:AG1027)=0, "", ROUND(((AC1027*3+AD1027*3+AE1027*3+AF1027*3+AG1027*1)/13)*5,0))</f>
        <v/>
      </c>
      <c r="Z1027" s="99">
        <f>IF(OR($C1027="",Y1027=""),"",COUNTIFS($C$4:$C$1500,$C1027,Y$4:Y$1500,"&gt;"&amp;Y1027)+1)</f>
        <v/>
      </c>
      <c r="AA1027" s="99">
        <f>IF(OR($C1027="",Y1027=""),"",IF(AND($C1027&gt;=1001,$C1027&lt;=1005),COUNTIFS($C$4:$C$1500,"&gt;=1001",$C$4:$C$1500,"&lt;=1005",Y$4:Y$1500,"&gt;"&amp;Y1027)+1,IF(AND($C1027&gt;=1101,$C1027&lt;=1105),COUNTIFS($C$4:$C$1500,"&gt;=1101",$C$4:$C$1500,"&lt;=1105",Y$4:Y$1500,"&gt;"&amp;Y1027)+1,IF(AND($C1027&gt;=901,$C1027&lt;=905),COUNTIFS($C$4:$C$1500,"&gt;=901",$C$4:$C$1500,"&lt;=905",Y$4:Y$1500,"&gt;"&amp;Y1027)+1,IF(AND($C1027&gt;=801,$C1027&lt;=805),COUNTIFS($C$4:$C$1500,"&gt;=801",$C$4:$C$1500,"&lt;=805",Y$4:Y$1500,"&gt;"&amp;Y1027)+1,IF(AND($C1027&gt;=701,$C1027&lt;=705),COUNTIFS($C$4:$C$1500,"&gt;=701",$C$4:$C$1500,"&lt;=705",Y$4:Y$1500,"&gt;"&amp;Y1027)+1,IF(AND($C1027&gt;=601,$C1027&lt;=606),COUNTIFS($C$4:$C$1500,"&gt;=601",$C$4:$C$1500,"&lt;=606",Y$4:Y$1500,"&gt;"&amp;Y1027)+1,"")))))))</f>
        <v/>
      </c>
      <c r="AB1027" s="99">
        <f>IF(OR($C1027="",Y1027=""),"",IF(OR(AND($C1027&gt;=1001,$C1027&lt;=1005),AND($C1027&gt;=1101,$C1027&lt;=1105)),COUNTIFS($C$4:$C$1500,"&gt;=1001",$C$4:$C$1500,"&lt;=1005",Y$4:Y$1500,"&gt;"&amp;Y1027)+COUNTIFS($C$4:$C$1500,"&gt;=1101",$C$4:$C$1500,"&lt;=1105",Y$4:Y$1500,"&gt;"&amp;Y1027)+1,""))</f>
        <v/>
      </c>
      <c r="AC1027" s="94" t="n">
        <v>60.25</v>
      </c>
      <c r="AD1027" s="94" t="n">
        <v>44.82</v>
      </c>
      <c r="AE1027" s="94" t="n">
        <v>49.25</v>
      </c>
      <c r="AF1027" s="94" t="n">
        <v>70</v>
      </c>
      <c r="AG1027" s="94" t="n">
        <v>65</v>
      </c>
      <c r="AH1027" s="99">
        <f>IF(AND(AC1027&gt;0,AC1027&lt;36),1,IF(AND(AC1027&gt;=36,AC1027&lt;51),2,IF(AND(AC1027&gt;=51,AC1027&lt;71),3,IF(AND(AC1027&gt;=71,AC1027&lt;=100),4,))))</f>
        <v/>
      </c>
      <c r="AI1027" s="99">
        <f>IF(AND(AD1027&gt;0,AD1027&lt;41),1,IF(AND(AD1027&gt;=41,AD1027&lt;56),2,IF(AND(AD1027&gt;=56,AD1027&lt;71),3,IF(AND(AD1027&gt;=71,AD1027&lt;=100),4,))))</f>
        <v/>
      </c>
      <c r="AJ1027" s="99">
        <f>IF(AND(AE1027&gt;0,AE1027&lt;41),1,IF(AND(AE1027&gt;=41,AE1027&lt;56),2,IF(AND(AE1027&gt;=56,AE1027&lt;71),3,IF(AND(AE1027&gt;=71,AE1027&lt;=100),4,))))</f>
        <v/>
      </c>
      <c r="AK1027" s="99">
        <f>IF(AND(AF1027&gt;0,AF1027&lt;36),1,IF(AND(AF1027&gt;=36,AF1027&lt;51),2,IF(AND(AF1027&gt;=51,AF1027&lt;66),3,IF(AND(AF1027&gt;=66,AF1027&lt;=100),4,))))</f>
        <v/>
      </c>
      <c r="AL1027" s="100">
        <f>IF(AND(AG1027&gt;0,AG1027&lt;37),1,IF(AND(AG1027&gt;=37,AG1027&lt;58),2,IF(AND(AG1027&gt;=58,AG1027&lt;71),3,IF(AND(AG1027&gt;=71,AG1027&lt;=100),4,))))</f>
        <v/>
      </c>
      <c r="AM1027" s="101">
        <f>IF((Y1027&lt;&gt;"")*(K1027&lt;&gt;""),Y1027-K1027,"")</f>
        <v/>
      </c>
      <c r="AN1027" s="99">
        <f>IF((Z1027&lt;&gt;"")*(L1027&lt;&gt;""),Z1027-L1027,"")</f>
        <v/>
      </c>
      <c r="AO1027" s="99">
        <f>IF((AA1027&lt;&gt;"")*(M1027&lt;&gt;""),AA1027-M1027,"")</f>
        <v/>
      </c>
      <c r="AP1027" s="99">
        <f>IF((AB1027&lt;&gt;"")*(N1027&lt;&gt;""),AB1027-N1027,"")</f>
        <v/>
      </c>
      <c r="AQ1027" s="94">
        <f>IF((AC1027&lt;&gt;"")*(O1027&lt;&gt;""),AC1027-O1027,"")</f>
        <v/>
      </c>
      <c r="AR1027" s="94">
        <f>IF((AD1027&lt;&gt;"")*(P1027&lt;&gt;""),AD1027-P1027,"")</f>
        <v/>
      </c>
      <c r="AS1027" s="94">
        <f>IF((AE1027&lt;&gt;"")*(Q1027&lt;&gt;""),AE1027-Q1027,"")</f>
        <v/>
      </c>
      <c r="AT1027" s="94">
        <f>IF((AF1027&lt;&gt;"")*(R1027&lt;&gt;""),AF1027-R1027,"")</f>
        <v/>
      </c>
      <c r="AU1027" s="94">
        <f>IF((AG1027&lt;&gt;"")*(S1027&lt;&gt;""),AG1027-S1027,"")</f>
        <v/>
      </c>
      <c r="AV1027" s="99">
        <f>IF((AH1027&lt;&gt;"")*(T1027&lt;&gt;""),AH1027-T1027,"")</f>
        <v/>
      </c>
      <c r="AW1027" s="99">
        <f>IF((AI1027&lt;&gt;"")*(U1027&lt;&gt;""),AI1027-U1027,"")</f>
        <v/>
      </c>
      <c r="AX1027" s="99">
        <f>IF((AJ1027&lt;&gt;"")*(V1027&lt;&gt;""),AJ1027-V1027,"")</f>
        <v/>
      </c>
      <c r="AY1027" s="99">
        <f>IF((AK1027&lt;&gt;"")*(W1027&lt;&gt;""),AK1027-W1027,"")</f>
        <v/>
      </c>
      <c r="AZ1027" s="102">
        <f>IF((AL1027&lt;&gt;"")*(X1027&lt;&gt;""),AL1027-X1027,"")</f>
        <v/>
      </c>
      <c r="BA1027" s="50">
        <f>IFERROR(__xludf.dummyfunction("AI(""Actúa como un tutor académico y dirígete personalmente al estudiante "" &amp; I1027 &amp; "" "" &amp; J1027 &amp; "" "" &amp; G1027 &amp; "" "" &amp; H1027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AM1027 &amp; ""'. Diferencias por área: Matemáticas ("" &amp; AQ1027 &amp; ""), Ciencias Natura"&amp;"les ("" &amp; AR1027 &amp; ""), Sociales ("" &amp; AS1027 &amp; ""), Lectura Crítica ("" &amp; AT1027 &amp; "") e Inglés ("" &amp; AU1027 &amp; ""). Variación en posición: grupo ("" &amp; AN1027 &amp; ""), grado ("" &amp; AO1027 &amp; "") y media ("" &amp; AP1027 &amp; ""). Puntajes Primer Simulacro: Global "" &amp; K1027 &amp; "", Mat "" &amp; "&amp;"O4 &amp; "", Cien "" &amp; P1027 &amp; "", Soc "" &amp; Q1027 &amp; "", Lec "" &amp; R1027 &amp; "", Ing "" &amp; S1027 &amp; "". Puntajes Segundo Simulacro: Global "" &amp; Y1027 &amp; "", Mat "" &amp; AC1027 &amp; "", Cien "" &amp; AD1027 &amp; "", Soc "" &amp; AE1027 &amp; "", Lec "" &amp; AF1027 &amp; "", Ing "" &amp; AG1027 &amp; "". Escribe un mensaje motivador"&amp;" y breve (máximo 4 líneas)."")
"),"=AI(""Actúa como un tutor académico y dirígete personalmente al estudiante "" &amp; I1027 &amp; "" "" &amp; J1027 &amp; "" "" &amp; G1027 &amp; "" "" &amp; H1027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AM1027 &amp; ""'. Diferencias por área: Matemáticas ("" &amp; AQ1027 &amp; ""), Ciencias Natur"&amp;"ales ("" &amp; AR1027 &amp; ""), Sociales ("" &amp; AS1027 &amp; ""), Lectura Crítica ("" &amp; AT1027 &amp; "") e Inglés ("" &amp; AU1027 &amp; ""). Variación en posición: grupo ("" &amp; AN1027 &amp; ""), grado ("" &amp; AO1027 &amp; "") y media ("" &amp; AP1027 &amp; ""). Puntajes Primer Simulacro: Global "" &amp; K1027 &amp; "", Mat "" &amp;"&amp;" O1027 &amp; "", Cien "" &amp; P1027 &amp; "", Soc "" &amp; Q1027 &amp; "", Lec "" &amp; R1027 &amp; "", Ing "" &amp; S1027 &amp; "". Puntajes Segundo Simulacro: Global "" &amp; Y1027 &amp; "", Mat "" &amp; AC1027 &amp; "", Cien "" &amp; AD1027 &amp; "", Soc "" &amp; AE1027 &amp; "", Lec "" &amp; AF1027 &amp; "", Ing "" &amp; AG1027 &amp; "". Escribe un mensaje motivado"&amp;"r y breve (máximo 4 líneas)."")
")</f>
        <v/>
      </c>
    </row>
    <row r="1028" ht="15.75" customHeight="1" s="42">
      <c r="A1028" s="93" t="n"/>
      <c r="B1028" s="94" t="inlineStr">
        <is>
          <t>Bachillerato</t>
        </is>
      </c>
      <c r="C1028" s="94" t="inlineStr">
        <is>
          <t>CM9</t>
        </is>
      </c>
      <c r="D1028" s="94" t="n"/>
      <c r="E1028" s="95" t="n"/>
      <c r="F1028" s="96">
        <f>TRIM(G1028&amp;" "&amp;H1028&amp;" "&amp;I1028&amp;" "&amp;J1028)</f>
        <v/>
      </c>
      <c r="G1028" s="94" t="inlineStr">
        <is>
          <t>Silva</t>
        </is>
      </c>
      <c r="H1028" s="94" t="inlineStr">
        <is>
          <t>Arenas</t>
        </is>
      </c>
      <c r="I1028" s="94" t="inlineStr">
        <is>
          <t>Erik</t>
        </is>
      </c>
      <c r="J1028" s="97" t="inlineStr">
        <is>
          <t>Andrés</t>
        </is>
      </c>
      <c r="K1028" s="98">
        <f>IF(SUM(O1028:S1028)=0, "", ROUND(((O1028*3+P1028*3+Q1028*3+R1028*3+S1028*1)/13)*5,0))</f>
        <v/>
      </c>
      <c r="L1028" s="99">
        <f>IF(OR($C1028="",K1028=""),"",COUNTIFS($C$4:$C$1500,$C1028,K$4:K$1500,"&gt;"&amp;K1028)+1)</f>
        <v/>
      </c>
      <c r="M1028" s="99">
        <f>IF(OR($C1028="",K1028=""),"",IF(AND($C1028&gt;=1001,$C1028&lt;=1005),COUNTIFS($C$4:$C$1500,"&gt;=1001",$C$4:$C$1500,"&lt;=1005",K$4:K$1500,"&gt;"&amp;K1028)+1,IF(AND($C1028&gt;=1101,$C1028&lt;=1105),COUNTIFS($C$4:$C$1500,"&gt;=1101",$C$4:$C$1500,"&lt;=1105",K$4:K$1500,"&gt;"&amp;K1028)+1,IF(AND($C1028&gt;=901,$C1028&lt;=905),COUNTIFS($C$4:$C$1500,"&gt;=901",$C$4:$C$1500,"&lt;=905",K$4:K$1500,"&gt;"&amp;K1028)+1,IF(AND($C1028&gt;=801,$C1028&lt;=805),COUNTIFS($C$4:$C$1500,"&gt;=801",$C$4:$C$1500,"&lt;=805",K$4:K$1500,"&gt;"&amp;K1028)+1,IF(AND($C1028&gt;=701,$C1028&lt;=705),COUNTIFS($C$4:$C$1500,"&gt;=701",$C$4:$C$1500,"&lt;=705",K$4:K$1500,"&gt;"&amp;K1028)+1,IF(AND($C1028&gt;=601,$C1028&lt;=606),COUNTIFS($C$4:$C$1500,"&gt;=601",$C$4:$C$1500,"&lt;=606",K$4:K$1500,"&gt;"&amp;K1028)+1,"")))))))</f>
        <v/>
      </c>
      <c r="N1028" s="99">
        <f>IF(OR($C1028="",K1028=""),"",IF(OR(AND($C1028&gt;=1001,$C1028&lt;=1005),AND($C1028&gt;=1101,$C1028&lt;=1105)),COUNTIFS($C$4:$C$1500,"&gt;=1001",$C$4:$C$1500,"&lt;=1005",K$4:K$1500,"&gt;"&amp;K1028)+COUNTIFS($C$4:$C$1500,"&gt;=1101",$C$4:$C$1500,"&lt;=1105",K$4:K$1500,"&gt;"&amp;K1028)+1,""))</f>
        <v/>
      </c>
      <c r="O1028" s="94" t="n">
        <v>40.75</v>
      </c>
      <c r="P1028" s="94" t="n">
        <v>45.89</v>
      </c>
      <c r="Q1028" s="94" t="n">
        <v>11.5</v>
      </c>
      <c r="R1028" s="94" t="n">
        <v>25</v>
      </c>
      <c r="S1028" s="94" t="n">
        <v>45</v>
      </c>
      <c r="T1028" s="99">
        <f>IF(AND(O1028&gt;0,O1028&lt;36),1,IF(AND(O1028&gt;=36,O1028&lt;51),2,IF(AND(O1028&gt;=51,O1028&lt;71),3,IF(AND(O1028&gt;=71,O1028&lt;=100),4,))))</f>
        <v/>
      </c>
      <c r="U1028" s="99">
        <f>IF(AND(P1028&gt;0,P1028&lt;41),1,IF(AND(P1028&gt;=41,P1028&lt;56),2,IF(AND(P1028&gt;=56,P1028&lt;71),3,IF(AND(P1028&gt;=71,P1028&lt;=100),4,))))</f>
        <v/>
      </c>
      <c r="V1028" s="99">
        <f>IF(AND(Q1028&gt;0,Q1028&lt;41),1,IF(AND(Q1028&gt;=41,Q1028&lt;56),2,IF(AND(Q1028&gt;=56,Q1028&lt;71),3,IF(AND(Q1028&gt;=71,Q1028&lt;=100),4,))))</f>
        <v/>
      </c>
      <c r="W1028" s="99">
        <f>IF(AND(R1028&gt;0,R1028&lt;36),1,IF(AND(R1028&gt;=36,R1028&lt;51),2,IF(AND(R1028&gt;=51,R1028&lt;66),3,IF(AND(R1028&gt;=66,R1028&lt;=100),4,))))</f>
        <v/>
      </c>
      <c r="X1028" s="100">
        <f>IF(AND(S1028&gt;0,S1028&lt;37),1,IF(AND(S1028&gt;=37,S1028&lt;58),2,IF(AND(S1028&gt;=58,S1028&lt;71),3,IF(AND(S1028&gt;=71,S1028&lt;=100),4,))))</f>
        <v/>
      </c>
      <c r="Y1028" s="101">
        <f>IF(SUM(AC1028:AG1028)=0, "", ROUND(((AC1028*3+AD1028*3+AE1028*3+AF1028*3+AG1028*1)/13)*5,0))</f>
        <v/>
      </c>
      <c r="Z1028" s="99">
        <f>IF(OR($C1028="",Y1028=""),"",COUNTIFS($C$4:$C$1500,$C1028,Y$4:Y$1500,"&gt;"&amp;Y1028)+1)</f>
        <v/>
      </c>
      <c r="AA1028" s="99">
        <f>IF(OR($C1028="",Y1028=""),"",IF(AND($C1028&gt;=1001,$C1028&lt;=1005),COUNTIFS($C$4:$C$1500,"&gt;=1001",$C$4:$C$1500,"&lt;=1005",Y$4:Y$1500,"&gt;"&amp;Y1028)+1,IF(AND($C1028&gt;=1101,$C1028&lt;=1105),COUNTIFS($C$4:$C$1500,"&gt;=1101",$C$4:$C$1500,"&lt;=1105",Y$4:Y$1500,"&gt;"&amp;Y1028)+1,IF(AND($C1028&gt;=901,$C1028&lt;=905),COUNTIFS($C$4:$C$1500,"&gt;=901",$C$4:$C$1500,"&lt;=905",Y$4:Y$1500,"&gt;"&amp;Y1028)+1,IF(AND($C1028&gt;=801,$C1028&lt;=805),COUNTIFS($C$4:$C$1500,"&gt;=801",$C$4:$C$1500,"&lt;=805",Y$4:Y$1500,"&gt;"&amp;Y1028)+1,IF(AND($C1028&gt;=701,$C1028&lt;=705),COUNTIFS($C$4:$C$1500,"&gt;=701",$C$4:$C$1500,"&lt;=705",Y$4:Y$1500,"&gt;"&amp;Y1028)+1,IF(AND($C1028&gt;=601,$C1028&lt;=606),COUNTIFS($C$4:$C$1500,"&gt;=601",$C$4:$C$1500,"&lt;=606",Y$4:Y$1500,"&gt;"&amp;Y1028)+1,"")))))))</f>
        <v/>
      </c>
      <c r="AB1028" s="99">
        <f>IF(OR($C1028="",Y1028=""),"",IF(OR(AND($C1028&gt;=1001,$C1028&lt;=1005),AND($C1028&gt;=1101,$C1028&lt;=1105)),COUNTIFS($C$4:$C$1500,"&gt;=1001",$C$4:$C$1500,"&lt;=1005",Y$4:Y$1500,"&gt;"&amp;Y1028)+COUNTIFS($C$4:$C$1500,"&gt;=1101",$C$4:$C$1500,"&lt;=1105",Y$4:Y$1500,"&gt;"&amp;Y1028)+1,""))</f>
        <v/>
      </c>
      <c r="AC1028" s="94" t="n"/>
      <c r="AD1028" s="94" t="n"/>
      <c r="AE1028" s="94" t="n"/>
      <c r="AF1028" s="94" t="n"/>
      <c r="AG1028" s="94" t="n"/>
      <c r="AH1028" s="99">
        <f>IF(AND(AC1028&gt;0,AC1028&lt;36),1,IF(AND(AC1028&gt;=36,AC1028&lt;51),2,IF(AND(AC1028&gt;=51,AC1028&lt;71),3,IF(AND(AC1028&gt;=71,AC1028&lt;=100),4,))))</f>
        <v/>
      </c>
      <c r="AI1028" s="99">
        <f>IF(AND(AD1028&gt;0,AD1028&lt;41),1,IF(AND(AD1028&gt;=41,AD1028&lt;56),2,IF(AND(AD1028&gt;=56,AD1028&lt;71),3,IF(AND(AD1028&gt;=71,AD1028&lt;=100),4,))))</f>
        <v/>
      </c>
      <c r="AJ1028" s="99">
        <f>IF(AND(AE1028&gt;0,AE1028&lt;41),1,IF(AND(AE1028&gt;=41,AE1028&lt;56),2,IF(AND(AE1028&gt;=56,AE1028&lt;71),3,IF(AND(AE1028&gt;=71,AE1028&lt;=100),4,))))</f>
        <v/>
      </c>
      <c r="AK1028" s="99">
        <f>IF(AND(AF1028&gt;0,AF1028&lt;36),1,IF(AND(AF1028&gt;=36,AF1028&lt;51),2,IF(AND(AF1028&gt;=51,AF1028&lt;66),3,IF(AND(AF1028&gt;=66,AF1028&lt;=100),4,))))</f>
        <v/>
      </c>
      <c r="AL1028" s="100">
        <f>IF(AND(AG1028&gt;0,AG1028&lt;37),1,IF(AND(AG1028&gt;=37,AG1028&lt;58),2,IF(AND(AG1028&gt;=58,AG1028&lt;71),3,IF(AND(AG1028&gt;=71,AG1028&lt;=100),4,))))</f>
        <v/>
      </c>
      <c r="AM1028" s="101">
        <f>IF((Y1028&lt;&gt;"")*(K1028&lt;&gt;""),Y1028-K1028,"")</f>
        <v/>
      </c>
      <c r="AN1028" s="99">
        <f>IF((Z1028&lt;&gt;"")*(L1028&lt;&gt;""),Z1028-L1028,"")</f>
        <v/>
      </c>
      <c r="AO1028" s="99">
        <f>IF((AA1028&lt;&gt;"")*(M1028&lt;&gt;""),AA1028-M1028,"")</f>
        <v/>
      </c>
      <c r="AP1028" s="99">
        <f>IF((AB1028&lt;&gt;"")*(N1028&lt;&gt;""),AB1028-N1028,"")</f>
        <v/>
      </c>
      <c r="AQ1028" s="94">
        <f>IF((AC1028&lt;&gt;"")*(O1028&lt;&gt;""),AC1028-O1028,"")</f>
        <v/>
      </c>
      <c r="AR1028" s="94">
        <f>IF((AD1028&lt;&gt;"")*(P1028&lt;&gt;""),AD1028-P1028,"")</f>
        <v/>
      </c>
      <c r="AS1028" s="94">
        <f>IF((AE1028&lt;&gt;"")*(Q1028&lt;&gt;""),AE1028-Q1028,"")</f>
        <v/>
      </c>
      <c r="AT1028" s="94">
        <f>IF((AF1028&lt;&gt;"")*(R1028&lt;&gt;""),AF1028-R1028,"")</f>
        <v/>
      </c>
      <c r="AU1028" s="94">
        <f>IF((AG1028&lt;&gt;"")*(S1028&lt;&gt;""),AG1028-S1028,"")</f>
        <v/>
      </c>
      <c r="AV1028" s="99">
        <f>IF((AH1028&lt;&gt;"")*(T1028&lt;&gt;""),AH1028-T1028,"")</f>
        <v/>
      </c>
      <c r="AW1028" s="99">
        <f>IF((AI1028&lt;&gt;"")*(U1028&lt;&gt;""),AI1028-U1028,"")</f>
        <v/>
      </c>
      <c r="AX1028" s="99">
        <f>IF((AJ1028&lt;&gt;"")*(V1028&lt;&gt;""),AJ1028-V1028,"")</f>
        <v/>
      </c>
      <c r="AY1028" s="99">
        <f>IF((AK1028&lt;&gt;"")*(W1028&lt;&gt;""),AK1028-W1028,"")</f>
        <v/>
      </c>
      <c r="AZ1028" s="102">
        <f>IF((AL1028&lt;&gt;"")*(X1028&lt;&gt;""),AL1028-X1028,"")</f>
        <v/>
      </c>
      <c r="BA1028" s="50">
        <f>IFERROR(__xludf.dummyfunction("AI(""Actúa como un tutor académico y dirígete personalmente al estudiante "" &amp; I1028 &amp; "" "" &amp; J1028 &amp; "" "" &amp; G1028 &amp; "" "" &amp; H1028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AM1028 &amp; ""'. Diferencias por área: Matemáticas ("" &amp; AQ1028 &amp; ""), Ciencias Natura"&amp;"les ("" &amp; AR1028 &amp; ""), Sociales ("" &amp; AS1028 &amp; ""), Lectura Crítica ("" &amp; AT1028 &amp; "") e Inglés ("" &amp; AU1028 &amp; ""). Variación en posición: grupo ("" &amp; AN1028 &amp; ""), grado ("" &amp; AO1028 &amp; "") y media ("" &amp; AP1028 &amp; ""). Puntajes Primer Simulacro: Global "" &amp; K1028 &amp; "", Mat "" &amp; "&amp;"O4 &amp; "", Cien "" &amp; P1028 &amp; "", Soc "" &amp; Q1028 &amp; "", Lec "" &amp; R1028 &amp; "", Ing "" &amp; S1028 &amp; "". Puntajes Segundo Simulacro: Global "" &amp; Y1028 &amp; "", Mat "" &amp; AC1028 &amp; "", Cien "" &amp; AD1028 &amp; "", Soc "" &amp; AE1028 &amp; "", Lec "" &amp; AF1028 &amp; "", Ing "" &amp; AG1028 &amp; "". Escribe un mensaje motivador"&amp;" y breve (máximo 4 líneas)."")
"),"=AI(""Actúa como un tutor académico y dirígete personalmente al estudiante "" &amp; I1028 &amp; "" "" &amp; J1028 &amp; "" "" &amp; G1028 &amp; "" "" &amp; H1028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AM1028 &amp; ""'. Diferencias por área: Matemáticas ("" &amp; AQ1028 &amp; ""), Ciencias Natur"&amp;"ales ("" &amp; AR1028 &amp; ""), Sociales ("" &amp; AS1028 &amp; ""), Lectura Crítica ("" &amp; AT1028 &amp; "") e Inglés ("" &amp; AU1028 &amp; ""). Variación en posición: grupo ("" &amp; AN1028 &amp; ""), grado ("" &amp; AO1028 &amp; "") y media ("" &amp; AP1028 &amp; ""). Puntajes Primer Simulacro: Global "" &amp; K1028 &amp; "", Mat "" &amp;"&amp;" O1028 &amp; "", Cien "" &amp; P1028 &amp; "", Soc "" &amp; Q1028 &amp; "", Lec "" &amp; R1028 &amp; "", Ing "" &amp; S1028 &amp; "". Puntajes Segundo Simulacro: Global "" &amp; Y1028 &amp; "", Mat "" &amp; AC1028 &amp; "", Cien "" &amp; AD1028 &amp; "", Soc "" &amp; AE1028 &amp; "", Lec "" &amp; AF1028 &amp; "", Ing "" &amp; AG1028 &amp; "". Escribe un mensaje motivado"&amp;"r y breve (máximo 4 líneas)."")
")</f>
        <v/>
      </c>
    </row>
    <row r="1029" ht="15.75" customHeight="1" s="42">
      <c r="A1029" s="93" t="n"/>
      <c r="B1029" s="94" t="inlineStr">
        <is>
          <t>Bachillerato</t>
        </is>
      </c>
      <c r="C1029" s="94" t="inlineStr">
        <is>
          <t>CM9</t>
        </is>
      </c>
      <c r="D1029" s="94" t="n"/>
      <c r="E1029" s="95" t="n"/>
      <c r="F1029" s="96">
        <f>TRIM(G1029&amp;" "&amp;H1029&amp;" "&amp;I1029&amp;" "&amp;J1029)</f>
        <v/>
      </c>
      <c r="G1029" s="94" t="inlineStr">
        <is>
          <t>Uribe</t>
        </is>
      </c>
      <c r="H1029" s="94" t="inlineStr">
        <is>
          <t>Barón</t>
        </is>
      </c>
      <c r="I1029" s="94" t="inlineStr">
        <is>
          <t>Cristian</t>
        </is>
      </c>
      <c r="J1029" s="97" t="n"/>
      <c r="K1029" s="98">
        <f>IF(SUM(O1029:S1029)=0, "", ROUND(((O1029*3+P1029*3+Q1029*3+R1029*3+S1029*1)/13)*5,0))</f>
        <v/>
      </c>
      <c r="L1029" s="99">
        <f>IF(OR($C1029="",K1029=""),"",COUNTIFS($C$4:$C$1500,$C1029,K$4:K$1500,"&gt;"&amp;K1029)+1)</f>
        <v/>
      </c>
      <c r="M1029" s="99">
        <f>IF(OR($C1029="",K1029=""),"",IF(AND($C1029&gt;=1001,$C1029&lt;=1005),COUNTIFS($C$4:$C$1500,"&gt;=1001",$C$4:$C$1500,"&lt;=1005",K$4:K$1500,"&gt;"&amp;K1029)+1,IF(AND($C1029&gt;=1101,$C1029&lt;=1105),COUNTIFS($C$4:$C$1500,"&gt;=1101",$C$4:$C$1500,"&lt;=1105",K$4:K$1500,"&gt;"&amp;K1029)+1,IF(AND($C1029&gt;=901,$C1029&lt;=905),COUNTIFS($C$4:$C$1500,"&gt;=901",$C$4:$C$1500,"&lt;=905",K$4:K$1500,"&gt;"&amp;K1029)+1,IF(AND($C1029&gt;=801,$C1029&lt;=805),COUNTIFS($C$4:$C$1500,"&gt;=801",$C$4:$C$1500,"&lt;=805",K$4:K$1500,"&gt;"&amp;K1029)+1,IF(AND($C1029&gt;=701,$C1029&lt;=705),COUNTIFS($C$4:$C$1500,"&gt;=701",$C$4:$C$1500,"&lt;=705",K$4:K$1500,"&gt;"&amp;K1029)+1,IF(AND($C1029&gt;=601,$C1029&lt;=606),COUNTIFS($C$4:$C$1500,"&gt;=601",$C$4:$C$1500,"&lt;=606",K$4:K$1500,"&gt;"&amp;K1029)+1,"")))))))</f>
        <v/>
      </c>
      <c r="N1029" s="99">
        <f>IF(OR($C1029="",K1029=""),"",IF(OR(AND($C1029&gt;=1001,$C1029&lt;=1005),AND($C1029&gt;=1101,$C1029&lt;=1105)),COUNTIFS($C$4:$C$1500,"&gt;=1001",$C$4:$C$1500,"&lt;=1005",K$4:K$1500,"&gt;"&amp;K1029)+COUNTIFS($C$4:$C$1500,"&gt;=1101",$C$4:$C$1500,"&lt;=1105",K$4:K$1500,"&gt;"&amp;K1029)+1,""))</f>
        <v/>
      </c>
      <c r="O1029" s="94" t="n">
        <v>30.63</v>
      </c>
      <c r="P1029" s="94" t="n">
        <v>31.93</v>
      </c>
      <c r="Q1029" s="94" t="n">
        <v>24.88</v>
      </c>
      <c r="R1029" s="94" t="n">
        <v>25</v>
      </c>
      <c r="S1029" s="94" t="n">
        <v>33.75</v>
      </c>
      <c r="T1029" s="99">
        <f>IF(AND(O1029&gt;0,O1029&lt;36),1,IF(AND(O1029&gt;=36,O1029&lt;51),2,IF(AND(O1029&gt;=51,O1029&lt;71),3,IF(AND(O1029&gt;=71,O1029&lt;=100),4,))))</f>
        <v/>
      </c>
      <c r="U1029" s="99">
        <f>IF(AND(P1029&gt;0,P1029&lt;41),1,IF(AND(P1029&gt;=41,P1029&lt;56),2,IF(AND(P1029&gt;=56,P1029&lt;71),3,IF(AND(P1029&gt;=71,P1029&lt;=100),4,))))</f>
        <v/>
      </c>
      <c r="V1029" s="99">
        <f>IF(AND(Q1029&gt;0,Q1029&lt;41),1,IF(AND(Q1029&gt;=41,Q1029&lt;56),2,IF(AND(Q1029&gt;=56,Q1029&lt;71),3,IF(AND(Q1029&gt;=71,Q1029&lt;=100),4,))))</f>
        <v/>
      </c>
      <c r="W1029" s="99">
        <f>IF(AND(R1029&gt;0,R1029&lt;36),1,IF(AND(R1029&gt;=36,R1029&lt;51),2,IF(AND(R1029&gt;=51,R1029&lt;66),3,IF(AND(R1029&gt;=66,R1029&lt;=100),4,))))</f>
        <v/>
      </c>
      <c r="X1029" s="100">
        <f>IF(AND(S1029&gt;0,S1029&lt;37),1,IF(AND(S1029&gt;=37,S1029&lt;58),2,IF(AND(S1029&gt;=58,S1029&lt;71),3,IF(AND(S1029&gt;=71,S1029&lt;=100),4,))))</f>
        <v/>
      </c>
      <c r="Y1029" s="101">
        <f>IF(SUM(AC1029:AG1029)=0, "", ROUND(((AC1029*3+AD1029*3+AE1029*3+AF1029*3+AG1029*1)/13)*5,0))</f>
        <v/>
      </c>
      <c r="Z1029" s="99">
        <f>IF(OR($C1029="",Y1029=""),"",COUNTIFS($C$4:$C$1500,$C1029,Y$4:Y$1500,"&gt;"&amp;Y1029)+1)</f>
        <v/>
      </c>
      <c r="AA1029" s="99">
        <f>IF(OR($C1029="",Y1029=""),"",IF(AND($C1029&gt;=1001,$C1029&lt;=1005),COUNTIFS($C$4:$C$1500,"&gt;=1001",$C$4:$C$1500,"&lt;=1005",Y$4:Y$1500,"&gt;"&amp;Y1029)+1,IF(AND($C1029&gt;=1101,$C1029&lt;=1105),COUNTIFS($C$4:$C$1500,"&gt;=1101",$C$4:$C$1500,"&lt;=1105",Y$4:Y$1500,"&gt;"&amp;Y1029)+1,IF(AND($C1029&gt;=901,$C1029&lt;=905),COUNTIFS($C$4:$C$1500,"&gt;=901",$C$4:$C$1500,"&lt;=905",Y$4:Y$1500,"&gt;"&amp;Y1029)+1,IF(AND($C1029&gt;=801,$C1029&lt;=805),COUNTIFS($C$4:$C$1500,"&gt;=801",$C$4:$C$1500,"&lt;=805",Y$4:Y$1500,"&gt;"&amp;Y1029)+1,IF(AND($C1029&gt;=701,$C1029&lt;=705),COUNTIFS($C$4:$C$1500,"&gt;=701",$C$4:$C$1500,"&lt;=705",Y$4:Y$1500,"&gt;"&amp;Y1029)+1,IF(AND($C1029&gt;=601,$C1029&lt;=606),COUNTIFS($C$4:$C$1500,"&gt;=601",$C$4:$C$1500,"&lt;=606",Y$4:Y$1500,"&gt;"&amp;Y1029)+1,"")))))))</f>
        <v/>
      </c>
      <c r="AB1029" s="99">
        <f>IF(OR($C1029="",Y1029=""),"",IF(OR(AND($C1029&gt;=1001,$C1029&lt;=1005),AND($C1029&gt;=1101,$C1029&lt;=1105)),COUNTIFS($C$4:$C$1500,"&gt;=1001",$C$4:$C$1500,"&lt;=1005",Y$4:Y$1500,"&gt;"&amp;Y1029)+COUNTIFS($C$4:$C$1500,"&gt;=1101",$C$4:$C$1500,"&lt;=1105",Y$4:Y$1500,"&gt;"&amp;Y1029)+1,""))</f>
        <v/>
      </c>
      <c r="AC1029" s="94" t="n">
        <v>57.5</v>
      </c>
      <c r="AD1029" s="94" t="n">
        <v>48.75</v>
      </c>
      <c r="AE1029" s="94" t="n">
        <v>59.5</v>
      </c>
      <c r="AF1029" s="94" t="n">
        <v>20</v>
      </c>
      <c r="AG1029" s="94" t="n">
        <v>25</v>
      </c>
      <c r="AH1029" s="99">
        <f>IF(AND(AC1029&gt;0,AC1029&lt;36),1,IF(AND(AC1029&gt;=36,AC1029&lt;51),2,IF(AND(AC1029&gt;=51,AC1029&lt;71),3,IF(AND(AC1029&gt;=71,AC1029&lt;=100),4,))))</f>
        <v/>
      </c>
      <c r="AI1029" s="99">
        <f>IF(AND(AD1029&gt;0,AD1029&lt;41),1,IF(AND(AD1029&gt;=41,AD1029&lt;56),2,IF(AND(AD1029&gt;=56,AD1029&lt;71),3,IF(AND(AD1029&gt;=71,AD1029&lt;=100),4,))))</f>
        <v/>
      </c>
      <c r="AJ1029" s="99">
        <f>IF(AND(AE1029&gt;0,AE1029&lt;41),1,IF(AND(AE1029&gt;=41,AE1029&lt;56),2,IF(AND(AE1029&gt;=56,AE1029&lt;71),3,IF(AND(AE1029&gt;=71,AE1029&lt;=100),4,))))</f>
        <v/>
      </c>
      <c r="AK1029" s="99">
        <f>IF(AND(AF1029&gt;0,AF1029&lt;36),1,IF(AND(AF1029&gt;=36,AF1029&lt;51),2,IF(AND(AF1029&gt;=51,AF1029&lt;66),3,IF(AND(AF1029&gt;=66,AF1029&lt;=100),4,))))</f>
        <v/>
      </c>
      <c r="AL1029" s="100">
        <f>IF(AND(AG1029&gt;0,AG1029&lt;37),1,IF(AND(AG1029&gt;=37,AG1029&lt;58),2,IF(AND(AG1029&gt;=58,AG1029&lt;71),3,IF(AND(AG1029&gt;=71,AG1029&lt;=100),4,))))</f>
        <v/>
      </c>
      <c r="AM1029" s="101">
        <f>IF((Y1029&lt;&gt;"")*(K1029&lt;&gt;""),Y1029-K1029,"")</f>
        <v/>
      </c>
      <c r="AN1029" s="99">
        <f>IF((Z1029&lt;&gt;"")*(L1029&lt;&gt;""),Z1029-L1029,"")</f>
        <v/>
      </c>
      <c r="AO1029" s="99">
        <f>IF((AA1029&lt;&gt;"")*(M1029&lt;&gt;""),AA1029-M1029,"")</f>
        <v/>
      </c>
      <c r="AP1029" s="99">
        <f>IF((AB1029&lt;&gt;"")*(N1029&lt;&gt;""),AB1029-N1029,"")</f>
        <v/>
      </c>
      <c r="AQ1029" s="94">
        <f>IF((AC1029&lt;&gt;"")*(O1029&lt;&gt;""),AC1029-O1029,"")</f>
        <v/>
      </c>
      <c r="AR1029" s="94">
        <f>IF((AD1029&lt;&gt;"")*(P1029&lt;&gt;""),AD1029-P1029,"")</f>
        <v/>
      </c>
      <c r="AS1029" s="94">
        <f>IF((AE1029&lt;&gt;"")*(Q1029&lt;&gt;""),AE1029-Q1029,"")</f>
        <v/>
      </c>
      <c r="AT1029" s="94">
        <f>IF((AF1029&lt;&gt;"")*(R1029&lt;&gt;""),AF1029-R1029,"")</f>
        <v/>
      </c>
      <c r="AU1029" s="94">
        <f>IF((AG1029&lt;&gt;"")*(S1029&lt;&gt;""),AG1029-S1029,"")</f>
        <v/>
      </c>
      <c r="AV1029" s="99">
        <f>IF((AH1029&lt;&gt;"")*(T1029&lt;&gt;""),AH1029-T1029,"")</f>
        <v/>
      </c>
      <c r="AW1029" s="99">
        <f>IF((AI1029&lt;&gt;"")*(U1029&lt;&gt;""),AI1029-U1029,"")</f>
        <v/>
      </c>
      <c r="AX1029" s="99">
        <f>IF((AJ1029&lt;&gt;"")*(V1029&lt;&gt;""),AJ1029-V1029,"")</f>
        <v/>
      </c>
      <c r="AY1029" s="99">
        <f>IF((AK1029&lt;&gt;"")*(W1029&lt;&gt;""),AK1029-W1029,"")</f>
        <v/>
      </c>
      <c r="AZ1029" s="102">
        <f>IF((AL1029&lt;&gt;"")*(X1029&lt;&gt;""),AL1029-X1029,"")</f>
        <v/>
      </c>
      <c r="BA1029" s="50">
        <f>IFERROR(__xludf.dummyfunction("AI(""Actúa como un tutor académico y dirígete personalmente al estudiante "" &amp; I1029 &amp; "" "" &amp; J1029 &amp; "" "" &amp; G1029 &amp; "" "" &amp; H1029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AM1029 &amp; ""'. Diferencias por área: Matemáticas ("" &amp; AQ1029 &amp; ""), Ciencias Natura"&amp;"les ("" &amp; AR1029 &amp; ""), Sociales ("" &amp; AS1029 &amp; ""), Lectura Crítica ("" &amp; AT1029 &amp; "") e Inglés ("" &amp; AU1029 &amp; ""). Variación en posición: grupo ("" &amp; AN1029 &amp; ""), grado ("" &amp; AO1029 &amp; "") y media ("" &amp; AP1029 &amp; ""). Puntajes Primer Simulacro: Global "" &amp; K1029 &amp; "", Mat "" &amp; "&amp;"O4 &amp; "", Cien "" &amp; P1029 &amp; "", Soc "" &amp; Q1029 &amp; "", Lec "" &amp; R1029 &amp; "", Ing "" &amp; S1029 &amp; "". Puntajes Segundo Simulacro: Global "" &amp; Y1029 &amp; "", Mat "" &amp; AC1029 &amp; "", Cien "" &amp; AD1029 &amp; "", Soc "" &amp; AE1029 &amp; "", Lec "" &amp; AF1029 &amp; "", Ing "" &amp; AG1029 &amp; "". Escribe un mensaje motivador"&amp;" y breve (máximo 4 líneas)."")
"),"=AI(""Actúa como un tutor académico y dirígete personalmente al estudiante "" &amp; I1029 &amp; "" "" &amp; J1029 &amp; "" "" &amp; G1029 &amp; "" "" &amp; H1029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AM1029 &amp; ""'. Diferencias por área: Matemáticas ("" &amp; AQ1029 &amp; ""), Ciencias Natur"&amp;"ales ("" &amp; AR1029 &amp; ""), Sociales ("" &amp; AS1029 &amp; ""), Lectura Crítica ("" &amp; AT1029 &amp; "") e Inglés ("" &amp; AU1029 &amp; ""). Variación en posición: grupo ("" &amp; AN1029 &amp; ""), grado ("" &amp; AO1029 &amp; "") y media ("" &amp; AP1029 &amp; ""). Puntajes Primer Simulacro: Global "" &amp; K1029 &amp; "", Mat "" &amp;"&amp;" O1029 &amp; "", Cien "" &amp; P1029 &amp; "", Soc "" &amp; Q1029 &amp; "", Lec "" &amp; R1029 &amp; "", Ing "" &amp; S1029 &amp; "". Puntajes Segundo Simulacro: Global "" &amp; Y1029 &amp; "", Mat "" &amp; AC1029 &amp; "", Cien "" &amp; AD1029 &amp; "", Soc "" &amp; AE1029 &amp; "", Lec "" &amp; AF1029 &amp; "", Ing "" &amp; AG1029 &amp; "". Escribe un mensaje motivado"&amp;"r y breve (máximo 4 líneas)."")
")</f>
        <v/>
      </c>
    </row>
    <row r="1030" ht="15.75" customHeight="1" s="42">
      <c r="A1030" s="93" t="n"/>
      <c r="B1030" s="94" t="inlineStr">
        <is>
          <t>Bachillerato</t>
        </is>
      </c>
      <c r="C1030" s="94" t="inlineStr">
        <is>
          <t>CM9</t>
        </is>
      </c>
      <c r="D1030" s="94" t="n"/>
      <c r="E1030" s="95" t="n"/>
      <c r="F1030" s="96">
        <f>TRIM(G1030&amp;" "&amp;H1030&amp;" "&amp;I1030&amp;" "&amp;J1030)</f>
        <v/>
      </c>
      <c r="G1030" s="94" t="inlineStr">
        <is>
          <t>Urrego</t>
        </is>
      </c>
      <c r="H1030" s="94" t="inlineStr">
        <is>
          <t>Villalobos</t>
        </is>
      </c>
      <c r="I1030" s="94" t="inlineStr">
        <is>
          <t>Alicia</t>
        </is>
      </c>
      <c r="J1030" s="97" t="inlineStr">
        <is>
          <t>Isabel</t>
        </is>
      </c>
      <c r="K1030" s="98">
        <f>IF(SUM(O1030:S1030)=0, "", ROUND(((O1030*3+P1030*3+Q1030*3+R1030*3+S1030*1)/13)*5,0))</f>
        <v/>
      </c>
      <c r="L1030" s="99">
        <f>IF(OR($C1030="",K1030=""),"",COUNTIFS($C$4:$C$1500,$C1030,K$4:K$1500,"&gt;"&amp;K1030)+1)</f>
        <v/>
      </c>
      <c r="M1030" s="99">
        <f>IF(OR($C1030="",K1030=""),"",IF(AND($C1030&gt;=1001,$C1030&lt;=1005),COUNTIFS($C$4:$C$1500,"&gt;=1001",$C$4:$C$1500,"&lt;=1005",K$4:K$1500,"&gt;"&amp;K1030)+1,IF(AND($C1030&gt;=1101,$C1030&lt;=1105),COUNTIFS($C$4:$C$1500,"&gt;=1101",$C$4:$C$1500,"&lt;=1105",K$4:K$1500,"&gt;"&amp;K1030)+1,IF(AND($C1030&gt;=901,$C1030&lt;=905),COUNTIFS($C$4:$C$1500,"&gt;=901",$C$4:$C$1500,"&lt;=905",K$4:K$1500,"&gt;"&amp;K1030)+1,IF(AND($C1030&gt;=801,$C1030&lt;=805),COUNTIFS($C$4:$C$1500,"&gt;=801",$C$4:$C$1500,"&lt;=805",K$4:K$1500,"&gt;"&amp;K1030)+1,IF(AND($C1030&gt;=701,$C1030&lt;=705),COUNTIFS($C$4:$C$1500,"&gt;=701",$C$4:$C$1500,"&lt;=705",K$4:K$1500,"&gt;"&amp;K1030)+1,IF(AND($C1030&gt;=601,$C1030&lt;=606),COUNTIFS($C$4:$C$1500,"&gt;=601",$C$4:$C$1500,"&lt;=606",K$4:K$1500,"&gt;"&amp;K1030)+1,"")))))))</f>
        <v/>
      </c>
      <c r="N1030" s="99">
        <f>IF(OR($C1030="",K1030=""),"",IF(OR(AND($C1030&gt;=1001,$C1030&lt;=1005),AND($C1030&gt;=1101,$C1030&lt;=1105)),COUNTIFS($C$4:$C$1500,"&gt;=1001",$C$4:$C$1500,"&lt;=1005",K$4:K$1500,"&gt;"&amp;K1030)+COUNTIFS($C$4:$C$1500,"&gt;=1101",$C$4:$C$1500,"&lt;=1105",K$4:K$1500,"&gt;"&amp;K1030)+1,""))</f>
        <v/>
      </c>
      <c r="O1030" s="94" t="n">
        <v>68.25</v>
      </c>
      <c r="P1030" s="94" t="n">
        <v>59.58</v>
      </c>
      <c r="Q1030" s="94" t="n">
        <v>64.13</v>
      </c>
      <c r="R1030" s="94" t="n">
        <v>60</v>
      </c>
      <c r="S1030" s="94" t="n">
        <v>28.13</v>
      </c>
      <c r="T1030" s="99">
        <f>IF(AND(O1030&gt;0,O1030&lt;36),1,IF(AND(O1030&gt;=36,O1030&lt;51),2,IF(AND(O1030&gt;=51,O1030&lt;71),3,IF(AND(O1030&gt;=71,O1030&lt;=100),4,))))</f>
        <v/>
      </c>
      <c r="U1030" s="99">
        <f>IF(AND(P1030&gt;0,P1030&lt;41),1,IF(AND(P1030&gt;=41,P1030&lt;56),2,IF(AND(P1030&gt;=56,P1030&lt;71),3,IF(AND(P1030&gt;=71,P1030&lt;=100),4,))))</f>
        <v/>
      </c>
      <c r="V1030" s="99">
        <f>IF(AND(Q1030&gt;0,Q1030&lt;41),1,IF(AND(Q1030&gt;=41,Q1030&lt;56),2,IF(AND(Q1030&gt;=56,Q1030&lt;71),3,IF(AND(Q1030&gt;=71,Q1030&lt;=100),4,))))</f>
        <v/>
      </c>
      <c r="W1030" s="99">
        <f>IF(AND(R1030&gt;0,R1030&lt;36),1,IF(AND(R1030&gt;=36,R1030&lt;51),2,IF(AND(R1030&gt;=51,R1030&lt;66),3,IF(AND(R1030&gt;=66,R1030&lt;=100),4,))))</f>
        <v/>
      </c>
      <c r="X1030" s="100">
        <f>IF(AND(S1030&gt;0,S1030&lt;37),1,IF(AND(S1030&gt;=37,S1030&lt;58),2,IF(AND(S1030&gt;=58,S1030&lt;71),3,IF(AND(S1030&gt;=71,S1030&lt;=100),4,))))</f>
        <v/>
      </c>
      <c r="Y1030" s="101">
        <f>IF(SUM(AC1030:AG1030)=0, "", ROUND(((AC1030*3+AD1030*3+AE1030*3+AF1030*3+AG1030*1)/13)*5,0))</f>
        <v/>
      </c>
      <c r="Z1030" s="99">
        <f>IF(OR($C1030="",Y1030=""),"",COUNTIFS($C$4:$C$1500,$C1030,Y$4:Y$1500,"&gt;"&amp;Y1030)+1)</f>
        <v/>
      </c>
      <c r="AA1030" s="99">
        <f>IF(OR($C1030="",Y1030=""),"",IF(AND($C1030&gt;=1001,$C1030&lt;=1005),COUNTIFS($C$4:$C$1500,"&gt;=1001",$C$4:$C$1500,"&lt;=1005",Y$4:Y$1500,"&gt;"&amp;Y1030)+1,IF(AND($C1030&gt;=1101,$C1030&lt;=1105),COUNTIFS($C$4:$C$1500,"&gt;=1101",$C$4:$C$1500,"&lt;=1105",Y$4:Y$1500,"&gt;"&amp;Y1030)+1,IF(AND($C1030&gt;=901,$C1030&lt;=905),COUNTIFS($C$4:$C$1500,"&gt;=901",$C$4:$C$1500,"&lt;=905",Y$4:Y$1500,"&gt;"&amp;Y1030)+1,IF(AND($C1030&gt;=801,$C1030&lt;=805),COUNTIFS($C$4:$C$1500,"&gt;=801",$C$4:$C$1500,"&lt;=805",Y$4:Y$1500,"&gt;"&amp;Y1030)+1,IF(AND($C1030&gt;=701,$C1030&lt;=705),COUNTIFS($C$4:$C$1500,"&gt;=701",$C$4:$C$1500,"&lt;=705",Y$4:Y$1500,"&gt;"&amp;Y1030)+1,IF(AND($C1030&gt;=601,$C1030&lt;=606),COUNTIFS($C$4:$C$1500,"&gt;=601",$C$4:$C$1500,"&lt;=606",Y$4:Y$1500,"&gt;"&amp;Y1030)+1,"")))))))</f>
        <v/>
      </c>
      <c r="AB1030" s="99">
        <f>IF(OR($C1030="",Y1030=""),"",IF(OR(AND($C1030&gt;=1001,$C1030&lt;=1005),AND($C1030&gt;=1101,$C1030&lt;=1105)),COUNTIFS($C$4:$C$1500,"&gt;=1001",$C$4:$C$1500,"&lt;=1005",Y$4:Y$1500,"&gt;"&amp;Y1030)+COUNTIFS($C$4:$C$1500,"&gt;=1101",$C$4:$C$1500,"&lt;=1105",Y$4:Y$1500,"&gt;"&amp;Y1030)+1,""))</f>
        <v/>
      </c>
      <c r="AC1030" s="94" t="n">
        <v>51</v>
      </c>
      <c r="AD1030" s="94" t="n">
        <v>56.25</v>
      </c>
      <c r="AE1030" s="94" t="n">
        <v>56.63</v>
      </c>
      <c r="AF1030" s="94" t="n">
        <v>45</v>
      </c>
      <c r="AG1030" s="94" t="n">
        <v>65</v>
      </c>
      <c r="AH1030" s="99">
        <f>IF(AND(AC1030&gt;0,AC1030&lt;36),1,IF(AND(AC1030&gt;=36,AC1030&lt;51),2,IF(AND(AC1030&gt;=51,AC1030&lt;71),3,IF(AND(AC1030&gt;=71,AC1030&lt;=100),4,))))</f>
        <v/>
      </c>
      <c r="AI1030" s="99">
        <f>IF(AND(AD1030&gt;0,AD1030&lt;41),1,IF(AND(AD1030&gt;=41,AD1030&lt;56),2,IF(AND(AD1030&gt;=56,AD1030&lt;71),3,IF(AND(AD1030&gt;=71,AD1030&lt;=100),4,))))</f>
        <v/>
      </c>
      <c r="AJ1030" s="99">
        <f>IF(AND(AE1030&gt;0,AE1030&lt;41),1,IF(AND(AE1030&gt;=41,AE1030&lt;56),2,IF(AND(AE1030&gt;=56,AE1030&lt;71),3,IF(AND(AE1030&gt;=71,AE1030&lt;=100),4,))))</f>
        <v/>
      </c>
      <c r="AK1030" s="99">
        <f>IF(AND(AF1030&gt;0,AF1030&lt;36),1,IF(AND(AF1030&gt;=36,AF1030&lt;51),2,IF(AND(AF1030&gt;=51,AF1030&lt;66),3,IF(AND(AF1030&gt;=66,AF1030&lt;=100),4,))))</f>
        <v/>
      </c>
      <c r="AL1030" s="100">
        <f>IF(AND(AG1030&gt;0,AG1030&lt;37),1,IF(AND(AG1030&gt;=37,AG1030&lt;58),2,IF(AND(AG1030&gt;=58,AG1030&lt;71),3,IF(AND(AG1030&gt;=71,AG1030&lt;=100),4,))))</f>
        <v/>
      </c>
      <c r="AM1030" s="101">
        <f>IF((Y1030&lt;&gt;"")*(K1030&lt;&gt;""),Y1030-K1030,"")</f>
        <v/>
      </c>
      <c r="AN1030" s="99">
        <f>IF((Z1030&lt;&gt;"")*(L1030&lt;&gt;""),Z1030-L1030,"")</f>
        <v/>
      </c>
      <c r="AO1030" s="99">
        <f>IF((AA1030&lt;&gt;"")*(M1030&lt;&gt;""),AA1030-M1030,"")</f>
        <v/>
      </c>
      <c r="AP1030" s="99">
        <f>IF((AB1030&lt;&gt;"")*(N1030&lt;&gt;""),AB1030-N1030,"")</f>
        <v/>
      </c>
      <c r="AQ1030" s="94">
        <f>IF((AC1030&lt;&gt;"")*(O1030&lt;&gt;""),AC1030-O1030,"")</f>
        <v/>
      </c>
      <c r="AR1030" s="94">
        <f>IF((AD1030&lt;&gt;"")*(P1030&lt;&gt;""),AD1030-P1030,"")</f>
        <v/>
      </c>
      <c r="AS1030" s="94">
        <f>IF((AE1030&lt;&gt;"")*(Q1030&lt;&gt;""),AE1030-Q1030,"")</f>
        <v/>
      </c>
      <c r="AT1030" s="94">
        <f>IF((AF1030&lt;&gt;"")*(R1030&lt;&gt;""),AF1030-R1030,"")</f>
        <v/>
      </c>
      <c r="AU1030" s="94">
        <f>IF((AG1030&lt;&gt;"")*(S1030&lt;&gt;""),AG1030-S1030,"")</f>
        <v/>
      </c>
      <c r="AV1030" s="99">
        <f>IF((AH1030&lt;&gt;"")*(T1030&lt;&gt;""),AH1030-T1030,"")</f>
        <v/>
      </c>
      <c r="AW1030" s="99">
        <f>IF((AI1030&lt;&gt;"")*(U1030&lt;&gt;""),AI1030-U1030,"")</f>
        <v/>
      </c>
      <c r="AX1030" s="99">
        <f>IF((AJ1030&lt;&gt;"")*(V1030&lt;&gt;""),AJ1030-V1030,"")</f>
        <v/>
      </c>
      <c r="AY1030" s="99">
        <f>IF((AK1030&lt;&gt;"")*(W1030&lt;&gt;""),AK1030-W1030,"")</f>
        <v/>
      </c>
      <c r="AZ1030" s="102">
        <f>IF((AL1030&lt;&gt;"")*(X1030&lt;&gt;""),AL1030-X1030,"")</f>
        <v/>
      </c>
      <c r="BA1030" s="50">
        <f>IFERROR(__xludf.dummyfunction("AI(""Actúa como un tutor académico y dirígete personalmente al estudiante "" &amp; I1030 &amp; "" "" &amp; J1030 &amp; "" "" &amp; G1030 &amp; "" "" &amp; H1030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AM1030 &amp; ""'. Diferencias por área: Matemáticas ("" &amp; AQ1030 &amp; ""), Ciencias Natura"&amp;"les ("" &amp; AR1030 &amp; ""), Sociales ("" &amp; AS1030 &amp; ""), Lectura Crítica ("" &amp; AT1030 &amp; "") e Inglés ("" &amp; AU1030 &amp; ""). Variación en posición: grupo ("" &amp; AN1030 &amp; ""), grado ("" &amp; AO1030 &amp; "") y media ("" &amp; AP1030 &amp; ""). Puntajes Primer Simulacro: Global "" &amp; K1030 &amp; "", Mat "" &amp; "&amp;"O4 &amp; "", Cien "" &amp; P1030 &amp; "", Soc "" &amp; Q1030 &amp; "", Lec "" &amp; R1030 &amp; "", Ing "" &amp; S1030 &amp; "". Puntajes Segundo Simulacro: Global "" &amp; Y1030 &amp; "", Mat "" &amp; AC1030 &amp; "", Cien "" &amp; AD1030 &amp; "", Soc "" &amp; AE1030 &amp; "", Lec "" &amp; AF1030 &amp; "", Ing "" &amp; AG1030 &amp; "". Escribe un mensaje motivador"&amp;" y breve (máximo 4 líneas)."")
"),"=AI(""Actúa como un tutor académico y dirígete personalmente al estudiante "" &amp; I1030 &amp; "" "" &amp; J1030 &amp; "" "" &amp; G1030 &amp; "" "" &amp; H1030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AM1030 &amp; ""'. Diferencias por área: Matemáticas ("" &amp; AQ1030 &amp; ""), Ciencias Natur"&amp;"ales ("" &amp; AR1030 &amp; ""), Sociales ("" &amp; AS1030 &amp; ""), Lectura Crítica ("" &amp; AT1030 &amp; "") e Inglés ("" &amp; AU1030 &amp; ""). Variación en posición: grupo ("" &amp; AN1030 &amp; ""), grado ("" &amp; AO1030 &amp; "") y media ("" &amp; AP1030 &amp; ""). Puntajes Primer Simulacro: Global "" &amp; K1030 &amp; "", Mat "" &amp;"&amp;" O1030 &amp; "", Cien "" &amp; P1030 &amp; "", Soc "" &amp; Q1030 &amp; "", Lec "" &amp; R1030 &amp; "", Ing "" &amp; S1030 &amp; "". Puntajes Segundo Simulacro: Global "" &amp; Y1030 &amp; "", Mat "" &amp; AC1030 &amp; "", Cien "" &amp; AD1030 &amp; "", Soc "" &amp; AE1030 &amp; "", Lec "" &amp; AF1030 &amp; "", Ing "" &amp; AG1030 &amp; "". Escribe un mensaje motivado"&amp;"r y breve (máximo 4 líneas)."")
")</f>
        <v/>
      </c>
    </row>
    <row r="1031" ht="15.75" customHeight="1" s="42">
      <c r="A1031" s="93" t="n"/>
      <c r="B1031" s="94" t="inlineStr">
        <is>
          <t>Bachillerato</t>
        </is>
      </c>
      <c r="C1031" s="94" t="inlineStr">
        <is>
          <t>CM9</t>
        </is>
      </c>
      <c r="D1031" s="94" t="n"/>
      <c r="E1031" s="95" t="n"/>
      <c r="F1031" s="96">
        <f>TRIM(G1031&amp;" "&amp;H1031&amp;" "&amp;I1031&amp;" "&amp;J1031)</f>
        <v/>
      </c>
      <c r="G1031" s="94" t="inlineStr">
        <is>
          <t>Vasquez</t>
        </is>
      </c>
      <c r="H1031" s="94" t="inlineStr">
        <is>
          <t>Echavarria</t>
        </is>
      </c>
      <c r="I1031" s="94" t="inlineStr">
        <is>
          <t>Juan</t>
        </is>
      </c>
      <c r="J1031" s="97" t="inlineStr">
        <is>
          <t>Pablo</t>
        </is>
      </c>
      <c r="K1031" s="98">
        <f>IF(SUM(O1031:S1031)=0, "", ROUND(((O1031*3+P1031*3+Q1031*3+R1031*3+S1031*1)/13)*5,0))</f>
        <v/>
      </c>
      <c r="L1031" s="99">
        <f>IF(OR($C1031="",K1031=""),"",COUNTIFS($C$4:$C$1500,$C1031,K$4:K$1500,"&gt;"&amp;K1031)+1)</f>
        <v/>
      </c>
      <c r="M1031" s="99">
        <f>IF(OR($C1031="",K1031=""),"",IF(AND($C1031&gt;=1001,$C1031&lt;=1005),COUNTIFS($C$4:$C$1500,"&gt;=1001",$C$4:$C$1500,"&lt;=1005",K$4:K$1500,"&gt;"&amp;K1031)+1,IF(AND($C1031&gt;=1101,$C1031&lt;=1105),COUNTIFS($C$4:$C$1500,"&gt;=1101",$C$4:$C$1500,"&lt;=1105",K$4:K$1500,"&gt;"&amp;K1031)+1,IF(AND($C1031&gt;=901,$C1031&lt;=905),COUNTIFS($C$4:$C$1500,"&gt;=901",$C$4:$C$1500,"&lt;=905",K$4:K$1500,"&gt;"&amp;K1031)+1,IF(AND($C1031&gt;=801,$C1031&lt;=805),COUNTIFS($C$4:$C$1500,"&gt;=801",$C$4:$C$1500,"&lt;=805",K$4:K$1500,"&gt;"&amp;K1031)+1,IF(AND($C1031&gt;=701,$C1031&lt;=705),COUNTIFS($C$4:$C$1500,"&gt;=701",$C$4:$C$1500,"&lt;=705",K$4:K$1500,"&gt;"&amp;K1031)+1,IF(AND($C1031&gt;=601,$C1031&lt;=606),COUNTIFS($C$4:$C$1500,"&gt;=601",$C$4:$C$1500,"&lt;=606",K$4:K$1500,"&gt;"&amp;K1031)+1,"")))))))</f>
        <v/>
      </c>
      <c r="N1031" s="99">
        <f>IF(OR($C1031="",K1031=""),"",IF(OR(AND($C1031&gt;=1001,$C1031&lt;=1005),AND($C1031&gt;=1101,$C1031&lt;=1105)),COUNTIFS($C$4:$C$1500,"&gt;=1001",$C$4:$C$1500,"&lt;=1005",K$4:K$1500,"&gt;"&amp;K1031)+COUNTIFS($C$4:$C$1500,"&gt;=1101",$C$4:$C$1500,"&lt;=1105",K$4:K$1500,"&gt;"&amp;K1031)+1,""))</f>
        <v/>
      </c>
      <c r="O1031" s="94" t="n">
        <v>39</v>
      </c>
      <c r="P1031" s="94" t="n">
        <v>49</v>
      </c>
      <c r="Q1031" s="94" t="n">
        <v>43</v>
      </c>
      <c r="R1031" s="94" t="n">
        <v>44</v>
      </c>
      <c r="S1031" s="94" t="n">
        <v>38</v>
      </c>
      <c r="T1031" s="99">
        <f>IF(AND(O1031&gt;0,O1031&lt;36),1,IF(AND(O1031&gt;=36,O1031&lt;51),2,IF(AND(O1031&gt;=51,O1031&lt;71),3,IF(AND(O1031&gt;=71,O1031&lt;=100),4,))))</f>
        <v/>
      </c>
      <c r="U1031" s="99">
        <f>IF(AND(P1031&gt;0,P1031&lt;41),1,IF(AND(P1031&gt;=41,P1031&lt;56),2,IF(AND(P1031&gt;=56,P1031&lt;71),3,IF(AND(P1031&gt;=71,P1031&lt;=100),4,))))</f>
        <v/>
      </c>
      <c r="V1031" s="99">
        <f>IF(AND(Q1031&gt;0,Q1031&lt;41),1,IF(AND(Q1031&gt;=41,Q1031&lt;56),2,IF(AND(Q1031&gt;=56,Q1031&lt;71),3,IF(AND(Q1031&gt;=71,Q1031&lt;=100),4,))))</f>
        <v/>
      </c>
      <c r="W1031" s="99">
        <f>IF(AND(R1031&gt;0,R1031&lt;36),1,IF(AND(R1031&gt;=36,R1031&lt;51),2,IF(AND(R1031&gt;=51,R1031&lt;66),3,IF(AND(R1031&gt;=66,R1031&lt;=100),4,))))</f>
        <v/>
      </c>
      <c r="X1031" s="100">
        <f>IF(AND(S1031&gt;0,S1031&lt;37),1,IF(AND(S1031&gt;=37,S1031&lt;58),2,IF(AND(S1031&gt;=58,S1031&lt;71),3,IF(AND(S1031&gt;=71,S1031&lt;=100),4,))))</f>
        <v/>
      </c>
      <c r="Y1031" s="101">
        <f>IF(SUM(AC1031:AG1031)=0, "", ROUND(((AC1031*3+AD1031*3+AE1031*3+AF1031*3+AG1031*1)/13)*5,0))</f>
        <v/>
      </c>
      <c r="Z1031" s="99">
        <f>IF(OR($C1031="",Y1031=""),"",COUNTIFS($C$4:$C$1500,$C1031,Y$4:Y$1500,"&gt;"&amp;Y1031)+1)</f>
        <v/>
      </c>
      <c r="AA1031" s="99">
        <f>IF(OR($C1031="",Y1031=""),"",IF(AND($C1031&gt;=1001,$C1031&lt;=1005),COUNTIFS($C$4:$C$1500,"&gt;=1001",$C$4:$C$1500,"&lt;=1005",Y$4:Y$1500,"&gt;"&amp;Y1031)+1,IF(AND($C1031&gt;=1101,$C1031&lt;=1105),COUNTIFS($C$4:$C$1500,"&gt;=1101",$C$4:$C$1500,"&lt;=1105",Y$4:Y$1500,"&gt;"&amp;Y1031)+1,IF(AND($C1031&gt;=901,$C1031&lt;=905),COUNTIFS($C$4:$C$1500,"&gt;=901",$C$4:$C$1500,"&lt;=905",Y$4:Y$1500,"&gt;"&amp;Y1031)+1,IF(AND($C1031&gt;=801,$C1031&lt;=805),COUNTIFS($C$4:$C$1500,"&gt;=801",$C$4:$C$1500,"&lt;=805",Y$4:Y$1500,"&gt;"&amp;Y1031)+1,IF(AND($C1031&gt;=701,$C1031&lt;=705),COUNTIFS($C$4:$C$1500,"&gt;=701",$C$4:$C$1500,"&lt;=705",Y$4:Y$1500,"&gt;"&amp;Y1031)+1,IF(AND($C1031&gt;=601,$C1031&lt;=606),COUNTIFS($C$4:$C$1500,"&gt;=601",$C$4:$C$1500,"&lt;=606",Y$4:Y$1500,"&gt;"&amp;Y1031)+1,"")))))))</f>
        <v/>
      </c>
      <c r="AB1031" s="99">
        <f>IF(OR($C1031="",Y1031=""),"",IF(OR(AND($C1031&gt;=1001,$C1031&lt;=1005),AND($C1031&gt;=1101,$C1031&lt;=1105)),COUNTIFS($C$4:$C$1500,"&gt;=1001",$C$4:$C$1500,"&lt;=1005",Y$4:Y$1500,"&gt;"&amp;Y1031)+COUNTIFS($C$4:$C$1500,"&gt;=1101",$C$4:$C$1500,"&lt;=1105",Y$4:Y$1500,"&gt;"&amp;Y1031)+1,""))</f>
        <v/>
      </c>
      <c r="AC1031" s="94" t="n">
        <v>72.75</v>
      </c>
      <c r="AD1031" s="94" t="n">
        <v>44.82</v>
      </c>
      <c r="AE1031" s="94" t="n">
        <v>52.13</v>
      </c>
      <c r="AF1031" s="94" t="n">
        <v>25</v>
      </c>
      <c r="AG1031" s="94" t="n">
        <v>50</v>
      </c>
      <c r="AH1031" s="99">
        <f>IF(AND(AC1031&gt;0,AC1031&lt;36),1,IF(AND(AC1031&gt;=36,AC1031&lt;51),2,IF(AND(AC1031&gt;=51,AC1031&lt;71),3,IF(AND(AC1031&gt;=71,AC1031&lt;=100),4,))))</f>
        <v/>
      </c>
      <c r="AI1031" s="99">
        <f>IF(AND(AD1031&gt;0,AD1031&lt;41),1,IF(AND(AD1031&gt;=41,AD1031&lt;56),2,IF(AND(AD1031&gt;=56,AD1031&lt;71),3,IF(AND(AD1031&gt;=71,AD1031&lt;=100),4,))))</f>
        <v/>
      </c>
      <c r="AJ1031" s="99">
        <f>IF(AND(AE1031&gt;0,AE1031&lt;41),1,IF(AND(AE1031&gt;=41,AE1031&lt;56),2,IF(AND(AE1031&gt;=56,AE1031&lt;71),3,IF(AND(AE1031&gt;=71,AE1031&lt;=100),4,))))</f>
        <v/>
      </c>
      <c r="AK1031" s="99">
        <f>IF(AND(AF1031&gt;0,AF1031&lt;36),1,IF(AND(AF1031&gt;=36,AF1031&lt;51),2,IF(AND(AF1031&gt;=51,AF1031&lt;66),3,IF(AND(AF1031&gt;=66,AF1031&lt;=100),4,))))</f>
        <v/>
      </c>
      <c r="AL1031" s="100">
        <f>IF(AND(AG1031&gt;0,AG1031&lt;37),1,IF(AND(AG1031&gt;=37,AG1031&lt;58),2,IF(AND(AG1031&gt;=58,AG1031&lt;71),3,IF(AND(AG1031&gt;=71,AG1031&lt;=100),4,))))</f>
        <v/>
      </c>
      <c r="AM1031" s="101">
        <f>IF((Y1031&lt;&gt;"")*(K1031&lt;&gt;""),Y1031-K1031,"")</f>
        <v/>
      </c>
      <c r="AN1031" s="99">
        <f>IF((Z1031&lt;&gt;"")*(L1031&lt;&gt;""),Z1031-L1031,"")</f>
        <v/>
      </c>
      <c r="AO1031" s="99">
        <f>IF((AA1031&lt;&gt;"")*(M1031&lt;&gt;""),AA1031-M1031,"")</f>
        <v/>
      </c>
      <c r="AP1031" s="99">
        <f>IF((AB1031&lt;&gt;"")*(N1031&lt;&gt;""),AB1031-N1031,"")</f>
        <v/>
      </c>
      <c r="AQ1031" s="94">
        <f>IF((AC1031&lt;&gt;"")*(O1031&lt;&gt;""),AC1031-O1031,"")</f>
        <v/>
      </c>
      <c r="AR1031" s="94">
        <f>IF((AD1031&lt;&gt;"")*(P1031&lt;&gt;""),AD1031-P1031,"")</f>
        <v/>
      </c>
      <c r="AS1031" s="94">
        <f>IF((AE1031&lt;&gt;"")*(Q1031&lt;&gt;""),AE1031-Q1031,"")</f>
        <v/>
      </c>
      <c r="AT1031" s="94">
        <f>IF((AF1031&lt;&gt;"")*(R1031&lt;&gt;""),AF1031-R1031,"")</f>
        <v/>
      </c>
      <c r="AU1031" s="94">
        <f>IF((AG1031&lt;&gt;"")*(S1031&lt;&gt;""),AG1031-S1031,"")</f>
        <v/>
      </c>
      <c r="AV1031" s="99">
        <f>IF((AH1031&lt;&gt;"")*(T1031&lt;&gt;""),AH1031-T1031,"")</f>
        <v/>
      </c>
      <c r="AW1031" s="99">
        <f>IF((AI1031&lt;&gt;"")*(U1031&lt;&gt;""),AI1031-U1031,"")</f>
        <v/>
      </c>
      <c r="AX1031" s="99">
        <f>IF((AJ1031&lt;&gt;"")*(V1031&lt;&gt;""),AJ1031-V1031,"")</f>
        <v/>
      </c>
      <c r="AY1031" s="99">
        <f>IF((AK1031&lt;&gt;"")*(W1031&lt;&gt;""),AK1031-W1031,"")</f>
        <v/>
      </c>
      <c r="AZ1031" s="102">
        <f>IF((AL1031&lt;&gt;"")*(X1031&lt;&gt;""),AL1031-X1031,"")</f>
        <v/>
      </c>
      <c r="BA1031" s="50">
        <f>IFERROR(__xludf.dummyfunction("AI(""Actúa como un tutor académico y dirígete personalmente al estudiante "" &amp; I1031 &amp; "" "" &amp; J1031 &amp; "" "" &amp; G1031 &amp; "" "" &amp; H1031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AM1031 &amp; ""'. Diferencias por área: Matemáticas ("" &amp; AQ1031 &amp; ""), Ciencias Natura"&amp;"les ("" &amp; AR1031 &amp; ""), Sociales ("" &amp; AS1031 &amp; ""), Lectura Crítica ("" &amp; AT1031 &amp; "") e Inglés ("" &amp; AU1031 &amp; ""). Variación en posición: grupo ("" &amp; AN1031 &amp; ""), grado ("" &amp; AO1031 &amp; "") y media ("" &amp; AP1031 &amp; ""). Puntajes Primer Simulacro: Global "" &amp; K1031 &amp; "", Mat "" &amp; "&amp;"O4 &amp; "", Cien "" &amp; P1031 &amp; "", Soc "" &amp; Q1031 &amp; "", Lec "" &amp; R1031 &amp; "", Ing "" &amp; S1031 &amp; "". Puntajes Segundo Simulacro: Global "" &amp; Y1031 &amp; "", Mat "" &amp; AC1031 &amp; "", Cien "" &amp; AD1031 &amp; "", Soc "" &amp; AE1031 &amp; "", Lec "" &amp; AF1031 &amp; "", Ing "" &amp; AG1031 &amp; "". Escribe un mensaje motivador"&amp;" y breve (máximo 4 líneas)."")
"),"=AI(""Actúa como un tutor académico y dirígete personalmente al estudiante "" &amp; I1031 &amp; "" "" &amp; J1031 &amp; "" "" &amp; G1031 &amp; "" "" &amp; H1031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AM1031 &amp; ""'. Diferencias por área: Matemáticas ("" &amp; AQ1031 &amp; ""), Ciencias Natur"&amp;"ales ("" &amp; AR1031 &amp; ""), Sociales ("" &amp; AS1031 &amp; ""), Lectura Crítica ("" &amp; AT1031 &amp; "") e Inglés ("" &amp; AU1031 &amp; ""). Variación en posición: grupo ("" &amp; AN1031 &amp; ""), grado ("" &amp; AO1031 &amp; "") y media ("" &amp; AP1031 &amp; ""). Puntajes Primer Simulacro: Global "" &amp; K1031 &amp; "", Mat "" &amp;"&amp;" O1031 &amp; "", Cien "" &amp; P1031 &amp; "", Soc "" &amp; Q1031 &amp; "", Lec "" &amp; R1031 &amp; "", Ing "" &amp; S1031 &amp; "". Puntajes Segundo Simulacro: Global "" &amp; Y1031 &amp; "", Mat "" &amp; AC1031 &amp; "", Cien "" &amp; AD1031 &amp; "", Soc "" &amp; AE1031 &amp; "", Lec "" &amp; AF1031 &amp; "", Ing "" &amp; AG1031 &amp; "". Escribe un mensaje motivado"&amp;"r y breve (máximo 4 líneas)."")
")</f>
        <v/>
      </c>
    </row>
    <row r="1032" ht="15.75" customHeight="1" s="42">
      <c r="A1032" s="93" t="n"/>
      <c r="B1032" s="94" t="inlineStr">
        <is>
          <t>Bachillerato</t>
        </is>
      </c>
      <c r="C1032" s="94" t="inlineStr">
        <is>
          <t>CM9</t>
        </is>
      </c>
      <c r="D1032" s="94" t="n"/>
      <c r="E1032" s="95" t="n"/>
      <c r="F1032" s="96">
        <f>TRIM(G1032&amp;" "&amp;H1032&amp;" "&amp;I1032&amp;" "&amp;J1032)</f>
        <v/>
      </c>
      <c r="G1032" s="94" t="inlineStr">
        <is>
          <t>Villa</t>
        </is>
      </c>
      <c r="H1032" s="94" t="inlineStr">
        <is>
          <t>Cano</t>
        </is>
      </c>
      <c r="I1032" s="94" t="inlineStr">
        <is>
          <t>Miguel</t>
        </is>
      </c>
      <c r="J1032" s="97" t="inlineStr">
        <is>
          <t>Ángel</t>
        </is>
      </c>
      <c r="K1032" s="98">
        <f>IF(SUM(O1032:S1032)=0, "", ROUND(((O1032*3+P1032*3+Q1032*3+R1032*3+S1032*1)/13)*5,0))</f>
        <v/>
      </c>
      <c r="L1032" s="99">
        <f>IF(OR($C1032="",K1032=""),"",COUNTIFS($C$4:$C$1500,$C1032,K$4:K$1500,"&gt;"&amp;K1032)+1)</f>
        <v/>
      </c>
      <c r="M1032" s="99">
        <f>IF(OR($C1032="",K1032=""),"",IF(AND($C1032&gt;=1001,$C1032&lt;=1005),COUNTIFS($C$4:$C$1500,"&gt;=1001",$C$4:$C$1500,"&lt;=1005",K$4:K$1500,"&gt;"&amp;K1032)+1,IF(AND($C1032&gt;=1101,$C1032&lt;=1105),COUNTIFS($C$4:$C$1500,"&gt;=1101",$C$4:$C$1500,"&lt;=1105",K$4:K$1500,"&gt;"&amp;K1032)+1,IF(AND($C1032&gt;=901,$C1032&lt;=905),COUNTIFS($C$4:$C$1500,"&gt;=901",$C$4:$C$1500,"&lt;=905",K$4:K$1500,"&gt;"&amp;K1032)+1,IF(AND($C1032&gt;=801,$C1032&lt;=805),COUNTIFS($C$4:$C$1500,"&gt;=801",$C$4:$C$1500,"&lt;=805",K$4:K$1500,"&gt;"&amp;K1032)+1,IF(AND($C1032&gt;=701,$C1032&lt;=705),COUNTIFS($C$4:$C$1500,"&gt;=701",$C$4:$C$1500,"&lt;=705",K$4:K$1500,"&gt;"&amp;K1032)+1,IF(AND($C1032&gt;=601,$C1032&lt;=606),COUNTIFS($C$4:$C$1500,"&gt;=601",$C$4:$C$1500,"&lt;=606",K$4:K$1500,"&gt;"&amp;K1032)+1,"")))))))</f>
        <v/>
      </c>
      <c r="N1032" s="99">
        <f>IF(OR($C1032="",K1032=""),"",IF(OR(AND($C1032&gt;=1001,$C1032&lt;=1005),AND($C1032&gt;=1101,$C1032&lt;=1105)),COUNTIFS($C$4:$C$1500,"&gt;=1001",$C$4:$C$1500,"&lt;=1005",K$4:K$1500,"&gt;"&amp;K1032)+COUNTIFS($C$4:$C$1500,"&gt;=1101",$C$4:$C$1500,"&lt;=1105",K$4:K$1500,"&gt;"&amp;K1032)+1,""))</f>
        <v/>
      </c>
      <c r="O1032" s="94" t="n">
        <v>27.25</v>
      </c>
      <c r="P1032" s="94" t="n">
        <v>65.54000000000001</v>
      </c>
      <c r="Q1032" s="94" t="n">
        <v>91.88</v>
      </c>
      <c r="R1032" s="94" t="n">
        <v>80</v>
      </c>
      <c r="S1032" s="94" t="n">
        <v>73.13</v>
      </c>
      <c r="T1032" s="99">
        <f>IF(AND(O1032&gt;0,O1032&lt;36),1,IF(AND(O1032&gt;=36,O1032&lt;51),2,IF(AND(O1032&gt;=51,O1032&lt;71),3,IF(AND(O1032&gt;=71,O1032&lt;=100),4,))))</f>
        <v/>
      </c>
      <c r="U1032" s="99">
        <f>IF(AND(P1032&gt;0,P1032&lt;41),1,IF(AND(P1032&gt;=41,P1032&lt;56),2,IF(AND(P1032&gt;=56,P1032&lt;71),3,IF(AND(P1032&gt;=71,P1032&lt;=100),4,))))</f>
        <v/>
      </c>
      <c r="V1032" s="99">
        <f>IF(AND(Q1032&gt;0,Q1032&lt;41),1,IF(AND(Q1032&gt;=41,Q1032&lt;56),2,IF(AND(Q1032&gt;=56,Q1032&lt;71),3,IF(AND(Q1032&gt;=71,Q1032&lt;=100),4,))))</f>
        <v/>
      </c>
      <c r="W1032" s="99">
        <f>IF(AND(R1032&gt;0,R1032&lt;36),1,IF(AND(R1032&gt;=36,R1032&lt;51),2,IF(AND(R1032&gt;=51,R1032&lt;66),3,IF(AND(R1032&gt;=66,R1032&lt;=100),4,))))</f>
        <v/>
      </c>
      <c r="X1032" s="100">
        <f>IF(AND(S1032&gt;0,S1032&lt;37),1,IF(AND(S1032&gt;=37,S1032&lt;58),2,IF(AND(S1032&gt;=58,S1032&lt;71),3,IF(AND(S1032&gt;=71,S1032&lt;=100),4,))))</f>
        <v/>
      </c>
      <c r="Y1032" s="101">
        <f>IF(SUM(AC1032:AG1032)=0, "", ROUND(((AC1032*3+AD1032*3+AE1032*3+AF1032*3+AG1032*1)/13)*5,0))</f>
        <v/>
      </c>
      <c r="Z1032" s="99">
        <f>IF(OR($C1032="",Y1032=""),"",COUNTIFS($C$4:$C$1500,$C1032,Y$4:Y$1500,"&gt;"&amp;Y1032)+1)</f>
        <v/>
      </c>
      <c r="AA1032" s="99">
        <f>IF(OR($C1032="",Y1032=""),"",IF(AND($C1032&gt;=1001,$C1032&lt;=1005),COUNTIFS($C$4:$C$1500,"&gt;=1001",$C$4:$C$1500,"&lt;=1005",Y$4:Y$1500,"&gt;"&amp;Y1032)+1,IF(AND($C1032&gt;=1101,$C1032&lt;=1105),COUNTIFS($C$4:$C$1500,"&gt;=1101",$C$4:$C$1500,"&lt;=1105",Y$4:Y$1500,"&gt;"&amp;Y1032)+1,IF(AND($C1032&gt;=901,$C1032&lt;=905),COUNTIFS($C$4:$C$1500,"&gt;=901",$C$4:$C$1500,"&lt;=905",Y$4:Y$1500,"&gt;"&amp;Y1032)+1,IF(AND($C1032&gt;=801,$C1032&lt;=805),COUNTIFS($C$4:$C$1500,"&gt;=801",$C$4:$C$1500,"&lt;=805",Y$4:Y$1500,"&gt;"&amp;Y1032)+1,IF(AND($C1032&gt;=701,$C1032&lt;=705),COUNTIFS($C$4:$C$1500,"&gt;=701",$C$4:$C$1500,"&lt;=705",Y$4:Y$1500,"&gt;"&amp;Y1032)+1,IF(AND($C1032&gt;=601,$C1032&lt;=606),COUNTIFS($C$4:$C$1500,"&gt;=601",$C$4:$C$1500,"&lt;=606",Y$4:Y$1500,"&gt;"&amp;Y1032)+1,"")))))))</f>
        <v/>
      </c>
      <c r="AB1032" s="99">
        <f>IF(OR($C1032="",Y1032=""),"",IF(OR(AND($C1032&gt;=1001,$C1032&lt;=1005),AND($C1032&gt;=1101,$C1032&lt;=1105)),COUNTIFS($C$4:$C$1500,"&gt;=1001",$C$4:$C$1500,"&lt;=1005",Y$4:Y$1500,"&gt;"&amp;Y1032)+COUNTIFS($C$4:$C$1500,"&gt;=1101",$C$4:$C$1500,"&lt;=1105",Y$4:Y$1500,"&gt;"&amp;Y1032)+1,""))</f>
        <v/>
      </c>
      <c r="AC1032" s="94" t="n">
        <v>60.25</v>
      </c>
      <c r="AD1032" s="94" t="n">
        <v>88.63</v>
      </c>
      <c r="AE1032" s="94" t="n">
        <v>87.38</v>
      </c>
      <c r="AF1032" s="94" t="n">
        <v>90</v>
      </c>
      <c r="AG1032" s="94" t="n">
        <v>80</v>
      </c>
      <c r="AH1032" s="99">
        <f>IF(AND(AC1032&gt;0,AC1032&lt;36),1,IF(AND(AC1032&gt;=36,AC1032&lt;51),2,IF(AND(AC1032&gt;=51,AC1032&lt;71),3,IF(AND(AC1032&gt;=71,AC1032&lt;=100),4,))))</f>
        <v/>
      </c>
      <c r="AI1032" s="99">
        <f>IF(AND(AD1032&gt;0,AD1032&lt;41),1,IF(AND(AD1032&gt;=41,AD1032&lt;56),2,IF(AND(AD1032&gt;=56,AD1032&lt;71),3,IF(AND(AD1032&gt;=71,AD1032&lt;=100),4,))))</f>
        <v/>
      </c>
      <c r="AJ1032" s="99">
        <f>IF(AND(AE1032&gt;0,AE1032&lt;41),1,IF(AND(AE1032&gt;=41,AE1032&lt;56),2,IF(AND(AE1032&gt;=56,AE1032&lt;71),3,IF(AND(AE1032&gt;=71,AE1032&lt;=100),4,))))</f>
        <v/>
      </c>
      <c r="AK1032" s="99">
        <f>IF(AND(AF1032&gt;0,AF1032&lt;36),1,IF(AND(AF1032&gt;=36,AF1032&lt;51),2,IF(AND(AF1032&gt;=51,AF1032&lt;66),3,IF(AND(AF1032&gt;=66,AF1032&lt;=100),4,))))</f>
        <v/>
      </c>
      <c r="AL1032" s="100">
        <f>IF(AND(AG1032&gt;0,AG1032&lt;37),1,IF(AND(AG1032&gt;=37,AG1032&lt;58),2,IF(AND(AG1032&gt;=58,AG1032&lt;71),3,IF(AND(AG1032&gt;=71,AG1032&lt;=100),4,))))</f>
        <v/>
      </c>
      <c r="AM1032" s="101">
        <f>IF((Y1032&lt;&gt;"")*(K1032&lt;&gt;""),Y1032-K1032,"")</f>
        <v/>
      </c>
      <c r="AN1032" s="99">
        <f>IF((Z1032&lt;&gt;"")*(L1032&lt;&gt;""),Z1032-L1032,"")</f>
        <v/>
      </c>
      <c r="AO1032" s="99">
        <f>IF((AA1032&lt;&gt;"")*(M1032&lt;&gt;""),AA1032-M1032,"")</f>
        <v/>
      </c>
      <c r="AP1032" s="99">
        <f>IF((AB1032&lt;&gt;"")*(N1032&lt;&gt;""),AB1032-N1032,"")</f>
        <v/>
      </c>
      <c r="AQ1032" s="94">
        <f>IF((AC1032&lt;&gt;"")*(O1032&lt;&gt;""),AC1032-O1032,"")</f>
        <v/>
      </c>
      <c r="AR1032" s="94">
        <f>IF((AD1032&lt;&gt;"")*(P1032&lt;&gt;""),AD1032-P1032,"")</f>
        <v/>
      </c>
      <c r="AS1032" s="94">
        <f>IF((AE1032&lt;&gt;"")*(Q1032&lt;&gt;""),AE1032-Q1032,"")</f>
        <v/>
      </c>
      <c r="AT1032" s="94">
        <f>IF((AF1032&lt;&gt;"")*(R1032&lt;&gt;""),AF1032-R1032,"")</f>
        <v/>
      </c>
      <c r="AU1032" s="94">
        <f>IF((AG1032&lt;&gt;"")*(S1032&lt;&gt;""),AG1032-S1032,"")</f>
        <v/>
      </c>
      <c r="AV1032" s="99">
        <f>IF((AH1032&lt;&gt;"")*(T1032&lt;&gt;""),AH1032-T1032,"")</f>
        <v/>
      </c>
      <c r="AW1032" s="99">
        <f>IF((AI1032&lt;&gt;"")*(U1032&lt;&gt;""),AI1032-U1032,"")</f>
        <v/>
      </c>
      <c r="AX1032" s="99">
        <f>IF((AJ1032&lt;&gt;"")*(V1032&lt;&gt;""),AJ1032-V1032,"")</f>
        <v/>
      </c>
      <c r="AY1032" s="99">
        <f>IF((AK1032&lt;&gt;"")*(W1032&lt;&gt;""),AK1032-W1032,"")</f>
        <v/>
      </c>
      <c r="AZ1032" s="102">
        <f>IF((AL1032&lt;&gt;"")*(X1032&lt;&gt;""),AL1032-X1032,"")</f>
        <v/>
      </c>
      <c r="BA1032" s="50">
        <f>IFERROR(__xludf.dummyfunction("AI(""Actúa como un tutor académico y dirígete personalmente al estudiante "" &amp; I1032 &amp; "" "" &amp; J1032 &amp; "" "" &amp; G1032 &amp; "" "" &amp; H1032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AM1032 &amp; ""'. Diferencias por área: Matemáticas ("" &amp; AQ1032 &amp; ""), Ciencias Natura"&amp;"les ("" &amp; AR1032 &amp; ""), Sociales ("" &amp; AS1032 &amp; ""), Lectura Crítica ("" &amp; AT1032 &amp; "") e Inglés ("" &amp; AU1032 &amp; ""). Variación en posición: grupo ("" &amp; AN1032 &amp; ""), grado ("" &amp; AO1032 &amp; "") y media ("" &amp; AP1032 &amp; ""). Puntajes Primer Simulacro: Global "" &amp; K1032 &amp; "", Mat "" &amp; "&amp;"O4 &amp; "", Cien "" &amp; P1032 &amp; "", Soc "" &amp; Q1032 &amp; "", Lec "" &amp; R1032 &amp; "", Ing "" &amp; S1032 &amp; "". Puntajes Segundo Simulacro: Global "" &amp; Y1032 &amp; "", Mat "" &amp; AC1032 &amp; "", Cien "" &amp; AD1032 &amp; "", Soc "" &amp; AE1032 &amp; "", Lec "" &amp; AF1032 &amp; "", Ing "" &amp; AG1032 &amp; "". Escribe un mensaje motivador"&amp;" y breve (máximo 4 líneas)."")
"),"=AI(""Actúa como un tutor académico y dirígete personalmente al estudiante "" &amp; I1032 &amp; "" "" &amp; J1032 &amp; "" "" &amp; G1032 &amp; "" "" &amp; H1032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AM1032 &amp; ""'. Diferencias por área: Matemáticas ("" &amp; AQ1032 &amp; ""), Ciencias Natur"&amp;"ales ("" &amp; AR1032 &amp; ""), Sociales ("" &amp; AS1032 &amp; ""), Lectura Crítica ("" &amp; AT1032 &amp; "") e Inglés ("" &amp; AU1032 &amp; ""). Variación en posición: grupo ("" &amp; AN1032 &amp; ""), grado ("" &amp; AO1032 &amp; "") y media ("" &amp; AP1032 &amp; ""). Puntajes Primer Simulacro: Global "" &amp; K1032 &amp; "", Mat "" &amp;"&amp;" O1032 &amp; "", Cien "" &amp; P1032 &amp; "", Soc "" &amp; Q1032 &amp; "", Lec "" &amp; R1032 &amp; "", Ing "" &amp; S1032 &amp; "". Puntajes Segundo Simulacro: Global "" &amp; Y1032 &amp; "", Mat "" &amp; AC1032 &amp; "", Cien "" &amp; AD1032 &amp; "", Soc "" &amp; AE1032 &amp; "", Lec "" &amp; AF1032 &amp; "", Ing "" &amp; AG1032 &amp; "". Escribe un mensaje motivado"&amp;"r y breve (máximo 4 líneas)."")
")</f>
        <v/>
      </c>
    </row>
    <row r="1033" ht="15.75" customHeight="1" s="42">
      <c r="A1033" s="93" t="n"/>
      <c r="B1033" s="94" t="inlineStr">
        <is>
          <t>Bachillerato</t>
        </is>
      </c>
      <c r="C1033" s="94" t="inlineStr">
        <is>
          <t>CM9</t>
        </is>
      </c>
      <c r="D1033" s="94" t="n"/>
      <c r="E1033" s="95" t="n"/>
      <c r="F1033" s="96">
        <f>TRIM(G1033&amp;" "&amp;H1033&amp;" "&amp;I1033&amp;" "&amp;J1033)</f>
        <v/>
      </c>
      <c r="G1033" s="94" t="inlineStr">
        <is>
          <t>Álvarez</t>
        </is>
      </c>
      <c r="H1033" s="94" t="inlineStr">
        <is>
          <t>Palacio</t>
        </is>
      </c>
      <c r="I1033" s="94" t="inlineStr">
        <is>
          <t>Jhon</t>
        </is>
      </c>
      <c r="J1033" s="97" t="inlineStr">
        <is>
          <t>Fernando</t>
        </is>
      </c>
      <c r="K1033" s="98">
        <f>IF(SUM(O1033:S1033)=0, "", ROUND(((O1033*3+P1033*3+Q1033*3+R1033*3+S1033*1)/13)*5,0))</f>
        <v/>
      </c>
      <c r="L1033" s="99">
        <f>IF(OR($C1033="",K1033=""),"",COUNTIFS($C$4:$C$1500,$C1033,K$4:K$1500,"&gt;"&amp;K1033)+1)</f>
        <v/>
      </c>
      <c r="M1033" s="99">
        <f>IF(OR($C1033="",K1033=""),"",IF(AND($C1033&gt;=1001,$C1033&lt;=1005),COUNTIFS($C$4:$C$1500,"&gt;=1001",$C$4:$C$1500,"&lt;=1005",K$4:K$1500,"&gt;"&amp;K1033)+1,IF(AND($C1033&gt;=1101,$C1033&lt;=1105),COUNTIFS($C$4:$C$1500,"&gt;=1101",$C$4:$C$1500,"&lt;=1105",K$4:K$1500,"&gt;"&amp;K1033)+1,IF(AND($C1033&gt;=901,$C1033&lt;=905),COUNTIFS($C$4:$C$1500,"&gt;=901",$C$4:$C$1500,"&lt;=905",K$4:K$1500,"&gt;"&amp;K1033)+1,IF(AND($C1033&gt;=801,$C1033&lt;=805),COUNTIFS($C$4:$C$1500,"&gt;=801",$C$4:$C$1500,"&lt;=805",K$4:K$1500,"&gt;"&amp;K1033)+1,IF(AND($C1033&gt;=701,$C1033&lt;=705),COUNTIFS($C$4:$C$1500,"&gt;=701",$C$4:$C$1500,"&lt;=705",K$4:K$1500,"&gt;"&amp;K1033)+1,IF(AND($C1033&gt;=601,$C1033&lt;=606),COUNTIFS($C$4:$C$1500,"&gt;=601",$C$4:$C$1500,"&lt;=606",K$4:K$1500,"&gt;"&amp;K1033)+1,"")))))))</f>
        <v/>
      </c>
      <c r="N1033" s="99">
        <f>IF(OR($C1033="",K1033=""),"",IF(OR(AND($C1033&gt;=1001,$C1033&lt;=1005),AND($C1033&gt;=1101,$C1033&lt;=1105)),COUNTIFS($C$4:$C$1500,"&gt;=1001",$C$4:$C$1500,"&lt;=1005",K$4:K$1500,"&gt;"&amp;K1033)+COUNTIFS($C$4:$C$1500,"&gt;=1101",$C$4:$C$1500,"&lt;=1105",K$4:K$1500,"&gt;"&amp;K1033)+1,""))</f>
        <v/>
      </c>
      <c r="O1033" s="94" t="n">
        <v>37.63</v>
      </c>
      <c r="P1033" s="94" t="n">
        <v>43.51</v>
      </c>
      <c r="Q1033" s="94" t="n">
        <v>14.38</v>
      </c>
      <c r="R1033" s="94" t="n">
        <v>30</v>
      </c>
      <c r="S1033" s="94" t="n">
        <v>33.75</v>
      </c>
      <c r="T1033" s="99">
        <f>IF(AND(O1033&gt;0,O1033&lt;36),1,IF(AND(O1033&gt;=36,O1033&lt;51),2,IF(AND(O1033&gt;=51,O1033&lt;71),3,IF(AND(O1033&gt;=71,O1033&lt;=100),4,))))</f>
        <v/>
      </c>
      <c r="U1033" s="99">
        <f>IF(AND(P1033&gt;0,P1033&lt;41),1,IF(AND(P1033&gt;=41,P1033&lt;56),2,IF(AND(P1033&gt;=56,P1033&lt;71),3,IF(AND(P1033&gt;=71,P1033&lt;=100),4,))))</f>
        <v/>
      </c>
      <c r="V1033" s="99">
        <f>IF(AND(Q1033&gt;0,Q1033&lt;41),1,IF(AND(Q1033&gt;=41,Q1033&lt;56),2,IF(AND(Q1033&gt;=56,Q1033&lt;71),3,IF(AND(Q1033&gt;=71,Q1033&lt;=100),4,))))</f>
        <v/>
      </c>
      <c r="W1033" s="99">
        <f>IF(AND(R1033&gt;0,R1033&lt;36),1,IF(AND(R1033&gt;=36,R1033&lt;51),2,IF(AND(R1033&gt;=51,R1033&lt;66),3,IF(AND(R1033&gt;=66,R1033&lt;=100),4,))))</f>
        <v/>
      </c>
      <c r="X1033" s="100">
        <f>IF(AND(S1033&gt;0,S1033&lt;37),1,IF(AND(S1033&gt;=37,S1033&lt;58),2,IF(AND(S1033&gt;=58,S1033&lt;71),3,IF(AND(S1033&gt;=71,S1033&lt;=100),4,))))</f>
        <v/>
      </c>
      <c r="Y1033" s="101">
        <f>IF(SUM(AC1033:AG1033)=0, "", ROUND(((AC1033*3+AD1033*3+AE1033*3+AF1033*3+AG1033*1)/13)*5,0))</f>
        <v/>
      </c>
      <c r="Z1033" s="99">
        <f>IF(OR($C1033="",Y1033=""),"",COUNTIFS($C$4:$C$1500,$C1033,Y$4:Y$1500,"&gt;"&amp;Y1033)+1)</f>
        <v/>
      </c>
      <c r="AA1033" s="99">
        <f>IF(OR($C1033="",Y1033=""),"",IF(AND($C1033&gt;=1001,$C1033&lt;=1005),COUNTIFS($C$4:$C$1500,"&gt;=1001",$C$4:$C$1500,"&lt;=1005",Y$4:Y$1500,"&gt;"&amp;Y1033)+1,IF(AND($C1033&gt;=1101,$C1033&lt;=1105),COUNTIFS($C$4:$C$1500,"&gt;=1101",$C$4:$C$1500,"&lt;=1105",Y$4:Y$1500,"&gt;"&amp;Y1033)+1,IF(AND($C1033&gt;=901,$C1033&lt;=905),COUNTIFS($C$4:$C$1500,"&gt;=901",$C$4:$C$1500,"&lt;=905",Y$4:Y$1500,"&gt;"&amp;Y1033)+1,IF(AND($C1033&gt;=801,$C1033&lt;=805),COUNTIFS($C$4:$C$1500,"&gt;=801",$C$4:$C$1500,"&lt;=805",Y$4:Y$1500,"&gt;"&amp;Y1033)+1,IF(AND($C1033&gt;=701,$C1033&lt;=705),COUNTIFS($C$4:$C$1500,"&gt;=701",$C$4:$C$1500,"&lt;=705",Y$4:Y$1500,"&gt;"&amp;Y1033)+1,IF(AND($C1033&gt;=601,$C1033&lt;=606),COUNTIFS($C$4:$C$1500,"&gt;=601",$C$4:$C$1500,"&lt;=606",Y$4:Y$1500,"&gt;"&amp;Y1033)+1,"")))))))</f>
        <v/>
      </c>
      <c r="AB1033" s="99">
        <f>IF(OR($C1033="",Y1033=""),"",IF(OR(AND($C1033&gt;=1001,$C1033&lt;=1005),AND($C1033&gt;=1101,$C1033&lt;=1105)),COUNTIFS($C$4:$C$1500,"&gt;=1001",$C$4:$C$1500,"&lt;=1005",Y$4:Y$1500,"&gt;"&amp;Y1033)+COUNTIFS($C$4:$C$1500,"&gt;=1101",$C$4:$C$1500,"&lt;=1105",Y$4:Y$1500,"&gt;"&amp;Y1033)+1,""))</f>
        <v/>
      </c>
      <c r="AC1033" s="94" t="n"/>
      <c r="AD1033" s="94" t="n"/>
      <c r="AE1033" s="94" t="n"/>
      <c r="AF1033" s="94" t="n"/>
      <c r="AG1033" s="94" t="n"/>
      <c r="AH1033" s="99">
        <f>IF(AND(AC1033&gt;0,AC1033&lt;36),1,IF(AND(AC1033&gt;=36,AC1033&lt;51),2,IF(AND(AC1033&gt;=51,AC1033&lt;71),3,IF(AND(AC1033&gt;=71,AC1033&lt;=100),4,))))</f>
        <v/>
      </c>
      <c r="AI1033" s="99">
        <f>IF(AND(AD1033&gt;0,AD1033&lt;41),1,IF(AND(AD1033&gt;=41,AD1033&lt;56),2,IF(AND(AD1033&gt;=56,AD1033&lt;71),3,IF(AND(AD1033&gt;=71,AD1033&lt;=100),4,))))</f>
        <v/>
      </c>
      <c r="AJ1033" s="99">
        <f>IF(AND(AE1033&gt;0,AE1033&lt;41),1,IF(AND(AE1033&gt;=41,AE1033&lt;56),2,IF(AND(AE1033&gt;=56,AE1033&lt;71),3,IF(AND(AE1033&gt;=71,AE1033&lt;=100),4,))))</f>
        <v/>
      </c>
      <c r="AK1033" s="99">
        <f>IF(AND(AF1033&gt;0,AF1033&lt;36),1,IF(AND(AF1033&gt;=36,AF1033&lt;51),2,IF(AND(AF1033&gt;=51,AF1033&lt;66),3,IF(AND(AF1033&gt;=66,AF1033&lt;=100),4,))))</f>
        <v/>
      </c>
      <c r="AL1033" s="100">
        <f>IF(AND(AG1033&gt;0,AG1033&lt;37),1,IF(AND(AG1033&gt;=37,AG1033&lt;58),2,IF(AND(AG1033&gt;=58,AG1033&lt;71),3,IF(AND(AG1033&gt;=71,AG1033&lt;=100),4,))))</f>
        <v/>
      </c>
      <c r="AM1033" s="101">
        <f>IF((Y1033&lt;&gt;"")*(K1033&lt;&gt;""),Y1033-K1033,"")</f>
        <v/>
      </c>
      <c r="AN1033" s="99">
        <f>IF((Z1033&lt;&gt;"")*(L1033&lt;&gt;""),Z1033-L1033,"")</f>
        <v/>
      </c>
      <c r="AO1033" s="99">
        <f>IF((AA1033&lt;&gt;"")*(M1033&lt;&gt;""),AA1033-M1033,"")</f>
        <v/>
      </c>
      <c r="AP1033" s="99">
        <f>IF((AB1033&lt;&gt;"")*(N1033&lt;&gt;""),AB1033-N1033,"")</f>
        <v/>
      </c>
      <c r="AQ1033" s="94">
        <f>IF((AC1033&lt;&gt;"")*(O1033&lt;&gt;""),AC1033-O1033,"")</f>
        <v/>
      </c>
      <c r="AR1033" s="94">
        <f>IF((AD1033&lt;&gt;"")*(P1033&lt;&gt;""),AD1033-P1033,"")</f>
        <v/>
      </c>
      <c r="AS1033" s="94">
        <f>IF((AE1033&lt;&gt;"")*(Q1033&lt;&gt;""),AE1033-Q1033,"")</f>
        <v/>
      </c>
      <c r="AT1033" s="94">
        <f>IF((AF1033&lt;&gt;"")*(R1033&lt;&gt;""),AF1033-R1033,"")</f>
        <v/>
      </c>
      <c r="AU1033" s="94">
        <f>IF((AG1033&lt;&gt;"")*(S1033&lt;&gt;""),AG1033-S1033,"")</f>
        <v/>
      </c>
      <c r="AV1033" s="99">
        <f>IF((AH1033&lt;&gt;"")*(T1033&lt;&gt;""),AH1033-T1033,"")</f>
        <v/>
      </c>
      <c r="AW1033" s="99">
        <f>IF((AI1033&lt;&gt;"")*(U1033&lt;&gt;""),AI1033-U1033,"")</f>
        <v/>
      </c>
      <c r="AX1033" s="99">
        <f>IF((AJ1033&lt;&gt;"")*(V1033&lt;&gt;""),AJ1033-V1033,"")</f>
        <v/>
      </c>
      <c r="AY1033" s="99">
        <f>IF((AK1033&lt;&gt;"")*(W1033&lt;&gt;""),AK1033-W1033,"")</f>
        <v/>
      </c>
      <c r="AZ1033" s="102">
        <f>IF((AL1033&lt;&gt;"")*(X1033&lt;&gt;""),AL1033-X1033,"")</f>
        <v/>
      </c>
      <c r="BA1033" s="50">
        <f>IFERROR(__xludf.dummyfunction("AI(""Actúa como un tutor académico y dirígete personalmente al estudiante "" &amp; I1033 &amp; "" "" &amp; J1033 &amp; "" "" &amp; G1033 &amp; "" "" &amp; H1033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AM1033 &amp; ""'. Diferencias por área: Matemáticas ("" &amp; AQ1033 &amp; ""), Ciencias Natura"&amp;"les ("" &amp; AR1033 &amp; ""), Sociales ("" &amp; AS1033 &amp; ""), Lectura Crítica ("" &amp; AT1033 &amp; "") e Inglés ("" &amp; AU1033 &amp; ""). Variación en posición: grupo ("" &amp; AN1033 &amp; ""), grado ("" &amp; AO1033 &amp; "") y media ("" &amp; AP1033 &amp; ""). Puntajes Primer Simulacro: Global "" &amp; K1033 &amp; "", Mat "" &amp; "&amp;"O4 &amp; "", Cien "" &amp; P1033 &amp; "", Soc "" &amp; Q1033 &amp; "", Lec "" &amp; R1033 &amp; "", Ing "" &amp; S1033 &amp; "". Puntajes Segundo Simulacro: Global "" &amp; Y1033 &amp; "", Mat "" &amp; AC1033 &amp; "", Cien "" &amp; AD1033 &amp; "", Soc "" &amp; AE1033 &amp; "", Lec "" &amp; AF1033 &amp; "", Ing "" &amp; AG1033 &amp; "". Escribe un mensaje motivador"&amp;" y breve (máximo 4 líneas)."")
"),"=AI(""Actúa como un tutor académico y dirígete personalmente al estudiante "" &amp; I1033 &amp; "" "" &amp; J1033 &amp; "" "" &amp; G1033 &amp; "" "" &amp; H1033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AM1033 &amp; ""'. Diferencias por área: Matemáticas ("" &amp; AQ1033 &amp; ""), Ciencias Natur"&amp;"ales ("" &amp; AR1033 &amp; ""), Sociales ("" &amp; AS1033 &amp; ""), Lectura Crítica ("" &amp; AT1033 &amp; "") e Inglés ("" &amp; AU1033 &amp; ""). Variación en posición: grupo ("" &amp; AN1033 &amp; ""), grado ("" &amp; AO1033 &amp; "") y media ("" &amp; AP1033 &amp; ""). Puntajes Primer Simulacro: Global "" &amp; K1033 &amp; "", Mat "" &amp;"&amp;" O1033 &amp; "", Cien "" &amp; P1033 &amp; "", Soc "" &amp; Q1033 &amp; "", Lec "" &amp; R1033 &amp; "", Ing "" &amp; S1033 &amp; "". Puntajes Segundo Simulacro: Global "" &amp; Y1033 &amp; "", Mat "" &amp; AC1033 &amp; "", Cien "" &amp; AD1033 &amp; "", Soc "" &amp; AE1033 &amp; "", Lec "" &amp; AF1033 &amp; "", Ing "" &amp; AG1033 &amp; "". Escribe un mensaje motivado"&amp;"r y breve (máximo 4 líneas)."")
")</f>
        <v/>
      </c>
    </row>
    <row r="1034" ht="15.75" customHeight="1" s="42">
      <c r="A1034" s="93" t="n"/>
      <c r="B1034" s="94" t="inlineStr">
        <is>
          <t>Bachillerato</t>
        </is>
      </c>
      <c r="C1034" s="94" t="n">
        <v>701</v>
      </c>
      <c r="D1034" s="94" t="n"/>
      <c r="E1034" s="95" t="n"/>
      <c r="F1034" s="96">
        <f>TRIM(G1034&amp;" "&amp;H1034&amp;" "&amp;I1034&amp;" "&amp;J1034)</f>
        <v/>
      </c>
      <c r="G1034" s="94" t="inlineStr">
        <is>
          <t>Cicero</t>
        </is>
      </c>
      <c r="H1034" s="94" t="n"/>
      <c r="I1034" s="94" t="inlineStr">
        <is>
          <t>Miguel</t>
        </is>
      </c>
      <c r="J1034" s="97" t="inlineStr">
        <is>
          <t>Angel</t>
        </is>
      </c>
      <c r="K1034" s="98">
        <f>IF(SUM(O1034:S1034)=0, "", ROUND(((O1034*3+P1034*3+Q1034*3+R1034*3+S1034*1)/13)*5,0))</f>
        <v/>
      </c>
      <c r="L1034" s="99">
        <f>IF(OR($C1034="",K1034=""),"",COUNTIFS($C$4:$C$1500,$C1034,K$4:K$1500,"&gt;"&amp;K1034)+1)</f>
        <v/>
      </c>
      <c r="M1034" s="99">
        <f>IF(OR($C1034="",K1034=""),"",IF(AND($C1034&gt;=1001,$C1034&lt;=1005),COUNTIFS($C$4:$C$1500,"&gt;=1001",$C$4:$C$1500,"&lt;=1005",K$4:K$1500,"&gt;"&amp;K1034)+1,IF(AND($C1034&gt;=1101,$C1034&lt;=1105),COUNTIFS($C$4:$C$1500,"&gt;=1101",$C$4:$C$1500,"&lt;=1105",K$4:K$1500,"&gt;"&amp;K1034)+1,IF(AND($C1034&gt;=901,$C1034&lt;=905),COUNTIFS($C$4:$C$1500,"&gt;=901",$C$4:$C$1500,"&lt;=905",K$4:K$1500,"&gt;"&amp;K1034)+1,IF(AND($C1034&gt;=801,$C1034&lt;=805),COUNTIFS($C$4:$C$1500,"&gt;=801",$C$4:$C$1500,"&lt;=805",K$4:K$1500,"&gt;"&amp;K1034)+1,IF(AND($C1034&gt;=701,$C1034&lt;=705),COUNTIFS($C$4:$C$1500,"&gt;=701",$C$4:$C$1500,"&lt;=705",K$4:K$1500,"&gt;"&amp;K1034)+1,IF(AND($C1034&gt;=601,$C1034&lt;=606),COUNTIFS($C$4:$C$1500,"&gt;=601",$C$4:$C$1500,"&lt;=606",K$4:K$1500,"&gt;"&amp;K1034)+1,"")))))))</f>
        <v/>
      </c>
      <c r="N1034" s="99">
        <f>IF(OR($C1034="",K1034=""),"",IF(OR(AND($C1034&gt;=1001,$C1034&lt;=1005),AND($C1034&gt;=1101,$C1034&lt;=1105)),COUNTIFS($C$4:$C$1500,"&gt;=1001",$C$4:$C$1500,"&lt;=1005",K$4:K$1500,"&gt;"&amp;K1034)+COUNTIFS($C$4:$C$1500,"&gt;=1101",$C$4:$C$1500,"&lt;=1105",K$4:K$1500,"&gt;"&amp;K1034)+1,""))</f>
        <v/>
      </c>
      <c r="O1034" s="94" t="n">
        <v>59</v>
      </c>
      <c r="P1034" s="94" t="n">
        <v>57</v>
      </c>
      <c r="Q1034" s="94" t="n">
        <v>65</v>
      </c>
      <c r="R1034" s="94" t="n">
        <v>58</v>
      </c>
      <c r="S1034" s="94" t="n">
        <v>92</v>
      </c>
      <c r="T1034" s="99">
        <f>IF(AND(O1034&gt;0,O1034&lt;36),1,IF(AND(O1034&gt;=36,O1034&lt;51),2,IF(AND(O1034&gt;=51,O1034&lt;71),3,IF(AND(O1034&gt;=71,O1034&lt;=100),4,))))</f>
        <v/>
      </c>
      <c r="U1034" s="99">
        <f>IF(AND(P1034&gt;0,P1034&lt;41),1,IF(AND(P1034&gt;=41,P1034&lt;56),2,IF(AND(P1034&gt;=56,P1034&lt;71),3,IF(AND(P1034&gt;=71,P1034&lt;=100),4,))))</f>
        <v/>
      </c>
      <c r="V1034" s="99">
        <f>IF(AND(Q1034&gt;0,Q1034&lt;41),1,IF(AND(Q1034&gt;=41,Q1034&lt;56),2,IF(AND(Q1034&gt;=56,Q1034&lt;71),3,IF(AND(Q1034&gt;=71,Q1034&lt;=100),4,))))</f>
        <v/>
      </c>
      <c r="W1034" s="99">
        <f>IF(AND(R1034&gt;0,R1034&lt;36),1,IF(AND(R1034&gt;=36,R1034&lt;51),2,IF(AND(R1034&gt;=51,R1034&lt;66),3,IF(AND(R1034&gt;=66,R1034&lt;=100),4,))))</f>
        <v/>
      </c>
      <c r="X1034" s="100">
        <f>IF(AND(S1034&gt;0,S1034&lt;37),1,IF(AND(S1034&gt;=37,S1034&lt;58),2,IF(AND(S1034&gt;=58,S1034&lt;71),3,IF(AND(S1034&gt;=71,S1034&lt;=100),4,))))</f>
        <v/>
      </c>
      <c r="Y1034" s="101">
        <f>IF(SUM(AC1034:AG1034)=0, "", ROUND(((AC1034*3+AD1034*3+AE1034*3+AF1034*3+AG1034*1)/13)*5,0))</f>
        <v/>
      </c>
      <c r="Z1034" s="99">
        <f>IF(OR($C1034="",Y1034=""),"",COUNTIFS($C$4:$C$1500,$C1034,Y$4:Y$1500,"&gt;"&amp;Y1034)+1)</f>
        <v/>
      </c>
      <c r="AA1034" s="99">
        <f>IF(OR($C1034="",Y1034=""),"",IF(AND($C1034&gt;=1001,$C1034&lt;=1005),COUNTIFS($C$4:$C$1500,"&gt;=1001",$C$4:$C$1500,"&lt;=1005",Y$4:Y$1500,"&gt;"&amp;Y1034)+1,IF(AND($C1034&gt;=1101,$C1034&lt;=1105),COUNTIFS($C$4:$C$1500,"&gt;=1101",$C$4:$C$1500,"&lt;=1105",Y$4:Y$1500,"&gt;"&amp;Y1034)+1,IF(AND($C1034&gt;=901,$C1034&lt;=905),COUNTIFS($C$4:$C$1500,"&gt;=901",$C$4:$C$1500,"&lt;=905",Y$4:Y$1500,"&gt;"&amp;Y1034)+1,IF(AND($C1034&gt;=801,$C1034&lt;=805),COUNTIFS($C$4:$C$1500,"&gt;=801",$C$4:$C$1500,"&lt;=805",Y$4:Y$1500,"&gt;"&amp;Y1034)+1,IF(AND($C1034&gt;=701,$C1034&lt;=705),COUNTIFS($C$4:$C$1500,"&gt;=701",$C$4:$C$1500,"&lt;=705",Y$4:Y$1500,"&gt;"&amp;Y1034)+1,IF(AND($C1034&gt;=601,$C1034&lt;=606),COUNTIFS($C$4:$C$1500,"&gt;=601",$C$4:$C$1500,"&lt;=606",Y$4:Y$1500,"&gt;"&amp;Y1034)+1,"")))))))</f>
        <v/>
      </c>
      <c r="AB1034" s="99">
        <f>IF(OR($C1034="",Y1034=""),"",IF(OR(AND($C1034&gt;=1001,$C1034&lt;=1005),AND($C1034&gt;=1101,$C1034&lt;=1105)),COUNTIFS($C$4:$C$1500,"&gt;=1001",$C$4:$C$1500,"&lt;=1005",Y$4:Y$1500,"&gt;"&amp;Y1034)+COUNTIFS($C$4:$C$1500,"&gt;=1101",$C$4:$C$1500,"&lt;=1105",Y$4:Y$1500,"&gt;"&amp;Y1034)+1,""))</f>
        <v/>
      </c>
      <c r="AC1034" s="94" t="n">
        <v>51</v>
      </c>
      <c r="AD1034" s="94" t="n">
        <v>51</v>
      </c>
      <c r="AE1034" s="94" t="n">
        <v>52</v>
      </c>
      <c r="AF1034" s="94" t="n">
        <v>57</v>
      </c>
      <c r="AG1034" s="94" t="n">
        <v>66</v>
      </c>
      <c r="AH1034" s="99">
        <f>IF(AND(AC1034&gt;0,AC1034&lt;36),1,IF(AND(AC1034&gt;=36,AC1034&lt;51),2,IF(AND(AC1034&gt;=51,AC1034&lt;71),3,IF(AND(AC1034&gt;=71,AC1034&lt;=100),4,))))</f>
        <v/>
      </c>
      <c r="AI1034" s="99">
        <f>IF(AND(AD1034&gt;0,AD1034&lt;41),1,IF(AND(AD1034&gt;=41,AD1034&lt;56),2,IF(AND(AD1034&gt;=56,AD1034&lt;71),3,IF(AND(AD1034&gt;=71,AD1034&lt;=100),4,))))</f>
        <v/>
      </c>
      <c r="AJ1034" s="99">
        <f>IF(AND(AE1034&gt;0,AE1034&lt;41),1,IF(AND(AE1034&gt;=41,AE1034&lt;56),2,IF(AND(AE1034&gt;=56,AE1034&lt;71),3,IF(AND(AE1034&gt;=71,AE1034&lt;=100),4,))))</f>
        <v/>
      </c>
      <c r="AK1034" s="99">
        <f>IF(AND(AF1034&gt;0,AF1034&lt;36),1,IF(AND(AF1034&gt;=36,AF1034&lt;51),2,IF(AND(AF1034&gt;=51,AF1034&lt;66),3,IF(AND(AF1034&gt;=66,AF1034&lt;=100),4,))))</f>
        <v/>
      </c>
      <c r="AL1034" s="100">
        <f>IF(AND(AG1034&gt;0,AG1034&lt;37),1,IF(AND(AG1034&gt;=37,AG1034&lt;58),2,IF(AND(AG1034&gt;=58,AG1034&lt;71),3,IF(AND(AG1034&gt;=71,AG1034&lt;=100),4,))))</f>
        <v/>
      </c>
      <c r="AM1034" s="101">
        <f>IF((Y1034&lt;&gt;"")*(K1034&lt;&gt;""),Y1034-K1034,"")</f>
        <v/>
      </c>
      <c r="AN1034" s="99">
        <f>IF((Z1034&lt;&gt;"")*(L1034&lt;&gt;""),Z1034-L1034,"")</f>
        <v/>
      </c>
      <c r="AO1034" s="99">
        <f>IF((AA1034&lt;&gt;"")*(M1034&lt;&gt;""),AA1034-M1034,"")</f>
        <v/>
      </c>
      <c r="AP1034" s="99">
        <f>IF((AB1034&lt;&gt;"")*(N1034&lt;&gt;""),AB1034-N1034,"")</f>
        <v/>
      </c>
      <c r="AQ1034" s="94">
        <f>IF((AC1034&lt;&gt;"")*(O1034&lt;&gt;""),AC1034-O1034,"")</f>
        <v/>
      </c>
      <c r="AR1034" s="94">
        <f>IF((AD1034&lt;&gt;"")*(P1034&lt;&gt;""),AD1034-P1034,"")</f>
        <v/>
      </c>
      <c r="AS1034" s="94">
        <f>IF((AE1034&lt;&gt;"")*(Q1034&lt;&gt;""),AE1034-Q1034,"")</f>
        <v/>
      </c>
      <c r="AT1034" s="94">
        <f>IF((AF1034&lt;&gt;"")*(R1034&lt;&gt;""),AF1034-R1034,"")</f>
        <v/>
      </c>
      <c r="AU1034" s="94">
        <f>IF((AG1034&lt;&gt;"")*(S1034&lt;&gt;""),AG1034-S1034,"")</f>
        <v/>
      </c>
      <c r="AV1034" s="99">
        <f>IF((AH1034&lt;&gt;"")*(T1034&lt;&gt;""),AH1034-T1034,"")</f>
        <v/>
      </c>
      <c r="AW1034" s="99">
        <f>IF((AI1034&lt;&gt;"")*(U1034&lt;&gt;""),AI1034-U1034,"")</f>
        <v/>
      </c>
      <c r="AX1034" s="99">
        <f>IF((AJ1034&lt;&gt;"")*(V1034&lt;&gt;""),AJ1034-V1034,"")</f>
        <v/>
      </c>
      <c r="AY1034" s="99">
        <f>IF((AK1034&lt;&gt;"")*(W1034&lt;&gt;""),AK1034-W1034,"")</f>
        <v/>
      </c>
      <c r="AZ1034" s="102">
        <f>IF((AL1034&lt;&gt;"")*(X1034&lt;&gt;""),AL1034-X1034,"")</f>
        <v/>
      </c>
      <c r="BA1034" s="50">
        <f>IFERROR(__xludf.dummyfunction("AI(""Actúa como un tutor académico y dirígete personalmente al estudiante "" &amp; I1034 &amp; "" "" &amp; J1034 &amp; "" "" &amp; G1034 &amp; "" "" &amp; H1034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AM1034 &amp; ""'. Diferencias por área: Matemáticas ("" &amp; AQ1034 &amp; ""), Ciencias Natura"&amp;"les ("" &amp; AR1034 &amp; ""), Sociales ("" &amp; AS1034 &amp; ""), Lectura Crítica ("" &amp; AT1034 &amp; "") e Inglés ("" &amp; AU1034 &amp; ""). Variación en posición: grupo ("" &amp; AN1034 &amp; ""), grado ("" &amp; AO1034 &amp; "") y media ("" &amp; AP1034 &amp; ""). Puntajes Primer Simulacro: Global "" &amp; K1034 &amp; "", Mat "" &amp; "&amp;"O4 &amp; "", Cien "" &amp; P1034 &amp; "", Soc "" &amp; Q1034 &amp; "", Lec "" &amp; R1034 &amp; "", Ing "" &amp; S1034 &amp; "". Puntajes Segundo Simulacro: Global "" &amp; Y1034 &amp; "", Mat "" &amp; AC1034 &amp; "", Cien "" &amp; AD1034 &amp; "", Soc "" &amp; AE1034 &amp; "", Lec "" &amp; AF1034 &amp; "", Ing "" &amp; AG1034 &amp; "". Escribe un mensaje motivador"&amp;" y breve (máximo 4 líneas)."")
"),"=AI(""Actúa como un tutor académico y dirígete personalmente al estudiante "" &amp; I1034 &amp; "" "" &amp; J1034 &amp; "" "" &amp; G1034 &amp; "" "" &amp; H1034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AM1034 &amp; ""'. Diferencias por área: Matemáticas ("" &amp; AQ1034 &amp; ""), Ciencias Natur"&amp;"ales ("" &amp; AR1034 &amp; ""), Sociales ("" &amp; AS1034 &amp; ""), Lectura Crítica ("" &amp; AT1034 &amp; "") e Inglés ("" &amp; AU1034 &amp; ""). Variación en posición: grupo ("" &amp; AN1034 &amp; ""), grado ("" &amp; AO1034 &amp; "") y media ("" &amp; AP1034 &amp; ""). Puntajes Primer Simulacro: Global "" &amp; K1034 &amp; "", Mat "" &amp;"&amp;" O1034 &amp; "", Cien "" &amp; P1034 &amp; "", Soc "" &amp; Q1034 &amp; "", Lec "" &amp; R1034 &amp; "", Ing "" &amp; S1034 &amp; "". Puntajes Segundo Simulacro: Global "" &amp; Y1034 &amp; "", Mat "" &amp; AC1034 &amp; "", Cien "" &amp; AD1034 &amp; "", Soc "" &amp; AE1034 &amp; "", Lec "" &amp; AF1034 &amp; "", Ing "" &amp; AG1034 &amp; "". Escribe un mensaje motivado"&amp;"r y breve (máximo 4 líneas)."")
")</f>
        <v/>
      </c>
    </row>
    <row r="1035" ht="15.75" customHeight="1" s="42">
      <c r="A1035" s="93" t="n"/>
      <c r="B1035" s="94" t="inlineStr">
        <is>
          <t>Bachillerato</t>
        </is>
      </c>
      <c r="C1035" s="94" t="n">
        <v>1101</v>
      </c>
      <c r="D1035" s="94" t="n"/>
      <c r="E1035" s="95" t="n">
        <v>1011592515</v>
      </c>
      <c r="F1035" s="96">
        <f>TRIM(G1035&amp;" "&amp;H1035&amp;" "&amp;I1035&amp;" "&amp;J1035)</f>
        <v/>
      </c>
      <c r="G1035" s="94" t="inlineStr">
        <is>
          <t>Carvajal</t>
        </is>
      </c>
      <c r="H1035" s="94" t="inlineStr">
        <is>
          <t>Villa</t>
        </is>
      </c>
      <c r="I1035" s="94" t="inlineStr">
        <is>
          <t>Juan</t>
        </is>
      </c>
      <c r="J1035" s="97" t="inlineStr">
        <is>
          <t>Manuel</t>
        </is>
      </c>
      <c r="K1035" s="98">
        <f>IF(SUM(O1035:S1035)=0, "", ROUND(((O1035*3+P1035*3+Q1035*3+R1035*3+S1035*1)/13)*5,0))</f>
        <v/>
      </c>
      <c r="L1035" s="99">
        <f>IF(OR($C1035="",K1035=""),"",COUNTIFS($C$4:$C$1500,$C1035,K$4:K$1500,"&gt;"&amp;K1035)+1)</f>
        <v/>
      </c>
      <c r="M1035" s="99">
        <f>IF(OR($C1035="",K1035=""),"",IF(AND($C1035&gt;=1001,$C1035&lt;=1005),COUNTIFS($C$4:$C$1500,"&gt;=1001",$C$4:$C$1500,"&lt;=1005",K$4:K$1500,"&gt;"&amp;K1035)+1,IF(AND($C1035&gt;=1101,$C1035&lt;=1105),COUNTIFS($C$4:$C$1500,"&gt;=1101",$C$4:$C$1500,"&lt;=1105",K$4:K$1500,"&gt;"&amp;K1035)+1,IF(AND($C1035&gt;=901,$C1035&lt;=905),COUNTIFS($C$4:$C$1500,"&gt;=901",$C$4:$C$1500,"&lt;=905",K$4:K$1500,"&gt;"&amp;K1035)+1,IF(AND($C1035&gt;=801,$C1035&lt;=805),COUNTIFS($C$4:$C$1500,"&gt;=801",$C$4:$C$1500,"&lt;=805",K$4:K$1500,"&gt;"&amp;K1035)+1,IF(AND($C1035&gt;=701,$C1035&lt;=705),COUNTIFS($C$4:$C$1500,"&gt;=701",$C$4:$C$1500,"&lt;=705",K$4:K$1500,"&gt;"&amp;K1035)+1,IF(AND($C1035&gt;=601,$C1035&lt;=606),COUNTIFS($C$4:$C$1500,"&gt;=601",$C$4:$C$1500,"&lt;=606",K$4:K$1500,"&gt;"&amp;K1035)+1,"")))))))</f>
        <v/>
      </c>
      <c r="N1035" s="99">
        <f>IF(OR($C1035="",K1035=""),"",IF(OR(AND($C1035&gt;=1001,$C1035&lt;=1005),AND($C1035&gt;=1101,$C1035&lt;=1105)),COUNTIFS($C$4:$C$1500,"&gt;=1001",$C$4:$C$1500,"&lt;=1005",K$4:K$1500,"&gt;"&amp;K1035)+COUNTIFS($C$4:$C$1500,"&gt;=1101",$C$4:$C$1500,"&lt;=1105",K$4:K$1500,"&gt;"&amp;K1035)+1,""))</f>
        <v/>
      </c>
      <c r="O1035" s="94" t="n">
        <v>75</v>
      </c>
      <c r="P1035" s="94" t="n">
        <v>94</v>
      </c>
      <c r="Q1035" s="94" t="n">
        <v>94</v>
      </c>
      <c r="R1035" s="94" t="n">
        <v>75</v>
      </c>
      <c r="S1035" s="94" t="n">
        <v>56</v>
      </c>
      <c r="T1035" s="99">
        <f>IF(AND(O1035&gt;0,O1035&lt;36),1,IF(AND(O1035&gt;=36,O1035&lt;51),2,IF(AND(O1035&gt;=51,O1035&lt;71),3,IF(AND(O1035&gt;=71,O1035&lt;=100),4,))))</f>
        <v/>
      </c>
      <c r="U1035" s="99">
        <f>IF(AND(P1035&gt;0,P1035&lt;41),1,IF(AND(P1035&gt;=41,P1035&lt;56),2,IF(AND(P1035&gt;=56,P1035&lt;71),3,IF(AND(P1035&gt;=71,P1035&lt;=100),4,))))</f>
        <v/>
      </c>
      <c r="V1035" s="99">
        <f>IF(AND(Q1035&gt;0,Q1035&lt;41),1,IF(AND(Q1035&gt;=41,Q1035&lt;56),2,IF(AND(Q1035&gt;=56,Q1035&lt;71),3,IF(AND(Q1035&gt;=71,Q1035&lt;=100),4,))))</f>
        <v/>
      </c>
      <c r="W1035" s="99">
        <f>IF(AND(R1035&gt;0,R1035&lt;36),1,IF(AND(R1035&gt;=36,R1035&lt;51),2,IF(AND(R1035&gt;=51,R1035&lt;66),3,IF(AND(R1035&gt;=66,R1035&lt;=100),4,))))</f>
        <v/>
      </c>
      <c r="X1035" s="100">
        <f>IF(AND(S1035&gt;0,S1035&lt;37),1,IF(AND(S1035&gt;=37,S1035&lt;58),2,IF(AND(S1035&gt;=58,S1035&lt;71),3,IF(AND(S1035&gt;=71,S1035&lt;=100),4,))))</f>
        <v/>
      </c>
      <c r="Y1035" s="101">
        <f>IF(SUM(AC1035:AG1035)=0, "", ROUND(((AC1035*3+AD1035*3+AE1035*3+AF1035*3+AG1035*1)/13)*5,0))</f>
        <v/>
      </c>
      <c r="Z1035" s="99">
        <f>IF(OR($C1035="",Y1035=""),"",COUNTIFS($C$4:$C$1500,$C1035,Y$4:Y$1500,"&gt;"&amp;Y1035)+1)</f>
        <v/>
      </c>
      <c r="AA1035" s="99">
        <f>IF(OR($C1035="",Y1035=""),"",IF(AND($C1035&gt;=1001,$C1035&lt;=1005),COUNTIFS($C$4:$C$1500,"&gt;=1001",$C$4:$C$1500,"&lt;=1005",Y$4:Y$1500,"&gt;"&amp;Y1035)+1,IF(AND($C1035&gt;=1101,$C1035&lt;=1105),COUNTIFS($C$4:$C$1500,"&gt;=1101",$C$4:$C$1500,"&lt;=1105",Y$4:Y$1500,"&gt;"&amp;Y1035)+1,IF(AND($C1035&gt;=901,$C1035&lt;=905),COUNTIFS($C$4:$C$1500,"&gt;=901",$C$4:$C$1500,"&lt;=905",Y$4:Y$1500,"&gt;"&amp;Y1035)+1,IF(AND($C1035&gt;=801,$C1035&lt;=805),COUNTIFS($C$4:$C$1500,"&gt;=801",$C$4:$C$1500,"&lt;=805",Y$4:Y$1500,"&gt;"&amp;Y1035)+1,IF(AND($C1035&gt;=701,$C1035&lt;=705),COUNTIFS($C$4:$C$1500,"&gt;=701",$C$4:$C$1500,"&lt;=705",Y$4:Y$1500,"&gt;"&amp;Y1035)+1,IF(AND($C1035&gt;=601,$C1035&lt;=606),COUNTIFS($C$4:$C$1500,"&gt;=601",$C$4:$C$1500,"&lt;=606",Y$4:Y$1500,"&gt;"&amp;Y1035)+1,"")))))))</f>
        <v/>
      </c>
      <c r="AB1035" s="99">
        <f>IF(OR($C1035="",Y1035=""),"",IF(OR(AND($C1035&gt;=1001,$C1035&lt;=1005),AND($C1035&gt;=1101,$C1035&lt;=1105)),COUNTIFS($C$4:$C$1500,"&gt;=1001",$C$4:$C$1500,"&lt;=1005",Y$4:Y$1500,"&gt;"&amp;Y1035)+COUNTIFS($C$4:$C$1500,"&gt;=1101",$C$4:$C$1500,"&lt;=1105",Y$4:Y$1500,"&gt;"&amp;Y1035)+1,""))</f>
        <v/>
      </c>
      <c r="AC1035" s="94" t="n">
        <v>100</v>
      </c>
      <c r="AD1035" s="94" t="n">
        <v>100</v>
      </c>
      <c r="AE1035" s="94" t="n">
        <v>100</v>
      </c>
      <c r="AF1035" s="94" t="n">
        <v>88</v>
      </c>
      <c r="AG1035" s="94" t="n">
        <v>63</v>
      </c>
      <c r="AH1035" s="99">
        <f>IF(AND(AC1035&gt;0,AC1035&lt;36),1,IF(AND(AC1035&gt;=36,AC1035&lt;51),2,IF(AND(AC1035&gt;=51,AC1035&lt;71),3,IF(AND(AC1035&gt;=71,AC1035&lt;=100),4,))))</f>
        <v/>
      </c>
      <c r="AI1035" s="99">
        <f>IF(AND(AD1035&gt;0,AD1035&lt;41),1,IF(AND(AD1035&gt;=41,AD1035&lt;56),2,IF(AND(AD1035&gt;=56,AD1035&lt;71),3,IF(AND(AD1035&gt;=71,AD1035&lt;=100),4,))))</f>
        <v/>
      </c>
      <c r="AJ1035" s="99">
        <f>IF(AND(AE1035&gt;0,AE1035&lt;41),1,IF(AND(AE1035&gt;=41,AE1035&lt;56),2,IF(AND(AE1035&gt;=56,AE1035&lt;71),3,IF(AND(AE1035&gt;=71,AE1035&lt;=100),4,))))</f>
        <v/>
      </c>
      <c r="AK1035" s="99">
        <f>IF(AND(AF1035&gt;0,AF1035&lt;36),1,IF(AND(AF1035&gt;=36,AF1035&lt;51),2,IF(AND(AF1035&gt;=51,AF1035&lt;66),3,IF(AND(AF1035&gt;=66,AF1035&lt;=100),4,))))</f>
        <v/>
      </c>
      <c r="AL1035" s="100">
        <f>IF(AND(AG1035&gt;0,AG1035&lt;37),1,IF(AND(AG1035&gt;=37,AG1035&lt;58),2,IF(AND(AG1035&gt;=58,AG1035&lt;71),3,IF(AND(AG1035&gt;=71,AG1035&lt;=100),4,))))</f>
        <v/>
      </c>
      <c r="AM1035" s="101">
        <f>IF((Y1035&lt;&gt;"")*(K1035&lt;&gt;""),Y1035-K1035,"")</f>
        <v/>
      </c>
      <c r="AN1035" s="99">
        <f>IF((Z1035&lt;&gt;"")*(L1035&lt;&gt;""),Z1035-L1035,"")</f>
        <v/>
      </c>
      <c r="AO1035" s="99">
        <f>IF((AA1035&lt;&gt;"")*(M1035&lt;&gt;""),AA1035-M1035,"")</f>
        <v/>
      </c>
      <c r="AP1035" s="99">
        <f>IF((AB1035&lt;&gt;"")*(N1035&lt;&gt;""),AB1035-N1035,"")</f>
        <v/>
      </c>
      <c r="AQ1035" s="94">
        <f>IF((AC1035&lt;&gt;"")*(O1035&lt;&gt;""),AC1035-O1035,"")</f>
        <v/>
      </c>
      <c r="AR1035" s="94">
        <f>IF((AD1035&lt;&gt;"")*(P1035&lt;&gt;""),AD1035-P1035,"")</f>
        <v/>
      </c>
      <c r="AS1035" s="94">
        <f>IF((AE1035&lt;&gt;"")*(Q1035&lt;&gt;""),AE1035-Q1035,"")</f>
        <v/>
      </c>
      <c r="AT1035" s="94">
        <f>IF((AF1035&lt;&gt;"")*(R1035&lt;&gt;""),AF1035-R1035,"")</f>
        <v/>
      </c>
      <c r="AU1035" s="94">
        <f>IF((AG1035&lt;&gt;"")*(S1035&lt;&gt;""),AG1035-S1035,"")</f>
        <v/>
      </c>
      <c r="AV1035" s="99">
        <f>IF((AH1035&lt;&gt;"")*(T1035&lt;&gt;""),AH1035-T1035,"")</f>
        <v/>
      </c>
      <c r="AW1035" s="99">
        <f>IF((AI1035&lt;&gt;"")*(U1035&lt;&gt;""),AI1035-U1035,"")</f>
        <v/>
      </c>
      <c r="AX1035" s="99">
        <f>IF((AJ1035&lt;&gt;"")*(V1035&lt;&gt;""),AJ1035-V1035,"")</f>
        <v/>
      </c>
      <c r="AY1035" s="99">
        <f>IF((AK1035&lt;&gt;"")*(W1035&lt;&gt;""),AK1035-W1035,"")</f>
        <v/>
      </c>
      <c r="AZ1035" s="102">
        <f>IF((AL1035&lt;&gt;"")*(X1035&lt;&gt;""),AL1035-X1035,"")</f>
        <v/>
      </c>
      <c r="BA1035" s="50">
        <f>IFERROR(__xludf.dummyfunction("AI(""Actúa como un tutor académico y dirígete personalmente al estudiante "" &amp; I1035 &amp; "" "" &amp; J1035 &amp; "" "" &amp; G1035 &amp; "" "" &amp; H1035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AM1035 &amp; ""'. Diferencias por área: Matemáticas ("" &amp; AQ1035 &amp; ""), Ciencias Natura"&amp;"les ("" &amp; AR1035 &amp; ""), Sociales ("" &amp; AS1035 &amp; ""), Lectura Crítica ("" &amp; AT1035 &amp; "") e Inglés ("" &amp; AU1035 &amp; ""). Variación en posición: grupo ("" &amp; AN1035 &amp; ""), grado ("" &amp; AO1035 &amp; "") y media ("" &amp; AP1035 &amp; ""). Puntajes Primer Simulacro: Global "" &amp; K1035 &amp; "", Mat "" &amp; "&amp;"O4 &amp; "", Cien "" &amp; P1035 &amp; "", Soc "" &amp; Q1035 &amp; "", Lec "" &amp; R1035 &amp; "", Ing "" &amp; S1035 &amp; "". Puntajes Segundo Simulacro: Global "" &amp; Y1035 &amp; "", Mat "" &amp; AC1035 &amp; "", Cien "" &amp; AD1035 &amp; "", Soc "" &amp; AE1035 &amp; "", Lec "" &amp; AF1035 &amp; "", Ing "" &amp; AG1035 &amp; "". Escribe un mensaje motivador"&amp;" y breve (máximo 4 líneas)."")
"),"=AI(""Actúa como un tutor académico y dirígete personalmente al estudiante "" &amp; I1035 &amp; "" "" &amp; J1035 &amp; "" "" &amp; G1035 &amp; "" "" &amp; H1035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AM1035 &amp; ""'. Diferencias por área: Matemáticas ("" &amp; AQ1035 &amp; ""), Ciencias Natur"&amp;"ales ("" &amp; AR1035 &amp; ""), Sociales ("" &amp; AS1035 &amp; ""), Lectura Crítica ("" &amp; AT1035 &amp; "") e Inglés ("" &amp; AU1035 &amp; ""). Variación en posición: grupo ("" &amp; AN1035 &amp; ""), grado ("" &amp; AO1035 &amp; "") y media ("" &amp; AP1035 &amp; ""). Puntajes Primer Simulacro: Global "" &amp; K1035 &amp; "", Mat "" &amp;"&amp;" O1035 &amp; "", Cien "" &amp; P1035 &amp; "", Soc "" &amp; Q1035 &amp; "", Lec "" &amp; R1035 &amp; "", Ing "" &amp; S1035 &amp; "". Puntajes Segundo Simulacro: Global "" &amp; Y1035 &amp; "", Mat "" &amp; AC1035 &amp; "", Cien "" &amp; AD1035 &amp; "", Soc "" &amp; AE1035 &amp; "", Lec "" &amp; AF1035 &amp; "", Ing "" &amp; AG1035 &amp; "". Escribe un mensaje motivado"&amp;"r y breve (máximo 4 líneas)."")
")</f>
        <v/>
      </c>
      <c r="BB1035" s="119">
        <f>IF(SUM(BC1035:BG1035)=0,"",IF(BG1035="",ROUND(((BC1035*3+BD1035*3+BE1035*3+BF1035*3)/12)*5,0),ROUND(((BC1035*3+BD1035*3+BE1035*3+BF1035*3+BG1035*1)/13)*5,0)))</f>
        <v/>
      </c>
      <c r="BC1035" s="119" t="n">
        <v>16</v>
      </c>
      <c r="BD1035" s="119" t="n">
        <v>37</v>
      </c>
      <c r="BE1035" s="119" t="n">
        <v>33</v>
      </c>
      <c r="BF1035" s="119" t="n">
        <v>48</v>
      </c>
      <c r="BG1035" s="119" t="n"/>
      <c r="BH1035" s="41">
        <f>IF(AND(ISNUMBER(BB1035),ISNUMBER(Y1035)),BB1035-Y1035,"")</f>
        <v/>
      </c>
      <c r="BI1035" s="119" t="n"/>
      <c r="BJ1035" s="119" t="n"/>
      <c r="BK1035" s="119" t="n"/>
      <c r="BL1035" s="119" t="n"/>
      <c r="BM1035" s="119" t="n"/>
    </row>
    <row r="1036" ht="15.75" customHeight="1" s="42">
      <c r="A1036" s="93" t="n"/>
      <c r="B1036" s="94" t="inlineStr">
        <is>
          <t>Bachillerato</t>
        </is>
      </c>
      <c r="C1036" s="94" t="n">
        <v>601</v>
      </c>
      <c r="D1036" s="94" t="n"/>
      <c r="E1036" s="95" t="n"/>
      <c r="F1036" s="96">
        <f>TRIM(G1036&amp;" "&amp;H1036&amp;" "&amp;I1036&amp;" "&amp;J1036)</f>
        <v/>
      </c>
      <c r="G1036" s="94" t="inlineStr">
        <is>
          <t>Obregon</t>
        </is>
      </c>
      <c r="H1036" s="94" t="inlineStr">
        <is>
          <t>Guevara</t>
        </is>
      </c>
      <c r="I1036" s="94" t="inlineStr">
        <is>
          <t>Valery</t>
        </is>
      </c>
      <c r="J1036" s="97" t="inlineStr">
        <is>
          <t>Fernanda</t>
        </is>
      </c>
      <c r="K1036" s="98">
        <f>IF(SUM(O1036:S1036)=0, "", ROUND(((O1036*3+P1036*3+Q1036*3+R1036*3+S1036*1)/13)*5,0))</f>
        <v/>
      </c>
      <c r="L1036" s="99">
        <f>IF(OR($C1036="",K1036=""),"",COUNTIFS($C$4:$C$1500,$C1036,K$4:K$1500,"&gt;"&amp;K1036)+1)</f>
        <v/>
      </c>
      <c r="M1036" s="99">
        <f>IF(OR($C1036="",K1036=""),"",IF(AND($C1036&gt;=1001,$C1036&lt;=1005),COUNTIFS($C$4:$C$1500,"&gt;=1001",$C$4:$C$1500,"&lt;=1005",K$4:K$1500,"&gt;"&amp;K1036)+1,IF(AND($C1036&gt;=1101,$C1036&lt;=1105),COUNTIFS($C$4:$C$1500,"&gt;=1101",$C$4:$C$1500,"&lt;=1105",K$4:K$1500,"&gt;"&amp;K1036)+1,IF(AND($C1036&gt;=901,$C1036&lt;=905),COUNTIFS($C$4:$C$1500,"&gt;=901",$C$4:$C$1500,"&lt;=905",K$4:K$1500,"&gt;"&amp;K1036)+1,IF(AND($C1036&gt;=801,$C1036&lt;=805),COUNTIFS($C$4:$C$1500,"&gt;=801",$C$4:$C$1500,"&lt;=805",K$4:K$1500,"&gt;"&amp;K1036)+1,IF(AND($C1036&gt;=701,$C1036&lt;=705),COUNTIFS($C$4:$C$1500,"&gt;=701",$C$4:$C$1500,"&lt;=705",K$4:K$1500,"&gt;"&amp;K1036)+1,IF(AND($C1036&gt;=601,$C1036&lt;=606),COUNTIFS($C$4:$C$1500,"&gt;=601",$C$4:$C$1500,"&lt;=606",K$4:K$1500,"&gt;"&amp;K1036)+1,"")))))))</f>
        <v/>
      </c>
      <c r="N1036" s="99">
        <f>IF(OR($C1036="",K1036=""),"",IF(OR(AND($C1036&gt;=1001,$C1036&lt;=1005),AND($C1036&gt;=1101,$C1036&lt;=1105)),COUNTIFS($C$4:$C$1500,"&gt;=1001",$C$4:$C$1500,"&lt;=1005",K$4:K$1500,"&gt;"&amp;K1036)+COUNTIFS($C$4:$C$1500,"&gt;=1101",$C$4:$C$1500,"&lt;=1105",K$4:K$1500,"&gt;"&amp;K1036)+1,""))</f>
        <v/>
      </c>
      <c r="O1036" s="94" t="n"/>
      <c r="P1036" s="94" t="n"/>
      <c r="Q1036" s="94" t="n"/>
      <c r="R1036" s="94" t="n"/>
      <c r="S1036" s="94" t="n"/>
      <c r="T1036" s="99">
        <f>IF(AND(O1036&gt;0,O1036&lt;36),1,IF(AND(O1036&gt;=36,O1036&lt;51),2,IF(AND(O1036&gt;=51,O1036&lt;71),3,IF(AND(O1036&gt;=71,O1036&lt;=100),4,))))</f>
        <v/>
      </c>
      <c r="U1036" s="99">
        <f>IF(AND(P1036&gt;0,P1036&lt;41),1,IF(AND(P1036&gt;=41,P1036&lt;56),2,IF(AND(P1036&gt;=56,P1036&lt;71),3,IF(AND(P1036&gt;=71,P1036&lt;=100),4,))))</f>
        <v/>
      </c>
      <c r="V1036" s="99">
        <f>IF(AND(Q1036&gt;0,Q1036&lt;41),1,IF(AND(Q1036&gt;=41,Q1036&lt;56),2,IF(AND(Q1036&gt;=56,Q1036&lt;71),3,IF(AND(Q1036&gt;=71,Q1036&lt;=100),4,))))</f>
        <v/>
      </c>
      <c r="W1036" s="99">
        <f>IF(AND(R1036&gt;0,R1036&lt;36),1,IF(AND(R1036&gt;=36,R1036&lt;51),2,IF(AND(R1036&gt;=51,R1036&lt;66),3,IF(AND(R1036&gt;=66,R1036&lt;=100),4,))))</f>
        <v/>
      </c>
      <c r="X1036" s="100">
        <f>IF(AND(S1036&gt;0,S1036&lt;37),1,IF(AND(S1036&gt;=37,S1036&lt;58),2,IF(AND(S1036&gt;=58,S1036&lt;71),3,IF(AND(S1036&gt;=71,S1036&lt;=100),4,))))</f>
        <v/>
      </c>
      <c r="Y1036" s="101">
        <f>IF(SUM(AC1036:AG1036)=0, "", ROUND(((AC1036*3+AD1036*3+AE1036*3+AF1036*3+AG1036*1)/13)*5,0))</f>
        <v/>
      </c>
      <c r="Z1036" s="99">
        <f>IF(OR($C1036="",Y1036=""),"",COUNTIFS($C$4:$C$1500,$C1036,Y$4:Y$1500,"&gt;"&amp;Y1036)+1)</f>
        <v/>
      </c>
      <c r="AA1036" s="99">
        <f>IF(OR($C1036="",Y1036=""),"",IF(AND($C1036&gt;=1001,$C1036&lt;=1005),COUNTIFS($C$4:$C$1500,"&gt;=1001",$C$4:$C$1500,"&lt;=1005",Y$4:Y$1500,"&gt;"&amp;Y1036)+1,IF(AND($C1036&gt;=1101,$C1036&lt;=1105),COUNTIFS($C$4:$C$1500,"&gt;=1101",$C$4:$C$1500,"&lt;=1105",Y$4:Y$1500,"&gt;"&amp;Y1036)+1,IF(AND($C1036&gt;=901,$C1036&lt;=905),COUNTIFS($C$4:$C$1500,"&gt;=901",$C$4:$C$1500,"&lt;=905",Y$4:Y$1500,"&gt;"&amp;Y1036)+1,IF(AND($C1036&gt;=801,$C1036&lt;=805),COUNTIFS($C$4:$C$1500,"&gt;=801",$C$4:$C$1500,"&lt;=805",Y$4:Y$1500,"&gt;"&amp;Y1036)+1,IF(AND($C1036&gt;=701,$C1036&lt;=705),COUNTIFS($C$4:$C$1500,"&gt;=701",$C$4:$C$1500,"&lt;=705",Y$4:Y$1500,"&gt;"&amp;Y1036)+1,IF(AND($C1036&gt;=601,$C1036&lt;=606),COUNTIFS($C$4:$C$1500,"&gt;=601",$C$4:$C$1500,"&lt;=606",Y$4:Y$1500,"&gt;"&amp;Y1036)+1,"")))))))</f>
        <v/>
      </c>
      <c r="AB1036" s="99">
        <f>IF(OR($C1036="",Y1036=""),"",IF(OR(AND($C1036&gt;=1001,$C1036&lt;=1005),AND($C1036&gt;=1101,$C1036&lt;=1105)),COUNTIFS($C$4:$C$1500,"&gt;=1001",$C$4:$C$1500,"&lt;=1005",Y$4:Y$1500,"&gt;"&amp;Y1036)+COUNTIFS($C$4:$C$1500,"&gt;=1101",$C$4:$C$1500,"&lt;=1105",Y$4:Y$1500,"&gt;"&amp;Y1036)+1,""))</f>
        <v/>
      </c>
      <c r="AC1036" s="94" t="n">
        <v>60.5</v>
      </c>
      <c r="AD1036" s="94" t="n">
        <v>36.25</v>
      </c>
      <c r="AE1036" s="94" t="n">
        <v>41.25</v>
      </c>
      <c r="AF1036" s="94" t="n">
        <v>74.38</v>
      </c>
      <c r="AG1036" s="94" t="n">
        <v>22.92</v>
      </c>
      <c r="AH1036" s="99">
        <f>IF(AND(AC1036&gt;0,AC1036&lt;36),1,IF(AND(AC1036&gt;=36,AC1036&lt;51),2,IF(AND(AC1036&gt;=51,AC1036&lt;71),3,IF(AND(AC1036&gt;=71,AC1036&lt;=100),4,))))</f>
        <v/>
      </c>
      <c r="AI1036" s="99">
        <f>IF(AND(AD1036&gt;0,AD1036&lt;41),1,IF(AND(AD1036&gt;=41,AD1036&lt;56),2,IF(AND(AD1036&gt;=56,AD1036&lt;71),3,IF(AND(AD1036&gt;=71,AD1036&lt;=100),4,))))</f>
        <v/>
      </c>
      <c r="AJ1036" s="99">
        <f>IF(AND(AE1036&gt;0,AE1036&lt;41),1,IF(AND(AE1036&gt;=41,AE1036&lt;56),2,IF(AND(AE1036&gt;=56,AE1036&lt;71),3,IF(AND(AE1036&gt;=71,AE1036&lt;=100),4,))))</f>
        <v/>
      </c>
      <c r="AK1036" s="99">
        <f>IF(AND(AF1036&gt;0,AF1036&lt;36),1,IF(AND(AF1036&gt;=36,AF1036&lt;51),2,IF(AND(AF1036&gt;=51,AF1036&lt;66),3,IF(AND(AF1036&gt;=66,AF1036&lt;=100),4,))))</f>
        <v/>
      </c>
      <c r="AL1036" s="100">
        <f>IF(AND(AG1036&gt;0,AG1036&lt;37),1,IF(AND(AG1036&gt;=37,AG1036&lt;58),2,IF(AND(AG1036&gt;=58,AG1036&lt;71),3,IF(AND(AG1036&gt;=71,AG1036&lt;=100),4,))))</f>
        <v/>
      </c>
      <c r="AM1036" s="101">
        <f>IF((Y1036&lt;&gt;"")*(K1036&lt;&gt;""),Y1036-K1036,"")</f>
        <v/>
      </c>
      <c r="AN1036" s="99">
        <f>IF((Z1036&lt;&gt;"")*(L1036&lt;&gt;""),Z1036-L1036,"")</f>
        <v/>
      </c>
      <c r="AO1036" s="99">
        <f>IF((AA1036&lt;&gt;"")*(M1036&lt;&gt;""),AA1036-M1036,"")</f>
        <v/>
      </c>
      <c r="AP1036" s="99">
        <f>IF((AB1036&lt;&gt;"")*(N1036&lt;&gt;""),AB1036-N1036,"")</f>
        <v/>
      </c>
      <c r="AQ1036" s="94">
        <f>IF((AC1036&lt;&gt;"")*(O1036&lt;&gt;""),AC1036-O1036,"")</f>
        <v/>
      </c>
      <c r="AR1036" s="94">
        <f>IF((AD1036&lt;&gt;"")*(P1036&lt;&gt;""),AD1036-P1036,"")</f>
        <v/>
      </c>
      <c r="AS1036" s="94">
        <f>IF((AE1036&lt;&gt;"")*(Q1036&lt;&gt;""),AE1036-Q1036,"")</f>
        <v/>
      </c>
      <c r="AT1036" s="94">
        <f>IF((AF1036&lt;&gt;"")*(R1036&lt;&gt;""),AF1036-R1036,"")</f>
        <v/>
      </c>
      <c r="AU1036" s="94">
        <f>IF((AG1036&lt;&gt;"")*(S1036&lt;&gt;""),AG1036-S1036,"")</f>
        <v/>
      </c>
      <c r="AV1036" s="99">
        <f>IF((AH1036&lt;&gt;"")*(T1036&lt;&gt;""),AH1036-T1036,"")</f>
        <v/>
      </c>
      <c r="AW1036" s="99">
        <f>IF((AI1036&lt;&gt;"")*(U1036&lt;&gt;""),AI1036-U1036,"")</f>
        <v/>
      </c>
      <c r="AX1036" s="99">
        <f>IF((AJ1036&lt;&gt;"")*(V1036&lt;&gt;""),AJ1036-V1036,"")</f>
        <v/>
      </c>
      <c r="AY1036" s="99">
        <f>IF((AK1036&lt;&gt;"")*(W1036&lt;&gt;""),AK1036-W1036,"")</f>
        <v/>
      </c>
      <c r="AZ1036" s="102">
        <f>IF((AL1036&lt;&gt;"")*(X1036&lt;&gt;""),AL1036-X1036,"")</f>
        <v/>
      </c>
      <c r="BA1036" s="50">
        <f>IFERROR(__xludf.dummyfunction("AI(""Actúa como un tutor académico y dirígete personalmente al estudiante "" &amp; I1036 &amp; "" "" &amp; J1036 &amp; "" "" &amp; G1036 &amp; "" "" &amp; H1036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AM1036 &amp; ""'. Diferencias por área: Matemáticas ("" &amp; AQ1036 &amp; ""), Ciencias Natura"&amp;"les ("" &amp; AR1036 &amp; ""), Sociales ("" &amp; AS1036 &amp; ""), Lectura Crítica ("" &amp; AT1036 &amp; "") e Inglés ("" &amp; AU1036 &amp; ""). Variación en posición: grupo ("" &amp; AN1036 &amp; ""), grado ("" &amp; AO1036 &amp; "") y media ("" &amp; AP1036 &amp; ""). Puntajes Primer Simulacro: Global "" &amp; K1036 &amp; "", Mat "" &amp; "&amp;"O4 &amp; "", Cien "" &amp; P1036 &amp; "", Soc "" &amp; Q1036 &amp; "", Lec "" &amp; R1036 &amp; "", Ing "" &amp; S1036 &amp; "". Puntajes Segundo Simulacro: Global "" &amp; Y1036 &amp; "", Mat "" &amp; AC1036 &amp; "", Cien "" &amp; AD1036 &amp; "", Soc "" &amp; AE1036 &amp; "", Lec "" &amp; AF1036 &amp; "", Ing "" &amp; AG1036 &amp; "". Escribe un mensaje motivador"&amp;" y breve (máximo 4 líneas)."")
"),"=AI(""Actúa como un tutor académico y dirígete personalmente al estudiante "" &amp; I1036 &amp; "" "" &amp; J1036 &amp; "" "" &amp; G1036 &amp; "" "" &amp; H1036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AM1036 &amp; ""'. Diferencias por área: Matemáticas ("" &amp; AQ1036 &amp; ""), Ciencias Natur"&amp;"ales ("" &amp; AR1036 &amp; ""), Sociales ("" &amp; AS1036 &amp; ""), Lectura Crítica ("" &amp; AT1036 &amp; "") e Inglés ("" &amp; AU1036 &amp; ""). Variación en posición: grupo ("" &amp; AN1036 &amp; ""), grado ("" &amp; AO1036 &amp; "") y media ("" &amp; AP1036 &amp; ""). Puntajes Primer Simulacro: Global "" &amp; K1036 &amp; "", Mat "" &amp;"&amp;" O1036 &amp; "", Cien "" &amp; P1036 &amp; "", Soc "" &amp; Q1036 &amp; "", Lec "" &amp; R1036 &amp; "", Ing "" &amp; S1036 &amp; "". Puntajes Segundo Simulacro: Global "" &amp; Y1036 &amp; "", Mat "" &amp; AC1036 &amp; "", Cien "" &amp; AD1036 &amp; "", Soc "" &amp; AE1036 &amp; "", Lec "" &amp; AF1036 &amp; "", Ing "" &amp; AG1036 &amp; "". Escribe un mensaje motivado"&amp;"r y breve (máximo 4 líneas)."")
")</f>
        <v/>
      </c>
    </row>
    <row r="1037" ht="15.75" customHeight="1" s="42">
      <c r="A1037" s="93" t="n"/>
      <c r="B1037" s="94" t="inlineStr">
        <is>
          <t>Bachillerato</t>
        </is>
      </c>
      <c r="C1037" s="94" t="n">
        <v>601</v>
      </c>
      <c r="D1037" s="94" t="n"/>
      <c r="E1037" s="95" t="n"/>
      <c r="F1037" s="96">
        <f>TRIM(G1037&amp;" "&amp;H1037&amp;" "&amp;I1037&amp;" "&amp;J1037)</f>
        <v/>
      </c>
      <c r="G1037" s="94" t="inlineStr">
        <is>
          <t>Rivas</t>
        </is>
      </c>
      <c r="H1037" s="94" t="inlineStr">
        <is>
          <t>Tuiran</t>
        </is>
      </c>
      <c r="I1037" s="94" t="inlineStr">
        <is>
          <t>Nicolas</t>
        </is>
      </c>
      <c r="J1037" s="97" t="n"/>
      <c r="K1037" s="98">
        <f>IF(SUM(O1037:S1037)=0, "", ROUND(((O1037*3+P1037*3+Q1037*3+R1037*3+S1037*1)/13)*5,0))</f>
        <v/>
      </c>
      <c r="L1037" s="99">
        <f>IF(OR($C1037="",K1037=""),"",COUNTIFS($C$4:$C$1500,$C1037,K$4:K$1500,"&gt;"&amp;K1037)+1)</f>
        <v/>
      </c>
      <c r="M1037" s="99">
        <f>IF(OR($C1037="",K1037=""),"",IF(AND($C1037&gt;=1001,$C1037&lt;=1005),COUNTIFS($C$4:$C$1500,"&gt;=1001",$C$4:$C$1500,"&lt;=1005",K$4:K$1500,"&gt;"&amp;K1037)+1,IF(AND($C1037&gt;=1101,$C1037&lt;=1105),COUNTIFS($C$4:$C$1500,"&gt;=1101",$C$4:$C$1500,"&lt;=1105",K$4:K$1500,"&gt;"&amp;K1037)+1,IF(AND($C1037&gt;=901,$C1037&lt;=905),COUNTIFS($C$4:$C$1500,"&gt;=901",$C$4:$C$1500,"&lt;=905",K$4:K$1500,"&gt;"&amp;K1037)+1,IF(AND($C1037&gt;=801,$C1037&lt;=805),COUNTIFS($C$4:$C$1500,"&gt;=801",$C$4:$C$1500,"&lt;=805",K$4:K$1500,"&gt;"&amp;K1037)+1,IF(AND($C1037&gt;=701,$C1037&lt;=705),COUNTIFS($C$4:$C$1500,"&gt;=701",$C$4:$C$1500,"&lt;=705",K$4:K$1500,"&gt;"&amp;K1037)+1,IF(AND($C1037&gt;=601,$C1037&lt;=606),COUNTIFS($C$4:$C$1500,"&gt;=601",$C$4:$C$1500,"&lt;=606",K$4:K$1500,"&gt;"&amp;K1037)+1,"")))))))</f>
        <v/>
      </c>
      <c r="N1037" s="99">
        <f>IF(OR($C1037="",K1037=""),"",IF(OR(AND($C1037&gt;=1001,$C1037&lt;=1005),AND($C1037&gt;=1101,$C1037&lt;=1105)),COUNTIFS($C$4:$C$1500,"&gt;=1001",$C$4:$C$1500,"&lt;=1005",K$4:K$1500,"&gt;"&amp;K1037)+COUNTIFS($C$4:$C$1500,"&gt;=1101",$C$4:$C$1500,"&lt;=1105",K$4:K$1500,"&gt;"&amp;K1037)+1,""))</f>
        <v/>
      </c>
      <c r="O1037" s="94" t="n"/>
      <c r="P1037" s="94" t="n"/>
      <c r="Q1037" s="94" t="n"/>
      <c r="R1037" s="94" t="n"/>
      <c r="S1037" s="94" t="n"/>
      <c r="T1037" s="99">
        <f>IF(AND(O1037&gt;0,O1037&lt;36),1,IF(AND(O1037&gt;=36,O1037&lt;51),2,IF(AND(O1037&gt;=51,O1037&lt;71),3,IF(AND(O1037&gt;=71,O1037&lt;=100),4,))))</f>
        <v/>
      </c>
      <c r="U1037" s="99">
        <f>IF(AND(P1037&gt;0,P1037&lt;41),1,IF(AND(P1037&gt;=41,P1037&lt;56),2,IF(AND(P1037&gt;=56,P1037&lt;71),3,IF(AND(P1037&gt;=71,P1037&lt;=100),4,))))</f>
        <v/>
      </c>
      <c r="V1037" s="99">
        <f>IF(AND(Q1037&gt;0,Q1037&lt;41),1,IF(AND(Q1037&gt;=41,Q1037&lt;56),2,IF(AND(Q1037&gt;=56,Q1037&lt;71),3,IF(AND(Q1037&gt;=71,Q1037&lt;=100),4,))))</f>
        <v/>
      </c>
      <c r="W1037" s="99">
        <f>IF(AND(R1037&gt;0,R1037&lt;36),1,IF(AND(R1037&gt;=36,R1037&lt;51),2,IF(AND(R1037&gt;=51,R1037&lt;66),3,IF(AND(R1037&gt;=66,R1037&lt;=100),4,))))</f>
        <v/>
      </c>
      <c r="X1037" s="100">
        <f>IF(AND(S1037&gt;0,S1037&lt;37),1,IF(AND(S1037&gt;=37,S1037&lt;58),2,IF(AND(S1037&gt;=58,S1037&lt;71),3,IF(AND(S1037&gt;=71,S1037&lt;=100),4,))))</f>
        <v/>
      </c>
      <c r="Y1037" s="101">
        <f>IF(SUM(AC1037:AG1037)=0, "", ROUND(((AC1037*3+AD1037*3+AE1037*3+AF1037*3+AG1037*1)/13)*5,0))</f>
        <v/>
      </c>
      <c r="Z1037" s="99">
        <f>IF(OR($C1037="",Y1037=""),"",COUNTIFS($C$4:$C$1500,$C1037,Y$4:Y$1500,"&gt;"&amp;Y1037)+1)</f>
        <v/>
      </c>
      <c r="AA1037" s="99">
        <f>IF(OR($C1037="",Y1037=""),"",IF(AND($C1037&gt;=1001,$C1037&lt;=1005),COUNTIFS($C$4:$C$1500,"&gt;=1001",$C$4:$C$1500,"&lt;=1005",Y$4:Y$1500,"&gt;"&amp;Y1037)+1,IF(AND($C1037&gt;=1101,$C1037&lt;=1105),COUNTIFS($C$4:$C$1500,"&gt;=1101",$C$4:$C$1500,"&lt;=1105",Y$4:Y$1500,"&gt;"&amp;Y1037)+1,IF(AND($C1037&gt;=901,$C1037&lt;=905),COUNTIFS($C$4:$C$1500,"&gt;=901",$C$4:$C$1500,"&lt;=905",Y$4:Y$1500,"&gt;"&amp;Y1037)+1,IF(AND($C1037&gt;=801,$C1037&lt;=805),COUNTIFS($C$4:$C$1500,"&gt;=801",$C$4:$C$1500,"&lt;=805",Y$4:Y$1500,"&gt;"&amp;Y1037)+1,IF(AND($C1037&gt;=701,$C1037&lt;=705),COUNTIFS($C$4:$C$1500,"&gt;=701",$C$4:$C$1500,"&lt;=705",Y$4:Y$1500,"&gt;"&amp;Y1037)+1,IF(AND($C1037&gt;=601,$C1037&lt;=606),COUNTIFS($C$4:$C$1500,"&gt;=601",$C$4:$C$1500,"&lt;=606",Y$4:Y$1500,"&gt;"&amp;Y1037)+1,"")))))))</f>
        <v/>
      </c>
      <c r="AB1037" s="99">
        <f>IF(OR($C1037="",Y1037=""),"",IF(OR(AND($C1037&gt;=1001,$C1037&lt;=1005),AND($C1037&gt;=1101,$C1037&lt;=1105)),COUNTIFS($C$4:$C$1500,"&gt;=1001",$C$4:$C$1500,"&lt;=1005",Y$4:Y$1500,"&gt;"&amp;Y1037)+COUNTIFS($C$4:$C$1500,"&gt;=1101",$C$4:$C$1500,"&lt;=1105",Y$4:Y$1500,"&gt;"&amp;Y1037)+1,""))</f>
        <v/>
      </c>
      <c r="AC1037" s="94" t="n">
        <v>57.75</v>
      </c>
      <c r="AD1037" s="94" t="n">
        <v>38.45</v>
      </c>
      <c r="AE1037" s="94" t="n">
        <v>38.5</v>
      </c>
      <c r="AF1037" s="94" t="n">
        <v>48.13</v>
      </c>
      <c r="AG1037" s="94" t="n">
        <v>18.33</v>
      </c>
      <c r="AH1037" s="99">
        <f>IF(AND(AC1037&gt;0,AC1037&lt;36),1,IF(AND(AC1037&gt;=36,AC1037&lt;51),2,IF(AND(AC1037&gt;=51,AC1037&lt;71),3,IF(AND(AC1037&gt;=71,AC1037&lt;=100),4,))))</f>
        <v/>
      </c>
      <c r="AI1037" s="99">
        <f>IF(AND(AD1037&gt;0,AD1037&lt;41),1,IF(AND(AD1037&gt;=41,AD1037&lt;56),2,IF(AND(AD1037&gt;=56,AD1037&lt;71),3,IF(AND(AD1037&gt;=71,AD1037&lt;=100),4,))))</f>
        <v/>
      </c>
      <c r="AJ1037" s="99">
        <f>IF(AND(AE1037&gt;0,AE1037&lt;41),1,IF(AND(AE1037&gt;=41,AE1037&lt;56),2,IF(AND(AE1037&gt;=56,AE1037&lt;71),3,IF(AND(AE1037&gt;=71,AE1037&lt;=100),4,))))</f>
        <v/>
      </c>
      <c r="AK1037" s="99">
        <f>IF(AND(AF1037&gt;0,AF1037&lt;36),1,IF(AND(AF1037&gt;=36,AF1037&lt;51),2,IF(AND(AF1037&gt;=51,AF1037&lt;66),3,IF(AND(AF1037&gt;=66,AF1037&lt;=100),4,))))</f>
        <v/>
      </c>
      <c r="AL1037" s="100">
        <f>IF(AND(AG1037&gt;0,AG1037&lt;37),1,IF(AND(AG1037&gt;=37,AG1037&lt;58),2,IF(AND(AG1037&gt;=58,AG1037&lt;71),3,IF(AND(AG1037&gt;=71,AG1037&lt;=100),4,))))</f>
        <v/>
      </c>
      <c r="AM1037" s="101">
        <f>IF((Y1037&lt;&gt;"")*(K1037&lt;&gt;""),Y1037-K1037,"")</f>
        <v/>
      </c>
      <c r="AN1037" s="99">
        <f>IF((Z1037&lt;&gt;"")*(L1037&lt;&gt;""),Z1037-L1037,"")</f>
        <v/>
      </c>
      <c r="AO1037" s="99">
        <f>IF((AA1037&lt;&gt;"")*(M1037&lt;&gt;""),AA1037-M1037,"")</f>
        <v/>
      </c>
      <c r="AP1037" s="99">
        <f>IF((AB1037&lt;&gt;"")*(N1037&lt;&gt;""),AB1037-N1037,"")</f>
        <v/>
      </c>
      <c r="AQ1037" s="94">
        <f>IF((AC1037&lt;&gt;"")*(O1037&lt;&gt;""),AC1037-O1037,"")</f>
        <v/>
      </c>
      <c r="AR1037" s="94">
        <f>IF((AD1037&lt;&gt;"")*(P1037&lt;&gt;""),AD1037-P1037,"")</f>
        <v/>
      </c>
      <c r="AS1037" s="94">
        <f>IF((AE1037&lt;&gt;"")*(Q1037&lt;&gt;""),AE1037-Q1037,"")</f>
        <v/>
      </c>
      <c r="AT1037" s="94">
        <f>IF((AF1037&lt;&gt;"")*(R1037&lt;&gt;""),AF1037-R1037,"")</f>
        <v/>
      </c>
      <c r="AU1037" s="94">
        <f>IF((AG1037&lt;&gt;"")*(S1037&lt;&gt;""),AG1037-S1037,"")</f>
        <v/>
      </c>
      <c r="AV1037" s="99">
        <f>IF((AH1037&lt;&gt;"")*(T1037&lt;&gt;""),AH1037-T1037,"")</f>
        <v/>
      </c>
      <c r="AW1037" s="99">
        <f>IF((AI1037&lt;&gt;"")*(U1037&lt;&gt;""),AI1037-U1037,"")</f>
        <v/>
      </c>
      <c r="AX1037" s="99">
        <f>IF((AJ1037&lt;&gt;"")*(V1037&lt;&gt;""),AJ1037-V1037,"")</f>
        <v/>
      </c>
      <c r="AY1037" s="99">
        <f>IF((AK1037&lt;&gt;"")*(W1037&lt;&gt;""),AK1037-W1037,"")</f>
        <v/>
      </c>
      <c r="AZ1037" s="102">
        <f>IF((AL1037&lt;&gt;"")*(X1037&lt;&gt;""),AL1037-X1037,"")</f>
        <v/>
      </c>
      <c r="BA1037" s="50">
        <f>IFERROR(__xludf.dummyfunction("AI(""Actúa como un tutor académico y dirígete personalmente al estudiante "" &amp; I1037 &amp; "" "" &amp; J1037 &amp; "" "" &amp; G1037 &amp; "" "" &amp; H1037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AM1037 &amp; ""'. Diferencias por área: Matemáticas ("" &amp; AQ1037 &amp; ""), Ciencias Natura"&amp;"les ("" &amp; AR1037 &amp; ""), Sociales ("" &amp; AS1037 &amp; ""), Lectura Crítica ("" &amp; AT1037 &amp; "") e Inglés ("" &amp; AU1037 &amp; ""). Variación en posición: grupo ("" &amp; AN1037 &amp; ""), grado ("" &amp; AO1037 &amp; "") y media ("" &amp; AP1037 &amp; ""). Puntajes Primer Simulacro: Global "" &amp; K1037 &amp; "", Mat "" &amp; "&amp;"O4 &amp; "", Cien "" &amp; P1037 &amp; "", Soc "" &amp; Q1037 &amp; "", Lec "" &amp; R1037 &amp; "", Ing "" &amp; S1037 &amp; "". Puntajes Segundo Simulacro: Global "" &amp; Y1037 &amp; "", Mat "" &amp; AC1037 &amp; "", Cien "" &amp; AD1037 &amp; "", Soc "" &amp; AE1037 &amp; "", Lec "" &amp; AF1037 &amp; "", Ing "" &amp; AG1037 &amp; "". Escribe un mensaje motivador"&amp;" y breve (máximo 4 líneas)."")
"),"=AI(""Actúa como un tutor académico y dirígete personalmente al estudiante "" &amp; I1037 &amp; "" "" &amp; J1037 &amp; "" "" &amp; G1037 &amp; "" "" &amp; H1037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AM1037 &amp; ""'. Diferencias por área: Matemáticas ("" &amp; AQ1037 &amp; ""), Ciencias Natur"&amp;"ales ("" &amp; AR1037 &amp; ""), Sociales ("" &amp; AS1037 &amp; ""), Lectura Crítica ("" &amp; AT1037 &amp; "") e Inglés ("" &amp; AU1037 &amp; ""). Variación en posición: grupo ("" &amp; AN1037 &amp; ""), grado ("" &amp; AO1037 &amp; "") y media ("" &amp; AP1037 &amp; ""). Puntajes Primer Simulacro: Global "" &amp; K1037 &amp; "", Mat "" &amp;"&amp;" O1037 &amp; "", Cien "" &amp; P1037 &amp; "", Soc "" &amp; Q1037 &amp; "", Lec "" &amp; R1037 &amp; "", Ing "" &amp; S1037 &amp; "". Puntajes Segundo Simulacro: Global "" &amp; Y1037 &amp; "", Mat "" &amp; AC1037 &amp; "", Cien "" &amp; AD1037 &amp; "", Soc "" &amp; AE1037 &amp; "", Lec "" &amp; AF1037 &amp; "", Ing "" &amp; AG1037 &amp; "". Escribe un mensaje motivado"&amp;"r y breve (máximo 4 líneas)."")
")</f>
        <v/>
      </c>
    </row>
    <row r="1038" ht="15.75" customHeight="1" s="42">
      <c r="A1038" s="93" t="n"/>
      <c r="B1038" s="94" t="inlineStr">
        <is>
          <t>Bachillerato</t>
        </is>
      </c>
      <c r="C1038" s="94" t="n">
        <v>601</v>
      </c>
      <c r="D1038" s="94" t="n"/>
      <c r="E1038" s="95" t="n"/>
      <c r="F1038" s="96">
        <f>TRIM(G1038&amp;" "&amp;H1038&amp;" "&amp;I1038&amp;" "&amp;J1038)</f>
        <v/>
      </c>
      <c r="G1038" s="94" t="inlineStr">
        <is>
          <t>Rivera</t>
        </is>
      </c>
      <c r="H1038" s="94" t="inlineStr">
        <is>
          <t>Aguinaga</t>
        </is>
      </c>
      <c r="I1038" s="94" t="inlineStr">
        <is>
          <t>John</t>
        </is>
      </c>
      <c r="J1038" s="97" t="inlineStr">
        <is>
          <t>Alexander</t>
        </is>
      </c>
      <c r="K1038" s="98">
        <f>IF(SUM(O1038:S1038)=0, "", ROUND(((O1038*3+P1038*3+Q1038*3+R1038*3+S1038*1)/13)*5,0))</f>
        <v/>
      </c>
      <c r="L1038" s="99">
        <f>IF(OR($C1038="",K1038=""),"",COUNTIFS($C$4:$C$1500,$C1038,K$4:K$1500,"&gt;"&amp;K1038)+1)</f>
        <v/>
      </c>
      <c r="M1038" s="99">
        <f>IF(OR($C1038="",K1038=""),"",IF(AND($C1038&gt;=1001,$C1038&lt;=1005),COUNTIFS($C$4:$C$1500,"&gt;=1001",$C$4:$C$1500,"&lt;=1005",K$4:K$1500,"&gt;"&amp;K1038)+1,IF(AND($C1038&gt;=1101,$C1038&lt;=1105),COUNTIFS($C$4:$C$1500,"&gt;=1101",$C$4:$C$1500,"&lt;=1105",K$4:K$1500,"&gt;"&amp;K1038)+1,IF(AND($C1038&gt;=901,$C1038&lt;=905),COUNTIFS($C$4:$C$1500,"&gt;=901",$C$4:$C$1500,"&lt;=905",K$4:K$1500,"&gt;"&amp;K1038)+1,IF(AND($C1038&gt;=801,$C1038&lt;=805),COUNTIFS($C$4:$C$1500,"&gt;=801",$C$4:$C$1500,"&lt;=805",K$4:K$1500,"&gt;"&amp;K1038)+1,IF(AND($C1038&gt;=701,$C1038&lt;=705),COUNTIFS($C$4:$C$1500,"&gt;=701",$C$4:$C$1500,"&lt;=705",K$4:K$1500,"&gt;"&amp;K1038)+1,IF(AND($C1038&gt;=601,$C1038&lt;=606),COUNTIFS($C$4:$C$1500,"&gt;=601",$C$4:$C$1500,"&lt;=606",K$4:K$1500,"&gt;"&amp;K1038)+1,"")))))))</f>
        <v/>
      </c>
      <c r="N1038" s="99">
        <f>IF(OR($C1038="",K1038=""),"",IF(OR(AND($C1038&gt;=1001,$C1038&lt;=1005),AND($C1038&gt;=1101,$C1038&lt;=1105)),COUNTIFS($C$4:$C$1500,"&gt;=1001",$C$4:$C$1500,"&lt;=1005",K$4:K$1500,"&gt;"&amp;K1038)+COUNTIFS($C$4:$C$1500,"&gt;=1101",$C$4:$C$1500,"&lt;=1105",K$4:K$1500,"&gt;"&amp;K1038)+1,""))</f>
        <v/>
      </c>
      <c r="O1038" s="94" t="n"/>
      <c r="P1038" s="94" t="n"/>
      <c r="Q1038" s="94" t="n"/>
      <c r="R1038" s="94" t="n"/>
      <c r="S1038" s="94" t="n"/>
      <c r="T1038" s="99">
        <f>IF(AND(O1038&gt;0,O1038&lt;36),1,IF(AND(O1038&gt;=36,O1038&lt;51),2,IF(AND(O1038&gt;=51,O1038&lt;71),3,IF(AND(O1038&gt;=71,O1038&lt;=100),4,))))</f>
        <v/>
      </c>
      <c r="U1038" s="99">
        <f>IF(AND(P1038&gt;0,P1038&lt;41),1,IF(AND(P1038&gt;=41,P1038&lt;56),2,IF(AND(P1038&gt;=56,P1038&lt;71),3,IF(AND(P1038&gt;=71,P1038&lt;=100),4,))))</f>
        <v/>
      </c>
      <c r="V1038" s="99">
        <f>IF(AND(Q1038&gt;0,Q1038&lt;41),1,IF(AND(Q1038&gt;=41,Q1038&lt;56),2,IF(AND(Q1038&gt;=56,Q1038&lt;71),3,IF(AND(Q1038&gt;=71,Q1038&lt;=100),4,))))</f>
        <v/>
      </c>
      <c r="W1038" s="99">
        <f>IF(AND(R1038&gt;0,R1038&lt;36),1,IF(AND(R1038&gt;=36,R1038&lt;51),2,IF(AND(R1038&gt;=51,R1038&lt;66),3,IF(AND(R1038&gt;=66,R1038&lt;=100),4,))))</f>
        <v/>
      </c>
      <c r="X1038" s="100">
        <f>IF(AND(S1038&gt;0,S1038&lt;37),1,IF(AND(S1038&gt;=37,S1038&lt;58),2,IF(AND(S1038&gt;=58,S1038&lt;71),3,IF(AND(S1038&gt;=71,S1038&lt;=100),4,))))</f>
        <v/>
      </c>
      <c r="Y1038" s="101">
        <f>IF(SUM(AC1038:AG1038)=0, "", ROUND(((AC1038*3+AD1038*3+AE1038*3+AF1038*3+AG1038*1)/13)*5,0))</f>
        <v/>
      </c>
      <c r="Z1038" s="99">
        <f>IF(OR($C1038="",Y1038=""),"",COUNTIFS($C$4:$C$1500,$C1038,Y$4:Y$1500,"&gt;"&amp;Y1038)+1)</f>
        <v/>
      </c>
      <c r="AA1038" s="99">
        <f>IF(OR($C1038="",Y1038=""),"",IF(AND($C1038&gt;=1001,$C1038&lt;=1005),COUNTIFS($C$4:$C$1500,"&gt;=1001",$C$4:$C$1500,"&lt;=1005",Y$4:Y$1500,"&gt;"&amp;Y1038)+1,IF(AND($C1038&gt;=1101,$C1038&lt;=1105),COUNTIFS($C$4:$C$1500,"&gt;=1101",$C$4:$C$1500,"&lt;=1105",Y$4:Y$1500,"&gt;"&amp;Y1038)+1,IF(AND($C1038&gt;=901,$C1038&lt;=905),COUNTIFS($C$4:$C$1500,"&gt;=901",$C$4:$C$1500,"&lt;=905",Y$4:Y$1500,"&gt;"&amp;Y1038)+1,IF(AND($C1038&gt;=801,$C1038&lt;=805),COUNTIFS($C$4:$C$1500,"&gt;=801",$C$4:$C$1500,"&lt;=805",Y$4:Y$1500,"&gt;"&amp;Y1038)+1,IF(AND($C1038&gt;=701,$C1038&lt;=705),COUNTIFS($C$4:$C$1500,"&gt;=701",$C$4:$C$1500,"&lt;=705",Y$4:Y$1500,"&gt;"&amp;Y1038)+1,IF(AND($C1038&gt;=601,$C1038&lt;=606),COUNTIFS($C$4:$C$1500,"&gt;=601",$C$4:$C$1500,"&lt;=606",Y$4:Y$1500,"&gt;"&amp;Y1038)+1,"")))))))</f>
        <v/>
      </c>
      <c r="AB1038" s="99">
        <f>IF(OR($C1038="",Y1038=""),"",IF(OR(AND($C1038&gt;=1001,$C1038&lt;=1005),AND($C1038&gt;=1101,$C1038&lt;=1105)),COUNTIFS($C$4:$C$1500,"&gt;=1001",$C$4:$C$1500,"&lt;=1005",Y$4:Y$1500,"&gt;"&amp;Y1038)+COUNTIFS($C$4:$C$1500,"&gt;=1101",$C$4:$C$1500,"&lt;=1105",Y$4:Y$1500,"&gt;"&amp;Y1038)+1,""))</f>
        <v/>
      </c>
      <c r="AC1038" s="94" t="n">
        <v>27.5</v>
      </c>
      <c r="AD1038" s="94" t="n">
        <v>76.90000000000001</v>
      </c>
      <c r="AE1038" s="94" t="n">
        <v>52.25</v>
      </c>
      <c r="AF1038" s="94" t="n">
        <v>65.63</v>
      </c>
      <c r="AG1038" s="94" t="n">
        <v>45.83</v>
      </c>
      <c r="AH1038" s="99">
        <f>IF(AND(AC1038&gt;0,AC1038&lt;36),1,IF(AND(AC1038&gt;=36,AC1038&lt;51),2,IF(AND(AC1038&gt;=51,AC1038&lt;71),3,IF(AND(AC1038&gt;=71,AC1038&lt;=100),4,))))</f>
        <v/>
      </c>
      <c r="AI1038" s="99">
        <f>IF(AND(AD1038&gt;0,AD1038&lt;41),1,IF(AND(AD1038&gt;=41,AD1038&lt;56),2,IF(AND(AD1038&gt;=56,AD1038&lt;71),3,IF(AND(AD1038&gt;=71,AD1038&lt;=100),4,))))</f>
        <v/>
      </c>
      <c r="AJ1038" s="99">
        <f>IF(AND(AE1038&gt;0,AE1038&lt;41),1,IF(AND(AE1038&gt;=41,AE1038&lt;56),2,IF(AND(AE1038&gt;=56,AE1038&lt;71),3,IF(AND(AE1038&gt;=71,AE1038&lt;=100),4,))))</f>
        <v/>
      </c>
      <c r="AK1038" s="99">
        <f>IF(AND(AF1038&gt;0,AF1038&lt;36),1,IF(AND(AF1038&gt;=36,AF1038&lt;51),2,IF(AND(AF1038&gt;=51,AF1038&lt;66),3,IF(AND(AF1038&gt;=66,AF1038&lt;=100),4,))))</f>
        <v/>
      </c>
      <c r="AL1038" s="100">
        <f>IF(AND(AG1038&gt;0,AG1038&lt;37),1,IF(AND(AG1038&gt;=37,AG1038&lt;58),2,IF(AND(AG1038&gt;=58,AG1038&lt;71),3,IF(AND(AG1038&gt;=71,AG1038&lt;=100),4,))))</f>
        <v/>
      </c>
      <c r="AM1038" s="101">
        <f>IF((Y1038&lt;&gt;"")*(K1038&lt;&gt;""),Y1038-K1038,"")</f>
        <v/>
      </c>
      <c r="AN1038" s="99">
        <f>IF((Z1038&lt;&gt;"")*(L1038&lt;&gt;""),Z1038-L1038,"")</f>
        <v/>
      </c>
      <c r="AO1038" s="99">
        <f>IF((AA1038&lt;&gt;"")*(M1038&lt;&gt;""),AA1038-M1038,"")</f>
        <v/>
      </c>
      <c r="AP1038" s="99">
        <f>IF((AB1038&lt;&gt;"")*(N1038&lt;&gt;""),AB1038-N1038,"")</f>
        <v/>
      </c>
      <c r="AQ1038" s="94">
        <f>IF((AC1038&lt;&gt;"")*(O1038&lt;&gt;""),AC1038-O1038,"")</f>
        <v/>
      </c>
      <c r="AR1038" s="94">
        <f>IF((AD1038&lt;&gt;"")*(P1038&lt;&gt;""),AD1038-P1038,"")</f>
        <v/>
      </c>
      <c r="AS1038" s="94">
        <f>IF((AE1038&lt;&gt;"")*(Q1038&lt;&gt;""),AE1038-Q1038,"")</f>
        <v/>
      </c>
      <c r="AT1038" s="94">
        <f>IF((AF1038&lt;&gt;"")*(R1038&lt;&gt;""),AF1038-R1038,"")</f>
        <v/>
      </c>
      <c r="AU1038" s="94">
        <f>IF((AG1038&lt;&gt;"")*(S1038&lt;&gt;""),AG1038-S1038,"")</f>
        <v/>
      </c>
      <c r="AV1038" s="99">
        <f>IF((AH1038&lt;&gt;"")*(T1038&lt;&gt;""),AH1038-T1038,"")</f>
        <v/>
      </c>
      <c r="AW1038" s="99">
        <f>IF((AI1038&lt;&gt;"")*(U1038&lt;&gt;""),AI1038-U1038,"")</f>
        <v/>
      </c>
      <c r="AX1038" s="99">
        <f>IF((AJ1038&lt;&gt;"")*(V1038&lt;&gt;""),AJ1038-V1038,"")</f>
        <v/>
      </c>
      <c r="AY1038" s="99">
        <f>IF((AK1038&lt;&gt;"")*(W1038&lt;&gt;""),AK1038-W1038,"")</f>
        <v/>
      </c>
      <c r="AZ1038" s="102">
        <f>IF((AL1038&lt;&gt;"")*(X1038&lt;&gt;""),AL1038-X1038,"")</f>
        <v/>
      </c>
      <c r="BA1038" s="50">
        <f>IFERROR(__xludf.dummyfunction("AI(""Actúa como un tutor académico y dirígete personalmente al estudiante "" &amp; I1038 &amp; "" "" &amp; J1038 &amp; "" "" &amp; G1038 &amp; "" "" &amp; H1038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AM1038 &amp; ""'. Diferencias por área: Matemáticas ("" &amp; AQ1038 &amp; ""), Ciencias Natura"&amp;"les ("" &amp; AR1038 &amp; ""), Sociales ("" &amp; AS1038 &amp; ""), Lectura Crítica ("" &amp; AT1038 &amp; "") e Inglés ("" &amp; AU1038 &amp; ""). Variación en posición: grupo ("" &amp; AN1038 &amp; ""), grado ("" &amp; AO1038 &amp; "") y media ("" &amp; AP1038 &amp; ""). Puntajes Primer Simulacro: Global "" &amp; K1038 &amp; "", Mat "" &amp; "&amp;"O4 &amp; "", Cien "" &amp; P1038 &amp; "", Soc "" &amp; Q1038 &amp; "", Lec "" &amp; R1038 &amp; "", Ing "" &amp; S1038 &amp; "". Puntajes Segundo Simulacro: Global "" &amp; Y1038 &amp; "", Mat "" &amp; AC1038 &amp; "", Cien "" &amp; AD1038 &amp; "", Soc "" &amp; AE1038 &amp; "", Lec "" &amp; AF1038 &amp; "", Ing "" &amp; AG1038 &amp; "". Escribe un mensaje motivador"&amp;" y breve (máximo 4 líneas)."")
"),"=AI(""Actúa como un tutor académico y dirígete personalmente al estudiante "" &amp; I1038 &amp; "" "" &amp; J1038 &amp; "" "" &amp; G1038 &amp; "" "" &amp; H1038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AM1038 &amp; ""'. Diferencias por área: Matemáticas ("" &amp; AQ1038 &amp; ""), Ciencias Natur"&amp;"ales ("" &amp; AR1038 &amp; ""), Sociales ("" &amp; AS1038 &amp; ""), Lectura Crítica ("" &amp; AT1038 &amp; "") e Inglés ("" &amp; AU1038 &amp; ""). Variación en posición: grupo ("" &amp; AN1038 &amp; ""), grado ("" &amp; AO1038 &amp; "") y media ("" &amp; AP1038 &amp; ""). Puntajes Primer Simulacro: Global "" &amp; K1038 &amp; "", Mat "" &amp;"&amp;" O1038 &amp; "", Cien "" &amp; P1038 &amp; "", Soc "" &amp; Q1038 &amp; "", Lec "" &amp; R1038 &amp; "", Ing "" &amp; S1038 &amp; "". Puntajes Segundo Simulacro: Global "" &amp; Y1038 &amp; "", Mat "" &amp; AC1038 &amp; "", Cien "" &amp; AD1038 &amp; "", Soc "" &amp; AE1038 &amp; "", Lec "" &amp; AF1038 &amp; "", Ing "" &amp; AG1038 &amp; "". Escribe un mensaje motivado"&amp;"r y breve (máximo 4 líneas)."")
")</f>
        <v/>
      </c>
    </row>
    <row r="1039" ht="15.75" customHeight="1" s="42">
      <c r="A1039" s="93" t="n"/>
      <c r="B1039" s="94" t="inlineStr">
        <is>
          <t>Bachillerato</t>
        </is>
      </c>
      <c r="C1039" s="94" t="n">
        <v>603</v>
      </c>
      <c r="D1039" s="94" t="n"/>
      <c r="E1039" s="95" t="n"/>
      <c r="F1039" s="96">
        <f>TRIM(G1039&amp;" "&amp;H1039&amp;" "&amp;I1039&amp;" "&amp;J1039)</f>
        <v/>
      </c>
      <c r="G1039" s="94" t="inlineStr">
        <is>
          <t>Estrada</t>
        </is>
      </c>
      <c r="H1039" s="94" t="inlineStr">
        <is>
          <t>Castro</t>
        </is>
      </c>
      <c r="I1039" s="94" t="inlineStr">
        <is>
          <t>Elieth</t>
        </is>
      </c>
      <c r="J1039" s="97" t="inlineStr">
        <is>
          <t>Camila</t>
        </is>
      </c>
      <c r="K1039" s="98">
        <f>IF(SUM(O1039:S1039)=0, "", ROUND(((O1039*3+P1039*3+Q1039*3+R1039*3+S1039*1)/13)*5,0))</f>
        <v/>
      </c>
      <c r="L1039" s="99">
        <f>IF(OR($C1039="",K1039=""),"",COUNTIFS($C$4:$C$1500,$C1039,K$4:K$1500,"&gt;"&amp;K1039)+1)</f>
        <v/>
      </c>
      <c r="M1039" s="99">
        <f>IF(OR($C1039="",K1039=""),"",IF(AND($C1039&gt;=1001,$C1039&lt;=1005),COUNTIFS($C$4:$C$1500,"&gt;=1001",$C$4:$C$1500,"&lt;=1005",K$4:K$1500,"&gt;"&amp;K1039)+1,IF(AND($C1039&gt;=1101,$C1039&lt;=1105),COUNTIFS($C$4:$C$1500,"&gt;=1101",$C$4:$C$1500,"&lt;=1105",K$4:K$1500,"&gt;"&amp;K1039)+1,IF(AND($C1039&gt;=901,$C1039&lt;=905),COUNTIFS($C$4:$C$1500,"&gt;=901",$C$4:$C$1500,"&lt;=905",K$4:K$1500,"&gt;"&amp;K1039)+1,IF(AND($C1039&gt;=801,$C1039&lt;=805),COUNTIFS($C$4:$C$1500,"&gt;=801",$C$4:$C$1500,"&lt;=805",K$4:K$1500,"&gt;"&amp;K1039)+1,IF(AND($C1039&gt;=701,$C1039&lt;=705),COUNTIFS($C$4:$C$1500,"&gt;=701",$C$4:$C$1500,"&lt;=705",K$4:K$1500,"&gt;"&amp;K1039)+1,IF(AND($C1039&gt;=601,$C1039&lt;=606),COUNTIFS($C$4:$C$1500,"&gt;=601",$C$4:$C$1500,"&lt;=606",K$4:K$1500,"&gt;"&amp;K1039)+1,"")))))))</f>
        <v/>
      </c>
      <c r="N1039" s="99">
        <f>IF(OR($C1039="",K1039=""),"",IF(OR(AND($C1039&gt;=1001,$C1039&lt;=1005),AND($C1039&gt;=1101,$C1039&lt;=1105)),COUNTIFS($C$4:$C$1500,"&gt;=1001",$C$4:$C$1500,"&lt;=1005",K$4:K$1500,"&gt;"&amp;K1039)+COUNTIFS($C$4:$C$1500,"&gt;=1101",$C$4:$C$1500,"&lt;=1105",K$4:K$1500,"&gt;"&amp;K1039)+1,""))</f>
        <v/>
      </c>
      <c r="O1039" s="94" t="n"/>
      <c r="P1039" s="94" t="n"/>
      <c r="Q1039" s="94" t="n"/>
      <c r="R1039" s="94" t="n"/>
      <c r="S1039" s="94" t="n"/>
      <c r="T1039" s="99">
        <f>IF(AND(O1039&gt;0,O1039&lt;36),1,IF(AND(O1039&gt;=36,O1039&lt;51),2,IF(AND(O1039&gt;=51,O1039&lt;71),3,IF(AND(O1039&gt;=71,O1039&lt;=100),4,))))</f>
        <v/>
      </c>
      <c r="U1039" s="99">
        <f>IF(AND(P1039&gt;0,P1039&lt;41),1,IF(AND(P1039&gt;=41,P1039&lt;56),2,IF(AND(P1039&gt;=56,P1039&lt;71),3,IF(AND(P1039&gt;=71,P1039&lt;=100),4,))))</f>
        <v/>
      </c>
      <c r="V1039" s="99">
        <f>IF(AND(Q1039&gt;0,Q1039&lt;41),1,IF(AND(Q1039&gt;=41,Q1039&lt;56),2,IF(AND(Q1039&gt;=56,Q1039&lt;71),3,IF(AND(Q1039&gt;=71,Q1039&lt;=100),4,))))</f>
        <v/>
      </c>
      <c r="W1039" s="99">
        <f>IF(AND(R1039&gt;0,R1039&lt;36),1,IF(AND(R1039&gt;=36,R1039&lt;51),2,IF(AND(R1039&gt;=51,R1039&lt;66),3,IF(AND(R1039&gt;=66,R1039&lt;=100),4,))))</f>
        <v/>
      </c>
      <c r="X1039" s="100">
        <f>IF(AND(S1039&gt;0,S1039&lt;37),1,IF(AND(S1039&gt;=37,S1039&lt;58),2,IF(AND(S1039&gt;=58,S1039&lt;71),3,IF(AND(S1039&gt;=71,S1039&lt;=100),4,))))</f>
        <v/>
      </c>
      <c r="Y1039" s="101">
        <f>IF(SUM(AC1039:AG1039)=0, "", ROUND(((AC1039*3+AD1039*3+AE1039*3+AF1039*3+AG1039*1)/13)*5,0))</f>
        <v/>
      </c>
      <c r="Z1039" s="99">
        <f>IF(OR($C1039="",Y1039=""),"",COUNTIFS($C$4:$C$1500,$C1039,Y$4:Y$1500,"&gt;"&amp;Y1039)+1)</f>
        <v/>
      </c>
      <c r="AA1039" s="99">
        <f>IF(OR($C1039="",Y1039=""),"",IF(AND($C1039&gt;=1001,$C1039&lt;=1005),COUNTIFS($C$4:$C$1500,"&gt;=1001",$C$4:$C$1500,"&lt;=1005",Y$4:Y$1500,"&gt;"&amp;Y1039)+1,IF(AND($C1039&gt;=1101,$C1039&lt;=1105),COUNTIFS($C$4:$C$1500,"&gt;=1101",$C$4:$C$1500,"&lt;=1105",Y$4:Y$1500,"&gt;"&amp;Y1039)+1,IF(AND($C1039&gt;=901,$C1039&lt;=905),COUNTIFS($C$4:$C$1500,"&gt;=901",$C$4:$C$1500,"&lt;=905",Y$4:Y$1500,"&gt;"&amp;Y1039)+1,IF(AND($C1039&gt;=801,$C1039&lt;=805),COUNTIFS($C$4:$C$1500,"&gt;=801",$C$4:$C$1500,"&lt;=805",Y$4:Y$1500,"&gt;"&amp;Y1039)+1,IF(AND($C1039&gt;=701,$C1039&lt;=705),COUNTIFS($C$4:$C$1500,"&gt;=701",$C$4:$C$1500,"&lt;=705",Y$4:Y$1500,"&gt;"&amp;Y1039)+1,IF(AND($C1039&gt;=601,$C1039&lt;=606),COUNTIFS($C$4:$C$1500,"&gt;=601",$C$4:$C$1500,"&lt;=606",Y$4:Y$1500,"&gt;"&amp;Y1039)+1,"")))))))</f>
        <v/>
      </c>
      <c r="AB1039" s="99">
        <f>IF(OR($C1039="",Y1039=""),"",IF(OR(AND($C1039&gt;=1001,$C1039&lt;=1005),AND($C1039&gt;=1101,$C1039&lt;=1105)),COUNTIFS($C$4:$C$1500,"&gt;=1001",$C$4:$C$1500,"&lt;=1005",Y$4:Y$1500,"&gt;"&amp;Y1039)+COUNTIFS($C$4:$C$1500,"&gt;=1101",$C$4:$C$1500,"&lt;=1105",Y$4:Y$1500,"&gt;"&amp;Y1039)+1,""))</f>
        <v/>
      </c>
      <c r="AC1039" s="94" t="n">
        <v>24.75</v>
      </c>
      <c r="AD1039" s="94" t="n">
        <v>17.56</v>
      </c>
      <c r="AE1039" s="94" t="n">
        <v>22.13</v>
      </c>
      <c r="AF1039" s="94" t="n">
        <v>21.88</v>
      </c>
      <c r="AG1039" s="94" t="n">
        <v>23.96</v>
      </c>
      <c r="AH1039" s="99">
        <f>IF(AND(AC1039&gt;0,AC1039&lt;36),1,IF(AND(AC1039&gt;=36,AC1039&lt;51),2,IF(AND(AC1039&gt;=51,AC1039&lt;71),3,IF(AND(AC1039&gt;=71,AC1039&lt;=100),4,))))</f>
        <v/>
      </c>
      <c r="AI1039" s="99">
        <f>IF(AND(AD1039&gt;0,AD1039&lt;41),1,IF(AND(AD1039&gt;=41,AD1039&lt;56),2,IF(AND(AD1039&gt;=56,AD1039&lt;71),3,IF(AND(AD1039&gt;=71,AD1039&lt;=100),4,))))</f>
        <v/>
      </c>
      <c r="AJ1039" s="99">
        <f>IF(AND(AE1039&gt;0,AE1039&lt;41),1,IF(AND(AE1039&gt;=41,AE1039&lt;56),2,IF(AND(AE1039&gt;=56,AE1039&lt;71),3,IF(AND(AE1039&gt;=71,AE1039&lt;=100),4,))))</f>
        <v/>
      </c>
      <c r="AK1039" s="99">
        <f>IF(AND(AF1039&gt;0,AF1039&lt;36),1,IF(AND(AF1039&gt;=36,AF1039&lt;51),2,IF(AND(AF1039&gt;=51,AF1039&lt;66),3,IF(AND(AF1039&gt;=66,AF1039&lt;=100),4,))))</f>
        <v/>
      </c>
      <c r="AL1039" s="100">
        <f>IF(AND(AG1039&gt;0,AG1039&lt;37),1,IF(AND(AG1039&gt;=37,AG1039&lt;58),2,IF(AND(AG1039&gt;=58,AG1039&lt;71),3,IF(AND(AG1039&gt;=71,AG1039&lt;=100),4,))))</f>
        <v/>
      </c>
      <c r="AM1039" s="101">
        <f>IF((Y1039&lt;&gt;"")*(K1039&lt;&gt;""),Y1039-K1039,"")</f>
        <v/>
      </c>
      <c r="AN1039" s="99">
        <f>IF((Z1039&lt;&gt;"")*(L1039&lt;&gt;""),Z1039-L1039,"")</f>
        <v/>
      </c>
      <c r="AO1039" s="99">
        <f>IF((AA1039&lt;&gt;"")*(M1039&lt;&gt;""),AA1039-M1039,"")</f>
        <v/>
      </c>
      <c r="AP1039" s="99">
        <f>IF((AB1039&lt;&gt;"")*(N1039&lt;&gt;""),AB1039-N1039,"")</f>
        <v/>
      </c>
      <c r="AQ1039" s="94">
        <f>IF((AC1039&lt;&gt;"")*(O1039&lt;&gt;""),AC1039-O1039,"")</f>
        <v/>
      </c>
      <c r="AR1039" s="94">
        <f>IF((AD1039&lt;&gt;"")*(P1039&lt;&gt;""),AD1039-P1039,"")</f>
        <v/>
      </c>
      <c r="AS1039" s="94">
        <f>IF((AE1039&lt;&gt;"")*(Q1039&lt;&gt;""),AE1039-Q1039,"")</f>
        <v/>
      </c>
      <c r="AT1039" s="94">
        <f>IF((AF1039&lt;&gt;"")*(R1039&lt;&gt;""),AF1039-R1039,"")</f>
        <v/>
      </c>
      <c r="AU1039" s="94">
        <f>IF((AG1039&lt;&gt;"")*(S1039&lt;&gt;""),AG1039-S1039,"")</f>
        <v/>
      </c>
      <c r="AV1039" s="99">
        <f>IF((AH1039&lt;&gt;"")*(T1039&lt;&gt;""),AH1039-T1039,"")</f>
        <v/>
      </c>
      <c r="AW1039" s="99">
        <f>IF((AI1039&lt;&gt;"")*(U1039&lt;&gt;""),AI1039-U1039,"")</f>
        <v/>
      </c>
      <c r="AX1039" s="99">
        <f>IF((AJ1039&lt;&gt;"")*(V1039&lt;&gt;""),AJ1039-V1039,"")</f>
        <v/>
      </c>
      <c r="AY1039" s="99">
        <f>IF((AK1039&lt;&gt;"")*(W1039&lt;&gt;""),AK1039-W1039,"")</f>
        <v/>
      </c>
      <c r="AZ1039" s="102">
        <f>IF((AL1039&lt;&gt;"")*(X1039&lt;&gt;""),AL1039-X1039,"")</f>
        <v/>
      </c>
      <c r="BA1039" s="50">
        <f>IFERROR(__xludf.dummyfunction("AI(""Actúa como un tutor académico y dirígete personalmente al estudiante "" &amp; I1039 &amp; "" "" &amp; J1039 &amp; "" "" &amp; G1039 &amp; "" "" &amp; H1039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AM1039 &amp; ""'. Diferencias por área: Matemáticas ("" &amp; AQ1039 &amp; ""), Ciencias Natura"&amp;"les ("" &amp; AR1039 &amp; ""), Sociales ("" &amp; AS1039 &amp; ""), Lectura Crítica ("" &amp; AT1039 &amp; "") e Inglés ("" &amp; AU1039 &amp; ""). Variación en posición: grupo ("" &amp; AN1039 &amp; ""), grado ("" &amp; AO1039 &amp; "") y media ("" &amp; AP1039 &amp; ""). Puntajes Primer Simulacro: Global "" &amp; K1039 &amp; "", Mat "" &amp; "&amp;"O4 &amp; "", Cien "" &amp; P1039 &amp; "", Soc "" &amp; Q1039 &amp; "", Lec "" &amp; R1039 &amp; "", Ing "" &amp; S1039 &amp; "". Puntajes Segundo Simulacro: Global "" &amp; Y1039 &amp; "", Mat "" &amp; AC1039 &amp; "", Cien "" &amp; AD1039 &amp; "", Soc "" &amp; AE1039 &amp; "", Lec "" &amp; AF1039 &amp; "", Ing "" &amp; AG1039 &amp; "". Escribe un mensaje motivador"&amp;" y breve (máximo 4 líneas)."")
"),"=AI(""Actúa como un tutor académico y dirígete personalmente al estudiante "" &amp; I1039 &amp; "" "" &amp; J1039 &amp; "" "" &amp; G1039 &amp; "" "" &amp; H1039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AM1039 &amp; ""'. Diferencias por área: Matemáticas ("" &amp; AQ1039 &amp; ""), Ciencias Natur"&amp;"ales ("" &amp; AR1039 &amp; ""), Sociales ("" &amp; AS1039 &amp; ""), Lectura Crítica ("" &amp; AT1039 &amp; "") e Inglés ("" &amp; AU1039 &amp; ""). Variación en posición: grupo ("" &amp; AN1039 &amp; ""), grado ("" &amp; AO1039 &amp; "") y media ("" &amp; AP1039 &amp; ""). Puntajes Primer Simulacro: Global "" &amp; K1039 &amp; "", Mat "" &amp;"&amp;" O1039 &amp; "", Cien "" &amp; P1039 &amp; "", Soc "" &amp; Q1039 &amp; "", Lec "" &amp; R1039 &amp; "", Ing "" &amp; S1039 &amp; "". Puntajes Segundo Simulacro: Global "" &amp; Y1039 &amp; "", Mat "" &amp; AC1039 &amp; "", Cien "" &amp; AD1039 &amp; "", Soc "" &amp; AE1039 &amp; "", Lec "" &amp; AF1039 &amp; "", Ing "" &amp; AG1039 &amp; "". Escribe un mensaje motivado"&amp;"r y breve (máximo 4 líneas)."")
")</f>
        <v/>
      </c>
    </row>
    <row r="1040" ht="15.75" customHeight="1" s="42">
      <c r="A1040" s="93" t="n"/>
      <c r="B1040" s="94" t="inlineStr">
        <is>
          <t>Bachillerato</t>
        </is>
      </c>
      <c r="C1040" s="94" t="n">
        <v>603</v>
      </c>
      <c r="D1040" s="94" t="n"/>
      <c r="E1040" s="95" t="n"/>
      <c r="F1040" s="96">
        <f>TRIM(G1040&amp;" "&amp;H1040&amp;" "&amp;I1040&amp;" "&amp;J1040)</f>
        <v/>
      </c>
      <c r="G1040" s="94" t="inlineStr">
        <is>
          <t>Ramirez</t>
        </is>
      </c>
      <c r="H1040" s="94" t="inlineStr">
        <is>
          <t>Correa</t>
        </is>
      </c>
      <c r="I1040" s="94" t="inlineStr">
        <is>
          <t>Johan</t>
        </is>
      </c>
      <c r="J1040" s="97" t="inlineStr">
        <is>
          <t>Andrey</t>
        </is>
      </c>
      <c r="K1040" s="98">
        <f>IF(SUM(O1040:S1040)=0, "", ROUND(((O1040*3+P1040*3+Q1040*3+R1040*3+S1040*1)/13)*5,0))</f>
        <v/>
      </c>
      <c r="L1040" s="99">
        <f>IF(OR($C1040="",K1040=""),"",COUNTIFS($C$4:$C$1500,$C1040,K$4:K$1500,"&gt;"&amp;K1040)+1)</f>
        <v/>
      </c>
      <c r="M1040" s="99">
        <f>IF(OR($C1040="",K1040=""),"",IF(AND($C1040&gt;=1001,$C1040&lt;=1005),COUNTIFS($C$4:$C$1500,"&gt;=1001",$C$4:$C$1500,"&lt;=1005",K$4:K$1500,"&gt;"&amp;K1040)+1,IF(AND($C1040&gt;=1101,$C1040&lt;=1105),COUNTIFS($C$4:$C$1500,"&gt;=1101",$C$4:$C$1500,"&lt;=1105",K$4:K$1500,"&gt;"&amp;K1040)+1,IF(AND($C1040&gt;=901,$C1040&lt;=905),COUNTIFS($C$4:$C$1500,"&gt;=901",$C$4:$C$1500,"&lt;=905",K$4:K$1500,"&gt;"&amp;K1040)+1,IF(AND($C1040&gt;=801,$C1040&lt;=805),COUNTIFS($C$4:$C$1500,"&gt;=801",$C$4:$C$1500,"&lt;=805",K$4:K$1500,"&gt;"&amp;K1040)+1,IF(AND($C1040&gt;=701,$C1040&lt;=705),COUNTIFS($C$4:$C$1500,"&gt;=701",$C$4:$C$1500,"&lt;=705",K$4:K$1500,"&gt;"&amp;K1040)+1,IF(AND($C1040&gt;=601,$C1040&lt;=606),COUNTIFS($C$4:$C$1500,"&gt;=601",$C$4:$C$1500,"&lt;=606",K$4:K$1500,"&gt;"&amp;K1040)+1,"")))))))</f>
        <v/>
      </c>
      <c r="N1040" s="99">
        <f>IF(OR($C1040="",K1040=""),"",IF(OR(AND($C1040&gt;=1001,$C1040&lt;=1005),AND($C1040&gt;=1101,$C1040&lt;=1105)),COUNTIFS($C$4:$C$1500,"&gt;=1001",$C$4:$C$1500,"&lt;=1005",K$4:K$1500,"&gt;"&amp;K1040)+COUNTIFS($C$4:$C$1500,"&gt;=1101",$C$4:$C$1500,"&lt;=1105",K$4:K$1500,"&gt;"&amp;K1040)+1,""))</f>
        <v/>
      </c>
      <c r="O1040" s="94" t="n"/>
      <c r="P1040" s="94" t="n"/>
      <c r="Q1040" s="94" t="n"/>
      <c r="R1040" s="94" t="n"/>
      <c r="S1040" s="94" t="n"/>
      <c r="T1040" s="99">
        <f>IF(AND(O1040&gt;0,O1040&lt;36),1,IF(AND(O1040&gt;=36,O1040&lt;51),2,IF(AND(O1040&gt;=51,O1040&lt;71),3,IF(AND(O1040&gt;=71,O1040&lt;=100),4,))))</f>
        <v/>
      </c>
      <c r="U1040" s="99">
        <f>IF(AND(P1040&gt;0,P1040&lt;41),1,IF(AND(P1040&gt;=41,P1040&lt;56),2,IF(AND(P1040&gt;=56,P1040&lt;71),3,IF(AND(P1040&gt;=71,P1040&lt;=100),4,))))</f>
        <v/>
      </c>
      <c r="V1040" s="99">
        <f>IF(AND(Q1040&gt;0,Q1040&lt;41),1,IF(AND(Q1040&gt;=41,Q1040&lt;56),2,IF(AND(Q1040&gt;=56,Q1040&lt;71),3,IF(AND(Q1040&gt;=71,Q1040&lt;=100),4,))))</f>
        <v/>
      </c>
      <c r="W1040" s="99">
        <f>IF(AND(R1040&gt;0,R1040&lt;36),1,IF(AND(R1040&gt;=36,R1040&lt;51),2,IF(AND(R1040&gt;=51,R1040&lt;66),3,IF(AND(R1040&gt;=66,R1040&lt;=100),4,))))</f>
        <v/>
      </c>
      <c r="X1040" s="100">
        <f>IF(AND(S1040&gt;0,S1040&lt;37),1,IF(AND(S1040&gt;=37,S1040&lt;58),2,IF(AND(S1040&gt;=58,S1040&lt;71),3,IF(AND(S1040&gt;=71,S1040&lt;=100),4,))))</f>
        <v/>
      </c>
      <c r="Y1040" s="101">
        <f>IF(SUM(AC1040:AG1040)=0, "", ROUND(((AC1040*3+AD1040*3+AE1040*3+AF1040*3+AG1040*1)/13)*5,0))</f>
        <v/>
      </c>
      <c r="Z1040" s="99">
        <f>IF(OR($C1040="",Y1040=""),"",COUNTIFS($C$4:$C$1500,$C1040,Y$4:Y$1500,"&gt;"&amp;Y1040)+1)</f>
        <v/>
      </c>
      <c r="AA1040" s="99">
        <f>IF(OR($C1040="",Y1040=""),"",IF(AND($C1040&gt;=1001,$C1040&lt;=1005),COUNTIFS($C$4:$C$1500,"&gt;=1001",$C$4:$C$1500,"&lt;=1005",Y$4:Y$1500,"&gt;"&amp;Y1040)+1,IF(AND($C1040&gt;=1101,$C1040&lt;=1105),COUNTIFS($C$4:$C$1500,"&gt;=1101",$C$4:$C$1500,"&lt;=1105",Y$4:Y$1500,"&gt;"&amp;Y1040)+1,IF(AND($C1040&gt;=901,$C1040&lt;=905),COUNTIFS($C$4:$C$1500,"&gt;=901",$C$4:$C$1500,"&lt;=905",Y$4:Y$1500,"&gt;"&amp;Y1040)+1,IF(AND($C1040&gt;=801,$C1040&lt;=805),COUNTIFS($C$4:$C$1500,"&gt;=801",$C$4:$C$1500,"&lt;=805",Y$4:Y$1500,"&gt;"&amp;Y1040)+1,IF(AND($C1040&gt;=701,$C1040&lt;=705),COUNTIFS($C$4:$C$1500,"&gt;=701",$C$4:$C$1500,"&lt;=705",Y$4:Y$1500,"&gt;"&amp;Y1040)+1,IF(AND($C1040&gt;=601,$C1040&lt;=606),COUNTIFS($C$4:$C$1500,"&gt;=601",$C$4:$C$1500,"&lt;=606",Y$4:Y$1500,"&gt;"&amp;Y1040)+1,"")))))))</f>
        <v/>
      </c>
      <c r="AB1040" s="99">
        <f>IF(OR($C1040="",Y1040=""),"",IF(OR(AND($C1040&gt;=1001,$C1040&lt;=1005),AND($C1040&gt;=1101,$C1040&lt;=1105)),COUNTIFS($C$4:$C$1500,"&gt;=1001",$C$4:$C$1500,"&lt;=1005",Y$4:Y$1500,"&gt;"&amp;Y1040)+COUNTIFS($C$4:$C$1500,"&gt;=1101",$C$4:$C$1500,"&lt;=1105",Y$4:Y$1500,"&gt;"&amp;Y1040)+1,""))</f>
        <v/>
      </c>
      <c r="AC1040" s="94" t="n">
        <v>60.5</v>
      </c>
      <c r="AD1040" s="94" t="n">
        <v>73.20999999999999</v>
      </c>
      <c r="AE1040" s="94" t="n">
        <v>75.38</v>
      </c>
      <c r="AF1040" s="94" t="n">
        <v>78.75</v>
      </c>
      <c r="AG1040" s="94" t="n">
        <v>28.75</v>
      </c>
      <c r="AH1040" s="99">
        <f>IF(AND(AC1040&gt;0,AC1040&lt;36),1,IF(AND(AC1040&gt;=36,AC1040&lt;51),2,IF(AND(AC1040&gt;=51,AC1040&lt;71),3,IF(AND(AC1040&gt;=71,AC1040&lt;=100),4,))))</f>
        <v/>
      </c>
      <c r="AI1040" s="99">
        <f>IF(AND(AD1040&gt;0,AD1040&lt;41),1,IF(AND(AD1040&gt;=41,AD1040&lt;56),2,IF(AND(AD1040&gt;=56,AD1040&lt;71),3,IF(AND(AD1040&gt;=71,AD1040&lt;=100),4,))))</f>
        <v/>
      </c>
      <c r="AJ1040" s="99">
        <f>IF(AND(AE1040&gt;0,AE1040&lt;41),1,IF(AND(AE1040&gt;=41,AE1040&lt;56),2,IF(AND(AE1040&gt;=56,AE1040&lt;71),3,IF(AND(AE1040&gt;=71,AE1040&lt;=100),4,))))</f>
        <v/>
      </c>
      <c r="AK1040" s="99">
        <f>IF(AND(AF1040&gt;0,AF1040&lt;36),1,IF(AND(AF1040&gt;=36,AF1040&lt;51),2,IF(AND(AF1040&gt;=51,AF1040&lt;66),3,IF(AND(AF1040&gt;=66,AF1040&lt;=100),4,))))</f>
        <v/>
      </c>
      <c r="AL1040" s="100">
        <f>IF(AND(AG1040&gt;0,AG1040&lt;37),1,IF(AND(AG1040&gt;=37,AG1040&lt;58),2,IF(AND(AG1040&gt;=58,AG1040&lt;71),3,IF(AND(AG1040&gt;=71,AG1040&lt;=100),4,))))</f>
        <v/>
      </c>
      <c r="AM1040" s="101">
        <f>IF((Y1040&lt;&gt;"")*(K1040&lt;&gt;""),Y1040-K1040,"")</f>
        <v/>
      </c>
      <c r="AN1040" s="99">
        <f>IF((Z1040&lt;&gt;"")*(L1040&lt;&gt;""),Z1040-L1040,"")</f>
        <v/>
      </c>
      <c r="AO1040" s="99">
        <f>IF((AA1040&lt;&gt;"")*(M1040&lt;&gt;""),AA1040-M1040,"")</f>
        <v/>
      </c>
      <c r="AP1040" s="99">
        <f>IF((AB1040&lt;&gt;"")*(N1040&lt;&gt;""),AB1040-N1040,"")</f>
        <v/>
      </c>
      <c r="AQ1040" s="94">
        <f>IF((AC1040&lt;&gt;"")*(O1040&lt;&gt;""),AC1040-O1040,"")</f>
        <v/>
      </c>
      <c r="AR1040" s="94">
        <f>IF((AD1040&lt;&gt;"")*(P1040&lt;&gt;""),AD1040-P1040,"")</f>
        <v/>
      </c>
      <c r="AS1040" s="94">
        <f>IF((AE1040&lt;&gt;"")*(Q1040&lt;&gt;""),AE1040-Q1040,"")</f>
        <v/>
      </c>
      <c r="AT1040" s="94">
        <f>IF((AF1040&lt;&gt;"")*(R1040&lt;&gt;""),AF1040-R1040,"")</f>
        <v/>
      </c>
      <c r="AU1040" s="94">
        <f>IF((AG1040&lt;&gt;"")*(S1040&lt;&gt;""),AG1040-S1040,"")</f>
        <v/>
      </c>
      <c r="AV1040" s="99">
        <f>IF((AH1040&lt;&gt;"")*(T1040&lt;&gt;""),AH1040-T1040,"")</f>
        <v/>
      </c>
      <c r="AW1040" s="99">
        <f>IF((AI1040&lt;&gt;"")*(U1040&lt;&gt;""),AI1040-U1040,"")</f>
        <v/>
      </c>
      <c r="AX1040" s="99">
        <f>IF((AJ1040&lt;&gt;"")*(V1040&lt;&gt;""),AJ1040-V1040,"")</f>
        <v/>
      </c>
      <c r="AY1040" s="99">
        <f>IF((AK1040&lt;&gt;"")*(W1040&lt;&gt;""),AK1040-W1040,"")</f>
        <v/>
      </c>
      <c r="AZ1040" s="102">
        <f>IF((AL1040&lt;&gt;"")*(X1040&lt;&gt;""),AL1040-X1040,"")</f>
        <v/>
      </c>
      <c r="BA1040" s="50">
        <f>IFERROR(__xludf.dummyfunction("AI(""Actúa como un tutor académico y dirígete personalmente al estudiante "" &amp; I1040 &amp; "" "" &amp; J1040 &amp; "" "" &amp; G1040 &amp; "" "" &amp; H1040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AM1040 &amp; ""'. Diferencias por área: Matemáticas ("" &amp; AQ1040 &amp; ""), Ciencias Natura"&amp;"les ("" &amp; AR1040 &amp; ""), Sociales ("" &amp; AS1040 &amp; ""), Lectura Crítica ("" &amp; AT1040 &amp; "") e Inglés ("" &amp; AU1040 &amp; ""). Variación en posición: grupo ("" &amp; AN1040 &amp; ""), grado ("" &amp; AO1040 &amp; "") y media ("" &amp; AP1040 &amp; ""). Puntajes Primer Simulacro: Global "" &amp; K1040 &amp; "", Mat "" &amp; "&amp;"O4 &amp; "", Cien "" &amp; P1040 &amp; "", Soc "" &amp; Q1040 &amp; "", Lec "" &amp; R1040 &amp; "", Ing "" &amp; S1040 &amp; "". Puntajes Segundo Simulacro: Global "" &amp; Y1040 &amp; "", Mat "" &amp; AC1040 &amp; "", Cien "" &amp; AD1040 &amp; "", Soc "" &amp; AE1040 &amp; "", Lec "" &amp; AF1040 &amp; "", Ing "" &amp; AG1040 &amp; "". Escribe un mensaje motivador"&amp;" y breve (máximo 4 líneas)."")
"),"=AI(""Actúa como un tutor académico y dirígete personalmente al estudiante "" &amp; I1040 &amp; "" "" &amp; J1040 &amp; "" "" &amp; G1040 &amp; "" "" &amp; H1040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AM1040 &amp; ""'. Diferencias por área: Matemáticas ("" &amp; AQ1040 &amp; ""), Ciencias Natur"&amp;"ales ("" &amp; AR1040 &amp; ""), Sociales ("" &amp; AS1040 &amp; ""), Lectura Crítica ("" &amp; AT1040 &amp; "") e Inglés ("" &amp; AU1040 &amp; ""). Variación en posición: grupo ("" &amp; AN1040 &amp; ""), grado ("" &amp; AO1040 &amp; "") y media ("" &amp; AP1040 &amp; ""). Puntajes Primer Simulacro: Global "" &amp; K1040 &amp; "", Mat "" &amp;"&amp;" O1040 &amp; "", Cien "" &amp; P1040 &amp; "", Soc "" &amp; Q1040 &amp; "", Lec "" &amp; R1040 &amp; "", Ing "" &amp; S1040 &amp; "". Puntajes Segundo Simulacro: Global "" &amp; Y1040 &amp; "", Mat "" &amp; AC1040 &amp; "", Cien "" &amp; AD1040 &amp; "", Soc "" &amp; AE1040 &amp; "", Lec "" &amp; AF1040 &amp; "", Ing "" &amp; AG1040 &amp; "". Escribe un mensaje motivado"&amp;"r y breve (máximo 4 líneas)."")
")</f>
        <v/>
      </c>
    </row>
    <row r="1041" ht="15.75" customHeight="1" s="42">
      <c r="A1041" s="93" t="n"/>
      <c r="B1041" s="94" t="inlineStr">
        <is>
          <t>Bachillerato</t>
        </is>
      </c>
      <c r="C1041" s="94" t="n">
        <v>603</v>
      </c>
      <c r="D1041" s="94" t="n"/>
      <c r="E1041" s="95" t="n"/>
      <c r="F1041" s="96">
        <f>TRIM(G1041&amp;" "&amp;H1041&amp;" "&amp;I1041&amp;" "&amp;J1041)</f>
        <v/>
      </c>
      <c r="G1041" s="94" t="inlineStr">
        <is>
          <t>Urrego</t>
        </is>
      </c>
      <c r="H1041" s="94" t="inlineStr">
        <is>
          <t>Calle</t>
        </is>
      </c>
      <c r="I1041" s="94" t="inlineStr">
        <is>
          <t>Paul</t>
        </is>
      </c>
      <c r="J1041" s="97" t="inlineStr">
        <is>
          <t>Andres</t>
        </is>
      </c>
      <c r="K1041" s="98">
        <f>IF(SUM(O1041:S1041)=0, "", ROUND(((O1041*3+P1041*3+Q1041*3+R1041*3+S1041*1)/13)*5,0))</f>
        <v/>
      </c>
      <c r="L1041" s="99">
        <f>IF(OR($C1041="",K1041=""),"",COUNTIFS($C$4:$C$1500,$C1041,K$4:K$1500,"&gt;"&amp;K1041)+1)</f>
        <v/>
      </c>
      <c r="M1041" s="99">
        <f>IF(OR($C1041="",K1041=""),"",IF(AND($C1041&gt;=1001,$C1041&lt;=1005),COUNTIFS($C$4:$C$1500,"&gt;=1001",$C$4:$C$1500,"&lt;=1005",K$4:K$1500,"&gt;"&amp;K1041)+1,IF(AND($C1041&gt;=1101,$C1041&lt;=1105),COUNTIFS($C$4:$C$1500,"&gt;=1101",$C$4:$C$1500,"&lt;=1105",K$4:K$1500,"&gt;"&amp;K1041)+1,IF(AND($C1041&gt;=901,$C1041&lt;=905),COUNTIFS($C$4:$C$1500,"&gt;=901",$C$4:$C$1500,"&lt;=905",K$4:K$1500,"&gt;"&amp;K1041)+1,IF(AND($C1041&gt;=801,$C1041&lt;=805),COUNTIFS($C$4:$C$1500,"&gt;=801",$C$4:$C$1500,"&lt;=805",K$4:K$1500,"&gt;"&amp;K1041)+1,IF(AND($C1041&gt;=701,$C1041&lt;=705),COUNTIFS($C$4:$C$1500,"&gt;=701",$C$4:$C$1500,"&lt;=705",K$4:K$1500,"&gt;"&amp;K1041)+1,IF(AND($C1041&gt;=601,$C1041&lt;=606),COUNTIFS($C$4:$C$1500,"&gt;=601",$C$4:$C$1500,"&lt;=606",K$4:K$1500,"&gt;"&amp;K1041)+1,"")))))))</f>
        <v/>
      </c>
      <c r="N1041" s="99">
        <f>IF(OR($C1041="",K1041=""),"",IF(OR(AND($C1041&gt;=1001,$C1041&lt;=1005),AND($C1041&gt;=1101,$C1041&lt;=1105)),COUNTIFS($C$4:$C$1500,"&gt;=1001",$C$4:$C$1500,"&lt;=1005",K$4:K$1500,"&gt;"&amp;K1041)+COUNTIFS($C$4:$C$1500,"&gt;=1101",$C$4:$C$1500,"&lt;=1105",K$4:K$1500,"&gt;"&amp;K1041)+1,""))</f>
        <v/>
      </c>
      <c r="O1041" s="94" t="n"/>
      <c r="P1041" s="94" t="n"/>
      <c r="Q1041" s="94" t="n"/>
      <c r="R1041" s="94" t="n"/>
      <c r="S1041" s="94" t="n"/>
      <c r="T1041" s="99">
        <f>IF(AND(O1041&gt;0,O1041&lt;36),1,IF(AND(O1041&gt;=36,O1041&lt;51),2,IF(AND(O1041&gt;=51,O1041&lt;71),3,IF(AND(O1041&gt;=71,O1041&lt;=100),4,))))</f>
        <v/>
      </c>
      <c r="U1041" s="99">
        <f>IF(AND(P1041&gt;0,P1041&lt;41),1,IF(AND(P1041&gt;=41,P1041&lt;56),2,IF(AND(P1041&gt;=56,P1041&lt;71),3,IF(AND(P1041&gt;=71,P1041&lt;=100),4,))))</f>
        <v/>
      </c>
      <c r="V1041" s="99">
        <f>IF(AND(Q1041&gt;0,Q1041&lt;41),1,IF(AND(Q1041&gt;=41,Q1041&lt;56),2,IF(AND(Q1041&gt;=56,Q1041&lt;71),3,IF(AND(Q1041&gt;=71,Q1041&lt;=100),4,))))</f>
        <v/>
      </c>
      <c r="W1041" s="99">
        <f>IF(AND(R1041&gt;0,R1041&lt;36),1,IF(AND(R1041&gt;=36,R1041&lt;51),2,IF(AND(R1041&gt;=51,R1041&lt;66),3,IF(AND(R1041&gt;=66,R1041&lt;=100),4,))))</f>
        <v/>
      </c>
      <c r="X1041" s="100">
        <f>IF(AND(S1041&gt;0,S1041&lt;37),1,IF(AND(S1041&gt;=37,S1041&lt;58),2,IF(AND(S1041&gt;=58,S1041&lt;71),3,IF(AND(S1041&gt;=71,S1041&lt;=100),4,))))</f>
        <v/>
      </c>
      <c r="Y1041" s="101">
        <f>IF(SUM(AC1041:AG1041)=0, "", ROUND(((AC1041*3+AD1041*3+AE1041*3+AF1041*3+AG1041*1)/13)*5,0))</f>
        <v/>
      </c>
      <c r="Z1041" s="99">
        <f>IF(OR($C1041="",Y1041=""),"",COUNTIFS($C$4:$C$1500,$C1041,Y$4:Y$1500,"&gt;"&amp;Y1041)+1)</f>
        <v/>
      </c>
      <c r="AA1041" s="99">
        <f>IF(OR($C1041="",Y1041=""),"",IF(AND($C1041&gt;=1001,$C1041&lt;=1005),COUNTIFS($C$4:$C$1500,"&gt;=1001",$C$4:$C$1500,"&lt;=1005",Y$4:Y$1500,"&gt;"&amp;Y1041)+1,IF(AND($C1041&gt;=1101,$C1041&lt;=1105),COUNTIFS($C$4:$C$1500,"&gt;=1101",$C$4:$C$1500,"&lt;=1105",Y$4:Y$1500,"&gt;"&amp;Y1041)+1,IF(AND($C1041&gt;=901,$C1041&lt;=905),COUNTIFS($C$4:$C$1500,"&gt;=901",$C$4:$C$1500,"&lt;=905",Y$4:Y$1500,"&gt;"&amp;Y1041)+1,IF(AND($C1041&gt;=801,$C1041&lt;=805),COUNTIFS($C$4:$C$1500,"&gt;=801",$C$4:$C$1500,"&lt;=805",Y$4:Y$1500,"&gt;"&amp;Y1041)+1,IF(AND($C1041&gt;=701,$C1041&lt;=705),COUNTIFS($C$4:$C$1500,"&gt;=701",$C$4:$C$1500,"&lt;=705",Y$4:Y$1500,"&gt;"&amp;Y1041)+1,IF(AND($C1041&gt;=601,$C1041&lt;=606),COUNTIFS($C$4:$C$1500,"&gt;=601",$C$4:$C$1500,"&lt;=606",Y$4:Y$1500,"&gt;"&amp;Y1041)+1,"")))))))</f>
        <v/>
      </c>
      <c r="AB1041" s="99">
        <f>IF(OR($C1041="",Y1041=""),"",IF(OR(AND($C1041&gt;=1001,$C1041&lt;=1005),AND($C1041&gt;=1101,$C1041&lt;=1105)),COUNTIFS($C$4:$C$1500,"&gt;=1001",$C$4:$C$1500,"&lt;=1005",Y$4:Y$1500,"&gt;"&amp;Y1041)+COUNTIFS($C$4:$C$1500,"&gt;=1101",$C$4:$C$1500,"&lt;=1105",Y$4:Y$1500,"&gt;"&amp;Y1041)+1,""))</f>
        <v/>
      </c>
      <c r="AC1041" s="94" t="n">
        <v>68.75</v>
      </c>
      <c r="AD1041" s="94" t="n">
        <v>74.40000000000001</v>
      </c>
      <c r="AE1041" s="94" t="n">
        <v>50.25</v>
      </c>
      <c r="AF1041" s="94" t="n">
        <v>39.38</v>
      </c>
      <c r="AG1041" s="94" t="n">
        <v>81.45999999999999</v>
      </c>
      <c r="AH1041" s="99">
        <f>IF(AND(AC1041&gt;0,AC1041&lt;36),1,IF(AND(AC1041&gt;=36,AC1041&lt;51),2,IF(AND(AC1041&gt;=51,AC1041&lt;71),3,IF(AND(AC1041&gt;=71,AC1041&lt;=100),4,))))</f>
        <v/>
      </c>
      <c r="AI1041" s="99">
        <f>IF(AND(AD1041&gt;0,AD1041&lt;41),1,IF(AND(AD1041&gt;=41,AD1041&lt;56),2,IF(AND(AD1041&gt;=56,AD1041&lt;71),3,IF(AND(AD1041&gt;=71,AD1041&lt;=100),4,))))</f>
        <v/>
      </c>
      <c r="AJ1041" s="99">
        <f>IF(AND(AE1041&gt;0,AE1041&lt;41),1,IF(AND(AE1041&gt;=41,AE1041&lt;56),2,IF(AND(AE1041&gt;=56,AE1041&lt;71),3,IF(AND(AE1041&gt;=71,AE1041&lt;=100),4,))))</f>
        <v/>
      </c>
      <c r="AK1041" s="99">
        <f>IF(AND(AF1041&gt;0,AF1041&lt;36),1,IF(AND(AF1041&gt;=36,AF1041&lt;51),2,IF(AND(AF1041&gt;=51,AF1041&lt;66),3,IF(AND(AF1041&gt;=66,AF1041&lt;=100),4,))))</f>
        <v/>
      </c>
      <c r="AL1041" s="100">
        <f>IF(AND(AG1041&gt;0,AG1041&lt;37),1,IF(AND(AG1041&gt;=37,AG1041&lt;58),2,IF(AND(AG1041&gt;=58,AG1041&lt;71),3,IF(AND(AG1041&gt;=71,AG1041&lt;=100),4,))))</f>
        <v/>
      </c>
      <c r="AM1041" s="101">
        <f>IF((Y1041&lt;&gt;"")*(K1041&lt;&gt;""),Y1041-K1041,"")</f>
        <v/>
      </c>
      <c r="AN1041" s="99">
        <f>IF((Z1041&lt;&gt;"")*(L1041&lt;&gt;""),Z1041-L1041,"")</f>
        <v/>
      </c>
      <c r="AO1041" s="99">
        <f>IF((AA1041&lt;&gt;"")*(M1041&lt;&gt;""),AA1041-M1041,"")</f>
        <v/>
      </c>
      <c r="AP1041" s="99">
        <f>IF((AB1041&lt;&gt;"")*(N1041&lt;&gt;""),AB1041-N1041,"")</f>
        <v/>
      </c>
      <c r="AQ1041" s="94">
        <f>IF((AC1041&lt;&gt;"")*(O1041&lt;&gt;""),AC1041-O1041,"")</f>
        <v/>
      </c>
      <c r="AR1041" s="94">
        <f>IF((AD1041&lt;&gt;"")*(P1041&lt;&gt;""),AD1041-P1041,"")</f>
        <v/>
      </c>
      <c r="AS1041" s="94">
        <f>IF((AE1041&lt;&gt;"")*(Q1041&lt;&gt;""),AE1041-Q1041,"")</f>
        <v/>
      </c>
      <c r="AT1041" s="94">
        <f>IF((AF1041&lt;&gt;"")*(R1041&lt;&gt;""),AF1041-R1041,"")</f>
        <v/>
      </c>
      <c r="AU1041" s="94">
        <f>IF((AG1041&lt;&gt;"")*(S1041&lt;&gt;""),AG1041-S1041,"")</f>
        <v/>
      </c>
      <c r="AV1041" s="99">
        <f>IF((AH1041&lt;&gt;"")*(T1041&lt;&gt;""),AH1041-T1041,"")</f>
        <v/>
      </c>
      <c r="AW1041" s="99">
        <f>IF((AI1041&lt;&gt;"")*(U1041&lt;&gt;""),AI1041-U1041,"")</f>
        <v/>
      </c>
      <c r="AX1041" s="99">
        <f>IF((AJ1041&lt;&gt;"")*(V1041&lt;&gt;""),AJ1041-V1041,"")</f>
        <v/>
      </c>
      <c r="AY1041" s="99">
        <f>IF((AK1041&lt;&gt;"")*(W1041&lt;&gt;""),AK1041-W1041,"")</f>
        <v/>
      </c>
      <c r="AZ1041" s="102">
        <f>IF((AL1041&lt;&gt;"")*(X1041&lt;&gt;""),AL1041-X1041,"")</f>
        <v/>
      </c>
      <c r="BA1041" s="50">
        <f>IFERROR(__xludf.dummyfunction("AI(""Actúa como un tutor académico y dirígete personalmente al estudiante "" &amp; I1041 &amp; "" "" &amp; J1041 &amp; "" "" &amp; G1041 &amp; "" "" &amp; H1041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AM1041 &amp; ""'. Diferencias por área: Matemáticas ("" &amp; AQ1041 &amp; ""), Ciencias Natura"&amp;"les ("" &amp; AR1041 &amp; ""), Sociales ("" &amp; AS1041 &amp; ""), Lectura Crítica ("" &amp; AT1041 &amp; "") e Inglés ("" &amp; AU1041 &amp; ""). Variación en posición: grupo ("" &amp; AN1041 &amp; ""), grado ("" &amp; AO1041 &amp; "") y media ("" &amp; AP1041 &amp; ""). Puntajes Primer Simulacro: Global "" &amp; K1041 &amp; "", Mat "" &amp; "&amp;"O4 &amp; "", Cien "" &amp; P1041 &amp; "", Soc "" &amp; Q1041 &amp; "", Lec "" &amp; R1041 &amp; "", Ing "" &amp; S1041 &amp; "". Puntajes Segundo Simulacro: Global "" &amp; Y1041 &amp; "", Mat "" &amp; AC1041 &amp; "", Cien "" &amp; AD1041 &amp; "", Soc "" &amp; AE1041 &amp; "", Lec "" &amp; AF1041 &amp; "", Ing "" &amp; AG1041 &amp; "". Escribe un mensaje motivador"&amp;" y breve (máximo 4 líneas)."")
"),"=AI(""Actúa como un tutor académico y dirígete personalmente al estudiante "" &amp; I1041 &amp; "" "" &amp; J1041 &amp; "" "" &amp; G1041 &amp; "" "" &amp; H1041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AM1041 &amp; ""'. Diferencias por área: Matemáticas ("" &amp; AQ1041 &amp; ""), Ciencias Natur"&amp;"ales ("" &amp; AR1041 &amp; ""), Sociales ("" &amp; AS1041 &amp; ""), Lectura Crítica ("" &amp; AT1041 &amp; "") e Inglés ("" &amp; AU1041 &amp; ""). Variación en posición: grupo ("" &amp; AN1041 &amp; ""), grado ("" &amp; AO1041 &amp; "") y media ("" &amp; AP1041 &amp; ""). Puntajes Primer Simulacro: Global "" &amp; K1041 &amp; "", Mat "" &amp;"&amp;" O1041 &amp; "", Cien "" &amp; P1041 &amp; "", Soc "" &amp; Q1041 &amp; "", Lec "" &amp; R1041 &amp; "", Ing "" &amp; S1041 &amp; "". Puntajes Segundo Simulacro: Global "" &amp; Y1041 &amp; "", Mat "" &amp; AC1041 &amp; "", Cien "" &amp; AD1041 &amp; "", Soc "" &amp; AE1041 &amp; "", Lec "" &amp; AF1041 &amp; "", Ing "" &amp; AG1041 &amp; "". Escribe un mensaje motivado"&amp;"r y breve (máximo 4 líneas)."")
")</f>
        <v/>
      </c>
    </row>
    <row r="1042" ht="15.75" customHeight="1" s="42">
      <c r="A1042" s="93" t="n"/>
      <c r="B1042" s="94" t="inlineStr">
        <is>
          <t>Bachillerato</t>
        </is>
      </c>
      <c r="C1042" s="94" t="n">
        <v>604</v>
      </c>
      <c r="D1042" s="94" t="n"/>
      <c r="E1042" s="95" t="n"/>
      <c r="F1042" s="96">
        <f>TRIM(G1042&amp;" "&amp;H1042&amp;" "&amp;I1042&amp;" "&amp;J1042)</f>
        <v/>
      </c>
      <c r="G1042" s="94" t="inlineStr">
        <is>
          <t>Moreno</t>
        </is>
      </c>
      <c r="H1042" s="94" t="inlineStr">
        <is>
          <t>Corcho</t>
        </is>
      </c>
      <c r="I1042" s="94" t="inlineStr">
        <is>
          <t>Johan</t>
        </is>
      </c>
      <c r="J1042" s="97" t="inlineStr">
        <is>
          <t>Mauricio</t>
        </is>
      </c>
      <c r="K1042" s="98">
        <f>IF(SUM(O1042:S1042)=0, "", ROUND(((O1042*3+P1042*3+Q1042*3+R1042*3+S1042*1)/13)*5,0))</f>
        <v/>
      </c>
      <c r="L1042" s="99">
        <f>IF(OR($C1042="",K1042=""),"",COUNTIFS($C$4:$C$1500,$C1042,K$4:K$1500,"&gt;"&amp;K1042)+1)</f>
        <v/>
      </c>
      <c r="M1042" s="99">
        <f>IF(OR($C1042="",K1042=""),"",IF(AND($C1042&gt;=1001,$C1042&lt;=1005),COUNTIFS($C$4:$C$1500,"&gt;=1001",$C$4:$C$1500,"&lt;=1005",K$4:K$1500,"&gt;"&amp;K1042)+1,IF(AND($C1042&gt;=1101,$C1042&lt;=1105),COUNTIFS($C$4:$C$1500,"&gt;=1101",$C$4:$C$1500,"&lt;=1105",K$4:K$1500,"&gt;"&amp;K1042)+1,IF(AND($C1042&gt;=901,$C1042&lt;=905),COUNTIFS($C$4:$C$1500,"&gt;=901",$C$4:$C$1500,"&lt;=905",K$4:K$1500,"&gt;"&amp;K1042)+1,IF(AND($C1042&gt;=801,$C1042&lt;=805),COUNTIFS($C$4:$C$1500,"&gt;=801",$C$4:$C$1500,"&lt;=805",K$4:K$1500,"&gt;"&amp;K1042)+1,IF(AND($C1042&gt;=701,$C1042&lt;=705),COUNTIFS($C$4:$C$1500,"&gt;=701",$C$4:$C$1500,"&lt;=705",K$4:K$1500,"&gt;"&amp;K1042)+1,IF(AND($C1042&gt;=601,$C1042&lt;=606),COUNTIFS($C$4:$C$1500,"&gt;=601",$C$4:$C$1500,"&lt;=606",K$4:K$1500,"&gt;"&amp;K1042)+1,"")))))))</f>
        <v/>
      </c>
      <c r="N1042" s="99">
        <f>IF(OR($C1042="",K1042=""),"",IF(OR(AND($C1042&gt;=1001,$C1042&lt;=1005),AND($C1042&gt;=1101,$C1042&lt;=1105)),COUNTIFS($C$4:$C$1500,"&gt;=1001",$C$4:$C$1500,"&lt;=1005",K$4:K$1500,"&gt;"&amp;K1042)+COUNTIFS($C$4:$C$1500,"&gt;=1101",$C$4:$C$1500,"&lt;=1105",K$4:K$1500,"&gt;"&amp;K1042)+1,""))</f>
        <v/>
      </c>
      <c r="O1042" s="94" t="n"/>
      <c r="P1042" s="94" t="n"/>
      <c r="Q1042" s="94" t="n"/>
      <c r="R1042" s="94" t="n"/>
      <c r="S1042" s="94" t="n"/>
      <c r="T1042" s="99">
        <f>IF(AND(O1042&gt;0,O1042&lt;36),1,IF(AND(O1042&gt;=36,O1042&lt;51),2,IF(AND(O1042&gt;=51,O1042&lt;71),3,IF(AND(O1042&gt;=71,O1042&lt;=100),4,))))</f>
        <v/>
      </c>
      <c r="U1042" s="99">
        <f>IF(AND(P1042&gt;0,P1042&lt;41),1,IF(AND(P1042&gt;=41,P1042&lt;56),2,IF(AND(P1042&gt;=56,P1042&lt;71),3,IF(AND(P1042&gt;=71,P1042&lt;=100),4,))))</f>
        <v/>
      </c>
      <c r="V1042" s="99">
        <f>IF(AND(Q1042&gt;0,Q1042&lt;41),1,IF(AND(Q1042&gt;=41,Q1042&lt;56),2,IF(AND(Q1042&gt;=56,Q1042&lt;71),3,IF(AND(Q1042&gt;=71,Q1042&lt;=100),4,))))</f>
        <v/>
      </c>
      <c r="W1042" s="99">
        <f>IF(AND(R1042&gt;0,R1042&lt;36),1,IF(AND(R1042&gt;=36,R1042&lt;51),2,IF(AND(R1042&gt;=51,R1042&lt;66),3,IF(AND(R1042&gt;=66,R1042&lt;=100),4,))))</f>
        <v/>
      </c>
      <c r="X1042" s="100">
        <f>IF(AND(S1042&gt;0,S1042&lt;37),1,IF(AND(S1042&gt;=37,S1042&lt;58),2,IF(AND(S1042&gt;=58,S1042&lt;71),3,IF(AND(S1042&gt;=71,S1042&lt;=100),4,))))</f>
        <v/>
      </c>
      <c r="Y1042" s="101">
        <f>IF(SUM(AC1042:AG1042)=0, "", ROUND(((AC1042*3+AD1042*3+AE1042*3+AF1042*3+AG1042*1)/13)*5,0))</f>
        <v/>
      </c>
      <c r="Z1042" s="99">
        <f>IF(OR($C1042="",Y1042=""),"",COUNTIFS($C$4:$C$1500,$C1042,Y$4:Y$1500,"&gt;"&amp;Y1042)+1)</f>
        <v/>
      </c>
      <c r="AA1042" s="99">
        <f>IF(OR($C1042="",Y1042=""),"",IF(AND($C1042&gt;=1001,$C1042&lt;=1005),COUNTIFS($C$4:$C$1500,"&gt;=1001",$C$4:$C$1500,"&lt;=1005",Y$4:Y$1500,"&gt;"&amp;Y1042)+1,IF(AND($C1042&gt;=1101,$C1042&lt;=1105),COUNTIFS($C$4:$C$1500,"&gt;=1101",$C$4:$C$1500,"&lt;=1105",Y$4:Y$1500,"&gt;"&amp;Y1042)+1,IF(AND($C1042&gt;=901,$C1042&lt;=905),COUNTIFS($C$4:$C$1500,"&gt;=901",$C$4:$C$1500,"&lt;=905",Y$4:Y$1500,"&gt;"&amp;Y1042)+1,IF(AND($C1042&gt;=801,$C1042&lt;=805),COUNTIFS($C$4:$C$1500,"&gt;=801",$C$4:$C$1500,"&lt;=805",Y$4:Y$1500,"&gt;"&amp;Y1042)+1,IF(AND($C1042&gt;=701,$C1042&lt;=705),COUNTIFS($C$4:$C$1500,"&gt;=701",$C$4:$C$1500,"&lt;=705",Y$4:Y$1500,"&gt;"&amp;Y1042)+1,IF(AND($C1042&gt;=601,$C1042&lt;=606),COUNTIFS($C$4:$C$1500,"&gt;=601",$C$4:$C$1500,"&lt;=606",Y$4:Y$1500,"&gt;"&amp;Y1042)+1,"")))))))</f>
        <v/>
      </c>
      <c r="AB1042" s="99">
        <f>IF(OR($C1042="",Y1042=""),"",IF(OR(AND($C1042&gt;=1001,$C1042&lt;=1005),AND($C1042&gt;=1101,$C1042&lt;=1105)),COUNTIFS($C$4:$C$1500,"&gt;=1001",$C$4:$C$1500,"&lt;=1005",Y$4:Y$1500,"&gt;"&amp;Y1042)+COUNTIFS($C$4:$C$1500,"&gt;=1101",$C$4:$C$1500,"&lt;=1105",Y$4:Y$1500,"&gt;"&amp;Y1042)+1,""))</f>
        <v/>
      </c>
      <c r="AC1042" s="94" t="n">
        <v>49</v>
      </c>
      <c r="AD1042" s="94" t="n">
        <v>26.07</v>
      </c>
      <c r="AE1042" s="94" t="n">
        <v>31.88</v>
      </c>
      <c r="AF1042" s="94" t="n">
        <v>48.13</v>
      </c>
      <c r="AG1042" s="94" t="n">
        <v>47.92</v>
      </c>
      <c r="AH1042" s="99">
        <f>IF(AND(AC1042&gt;0,AC1042&lt;36),1,IF(AND(AC1042&gt;=36,AC1042&lt;51),2,IF(AND(AC1042&gt;=51,AC1042&lt;71),3,IF(AND(AC1042&gt;=71,AC1042&lt;=100),4,))))</f>
        <v/>
      </c>
      <c r="AI1042" s="99">
        <f>IF(AND(AD1042&gt;0,AD1042&lt;41),1,IF(AND(AD1042&gt;=41,AD1042&lt;56),2,IF(AND(AD1042&gt;=56,AD1042&lt;71),3,IF(AND(AD1042&gt;=71,AD1042&lt;=100),4,))))</f>
        <v/>
      </c>
      <c r="AJ1042" s="99">
        <f>IF(AND(AE1042&gt;0,AE1042&lt;41),1,IF(AND(AE1042&gt;=41,AE1042&lt;56),2,IF(AND(AE1042&gt;=56,AE1042&lt;71),3,IF(AND(AE1042&gt;=71,AE1042&lt;=100),4,))))</f>
        <v/>
      </c>
      <c r="AK1042" s="99">
        <f>IF(AND(AF1042&gt;0,AF1042&lt;36),1,IF(AND(AF1042&gt;=36,AF1042&lt;51),2,IF(AND(AF1042&gt;=51,AF1042&lt;66),3,IF(AND(AF1042&gt;=66,AF1042&lt;=100),4,))))</f>
        <v/>
      </c>
      <c r="AL1042" s="100">
        <f>IF(AND(AG1042&gt;0,AG1042&lt;37),1,IF(AND(AG1042&gt;=37,AG1042&lt;58),2,IF(AND(AG1042&gt;=58,AG1042&lt;71),3,IF(AND(AG1042&gt;=71,AG1042&lt;=100),4,))))</f>
        <v/>
      </c>
      <c r="AM1042" s="101">
        <f>IF((Y1042&lt;&gt;"")*(K1042&lt;&gt;""),Y1042-K1042,"")</f>
        <v/>
      </c>
      <c r="AN1042" s="99">
        <f>IF((Z1042&lt;&gt;"")*(L1042&lt;&gt;""),Z1042-L1042,"")</f>
        <v/>
      </c>
      <c r="AO1042" s="99">
        <f>IF((AA1042&lt;&gt;"")*(M1042&lt;&gt;""),AA1042-M1042,"")</f>
        <v/>
      </c>
      <c r="AP1042" s="99">
        <f>IF((AB1042&lt;&gt;"")*(N1042&lt;&gt;""),AB1042-N1042,"")</f>
        <v/>
      </c>
      <c r="AQ1042" s="94">
        <f>IF((AC1042&lt;&gt;"")*(O1042&lt;&gt;""),AC1042-O1042,"")</f>
        <v/>
      </c>
      <c r="AR1042" s="94">
        <f>IF((AD1042&lt;&gt;"")*(P1042&lt;&gt;""),AD1042-P1042,"")</f>
        <v/>
      </c>
      <c r="AS1042" s="94">
        <f>IF((AE1042&lt;&gt;"")*(Q1042&lt;&gt;""),AE1042-Q1042,"")</f>
        <v/>
      </c>
      <c r="AT1042" s="94">
        <f>IF((AF1042&lt;&gt;"")*(R1042&lt;&gt;""),AF1042-R1042,"")</f>
        <v/>
      </c>
      <c r="AU1042" s="94">
        <f>IF((AG1042&lt;&gt;"")*(S1042&lt;&gt;""),AG1042-S1042,"")</f>
        <v/>
      </c>
      <c r="AV1042" s="99">
        <f>IF((AH1042&lt;&gt;"")*(T1042&lt;&gt;""),AH1042-T1042,"")</f>
        <v/>
      </c>
      <c r="AW1042" s="99">
        <f>IF((AI1042&lt;&gt;"")*(U1042&lt;&gt;""),AI1042-U1042,"")</f>
        <v/>
      </c>
      <c r="AX1042" s="99">
        <f>IF((AJ1042&lt;&gt;"")*(V1042&lt;&gt;""),AJ1042-V1042,"")</f>
        <v/>
      </c>
      <c r="AY1042" s="99">
        <f>IF((AK1042&lt;&gt;"")*(W1042&lt;&gt;""),AK1042-W1042,"")</f>
        <v/>
      </c>
      <c r="AZ1042" s="102">
        <f>IF((AL1042&lt;&gt;"")*(X1042&lt;&gt;""),AL1042-X1042,"")</f>
        <v/>
      </c>
      <c r="BA1042" s="50">
        <f>IFERROR(__xludf.dummyfunction("AI(""Actúa como un tutor académico y dirígete personalmente al estudiante "" &amp; I1042 &amp; "" "" &amp; J1042 &amp; "" "" &amp; G1042 &amp; "" "" &amp; H1042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AM1042 &amp; ""'. Diferencias por área: Matemáticas ("" &amp; AQ1042 &amp; ""), Ciencias Natura"&amp;"les ("" &amp; AR1042 &amp; ""), Sociales ("" &amp; AS1042 &amp; ""), Lectura Crítica ("" &amp; AT1042 &amp; "") e Inglés ("" &amp; AU1042 &amp; ""). Variación en posición: grupo ("" &amp; AN1042 &amp; ""), grado ("" &amp; AO1042 &amp; "") y media ("" &amp; AP1042 &amp; ""). Puntajes Primer Simulacro: Global "" &amp; K1042 &amp; "", Mat "" &amp; "&amp;"O4 &amp; "", Cien "" &amp; P1042 &amp; "", Soc "" &amp; Q1042 &amp; "", Lec "" &amp; R1042 &amp; "", Ing "" &amp; S1042 &amp; "". Puntajes Segundo Simulacro: Global "" &amp; Y1042 &amp; "", Mat "" &amp; AC1042 &amp; "", Cien "" &amp; AD1042 &amp; "", Soc "" &amp; AE1042 &amp; "", Lec "" &amp; AF1042 &amp; "", Ing "" &amp; AG1042 &amp; "". Escribe un mensaje motivador"&amp;" y breve (máximo 4 líneas)."")
"),"=AI(""Actúa como un tutor académico y dirígete personalmente al estudiante "" &amp; I1042 &amp; "" "" &amp; J1042 &amp; "" "" &amp; G1042 &amp; "" "" &amp; H1042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AM1042 &amp; ""'. Diferencias por área: Matemáticas ("" &amp; AQ1042 &amp; ""), Ciencias Natur"&amp;"ales ("" &amp; AR1042 &amp; ""), Sociales ("" &amp; AS1042 &amp; ""), Lectura Crítica ("" &amp; AT1042 &amp; "") e Inglés ("" &amp; AU1042 &amp; ""). Variación en posición: grupo ("" &amp; AN1042 &amp; ""), grado ("" &amp; AO1042 &amp; "") y media ("" &amp; AP1042 &amp; ""). Puntajes Primer Simulacro: Global "" &amp; K1042 &amp; "", Mat "" &amp;"&amp;" O1042 &amp; "", Cien "" &amp; P1042 &amp; "", Soc "" &amp; Q1042 &amp; "", Lec "" &amp; R1042 &amp; "", Ing "" &amp; S1042 &amp; "". Puntajes Segundo Simulacro: Global "" &amp; Y1042 &amp; "", Mat "" &amp; AC1042 &amp; "", Cien "" &amp; AD1042 &amp; "", Soc "" &amp; AE1042 &amp; "", Lec "" &amp; AF1042 &amp; "", Ing "" &amp; AG1042 &amp; "". Escribe un mensaje motivado"&amp;"r y breve (máximo 4 líneas)."")
")</f>
        <v/>
      </c>
    </row>
    <row r="1043" ht="15.75" customHeight="1" s="42">
      <c r="A1043" s="93" t="n"/>
      <c r="B1043" s="94" t="inlineStr">
        <is>
          <t>Bachillerato</t>
        </is>
      </c>
      <c r="C1043" s="94" t="n">
        <v>604</v>
      </c>
      <c r="D1043" s="94" t="n"/>
      <c r="E1043" s="95" t="n"/>
      <c r="F1043" s="96">
        <f>TRIM(G1043&amp;" "&amp;H1043&amp;" "&amp;I1043&amp;" "&amp;J1043)</f>
        <v/>
      </c>
      <c r="G1043" s="94" t="inlineStr">
        <is>
          <t>Osorio</t>
        </is>
      </c>
      <c r="H1043" s="94" t="inlineStr">
        <is>
          <t>David</t>
        </is>
      </c>
      <c r="I1043" s="94" t="inlineStr">
        <is>
          <t>Evelyn</t>
        </is>
      </c>
      <c r="J1043" s="97" t="inlineStr">
        <is>
          <t>Marian</t>
        </is>
      </c>
      <c r="K1043" s="98">
        <f>IF(SUM(O1043:S1043)=0, "", ROUND(((O1043*3+P1043*3+Q1043*3+R1043*3+S1043*1)/13)*5,0))</f>
        <v/>
      </c>
      <c r="L1043" s="99">
        <f>IF(OR($C1043="",K1043=""),"",COUNTIFS($C$4:$C$1500,$C1043,K$4:K$1500,"&gt;"&amp;K1043)+1)</f>
        <v/>
      </c>
      <c r="M1043" s="99">
        <f>IF(OR($C1043="",K1043=""),"",IF(AND($C1043&gt;=1001,$C1043&lt;=1005),COUNTIFS($C$4:$C$1500,"&gt;=1001",$C$4:$C$1500,"&lt;=1005",K$4:K$1500,"&gt;"&amp;K1043)+1,IF(AND($C1043&gt;=1101,$C1043&lt;=1105),COUNTIFS($C$4:$C$1500,"&gt;=1101",$C$4:$C$1500,"&lt;=1105",K$4:K$1500,"&gt;"&amp;K1043)+1,IF(AND($C1043&gt;=901,$C1043&lt;=905),COUNTIFS($C$4:$C$1500,"&gt;=901",$C$4:$C$1500,"&lt;=905",K$4:K$1500,"&gt;"&amp;K1043)+1,IF(AND($C1043&gt;=801,$C1043&lt;=805),COUNTIFS($C$4:$C$1500,"&gt;=801",$C$4:$C$1500,"&lt;=805",K$4:K$1500,"&gt;"&amp;K1043)+1,IF(AND($C1043&gt;=701,$C1043&lt;=705),COUNTIFS($C$4:$C$1500,"&gt;=701",$C$4:$C$1500,"&lt;=705",K$4:K$1500,"&gt;"&amp;K1043)+1,IF(AND($C1043&gt;=601,$C1043&lt;=606),COUNTIFS($C$4:$C$1500,"&gt;=601",$C$4:$C$1500,"&lt;=606",K$4:K$1500,"&gt;"&amp;K1043)+1,"")))))))</f>
        <v/>
      </c>
      <c r="N1043" s="99">
        <f>IF(OR($C1043="",K1043=""),"",IF(OR(AND($C1043&gt;=1001,$C1043&lt;=1005),AND($C1043&gt;=1101,$C1043&lt;=1105)),COUNTIFS($C$4:$C$1500,"&gt;=1001",$C$4:$C$1500,"&lt;=1005",K$4:K$1500,"&gt;"&amp;K1043)+COUNTIFS($C$4:$C$1500,"&gt;=1101",$C$4:$C$1500,"&lt;=1105",K$4:K$1500,"&gt;"&amp;K1043)+1,""))</f>
        <v/>
      </c>
      <c r="O1043" s="94" t="n"/>
      <c r="P1043" s="94" t="n"/>
      <c r="Q1043" s="94" t="n"/>
      <c r="R1043" s="94" t="n"/>
      <c r="S1043" s="94" t="n"/>
      <c r="T1043" s="99">
        <f>IF(AND(O1043&gt;0,O1043&lt;36),1,IF(AND(O1043&gt;=36,O1043&lt;51),2,IF(AND(O1043&gt;=51,O1043&lt;71),3,IF(AND(O1043&gt;=71,O1043&lt;=100),4,))))</f>
        <v/>
      </c>
      <c r="U1043" s="99">
        <f>IF(AND(P1043&gt;0,P1043&lt;41),1,IF(AND(P1043&gt;=41,P1043&lt;56),2,IF(AND(P1043&gt;=56,P1043&lt;71),3,IF(AND(P1043&gt;=71,P1043&lt;=100),4,))))</f>
        <v/>
      </c>
      <c r="V1043" s="99">
        <f>IF(AND(Q1043&gt;0,Q1043&lt;41),1,IF(AND(Q1043&gt;=41,Q1043&lt;56),2,IF(AND(Q1043&gt;=56,Q1043&lt;71),3,IF(AND(Q1043&gt;=71,Q1043&lt;=100),4,))))</f>
        <v/>
      </c>
      <c r="W1043" s="99">
        <f>IF(AND(R1043&gt;0,R1043&lt;36),1,IF(AND(R1043&gt;=36,R1043&lt;51),2,IF(AND(R1043&gt;=51,R1043&lt;66),3,IF(AND(R1043&gt;=66,R1043&lt;=100),4,))))</f>
        <v/>
      </c>
      <c r="X1043" s="100">
        <f>IF(AND(S1043&gt;0,S1043&lt;37),1,IF(AND(S1043&gt;=37,S1043&lt;58),2,IF(AND(S1043&gt;=58,S1043&lt;71),3,IF(AND(S1043&gt;=71,S1043&lt;=100),4,))))</f>
        <v/>
      </c>
      <c r="Y1043" s="101">
        <f>IF(SUM(AC1043:AG1043)=0, "", ROUND(((AC1043*3+AD1043*3+AE1043*3+AF1043*3+AG1043*1)/13)*5,0))</f>
        <v/>
      </c>
      <c r="Z1043" s="99">
        <f>IF(OR($C1043="",Y1043=""),"",COUNTIFS($C$4:$C$1500,$C1043,Y$4:Y$1500,"&gt;"&amp;Y1043)+1)</f>
        <v/>
      </c>
      <c r="AA1043" s="99">
        <f>IF(OR($C1043="",Y1043=""),"",IF(AND($C1043&gt;=1001,$C1043&lt;=1005),COUNTIFS($C$4:$C$1500,"&gt;=1001",$C$4:$C$1500,"&lt;=1005",Y$4:Y$1500,"&gt;"&amp;Y1043)+1,IF(AND($C1043&gt;=1101,$C1043&lt;=1105),COUNTIFS($C$4:$C$1500,"&gt;=1101",$C$4:$C$1500,"&lt;=1105",Y$4:Y$1500,"&gt;"&amp;Y1043)+1,IF(AND($C1043&gt;=901,$C1043&lt;=905),COUNTIFS($C$4:$C$1500,"&gt;=901",$C$4:$C$1500,"&lt;=905",Y$4:Y$1500,"&gt;"&amp;Y1043)+1,IF(AND($C1043&gt;=801,$C1043&lt;=805),COUNTIFS($C$4:$C$1500,"&gt;=801",$C$4:$C$1500,"&lt;=805",Y$4:Y$1500,"&gt;"&amp;Y1043)+1,IF(AND($C1043&gt;=701,$C1043&lt;=705),COUNTIFS($C$4:$C$1500,"&gt;=701",$C$4:$C$1500,"&lt;=705",Y$4:Y$1500,"&gt;"&amp;Y1043)+1,IF(AND($C1043&gt;=601,$C1043&lt;=606),COUNTIFS($C$4:$C$1500,"&gt;=601",$C$4:$C$1500,"&lt;=606",Y$4:Y$1500,"&gt;"&amp;Y1043)+1,"")))))))</f>
        <v/>
      </c>
      <c r="AB1043" s="99">
        <f>IF(OR($C1043="",Y1043=""),"",IF(OR(AND($C1043&gt;=1001,$C1043&lt;=1005),AND($C1043&gt;=1101,$C1043&lt;=1105)),COUNTIFS($C$4:$C$1500,"&gt;=1001",$C$4:$C$1500,"&lt;=1005",Y$4:Y$1500,"&gt;"&amp;Y1043)+COUNTIFS($C$4:$C$1500,"&gt;=1101",$C$4:$C$1500,"&lt;=1105",Y$4:Y$1500,"&gt;"&amp;Y1043)+1,""))</f>
        <v/>
      </c>
      <c r="AC1043" s="94" t="n">
        <v>52</v>
      </c>
      <c r="AD1043" s="94" t="n">
        <v>54.46</v>
      </c>
      <c r="AE1043" s="94" t="n">
        <v>57.25</v>
      </c>
      <c r="AF1043" s="94" t="n">
        <v>56.88</v>
      </c>
      <c r="AG1043" s="94" t="n">
        <v>47.92</v>
      </c>
      <c r="AH1043" s="99">
        <f>IF(AND(AC1043&gt;0,AC1043&lt;36),1,IF(AND(AC1043&gt;=36,AC1043&lt;51),2,IF(AND(AC1043&gt;=51,AC1043&lt;71),3,IF(AND(AC1043&gt;=71,AC1043&lt;=100),4,))))</f>
        <v/>
      </c>
      <c r="AI1043" s="99">
        <f>IF(AND(AD1043&gt;0,AD1043&lt;41),1,IF(AND(AD1043&gt;=41,AD1043&lt;56),2,IF(AND(AD1043&gt;=56,AD1043&lt;71),3,IF(AND(AD1043&gt;=71,AD1043&lt;=100),4,))))</f>
        <v/>
      </c>
      <c r="AJ1043" s="99">
        <f>IF(AND(AE1043&gt;0,AE1043&lt;41),1,IF(AND(AE1043&gt;=41,AE1043&lt;56),2,IF(AND(AE1043&gt;=56,AE1043&lt;71),3,IF(AND(AE1043&gt;=71,AE1043&lt;=100),4,))))</f>
        <v/>
      </c>
      <c r="AK1043" s="99">
        <f>IF(AND(AF1043&gt;0,AF1043&lt;36),1,IF(AND(AF1043&gt;=36,AF1043&lt;51),2,IF(AND(AF1043&gt;=51,AF1043&lt;66),3,IF(AND(AF1043&gt;=66,AF1043&lt;=100),4,))))</f>
        <v/>
      </c>
      <c r="AL1043" s="100">
        <f>IF(AND(AG1043&gt;0,AG1043&lt;37),1,IF(AND(AG1043&gt;=37,AG1043&lt;58),2,IF(AND(AG1043&gt;=58,AG1043&lt;71),3,IF(AND(AG1043&gt;=71,AG1043&lt;=100),4,))))</f>
        <v/>
      </c>
      <c r="AM1043" s="101">
        <f>IF((Y1043&lt;&gt;"")*(K1043&lt;&gt;""),Y1043-K1043,"")</f>
        <v/>
      </c>
      <c r="AN1043" s="99">
        <f>IF((Z1043&lt;&gt;"")*(L1043&lt;&gt;""),Z1043-L1043,"")</f>
        <v/>
      </c>
      <c r="AO1043" s="99">
        <f>IF((AA1043&lt;&gt;"")*(M1043&lt;&gt;""),AA1043-M1043,"")</f>
        <v/>
      </c>
      <c r="AP1043" s="99">
        <f>IF((AB1043&lt;&gt;"")*(N1043&lt;&gt;""),AB1043-N1043,"")</f>
        <v/>
      </c>
      <c r="AQ1043" s="94">
        <f>IF((AC1043&lt;&gt;"")*(O1043&lt;&gt;""),AC1043-O1043,"")</f>
        <v/>
      </c>
      <c r="AR1043" s="94">
        <f>IF((AD1043&lt;&gt;"")*(P1043&lt;&gt;""),AD1043-P1043,"")</f>
        <v/>
      </c>
      <c r="AS1043" s="94">
        <f>IF((AE1043&lt;&gt;"")*(Q1043&lt;&gt;""),AE1043-Q1043,"")</f>
        <v/>
      </c>
      <c r="AT1043" s="94">
        <f>IF((AF1043&lt;&gt;"")*(R1043&lt;&gt;""),AF1043-R1043,"")</f>
        <v/>
      </c>
      <c r="AU1043" s="94">
        <f>IF((AG1043&lt;&gt;"")*(S1043&lt;&gt;""),AG1043-S1043,"")</f>
        <v/>
      </c>
      <c r="AV1043" s="99">
        <f>IF((AH1043&lt;&gt;"")*(T1043&lt;&gt;""),AH1043-T1043,"")</f>
        <v/>
      </c>
      <c r="AW1043" s="99">
        <f>IF((AI1043&lt;&gt;"")*(U1043&lt;&gt;""),AI1043-U1043,"")</f>
        <v/>
      </c>
      <c r="AX1043" s="99">
        <f>IF((AJ1043&lt;&gt;"")*(V1043&lt;&gt;""),AJ1043-V1043,"")</f>
        <v/>
      </c>
      <c r="AY1043" s="99">
        <f>IF((AK1043&lt;&gt;"")*(W1043&lt;&gt;""),AK1043-W1043,"")</f>
        <v/>
      </c>
      <c r="AZ1043" s="102">
        <f>IF((AL1043&lt;&gt;"")*(X1043&lt;&gt;""),AL1043-X1043,"")</f>
        <v/>
      </c>
      <c r="BA1043" s="50">
        <f>IFERROR(__xludf.dummyfunction("AI(""Actúa como un tutor académico y dirígete personalmente al estudiante "" &amp; I1043 &amp; "" "" &amp; J1043 &amp; "" "" &amp; G1043 &amp; "" "" &amp; H1043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AM1043 &amp; ""'. Diferencias por área: Matemáticas ("" &amp; AQ1043 &amp; ""), Ciencias Natura"&amp;"les ("" &amp; AR1043 &amp; ""), Sociales ("" &amp; AS1043 &amp; ""), Lectura Crítica ("" &amp; AT1043 &amp; "") e Inglés ("" &amp; AU1043 &amp; ""). Variación en posición: grupo ("" &amp; AN1043 &amp; ""), grado ("" &amp; AO1043 &amp; "") y media ("" &amp; AP1043 &amp; ""). Puntajes Primer Simulacro: Global "" &amp; K1043 &amp; "", Mat "" &amp; "&amp;"O4 &amp; "", Cien "" &amp; P1043 &amp; "", Soc "" &amp; Q1043 &amp; "", Lec "" &amp; R1043 &amp; "", Ing "" &amp; S1043 &amp; "". Puntajes Segundo Simulacro: Global "" &amp; Y1043 &amp; "", Mat "" &amp; AC1043 &amp; "", Cien "" &amp; AD1043 &amp; "", Soc "" &amp; AE1043 &amp; "", Lec "" &amp; AF1043 &amp; "", Ing "" &amp; AG1043 &amp; "". Escribe un mensaje motivador"&amp;" y breve (máximo 4 líneas)."")
"),"=AI(""Actúa como un tutor académico y dirígete personalmente al estudiante "" &amp; I1043 &amp; "" "" &amp; J1043 &amp; "" "" &amp; G1043 &amp; "" "" &amp; H1043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AM1043 &amp; ""'. Diferencias por área: Matemáticas ("" &amp; AQ1043 &amp; ""), Ciencias Natur"&amp;"ales ("" &amp; AR1043 &amp; ""), Sociales ("" &amp; AS1043 &amp; ""), Lectura Crítica ("" &amp; AT1043 &amp; "") e Inglés ("" &amp; AU1043 &amp; ""). Variación en posición: grupo ("" &amp; AN1043 &amp; ""), grado ("" &amp; AO1043 &amp; "") y media ("" &amp; AP1043 &amp; ""). Puntajes Primer Simulacro: Global "" &amp; K1043 &amp; "", Mat "" &amp;"&amp;" O1043 &amp; "", Cien "" &amp; P1043 &amp; "", Soc "" &amp; Q1043 &amp; "", Lec "" &amp; R1043 &amp; "", Ing "" &amp; S1043 &amp; "". Puntajes Segundo Simulacro: Global "" &amp; Y1043 &amp; "", Mat "" &amp; AC1043 &amp; "", Cien "" &amp; AD1043 &amp; "", Soc "" &amp; AE1043 &amp; "", Lec "" &amp; AF1043 &amp; "", Ing "" &amp; AG1043 &amp; "". Escribe un mensaje motivado"&amp;"r y breve (máximo 4 líneas)."")
")</f>
        <v/>
      </c>
    </row>
    <row r="1044" ht="15.75" customHeight="1" s="42">
      <c r="A1044" s="93" t="n"/>
      <c r="B1044" s="94" t="inlineStr">
        <is>
          <t>Bachillerato</t>
        </is>
      </c>
      <c r="C1044" s="94" t="n">
        <v>604</v>
      </c>
      <c r="D1044" s="94" t="n"/>
      <c r="E1044" s="95" t="n"/>
      <c r="F1044" s="96">
        <f>TRIM(G1044&amp;" "&amp;H1044&amp;" "&amp;I1044&amp;" "&amp;J1044)</f>
        <v/>
      </c>
      <c r="G1044" s="94" t="inlineStr">
        <is>
          <t>Vasquez</t>
        </is>
      </c>
      <c r="H1044" s="94" t="inlineStr">
        <is>
          <t>Lopez</t>
        </is>
      </c>
      <c r="I1044" s="94" t="inlineStr">
        <is>
          <t>Dilan</t>
        </is>
      </c>
      <c r="J1044" s="97" t="inlineStr">
        <is>
          <t>Andres</t>
        </is>
      </c>
      <c r="K1044" s="98">
        <f>IF(SUM(O1044:S1044)=0, "", ROUND(((O1044*3+P1044*3+Q1044*3+R1044*3+S1044*1)/13)*5,0))</f>
        <v/>
      </c>
      <c r="L1044" s="99">
        <f>IF(OR($C1044="",K1044=""),"",COUNTIFS($C$4:$C$1500,$C1044,K$4:K$1500,"&gt;"&amp;K1044)+1)</f>
        <v/>
      </c>
      <c r="M1044" s="99">
        <f>IF(OR($C1044="",K1044=""),"",IF(AND($C1044&gt;=1001,$C1044&lt;=1005),COUNTIFS($C$4:$C$1500,"&gt;=1001",$C$4:$C$1500,"&lt;=1005",K$4:K$1500,"&gt;"&amp;K1044)+1,IF(AND($C1044&gt;=1101,$C1044&lt;=1105),COUNTIFS($C$4:$C$1500,"&gt;=1101",$C$4:$C$1500,"&lt;=1105",K$4:K$1500,"&gt;"&amp;K1044)+1,IF(AND($C1044&gt;=901,$C1044&lt;=905),COUNTIFS($C$4:$C$1500,"&gt;=901",$C$4:$C$1500,"&lt;=905",K$4:K$1500,"&gt;"&amp;K1044)+1,IF(AND($C1044&gt;=801,$C1044&lt;=805),COUNTIFS($C$4:$C$1500,"&gt;=801",$C$4:$C$1500,"&lt;=805",K$4:K$1500,"&gt;"&amp;K1044)+1,IF(AND($C1044&gt;=701,$C1044&lt;=705),COUNTIFS($C$4:$C$1500,"&gt;=701",$C$4:$C$1500,"&lt;=705",K$4:K$1500,"&gt;"&amp;K1044)+1,IF(AND($C1044&gt;=601,$C1044&lt;=606),COUNTIFS($C$4:$C$1500,"&gt;=601",$C$4:$C$1500,"&lt;=606",K$4:K$1500,"&gt;"&amp;K1044)+1,"")))))))</f>
        <v/>
      </c>
      <c r="N1044" s="99">
        <f>IF(OR($C1044="",K1044=""),"",IF(OR(AND($C1044&gt;=1001,$C1044&lt;=1005),AND($C1044&gt;=1101,$C1044&lt;=1105)),COUNTIFS($C$4:$C$1500,"&gt;=1001",$C$4:$C$1500,"&lt;=1005",K$4:K$1500,"&gt;"&amp;K1044)+COUNTIFS($C$4:$C$1500,"&gt;=1101",$C$4:$C$1500,"&lt;=1105",K$4:K$1500,"&gt;"&amp;K1044)+1,""))</f>
        <v/>
      </c>
      <c r="O1044" s="94" t="n"/>
      <c r="P1044" s="94" t="n"/>
      <c r="Q1044" s="94" t="n"/>
      <c r="R1044" s="94" t="n"/>
      <c r="S1044" s="94" t="n"/>
      <c r="T1044" s="99">
        <f>IF(AND(O1044&gt;0,O1044&lt;36),1,IF(AND(O1044&gt;=36,O1044&lt;51),2,IF(AND(O1044&gt;=51,O1044&lt;71),3,IF(AND(O1044&gt;=71,O1044&lt;=100),4,))))</f>
        <v/>
      </c>
      <c r="U1044" s="99">
        <f>IF(AND(P1044&gt;0,P1044&lt;41),1,IF(AND(P1044&gt;=41,P1044&lt;56),2,IF(AND(P1044&gt;=56,P1044&lt;71),3,IF(AND(P1044&gt;=71,P1044&lt;=100),4,))))</f>
        <v/>
      </c>
      <c r="V1044" s="99">
        <f>IF(AND(Q1044&gt;0,Q1044&lt;41),1,IF(AND(Q1044&gt;=41,Q1044&lt;56),2,IF(AND(Q1044&gt;=56,Q1044&lt;71),3,IF(AND(Q1044&gt;=71,Q1044&lt;=100),4,))))</f>
        <v/>
      </c>
      <c r="W1044" s="99">
        <f>IF(AND(R1044&gt;0,R1044&lt;36),1,IF(AND(R1044&gt;=36,R1044&lt;51),2,IF(AND(R1044&gt;=51,R1044&lt;66),3,IF(AND(R1044&gt;=66,R1044&lt;=100),4,))))</f>
        <v/>
      </c>
      <c r="X1044" s="100">
        <f>IF(AND(S1044&gt;0,S1044&lt;37),1,IF(AND(S1044&gt;=37,S1044&lt;58),2,IF(AND(S1044&gt;=58,S1044&lt;71),3,IF(AND(S1044&gt;=71,S1044&lt;=100),4,))))</f>
        <v/>
      </c>
      <c r="Y1044" s="101">
        <f>IF(SUM(AC1044:AG1044)=0, "", ROUND(((AC1044*3+AD1044*3+AE1044*3+AF1044*3+AG1044*1)/13)*5,0))</f>
        <v/>
      </c>
      <c r="Z1044" s="99">
        <f>IF(OR($C1044="",Y1044=""),"",COUNTIFS($C$4:$C$1500,$C1044,Y$4:Y$1500,"&gt;"&amp;Y1044)+1)</f>
        <v/>
      </c>
      <c r="AA1044" s="99">
        <f>IF(OR($C1044="",Y1044=""),"",IF(AND($C1044&gt;=1001,$C1044&lt;=1005),COUNTIFS($C$4:$C$1500,"&gt;=1001",$C$4:$C$1500,"&lt;=1005",Y$4:Y$1500,"&gt;"&amp;Y1044)+1,IF(AND($C1044&gt;=1101,$C1044&lt;=1105),COUNTIFS($C$4:$C$1500,"&gt;=1101",$C$4:$C$1500,"&lt;=1105",Y$4:Y$1500,"&gt;"&amp;Y1044)+1,IF(AND($C1044&gt;=901,$C1044&lt;=905),COUNTIFS($C$4:$C$1500,"&gt;=901",$C$4:$C$1500,"&lt;=905",Y$4:Y$1500,"&gt;"&amp;Y1044)+1,IF(AND($C1044&gt;=801,$C1044&lt;=805),COUNTIFS($C$4:$C$1500,"&gt;=801",$C$4:$C$1500,"&lt;=805",Y$4:Y$1500,"&gt;"&amp;Y1044)+1,IF(AND($C1044&gt;=701,$C1044&lt;=705),COUNTIFS($C$4:$C$1500,"&gt;=701",$C$4:$C$1500,"&lt;=705",Y$4:Y$1500,"&gt;"&amp;Y1044)+1,IF(AND($C1044&gt;=601,$C1044&lt;=606),COUNTIFS($C$4:$C$1500,"&gt;=601",$C$4:$C$1500,"&lt;=606",Y$4:Y$1500,"&gt;"&amp;Y1044)+1,"")))))))</f>
        <v/>
      </c>
      <c r="AB1044" s="99">
        <f>IF(OR($C1044="",Y1044=""),"",IF(OR(AND($C1044&gt;=1001,$C1044&lt;=1005),AND($C1044&gt;=1101,$C1044&lt;=1105)),COUNTIFS($C$4:$C$1500,"&gt;=1001",$C$4:$C$1500,"&lt;=1005",Y$4:Y$1500,"&gt;"&amp;Y1044)+COUNTIFS($C$4:$C$1500,"&gt;=1101",$C$4:$C$1500,"&lt;=1105",Y$4:Y$1500,"&gt;"&amp;Y1044)+1,""))</f>
        <v/>
      </c>
      <c r="AC1044" s="94" t="n">
        <v>58.5</v>
      </c>
      <c r="AD1044" s="94" t="n">
        <v>51.43</v>
      </c>
      <c r="AE1044" s="94" t="n">
        <v>72.88</v>
      </c>
      <c r="AF1044" s="94" t="n">
        <v>52.5</v>
      </c>
      <c r="AG1044" s="94" t="n">
        <v>28.75</v>
      </c>
      <c r="AH1044" s="99">
        <f>IF(AND(AC1044&gt;0,AC1044&lt;36),1,IF(AND(AC1044&gt;=36,AC1044&lt;51),2,IF(AND(AC1044&gt;=51,AC1044&lt;71),3,IF(AND(AC1044&gt;=71,AC1044&lt;=100),4,))))</f>
        <v/>
      </c>
      <c r="AI1044" s="99">
        <f>IF(AND(AD1044&gt;0,AD1044&lt;41),1,IF(AND(AD1044&gt;=41,AD1044&lt;56),2,IF(AND(AD1044&gt;=56,AD1044&lt;71),3,IF(AND(AD1044&gt;=71,AD1044&lt;=100),4,))))</f>
        <v/>
      </c>
      <c r="AJ1044" s="99">
        <f>IF(AND(AE1044&gt;0,AE1044&lt;41),1,IF(AND(AE1044&gt;=41,AE1044&lt;56),2,IF(AND(AE1044&gt;=56,AE1044&lt;71),3,IF(AND(AE1044&gt;=71,AE1044&lt;=100),4,))))</f>
        <v/>
      </c>
      <c r="AK1044" s="99">
        <f>IF(AND(AF1044&gt;0,AF1044&lt;36),1,IF(AND(AF1044&gt;=36,AF1044&lt;51),2,IF(AND(AF1044&gt;=51,AF1044&lt;66),3,IF(AND(AF1044&gt;=66,AF1044&lt;=100),4,))))</f>
        <v/>
      </c>
      <c r="AL1044" s="100">
        <f>IF(AND(AG1044&gt;0,AG1044&lt;37),1,IF(AND(AG1044&gt;=37,AG1044&lt;58),2,IF(AND(AG1044&gt;=58,AG1044&lt;71),3,IF(AND(AG1044&gt;=71,AG1044&lt;=100),4,))))</f>
        <v/>
      </c>
      <c r="AM1044" s="101">
        <f>IF((Y1044&lt;&gt;"")*(K1044&lt;&gt;""),Y1044-K1044,"")</f>
        <v/>
      </c>
      <c r="AN1044" s="99">
        <f>IF((Z1044&lt;&gt;"")*(L1044&lt;&gt;""),Z1044-L1044,"")</f>
        <v/>
      </c>
      <c r="AO1044" s="99">
        <f>IF((AA1044&lt;&gt;"")*(M1044&lt;&gt;""),AA1044-M1044,"")</f>
        <v/>
      </c>
      <c r="AP1044" s="99">
        <f>IF((AB1044&lt;&gt;"")*(N1044&lt;&gt;""),AB1044-N1044,"")</f>
        <v/>
      </c>
      <c r="AQ1044" s="94">
        <f>IF((AC1044&lt;&gt;"")*(O1044&lt;&gt;""),AC1044-O1044,"")</f>
        <v/>
      </c>
      <c r="AR1044" s="94">
        <f>IF((AD1044&lt;&gt;"")*(P1044&lt;&gt;""),AD1044-P1044,"")</f>
        <v/>
      </c>
      <c r="AS1044" s="94">
        <f>IF((AE1044&lt;&gt;"")*(Q1044&lt;&gt;""),AE1044-Q1044,"")</f>
        <v/>
      </c>
      <c r="AT1044" s="94">
        <f>IF((AF1044&lt;&gt;"")*(R1044&lt;&gt;""),AF1044-R1044,"")</f>
        <v/>
      </c>
      <c r="AU1044" s="94">
        <f>IF((AG1044&lt;&gt;"")*(S1044&lt;&gt;""),AG1044-S1044,"")</f>
        <v/>
      </c>
      <c r="AV1044" s="99">
        <f>IF((AH1044&lt;&gt;"")*(T1044&lt;&gt;""),AH1044-T1044,"")</f>
        <v/>
      </c>
      <c r="AW1044" s="99">
        <f>IF((AI1044&lt;&gt;"")*(U1044&lt;&gt;""),AI1044-U1044,"")</f>
        <v/>
      </c>
      <c r="AX1044" s="99">
        <f>IF((AJ1044&lt;&gt;"")*(V1044&lt;&gt;""),AJ1044-V1044,"")</f>
        <v/>
      </c>
      <c r="AY1044" s="99">
        <f>IF((AK1044&lt;&gt;"")*(W1044&lt;&gt;""),AK1044-W1044,"")</f>
        <v/>
      </c>
      <c r="AZ1044" s="102">
        <f>IF((AL1044&lt;&gt;"")*(X1044&lt;&gt;""),AL1044-X1044,"")</f>
        <v/>
      </c>
      <c r="BA1044" s="50">
        <f>IFERROR(__xludf.dummyfunction("AI(""Actúa como un tutor académico y dirígete personalmente al estudiante "" &amp; I1044 &amp; "" "" &amp; J1044 &amp; "" "" &amp; G1044 &amp; "" "" &amp; H1044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AM1044 &amp; ""'. Diferencias por área: Matemáticas ("" &amp; AQ1044 &amp; ""), Ciencias Natura"&amp;"les ("" &amp; AR1044 &amp; ""), Sociales ("" &amp; AS1044 &amp; ""), Lectura Crítica ("" &amp; AT1044 &amp; "") e Inglés ("" &amp; AU1044 &amp; ""). Variación en posición: grupo ("" &amp; AN1044 &amp; ""), grado ("" &amp; AO1044 &amp; "") y media ("" &amp; AP1044 &amp; ""). Puntajes Primer Simulacro: Global "" &amp; K1044 &amp; "", Mat "" &amp; "&amp;"O4 &amp; "", Cien "" &amp; P1044 &amp; "", Soc "" &amp; Q1044 &amp; "", Lec "" &amp; R1044 &amp; "", Ing "" &amp; S1044 &amp; "". Puntajes Segundo Simulacro: Global "" &amp; Y1044 &amp; "", Mat "" &amp; AC1044 &amp; "", Cien "" &amp; AD1044 &amp; "", Soc "" &amp; AE1044 &amp; "", Lec "" &amp; AF1044 &amp; "", Ing "" &amp; AG1044 &amp; "". Escribe un mensaje motivador"&amp;" y breve (máximo 4 líneas)."")
"),"=AI(""Actúa como un tutor académico y dirígete personalmente al estudiante "" &amp; I1044 &amp; "" "" &amp; J1044 &amp; "" "" &amp; G1044 &amp; "" "" &amp; H1044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AM1044 &amp; ""'. Diferencias por área: Matemáticas ("" &amp; AQ1044 &amp; ""), Ciencias Natur"&amp;"ales ("" &amp; AR1044 &amp; ""), Sociales ("" &amp; AS1044 &amp; ""), Lectura Crítica ("" &amp; AT1044 &amp; "") e Inglés ("" &amp; AU1044 &amp; ""). Variación en posición: grupo ("" &amp; AN1044 &amp; ""), grado ("" &amp; AO1044 &amp; "") y media ("" &amp; AP1044 &amp; ""). Puntajes Primer Simulacro: Global "" &amp; K1044 &amp; "", Mat "" &amp;"&amp;" O1044 &amp; "", Cien "" &amp; P1044 &amp; "", Soc "" &amp; Q1044 &amp; "", Lec "" &amp; R1044 &amp; "", Ing "" &amp; S1044 &amp; "". Puntajes Segundo Simulacro: Global "" &amp; Y1044 &amp; "", Mat "" &amp; AC1044 &amp; "", Cien "" &amp; AD1044 &amp; "", Soc "" &amp; AE1044 &amp; "", Lec "" &amp; AF1044 &amp; "", Ing "" &amp; AG1044 &amp; "". Escribe un mensaje motivado"&amp;"r y breve (máximo 4 líneas)."")
")</f>
        <v/>
      </c>
    </row>
    <row r="1045" ht="15.75" customHeight="1" s="42">
      <c r="A1045" s="93" t="n"/>
      <c r="B1045" s="94" t="inlineStr">
        <is>
          <t>Bachillerato</t>
        </is>
      </c>
      <c r="C1045" s="94" t="n">
        <v>605</v>
      </c>
      <c r="D1045" s="94" t="n"/>
      <c r="E1045" s="95" t="n"/>
      <c r="F1045" s="96">
        <f>TRIM(G1045&amp;" "&amp;H1045&amp;" "&amp;I1045&amp;" "&amp;J1045)</f>
        <v/>
      </c>
      <c r="G1045" s="94" t="inlineStr">
        <is>
          <t>Guzman</t>
        </is>
      </c>
      <c r="H1045" s="94" t="inlineStr">
        <is>
          <t>Morales</t>
        </is>
      </c>
      <c r="I1045" s="94" t="inlineStr">
        <is>
          <t>Luci</t>
        </is>
      </c>
      <c r="J1045" s="97" t="inlineStr">
        <is>
          <t>Andreina</t>
        </is>
      </c>
      <c r="K1045" s="98">
        <f>IF(SUM(O1045:S1045)=0, "", ROUND(((O1045*3+P1045*3+Q1045*3+R1045*3+S1045*1)/13)*5,0))</f>
        <v/>
      </c>
      <c r="L1045" s="99">
        <f>IF(OR($C1045="",K1045=""),"",COUNTIFS($C$4:$C$1500,$C1045,K$4:K$1500,"&gt;"&amp;K1045)+1)</f>
        <v/>
      </c>
      <c r="M1045" s="99">
        <f>IF(OR($C1045="",K1045=""),"",IF(AND($C1045&gt;=1001,$C1045&lt;=1005),COUNTIFS($C$4:$C$1500,"&gt;=1001",$C$4:$C$1500,"&lt;=1005",K$4:K$1500,"&gt;"&amp;K1045)+1,IF(AND($C1045&gt;=1101,$C1045&lt;=1105),COUNTIFS($C$4:$C$1500,"&gt;=1101",$C$4:$C$1500,"&lt;=1105",K$4:K$1500,"&gt;"&amp;K1045)+1,IF(AND($C1045&gt;=901,$C1045&lt;=905),COUNTIFS($C$4:$C$1500,"&gt;=901",$C$4:$C$1500,"&lt;=905",K$4:K$1500,"&gt;"&amp;K1045)+1,IF(AND($C1045&gt;=801,$C1045&lt;=805),COUNTIFS($C$4:$C$1500,"&gt;=801",$C$4:$C$1500,"&lt;=805",K$4:K$1500,"&gt;"&amp;K1045)+1,IF(AND($C1045&gt;=701,$C1045&lt;=705),COUNTIFS($C$4:$C$1500,"&gt;=701",$C$4:$C$1500,"&lt;=705",K$4:K$1500,"&gt;"&amp;K1045)+1,IF(AND($C1045&gt;=601,$C1045&lt;=606),COUNTIFS($C$4:$C$1500,"&gt;=601",$C$4:$C$1500,"&lt;=606",K$4:K$1500,"&gt;"&amp;K1045)+1,"")))))))</f>
        <v/>
      </c>
      <c r="N1045" s="99">
        <f>IF(OR($C1045="",K1045=""),"",IF(OR(AND($C1045&gt;=1001,$C1045&lt;=1005),AND($C1045&gt;=1101,$C1045&lt;=1105)),COUNTIFS($C$4:$C$1500,"&gt;=1001",$C$4:$C$1500,"&lt;=1005",K$4:K$1500,"&gt;"&amp;K1045)+COUNTIFS($C$4:$C$1500,"&gt;=1101",$C$4:$C$1500,"&lt;=1105",K$4:K$1500,"&gt;"&amp;K1045)+1,""))</f>
        <v/>
      </c>
      <c r="O1045" s="94" t="n"/>
      <c r="P1045" s="94" t="n"/>
      <c r="Q1045" s="94" t="n"/>
      <c r="R1045" s="94" t="n"/>
      <c r="S1045" s="94" t="n"/>
      <c r="T1045" s="99">
        <f>IF(AND(O1045&gt;0,O1045&lt;36),1,IF(AND(O1045&gt;=36,O1045&lt;51),2,IF(AND(O1045&gt;=51,O1045&lt;71),3,IF(AND(O1045&gt;=71,O1045&lt;=100),4,))))</f>
        <v/>
      </c>
      <c r="U1045" s="99">
        <f>IF(AND(P1045&gt;0,P1045&lt;41),1,IF(AND(P1045&gt;=41,P1045&lt;56),2,IF(AND(P1045&gt;=56,P1045&lt;71),3,IF(AND(P1045&gt;=71,P1045&lt;=100),4,))))</f>
        <v/>
      </c>
      <c r="V1045" s="99">
        <f>IF(AND(Q1045&gt;0,Q1045&lt;41),1,IF(AND(Q1045&gt;=41,Q1045&lt;56),2,IF(AND(Q1045&gt;=56,Q1045&lt;71),3,IF(AND(Q1045&gt;=71,Q1045&lt;=100),4,))))</f>
        <v/>
      </c>
      <c r="W1045" s="99">
        <f>IF(AND(R1045&gt;0,R1045&lt;36),1,IF(AND(R1045&gt;=36,R1045&lt;51),2,IF(AND(R1045&gt;=51,R1045&lt;66),3,IF(AND(R1045&gt;=66,R1045&lt;=100),4,))))</f>
        <v/>
      </c>
      <c r="X1045" s="100">
        <f>IF(AND(S1045&gt;0,S1045&lt;37),1,IF(AND(S1045&gt;=37,S1045&lt;58),2,IF(AND(S1045&gt;=58,S1045&lt;71),3,IF(AND(S1045&gt;=71,S1045&lt;=100),4,))))</f>
        <v/>
      </c>
      <c r="Y1045" s="101">
        <f>IF(SUM(AC1045:AG1045)=0, "", ROUND(((AC1045*3+AD1045*3+AE1045*3+AF1045*3+AG1045*1)/13)*5,0))</f>
        <v/>
      </c>
      <c r="Z1045" s="99">
        <f>IF(OR($C1045="",Y1045=""),"",COUNTIFS($C$4:$C$1500,$C1045,Y$4:Y$1500,"&gt;"&amp;Y1045)+1)</f>
        <v/>
      </c>
      <c r="AA1045" s="99">
        <f>IF(OR($C1045="",Y1045=""),"",IF(AND($C1045&gt;=1001,$C1045&lt;=1005),COUNTIFS($C$4:$C$1500,"&gt;=1001",$C$4:$C$1500,"&lt;=1005",Y$4:Y$1500,"&gt;"&amp;Y1045)+1,IF(AND($C1045&gt;=1101,$C1045&lt;=1105),COUNTIFS($C$4:$C$1500,"&gt;=1101",$C$4:$C$1500,"&lt;=1105",Y$4:Y$1500,"&gt;"&amp;Y1045)+1,IF(AND($C1045&gt;=901,$C1045&lt;=905),COUNTIFS($C$4:$C$1500,"&gt;=901",$C$4:$C$1500,"&lt;=905",Y$4:Y$1500,"&gt;"&amp;Y1045)+1,IF(AND($C1045&gt;=801,$C1045&lt;=805),COUNTIFS($C$4:$C$1500,"&gt;=801",$C$4:$C$1500,"&lt;=805",Y$4:Y$1500,"&gt;"&amp;Y1045)+1,IF(AND($C1045&gt;=701,$C1045&lt;=705),COUNTIFS($C$4:$C$1500,"&gt;=701",$C$4:$C$1500,"&lt;=705",Y$4:Y$1500,"&gt;"&amp;Y1045)+1,IF(AND($C1045&gt;=601,$C1045&lt;=606),COUNTIFS($C$4:$C$1500,"&gt;=601",$C$4:$C$1500,"&lt;=606",Y$4:Y$1500,"&gt;"&amp;Y1045)+1,"")))))))</f>
        <v/>
      </c>
      <c r="AB1045" s="99">
        <f>IF(OR($C1045="",Y1045=""),"",IF(OR(AND($C1045&gt;=1001,$C1045&lt;=1005),AND($C1045&gt;=1101,$C1045&lt;=1105)),COUNTIFS($C$4:$C$1500,"&gt;=1001",$C$4:$C$1500,"&lt;=1005",Y$4:Y$1500,"&gt;"&amp;Y1045)+COUNTIFS($C$4:$C$1500,"&gt;=1101",$C$4:$C$1500,"&lt;=1105",Y$4:Y$1500,"&gt;"&amp;Y1045)+1,""))</f>
        <v/>
      </c>
      <c r="AC1045" s="94" t="n">
        <v>47.5</v>
      </c>
      <c r="AD1045" s="94" t="n">
        <v>81.61</v>
      </c>
      <c r="AE1045" s="94" t="n">
        <v>56.5</v>
      </c>
      <c r="AF1045" s="94" t="n">
        <v>77.92</v>
      </c>
      <c r="AG1045" s="94" t="n">
        <v>87.08</v>
      </c>
      <c r="AH1045" s="99">
        <f>IF(AND(AC1045&gt;0,AC1045&lt;36),1,IF(AND(AC1045&gt;=36,AC1045&lt;51),2,IF(AND(AC1045&gt;=51,AC1045&lt;71),3,IF(AND(AC1045&gt;=71,AC1045&lt;=100),4,))))</f>
        <v/>
      </c>
      <c r="AI1045" s="99">
        <f>IF(AND(AD1045&gt;0,AD1045&lt;41),1,IF(AND(AD1045&gt;=41,AD1045&lt;56),2,IF(AND(AD1045&gt;=56,AD1045&lt;71),3,IF(AND(AD1045&gt;=71,AD1045&lt;=100),4,))))</f>
        <v/>
      </c>
      <c r="AJ1045" s="99">
        <f>IF(AND(AE1045&gt;0,AE1045&lt;41),1,IF(AND(AE1045&gt;=41,AE1045&lt;56),2,IF(AND(AE1045&gt;=56,AE1045&lt;71),3,IF(AND(AE1045&gt;=71,AE1045&lt;=100),4,))))</f>
        <v/>
      </c>
      <c r="AK1045" s="99">
        <f>IF(AND(AF1045&gt;0,AF1045&lt;36),1,IF(AND(AF1045&gt;=36,AF1045&lt;51),2,IF(AND(AF1045&gt;=51,AF1045&lt;66),3,IF(AND(AF1045&gt;=66,AF1045&lt;=100),4,))))</f>
        <v/>
      </c>
      <c r="AL1045" s="100">
        <f>IF(AND(AG1045&gt;0,AG1045&lt;37),1,IF(AND(AG1045&gt;=37,AG1045&lt;58),2,IF(AND(AG1045&gt;=58,AG1045&lt;71),3,IF(AND(AG1045&gt;=71,AG1045&lt;=100),4,))))</f>
        <v/>
      </c>
      <c r="AM1045" s="101">
        <f>IF((Y1045&lt;&gt;"")*(K1045&lt;&gt;""),Y1045-K1045,"")</f>
        <v/>
      </c>
      <c r="AN1045" s="99">
        <f>IF((Z1045&lt;&gt;"")*(L1045&lt;&gt;""),Z1045-L1045,"")</f>
        <v/>
      </c>
      <c r="AO1045" s="99">
        <f>IF((AA1045&lt;&gt;"")*(M1045&lt;&gt;""),AA1045-M1045,"")</f>
        <v/>
      </c>
      <c r="AP1045" s="99">
        <f>IF((AB1045&lt;&gt;"")*(N1045&lt;&gt;""),AB1045-N1045,"")</f>
        <v/>
      </c>
      <c r="AQ1045" s="94">
        <f>IF((AC1045&lt;&gt;"")*(O1045&lt;&gt;""),AC1045-O1045,"")</f>
        <v/>
      </c>
      <c r="AR1045" s="94">
        <f>IF((AD1045&lt;&gt;"")*(P1045&lt;&gt;""),AD1045-P1045,"")</f>
        <v/>
      </c>
      <c r="AS1045" s="94">
        <f>IF((AE1045&lt;&gt;"")*(Q1045&lt;&gt;""),AE1045-Q1045,"")</f>
        <v/>
      </c>
      <c r="AT1045" s="94">
        <f>IF((AF1045&lt;&gt;"")*(R1045&lt;&gt;""),AF1045-R1045,"")</f>
        <v/>
      </c>
      <c r="AU1045" s="94">
        <f>IF((AG1045&lt;&gt;"")*(S1045&lt;&gt;""),AG1045-S1045,"")</f>
        <v/>
      </c>
      <c r="AV1045" s="99">
        <f>IF((AH1045&lt;&gt;"")*(T1045&lt;&gt;""),AH1045-T1045,"")</f>
        <v/>
      </c>
      <c r="AW1045" s="99">
        <f>IF((AI1045&lt;&gt;"")*(U1045&lt;&gt;""),AI1045-U1045,"")</f>
        <v/>
      </c>
      <c r="AX1045" s="99">
        <f>IF((AJ1045&lt;&gt;"")*(V1045&lt;&gt;""),AJ1045-V1045,"")</f>
        <v/>
      </c>
      <c r="AY1045" s="99">
        <f>IF((AK1045&lt;&gt;"")*(W1045&lt;&gt;""),AK1045-W1045,"")</f>
        <v/>
      </c>
      <c r="AZ1045" s="102">
        <f>IF((AL1045&lt;&gt;"")*(X1045&lt;&gt;""),AL1045-X1045,"")</f>
        <v/>
      </c>
      <c r="BA1045" s="50">
        <f>IFERROR(__xludf.dummyfunction("AI(""Actúa como un tutor académico y dirígete personalmente al estudiante "" &amp; I1045 &amp; "" "" &amp; J1045 &amp; "" "" &amp; G1045 &amp; "" "" &amp; H1045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AM1045 &amp; ""'. Diferencias por área: Matemáticas ("" &amp; AQ1045 &amp; ""), Ciencias Natura"&amp;"les ("" &amp; AR1045 &amp; ""), Sociales ("" &amp; AS1045 &amp; ""), Lectura Crítica ("" &amp; AT1045 &amp; "") e Inglés ("" &amp; AU1045 &amp; ""). Variación en posición: grupo ("" &amp; AN1045 &amp; ""), grado ("" &amp; AO1045 &amp; "") y media ("" &amp; AP1045 &amp; ""). Puntajes Primer Simulacro: Global "" &amp; K1045 &amp; "", Mat "" &amp; "&amp;"O4 &amp; "", Cien "" &amp; P1045 &amp; "", Soc "" &amp; Q1045 &amp; "", Lec "" &amp; R1045 &amp; "", Ing "" &amp; S1045 &amp; "". Puntajes Segundo Simulacro: Global "" &amp; Y1045 &amp; "", Mat "" &amp; AC1045 &amp; "", Cien "" &amp; AD1045 &amp; "", Soc "" &amp; AE1045 &amp; "", Lec "" &amp; AF1045 &amp; "", Ing "" &amp; AG1045 &amp; "". Escribe un mensaje motivador"&amp;" y breve (máximo 4 líneas)."")
"),"=AI(""Actúa como un tutor académico y dirígete personalmente al estudiante "" &amp; I1045 &amp; "" "" &amp; J1045 &amp; "" "" &amp; G1045 &amp; "" "" &amp; H1045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AM1045 &amp; ""'. Diferencias por área: Matemáticas ("" &amp; AQ1045 &amp; ""), Ciencias Natur"&amp;"ales ("" &amp; AR1045 &amp; ""), Sociales ("" &amp; AS1045 &amp; ""), Lectura Crítica ("" &amp; AT1045 &amp; "") e Inglés ("" &amp; AU1045 &amp; ""). Variación en posición: grupo ("" &amp; AN1045 &amp; ""), grado ("" &amp; AO1045 &amp; "") y media ("" &amp; AP1045 &amp; ""). Puntajes Primer Simulacro: Global "" &amp; K1045 &amp; "", Mat "" &amp;"&amp;" O1045 &amp; "", Cien "" &amp; P1045 &amp; "", Soc "" &amp; Q1045 &amp; "", Lec "" &amp; R1045 &amp; "", Ing "" &amp; S1045 &amp; "". Puntajes Segundo Simulacro: Global "" &amp; Y1045 &amp; "", Mat "" &amp; AC1045 &amp; "", Cien "" &amp; AD1045 &amp; "", Soc "" &amp; AE1045 &amp; "", Lec "" &amp; AF1045 &amp; "", Ing "" &amp; AG1045 &amp; "". Escribe un mensaje motivado"&amp;"r y breve (máximo 4 líneas)."")
")</f>
        <v/>
      </c>
    </row>
    <row r="1046" ht="15.75" customHeight="1" s="42">
      <c r="A1046" s="93" t="n"/>
      <c r="B1046" s="94" t="inlineStr">
        <is>
          <t>Bachillerato</t>
        </is>
      </c>
      <c r="C1046" s="94" t="n">
        <v>605</v>
      </c>
      <c r="D1046" s="94" t="n"/>
      <c r="E1046" s="95" t="n"/>
      <c r="F1046" s="96">
        <f>TRIM(G1046&amp;" "&amp;H1046&amp;" "&amp;I1046&amp;" "&amp;J1046)</f>
        <v/>
      </c>
      <c r="G1046" s="94" t="inlineStr">
        <is>
          <t>Lezcano</t>
        </is>
      </c>
      <c r="H1046" s="94" t="inlineStr">
        <is>
          <t>Vargas</t>
        </is>
      </c>
      <c r="I1046" s="94" t="inlineStr">
        <is>
          <t>Maria</t>
        </is>
      </c>
      <c r="J1046" s="97" t="inlineStr">
        <is>
          <t>Antonia</t>
        </is>
      </c>
      <c r="K1046" s="98">
        <f>IF(SUM(O1046:S1046)=0, "", ROUND(((O1046*3+P1046*3+Q1046*3+R1046*3+S1046*1)/13)*5,0))</f>
        <v/>
      </c>
      <c r="L1046" s="99">
        <f>IF(OR($C1046="",K1046=""),"",COUNTIFS($C$4:$C$1500,$C1046,K$4:K$1500,"&gt;"&amp;K1046)+1)</f>
        <v/>
      </c>
      <c r="M1046" s="99">
        <f>IF(OR($C1046="",K1046=""),"",IF(AND($C1046&gt;=1001,$C1046&lt;=1005),COUNTIFS($C$4:$C$1500,"&gt;=1001",$C$4:$C$1500,"&lt;=1005",K$4:K$1500,"&gt;"&amp;K1046)+1,IF(AND($C1046&gt;=1101,$C1046&lt;=1105),COUNTIFS($C$4:$C$1500,"&gt;=1101",$C$4:$C$1500,"&lt;=1105",K$4:K$1500,"&gt;"&amp;K1046)+1,IF(AND($C1046&gt;=901,$C1046&lt;=905),COUNTIFS($C$4:$C$1500,"&gt;=901",$C$4:$C$1500,"&lt;=905",K$4:K$1500,"&gt;"&amp;K1046)+1,IF(AND($C1046&gt;=801,$C1046&lt;=805),COUNTIFS($C$4:$C$1500,"&gt;=801",$C$4:$C$1500,"&lt;=805",K$4:K$1500,"&gt;"&amp;K1046)+1,IF(AND($C1046&gt;=701,$C1046&lt;=705),COUNTIFS($C$4:$C$1500,"&gt;=701",$C$4:$C$1500,"&lt;=705",K$4:K$1500,"&gt;"&amp;K1046)+1,IF(AND($C1046&gt;=601,$C1046&lt;=606),COUNTIFS($C$4:$C$1500,"&gt;=601",$C$4:$C$1500,"&lt;=606",K$4:K$1500,"&gt;"&amp;K1046)+1,"")))))))</f>
        <v/>
      </c>
      <c r="N1046" s="99">
        <f>IF(OR($C1046="",K1046=""),"",IF(OR(AND($C1046&gt;=1001,$C1046&lt;=1005),AND($C1046&gt;=1101,$C1046&lt;=1105)),COUNTIFS($C$4:$C$1500,"&gt;=1001",$C$4:$C$1500,"&lt;=1005",K$4:K$1500,"&gt;"&amp;K1046)+COUNTIFS($C$4:$C$1500,"&gt;=1101",$C$4:$C$1500,"&lt;=1105",K$4:K$1500,"&gt;"&amp;K1046)+1,""))</f>
        <v/>
      </c>
      <c r="O1046" s="94" t="n"/>
      <c r="P1046" s="94" t="n"/>
      <c r="Q1046" s="94" t="n"/>
      <c r="R1046" s="94" t="n"/>
      <c r="S1046" s="94" t="n"/>
      <c r="T1046" s="99">
        <f>IF(AND(O1046&gt;0,O1046&lt;36),1,IF(AND(O1046&gt;=36,O1046&lt;51),2,IF(AND(O1046&gt;=51,O1046&lt;71),3,IF(AND(O1046&gt;=71,O1046&lt;=100),4,))))</f>
        <v/>
      </c>
      <c r="U1046" s="99">
        <f>IF(AND(P1046&gt;0,P1046&lt;41),1,IF(AND(P1046&gt;=41,P1046&lt;56),2,IF(AND(P1046&gt;=56,P1046&lt;71),3,IF(AND(P1046&gt;=71,P1046&lt;=100),4,))))</f>
        <v/>
      </c>
      <c r="V1046" s="99">
        <f>IF(AND(Q1046&gt;0,Q1046&lt;41),1,IF(AND(Q1046&gt;=41,Q1046&lt;56),2,IF(AND(Q1046&gt;=56,Q1046&lt;71),3,IF(AND(Q1046&gt;=71,Q1046&lt;=100),4,))))</f>
        <v/>
      </c>
      <c r="W1046" s="99">
        <f>IF(AND(R1046&gt;0,R1046&lt;36),1,IF(AND(R1046&gt;=36,R1046&lt;51),2,IF(AND(R1046&gt;=51,R1046&lt;66),3,IF(AND(R1046&gt;=66,R1046&lt;=100),4,))))</f>
        <v/>
      </c>
      <c r="X1046" s="100">
        <f>IF(AND(S1046&gt;0,S1046&lt;37),1,IF(AND(S1046&gt;=37,S1046&lt;58),2,IF(AND(S1046&gt;=58,S1046&lt;71),3,IF(AND(S1046&gt;=71,S1046&lt;=100),4,))))</f>
        <v/>
      </c>
      <c r="Y1046" s="101">
        <f>IF(SUM(AC1046:AG1046)=0, "", ROUND(((AC1046*3+AD1046*3+AE1046*3+AF1046*3+AG1046*1)/13)*5,0))</f>
        <v/>
      </c>
      <c r="Z1046" s="99">
        <f>IF(OR($C1046="",Y1046=""),"",COUNTIFS($C$4:$C$1500,$C1046,Y$4:Y$1500,"&gt;"&amp;Y1046)+1)</f>
        <v/>
      </c>
      <c r="AA1046" s="99">
        <f>IF(OR($C1046="",Y1046=""),"",IF(AND($C1046&gt;=1001,$C1046&lt;=1005),COUNTIFS($C$4:$C$1500,"&gt;=1001",$C$4:$C$1500,"&lt;=1005",Y$4:Y$1500,"&gt;"&amp;Y1046)+1,IF(AND($C1046&gt;=1101,$C1046&lt;=1105),COUNTIFS($C$4:$C$1500,"&gt;=1101",$C$4:$C$1500,"&lt;=1105",Y$4:Y$1500,"&gt;"&amp;Y1046)+1,IF(AND($C1046&gt;=901,$C1046&lt;=905),COUNTIFS($C$4:$C$1500,"&gt;=901",$C$4:$C$1500,"&lt;=905",Y$4:Y$1500,"&gt;"&amp;Y1046)+1,IF(AND($C1046&gt;=801,$C1046&lt;=805),COUNTIFS($C$4:$C$1500,"&gt;=801",$C$4:$C$1500,"&lt;=805",Y$4:Y$1500,"&gt;"&amp;Y1046)+1,IF(AND($C1046&gt;=701,$C1046&lt;=705),COUNTIFS($C$4:$C$1500,"&gt;=701",$C$4:$C$1500,"&lt;=705",Y$4:Y$1500,"&gt;"&amp;Y1046)+1,IF(AND($C1046&gt;=601,$C1046&lt;=606),COUNTIFS($C$4:$C$1500,"&gt;=601",$C$4:$C$1500,"&lt;=606",Y$4:Y$1500,"&gt;"&amp;Y1046)+1,"")))))))</f>
        <v/>
      </c>
      <c r="AB1046" s="99">
        <f>IF(OR($C1046="",Y1046=""),"",IF(OR(AND($C1046&gt;=1001,$C1046&lt;=1005),AND($C1046&gt;=1101,$C1046&lt;=1105)),COUNTIFS($C$4:$C$1500,"&gt;=1001",$C$4:$C$1500,"&lt;=1005",Y$4:Y$1500,"&gt;"&amp;Y1046)+COUNTIFS($C$4:$C$1500,"&gt;=1101",$C$4:$C$1500,"&lt;=1105",Y$4:Y$1500,"&gt;"&amp;Y1046)+1,""))</f>
        <v/>
      </c>
      <c r="AC1046" s="94" t="n">
        <v>67.5</v>
      </c>
      <c r="AD1046" s="94" t="n">
        <v>90.18000000000001</v>
      </c>
      <c r="AE1046" s="94" t="n">
        <v>59.5</v>
      </c>
      <c r="AF1046" s="94" t="n">
        <v>59.58</v>
      </c>
      <c r="AG1046" s="94" t="n">
        <v>82.5</v>
      </c>
      <c r="AH1046" s="99">
        <f>IF(AND(AC1046&gt;0,AC1046&lt;36),1,IF(AND(AC1046&gt;=36,AC1046&lt;51),2,IF(AND(AC1046&gt;=51,AC1046&lt;71),3,IF(AND(AC1046&gt;=71,AC1046&lt;=100),4,))))</f>
        <v/>
      </c>
      <c r="AI1046" s="99">
        <f>IF(AND(AD1046&gt;0,AD1046&lt;41),1,IF(AND(AD1046&gt;=41,AD1046&lt;56),2,IF(AND(AD1046&gt;=56,AD1046&lt;71),3,IF(AND(AD1046&gt;=71,AD1046&lt;=100),4,))))</f>
        <v/>
      </c>
      <c r="AJ1046" s="99">
        <f>IF(AND(AE1046&gt;0,AE1046&lt;41),1,IF(AND(AE1046&gt;=41,AE1046&lt;56),2,IF(AND(AE1046&gt;=56,AE1046&lt;71),3,IF(AND(AE1046&gt;=71,AE1046&lt;=100),4,))))</f>
        <v/>
      </c>
      <c r="AK1046" s="99">
        <f>IF(AND(AF1046&gt;0,AF1046&lt;36),1,IF(AND(AF1046&gt;=36,AF1046&lt;51),2,IF(AND(AF1046&gt;=51,AF1046&lt;66),3,IF(AND(AF1046&gt;=66,AF1046&lt;=100),4,))))</f>
        <v/>
      </c>
      <c r="AL1046" s="100">
        <f>IF(AND(AG1046&gt;0,AG1046&lt;37),1,IF(AND(AG1046&gt;=37,AG1046&lt;58),2,IF(AND(AG1046&gt;=58,AG1046&lt;71),3,IF(AND(AG1046&gt;=71,AG1046&lt;=100),4,))))</f>
        <v/>
      </c>
      <c r="AM1046" s="101">
        <f>IF((Y1046&lt;&gt;"")*(K1046&lt;&gt;""),Y1046-K1046,"")</f>
        <v/>
      </c>
      <c r="AN1046" s="99">
        <f>IF((Z1046&lt;&gt;"")*(L1046&lt;&gt;""),Z1046-L1046,"")</f>
        <v/>
      </c>
      <c r="AO1046" s="99">
        <f>IF((AA1046&lt;&gt;"")*(M1046&lt;&gt;""),AA1046-M1046,"")</f>
        <v/>
      </c>
      <c r="AP1046" s="99">
        <f>IF((AB1046&lt;&gt;"")*(N1046&lt;&gt;""),AB1046-N1046,"")</f>
        <v/>
      </c>
      <c r="AQ1046" s="94">
        <f>IF((AC1046&lt;&gt;"")*(O1046&lt;&gt;""),AC1046-O1046,"")</f>
        <v/>
      </c>
      <c r="AR1046" s="94">
        <f>IF((AD1046&lt;&gt;"")*(P1046&lt;&gt;""),AD1046-P1046,"")</f>
        <v/>
      </c>
      <c r="AS1046" s="94">
        <f>IF((AE1046&lt;&gt;"")*(Q1046&lt;&gt;""),AE1046-Q1046,"")</f>
        <v/>
      </c>
      <c r="AT1046" s="94">
        <f>IF((AF1046&lt;&gt;"")*(R1046&lt;&gt;""),AF1046-R1046,"")</f>
        <v/>
      </c>
      <c r="AU1046" s="94">
        <f>IF((AG1046&lt;&gt;"")*(S1046&lt;&gt;""),AG1046-S1046,"")</f>
        <v/>
      </c>
      <c r="AV1046" s="99">
        <f>IF((AH1046&lt;&gt;"")*(T1046&lt;&gt;""),AH1046-T1046,"")</f>
        <v/>
      </c>
      <c r="AW1046" s="99">
        <f>IF((AI1046&lt;&gt;"")*(U1046&lt;&gt;""),AI1046-U1046,"")</f>
        <v/>
      </c>
      <c r="AX1046" s="99">
        <f>IF((AJ1046&lt;&gt;"")*(V1046&lt;&gt;""),AJ1046-V1046,"")</f>
        <v/>
      </c>
      <c r="AY1046" s="99">
        <f>IF((AK1046&lt;&gt;"")*(W1046&lt;&gt;""),AK1046-W1046,"")</f>
        <v/>
      </c>
      <c r="AZ1046" s="102">
        <f>IF((AL1046&lt;&gt;"")*(X1046&lt;&gt;""),AL1046-X1046,"")</f>
        <v/>
      </c>
      <c r="BA1046" s="50">
        <f>IFERROR(__xludf.dummyfunction("AI(""Actúa como un tutor académico y dirígete personalmente al estudiante "" &amp; I1046 &amp; "" "" &amp; J1046 &amp; "" "" &amp; G1046 &amp; "" "" &amp; H1046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AM1046 &amp; ""'. Diferencias por área: Matemáticas ("" &amp; AQ1046 &amp; ""), Ciencias Natura"&amp;"les ("" &amp; AR1046 &amp; ""), Sociales ("" &amp; AS1046 &amp; ""), Lectura Crítica ("" &amp; AT1046 &amp; "") e Inglés ("" &amp; AU1046 &amp; ""). Variación en posición: grupo ("" &amp; AN1046 &amp; ""), grado ("" &amp; AO1046 &amp; "") y media ("" &amp; AP1046 &amp; ""). Puntajes Primer Simulacro: Global "" &amp; K1046 &amp; "", Mat "" &amp; "&amp;"O4 &amp; "", Cien "" &amp; P1046 &amp; "", Soc "" &amp; Q1046 &amp; "", Lec "" &amp; R1046 &amp; "", Ing "" &amp; S1046 &amp; "". Puntajes Segundo Simulacro: Global "" &amp; Y1046 &amp; "", Mat "" &amp; AC1046 &amp; "", Cien "" &amp; AD1046 &amp; "", Soc "" &amp; AE1046 &amp; "", Lec "" &amp; AF1046 &amp; "", Ing "" &amp; AG1046 &amp; "". Escribe un mensaje motivador"&amp;" y breve (máximo 4 líneas)."")
"),"=AI(""Actúa como un tutor académico y dirígete personalmente al estudiante "" &amp; I1046 &amp; "" "" &amp; J1046 &amp; "" "" &amp; G1046 &amp; "" "" &amp; H1046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AM1046 &amp; ""'. Diferencias por área: Matemáticas ("" &amp; AQ1046 &amp; ""), Ciencias Natur"&amp;"ales ("" &amp; AR1046 &amp; ""), Sociales ("" &amp; AS1046 &amp; ""), Lectura Crítica ("" &amp; AT1046 &amp; "") e Inglés ("" &amp; AU1046 &amp; ""). Variación en posición: grupo ("" &amp; AN1046 &amp; ""), grado ("" &amp; AO1046 &amp; "") y media ("" &amp; AP1046 &amp; ""). Puntajes Primer Simulacro: Global "" &amp; K1046 &amp; "", Mat "" &amp;"&amp;" O1046 &amp; "", Cien "" &amp; P1046 &amp; "", Soc "" &amp; Q1046 &amp; "", Lec "" &amp; R1046 &amp; "", Ing "" &amp; S1046 &amp; "". Puntajes Segundo Simulacro: Global "" &amp; Y1046 &amp; "", Mat "" &amp; AC1046 &amp; "", Cien "" &amp; AD1046 &amp; "", Soc "" &amp; AE1046 &amp; "", Lec "" &amp; AF1046 &amp; "", Ing "" &amp; AG1046 &amp; "". Escribe un mensaje motivado"&amp;"r y breve (máximo 4 líneas)."")
")</f>
        <v/>
      </c>
    </row>
    <row r="1047" ht="15.75" customHeight="1" s="42">
      <c r="A1047" s="93" t="n"/>
      <c r="B1047" s="94" t="inlineStr">
        <is>
          <t>Bachillerato</t>
        </is>
      </c>
      <c r="C1047" s="94" t="n">
        <v>605</v>
      </c>
      <c r="D1047" s="94" t="n"/>
      <c r="E1047" s="95" t="n"/>
      <c r="F1047" s="96">
        <f>TRIM(G1047&amp;" "&amp;H1047&amp;" "&amp;I1047&amp;" "&amp;J1047)</f>
        <v/>
      </c>
      <c r="G1047" s="94" t="inlineStr">
        <is>
          <t>Meza</t>
        </is>
      </c>
      <c r="H1047" s="94" t="inlineStr">
        <is>
          <t>Borja</t>
        </is>
      </c>
      <c r="I1047" s="94" t="inlineStr">
        <is>
          <t>Marcelo</t>
        </is>
      </c>
      <c r="J1047" s="97" t="inlineStr">
        <is>
          <t>Antonio</t>
        </is>
      </c>
      <c r="K1047" s="98">
        <f>IF(SUM(O1047:S1047)=0, "", ROUND(((O1047*3+P1047*3+Q1047*3+R1047*3+S1047*1)/13)*5,0))</f>
        <v/>
      </c>
      <c r="L1047" s="99">
        <f>IF(OR($C1047="",K1047=""),"",COUNTIFS($C$4:$C$1500,$C1047,K$4:K$1500,"&gt;"&amp;K1047)+1)</f>
        <v/>
      </c>
      <c r="M1047" s="99">
        <f>IF(OR($C1047="",K1047=""),"",IF(AND($C1047&gt;=1001,$C1047&lt;=1005),COUNTIFS($C$4:$C$1500,"&gt;=1001",$C$4:$C$1500,"&lt;=1005",K$4:K$1500,"&gt;"&amp;K1047)+1,IF(AND($C1047&gt;=1101,$C1047&lt;=1105),COUNTIFS($C$4:$C$1500,"&gt;=1101",$C$4:$C$1500,"&lt;=1105",K$4:K$1500,"&gt;"&amp;K1047)+1,IF(AND($C1047&gt;=901,$C1047&lt;=905),COUNTIFS($C$4:$C$1500,"&gt;=901",$C$4:$C$1500,"&lt;=905",K$4:K$1500,"&gt;"&amp;K1047)+1,IF(AND($C1047&gt;=801,$C1047&lt;=805),COUNTIFS($C$4:$C$1500,"&gt;=801",$C$4:$C$1500,"&lt;=805",K$4:K$1500,"&gt;"&amp;K1047)+1,IF(AND($C1047&gt;=701,$C1047&lt;=705),COUNTIFS($C$4:$C$1500,"&gt;=701",$C$4:$C$1500,"&lt;=705",K$4:K$1500,"&gt;"&amp;K1047)+1,IF(AND($C1047&gt;=601,$C1047&lt;=606),COUNTIFS($C$4:$C$1500,"&gt;=601",$C$4:$C$1500,"&lt;=606",K$4:K$1500,"&gt;"&amp;K1047)+1,"")))))))</f>
        <v/>
      </c>
      <c r="N1047" s="99">
        <f>IF(OR($C1047="",K1047=""),"",IF(OR(AND($C1047&gt;=1001,$C1047&lt;=1005),AND($C1047&gt;=1101,$C1047&lt;=1105)),COUNTIFS($C$4:$C$1500,"&gt;=1001",$C$4:$C$1500,"&lt;=1005",K$4:K$1500,"&gt;"&amp;K1047)+COUNTIFS($C$4:$C$1500,"&gt;=1101",$C$4:$C$1500,"&lt;=1105",K$4:K$1500,"&gt;"&amp;K1047)+1,""))</f>
        <v/>
      </c>
      <c r="O1047" s="94" t="n"/>
      <c r="P1047" s="94" t="n"/>
      <c r="Q1047" s="94" t="n"/>
      <c r="R1047" s="94" t="n"/>
      <c r="S1047" s="94" t="n"/>
      <c r="T1047" s="99">
        <f>IF(AND(O1047&gt;0,O1047&lt;36),1,IF(AND(O1047&gt;=36,O1047&lt;51),2,IF(AND(O1047&gt;=51,O1047&lt;71),3,IF(AND(O1047&gt;=71,O1047&lt;=100),4,))))</f>
        <v/>
      </c>
      <c r="U1047" s="99">
        <f>IF(AND(P1047&gt;0,P1047&lt;41),1,IF(AND(P1047&gt;=41,P1047&lt;56),2,IF(AND(P1047&gt;=56,P1047&lt;71),3,IF(AND(P1047&gt;=71,P1047&lt;=100),4,))))</f>
        <v/>
      </c>
      <c r="V1047" s="99">
        <f>IF(AND(Q1047&gt;0,Q1047&lt;41),1,IF(AND(Q1047&gt;=41,Q1047&lt;56),2,IF(AND(Q1047&gt;=56,Q1047&lt;71),3,IF(AND(Q1047&gt;=71,Q1047&lt;=100),4,))))</f>
        <v/>
      </c>
      <c r="W1047" s="99">
        <f>IF(AND(R1047&gt;0,R1047&lt;36),1,IF(AND(R1047&gt;=36,R1047&lt;51),2,IF(AND(R1047&gt;=51,R1047&lt;66),3,IF(AND(R1047&gt;=66,R1047&lt;=100),4,))))</f>
        <v/>
      </c>
      <c r="X1047" s="100">
        <f>IF(AND(S1047&gt;0,S1047&lt;37),1,IF(AND(S1047&gt;=37,S1047&lt;58),2,IF(AND(S1047&gt;=58,S1047&lt;71),3,IF(AND(S1047&gt;=71,S1047&lt;=100),4,))))</f>
        <v/>
      </c>
      <c r="Y1047" s="101">
        <f>IF(SUM(AC1047:AG1047)=0, "", ROUND(((AC1047*3+AD1047*3+AE1047*3+AF1047*3+AG1047*1)/13)*5,0))</f>
        <v/>
      </c>
      <c r="Z1047" s="99">
        <f>IF(OR($C1047="",Y1047=""),"",COUNTIFS($C$4:$C$1500,$C1047,Y$4:Y$1500,"&gt;"&amp;Y1047)+1)</f>
        <v/>
      </c>
      <c r="AA1047" s="99">
        <f>IF(OR($C1047="",Y1047=""),"",IF(AND($C1047&gt;=1001,$C1047&lt;=1005),COUNTIFS($C$4:$C$1500,"&gt;=1001",$C$4:$C$1500,"&lt;=1005",Y$4:Y$1500,"&gt;"&amp;Y1047)+1,IF(AND($C1047&gt;=1101,$C1047&lt;=1105),COUNTIFS($C$4:$C$1500,"&gt;=1101",$C$4:$C$1500,"&lt;=1105",Y$4:Y$1500,"&gt;"&amp;Y1047)+1,IF(AND($C1047&gt;=901,$C1047&lt;=905),COUNTIFS($C$4:$C$1500,"&gt;=901",$C$4:$C$1500,"&lt;=905",Y$4:Y$1500,"&gt;"&amp;Y1047)+1,IF(AND($C1047&gt;=801,$C1047&lt;=805),COUNTIFS($C$4:$C$1500,"&gt;=801",$C$4:$C$1500,"&lt;=805",Y$4:Y$1500,"&gt;"&amp;Y1047)+1,IF(AND($C1047&gt;=701,$C1047&lt;=705),COUNTIFS($C$4:$C$1500,"&gt;=701",$C$4:$C$1500,"&lt;=705",Y$4:Y$1500,"&gt;"&amp;Y1047)+1,IF(AND($C1047&gt;=601,$C1047&lt;=606),COUNTIFS($C$4:$C$1500,"&gt;=601",$C$4:$C$1500,"&lt;=606",Y$4:Y$1500,"&gt;"&amp;Y1047)+1,"")))))))</f>
        <v/>
      </c>
      <c r="AB1047" s="99">
        <f>IF(OR($C1047="",Y1047=""),"",IF(OR(AND($C1047&gt;=1001,$C1047&lt;=1005),AND($C1047&gt;=1101,$C1047&lt;=1105)),COUNTIFS($C$4:$C$1500,"&gt;=1001",$C$4:$C$1500,"&lt;=1005",Y$4:Y$1500,"&gt;"&amp;Y1047)+COUNTIFS($C$4:$C$1500,"&gt;=1101",$C$4:$C$1500,"&lt;=1105",Y$4:Y$1500,"&gt;"&amp;Y1047)+1,""))</f>
        <v/>
      </c>
      <c r="AC1047" s="94" t="n">
        <v>52.5</v>
      </c>
      <c r="AD1047" s="94" t="n">
        <v>81.43000000000001</v>
      </c>
      <c r="AE1047" s="94" t="n">
        <v>85.75</v>
      </c>
      <c r="AF1047" s="94" t="n">
        <v>64.17</v>
      </c>
      <c r="AG1047" s="94" t="n">
        <v>68.75</v>
      </c>
      <c r="AH1047" s="99">
        <f>IF(AND(AC1047&gt;0,AC1047&lt;36),1,IF(AND(AC1047&gt;=36,AC1047&lt;51),2,IF(AND(AC1047&gt;=51,AC1047&lt;71),3,IF(AND(AC1047&gt;=71,AC1047&lt;=100),4,))))</f>
        <v/>
      </c>
      <c r="AI1047" s="99">
        <f>IF(AND(AD1047&gt;0,AD1047&lt;41),1,IF(AND(AD1047&gt;=41,AD1047&lt;56),2,IF(AND(AD1047&gt;=56,AD1047&lt;71),3,IF(AND(AD1047&gt;=71,AD1047&lt;=100),4,))))</f>
        <v/>
      </c>
      <c r="AJ1047" s="99">
        <f>IF(AND(AE1047&gt;0,AE1047&lt;41),1,IF(AND(AE1047&gt;=41,AE1047&lt;56),2,IF(AND(AE1047&gt;=56,AE1047&lt;71),3,IF(AND(AE1047&gt;=71,AE1047&lt;=100),4,))))</f>
        <v/>
      </c>
      <c r="AK1047" s="99">
        <f>IF(AND(AF1047&gt;0,AF1047&lt;36),1,IF(AND(AF1047&gt;=36,AF1047&lt;51),2,IF(AND(AF1047&gt;=51,AF1047&lt;66),3,IF(AND(AF1047&gt;=66,AF1047&lt;=100),4,))))</f>
        <v/>
      </c>
      <c r="AL1047" s="100">
        <f>IF(AND(AG1047&gt;0,AG1047&lt;37),1,IF(AND(AG1047&gt;=37,AG1047&lt;58),2,IF(AND(AG1047&gt;=58,AG1047&lt;71),3,IF(AND(AG1047&gt;=71,AG1047&lt;=100),4,))))</f>
        <v/>
      </c>
      <c r="AM1047" s="101">
        <f>IF((Y1047&lt;&gt;"")*(K1047&lt;&gt;""),Y1047-K1047,"")</f>
        <v/>
      </c>
      <c r="AN1047" s="99">
        <f>IF((Z1047&lt;&gt;"")*(L1047&lt;&gt;""),Z1047-L1047,"")</f>
        <v/>
      </c>
      <c r="AO1047" s="99">
        <f>IF((AA1047&lt;&gt;"")*(M1047&lt;&gt;""),AA1047-M1047,"")</f>
        <v/>
      </c>
      <c r="AP1047" s="99">
        <f>IF((AB1047&lt;&gt;"")*(N1047&lt;&gt;""),AB1047-N1047,"")</f>
        <v/>
      </c>
      <c r="AQ1047" s="94">
        <f>IF((AC1047&lt;&gt;"")*(O1047&lt;&gt;""),AC1047-O1047,"")</f>
        <v/>
      </c>
      <c r="AR1047" s="94">
        <f>IF((AD1047&lt;&gt;"")*(P1047&lt;&gt;""),AD1047-P1047,"")</f>
        <v/>
      </c>
      <c r="AS1047" s="94">
        <f>IF((AE1047&lt;&gt;"")*(Q1047&lt;&gt;""),AE1047-Q1047,"")</f>
        <v/>
      </c>
      <c r="AT1047" s="94">
        <f>IF((AF1047&lt;&gt;"")*(R1047&lt;&gt;""),AF1047-R1047,"")</f>
        <v/>
      </c>
      <c r="AU1047" s="94">
        <f>IF((AG1047&lt;&gt;"")*(S1047&lt;&gt;""),AG1047-S1047,"")</f>
        <v/>
      </c>
      <c r="AV1047" s="99">
        <f>IF((AH1047&lt;&gt;"")*(T1047&lt;&gt;""),AH1047-T1047,"")</f>
        <v/>
      </c>
      <c r="AW1047" s="99">
        <f>IF((AI1047&lt;&gt;"")*(U1047&lt;&gt;""),AI1047-U1047,"")</f>
        <v/>
      </c>
      <c r="AX1047" s="99">
        <f>IF((AJ1047&lt;&gt;"")*(V1047&lt;&gt;""),AJ1047-V1047,"")</f>
        <v/>
      </c>
      <c r="AY1047" s="99">
        <f>IF((AK1047&lt;&gt;"")*(W1047&lt;&gt;""),AK1047-W1047,"")</f>
        <v/>
      </c>
      <c r="AZ1047" s="102">
        <f>IF((AL1047&lt;&gt;"")*(X1047&lt;&gt;""),AL1047-X1047,"")</f>
        <v/>
      </c>
      <c r="BA1047" s="50">
        <f>IFERROR(__xludf.dummyfunction("AI(""Actúa como un tutor académico y dirígete personalmente al estudiante "" &amp; I1047 &amp; "" "" &amp; J1047 &amp; "" "" &amp; G1047 &amp; "" "" &amp; H1047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AM1047 &amp; ""'. Diferencias por área: Matemáticas ("" &amp; AQ1047 &amp; ""), Ciencias Natura"&amp;"les ("" &amp; AR1047 &amp; ""), Sociales ("" &amp; AS1047 &amp; ""), Lectura Crítica ("" &amp; AT1047 &amp; "") e Inglés ("" &amp; AU1047 &amp; ""). Variación en posición: grupo ("" &amp; AN1047 &amp; ""), grado ("" &amp; AO1047 &amp; "") y media ("" &amp; AP1047 &amp; ""). Puntajes Primer Simulacro: Global "" &amp; K1047 &amp; "", Mat "" &amp; "&amp;"O4 &amp; "", Cien "" &amp; P1047 &amp; "", Soc "" &amp; Q1047 &amp; "", Lec "" &amp; R1047 &amp; "", Ing "" &amp; S1047 &amp; "". Puntajes Segundo Simulacro: Global "" &amp; Y1047 &amp; "", Mat "" &amp; AC1047 &amp; "", Cien "" &amp; AD1047 &amp; "", Soc "" &amp; AE1047 &amp; "", Lec "" &amp; AF1047 &amp; "", Ing "" &amp; AG1047 &amp; "". Escribe un mensaje motivador"&amp;" y breve (máximo 4 líneas)."")
"),"=AI(""Actúa como un tutor académico y dirígete personalmente al estudiante "" &amp; I1047 &amp; "" "" &amp; J1047 &amp; "" "" &amp; G1047 &amp; "" "" &amp; H1047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AM1047 &amp; ""'. Diferencias por área: Matemáticas ("" &amp; AQ1047 &amp; ""), Ciencias Natur"&amp;"ales ("" &amp; AR1047 &amp; ""), Sociales ("" &amp; AS1047 &amp; ""), Lectura Crítica ("" &amp; AT1047 &amp; "") e Inglés ("" &amp; AU1047 &amp; ""). Variación en posición: grupo ("" &amp; AN1047 &amp; ""), grado ("" &amp; AO1047 &amp; "") y media ("" &amp; AP1047 &amp; ""). Puntajes Primer Simulacro: Global "" &amp; K1047 &amp; "", Mat "" &amp;"&amp;" O1047 &amp; "", Cien "" &amp; P1047 &amp; "", Soc "" &amp; Q1047 &amp; "", Lec "" &amp; R1047 &amp; "", Ing "" &amp; S1047 &amp; "". Puntajes Segundo Simulacro: Global "" &amp; Y1047 &amp; "", Mat "" &amp; AC1047 &amp; "", Cien "" &amp; AD1047 &amp; "", Soc "" &amp; AE1047 &amp; "", Lec "" &amp; AF1047 &amp; "", Ing "" &amp; AG1047 &amp; "". Escribe un mensaje motivado"&amp;"r y breve (máximo 4 líneas)."")
")</f>
        <v/>
      </c>
    </row>
    <row r="1048" ht="15.75" customHeight="1" s="42">
      <c r="A1048" s="93" t="n"/>
      <c r="B1048" s="94" t="inlineStr">
        <is>
          <t>Bachillerato</t>
        </is>
      </c>
      <c r="C1048" s="94" t="n">
        <v>605</v>
      </c>
      <c r="D1048" s="94" t="n"/>
      <c r="E1048" s="95" t="n"/>
      <c r="F1048" s="96">
        <f>TRIM(G1048&amp;" "&amp;H1048&amp;" "&amp;I1048&amp;" "&amp;J1048)</f>
        <v/>
      </c>
      <c r="G1048" s="94" t="inlineStr">
        <is>
          <t>Romero</t>
        </is>
      </c>
      <c r="H1048" s="94" t="inlineStr">
        <is>
          <t>Martinez</t>
        </is>
      </c>
      <c r="I1048" s="94" t="inlineStr">
        <is>
          <t>Sofia</t>
        </is>
      </c>
      <c r="J1048" s="97" t="inlineStr">
        <is>
          <t>Valentina</t>
        </is>
      </c>
      <c r="K1048" s="98">
        <f>IF(SUM(O1048:S1048)=0, "", ROUND(((O1048*3+P1048*3+Q1048*3+R1048*3+S1048*1)/13)*5,0))</f>
        <v/>
      </c>
      <c r="L1048" s="99">
        <f>IF(OR($C1048="",K1048=""),"",COUNTIFS($C$4:$C$1500,$C1048,K$4:K$1500,"&gt;"&amp;K1048)+1)</f>
        <v/>
      </c>
      <c r="M1048" s="99">
        <f>IF(OR($C1048="",K1048=""),"",IF(AND($C1048&gt;=1001,$C1048&lt;=1005),COUNTIFS($C$4:$C$1500,"&gt;=1001",$C$4:$C$1500,"&lt;=1005",K$4:K$1500,"&gt;"&amp;K1048)+1,IF(AND($C1048&gt;=1101,$C1048&lt;=1105),COUNTIFS($C$4:$C$1500,"&gt;=1101",$C$4:$C$1500,"&lt;=1105",K$4:K$1500,"&gt;"&amp;K1048)+1,IF(AND($C1048&gt;=901,$C1048&lt;=905),COUNTIFS($C$4:$C$1500,"&gt;=901",$C$4:$C$1500,"&lt;=905",K$4:K$1500,"&gt;"&amp;K1048)+1,IF(AND($C1048&gt;=801,$C1048&lt;=805),COUNTIFS($C$4:$C$1500,"&gt;=801",$C$4:$C$1500,"&lt;=805",K$4:K$1500,"&gt;"&amp;K1048)+1,IF(AND($C1048&gt;=701,$C1048&lt;=705),COUNTIFS($C$4:$C$1500,"&gt;=701",$C$4:$C$1500,"&lt;=705",K$4:K$1500,"&gt;"&amp;K1048)+1,IF(AND($C1048&gt;=601,$C1048&lt;=606),COUNTIFS($C$4:$C$1500,"&gt;=601",$C$4:$C$1500,"&lt;=606",K$4:K$1500,"&gt;"&amp;K1048)+1,"")))))))</f>
        <v/>
      </c>
      <c r="N1048" s="99">
        <f>IF(OR($C1048="",K1048=""),"",IF(OR(AND($C1048&gt;=1001,$C1048&lt;=1005),AND($C1048&gt;=1101,$C1048&lt;=1105)),COUNTIFS($C$4:$C$1500,"&gt;=1001",$C$4:$C$1500,"&lt;=1005",K$4:K$1500,"&gt;"&amp;K1048)+COUNTIFS($C$4:$C$1500,"&gt;=1101",$C$4:$C$1500,"&lt;=1105",K$4:K$1500,"&gt;"&amp;K1048)+1,""))</f>
        <v/>
      </c>
      <c r="O1048" s="94" t="n"/>
      <c r="P1048" s="94" t="n"/>
      <c r="Q1048" s="94" t="n"/>
      <c r="R1048" s="94" t="n"/>
      <c r="S1048" s="94" t="n"/>
      <c r="T1048" s="99">
        <f>IF(AND(O1048&gt;0,O1048&lt;36),1,IF(AND(O1048&gt;=36,O1048&lt;51),2,IF(AND(O1048&gt;=51,O1048&lt;71),3,IF(AND(O1048&gt;=71,O1048&lt;=100),4,))))</f>
        <v/>
      </c>
      <c r="U1048" s="99">
        <f>IF(AND(P1048&gt;0,P1048&lt;41),1,IF(AND(P1048&gt;=41,P1048&lt;56),2,IF(AND(P1048&gt;=56,P1048&lt;71),3,IF(AND(P1048&gt;=71,P1048&lt;=100),4,))))</f>
        <v/>
      </c>
      <c r="V1048" s="99">
        <f>IF(AND(Q1048&gt;0,Q1048&lt;41),1,IF(AND(Q1048&gt;=41,Q1048&lt;56),2,IF(AND(Q1048&gt;=56,Q1048&lt;71),3,IF(AND(Q1048&gt;=71,Q1048&lt;=100),4,))))</f>
        <v/>
      </c>
      <c r="W1048" s="99">
        <f>IF(AND(R1048&gt;0,R1048&lt;36),1,IF(AND(R1048&gt;=36,R1048&lt;51),2,IF(AND(R1048&gt;=51,R1048&lt;66),3,IF(AND(R1048&gt;=66,R1048&lt;=100),4,))))</f>
        <v/>
      </c>
      <c r="X1048" s="100">
        <f>IF(AND(S1048&gt;0,S1048&lt;37),1,IF(AND(S1048&gt;=37,S1048&lt;58),2,IF(AND(S1048&gt;=58,S1048&lt;71),3,IF(AND(S1048&gt;=71,S1048&lt;=100),4,))))</f>
        <v/>
      </c>
      <c r="Y1048" s="101">
        <f>IF(SUM(AC1048:AG1048)=0, "", ROUND(((AC1048*3+AD1048*3+AE1048*3+AF1048*3+AG1048*1)/13)*5,0))</f>
        <v/>
      </c>
      <c r="Z1048" s="99">
        <f>IF(OR($C1048="",Y1048=""),"",COUNTIFS($C$4:$C$1500,$C1048,Y$4:Y$1500,"&gt;"&amp;Y1048)+1)</f>
        <v/>
      </c>
      <c r="AA1048" s="99">
        <f>IF(OR($C1048="",Y1048=""),"",IF(AND($C1048&gt;=1001,$C1048&lt;=1005),COUNTIFS($C$4:$C$1500,"&gt;=1001",$C$4:$C$1500,"&lt;=1005",Y$4:Y$1500,"&gt;"&amp;Y1048)+1,IF(AND($C1048&gt;=1101,$C1048&lt;=1105),COUNTIFS($C$4:$C$1500,"&gt;=1101",$C$4:$C$1500,"&lt;=1105",Y$4:Y$1500,"&gt;"&amp;Y1048)+1,IF(AND($C1048&gt;=901,$C1048&lt;=905),COUNTIFS($C$4:$C$1500,"&gt;=901",$C$4:$C$1500,"&lt;=905",Y$4:Y$1500,"&gt;"&amp;Y1048)+1,IF(AND($C1048&gt;=801,$C1048&lt;=805),COUNTIFS($C$4:$C$1500,"&gt;=801",$C$4:$C$1500,"&lt;=805",Y$4:Y$1500,"&gt;"&amp;Y1048)+1,IF(AND($C1048&gt;=701,$C1048&lt;=705),COUNTIFS($C$4:$C$1500,"&gt;=701",$C$4:$C$1500,"&lt;=705",Y$4:Y$1500,"&gt;"&amp;Y1048)+1,IF(AND($C1048&gt;=601,$C1048&lt;=606),COUNTIFS($C$4:$C$1500,"&gt;=601",$C$4:$C$1500,"&lt;=606",Y$4:Y$1500,"&gt;"&amp;Y1048)+1,"")))))))</f>
        <v/>
      </c>
      <c r="AB1048" s="99">
        <f>IF(OR($C1048="",Y1048=""),"",IF(OR(AND($C1048&gt;=1001,$C1048&lt;=1005),AND($C1048&gt;=1101,$C1048&lt;=1105)),COUNTIFS($C$4:$C$1500,"&gt;=1001",$C$4:$C$1500,"&lt;=1005",Y$4:Y$1500,"&gt;"&amp;Y1048)+COUNTIFS($C$4:$C$1500,"&gt;=1101",$C$4:$C$1500,"&lt;=1105",Y$4:Y$1500,"&gt;"&amp;Y1048)+1,""))</f>
        <v/>
      </c>
      <c r="AC1048" s="94" t="n">
        <v>57.5</v>
      </c>
      <c r="AD1048" s="94" t="n">
        <v>53.75</v>
      </c>
      <c r="AE1048" s="94" t="n">
        <v>77.5</v>
      </c>
      <c r="AF1048" s="94" t="n">
        <v>73.33</v>
      </c>
      <c r="AG1048" s="94" t="n">
        <v>68.75</v>
      </c>
      <c r="AH1048" s="99">
        <f>IF(AND(AC1048&gt;0,AC1048&lt;36),1,IF(AND(AC1048&gt;=36,AC1048&lt;51),2,IF(AND(AC1048&gt;=51,AC1048&lt;71),3,IF(AND(AC1048&gt;=71,AC1048&lt;=100),4,))))</f>
        <v/>
      </c>
      <c r="AI1048" s="99">
        <f>IF(AND(AD1048&gt;0,AD1048&lt;41),1,IF(AND(AD1048&gt;=41,AD1048&lt;56),2,IF(AND(AD1048&gt;=56,AD1048&lt;71),3,IF(AND(AD1048&gt;=71,AD1048&lt;=100),4,))))</f>
        <v/>
      </c>
      <c r="AJ1048" s="99">
        <f>IF(AND(AE1048&gt;0,AE1048&lt;41),1,IF(AND(AE1048&gt;=41,AE1048&lt;56),2,IF(AND(AE1048&gt;=56,AE1048&lt;71),3,IF(AND(AE1048&gt;=71,AE1048&lt;=100),4,))))</f>
        <v/>
      </c>
      <c r="AK1048" s="99">
        <f>IF(AND(AF1048&gt;0,AF1048&lt;36),1,IF(AND(AF1048&gt;=36,AF1048&lt;51),2,IF(AND(AF1048&gt;=51,AF1048&lt;66),3,IF(AND(AF1048&gt;=66,AF1048&lt;=100),4,))))</f>
        <v/>
      </c>
      <c r="AL1048" s="100">
        <f>IF(AND(AG1048&gt;0,AG1048&lt;37),1,IF(AND(AG1048&gt;=37,AG1048&lt;58),2,IF(AND(AG1048&gt;=58,AG1048&lt;71),3,IF(AND(AG1048&gt;=71,AG1048&lt;=100),4,))))</f>
        <v/>
      </c>
      <c r="AM1048" s="101">
        <f>IF((Y1048&lt;&gt;"")*(K1048&lt;&gt;""),Y1048-K1048,"")</f>
        <v/>
      </c>
      <c r="AN1048" s="99">
        <f>IF((Z1048&lt;&gt;"")*(L1048&lt;&gt;""),Z1048-L1048,"")</f>
        <v/>
      </c>
      <c r="AO1048" s="99">
        <f>IF((AA1048&lt;&gt;"")*(M1048&lt;&gt;""),AA1048-M1048,"")</f>
        <v/>
      </c>
      <c r="AP1048" s="99">
        <f>IF((AB1048&lt;&gt;"")*(N1048&lt;&gt;""),AB1048-N1048,"")</f>
        <v/>
      </c>
      <c r="AQ1048" s="94">
        <f>IF((AC1048&lt;&gt;"")*(O1048&lt;&gt;""),AC1048-O1048,"")</f>
        <v/>
      </c>
      <c r="AR1048" s="94">
        <f>IF((AD1048&lt;&gt;"")*(P1048&lt;&gt;""),AD1048-P1048,"")</f>
        <v/>
      </c>
      <c r="AS1048" s="94">
        <f>IF((AE1048&lt;&gt;"")*(Q1048&lt;&gt;""),AE1048-Q1048,"")</f>
        <v/>
      </c>
      <c r="AT1048" s="94">
        <f>IF((AF1048&lt;&gt;"")*(R1048&lt;&gt;""),AF1048-R1048,"")</f>
        <v/>
      </c>
      <c r="AU1048" s="94">
        <f>IF((AG1048&lt;&gt;"")*(S1048&lt;&gt;""),AG1048-S1048,"")</f>
        <v/>
      </c>
      <c r="AV1048" s="99">
        <f>IF((AH1048&lt;&gt;"")*(T1048&lt;&gt;""),AH1048-T1048,"")</f>
        <v/>
      </c>
      <c r="AW1048" s="99">
        <f>IF((AI1048&lt;&gt;"")*(U1048&lt;&gt;""),AI1048-U1048,"")</f>
        <v/>
      </c>
      <c r="AX1048" s="99">
        <f>IF((AJ1048&lt;&gt;"")*(V1048&lt;&gt;""),AJ1048-V1048,"")</f>
        <v/>
      </c>
      <c r="AY1048" s="99">
        <f>IF((AK1048&lt;&gt;"")*(W1048&lt;&gt;""),AK1048-W1048,"")</f>
        <v/>
      </c>
      <c r="AZ1048" s="102">
        <f>IF((AL1048&lt;&gt;"")*(X1048&lt;&gt;""),AL1048-X1048,"")</f>
        <v/>
      </c>
      <c r="BA1048" s="50">
        <f>IFERROR(__xludf.dummyfunction("AI(""Actúa como un tutor académico y dirígete personalmente al estudiante "" &amp; I1048 &amp; "" "" &amp; J1048 &amp; "" "" &amp; G1048 &amp; "" "" &amp; H1048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AM1048 &amp; ""'. Diferencias por área: Matemáticas ("" &amp; AQ1048 &amp; ""), Ciencias Natura"&amp;"les ("" &amp; AR1048 &amp; ""), Sociales ("" &amp; AS1048 &amp; ""), Lectura Crítica ("" &amp; AT1048 &amp; "") e Inglés ("" &amp; AU1048 &amp; ""). Variación en posición: grupo ("" &amp; AN1048 &amp; ""), grado ("" &amp; AO1048 &amp; "") y media ("" &amp; AP1048 &amp; ""). Puntajes Primer Simulacro: Global "" &amp; K1048 &amp; "", Mat "" &amp; "&amp;"O4 &amp; "", Cien "" &amp; P1048 &amp; "", Soc "" &amp; Q1048 &amp; "", Lec "" &amp; R1048 &amp; "", Ing "" &amp; S1048 &amp; "". Puntajes Segundo Simulacro: Global "" &amp; Y1048 &amp; "", Mat "" &amp; AC1048 &amp; "", Cien "" &amp; AD1048 &amp; "", Soc "" &amp; AE1048 &amp; "", Lec "" &amp; AF1048 &amp; "", Ing "" &amp; AG1048 &amp; "". Escribe un mensaje motivador"&amp;" y breve (máximo 4 líneas)."")
"),"=AI(""Actúa como un tutor académico y dirígete personalmente al estudiante "" &amp; I1048 &amp; "" "" &amp; J1048 &amp; "" "" &amp; G1048 &amp; "" "" &amp; H1048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AM1048 &amp; ""'. Diferencias por área: Matemáticas ("" &amp; AQ1048 &amp; ""), Ciencias Natur"&amp;"ales ("" &amp; AR1048 &amp; ""), Sociales ("" &amp; AS1048 &amp; ""), Lectura Crítica ("" &amp; AT1048 &amp; "") e Inglés ("" &amp; AU1048 &amp; ""). Variación en posición: grupo ("" &amp; AN1048 &amp; ""), grado ("" &amp; AO1048 &amp; "") y media ("" &amp; AP1048 &amp; ""). Puntajes Primer Simulacro: Global "" &amp; K1048 &amp; "", Mat "" &amp;"&amp;" O1048 &amp; "", Cien "" &amp; P1048 &amp; "", Soc "" &amp; Q1048 &amp; "", Lec "" &amp; R1048 &amp; "", Ing "" &amp; S1048 &amp; "". Puntajes Segundo Simulacro: Global "" &amp; Y1048 &amp; "", Mat "" &amp; AC1048 &amp; "", Cien "" &amp; AD1048 &amp; "", Soc "" &amp; AE1048 &amp; "", Lec "" &amp; AF1048 &amp; "", Ing "" &amp; AG1048 &amp; "". Escribe un mensaje motivado"&amp;"r y breve (máximo 4 líneas)."")
")</f>
        <v/>
      </c>
    </row>
    <row r="1049" ht="15.75" customHeight="1" s="42">
      <c r="A1049" s="93" t="n"/>
      <c r="B1049" s="94" t="inlineStr">
        <is>
          <t>Bachillerato</t>
        </is>
      </c>
      <c r="C1049" s="94" t="n">
        <v>605</v>
      </c>
      <c r="D1049" s="94" t="n"/>
      <c r="E1049" s="95" t="n"/>
      <c r="F1049" s="96">
        <f>TRIM(G1049&amp;" "&amp;H1049&amp;" "&amp;I1049&amp;" "&amp;J1049)</f>
        <v/>
      </c>
      <c r="G1049" s="94" t="inlineStr">
        <is>
          <t>Torres</t>
        </is>
      </c>
      <c r="H1049" s="94" t="inlineStr">
        <is>
          <t>Bermudez</t>
        </is>
      </c>
      <c r="I1049" s="94" t="inlineStr">
        <is>
          <t>Dariana</t>
        </is>
      </c>
      <c r="J1049" s="97" t="inlineStr">
        <is>
          <t>Carolina</t>
        </is>
      </c>
      <c r="K1049" s="98">
        <f>IF(SUM(O1049:S1049)=0, "", ROUND(((O1049*3+P1049*3+Q1049*3+R1049*3+S1049*1)/13)*5,0))</f>
        <v/>
      </c>
      <c r="L1049" s="99">
        <f>IF(OR($C1049="",K1049=""),"",COUNTIFS($C$4:$C$1500,$C1049,K$4:K$1500,"&gt;"&amp;K1049)+1)</f>
        <v/>
      </c>
      <c r="M1049" s="99">
        <f>IF(OR($C1049="",K1049=""),"",IF(AND($C1049&gt;=1001,$C1049&lt;=1005),COUNTIFS($C$4:$C$1500,"&gt;=1001",$C$4:$C$1500,"&lt;=1005",K$4:K$1500,"&gt;"&amp;K1049)+1,IF(AND($C1049&gt;=1101,$C1049&lt;=1105),COUNTIFS($C$4:$C$1500,"&gt;=1101",$C$4:$C$1500,"&lt;=1105",K$4:K$1500,"&gt;"&amp;K1049)+1,IF(AND($C1049&gt;=901,$C1049&lt;=905),COUNTIFS($C$4:$C$1500,"&gt;=901",$C$4:$C$1500,"&lt;=905",K$4:K$1500,"&gt;"&amp;K1049)+1,IF(AND($C1049&gt;=801,$C1049&lt;=805),COUNTIFS($C$4:$C$1500,"&gt;=801",$C$4:$C$1500,"&lt;=805",K$4:K$1500,"&gt;"&amp;K1049)+1,IF(AND($C1049&gt;=701,$C1049&lt;=705),COUNTIFS($C$4:$C$1500,"&gt;=701",$C$4:$C$1500,"&lt;=705",K$4:K$1500,"&gt;"&amp;K1049)+1,IF(AND($C1049&gt;=601,$C1049&lt;=606),COUNTIFS($C$4:$C$1500,"&gt;=601",$C$4:$C$1500,"&lt;=606",K$4:K$1500,"&gt;"&amp;K1049)+1,"")))))))</f>
        <v/>
      </c>
      <c r="N1049" s="99">
        <f>IF(OR($C1049="",K1049=""),"",IF(OR(AND($C1049&gt;=1001,$C1049&lt;=1005),AND($C1049&gt;=1101,$C1049&lt;=1105)),COUNTIFS($C$4:$C$1500,"&gt;=1001",$C$4:$C$1500,"&lt;=1005",K$4:K$1500,"&gt;"&amp;K1049)+COUNTIFS($C$4:$C$1500,"&gt;=1101",$C$4:$C$1500,"&lt;=1105",K$4:K$1500,"&gt;"&amp;K1049)+1,""))</f>
        <v/>
      </c>
      <c r="O1049" s="94" t="n"/>
      <c r="P1049" s="94" t="n"/>
      <c r="Q1049" s="94" t="n"/>
      <c r="R1049" s="94" t="n"/>
      <c r="S1049" s="94" t="n"/>
      <c r="T1049" s="99">
        <f>IF(AND(O1049&gt;0,O1049&lt;36),1,IF(AND(O1049&gt;=36,O1049&lt;51),2,IF(AND(O1049&gt;=51,O1049&lt;71),3,IF(AND(O1049&gt;=71,O1049&lt;=100),4,))))</f>
        <v/>
      </c>
      <c r="U1049" s="99">
        <f>IF(AND(P1049&gt;0,P1049&lt;41),1,IF(AND(P1049&gt;=41,P1049&lt;56),2,IF(AND(P1049&gt;=56,P1049&lt;71),3,IF(AND(P1049&gt;=71,P1049&lt;=100),4,))))</f>
        <v/>
      </c>
      <c r="V1049" s="99">
        <f>IF(AND(Q1049&gt;0,Q1049&lt;41),1,IF(AND(Q1049&gt;=41,Q1049&lt;56),2,IF(AND(Q1049&gt;=56,Q1049&lt;71),3,IF(AND(Q1049&gt;=71,Q1049&lt;=100),4,))))</f>
        <v/>
      </c>
      <c r="W1049" s="99">
        <f>IF(AND(R1049&gt;0,R1049&lt;36),1,IF(AND(R1049&gt;=36,R1049&lt;51),2,IF(AND(R1049&gt;=51,R1049&lt;66),3,IF(AND(R1049&gt;=66,R1049&lt;=100),4,))))</f>
        <v/>
      </c>
      <c r="X1049" s="100">
        <f>IF(AND(S1049&gt;0,S1049&lt;37),1,IF(AND(S1049&gt;=37,S1049&lt;58),2,IF(AND(S1049&gt;=58,S1049&lt;71),3,IF(AND(S1049&gt;=71,S1049&lt;=100),4,))))</f>
        <v/>
      </c>
      <c r="Y1049" s="101">
        <f>IF(SUM(AC1049:AG1049)=0, "", ROUND(((AC1049*3+AD1049*3+AE1049*3+AF1049*3+AG1049*1)/13)*5,0))</f>
        <v/>
      </c>
      <c r="Z1049" s="99">
        <f>IF(OR($C1049="",Y1049=""),"",COUNTIFS($C$4:$C$1500,$C1049,Y$4:Y$1500,"&gt;"&amp;Y1049)+1)</f>
        <v/>
      </c>
      <c r="AA1049" s="99">
        <f>IF(OR($C1049="",Y1049=""),"",IF(AND($C1049&gt;=1001,$C1049&lt;=1005),COUNTIFS($C$4:$C$1500,"&gt;=1001",$C$4:$C$1500,"&lt;=1005",Y$4:Y$1500,"&gt;"&amp;Y1049)+1,IF(AND($C1049&gt;=1101,$C1049&lt;=1105),COUNTIFS($C$4:$C$1500,"&gt;=1101",$C$4:$C$1500,"&lt;=1105",Y$4:Y$1500,"&gt;"&amp;Y1049)+1,IF(AND($C1049&gt;=901,$C1049&lt;=905),COUNTIFS($C$4:$C$1500,"&gt;=901",$C$4:$C$1500,"&lt;=905",Y$4:Y$1500,"&gt;"&amp;Y1049)+1,IF(AND($C1049&gt;=801,$C1049&lt;=805),COUNTIFS($C$4:$C$1500,"&gt;=801",$C$4:$C$1500,"&lt;=805",Y$4:Y$1500,"&gt;"&amp;Y1049)+1,IF(AND($C1049&gt;=701,$C1049&lt;=705),COUNTIFS($C$4:$C$1500,"&gt;=701",$C$4:$C$1500,"&lt;=705",Y$4:Y$1500,"&gt;"&amp;Y1049)+1,IF(AND($C1049&gt;=601,$C1049&lt;=606),COUNTIFS($C$4:$C$1500,"&gt;=601",$C$4:$C$1500,"&lt;=606",Y$4:Y$1500,"&gt;"&amp;Y1049)+1,"")))))))</f>
        <v/>
      </c>
      <c r="AB1049" s="99">
        <f>IF(OR($C1049="",Y1049=""),"",IF(OR(AND($C1049&gt;=1001,$C1049&lt;=1005),AND($C1049&gt;=1101,$C1049&lt;=1105)),COUNTIFS($C$4:$C$1500,"&gt;=1001",$C$4:$C$1500,"&lt;=1005",Y$4:Y$1500,"&gt;"&amp;Y1049)+COUNTIFS($C$4:$C$1500,"&gt;=1101",$C$4:$C$1500,"&lt;=1105",Y$4:Y$1500,"&gt;"&amp;Y1049)+1,""))</f>
        <v/>
      </c>
      <c r="AC1049" s="94" t="n">
        <v>35</v>
      </c>
      <c r="AD1049" s="94" t="n">
        <v>50.18</v>
      </c>
      <c r="AE1049" s="94" t="n">
        <v>56.75</v>
      </c>
      <c r="AF1049" s="94" t="n">
        <v>55</v>
      </c>
      <c r="AG1049" s="94" t="n">
        <v>45.83</v>
      </c>
      <c r="AH1049" s="99">
        <f>IF(AND(AC1049&gt;0,AC1049&lt;36),1,IF(AND(AC1049&gt;=36,AC1049&lt;51),2,IF(AND(AC1049&gt;=51,AC1049&lt;71),3,IF(AND(AC1049&gt;=71,AC1049&lt;=100),4,))))</f>
        <v/>
      </c>
      <c r="AI1049" s="99">
        <f>IF(AND(AD1049&gt;0,AD1049&lt;41),1,IF(AND(AD1049&gt;=41,AD1049&lt;56),2,IF(AND(AD1049&gt;=56,AD1049&lt;71),3,IF(AND(AD1049&gt;=71,AD1049&lt;=100),4,))))</f>
        <v/>
      </c>
      <c r="AJ1049" s="99">
        <f>IF(AND(AE1049&gt;0,AE1049&lt;41),1,IF(AND(AE1049&gt;=41,AE1049&lt;56),2,IF(AND(AE1049&gt;=56,AE1049&lt;71),3,IF(AND(AE1049&gt;=71,AE1049&lt;=100),4,))))</f>
        <v/>
      </c>
      <c r="AK1049" s="99">
        <f>IF(AND(AF1049&gt;0,AF1049&lt;36),1,IF(AND(AF1049&gt;=36,AF1049&lt;51),2,IF(AND(AF1049&gt;=51,AF1049&lt;66),3,IF(AND(AF1049&gt;=66,AF1049&lt;=100),4,))))</f>
        <v/>
      </c>
      <c r="AL1049" s="100">
        <f>IF(AND(AG1049&gt;0,AG1049&lt;37),1,IF(AND(AG1049&gt;=37,AG1049&lt;58),2,IF(AND(AG1049&gt;=58,AG1049&lt;71),3,IF(AND(AG1049&gt;=71,AG1049&lt;=100),4,))))</f>
        <v/>
      </c>
      <c r="AM1049" s="101">
        <f>IF((Y1049&lt;&gt;"")*(K1049&lt;&gt;""),Y1049-K1049,"")</f>
        <v/>
      </c>
      <c r="AN1049" s="99">
        <f>IF((Z1049&lt;&gt;"")*(L1049&lt;&gt;""),Z1049-L1049,"")</f>
        <v/>
      </c>
      <c r="AO1049" s="99">
        <f>IF((AA1049&lt;&gt;"")*(M1049&lt;&gt;""),AA1049-M1049,"")</f>
        <v/>
      </c>
      <c r="AP1049" s="99">
        <f>IF((AB1049&lt;&gt;"")*(N1049&lt;&gt;""),AB1049-N1049,"")</f>
        <v/>
      </c>
      <c r="AQ1049" s="94">
        <f>IF((AC1049&lt;&gt;"")*(O1049&lt;&gt;""),AC1049-O1049,"")</f>
        <v/>
      </c>
      <c r="AR1049" s="94">
        <f>IF((AD1049&lt;&gt;"")*(P1049&lt;&gt;""),AD1049-P1049,"")</f>
        <v/>
      </c>
      <c r="AS1049" s="94">
        <f>IF((AE1049&lt;&gt;"")*(Q1049&lt;&gt;""),AE1049-Q1049,"")</f>
        <v/>
      </c>
      <c r="AT1049" s="94">
        <f>IF((AF1049&lt;&gt;"")*(R1049&lt;&gt;""),AF1049-R1049,"")</f>
        <v/>
      </c>
      <c r="AU1049" s="94">
        <f>IF((AG1049&lt;&gt;"")*(S1049&lt;&gt;""),AG1049-S1049,"")</f>
        <v/>
      </c>
      <c r="AV1049" s="99">
        <f>IF((AH1049&lt;&gt;"")*(T1049&lt;&gt;""),AH1049-T1049,"")</f>
        <v/>
      </c>
      <c r="AW1049" s="99">
        <f>IF((AI1049&lt;&gt;"")*(U1049&lt;&gt;""),AI1049-U1049,"")</f>
        <v/>
      </c>
      <c r="AX1049" s="99">
        <f>IF((AJ1049&lt;&gt;"")*(V1049&lt;&gt;""),AJ1049-V1049,"")</f>
        <v/>
      </c>
      <c r="AY1049" s="99">
        <f>IF((AK1049&lt;&gt;"")*(W1049&lt;&gt;""),AK1049-W1049,"")</f>
        <v/>
      </c>
      <c r="AZ1049" s="102">
        <f>IF((AL1049&lt;&gt;"")*(X1049&lt;&gt;""),AL1049-X1049,"")</f>
        <v/>
      </c>
      <c r="BA1049" s="50">
        <f>IFERROR(__xludf.dummyfunction("AI(""Actúa como un tutor académico y dirígete personalmente al estudiante "" &amp; I1049 &amp; "" "" &amp; J1049 &amp; "" "" &amp; G1049 &amp; "" "" &amp; H1049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AM1049 &amp; ""'. Diferencias por área: Matemáticas ("" &amp; AQ1049 &amp; ""), Ciencias Natura"&amp;"les ("" &amp; AR1049 &amp; ""), Sociales ("" &amp; AS1049 &amp; ""), Lectura Crítica ("" &amp; AT1049 &amp; "") e Inglés ("" &amp; AU1049 &amp; ""). Variación en posición: grupo ("" &amp; AN1049 &amp; ""), grado ("" &amp; AO1049 &amp; "") y media ("" &amp; AP1049 &amp; ""). Puntajes Primer Simulacro: Global "" &amp; K1049 &amp; "", Mat "" &amp; "&amp;"O4 &amp; "", Cien "" &amp; P1049 &amp; "", Soc "" &amp; Q1049 &amp; "", Lec "" &amp; R1049 &amp; "", Ing "" &amp; S1049 &amp; "". Puntajes Segundo Simulacro: Global "" &amp; Y1049 &amp; "", Mat "" &amp; AC1049 &amp; "", Cien "" &amp; AD1049 &amp; "", Soc "" &amp; AE1049 &amp; "", Lec "" &amp; AF1049 &amp; "", Ing "" &amp; AG1049 &amp; "". Escribe un mensaje motivador"&amp;" y breve (máximo 4 líneas)."")
"),"=AI(""Actúa como un tutor académico y dirígete personalmente al estudiante "" &amp; I1049 &amp; "" "" &amp; J1049 &amp; "" "" &amp; G1049 &amp; "" "" &amp; H1049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AM1049 &amp; ""'. Diferencias por área: Matemáticas ("" &amp; AQ1049 &amp; ""), Ciencias Natur"&amp;"ales ("" &amp; AR1049 &amp; ""), Sociales ("" &amp; AS1049 &amp; ""), Lectura Crítica ("" &amp; AT1049 &amp; "") e Inglés ("" &amp; AU1049 &amp; ""). Variación en posición: grupo ("" &amp; AN1049 &amp; ""), grado ("" &amp; AO1049 &amp; "") y media ("" &amp; AP1049 &amp; ""). Puntajes Primer Simulacro: Global "" &amp; K1049 &amp; "", Mat "" &amp;"&amp;" O1049 &amp; "", Cien "" &amp; P1049 &amp; "", Soc "" &amp; Q1049 &amp; "", Lec "" &amp; R1049 &amp; "", Ing "" &amp; S1049 &amp; "". Puntajes Segundo Simulacro: Global "" &amp; Y1049 &amp; "", Mat "" &amp; AC1049 &amp; "", Cien "" &amp; AD1049 &amp; "", Soc "" &amp; AE1049 &amp; "", Lec "" &amp; AF1049 &amp; "", Ing "" &amp; AG1049 &amp; "". Escribe un mensaje motivado"&amp;"r y breve (máximo 4 líneas)."")
")</f>
        <v/>
      </c>
    </row>
    <row r="1050" ht="15.75" customHeight="1" s="42">
      <c r="A1050" s="93" t="n"/>
      <c r="B1050" s="94" t="inlineStr">
        <is>
          <t>Bachillerato</t>
        </is>
      </c>
      <c r="C1050" s="94" t="n">
        <v>701</v>
      </c>
      <c r="D1050" s="94" t="n"/>
      <c r="E1050" s="95" t="n"/>
      <c r="F1050" s="96">
        <f>TRIM(G1050&amp;" "&amp;H1050&amp;" "&amp;I1050&amp;" "&amp;J1050)</f>
        <v/>
      </c>
      <c r="G1050" s="94" t="inlineStr">
        <is>
          <t>Guerra</t>
        </is>
      </c>
      <c r="H1050" s="94" t="inlineStr">
        <is>
          <t>Restrepo</t>
        </is>
      </c>
      <c r="I1050" s="94" t="inlineStr">
        <is>
          <t>Juan</t>
        </is>
      </c>
      <c r="J1050" s="97" t="inlineStr">
        <is>
          <t>Manuel</t>
        </is>
      </c>
      <c r="K1050" s="98">
        <f>IF(SUM(O1050:S1050)=0, "", ROUND(((O1050*3+P1050*3+Q1050*3+R1050*3+S1050*1)/13)*5,0))</f>
        <v/>
      </c>
      <c r="L1050" s="99">
        <f>IF(OR($C1050="",K1050=""),"",COUNTIFS($C$4:$C$1500,$C1050,K$4:K$1500,"&gt;"&amp;K1050)+1)</f>
        <v/>
      </c>
      <c r="M1050" s="99">
        <f>IF(OR($C1050="",K1050=""),"",IF(AND($C1050&gt;=1001,$C1050&lt;=1005),COUNTIFS($C$4:$C$1500,"&gt;=1001",$C$4:$C$1500,"&lt;=1005",K$4:K$1500,"&gt;"&amp;K1050)+1,IF(AND($C1050&gt;=1101,$C1050&lt;=1105),COUNTIFS($C$4:$C$1500,"&gt;=1101",$C$4:$C$1500,"&lt;=1105",K$4:K$1500,"&gt;"&amp;K1050)+1,IF(AND($C1050&gt;=901,$C1050&lt;=905),COUNTIFS($C$4:$C$1500,"&gt;=901",$C$4:$C$1500,"&lt;=905",K$4:K$1500,"&gt;"&amp;K1050)+1,IF(AND($C1050&gt;=801,$C1050&lt;=805),COUNTIFS($C$4:$C$1500,"&gt;=801",$C$4:$C$1500,"&lt;=805",K$4:K$1500,"&gt;"&amp;K1050)+1,IF(AND($C1050&gt;=701,$C1050&lt;=705),COUNTIFS($C$4:$C$1500,"&gt;=701",$C$4:$C$1500,"&lt;=705",K$4:K$1500,"&gt;"&amp;K1050)+1,IF(AND($C1050&gt;=601,$C1050&lt;=606),COUNTIFS($C$4:$C$1500,"&gt;=601",$C$4:$C$1500,"&lt;=606",K$4:K$1500,"&gt;"&amp;K1050)+1,"")))))))</f>
        <v/>
      </c>
      <c r="N1050" s="99">
        <f>IF(OR($C1050="",K1050=""),"",IF(OR(AND($C1050&gt;=1001,$C1050&lt;=1005),AND($C1050&gt;=1101,$C1050&lt;=1105)),COUNTIFS($C$4:$C$1500,"&gt;=1001",$C$4:$C$1500,"&lt;=1005",K$4:K$1500,"&gt;"&amp;K1050)+COUNTIFS($C$4:$C$1500,"&gt;=1101",$C$4:$C$1500,"&lt;=1105",K$4:K$1500,"&gt;"&amp;K1050)+1,""))</f>
        <v/>
      </c>
      <c r="O1050" s="94" t="n"/>
      <c r="P1050" s="94" t="n"/>
      <c r="Q1050" s="94" t="n"/>
      <c r="R1050" s="94" t="n"/>
      <c r="S1050" s="94" t="n"/>
      <c r="T1050" s="99">
        <f>IF(AND(O1050&gt;0,O1050&lt;36),1,IF(AND(O1050&gt;=36,O1050&lt;51),2,IF(AND(O1050&gt;=51,O1050&lt;71),3,IF(AND(O1050&gt;=71,O1050&lt;=100),4,))))</f>
        <v/>
      </c>
      <c r="U1050" s="99">
        <f>IF(AND(P1050&gt;0,P1050&lt;41),1,IF(AND(P1050&gt;=41,P1050&lt;56),2,IF(AND(P1050&gt;=56,P1050&lt;71),3,IF(AND(P1050&gt;=71,P1050&lt;=100),4,))))</f>
        <v/>
      </c>
      <c r="V1050" s="99">
        <f>IF(AND(Q1050&gt;0,Q1050&lt;41),1,IF(AND(Q1050&gt;=41,Q1050&lt;56),2,IF(AND(Q1050&gt;=56,Q1050&lt;71),3,IF(AND(Q1050&gt;=71,Q1050&lt;=100),4,))))</f>
        <v/>
      </c>
      <c r="W1050" s="99">
        <f>IF(AND(R1050&gt;0,R1050&lt;36),1,IF(AND(R1050&gt;=36,R1050&lt;51),2,IF(AND(R1050&gt;=51,R1050&lt;66),3,IF(AND(R1050&gt;=66,R1050&lt;=100),4,))))</f>
        <v/>
      </c>
      <c r="X1050" s="100">
        <f>IF(AND(S1050&gt;0,S1050&lt;37),1,IF(AND(S1050&gt;=37,S1050&lt;58),2,IF(AND(S1050&gt;=58,S1050&lt;71),3,IF(AND(S1050&gt;=71,S1050&lt;=100),4,))))</f>
        <v/>
      </c>
      <c r="Y1050" s="101">
        <f>IF(SUM(AC1050:AG1050)=0, "", ROUND(((AC1050*3+AD1050*3+AE1050*3+AF1050*3+AG1050*1)/13)*5,0))</f>
        <v/>
      </c>
      <c r="Z1050" s="99">
        <f>IF(OR($C1050="",Y1050=""),"",COUNTIFS($C$4:$C$1500,$C1050,Y$4:Y$1500,"&gt;"&amp;Y1050)+1)</f>
        <v/>
      </c>
      <c r="AA1050" s="99">
        <f>IF(OR($C1050="",Y1050=""),"",IF(AND($C1050&gt;=1001,$C1050&lt;=1005),COUNTIFS($C$4:$C$1500,"&gt;=1001",$C$4:$C$1500,"&lt;=1005",Y$4:Y$1500,"&gt;"&amp;Y1050)+1,IF(AND($C1050&gt;=1101,$C1050&lt;=1105),COUNTIFS($C$4:$C$1500,"&gt;=1101",$C$4:$C$1500,"&lt;=1105",Y$4:Y$1500,"&gt;"&amp;Y1050)+1,IF(AND($C1050&gt;=901,$C1050&lt;=905),COUNTIFS($C$4:$C$1500,"&gt;=901",$C$4:$C$1500,"&lt;=905",Y$4:Y$1500,"&gt;"&amp;Y1050)+1,IF(AND($C1050&gt;=801,$C1050&lt;=805),COUNTIFS($C$4:$C$1500,"&gt;=801",$C$4:$C$1500,"&lt;=805",Y$4:Y$1500,"&gt;"&amp;Y1050)+1,IF(AND($C1050&gt;=701,$C1050&lt;=705),COUNTIFS($C$4:$C$1500,"&gt;=701",$C$4:$C$1500,"&lt;=705",Y$4:Y$1500,"&gt;"&amp;Y1050)+1,IF(AND($C1050&gt;=601,$C1050&lt;=606),COUNTIFS($C$4:$C$1500,"&gt;=601",$C$4:$C$1500,"&lt;=606",Y$4:Y$1500,"&gt;"&amp;Y1050)+1,"")))))))</f>
        <v/>
      </c>
      <c r="AB1050" s="99">
        <f>IF(OR($C1050="",Y1050=""),"",IF(OR(AND($C1050&gt;=1001,$C1050&lt;=1005),AND($C1050&gt;=1101,$C1050&lt;=1105)),COUNTIFS($C$4:$C$1500,"&gt;=1001",$C$4:$C$1500,"&lt;=1005",Y$4:Y$1500,"&gt;"&amp;Y1050)+COUNTIFS($C$4:$C$1500,"&gt;=1101",$C$4:$C$1500,"&lt;=1105",Y$4:Y$1500,"&gt;"&amp;Y1050)+1,""))</f>
        <v/>
      </c>
      <c r="AC1050" s="94" t="n">
        <v>61.88</v>
      </c>
      <c r="AD1050" s="94" t="n">
        <v>58.51</v>
      </c>
      <c r="AE1050" s="94" t="n">
        <v>52.5</v>
      </c>
      <c r="AF1050" s="94" t="n">
        <v>52.71</v>
      </c>
      <c r="AG1050" s="94" t="n">
        <v>41.67</v>
      </c>
      <c r="AH1050" s="99">
        <f>IF(AND(AC1050&gt;0,AC1050&lt;36),1,IF(AND(AC1050&gt;=36,AC1050&lt;51),2,IF(AND(AC1050&gt;=51,AC1050&lt;71),3,IF(AND(AC1050&gt;=71,AC1050&lt;=100),4,))))</f>
        <v/>
      </c>
      <c r="AI1050" s="99">
        <f>IF(AND(AD1050&gt;0,AD1050&lt;41),1,IF(AND(AD1050&gt;=41,AD1050&lt;56),2,IF(AND(AD1050&gt;=56,AD1050&lt;71),3,IF(AND(AD1050&gt;=71,AD1050&lt;=100),4,))))</f>
        <v/>
      </c>
      <c r="AJ1050" s="99">
        <f>IF(AND(AE1050&gt;0,AE1050&lt;41),1,IF(AND(AE1050&gt;=41,AE1050&lt;56),2,IF(AND(AE1050&gt;=56,AE1050&lt;71),3,IF(AND(AE1050&gt;=71,AE1050&lt;=100),4,))))</f>
        <v/>
      </c>
      <c r="AK1050" s="99">
        <f>IF(AND(AF1050&gt;0,AF1050&lt;36),1,IF(AND(AF1050&gt;=36,AF1050&lt;51),2,IF(AND(AF1050&gt;=51,AF1050&lt;66),3,IF(AND(AF1050&gt;=66,AF1050&lt;=100),4,))))</f>
        <v/>
      </c>
      <c r="AL1050" s="100">
        <f>IF(AND(AG1050&gt;0,AG1050&lt;37),1,IF(AND(AG1050&gt;=37,AG1050&lt;58),2,IF(AND(AG1050&gt;=58,AG1050&lt;71),3,IF(AND(AG1050&gt;=71,AG1050&lt;=100),4,))))</f>
        <v/>
      </c>
      <c r="AM1050" s="101">
        <f>IF((Y1050&lt;&gt;"")*(K1050&lt;&gt;""),Y1050-K1050,"")</f>
        <v/>
      </c>
      <c r="AN1050" s="99">
        <f>IF((Z1050&lt;&gt;"")*(L1050&lt;&gt;""),Z1050-L1050,"")</f>
        <v/>
      </c>
      <c r="AO1050" s="99">
        <f>IF((AA1050&lt;&gt;"")*(M1050&lt;&gt;""),AA1050-M1050,"")</f>
        <v/>
      </c>
      <c r="AP1050" s="99">
        <f>IF((AB1050&lt;&gt;"")*(N1050&lt;&gt;""),AB1050-N1050,"")</f>
        <v/>
      </c>
      <c r="AQ1050" s="94">
        <f>IF((AC1050&lt;&gt;"")*(O1050&lt;&gt;""),AC1050-O1050,"")</f>
        <v/>
      </c>
      <c r="AR1050" s="94">
        <f>IF((AD1050&lt;&gt;"")*(P1050&lt;&gt;""),AD1050-P1050,"")</f>
        <v/>
      </c>
      <c r="AS1050" s="94">
        <f>IF((AE1050&lt;&gt;"")*(Q1050&lt;&gt;""),AE1050-Q1050,"")</f>
        <v/>
      </c>
      <c r="AT1050" s="94">
        <f>IF((AF1050&lt;&gt;"")*(R1050&lt;&gt;""),AF1050-R1050,"")</f>
        <v/>
      </c>
      <c r="AU1050" s="94">
        <f>IF((AG1050&lt;&gt;"")*(S1050&lt;&gt;""),AG1050-S1050,"")</f>
        <v/>
      </c>
      <c r="AV1050" s="99">
        <f>IF((AH1050&lt;&gt;"")*(T1050&lt;&gt;""),AH1050-T1050,"")</f>
        <v/>
      </c>
      <c r="AW1050" s="99">
        <f>IF((AI1050&lt;&gt;"")*(U1050&lt;&gt;""),AI1050-U1050,"")</f>
        <v/>
      </c>
      <c r="AX1050" s="99">
        <f>IF((AJ1050&lt;&gt;"")*(V1050&lt;&gt;""),AJ1050-V1050,"")</f>
        <v/>
      </c>
      <c r="AY1050" s="99">
        <f>IF((AK1050&lt;&gt;"")*(W1050&lt;&gt;""),AK1050-W1050,"")</f>
        <v/>
      </c>
      <c r="AZ1050" s="102">
        <f>IF((AL1050&lt;&gt;"")*(X1050&lt;&gt;""),AL1050-X1050,"")</f>
        <v/>
      </c>
      <c r="BA1050" s="50">
        <f>IFERROR(__xludf.dummyfunction("AI(""Actúa como un tutor académico y dirígete personalmente al estudiante "" &amp; I1050 &amp; "" "" &amp; J1050 &amp; "" "" &amp; G1050 &amp; "" "" &amp; H1050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AM1050 &amp; ""'. Diferencias por área: Matemáticas ("" &amp; AQ1050 &amp; ""), Ciencias Natura"&amp;"les ("" &amp; AR1050 &amp; ""), Sociales ("" &amp; AS1050 &amp; ""), Lectura Crítica ("" &amp; AT1050 &amp; "") e Inglés ("" &amp; AU1050 &amp; ""). Variación en posición: grupo ("" &amp; AN1050 &amp; ""), grado ("" &amp; AO1050 &amp; "") y media ("" &amp; AP1050 &amp; ""). Puntajes Primer Simulacro: Global "" &amp; K1050 &amp; "", Mat "" &amp; "&amp;"O4 &amp; "", Cien "" &amp; P1050 &amp; "", Soc "" &amp; Q1050 &amp; "", Lec "" &amp; R1050 &amp; "", Ing "" &amp; S1050 &amp; "". Puntajes Segundo Simulacro: Global "" &amp; Y1050 &amp; "", Mat "" &amp; AC1050 &amp; "", Cien "" &amp; AD1050 &amp; "", Soc "" &amp; AE1050 &amp; "", Lec "" &amp; AF1050 &amp; "", Ing "" &amp; AG1050 &amp; "". Escribe un mensaje motivador"&amp;" y breve (máximo 4 líneas)."")
"),"=AI(""Actúa como un tutor académico y dirígete personalmente al estudiante "" &amp; I1050 &amp; "" "" &amp; J1050 &amp; "" "" &amp; G1050 &amp; "" "" &amp; H1050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AM1050 &amp; ""'. Diferencias por área: Matemáticas ("" &amp; AQ1050 &amp; ""), Ciencias Natur"&amp;"ales ("" &amp; AR1050 &amp; ""), Sociales ("" &amp; AS1050 &amp; ""), Lectura Crítica ("" &amp; AT1050 &amp; "") e Inglés ("" &amp; AU1050 &amp; ""). Variación en posición: grupo ("" &amp; AN1050 &amp; ""), grado ("" &amp; AO1050 &amp; "") y media ("" &amp; AP1050 &amp; ""). Puntajes Primer Simulacro: Global "" &amp; K1050 &amp; "", Mat "" &amp;"&amp;" O1050 &amp; "", Cien "" &amp; P1050 &amp; "", Soc "" &amp; Q1050 &amp; "", Lec "" &amp; R1050 &amp; "", Ing "" &amp; S1050 &amp; "". Puntajes Segundo Simulacro: Global "" &amp; Y1050 &amp; "", Mat "" &amp; AC1050 &amp; "", Cien "" &amp; AD1050 &amp; "", Soc "" &amp; AE1050 &amp; "", Lec "" &amp; AF1050 &amp; "", Ing "" &amp; AG1050 &amp; "". Escribe un mensaje motivado"&amp;"r y breve (máximo 4 líneas)."")
")</f>
        <v/>
      </c>
    </row>
    <row r="1051" ht="15.75" customHeight="1" s="42">
      <c r="A1051" s="93" t="n"/>
      <c r="B1051" s="94" t="inlineStr">
        <is>
          <t>Bachillerato</t>
        </is>
      </c>
      <c r="C1051" s="94" t="n">
        <v>701</v>
      </c>
      <c r="D1051" s="94" t="n"/>
      <c r="E1051" s="95" t="n"/>
      <c r="F1051" s="96">
        <f>TRIM(G1051&amp;" "&amp;H1051&amp;" "&amp;I1051&amp;" "&amp;J1051)</f>
        <v/>
      </c>
      <c r="G1051" s="94" t="inlineStr">
        <is>
          <t>Molina</t>
        </is>
      </c>
      <c r="H1051" s="94" t="inlineStr">
        <is>
          <t>Giraldo</t>
        </is>
      </c>
      <c r="I1051" s="94" t="inlineStr">
        <is>
          <t>Maxiemiliano</t>
        </is>
      </c>
      <c r="J1051" s="97" t="n"/>
      <c r="K1051" s="98">
        <f>IF(SUM(O1051:S1051)=0, "", ROUND(((O1051*3+P1051*3+Q1051*3+R1051*3+S1051*1)/13)*5,0))</f>
        <v/>
      </c>
      <c r="L1051" s="99">
        <f>IF(OR($C1051="",K1051=""),"",COUNTIFS($C$4:$C$1500,$C1051,K$4:K$1500,"&gt;"&amp;K1051)+1)</f>
        <v/>
      </c>
      <c r="M1051" s="99">
        <f>IF(OR($C1051="",K1051=""),"",IF(AND($C1051&gt;=1001,$C1051&lt;=1005),COUNTIFS($C$4:$C$1500,"&gt;=1001",$C$4:$C$1500,"&lt;=1005",K$4:K$1500,"&gt;"&amp;K1051)+1,IF(AND($C1051&gt;=1101,$C1051&lt;=1105),COUNTIFS($C$4:$C$1500,"&gt;=1101",$C$4:$C$1500,"&lt;=1105",K$4:K$1500,"&gt;"&amp;K1051)+1,IF(AND($C1051&gt;=901,$C1051&lt;=905),COUNTIFS($C$4:$C$1500,"&gt;=901",$C$4:$C$1500,"&lt;=905",K$4:K$1500,"&gt;"&amp;K1051)+1,IF(AND($C1051&gt;=801,$C1051&lt;=805),COUNTIFS($C$4:$C$1500,"&gt;=801",$C$4:$C$1500,"&lt;=805",K$4:K$1500,"&gt;"&amp;K1051)+1,IF(AND($C1051&gt;=701,$C1051&lt;=705),COUNTIFS($C$4:$C$1500,"&gt;=701",$C$4:$C$1500,"&lt;=705",K$4:K$1500,"&gt;"&amp;K1051)+1,IF(AND($C1051&gt;=601,$C1051&lt;=606),COUNTIFS($C$4:$C$1500,"&gt;=601",$C$4:$C$1500,"&lt;=606",K$4:K$1500,"&gt;"&amp;K1051)+1,"")))))))</f>
        <v/>
      </c>
      <c r="N1051" s="99">
        <f>IF(OR($C1051="",K1051=""),"",IF(OR(AND($C1051&gt;=1001,$C1051&lt;=1005),AND($C1051&gt;=1101,$C1051&lt;=1105)),COUNTIFS($C$4:$C$1500,"&gt;=1001",$C$4:$C$1500,"&lt;=1005",K$4:K$1500,"&gt;"&amp;K1051)+COUNTIFS($C$4:$C$1500,"&gt;=1101",$C$4:$C$1500,"&lt;=1105",K$4:K$1500,"&gt;"&amp;K1051)+1,""))</f>
        <v/>
      </c>
      <c r="O1051" s="94" t="n"/>
      <c r="P1051" s="94" t="n"/>
      <c r="Q1051" s="94" t="n"/>
      <c r="R1051" s="94" t="n"/>
      <c r="S1051" s="94" t="n"/>
      <c r="T1051" s="99">
        <f>IF(AND(O1051&gt;0,O1051&lt;36),1,IF(AND(O1051&gt;=36,O1051&lt;51),2,IF(AND(O1051&gt;=51,O1051&lt;71),3,IF(AND(O1051&gt;=71,O1051&lt;=100),4,))))</f>
        <v/>
      </c>
      <c r="U1051" s="99">
        <f>IF(AND(P1051&gt;0,P1051&lt;41),1,IF(AND(P1051&gt;=41,P1051&lt;56),2,IF(AND(P1051&gt;=56,P1051&lt;71),3,IF(AND(P1051&gt;=71,P1051&lt;=100),4,))))</f>
        <v/>
      </c>
      <c r="V1051" s="99">
        <f>IF(AND(Q1051&gt;0,Q1051&lt;41),1,IF(AND(Q1051&gt;=41,Q1051&lt;56),2,IF(AND(Q1051&gt;=56,Q1051&lt;71),3,IF(AND(Q1051&gt;=71,Q1051&lt;=100),4,))))</f>
        <v/>
      </c>
      <c r="W1051" s="99">
        <f>IF(AND(R1051&gt;0,R1051&lt;36),1,IF(AND(R1051&gt;=36,R1051&lt;51),2,IF(AND(R1051&gt;=51,R1051&lt;66),3,IF(AND(R1051&gt;=66,R1051&lt;=100),4,))))</f>
        <v/>
      </c>
      <c r="X1051" s="100">
        <f>IF(AND(S1051&gt;0,S1051&lt;37),1,IF(AND(S1051&gt;=37,S1051&lt;58),2,IF(AND(S1051&gt;=58,S1051&lt;71),3,IF(AND(S1051&gt;=71,S1051&lt;=100),4,))))</f>
        <v/>
      </c>
      <c r="Y1051" s="101">
        <f>IF(SUM(AC1051:AG1051)=0, "", ROUND(((AC1051*3+AD1051*3+AE1051*3+AF1051*3+AG1051*1)/13)*5,0))</f>
        <v/>
      </c>
      <c r="Z1051" s="99">
        <f>IF(OR($C1051="",Y1051=""),"",COUNTIFS($C$4:$C$1500,$C1051,Y$4:Y$1500,"&gt;"&amp;Y1051)+1)</f>
        <v/>
      </c>
      <c r="AA1051" s="99">
        <f>IF(OR($C1051="",Y1051=""),"",IF(AND($C1051&gt;=1001,$C1051&lt;=1005),COUNTIFS($C$4:$C$1500,"&gt;=1001",$C$4:$C$1500,"&lt;=1005",Y$4:Y$1500,"&gt;"&amp;Y1051)+1,IF(AND($C1051&gt;=1101,$C1051&lt;=1105),COUNTIFS($C$4:$C$1500,"&gt;=1101",$C$4:$C$1500,"&lt;=1105",Y$4:Y$1500,"&gt;"&amp;Y1051)+1,IF(AND($C1051&gt;=901,$C1051&lt;=905),COUNTIFS($C$4:$C$1500,"&gt;=901",$C$4:$C$1500,"&lt;=905",Y$4:Y$1500,"&gt;"&amp;Y1051)+1,IF(AND($C1051&gt;=801,$C1051&lt;=805),COUNTIFS($C$4:$C$1500,"&gt;=801",$C$4:$C$1500,"&lt;=805",Y$4:Y$1500,"&gt;"&amp;Y1051)+1,IF(AND($C1051&gt;=701,$C1051&lt;=705),COUNTIFS($C$4:$C$1500,"&gt;=701",$C$4:$C$1500,"&lt;=705",Y$4:Y$1500,"&gt;"&amp;Y1051)+1,IF(AND($C1051&gt;=601,$C1051&lt;=606),COUNTIFS($C$4:$C$1500,"&gt;=601",$C$4:$C$1500,"&lt;=606",Y$4:Y$1500,"&gt;"&amp;Y1051)+1,"")))))))</f>
        <v/>
      </c>
      <c r="AB1051" s="99">
        <f>IF(OR($C1051="",Y1051=""),"",IF(OR(AND($C1051&gt;=1001,$C1051&lt;=1005),AND($C1051&gt;=1101,$C1051&lt;=1105)),COUNTIFS($C$4:$C$1500,"&gt;=1001",$C$4:$C$1500,"&lt;=1005",Y$4:Y$1500,"&gt;"&amp;Y1051)+COUNTIFS($C$4:$C$1500,"&gt;=1101",$C$4:$C$1500,"&lt;=1105",Y$4:Y$1500,"&gt;"&amp;Y1051)+1,""))</f>
        <v/>
      </c>
      <c r="AC1051" s="94" t="n">
        <v>60</v>
      </c>
      <c r="AD1051" s="94" t="n">
        <v>48.81</v>
      </c>
      <c r="AE1051" s="94" t="n">
        <v>39.38</v>
      </c>
      <c r="AF1051" s="94" t="n">
        <v>43.13</v>
      </c>
      <c r="AG1051" s="94" t="n">
        <v>54.17</v>
      </c>
      <c r="AH1051" s="99">
        <f>IF(AND(AC1051&gt;0,AC1051&lt;36),1,IF(AND(AC1051&gt;=36,AC1051&lt;51),2,IF(AND(AC1051&gt;=51,AC1051&lt;71),3,IF(AND(AC1051&gt;=71,AC1051&lt;=100),4,))))</f>
        <v/>
      </c>
      <c r="AI1051" s="99">
        <f>IF(AND(AD1051&gt;0,AD1051&lt;41),1,IF(AND(AD1051&gt;=41,AD1051&lt;56),2,IF(AND(AD1051&gt;=56,AD1051&lt;71),3,IF(AND(AD1051&gt;=71,AD1051&lt;=100),4,))))</f>
        <v/>
      </c>
      <c r="AJ1051" s="99">
        <f>IF(AND(AE1051&gt;0,AE1051&lt;41),1,IF(AND(AE1051&gt;=41,AE1051&lt;56),2,IF(AND(AE1051&gt;=56,AE1051&lt;71),3,IF(AND(AE1051&gt;=71,AE1051&lt;=100),4,))))</f>
        <v/>
      </c>
      <c r="AK1051" s="99">
        <f>IF(AND(AF1051&gt;0,AF1051&lt;36),1,IF(AND(AF1051&gt;=36,AF1051&lt;51),2,IF(AND(AF1051&gt;=51,AF1051&lt;66),3,IF(AND(AF1051&gt;=66,AF1051&lt;=100),4,))))</f>
        <v/>
      </c>
      <c r="AL1051" s="100">
        <f>IF(AND(AG1051&gt;0,AG1051&lt;37),1,IF(AND(AG1051&gt;=37,AG1051&lt;58),2,IF(AND(AG1051&gt;=58,AG1051&lt;71),3,IF(AND(AG1051&gt;=71,AG1051&lt;=100),4,))))</f>
        <v/>
      </c>
      <c r="AM1051" s="101">
        <f>IF((Y1051&lt;&gt;"")*(K1051&lt;&gt;""),Y1051-K1051,"")</f>
        <v/>
      </c>
      <c r="AN1051" s="99">
        <f>IF((Z1051&lt;&gt;"")*(L1051&lt;&gt;""),Z1051-L1051,"")</f>
        <v/>
      </c>
      <c r="AO1051" s="99">
        <f>IF((AA1051&lt;&gt;"")*(M1051&lt;&gt;""),AA1051-M1051,"")</f>
        <v/>
      </c>
      <c r="AP1051" s="99">
        <f>IF((AB1051&lt;&gt;"")*(N1051&lt;&gt;""),AB1051-N1051,"")</f>
        <v/>
      </c>
      <c r="AQ1051" s="94">
        <f>IF((AC1051&lt;&gt;"")*(O1051&lt;&gt;""),AC1051-O1051,"")</f>
        <v/>
      </c>
      <c r="AR1051" s="94">
        <f>IF((AD1051&lt;&gt;"")*(P1051&lt;&gt;""),AD1051-P1051,"")</f>
        <v/>
      </c>
      <c r="AS1051" s="94">
        <f>IF((AE1051&lt;&gt;"")*(Q1051&lt;&gt;""),AE1051-Q1051,"")</f>
        <v/>
      </c>
      <c r="AT1051" s="94">
        <f>IF((AF1051&lt;&gt;"")*(R1051&lt;&gt;""),AF1051-R1051,"")</f>
        <v/>
      </c>
      <c r="AU1051" s="94">
        <f>IF((AG1051&lt;&gt;"")*(S1051&lt;&gt;""),AG1051-S1051,"")</f>
        <v/>
      </c>
      <c r="AV1051" s="99">
        <f>IF((AH1051&lt;&gt;"")*(T1051&lt;&gt;""),AH1051-T1051,"")</f>
        <v/>
      </c>
      <c r="AW1051" s="99">
        <f>IF((AI1051&lt;&gt;"")*(U1051&lt;&gt;""),AI1051-U1051,"")</f>
        <v/>
      </c>
      <c r="AX1051" s="99">
        <f>IF((AJ1051&lt;&gt;"")*(V1051&lt;&gt;""),AJ1051-V1051,"")</f>
        <v/>
      </c>
      <c r="AY1051" s="99">
        <f>IF((AK1051&lt;&gt;"")*(W1051&lt;&gt;""),AK1051-W1051,"")</f>
        <v/>
      </c>
      <c r="AZ1051" s="102">
        <f>IF((AL1051&lt;&gt;"")*(X1051&lt;&gt;""),AL1051-X1051,"")</f>
        <v/>
      </c>
      <c r="BA1051" s="50">
        <f>IFERROR(__xludf.dummyfunction("AI(""Actúa como un tutor académico y dirígete personalmente al estudiante "" &amp; I1051 &amp; "" "" &amp; J1051 &amp; "" "" &amp; G1051 &amp; "" "" &amp; H1051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AM1051 &amp; ""'. Diferencias por área: Matemáticas ("" &amp; AQ1051 &amp; ""), Ciencias Natura"&amp;"les ("" &amp; AR1051 &amp; ""), Sociales ("" &amp; AS1051 &amp; ""), Lectura Crítica ("" &amp; AT1051 &amp; "") e Inglés ("" &amp; AU1051 &amp; ""). Variación en posición: grupo ("" &amp; AN1051 &amp; ""), grado ("" &amp; AO1051 &amp; "") y media ("" &amp; AP1051 &amp; ""). Puntajes Primer Simulacro: Global "" &amp; K1051 &amp; "", Mat "" &amp; "&amp;"O4 &amp; "", Cien "" &amp; P1051 &amp; "", Soc "" &amp; Q1051 &amp; "", Lec "" &amp; R1051 &amp; "", Ing "" &amp; S1051 &amp; "". Puntajes Segundo Simulacro: Global "" &amp; Y1051 &amp; "", Mat "" &amp; AC1051 &amp; "", Cien "" &amp; AD1051 &amp; "", Soc "" &amp; AE1051 &amp; "", Lec "" &amp; AF1051 &amp; "", Ing "" &amp; AG1051 &amp; "". Escribe un mensaje motivador"&amp;" y breve (máximo 4 líneas)."")
"),"=AI(""Actúa como un tutor académico y dirígete personalmente al estudiante "" &amp; I1051 &amp; "" "" &amp; J1051 &amp; "" "" &amp; G1051 &amp; "" "" &amp; H1051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AM1051 &amp; ""'. Diferencias por área: Matemáticas ("" &amp; AQ1051 &amp; ""), Ciencias Natur"&amp;"ales ("" &amp; AR1051 &amp; ""), Sociales ("" &amp; AS1051 &amp; ""), Lectura Crítica ("" &amp; AT1051 &amp; "") e Inglés ("" &amp; AU1051 &amp; ""). Variación en posición: grupo ("" &amp; AN1051 &amp; ""), grado ("" &amp; AO1051 &amp; "") y media ("" &amp; AP1051 &amp; ""). Puntajes Primer Simulacro: Global "" &amp; K1051 &amp; "", Mat "" &amp;"&amp;" O1051 &amp; "", Cien "" &amp; P1051 &amp; "", Soc "" &amp; Q1051 &amp; "", Lec "" &amp; R1051 &amp; "", Ing "" &amp; S1051 &amp; "". Puntajes Segundo Simulacro: Global "" &amp; Y1051 &amp; "", Mat "" &amp; AC1051 &amp; "", Cien "" &amp; AD1051 &amp; "", Soc "" &amp; AE1051 &amp; "", Lec "" &amp; AF1051 &amp; "", Ing "" &amp; AG1051 &amp; "". Escribe un mensaje motivado"&amp;"r y breve (máximo 4 líneas)."")
")</f>
        <v/>
      </c>
    </row>
    <row r="1052" ht="15.75" customHeight="1" s="42">
      <c r="A1052" s="93" t="n"/>
      <c r="B1052" s="94" t="inlineStr">
        <is>
          <t>Bachillerato</t>
        </is>
      </c>
      <c r="C1052" s="94" t="n">
        <v>701</v>
      </c>
      <c r="D1052" s="94" t="n"/>
      <c r="E1052" s="95" t="n"/>
      <c r="F1052" s="96">
        <f>TRIM(G1052&amp;" "&amp;H1052&amp;" "&amp;I1052&amp;" "&amp;J1052)</f>
        <v/>
      </c>
      <c r="G1052" s="94" t="inlineStr">
        <is>
          <t>Ortiz</t>
        </is>
      </c>
      <c r="H1052" s="94" t="inlineStr">
        <is>
          <t>Garcia</t>
        </is>
      </c>
      <c r="I1052" s="94" t="inlineStr">
        <is>
          <t>Maritza</t>
        </is>
      </c>
      <c r="J1052" s="97" t="n"/>
      <c r="K1052" s="98">
        <f>IF(SUM(O1052:S1052)=0, "", ROUND(((O1052*3+P1052*3+Q1052*3+R1052*3+S1052*1)/13)*5,0))</f>
        <v/>
      </c>
      <c r="L1052" s="99">
        <f>IF(OR($C1052="",K1052=""),"",COUNTIFS($C$4:$C$1500,$C1052,K$4:K$1500,"&gt;"&amp;K1052)+1)</f>
        <v/>
      </c>
      <c r="M1052" s="99">
        <f>IF(OR($C1052="",K1052=""),"",IF(AND($C1052&gt;=1001,$C1052&lt;=1005),COUNTIFS($C$4:$C$1500,"&gt;=1001",$C$4:$C$1500,"&lt;=1005",K$4:K$1500,"&gt;"&amp;K1052)+1,IF(AND($C1052&gt;=1101,$C1052&lt;=1105),COUNTIFS($C$4:$C$1500,"&gt;=1101",$C$4:$C$1500,"&lt;=1105",K$4:K$1500,"&gt;"&amp;K1052)+1,IF(AND($C1052&gt;=901,$C1052&lt;=905),COUNTIFS($C$4:$C$1500,"&gt;=901",$C$4:$C$1500,"&lt;=905",K$4:K$1500,"&gt;"&amp;K1052)+1,IF(AND($C1052&gt;=801,$C1052&lt;=805),COUNTIFS($C$4:$C$1500,"&gt;=801",$C$4:$C$1500,"&lt;=805",K$4:K$1500,"&gt;"&amp;K1052)+1,IF(AND($C1052&gt;=701,$C1052&lt;=705),COUNTIFS($C$4:$C$1500,"&gt;=701",$C$4:$C$1500,"&lt;=705",K$4:K$1500,"&gt;"&amp;K1052)+1,IF(AND($C1052&gt;=601,$C1052&lt;=606),COUNTIFS($C$4:$C$1500,"&gt;=601",$C$4:$C$1500,"&lt;=606",K$4:K$1500,"&gt;"&amp;K1052)+1,"")))))))</f>
        <v/>
      </c>
      <c r="N1052" s="99">
        <f>IF(OR($C1052="",K1052=""),"",IF(OR(AND($C1052&gt;=1001,$C1052&lt;=1005),AND($C1052&gt;=1101,$C1052&lt;=1105)),COUNTIFS($C$4:$C$1500,"&gt;=1001",$C$4:$C$1500,"&lt;=1005",K$4:K$1500,"&gt;"&amp;K1052)+COUNTIFS($C$4:$C$1500,"&gt;=1101",$C$4:$C$1500,"&lt;=1105",K$4:K$1500,"&gt;"&amp;K1052)+1,""))</f>
        <v/>
      </c>
      <c r="O1052" s="94" t="n"/>
      <c r="P1052" s="94" t="n"/>
      <c r="Q1052" s="94" t="n"/>
      <c r="R1052" s="94" t="n"/>
      <c r="S1052" s="94" t="n"/>
      <c r="T1052" s="99">
        <f>IF(AND(O1052&gt;0,O1052&lt;36),1,IF(AND(O1052&gt;=36,O1052&lt;51),2,IF(AND(O1052&gt;=51,O1052&lt;71),3,IF(AND(O1052&gt;=71,O1052&lt;=100),4,))))</f>
        <v/>
      </c>
      <c r="U1052" s="99">
        <f>IF(AND(P1052&gt;0,P1052&lt;41),1,IF(AND(P1052&gt;=41,P1052&lt;56),2,IF(AND(P1052&gt;=56,P1052&lt;71),3,IF(AND(P1052&gt;=71,P1052&lt;=100),4,))))</f>
        <v/>
      </c>
      <c r="V1052" s="99">
        <f>IF(AND(Q1052&gt;0,Q1052&lt;41),1,IF(AND(Q1052&gt;=41,Q1052&lt;56),2,IF(AND(Q1052&gt;=56,Q1052&lt;71),3,IF(AND(Q1052&gt;=71,Q1052&lt;=100),4,))))</f>
        <v/>
      </c>
      <c r="W1052" s="99">
        <f>IF(AND(R1052&gt;0,R1052&lt;36),1,IF(AND(R1052&gt;=36,R1052&lt;51),2,IF(AND(R1052&gt;=51,R1052&lt;66),3,IF(AND(R1052&gt;=66,R1052&lt;=100),4,))))</f>
        <v/>
      </c>
      <c r="X1052" s="100">
        <f>IF(AND(S1052&gt;0,S1052&lt;37),1,IF(AND(S1052&gt;=37,S1052&lt;58),2,IF(AND(S1052&gt;=58,S1052&lt;71),3,IF(AND(S1052&gt;=71,S1052&lt;=100),4,))))</f>
        <v/>
      </c>
      <c r="Y1052" s="101">
        <f>IF(SUM(AC1052:AG1052)=0, "", ROUND(((AC1052*3+AD1052*3+AE1052*3+AF1052*3+AG1052*1)/13)*5,0))</f>
        <v/>
      </c>
      <c r="Z1052" s="99">
        <f>IF(OR($C1052="",Y1052=""),"",COUNTIFS($C$4:$C$1500,$C1052,Y$4:Y$1500,"&gt;"&amp;Y1052)+1)</f>
        <v/>
      </c>
      <c r="AA1052" s="99">
        <f>IF(OR($C1052="",Y1052=""),"",IF(AND($C1052&gt;=1001,$C1052&lt;=1005),COUNTIFS($C$4:$C$1500,"&gt;=1001",$C$4:$C$1500,"&lt;=1005",Y$4:Y$1500,"&gt;"&amp;Y1052)+1,IF(AND($C1052&gt;=1101,$C1052&lt;=1105),COUNTIFS($C$4:$C$1500,"&gt;=1101",$C$4:$C$1500,"&lt;=1105",Y$4:Y$1500,"&gt;"&amp;Y1052)+1,IF(AND($C1052&gt;=901,$C1052&lt;=905),COUNTIFS($C$4:$C$1500,"&gt;=901",$C$4:$C$1500,"&lt;=905",Y$4:Y$1500,"&gt;"&amp;Y1052)+1,IF(AND($C1052&gt;=801,$C1052&lt;=805),COUNTIFS($C$4:$C$1500,"&gt;=801",$C$4:$C$1500,"&lt;=805",Y$4:Y$1500,"&gt;"&amp;Y1052)+1,IF(AND($C1052&gt;=701,$C1052&lt;=705),COUNTIFS($C$4:$C$1500,"&gt;=701",$C$4:$C$1500,"&lt;=705",Y$4:Y$1500,"&gt;"&amp;Y1052)+1,IF(AND($C1052&gt;=601,$C1052&lt;=606),COUNTIFS($C$4:$C$1500,"&gt;=601",$C$4:$C$1500,"&lt;=606",Y$4:Y$1500,"&gt;"&amp;Y1052)+1,"")))))))</f>
        <v/>
      </c>
      <c r="AB1052" s="99">
        <f>IF(OR($C1052="",Y1052=""),"",IF(OR(AND($C1052&gt;=1001,$C1052&lt;=1005),AND($C1052&gt;=1101,$C1052&lt;=1105)),COUNTIFS($C$4:$C$1500,"&gt;=1001",$C$4:$C$1500,"&lt;=1005",Y$4:Y$1500,"&gt;"&amp;Y1052)+COUNTIFS($C$4:$C$1500,"&gt;=1101",$C$4:$C$1500,"&lt;=1105",Y$4:Y$1500,"&gt;"&amp;Y1052)+1,""))</f>
        <v/>
      </c>
      <c r="AC1052" s="94" t="n">
        <v>46.25</v>
      </c>
      <c r="AD1052" s="94" t="n">
        <v>32.38</v>
      </c>
      <c r="AE1052" s="94" t="n">
        <v>44.63</v>
      </c>
      <c r="AF1052" s="94" t="n">
        <v>43.13</v>
      </c>
      <c r="AG1052" s="94" t="n">
        <v>41.67</v>
      </c>
      <c r="AH1052" s="99">
        <f>IF(AND(AC1052&gt;0,AC1052&lt;36),1,IF(AND(AC1052&gt;=36,AC1052&lt;51),2,IF(AND(AC1052&gt;=51,AC1052&lt;71),3,IF(AND(AC1052&gt;=71,AC1052&lt;=100),4,))))</f>
        <v/>
      </c>
      <c r="AI1052" s="99">
        <f>IF(AND(AD1052&gt;0,AD1052&lt;41),1,IF(AND(AD1052&gt;=41,AD1052&lt;56),2,IF(AND(AD1052&gt;=56,AD1052&lt;71),3,IF(AND(AD1052&gt;=71,AD1052&lt;=100),4,))))</f>
        <v/>
      </c>
      <c r="AJ1052" s="99">
        <f>IF(AND(AE1052&gt;0,AE1052&lt;41),1,IF(AND(AE1052&gt;=41,AE1052&lt;56),2,IF(AND(AE1052&gt;=56,AE1052&lt;71),3,IF(AND(AE1052&gt;=71,AE1052&lt;=100),4,))))</f>
        <v/>
      </c>
      <c r="AK1052" s="99">
        <f>IF(AND(AF1052&gt;0,AF1052&lt;36),1,IF(AND(AF1052&gt;=36,AF1052&lt;51),2,IF(AND(AF1052&gt;=51,AF1052&lt;66),3,IF(AND(AF1052&gt;=66,AF1052&lt;=100),4,))))</f>
        <v/>
      </c>
      <c r="AL1052" s="100">
        <f>IF(AND(AG1052&gt;0,AG1052&lt;37),1,IF(AND(AG1052&gt;=37,AG1052&lt;58),2,IF(AND(AG1052&gt;=58,AG1052&lt;71),3,IF(AND(AG1052&gt;=71,AG1052&lt;=100),4,))))</f>
        <v/>
      </c>
      <c r="AM1052" s="101">
        <f>IF((Y1052&lt;&gt;"")*(K1052&lt;&gt;""),Y1052-K1052,"")</f>
        <v/>
      </c>
      <c r="AN1052" s="99">
        <f>IF((Z1052&lt;&gt;"")*(L1052&lt;&gt;""),Z1052-L1052,"")</f>
        <v/>
      </c>
      <c r="AO1052" s="99">
        <f>IF((AA1052&lt;&gt;"")*(M1052&lt;&gt;""),AA1052-M1052,"")</f>
        <v/>
      </c>
      <c r="AP1052" s="99">
        <f>IF((AB1052&lt;&gt;"")*(N1052&lt;&gt;""),AB1052-N1052,"")</f>
        <v/>
      </c>
      <c r="AQ1052" s="94">
        <f>IF((AC1052&lt;&gt;"")*(O1052&lt;&gt;""),AC1052-O1052,"")</f>
        <v/>
      </c>
      <c r="AR1052" s="94">
        <f>IF((AD1052&lt;&gt;"")*(P1052&lt;&gt;""),AD1052-P1052,"")</f>
        <v/>
      </c>
      <c r="AS1052" s="94">
        <f>IF((AE1052&lt;&gt;"")*(Q1052&lt;&gt;""),AE1052-Q1052,"")</f>
        <v/>
      </c>
      <c r="AT1052" s="94">
        <f>IF((AF1052&lt;&gt;"")*(R1052&lt;&gt;""),AF1052-R1052,"")</f>
        <v/>
      </c>
      <c r="AU1052" s="94">
        <f>IF((AG1052&lt;&gt;"")*(S1052&lt;&gt;""),AG1052-S1052,"")</f>
        <v/>
      </c>
      <c r="AV1052" s="99">
        <f>IF((AH1052&lt;&gt;"")*(T1052&lt;&gt;""),AH1052-T1052,"")</f>
        <v/>
      </c>
      <c r="AW1052" s="99">
        <f>IF((AI1052&lt;&gt;"")*(U1052&lt;&gt;""),AI1052-U1052,"")</f>
        <v/>
      </c>
      <c r="AX1052" s="99">
        <f>IF((AJ1052&lt;&gt;"")*(V1052&lt;&gt;""),AJ1052-V1052,"")</f>
        <v/>
      </c>
      <c r="AY1052" s="99">
        <f>IF((AK1052&lt;&gt;"")*(W1052&lt;&gt;""),AK1052-W1052,"")</f>
        <v/>
      </c>
      <c r="AZ1052" s="102">
        <f>IF((AL1052&lt;&gt;"")*(X1052&lt;&gt;""),AL1052-X1052,"")</f>
        <v/>
      </c>
      <c r="BA1052" s="50">
        <f>IFERROR(__xludf.dummyfunction("AI(""Actúa como un tutor académico y dirígete personalmente al estudiante "" &amp; I1052 &amp; "" "" &amp; J1052 &amp; "" "" &amp; G1052 &amp; "" "" &amp; H1052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AM1052 &amp; ""'. Diferencias por área: Matemáticas ("" &amp; AQ1052 &amp; ""), Ciencias Natura"&amp;"les ("" &amp; AR1052 &amp; ""), Sociales ("" &amp; AS1052 &amp; ""), Lectura Crítica ("" &amp; AT1052 &amp; "") e Inglés ("" &amp; AU1052 &amp; ""). Variación en posición: grupo ("" &amp; AN1052 &amp; ""), grado ("" &amp; AO1052 &amp; "") y media ("" &amp; AP1052 &amp; ""). Puntajes Primer Simulacro: Global "" &amp; K1052 &amp; "", Mat "" &amp; "&amp;"O4 &amp; "", Cien "" &amp; P1052 &amp; "", Soc "" &amp; Q1052 &amp; "", Lec "" &amp; R1052 &amp; "", Ing "" &amp; S1052 &amp; "". Puntajes Segundo Simulacro: Global "" &amp; Y1052 &amp; "", Mat "" &amp; AC1052 &amp; "", Cien "" &amp; AD1052 &amp; "", Soc "" &amp; AE1052 &amp; "", Lec "" &amp; AF1052 &amp; "", Ing "" &amp; AG1052 &amp; "". Escribe un mensaje motivador"&amp;" y breve (máximo 4 líneas)."")
"),"=AI(""Actúa como un tutor académico y dirígete personalmente al estudiante "" &amp; I1052 &amp; "" "" &amp; J1052 &amp; "" "" &amp; G1052 &amp; "" "" &amp; H1052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AM1052 &amp; ""'. Diferencias por área: Matemáticas ("" &amp; AQ1052 &amp; ""), Ciencias Natur"&amp;"ales ("" &amp; AR1052 &amp; ""), Sociales ("" &amp; AS1052 &amp; ""), Lectura Crítica ("" &amp; AT1052 &amp; "") e Inglés ("" &amp; AU1052 &amp; ""). Variación en posición: grupo ("" &amp; AN1052 &amp; ""), grado ("" &amp; AO1052 &amp; "") y media ("" &amp; AP1052 &amp; ""). Puntajes Primer Simulacro: Global "" &amp; K1052 &amp; "", Mat "" &amp;"&amp;" O1052 &amp; "", Cien "" &amp; P1052 &amp; "", Soc "" &amp; Q1052 &amp; "", Lec "" &amp; R1052 &amp; "", Ing "" &amp; S1052 &amp; "". Puntajes Segundo Simulacro: Global "" &amp; Y1052 &amp; "", Mat "" &amp; AC1052 &amp; "", Cien "" &amp; AD1052 &amp; "", Soc "" &amp; AE1052 &amp; "", Lec "" &amp; AF1052 &amp; "", Ing "" &amp; AG1052 &amp; "". Escribe un mensaje motivado"&amp;"r y breve (máximo 4 líneas)."")
")</f>
        <v/>
      </c>
    </row>
    <row r="1053" ht="15.75" customHeight="1" s="42">
      <c r="A1053" s="93" t="n"/>
      <c r="B1053" s="94" t="inlineStr">
        <is>
          <t>Bachillerato</t>
        </is>
      </c>
      <c r="C1053" s="94" t="n">
        <v>702</v>
      </c>
      <c r="D1053" s="94" t="n"/>
      <c r="E1053" s="95" t="n"/>
      <c r="F1053" s="96">
        <f>TRIM(G1053&amp;" "&amp;H1053&amp;" "&amp;I1053&amp;" "&amp;J1053)</f>
        <v/>
      </c>
      <c r="G1053" s="94" t="inlineStr">
        <is>
          <t>Gutierrez</t>
        </is>
      </c>
      <c r="H1053" s="94" t="inlineStr">
        <is>
          <t>Bustamante</t>
        </is>
      </c>
      <c r="I1053" s="94" t="inlineStr">
        <is>
          <t>Holman</t>
        </is>
      </c>
      <c r="J1053" s="97" t="inlineStr">
        <is>
          <t>Andres</t>
        </is>
      </c>
      <c r="K1053" s="98">
        <f>IF(SUM(O1053:S1053)=0, "", ROUND(((O1053*3+P1053*3+Q1053*3+R1053*3+S1053*1)/13)*5,0))</f>
        <v/>
      </c>
      <c r="L1053" s="99">
        <f>IF(OR($C1053="",K1053=""),"",COUNTIFS($C$4:$C$1500,$C1053,K$4:K$1500,"&gt;"&amp;K1053)+1)</f>
        <v/>
      </c>
      <c r="M1053" s="99">
        <f>IF(OR($C1053="",K1053=""),"",IF(AND($C1053&gt;=1001,$C1053&lt;=1005),COUNTIFS($C$4:$C$1500,"&gt;=1001",$C$4:$C$1500,"&lt;=1005",K$4:K$1500,"&gt;"&amp;K1053)+1,IF(AND($C1053&gt;=1101,$C1053&lt;=1105),COUNTIFS($C$4:$C$1500,"&gt;=1101",$C$4:$C$1500,"&lt;=1105",K$4:K$1500,"&gt;"&amp;K1053)+1,IF(AND($C1053&gt;=901,$C1053&lt;=905),COUNTIFS($C$4:$C$1500,"&gt;=901",$C$4:$C$1500,"&lt;=905",K$4:K$1500,"&gt;"&amp;K1053)+1,IF(AND($C1053&gt;=801,$C1053&lt;=805),COUNTIFS($C$4:$C$1500,"&gt;=801",$C$4:$C$1500,"&lt;=805",K$4:K$1500,"&gt;"&amp;K1053)+1,IF(AND($C1053&gt;=701,$C1053&lt;=705),COUNTIFS($C$4:$C$1500,"&gt;=701",$C$4:$C$1500,"&lt;=705",K$4:K$1500,"&gt;"&amp;K1053)+1,IF(AND($C1053&gt;=601,$C1053&lt;=606),COUNTIFS($C$4:$C$1500,"&gt;=601",$C$4:$C$1500,"&lt;=606",K$4:K$1500,"&gt;"&amp;K1053)+1,"")))))))</f>
        <v/>
      </c>
      <c r="N1053" s="99">
        <f>IF(OR($C1053="",K1053=""),"",IF(OR(AND($C1053&gt;=1001,$C1053&lt;=1005),AND($C1053&gt;=1101,$C1053&lt;=1105)),COUNTIFS($C$4:$C$1500,"&gt;=1001",$C$4:$C$1500,"&lt;=1005",K$4:K$1500,"&gt;"&amp;K1053)+COUNTIFS($C$4:$C$1500,"&gt;=1101",$C$4:$C$1500,"&lt;=1105",K$4:K$1500,"&gt;"&amp;K1053)+1,""))</f>
        <v/>
      </c>
      <c r="O1053" s="94" t="n"/>
      <c r="P1053" s="94" t="n"/>
      <c r="Q1053" s="94" t="n"/>
      <c r="R1053" s="94" t="n"/>
      <c r="S1053" s="94" t="n"/>
      <c r="T1053" s="99">
        <f>IF(AND(O1053&gt;0,O1053&lt;36),1,IF(AND(O1053&gt;=36,O1053&lt;51),2,IF(AND(O1053&gt;=51,O1053&lt;71),3,IF(AND(O1053&gt;=71,O1053&lt;=100),4,))))</f>
        <v/>
      </c>
      <c r="U1053" s="99">
        <f>IF(AND(P1053&gt;0,P1053&lt;41),1,IF(AND(P1053&gt;=41,P1053&lt;56),2,IF(AND(P1053&gt;=56,P1053&lt;71),3,IF(AND(P1053&gt;=71,P1053&lt;=100),4,))))</f>
        <v/>
      </c>
      <c r="V1053" s="99">
        <f>IF(AND(Q1053&gt;0,Q1053&lt;41),1,IF(AND(Q1053&gt;=41,Q1053&lt;56),2,IF(AND(Q1053&gt;=56,Q1053&lt;71),3,IF(AND(Q1053&gt;=71,Q1053&lt;=100),4,))))</f>
        <v/>
      </c>
      <c r="W1053" s="99">
        <f>IF(AND(R1053&gt;0,R1053&lt;36),1,IF(AND(R1053&gt;=36,R1053&lt;51),2,IF(AND(R1053&gt;=51,R1053&lt;66),3,IF(AND(R1053&gt;=66,R1053&lt;=100),4,))))</f>
        <v/>
      </c>
      <c r="X1053" s="100">
        <f>IF(AND(S1053&gt;0,S1053&lt;37),1,IF(AND(S1053&gt;=37,S1053&lt;58),2,IF(AND(S1053&gt;=58,S1053&lt;71),3,IF(AND(S1053&gt;=71,S1053&lt;=100),4,))))</f>
        <v/>
      </c>
      <c r="Y1053" s="101">
        <f>IF(SUM(AC1053:AG1053)=0, "", ROUND(((AC1053*3+AD1053*3+AE1053*3+AF1053*3+AG1053*1)/13)*5,0))</f>
        <v/>
      </c>
      <c r="Z1053" s="99">
        <f>IF(OR($C1053="",Y1053=""),"",COUNTIFS($C$4:$C$1500,$C1053,Y$4:Y$1500,"&gt;"&amp;Y1053)+1)</f>
        <v/>
      </c>
      <c r="AA1053" s="99">
        <f>IF(OR($C1053="",Y1053=""),"",IF(AND($C1053&gt;=1001,$C1053&lt;=1005),COUNTIFS($C$4:$C$1500,"&gt;=1001",$C$4:$C$1500,"&lt;=1005",Y$4:Y$1500,"&gt;"&amp;Y1053)+1,IF(AND($C1053&gt;=1101,$C1053&lt;=1105),COUNTIFS($C$4:$C$1500,"&gt;=1101",$C$4:$C$1500,"&lt;=1105",Y$4:Y$1500,"&gt;"&amp;Y1053)+1,IF(AND($C1053&gt;=901,$C1053&lt;=905),COUNTIFS($C$4:$C$1500,"&gt;=901",$C$4:$C$1500,"&lt;=905",Y$4:Y$1500,"&gt;"&amp;Y1053)+1,IF(AND($C1053&gt;=801,$C1053&lt;=805),COUNTIFS($C$4:$C$1500,"&gt;=801",$C$4:$C$1500,"&lt;=805",Y$4:Y$1500,"&gt;"&amp;Y1053)+1,IF(AND($C1053&gt;=701,$C1053&lt;=705),COUNTIFS($C$4:$C$1500,"&gt;=701",$C$4:$C$1500,"&lt;=705",Y$4:Y$1500,"&gt;"&amp;Y1053)+1,IF(AND($C1053&gt;=601,$C1053&lt;=606),COUNTIFS($C$4:$C$1500,"&gt;=601",$C$4:$C$1500,"&lt;=606",Y$4:Y$1500,"&gt;"&amp;Y1053)+1,"")))))))</f>
        <v/>
      </c>
      <c r="AB1053" s="99">
        <f>IF(OR($C1053="",Y1053=""),"",IF(OR(AND($C1053&gt;=1001,$C1053&lt;=1005),AND($C1053&gt;=1101,$C1053&lt;=1105)),COUNTIFS($C$4:$C$1500,"&gt;=1001",$C$4:$C$1500,"&lt;=1005",Y$4:Y$1500,"&gt;"&amp;Y1053)+COUNTIFS($C$4:$C$1500,"&gt;=1101",$C$4:$C$1500,"&lt;=1105",Y$4:Y$1500,"&gt;"&amp;Y1053)+1,""))</f>
        <v/>
      </c>
      <c r="AC1053" s="94" t="n">
        <v>18.75</v>
      </c>
      <c r="AD1053" s="94" t="n">
        <v>36.01</v>
      </c>
      <c r="AE1053" s="94" t="n">
        <v>45</v>
      </c>
      <c r="AF1053" s="94" t="n">
        <v>55</v>
      </c>
      <c r="AG1053" s="94" t="n">
        <v>9.17</v>
      </c>
      <c r="AH1053" s="99">
        <f>IF(AND(AC1053&gt;0,AC1053&lt;36),1,IF(AND(AC1053&gt;=36,AC1053&lt;51),2,IF(AND(AC1053&gt;=51,AC1053&lt;71),3,IF(AND(AC1053&gt;=71,AC1053&lt;=100),4,))))</f>
        <v/>
      </c>
      <c r="AI1053" s="99">
        <f>IF(AND(AD1053&gt;0,AD1053&lt;41),1,IF(AND(AD1053&gt;=41,AD1053&lt;56),2,IF(AND(AD1053&gt;=56,AD1053&lt;71),3,IF(AND(AD1053&gt;=71,AD1053&lt;=100),4,))))</f>
        <v/>
      </c>
      <c r="AJ1053" s="99">
        <f>IF(AND(AE1053&gt;0,AE1053&lt;41),1,IF(AND(AE1053&gt;=41,AE1053&lt;56),2,IF(AND(AE1053&gt;=56,AE1053&lt;71),3,IF(AND(AE1053&gt;=71,AE1053&lt;=100),4,))))</f>
        <v/>
      </c>
      <c r="AK1053" s="99">
        <f>IF(AND(AF1053&gt;0,AF1053&lt;36),1,IF(AND(AF1053&gt;=36,AF1053&lt;51),2,IF(AND(AF1053&gt;=51,AF1053&lt;66),3,IF(AND(AF1053&gt;=66,AF1053&lt;=100),4,))))</f>
        <v/>
      </c>
      <c r="AL1053" s="100">
        <f>IF(AND(AG1053&gt;0,AG1053&lt;37),1,IF(AND(AG1053&gt;=37,AG1053&lt;58),2,IF(AND(AG1053&gt;=58,AG1053&lt;71),3,IF(AND(AG1053&gt;=71,AG1053&lt;=100),4,))))</f>
        <v/>
      </c>
      <c r="AM1053" s="101">
        <f>IF((Y1053&lt;&gt;"")*(K1053&lt;&gt;""),Y1053-K1053,"")</f>
        <v/>
      </c>
      <c r="AN1053" s="99">
        <f>IF((Z1053&lt;&gt;"")*(L1053&lt;&gt;""),Z1053-L1053,"")</f>
        <v/>
      </c>
      <c r="AO1053" s="99">
        <f>IF((AA1053&lt;&gt;"")*(M1053&lt;&gt;""),AA1053-M1053,"")</f>
        <v/>
      </c>
      <c r="AP1053" s="99">
        <f>IF((AB1053&lt;&gt;"")*(N1053&lt;&gt;""),AB1053-N1053,"")</f>
        <v/>
      </c>
      <c r="AQ1053" s="94">
        <f>IF((AC1053&lt;&gt;"")*(O1053&lt;&gt;""),AC1053-O1053,"")</f>
        <v/>
      </c>
      <c r="AR1053" s="94">
        <f>IF((AD1053&lt;&gt;"")*(P1053&lt;&gt;""),AD1053-P1053,"")</f>
        <v/>
      </c>
      <c r="AS1053" s="94">
        <f>IF((AE1053&lt;&gt;"")*(Q1053&lt;&gt;""),AE1053-Q1053,"")</f>
        <v/>
      </c>
      <c r="AT1053" s="94">
        <f>IF((AF1053&lt;&gt;"")*(R1053&lt;&gt;""),AF1053-R1053,"")</f>
        <v/>
      </c>
      <c r="AU1053" s="94">
        <f>IF((AG1053&lt;&gt;"")*(S1053&lt;&gt;""),AG1053-S1053,"")</f>
        <v/>
      </c>
      <c r="AV1053" s="99">
        <f>IF((AH1053&lt;&gt;"")*(T1053&lt;&gt;""),AH1053-T1053,"")</f>
        <v/>
      </c>
      <c r="AW1053" s="99">
        <f>IF((AI1053&lt;&gt;"")*(U1053&lt;&gt;""),AI1053-U1053,"")</f>
        <v/>
      </c>
      <c r="AX1053" s="99">
        <f>IF((AJ1053&lt;&gt;"")*(V1053&lt;&gt;""),AJ1053-V1053,"")</f>
        <v/>
      </c>
      <c r="AY1053" s="99">
        <f>IF((AK1053&lt;&gt;"")*(W1053&lt;&gt;""),AK1053-W1053,"")</f>
        <v/>
      </c>
      <c r="AZ1053" s="102">
        <f>IF((AL1053&lt;&gt;"")*(X1053&lt;&gt;""),AL1053-X1053,"")</f>
        <v/>
      </c>
      <c r="BA1053" s="50">
        <f>IFERROR(__xludf.dummyfunction("AI(""Actúa como un tutor académico y dirígete personalmente al estudiante "" &amp; I1053 &amp; "" "" &amp; J1053 &amp; "" "" &amp; G1053 &amp; "" "" &amp; H1053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AM1053 &amp; ""'. Diferencias por área: Matemáticas ("" &amp; AQ1053 &amp; ""), Ciencias Natura"&amp;"les ("" &amp; AR1053 &amp; ""), Sociales ("" &amp; AS1053 &amp; ""), Lectura Crítica ("" &amp; AT1053 &amp; "") e Inglés ("" &amp; AU1053 &amp; ""). Variación en posición: grupo ("" &amp; AN1053 &amp; ""), grado ("" &amp; AO1053 &amp; "") y media ("" &amp; AP1053 &amp; ""). Puntajes Primer Simulacro: Global "" &amp; K1053 &amp; "", Mat "" &amp; "&amp;"O4 &amp; "", Cien "" &amp; P1053 &amp; "", Soc "" &amp; Q1053 &amp; "", Lec "" &amp; R1053 &amp; "", Ing "" &amp; S1053 &amp; "". Puntajes Segundo Simulacro: Global "" &amp; Y1053 &amp; "", Mat "" &amp; AC1053 &amp; "", Cien "" &amp; AD1053 &amp; "", Soc "" &amp; AE1053 &amp; "", Lec "" &amp; AF1053 &amp; "", Ing "" &amp; AG1053 &amp; "". Escribe un mensaje motivador"&amp;" y breve (máximo 4 líneas)."")
"),"=AI(""Actúa como un tutor académico y dirígete personalmente al estudiante "" &amp; I1053 &amp; "" "" &amp; J1053 &amp; "" "" &amp; G1053 &amp; "" "" &amp; H1053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AM1053 &amp; ""'. Diferencias por área: Matemáticas ("" &amp; AQ1053 &amp; ""), Ciencias Natur"&amp;"ales ("" &amp; AR1053 &amp; ""), Sociales ("" &amp; AS1053 &amp; ""), Lectura Crítica ("" &amp; AT1053 &amp; "") e Inglés ("" &amp; AU1053 &amp; ""). Variación en posición: grupo ("" &amp; AN1053 &amp; ""), grado ("" &amp; AO1053 &amp; "") y media ("" &amp; AP1053 &amp; ""). Puntajes Primer Simulacro: Global "" &amp; K1053 &amp; "", Mat "" &amp;"&amp;" O1053 &amp; "", Cien "" &amp; P1053 &amp; "", Soc "" &amp; Q1053 &amp; "", Lec "" &amp; R1053 &amp; "", Ing "" &amp; S1053 &amp; "". Puntajes Segundo Simulacro: Global "" &amp; Y1053 &amp; "", Mat "" &amp; AC1053 &amp; "", Cien "" &amp; AD1053 &amp; "", Soc "" &amp; AE1053 &amp; "", Lec "" &amp; AF1053 &amp; "", Ing "" &amp; AG1053 &amp; "". Escribe un mensaje motivado"&amp;"r y breve (máximo 4 líneas)."")
")</f>
        <v/>
      </c>
    </row>
    <row r="1054" ht="15.75" customHeight="1" s="42">
      <c r="A1054" s="93" t="n"/>
      <c r="B1054" s="94" t="inlineStr">
        <is>
          <t>Bachillerato</t>
        </is>
      </c>
      <c r="C1054" s="94" t="n">
        <v>702</v>
      </c>
      <c r="D1054" s="94" t="n"/>
      <c r="E1054" s="95" t="n"/>
      <c r="F1054" s="96">
        <f>TRIM(G1054&amp;" "&amp;H1054&amp;" "&amp;I1054&amp;" "&amp;J1054)</f>
        <v/>
      </c>
      <c r="G1054" s="94" t="inlineStr">
        <is>
          <t>Loaiza</t>
        </is>
      </c>
      <c r="H1054" s="94" t="inlineStr">
        <is>
          <t>Ahumada</t>
        </is>
      </c>
      <c r="I1054" s="94" t="inlineStr">
        <is>
          <t>Nikol</t>
        </is>
      </c>
      <c r="J1054" s="97" t="inlineStr">
        <is>
          <t>Saray</t>
        </is>
      </c>
      <c r="K1054" s="98">
        <f>IF(SUM(O1054:S1054)=0, "", ROUND(((O1054*3+P1054*3+Q1054*3+R1054*3+S1054*1)/13)*5,0))</f>
        <v/>
      </c>
      <c r="L1054" s="99">
        <f>IF(OR($C1054="",K1054=""),"",COUNTIFS($C$4:$C$1500,$C1054,K$4:K$1500,"&gt;"&amp;K1054)+1)</f>
        <v/>
      </c>
      <c r="M1054" s="99">
        <f>IF(OR($C1054="",K1054=""),"",IF(AND($C1054&gt;=1001,$C1054&lt;=1005),COUNTIFS($C$4:$C$1500,"&gt;=1001",$C$4:$C$1500,"&lt;=1005",K$4:K$1500,"&gt;"&amp;K1054)+1,IF(AND($C1054&gt;=1101,$C1054&lt;=1105),COUNTIFS($C$4:$C$1500,"&gt;=1101",$C$4:$C$1500,"&lt;=1105",K$4:K$1500,"&gt;"&amp;K1054)+1,IF(AND($C1054&gt;=901,$C1054&lt;=905),COUNTIFS($C$4:$C$1500,"&gt;=901",$C$4:$C$1500,"&lt;=905",K$4:K$1500,"&gt;"&amp;K1054)+1,IF(AND($C1054&gt;=801,$C1054&lt;=805),COUNTIFS($C$4:$C$1500,"&gt;=801",$C$4:$C$1500,"&lt;=805",K$4:K$1500,"&gt;"&amp;K1054)+1,IF(AND($C1054&gt;=701,$C1054&lt;=705),COUNTIFS($C$4:$C$1500,"&gt;=701",$C$4:$C$1500,"&lt;=705",K$4:K$1500,"&gt;"&amp;K1054)+1,IF(AND($C1054&gt;=601,$C1054&lt;=606),COUNTIFS($C$4:$C$1500,"&gt;=601",$C$4:$C$1500,"&lt;=606",K$4:K$1500,"&gt;"&amp;K1054)+1,"")))))))</f>
        <v/>
      </c>
      <c r="N1054" s="99">
        <f>IF(OR($C1054="",K1054=""),"",IF(OR(AND($C1054&gt;=1001,$C1054&lt;=1005),AND($C1054&gt;=1101,$C1054&lt;=1105)),COUNTIFS($C$4:$C$1500,"&gt;=1001",$C$4:$C$1500,"&lt;=1005",K$4:K$1500,"&gt;"&amp;K1054)+COUNTIFS($C$4:$C$1500,"&gt;=1101",$C$4:$C$1500,"&lt;=1105",K$4:K$1500,"&gt;"&amp;K1054)+1,""))</f>
        <v/>
      </c>
      <c r="O1054" s="94" t="n"/>
      <c r="P1054" s="94" t="n"/>
      <c r="Q1054" s="94" t="n"/>
      <c r="R1054" s="94" t="n"/>
      <c r="S1054" s="94" t="n"/>
      <c r="T1054" s="99">
        <f>IF(AND(O1054&gt;0,O1054&lt;36),1,IF(AND(O1054&gt;=36,O1054&lt;51),2,IF(AND(O1054&gt;=51,O1054&lt;71),3,IF(AND(O1054&gt;=71,O1054&lt;=100),4,))))</f>
        <v/>
      </c>
      <c r="U1054" s="99">
        <f>IF(AND(P1054&gt;0,P1054&lt;41),1,IF(AND(P1054&gt;=41,P1054&lt;56),2,IF(AND(P1054&gt;=56,P1054&lt;71),3,IF(AND(P1054&gt;=71,P1054&lt;=100),4,))))</f>
        <v/>
      </c>
      <c r="V1054" s="99">
        <f>IF(AND(Q1054&gt;0,Q1054&lt;41),1,IF(AND(Q1054&gt;=41,Q1054&lt;56),2,IF(AND(Q1054&gt;=56,Q1054&lt;71),3,IF(AND(Q1054&gt;=71,Q1054&lt;=100),4,))))</f>
        <v/>
      </c>
      <c r="W1054" s="99">
        <f>IF(AND(R1054&gt;0,R1054&lt;36),1,IF(AND(R1054&gt;=36,R1054&lt;51),2,IF(AND(R1054&gt;=51,R1054&lt;66),3,IF(AND(R1054&gt;=66,R1054&lt;=100),4,))))</f>
        <v/>
      </c>
      <c r="X1054" s="100">
        <f>IF(AND(S1054&gt;0,S1054&lt;37),1,IF(AND(S1054&gt;=37,S1054&lt;58),2,IF(AND(S1054&gt;=58,S1054&lt;71),3,IF(AND(S1054&gt;=71,S1054&lt;=100),4,))))</f>
        <v/>
      </c>
      <c r="Y1054" s="101">
        <f>IF(SUM(AC1054:AG1054)=0, "", ROUND(((AC1054*3+AD1054*3+AE1054*3+AF1054*3+AG1054*1)/13)*5,0))</f>
        <v/>
      </c>
      <c r="Z1054" s="99">
        <f>IF(OR($C1054="",Y1054=""),"",COUNTIFS($C$4:$C$1500,$C1054,Y$4:Y$1500,"&gt;"&amp;Y1054)+1)</f>
        <v/>
      </c>
      <c r="AA1054" s="99">
        <f>IF(OR($C1054="",Y1054=""),"",IF(AND($C1054&gt;=1001,$C1054&lt;=1005),COUNTIFS($C$4:$C$1500,"&gt;=1001",$C$4:$C$1500,"&lt;=1005",Y$4:Y$1500,"&gt;"&amp;Y1054)+1,IF(AND($C1054&gt;=1101,$C1054&lt;=1105),COUNTIFS($C$4:$C$1500,"&gt;=1101",$C$4:$C$1500,"&lt;=1105",Y$4:Y$1500,"&gt;"&amp;Y1054)+1,IF(AND($C1054&gt;=901,$C1054&lt;=905),COUNTIFS($C$4:$C$1500,"&gt;=901",$C$4:$C$1500,"&lt;=905",Y$4:Y$1500,"&gt;"&amp;Y1054)+1,IF(AND($C1054&gt;=801,$C1054&lt;=805),COUNTIFS($C$4:$C$1500,"&gt;=801",$C$4:$C$1500,"&lt;=805",Y$4:Y$1500,"&gt;"&amp;Y1054)+1,IF(AND($C1054&gt;=701,$C1054&lt;=705),COUNTIFS($C$4:$C$1500,"&gt;=701",$C$4:$C$1500,"&lt;=705",Y$4:Y$1500,"&gt;"&amp;Y1054)+1,IF(AND($C1054&gt;=601,$C1054&lt;=606),COUNTIFS($C$4:$C$1500,"&gt;=601",$C$4:$C$1500,"&lt;=606",Y$4:Y$1500,"&gt;"&amp;Y1054)+1,"")))))))</f>
        <v/>
      </c>
      <c r="AB1054" s="99">
        <f>IF(OR($C1054="",Y1054=""),"",IF(OR(AND($C1054&gt;=1001,$C1054&lt;=1005),AND($C1054&gt;=1101,$C1054&lt;=1105)),COUNTIFS($C$4:$C$1500,"&gt;=1001",$C$4:$C$1500,"&lt;=1005",Y$4:Y$1500,"&gt;"&amp;Y1054)+COUNTIFS($C$4:$C$1500,"&gt;=1101",$C$4:$C$1500,"&lt;=1105",Y$4:Y$1500,"&gt;"&amp;Y1054)+1,""))</f>
        <v/>
      </c>
      <c r="AC1054" s="94" t="n">
        <v>59.38</v>
      </c>
      <c r="AD1054" s="94" t="n">
        <v>45.54</v>
      </c>
      <c r="AE1054" s="94" t="n">
        <v>37.5</v>
      </c>
      <c r="AF1054" s="94" t="n">
        <v>41.25</v>
      </c>
      <c r="AG1054" s="94" t="n">
        <v>22.92</v>
      </c>
      <c r="AH1054" s="99">
        <f>IF(AND(AC1054&gt;0,AC1054&lt;36),1,IF(AND(AC1054&gt;=36,AC1054&lt;51),2,IF(AND(AC1054&gt;=51,AC1054&lt;71),3,IF(AND(AC1054&gt;=71,AC1054&lt;=100),4,))))</f>
        <v/>
      </c>
      <c r="AI1054" s="99">
        <f>IF(AND(AD1054&gt;0,AD1054&lt;41),1,IF(AND(AD1054&gt;=41,AD1054&lt;56),2,IF(AND(AD1054&gt;=56,AD1054&lt;71),3,IF(AND(AD1054&gt;=71,AD1054&lt;=100),4,))))</f>
        <v/>
      </c>
      <c r="AJ1054" s="99">
        <f>IF(AND(AE1054&gt;0,AE1054&lt;41),1,IF(AND(AE1054&gt;=41,AE1054&lt;56),2,IF(AND(AE1054&gt;=56,AE1054&lt;71),3,IF(AND(AE1054&gt;=71,AE1054&lt;=100),4,))))</f>
        <v/>
      </c>
      <c r="AK1054" s="99">
        <f>IF(AND(AF1054&gt;0,AF1054&lt;36),1,IF(AND(AF1054&gt;=36,AF1054&lt;51),2,IF(AND(AF1054&gt;=51,AF1054&lt;66),3,IF(AND(AF1054&gt;=66,AF1054&lt;=100),4,))))</f>
        <v/>
      </c>
      <c r="AL1054" s="100">
        <f>IF(AND(AG1054&gt;0,AG1054&lt;37),1,IF(AND(AG1054&gt;=37,AG1054&lt;58),2,IF(AND(AG1054&gt;=58,AG1054&lt;71),3,IF(AND(AG1054&gt;=71,AG1054&lt;=100),4,))))</f>
        <v/>
      </c>
      <c r="AM1054" s="101">
        <f>IF((Y1054&lt;&gt;"")*(K1054&lt;&gt;""),Y1054-K1054,"")</f>
        <v/>
      </c>
      <c r="AN1054" s="99">
        <f>IF((Z1054&lt;&gt;"")*(L1054&lt;&gt;""),Z1054-L1054,"")</f>
        <v/>
      </c>
      <c r="AO1054" s="99">
        <f>IF((AA1054&lt;&gt;"")*(M1054&lt;&gt;""),AA1054-M1054,"")</f>
        <v/>
      </c>
      <c r="AP1054" s="99">
        <f>IF((AB1054&lt;&gt;"")*(N1054&lt;&gt;""),AB1054-N1054,"")</f>
        <v/>
      </c>
      <c r="AQ1054" s="94">
        <f>IF((AC1054&lt;&gt;"")*(O1054&lt;&gt;""),AC1054-O1054,"")</f>
        <v/>
      </c>
      <c r="AR1054" s="94">
        <f>IF((AD1054&lt;&gt;"")*(P1054&lt;&gt;""),AD1054-P1054,"")</f>
        <v/>
      </c>
      <c r="AS1054" s="94">
        <f>IF((AE1054&lt;&gt;"")*(Q1054&lt;&gt;""),AE1054-Q1054,"")</f>
        <v/>
      </c>
      <c r="AT1054" s="94">
        <f>IF((AF1054&lt;&gt;"")*(R1054&lt;&gt;""),AF1054-R1054,"")</f>
        <v/>
      </c>
      <c r="AU1054" s="94">
        <f>IF((AG1054&lt;&gt;"")*(S1054&lt;&gt;""),AG1054-S1054,"")</f>
        <v/>
      </c>
      <c r="AV1054" s="99">
        <f>IF((AH1054&lt;&gt;"")*(T1054&lt;&gt;""),AH1054-T1054,"")</f>
        <v/>
      </c>
      <c r="AW1054" s="99">
        <f>IF((AI1054&lt;&gt;"")*(U1054&lt;&gt;""),AI1054-U1054,"")</f>
        <v/>
      </c>
      <c r="AX1054" s="99">
        <f>IF((AJ1054&lt;&gt;"")*(V1054&lt;&gt;""),AJ1054-V1054,"")</f>
        <v/>
      </c>
      <c r="AY1054" s="99">
        <f>IF((AK1054&lt;&gt;"")*(W1054&lt;&gt;""),AK1054-W1054,"")</f>
        <v/>
      </c>
      <c r="AZ1054" s="102">
        <f>IF((AL1054&lt;&gt;"")*(X1054&lt;&gt;""),AL1054-X1054,"")</f>
        <v/>
      </c>
      <c r="BA1054" s="50">
        <f>IFERROR(__xludf.dummyfunction("AI(""Actúa como un tutor académico y dirígete personalmente al estudiante "" &amp; I1054 &amp; "" "" &amp; J1054 &amp; "" "" &amp; G1054 &amp; "" "" &amp; H1054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AM1054 &amp; ""'. Diferencias por área: Matemáticas ("" &amp; AQ1054 &amp; ""), Ciencias Natura"&amp;"les ("" &amp; AR1054 &amp; ""), Sociales ("" &amp; AS1054 &amp; ""), Lectura Crítica ("" &amp; AT1054 &amp; "") e Inglés ("" &amp; AU1054 &amp; ""). Variación en posición: grupo ("" &amp; AN1054 &amp; ""), grado ("" &amp; AO1054 &amp; "") y media ("" &amp; AP1054 &amp; ""). Puntajes Primer Simulacro: Global "" &amp; K1054 &amp; "", Mat "" &amp; "&amp;"O4 &amp; "", Cien "" &amp; P1054 &amp; "", Soc "" &amp; Q1054 &amp; "", Lec "" &amp; R1054 &amp; "", Ing "" &amp; S1054 &amp; "". Puntajes Segundo Simulacro: Global "" &amp; Y1054 &amp; "", Mat "" &amp; AC1054 &amp; "", Cien "" &amp; AD1054 &amp; "", Soc "" &amp; AE1054 &amp; "", Lec "" &amp; AF1054 &amp; "", Ing "" &amp; AG1054 &amp; "". Escribe un mensaje motivador"&amp;" y breve (máximo 4 líneas)."")
"),"=AI(""Actúa como un tutor académico y dirígete personalmente al estudiante "" &amp; I1054 &amp; "" "" &amp; J1054 &amp; "" "" &amp; G1054 &amp; "" "" &amp; H1054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AM1054 &amp; ""'. Diferencias por área: Matemáticas ("" &amp; AQ1054 &amp; ""), Ciencias Natur"&amp;"ales ("" &amp; AR1054 &amp; ""), Sociales ("" &amp; AS1054 &amp; ""), Lectura Crítica ("" &amp; AT1054 &amp; "") e Inglés ("" &amp; AU1054 &amp; ""). Variación en posición: grupo ("" &amp; AN1054 &amp; ""), grado ("" &amp; AO1054 &amp; "") y media ("" &amp; AP1054 &amp; ""). Puntajes Primer Simulacro: Global "" &amp; K1054 &amp; "", Mat "" &amp;"&amp;" O1054 &amp; "", Cien "" &amp; P1054 &amp; "", Soc "" &amp; Q1054 &amp; "", Lec "" &amp; R1054 &amp; "", Ing "" &amp; S1054 &amp; "". Puntajes Segundo Simulacro: Global "" &amp; Y1054 &amp; "", Mat "" &amp; AC1054 &amp; "", Cien "" &amp; AD1054 &amp; "", Soc "" &amp; AE1054 &amp; "", Lec "" &amp; AF1054 &amp; "", Ing "" &amp; AG1054 &amp; "". Escribe un mensaje motivado"&amp;"r y breve (máximo 4 líneas)."")
")</f>
        <v/>
      </c>
    </row>
    <row r="1055" ht="15.75" customHeight="1" s="42">
      <c r="A1055" s="93" t="n"/>
      <c r="B1055" s="94" t="inlineStr">
        <is>
          <t>Bachillerato</t>
        </is>
      </c>
      <c r="C1055" s="94" t="n">
        <v>702</v>
      </c>
      <c r="D1055" s="94" t="n"/>
      <c r="E1055" s="95" t="n"/>
      <c r="F1055" s="96">
        <f>TRIM(G1055&amp;" "&amp;H1055&amp;" "&amp;I1055&amp;" "&amp;J1055)</f>
        <v/>
      </c>
      <c r="G1055" s="94" t="inlineStr">
        <is>
          <t>Mira</t>
        </is>
      </c>
      <c r="H1055" s="94" t="inlineStr">
        <is>
          <t>Orozco</t>
        </is>
      </c>
      <c r="I1055" s="94" t="inlineStr">
        <is>
          <t>Danilo</t>
        </is>
      </c>
      <c r="J1055" s="97" t="n"/>
      <c r="K1055" s="98">
        <f>IF(SUM(O1055:S1055)=0, "", ROUND(((O1055*3+P1055*3+Q1055*3+R1055*3+S1055*1)/13)*5,0))</f>
        <v/>
      </c>
      <c r="L1055" s="99">
        <f>IF(OR($C1055="",K1055=""),"",COUNTIFS($C$4:$C$1500,$C1055,K$4:K$1500,"&gt;"&amp;K1055)+1)</f>
        <v/>
      </c>
      <c r="M1055" s="99">
        <f>IF(OR($C1055="",K1055=""),"",IF(AND($C1055&gt;=1001,$C1055&lt;=1005),COUNTIFS($C$4:$C$1500,"&gt;=1001",$C$4:$C$1500,"&lt;=1005",K$4:K$1500,"&gt;"&amp;K1055)+1,IF(AND($C1055&gt;=1101,$C1055&lt;=1105),COUNTIFS($C$4:$C$1500,"&gt;=1101",$C$4:$C$1500,"&lt;=1105",K$4:K$1500,"&gt;"&amp;K1055)+1,IF(AND($C1055&gt;=901,$C1055&lt;=905),COUNTIFS($C$4:$C$1500,"&gt;=901",$C$4:$C$1500,"&lt;=905",K$4:K$1500,"&gt;"&amp;K1055)+1,IF(AND($C1055&gt;=801,$C1055&lt;=805),COUNTIFS($C$4:$C$1500,"&gt;=801",$C$4:$C$1500,"&lt;=805",K$4:K$1500,"&gt;"&amp;K1055)+1,IF(AND($C1055&gt;=701,$C1055&lt;=705),COUNTIFS($C$4:$C$1500,"&gt;=701",$C$4:$C$1500,"&lt;=705",K$4:K$1500,"&gt;"&amp;K1055)+1,IF(AND($C1055&gt;=601,$C1055&lt;=606),COUNTIFS($C$4:$C$1500,"&gt;=601",$C$4:$C$1500,"&lt;=606",K$4:K$1500,"&gt;"&amp;K1055)+1,"")))))))</f>
        <v/>
      </c>
      <c r="N1055" s="99">
        <f>IF(OR($C1055="",K1055=""),"",IF(OR(AND($C1055&gt;=1001,$C1055&lt;=1005),AND($C1055&gt;=1101,$C1055&lt;=1105)),COUNTIFS($C$4:$C$1500,"&gt;=1001",$C$4:$C$1500,"&lt;=1005",K$4:K$1500,"&gt;"&amp;K1055)+COUNTIFS($C$4:$C$1500,"&gt;=1101",$C$4:$C$1500,"&lt;=1105",K$4:K$1500,"&gt;"&amp;K1055)+1,""))</f>
        <v/>
      </c>
      <c r="O1055" s="94" t="n"/>
      <c r="P1055" s="94" t="n"/>
      <c r="Q1055" s="94" t="n"/>
      <c r="R1055" s="94" t="n"/>
      <c r="S1055" s="94" t="n"/>
      <c r="T1055" s="99">
        <f>IF(AND(O1055&gt;0,O1055&lt;36),1,IF(AND(O1055&gt;=36,O1055&lt;51),2,IF(AND(O1055&gt;=51,O1055&lt;71),3,IF(AND(O1055&gt;=71,O1055&lt;=100),4,))))</f>
        <v/>
      </c>
      <c r="U1055" s="99">
        <f>IF(AND(P1055&gt;0,P1055&lt;41),1,IF(AND(P1055&gt;=41,P1055&lt;56),2,IF(AND(P1055&gt;=56,P1055&lt;71),3,IF(AND(P1055&gt;=71,P1055&lt;=100),4,))))</f>
        <v/>
      </c>
      <c r="V1055" s="99">
        <f>IF(AND(Q1055&gt;0,Q1055&lt;41),1,IF(AND(Q1055&gt;=41,Q1055&lt;56),2,IF(AND(Q1055&gt;=56,Q1055&lt;71),3,IF(AND(Q1055&gt;=71,Q1055&lt;=100),4,))))</f>
        <v/>
      </c>
      <c r="W1055" s="99">
        <f>IF(AND(R1055&gt;0,R1055&lt;36),1,IF(AND(R1055&gt;=36,R1055&lt;51),2,IF(AND(R1055&gt;=51,R1055&lt;66),3,IF(AND(R1055&gt;=66,R1055&lt;=100),4,))))</f>
        <v/>
      </c>
      <c r="X1055" s="100">
        <f>IF(AND(S1055&gt;0,S1055&lt;37),1,IF(AND(S1055&gt;=37,S1055&lt;58),2,IF(AND(S1055&gt;=58,S1055&lt;71),3,IF(AND(S1055&gt;=71,S1055&lt;=100),4,))))</f>
        <v/>
      </c>
      <c r="Y1055" s="101">
        <f>IF(SUM(AC1055:AG1055)=0, "", ROUND(((AC1055*3+AD1055*3+AE1055*3+AF1055*3+AG1055*1)/13)*5,0))</f>
        <v/>
      </c>
      <c r="Z1055" s="99">
        <f>IF(OR($C1055="",Y1055=""),"",COUNTIFS($C$4:$C$1500,$C1055,Y$4:Y$1500,"&gt;"&amp;Y1055)+1)</f>
        <v/>
      </c>
      <c r="AA1055" s="99">
        <f>IF(OR($C1055="",Y1055=""),"",IF(AND($C1055&gt;=1001,$C1055&lt;=1005),COUNTIFS($C$4:$C$1500,"&gt;=1001",$C$4:$C$1500,"&lt;=1005",Y$4:Y$1500,"&gt;"&amp;Y1055)+1,IF(AND($C1055&gt;=1101,$C1055&lt;=1105),COUNTIFS($C$4:$C$1500,"&gt;=1101",$C$4:$C$1500,"&lt;=1105",Y$4:Y$1500,"&gt;"&amp;Y1055)+1,IF(AND($C1055&gt;=901,$C1055&lt;=905),COUNTIFS($C$4:$C$1500,"&gt;=901",$C$4:$C$1500,"&lt;=905",Y$4:Y$1500,"&gt;"&amp;Y1055)+1,IF(AND($C1055&gt;=801,$C1055&lt;=805),COUNTIFS($C$4:$C$1500,"&gt;=801",$C$4:$C$1500,"&lt;=805",Y$4:Y$1500,"&gt;"&amp;Y1055)+1,IF(AND($C1055&gt;=701,$C1055&lt;=705),COUNTIFS($C$4:$C$1500,"&gt;=701",$C$4:$C$1500,"&lt;=705",Y$4:Y$1500,"&gt;"&amp;Y1055)+1,IF(AND($C1055&gt;=601,$C1055&lt;=606),COUNTIFS($C$4:$C$1500,"&gt;=601",$C$4:$C$1500,"&lt;=606",Y$4:Y$1500,"&gt;"&amp;Y1055)+1,"")))))))</f>
        <v/>
      </c>
      <c r="AB1055" s="99">
        <f>IF(OR($C1055="",Y1055=""),"",IF(OR(AND($C1055&gt;=1001,$C1055&lt;=1005),AND($C1055&gt;=1101,$C1055&lt;=1105)),COUNTIFS($C$4:$C$1500,"&gt;=1001",$C$4:$C$1500,"&lt;=1005",Y$4:Y$1500,"&gt;"&amp;Y1055)+COUNTIFS($C$4:$C$1500,"&gt;=1101",$C$4:$C$1500,"&lt;=1105",Y$4:Y$1500,"&gt;"&amp;Y1055)+1,""))</f>
        <v/>
      </c>
      <c r="AC1055" s="94" t="n">
        <v>78.13</v>
      </c>
      <c r="AD1055" s="94" t="n">
        <v>56.25</v>
      </c>
      <c r="AE1055" s="94" t="n">
        <v>47.5</v>
      </c>
      <c r="AF1055" s="94" t="n">
        <v>87.08</v>
      </c>
      <c r="AG1055" s="94" t="n">
        <v>68.75</v>
      </c>
      <c r="AH1055" s="99">
        <f>IF(AND(AC1055&gt;0,AC1055&lt;36),1,IF(AND(AC1055&gt;=36,AC1055&lt;51),2,IF(AND(AC1055&gt;=51,AC1055&lt;71),3,IF(AND(AC1055&gt;=71,AC1055&lt;=100),4,))))</f>
        <v/>
      </c>
      <c r="AI1055" s="99">
        <f>IF(AND(AD1055&gt;0,AD1055&lt;41),1,IF(AND(AD1055&gt;=41,AD1055&lt;56),2,IF(AND(AD1055&gt;=56,AD1055&lt;71),3,IF(AND(AD1055&gt;=71,AD1055&lt;=100),4,))))</f>
        <v/>
      </c>
      <c r="AJ1055" s="99">
        <f>IF(AND(AE1055&gt;0,AE1055&lt;41),1,IF(AND(AE1055&gt;=41,AE1055&lt;56),2,IF(AND(AE1055&gt;=56,AE1055&lt;71),3,IF(AND(AE1055&gt;=71,AE1055&lt;=100),4,))))</f>
        <v/>
      </c>
      <c r="AK1055" s="99">
        <f>IF(AND(AF1055&gt;0,AF1055&lt;36),1,IF(AND(AF1055&gt;=36,AF1055&lt;51),2,IF(AND(AF1055&gt;=51,AF1055&lt;66),3,IF(AND(AF1055&gt;=66,AF1055&lt;=100),4,))))</f>
        <v/>
      </c>
      <c r="AL1055" s="100">
        <f>IF(AND(AG1055&gt;0,AG1055&lt;37),1,IF(AND(AG1055&gt;=37,AG1055&lt;58),2,IF(AND(AG1055&gt;=58,AG1055&lt;71),3,IF(AND(AG1055&gt;=71,AG1055&lt;=100),4,))))</f>
        <v/>
      </c>
      <c r="AM1055" s="101">
        <f>IF((Y1055&lt;&gt;"")*(K1055&lt;&gt;""),Y1055-K1055,"")</f>
        <v/>
      </c>
      <c r="AN1055" s="99">
        <f>IF((Z1055&lt;&gt;"")*(L1055&lt;&gt;""),Z1055-L1055,"")</f>
        <v/>
      </c>
      <c r="AO1055" s="99">
        <f>IF((AA1055&lt;&gt;"")*(M1055&lt;&gt;""),AA1055-M1055,"")</f>
        <v/>
      </c>
      <c r="AP1055" s="99">
        <f>IF((AB1055&lt;&gt;"")*(N1055&lt;&gt;""),AB1055-N1055,"")</f>
        <v/>
      </c>
      <c r="AQ1055" s="94">
        <f>IF((AC1055&lt;&gt;"")*(O1055&lt;&gt;""),AC1055-O1055,"")</f>
        <v/>
      </c>
      <c r="AR1055" s="94">
        <f>IF((AD1055&lt;&gt;"")*(P1055&lt;&gt;""),AD1055-P1055,"")</f>
        <v/>
      </c>
      <c r="AS1055" s="94">
        <f>IF((AE1055&lt;&gt;"")*(Q1055&lt;&gt;""),AE1055-Q1055,"")</f>
        <v/>
      </c>
      <c r="AT1055" s="94">
        <f>IF((AF1055&lt;&gt;"")*(R1055&lt;&gt;""),AF1055-R1055,"")</f>
        <v/>
      </c>
      <c r="AU1055" s="94">
        <f>IF((AG1055&lt;&gt;"")*(S1055&lt;&gt;""),AG1055-S1055,"")</f>
        <v/>
      </c>
      <c r="AV1055" s="99">
        <f>IF((AH1055&lt;&gt;"")*(T1055&lt;&gt;""),AH1055-T1055,"")</f>
        <v/>
      </c>
      <c r="AW1055" s="99">
        <f>IF((AI1055&lt;&gt;"")*(U1055&lt;&gt;""),AI1055-U1055,"")</f>
        <v/>
      </c>
      <c r="AX1055" s="99">
        <f>IF((AJ1055&lt;&gt;"")*(V1055&lt;&gt;""),AJ1055-V1055,"")</f>
        <v/>
      </c>
      <c r="AY1055" s="99">
        <f>IF((AK1055&lt;&gt;"")*(W1055&lt;&gt;""),AK1055-W1055,"")</f>
        <v/>
      </c>
      <c r="AZ1055" s="102">
        <f>IF((AL1055&lt;&gt;"")*(X1055&lt;&gt;""),AL1055-X1055,"")</f>
        <v/>
      </c>
      <c r="BA1055" s="50">
        <f>IFERROR(__xludf.dummyfunction("AI(""Actúa como un tutor académico y dirígete personalmente al estudiante "" &amp; I1055 &amp; "" "" &amp; J1055 &amp; "" "" &amp; G1055 &amp; "" "" &amp; H1055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AM1055 &amp; ""'. Diferencias por área: Matemáticas ("" &amp; AQ1055 &amp; ""), Ciencias Natura"&amp;"les ("" &amp; AR1055 &amp; ""), Sociales ("" &amp; AS1055 &amp; ""), Lectura Crítica ("" &amp; AT1055 &amp; "") e Inglés ("" &amp; AU1055 &amp; ""). Variación en posición: grupo ("" &amp; AN1055 &amp; ""), grado ("" &amp; AO1055 &amp; "") y media ("" &amp; AP1055 &amp; ""). Puntajes Primer Simulacro: Global "" &amp; K1055 &amp; "", Mat "" &amp; "&amp;"O4 &amp; "", Cien "" &amp; P1055 &amp; "", Soc "" &amp; Q1055 &amp; "", Lec "" &amp; R1055 &amp; "", Ing "" &amp; S1055 &amp; "". Puntajes Segundo Simulacro: Global "" &amp; Y1055 &amp; "", Mat "" &amp; AC1055 &amp; "", Cien "" &amp; AD1055 &amp; "", Soc "" &amp; AE1055 &amp; "", Lec "" &amp; AF1055 &amp; "", Ing "" &amp; AG1055 &amp; "". Escribe un mensaje motivador"&amp;" y breve (máximo 4 líneas)."")
"),"=AI(""Actúa como un tutor académico y dirígete personalmente al estudiante "" &amp; I1055 &amp; "" "" &amp; J1055 &amp; "" "" &amp; G1055 &amp; "" "" &amp; H1055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AM1055 &amp; ""'. Diferencias por área: Matemáticas ("" &amp; AQ1055 &amp; ""), Ciencias Natur"&amp;"ales ("" &amp; AR1055 &amp; ""), Sociales ("" &amp; AS1055 &amp; ""), Lectura Crítica ("" &amp; AT1055 &amp; "") e Inglés ("" &amp; AU1055 &amp; ""). Variación en posición: grupo ("" &amp; AN1055 &amp; ""), grado ("" &amp; AO1055 &amp; "") y media ("" &amp; AP1055 &amp; ""). Puntajes Primer Simulacro: Global "" &amp; K1055 &amp; "", Mat "" &amp;"&amp;" O1055 &amp; "", Cien "" &amp; P1055 &amp; "", Soc "" &amp; Q1055 &amp; "", Lec "" &amp; R1055 &amp; "", Ing "" &amp; S1055 &amp; "". Puntajes Segundo Simulacro: Global "" &amp; Y1055 &amp; "", Mat "" &amp; AC1055 &amp; "", Cien "" &amp; AD1055 &amp; "", Soc "" &amp; AE1055 &amp; "", Lec "" &amp; AF1055 &amp; "", Ing "" &amp; AG1055 &amp; "". Escribe un mensaje motivado"&amp;"r y breve (máximo 4 líneas)."")
")</f>
        <v/>
      </c>
    </row>
    <row r="1056" ht="15.75" customHeight="1" s="42">
      <c r="A1056" s="93" t="n"/>
      <c r="B1056" s="94" t="inlineStr">
        <is>
          <t>Bachillerato</t>
        </is>
      </c>
      <c r="C1056" s="94" t="n">
        <v>702</v>
      </c>
      <c r="D1056" s="94" t="n"/>
      <c r="E1056" s="95" t="n"/>
      <c r="F1056" s="96">
        <f>TRIM(G1056&amp;" "&amp;H1056&amp;" "&amp;I1056&amp;" "&amp;J1056)</f>
        <v/>
      </c>
      <c r="G1056" s="94" t="inlineStr">
        <is>
          <t>Vargas</t>
        </is>
      </c>
      <c r="H1056" s="94" t="inlineStr">
        <is>
          <t>Perez</t>
        </is>
      </c>
      <c r="I1056" s="94" t="inlineStr">
        <is>
          <t>Pedro</t>
        </is>
      </c>
      <c r="J1056" s="97" t="inlineStr">
        <is>
          <t>Pablo</t>
        </is>
      </c>
      <c r="K1056" s="98">
        <f>IF(SUM(O1056:S1056)=0, "", ROUND(((O1056*3+P1056*3+Q1056*3+R1056*3+S1056*1)/13)*5,0))</f>
        <v/>
      </c>
      <c r="L1056" s="99">
        <f>IF(OR($C1056="",K1056=""),"",COUNTIFS($C$4:$C$1500,$C1056,K$4:K$1500,"&gt;"&amp;K1056)+1)</f>
        <v/>
      </c>
      <c r="M1056" s="99">
        <f>IF(OR($C1056="",K1056=""),"",IF(AND($C1056&gt;=1001,$C1056&lt;=1005),COUNTIFS($C$4:$C$1500,"&gt;=1001",$C$4:$C$1500,"&lt;=1005",K$4:K$1500,"&gt;"&amp;K1056)+1,IF(AND($C1056&gt;=1101,$C1056&lt;=1105),COUNTIFS($C$4:$C$1500,"&gt;=1101",$C$4:$C$1500,"&lt;=1105",K$4:K$1500,"&gt;"&amp;K1056)+1,IF(AND($C1056&gt;=901,$C1056&lt;=905),COUNTIFS($C$4:$C$1500,"&gt;=901",$C$4:$C$1500,"&lt;=905",K$4:K$1500,"&gt;"&amp;K1056)+1,IF(AND($C1056&gt;=801,$C1056&lt;=805),COUNTIFS($C$4:$C$1500,"&gt;=801",$C$4:$C$1500,"&lt;=805",K$4:K$1500,"&gt;"&amp;K1056)+1,IF(AND($C1056&gt;=701,$C1056&lt;=705),COUNTIFS($C$4:$C$1500,"&gt;=701",$C$4:$C$1500,"&lt;=705",K$4:K$1500,"&gt;"&amp;K1056)+1,IF(AND($C1056&gt;=601,$C1056&lt;=606),COUNTIFS($C$4:$C$1500,"&gt;=601",$C$4:$C$1500,"&lt;=606",K$4:K$1500,"&gt;"&amp;K1056)+1,"")))))))</f>
        <v/>
      </c>
      <c r="N1056" s="99">
        <f>IF(OR($C1056="",K1056=""),"",IF(OR(AND($C1056&gt;=1001,$C1056&lt;=1005),AND($C1056&gt;=1101,$C1056&lt;=1105)),COUNTIFS($C$4:$C$1500,"&gt;=1001",$C$4:$C$1500,"&lt;=1005",K$4:K$1500,"&gt;"&amp;K1056)+COUNTIFS($C$4:$C$1500,"&gt;=1101",$C$4:$C$1500,"&lt;=1105",K$4:K$1500,"&gt;"&amp;K1056)+1,""))</f>
        <v/>
      </c>
      <c r="O1056" s="94" t="n"/>
      <c r="P1056" s="94" t="n"/>
      <c r="Q1056" s="94" t="n"/>
      <c r="R1056" s="94" t="n"/>
      <c r="S1056" s="94" t="n"/>
      <c r="T1056" s="99">
        <f>IF(AND(O1056&gt;0,O1056&lt;36),1,IF(AND(O1056&gt;=36,O1056&lt;51),2,IF(AND(O1056&gt;=51,O1056&lt;71),3,IF(AND(O1056&gt;=71,O1056&lt;=100),4,))))</f>
        <v/>
      </c>
      <c r="U1056" s="99">
        <f>IF(AND(P1056&gt;0,P1056&lt;41),1,IF(AND(P1056&gt;=41,P1056&lt;56),2,IF(AND(P1056&gt;=56,P1056&lt;71),3,IF(AND(P1056&gt;=71,P1056&lt;=100),4,))))</f>
        <v/>
      </c>
      <c r="V1056" s="99">
        <f>IF(AND(Q1056&gt;0,Q1056&lt;41),1,IF(AND(Q1056&gt;=41,Q1056&lt;56),2,IF(AND(Q1056&gt;=56,Q1056&lt;71),3,IF(AND(Q1056&gt;=71,Q1056&lt;=100),4,))))</f>
        <v/>
      </c>
      <c r="W1056" s="99">
        <f>IF(AND(R1056&gt;0,R1056&lt;36),1,IF(AND(R1056&gt;=36,R1056&lt;51),2,IF(AND(R1056&gt;=51,R1056&lt;66),3,IF(AND(R1056&gt;=66,R1056&lt;=100),4,))))</f>
        <v/>
      </c>
      <c r="X1056" s="100">
        <f>IF(AND(S1056&gt;0,S1056&lt;37),1,IF(AND(S1056&gt;=37,S1056&lt;58),2,IF(AND(S1056&gt;=58,S1056&lt;71),3,IF(AND(S1056&gt;=71,S1056&lt;=100),4,))))</f>
        <v/>
      </c>
      <c r="Y1056" s="101">
        <f>IF(SUM(AC1056:AG1056)=0, "", ROUND(((AC1056*3+AD1056*3+AE1056*3+AF1056*3+AG1056*1)/13)*5,0))</f>
        <v/>
      </c>
      <c r="Z1056" s="99">
        <f>IF(OR($C1056="",Y1056=""),"",COUNTIFS($C$4:$C$1500,$C1056,Y$4:Y$1500,"&gt;"&amp;Y1056)+1)</f>
        <v/>
      </c>
      <c r="AA1056" s="99">
        <f>IF(OR($C1056="",Y1056=""),"",IF(AND($C1056&gt;=1001,$C1056&lt;=1005),COUNTIFS($C$4:$C$1500,"&gt;=1001",$C$4:$C$1500,"&lt;=1005",Y$4:Y$1500,"&gt;"&amp;Y1056)+1,IF(AND($C1056&gt;=1101,$C1056&lt;=1105),COUNTIFS($C$4:$C$1500,"&gt;=1101",$C$4:$C$1500,"&lt;=1105",Y$4:Y$1500,"&gt;"&amp;Y1056)+1,IF(AND($C1056&gt;=901,$C1056&lt;=905),COUNTIFS($C$4:$C$1500,"&gt;=901",$C$4:$C$1500,"&lt;=905",Y$4:Y$1500,"&gt;"&amp;Y1056)+1,IF(AND($C1056&gt;=801,$C1056&lt;=805),COUNTIFS($C$4:$C$1500,"&gt;=801",$C$4:$C$1500,"&lt;=805",Y$4:Y$1500,"&gt;"&amp;Y1056)+1,IF(AND($C1056&gt;=701,$C1056&lt;=705),COUNTIFS($C$4:$C$1500,"&gt;=701",$C$4:$C$1500,"&lt;=705",Y$4:Y$1500,"&gt;"&amp;Y1056)+1,IF(AND($C1056&gt;=601,$C1056&lt;=606),COUNTIFS($C$4:$C$1500,"&gt;=601",$C$4:$C$1500,"&lt;=606",Y$4:Y$1500,"&gt;"&amp;Y1056)+1,"")))))))</f>
        <v/>
      </c>
      <c r="AB1056" s="99">
        <f>IF(OR($C1056="",Y1056=""),"",IF(OR(AND($C1056&gt;=1001,$C1056&lt;=1005),AND($C1056&gt;=1101,$C1056&lt;=1105)),COUNTIFS($C$4:$C$1500,"&gt;=1001",$C$4:$C$1500,"&lt;=1005",Y$4:Y$1500,"&gt;"&amp;Y1056)+COUNTIFS($C$4:$C$1500,"&gt;=1101",$C$4:$C$1500,"&lt;=1105",Y$4:Y$1500,"&gt;"&amp;Y1056)+1,""))</f>
        <v/>
      </c>
      <c r="AC1056" s="94" t="n">
        <v>50</v>
      </c>
      <c r="AD1056" s="94" t="n">
        <v>50</v>
      </c>
      <c r="AE1056" s="94" t="n">
        <v>30</v>
      </c>
      <c r="AF1056" s="94" t="n">
        <v>18.33</v>
      </c>
      <c r="AG1056" s="94" t="n">
        <v>36.67</v>
      </c>
      <c r="AH1056" s="99">
        <f>IF(AND(AC1056&gt;0,AC1056&lt;36),1,IF(AND(AC1056&gt;=36,AC1056&lt;51),2,IF(AND(AC1056&gt;=51,AC1056&lt;71),3,IF(AND(AC1056&gt;=71,AC1056&lt;=100),4,))))</f>
        <v/>
      </c>
      <c r="AI1056" s="99">
        <f>IF(AND(AD1056&gt;0,AD1056&lt;41),1,IF(AND(AD1056&gt;=41,AD1056&lt;56),2,IF(AND(AD1056&gt;=56,AD1056&lt;71),3,IF(AND(AD1056&gt;=71,AD1056&lt;=100),4,))))</f>
        <v/>
      </c>
      <c r="AJ1056" s="99">
        <f>IF(AND(AE1056&gt;0,AE1056&lt;41),1,IF(AND(AE1056&gt;=41,AE1056&lt;56),2,IF(AND(AE1056&gt;=56,AE1056&lt;71),3,IF(AND(AE1056&gt;=71,AE1056&lt;=100),4,))))</f>
        <v/>
      </c>
      <c r="AK1056" s="99">
        <f>IF(AND(AF1056&gt;0,AF1056&lt;36),1,IF(AND(AF1056&gt;=36,AF1056&lt;51),2,IF(AND(AF1056&gt;=51,AF1056&lt;66),3,IF(AND(AF1056&gt;=66,AF1056&lt;=100),4,))))</f>
        <v/>
      </c>
      <c r="AL1056" s="100">
        <f>IF(AND(AG1056&gt;0,AG1056&lt;37),1,IF(AND(AG1056&gt;=37,AG1056&lt;58),2,IF(AND(AG1056&gt;=58,AG1056&lt;71),3,IF(AND(AG1056&gt;=71,AG1056&lt;=100),4,))))</f>
        <v/>
      </c>
      <c r="AM1056" s="101">
        <f>IF((Y1056&lt;&gt;"")*(K1056&lt;&gt;""),Y1056-K1056,"")</f>
        <v/>
      </c>
      <c r="AN1056" s="99">
        <f>IF((Z1056&lt;&gt;"")*(L1056&lt;&gt;""),Z1056-L1056,"")</f>
        <v/>
      </c>
      <c r="AO1056" s="99">
        <f>IF((AA1056&lt;&gt;"")*(M1056&lt;&gt;""),AA1056-M1056,"")</f>
        <v/>
      </c>
      <c r="AP1056" s="99">
        <f>IF((AB1056&lt;&gt;"")*(N1056&lt;&gt;""),AB1056-N1056,"")</f>
        <v/>
      </c>
      <c r="AQ1056" s="94">
        <f>IF((AC1056&lt;&gt;"")*(O1056&lt;&gt;""),AC1056-O1056,"")</f>
        <v/>
      </c>
      <c r="AR1056" s="94">
        <f>IF((AD1056&lt;&gt;"")*(P1056&lt;&gt;""),AD1056-P1056,"")</f>
        <v/>
      </c>
      <c r="AS1056" s="94">
        <f>IF((AE1056&lt;&gt;"")*(Q1056&lt;&gt;""),AE1056-Q1056,"")</f>
        <v/>
      </c>
      <c r="AT1056" s="94">
        <f>IF((AF1056&lt;&gt;"")*(R1056&lt;&gt;""),AF1056-R1056,"")</f>
        <v/>
      </c>
      <c r="AU1056" s="94">
        <f>IF((AG1056&lt;&gt;"")*(S1056&lt;&gt;""),AG1056-S1056,"")</f>
        <v/>
      </c>
      <c r="AV1056" s="99">
        <f>IF((AH1056&lt;&gt;"")*(T1056&lt;&gt;""),AH1056-T1056,"")</f>
        <v/>
      </c>
      <c r="AW1056" s="99">
        <f>IF((AI1056&lt;&gt;"")*(U1056&lt;&gt;""),AI1056-U1056,"")</f>
        <v/>
      </c>
      <c r="AX1056" s="99">
        <f>IF((AJ1056&lt;&gt;"")*(V1056&lt;&gt;""),AJ1056-V1056,"")</f>
        <v/>
      </c>
      <c r="AY1056" s="99">
        <f>IF((AK1056&lt;&gt;"")*(W1056&lt;&gt;""),AK1056-W1056,"")</f>
        <v/>
      </c>
      <c r="AZ1056" s="102">
        <f>IF((AL1056&lt;&gt;"")*(X1056&lt;&gt;""),AL1056-X1056,"")</f>
        <v/>
      </c>
      <c r="BA1056" s="50">
        <f>IFERROR(__xludf.dummyfunction("AI(""Actúa como un tutor académico y dirígete personalmente al estudiante "" &amp; I1056 &amp; "" "" &amp; J1056 &amp; "" "" &amp; G1056 &amp; "" "" &amp; H1056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AM1056 &amp; ""'. Diferencias por área: Matemáticas ("" &amp; AQ1056 &amp; ""), Ciencias Natura"&amp;"les ("" &amp; AR1056 &amp; ""), Sociales ("" &amp; AS1056 &amp; ""), Lectura Crítica ("" &amp; AT1056 &amp; "") e Inglés ("" &amp; AU1056 &amp; ""). Variación en posición: grupo ("" &amp; AN1056 &amp; ""), grado ("" &amp; AO1056 &amp; "") y media ("" &amp; AP1056 &amp; ""). Puntajes Primer Simulacro: Global "" &amp; K1056 &amp; "", Mat "" &amp; "&amp;"O4 &amp; "", Cien "" &amp; P1056 &amp; "", Soc "" &amp; Q1056 &amp; "", Lec "" &amp; R1056 &amp; "", Ing "" &amp; S1056 &amp; "". Puntajes Segundo Simulacro: Global "" &amp; Y1056 &amp; "", Mat "" &amp; AC1056 &amp; "", Cien "" &amp; AD1056 &amp; "", Soc "" &amp; AE1056 &amp; "", Lec "" &amp; AF1056 &amp; "", Ing "" &amp; AG1056 &amp; "". Escribe un mensaje motivador"&amp;" y breve (máximo 4 líneas)."")
"),"=AI(""Actúa como un tutor académico y dirígete personalmente al estudiante "" &amp; I1056 &amp; "" "" &amp; J1056 &amp; "" "" &amp; G1056 &amp; "" "" &amp; H1056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AM1056 &amp; ""'. Diferencias por área: Matemáticas ("" &amp; AQ1056 &amp; ""), Ciencias Natur"&amp;"ales ("" &amp; AR1056 &amp; ""), Sociales ("" &amp; AS1056 &amp; ""), Lectura Crítica ("" &amp; AT1056 &amp; "") e Inglés ("" &amp; AU1056 &amp; ""). Variación en posición: grupo ("" &amp; AN1056 &amp; ""), grado ("" &amp; AO1056 &amp; "") y media ("" &amp; AP1056 &amp; ""). Puntajes Primer Simulacro: Global "" &amp; K1056 &amp; "", Mat "" &amp;"&amp;" O1056 &amp; "", Cien "" &amp; P1056 &amp; "", Soc "" &amp; Q1056 &amp; "", Lec "" &amp; R1056 &amp; "", Ing "" &amp; S1056 &amp; "". Puntajes Segundo Simulacro: Global "" &amp; Y1056 &amp; "", Mat "" &amp; AC1056 &amp; "", Cien "" &amp; AD1056 &amp; "", Soc "" &amp; AE1056 &amp; "", Lec "" &amp; AF1056 &amp; "", Ing "" &amp; AG1056 &amp; "". Escribe un mensaje motivado"&amp;"r y breve (máximo 4 líneas)."")
")</f>
        <v/>
      </c>
    </row>
    <row r="1057" ht="15.75" customHeight="1" s="42">
      <c r="A1057" s="93" t="n"/>
      <c r="B1057" s="94" t="inlineStr">
        <is>
          <t>Bachillerato</t>
        </is>
      </c>
      <c r="C1057" s="94" t="n">
        <v>703</v>
      </c>
      <c r="D1057" s="94" t="n"/>
      <c r="E1057" s="95" t="n"/>
      <c r="F1057" s="96">
        <f>TRIM(G1057&amp;" "&amp;H1057&amp;" "&amp;I1057&amp;" "&amp;J1057)</f>
        <v/>
      </c>
      <c r="G1057" s="94" t="inlineStr">
        <is>
          <t>Noguera</t>
        </is>
      </c>
      <c r="H1057" s="94" t="inlineStr">
        <is>
          <t>Guzman</t>
        </is>
      </c>
      <c r="I1057" s="94" t="inlineStr">
        <is>
          <t>Jose</t>
        </is>
      </c>
      <c r="J1057" s="97" t="inlineStr">
        <is>
          <t>Luis</t>
        </is>
      </c>
      <c r="K1057" s="98">
        <f>IF(SUM(O1057:S1057)=0, "", ROUND(((O1057*3+P1057*3+Q1057*3+R1057*3+S1057*1)/13)*5,0))</f>
        <v/>
      </c>
      <c r="L1057" s="99">
        <f>IF(OR($C1057="",K1057=""),"",COUNTIFS($C$4:$C$1500,$C1057,K$4:K$1500,"&gt;"&amp;K1057)+1)</f>
        <v/>
      </c>
      <c r="M1057" s="99">
        <f>IF(OR($C1057="",K1057=""),"",IF(AND($C1057&gt;=1001,$C1057&lt;=1005),COUNTIFS($C$4:$C$1500,"&gt;=1001",$C$4:$C$1500,"&lt;=1005",K$4:K$1500,"&gt;"&amp;K1057)+1,IF(AND($C1057&gt;=1101,$C1057&lt;=1105),COUNTIFS($C$4:$C$1500,"&gt;=1101",$C$4:$C$1500,"&lt;=1105",K$4:K$1500,"&gt;"&amp;K1057)+1,IF(AND($C1057&gt;=901,$C1057&lt;=905),COUNTIFS($C$4:$C$1500,"&gt;=901",$C$4:$C$1500,"&lt;=905",K$4:K$1500,"&gt;"&amp;K1057)+1,IF(AND($C1057&gt;=801,$C1057&lt;=805),COUNTIFS($C$4:$C$1500,"&gt;=801",$C$4:$C$1500,"&lt;=805",K$4:K$1500,"&gt;"&amp;K1057)+1,IF(AND($C1057&gt;=701,$C1057&lt;=705),COUNTIFS($C$4:$C$1500,"&gt;=701",$C$4:$C$1500,"&lt;=705",K$4:K$1500,"&gt;"&amp;K1057)+1,IF(AND($C1057&gt;=601,$C1057&lt;=606),COUNTIFS($C$4:$C$1500,"&gt;=601",$C$4:$C$1500,"&lt;=606",K$4:K$1500,"&gt;"&amp;K1057)+1,"")))))))</f>
        <v/>
      </c>
      <c r="N1057" s="99">
        <f>IF(OR($C1057="",K1057=""),"",IF(OR(AND($C1057&gt;=1001,$C1057&lt;=1005),AND($C1057&gt;=1101,$C1057&lt;=1105)),COUNTIFS($C$4:$C$1500,"&gt;=1001",$C$4:$C$1500,"&lt;=1005",K$4:K$1500,"&gt;"&amp;K1057)+COUNTIFS($C$4:$C$1500,"&gt;=1101",$C$4:$C$1500,"&lt;=1105",K$4:K$1500,"&gt;"&amp;K1057)+1,""))</f>
        <v/>
      </c>
      <c r="O1057" s="94" t="n"/>
      <c r="P1057" s="94" t="n"/>
      <c r="Q1057" s="94" t="n"/>
      <c r="R1057" s="94" t="n"/>
      <c r="S1057" s="94" t="n"/>
      <c r="T1057" s="99">
        <f>IF(AND(O1057&gt;0,O1057&lt;36),1,IF(AND(O1057&gt;=36,O1057&lt;51),2,IF(AND(O1057&gt;=51,O1057&lt;71),3,IF(AND(O1057&gt;=71,O1057&lt;=100),4,))))</f>
        <v/>
      </c>
      <c r="U1057" s="99">
        <f>IF(AND(P1057&gt;0,P1057&lt;41),1,IF(AND(P1057&gt;=41,P1057&lt;56),2,IF(AND(P1057&gt;=56,P1057&lt;71),3,IF(AND(P1057&gt;=71,P1057&lt;=100),4,))))</f>
        <v/>
      </c>
      <c r="V1057" s="99">
        <f>IF(AND(Q1057&gt;0,Q1057&lt;41),1,IF(AND(Q1057&gt;=41,Q1057&lt;56),2,IF(AND(Q1057&gt;=56,Q1057&lt;71),3,IF(AND(Q1057&gt;=71,Q1057&lt;=100),4,))))</f>
        <v/>
      </c>
      <c r="W1057" s="99">
        <f>IF(AND(R1057&gt;0,R1057&lt;36),1,IF(AND(R1057&gt;=36,R1057&lt;51),2,IF(AND(R1057&gt;=51,R1057&lt;66),3,IF(AND(R1057&gt;=66,R1057&lt;=100),4,))))</f>
        <v/>
      </c>
      <c r="X1057" s="100">
        <f>IF(AND(S1057&gt;0,S1057&lt;37),1,IF(AND(S1057&gt;=37,S1057&lt;58),2,IF(AND(S1057&gt;=58,S1057&lt;71),3,IF(AND(S1057&gt;=71,S1057&lt;=100),4,))))</f>
        <v/>
      </c>
      <c r="Y1057" s="101">
        <f>IF(SUM(AC1057:AG1057)=0, "", ROUND(((AC1057*3+AD1057*3+AE1057*3+AF1057*3+AG1057*1)/13)*5,0))</f>
        <v/>
      </c>
      <c r="Z1057" s="99">
        <f>IF(OR($C1057="",Y1057=""),"",COUNTIFS($C$4:$C$1500,$C1057,Y$4:Y$1500,"&gt;"&amp;Y1057)+1)</f>
        <v/>
      </c>
      <c r="AA1057" s="99">
        <f>IF(OR($C1057="",Y1057=""),"",IF(AND($C1057&gt;=1001,$C1057&lt;=1005),COUNTIFS($C$4:$C$1500,"&gt;=1001",$C$4:$C$1500,"&lt;=1005",Y$4:Y$1500,"&gt;"&amp;Y1057)+1,IF(AND($C1057&gt;=1101,$C1057&lt;=1105),COUNTIFS($C$4:$C$1500,"&gt;=1101",$C$4:$C$1500,"&lt;=1105",Y$4:Y$1500,"&gt;"&amp;Y1057)+1,IF(AND($C1057&gt;=901,$C1057&lt;=905),COUNTIFS($C$4:$C$1500,"&gt;=901",$C$4:$C$1500,"&lt;=905",Y$4:Y$1500,"&gt;"&amp;Y1057)+1,IF(AND($C1057&gt;=801,$C1057&lt;=805),COUNTIFS($C$4:$C$1500,"&gt;=801",$C$4:$C$1500,"&lt;=805",Y$4:Y$1500,"&gt;"&amp;Y1057)+1,IF(AND($C1057&gt;=701,$C1057&lt;=705),COUNTIFS($C$4:$C$1500,"&gt;=701",$C$4:$C$1500,"&lt;=705",Y$4:Y$1500,"&gt;"&amp;Y1057)+1,IF(AND($C1057&gt;=601,$C1057&lt;=606),COUNTIFS($C$4:$C$1500,"&gt;=601",$C$4:$C$1500,"&lt;=606",Y$4:Y$1500,"&gt;"&amp;Y1057)+1,"")))))))</f>
        <v/>
      </c>
      <c r="AB1057" s="99">
        <f>IF(OR($C1057="",Y1057=""),"",IF(OR(AND($C1057&gt;=1001,$C1057&lt;=1005),AND($C1057&gt;=1101,$C1057&lt;=1105)),COUNTIFS($C$4:$C$1500,"&gt;=1001",$C$4:$C$1500,"&lt;=1005",Y$4:Y$1500,"&gt;"&amp;Y1057)+COUNTIFS($C$4:$C$1500,"&gt;=1101",$C$4:$C$1500,"&lt;=1105",Y$4:Y$1500,"&gt;"&amp;Y1057)+1,""))</f>
        <v/>
      </c>
      <c r="AC1057" s="94" t="n">
        <v>30</v>
      </c>
      <c r="AD1057" s="94" t="n">
        <v>38.1</v>
      </c>
      <c r="AE1057" s="94" t="n">
        <v>51.5</v>
      </c>
      <c r="AF1057" s="94" t="n">
        <v>25</v>
      </c>
      <c r="AG1057" s="94" t="n">
        <v>52.71</v>
      </c>
      <c r="AH1057" s="99">
        <f>IF(AND(AC1057&gt;0,AC1057&lt;36),1,IF(AND(AC1057&gt;=36,AC1057&lt;51),2,IF(AND(AC1057&gt;=51,AC1057&lt;71),3,IF(AND(AC1057&gt;=71,AC1057&lt;=100),4,))))</f>
        <v/>
      </c>
      <c r="AI1057" s="99">
        <f>IF(AND(AD1057&gt;0,AD1057&lt;41),1,IF(AND(AD1057&gt;=41,AD1057&lt;56),2,IF(AND(AD1057&gt;=56,AD1057&lt;71),3,IF(AND(AD1057&gt;=71,AD1057&lt;=100),4,))))</f>
        <v/>
      </c>
      <c r="AJ1057" s="99">
        <f>IF(AND(AE1057&gt;0,AE1057&lt;41),1,IF(AND(AE1057&gt;=41,AE1057&lt;56),2,IF(AND(AE1057&gt;=56,AE1057&lt;71),3,IF(AND(AE1057&gt;=71,AE1057&lt;=100),4,))))</f>
        <v/>
      </c>
      <c r="AK1057" s="99">
        <f>IF(AND(AF1057&gt;0,AF1057&lt;36),1,IF(AND(AF1057&gt;=36,AF1057&lt;51),2,IF(AND(AF1057&gt;=51,AF1057&lt;66),3,IF(AND(AF1057&gt;=66,AF1057&lt;=100),4,))))</f>
        <v/>
      </c>
      <c r="AL1057" s="100">
        <f>IF(AND(AG1057&gt;0,AG1057&lt;37),1,IF(AND(AG1057&gt;=37,AG1057&lt;58),2,IF(AND(AG1057&gt;=58,AG1057&lt;71),3,IF(AND(AG1057&gt;=71,AG1057&lt;=100),4,))))</f>
        <v/>
      </c>
      <c r="AM1057" s="101">
        <f>IF((Y1057&lt;&gt;"")*(K1057&lt;&gt;""),Y1057-K1057,"")</f>
        <v/>
      </c>
      <c r="AN1057" s="99">
        <f>IF((Z1057&lt;&gt;"")*(L1057&lt;&gt;""),Z1057-L1057,"")</f>
        <v/>
      </c>
      <c r="AO1057" s="99">
        <f>IF((AA1057&lt;&gt;"")*(M1057&lt;&gt;""),AA1057-M1057,"")</f>
        <v/>
      </c>
      <c r="AP1057" s="99">
        <f>IF((AB1057&lt;&gt;"")*(N1057&lt;&gt;""),AB1057-N1057,"")</f>
        <v/>
      </c>
      <c r="AQ1057" s="94">
        <f>IF((AC1057&lt;&gt;"")*(O1057&lt;&gt;""),AC1057-O1057,"")</f>
        <v/>
      </c>
      <c r="AR1057" s="94">
        <f>IF((AD1057&lt;&gt;"")*(P1057&lt;&gt;""),AD1057-P1057,"")</f>
        <v/>
      </c>
      <c r="AS1057" s="94">
        <f>IF((AE1057&lt;&gt;"")*(Q1057&lt;&gt;""),AE1057-Q1057,"")</f>
        <v/>
      </c>
      <c r="AT1057" s="94">
        <f>IF((AF1057&lt;&gt;"")*(R1057&lt;&gt;""),AF1057-R1057,"")</f>
        <v/>
      </c>
      <c r="AU1057" s="94">
        <f>IF((AG1057&lt;&gt;"")*(S1057&lt;&gt;""),AG1057-S1057,"")</f>
        <v/>
      </c>
      <c r="AV1057" s="99">
        <f>IF((AH1057&lt;&gt;"")*(T1057&lt;&gt;""),AH1057-T1057,"")</f>
        <v/>
      </c>
      <c r="AW1057" s="99">
        <f>IF((AI1057&lt;&gt;"")*(U1057&lt;&gt;""),AI1057-U1057,"")</f>
        <v/>
      </c>
      <c r="AX1057" s="99">
        <f>IF((AJ1057&lt;&gt;"")*(V1057&lt;&gt;""),AJ1057-V1057,"")</f>
        <v/>
      </c>
      <c r="AY1057" s="99">
        <f>IF((AK1057&lt;&gt;"")*(W1057&lt;&gt;""),AK1057-W1057,"")</f>
        <v/>
      </c>
      <c r="AZ1057" s="102">
        <f>IF((AL1057&lt;&gt;"")*(X1057&lt;&gt;""),AL1057-X1057,"")</f>
        <v/>
      </c>
      <c r="BA1057" s="50">
        <f>IFERROR(__xludf.dummyfunction("AI(""Actúa como un tutor académico y dirígete personalmente al estudiante "" &amp; I1057 &amp; "" "" &amp; J1057 &amp; "" "" &amp; G1057 &amp; "" "" &amp; H1057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AM1057 &amp; ""'. Diferencias por área: Matemáticas ("" &amp; AQ1057 &amp; ""), Ciencias Natura"&amp;"les ("" &amp; AR1057 &amp; ""), Sociales ("" &amp; AS1057 &amp; ""), Lectura Crítica ("" &amp; AT1057 &amp; "") e Inglés ("" &amp; AU1057 &amp; ""). Variación en posición: grupo ("" &amp; AN1057 &amp; ""), grado ("" &amp; AO1057 &amp; "") y media ("" &amp; AP1057 &amp; ""). Puntajes Primer Simulacro: Global "" &amp; K1057 &amp; "", Mat "" &amp; "&amp;"O4 &amp; "", Cien "" &amp; P1057 &amp; "", Soc "" &amp; Q1057 &amp; "", Lec "" &amp; R1057 &amp; "", Ing "" &amp; S1057 &amp; "". Puntajes Segundo Simulacro: Global "" &amp; Y1057 &amp; "", Mat "" &amp; AC1057 &amp; "", Cien "" &amp; AD1057 &amp; "", Soc "" &amp; AE1057 &amp; "", Lec "" &amp; AF1057 &amp; "", Ing "" &amp; AG1057 &amp; "". Escribe un mensaje motivador"&amp;" y breve (máximo 4 líneas)."")
"),"=AI(""Actúa como un tutor académico y dirígete personalmente al estudiante "" &amp; I1057 &amp; "" "" &amp; J1057 &amp; "" "" &amp; G1057 &amp; "" "" &amp; H1057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AM1057 &amp; ""'. Diferencias por área: Matemáticas ("" &amp; AQ1057 &amp; ""), Ciencias Natur"&amp;"ales ("" &amp; AR1057 &amp; ""), Sociales ("" &amp; AS1057 &amp; ""), Lectura Crítica ("" &amp; AT1057 &amp; "") e Inglés ("" &amp; AU1057 &amp; ""). Variación en posición: grupo ("" &amp; AN1057 &amp; ""), grado ("" &amp; AO1057 &amp; "") y media ("" &amp; AP1057 &amp; ""). Puntajes Primer Simulacro: Global "" &amp; K1057 &amp; "", Mat "" &amp;"&amp;" O1057 &amp; "", Cien "" &amp; P1057 &amp; "", Soc "" &amp; Q1057 &amp; "", Lec "" &amp; R1057 &amp; "", Ing "" &amp; S1057 &amp; "". Puntajes Segundo Simulacro: Global "" &amp; Y1057 &amp; "", Mat "" &amp; AC1057 &amp; "", Cien "" &amp; AD1057 &amp; "", Soc "" &amp; AE1057 &amp; "", Lec "" &amp; AF1057 &amp; "", Ing "" &amp; AG1057 &amp; "". Escribe un mensaje motivado"&amp;"r y breve (máximo 4 líneas)."")
")</f>
        <v/>
      </c>
    </row>
    <row r="1058" ht="15.75" customHeight="1" s="42">
      <c r="A1058" s="93" t="n"/>
      <c r="B1058" s="94" t="inlineStr">
        <is>
          <t>Bachillerato</t>
        </is>
      </c>
      <c r="C1058" s="94" t="n">
        <v>703</v>
      </c>
      <c r="D1058" s="94" t="n"/>
      <c r="E1058" s="95" t="n"/>
      <c r="F1058" s="96">
        <f>TRIM(G1058&amp;" "&amp;H1058&amp;" "&amp;I1058&amp;" "&amp;J1058)</f>
        <v/>
      </c>
      <c r="G1058" s="94" t="inlineStr">
        <is>
          <t>Orozco</t>
        </is>
      </c>
      <c r="H1058" s="94" t="inlineStr">
        <is>
          <t>Brochero</t>
        </is>
      </c>
      <c r="I1058" s="94" t="inlineStr">
        <is>
          <t>Emmanuel</t>
        </is>
      </c>
      <c r="J1058" s="97" t="inlineStr">
        <is>
          <t>Stiguar</t>
        </is>
      </c>
      <c r="K1058" s="98">
        <f>IF(SUM(O1058:S1058)=0, "", ROUND(((O1058*3+P1058*3+Q1058*3+R1058*3+S1058*1)/13)*5,0))</f>
        <v/>
      </c>
      <c r="L1058" s="99">
        <f>IF(OR($C1058="",K1058=""),"",COUNTIFS($C$4:$C$1500,$C1058,K$4:K$1500,"&gt;"&amp;K1058)+1)</f>
        <v/>
      </c>
      <c r="M1058" s="99">
        <f>IF(OR($C1058="",K1058=""),"",IF(AND($C1058&gt;=1001,$C1058&lt;=1005),COUNTIFS($C$4:$C$1500,"&gt;=1001",$C$4:$C$1500,"&lt;=1005",K$4:K$1500,"&gt;"&amp;K1058)+1,IF(AND($C1058&gt;=1101,$C1058&lt;=1105),COUNTIFS($C$4:$C$1500,"&gt;=1101",$C$4:$C$1500,"&lt;=1105",K$4:K$1500,"&gt;"&amp;K1058)+1,IF(AND($C1058&gt;=901,$C1058&lt;=905),COUNTIFS($C$4:$C$1500,"&gt;=901",$C$4:$C$1500,"&lt;=905",K$4:K$1500,"&gt;"&amp;K1058)+1,IF(AND($C1058&gt;=801,$C1058&lt;=805),COUNTIFS($C$4:$C$1500,"&gt;=801",$C$4:$C$1500,"&lt;=805",K$4:K$1500,"&gt;"&amp;K1058)+1,IF(AND($C1058&gt;=701,$C1058&lt;=705),COUNTIFS($C$4:$C$1500,"&gt;=701",$C$4:$C$1500,"&lt;=705",K$4:K$1500,"&gt;"&amp;K1058)+1,IF(AND($C1058&gt;=601,$C1058&lt;=606),COUNTIFS($C$4:$C$1500,"&gt;=601",$C$4:$C$1500,"&lt;=606",K$4:K$1500,"&gt;"&amp;K1058)+1,"")))))))</f>
        <v/>
      </c>
      <c r="N1058" s="99">
        <f>IF(OR($C1058="",K1058=""),"",IF(OR(AND($C1058&gt;=1001,$C1058&lt;=1005),AND($C1058&gt;=1101,$C1058&lt;=1105)),COUNTIFS($C$4:$C$1500,"&gt;=1001",$C$4:$C$1500,"&lt;=1005",K$4:K$1500,"&gt;"&amp;K1058)+COUNTIFS($C$4:$C$1500,"&gt;=1101",$C$4:$C$1500,"&lt;=1105",K$4:K$1500,"&gt;"&amp;K1058)+1,""))</f>
        <v/>
      </c>
      <c r="O1058" s="94" t="n"/>
      <c r="P1058" s="94" t="n"/>
      <c r="Q1058" s="94" t="n"/>
      <c r="R1058" s="94" t="n"/>
      <c r="S1058" s="94" t="n"/>
      <c r="T1058" s="99">
        <f>IF(AND(O1058&gt;0,O1058&lt;36),1,IF(AND(O1058&gt;=36,O1058&lt;51),2,IF(AND(O1058&gt;=51,O1058&lt;71),3,IF(AND(O1058&gt;=71,O1058&lt;=100),4,))))</f>
        <v/>
      </c>
      <c r="U1058" s="99">
        <f>IF(AND(P1058&gt;0,P1058&lt;41),1,IF(AND(P1058&gt;=41,P1058&lt;56),2,IF(AND(P1058&gt;=56,P1058&lt;71),3,IF(AND(P1058&gt;=71,P1058&lt;=100),4,))))</f>
        <v/>
      </c>
      <c r="V1058" s="99">
        <f>IF(AND(Q1058&gt;0,Q1058&lt;41),1,IF(AND(Q1058&gt;=41,Q1058&lt;56),2,IF(AND(Q1058&gt;=56,Q1058&lt;71),3,IF(AND(Q1058&gt;=71,Q1058&lt;=100),4,))))</f>
        <v/>
      </c>
      <c r="W1058" s="99">
        <f>IF(AND(R1058&gt;0,R1058&lt;36),1,IF(AND(R1058&gt;=36,R1058&lt;51),2,IF(AND(R1058&gt;=51,R1058&lt;66),3,IF(AND(R1058&gt;=66,R1058&lt;=100),4,))))</f>
        <v/>
      </c>
      <c r="X1058" s="100">
        <f>IF(AND(S1058&gt;0,S1058&lt;37),1,IF(AND(S1058&gt;=37,S1058&lt;58),2,IF(AND(S1058&gt;=58,S1058&lt;71),3,IF(AND(S1058&gt;=71,S1058&lt;=100),4,))))</f>
        <v/>
      </c>
      <c r="Y1058" s="101">
        <f>IF(SUM(AC1058:AG1058)=0, "", ROUND(((AC1058*3+AD1058*3+AE1058*3+AF1058*3+AG1058*1)/13)*5,0))</f>
        <v/>
      </c>
      <c r="Z1058" s="99">
        <f>IF(OR($C1058="",Y1058=""),"",COUNTIFS($C$4:$C$1500,$C1058,Y$4:Y$1500,"&gt;"&amp;Y1058)+1)</f>
        <v/>
      </c>
      <c r="AA1058" s="99">
        <f>IF(OR($C1058="",Y1058=""),"",IF(AND($C1058&gt;=1001,$C1058&lt;=1005),COUNTIFS($C$4:$C$1500,"&gt;=1001",$C$4:$C$1500,"&lt;=1005",Y$4:Y$1500,"&gt;"&amp;Y1058)+1,IF(AND($C1058&gt;=1101,$C1058&lt;=1105),COUNTIFS($C$4:$C$1500,"&gt;=1101",$C$4:$C$1500,"&lt;=1105",Y$4:Y$1500,"&gt;"&amp;Y1058)+1,IF(AND($C1058&gt;=901,$C1058&lt;=905),COUNTIFS($C$4:$C$1500,"&gt;=901",$C$4:$C$1500,"&lt;=905",Y$4:Y$1500,"&gt;"&amp;Y1058)+1,IF(AND($C1058&gt;=801,$C1058&lt;=805),COUNTIFS($C$4:$C$1500,"&gt;=801",$C$4:$C$1500,"&lt;=805",Y$4:Y$1500,"&gt;"&amp;Y1058)+1,IF(AND($C1058&gt;=701,$C1058&lt;=705),COUNTIFS($C$4:$C$1500,"&gt;=701",$C$4:$C$1500,"&lt;=705",Y$4:Y$1500,"&gt;"&amp;Y1058)+1,IF(AND($C1058&gt;=601,$C1058&lt;=606),COUNTIFS($C$4:$C$1500,"&gt;=601",$C$4:$C$1500,"&lt;=606",Y$4:Y$1500,"&gt;"&amp;Y1058)+1,"")))))))</f>
        <v/>
      </c>
      <c r="AB1058" s="99">
        <f>IF(OR($C1058="",Y1058=""),"",IF(OR(AND($C1058&gt;=1001,$C1058&lt;=1005),AND($C1058&gt;=1101,$C1058&lt;=1105)),COUNTIFS($C$4:$C$1500,"&gt;=1001",$C$4:$C$1500,"&lt;=1005",Y$4:Y$1500,"&gt;"&amp;Y1058)+COUNTIFS($C$4:$C$1500,"&gt;=1101",$C$4:$C$1500,"&lt;=1105",Y$4:Y$1500,"&gt;"&amp;Y1058)+1,""))</f>
        <v/>
      </c>
      <c r="AC1058" s="94" t="n">
        <v>40.5</v>
      </c>
      <c r="AD1058" s="94" t="n">
        <v>35.12</v>
      </c>
      <c r="AE1058" s="94" t="n">
        <v>36.5</v>
      </c>
      <c r="AF1058" s="94" t="n">
        <v>20</v>
      </c>
      <c r="AG1058" s="94" t="n">
        <v>33.54</v>
      </c>
      <c r="AH1058" s="99">
        <f>IF(AND(AC1058&gt;0,AC1058&lt;36),1,IF(AND(AC1058&gt;=36,AC1058&lt;51),2,IF(AND(AC1058&gt;=51,AC1058&lt;71),3,IF(AND(AC1058&gt;=71,AC1058&lt;=100),4,))))</f>
        <v/>
      </c>
      <c r="AI1058" s="99">
        <f>IF(AND(AD1058&gt;0,AD1058&lt;41),1,IF(AND(AD1058&gt;=41,AD1058&lt;56),2,IF(AND(AD1058&gt;=56,AD1058&lt;71),3,IF(AND(AD1058&gt;=71,AD1058&lt;=100),4,))))</f>
        <v/>
      </c>
      <c r="AJ1058" s="99">
        <f>IF(AND(AE1058&gt;0,AE1058&lt;41),1,IF(AND(AE1058&gt;=41,AE1058&lt;56),2,IF(AND(AE1058&gt;=56,AE1058&lt;71),3,IF(AND(AE1058&gt;=71,AE1058&lt;=100),4,))))</f>
        <v/>
      </c>
      <c r="AK1058" s="99">
        <f>IF(AND(AF1058&gt;0,AF1058&lt;36),1,IF(AND(AF1058&gt;=36,AF1058&lt;51),2,IF(AND(AF1058&gt;=51,AF1058&lt;66),3,IF(AND(AF1058&gt;=66,AF1058&lt;=100),4,))))</f>
        <v/>
      </c>
      <c r="AL1058" s="100">
        <f>IF(AND(AG1058&gt;0,AG1058&lt;37),1,IF(AND(AG1058&gt;=37,AG1058&lt;58),2,IF(AND(AG1058&gt;=58,AG1058&lt;71),3,IF(AND(AG1058&gt;=71,AG1058&lt;=100),4,))))</f>
        <v/>
      </c>
      <c r="AM1058" s="101">
        <f>IF((Y1058&lt;&gt;"")*(K1058&lt;&gt;""),Y1058-K1058,"")</f>
        <v/>
      </c>
      <c r="AN1058" s="99">
        <f>IF((Z1058&lt;&gt;"")*(L1058&lt;&gt;""),Z1058-L1058,"")</f>
        <v/>
      </c>
      <c r="AO1058" s="99">
        <f>IF((AA1058&lt;&gt;"")*(M1058&lt;&gt;""),AA1058-M1058,"")</f>
        <v/>
      </c>
      <c r="AP1058" s="99">
        <f>IF((AB1058&lt;&gt;"")*(N1058&lt;&gt;""),AB1058-N1058,"")</f>
        <v/>
      </c>
      <c r="AQ1058" s="94">
        <f>IF((AC1058&lt;&gt;"")*(O1058&lt;&gt;""),AC1058-O1058,"")</f>
        <v/>
      </c>
      <c r="AR1058" s="94">
        <f>IF((AD1058&lt;&gt;"")*(P1058&lt;&gt;""),AD1058-P1058,"")</f>
        <v/>
      </c>
      <c r="AS1058" s="94">
        <f>IF((AE1058&lt;&gt;"")*(Q1058&lt;&gt;""),AE1058-Q1058,"")</f>
        <v/>
      </c>
      <c r="AT1058" s="94">
        <f>IF((AF1058&lt;&gt;"")*(R1058&lt;&gt;""),AF1058-R1058,"")</f>
        <v/>
      </c>
      <c r="AU1058" s="94">
        <f>IF((AG1058&lt;&gt;"")*(S1058&lt;&gt;""),AG1058-S1058,"")</f>
        <v/>
      </c>
      <c r="AV1058" s="99">
        <f>IF((AH1058&lt;&gt;"")*(T1058&lt;&gt;""),AH1058-T1058,"")</f>
        <v/>
      </c>
      <c r="AW1058" s="99">
        <f>IF((AI1058&lt;&gt;"")*(U1058&lt;&gt;""),AI1058-U1058,"")</f>
        <v/>
      </c>
      <c r="AX1058" s="99">
        <f>IF((AJ1058&lt;&gt;"")*(V1058&lt;&gt;""),AJ1058-V1058,"")</f>
        <v/>
      </c>
      <c r="AY1058" s="99">
        <f>IF((AK1058&lt;&gt;"")*(W1058&lt;&gt;""),AK1058-W1058,"")</f>
        <v/>
      </c>
      <c r="AZ1058" s="102">
        <f>IF((AL1058&lt;&gt;"")*(X1058&lt;&gt;""),AL1058-X1058,"")</f>
        <v/>
      </c>
      <c r="BA1058" s="50">
        <f>IFERROR(__xludf.dummyfunction("AI(""Actúa como un tutor académico y dirígete personalmente al estudiante "" &amp; I1058 &amp; "" "" &amp; J1058 &amp; "" "" &amp; G1058 &amp; "" "" &amp; H1058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AM1058 &amp; ""'. Diferencias por área: Matemáticas ("" &amp; AQ1058 &amp; ""), Ciencias Natura"&amp;"les ("" &amp; AR1058 &amp; ""), Sociales ("" &amp; AS1058 &amp; ""), Lectura Crítica ("" &amp; AT1058 &amp; "") e Inglés ("" &amp; AU1058 &amp; ""). Variación en posición: grupo ("" &amp; AN1058 &amp; ""), grado ("" &amp; AO1058 &amp; "") y media ("" &amp; AP1058 &amp; ""). Puntajes Primer Simulacro: Global "" &amp; K1058 &amp; "", Mat "" &amp; "&amp;"O4 &amp; "", Cien "" &amp; P1058 &amp; "", Soc "" &amp; Q1058 &amp; "", Lec "" &amp; R1058 &amp; "", Ing "" &amp; S1058 &amp; "". Puntajes Segundo Simulacro: Global "" &amp; Y1058 &amp; "", Mat "" &amp; AC1058 &amp; "", Cien "" &amp; AD1058 &amp; "", Soc "" &amp; AE1058 &amp; "", Lec "" &amp; AF1058 &amp; "", Ing "" &amp; AG1058 &amp; "". Escribe un mensaje motivador"&amp;" y breve (máximo 4 líneas)."")
"),"=AI(""Actúa como un tutor académico y dirígete personalmente al estudiante "" &amp; I1058 &amp; "" "" &amp; J1058 &amp; "" "" &amp; G1058 &amp; "" "" &amp; H1058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AM1058 &amp; ""'. Diferencias por área: Matemáticas ("" &amp; AQ1058 &amp; ""), Ciencias Natur"&amp;"ales ("" &amp; AR1058 &amp; ""), Sociales ("" &amp; AS1058 &amp; ""), Lectura Crítica ("" &amp; AT1058 &amp; "") e Inglés ("" &amp; AU1058 &amp; ""). Variación en posición: grupo ("" &amp; AN1058 &amp; ""), grado ("" &amp; AO1058 &amp; "") y media ("" &amp; AP1058 &amp; ""). Puntajes Primer Simulacro: Global "" &amp; K1058 &amp; "", Mat "" &amp;"&amp;" O1058 &amp; "", Cien "" &amp; P1058 &amp; "", Soc "" &amp; Q1058 &amp; "", Lec "" &amp; R1058 &amp; "", Ing "" &amp; S1058 &amp; "". Puntajes Segundo Simulacro: Global "" &amp; Y1058 &amp; "", Mat "" &amp; AC1058 &amp; "", Cien "" &amp; AD1058 &amp; "", Soc "" &amp; AE1058 &amp; "", Lec "" &amp; AF1058 &amp; "", Ing "" &amp; AG1058 &amp; "". Escribe un mensaje motivado"&amp;"r y breve (máximo 4 líneas)."")
")</f>
        <v/>
      </c>
    </row>
    <row r="1059" ht="15.75" customHeight="1" s="42">
      <c r="A1059" s="93" t="n"/>
      <c r="B1059" s="94" t="inlineStr">
        <is>
          <t>Bachillerato</t>
        </is>
      </c>
      <c r="C1059" s="94" t="n">
        <v>703</v>
      </c>
      <c r="D1059" s="94" t="n"/>
      <c r="E1059" s="95" t="n"/>
      <c r="F1059" s="96">
        <f>TRIM(G1059&amp;" "&amp;H1059&amp;" "&amp;I1059&amp;" "&amp;J1059)</f>
        <v/>
      </c>
      <c r="G1059" s="94" t="inlineStr">
        <is>
          <t>Salas</t>
        </is>
      </c>
      <c r="H1059" s="94" t="inlineStr">
        <is>
          <t>Arias</t>
        </is>
      </c>
      <c r="I1059" s="94" t="inlineStr">
        <is>
          <t>Maria</t>
        </is>
      </c>
      <c r="J1059" s="97" t="inlineStr">
        <is>
          <t>Jose</t>
        </is>
      </c>
      <c r="K1059" s="98">
        <f>IF(SUM(O1059:S1059)=0, "", ROUND(((O1059*3+P1059*3+Q1059*3+R1059*3+S1059*1)/13)*5,0))</f>
        <v/>
      </c>
      <c r="L1059" s="99">
        <f>IF(OR($C1059="",K1059=""),"",COUNTIFS($C$4:$C$1500,$C1059,K$4:K$1500,"&gt;"&amp;K1059)+1)</f>
        <v/>
      </c>
      <c r="M1059" s="99">
        <f>IF(OR($C1059="",K1059=""),"",IF(AND($C1059&gt;=1001,$C1059&lt;=1005),COUNTIFS($C$4:$C$1500,"&gt;=1001",$C$4:$C$1500,"&lt;=1005",K$4:K$1500,"&gt;"&amp;K1059)+1,IF(AND($C1059&gt;=1101,$C1059&lt;=1105),COUNTIFS($C$4:$C$1500,"&gt;=1101",$C$4:$C$1500,"&lt;=1105",K$4:K$1500,"&gt;"&amp;K1059)+1,IF(AND($C1059&gt;=901,$C1059&lt;=905),COUNTIFS($C$4:$C$1500,"&gt;=901",$C$4:$C$1500,"&lt;=905",K$4:K$1500,"&gt;"&amp;K1059)+1,IF(AND($C1059&gt;=801,$C1059&lt;=805),COUNTIFS($C$4:$C$1500,"&gt;=801",$C$4:$C$1500,"&lt;=805",K$4:K$1500,"&gt;"&amp;K1059)+1,IF(AND($C1059&gt;=701,$C1059&lt;=705),COUNTIFS($C$4:$C$1500,"&gt;=701",$C$4:$C$1500,"&lt;=705",K$4:K$1500,"&gt;"&amp;K1059)+1,IF(AND($C1059&gt;=601,$C1059&lt;=606),COUNTIFS($C$4:$C$1500,"&gt;=601",$C$4:$C$1500,"&lt;=606",K$4:K$1500,"&gt;"&amp;K1059)+1,"")))))))</f>
        <v/>
      </c>
      <c r="N1059" s="99">
        <f>IF(OR($C1059="",K1059=""),"",IF(OR(AND($C1059&gt;=1001,$C1059&lt;=1005),AND($C1059&gt;=1101,$C1059&lt;=1105)),COUNTIFS($C$4:$C$1500,"&gt;=1001",$C$4:$C$1500,"&lt;=1005",K$4:K$1500,"&gt;"&amp;K1059)+COUNTIFS($C$4:$C$1500,"&gt;=1101",$C$4:$C$1500,"&lt;=1105",K$4:K$1500,"&gt;"&amp;K1059)+1,""))</f>
        <v/>
      </c>
      <c r="O1059" s="94" t="n"/>
      <c r="P1059" s="94" t="n"/>
      <c r="Q1059" s="94" t="n"/>
      <c r="R1059" s="94" t="n"/>
      <c r="S1059" s="94" t="n"/>
      <c r="T1059" s="99">
        <f>IF(AND(O1059&gt;0,O1059&lt;36),1,IF(AND(O1059&gt;=36,O1059&lt;51),2,IF(AND(O1059&gt;=51,O1059&lt;71),3,IF(AND(O1059&gt;=71,O1059&lt;=100),4,))))</f>
        <v/>
      </c>
      <c r="U1059" s="99">
        <f>IF(AND(P1059&gt;0,P1059&lt;41),1,IF(AND(P1059&gt;=41,P1059&lt;56),2,IF(AND(P1059&gt;=56,P1059&lt;71),3,IF(AND(P1059&gt;=71,P1059&lt;=100),4,))))</f>
        <v/>
      </c>
      <c r="V1059" s="99">
        <f>IF(AND(Q1059&gt;0,Q1059&lt;41),1,IF(AND(Q1059&gt;=41,Q1059&lt;56),2,IF(AND(Q1059&gt;=56,Q1059&lt;71),3,IF(AND(Q1059&gt;=71,Q1059&lt;=100),4,))))</f>
        <v/>
      </c>
      <c r="W1059" s="99">
        <f>IF(AND(R1059&gt;0,R1059&lt;36),1,IF(AND(R1059&gt;=36,R1059&lt;51),2,IF(AND(R1059&gt;=51,R1059&lt;66),3,IF(AND(R1059&gt;=66,R1059&lt;=100),4,))))</f>
        <v/>
      </c>
      <c r="X1059" s="100">
        <f>IF(AND(S1059&gt;0,S1059&lt;37),1,IF(AND(S1059&gt;=37,S1059&lt;58),2,IF(AND(S1059&gt;=58,S1059&lt;71),3,IF(AND(S1059&gt;=71,S1059&lt;=100),4,))))</f>
        <v/>
      </c>
      <c r="Y1059" s="101">
        <f>IF(SUM(AC1059:AG1059)=0, "", ROUND(((AC1059*3+AD1059*3+AE1059*3+AF1059*3+AG1059*1)/13)*5,0))</f>
        <v/>
      </c>
      <c r="Z1059" s="99">
        <f>IF(OR($C1059="",Y1059=""),"",COUNTIFS($C$4:$C$1500,$C1059,Y$4:Y$1500,"&gt;"&amp;Y1059)+1)</f>
        <v/>
      </c>
      <c r="AA1059" s="99">
        <f>IF(OR($C1059="",Y1059=""),"",IF(AND($C1059&gt;=1001,$C1059&lt;=1005),COUNTIFS($C$4:$C$1500,"&gt;=1001",$C$4:$C$1500,"&lt;=1005",Y$4:Y$1500,"&gt;"&amp;Y1059)+1,IF(AND($C1059&gt;=1101,$C1059&lt;=1105),COUNTIFS($C$4:$C$1500,"&gt;=1101",$C$4:$C$1500,"&lt;=1105",Y$4:Y$1500,"&gt;"&amp;Y1059)+1,IF(AND($C1059&gt;=901,$C1059&lt;=905),COUNTIFS($C$4:$C$1500,"&gt;=901",$C$4:$C$1500,"&lt;=905",Y$4:Y$1500,"&gt;"&amp;Y1059)+1,IF(AND($C1059&gt;=801,$C1059&lt;=805),COUNTIFS($C$4:$C$1500,"&gt;=801",$C$4:$C$1500,"&lt;=805",Y$4:Y$1500,"&gt;"&amp;Y1059)+1,IF(AND($C1059&gt;=701,$C1059&lt;=705),COUNTIFS($C$4:$C$1500,"&gt;=701",$C$4:$C$1500,"&lt;=705",Y$4:Y$1500,"&gt;"&amp;Y1059)+1,IF(AND($C1059&gt;=601,$C1059&lt;=606),COUNTIFS($C$4:$C$1500,"&gt;=601",$C$4:$C$1500,"&lt;=606",Y$4:Y$1500,"&gt;"&amp;Y1059)+1,"")))))))</f>
        <v/>
      </c>
      <c r="AB1059" s="99">
        <f>IF(OR($C1059="",Y1059=""),"",IF(OR(AND($C1059&gt;=1001,$C1059&lt;=1005),AND($C1059&gt;=1101,$C1059&lt;=1105)),COUNTIFS($C$4:$C$1500,"&gt;=1001",$C$4:$C$1500,"&lt;=1005",Y$4:Y$1500,"&gt;"&amp;Y1059)+COUNTIFS($C$4:$C$1500,"&gt;=1101",$C$4:$C$1500,"&lt;=1105",Y$4:Y$1500,"&gt;"&amp;Y1059)+1,""))</f>
        <v/>
      </c>
      <c r="AC1059" s="94" t="n">
        <v>47</v>
      </c>
      <c r="AD1059" s="94" t="n">
        <v>46.43</v>
      </c>
      <c r="AE1059" s="94" t="n">
        <v>48.5</v>
      </c>
      <c r="AF1059" s="94" t="n">
        <v>55</v>
      </c>
      <c r="AG1059" s="94" t="n">
        <v>47.92</v>
      </c>
      <c r="AH1059" s="99">
        <f>IF(AND(AC1059&gt;0,AC1059&lt;36),1,IF(AND(AC1059&gt;=36,AC1059&lt;51),2,IF(AND(AC1059&gt;=51,AC1059&lt;71),3,IF(AND(AC1059&gt;=71,AC1059&lt;=100),4,))))</f>
        <v/>
      </c>
      <c r="AI1059" s="99">
        <f>IF(AND(AD1059&gt;0,AD1059&lt;41),1,IF(AND(AD1059&gt;=41,AD1059&lt;56),2,IF(AND(AD1059&gt;=56,AD1059&lt;71),3,IF(AND(AD1059&gt;=71,AD1059&lt;=100),4,))))</f>
        <v/>
      </c>
      <c r="AJ1059" s="99">
        <f>IF(AND(AE1059&gt;0,AE1059&lt;41),1,IF(AND(AE1059&gt;=41,AE1059&lt;56),2,IF(AND(AE1059&gt;=56,AE1059&lt;71),3,IF(AND(AE1059&gt;=71,AE1059&lt;=100),4,))))</f>
        <v/>
      </c>
      <c r="AK1059" s="99">
        <f>IF(AND(AF1059&gt;0,AF1059&lt;36),1,IF(AND(AF1059&gt;=36,AF1059&lt;51),2,IF(AND(AF1059&gt;=51,AF1059&lt;66),3,IF(AND(AF1059&gt;=66,AF1059&lt;=100),4,))))</f>
        <v/>
      </c>
      <c r="AL1059" s="100">
        <f>IF(AND(AG1059&gt;0,AG1059&lt;37),1,IF(AND(AG1059&gt;=37,AG1059&lt;58),2,IF(AND(AG1059&gt;=58,AG1059&lt;71),3,IF(AND(AG1059&gt;=71,AG1059&lt;=100),4,))))</f>
        <v/>
      </c>
      <c r="AM1059" s="101">
        <f>IF((Y1059&lt;&gt;"")*(K1059&lt;&gt;""),Y1059-K1059,"")</f>
        <v/>
      </c>
      <c r="AN1059" s="99">
        <f>IF((Z1059&lt;&gt;"")*(L1059&lt;&gt;""),Z1059-L1059,"")</f>
        <v/>
      </c>
      <c r="AO1059" s="99">
        <f>IF((AA1059&lt;&gt;"")*(M1059&lt;&gt;""),AA1059-M1059,"")</f>
        <v/>
      </c>
      <c r="AP1059" s="99">
        <f>IF((AB1059&lt;&gt;"")*(N1059&lt;&gt;""),AB1059-N1059,"")</f>
        <v/>
      </c>
      <c r="AQ1059" s="94">
        <f>IF((AC1059&lt;&gt;"")*(O1059&lt;&gt;""),AC1059-O1059,"")</f>
        <v/>
      </c>
      <c r="AR1059" s="94">
        <f>IF((AD1059&lt;&gt;"")*(P1059&lt;&gt;""),AD1059-P1059,"")</f>
        <v/>
      </c>
      <c r="AS1059" s="94">
        <f>IF((AE1059&lt;&gt;"")*(Q1059&lt;&gt;""),AE1059-Q1059,"")</f>
        <v/>
      </c>
      <c r="AT1059" s="94">
        <f>IF((AF1059&lt;&gt;"")*(R1059&lt;&gt;""),AF1059-R1059,"")</f>
        <v/>
      </c>
      <c r="AU1059" s="94">
        <f>IF((AG1059&lt;&gt;"")*(S1059&lt;&gt;""),AG1059-S1059,"")</f>
        <v/>
      </c>
      <c r="AV1059" s="99">
        <f>IF((AH1059&lt;&gt;"")*(T1059&lt;&gt;""),AH1059-T1059,"")</f>
        <v/>
      </c>
      <c r="AW1059" s="99">
        <f>IF((AI1059&lt;&gt;"")*(U1059&lt;&gt;""),AI1059-U1059,"")</f>
        <v/>
      </c>
      <c r="AX1059" s="99">
        <f>IF((AJ1059&lt;&gt;"")*(V1059&lt;&gt;""),AJ1059-V1059,"")</f>
        <v/>
      </c>
      <c r="AY1059" s="99">
        <f>IF((AK1059&lt;&gt;"")*(W1059&lt;&gt;""),AK1059-W1059,"")</f>
        <v/>
      </c>
      <c r="AZ1059" s="102">
        <f>IF((AL1059&lt;&gt;"")*(X1059&lt;&gt;""),AL1059-X1059,"")</f>
        <v/>
      </c>
      <c r="BA1059" s="50">
        <f>IFERROR(__xludf.dummyfunction("AI(""Actúa como un tutor académico y dirígete personalmente al estudiante "" &amp; I1059 &amp; "" "" &amp; J1059 &amp; "" "" &amp; G1059 &amp; "" "" &amp; H1059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AM1059 &amp; ""'. Diferencias por área: Matemáticas ("" &amp; AQ1059 &amp; ""), Ciencias Natura"&amp;"les ("" &amp; AR1059 &amp; ""), Sociales ("" &amp; AS1059 &amp; ""), Lectura Crítica ("" &amp; AT1059 &amp; "") e Inglés ("" &amp; AU1059 &amp; ""). Variación en posición: grupo ("" &amp; AN1059 &amp; ""), grado ("" &amp; AO1059 &amp; "") y media ("" &amp; AP1059 &amp; ""). Puntajes Primer Simulacro: Global "" &amp; K1059 &amp; "", Mat "" &amp; "&amp;"O4 &amp; "", Cien "" &amp; P1059 &amp; "", Soc "" &amp; Q1059 &amp; "", Lec "" &amp; R1059 &amp; "", Ing "" &amp; S1059 &amp; "". Puntajes Segundo Simulacro: Global "" &amp; Y1059 &amp; "", Mat "" &amp; AC1059 &amp; "", Cien "" &amp; AD1059 &amp; "", Soc "" &amp; AE1059 &amp; "", Lec "" &amp; AF1059 &amp; "", Ing "" &amp; AG1059 &amp; "". Escribe un mensaje motivador"&amp;" y breve (máximo 4 líneas)."")
"),"=AI(""Actúa como un tutor académico y dirígete personalmente al estudiante "" &amp; I1059 &amp; "" "" &amp; J1059 &amp; "" "" &amp; G1059 &amp; "" "" &amp; H1059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AM1059 &amp; ""'. Diferencias por área: Matemáticas ("" &amp; AQ1059 &amp; ""), Ciencias Natur"&amp;"ales ("" &amp; AR1059 &amp; ""), Sociales ("" &amp; AS1059 &amp; ""), Lectura Crítica ("" &amp; AT1059 &amp; "") e Inglés ("" &amp; AU1059 &amp; ""). Variación en posición: grupo ("" &amp; AN1059 &amp; ""), grado ("" &amp; AO1059 &amp; "") y media ("" &amp; AP1059 &amp; ""). Puntajes Primer Simulacro: Global "" &amp; K1059 &amp; "", Mat "" &amp;"&amp;" O1059 &amp; "", Cien "" &amp; P1059 &amp; "", Soc "" &amp; Q1059 &amp; "", Lec "" &amp; R1059 &amp; "", Ing "" &amp; S1059 &amp; "". Puntajes Segundo Simulacro: Global "" &amp; Y1059 &amp; "", Mat "" &amp; AC1059 &amp; "", Cien "" &amp; AD1059 &amp; "", Soc "" &amp; AE1059 &amp; "", Lec "" &amp; AF1059 &amp; "", Ing "" &amp; AG1059 &amp; "". Escribe un mensaje motivado"&amp;"r y breve (máximo 4 líneas)."")
")</f>
        <v/>
      </c>
    </row>
    <row r="1060" ht="15.75" customHeight="1" s="42">
      <c r="A1060" s="93" t="n"/>
      <c r="B1060" s="94" t="inlineStr">
        <is>
          <t>Bachillerato</t>
        </is>
      </c>
      <c r="C1060" s="94" t="n">
        <v>703</v>
      </c>
      <c r="D1060" s="94" t="n"/>
      <c r="E1060" s="95" t="n"/>
      <c r="F1060" s="96">
        <f>TRIM(G1060&amp;" "&amp;H1060&amp;" "&amp;I1060&amp;" "&amp;J1060)</f>
        <v/>
      </c>
      <c r="G1060" s="94" t="inlineStr">
        <is>
          <t>Vargas</t>
        </is>
      </c>
      <c r="H1060" s="94" t="inlineStr">
        <is>
          <t>Usuga</t>
        </is>
      </c>
      <c r="I1060" s="94" t="inlineStr">
        <is>
          <t>Jose</t>
        </is>
      </c>
      <c r="J1060" s="97" t="inlineStr">
        <is>
          <t>Manuel</t>
        </is>
      </c>
      <c r="K1060" s="98">
        <f>IF(SUM(O1060:S1060)=0, "", ROUND(((O1060*3+P1060*3+Q1060*3+R1060*3+S1060*1)/13)*5,0))</f>
        <v/>
      </c>
      <c r="L1060" s="99">
        <f>IF(OR($C1060="",K1060=""),"",COUNTIFS($C$4:$C$1500,$C1060,K$4:K$1500,"&gt;"&amp;K1060)+1)</f>
        <v/>
      </c>
      <c r="M1060" s="99">
        <f>IF(OR($C1060="",K1060=""),"",IF(AND($C1060&gt;=1001,$C1060&lt;=1005),COUNTIFS($C$4:$C$1500,"&gt;=1001",$C$4:$C$1500,"&lt;=1005",K$4:K$1500,"&gt;"&amp;K1060)+1,IF(AND($C1060&gt;=1101,$C1060&lt;=1105),COUNTIFS($C$4:$C$1500,"&gt;=1101",$C$4:$C$1500,"&lt;=1105",K$4:K$1500,"&gt;"&amp;K1060)+1,IF(AND($C1060&gt;=901,$C1060&lt;=905),COUNTIFS($C$4:$C$1500,"&gt;=901",$C$4:$C$1500,"&lt;=905",K$4:K$1500,"&gt;"&amp;K1060)+1,IF(AND($C1060&gt;=801,$C1060&lt;=805),COUNTIFS($C$4:$C$1500,"&gt;=801",$C$4:$C$1500,"&lt;=805",K$4:K$1500,"&gt;"&amp;K1060)+1,IF(AND($C1060&gt;=701,$C1060&lt;=705),COUNTIFS($C$4:$C$1500,"&gt;=701",$C$4:$C$1500,"&lt;=705",K$4:K$1500,"&gt;"&amp;K1060)+1,IF(AND($C1060&gt;=601,$C1060&lt;=606),COUNTIFS($C$4:$C$1500,"&gt;=601",$C$4:$C$1500,"&lt;=606",K$4:K$1500,"&gt;"&amp;K1060)+1,"")))))))</f>
        <v/>
      </c>
      <c r="N1060" s="99">
        <f>IF(OR($C1060="",K1060=""),"",IF(OR(AND($C1060&gt;=1001,$C1060&lt;=1005),AND($C1060&gt;=1101,$C1060&lt;=1105)),COUNTIFS($C$4:$C$1500,"&gt;=1001",$C$4:$C$1500,"&lt;=1005",K$4:K$1500,"&gt;"&amp;K1060)+COUNTIFS($C$4:$C$1500,"&gt;=1101",$C$4:$C$1500,"&lt;=1105",K$4:K$1500,"&gt;"&amp;K1060)+1,""))</f>
        <v/>
      </c>
      <c r="O1060" s="94" t="n"/>
      <c r="P1060" s="94" t="n"/>
      <c r="Q1060" s="94" t="n"/>
      <c r="R1060" s="94" t="n"/>
      <c r="S1060" s="94" t="n"/>
      <c r="T1060" s="99">
        <f>IF(AND(O1060&gt;0,O1060&lt;36),1,IF(AND(O1060&gt;=36,O1060&lt;51),2,IF(AND(O1060&gt;=51,O1060&lt;71),3,IF(AND(O1060&gt;=71,O1060&lt;=100),4,))))</f>
        <v/>
      </c>
      <c r="U1060" s="99">
        <f>IF(AND(P1060&gt;0,P1060&lt;41),1,IF(AND(P1060&gt;=41,P1060&lt;56),2,IF(AND(P1060&gt;=56,P1060&lt;71),3,IF(AND(P1060&gt;=71,P1060&lt;=100),4,))))</f>
        <v/>
      </c>
      <c r="V1060" s="99">
        <f>IF(AND(Q1060&gt;0,Q1060&lt;41),1,IF(AND(Q1060&gt;=41,Q1060&lt;56),2,IF(AND(Q1060&gt;=56,Q1060&lt;71),3,IF(AND(Q1060&gt;=71,Q1060&lt;=100),4,))))</f>
        <v/>
      </c>
      <c r="W1060" s="99">
        <f>IF(AND(R1060&gt;0,R1060&lt;36),1,IF(AND(R1060&gt;=36,R1060&lt;51),2,IF(AND(R1060&gt;=51,R1060&lt;66),3,IF(AND(R1060&gt;=66,R1060&lt;=100),4,))))</f>
        <v/>
      </c>
      <c r="X1060" s="100">
        <f>IF(AND(S1060&gt;0,S1060&lt;37),1,IF(AND(S1060&gt;=37,S1060&lt;58),2,IF(AND(S1060&gt;=58,S1060&lt;71),3,IF(AND(S1060&gt;=71,S1060&lt;=100),4,))))</f>
        <v/>
      </c>
      <c r="Y1060" s="101">
        <f>IF(SUM(AC1060:AG1060)=0, "", ROUND(((AC1060*3+AD1060*3+AE1060*3+AF1060*3+AG1060*1)/13)*5,0))</f>
        <v/>
      </c>
      <c r="Z1060" s="99">
        <f>IF(OR($C1060="",Y1060=""),"",COUNTIFS($C$4:$C$1500,$C1060,Y$4:Y$1500,"&gt;"&amp;Y1060)+1)</f>
        <v/>
      </c>
      <c r="AA1060" s="99">
        <f>IF(OR($C1060="",Y1060=""),"",IF(AND($C1060&gt;=1001,$C1060&lt;=1005),COUNTIFS($C$4:$C$1500,"&gt;=1001",$C$4:$C$1500,"&lt;=1005",Y$4:Y$1500,"&gt;"&amp;Y1060)+1,IF(AND($C1060&gt;=1101,$C1060&lt;=1105),COUNTIFS($C$4:$C$1500,"&gt;=1101",$C$4:$C$1500,"&lt;=1105",Y$4:Y$1500,"&gt;"&amp;Y1060)+1,IF(AND($C1060&gt;=901,$C1060&lt;=905),COUNTIFS($C$4:$C$1500,"&gt;=901",$C$4:$C$1500,"&lt;=905",Y$4:Y$1500,"&gt;"&amp;Y1060)+1,IF(AND($C1060&gt;=801,$C1060&lt;=805),COUNTIFS($C$4:$C$1500,"&gt;=801",$C$4:$C$1500,"&lt;=805",Y$4:Y$1500,"&gt;"&amp;Y1060)+1,IF(AND($C1060&gt;=701,$C1060&lt;=705),COUNTIFS($C$4:$C$1500,"&gt;=701",$C$4:$C$1500,"&lt;=705",Y$4:Y$1500,"&gt;"&amp;Y1060)+1,IF(AND($C1060&gt;=601,$C1060&lt;=606),COUNTIFS($C$4:$C$1500,"&gt;=601",$C$4:$C$1500,"&lt;=606",Y$4:Y$1500,"&gt;"&amp;Y1060)+1,"")))))))</f>
        <v/>
      </c>
      <c r="AB1060" s="99">
        <f>IF(OR($C1060="",Y1060=""),"",IF(OR(AND($C1060&gt;=1001,$C1060&lt;=1005),AND($C1060&gt;=1101,$C1060&lt;=1105)),COUNTIFS($C$4:$C$1500,"&gt;=1001",$C$4:$C$1500,"&lt;=1005",Y$4:Y$1500,"&gt;"&amp;Y1060)+COUNTIFS($C$4:$C$1500,"&gt;=1101",$C$4:$C$1500,"&lt;=1105",Y$4:Y$1500,"&gt;"&amp;Y1060)+1,""))</f>
        <v/>
      </c>
      <c r="AC1060" s="94" t="n">
        <v>66.25</v>
      </c>
      <c r="AD1060" s="94" t="n">
        <v>55.06</v>
      </c>
      <c r="AE1060" s="94" t="n">
        <v>54.5</v>
      </c>
      <c r="AF1060" s="94" t="n">
        <v>55</v>
      </c>
      <c r="AG1060" s="94" t="n">
        <v>71.88</v>
      </c>
      <c r="AH1060" s="99">
        <f>IF(AND(AC1060&gt;0,AC1060&lt;36),1,IF(AND(AC1060&gt;=36,AC1060&lt;51),2,IF(AND(AC1060&gt;=51,AC1060&lt;71),3,IF(AND(AC1060&gt;=71,AC1060&lt;=100),4,))))</f>
        <v/>
      </c>
      <c r="AI1060" s="99">
        <f>IF(AND(AD1060&gt;0,AD1060&lt;41),1,IF(AND(AD1060&gt;=41,AD1060&lt;56),2,IF(AND(AD1060&gt;=56,AD1060&lt;71),3,IF(AND(AD1060&gt;=71,AD1060&lt;=100),4,))))</f>
        <v/>
      </c>
      <c r="AJ1060" s="99">
        <f>IF(AND(AE1060&gt;0,AE1060&lt;41),1,IF(AND(AE1060&gt;=41,AE1060&lt;56),2,IF(AND(AE1060&gt;=56,AE1060&lt;71),3,IF(AND(AE1060&gt;=71,AE1060&lt;=100),4,))))</f>
        <v/>
      </c>
      <c r="AK1060" s="99">
        <f>IF(AND(AF1060&gt;0,AF1060&lt;36),1,IF(AND(AF1060&gt;=36,AF1060&lt;51),2,IF(AND(AF1060&gt;=51,AF1060&lt;66),3,IF(AND(AF1060&gt;=66,AF1060&lt;=100),4,))))</f>
        <v/>
      </c>
      <c r="AL1060" s="100">
        <f>IF(AND(AG1060&gt;0,AG1060&lt;37),1,IF(AND(AG1060&gt;=37,AG1060&lt;58),2,IF(AND(AG1060&gt;=58,AG1060&lt;71),3,IF(AND(AG1060&gt;=71,AG1060&lt;=100),4,))))</f>
        <v/>
      </c>
      <c r="AM1060" s="101">
        <f>IF((Y1060&lt;&gt;"")*(K1060&lt;&gt;""),Y1060-K1060,"")</f>
        <v/>
      </c>
      <c r="AN1060" s="99">
        <f>IF((Z1060&lt;&gt;"")*(L1060&lt;&gt;""),Z1060-L1060,"")</f>
        <v/>
      </c>
      <c r="AO1060" s="99">
        <f>IF((AA1060&lt;&gt;"")*(M1060&lt;&gt;""),AA1060-M1060,"")</f>
        <v/>
      </c>
      <c r="AP1060" s="99">
        <f>IF((AB1060&lt;&gt;"")*(N1060&lt;&gt;""),AB1060-N1060,"")</f>
        <v/>
      </c>
      <c r="AQ1060" s="94">
        <f>IF((AC1060&lt;&gt;"")*(O1060&lt;&gt;""),AC1060-O1060,"")</f>
        <v/>
      </c>
      <c r="AR1060" s="94">
        <f>IF((AD1060&lt;&gt;"")*(P1060&lt;&gt;""),AD1060-P1060,"")</f>
        <v/>
      </c>
      <c r="AS1060" s="94">
        <f>IF((AE1060&lt;&gt;"")*(Q1060&lt;&gt;""),AE1060-Q1060,"")</f>
        <v/>
      </c>
      <c r="AT1060" s="94">
        <f>IF((AF1060&lt;&gt;"")*(R1060&lt;&gt;""),AF1060-R1060,"")</f>
        <v/>
      </c>
      <c r="AU1060" s="94">
        <f>IF((AG1060&lt;&gt;"")*(S1060&lt;&gt;""),AG1060-S1060,"")</f>
        <v/>
      </c>
      <c r="AV1060" s="99">
        <f>IF((AH1060&lt;&gt;"")*(T1060&lt;&gt;""),AH1060-T1060,"")</f>
        <v/>
      </c>
      <c r="AW1060" s="99">
        <f>IF((AI1060&lt;&gt;"")*(U1060&lt;&gt;""),AI1060-U1060,"")</f>
        <v/>
      </c>
      <c r="AX1060" s="99">
        <f>IF((AJ1060&lt;&gt;"")*(V1060&lt;&gt;""),AJ1060-V1060,"")</f>
        <v/>
      </c>
      <c r="AY1060" s="99">
        <f>IF((AK1060&lt;&gt;"")*(W1060&lt;&gt;""),AK1060-W1060,"")</f>
        <v/>
      </c>
      <c r="AZ1060" s="102">
        <f>IF((AL1060&lt;&gt;"")*(X1060&lt;&gt;""),AL1060-X1060,"")</f>
        <v/>
      </c>
      <c r="BA1060" s="50">
        <f>IFERROR(__xludf.dummyfunction("AI(""Actúa como un tutor académico y dirígete personalmente al estudiante "" &amp; I1060 &amp; "" "" &amp; J1060 &amp; "" "" &amp; G1060 &amp; "" "" &amp; H1060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AM1060 &amp; ""'. Diferencias por área: Matemáticas ("" &amp; AQ1060 &amp; ""), Ciencias Natura"&amp;"les ("" &amp; AR1060 &amp; ""), Sociales ("" &amp; AS1060 &amp; ""), Lectura Crítica ("" &amp; AT1060 &amp; "") e Inglés ("" &amp; AU1060 &amp; ""). Variación en posición: grupo ("" &amp; AN1060 &amp; ""), grado ("" &amp; AO1060 &amp; "") y media ("" &amp; AP1060 &amp; ""). Puntajes Primer Simulacro: Global "" &amp; K1060 &amp; "", Mat "" &amp; "&amp;"O4 &amp; "", Cien "" &amp; P1060 &amp; "", Soc "" &amp; Q1060 &amp; "", Lec "" &amp; R1060 &amp; "", Ing "" &amp; S1060 &amp; "". Puntajes Segundo Simulacro: Global "" &amp; Y1060 &amp; "", Mat "" &amp; AC1060 &amp; "", Cien "" &amp; AD1060 &amp; "", Soc "" &amp; AE1060 &amp; "", Lec "" &amp; AF1060 &amp; "", Ing "" &amp; AG1060 &amp; "". Escribe un mensaje motivador"&amp;" y breve (máximo 4 líneas)."")
"),"=AI(""Actúa como un tutor académico y dirígete personalmente al estudiante "" &amp; I1060 &amp; "" "" &amp; J1060 &amp; "" "" &amp; G1060 &amp; "" "" &amp; H1060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AM1060 &amp; ""'. Diferencias por área: Matemáticas ("" &amp; AQ1060 &amp; ""), Ciencias Natur"&amp;"ales ("" &amp; AR1060 &amp; ""), Sociales ("" &amp; AS1060 &amp; ""), Lectura Crítica ("" &amp; AT1060 &amp; "") e Inglés ("" &amp; AU1060 &amp; ""). Variación en posición: grupo ("" &amp; AN1060 &amp; ""), grado ("" &amp; AO1060 &amp; "") y media ("" &amp; AP1060 &amp; ""). Puntajes Primer Simulacro: Global "" &amp; K1060 &amp; "", Mat "" &amp;"&amp;" O1060 &amp; "", Cien "" &amp; P1060 &amp; "", Soc "" &amp; Q1060 &amp; "", Lec "" &amp; R1060 &amp; "", Ing "" &amp; S1060 &amp; "". Puntajes Segundo Simulacro: Global "" &amp; Y1060 &amp; "", Mat "" &amp; AC1060 &amp; "", Cien "" &amp; AD1060 &amp; "", Soc "" &amp; AE1060 &amp; "", Lec "" &amp; AF1060 &amp; "", Ing "" &amp; AG1060 &amp; "". Escribe un mensaje motivado"&amp;"r y breve (máximo 4 líneas)."")
")</f>
        <v/>
      </c>
    </row>
    <row r="1061" ht="15.75" customHeight="1" s="42">
      <c r="A1061" s="93" t="n"/>
      <c r="B1061" s="94" t="inlineStr">
        <is>
          <t>Bachillerato</t>
        </is>
      </c>
      <c r="C1061" s="94" t="n">
        <v>705</v>
      </c>
      <c r="D1061" s="94" t="n"/>
      <c r="E1061" s="95" t="n"/>
      <c r="F1061" s="96">
        <f>TRIM(G1061&amp;" "&amp;H1061&amp;" "&amp;I1061&amp;" "&amp;J1061)</f>
        <v/>
      </c>
      <c r="G1061" s="94" t="inlineStr">
        <is>
          <t>Herrera</t>
        </is>
      </c>
      <c r="H1061" s="94" t="inlineStr">
        <is>
          <t>Valencia</t>
        </is>
      </c>
      <c r="I1061" s="94" t="inlineStr">
        <is>
          <t>Enith</t>
        </is>
      </c>
      <c r="J1061" s="97" t="inlineStr">
        <is>
          <t>Valeria</t>
        </is>
      </c>
      <c r="K1061" s="98">
        <f>IF(SUM(O1061:S1061)=0, "", ROUND(((O1061*3+P1061*3+Q1061*3+R1061*3+S1061*1)/13)*5,0))</f>
        <v/>
      </c>
      <c r="L1061" s="99">
        <f>IF(OR($C1061="",K1061=""),"",COUNTIFS($C$4:$C$1500,$C1061,K$4:K$1500,"&gt;"&amp;K1061)+1)</f>
        <v/>
      </c>
      <c r="M1061" s="99">
        <f>IF(OR($C1061="",K1061=""),"",IF(AND($C1061&gt;=1001,$C1061&lt;=1005),COUNTIFS($C$4:$C$1500,"&gt;=1001",$C$4:$C$1500,"&lt;=1005",K$4:K$1500,"&gt;"&amp;K1061)+1,IF(AND($C1061&gt;=1101,$C1061&lt;=1105),COUNTIFS($C$4:$C$1500,"&gt;=1101",$C$4:$C$1500,"&lt;=1105",K$4:K$1500,"&gt;"&amp;K1061)+1,IF(AND($C1061&gt;=901,$C1061&lt;=905),COUNTIFS($C$4:$C$1500,"&gt;=901",$C$4:$C$1500,"&lt;=905",K$4:K$1500,"&gt;"&amp;K1061)+1,IF(AND($C1061&gt;=801,$C1061&lt;=805),COUNTIFS($C$4:$C$1500,"&gt;=801",$C$4:$C$1500,"&lt;=805",K$4:K$1500,"&gt;"&amp;K1061)+1,IF(AND($C1061&gt;=701,$C1061&lt;=705),COUNTIFS($C$4:$C$1500,"&gt;=701",$C$4:$C$1500,"&lt;=705",K$4:K$1500,"&gt;"&amp;K1061)+1,IF(AND($C1061&gt;=601,$C1061&lt;=606),COUNTIFS($C$4:$C$1500,"&gt;=601",$C$4:$C$1500,"&lt;=606",K$4:K$1500,"&gt;"&amp;K1061)+1,"")))))))</f>
        <v/>
      </c>
      <c r="N1061" s="99">
        <f>IF(OR($C1061="",K1061=""),"",IF(OR(AND($C1061&gt;=1001,$C1061&lt;=1005),AND($C1061&gt;=1101,$C1061&lt;=1105)),COUNTIFS($C$4:$C$1500,"&gt;=1001",$C$4:$C$1500,"&lt;=1005",K$4:K$1500,"&gt;"&amp;K1061)+COUNTIFS($C$4:$C$1500,"&gt;=1101",$C$4:$C$1500,"&lt;=1105",K$4:K$1500,"&gt;"&amp;K1061)+1,""))</f>
        <v/>
      </c>
      <c r="O1061" s="94" t="n"/>
      <c r="P1061" s="94" t="n"/>
      <c r="Q1061" s="94" t="n"/>
      <c r="R1061" s="94" t="n"/>
      <c r="S1061" s="94" t="n"/>
      <c r="T1061" s="99">
        <f>IF(AND(O1061&gt;0,O1061&lt;36),1,IF(AND(O1061&gt;=36,O1061&lt;51),2,IF(AND(O1061&gt;=51,O1061&lt;71),3,IF(AND(O1061&gt;=71,O1061&lt;=100),4,))))</f>
        <v/>
      </c>
      <c r="U1061" s="99">
        <f>IF(AND(P1061&gt;0,P1061&lt;41),1,IF(AND(P1061&gt;=41,P1061&lt;56),2,IF(AND(P1061&gt;=56,P1061&lt;71),3,IF(AND(P1061&gt;=71,P1061&lt;=100),4,))))</f>
        <v/>
      </c>
      <c r="V1061" s="99">
        <f>IF(AND(Q1061&gt;0,Q1061&lt;41),1,IF(AND(Q1061&gt;=41,Q1061&lt;56),2,IF(AND(Q1061&gt;=56,Q1061&lt;71),3,IF(AND(Q1061&gt;=71,Q1061&lt;=100),4,))))</f>
        <v/>
      </c>
      <c r="W1061" s="99">
        <f>IF(AND(R1061&gt;0,R1061&lt;36),1,IF(AND(R1061&gt;=36,R1061&lt;51),2,IF(AND(R1061&gt;=51,R1061&lt;66),3,IF(AND(R1061&gt;=66,R1061&lt;=100),4,))))</f>
        <v/>
      </c>
      <c r="X1061" s="100">
        <f>IF(AND(S1061&gt;0,S1061&lt;37),1,IF(AND(S1061&gt;=37,S1061&lt;58),2,IF(AND(S1061&gt;=58,S1061&lt;71),3,IF(AND(S1061&gt;=71,S1061&lt;=100),4,))))</f>
        <v/>
      </c>
      <c r="Y1061" s="101">
        <f>IF(SUM(AC1061:AG1061)=0, "", ROUND(((AC1061*3+AD1061*3+AE1061*3+AF1061*3+AG1061*1)/13)*5,0))</f>
        <v/>
      </c>
      <c r="Z1061" s="99">
        <f>IF(OR($C1061="",Y1061=""),"",COUNTIFS($C$4:$C$1500,$C1061,Y$4:Y$1500,"&gt;"&amp;Y1061)+1)</f>
        <v/>
      </c>
      <c r="AA1061" s="99">
        <f>IF(OR($C1061="",Y1061=""),"",IF(AND($C1061&gt;=1001,$C1061&lt;=1005),COUNTIFS($C$4:$C$1500,"&gt;=1001",$C$4:$C$1500,"&lt;=1005",Y$4:Y$1500,"&gt;"&amp;Y1061)+1,IF(AND($C1061&gt;=1101,$C1061&lt;=1105),COUNTIFS($C$4:$C$1500,"&gt;=1101",$C$4:$C$1500,"&lt;=1105",Y$4:Y$1500,"&gt;"&amp;Y1061)+1,IF(AND($C1061&gt;=901,$C1061&lt;=905),COUNTIFS($C$4:$C$1500,"&gt;=901",$C$4:$C$1500,"&lt;=905",Y$4:Y$1500,"&gt;"&amp;Y1061)+1,IF(AND($C1061&gt;=801,$C1061&lt;=805),COUNTIFS($C$4:$C$1500,"&gt;=801",$C$4:$C$1500,"&lt;=805",Y$4:Y$1500,"&gt;"&amp;Y1061)+1,IF(AND($C1061&gt;=701,$C1061&lt;=705),COUNTIFS($C$4:$C$1500,"&gt;=701",$C$4:$C$1500,"&lt;=705",Y$4:Y$1500,"&gt;"&amp;Y1061)+1,IF(AND($C1061&gt;=601,$C1061&lt;=606),COUNTIFS($C$4:$C$1500,"&gt;=601",$C$4:$C$1500,"&lt;=606",Y$4:Y$1500,"&gt;"&amp;Y1061)+1,"")))))))</f>
        <v/>
      </c>
      <c r="AB1061" s="99">
        <f>IF(OR($C1061="",Y1061=""),"",IF(OR(AND($C1061&gt;=1001,$C1061&lt;=1005),AND($C1061&gt;=1101,$C1061&lt;=1105)),COUNTIFS($C$4:$C$1500,"&gt;=1001",$C$4:$C$1500,"&lt;=1005",Y$4:Y$1500,"&gt;"&amp;Y1061)+COUNTIFS($C$4:$C$1500,"&gt;=1101",$C$4:$C$1500,"&lt;=1105",Y$4:Y$1500,"&gt;"&amp;Y1061)+1,""))</f>
        <v/>
      </c>
      <c r="AC1061" s="94" t="n">
        <v>72</v>
      </c>
      <c r="AD1061" s="94" t="n">
        <v>37.14</v>
      </c>
      <c r="AE1061" s="94" t="n">
        <v>57.75</v>
      </c>
      <c r="AF1061" s="94" t="n">
        <v>70</v>
      </c>
      <c r="AG1061" s="94" t="n">
        <v>61.25</v>
      </c>
      <c r="AH1061" s="99">
        <f>IF(AND(AC1061&gt;0,AC1061&lt;36),1,IF(AND(AC1061&gt;=36,AC1061&lt;51),2,IF(AND(AC1061&gt;=51,AC1061&lt;71),3,IF(AND(AC1061&gt;=71,AC1061&lt;=100),4,))))</f>
        <v/>
      </c>
      <c r="AI1061" s="99">
        <f>IF(AND(AD1061&gt;0,AD1061&lt;41),1,IF(AND(AD1061&gt;=41,AD1061&lt;56),2,IF(AND(AD1061&gt;=56,AD1061&lt;71),3,IF(AND(AD1061&gt;=71,AD1061&lt;=100),4,))))</f>
        <v/>
      </c>
      <c r="AJ1061" s="99">
        <f>IF(AND(AE1061&gt;0,AE1061&lt;41),1,IF(AND(AE1061&gt;=41,AE1061&lt;56),2,IF(AND(AE1061&gt;=56,AE1061&lt;71),3,IF(AND(AE1061&gt;=71,AE1061&lt;=100),4,))))</f>
        <v/>
      </c>
      <c r="AK1061" s="99">
        <f>IF(AND(AF1061&gt;0,AF1061&lt;36),1,IF(AND(AF1061&gt;=36,AF1061&lt;51),2,IF(AND(AF1061&gt;=51,AF1061&lt;66),3,IF(AND(AF1061&gt;=66,AF1061&lt;=100),4,))))</f>
        <v/>
      </c>
      <c r="AL1061" s="100">
        <f>IF(AND(AG1061&gt;0,AG1061&lt;37),1,IF(AND(AG1061&gt;=37,AG1061&lt;58),2,IF(AND(AG1061&gt;=58,AG1061&lt;71),3,IF(AND(AG1061&gt;=71,AG1061&lt;=100),4,))))</f>
        <v/>
      </c>
      <c r="AM1061" s="101">
        <f>IF((Y1061&lt;&gt;"")*(K1061&lt;&gt;""),Y1061-K1061,"")</f>
        <v/>
      </c>
      <c r="AN1061" s="99">
        <f>IF((Z1061&lt;&gt;"")*(L1061&lt;&gt;""),Z1061-L1061,"")</f>
        <v/>
      </c>
      <c r="AO1061" s="99">
        <f>IF((AA1061&lt;&gt;"")*(M1061&lt;&gt;""),AA1061-M1061,"")</f>
        <v/>
      </c>
      <c r="AP1061" s="99">
        <f>IF((AB1061&lt;&gt;"")*(N1061&lt;&gt;""),AB1061-N1061,"")</f>
        <v/>
      </c>
      <c r="AQ1061" s="94">
        <f>IF((AC1061&lt;&gt;"")*(O1061&lt;&gt;""),AC1061-O1061,"")</f>
        <v/>
      </c>
      <c r="AR1061" s="94">
        <f>IF((AD1061&lt;&gt;"")*(P1061&lt;&gt;""),AD1061-P1061,"")</f>
        <v/>
      </c>
      <c r="AS1061" s="94">
        <f>IF((AE1061&lt;&gt;"")*(Q1061&lt;&gt;""),AE1061-Q1061,"")</f>
        <v/>
      </c>
      <c r="AT1061" s="94">
        <f>IF((AF1061&lt;&gt;"")*(R1061&lt;&gt;""),AF1061-R1061,"")</f>
        <v/>
      </c>
      <c r="AU1061" s="94">
        <f>IF((AG1061&lt;&gt;"")*(S1061&lt;&gt;""),AG1061-S1061,"")</f>
        <v/>
      </c>
      <c r="AV1061" s="99">
        <f>IF((AH1061&lt;&gt;"")*(T1061&lt;&gt;""),AH1061-T1061,"")</f>
        <v/>
      </c>
      <c r="AW1061" s="99">
        <f>IF((AI1061&lt;&gt;"")*(U1061&lt;&gt;""),AI1061-U1061,"")</f>
        <v/>
      </c>
      <c r="AX1061" s="99">
        <f>IF((AJ1061&lt;&gt;"")*(V1061&lt;&gt;""),AJ1061-V1061,"")</f>
        <v/>
      </c>
      <c r="AY1061" s="99">
        <f>IF((AK1061&lt;&gt;"")*(W1061&lt;&gt;""),AK1061-W1061,"")</f>
        <v/>
      </c>
      <c r="AZ1061" s="102">
        <f>IF((AL1061&lt;&gt;"")*(X1061&lt;&gt;""),AL1061-X1061,"")</f>
        <v/>
      </c>
      <c r="BA1061" s="50">
        <f>IFERROR(__xludf.dummyfunction("AI(""Actúa como un tutor académico y dirígete personalmente al estudiante "" &amp; I1061 &amp; "" "" &amp; J1061 &amp; "" "" &amp; G1061 &amp; "" "" &amp; H1061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AM1061 &amp; ""'. Diferencias por área: Matemáticas ("" &amp; AQ1061 &amp; ""), Ciencias Natura"&amp;"les ("" &amp; AR1061 &amp; ""), Sociales ("" &amp; AS1061 &amp; ""), Lectura Crítica ("" &amp; AT1061 &amp; "") e Inglés ("" &amp; AU1061 &amp; ""). Variación en posición: grupo ("" &amp; AN1061 &amp; ""), grado ("" &amp; AO1061 &amp; "") y media ("" &amp; AP1061 &amp; ""). Puntajes Primer Simulacro: Global "" &amp; K1061 &amp; "", Mat "" &amp; "&amp;"O4 &amp; "", Cien "" &amp; P1061 &amp; "", Soc "" &amp; Q1061 &amp; "", Lec "" &amp; R1061 &amp; "", Ing "" &amp; S1061 &amp; "". Puntajes Segundo Simulacro: Global "" &amp; Y1061 &amp; "", Mat "" &amp; AC1061 &amp; "", Cien "" &amp; AD1061 &amp; "", Soc "" &amp; AE1061 &amp; "", Lec "" &amp; AF1061 &amp; "", Ing "" &amp; AG1061 &amp; "". Escribe un mensaje motivador"&amp;" y breve (máximo 4 líneas)."")
"),"=AI(""Actúa como un tutor académico y dirígete personalmente al estudiante "" &amp; I1061 &amp; "" "" &amp; J1061 &amp; "" "" &amp; G1061 &amp; "" "" &amp; H1061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AM1061 &amp; ""'. Diferencias por área: Matemáticas ("" &amp; AQ1061 &amp; ""), Ciencias Natur"&amp;"ales ("" &amp; AR1061 &amp; ""), Sociales ("" &amp; AS1061 &amp; ""), Lectura Crítica ("" &amp; AT1061 &amp; "") e Inglés ("" &amp; AU1061 &amp; ""). Variación en posición: grupo ("" &amp; AN1061 &amp; ""), grado ("" &amp; AO1061 &amp; "") y media ("" &amp; AP1061 &amp; ""). Puntajes Primer Simulacro: Global "" &amp; K1061 &amp; "", Mat "" &amp;"&amp;" O1061 &amp; "", Cien "" &amp; P1061 &amp; "", Soc "" &amp; Q1061 &amp; "", Lec "" &amp; R1061 &amp; "", Ing "" &amp; S1061 &amp; "". Puntajes Segundo Simulacro: Global "" &amp; Y1061 &amp; "", Mat "" &amp; AC1061 &amp; "", Cien "" &amp; AD1061 &amp; "", Soc "" &amp; AE1061 &amp; "", Lec "" &amp; AF1061 &amp; "", Ing "" &amp; AG1061 &amp; "". Escribe un mensaje motivado"&amp;"r y breve (máximo 4 líneas)."")
")</f>
        <v/>
      </c>
    </row>
    <row r="1062" ht="15.75" customHeight="1" s="42">
      <c r="A1062" s="93" t="n"/>
      <c r="B1062" s="94" t="inlineStr">
        <is>
          <t>Bachillerato</t>
        </is>
      </c>
      <c r="C1062" s="94" t="n">
        <v>705</v>
      </c>
      <c r="D1062" s="94" t="n"/>
      <c r="E1062" s="95" t="n"/>
      <c r="F1062" s="96">
        <f>TRIM(G1062&amp;" "&amp;H1062&amp;" "&amp;I1062&amp;" "&amp;J1062)</f>
        <v/>
      </c>
      <c r="G1062" s="94" t="inlineStr">
        <is>
          <t>Roldan</t>
        </is>
      </c>
      <c r="H1062" s="94" t="inlineStr">
        <is>
          <t>Rueda</t>
        </is>
      </c>
      <c r="I1062" s="94" t="inlineStr">
        <is>
          <t>Yerar</t>
        </is>
      </c>
      <c r="J1062" s="97" t="inlineStr">
        <is>
          <t>Stiven</t>
        </is>
      </c>
      <c r="K1062" s="98">
        <f>IF(SUM(O1062:S1062)=0, "", ROUND(((O1062*3+P1062*3+Q1062*3+R1062*3+S1062*1)/13)*5,0))</f>
        <v/>
      </c>
      <c r="L1062" s="99">
        <f>IF(OR($C1062="",K1062=""),"",COUNTIFS($C$4:$C$1500,$C1062,K$4:K$1500,"&gt;"&amp;K1062)+1)</f>
        <v/>
      </c>
      <c r="M1062" s="99">
        <f>IF(OR($C1062="",K1062=""),"",IF(AND($C1062&gt;=1001,$C1062&lt;=1005),COUNTIFS($C$4:$C$1500,"&gt;=1001",$C$4:$C$1500,"&lt;=1005",K$4:K$1500,"&gt;"&amp;K1062)+1,IF(AND($C1062&gt;=1101,$C1062&lt;=1105),COUNTIFS($C$4:$C$1500,"&gt;=1101",$C$4:$C$1500,"&lt;=1105",K$4:K$1500,"&gt;"&amp;K1062)+1,IF(AND($C1062&gt;=901,$C1062&lt;=905),COUNTIFS($C$4:$C$1500,"&gt;=901",$C$4:$C$1500,"&lt;=905",K$4:K$1500,"&gt;"&amp;K1062)+1,IF(AND($C1062&gt;=801,$C1062&lt;=805),COUNTIFS($C$4:$C$1500,"&gt;=801",$C$4:$C$1500,"&lt;=805",K$4:K$1500,"&gt;"&amp;K1062)+1,IF(AND($C1062&gt;=701,$C1062&lt;=705),COUNTIFS($C$4:$C$1500,"&gt;=701",$C$4:$C$1500,"&lt;=705",K$4:K$1500,"&gt;"&amp;K1062)+1,IF(AND($C1062&gt;=601,$C1062&lt;=606),COUNTIFS($C$4:$C$1500,"&gt;=601",$C$4:$C$1500,"&lt;=606",K$4:K$1500,"&gt;"&amp;K1062)+1,"")))))))</f>
        <v/>
      </c>
      <c r="N1062" s="99">
        <f>IF(OR($C1062="",K1062=""),"",IF(OR(AND($C1062&gt;=1001,$C1062&lt;=1005),AND($C1062&gt;=1101,$C1062&lt;=1105)),COUNTIFS($C$4:$C$1500,"&gt;=1001",$C$4:$C$1500,"&lt;=1005",K$4:K$1500,"&gt;"&amp;K1062)+COUNTIFS($C$4:$C$1500,"&gt;=1101",$C$4:$C$1500,"&lt;=1105",K$4:K$1500,"&gt;"&amp;K1062)+1,""))</f>
        <v/>
      </c>
      <c r="O1062" s="94" t="n"/>
      <c r="P1062" s="94" t="n"/>
      <c r="Q1062" s="94" t="n"/>
      <c r="R1062" s="94" t="n"/>
      <c r="S1062" s="94" t="n"/>
      <c r="T1062" s="99">
        <f>IF(AND(O1062&gt;0,O1062&lt;36),1,IF(AND(O1062&gt;=36,O1062&lt;51),2,IF(AND(O1062&gt;=51,O1062&lt;71),3,IF(AND(O1062&gt;=71,O1062&lt;=100),4,))))</f>
        <v/>
      </c>
      <c r="U1062" s="99">
        <f>IF(AND(P1062&gt;0,P1062&lt;41),1,IF(AND(P1062&gt;=41,P1062&lt;56),2,IF(AND(P1062&gt;=56,P1062&lt;71),3,IF(AND(P1062&gt;=71,P1062&lt;=100),4,))))</f>
        <v/>
      </c>
      <c r="V1062" s="99">
        <f>IF(AND(Q1062&gt;0,Q1062&lt;41),1,IF(AND(Q1062&gt;=41,Q1062&lt;56),2,IF(AND(Q1062&gt;=56,Q1062&lt;71),3,IF(AND(Q1062&gt;=71,Q1062&lt;=100),4,))))</f>
        <v/>
      </c>
      <c r="W1062" s="99">
        <f>IF(AND(R1062&gt;0,R1062&lt;36),1,IF(AND(R1062&gt;=36,R1062&lt;51),2,IF(AND(R1062&gt;=51,R1062&lt;66),3,IF(AND(R1062&gt;=66,R1062&lt;=100),4,))))</f>
        <v/>
      </c>
      <c r="X1062" s="100">
        <f>IF(AND(S1062&gt;0,S1062&lt;37),1,IF(AND(S1062&gt;=37,S1062&lt;58),2,IF(AND(S1062&gt;=58,S1062&lt;71),3,IF(AND(S1062&gt;=71,S1062&lt;=100),4,))))</f>
        <v/>
      </c>
      <c r="Y1062" s="101">
        <f>IF(SUM(AC1062:AG1062)=0, "", ROUND(((AC1062*3+AD1062*3+AE1062*3+AF1062*3+AG1062*1)/13)*5,0))</f>
        <v/>
      </c>
      <c r="Z1062" s="99">
        <f>IF(OR($C1062="",Y1062=""),"",COUNTIFS($C$4:$C$1500,$C1062,Y$4:Y$1500,"&gt;"&amp;Y1062)+1)</f>
        <v/>
      </c>
      <c r="AA1062" s="99">
        <f>IF(OR($C1062="",Y1062=""),"",IF(AND($C1062&gt;=1001,$C1062&lt;=1005),COUNTIFS($C$4:$C$1500,"&gt;=1001",$C$4:$C$1500,"&lt;=1005",Y$4:Y$1500,"&gt;"&amp;Y1062)+1,IF(AND($C1062&gt;=1101,$C1062&lt;=1105),COUNTIFS($C$4:$C$1500,"&gt;=1101",$C$4:$C$1500,"&lt;=1105",Y$4:Y$1500,"&gt;"&amp;Y1062)+1,IF(AND($C1062&gt;=901,$C1062&lt;=905),COUNTIFS($C$4:$C$1500,"&gt;=901",$C$4:$C$1500,"&lt;=905",Y$4:Y$1500,"&gt;"&amp;Y1062)+1,IF(AND($C1062&gt;=801,$C1062&lt;=805),COUNTIFS($C$4:$C$1500,"&gt;=801",$C$4:$C$1500,"&lt;=805",Y$4:Y$1500,"&gt;"&amp;Y1062)+1,IF(AND($C1062&gt;=701,$C1062&lt;=705),COUNTIFS($C$4:$C$1500,"&gt;=701",$C$4:$C$1500,"&lt;=705",Y$4:Y$1500,"&gt;"&amp;Y1062)+1,IF(AND($C1062&gt;=601,$C1062&lt;=606),COUNTIFS($C$4:$C$1500,"&gt;=601",$C$4:$C$1500,"&lt;=606",Y$4:Y$1500,"&gt;"&amp;Y1062)+1,"")))))))</f>
        <v/>
      </c>
      <c r="AB1062" s="99">
        <f>IF(OR($C1062="",Y1062=""),"",IF(OR(AND($C1062&gt;=1001,$C1062&lt;=1005),AND($C1062&gt;=1101,$C1062&lt;=1105)),COUNTIFS($C$4:$C$1500,"&gt;=1001",$C$4:$C$1500,"&lt;=1005",Y$4:Y$1500,"&gt;"&amp;Y1062)+COUNTIFS($C$4:$C$1500,"&gt;=1101",$C$4:$C$1500,"&lt;=1105",Y$4:Y$1500,"&gt;"&amp;Y1062)+1,""))</f>
        <v/>
      </c>
      <c r="AC1062" s="94" t="n">
        <v>74.75</v>
      </c>
      <c r="AD1062" s="94" t="n">
        <v>51.79</v>
      </c>
      <c r="AE1062" s="94" t="n">
        <v>63.25</v>
      </c>
      <c r="AF1062" s="94" t="n">
        <v>45</v>
      </c>
      <c r="AG1062" s="94" t="n">
        <v>61.25</v>
      </c>
      <c r="AH1062" s="99">
        <f>IF(AND(AC1062&gt;0,AC1062&lt;36),1,IF(AND(AC1062&gt;=36,AC1062&lt;51),2,IF(AND(AC1062&gt;=51,AC1062&lt;71),3,IF(AND(AC1062&gt;=71,AC1062&lt;=100),4,))))</f>
        <v/>
      </c>
      <c r="AI1062" s="99">
        <f>IF(AND(AD1062&gt;0,AD1062&lt;41),1,IF(AND(AD1062&gt;=41,AD1062&lt;56),2,IF(AND(AD1062&gt;=56,AD1062&lt;71),3,IF(AND(AD1062&gt;=71,AD1062&lt;=100),4,))))</f>
        <v/>
      </c>
      <c r="AJ1062" s="99">
        <f>IF(AND(AE1062&gt;0,AE1062&lt;41),1,IF(AND(AE1062&gt;=41,AE1062&lt;56),2,IF(AND(AE1062&gt;=56,AE1062&lt;71),3,IF(AND(AE1062&gt;=71,AE1062&lt;=100),4,))))</f>
        <v/>
      </c>
      <c r="AK1062" s="99">
        <f>IF(AND(AF1062&gt;0,AF1062&lt;36),1,IF(AND(AF1062&gt;=36,AF1062&lt;51),2,IF(AND(AF1062&gt;=51,AF1062&lt;66),3,IF(AND(AF1062&gt;=66,AF1062&lt;=100),4,))))</f>
        <v/>
      </c>
      <c r="AL1062" s="100">
        <f>IF(AND(AG1062&gt;0,AG1062&lt;37),1,IF(AND(AG1062&gt;=37,AG1062&lt;58),2,IF(AND(AG1062&gt;=58,AG1062&lt;71),3,IF(AND(AG1062&gt;=71,AG1062&lt;=100),4,))))</f>
        <v/>
      </c>
      <c r="AM1062" s="101">
        <f>IF((Y1062&lt;&gt;"")*(K1062&lt;&gt;""),Y1062-K1062,"")</f>
        <v/>
      </c>
      <c r="AN1062" s="99">
        <f>IF((Z1062&lt;&gt;"")*(L1062&lt;&gt;""),Z1062-L1062,"")</f>
        <v/>
      </c>
      <c r="AO1062" s="99">
        <f>IF((AA1062&lt;&gt;"")*(M1062&lt;&gt;""),AA1062-M1062,"")</f>
        <v/>
      </c>
      <c r="AP1062" s="99">
        <f>IF((AB1062&lt;&gt;"")*(N1062&lt;&gt;""),AB1062-N1062,"")</f>
        <v/>
      </c>
      <c r="AQ1062" s="94">
        <f>IF((AC1062&lt;&gt;"")*(O1062&lt;&gt;""),AC1062-O1062,"")</f>
        <v/>
      </c>
      <c r="AR1062" s="94">
        <f>IF((AD1062&lt;&gt;"")*(P1062&lt;&gt;""),AD1062-P1062,"")</f>
        <v/>
      </c>
      <c r="AS1062" s="94">
        <f>IF((AE1062&lt;&gt;"")*(Q1062&lt;&gt;""),AE1062-Q1062,"")</f>
        <v/>
      </c>
      <c r="AT1062" s="94">
        <f>IF((AF1062&lt;&gt;"")*(R1062&lt;&gt;""),AF1062-R1062,"")</f>
        <v/>
      </c>
      <c r="AU1062" s="94">
        <f>IF((AG1062&lt;&gt;"")*(S1062&lt;&gt;""),AG1062-S1062,"")</f>
        <v/>
      </c>
      <c r="AV1062" s="99">
        <f>IF((AH1062&lt;&gt;"")*(T1062&lt;&gt;""),AH1062-T1062,"")</f>
        <v/>
      </c>
      <c r="AW1062" s="99">
        <f>IF((AI1062&lt;&gt;"")*(U1062&lt;&gt;""),AI1062-U1062,"")</f>
        <v/>
      </c>
      <c r="AX1062" s="99">
        <f>IF((AJ1062&lt;&gt;"")*(V1062&lt;&gt;""),AJ1062-V1062,"")</f>
        <v/>
      </c>
      <c r="AY1062" s="99">
        <f>IF((AK1062&lt;&gt;"")*(W1062&lt;&gt;""),AK1062-W1062,"")</f>
        <v/>
      </c>
      <c r="AZ1062" s="102">
        <f>IF((AL1062&lt;&gt;"")*(X1062&lt;&gt;""),AL1062-X1062,"")</f>
        <v/>
      </c>
      <c r="BA1062" s="50">
        <f>IFERROR(__xludf.dummyfunction("AI(""Actúa como un tutor académico y dirígete personalmente al estudiante "" &amp; I1062 &amp; "" "" &amp; J1062 &amp; "" "" &amp; G1062 &amp; "" "" &amp; H1062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AM1062 &amp; ""'. Diferencias por área: Matemáticas ("" &amp; AQ1062 &amp; ""), Ciencias Natura"&amp;"les ("" &amp; AR1062 &amp; ""), Sociales ("" &amp; AS1062 &amp; ""), Lectura Crítica ("" &amp; AT1062 &amp; "") e Inglés ("" &amp; AU1062 &amp; ""). Variación en posición: grupo ("" &amp; AN1062 &amp; ""), grado ("" &amp; AO1062 &amp; "") y media ("" &amp; AP1062 &amp; ""). Puntajes Primer Simulacro: Global "" &amp; K1062 &amp; "", Mat "" &amp; "&amp;"O4 &amp; "", Cien "" &amp; P1062 &amp; "", Soc "" &amp; Q1062 &amp; "", Lec "" &amp; R1062 &amp; "", Ing "" &amp; S1062 &amp; "". Puntajes Segundo Simulacro: Global "" &amp; Y1062 &amp; "", Mat "" &amp; AC1062 &amp; "", Cien "" &amp; AD1062 &amp; "", Soc "" &amp; AE1062 &amp; "", Lec "" &amp; AF1062 &amp; "", Ing "" &amp; AG1062 &amp; "". Escribe un mensaje motivador"&amp;" y breve (máximo 4 líneas)."")
"),"=AI(""Actúa como un tutor académico y dirígete personalmente al estudiante "" &amp; I1062 &amp; "" "" &amp; J1062 &amp; "" "" &amp; G1062 &amp; "" "" &amp; H1062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AM1062 &amp; ""'. Diferencias por área: Matemáticas ("" &amp; AQ1062 &amp; ""), Ciencias Natur"&amp;"ales ("" &amp; AR1062 &amp; ""), Sociales ("" &amp; AS1062 &amp; ""), Lectura Crítica ("" &amp; AT1062 &amp; "") e Inglés ("" &amp; AU1062 &amp; ""). Variación en posición: grupo ("" &amp; AN1062 &amp; ""), grado ("" &amp; AO1062 &amp; "") y media ("" &amp; AP1062 &amp; ""). Puntajes Primer Simulacro: Global "" &amp; K1062 &amp; "", Mat "" &amp;"&amp;" O1062 &amp; "", Cien "" &amp; P1062 &amp; "", Soc "" &amp; Q1062 &amp; "", Lec "" &amp; R1062 &amp; "", Ing "" &amp; S1062 &amp; "". Puntajes Segundo Simulacro: Global "" &amp; Y1062 &amp; "", Mat "" &amp; AC1062 &amp; "", Cien "" &amp; AD1062 &amp; "", Soc "" &amp; AE1062 &amp; "", Lec "" &amp; AF1062 &amp; "", Ing "" &amp; AG1062 &amp; "". Escribe un mensaje motivado"&amp;"r y breve (máximo 4 líneas)."")
")</f>
        <v/>
      </c>
    </row>
    <row r="1063" ht="15.75" customHeight="1" s="42">
      <c r="A1063" s="93" t="n"/>
      <c r="B1063" s="94" t="inlineStr">
        <is>
          <t>Bachillerato</t>
        </is>
      </c>
      <c r="C1063" s="94" t="n">
        <v>705</v>
      </c>
      <c r="D1063" s="94" t="n"/>
      <c r="E1063" s="95" t="n"/>
      <c r="F1063" s="96">
        <f>TRIM(G1063&amp;" "&amp;H1063&amp;" "&amp;I1063&amp;" "&amp;J1063)</f>
        <v/>
      </c>
      <c r="G1063" s="94" t="inlineStr">
        <is>
          <t>Zapata</t>
        </is>
      </c>
      <c r="H1063" s="94" t="inlineStr">
        <is>
          <t>Luis</t>
        </is>
      </c>
      <c r="I1063" s="94" t="inlineStr">
        <is>
          <t>Santiago</t>
        </is>
      </c>
      <c r="J1063" s="97" t="n"/>
      <c r="K1063" s="98">
        <f>IF(SUM(O1063:S1063)=0, "", ROUND(((O1063*3+P1063*3+Q1063*3+R1063*3+S1063*1)/13)*5,0))</f>
        <v/>
      </c>
      <c r="L1063" s="99">
        <f>IF(OR($C1063="",K1063=""),"",COUNTIFS($C$4:$C$1500,$C1063,K$4:K$1500,"&gt;"&amp;K1063)+1)</f>
        <v/>
      </c>
      <c r="M1063" s="99">
        <f>IF(OR($C1063="",K1063=""),"",IF(AND($C1063&gt;=1001,$C1063&lt;=1005),COUNTIFS($C$4:$C$1500,"&gt;=1001",$C$4:$C$1500,"&lt;=1005",K$4:K$1500,"&gt;"&amp;K1063)+1,IF(AND($C1063&gt;=1101,$C1063&lt;=1105),COUNTIFS($C$4:$C$1500,"&gt;=1101",$C$4:$C$1500,"&lt;=1105",K$4:K$1500,"&gt;"&amp;K1063)+1,IF(AND($C1063&gt;=901,$C1063&lt;=905),COUNTIFS($C$4:$C$1500,"&gt;=901",$C$4:$C$1500,"&lt;=905",K$4:K$1500,"&gt;"&amp;K1063)+1,IF(AND($C1063&gt;=801,$C1063&lt;=805),COUNTIFS($C$4:$C$1500,"&gt;=801",$C$4:$C$1500,"&lt;=805",K$4:K$1500,"&gt;"&amp;K1063)+1,IF(AND($C1063&gt;=701,$C1063&lt;=705),COUNTIFS($C$4:$C$1500,"&gt;=701",$C$4:$C$1500,"&lt;=705",K$4:K$1500,"&gt;"&amp;K1063)+1,IF(AND($C1063&gt;=601,$C1063&lt;=606),COUNTIFS($C$4:$C$1500,"&gt;=601",$C$4:$C$1500,"&lt;=606",K$4:K$1500,"&gt;"&amp;K1063)+1,"")))))))</f>
        <v/>
      </c>
      <c r="N1063" s="99">
        <f>IF(OR($C1063="",K1063=""),"",IF(OR(AND($C1063&gt;=1001,$C1063&lt;=1005),AND($C1063&gt;=1101,$C1063&lt;=1105)),COUNTIFS($C$4:$C$1500,"&gt;=1001",$C$4:$C$1500,"&lt;=1005",K$4:K$1500,"&gt;"&amp;K1063)+COUNTIFS($C$4:$C$1500,"&gt;=1101",$C$4:$C$1500,"&lt;=1105",K$4:K$1500,"&gt;"&amp;K1063)+1,""))</f>
        <v/>
      </c>
      <c r="O1063" s="94" t="n"/>
      <c r="P1063" s="94" t="n"/>
      <c r="Q1063" s="94" t="n"/>
      <c r="R1063" s="94" t="n"/>
      <c r="S1063" s="94" t="n"/>
      <c r="T1063" s="99">
        <f>IF(AND(O1063&gt;0,O1063&lt;36),1,IF(AND(O1063&gt;=36,O1063&lt;51),2,IF(AND(O1063&gt;=51,O1063&lt;71),3,IF(AND(O1063&gt;=71,O1063&lt;=100),4,))))</f>
        <v/>
      </c>
      <c r="U1063" s="99">
        <f>IF(AND(P1063&gt;0,P1063&lt;41),1,IF(AND(P1063&gt;=41,P1063&lt;56),2,IF(AND(P1063&gt;=56,P1063&lt;71),3,IF(AND(P1063&gt;=71,P1063&lt;=100),4,))))</f>
        <v/>
      </c>
      <c r="V1063" s="99">
        <f>IF(AND(Q1063&gt;0,Q1063&lt;41),1,IF(AND(Q1063&gt;=41,Q1063&lt;56),2,IF(AND(Q1063&gt;=56,Q1063&lt;71),3,IF(AND(Q1063&gt;=71,Q1063&lt;=100),4,))))</f>
        <v/>
      </c>
      <c r="W1063" s="99">
        <f>IF(AND(R1063&gt;0,R1063&lt;36),1,IF(AND(R1063&gt;=36,R1063&lt;51),2,IF(AND(R1063&gt;=51,R1063&lt;66),3,IF(AND(R1063&gt;=66,R1063&lt;=100),4,))))</f>
        <v/>
      </c>
      <c r="X1063" s="100">
        <f>IF(AND(S1063&gt;0,S1063&lt;37),1,IF(AND(S1063&gt;=37,S1063&lt;58),2,IF(AND(S1063&gt;=58,S1063&lt;71),3,IF(AND(S1063&gt;=71,S1063&lt;=100),4,))))</f>
        <v/>
      </c>
      <c r="Y1063" s="101">
        <f>IF(SUM(AC1063:AG1063)=0, "", ROUND(((AC1063*3+AD1063*3+AE1063*3+AF1063*3+AG1063*1)/13)*5,0))</f>
        <v/>
      </c>
      <c r="Z1063" s="99">
        <f>IF(OR($C1063="",Y1063=""),"",COUNTIFS($C$4:$C$1500,$C1063,Y$4:Y$1500,"&gt;"&amp;Y1063)+1)</f>
        <v/>
      </c>
      <c r="AA1063" s="99">
        <f>IF(OR($C1063="",Y1063=""),"",IF(AND($C1063&gt;=1001,$C1063&lt;=1005),COUNTIFS($C$4:$C$1500,"&gt;=1001",$C$4:$C$1500,"&lt;=1005",Y$4:Y$1500,"&gt;"&amp;Y1063)+1,IF(AND($C1063&gt;=1101,$C1063&lt;=1105),COUNTIFS($C$4:$C$1500,"&gt;=1101",$C$4:$C$1500,"&lt;=1105",Y$4:Y$1500,"&gt;"&amp;Y1063)+1,IF(AND($C1063&gt;=901,$C1063&lt;=905),COUNTIFS($C$4:$C$1500,"&gt;=901",$C$4:$C$1500,"&lt;=905",Y$4:Y$1500,"&gt;"&amp;Y1063)+1,IF(AND($C1063&gt;=801,$C1063&lt;=805),COUNTIFS($C$4:$C$1500,"&gt;=801",$C$4:$C$1500,"&lt;=805",Y$4:Y$1500,"&gt;"&amp;Y1063)+1,IF(AND($C1063&gt;=701,$C1063&lt;=705),COUNTIFS($C$4:$C$1500,"&gt;=701",$C$4:$C$1500,"&lt;=705",Y$4:Y$1500,"&gt;"&amp;Y1063)+1,IF(AND($C1063&gt;=601,$C1063&lt;=606),COUNTIFS($C$4:$C$1500,"&gt;=601",$C$4:$C$1500,"&lt;=606",Y$4:Y$1500,"&gt;"&amp;Y1063)+1,"")))))))</f>
        <v/>
      </c>
      <c r="AB1063" s="99">
        <f>IF(OR($C1063="",Y1063=""),"",IF(OR(AND($C1063&gt;=1001,$C1063&lt;=1005),AND($C1063&gt;=1101,$C1063&lt;=1105)),COUNTIFS($C$4:$C$1500,"&gt;=1001",$C$4:$C$1500,"&lt;=1005",Y$4:Y$1500,"&gt;"&amp;Y1063)+COUNTIFS($C$4:$C$1500,"&gt;=1101",$C$4:$C$1500,"&lt;=1105",Y$4:Y$1500,"&gt;"&amp;Y1063)+1,""))</f>
        <v/>
      </c>
      <c r="AC1063" s="94" t="n">
        <v>38.75</v>
      </c>
      <c r="AD1063" s="94" t="n">
        <v>38.93</v>
      </c>
      <c r="AE1063" s="94" t="n">
        <v>49.5</v>
      </c>
      <c r="AF1063" s="94" t="n">
        <v>30</v>
      </c>
      <c r="AG1063" s="94" t="n">
        <v>21.88</v>
      </c>
      <c r="AH1063" s="99">
        <f>IF(AND(AC1063&gt;0,AC1063&lt;36),1,IF(AND(AC1063&gt;=36,AC1063&lt;51),2,IF(AND(AC1063&gt;=51,AC1063&lt;71),3,IF(AND(AC1063&gt;=71,AC1063&lt;=100),4,))))</f>
        <v/>
      </c>
      <c r="AI1063" s="99">
        <f>IF(AND(AD1063&gt;0,AD1063&lt;41),1,IF(AND(AD1063&gt;=41,AD1063&lt;56),2,IF(AND(AD1063&gt;=56,AD1063&lt;71),3,IF(AND(AD1063&gt;=71,AD1063&lt;=100),4,))))</f>
        <v/>
      </c>
      <c r="AJ1063" s="99">
        <f>IF(AND(AE1063&gt;0,AE1063&lt;41),1,IF(AND(AE1063&gt;=41,AE1063&lt;56),2,IF(AND(AE1063&gt;=56,AE1063&lt;71),3,IF(AND(AE1063&gt;=71,AE1063&lt;=100),4,))))</f>
        <v/>
      </c>
      <c r="AK1063" s="99">
        <f>IF(AND(AF1063&gt;0,AF1063&lt;36),1,IF(AND(AF1063&gt;=36,AF1063&lt;51),2,IF(AND(AF1063&gt;=51,AF1063&lt;66),3,IF(AND(AF1063&gt;=66,AF1063&lt;=100),4,))))</f>
        <v/>
      </c>
      <c r="AL1063" s="100">
        <f>IF(AND(AG1063&gt;0,AG1063&lt;37),1,IF(AND(AG1063&gt;=37,AG1063&lt;58),2,IF(AND(AG1063&gt;=58,AG1063&lt;71),3,IF(AND(AG1063&gt;=71,AG1063&lt;=100),4,))))</f>
        <v/>
      </c>
      <c r="AM1063" s="101">
        <f>IF((Y1063&lt;&gt;"")*(K1063&lt;&gt;""),Y1063-K1063,"")</f>
        <v/>
      </c>
      <c r="AN1063" s="99">
        <f>IF((Z1063&lt;&gt;"")*(L1063&lt;&gt;""),Z1063-L1063,"")</f>
        <v/>
      </c>
      <c r="AO1063" s="99">
        <f>IF((AA1063&lt;&gt;"")*(M1063&lt;&gt;""),AA1063-M1063,"")</f>
        <v/>
      </c>
      <c r="AP1063" s="99">
        <f>IF((AB1063&lt;&gt;"")*(N1063&lt;&gt;""),AB1063-N1063,"")</f>
        <v/>
      </c>
      <c r="AQ1063" s="94">
        <f>IF((AC1063&lt;&gt;"")*(O1063&lt;&gt;""),AC1063-O1063,"")</f>
        <v/>
      </c>
      <c r="AR1063" s="94">
        <f>IF((AD1063&lt;&gt;"")*(P1063&lt;&gt;""),AD1063-P1063,"")</f>
        <v/>
      </c>
      <c r="AS1063" s="94">
        <f>IF((AE1063&lt;&gt;"")*(Q1063&lt;&gt;""),AE1063-Q1063,"")</f>
        <v/>
      </c>
      <c r="AT1063" s="94">
        <f>IF((AF1063&lt;&gt;"")*(R1063&lt;&gt;""),AF1063-R1063,"")</f>
        <v/>
      </c>
      <c r="AU1063" s="94">
        <f>IF((AG1063&lt;&gt;"")*(S1063&lt;&gt;""),AG1063-S1063,"")</f>
        <v/>
      </c>
      <c r="AV1063" s="99">
        <f>IF((AH1063&lt;&gt;"")*(T1063&lt;&gt;""),AH1063-T1063,"")</f>
        <v/>
      </c>
      <c r="AW1063" s="99">
        <f>IF((AI1063&lt;&gt;"")*(U1063&lt;&gt;""),AI1063-U1063,"")</f>
        <v/>
      </c>
      <c r="AX1063" s="99">
        <f>IF((AJ1063&lt;&gt;"")*(V1063&lt;&gt;""),AJ1063-V1063,"")</f>
        <v/>
      </c>
      <c r="AY1063" s="99">
        <f>IF((AK1063&lt;&gt;"")*(W1063&lt;&gt;""),AK1063-W1063,"")</f>
        <v/>
      </c>
      <c r="AZ1063" s="102">
        <f>IF((AL1063&lt;&gt;"")*(X1063&lt;&gt;""),AL1063-X1063,"")</f>
        <v/>
      </c>
      <c r="BA1063" s="50">
        <f>IFERROR(__xludf.dummyfunction("AI(""Actúa como un tutor académico y dirígete personalmente al estudiante "" &amp; I1063 &amp; "" "" &amp; J1063 &amp; "" "" &amp; G1063 &amp; "" "" &amp; H1063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AM1063 &amp; ""'. Diferencias por área: Matemáticas ("" &amp; AQ1063 &amp; ""), Ciencias Natura"&amp;"les ("" &amp; AR1063 &amp; ""), Sociales ("" &amp; AS1063 &amp; ""), Lectura Crítica ("" &amp; AT1063 &amp; "") e Inglés ("" &amp; AU1063 &amp; ""). Variación en posición: grupo ("" &amp; AN1063 &amp; ""), grado ("" &amp; AO1063 &amp; "") y media ("" &amp; AP1063 &amp; ""). Puntajes Primer Simulacro: Global "" &amp; K1063 &amp; "", Mat "" &amp; "&amp;"O4 &amp; "", Cien "" &amp; P1063 &amp; "", Soc "" &amp; Q1063 &amp; "", Lec "" &amp; R1063 &amp; "", Ing "" &amp; S1063 &amp; "". Puntajes Segundo Simulacro: Global "" &amp; Y1063 &amp; "", Mat "" &amp; AC1063 &amp; "", Cien "" &amp; AD1063 &amp; "", Soc "" &amp; AE1063 &amp; "", Lec "" &amp; AF1063 &amp; "", Ing "" &amp; AG1063 &amp; "". Escribe un mensaje motivador"&amp;" y breve (máximo 4 líneas)."")
"),"=AI(""Actúa como un tutor académico y dirígete personalmente al estudiante "" &amp; I1063 &amp; "" "" &amp; J1063 &amp; "" "" &amp; G1063 &amp; "" "" &amp; H1063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AM1063 &amp; ""'. Diferencias por área: Matemáticas ("" &amp; AQ1063 &amp; ""), Ciencias Natur"&amp;"ales ("" &amp; AR1063 &amp; ""), Sociales ("" &amp; AS1063 &amp; ""), Lectura Crítica ("" &amp; AT1063 &amp; "") e Inglés ("" &amp; AU1063 &amp; ""). Variación en posición: grupo ("" &amp; AN1063 &amp; ""), grado ("" &amp; AO1063 &amp; "") y media ("" &amp; AP1063 &amp; ""). Puntajes Primer Simulacro: Global "" &amp; K1063 &amp; "", Mat "" &amp;"&amp;" O1063 &amp; "", Cien "" &amp; P1063 &amp; "", Soc "" &amp; Q1063 &amp; "", Lec "" &amp; R1063 &amp; "", Ing "" &amp; S1063 &amp; "". Puntajes Segundo Simulacro: Global "" &amp; Y1063 &amp; "", Mat "" &amp; AC1063 &amp; "", Cien "" &amp; AD1063 &amp; "", Soc "" &amp; AE1063 &amp; "", Lec "" &amp; AF1063 &amp; "", Ing "" &amp; AG1063 &amp; "". Escribe un mensaje motivado"&amp;"r y breve (máximo 4 líneas)."")
")</f>
        <v/>
      </c>
    </row>
    <row r="1064" ht="15.75" customHeight="1" s="42">
      <c r="A1064" s="93" t="n"/>
      <c r="B1064" s="94" t="inlineStr">
        <is>
          <t>Bachillerato</t>
        </is>
      </c>
      <c r="C1064" s="94" t="n">
        <v>801</v>
      </c>
      <c r="D1064" s="94" t="n"/>
      <c r="E1064" s="95" t="n"/>
      <c r="F1064" s="96">
        <f>TRIM(G1064&amp;" "&amp;H1064&amp;" "&amp;I1064&amp;" "&amp;J1064)</f>
        <v/>
      </c>
      <c r="G1064" s="94" t="inlineStr">
        <is>
          <t>Ariza</t>
        </is>
      </c>
      <c r="H1064" s="94" t="inlineStr">
        <is>
          <t>Arenas</t>
        </is>
      </c>
      <c r="I1064" s="94" t="inlineStr">
        <is>
          <t>Nikoll</t>
        </is>
      </c>
      <c r="J1064" s="97" t="n"/>
      <c r="K1064" s="98">
        <f>IF(SUM(O1064:S1064)=0, "", ROUND(((O1064*3+P1064*3+Q1064*3+R1064*3+S1064*1)/13)*5,0))</f>
        <v/>
      </c>
      <c r="L1064" s="99">
        <f>IF(OR($C1064="",K1064=""),"",COUNTIFS($C$4:$C$1500,$C1064,K$4:K$1500,"&gt;"&amp;K1064)+1)</f>
        <v/>
      </c>
      <c r="M1064" s="99">
        <f>IF(OR($C1064="",K1064=""),"",IF(AND($C1064&gt;=1001,$C1064&lt;=1005),COUNTIFS($C$4:$C$1500,"&gt;=1001",$C$4:$C$1500,"&lt;=1005",K$4:K$1500,"&gt;"&amp;K1064)+1,IF(AND($C1064&gt;=1101,$C1064&lt;=1105),COUNTIFS($C$4:$C$1500,"&gt;=1101",$C$4:$C$1500,"&lt;=1105",K$4:K$1500,"&gt;"&amp;K1064)+1,IF(AND($C1064&gt;=901,$C1064&lt;=905),COUNTIFS($C$4:$C$1500,"&gt;=901",$C$4:$C$1500,"&lt;=905",K$4:K$1500,"&gt;"&amp;K1064)+1,IF(AND($C1064&gt;=801,$C1064&lt;=805),COUNTIFS($C$4:$C$1500,"&gt;=801",$C$4:$C$1500,"&lt;=805",K$4:K$1500,"&gt;"&amp;K1064)+1,IF(AND($C1064&gt;=701,$C1064&lt;=705),COUNTIFS($C$4:$C$1500,"&gt;=701",$C$4:$C$1500,"&lt;=705",K$4:K$1500,"&gt;"&amp;K1064)+1,IF(AND($C1064&gt;=601,$C1064&lt;=606),COUNTIFS($C$4:$C$1500,"&gt;=601",$C$4:$C$1500,"&lt;=606",K$4:K$1500,"&gt;"&amp;K1064)+1,"")))))))</f>
        <v/>
      </c>
      <c r="N1064" s="99">
        <f>IF(OR($C1064="",K1064=""),"",IF(OR(AND($C1064&gt;=1001,$C1064&lt;=1005),AND($C1064&gt;=1101,$C1064&lt;=1105)),COUNTIFS($C$4:$C$1500,"&gt;=1001",$C$4:$C$1500,"&lt;=1005",K$4:K$1500,"&gt;"&amp;K1064)+COUNTIFS($C$4:$C$1500,"&gt;=1101",$C$4:$C$1500,"&lt;=1105",K$4:K$1500,"&gt;"&amp;K1064)+1,""))</f>
        <v/>
      </c>
      <c r="O1064" s="94" t="n"/>
      <c r="P1064" s="94" t="n"/>
      <c r="Q1064" s="94" t="n"/>
      <c r="R1064" s="94" t="n"/>
      <c r="S1064" s="94" t="n"/>
      <c r="T1064" s="99">
        <f>IF(AND(O1064&gt;0,O1064&lt;36),1,IF(AND(O1064&gt;=36,O1064&lt;51),2,IF(AND(O1064&gt;=51,O1064&lt;71),3,IF(AND(O1064&gt;=71,O1064&lt;=100),4,))))</f>
        <v/>
      </c>
      <c r="U1064" s="99">
        <f>IF(AND(P1064&gt;0,P1064&lt;41),1,IF(AND(P1064&gt;=41,P1064&lt;56),2,IF(AND(P1064&gt;=56,P1064&lt;71),3,IF(AND(P1064&gt;=71,P1064&lt;=100),4,))))</f>
        <v/>
      </c>
      <c r="V1064" s="99">
        <f>IF(AND(Q1064&gt;0,Q1064&lt;41),1,IF(AND(Q1064&gt;=41,Q1064&lt;56),2,IF(AND(Q1064&gt;=56,Q1064&lt;71),3,IF(AND(Q1064&gt;=71,Q1064&lt;=100),4,))))</f>
        <v/>
      </c>
      <c r="W1064" s="99">
        <f>IF(AND(R1064&gt;0,R1064&lt;36),1,IF(AND(R1064&gt;=36,R1064&lt;51),2,IF(AND(R1064&gt;=51,R1064&lt;66),3,IF(AND(R1064&gt;=66,R1064&lt;=100),4,))))</f>
        <v/>
      </c>
      <c r="X1064" s="100">
        <f>IF(AND(S1064&gt;0,S1064&lt;37),1,IF(AND(S1064&gt;=37,S1064&lt;58),2,IF(AND(S1064&gt;=58,S1064&lt;71),3,IF(AND(S1064&gt;=71,S1064&lt;=100),4,))))</f>
        <v/>
      </c>
      <c r="Y1064" s="101">
        <f>IF(SUM(AC1064:AG1064)=0, "", ROUND(((AC1064*3+AD1064*3+AE1064*3+AF1064*3+AG1064*1)/13)*5,0))</f>
        <v/>
      </c>
      <c r="Z1064" s="99">
        <f>IF(OR($C1064="",Y1064=""),"",COUNTIFS($C$4:$C$1500,$C1064,Y$4:Y$1500,"&gt;"&amp;Y1064)+1)</f>
        <v/>
      </c>
      <c r="AA1064" s="99">
        <f>IF(OR($C1064="",Y1064=""),"",IF(AND($C1064&gt;=1001,$C1064&lt;=1005),COUNTIFS($C$4:$C$1500,"&gt;=1001",$C$4:$C$1500,"&lt;=1005",Y$4:Y$1500,"&gt;"&amp;Y1064)+1,IF(AND($C1064&gt;=1101,$C1064&lt;=1105),COUNTIFS($C$4:$C$1500,"&gt;=1101",$C$4:$C$1500,"&lt;=1105",Y$4:Y$1500,"&gt;"&amp;Y1064)+1,IF(AND($C1064&gt;=901,$C1064&lt;=905),COUNTIFS($C$4:$C$1500,"&gt;=901",$C$4:$C$1500,"&lt;=905",Y$4:Y$1500,"&gt;"&amp;Y1064)+1,IF(AND($C1064&gt;=801,$C1064&lt;=805),COUNTIFS($C$4:$C$1500,"&gt;=801",$C$4:$C$1500,"&lt;=805",Y$4:Y$1500,"&gt;"&amp;Y1064)+1,IF(AND($C1064&gt;=701,$C1064&lt;=705),COUNTIFS($C$4:$C$1500,"&gt;=701",$C$4:$C$1500,"&lt;=705",Y$4:Y$1500,"&gt;"&amp;Y1064)+1,IF(AND($C1064&gt;=601,$C1064&lt;=606),COUNTIFS($C$4:$C$1500,"&gt;=601",$C$4:$C$1500,"&lt;=606",Y$4:Y$1500,"&gt;"&amp;Y1064)+1,"")))))))</f>
        <v/>
      </c>
      <c r="AB1064" s="99">
        <f>IF(OR($C1064="",Y1064=""),"",IF(OR(AND($C1064&gt;=1001,$C1064&lt;=1005),AND($C1064&gt;=1101,$C1064&lt;=1105)),COUNTIFS($C$4:$C$1500,"&gt;=1001",$C$4:$C$1500,"&lt;=1005",Y$4:Y$1500,"&gt;"&amp;Y1064)+COUNTIFS($C$4:$C$1500,"&gt;=1101",$C$4:$C$1500,"&lt;=1105",Y$4:Y$1500,"&gt;"&amp;Y1064)+1,""))</f>
        <v/>
      </c>
      <c r="AC1064" s="94" t="n">
        <v>30</v>
      </c>
      <c r="AD1064" s="94" t="n">
        <v>58.27</v>
      </c>
      <c r="AE1064" s="94" t="n">
        <v>63</v>
      </c>
      <c r="AF1064" s="94" t="n">
        <v>74.38</v>
      </c>
      <c r="AG1064" s="94" t="n">
        <v>81.45999999999999</v>
      </c>
      <c r="AH1064" s="99">
        <f>IF(AND(AC1064&gt;0,AC1064&lt;36),1,IF(AND(AC1064&gt;=36,AC1064&lt;51),2,IF(AND(AC1064&gt;=51,AC1064&lt;71),3,IF(AND(AC1064&gt;=71,AC1064&lt;=100),4,))))</f>
        <v/>
      </c>
      <c r="AI1064" s="99">
        <f>IF(AND(AD1064&gt;0,AD1064&lt;41),1,IF(AND(AD1064&gt;=41,AD1064&lt;56),2,IF(AND(AD1064&gt;=56,AD1064&lt;71),3,IF(AND(AD1064&gt;=71,AD1064&lt;=100),4,))))</f>
        <v/>
      </c>
      <c r="AJ1064" s="99">
        <f>IF(AND(AE1064&gt;0,AE1064&lt;41),1,IF(AND(AE1064&gt;=41,AE1064&lt;56),2,IF(AND(AE1064&gt;=56,AE1064&lt;71),3,IF(AND(AE1064&gt;=71,AE1064&lt;=100),4,))))</f>
        <v/>
      </c>
      <c r="AK1064" s="99">
        <f>IF(AND(AF1064&gt;0,AF1064&lt;36),1,IF(AND(AF1064&gt;=36,AF1064&lt;51),2,IF(AND(AF1064&gt;=51,AF1064&lt;66),3,IF(AND(AF1064&gt;=66,AF1064&lt;=100),4,))))</f>
        <v/>
      </c>
      <c r="AL1064" s="100">
        <f>IF(AND(AG1064&gt;0,AG1064&lt;37),1,IF(AND(AG1064&gt;=37,AG1064&lt;58),2,IF(AND(AG1064&gt;=58,AG1064&lt;71),3,IF(AND(AG1064&gt;=71,AG1064&lt;=100),4,))))</f>
        <v/>
      </c>
      <c r="AM1064" s="101">
        <f>IF((Y1064&lt;&gt;"")*(K1064&lt;&gt;""),Y1064-K1064,"")</f>
        <v/>
      </c>
      <c r="AN1064" s="99">
        <f>IF((Z1064&lt;&gt;"")*(L1064&lt;&gt;""),Z1064-L1064,"")</f>
        <v/>
      </c>
      <c r="AO1064" s="99">
        <f>IF((AA1064&lt;&gt;"")*(M1064&lt;&gt;""),AA1064-M1064,"")</f>
        <v/>
      </c>
      <c r="AP1064" s="99">
        <f>IF((AB1064&lt;&gt;"")*(N1064&lt;&gt;""),AB1064-N1064,"")</f>
        <v/>
      </c>
      <c r="AQ1064" s="94">
        <f>IF((AC1064&lt;&gt;"")*(O1064&lt;&gt;""),AC1064-O1064,"")</f>
        <v/>
      </c>
      <c r="AR1064" s="94">
        <f>IF((AD1064&lt;&gt;"")*(P1064&lt;&gt;""),AD1064-P1064,"")</f>
        <v/>
      </c>
      <c r="AS1064" s="94">
        <f>IF((AE1064&lt;&gt;"")*(Q1064&lt;&gt;""),AE1064-Q1064,"")</f>
        <v/>
      </c>
      <c r="AT1064" s="94">
        <f>IF((AF1064&lt;&gt;"")*(R1064&lt;&gt;""),AF1064-R1064,"")</f>
        <v/>
      </c>
      <c r="AU1064" s="94">
        <f>IF((AG1064&lt;&gt;"")*(S1064&lt;&gt;""),AG1064-S1064,"")</f>
        <v/>
      </c>
      <c r="AV1064" s="99">
        <f>IF((AH1064&lt;&gt;"")*(T1064&lt;&gt;""),AH1064-T1064,"")</f>
        <v/>
      </c>
      <c r="AW1064" s="99">
        <f>IF((AI1064&lt;&gt;"")*(U1064&lt;&gt;""),AI1064-U1064,"")</f>
        <v/>
      </c>
      <c r="AX1064" s="99">
        <f>IF((AJ1064&lt;&gt;"")*(V1064&lt;&gt;""),AJ1064-V1064,"")</f>
        <v/>
      </c>
      <c r="AY1064" s="99">
        <f>IF((AK1064&lt;&gt;"")*(W1064&lt;&gt;""),AK1064-W1064,"")</f>
        <v/>
      </c>
      <c r="AZ1064" s="102">
        <f>IF((AL1064&lt;&gt;"")*(X1064&lt;&gt;""),AL1064-X1064,"")</f>
        <v/>
      </c>
      <c r="BA1064" s="50">
        <f>IFERROR(__xludf.dummyfunction("AI(""Actúa como un tutor académico y dirígete personalmente al estudiante "" &amp; I1064 &amp; "" "" &amp; J1064 &amp; "" "" &amp; G1064 &amp; "" "" &amp; H1064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AM1064 &amp; ""'. Diferencias por área: Matemáticas ("" &amp; AQ1064 &amp; ""), Ciencias Natura"&amp;"les ("" &amp; AR1064 &amp; ""), Sociales ("" &amp; AS1064 &amp; ""), Lectura Crítica ("" &amp; AT1064 &amp; "") e Inglés ("" &amp; AU1064 &amp; ""). Variación en posición: grupo ("" &amp; AN1064 &amp; ""), grado ("" &amp; AO1064 &amp; "") y media ("" &amp; AP1064 &amp; ""). Puntajes Primer Simulacro: Global "" &amp; K1064 &amp; "", Mat "" &amp; "&amp;"O4 &amp; "", Cien "" &amp; P1064 &amp; "", Soc "" &amp; Q1064 &amp; "", Lec "" &amp; R1064 &amp; "", Ing "" &amp; S1064 &amp; "". Puntajes Segundo Simulacro: Global "" &amp; Y1064 &amp; "", Mat "" &amp; AC1064 &amp; "", Cien "" &amp; AD1064 &amp; "", Soc "" &amp; AE1064 &amp; "", Lec "" &amp; AF1064 &amp; "", Ing "" &amp; AG1064 &amp; "". Escribe un mensaje motivador"&amp;" y breve (máximo 4 líneas)."")
"),"=AI(""Actúa como un tutor académico y dirígete personalmente al estudiante "" &amp; I1064 &amp; "" "" &amp; J1064 &amp; "" "" &amp; G1064 &amp; "" "" &amp; H1064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AM1064 &amp; ""'. Diferencias por área: Matemáticas ("" &amp; AQ1064 &amp; ""), Ciencias Natur"&amp;"ales ("" &amp; AR1064 &amp; ""), Sociales ("" &amp; AS1064 &amp; ""), Lectura Crítica ("" &amp; AT1064 &amp; "") e Inglés ("" &amp; AU1064 &amp; ""). Variación en posición: grupo ("" &amp; AN1064 &amp; ""), grado ("" &amp; AO1064 &amp; "") y media ("" &amp; AP1064 &amp; ""). Puntajes Primer Simulacro: Global "" &amp; K1064 &amp; "", Mat "" &amp;"&amp;" O1064 &amp; "", Cien "" &amp; P1064 &amp; "", Soc "" &amp; Q1064 &amp; "", Lec "" &amp; R1064 &amp; "", Ing "" &amp; S1064 &amp; "". Puntajes Segundo Simulacro: Global "" &amp; Y1064 &amp; "", Mat "" &amp; AC1064 &amp; "", Cien "" &amp; AD1064 &amp; "", Soc "" &amp; AE1064 &amp; "", Lec "" &amp; AF1064 &amp; "", Ing "" &amp; AG1064 &amp; "". Escribe un mensaje motivado"&amp;"r y breve (máximo 4 líneas)."")
")</f>
        <v/>
      </c>
    </row>
    <row r="1065" ht="15.75" customHeight="1" s="42">
      <c r="A1065" s="93" t="n"/>
      <c r="B1065" s="94" t="inlineStr">
        <is>
          <t>Bachillerato</t>
        </is>
      </c>
      <c r="C1065" s="94" t="n">
        <v>801</v>
      </c>
      <c r="D1065" s="94" t="n"/>
      <c r="E1065" s="95" t="n"/>
      <c r="F1065" s="96">
        <f>TRIM(G1065&amp;" "&amp;H1065&amp;" "&amp;I1065&amp;" "&amp;J1065)</f>
        <v/>
      </c>
      <c r="G1065" s="117" t="inlineStr">
        <is>
          <t>Cartagena</t>
        </is>
      </c>
      <c r="H1065" s="117" t="inlineStr">
        <is>
          <t>De Hoyos</t>
        </is>
      </c>
      <c r="I1065" s="117" t="inlineStr">
        <is>
          <t>Jose</t>
        </is>
      </c>
      <c r="J1065" s="118" t="inlineStr">
        <is>
          <t>Fernando</t>
        </is>
      </c>
      <c r="K1065" s="98">
        <f>IF(SUM(O1065:S1065)=0, "", ROUND(((O1065*3+P1065*3+Q1065*3+R1065*3+S1065*1)/13)*5,0))</f>
        <v/>
      </c>
      <c r="L1065" s="99">
        <f>IF(OR($C1065="",K1065=""),"",COUNTIFS($C$4:$C$1500,$C1065,K$4:K$1500,"&gt;"&amp;K1065)+1)</f>
        <v/>
      </c>
      <c r="M1065" s="99">
        <f>IF(OR($C1065="",K1065=""),"",IF(AND($C1065&gt;=1001,$C1065&lt;=1005),COUNTIFS($C$4:$C$1500,"&gt;=1001",$C$4:$C$1500,"&lt;=1005",K$4:K$1500,"&gt;"&amp;K1065)+1,IF(AND($C1065&gt;=1101,$C1065&lt;=1105),COUNTIFS($C$4:$C$1500,"&gt;=1101",$C$4:$C$1500,"&lt;=1105",K$4:K$1500,"&gt;"&amp;K1065)+1,IF(AND($C1065&gt;=901,$C1065&lt;=905),COUNTIFS($C$4:$C$1500,"&gt;=901",$C$4:$C$1500,"&lt;=905",K$4:K$1500,"&gt;"&amp;K1065)+1,IF(AND($C1065&gt;=801,$C1065&lt;=805),COUNTIFS($C$4:$C$1500,"&gt;=801",$C$4:$C$1500,"&lt;=805",K$4:K$1500,"&gt;"&amp;K1065)+1,IF(AND($C1065&gt;=701,$C1065&lt;=705),COUNTIFS($C$4:$C$1500,"&gt;=701",$C$4:$C$1500,"&lt;=705",K$4:K$1500,"&gt;"&amp;K1065)+1,IF(AND($C1065&gt;=601,$C1065&lt;=606),COUNTIFS($C$4:$C$1500,"&gt;=601",$C$4:$C$1500,"&lt;=606",K$4:K$1500,"&gt;"&amp;K1065)+1,"")))))))</f>
        <v/>
      </c>
      <c r="N1065" s="99">
        <f>IF(OR($C1065="",K1065=""),"",IF(OR(AND($C1065&gt;=1001,$C1065&lt;=1005),AND($C1065&gt;=1101,$C1065&lt;=1105)),COUNTIFS($C$4:$C$1500,"&gt;=1001",$C$4:$C$1500,"&lt;=1005",K$4:K$1500,"&gt;"&amp;K1065)+COUNTIFS($C$4:$C$1500,"&gt;=1101",$C$4:$C$1500,"&lt;=1105",K$4:K$1500,"&gt;"&amp;K1065)+1,""))</f>
        <v/>
      </c>
      <c r="O1065" s="94" t="n"/>
      <c r="P1065" s="94" t="n"/>
      <c r="Q1065" s="94" t="n"/>
      <c r="R1065" s="94" t="n"/>
      <c r="S1065" s="94" t="n"/>
      <c r="T1065" s="99">
        <f>IF(AND(O1065&gt;0,O1065&lt;36),1,IF(AND(O1065&gt;=36,O1065&lt;51),2,IF(AND(O1065&gt;=51,O1065&lt;71),3,IF(AND(O1065&gt;=71,O1065&lt;=100),4,))))</f>
        <v/>
      </c>
      <c r="U1065" s="99">
        <f>IF(AND(P1065&gt;0,P1065&lt;41),1,IF(AND(P1065&gt;=41,P1065&lt;56),2,IF(AND(P1065&gt;=56,P1065&lt;71),3,IF(AND(P1065&gt;=71,P1065&lt;=100),4,))))</f>
        <v/>
      </c>
      <c r="V1065" s="99">
        <f>IF(AND(Q1065&gt;0,Q1065&lt;41),1,IF(AND(Q1065&gt;=41,Q1065&lt;56),2,IF(AND(Q1065&gt;=56,Q1065&lt;71),3,IF(AND(Q1065&gt;=71,Q1065&lt;=100),4,))))</f>
        <v/>
      </c>
      <c r="W1065" s="99">
        <f>IF(AND(R1065&gt;0,R1065&lt;36),1,IF(AND(R1065&gt;=36,R1065&lt;51),2,IF(AND(R1065&gt;=51,R1065&lt;66),3,IF(AND(R1065&gt;=66,R1065&lt;=100),4,))))</f>
        <v/>
      </c>
      <c r="X1065" s="100">
        <f>IF(AND(S1065&gt;0,S1065&lt;37),1,IF(AND(S1065&gt;=37,S1065&lt;58),2,IF(AND(S1065&gt;=58,S1065&lt;71),3,IF(AND(S1065&gt;=71,S1065&lt;=100),4,))))</f>
        <v/>
      </c>
      <c r="Y1065" s="101">
        <f>IF(SUM(AC1065:AG1065)=0, "", ROUND(((AC1065*3+AD1065*3+AE1065*3+AF1065*3+AG1065*1)/13)*5,0))</f>
        <v/>
      </c>
      <c r="Z1065" s="99">
        <f>IF(OR($C1065="",Y1065=""),"",COUNTIFS($C$4:$C$1500,$C1065,Y$4:Y$1500,"&gt;"&amp;Y1065)+1)</f>
        <v/>
      </c>
      <c r="AA1065" s="99">
        <f>IF(OR($C1065="",Y1065=""),"",IF(AND($C1065&gt;=1001,$C1065&lt;=1005),COUNTIFS($C$4:$C$1500,"&gt;=1001",$C$4:$C$1500,"&lt;=1005",Y$4:Y$1500,"&gt;"&amp;Y1065)+1,IF(AND($C1065&gt;=1101,$C1065&lt;=1105),COUNTIFS($C$4:$C$1500,"&gt;=1101",$C$4:$C$1500,"&lt;=1105",Y$4:Y$1500,"&gt;"&amp;Y1065)+1,IF(AND($C1065&gt;=901,$C1065&lt;=905),COUNTIFS($C$4:$C$1500,"&gt;=901",$C$4:$C$1500,"&lt;=905",Y$4:Y$1500,"&gt;"&amp;Y1065)+1,IF(AND($C1065&gt;=801,$C1065&lt;=805),COUNTIFS($C$4:$C$1500,"&gt;=801",$C$4:$C$1500,"&lt;=805",Y$4:Y$1500,"&gt;"&amp;Y1065)+1,IF(AND($C1065&gt;=701,$C1065&lt;=705),COUNTIFS($C$4:$C$1500,"&gt;=701",$C$4:$C$1500,"&lt;=705",Y$4:Y$1500,"&gt;"&amp;Y1065)+1,IF(AND($C1065&gt;=601,$C1065&lt;=606),COUNTIFS($C$4:$C$1500,"&gt;=601",$C$4:$C$1500,"&lt;=606",Y$4:Y$1500,"&gt;"&amp;Y1065)+1,"")))))))</f>
        <v/>
      </c>
      <c r="AB1065" s="99">
        <f>IF(OR($C1065="",Y1065=""),"",IF(OR(AND($C1065&gt;=1001,$C1065&lt;=1005),AND($C1065&gt;=1101,$C1065&lt;=1105)),COUNTIFS($C$4:$C$1500,"&gt;=1001",$C$4:$C$1500,"&lt;=1005",Y$4:Y$1500,"&gt;"&amp;Y1065)+COUNTIFS($C$4:$C$1500,"&gt;=1101",$C$4:$C$1500,"&lt;=1105",Y$4:Y$1500,"&gt;"&amp;Y1065)+1,""))</f>
        <v/>
      </c>
      <c r="AC1065" s="94" t="n">
        <v>54</v>
      </c>
      <c r="AD1065" s="94" t="n">
        <v>74.31999999999999</v>
      </c>
      <c r="AE1065" s="94" t="n">
        <v>84.13</v>
      </c>
      <c r="AF1065" s="94" t="n">
        <v>61.25</v>
      </c>
      <c r="AG1065" s="94" t="n">
        <v>62.29</v>
      </c>
      <c r="AH1065" s="99">
        <f>IF(AND(AC1065&gt;0,AC1065&lt;36),1,IF(AND(AC1065&gt;=36,AC1065&lt;51),2,IF(AND(AC1065&gt;=51,AC1065&lt;71),3,IF(AND(AC1065&gt;=71,AC1065&lt;=100),4,))))</f>
        <v/>
      </c>
      <c r="AI1065" s="99">
        <f>IF(AND(AD1065&gt;0,AD1065&lt;41),1,IF(AND(AD1065&gt;=41,AD1065&lt;56),2,IF(AND(AD1065&gt;=56,AD1065&lt;71),3,IF(AND(AD1065&gt;=71,AD1065&lt;=100),4,))))</f>
        <v/>
      </c>
      <c r="AJ1065" s="99">
        <f>IF(AND(AE1065&gt;0,AE1065&lt;41),1,IF(AND(AE1065&gt;=41,AE1065&lt;56),2,IF(AND(AE1065&gt;=56,AE1065&lt;71),3,IF(AND(AE1065&gt;=71,AE1065&lt;=100),4,))))</f>
        <v/>
      </c>
      <c r="AK1065" s="99">
        <f>IF(AND(AF1065&gt;0,AF1065&lt;36),1,IF(AND(AF1065&gt;=36,AF1065&lt;51),2,IF(AND(AF1065&gt;=51,AF1065&lt;66),3,IF(AND(AF1065&gt;=66,AF1065&lt;=100),4,))))</f>
        <v/>
      </c>
      <c r="AL1065" s="100">
        <f>IF(AND(AG1065&gt;0,AG1065&lt;37),1,IF(AND(AG1065&gt;=37,AG1065&lt;58),2,IF(AND(AG1065&gt;=58,AG1065&lt;71),3,IF(AND(AG1065&gt;=71,AG1065&lt;=100),4,))))</f>
        <v/>
      </c>
      <c r="AM1065" s="101">
        <f>IF((Y1065&lt;&gt;"")*(K1065&lt;&gt;""),Y1065-K1065,"")</f>
        <v/>
      </c>
      <c r="AN1065" s="99">
        <f>IF((Z1065&lt;&gt;"")*(L1065&lt;&gt;""),Z1065-L1065,"")</f>
        <v/>
      </c>
      <c r="AO1065" s="99">
        <f>IF((AA1065&lt;&gt;"")*(M1065&lt;&gt;""),AA1065-M1065,"")</f>
        <v/>
      </c>
      <c r="AP1065" s="99">
        <f>IF((AB1065&lt;&gt;"")*(N1065&lt;&gt;""),AB1065-N1065,"")</f>
        <v/>
      </c>
      <c r="AQ1065" s="94">
        <f>IF((AC1065&lt;&gt;"")*(O1065&lt;&gt;""),AC1065-O1065,"")</f>
        <v/>
      </c>
      <c r="AR1065" s="94">
        <f>IF((AD1065&lt;&gt;"")*(P1065&lt;&gt;""),AD1065-P1065,"")</f>
        <v/>
      </c>
      <c r="AS1065" s="94">
        <f>IF((AE1065&lt;&gt;"")*(Q1065&lt;&gt;""),AE1065-Q1065,"")</f>
        <v/>
      </c>
      <c r="AT1065" s="94">
        <f>IF((AF1065&lt;&gt;"")*(R1065&lt;&gt;""),AF1065-R1065,"")</f>
        <v/>
      </c>
      <c r="AU1065" s="94">
        <f>IF((AG1065&lt;&gt;"")*(S1065&lt;&gt;""),AG1065-S1065,"")</f>
        <v/>
      </c>
      <c r="AV1065" s="99">
        <f>IF((AH1065&lt;&gt;"")*(T1065&lt;&gt;""),AH1065-T1065,"")</f>
        <v/>
      </c>
      <c r="AW1065" s="99">
        <f>IF((AI1065&lt;&gt;"")*(U1065&lt;&gt;""),AI1065-U1065,"")</f>
        <v/>
      </c>
      <c r="AX1065" s="99">
        <f>IF((AJ1065&lt;&gt;"")*(V1065&lt;&gt;""),AJ1065-V1065,"")</f>
        <v/>
      </c>
      <c r="AY1065" s="99">
        <f>IF((AK1065&lt;&gt;"")*(W1065&lt;&gt;""),AK1065-W1065,"")</f>
        <v/>
      </c>
      <c r="AZ1065" s="102">
        <f>IF((AL1065&lt;&gt;"")*(X1065&lt;&gt;""),AL1065-X1065,"")</f>
        <v/>
      </c>
      <c r="BA1065" s="50">
        <f>IFERROR(__xludf.dummyfunction("AI(""Actúa como un tutor académico y dirígete personalmente al estudiante "" &amp; I1065 &amp; "" "" &amp; J1065 &amp; "" "" &amp; G1065 &amp; "" "" &amp; H1065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AM1065 &amp; ""'. Diferencias por área: Matemáticas ("" &amp; AQ1065 &amp; ""), Ciencias Natura"&amp;"les ("" &amp; AR1065 &amp; ""), Sociales ("" &amp; AS1065 &amp; ""), Lectura Crítica ("" &amp; AT1065 &amp; "") e Inglés ("" &amp; AU1065 &amp; ""). Variación en posición: grupo ("" &amp; AN1065 &amp; ""), grado ("" &amp; AO1065 &amp; "") y media ("" &amp; AP1065 &amp; ""). Puntajes Primer Simulacro: Global "" &amp; K1065 &amp; "", Mat "" &amp; "&amp;"O4 &amp; "", Cien "" &amp; P1065 &amp; "", Soc "" &amp; Q1065 &amp; "", Lec "" &amp; R1065 &amp; "", Ing "" &amp; S1065 &amp; "". Puntajes Segundo Simulacro: Global "" &amp; Y1065 &amp; "", Mat "" &amp; AC1065 &amp; "", Cien "" &amp; AD1065 &amp; "", Soc "" &amp; AE1065 &amp; "", Lec "" &amp; AF1065 &amp; "", Ing "" &amp; AG1065 &amp; "". Escribe un mensaje motivador"&amp;" y breve (máximo 4 líneas)."")
"),"=AI(""Actúa como un tutor académico y dirígete personalmente al estudiante "" &amp; I1065 &amp; "" "" &amp; J1065 &amp; "" "" &amp; G1065 &amp; "" "" &amp; H1065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AM1065 &amp; ""'. Diferencias por área: Matemáticas ("" &amp; AQ1065 &amp; ""), Ciencias Natur"&amp;"ales ("" &amp; AR1065 &amp; ""), Sociales ("" &amp; AS1065 &amp; ""), Lectura Crítica ("" &amp; AT1065 &amp; "") e Inglés ("" &amp; AU1065 &amp; ""). Variación en posición: grupo ("" &amp; AN1065 &amp; ""), grado ("" &amp; AO1065 &amp; "") y media ("" &amp; AP1065 &amp; ""). Puntajes Primer Simulacro: Global "" &amp; K1065 &amp; "", Mat "" &amp;"&amp;" O1065 &amp; "", Cien "" &amp; P1065 &amp; "", Soc "" &amp; Q1065 &amp; "", Lec "" &amp; R1065 &amp; "", Ing "" &amp; S1065 &amp; "". Puntajes Segundo Simulacro: Global "" &amp; Y1065 &amp; "", Mat "" &amp; AC1065 &amp; "", Cien "" &amp; AD1065 &amp; "", Soc "" &amp; AE1065 &amp; "", Lec "" &amp; AF1065 &amp; "", Ing "" &amp; AG1065 &amp; "". Escribe un mensaje motivado"&amp;"r y breve (máximo 4 líneas)."")
")</f>
        <v/>
      </c>
    </row>
    <row r="1066" ht="15.75" customHeight="1" s="42">
      <c r="A1066" s="93" t="n"/>
      <c r="B1066" s="94" t="inlineStr">
        <is>
          <t>Bachillerato</t>
        </is>
      </c>
      <c r="C1066" s="94" t="n">
        <v>803</v>
      </c>
      <c r="D1066" s="94" t="n"/>
      <c r="E1066" s="95" t="n"/>
      <c r="F1066" s="96">
        <f>TRIM(G1066&amp;" "&amp;H1066&amp;" "&amp;I1066&amp;" "&amp;J1066)</f>
        <v/>
      </c>
      <c r="G1066" s="94" t="inlineStr">
        <is>
          <t>Cadavid</t>
        </is>
      </c>
      <c r="H1066" s="94" t="inlineStr">
        <is>
          <t>Gomez</t>
        </is>
      </c>
      <c r="I1066" s="94" t="inlineStr">
        <is>
          <t>Yuliana</t>
        </is>
      </c>
      <c r="J1066" s="97" t="n"/>
      <c r="K1066" s="98">
        <f>IF(SUM(O1066:S1066)=0, "", ROUND(((O1066*3+P1066*3+Q1066*3+R1066*3+S1066*1)/13)*5,0))</f>
        <v/>
      </c>
      <c r="L1066" s="99">
        <f>IF(OR($C1066="",K1066=""),"",COUNTIFS($C$4:$C$1500,$C1066,K$4:K$1500,"&gt;"&amp;K1066)+1)</f>
        <v/>
      </c>
      <c r="M1066" s="99">
        <f>IF(OR($C1066="",K1066=""),"",IF(AND($C1066&gt;=1001,$C1066&lt;=1005),COUNTIFS($C$4:$C$1500,"&gt;=1001",$C$4:$C$1500,"&lt;=1005",K$4:K$1500,"&gt;"&amp;K1066)+1,IF(AND($C1066&gt;=1101,$C1066&lt;=1105),COUNTIFS($C$4:$C$1500,"&gt;=1101",$C$4:$C$1500,"&lt;=1105",K$4:K$1500,"&gt;"&amp;K1066)+1,IF(AND($C1066&gt;=901,$C1066&lt;=905),COUNTIFS($C$4:$C$1500,"&gt;=901",$C$4:$C$1500,"&lt;=905",K$4:K$1500,"&gt;"&amp;K1066)+1,IF(AND($C1066&gt;=801,$C1066&lt;=805),COUNTIFS($C$4:$C$1500,"&gt;=801",$C$4:$C$1500,"&lt;=805",K$4:K$1500,"&gt;"&amp;K1066)+1,IF(AND($C1066&gt;=701,$C1066&lt;=705),COUNTIFS($C$4:$C$1500,"&gt;=701",$C$4:$C$1500,"&lt;=705",K$4:K$1500,"&gt;"&amp;K1066)+1,IF(AND($C1066&gt;=601,$C1066&lt;=606),COUNTIFS($C$4:$C$1500,"&gt;=601",$C$4:$C$1500,"&lt;=606",K$4:K$1500,"&gt;"&amp;K1066)+1,"")))))))</f>
        <v/>
      </c>
      <c r="N1066" s="99">
        <f>IF(OR($C1066="",K1066=""),"",IF(OR(AND($C1066&gt;=1001,$C1066&lt;=1005),AND($C1066&gt;=1101,$C1066&lt;=1105)),COUNTIFS($C$4:$C$1500,"&gt;=1001",$C$4:$C$1500,"&lt;=1005",K$4:K$1500,"&gt;"&amp;K1066)+COUNTIFS($C$4:$C$1500,"&gt;=1101",$C$4:$C$1500,"&lt;=1105",K$4:K$1500,"&gt;"&amp;K1066)+1,""))</f>
        <v/>
      </c>
      <c r="O1066" s="94" t="n"/>
      <c r="P1066" s="94" t="n"/>
      <c r="Q1066" s="94" t="n"/>
      <c r="R1066" s="94" t="n"/>
      <c r="S1066" s="94" t="n"/>
      <c r="T1066" s="99">
        <f>IF(AND(O1066&gt;0,O1066&lt;36),1,IF(AND(O1066&gt;=36,O1066&lt;51),2,IF(AND(O1066&gt;=51,O1066&lt;71),3,IF(AND(O1066&gt;=71,O1066&lt;=100),4,))))</f>
        <v/>
      </c>
      <c r="U1066" s="99">
        <f>IF(AND(P1066&gt;0,P1066&lt;41),1,IF(AND(P1066&gt;=41,P1066&lt;56),2,IF(AND(P1066&gt;=56,P1066&lt;71),3,IF(AND(P1066&gt;=71,P1066&lt;=100),4,))))</f>
        <v/>
      </c>
      <c r="V1066" s="99">
        <f>IF(AND(Q1066&gt;0,Q1066&lt;41),1,IF(AND(Q1066&gt;=41,Q1066&lt;56),2,IF(AND(Q1066&gt;=56,Q1066&lt;71),3,IF(AND(Q1066&gt;=71,Q1066&lt;=100),4,))))</f>
        <v/>
      </c>
      <c r="W1066" s="99">
        <f>IF(AND(R1066&gt;0,R1066&lt;36),1,IF(AND(R1066&gt;=36,R1066&lt;51),2,IF(AND(R1066&gt;=51,R1066&lt;66),3,IF(AND(R1066&gt;=66,R1066&lt;=100),4,))))</f>
        <v/>
      </c>
      <c r="X1066" s="100">
        <f>IF(AND(S1066&gt;0,S1066&lt;37),1,IF(AND(S1066&gt;=37,S1066&lt;58),2,IF(AND(S1066&gt;=58,S1066&lt;71),3,IF(AND(S1066&gt;=71,S1066&lt;=100),4,))))</f>
        <v/>
      </c>
      <c r="Y1066" s="101">
        <f>IF(SUM(AC1066:AG1066)=0, "", ROUND(((AC1066*3+AD1066*3+AE1066*3+AF1066*3+AG1066*1)/13)*5,0))</f>
        <v/>
      </c>
      <c r="Z1066" s="99">
        <f>IF(OR($C1066="",Y1066=""),"",COUNTIFS($C$4:$C$1500,$C1066,Y$4:Y$1500,"&gt;"&amp;Y1066)+1)</f>
        <v/>
      </c>
      <c r="AA1066" s="99">
        <f>IF(OR($C1066="",Y1066=""),"",IF(AND($C1066&gt;=1001,$C1066&lt;=1005),COUNTIFS($C$4:$C$1500,"&gt;=1001",$C$4:$C$1500,"&lt;=1005",Y$4:Y$1500,"&gt;"&amp;Y1066)+1,IF(AND($C1066&gt;=1101,$C1066&lt;=1105),COUNTIFS($C$4:$C$1500,"&gt;=1101",$C$4:$C$1500,"&lt;=1105",Y$4:Y$1500,"&gt;"&amp;Y1066)+1,IF(AND($C1066&gt;=901,$C1066&lt;=905),COUNTIFS($C$4:$C$1500,"&gt;=901",$C$4:$C$1500,"&lt;=905",Y$4:Y$1500,"&gt;"&amp;Y1066)+1,IF(AND($C1066&gt;=801,$C1066&lt;=805),COUNTIFS($C$4:$C$1500,"&gt;=801",$C$4:$C$1500,"&lt;=805",Y$4:Y$1500,"&gt;"&amp;Y1066)+1,IF(AND($C1066&gt;=701,$C1066&lt;=705),COUNTIFS($C$4:$C$1500,"&gt;=701",$C$4:$C$1500,"&lt;=705",Y$4:Y$1500,"&gt;"&amp;Y1066)+1,IF(AND($C1066&gt;=601,$C1066&lt;=606),COUNTIFS($C$4:$C$1500,"&gt;=601",$C$4:$C$1500,"&lt;=606",Y$4:Y$1500,"&gt;"&amp;Y1066)+1,"")))))))</f>
        <v/>
      </c>
      <c r="AB1066" s="99">
        <f>IF(OR($C1066="",Y1066=""),"",IF(OR(AND($C1066&gt;=1001,$C1066&lt;=1005),AND($C1066&gt;=1101,$C1066&lt;=1105)),COUNTIFS($C$4:$C$1500,"&gt;=1001",$C$4:$C$1500,"&lt;=1005",Y$4:Y$1500,"&gt;"&amp;Y1066)+COUNTIFS($C$4:$C$1500,"&gt;=1101",$C$4:$C$1500,"&lt;=1105",Y$4:Y$1500,"&gt;"&amp;Y1066)+1,""))</f>
        <v/>
      </c>
      <c r="AC1066" s="94" t="n">
        <v>48.75</v>
      </c>
      <c r="AD1066" s="94" t="n">
        <v>60.12</v>
      </c>
      <c r="AE1066" s="94" t="n">
        <v>51</v>
      </c>
      <c r="AF1066" s="94" t="n">
        <v>61.25</v>
      </c>
      <c r="AG1066" s="94" t="n">
        <v>36.67</v>
      </c>
      <c r="AH1066" s="99">
        <f>IF(AND(AC1066&gt;0,AC1066&lt;36),1,IF(AND(AC1066&gt;=36,AC1066&lt;51),2,IF(AND(AC1066&gt;=51,AC1066&lt;71),3,IF(AND(AC1066&gt;=71,AC1066&lt;=100),4,))))</f>
        <v/>
      </c>
      <c r="AI1066" s="99">
        <f>IF(AND(AD1066&gt;0,AD1066&lt;41),1,IF(AND(AD1066&gt;=41,AD1066&lt;56),2,IF(AND(AD1066&gt;=56,AD1066&lt;71),3,IF(AND(AD1066&gt;=71,AD1066&lt;=100),4,))))</f>
        <v/>
      </c>
      <c r="AJ1066" s="99">
        <f>IF(AND(AE1066&gt;0,AE1066&lt;41),1,IF(AND(AE1066&gt;=41,AE1066&lt;56),2,IF(AND(AE1066&gt;=56,AE1066&lt;71),3,IF(AND(AE1066&gt;=71,AE1066&lt;=100),4,))))</f>
        <v/>
      </c>
      <c r="AK1066" s="99">
        <f>IF(AND(AF1066&gt;0,AF1066&lt;36),1,IF(AND(AF1066&gt;=36,AF1066&lt;51),2,IF(AND(AF1066&gt;=51,AF1066&lt;66),3,IF(AND(AF1066&gt;=66,AF1066&lt;=100),4,))))</f>
        <v/>
      </c>
      <c r="AL1066" s="100">
        <f>IF(AND(AG1066&gt;0,AG1066&lt;37),1,IF(AND(AG1066&gt;=37,AG1066&lt;58),2,IF(AND(AG1066&gt;=58,AG1066&lt;71),3,IF(AND(AG1066&gt;=71,AG1066&lt;=100),4,))))</f>
        <v/>
      </c>
      <c r="AM1066" s="101">
        <f>IF((Y1066&lt;&gt;"")*(K1066&lt;&gt;""),Y1066-K1066,"")</f>
        <v/>
      </c>
      <c r="AN1066" s="99">
        <f>IF((Z1066&lt;&gt;"")*(L1066&lt;&gt;""),Z1066-L1066,"")</f>
        <v/>
      </c>
      <c r="AO1066" s="99">
        <f>IF((AA1066&lt;&gt;"")*(M1066&lt;&gt;""),AA1066-M1066,"")</f>
        <v/>
      </c>
      <c r="AP1066" s="99">
        <f>IF((AB1066&lt;&gt;"")*(N1066&lt;&gt;""),AB1066-N1066,"")</f>
        <v/>
      </c>
      <c r="AQ1066" s="94">
        <f>IF((AC1066&lt;&gt;"")*(O1066&lt;&gt;""),AC1066-O1066,"")</f>
        <v/>
      </c>
      <c r="AR1066" s="94">
        <f>IF((AD1066&lt;&gt;"")*(P1066&lt;&gt;""),AD1066-P1066,"")</f>
        <v/>
      </c>
      <c r="AS1066" s="94">
        <f>IF((AE1066&lt;&gt;"")*(Q1066&lt;&gt;""),AE1066-Q1066,"")</f>
        <v/>
      </c>
      <c r="AT1066" s="94">
        <f>IF((AF1066&lt;&gt;"")*(R1066&lt;&gt;""),AF1066-R1066,"")</f>
        <v/>
      </c>
      <c r="AU1066" s="94">
        <f>IF((AG1066&lt;&gt;"")*(S1066&lt;&gt;""),AG1066-S1066,"")</f>
        <v/>
      </c>
      <c r="AV1066" s="99">
        <f>IF((AH1066&lt;&gt;"")*(T1066&lt;&gt;""),AH1066-T1066,"")</f>
        <v/>
      </c>
      <c r="AW1066" s="99">
        <f>IF((AI1066&lt;&gt;"")*(U1066&lt;&gt;""),AI1066-U1066,"")</f>
        <v/>
      </c>
      <c r="AX1066" s="99">
        <f>IF((AJ1066&lt;&gt;"")*(V1066&lt;&gt;""),AJ1066-V1066,"")</f>
        <v/>
      </c>
      <c r="AY1066" s="99">
        <f>IF((AK1066&lt;&gt;"")*(W1066&lt;&gt;""),AK1066-W1066,"")</f>
        <v/>
      </c>
      <c r="AZ1066" s="102">
        <f>IF((AL1066&lt;&gt;"")*(X1066&lt;&gt;""),AL1066-X1066,"")</f>
        <v/>
      </c>
      <c r="BA1066" s="50">
        <f>IFERROR(__xludf.dummyfunction("AI(""Actúa como un tutor académico y dirígete personalmente al estudiante "" &amp; I1066 &amp; "" "" &amp; J1066 &amp; "" "" &amp; G1066 &amp; "" "" &amp; H1066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AM1066 &amp; ""'. Diferencias por área: Matemáticas ("" &amp; AQ1066 &amp; ""), Ciencias Natura"&amp;"les ("" &amp; AR1066 &amp; ""), Sociales ("" &amp; AS1066 &amp; ""), Lectura Crítica ("" &amp; AT1066 &amp; "") e Inglés ("" &amp; AU1066 &amp; ""). Variación en posición: grupo ("" &amp; AN1066 &amp; ""), grado ("" &amp; AO1066 &amp; "") y media ("" &amp; AP1066 &amp; ""). Puntajes Primer Simulacro: Global "" &amp; K1066 &amp; "", Mat "" &amp; "&amp;"O4 &amp; "", Cien "" &amp; P1066 &amp; "", Soc "" &amp; Q1066 &amp; "", Lec "" &amp; R1066 &amp; "", Ing "" &amp; S1066 &amp; "". Puntajes Segundo Simulacro: Global "" &amp; Y1066 &amp; "", Mat "" &amp; AC1066 &amp; "", Cien "" &amp; AD1066 &amp; "", Soc "" &amp; AE1066 &amp; "", Lec "" &amp; AF1066 &amp; "", Ing "" &amp; AG1066 &amp; "". Escribe un mensaje motivador"&amp;" y breve (máximo 4 líneas)."")
"),"=AI(""Actúa como un tutor académico y dirígete personalmente al estudiante "" &amp; I1066 &amp; "" "" &amp; J1066 &amp; "" "" &amp; G1066 &amp; "" "" &amp; H1066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AM1066 &amp; ""'. Diferencias por área: Matemáticas ("" &amp; AQ1066 &amp; ""), Ciencias Natur"&amp;"ales ("" &amp; AR1066 &amp; ""), Sociales ("" &amp; AS1066 &amp; ""), Lectura Crítica ("" &amp; AT1066 &amp; "") e Inglés ("" &amp; AU1066 &amp; ""). Variación en posición: grupo ("" &amp; AN1066 &amp; ""), grado ("" &amp; AO1066 &amp; "") y media ("" &amp; AP1066 &amp; ""). Puntajes Primer Simulacro: Global "" &amp; K1066 &amp; "", Mat "" &amp;"&amp;" O1066 &amp; "", Cien "" &amp; P1066 &amp; "", Soc "" &amp; Q1066 &amp; "", Lec "" &amp; R1066 &amp; "", Ing "" &amp; S1066 &amp; "". Puntajes Segundo Simulacro: Global "" &amp; Y1066 &amp; "", Mat "" &amp; AC1066 &amp; "", Cien "" &amp; AD1066 &amp; "", Soc "" &amp; AE1066 &amp; "", Lec "" &amp; AF1066 &amp; "", Ing "" &amp; AG1066 &amp; "". Escribe un mensaje motivado"&amp;"r y breve (máximo 4 líneas)."")
")</f>
        <v/>
      </c>
    </row>
    <row r="1067" ht="15.75" customHeight="1" s="42">
      <c r="A1067" s="93" t="n"/>
      <c r="B1067" s="94" t="inlineStr">
        <is>
          <t>Bachillerato</t>
        </is>
      </c>
      <c r="C1067" s="94" t="n">
        <v>803</v>
      </c>
      <c r="D1067" s="94" t="n"/>
      <c r="E1067" s="95" t="n"/>
      <c r="F1067" s="96">
        <f>TRIM(G1067&amp;" "&amp;H1067&amp;" "&amp;I1067&amp;" "&amp;J1067)</f>
        <v/>
      </c>
      <c r="G1067" s="94" t="inlineStr">
        <is>
          <t>Estrada</t>
        </is>
      </c>
      <c r="H1067" s="94" t="inlineStr">
        <is>
          <t>Castro</t>
        </is>
      </c>
      <c r="I1067" s="94" t="inlineStr">
        <is>
          <t>Elier</t>
        </is>
      </c>
      <c r="J1067" s="97" t="inlineStr">
        <is>
          <t>Camilo</t>
        </is>
      </c>
      <c r="K1067" s="98">
        <f>IF(SUM(O1067:S1067)=0, "", ROUND(((O1067*3+P1067*3+Q1067*3+R1067*3+S1067*1)/13)*5,0))</f>
        <v/>
      </c>
      <c r="L1067" s="99">
        <f>IF(OR($C1067="",K1067=""),"",COUNTIFS($C$4:$C$1500,$C1067,K$4:K$1500,"&gt;"&amp;K1067)+1)</f>
        <v/>
      </c>
      <c r="M1067" s="99">
        <f>IF(OR($C1067="",K1067=""),"",IF(AND($C1067&gt;=1001,$C1067&lt;=1005),COUNTIFS($C$4:$C$1500,"&gt;=1001",$C$4:$C$1500,"&lt;=1005",K$4:K$1500,"&gt;"&amp;K1067)+1,IF(AND($C1067&gt;=1101,$C1067&lt;=1105),COUNTIFS($C$4:$C$1500,"&gt;=1101",$C$4:$C$1500,"&lt;=1105",K$4:K$1500,"&gt;"&amp;K1067)+1,IF(AND($C1067&gt;=901,$C1067&lt;=905),COUNTIFS($C$4:$C$1500,"&gt;=901",$C$4:$C$1500,"&lt;=905",K$4:K$1500,"&gt;"&amp;K1067)+1,IF(AND($C1067&gt;=801,$C1067&lt;=805),COUNTIFS($C$4:$C$1500,"&gt;=801",$C$4:$C$1500,"&lt;=805",K$4:K$1500,"&gt;"&amp;K1067)+1,IF(AND($C1067&gt;=701,$C1067&lt;=705),COUNTIFS($C$4:$C$1500,"&gt;=701",$C$4:$C$1500,"&lt;=705",K$4:K$1500,"&gt;"&amp;K1067)+1,IF(AND($C1067&gt;=601,$C1067&lt;=606),COUNTIFS($C$4:$C$1500,"&gt;=601",$C$4:$C$1500,"&lt;=606",K$4:K$1500,"&gt;"&amp;K1067)+1,"")))))))</f>
        <v/>
      </c>
      <c r="N1067" s="99">
        <f>IF(OR($C1067="",K1067=""),"",IF(OR(AND($C1067&gt;=1001,$C1067&lt;=1005),AND($C1067&gt;=1101,$C1067&lt;=1105)),COUNTIFS($C$4:$C$1500,"&gt;=1001",$C$4:$C$1500,"&lt;=1005",K$4:K$1500,"&gt;"&amp;K1067)+COUNTIFS($C$4:$C$1500,"&gt;=1101",$C$4:$C$1500,"&lt;=1105",K$4:K$1500,"&gt;"&amp;K1067)+1,""))</f>
        <v/>
      </c>
      <c r="O1067" s="94" t="n"/>
      <c r="P1067" s="94" t="n"/>
      <c r="Q1067" s="94" t="n"/>
      <c r="R1067" s="94" t="n"/>
      <c r="S1067" s="94" t="n"/>
      <c r="T1067" s="99">
        <f>IF(AND(O1067&gt;0,O1067&lt;36),1,IF(AND(O1067&gt;=36,O1067&lt;51),2,IF(AND(O1067&gt;=51,O1067&lt;71),3,IF(AND(O1067&gt;=71,O1067&lt;=100),4,))))</f>
        <v/>
      </c>
      <c r="U1067" s="99">
        <f>IF(AND(P1067&gt;0,P1067&lt;41),1,IF(AND(P1067&gt;=41,P1067&lt;56),2,IF(AND(P1067&gt;=56,P1067&lt;71),3,IF(AND(P1067&gt;=71,P1067&lt;=100),4,))))</f>
        <v/>
      </c>
      <c r="V1067" s="99">
        <f>IF(AND(Q1067&gt;0,Q1067&lt;41),1,IF(AND(Q1067&gt;=41,Q1067&lt;56),2,IF(AND(Q1067&gt;=56,Q1067&lt;71),3,IF(AND(Q1067&gt;=71,Q1067&lt;=100),4,))))</f>
        <v/>
      </c>
      <c r="W1067" s="99">
        <f>IF(AND(R1067&gt;0,R1067&lt;36),1,IF(AND(R1067&gt;=36,R1067&lt;51),2,IF(AND(R1067&gt;=51,R1067&lt;66),3,IF(AND(R1067&gt;=66,R1067&lt;=100),4,))))</f>
        <v/>
      </c>
      <c r="X1067" s="100">
        <f>IF(AND(S1067&gt;0,S1067&lt;37),1,IF(AND(S1067&gt;=37,S1067&lt;58),2,IF(AND(S1067&gt;=58,S1067&lt;71),3,IF(AND(S1067&gt;=71,S1067&lt;=100),4,))))</f>
        <v/>
      </c>
      <c r="Y1067" s="101">
        <f>IF(SUM(AC1067:AG1067)=0, "", ROUND(((AC1067*3+AD1067*3+AE1067*3+AF1067*3+AG1067*1)/13)*5,0))</f>
        <v/>
      </c>
      <c r="Z1067" s="99">
        <f>IF(OR($C1067="",Y1067=""),"",COUNTIFS($C$4:$C$1500,$C1067,Y$4:Y$1500,"&gt;"&amp;Y1067)+1)</f>
        <v/>
      </c>
      <c r="AA1067" s="99">
        <f>IF(OR($C1067="",Y1067=""),"",IF(AND($C1067&gt;=1001,$C1067&lt;=1005),COUNTIFS($C$4:$C$1500,"&gt;=1001",$C$4:$C$1500,"&lt;=1005",Y$4:Y$1500,"&gt;"&amp;Y1067)+1,IF(AND($C1067&gt;=1101,$C1067&lt;=1105),COUNTIFS($C$4:$C$1500,"&gt;=1101",$C$4:$C$1500,"&lt;=1105",Y$4:Y$1500,"&gt;"&amp;Y1067)+1,IF(AND($C1067&gt;=901,$C1067&lt;=905),COUNTIFS($C$4:$C$1500,"&gt;=901",$C$4:$C$1500,"&lt;=905",Y$4:Y$1500,"&gt;"&amp;Y1067)+1,IF(AND($C1067&gt;=801,$C1067&lt;=805),COUNTIFS($C$4:$C$1500,"&gt;=801",$C$4:$C$1500,"&lt;=805",Y$4:Y$1500,"&gt;"&amp;Y1067)+1,IF(AND($C1067&gt;=701,$C1067&lt;=705),COUNTIFS($C$4:$C$1500,"&gt;=701",$C$4:$C$1500,"&lt;=705",Y$4:Y$1500,"&gt;"&amp;Y1067)+1,IF(AND($C1067&gt;=601,$C1067&lt;=606),COUNTIFS($C$4:$C$1500,"&gt;=601",$C$4:$C$1500,"&lt;=606",Y$4:Y$1500,"&gt;"&amp;Y1067)+1,"")))))))</f>
        <v/>
      </c>
      <c r="AB1067" s="99">
        <f>IF(OR($C1067="",Y1067=""),"",IF(OR(AND($C1067&gt;=1001,$C1067&lt;=1005),AND($C1067&gt;=1101,$C1067&lt;=1105)),COUNTIFS($C$4:$C$1500,"&gt;=1001",$C$4:$C$1500,"&lt;=1005",Y$4:Y$1500,"&gt;"&amp;Y1067)+COUNTIFS($C$4:$C$1500,"&gt;=1101",$C$4:$C$1500,"&lt;=1105",Y$4:Y$1500,"&gt;"&amp;Y1067)+1,""))</f>
        <v/>
      </c>
      <c r="AC1067" s="94" t="n">
        <v>70</v>
      </c>
      <c r="AD1067" s="94" t="n">
        <v>38.87</v>
      </c>
      <c r="AE1067" s="94" t="n">
        <v>51</v>
      </c>
      <c r="AF1067" s="94" t="n">
        <v>21.88</v>
      </c>
      <c r="AG1067" s="94" t="n">
        <v>50.42</v>
      </c>
      <c r="AH1067" s="99">
        <f>IF(AND(AC1067&gt;0,AC1067&lt;36),1,IF(AND(AC1067&gt;=36,AC1067&lt;51),2,IF(AND(AC1067&gt;=51,AC1067&lt;71),3,IF(AND(AC1067&gt;=71,AC1067&lt;=100),4,))))</f>
        <v/>
      </c>
      <c r="AI1067" s="99">
        <f>IF(AND(AD1067&gt;0,AD1067&lt;41),1,IF(AND(AD1067&gt;=41,AD1067&lt;56),2,IF(AND(AD1067&gt;=56,AD1067&lt;71),3,IF(AND(AD1067&gt;=71,AD1067&lt;=100),4,))))</f>
        <v/>
      </c>
      <c r="AJ1067" s="99">
        <f>IF(AND(AE1067&gt;0,AE1067&lt;41),1,IF(AND(AE1067&gt;=41,AE1067&lt;56),2,IF(AND(AE1067&gt;=56,AE1067&lt;71),3,IF(AND(AE1067&gt;=71,AE1067&lt;=100),4,))))</f>
        <v/>
      </c>
      <c r="AK1067" s="99">
        <f>IF(AND(AF1067&gt;0,AF1067&lt;36),1,IF(AND(AF1067&gt;=36,AF1067&lt;51),2,IF(AND(AF1067&gt;=51,AF1067&lt;66),3,IF(AND(AF1067&gt;=66,AF1067&lt;=100),4,))))</f>
        <v/>
      </c>
      <c r="AL1067" s="100">
        <f>IF(AND(AG1067&gt;0,AG1067&lt;37),1,IF(AND(AG1067&gt;=37,AG1067&lt;58),2,IF(AND(AG1067&gt;=58,AG1067&lt;71),3,IF(AND(AG1067&gt;=71,AG1067&lt;=100),4,))))</f>
        <v/>
      </c>
      <c r="AM1067" s="101">
        <f>IF((Y1067&lt;&gt;"")*(K1067&lt;&gt;""),Y1067-K1067,"")</f>
        <v/>
      </c>
      <c r="AN1067" s="99">
        <f>IF((Z1067&lt;&gt;"")*(L1067&lt;&gt;""),Z1067-L1067,"")</f>
        <v/>
      </c>
      <c r="AO1067" s="99">
        <f>IF((AA1067&lt;&gt;"")*(M1067&lt;&gt;""),AA1067-M1067,"")</f>
        <v/>
      </c>
      <c r="AP1067" s="99">
        <f>IF((AB1067&lt;&gt;"")*(N1067&lt;&gt;""),AB1067-N1067,"")</f>
        <v/>
      </c>
      <c r="AQ1067" s="94">
        <f>IF((AC1067&lt;&gt;"")*(O1067&lt;&gt;""),AC1067-O1067,"")</f>
        <v/>
      </c>
      <c r="AR1067" s="94">
        <f>IF((AD1067&lt;&gt;"")*(P1067&lt;&gt;""),AD1067-P1067,"")</f>
        <v/>
      </c>
      <c r="AS1067" s="94">
        <f>IF((AE1067&lt;&gt;"")*(Q1067&lt;&gt;""),AE1067-Q1067,"")</f>
        <v/>
      </c>
      <c r="AT1067" s="94">
        <f>IF((AF1067&lt;&gt;"")*(R1067&lt;&gt;""),AF1067-R1067,"")</f>
        <v/>
      </c>
      <c r="AU1067" s="94">
        <f>IF((AG1067&lt;&gt;"")*(S1067&lt;&gt;""),AG1067-S1067,"")</f>
        <v/>
      </c>
      <c r="AV1067" s="99">
        <f>IF((AH1067&lt;&gt;"")*(T1067&lt;&gt;""),AH1067-T1067,"")</f>
        <v/>
      </c>
      <c r="AW1067" s="99">
        <f>IF((AI1067&lt;&gt;"")*(U1067&lt;&gt;""),AI1067-U1067,"")</f>
        <v/>
      </c>
      <c r="AX1067" s="99">
        <f>IF((AJ1067&lt;&gt;"")*(V1067&lt;&gt;""),AJ1067-V1067,"")</f>
        <v/>
      </c>
      <c r="AY1067" s="99">
        <f>IF((AK1067&lt;&gt;"")*(W1067&lt;&gt;""),AK1067-W1067,"")</f>
        <v/>
      </c>
      <c r="AZ1067" s="102">
        <f>IF((AL1067&lt;&gt;"")*(X1067&lt;&gt;""),AL1067-X1067,"")</f>
        <v/>
      </c>
      <c r="BA1067" s="50">
        <f>IFERROR(__xludf.dummyfunction("AI(""Actúa como un tutor académico y dirígete personalmente al estudiante "" &amp; I1067 &amp; "" "" &amp; J1067 &amp; "" "" &amp; G1067 &amp; "" "" &amp; H1067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AM1067 &amp; ""'. Diferencias por área: Matemáticas ("" &amp; AQ1067 &amp; ""), Ciencias Natura"&amp;"les ("" &amp; AR1067 &amp; ""), Sociales ("" &amp; AS1067 &amp; ""), Lectura Crítica ("" &amp; AT1067 &amp; "") e Inglés ("" &amp; AU1067 &amp; ""). Variación en posición: grupo ("" &amp; AN1067 &amp; ""), grado ("" &amp; AO1067 &amp; "") y media ("" &amp; AP1067 &amp; ""). Puntajes Primer Simulacro: Global "" &amp; K1067 &amp; "", Mat "" &amp; "&amp;"O4 &amp; "", Cien "" &amp; P1067 &amp; "", Soc "" &amp; Q1067 &amp; "", Lec "" &amp; R1067 &amp; "", Ing "" &amp; S1067 &amp; "". Puntajes Segundo Simulacro: Global "" &amp; Y1067 &amp; "", Mat "" &amp; AC1067 &amp; "", Cien "" &amp; AD1067 &amp; "", Soc "" &amp; AE1067 &amp; "", Lec "" &amp; AF1067 &amp; "", Ing "" &amp; AG1067 &amp; "". Escribe un mensaje motivador"&amp;" y breve (máximo 4 líneas)."")
"),"=AI(""Actúa como un tutor académico y dirígete personalmente al estudiante "" &amp; I1067 &amp; "" "" &amp; J1067 &amp; "" "" &amp; G1067 &amp; "" "" &amp; H1067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AM1067 &amp; ""'. Diferencias por área: Matemáticas ("" &amp; AQ1067 &amp; ""), Ciencias Natur"&amp;"ales ("" &amp; AR1067 &amp; ""), Sociales ("" &amp; AS1067 &amp; ""), Lectura Crítica ("" &amp; AT1067 &amp; "") e Inglés ("" &amp; AU1067 &amp; ""). Variación en posición: grupo ("" &amp; AN1067 &amp; ""), grado ("" &amp; AO1067 &amp; "") y media ("" &amp; AP1067 &amp; ""). Puntajes Primer Simulacro: Global "" &amp; K1067 &amp; "", Mat "" &amp;"&amp;" O1067 &amp; "", Cien "" &amp; P1067 &amp; "", Soc "" &amp; Q1067 &amp; "", Lec "" &amp; R1067 &amp; "", Ing "" &amp; S1067 &amp; "". Puntajes Segundo Simulacro: Global "" &amp; Y1067 &amp; "", Mat "" &amp; AC1067 &amp; "", Cien "" &amp; AD1067 &amp; "", Soc "" &amp; AE1067 &amp; "", Lec "" &amp; AF1067 &amp; "", Ing "" &amp; AG1067 &amp; "". Escribe un mensaje motivado"&amp;"r y breve (máximo 4 líneas)."")
")</f>
        <v/>
      </c>
    </row>
    <row r="1068" ht="15.75" customHeight="1" s="42">
      <c r="A1068" s="93" t="n"/>
      <c r="B1068" s="94" t="inlineStr">
        <is>
          <t>Bachillerato</t>
        </is>
      </c>
      <c r="C1068" s="94" t="n">
        <v>803</v>
      </c>
      <c r="D1068" s="94" t="n"/>
      <c r="E1068" s="95" t="n"/>
      <c r="F1068" s="96">
        <f>TRIM(G1068&amp;" "&amp;H1068&amp;" "&amp;I1068&amp;" "&amp;J1068)</f>
        <v/>
      </c>
      <c r="G1068" s="94" t="inlineStr">
        <is>
          <t>Pastrana</t>
        </is>
      </c>
      <c r="H1068" s="94" t="inlineStr">
        <is>
          <t>Benitez</t>
        </is>
      </c>
      <c r="I1068" s="94" t="inlineStr">
        <is>
          <t>Lluvia</t>
        </is>
      </c>
      <c r="J1068" s="97" t="inlineStr">
        <is>
          <t>Sofia</t>
        </is>
      </c>
      <c r="K1068" s="98">
        <f>IF(SUM(O1068:S1068)=0, "", ROUND(((O1068*3+P1068*3+Q1068*3+R1068*3+S1068*1)/13)*5,0))</f>
        <v/>
      </c>
      <c r="L1068" s="99">
        <f>IF(OR($C1068="",K1068=""),"",COUNTIFS($C$4:$C$1500,$C1068,K$4:K$1500,"&gt;"&amp;K1068)+1)</f>
        <v/>
      </c>
      <c r="M1068" s="99">
        <f>IF(OR($C1068="",K1068=""),"",IF(AND($C1068&gt;=1001,$C1068&lt;=1005),COUNTIFS($C$4:$C$1500,"&gt;=1001",$C$4:$C$1500,"&lt;=1005",K$4:K$1500,"&gt;"&amp;K1068)+1,IF(AND($C1068&gt;=1101,$C1068&lt;=1105),COUNTIFS($C$4:$C$1500,"&gt;=1101",$C$4:$C$1500,"&lt;=1105",K$4:K$1500,"&gt;"&amp;K1068)+1,IF(AND($C1068&gt;=901,$C1068&lt;=905),COUNTIFS($C$4:$C$1500,"&gt;=901",$C$4:$C$1500,"&lt;=905",K$4:K$1500,"&gt;"&amp;K1068)+1,IF(AND($C1068&gt;=801,$C1068&lt;=805),COUNTIFS($C$4:$C$1500,"&gt;=801",$C$4:$C$1500,"&lt;=805",K$4:K$1500,"&gt;"&amp;K1068)+1,IF(AND($C1068&gt;=701,$C1068&lt;=705),COUNTIFS($C$4:$C$1500,"&gt;=701",$C$4:$C$1500,"&lt;=705",K$4:K$1500,"&gt;"&amp;K1068)+1,IF(AND($C1068&gt;=601,$C1068&lt;=606),COUNTIFS($C$4:$C$1500,"&gt;=601",$C$4:$C$1500,"&lt;=606",K$4:K$1500,"&gt;"&amp;K1068)+1,"")))))))</f>
        <v/>
      </c>
      <c r="N1068" s="99">
        <f>IF(OR($C1068="",K1068=""),"",IF(OR(AND($C1068&gt;=1001,$C1068&lt;=1005),AND($C1068&gt;=1101,$C1068&lt;=1105)),COUNTIFS($C$4:$C$1500,"&gt;=1001",$C$4:$C$1500,"&lt;=1005",K$4:K$1500,"&gt;"&amp;K1068)+COUNTIFS($C$4:$C$1500,"&gt;=1101",$C$4:$C$1500,"&lt;=1105",K$4:K$1500,"&gt;"&amp;K1068)+1,""))</f>
        <v/>
      </c>
      <c r="O1068" s="94" t="n"/>
      <c r="P1068" s="94" t="n"/>
      <c r="Q1068" s="94" t="n"/>
      <c r="R1068" s="94" t="n"/>
      <c r="S1068" s="94" t="n"/>
      <c r="T1068" s="99">
        <f>IF(AND(O1068&gt;0,O1068&lt;36),1,IF(AND(O1068&gt;=36,O1068&lt;51),2,IF(AND(O1068&gt;=51,O1068&lt;71),3,IF(AND(O1068&gt;=71,O1068&lt;=100),4,))))</f>
        <v/>
      </c>
      <c r="U1068" s="99">
        <f>IF(AND(P1068&gt;0,P1068&lt;41),1,IF(AND(P1068&gt;=41,P1068&lt;56),2,IF(AND(P1068&gt;=56,P1068&lt;71),3,IF(AND(P1068&gt;=71,P1068&lt;=100),4,))))</f>
        <v/>
      </c>
      <c r="V1068" s="99">
        <f>IF(AND(Q1068&gt;0,Q1068&lt;41),1,IF(AND(Q1068&gt;=41,Q1068&lt;56),2,IF(AND(Q1068&gt;=56,Q1068&lt;71),3,IF(AND(Q1068&gt;=71,Q1068&lt;=100),4,))))</f>
        <v/>
      </c>
      <c r="W1068" s="99">
        <f>IF(AND(R1068&gt;0,R1068&lt;36),1,IF(AND(R1068&gt;=36,R1068&lt;51),2,IF(AND(R1068&gt;=51,R1068&lt;66),3,IF(AND(R1068&gt;=66,R1068&lt;=100),4,))))</f>
        <v/>
      </c>
      <c r="X1068" s="100">
        <f>IF(AND(S1068&gt;0,S1068&lt;37),1,IF(AND(S1068&gt;=37,S1068&lt;58),2,IF(AND(S1068&gt;=58,S1068&lt;71),3,IF(AND(S1068&gt;=71,S1068&lt;=100),4,))))</f>
        <v/>
      </c>
      <c r="Y1068" s="101">
        <f>IF(SUM(AC1068:AG1068)=0, "", ROUND(((AC1068*3+AD1068*3+AE1068*3+AF1068*3+AG1068*1)/13)*5,0))</f>
        <v/>
      </c>
      <c r="Z1068" s="99">
        <f>IF(OR($C1068="",Y1068=""),"",COUNTIFS($C$4:$C$1500,$C1068,Y$4:Y$1500,"&gt;"&amp;Y1068)+1)</f>
        <v/>
      </c>
      <c r="AA1068" s="99">
        <f>IF(OR($C1068="",Y1068=""),"",IF(AND($C1068&gt;=1001,$C1068&lt;=1005),COUNTIFS($C$4:$C$1500,"&gt;=1001",$C$4:$C$1500,"&lt;=1005",Y$4:Y$1500,"&gt;"&amp;Y1068)+1,IF(AND($C1068&gt;=1101,$C1068&lt;=1105),COUNTIFS($C$4:$C$1500,"&gt;=1101",$C$4:$C$1500,"&lt;=1105",Y$4:Y$1500,"&gt;"&amp;Y1068)+1,IF(AND($C1068&gt;=901,$C1068&lt;=905),COUNTIFS($C$4:$C$1500,"&gt;=901",$C$4:$C$1500,"&lt;=905",Y$4:Y$1500,"&gt;"&amp;Y1068)+1,IF(AND($C1068&gt;=801,$C1068&lt;=805),COUNTIFS($C$4:$C$1500,"&gt;=801",$C$4:$C$1500,"&lt;=805",Y$4:Y$1500,"&gt;"&amp;Y1068)+1,IF(AND($C1068&gt;=701,$C1068&lt;=705),COUNTIFS($C$4:$C$1500,"&gt;=701",$C$4:$C$1500,"&lt;=705",Y$4:Y$1500,"&gt;"&amp;Y1068)+1,IF(AND($C1068&gt;=601,$C1068&lt;=606),COUNTIFS($C$4:$C$1500,"&gt;=601",$C$4:$C$1500,"&lt;=606",Y$4:Y$1500,"&gt;"&amp;Y1068)+1,"")))))))</f>
        <v/>
      </c>
      <c r="AB1068" s="99">
        <f>IF(OR($C1068="",Y1068=""),"",IF(OR(AND($C1068&gt;=1001,$C1068&lt;=1005),AND($C1068&gt;=1101,$C1068&lt;=1105)),COUNTIFS($C$4:$C$1500,"&gt;=1001",$C$4:$C$1500,"&lt;=1005",Y$4:Y$1500,"&gt;"&amp;Y1068)+COUNTIFS($C$4:$C$1500,"&gt;=1101",$C$4:$C$1500,"&lt;=1105",Y$4:Y$1500,"&gt;"&amp;Y1068)+1,""))</f>
        <v/>
      </c>
      <c r="AC1068" s="94" t="n">
        <v>48.75</v>
      </c>
      <c r="AD1068" s="94" t="n">
        <v>22.92</v>
      </c>
      <c r="AE1068" s="94" t="n">
        <v>30</v>
      </c>
      <c r="AF1068" s="94" t="n">
        <v>48.13</v>
      </c>
      <c r="AG1068" s="94" t="n">
        <v>18.33</v>
      </c>
      <c r="AH1068" s="99">
        <f>IF(AND(AC1068&gt;0,AC1068&lt;36),1,IF(AND(AC1068&gt;=36,AC1068&lt;51),2,IF(AND(AC1068&gt;=51,AC1068&lt;71),3,IF(AND(AC1068&gt;=71,AC1068&lt;=100),4,))))</f>
        <v/>
      </c>
      <c r="AI1068" s="99">
        <f>IF(AND(AD1068&gt;0,AD1068&lt;41),1,IF(AND(AD1068&gt;=41,AD1068&lt;56),2,IF(AND(AD1068&gt;=56,AD1068&lt;71),3,IF(AND(AD1068&gt;=71,AD1068&lt;=100),4,))))</f>
        <v/>
      </c>
      <c r="AJ1068" s="99">
        <f>IF(AND(AE1068&gt;0,AE1068&lt;41),1,IF(AND(AE1068&gt;=41,AE1068&lt;56),2,IF(AND(AE1068&gt;=56,AE1068&lt;71),3,IF(AND(AE1068&gt;=71,AE1068&lt;=100),4,))))</f>
        <v/>
      </c>
      <c r="AK1068" s="99">
        <f>IF(AND(AF1068&gt;0,AF1068&lt;36),1,IF(AND(AF1068&gt;=36,AF1068&lt;51),2,IF(AND(AF1068&gt;=51,AF1068&lt;66),3,IF(AND(AF1068&gt;=66,AF1068&lt;=100),4,))))</f>
        <v/>
      </c>
      <c r="AL1068" s="100">
        <f>IF(AND(AG1068&gt;0,AG1068&lt;37),1,IF(AND(AG1068&gt;=37,AG1068&lt;58),2,IF(AND(AG1068&gt;=58,AG1068&lt;71),3,IF(AND(AG1068&gt;=71,AG1068&lt;=100),4,))))</f>
        <v/>
      </c>
      <c r="AM1068" s="101">
        <f>IF((Y1068&lt;&gt;"")*(K1068&lt;&gt;""),Y1068-K1068,"")</f>
        <v/>
      </c>
      <c r="AN1068" s="99">
        <f>IF((Z1068&lt;&gt;"")*(L1068&lt;&gt;""),Z1068-L1068,"")</f>
        <v/>
      </c>
      <c r="AO1068" s="99">
        <f>IF((AA1068&lt;&gt;"")*(M1068&lt;&gt;""),AA1068-M1068,"")</f>
        <v/>
      </c>
      <c r="AP1068" s="99">
        <f>IF((AB1068&lt;&gt;"")*(N1068&lt;&gt;""),AB1068-N1068,"")</f>
        <v/>
      </c>
      <c r="AQ1068" s="94">
        <f>IF((AC1068&lt;&gt;"")*(O1068&lt;&gt;""),AC1068-O1068,"")</f>
        <v/>
      </c>
      <c r="AR1068" s="94">
        <f>IF((AD1068&lt;&gt;"")*(P1068&lt;&gt;""),AD1068-P1068,"")</f>
        <v/>
      </c>
      <c r="AS1068" s="94">
        <f>IF((AE1068&lt;&gt;"")*(Q1068&lt;&gt;""),AE1068-Q1068,"")</f>
        <v/>
      </c>
      <c r="AT1068" s="94">
        <f>IF((AF1068&lt;&gt;"")*(R1068&lt;&gt;""),AF1068-R1068,"")</f>
        <v/>
      </c>
      <c r="AU1068" s="94">
        <f>IF((AG1068&lt;&gt;"")*(S1068&lt;&gt;""),AG1068-S1068,"")</f>
        <v/>
      </c>
      <c r="AV1068" s="99">
        <f>IF((AH1068&lt;&gt;"")*(T1068&lt;&gt;""),AH1068-T1068,"")</f>
        <v/>
      </c>
      <c r="AW1068" s="99">
        <f>IF((AI1068&lt;&gt;"")*(U1068&lt;&gt;""),AI1068-U1068,"")</f>
        <v/>
      </c>
      <c r="AX1068" s="99">
        <f>IF((AJ1068&lt;&gt;"")*(V1068&lt;&gt;""),AJ1068-V1068,"")</f>
        <v/>
      </c>
      <c r="AY1068" s="99">
        <f>IF((AK1068&lt;&gt;"")*(W1068&lt;&gt;""),AK1068-W1068,"")</f>
        <v/>
      </c>
      <c r="AZ1068" s="102">
        <f>IF((AL1068&lt;&gt;"")*(X1068&lt;&gt;""),AL1068-X1068,"")</f>
        <v/>
      </c>
      <c r="BA1068" s="50">
        <f>IFERROR(__xludf.dummyfunction("AI(""Actúa como un tutor académico y dirígete personalmente al estudiante "" &amp; I1068 &amp; "" "" &amp; J1068 &amp; "" "" &amp; G1068 &amp; "" "" &amp; H1068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AM1068 &amp; ""'. Diferencias por área: Matemáticas ("" &amp; AQ1068 &amp; ""), Ciencias Natura"&amp;"les ("" &amp; AR1068 &amp; ""), Sociales ("" &amp; AS1068 &amp; ""), Lectura Crítica ("" &amp; AT1068 &amp; "") e Inglés ("" &amp; AU1068 &amp; ""). Variación en posición: grupo ("" &amp; AN1068 &amp; ""), grado ("" &amp; AO1068 &amp; "") y media ("" &amp; AP1068 &amp; ""). Puntajes Primer Simulacro: Global "" &amp; K1068 &amp; "", Mat "" &amp; "&amp;"O4 &amp; "", Cien "" &amp; P1068 &amp; "", Soc "" &amp; Q1068 &amp; "", Lec "" &amp; R1068 &amp; "", Ing "" &amp; S1068 &amp; "". Puntajes Segundo Simulacro: Global "" &amp; Y1068 &amp; "", Mat "" &amp; AC1068 &amp; "", Cien "" &amp; AD1068 &amp; "", Soc "" &amp; AE1068 &amp; "", Lec "" &amp; AF1068 &amp; "", Ing "" &amp; AG1068 &amp; "". Escribe un mensaje motivador"&amp;" y breve (máximo 4 líneas)."")
"),"=AI(""Actúa como un tutor académico y dirígete personalmente al estudiante "" &amp; I1068 &amp; "" "" &amp; J1068 &amp; "" "" &amp; G1068 &amp; "" "" &amp; H1068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AM1068 &amp; ""'. Diferencias por área: Matemáticas ("" &amp; AQ1068 &amp; ""), Ciencias Natur"&amp;"ales ("" &amp; AR1068 &amp; ""), Sociales ("" &amp; AS1068 &amp; ""), Lectura Crítica ("" &amp; AT1068 &amp; "") e Inglés ("" &amp; AU1068 &amp; ""). Variación en posición: grupo ("" &amp; AN1068 &amp; ""), grado ("" &amp; AO1068 &amp; "") y media ("" &amp; AP1068 &amp; ""). Puntajes Primer Simulacro: Global "" &amp; K1068 &amp; "", Mat "" &amp;"&amp;" O1068 &amp; "", Cien "" &amp; P1068 &amp; "", Soc "" &amp; Q1068 &amp; "", Lec "" &amp; R1068 &amp; "", Ing "" &amp; S1068 &amp; "". Puntajes Segundo Simulacro: Global "" &amp; Y1068 &amp; "", Mat "" &amp; AC1068 &amp; "", Cien "" &amp; AD1068 &amp; "", Soc "" &amp; AE1068 &amp; "", Lec "" &amp; AF1068 &amp; "", Ing "" &amp; AG1068 &amp; "". Escribe un mensaje motivado"&amp;"r y breve (máximo 4 líneas)."")
")</f>
        <v/>
      </c>
    </row>
    <row r="1069" ht="15.75" customHeight="1" s="42">
      <c r="A1069" s="93" t="n"/>
      <c r="B1069" s="94" t="inlineStr">
        <is>
          <t>Bachillerato</t>
        </is>
      </c>
      <c r="C1069" s="94" t="n">
        <v>803</v>
      </c>
      <c r="D1069" s="94" t="n"/>
      <c r="E1069" s="95" t="n"/>
      <c r="F1069" s="96">
        <f>TRIM(G1069&amp;" "&amp;H1069&amp;" "&amp;I1069&amp;" "&amp;J1069)</f>
        <v/>
      </c>
      <c r="G1069" s="94" t="inlineStr">
        <is>
          <t>Uran</t>
        </is>
      </c>
      <c r="H1069" s="94" t="inlineStr">
        <is>
          <t>Torres</t>
        </is>
      </c>
      <c r="I1069" s="94" t="inlineStr">
        <is>
          <t>Ana</t>
        </is>
      </c>
      <c r="J1069" s="97" t="inlineStr">
        <is>
          <t>Sofia</t>
        </is>
      </c>
      <c r="K1069" s="98">
        <f>IF(SUM(O1069:S1069)=0, "", ROUND(((O1069*3+P1069*3+Q1069*3+R1069*3+S1069*1)/13)*5,0))</f>
        <v/>
      </c>
      <c r="L1069" s="99">
        <f>IF(OR($C1069="",K1069=""),"",COUNTIFS($C$4:$C$1500,$C1069,K$4:K$1500,"&gt;"&amp;K1069)+1)</f>
        <v/>
      </c>
      <c r="M1069" s="99">
        <f>IF(OR($C1069="",K1069=""),"",IF(AND($C1069&gt;=1001,$C1069&lt;=1005),COUNTIFS($C$4:$C$1500,"&gt;=1001",$C$4:$C$1500,"&lt;=1005",K$4:K$1500,"&gt;"&amp;K1069)+1,IF(AND($C1069&gt;=1101,$C1069&lt;=1105),COUNTIFS($C$4:$C$1500,"&gt;=1101",$C$4:$C$1500,"&lt;=1105",K$4:K$1500,"&gt;"&amp;K1069)+1,IF(AND($C1069&gt;=901,$C1069&lt;=905),COUNTIFS($C$4:$C$1500,"&gt;=901",$C$4:$C$1500,"&lt;=905",K$4:K$1500,"&gt;"&amp;K1069)+1,IF(AND($C1069&gt;=801,$C1069&lt;=805),COUNTIFS($C$4:$C$1500,"&gt;=801",$C$4:$C$1500,"&lt;=805",K$4:K$1500,"&gt;"&amp;K1069)+1,IF(AND($C1069&gt;=701,$C1069&lt;=705),COUNTIFS($C$4:$C$1500,"&gt;=701",$C$4:$C$1500,"&lt;=705",K$4:K$1500,"&gt;"&amp;K1069)+1,IF(AND($C1069&gt;=601,$C1069&lt;=606),COUNTIFS($C$4:$C$1500,"&gt;=601",$C$4:$C$1500,"&lt;=606",K$4:K$1500,"&gt;"&amp;K1069)+1,"")))))))</f>
        <v/>
      </c>
      <c r="N1069" s="99">
        <f>IF(OR($C1069="",K1069=""),"",IF(OR(AND($C1069&gt;=1001,$C1069&lt;=1005),AND($C1069&gt;=1101,$C1069&lt;=1105)),COUNTIFS($C$4:$C$1500,"&gt;=1001",$C$4:$C$1500,"&lt;=1005",K$4:K$1500,"&gt;"&amp;K1069)+COUNTIFS($C$4:$C$1500,"&gt;=1101",$C$4:$C$1500,"&lt;=1105",K$4:K$1500,"&gt;"&amp;K1069)+1,""))</f>
        <v/>
      </c>
      <c r="O1069" s="94" t="n"/>
      <c r="P1069" s="94" t="n"/>
      <c r="Q1069" s="94" t="n"/>
      <c r="R1069" s="94" t="n"/>
      <c r="S1069" s="94" t="n"/>
      <c r="T1069" s="99">
        <f>IF(AND(O1069&gt;0,O1069&lt;36),1,IF(AND(O1069&gt;=36,O1069&lt;51),2,IF(AND(O1069&gt;=51,O1069&lt;71),3,IF(AND(O1069&gt;=71,O1069&lt;=100),4,))))</f>
        <v/>
      </c>
      <c r="U1069" s="99">
        <f>IF(AND(P1069&gt;0,P1069&lt;41),1,IF(AND(P1069&gt;=41,P1069&lt;56),2,IF(AND(P1069&gt;=56,P1069&lt;71),3,IF(AND(P1069&gt;=71,P1069&lt;=100),4,))))</f>
        <v/>
      </c>
      <c r="V1069" s="99">
        <f>IF(AND(Q1069&gt;0,Q1069&lt;41),1,IF(AND(Q1069&gt;=41,Q1069&lt;56),2,IF(AND(Q1069&gt;=56,Q1069&lt;71),3,IF(AND(Q1069&gt;=71,Q1069&lt;=100),4,))))</f>
        <v/>
      </c>
      <c r="W1069" s="99">
        <f>IF(AND(R1069&gt;0,R1069&lt;36),1,IF(AND(R1069&gt;=36,R1069&lt;51),2,IF(AND(R1069&gt;=51,R1069&lt;66),3,IF(AND(R1069&gt;=66,R1069&lt;=100),4,))))</f>
        <v/>
      </c>
      <c r="X1069" s="100">
        <f>IF(AND(S1069&gt;0,S1069&lt;37),1,IF(AND(S1069&gt;=37,S1069&lt;58),2,IF(AND(S1069&gt;=58,S1069&lt;71),3,IF(AND(S1069&gt;=71,S1069&lt;=100),4,))))</f>
        <v/>
      </c>
      <c r="Y1069" s="101">
        <f>IF(SUM(AC1069:AG1069)=0, "", ROUND(((AC1069*3+AD1069*3+AE1069*3+AF1069*3+AG1069*1)/13)*5,0))</f>
        <v/>
      </c>
      <c r="Z1069" s="99">
        <f>IF(OR($C1069="",Y1069=""),"",COUNTIFS($C$4:$C$1500,$C1069,Y$4:Y$1500,"&gt;"&amp;Y1069)+1)</f>
        <v/>
      </c>
      <c r="AA1069" s="99">
        <f>IF(OR($C1069="",Y1069=""),"",IF(AND($C1069&gt;=1001,$C1069&lt;=1005),COUNTIFS($C$4:$C$1500,"&gt;=1001",$C$4:$C$1500,"&lt;=1005",Y$4:Y$1500,"&gt;"&amp;Y1069)+1,IF(AND($C1069&gt;=1101,$C1069&lt;=1105),COUNTIFS($C$4:$C$1500,"&gt;=1101",$C$4:$C$1500,"&lt;=1105",Y$4:Y$1500,"&gt;"&amp;Y1069)+1,IF(AND($C1069&gt;=901,$C1069&lt;=905),COUNTIFS($C$4:$C$1500,"&gt;=901",$C$4:$C$1500,"&lt;=905",Y$4:Y$1500,"&gt;"&amp;Y1069)+1,IF(AND($C1069&gt;=801,$C1069&lt;=805),COUNTIFS($C$4:$C$1500,"&gt;=801",$C$4:$C$1500,"&lt;=805",Y$4:Y$1500,"&gt;"&amp;Y1069)+1,IF(AND($C1069&gt;=701,$C1069&lt;=705),COUNTIFS($C$4:$C$1500,"&gt;=701",$C$4:$C$1500,"&lt;=705",Y$4:Y$1500,"&gt;"&amp;Y1069)+1,IF(AND($C1069&gt;=601,$C1069&lt;=606),COUNTIFS($C$4:$C$1500,"&gt;=601",$C$4:$C$1500,"&lt;=606",Y$4:Y$1500,"&gt;"&amp;Y1069)+1,"")))))))</f>
        <v/>
      </c>
      <c r="AB1069" s="99">
        <f>IF(OR($C1069="",Y1069=""),"",IF(OR(AND($C1069&gt;=1001,$C1069&lt;=1005),AND($C1069&gt;=1101,$C1069&lt;=1105)),COUNTIFS($C$4:$C$1500,"&gt;=1001",$C$4:$C$1500,"&lt;=1005",Y$4:Y$1500,"&gt;"&amp;Y1069)+COUNTIFS($C$4:$C$1500,"&gt;=1101",$C$4:$C$1500,"&lt;=1105",Y$4:Y$1500,"&gt;"&amp;Y1069)+1,""))</f>
        <v/>
      </c>
      <c r="AC1069" s="94" t="n">
        <v>54.38</v>
      </c>
      <c r="AD1069" s="94" t="n">
        <v>41.25</v>
      </c>
      <c r="AE1069" s="94" t="n">
        <v>39</v>
      </c>
      <c r="AF1069" s="94" t="n">
        <v>52.5</v>
      </c>
      <c r="AG1069" s="94" t="n">
        <v>27.5</v>
      </c>
      <c r="AH1069" s="99">
        <f>IF(AND(AC1069&gt;0,AC1069&lt;36),1,IF(AND(AC1069&gt;=36,AC1069&lt;51),2,IF(AND(AC1069&gt;=51,AC1069&lt;71),3,IF(AND(AC1069&gt;=71,AC1069&lt;=100),4,))))</f>
        <v/>
      </c>
      <c r="AI1069" s="99">
        <f>IF(AND(AD1069&gt;0,AD1069&lt;41),1,IF(AND(AD1069&gt;=41,AD1069&lt;56),2,IF(AND(AD1069&gt;=56,AD1069&lt;71),3,IF(AND(AD1069&gt;=71,AD1069&lt;=100),4,))))</f>
        <v/>
      </c>
      <c r="AJ1069" s="99">
        <f>IF(AND(AE1069&gt;0,AE1069&lt;41),1,IF(AND(AE1069&gt;=41,AE1069&lt;56),2,IF(AND(AE1069&gt;=56,AE1069&lt;71),3,IF(AND(AE1069&gt;=71,AE1069&lt;=100),4,))))</f>
        <v/>
      </c>
      <c r="AK1069" s="99">
        <f>IF(AND(AF1069&gt;0,AF1069&lt;36),1,IF(AND(AF1069&gt;=36,AF1069&lt;51),2,IF(AND(AF1069&gt;=51,AF1069&lt;66),3,IF(AND(AF1069&gt;=66,AF1069&lt;=100),4,))))</f>
        <v/>
      </c>
      <c r="AL1069" s="100">
        <f>IF(AND(AG1069&gt;0,AG1069&lt;37),1,IF(AND(AG1069&gt;=37,AG1069&lt;58),2,IF(AND(AG1069&gt;=58,AG1069&lt;71),3,IF(AND(AG1069&gt;=71,AG1069&lt;=100),4,))))</f>
        <v/>
      </c>
      <c r="AM1069" s="101">
        <f>IF((Y1069&lt;&gt;"")*(K1069&lt;&gt;""),Y1069-K1069,"")</f>
        <v/>
      </c>
      <c r="AN1069" s="99">
        <f>IF((Z1069&lt;&gt;"")*(L1069&lt;&gt;""),Z1069-L1069,"")</f>
        <v/>
      </c>
      <c r="AO1069" s="99">
        <f>IF((AA1069&lt;&gt;"")*(M1069&lt;&gt;""),AA1069-M1069,"")</f>
        <v/>
      </c>
      <c r="AP1069" s="99">
        <f>IF((AB1069&lt;&gt;"")*(N1069&lt;&gt;""),AB1069-N1069,"")</f>
        <v/>
      </c>
      <c r="AQ1069" s="94">
        <f>IF((AC1069&lt;&gt;"")*(O1069&lt;&gt;""),AC1069-O1069,"")</f>
        <v/>
      </c>
      <c r="AR1069" s="94">
        <f>IF((AD1069&lt;&gt;"")*(P1069&lt;&gt;""),AD1069-P1069,"")</f>
        <v/>
      </c>
      <c r="AS1069" s="94">
        <f>IF((AE1069&lt;&gt;"")*(Q1069&lt;&gt;""),AE1069-Q1069,"")</f>
        <v/>
      </c>
      <c r="AT1069" s="94">
        <f>IF((AF1069&lt;&gt;"")*(R1069&lt;&gt;""),AF1069-R1069,"")</f>
        <v/>
      </c>
      <c r="AU1069" s="94">
        <f>IF((AG1069&lt;&gt;"")*(S1069&lt;&gt;""),AG1069-S1069,"")</f>
        <v/>
      </c>
      <c r="AV1069" s="99">
        <f>IF((AH1069&lt;&gt;"")*(T1069&lt;&gt;""),AH1069-T1069,"")</f>
        <v/>
      </c>
      <c r="AW1069" s="99">
        <f>IF((AI1069&lt;&gt;"")*(U1069&lt;&gt;""),AI1069-U1069,"")</f>
        <v/>
      </c>
      <c r="AX1069" s="99">
        <f>IF((AJ1069&lt;&gt;"")*(V1069&lt;&gt;""),AJ1069-V1069,"")</f>
        <v/>
      </c>
      <c r="AY1069" s="99">
        <f>IF((AK1069&lt;&gt;"")*(W1069&lt;&gt;""),AK1069-W1069,"")</f>
        <v/>
      </c>
      <c r="AZ1069" s="102">
        <f>IF((AL1069&lt;&gt;"")*(X1069&lt;&gt;""),AL1069-X1069,"")</f>
        <v/>
      </c>
      <c r="BA1069" s="50">
        <f>IFERROR(__xludf.dummyfunction("AI(""Actúa como un tutor académico y dirígete personalmente al estudiante "" &amp; I1069 &amp; "" "" &amp; J1069 &amp; "" "" &amp; G1069 &amp; "" "" &amp; H1069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AM1069 &amp; ""'. Diferencias por área: Matemáticas ("" &amp; AQ1069 &amp; ""), Ciencias Natura"&amp;"les ("" &amp; AR1069 &amp; ""), Sociales ("" &amp; AS1069 &amp; ""), Lectura Crítica ("" &amp; AT1069 &amp; "") e Inglés ("" &amp; AU1069 &amp; ""). Variación en posición: grupo ("" &amp; AN1069 &amp; ""), grado ("" &amp; AO1069 &amp; "") y media ("" &amp; AP1069 &amp; ""). Puntajes Primer Simulacro: Global "" &amp; K1069 &amp; "", Mat "" &amp; "&amp;"O4 &amp; "", Cien "" &amp; P1069 &amp; "", Soc "" &amp; Q1069 &amp; "", Lec "" &amp; R1069 &amp; "", Ing "" &amp; S1069 &amp; "". Puntajes Segundo Simulacro: Global "" &amp; Y1069 &amp; "", Mat "" &amp; AC1069 &amp; "", Cien "" &amp; AD1069 &amp; "", Soc "" &amp; AE1069 &amp; "", Lec "" &amp; AF1069 &amp; "", Ing "" &amp; AG1069 &amp; "". Escribe un mensaje motivador"&amp;" y breve (máximo 4 líneas)."")
"),"=AI(""Actúa como un tutor académico y dirígete personalmente al estudiante "" &amp; I1069 &amp; "" "" &amp; J1069 &amp; "" "" &amp; G1069 &amp; "" "" &amp; H1069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AM1069 &amp; ""'. Diferencias por área: Matemáticas ("" &amp; AQ1069 &amp; ""), Ciencias Natur"&amp;"ales ("" &amp; AR1069 &amp; ""), Sociales ("" &amp; AS1069 &amp; ""), Lectura Crítica ("" &amp; AT1069 &amp; "") e Inglés ("" &amp; AU1069 &amp; ""). Variación en posición: grupo ("" &amp; AN1069 &amp; ""), grado ("" &amp; AO1069 &amp; "") y media ("" &amp; AP1069 &amp; ""). Puntajes Primer Simulacro: Global "" &amp; K1069 &amp; "", Mat "" &amp;"&amp;" O1069 &amp; "", Cien "" &amp; P1069 &amp; "", Soc "" &amp; Q1069 &amp; "", Lec "" &amp; R1069 &amp; "", Ing "" &amp; S1069 &amp; "". Puntajes Segundo Simulacro: Global "" &amp; Y1069 &amp; "", Mat "" &amp; AC1069 &amp; "", Cien "" &amp; AD1069 &amp; "", Soc "" &amp; AE1069 &amp; "", Lec "" &amp; AF1069 &amp; "", Ing "" &amp; AG1069 &amp; "". Escribe un mensaje motivado"&amp;"r y breve (máximo 4 líneas)."")
")</f>
        <v/>
      </c>
    </row>
    <row r="1070" ht="15.75" customHeight="1" s="42">
      <c r="A1070" s="93" t="n"/>
      <c r="B1070" s="94" t="inlineStr">
        <is>
          <t>Bachillerato</t>
        </is>
      </c>
      <c r="C1070" s="94" t="n">
        <v>804</v>
      </c>
      <c r="D1070" s="94" t="n"/>
      <c r="E1070" s="95" t="n"/>
      <c r="F1070" s="96">
        <f>TRIM(G1070&amp;" "&amp;H1070&amp;" "&amp;I1070&amp;" "&amp;J1070)</f>
        <v/>
      </c>
      <c r="G1070" s="94" t="inlineStr">
        <is>
          <t>Lopez</t>
        </is>
      </c>
      <c r="H1070" s="94" t="inlineStr">
        <is>
          <t>Ruiz</t>
        </is>
      </c>
      <c r="I1070" s="94" t="inlineStr">
        <is>
          <t>Eduarliz</t>
        </is>
      </c>
      <c r="J1070" s="97" t="n"/>
      <c r="K1070" s="98">
        <f>IF(SUM(O1070:S1070)=0, "", ROUND(((O1070*3+P1070*3+Q1070*3+R1070*3+S1070*1)/13)*5,0))</f>
        <v/>
      </c>
      <c r="L1070" s="99">
        <f>IF(OR($C1070="",K1070=""),"",COUNTIFS($C$4:$C$1500,$C1070,K$4:K$1500,"&gt;"&amp;K1070)+1)</f>
        <v/>
      </c>
      <c r="M1070" s="99">
        <f>IF(OR($C1070="",K1070=""),"",IF(AND($C1070&gt;=1001,$C1070&lt;=1005),COUNTIFS($C$4:$C$1500,"&gt;=1001",$C$4:$C$1500,"&lt;=1005",K$4:K$1500,"&gt;"&amp;K1070)+1,IF(AND($C1070&gt;=1101,$C1070&lt;=1105),COUNTIFS($C$4:$C$1500,"&gt;=1101",$C$4:$C$1500,"&lt;=1105",K$4:K$1500,"&gt;"&amp;K1070)+1,IF(AND($C1070&gt;=901,$C1070&lt;=905),COUNTIFS($C$4:$C$1500,"&gt;=901",$C$4:$C$1500,"&lt;=905",K$4:K$1500,"&gt;"&amp;K1070)+1,IF(AND($C1070&gt;=801,$C1070&lt;=805),COUNTIFS($C$4:$C$1500,"&gt;=801",$C$4:$C$1500,"&lt;=805",K$4:K$1500,"&gt;"&amp;K1070)+1,IF(AND($C1070&gt;=701,$C1070&lt;=705),COUNTIFS($C$4:$C$1500,"&gt;=701",$C$4:$C$1500,"&lt;=705",K$4:K$1500,"&gt;"&amp;K1070)+1,IF(AND($C1070&gt;=601,$C1070&lt;=606),COUNTIFS($C$4:$C$1500,"&gt;=601",$C$4:$C$1500,"&lt;=606",K$4:K$1500,"&gt;"&amp;K1070)+1,"")))))))</f>
        <v/>
      </c>
      <c r="N1070" s="99">
        <f>IF(OR($C1070="",K1070=""),"",IF(OR(AND($C1070&gt;=1001,$C1070&lt;=1005),AND($C1070&gt;=1101,$C1070&lt;=1105)),COUNTIFS($C$4:$C$1500,"&gt;=1001",$C$4:$C$1500,"&lt;=1005",K$4:K$1500,"&gt;"&amp;K1070)+COUNTIFS($C$4:$C$1500,"&gt;=1101",$C$4:$C$1500,"&lt;=1105",K$4:K$1500,"&gt;"&amp;K1070)+1,""))</f>
        <v/>
      </c>
      <c r="O1070" s="94" t="n"/>
      <c r="P1070" s="94" t="n"/>
      <c r="Q1070" s="94" t="n"/>
      <c r="R1070" s="94" t="n"/>
      <c r="S1070" s="94" t="n"/>
      <c r="T1070" s="99">
        <f>IF(AND(O1070&gt;0,O1070&lt;36),1,IF(AND(O1070&gt;=36,O1070&lt;51),2,IF(AND(O1070&gt;=51,O1070&lt;71),3,IF(AND(O1070&gt;=71,O1070&lt;=100),4,))))</f>
        <v/>
      </c>
      <c r="U1070" s="99">
        <f>IF(AND(P1070&gt;0,P1070&lt;41),1,IF(AND(P1070&gt;=41,P1070&lt;56),2,IF(AND(P1070&gt;=56,P1070&lt;71),3,IF(AND(P1070&gt;=71,P1070&lt;=100),4,))))</f>
        <v/>
      </c>
      <c r="V1070" s="99">
        <f>IF(AND(Q1070&gt;0,Q1070&lt;41),1,IF(AND(Q1070&gt;=41,Q1070&lt;56),2,IF(AND(Q1070&gt;=56,Q1070&lt;71),3,IF(AND(Q1070&gt;=71,Q1070&lt;=100),4,))))</f>
        <v/>
      </c>
      <c r="W1070" s="99">
        <f>IF(AND(R1070&gt;0,R1070&lt;36),1,IF(AND(R1070&gt;=36,R1070&lt;51),2,IF(AND(R1070&gt;=51,R1070&lt;66),3,IF(AND(R1070&gt;=66,R1070&lt;=100),4,))))</f>
        <v/>
      </c>
      <c r="X1070" s="100">
        <f>IF(AND(S1070&gt;0,S1070&lt;37),1,IF(AND(S1070&gt;=37,S1070&lt;58),2,IF(AND(S1070&gt;=58,S1070&lt;71),3,IF(AND(S1070&gt;=71,S1070&lt;=100),4,))))</f>
        <v/>
      </c>
      <c r="Y1070" s="101">
        <f>IF(SUM(AC1070:AG1070)=0, "", ROUND(((AC1070*3+AD1070*3+AE1070*3+AF1070*3+AG1070*1)/13)*5,0))</f>
        <v/>
      </c>
      <c r="Z1070" s="99">
        <f>IF(OR($C1070="",Y1070=""),"",COUNTIFS($C$4:$C$1500,$C1070,Y$4:Y$1500,"&gt;"&amp;Y1070)+1)</f>
        <v/>
      </c>
      <c r="AA1070" s="99">
        <f>IF(OR($C1070="",Y1070=""),"",IF(AND($C1070&gt;=1001,$C1070&lt;=1005),COUNTIFS($C$4:$C$1500,"&gt;=1001",$C$4:$C$1500,"&lt;=1005",Y$4:Y$1500,"&gt;"&amp;Y1070)+1,IF(AND($C1070&gt;=1101,$C1070&lt;=1105),COUNTIFS($C$4:$C$1500,"&gt;=1101",$C$4:$C$1500,"&lt;=1105",Y$4:Y$1500,"&gt;"&amp;Y1070)+1,IF(AND($C1070&gt;=901,$C1070&lt;=905),COUNTIFS($C$4:$C$1500,"&gt;=901",$C$4:$C$1500,"&lt;=905",Y$4:Y$1500,"&gt;"&amp;Y1070)+1,IF(AND($C1070&gt;=801,$C1070&lt;=805),COUNTIFS($C$4:$C$1500,"&gt;=801",$C$4:$C$1500,"&lt;=805",Y$4:Y$1500,"&gt;"&amp;Y1070)+1,IF(AND($C1070&gt;=701,$C1070&lt;=705),COUNTIFS($C$4:$C$1500,"&gt;=701",$C$4:$C$1500,"&lt;=705",Y$4:Y$1500,"&gt;"&amp;Y1070)+1,IF(AND($C1070&gt;=601,$C1070&lt;=606),COUNTIFS($C$4:$C$1500,"&gt;=601",$C$4:$C$1500,"&lt;=606",Y$4:Y$1500,"&gt;"&amp;Y1070)+1,"")))))))</f>
        <v/>
      </c>
      <c r="AB1070" s="99">
        <f>IF(OR($C1070="",Y1070=""),"",IF(OR(AND($C1070&gt;=1001,$C1070&lt;=1005),AND($C1070&gt;=1101,$C1070&lt;=1105)),COUNTIFS($C$4:$C$1500,"&gt;=1001",$C$4:$C$1500,"&lt;=1005",Y$4:Y$1500,"&gt;"&amp;Y1070)+COUNTIFS($C$4:$C$1500,"&gt;=1101",$C$4:$C$1500,"&lt;=1105",Y$4:Y$1500,"&gt;"&amp;Y1070)+1,""))</f>
        <v/>
      </c>
      <c r="AC1070" s="94" t="n">
        <v>43.75</v>
      </c>
      <c r="AD1070" s="94" t="n">
        <v>63.13</v>
      </c>
      <c r="AE1070" s="94" t="n">
        <v>62</v>
      </c>
      <c r="AF1070" s="94" t="n">
        <v>70</v>
      </c>
      <c r="AG1070" s="94" t="n">
        <v>100</v>
      </c>
      <c r="AH1070" s="99">
        <f>IF(AND(AC1070&gt;0,AC1070&lt;36),1,IF(AND(AC1070&gt;=36,AC1070&lt;51),2,IF(AND(AC1070&gt;=51,AC1070&lt;71),3,IF(AND(AC1070&gt;=71,AC1070&lt;=100),4,))))</f>
        <v/>
      </c>
      <c r="AI1070" s="99">
        <f>IF(AND(AD1070&gt;0,AD1070&lt;41),1,IF(AND(AD1070&gt;=41,AD1070&lt;56),2,IF(AND(AD1070&gt;=56,AD1070&lt;71),3,IF(AND(AD1070&gt;=71,AD1070&lt;=100),4,))))</f>
        <v/>
      </c>
      <c r="AJ1070" s="99">
        <f>IF(AND(AE1070&gt;0,AE1070&lt;41),1,IF(AND(AE1070&gt;=41,AE1070&lt;56),2,IF(AND(AE1070&gt;=56,AE1070&lt;71),3,IF(AND(AE1070&gt;=71,AE1070&lt;=100),4,))))</f>
        <v/>
      </c>
      <c r="AK1070" s="99">
        <f>IF(AND(AF1070&gt;0,AF1070&lt;36),1,IF(AND(AF1070&gt;=36,AF1070&lt;51),2,IF(AND(AF1070&gt;=51,AF1070&lt;66),3,IF(AND(AF1070&gt;=66,AF1070&lt;=100),4,))))</f>
        <v/>
      </c>
      <c r="AL1070" s="100">
        <f>IF(AND(AG1070&gt;0,AG1070&lt;37),1,IF(AND(AG1070&gt;=37,AG1070&lt;58),2,IF(AND(AG1070&gt;=58,AG1070&lt;71),3,IF(AND(AG1070&gt;=71,AG1070&lt;=100),4,))))</f>
        <v/>
      </c>
      <c r="AM1070" s="101">
        <f>IF((Y1070&lt;&gt;"")*(K1070&lt;&gt;""),Y1070-K1070,"")</f>
        <v/>
      </c>
      <c r="AN1070" s="99">
        <f>IF((Z1070&lt;&gt;"")*(L1070&lt;&gt;""),Z1070-L1070,"")</f>
        <v/>
      </c>
      <c r="AO1070" s="99">
        <f>IF((AA1070&lt;&gt;"")*(M1070&lt;&gt;""),AA1070-M1070,"")</f>
        <v/>
      </c>
      <c r="AP1070" s="99">
        <f>IF((AB1070&lt;&gt;"")*(N1070&lt;&gt;""),AB1070-N1070,"")</f>
        <v/>
      </c>
      <c r="AQ1070" s="94">
        <f>IF((AC1070&lt;&gt;"")*(O1070&lt;&gt;""),AC1070-O1070,"")</f>
        <v/>
      </c>
      <c r="AR1070" s="94">
        <f>IF((AD1070&lt;&gt;"")*(P1070&lt;&gt;""),AD1070-P1070,"")</f>
        <v/>
      </c>
      <c r="AS1070" s="94">
        <f>IF((AE1070&lt;&gt;"")*(Q1070&lt;&gt;""),AE1070-Q1070,"")</f>
        <v/>
      </c>
      <c r="AT1070" s="94">
        <f>IF((AF1070&lt;&gt;"")*(R1070&lt;&gt;""),AF1070-R1070,"")</f>
        <v/>
      </c>
      <c r="AU1070" s="94">
        <f>IF((AG1070&lt;&gt;"")*(S1070&lt;&gt;""),AG1070-S1070,"")</f>
        <v/>
      </c>
      <c r="AV1070" s="99">
        <f>IF((AH1070&lt;&gt;"")*(T1070&lt;&gt;""),AH1070-T1070,"")</f>
        <v/>
      </c>
      <c r="AW1070" s="99">
        <f>IF((AI1070&lt;&gt;"")*(U1070&lt;&gt;""),AI1070-U1070,"")</f>
        <v/>
      </c>
      <c r="AX1070" s="99">
        <f>IF((AJ1070&lt;&gt;"")*(V1070&lt;&gt;""),AJ1070-V1070,"")</f>
        <v/>
      </c>
      <c r="AY1070" s="99">
        <f>IF((AK1070&lt;&gt;"")*(W1070&lt;&gt;""),AK1070-W1070,"")</f>
        <v/>
      </c>
      <c r="AZ1070" s="102">
        <f>IF((AL1070&lt;&gt;"")*(X1070&lt;&gt;""),AL1070-X1070,"")</f>
        <v/>
      </c>
      <c r="BA1070" s="50">
        <f>IFERROR(__xludf.dummyfunction("AI(""Actúa como un tutor académico y dirígete personalmente al estudiante "" &amp; I1070 &amp; "" "" &amp; J1070 &amp; "" "" &amp; G1070 &amp; "" "" &amp; H1070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AM1070 &amp; ""'. Diferencias por área: Matemáticas ("" &amp; AQ1070 &amp; ""), Ciencias Natura"&amp;"les ("" &amp; AR1070 &amp; ""), Sociales ("" &amp; AS1070 &amp; ""), Lectura Crítica ("" &amp; AT1070 &amp; "") e Inglés ("" &amp; AU1070 &amp; ""). Variación en posición: grupo ("" &amp; AN1070 &amp; ""), grado ("" &amp; AO1070 &amp; "") y media ("" &amp; AP1070 &amp; ""). Puntajes Primer Simulacro: Global "" &amp; K1070 &amp; "", Mat "" &amp; "&amp;"O4 &amp; "", Cien "" &amp; P1070 &amp; "", Soc "" &amp; Q1070 &amp; "", Lec "" &amp; R1070 &amp; "", Ing "" &amp; S1070 &amp; "". Puntajes Segundo Simulacro: Global "" &amp; Y1070 &amp; "", Mat "" &amp; AC1070 &amp; "", Cien "" &amp; AD1070 &amp; "", Soc "" &amp; AE1070 &amp; "", Lec "" &amp; AF1070 &amp; "", Ing "" &amp; AG1070 &amp; "". Escribe un mensaje motivador"&amp;" y breve (máximo 4 líneas)."")
"),"=AI(""Actúa como un tutor académico y dirígete personalmente al estudiante "" &amp; I1070 &amp; "" "" &amp; J1070 &amp; "" "" &amp; G1070 &amp; "" "" &amp; H1070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AM1070 &amp; ""'. Diferencias por área: Matemáticas ("" &amp; AQ1070 &amp; ""), Ciencias Natur"&amp;"ales ("" &amp; AR1070 &amp; ""), Sociales ("" &amp; AS1070 &amp; ""), Lectura Crítica ("" &amp; AT1070 &amp; "") e Inglés ("" &amp; AU1070 &amp; ""). Variación en posición: grupo ("" &amp; AN1070 &amp; ""), grado ("" &amp; AO1070 &amp; "") y media ("" &amp; AP1070 &amp; ""). Puntajes Primer Simulacro: Global "" &amp; K1070 &amp; "", Mat "" &amp;"&amp;" O1070 &amp; "", Cien "" &amp; P1070 &amp; "", Soc "" &amp; Q1070 &amp; "", Lec "" &amp; R1070 &amp; "", Ing "" &amp; S1070 &amp; "". Puntajes Segundo Simulacro: Global "" &amp; Y1070 &amp; "", Mat "" &amp; AC1070 &amp; "", Cien "" &amp; AD1070 &amp; "", Soc "" &amp; AE1070 &amp; "", Lec "" &amp; AF1070 &amp; "", Ing "" &amp; AG1070 &amp; "". Escribe un mensaje motivado"&amp;"r y breve (máximo 4 líneas)."")
")</f>
        <v/>
      </c>
      <c r="BM1070" s="41" t="inlineStr">
        <is>
          <t>Sí</t>
        </is>
      </c>
    </row>
    <row r="1071" ht="15.75" customHeight="1" s="42">
      <c r="A1071" s="93" t="n"/>
      <c r="B1071" s="94" t="inlineStr">
        <is>
          <t>Bachillerato</t>
        </is>
      </c>
      <c r="C1071" s="94" t="n">
        <v>805</v>
      </c>
      <c r="D1071" s="94" t="n"/>
      <c r="E1071" s="95" t="n"/>
      <c r="F1071" s="96">
        <f>TRIM(G1071&amp;" "&amp;H1071&amp;" "&amp;I1071&amp;" "&amp;J1071)</f>
        <v/>
      </c>
      <c r="G1071" s="94" t="inlineStr">
        <is>
          <t>Salcedo</t>
        </is>
      </c>
      <c r="H1071" s="94" t="inlineStr">
        <is>
          <t>Vasquez</t>
        </is>
      </c>
      <c r="I1071" s="94" t="inlineStr">
        <is>
          <t>Katerin</t>
        </is>
      </c>
      <c r="J1071" s="97" t="inlineStr">
        <is>
          <t>Abril</t>
        </is>
      </c>
      <c r="K1071" s="98">
        <f>IF(SUM(O1071:S1071)=0, "", ROUND(((O1071*3+P1071*3+Q1071*3+R1071*3+S1071*1)/13)*5,0))</f>
        <v/>
      </c>
      <c r="L1071" s="99">
        <f>IF(OR($C1071="",K1071=""),"",COUNTIFS($C$4:$C$1500,$C1071,K$4:K$1500,"&gt;"&amp;K1071)+1)</f>
        <v/>
      </c>
      <c r="M1071" s="99">
        <f>IF(OR($C1071="",K1071=""),"",IF(AND($C1071&gt;=1001,$C1071&lt;=1005),COUNTIFS($C$4:$C$1500,"&gt;=1001",$C$4:$C$1500,"&lt;=1005",K$4:K$1500,"&gt;"&amp;K1071)+1,IF(AND($C1071&gt;=1101,$C1071&lt;=1105),COUNTIFS($C$4:$C$1500,"&gt;=1101",$C$4:$C$1500,"&lt;=1105",K$4:K$1500,"&gt;"&amp;K1071)+1,IF(AND($C1071&gt;=901,$C1071&lt;=905),COUNTIFS($C$4:$C$1500,"&gt;=901",$C$4:$C$1500,"&lt;=905",K$4:K$1500,"&gt;"&amp;K1071)+1,IF(AND($C1071&gt;=801,$C1071&lt;=805),COUNTIFS($C$4:$C$1500,"&gt;=801",$C$4:$C$1500,"&lt;=805",K$4:K$1500,"&gt;"&amp;K1071)+1,IF(AND($C1071&gt;=701,$C1071&lt;=705),COUNTIFS($C$4:$C$1500,"&gt;=701",$C$4:$C$1500,"&lt;=705",K$4:K$1500,"&gt;"&amp;K1071)+1,IF(AND($C1071&gt;=601,$C1071&lt;=606),COUNTIFS($C$4:$C$1500,"&gt;=601",$C$4:$C$1500,"&lt;=606",K$4:K$1500,"&gt;"&amp;K1071)+1,"")))))))</f>
        <v/>
      </c>
      <c r="N1071" s="99">
        <f>IF(OR($C1071="",K1071=""),"",IF(OR(AND($C1071&gt;=1001,$C1071&lt;=1005),AND($C1071&gt;=1101,$C1071&lt;=1105)),COUNTIFS($C$4:$C$1500,"&gt;=1001",$C$4:$C$1500,"&lt;=1005",K$4:K$1500,"&gt;"&amp;K1071)+COUNTIFS($C$4:$C$1500,"&gt;=1101",$C$4:$C$1500,"&lt;=1105",K$4:K$1500,"&gt;"&amp;K1071)+1,""))</f>
        <v/>
      </c>
      <c r="O1071" s="94" t="n"/>
      <c r="P1071" s="94" t="n"/>
      <c r="Q1071" s="94" t="n"/>
      <c r="R1071" s="94" t="n"/>
      <c r="S1071" s="94" t="n"/>
      <c r="T1071" s="99">
        <f>IF(AND(O1071&gt;0,O1071&lt;36),1,IF(AND(O1071&gt;=36,O1071&lt;51),2,IF(AND(O1071&gt;=51,O1071&lt;71),3,IF(AND(O1071&gt;=71,O1071&lt;=100),4,))))</f>
        <v/>
      </c>
      <c r="U1071" s="99">
        <f>IF(AND(P1071&gt;0,P1071&lt;41),1,IF(AND(P1071&gt;=41,P1071&lt;56),2,IF(AND(P1071&gt;=56,P1071&lt;71),3,IF(AND(P1071&gt;=71,P1071&lt;=100),4,))))</f>
        <v/>
      </c>
      <c r="V1071" s="99">
        <f>IF(AND(Q1071&gt;0,Q1071&lt;41),1,IF(AND(Q1071&gt;=41,Q1071&lt;56),2,IF(AND(Q1071&gt;=56,Q1071&lt;71),3,IF(AND(Q1071&gt;=71,Q1071&lt;=100),4,))))</f>
        <v/>
      </c>
      <c r="W1071" s="99">
        <f>IF(AND(R1071&gt;0,R1071&lt;36),1,IF(AND(R1071&gt;=36,R1071&lt;51),2,IF(AND(R1071&gt;=51,R1071&lt;66),3,IF(AND(R1071&gt;=66,R1071&lt;=100),4,))))</f>
        <v/>
      </c>
      <c r="X1071" s="100">
        <f>IF(AND(S1071&gt;0,S1071&lt;37),1,IF(AND(S1071&gt;=37,S1071&lt;58),2,IF(AND(S1071&gt;=58,S1071&lt;71),3,IF(AND(S1071&gt;=71,S1071&lt;=100),4,))))</f>
        <v/>
      </c>
      <c r="Y1071" s="101">
        <f>IF(SUM(AC1071:AG1071)=0, "", ROUND(((AC1071*3+AD1071*3+AE1071*3+AF1071*3+AG1071*1)/13)*5,0))</f>
        <v/>
      </c>
      <c r="Z1071" s="99">
        <f>IF(OR($C1071="",Y1071=""),"",COUNTIFS($C$4:$C$1500,$C1071,Y$4:Y$1500,"&gt;"&amp;Y1071)+1)</f>
        <v/>
      </c>
      <c r="AA1071" s="99">
        <f>IF(OR($C1071="",Y1071=""),"",IF(AND($C1071&gt;=1001,$C1071&lt;=1005),COUNTIFS($C$4:$C$1500,"&gt;=1001",$C$4:$C$1500,"&lt;=1005",Y$4:Y$1500,"&gt;"&amp;Y1071)+1,IF(AND($C1071&gt;=1101,$C1071&lt;=1105),COUNTIFS($C$4:$C$1500,"&gt;=1101",$C$4:$C$1500,"&lt;=1105",Y$4:Y$1500,"&gt;"&amp;Y1071)+1,IF(AND($C1071&gt;=901,$C1071&lt;=905),COUNTIFS($C$4:$C$1500,"&gt;=901",$C$4:$C$1500,"&lt;=905",Y$4:Y$1500,"&gt;"&amp;Y1071)+1,IF(AND($C1071&gt;=801,$C1071&lt;=805),COUNTIFS($C$4:$C$1500,"&gt;=801",$C$4:$C$1500,"&lt;=805",Y$4:Y$1500,"&gt;"&amp;Y1071)+1,IF(AND($C1071&gt;=701,$C1071&lt;=705),COUNTIFS($C$4:$C$1500,"&gt;=701",$C$4:$C$1500,"&lt;=705",Y$4:Y$1500,"&gt;"&amp;Y1071)+1,IF(AND($C1071&gt;=601,$C1071&lt;=606),COUNTIFS($C$4:$C$1500,"&gt;=601",$C$4:$C$1500,"&lt;=606",Y$4:Y$1500,"&gt;"&amp;Y1071)+1,"")))))))</f>
        <v/>
      </c>
      <c r="AB1071" s="99">
        <f>IF(OR($C1071="",Y1071=""),"",IF(OR(AND($C1071&gt;=1001,$C1071&lt;=1005),AND($C1071&gt;=1101,$C1071&lt;=1105)),COUNTIFS($C$4:$C$1500,"&gt;=1001",$C$4:$C$1500,"&lt;=1005",Y$4:Y$1500,"&gt;"&amp;Y1071)+COUNTIFS($C$4:$C$1500,"&gt;=1101",$C$4:$C$1500,"&lt;=1105",Y$4:Y$1500,"&gt;"&amp;Y1071)+1,""))</f>
        <v/>
      </c>
      <c r="AC1071" s="94" t="n">
        <v>49</v>
      </c>
      <c r="AD1071" s="94" t="n">
        <v>85.8</v>
      </c>
      <c r="AE1071" s="94" t="n">
        <v>66.25</v>
      </c>
      <c r="AF1071" s="94" t="n">
        <v>65.63</v>
      </c>
      <c r="AG1071" s="94" t="n">
        <v>39.38</v>
      </c>
      <c r="AH1071" s="99">
        <f>IF(AND(AC1071&gt;0,AC1071&lt;36),1,IF(AND(AC1071&gt;=36,AC1071&lt;51),2,IF(AND(AC1071&gt;=51,AC1071&lt;71),3,IF(AND(AC1071&gt;=71,AC1071&lt;=100),4,))))</f>
        <v/>
      </c>
      <c r="AI1071" s="99">
        <f>IF(AND(AD1071&gt;0,AD1071&lt;41),1,IF(AND(AD1071&gt;=41,AD1071&lt;56),2,IF(AND(AD1071&gt;=56,AD1071&lt;71),3,IF(AND(AD1071&gt;=71,AD1071&lt;=100),4,))))</f>
        <v/>
      </c>
      <c r="AJ1071" s="99">
        <f>IF(AND(AE1071&gt;0,AE1071&lt;41),1,IF(AND(AE1071&gt;=41,AE1071&lt;56),2,IF(AND(AE1071&gt;=56,AE1071&lt;71),3,IF(AND(AE1071&gt;=71,AE1071&lt;=100),4,))))</f>
        <v/>
      </c>
      <c r="AK1071" s="99">
        <f>IF(AND(AF1071&gt;0,AF1071&lt;36),1,IF(AND(AF1071&gt;=36,AF1071&lt;51),2,IF(AND(AF1071&gt;=51,AF1071&lt;66),3,IF(AND(AF1071&gt;=66,AF1071&lt;=100),4,))))</f>
        <v/>
      </c>
      <c r="AL1071" s="100">
        <f>IF(AND(AG1071&gt;0,AG1071&lt;37),1,IF(AND(AG1071&gt;=37,AG1071&lt;58),2,IF(AND(AG1071&gt;=58,AG1071&lt;71),3,IF(AND(AG1071&gt;=71,AG1071&lt;=100),4,))))</f>
        <v/>
      </c>
      <c r="AM1071" s="101">
        <f>IF((Y1071&lt;&gt;"")*(K1071&lt;&gt;""),Y1071-K1071,"")</f>
        <v/>
      </c>
      <c r="AN1071" s="99">
        <f>IF((Z1071&lt;&gt;"")*(L1071&lt;&gt;""),Z1071-L1071,"")</f>
        <v/>
      </c>
      <c r="AO1071" s="99">
        <f>IF((AA1071&lt;&gt;"")*(M1071&lt;&gt;""),AA1071-M1071,"")</f>
        <v/>
      </c>
      <c r="AP1071" s="99">
        <f>IF((AB1071&lt;&gt;"")*(N1071&lt;&gt;""),AB1071-N1071,"")</f>
        <v/>
      </c>
      <c r="AQ1071" s="94">
        <f>IF((AC1071&lt;&gt;"")*(O1071&lt;&gt;""),AC1071-O1071,"")</f>
        <v/>
      </c>
      <c r="AR1071" s="94">
        <f>IF((AD1071&lt;&gt;"")*(P1071&lt;&gt;""),AD1071-P1071,"")</f>
        <v/>
      </c>
      <c r="AS1071" s="94">
        <f>IF((AE1071&lt;&gt;"")*(Q1071&lt;&gt;""),AE1071-Q1071,"")</f>
        <v/>
      </c>
      <c r="AT1071" s="94">
        <f>IF((AF1071&lt;&gt;"")*(R1071&lt;&gt;""),AF1071-R1071,"")</f>
        <v/>
      </c>
      <c r="AU1071" s="94">
        <f>IF((AG1071&lt;&gt;"")*(S1071&lt;&gt;""),AG1071-S1071,"")</f>
        <v/>
      </c>
      <c r="AV1071" s="99">
        <f>IF((AH1071&lt;&gt;"")*(T1071&lt;&gt;""),AH1071-T1071,"")</f>
        <v/>
      </c>
      <c r="AW1071" s="99">
        <f>IF((AI1071&lt;&gt;"")*(U1071&lt;&gt;""),AI1071-U1071,"")</f>
        <v/>
      </c>
      <c r="AX1071" s="99">
        <f>IF((AJ1071&lt;&gt;"")*(V1071&lt;&gt;""),AJ1071-V1071,"")</f>
        <v/>
      </c>
      <c r="AY1071" s="99">
        <f>IF((AK1071&lt;&gt;"")*(W1071&lt;&gt;""),AK1071-W1071,"")</f>
        <v/>
      </c>
      <c r="AZ1071" s="102">
        <f>IF((AL1071&lt;&gt;"")*(X1071&lt;&gt;""),AL1071-X1071,"")</f>
        <v/>
      </c>
      <c r="BA1071" s="50">
        <f>IFERROR(__xludf.dummyfunction("AI(""Actúa como un tutor académico y dirígete personalmente al estudiante "" &amp; I1071 &amp; "" "" &amp; J1071 &amp; "" "" &amp; G1071 &amp; "" "" &amp; H1071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AM1071 &amp; ""'. Diferencias por área: Matemáticas ("" &amp; AQ1071 &amp; ""), Ciencias Natura"&amp;"les ("" &amp; AR1071 &amp; ""), Sociales ("" &amp; AS1071 &amp; ""), Lectura Crítica ("" &amp; AT1071 &amp; "") e Inglés ("" &amp; AU1071 &amp; ""). Variación en posición: grupo ("" &amp; AN1071 &amp; ""), grado ("" &amp; AO1071 &amp; "") y media ("" &amp; AP1071 &amp; ""). Puntajes Primer Simulacro: Global "" &amp; K1071 &amp; "", Mat "" &amp; "&amp;"O4 &amp; "", Cien "" &amp; P1071 &amp; "", Soc "" &amp; Q1071 &amp; "", Lec "" &amp; R1071 &amp; "", Ing "" &amp; S1071 &amp; "". Puntajes Segundo Simulacro: Global "" &amp; Y1071 &amp; "", Mat "" &amp; AC1071 &amp; "", Cien "" &amp; AD1071 &amp; "", Soc "" &amp; AE1071 &amp; "", Lec "" &amp; AF1071 &amp; "", Ing "" &amp; AG1071 &amp; "". Escribe un mensaje motivador"&amp;" y breve (máximo 4 líneas)."")
"),"=AI(""Actúa como un tutor académico y dirígete personalmente al estudiante "" &amp; I1071 &amp; "" "" &amp; J1071 &amp; "" "" &amp; G1071 &amp; "" "" &amp; H1071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AM1071 &amp; ""'. Diferencias por área: Matemáticas ("" &amp; AQ1071 &amp; ""), Ciencias Natur"&amp;"ales ("" &amp; AR1071 &amp; ""), Sociales ("" &amp; AS1071 &amp; ""), Lectura Crítica ("" &amp; AT1071 &amp; "") e Inglés ("" &amp; AU1071 &amp; ""). Variación en posición: grupo ("" &amp; AN1071 &amp; ""), grado ("" &amp; AO1071 &amp; "") y media ("" &amp; AP1071 &amp; ""). Puntajes Primer Simulacro: Global "" &amp; K1071 &amp; "", Mat "" &amp;"&amp;" O1071 &amp; "", Cien "" &amp; P1071 &amp; "", Soc "" &amp; Q1071 &amp; "", Lec "" &amp; R1071 &amp; "", Ing "" &amp; S1071 &amp; "". Puntajes Segundo Simulacro: Global "" &amp; Y1071 &amp; "", Mat "" &amp; AC1071 &amp; "", Cien "" &amp; AD1071 &amp; "", Soc "" &amp; AE1071 &amp; "", Lec "" &amp; AF1071 &amp; "", Ing "" &amp; AG1071 &amp; "". Escribe un mensaje motivado"&amp;"r y breve (máximo 4 líneas)."")
")</f>
        <v/>
      </c>
      <c r="BM1071" s="41" t="inlineStr">
        <is>
          <t>Sí</t>
        </is>
      </c>
    </row>
    <row r="1072" ht="15.75" customHeight="1" s="42">
      <c r="A1072" s="93" t="n"/>
      <c r="B1072" s="94" t="inlineStr">
        <is>
          <t>Bachillerato</t>
        </is>
      </c>
      <c r="C1072" s="94" t="n">
        <v>805</v>
      </c>
      <c r="D1072" s="94" t="n"/>
      <c r="E1072" s="95" t="n"/>
      <c r="F1072" s="96">
        <f>TRIM(G1072&amp;" "&amp;H1072&amp;" "&amp;I1072&amp;" "&amp;J1072)</f>
        <v/>
      </c>
      <c r="G1072" s="94" t="inlineStr">
        <is>
          <t>Torres</t>
        </is>
      </c>
      <c r="H1072" s="94" t="inlineStr">
        <is>
          <t>Restrepo</t>
        </is>
      </c>
      <c r="I1072" s="94" t="inlineStr">
        <is>
          <t>Maria</t>
        </is>
      </c>
      <c r="J1072" s="97" t="inlineStr">
        <is>
          <t>Jose</t>
        </is>
      </c>
      <c r="K1072" s="98">
        <f>IF(SUM(O1072:S1072)=0, "", ROUND(((O1072*3+P1072*3+Q1072*3+R1072*3+S1072*1)/13)*5,0))</f>
        <v/>
      </c>
      <c r="L1072" s="99">
        <f>IF(OR($C1072="",K1072=""),"",COUNTIFS($C$4:$C$1500,$C1072,K$4:K$1500,"&gt;"&amp;K1072)+1)</f>
        <v/>
      </c>
      <c r="M1072" s="99">
        <f>IF(OR($C1072="",K1072=""),"",IF(AND($C1072&gt;=1001,$C1072&lt;=1005),COUNTIFS($C$4:$C$1500,"&gt;=1001",$C$4:$C$1500,"&lt;=1005",K$4:K$1500,"&gt;"&amp;K1072)+1,IF(AND($C1072&gt;=1101,$C1072&lt;=1105),COUNTIFS($C$4:$C$1500,"&gt;=1101",$C$4:$C$1500,"&lt;=1105",K$4:K$1500,"&gt;"&amp;K1072)+1,IF(AND($C1072&gt;=901,$C1072&lt;=905),COUNTIFS($C$4:$C$1500,"&gt;=901",$C$4:$C$1500,"&lt;=905",K$4:K$1500,"&gt;"&amp;K1072)+1,IF(AND($C1072&gt;=801,$C1072&lt;=805),COUNTIFS($C$4:$C$1500,"&gt;=801",$C$4:$C$1500,"&lt;=805",K$4:K$1500,"&gt;"&amp;K1072)+1,IF(AND($C1072&gt;=701,$C1072&lt;=705),COUNTIFS($C$4:$C$1500,"&gt;=701",$C$4:$C$1500,"&lt;=705",K$4:K$1500,"&gt;"&amp;K1072)+1,IF(AND($C1072&gt;=601,$C1072&lt;=606),COUNTIFS($C$4:$C$1500,"&gt;=601",$C$4:$C$1500,"&lt;=606",K$4:K$1500,"&gt;"&amp;K1072)+1,"")))))))</f>
        <v/>
      </c>
      <c r="N1072" s="99">
        <f>IF(OR($C1072="",K1072=""),"",IF(OR(AND($C1072&gt;=1001,$C1072&lt;=1005),AND($C1072&gt;=1101,$C1072&lt;=1105)),COUNTIFS($C$4:$C$1500,"&gt;=1001",$C$4:$C$1500,"&lt;=1005",K$4:K$1500,"&gt;"&amp;K1072)+COUNTIFS($C$4:$C$1500,"&gt;=1101",$C$4:$C$1500,"&lt;=1105",K$4:K$1500,"&gt;"&amp;K1072)+1,""))</f>
        <v/>
      </c>
      <c r="O1072" s="94" t="n"/>
      <c r="P1072" s="94" t="n"/>
      <c r="Q1072" s="94" t="n"/>
      <c r="R1072" s="94" t="n"/>
      <c r="S1072" s="94" t="n"/>
      <c r="T1072" s="99">
        <f>IF(AND(O1072&gt;0,O1072&lt;36),1,IF(AND(O1072&gt;=36,O1072&lt;51),2,IF(AND(O1072&gt;=51,O1072&lt;71),3,IF(AND(O1072&gt;=71,O1072&lt;=100),4,))))</f>
        <v/>
      </c>
      <c r="U1072" s="99">
        <f>IF(AND(P1072&gt;0,P1072&lt;41),1,IF(AND(P1072&gt;=41,P1072&lt;56),2,IF(AND(P1072&gt;=56,P1072&lt;71),3,IF(AND(P1072&gt;=71,P1072&lt;=100),4,))))</f>
        <v/>
      </c>
      <c r="V1072" s="99">
        <f>IF(AND(Q1072&gt;0,Q1072&lt;41),1,IF(AND(Q1072&gt;=41,Q1072&lt;56),2,IF(AND(Q1072&gt;=56,Q1072&lt;71),3,IF(AND(Q1072&gt;=71,Q1072&lt;=100),4,))))</f>
        <v/>
      </c>
      <c r="W1072" s="99">
        <f>IF(AND(R1072&gt;0,R1072&lt;36),1,IF(AND(R1072&gt;=36,R1072&lt;51),2,IF(AND(R1072&gt;=51,R1072&lt;66),3,IF(AND(R1072&gt;=66,R1072&lt;=100),4,))))</f>
        <v/>
      </c>
      <c r="X1072" s="100">
        <f>IF(AND(S1072&gt;0,S1072&lt;37),1,IF(AND(S1072&gt;=37,S1072&lt;58),2,IF(AND(S1072&gt;=58,S1072&lt;71),3,IF(AND(S1072&gt;=71,S1072&lt;=100),4,))))</f>
        <v/>
      </c>
      <c r="Y1072" s="101">
        <f>IF(SUM(AC1072:AG1072)=0, "", ROUND(((AC1072*3+AD1072*3+AE1072*3+AF1072*3+AG1072*1)/13)*5,0))</f>
        <v/>
      </c>
      <c r="Z1072" s="99">
        <f>IF(OR($C1072="",Y1072=""),"",COUNTIFS($C$4:$C$1500,$C1072,Y$4:Y$1500,"&gt;"&amp;Y1072)+1)</f>
        <v/>
      </c>
      <c r="AA1072" s="99">
        <f>IF(OR($C1072="",Y1072=""),"",IF(AND($C1072&gt;=1001,$C1072&lt;=1005),COUNTIFS($C$4:$C$1500,"&gt;=1001",$C$4:$C$1500,"&lt;=1005",Y$4:Y$1500,"&gt;"&amp;Y1072)+1,IF(AND($C1072&gt;=1101,$C1072&lt;=1105),COUNTIFS($C$4:$C$1500,"&gt;=1101",$C$4:$C$1500,"&lt;=1105",Y$4:Y$1500,"&gt;"&amp;Y1072)+1,IF(AND($C1072&gt;=901,$C1072&lt;=905),COUNTIFS($C$4:$C$1500,"&gt;=901",$C$4:$C$1500,"&lt;=905",Y$4:Y$1500,"&gt;"&amp;Y1072)+1,IF(AND($C1072&gt;=801,$C1072&lt;=805),COUNTIFS($C$4:$C$1500,"&gt;=801",$C$4:$C$1500,"&lt;=805",Y$4:Y$1500,"&gt;"&amp;Y1072)+1,IF(AND($C1072&gt;=701,$C1072&lt;=705),COUNTIFS($C$4:$C$1500,"&gt;=701",$C$4:$C$1500,"&lt;=705",Y$4:Y$1500,"&gt;"&amp;Y1072)+1,IF(AND($C1072&gt;=601,$C1072&lt;=606),COUNTIFS($C$4:$C$1500,"&gt;=601",$C$4:$C$1500,"&lt;=606",Y$4:Y$1500,"&gt;"&amp;Y1072)+1,"")))))))</f>
        <v/>
      </c>
      <c r="AB1072" s="99">
        <f>IF(OR($C1072="",Y1072=""),"",IF(OR(AND($C1072&gt;=1001,$C1072&lt;=1005),AND($C1072&gt;=1101,$C1072&lt;=1105)),COUNTIFS($C$4:$C$1500,"&gt;=1001",$C$4:$C$1500,"&lt;=1005",Y$4:Y$1500,"&gt;"&amp;Y1072)+COUNTIFS($C$4:$C$1500,"&gt;=1101",$C$4:$C$1500,"&lt;=1105",Y$4:Y$1500,"&gt;"&amp;Y1072)+1,""))</f>
        <v/>
      </c>
      <c r="AC1072" s="94" t="n">
        <v>55</v>
      </c>
      <c r="AD1072" s="94" t="n">
        <v>57.1</v>
      </c>
      <c r="AE1072" s="94" t="n">
        <v>52.5</v>
      </c>
      <c r="AF1072" s="94" t="n">
        <v>52.5</v>
      </c>
      <c r="AG1072" s="94" t="n">
        <v>70</v>
      </c>
      <c r="AH1072" s="99">
        <f>IF(AND(AC1072&gt;0,AC1072&lt;36),1,IF(AND(AC1072&gt;=36,AC1072&lt;51),2,IF(AND(AC1072&gt;=51,AC1072&lt;71),3,IF(AND(AC1072&gt;=71,AC1072&lt;=100),4,))))</f>
        <v/>
      </c>
      <c r="AI1072" s="99">
        <f>IF(AND(AD1072&gt;0,AD1072&lt;41),1,IF(AND(AD1072&gt;=41,AD1072&lt;56),2,IF(AND(AD1072&gt;=56,AD1072&lt;71),3,IF(AND(AD1072&gt;=71,AD1072&lt;=100),4,))))</f>
        <v/>
      </c>
      <c r="AJ1072" s="99">
        <f>IF(AND(AE1072&gt;0,AE1072&lt;41),1,IF(AND(AE1072&gt;=41,AE1072&lt;56),2,IF(AND(AE1072&gt;=56,AE1072&lt;71),3,IF(AND(AE1072&gt;=71,AE1072&lt;=100),4,))))</f>
        <v/>
      </c>
      <c r="AK1072" s="99">
        <f>IF(AND(AF1072&gt;0,AF1072&lt;36),1,IF(AND(AF1072&gt;=36,AF1072&lt;51),2,IF(AND(AF1072&gt;=51,AF1072&lt;66),3,IF(AND(AF1072&gt;=66,AF1072&lt;=100),4,))))</f>
        <v/>
      </c>
      <c r="AL1072" s="100">
        <f>IF(AND(AG1072&gt;0,AG1072&lt;37),1,IF(AND(AG1072&gt;=37,AG1072&lt;58),2,IF(AND(AG1072&gt;=58,AG1072&lt;71),3,IF(AND(AG1072&gt;=71,AG1072&lt;=100),4,))))</f>
        <v/>
      </c>
      <c r="AM1072" s="101">
        <f>IF((Y1072&lt;&gt;"")*(K1072&lt;&gt;""),Y1072-K1072,"")</f>
        <v/>
      </c>
      <c r="AN1072" s="99">
        <f>IF((Z1072&lt;&gt;"")*(L1072&lt;&gt;""),Z1072-L1072,"")</f>
        <v/>
      </c>
      <c r="AO1072" s="99">
        <f>IF((AA1072&lt;&gt;"")*(M1072&lt;&gt;""),AA1072-M1072,"")</f>
        <v/>
      </c>
      <c r="AP1072" s="99">
        <f>IF((AB1072&lt;&gt;"")*(N1072&lt;&gt;""),AB1072-N1072,"")</f>
        <v/>
      </c>
      <c r="AQ1072" s="94">
        <f>IF((AC1072&lt;&gt;"")*(O1072&lt;&gt;""),AC1072-O1072,"")</f>
        <v/>
      </c>
      <c r="AR1072" s="94">
        <f>IF((AD1072&lt;&gt;"")*(P1072&lt;&gt;""),AD1072-P1072,"")</f>
        <v/>
      </c>
      <c r="AS1072" s="94">
        <f>IF((AE1072&lt;&gt;"")*(Q1072&lt;&gt;""),AE1072-Q1072,"")</f>
        <v/>
      </c>
      <c r="AT1072" s="94">
        <f>IF((AF1072&lt;&gt;"")*(R1072&lt;&gt;""),AF1072-R1072,"")</f>
        <v/>
      </c>
      <c r="AU1072" s="94">
        <f>IF((AG1072&lt;&gt;"")*(S1072&lt;&gt;""),AG1072-S1072,"")</f>
        <v/>
      </c>
      <c r="AV1072" s="99">
        <f>IF((AH1072&lt;&gt;"")*(T1072&lt;&gt;""),AH1072-T1072,"")</f>
        <v/>
      </c>
      <c r="AW1072" s="99">
        <f>IF((AI1072&lt;&gt;"")*(U1072&lt;&gt;""),AI1072-U1072,"")</f>
        <v/>
      </c>
      <c r="AX1072" s="99">
        <f>IF((AJ1072&lt;&gt;"")*(V1072&lt;&gt;""),AJ1072-V1072,"")</f>
        <v/>
      </c>
      <c r="AY1072" s="99">
        <f>IF((AK1072&lt;&gt;"")*(W1072&lt;&gt;""),AK1072-W1072,"")</f>
        <v/>
      </c>
      <c r="AZ1072" s="102">
        <f>IF((AL1072&lt;&gt;"")*(X1072&lt;&gt;""),AL1072-X1072,"")</f>
        <v/>
      </c>
      <c r="BA1072" s="50">
        <f>IFERROR(__xludf.dummyfunction("AI(""Actúa como un tutor académico y dirígete personalmente al estudiante "" &amp; I1072 &amp; "" "" &amp; J1072 &amp; "" "" &amp; G1072 &amp; "" "" &amp; H1072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AM1072 &amp; ""'. Diferencias por área: Matemáticas ("" &amp; AQ1072 &amp; ""), Ciencias Natura"&amp;"les ("" &amp; AR1072 &amp; ""), Sociales ("" &amp; AS1072 &amp; ""), Lectura Crítica ("" &amp; AT1072 &amp; "") e Inglés ("" &amp; AU1072 &amp; ""). Variación en posición: grupo ("" &amp; AN1072 &amp; ""), grado ("" &amp; AO1072 &amp; "") y media ("" &amp; AP1072 &amp; ""). Puntajes Primer Simulacro: Global "" &amp; K1072 &amp; "", Mat "" &amp; "&amp;"O4 &amp; "", Cien "" &amp; P1072 &amp; "", Soc "" &amp; Q1072 &amp; "", Lec "" &amp; R1072 &amp; "", Ing "" &amp; S1072 &amp; "". Puntajes Segundo Simulacro: Global "" &amp; Y1072 &amp; "", Mat "" &amp; AC1072 &amp; "", Cien "" &amp; AD1072 &amp; "", Soc "" &amp; AE1072 &amp; "", Lec "" &amp; AF1072 &amp; "", Ing "" &amp; AG1072 &amp; "". Escribe un mensaje motivador"&amp;" y breve (máximo 4 líneas)."")
"),"=AI(""Actúa como un tutor académico y dirígete personalmente al estudiante "" &amp; I1072 &amp; "" "" &amp; J1072 &amp; "" "" &amp; G1072 &amp; "" "" &amp; H1072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AM1072 &amp; ""'. Diferencias por área: Matemáticas ("" &amp; AQ1072 &amp; ""), Ciencias Natur"&amp;"ales ("" &amp; AR1072 &amp; ""), Sociales ("" &amp; AS1072 &amp; ""), Lectura Crítica ("" &amp; AT1072 &amp; "") e Inglés ("" &amp; AU1072 &amp; ""). Variación en posición: grupo ("" &amp; AN1072 &amp; ""), grado ("" &amp; AO1072 &amp; "") y media ("" &amp; AP1072 &amp; ""). Puntajes Primer Simulacro: Global "" &amp; K1072 &amp; "", Mat "" &amp;"&amp;" O1072 &amp; "", Cien "" &amp; P1072 &amp; "", Soc "" &amp; Q1072 &amp; "", Lec "" &amp; R1072 &amp; "", Ing "" &amp; S1072 &amp; "". Puntajes Segundo Simulacro: Global "" &amp; Y1072 &amp; "", Mat "" &amp; AC1072 &amp; "", Cien "" &amp; AD1072 &amp; "", Soc "" &amp; AE1072 &amp; "", Lec "" &amp; AF1072 &amp; "", Ing "" &amp; AG1072 &amp; "". Escribe un mensaje motivado"&amp;"r y breve (máximo 4 líneas)."")
")</f>
        <v/>
      </c>
    </row>
    <row r="1073" ht="15.75" customHeight="1" s="42">
      <c r="A1073" s="93" t="n"/>
      <c r="B1073" s="94" t="inlineStr">
        <is>
          <t>Bachillerato</t>
        </is>
      </c>
      <c r="C1073" s="94" t="n">
        <v>805</v>
      </c>
      <c r="D1073" s="94" t="n"/>
      <c r="E1073" s="95" t="n"/>
      <c r="F1073" s="96">
        <f>TRIM(G1073&amp;" "&amp;H1073&amp;" "&amp;I1073&amp;" "&amp;J1073)</f>
        <v/>
      </c>
      <c r="G1073" s="94" t="inlineStr">
        <is>
          <t>Valencia</t>
        </is>
      </c>
      <c r="H1073" s="94" t="inlineStr">
        <is>
          <t>Manco</t>
        </is>
      </c>
      <c r="I1073" s="94" t="inlineStr">
        <is>
          <t>Juan</t>
        </is>
      </c>
      <c r="J1073" s="97" t="inlineStr">
        <is>
          <t>Pablo</t>
        </is>
      </c>
      <c r="K1073" s="98">
        <f>IF(SUM(O1073:S1073)=0, "", ROUND(((O1073*3+P1073*3+Q1073*3+R1073*3+S1073*1)/13)*5,0))</f>
        <v/>
      </c>
      <c r="L1073" s="99">
        <f>IF(OR($C1073="",K1073=""),"",COUNTIFS($C$4:$C$1500,$C1073,K$4:K$1500,"&gt;"&amp;K1073)+1)</f>
        <v/>
      </c>
      <c r="M1073" s="99">
        <f>IF(OR($C1073="",K1073=""),"",IF(AND($C1073&gt;=1001,$C1073&lt;=1005),COUNTIFS($C$4:$C$1500,"&gt;=1001",$C$4:$C$1500,"&lt;=1005",K$4:K$1500,"&gt;"&amp;K1073)+1,IF(AND($C1073&gt;=1101,$C1073&lt;=1105),COUNTIFS($C$4:$C$1500,"&gt;=1101",$C$4:$C$1500,"&lt;=1105",K$4:K$1500,"&gt;"&amp;K1073)+1,IF(AND($C1073&gt;=901,$C1073&lt;=905),COUNTIFS($C$4:$C$1500,"&gt;=901",$C$4:$C$1500,"&lt;=905",K$4:K$1500,"&gt;"&amp;K1073)+1,IF(AND($C1073&gt;=801,$C1073&lt;=805),COUNTIFS($C$4:$C$1500,"&gt;=801",$C$4:$C$1500,"&lt;=805",K$4:K$1500,"&gt;"&amp;K1073)+1,IF(AND($C1073&gt;=701,$C1073&lt;=705),COUNTIFS($C$4:$C$1500,"&gt;=701",$C$4:$C$1500,"&lt;=705",K$4:K$1500,"&gt;"&amp;K1073)+1,IF(AND($C1073&gt;=601,$C1073&lt;=606),COUNTIFS($C$4:$C$1500,"&gt;=601",$C$4:$C$1500,"&lt;=606",K$4:K$1500,"&gt;"&amp;K1073)+1,"")))))))</f>
        <v/>
      </c>
      <c r="N1073" s="99">
        <f>IF(OR($C1073="",K1073=""),"",IF(OR(AND($C1073&gt;=1001,$C1073&lt;=1005),AND($C1073&gt;=1101,$C1073&lt;=1105)),COUNTIFS($C$4:$C$1500,"&gt;=1001",$C$4:$C$1500,"&lt;=1005",K$4:K$1500,"&gt;"&amp;K1073)+COUNTIFS($C$4:$C$1500,"&gt;=1101",$C$4:$C$1500,"&lt;=1105",K$4:K$1500,"&gt;"&amp;K1073)+1,""))</f>
        <v/>
      </c>
      <c r="O1073" s="94" t="n"/>
      <c r="P1073" s="94" t="n"/>
      <c r="Q1073" s="94" t="n"/>
      <c r="R1073" s="94" t="n"/>
      <c r="S1073" s="94" t="n"/>
      <c r="T1073" s="99">
        <f>IF(AND(O1073&gt;0,O1073&lt;36),1,IF(AND(O1073&gt;=36,O1073&lt;51),2,IF(AND(O1073&gt;=51,O1073&lt;71),3,IF(AND(O1073&gt;=71,O1073&lt;=100),4,))))</f>
        <v/>
      </c>
      <c r="U1073" s="99">
        <f>IF(AND(P1073&gt;0,P1073&lt;41),1,IF(AND(P1073&gt;=41,P1073&lt;56),2,IF(AND(P1073&gt;=56,P1073&lt;71),3,IF(AND(P1073&gt;=71,P1073&lt;=100),4,))))</f>
        <v/>
      </c>
      <c r="V1073" s="99">
        <f>IF(AND(Q1073&gt;0,Q1073&lt;41),1,IF(AND(Q1073&gt;=41,Q1073&lt;56),2,IF(AND(Q1073&gt;=56,Q1073&lt;71),3,IF(AND(Q1073&gt;=71,Q1073&lt;=100),4,))))</f>
        <v/>
      </c>
      <c r="W1073" s="99">
        <f>IF(AND(R1073&gt;0,R1073&lt;36),1,IF(AND(R1073&gt;=36,R1073&lt;51),2,IF(AND(R1073&gt;=51,R1073&lt;66),3,IF(AND(R1073&gt;=66,R1073&lt;=100),4,))))</f>
        <v/>
      </c>
      <c r="X1073" s="100">
        <f>IF(AND(S1073&gt;0,S1073&lt;37),1,IF(AND(S1073&gt;=37,S1073&lt;58),2,IF(AND(S1073&gt;=58,S1073&lt;71),3,IF(AND(S1073&gt;=71,S1073&lt;=100),4,))))</f>
        <v/>
      </c>
      <c r="Y1073" s="101">
        <f>IF(SUM(AC1073:AG1073)=0, "", ROUND(((AC1073*3+AD1073*3+AE1073*3+AF1073*3+AG1073*1)/13)*5,0))</f>
        <v/>
      </c>
      <c r="Z1073" s="99">
        <f>IF(OR($C1073="",Y1073=""),"",COUNTIFS($C$4:$C$1500,$C1073,Y$4:Y$1500,"&gt;"&amp;Y1073)+1)</f>
        <v/>
      </c>
      <c r="AA1073" s="99">
        <f>IF(OR($C1073="",Y1073=""),"",IF(AND($C1073&gt;=1001,$C1073&lt;=1005),COUNTIFS($C$4:$C$1500,"&gt;=1001",$C$4:$C$1500,"&lt;=1005",Y$4:Y$1500,"&gt;"&amp;Y1073)+1,IF(AND($C1073&gt;=1101,$C1073&lt;=1105),COUNTIFS($C$4:$C$1500,"&gt;=1101",$C$4:$C$1500,"&lt;=1105",Y$4:Y$1500,"&gt;"&amp;Y1073)+1,IF(AND($C1073&gt;=901,$C1073&lt;=905),COUNTIFS($C$4:$C$1500,"&gt;=901",$C$4:$C$1500,"&lt;=905",Y$4:Y$1500,"&gt;"&amp;Y1073)+1,IF(AND($C1073&gt;=801,$C1073&lt;=805),COUNTIFS($C$4:$C$1500,"&gt;=801",$C$4:$C$1500,"&lt;=805",Y$4:Y$1500,"&gt;"&amp;Y1073)+1,IF(AND($C1073&gt;=701,$C1073&lt;=705),COUNTIFS($C$4:$C$1500,"&gt;=701",$C$4:$C$1500,"&lt;=705",Y$4:Y$1500,"&gt;"&amp;Y1073)+1,IF(AND($C1073&gt;=601,$C1073&lt;=606),COUNTIFS($C$4:$C$1500,"&gt;=601",$C$4:$C$1500,"&lt;=606",Y$4:Y$1500,"&gt;"&amp;Y1073)+1,"")))))))</f>
        <v/>
      </c>
      <c r="AB1073" s="99">
        <f>IF(OR($C1073="",Y1073=""),"",IF(OR(AND($C1073&gt;=1001,$C1073&lt;=1005),AND($C1073&gt;=1101,$C1073&lt;=1105)),COUNTIFS($C$4:$C$1500,"&gt;=1001",$C$4:$C$1500,"&lt;=1005",Y$4:Y$1500,"&gt;"&amp;Y1073)+COUNTIFS($C$4:$C$1500,"&gt;=1101",$C$4:$C$1500,"&lt;=1105",Y$4:Y$1500,"&gt;"&amp;Y1073)+1,""))</f>
        <v/>
      </c>
      <c r="AC1073" s="94" t="n">
        <v>55.5</v>
      </c>
      <c r="AD1073" s="94" t="n">
        <v>26.29</v>
      </c>
      <c r="AE1073" s="94" t="n">
        <v>31.75</v>
      </c>
      <c r="AF1073" s="94" t="n">
        <v>56.88</v>
      </c>
      <c r="AG1073" s="94" t="n">
        <v>56.88</v>
      </c>
      <c r="AH1073" s="99">
        <f>IF(AND(AC1073&gt;0,AC1073&lt;36),1,IF(AND(AC1073&gt;=36,AC1073&lt;51),2,IF(AND(AC1073&gt;=51,AC1073&lt;71),3,IF(AND(AC1073&gt;=71,AC1073&lt;=100),4,))))</f>
        <v/>
      </c>
      <c r="AI1073" s="99">
        <f>IF(AND(AD1073&gt;0,AD1073&lt;41),1,IF(AND(AD1073&gt;=41,AD1073&lt;56),2,IF(AND(AD1073&gt;=56,AD1073&lt;71),3,IF(AND(AD1073&gt;=71,AD1073&lt;=100),4,))))</f>
        <v/>
      </c>
      <c r="AJ1073" s="99">
        <f>IF(AND(AE1073&gt;0,AE1073&lt;41),1,IF(AND(AE1073&gt;=41,AE1073&lt;56),2,IF(AND(AE1073&gt;=56,AE1073&lt;71),3,IF(AND(AE1073&gt;=71,AE1073&lt;=100),4,))))</f>
        <v/>
      </c>
      <c r="AK1073" s="99">
        <f>IF(AND(AF1073&gt;0,AF1073&lt;36),1,IF(AND(AF1073&gt;=36,AF1073&lt;51),2,IF(AND(AF1073&gt;=51,AF1073&lt;66),3,IF(AND(AF1073&gt;=66,AF1073&lt;=100),4,))))</f>
        <v/>
      </c>
      <c r="AL1073" s="100">
        <f>IF(AND(AG1073&gt;0,AG1073&lt;37),1,IF(AND(AG1073&gt;=37,AG1073&lt;58),2,IF(AND(AG1073&gt;=58,AG1073&lt;71),3,IF(AND(AG1073&gt;=71,AG1073&lt;=100),4,))))</f>
        <v/>
      </c>
      <c r="AM1073" s="101">
        <f>IF((Y1073&lt;&gt;"")*(K1073&lt;&gt;""),Y1073-K1073,"")</f>
        <v/>
      </c>
      <c r="AN1073" s="99">
        <f>IF((Z1073&lt;&gt;"")*(L1073&lt;&gt;""),Z1073-L1073,"")</f>
        <v/>
      </c>
      <c r="AO1073" s="99">
        <f>IF((AA1073&lt;&gt;"")*(M1073&lt;&gt;""),AA1073-M1073,"")</f>
        <v/>
      </c>
      <c r="AP1073" s="99">
        <f>IF((AB1073&lt;&gt;"")*(N1073&lt;&gt;""),AB1073-N1073,"")</f>
        <v/>
      </c>
      <c r="AQ1073" s="94">
        <f>IF((AC1073&lt;&gt;"")*(O1073&lt;&gt;""),AC1073-O1073,"")</f>
        <v/>
      </c>
      <c r="AR1073" s="94">
        <f>IF((AD1073&lt;&gt;"")*(P1073&lt;&gt;""),AD1073-P1073,"")</f>
        <v/>
      </c>
      <c r="AS1073" s="94">
        <f>IF((AE1073&lt;&gt;"")*(Q1073&lt;&gt;""),AE1073-Q1073,"")</f>
        <v/>
      </c>
      <c r="AT1073" s="94">
        <f>IF((AF1073&lt;&gt;"")*(R1073&lt;&gt;""),AF1073-R1073,"")</f>
        <v/>
      </c>
      <c r="AU1073" s="94">
        <f>IF((AG1073&lt;&gt;"")*(S1073&lt;&gt;""),AG1073-S1073,"")</f>
        <v/>
      </c>
      <c r="AV1073" s="99">
        <f>IF((AH1073&lt;&gt;"")*(T1073&lt;&gt;""),AH1073-T1073,"")</f>
        <v/>
      </c>
      <c r="AW1073" s="99">
        <f>IF((AI1073&lt;&gt;"")*(U1073&lt;&gt;""),AI1073-U1073,"")</f>
        <v/>
      </c>
      <c r="AX1073" s="99">
        <f>IF((AJ1073&lt;&gt;"")*(V1073&lt;&gt;""),AJ1073-V1073,"")</f>
        <v/>
      </c>
      <c r="AY1073" s="99">
        <f>IF((AK1073&lt;&gt;"")*(W1073&lt;&gt;""),AK1073-W1073,"")</f>
        <v/>
      </c>
      <c r="AZ1073" s="102">
        <f>IF((AL1073&lt;&gt;"")*(X1073&lt;&gt;""),AL1073-X1073,"")</f>
        <v/>
      </c>
      <c r="BA1073" s="50">
        <f>IFERROR(__xludf.dummyfunction("AI(""Actúa como un tutor académico y dirígete personalmente al estudiante "" &amp; I1073 &amp; "" "" &amp; J1073 &amp; "" "" &amp; G1073 &amp; "" "" &amp; H1073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AM1073 &amp; ""'. Diferencias por área: Matemáticas ("" &amp; AQ1073 &amp; ""), Ciencias Natura"&amp;"les ("" &amp; AR1073 &amp; ""), Sociales ("" &amp; AS1073 &amp; ""), Lectura Crítica ("" &amp; AT1073 &amp; "") e Inglés ("" &amp; AU1073 &amp; ""). Variación en posición: grupo ("" &amp; AN1073 &amp; ""), grado ("" &amp; AO1073 &amp; "") y media ("" &amp; AP1073 &amp; ""). Puntajes Primer Simulacro: Global "" &amp; K1073 &amp; "", Mat "" &amp; "&amp;"O4 &amp; "", Cien "" &amp; P1073 &amp; "", Soc "" &amp; Q1073 &amp; "", Lec "" &amp; R1073 &amp; "", Ing "" &amp; S1073 &amp; "". Puntajes Segundo Simulacro: Global "" &amp; Y1073 &amp; "", Mat "" &amp; AC1073 &amp; "", Cien "" &amp; AD1073 &amp; "", Soc "" &amp; AE1073 &amp; "", Lec "" &amp; AF1073 &amp; "", Ing "" &amp; AG1073 &amp; "". Escribe un mensaje motivador"&amp;" y breve (máximo 4 líneas)."")
"),"=AI(""Actúa como un tutor académico y dirígete personalmente al estudiante "" &amp; I1073 &amp; "" "" &amp; J1073 &amp; "" "" &amp; G1073 &amp; "" "" &amp; H1073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AM1073 &amp; ""'. Diferencias por área: Matemáticas ("" &amp; AQ1073 &amp; ""), Ciencias Natur"&amp;"ales ("" &amp; AR1073 &amp; ""), Sociales ("" &amp; AS1073 &amp; ""), Lectura Crítica ("" &amp; AT1073 &amp; "") e Inglés ("" &amp; AU1073 &amp; ""). Variación en posición: grupo ("" &amp; AN1073 &amp; ""), grado ("" &amp; AO1073 &amp; "") y media ("" &amp; AP1073 &amp; ""). Puntajes Primer Simulacro: Global "" &amp; K1073 &amp; "", Mat "" &amp;"&amp;" O1073 &amp; "", Cien "" &amp; P1073 &amp; "", Soc "" &amp; Q1073 &amp; "", Lec "" &amp; R1073 &amp; "", Ing "" &amp; S1073 &amp; "". Puntajes Segundo Simulacro: Global "" &amp; Y1073 &amp; "", Mat "" &amp; AC1073 &amp; "", Cien "" &amp; AD1073 &amp; "", Soc "" &amp; AE1073 &amp; "", Lec "" &amp; AF1073 &amp; "", Ing "" &amp; AG1073 &amp; "". Escribe un mensaje motivado"&amp;"r y breve (máximo 4 líneas)."")
")</f>
        <v/>
      </c>
    </row>
    <row r="1074" ht="15.75" customHeight="1" s="42">
      <c r="A1074" s="93" t="n"/>
      <c r="B1074" s="94" t="inlineStr">
        <is>
          <t>Bachillerato</t>
        </is>
      </c>
      <c r="C1074" s="94" t="n">
        <v>805</v>
      </c>
      <c r="D1074" s="94" t="n"/>
      <c r="E1074" s="95" t="n"/>
      <c r="F1074" s="96">
        <f>TRIM(G1074&amp;" "&amp;H1074&amp;" "&amp;I1074&amp;" "&amp;J1074)</f>
        <v/>
      </c>
      <c r="G1074" s="94" t="inlineStr">
        <is>
          <t>Villada</t>
        </is>
      </c>
      <c r="H1074" s="94" t="inlineStr">
        <is>
          <t>Valencia</t>
        </is>
      </c>
      <c r="I1074" s="94" t="inlineStr">
        <is>
          <t>Juan</t>
        </is>
      </c>
      <c r="J1074" s="97" t="inlineStr">
        <is>
          <t>Esteban</t>
        </is>
      </c>
      <c r="K1074" s="98">
        <f>IF(SUM(O1074:S1074)=0, "", ROUND(((O1074*3+P1074*3+Q1074*3+R1074*3+S1074*1)/13)*5,0))</f>
        <v/>
      </c>
      <c r="L1074" s="99">
        <f>IF(OR($C1074="",K1074=""),"",COUNTIFS($C$4:$C$1500,$C1074,K$4:K$1500,"&gt;"&amp;K1074)+1)</f>
        <v/>
      </c>
      <c r="M1074" s="99">
        <f>IF(OR($C1074="",K1074=""),"",IF(AND($C1074&gt;=1001,$C1074&lt;=1005),COUNTIFS($C$4:$C$1500,"&gt;=1001",$C$4:$C$1500,"&lt;=1005",K$4:K$1500,"&gt;"&amp;K1074)+1,IF(AND($C1074&gt;=1101,$C1074&lt;=1105),COUNTIFS($C$4:$C$1500,"&gt;=1101",$C$4:$C$1500,"&lt;=1105",K$4:K$1500,"&gt;"&amp;K1074)+1,IF(AND($C1074&gt;=901,$C1074&lt;=905),COUNTIFS($C$4:$C$1500,"&gt;=901",$C$4:$C$1500,"&lt;=905",K$4:K$1500,"&gt;"&amp;K1074)+1,IF(AND($C1074&gt;=801,$C1074&lt;=805),COUNTIFS($C$4:$C$1500,"&gt;=801",$C$4:$C$1500,"&lt;=805",K$4:K$1500,"&gt;"&amp;K1074)+1,IF(AND($C1074&gt;=701,$C1074&lt;=705),COUNTIFS($C$4:$C$1500,"&gt;=701",$C$4:$C$1500,"&lt;=705",K$4:K$1500,"&gt;"&amp;K1074)+1,IF(AND($C1074&gt;=601,$C1074&lt;=606),COUNTIFS($C$4:$C$1500,"&gt;=601",$C$4:$C$1500,"&lt;=606",K$4:K$1500,"&gt;"&amp;K1074)+1,"")))))))</f>
        <v/>
      </c>
      <c r="N1074" s="99">
        <f>IF(OR($C1074="",K1074=""),"",IF(OR(AND($C1074&gt;=1001,$C1074&lt;=1005),AND($C1074&gt;=1101,$C1074&lt;=1105)),COUNTIFS($C$4:$C$1500,"&gt;=1001",$C$4:$C$1500,"&lt;=1005",K$4:K$1500,"&gt;"&amp;K1074)+COUNTIFS($C$4:$C$1500,"&gt;=1101",$C$4:$C$1500,"&lt;=1105",K$4:K$1500,"&gt;"&amp;K1074)+1,""))</f>
        <v/>
      </c>
      <c r="O1074" s="94" t="n"/>
      <c r="P1074" s="94" t="n"/>
      <c r="Q1074" s="94" t="n"/>
      <c r="R1074" s="94" t="n"/>
      <c r="S1074" s="94" t="n"/>
      <c r="T1074" s="99">
        <f>IF(AND(O1074&gt;0,O1074&lt;36),1,IF(AND(O1074&gt;=36,O1074&lt;51),2,IF(AND(O1074&gt;=51,O1074&lt;71),3,IF(AND(O1074&gt;=71,O1074&lt;=100),4,))))</f>
        <v/>
      </c>
      <c r="U1074" s="99">
        <f>IF(AND(P1074&gt;0,P1074&lt;41),1,IF(AND(P1074&gt;=41,P1074&lt;56),2,IF(AND(P1074&gt;=56,P1074&lt;71),3,IF(AND(P1074&gt;=71,P1074&lt;=100),4,))))</f>
        <v/>
      </c>
      <c r="V1074" s="99">
        <f>IF(AND(Q1074&gt;0,Q1074&lt;41),1,IF(AND(Q1074&gt;=41,Q1074&lt;56),2,IF(AND(Q1074&gt;=56,Q1074&lt;71),3,IF(AND(Q1074&gt;=71,Q1074&lt;=100),4,))))</f>
        <v/>
      </c>
      <c r="W1074" s="99">
        <f>IF(AND(R1074&gt;0,R1074&lt;36),1,IF(AND(R1074&gt;=36,R1074&lt;51),2,IF(AND(R1074&gt;=51,R1074&lt;66),3,IF(AND(R1074&gt;=66,R1074&lt;=100),4,))))</f>
        <v/>
      </c>
      <c r="X1074" s="100">
        <f>IF(AND(S1074&gt;0,S1074&lt;37),1,IF(AND(S1074&gt;=37,S1074&lt;58),2,IF(AND(S1074&gt;=58,S1074&lt;71),3,IF(AND(S1074&gt;=71,S1074&lt;=100),4,))))</f>
        <v/>
      </c>
      <c r="Y1074" s="101">
        <f>IF(SUM(AC1074:AG1074)=0, "", ROUND(((AC1074*3+AD1074*3+AE1074*3+AF1074*3+AG1074*1)/13)*5,0))</f>
        <v/>
      </c>
      <c r="Z1074" s="99">
        <f>IF(OR($C1074="",Y1074=""),"",COUNTIFS($C$4:$C$1500,$C1074,Y$4:Y$1500,"&gt;"&amp;Y1074)+1)</f>
        <v/>
      </c>
      <c r="AA1074" s="99">
        <f>IF(OR($C1074="",Y1074=""),"",IF(AND($C1074&gt;=1001,$C1074&lt;=1005),COUNTIFS($C$4:$C$1500,"&gt;=1001",$C$4:$C$1500,"&lt;=1005",Y$4:Y$1500,"&gt;"&amp;Y1074)+1,IF(AND($C1074&gt;=1101,$C1074&lt;=1105),COUNTIFS($C$4:$C$1500,"&gt;=1101",$C$4:$C$1500,"&lt;=1105",Y$4:Y$1500,"&gt;"&amp;Y1074)+1,IF(AND($C1074&gt;=901,$C1074&lt;=905),COUNTIFS($C$4:$C$1500,"&gt;=901",$C$4:$C$1500,"&lt;=905",Y$4:Y$1500,"&gt;"&amp;Y1074)+1,IF(AND($C1074&gt;=801,$C1074&lt;=805),COUNTIFS($C$4:$C$1500,"&gt;=801",$C$4:$C$1500,"&lt;=805",Y$4:Y$1500,"&gt;"&amp;Y1074)+1,IF(AND($C1074&gt;=701,$C1074&lt;=705),COUNTIFS($C$4:$C$1500,"&gt;=701",$C$4:$C$1500,"&lt;=705",Y$4:Y$1500,"&gt;"&amp;Y1074)+1,IF(AND($C1074&gt;=601,$C1074&lt;=606),COUNTIFS($C$4:$C$1500,"&gt;=601",$C$4:$C$1500,"&lt;=606",Y$4:Y$1500,"&gt;"&amp;Y1074)+1,"")))))))</f>
        <v/>
      </c>
      <c r="AB1074" s="99">
        <f>IF(OR($C1074="",Y1074=""),"",IF(OR(AND($C1074&gt;=1001,$C1074&lt;=1005),AND($C1074&gt;=1101,$C1074&lt;=1105)),COUNTIFS($C$4:$C$1500,"&gt;=1001",$C$4:$C$1500,"&lt;=1005",Y$4:Y$1500,"&gt;"&amp;Y1074)+COUNTIFS($C$4:$C$1500,"&gt;=1101",$C$4:$C$1500,"&lt;=1105",Y$4:Y$1500,"&gt;"&amp;Y1074)+1,""))</f>
        <v/>
      </c>
      <c r="AC1074" s="94" t="n">
        <v>45.5</v>
      </c>
      <c r="AD1074" s="94" t="n">
        <v>46.16</v>
      </c>
      <c r="AE1074" s="94" t="n">
        <v>58</v>
      </c>
      <c r="AF1074" s="94" t="n">
        <v>61.25</v>
      </c>
      <c r="AG1074" s="94" t="n">
        <v>52.5</v>
      </c>
      <c r="AH1074" s="99">
        <f>IF(AND(AC1074&gt;0,AC1074&lt;36),1,IF(AND(AC1074&gt;=36,AC1074&lt;51),2,IF(AND(AC1074&gt;=51,AC1074&lt;71),3,IF(AND(AC1074&gt;=71,AC1074&lt;=100),4,))))</f>
        <v/>
      </c>
      <c r="AI1074" s="99">
        <f>IF(AND(AD1074&gt;0,AD1074&lt;41),1,IF(AND(AD1074&gt;=41,AD1074&lt;56),2,IF(AND(AD1074&gt;=56,AD1074&lt;71),3,IF(AND(AD1074&gt;=71,AD1074&lt;=100),4,))))</f>
        <v/>
      </c>
      <c r="AJ1074" s="99">
        <f>IF(AND(AE1074&gt;0,AE1074&lt;41),1,IF(AND(AE1074&gt;=41,AE1074&lt;56),2,IF(AND(AE1074&gt;=56,AE1074&lt;71),3,IF(AND(AE1074&gt;=71,AE1074&lt;=100),4,))))</f>
        <v/>
      </c>
      <c r="AK1074" s="99">
        <f>IF(AND(AF1074&gt;0,AF1074&lt;36),1,IF(AND(AF1074&gt;=36,AF1074&lt;51),2,IF(AND(AF1074&gt;=51,AF1074&lt;66),3,IF(AND(AF1074&gt;=66,AF1074&lt;=100),4,))))</f>
        <v/>
      </c>
      <c r="AL1074" s="100">
        <f>IF(AND(AG1074&gt;0,AG1074&lt;37),1,IF(AND(AG1074&gt;=37,AG1074&lt;58),2,IF(AND(AG1074&gt;=58,AG1074&lt;71),3,IF(AND(AG1074&gt;=71,AG1074&lt;=100),4,))))</f>
        <v/>
      </c>
      <c r="AM1074" s="101">
        <f>IF((Y1074&lt;&gt;"")*(K1074&lt;&gt;""),Y1074-K1074,"")</f>
        <v/>
      </c>
      <c r="AN1074" s="99">
        <f>IF((Z1074&lt;&gt;"")*(L1074&lt;&gt;""),Z1074-L1074,"")</f>
        <v/>
      </c>
      <c r="AO1074" s="99">
        <f>IF((AA1074&lt;&gt;"")*(M1074&lt;&gt;""),AA1074-M1074,"")</f>
        <v/>
      </c>
      <c r="AP1074" s="99">
        <f>IF((AB1074&lt;&gt;"")*(N1074&lt;&gt;""),AB1074-N1074,"")</f>
        <v/>
      </c>
      <c r="AQ1074" s="94">
        <f>IF((AC1074&lt;&gt;"")*(O1074&lt;&gt;""),AC1074-O1074,"")</f>
        <v/>
      </c>
      <c r="AR1074" s="94">
        <f>IF((AD1074&lt;&gt;"")*(P1074&lt;&gt;""),AD1074-P1074,"")</f>
        <v/>
      </c>
      <c r="AS1074" s="94">
        <f>IF((AE1074&lt;&gt;"")*(Q1074&lt;&gt;""),AE1074-Q1074,"")</f>
        <v/>
      </c>
      <c r="AT1074" s="94">
        <f>IF((AF1074&lt;&gt;"")*(R1074&lt;&gt;""),AF1074-R1074,"")</f>
        <v/>
      </c>
      <c r="AU1074" s="94">
        <f>IF((AG1074&lt;&gt;"")*(S1074&lt;&gt;""),AG1074-S1074,"")</f>
        <v/>
      </c>
      <c r="AV1074" s="99">
        <f>IF((AH1074&lt;&gt;"")*(T1074&lt;&gt;""),AH1074-T1074,"")</f>
        <v/>
      </c>
      <c r="AW1074" s="99">
        <f>IF((AI1074&lt;&gt;"")*(U1074&lt;&gt;""),AI1074-U1074,"")</f>
        <v/>
      </c>
      <c r="AX1074" s="99">
        <f>IF((AJ1074&lt;&gt;"")*(V1074&lt;&gt;""),AJ1074-V1074,"")</f>
        <v/>
      </c>
      <c r="AY1074" s="99">
        <f>IF((AK1074&lt;&gt;"")*(W1074&lt;&gt;""),AK1074-W1074,"")</f>
        <v/>
      </c>
      <c r="AZ1074" s="102">
        <f>IF((AL1074&lt;&gt;"")*(X1074&lt;&gt;""),AL1074-X1074,"")</f>
        <v/>
      </c>
      <c r="BA1074" s="50">
        <f>IFERROR(__xludf.dummyfunction("AI(""Actúa como un tutor académico y dirígete personalmente al estudiante "" &amp; I1074 &amp; "" "" &amp; J1074 &amp; "" "" &amp; G1074 &amp; "" "" &amp; H1074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AM1074 &amp; ""'. Diferencias por área: Matemáticas ("" &amp; AQ1074 &amp; ""), Ciencias Natura"&amp;"les ("" &amp; AR1074 &amp; ""), Sociales ("" &amp; AS1074 &amp; ""), Lectura Crítica ("" &amp; AT1074 &amp; "") e Inglés ("" &amp; AU1074 &amp; ""). Variación en posición: grupo ("" &amp; AN1074 &amp; ""), grado ("" &amp; AO1074 &amp; "") y media ("" &amp; AP1074 &amp; ""). Puntajes Primer Simulacro: Global "" &amp; K1074 &amp; "", Mat "" &amp; "&amp;"O4 &amp; "", Cien "" &amp; P1074 &amp; "", Soc "" &amp; Q1074 &amp; "", Lec "" &amp; R1074 &amp; "", Ing "" &amp; S1074 &amp; "". Puntajes Segundo Simulacro: Global "" &amp; Y1074 &amp; "", Mat "" &amp; AC1074 &amp; "", Cien "" &amp; AD1074 &amp; "", Soc "" &amp; AE1074 &amp; "", Lec "" &amp; AF1074 &amp; "", Ing "" &amp; AG1074 &amp; "". Escribe un mensaje motivador"&amp;" y breve (máximo 4 líneas)."")
"),"=AI(""Actúa como un tutor académico y dirígete personalmente al estudiante "" &amp; I1074 &amp; "" "" &amp; J1074 &amp; "" "" &amp; G1074 &amp; "" "" &amp; H1074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AM1074 &amp; ""'. Diferencias por área: Matemáticas ("" &amp; AQ1074 &amp; ""), Ciencias Natur"&amp;"ales ("" &amp; AR1074 &amp; ""), Sociales ("" &amp; AS1074 &amp; ""), Lectura Crítica ("" &amp; AT1074 &amp; "") e Inglés ("" &amp; AU1074 &amp; ""). Variación en posición: grupo ("" &amp; AN1074 &amp; ""), grado ("" &amp; AO1074 &amp; "") y media ("" &amp; AP1074 &amp; ""). Puntajes Primer Simulacro: Global "" &amp; K1074 &amp; "", Mat "" &amp;"&amp;" O1074 &amp; "", Cien "" &amp; P1074 &amp; "", Soc "" &amp; Q1074 &amp; "", Lec "" &amp; R1074 &amp; "", Ing "" &amp; S1074 &amp; "". Puntajes Segundo Simulacro: Global "" &amp; Y1074 &amp; "", Mat "" &amp; AC1074 &amp; "", Cien "" &amp; AD1074 &amp; "", Soc "" &amp; AE1074 &amp; "", Lec "" &amp; AF1074 &amp; "", Ing "" &amp; AG1074 &amp; "". Escribe un mensaje motivado"&amp;"r y breve (máximo 4 líneas)."")
")</f>
        <v/>
      </c>
    </row>
    <row r="1075" ht="15.75" customHeight="1" s="42">
      <c r="A1075" s="93" t="n"/>
      <c r="B1075" s="94" t="inlineStr">
        <is>
          <t>Bachillerato</t>
        </is>
      </c>
      <c r="C1075" s="94" t="n">
        <v>901</v>
      </c>
      <c r="D1075" s="94" t="n"/>
      <c r="E1075" s="95" t="n">
        <v>1038543508</v>
      </c>
      <c r="F1075" s="96">
        <f>TRIM(G1075&amp;" "&amp;H1075&amp;" "&amp;I1075&amp;" "&amp;J1075)</f>
        <v/>
      </c>
      <c r="G1075" s="94" t="inlineStr">
        <is>
          <t>Franco</t>
        </is>
      </c>
      <c r="H1075" s="94" t="inlineStr">
        <is>
          <t>Mejia</t>
        </is>
      </c>
      <c r="I1075" s="94" t="inlineStr">
        <is>
          <t>Matias</t>
        </is>
      </c>
      <c r="J1075" s="97" t="n"/>
      <c r="K1075" s="98">
        <f>IF(SUM(O1075:S1075)=0, "", ROUND(((O1075*3+P1075*3+Q1075*3+R1075*3+S1075*1)/13)*5,0))</f>
        <v/>
      </c>
      <c r="L1075" s="99">
        <f>IF(OR($C1075="",K1075=""),"",COUNTIFS($C$4:$C$1500,$C1075,K$4:K$1500,"&gt;"&amp;K1075)+1)</f>
        <v/>
      </c>
      <c r="M1075" s="99">
        <f>IF(OR($C1075="",K1075=""),"",IF(AND($C1075&gt;=1001,$C1075&lt;=1005),COUNTIFS($C$4:$C$1500,"&gt;=1001",$C$4:$C$1500,"&lt;=1005",K$4:K$1500,"&gt;"&amp;K1075)+1,IF(AND($C1075&gt;=1101,$C1075&lt;=1105),COUNTIFS($C$4:$C$1500,"&gt;=1101",$C$4:$C$1500,"&lt;=1105",K$4:K$1500,"&gt;"&amp;K1075)+1,IF(AND($C1075&gt;=901,$C1075&lt;=905),COUNTIFS($C$4:$C$1500,"&gt;=901",$C$4:$C$1500,"&lt;=905",K$4:K$1500,"&gt;"&amp;K1075)+1,IF(AND($C1075&gt;=801,$C1075&lt;=805),COUNTIFS($C$4:$C$1500,"&gt;=801",$C$4:$C$1500,"&lt;=805",K$4:K$1500,"&gt;"&amp;K1075)+1,IF(AND($C1075&gt;=701,$C1075&lt;=705),COUNTIFS($C$4:$C$1500,"&gt;=701",$C$4:$C$1500,"&lt;=705",K$4:K$1500,"&gt;"&amp;K1075)+1,IF(AND($C1075&gt;=601,$C1075&lt;=606),COUNTIFS($C$4:$C$1500,"&gt;=601",$C$4:$C$1500,"&lt;=606",K$4:K$1500,"&gt;"&amp;K1075)+1,"")))))))</f>
        <v/>
      </c>
      <c r="N1075" s="99">
        <f>IF(OR($C1075="",K1075=""),"",IF(OR(AND($C1075&gt;=1001,$C1075&lt;=1005),AND($C1075&gt;=1101,$C1075&lt;=1105)),COUNTIFS($C$4:$C$1500,"&gt;=1001",$C$4:$C$1500,"&lt;=1005",K$4:K$1500,"&gt;"&amp;K1075)+COUNTIFS($C$4:$C$1500,"&gt;=1101",$C$4:$C$1500,"&lt;=1105",K$4:K$1500,"&gt;"&amp;K1075)+1,""))</f>
        <v/>
      </c>
      <c r="O1075" s="94" t="n"/>
      <c r="P1075" s="94" t="n"/>
      <c r="Q1075" s="94" t="n"/>
      <c r="R1075" s="94" t="n"/>
      <c r="S1075" s="94" t="n"/>
      <c r="T1075" s="99">
        <f>IF(AND(O1075&gt;0,O1075&lt;36),1,IF(AND(O1075&gt;=36,O1075&lt;51),2,IF(AND(O1075&gt;=51,O1075&lt;71),3,IF(AND(O1075&gt;=71,O1075&lt;=100),4,))))</f>
        <v/>
      </c>
      <c r="U1075" s="99">
        <f>IF(AND(P1075&gt;0,P1075&lt;41),1,IF(AND(P1075&gt;=41,P1075&lt;56),2,IF(AND(P1075&gt;=56,P1075&lt;71),3,IF(AND(P1075&gt;=71,P1075&lt;=100),4,))))</f>
        <v/>
      </c>
      <c r="V1075" s="99">
        <f>IF(AND(Q1075&gt;0,Q1075&lt;41),1,IF(AND(Q1075&gt;=41,Q1075&lt;56),2,IF(AND(Q1075&gt;=56,Q1075&lt;71),3,IF(AND(Q1075&gt;=71,Q1075&lt;=100),4,))))</f>
        <v/>
      </c>
      <c r="W1075" s="99">
        <f>IF(AND(R1075&gt;0,R1075&lt;36),1,IF(AND(R1075&gt;=36,R1075&lt;51),2,IF(AND(R1075&gt;=51,R1075&lt;66),3,IF(AND(R1075&gt;=66,R1075&lt;=100),4,))))</f>
        <v/>
      </c>
      <c r="X1075" s="100">
        <f>IF(AND(S1075&gt;0,S1075&lt;37),1,IF(AND(S1075&gt;=37,S1075&lt;58),2,IF(AND(S1075&gt;=58,S1075&lt;71),3,IF(AND(S1075&gt;=71,S1075&lt;=100),4,))))</f>
        <v/>
      </c>
      <c r="Y1075" s="101">
        <f>IF(SUM(AC1075:AG1075)=0, "", ROUND(((AC1075*3+AD1075*3+AE1075*3+AF1075*3+AG1075*1)/13)*5,0))</f>
        <v/>
      </c>
      <c r="Z1075" s="99">
        <f>IF(OR($C1075="",Y1075=""),"",COUNTIFS($C$4:$C$1500,$C1075,Y$4:Y$1500,"&gt;"&amp;Y1075)+1)</f>
        <v/>
      </c>
      <c r="AA1075" s="99">
        <f>IF(OR($C1075="",Y1075=""),"",IF(AND($C1075&gt;=1001,$C1075&lt;=1005),COUNTIFS($C$4:$C$1500,"&gt;=1001",$C$4:$C$1500,"&lt;=1005",Y$4:Y$1500,"&gt;"&amp;Y1075)+1,IF(AND($C1075&gt;=1101,$C1075&lt;=1105),COUNTIFS($C$4:$C$1500,"&gt;=1101",$C$4:$C$1500,"&lt;=1105",Y$4:Y$1500,"&gt;"&amp;Y1075)+1,IF(AND($C1075&gt;=901,$C1075&lt;=905),COUNTIFS($C$4:$C$1500,"&gt;=901",$C$4:$C$1500,"&lt;=905",Y$4:Y$1500,"&gt;"&amp;Y1075)+1,IF(AND($C1075&gt;=801,$C1075&lt;=805),COUNTIFS($C$4:$C$1500,"&gt;=801",$C$4:$C$1500,"&lt;=805",Y$4:Y$1500,"&gt;"&amp;Y1075)+1,IF(AND($C1075&gt;=701,$C1075&lt;=705),COUNTIFS($C$4:$C$1500,"&gt;=701",$C$4:$C$1500,"&lt;=705",Y$4:Y$1500,"&gt;"&amp;Y1075)+1,IF(AND($C1075&gt;=601,$C1075&lt;=606),COUNTIFS($C$4:$C$1500,"&gt;=601",$C$4:$C$1500,"&lt;=606",Y$4:Y$1500,"&gt;"&amp;Y1075)+1,"")))))))</f>
        <v/>
      </c>
      <c r="AB1075" s="99">
        <f>IF(OR($C1075="",Y1075=""),"",IF(OR(AND($C1075&gt;=1001,$C1075&lt;=1005),AND($C1075&gt;=1101,$C1075&lt;=1105)),COUNTIFS($C$4:$C$1500,"&gt;=1001",$C$4:$C$1500,"&lt;=1005",Y$4:Y$1500,"&gt;"&amp;Y1075)+COUNTIFS($C$4:$C$1500,"&gt;=1101",$C$4:$C$1500,"&lt;=1105",Y$4:Y$1500,"&gt;"&amp;Y1075)+1,""))</f>
        <v/>
      </c>
      <c r="AC1075" s="94" t="n">
        <v>24</v>
      </c>
      <c r="AD1075" s="94" t="n">
        <v>23.88</v>
      </c>
      <c r="AE1075" s="94" t="n">
        <v>44.63</v>
      </c>
      <c r="AF1075" s="94" t="n">
        <v>52.5</v>
      </c>
      <c r="AG1075" s="94" t="n">
        <v>61.25</v>
      </c>
      <c r="AH1075" s="99">
        <f>IF(AND(AC1075&gt;0,AC1075&lt;36),1,IF(AND(AC1075&gt;=36,AC1075&lt;51),2,IF(AND(AC1075&gt;=51,AC1075&lt;71),3,IF(AND(AC1075&gt;=71,AC1075&lt;=100),4,))))</f>
        <v/>
      </c>
      <c r="AI1075" s="99">
        <f>IF(AND(AD1075&gt;0,AD1075&lt;41),1,IF(AND(AD1075&gt;=41,AD1075&lt;56),2,IF(AND(AD1075&gt;=56,AD1075&lt;71),3,IF(AND(AD1075&gt;=71,AD1075&lt;=100),4,))))</f>
        <v/>
      </c>
      <c r="AJ1075" s="99">
        <f>IF(AND(AE1075&gt;0,AE1075&lt;41),1,IF(AND(AE1075&gt;=41,AE1075&lt;56),2,IF(AND(AE1075&gt;=56,AE1075&lt;71),3,IF(AND(AE1075&gt;=71,AE1075&lt;=100),4,))))</f>
        <v/>
      </c>
      <c r="AK1075" s="99">
        <f>IF(AND(AF1075&gt;0,AF1075&lt;36),1,IF(AND(AF1075&gt;=36,AF1075&lt;51),2,IF(AND(AF1075&gt;=51,AF1075&lt;66),3,IF(AND(AF1075&gt;=66,AF1075&lt;=100),4,))))</f>
        <v/>
      </c>
      <c r="AL1075" s="100">
        <f>IF(AND(AG1075&gt;0,AG1075&lt;37),1,IF(AND(AG1075&gt;=37,AG1075&lt;58),2,IF(AND(AG1075&gt;=58,AG1075&lt;71),3,IF(AND(AG1075&gt;=71,AG1075&lt;=100),4,))))</f>
        <v/>
      </c>
      <c r="AM1075" s="101">
        <f>IF((Y1075&lt;&gt;"")*(K1075&lt;&gt;""),Y1075-K1075,"")</f>
        <v/>
      </c>
      <c r="AN1075" s="99">
        <f>IF((Z1075&lt;&gt;"")*(L1075&lt;&gt;""),Z1075-L1075,"")</f>
        <v/>
      </c>
      <c r="AO1075" s="99">
        <f>IF((AA1075&lt;&gt;"")*(M1075&lt;&gt;""),AA1075-M1075,"")</f>
        <v/>
      </c>
      <c r="AP1075" s="99">
        <f>IF((AB1075&lt;&gt;"")*(N1075&lt;&gt;""),AB1075-N1075,"")</f>
        <v/>
      </c>
      <c r="AQ1075" s="94">
        <f>IF((AC1075&lt;&gt;"")*(O1075&lt;&gt;""),AC1075-O1075,"")</f>
        <v/>
      </c>
      <c r="AR1075" s="94">
        <f>IF((AD1075&lt;&gt;"")*(P1075&lt;&gt;""),AD1075-P1075,"")</f>
        <v/>
      </c>
      <c r="AS1075" s="94">
        <f>IF((AE1075&lt;&gt;"")*(Q1075&lt;&gt;""),AE1075-Q1075,"")</f>
        <v/>
      </c>
      <c r="AT1075" s="94">
        <f>IF((AF1075&lt;&gt;"")*(R1075&lt;&gt;""),AF1075-R1075,"")</f>
        <v/>
      </c>
      <c r="AU1075" s="94">
        <f>IF((AG1075&lt;&gt;"")*(S1075&lt;&gt;""),AG1075-S1075,"")</f>
        <v/>
      </c>
      <c r="AV1075" s="99">
        <f>IF((AH1075&lt;&gt;"")*(T1075&lt;&gt;""),AH1075-T1075,"")</f>
        <v/>
      </c>
      <c r="AW1075" s="99">
        <f>IF((AI1075&lt;&gt;"")*(U1075&lt;&gt;""),AI1075-U1075,"")</f>
        <v/>
      </c>
      <c r="AX1075" s="99">
        <f>IF((AJ1075&lt;&gt;"")*(V1075&lt;&gt;""),AJ1075-V1075,"")</f>
        <v/>
      </c>
      <c r="AY1075" s="99">
        <f>IF((AK1075&lt;&gt;"")*(W1075&lt;&gt;""),AK1075-W1075,"")</f>
        <v/>
      </c>
      <c r="AZ1075" s="102">
        <f>IF((AL1075&lt;&gt;"")*(X1075&lt;&gt;""),AL1075-X1075,"")</f>
        <v/>
      </c>
      <c r="BA1075" s="50">
        <f>IFERROR(__xludf.dummyfunction("AI(""Actúa como un tutor académico y dirígete personalmente al estudiante "" &amp; I1075 &amp; "" "" &amp; J1075 &amp; "" "" &amp; G1075 &amp; "" "" &amp; H1075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AM1075 &amp; ""'. Diferencias por área: Matemáticas ("" &amp; AQ1075 &amp; ""), Ciencias Natura"&amp;"les ("" &amp; AR1075 &amp; ""), Sociales ("" &amp; AS1075 &amp; ""), Lectura Crítica ("" &amp; AT1075 &amp; "") e Inglés ("" &amp; AU1075 &amp; ""). Variación en posición: grupo ("" &amp; AN1075 &amp; ""), grado ("" &amp; AO1075 &amp; "") y media ("" &amp; AP1075 &amp; ""). Puntajes Primer Simulacro: Global "" &amp; K1075 &amp; "", Mat "" &amp; "&amp;"O4 &amp; "", Cien "" &amp; P1075 &amp; "", Soc "" &amp; Q1075 &amp; "", Lec "" &amp; R1075 &amp; "", Ing "" &amp; S1075 &amp; "". Puntajes Segundo Simulacro: Global "" &amp; Y1075 &amp; "", Mat "" &amp; AC1075 &amp; "", Cien "" &amp; AD1075 &amp; "", Soc "" &amp; AE1075 &amp; "", Lec "" &amp; AF1075 &amp; "", Ing "" &amp; AG1075 &amp; "". Escribe un mensaje motivador"&amp;" y breve (máximo 4 líneas)."")
"),"=AI(""Actúa como un tutor académico y dirígete personalmente al estudiante "" &amp; I1075 &amp; "" "" &amp; J1075 &amp; "" "" &amp; G1075 &amp; "" "" &amp; H1075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AM1075 &amp; ""'. Diferencias por área: Matemáticas ("" &amp; AQ1075 &amp; ""), Ciencias Natur"&amp;"ales ("" &amp; AR1075 &amp; ""), Sociales ("" &amp; AS1075 &amp; ""), Lectura Crítica ("" &amp; AT1075 &amp; "") e Inglés ("" &amp; AU1075 &amp; ""). Variación en posición: grupo ("" &amp; AN1075 &amp; ""), grado ("" &amp; AO1075 &amp; "") y media ("" &amp; AP1075 &amp; ""). Puntajes Primer Simulacro: Global "" &amp; K1075 &amp; "", Mat "" &amp;"&amp;" O1075 &amp; "", Cien "" &amp; P1075 &amp; "", Soc "" &amp; Q1075 &amp; "", Lec "" &amp; R1075 &amp; "", Ing "" &amp; S1075 &amp; "". Puntajes Segundo Simulacro: Global "" &amp; Y1075 &amp; "", Mat "" &amp; AC1075 &amp; "", Cien "" &amp; AD1075 &amp; "", Soc "" &amp; AE1075 &amp; "", Lec "" &amp; AF1075 &amp; "", Ing "" &amp; AG1075 &amp; "". Escribe un mensaje motivado"&amp;"r y breve (máximo 4 líneas)."")
")</f>
        <v/>
      </c>
      <c r="BM1075" s="41" t="inlineStr">
        <is>
          <t>Sí</t>
        </is>
      </c>
    </row>
    <row r="1076" ht="15.75" customHeight="1" s="42">
      <c r="A1076" s="93" t="n"/>
      <c r="B1076" s="94" t="inlineStr">
        <is>
          <t>Bachillerato</t>
        </is>
      </c>
      <c r="C1076" s="94" t="n">
        <v>903</v>
      </c>
      <c r="D1076" s="94" t="n"/>
      <c r="E1076" s="95" t="n">
        <v>1011593437</v>
      </c>
      <c r="F1076" s="96">
        <f>TRIM(G1076&amp;" "&amp;H1076&amp;" "&amp;I1076&amp;" "&amp;J1076)</f>
        <v/>
      </c>
      <c r="G1076" s="94" t="inlineStr">
        <is>
          <t>Cartagena</t>
        </is>
      </c>
      <c r="H1076" s="94" t="inlineStr">
        <is>
          <t>Quiroz</t>
        </is>
      </c>
      <c r="I1076" s="94" t="inlineStr">
        <is>
          <t>Lizeth</t>
        </is>
      </c>
      <c r="J1076" s="97" t="n"/>
      <c r="K1076" s="98">
        <f>IF(SUM(O1076:S1076)=0, "", ROUND(((O1076*3+P1076*3+Q1076*3+R1076*3+S1076*1)/13)*5,0))</f>
        <v/>
      </c>
      <c r="L1076" s="99">
        <f>IF(OR($C1076="",K1076=""),"",COUNTIFS($C$4:$C$1500,$C1076,K$4:K$1500,"&gt;"&amp;K1076)+1)</f>
        <v/>
      </c>
      <c r="M1076" s="99">
        <f>IF(OR($C1076="",K1076=""),"",IF(AND($C1076&gt;=1001,$C1076&lt;=1005),COUNTIFS($C$4:$C$1500,"&gt;=1001",$C$4:$C$1500,"&lt;=1005",K$4:K$1500,"&gt;"&amp;K1076)+1,IF(AND($C1076&gt;=1101,$C1076&lt;=1105),COUNTIFS($C$4:$C$1500,"&gt;=1101",$C$4:$C$1500,"&lt;=1105",K$4:K$1500,"&gt;"&amp;K1076)+1,IF(AND($C1076&gt;=901,$C1076&lt;=905),COUNTIFS($C$4:$C$1500,"&gt;=901",$C$4:$C$1500,"&lt;=905",K$4:K$1500,"&gt;"&amp;K1076)+1,IF(AND($C1076&gt;=801,$C1076&lt;=805),COUNTIFS($C$4:$C$1500,"&gt;=801",$C$4:$C$1500,"&lt;=805",K$4:K$1500,"&gt;"&amp;K1076)+1,IF(AND($C1076&gt;=701,$C1076&lt;=705),COUNTIFS($C$4:$C$1500,"&gt;=701",$C$4:$C$1500,"&lt;=705",K$4:K$1500,"&gt;"&amp;K1076)+1,IF(AND($C1076&gt;=601,$C1076&lt;=606),COUNTIFS($C$4:$C$1500,"&gt;=601",$C$4:$C$1500,"&lt;=606",K$4:K$1500,"&gt;"&amp;K1076)+1,"")))))))</f>
        <v/>
      </c>
      <c r="N1076" s="99">
        <f>IF(OR($C1076="",K1076=""),"",IF(OR(AND($C1076&gt;=1001,$C1076&lt;=1005),AND($C1076&gt;=1101,$C1076&lt;=1105)),COUNTIFS($C$4:$C$1500,"&gt;=1001",$C$4:$C$1500,"&lt;=1005",K$4:K$1500,"&gt;"&amp;K1076)+COUNTIFS($C$4:$C$1500,"&gt;=1101",$C$4:$C$1500,"&lt;=1105",K$4:K$1500,"&gt;"&amp;K1076)+1,""))</f>
        <v/>
      </c>
      <c r="O1076" s="94" t="n"/>
      <c r="P1076" s="94" t="n"/>
      <c r="Q1076" s="94" t="n"/>
      <c r="R1076" s="94" t="n"/>
      <c r="S1076" s="94" t="n"/>
      <c r="T1076" s="99">
        <f>IF(AND(O1076&gt;0,O1076&lt;36),1,IF(AND(O1076&gt;=36,O1076&lt;51),2,IF(AND(O1076&gt;=51,O1076&lt;71),3,IF(AND(O1076&gt;=71,O1076&lt;=100),4,))))</f>
        <v/>
      </c>
      <c r="U1076" s="99">
        <f>IF(AND(P1076&gt;0,P1076&lt;41),1,IF(AND(P1076&gt;=41,P1076&lt;56),2,IF(AND(P1076&gt;=56,P1076&lt;71),3,IF(AND(P1076&gt;=71,P1076&lt;=100),4,))))</f>
        <v/>
      </c>
      <c r="V1076" s="99">
        <f>IF(AND(Q1076&gt;0,Q1076&lt;41),1,IF(AND(Q1076&gt;=41,Q1076&lt;56),2,IF(AND(Q1076&gt;=56,Q1076&lt;71),3,IF(AND(Q1076&gt;=71,Q1076&lt;=100),4,))))</f>
        <v/>
      </c>
      <c r="W1076" s="99">
        <f>IF(AND(R1076&gt;0,R1076&lt;36),1,IF(AND(R1076&gt;=36,R1076&lt;51),2,IF(AND(R1076&gt;=51,R1076&lt;66),3,IF(AND(R1076&gt;=66,R1076&lt;=100),4,))))</f>
        <v/>
      </c>
      <c r="X1076" s="100">
        <f>IF(AND(S1076&gt;0,S1076&lt;37),1,IF(AND(S1076&gt;=37,S1076&lt;58),2,IF(AND(S1076&gt;=58,S1076&lt;71),3,IF(AND(S1076&gt;=71,S1076&lt;=100),4,))))</f>
        <v/>
      </c>
      <c r="Y1076" s="101">
        <f>IF(SUM(AC1076:AG1076)=0, "", ROUND(((AC1076*3+AD1076*3+AE1076*3+AF1076*3+AG1076*1)/13)*5,0))</f>
        <v/>
      </c>
      <c r="Z1076" s="99">
        <f>IF(OR($C1076="",Y1076=""),"",COUNTIFS($C$4:$C$1500,$C1076,Y$4:Y$1500,"&gt;"&amp;Y1076)+1)</f>
        <v/>
      </c>
      <c r="AA1076" s="99">
        <f>IF(OR($C1076="",Y1076=""),"",IF(AND($C1076&gt;=1001,$C1076&lt;=1005),COUNTIFS($C$4:$C$1500,"&gt;=1001",$C$4:$C$1500,"&lt;=1005",Y$4:Y$1500,"&gt;"&amp;Y1076)+1,IF(AND($C1076&gt;=1101,$C1076&lt;=1105),COUNTIFS($C$4:$C$1500,"&gt;=1101",$C$4:$C$1500,"&lt;=1105",Y$4:Y$1500,"&gt;"&amp;Y1076)+1,IF(AND($C1076&gt;=901,$C1076&lt;=905),COUNTIFS($C$4:$C$1500,"&gt;=901",$C$4:$C$1500,"&lt;=905",Y$4:Y$1500,"&gt;"&amp;Y1076)+1,IF(AND($C1076&gt;=801,$C1076&lt;=805),COUNTIFS($C$4:$C$1500,"&gt;=801",$C$4:$C$1500,"&lt;=805",Y$4:Y$1500,"&gt;"&amp;Y1076)+1,IF(AND($C1076&gt;=701,$C1076&lt;=705),COUNTIFS($C$4:$C$1500,"&gt;=701",$C$4:$C$1500,"&lt;=705",Y$4:Y$1500,"&gt;"&amp;Y1076)+1,IF(AND($C1076&gt;=601,$C1076&lt;=606),COUNTIFS($C$4:$C$1500,"&gt;=601",$C$4:$C$1500,"&lt;=606",Y$4:Y$1500,"&gt;"&amp;Y1076)+1,"")))))))</f>
        <v/>
      </c>
      <c r="AB1076" s="99">
        <f>IF(OR($C1076="",Y1076=""),"",IF(OR(AND($C1076&gt;=1001,$C1076&lt;=1005),AND($C1076&gt;=1101,$C1076&lt;=1105)),COUNTIFS($C$4:$C$1500,"&gt;=1001",$C$4:$C$1500,"&lt;=1005",Y$4:Y$1500,"&gt;"&amp;Y1076)+COUNTIFS($C$4:$C$1500,"&gt;=1101",$C$4:$C$1500,"&lt;=1105",Y$4:Y$1500,"&gt;"&amp;Y1076)+1,""))</f>
        <v/>
      </c>
      <c r="AC1076" s="94" t="n">
        <v>48.5</v>
      </c>
      <c r="AD1076" s="94" t="n">
        <v>76.79000000000001</v>
      </c>
      <c r="AE1076" s="94" t="n">
        <v>67.5</v>
      </c>
      <c r="AF1076" s="94" t="n">
        <v>61.25</v>
      </c>
      <c r="AG1076" s="94" t="n">
        <v>39.38</v>
      </c>
      <c r="AH1076" s="99">
        <f>IF(AND(AC1076&gt;0,AC1076&lt;36),1,IF(AND(AC1076&gt;=36,AC1076&lt;51),2,IF(AND(AC1076&gt;=51,AC1076&lt;71),3,IF(AND(AC1076&gt;=71,AC1076&lt;=100),4,))))</f>
        <v/>
      </c>
      <c r="AI1076" s="99">
        <f>IF(AND(AD1076&gt;0,AD1076&lt;41),1,IF(AND(AD1076&gt;=41,AD1076&lt;56),2,IF(AND(AD1076&gt;=56,AD1076&lt;71),3,IF(AND(AD1076&gt;=71,AD1076&lt;=100),4,))))</f>
        <v/>
      </c>
      <c r="AJ1076" s="99">
        <f>IF(AND(AE1076&gt;0,AE1076&lt;41),1,IF(AND(AE1076&gt;=41,AE1076&lt;56),2,IF(AND(AE1076&gt;=56,AE1076&lt;71),3,IF(AND(AE1076&gt;=71,AE1076&lt;=100),4,))))</f>
        <v/>
      </c>
      <c r="AK1076" s="99">
        <f>IF(AND(AF1076&gt;0,AF1076&lt;36),1,IF(AND(AF1076&gt;=36,AF1076&lt;51),2,IF(AND(AF1076&gt;=51,AF1076&lt;66),3,IF(AND(AF1076&gt;=66,AF1076&lt;=100),4,))))</f>
        <v/>
      </c>
      <c r="AL1076" s="100">
        <f>IF(AND(AG1076&gt;0,AG1076&lt;37),1,IF(AND(AG1076&gt;=37,AG1076&lt;58),2,IF(AND(AG1076&gt;=58,AG1076&lt;71),3,IF(AND(AG1076&gt;=71,AG1076&lt;=100),4,))))</f>
        <v/>
      </c>
      <c r="AM1076" s="101">
        <f>IF((Y1076&lt;&gt;"")*(K1076&lt;&gt;""),Y1076-K1076,"")</f>
        <v/>
      </c>
      <c r="AN1076" s="99">
        <f>IF((Z1076&lt;&gt;"")*(L1076&lt;&gt;""),Z1076-L1076,"")</f>
        <v/>
      </c>
      <c r="AO1076" s="99">
        <f>IF((AA1076&lt;&gt;"")*(M1076&lt;&gt;""),AA1076-M1076,"")</f>
        <v/>
      </c>
      <c r="AP1076" s="99">
        <f>IF((AB1076&lt;&gt;"")*(N1076&lt;&gt;""),AB1076-N1076,"")</f>
        <v/>
      </c>
      <c r="AQ1076" s="94">
        <f>IF((AC1076&lt;&gt;"")*(O1076&lt;&gt;""),AC1076-O1076,"")</f>
        <v/>
      </c>
      <c r="AR1076" s="94">
        <f>IF((AD1076&lt;&gt;"")*(P1076&lt;&gt;""),AD1076-P1076,"")</f>
        <v/>
      </c>
      <c r="AS1076" s="94">
        <f>IF((AE1076&lt;&gt;"")*(Q1076&lt;&gt;""),AE1076-Q1076,"")</f>
        <v/>
      </c>
      <c r="AT1076" s="94">
        <f>IF((AF1076&lt;&gt;"")*(R1076&lt;&gt;""),AF1076-R1076,"")</f>
        <v/>
      </c>
      <c r="AU1076" s="94">
        <f>IF((AG1076&lt;&gt;"")*(S1076&lt;&gt;""),AG1076-S1076,"")</f>
        <v/>
      </c>
      <c r="AV1076" s="99">
        <f>IF((AH1076&lt;&gt;"")*(T1076&lt;&gt;""),AH1076-T1076,"")</f>
        <v/>
      </c>
      <c r="AW1076" s="99">
        <f>IF((AI1076&lt;&gt;"")*(U1076&lt;&gt;""),AI1076-U1076,"")</f>
        <v/>
      </c>
      <c r="AX1076" s="99">
        <f>IF((AJ1076&lt;&gt;"")*(V1076&lt;&gt;""),AJ1076-V1076,"")</f>
        <v/>
      </c>
      <c r="AY1076" s="99">
        <f>IF((AK1076&lt;&gt;"")*(W1076&lt;&gt;""),AK1076-W1076,"")</f>
        <v/>
      </c>
      <c r="AZ1076" s="102">
        <f>IF((AL1076&lt;&gt;"")*(X1076&lt;&gt;""),AL1076-X1076,"")</f>
        <v/>
      </c>
      <c r="BA1076" s="50">
        <f>IFERROR(__xludf.dummyfunction("AI(""Actúa como un tutor académico y dirígete personalmente al estudiante "" &amp; I1076 &amp; "" "" &amp; J1076 &amp; "" "" &amp; G1076 &amp; "" "" &amp; H1076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AM1076 &amp; ""'. Diferencias por área: Matemáticas ("" &amp; AQ1076 &amp; ""), Ciencias Natura"&amp;"les ("" &amp; AR1076 &amp; ""), Sociales ("" &amp; AS1076 &amp; ""), Lectura Crítica ("" &amp; AT1076 &amp; "") e Inglés ("" &amp; AU1076 &amp; ""). Variación en posición: grupo ("" &amp; AN1076 &amp; ""), grado ("" &amp; AO1076 &amp; "") y media ("" &amp; AP1076 &amp; ""). Puntajes Primer Simulacro: Global "" &amp; K1076 &amp; "", Mat "" &amp; "&amp;"O4 &amp; "", Cien "" &amp; P1076 &amp; "", Soc "" &amp; Q1076 &amp; "", Lec "" &amp; R1076 &amp; "", Ing "" &amp; S1076 &amp; "". Puntajes Segundo Simulacro: Global "" &amp; Y1076 &amp; "", Mat "" &amp; AC1076 &amp; "", Cien "" &amp; AD1076 &amp; "", Soc "" &amp; AE1076 &amp; "", Lec "" &amp; AF1076 &amp; "", Ing "" &amp; AG1076 &amp; "". Escribe un mensaje motivador"&amp;" y breve (máximo 4 líneas)."")
"),"=AI(""Actúa como un tutor académico y dirígete personalmente al estudiante "" &amp; I1076 &amp; "" "" &amp; J1076 &amp; "" "" &amp; G1076 &amp; "" "" &amp; H1076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AM1076 &amp; ""'. Diferencias por área: Matemáticas ("" &amp; AQ1076 &amp; ""), Ciencias Natur"&amp;"ales ("" &amp; AR1076 &amp; ""), Sociales ("" &amp; AS1076 &amp; ""), Lectura Crítica ("" &amp; AT1076 &amp; "") e Inglés ("" &amp; AU1076 &amp; ""). Variación en posición: grupo ("" &amp; AN1076 &amp; ""), grado ("" &amp; AO1076 &amp; "") y media ("" &amp; AP1076 &amp; ""). Puntajes Primer Simulacro: Global "" &amp; K1076 &amp; "", Mat "" &amp;"&amp;" O1076 &amp; "", Cien "" &amp; P1076 &amp; "", Soc "" &amp; Q1076 &amp; "", Lec "" &amp; R1076 &amp; "", Ing "" &amp; S1076 &amp; "". Puntajes Segundo Simulacro: Global "" &amp; Y1076 &amp; "", Mat "" &amp; AC1076 &amp; "", Cien "" &amp; AD1076 &amp; "", Soc "" &amp; AE1076 &amp; "", Lec "" &amp; AF1076 &amp; "", Ing "" &amp; AG1076 &amp; "". Escribe un mensaje motivado"&amp;"r y breve (máximo 4 líneas)."")
")</f>
        <v/>
      </c>
    </row>
    <row r="1077" ht="15.75" customHeight="1" s="42">
      <c r="A1077" s="93" t="n"/>
      <c r="B1077" s="94" t="inlineStr">
        <is>
          <t>Bachillerato</t>
        </is>
      </c>
      <c r="C1077" s="94" t="n">
        <v>903</v>
      </c>
      <c r="D1077" s="94" t="n"/>
      <c r="E1077" s="95" t="n">
        <v>1097109845</v>
      </c>
      <c r="F1077" s="96">
        <f>TRIM(G1077&amp;" "&amp;H1077&amp;" "&amp;I1077&amp;" "&amp;J1077)</f>
        <v/>
      </c>
      <c r="G1077" s="94" t="inlineStr">
        <is>
          <t>Celis</t>
        </is>
      </c>
      <c r="H1077" s="94" t="inlineStr">
        <is>
          <t>Lizcano</t>
        </is>
      </c>
      <c r="I1077" s="94" t="inlineStr">
        <is>
          <t>Isabella</t>
        </is>
      </c>
      <c r="J1077" s="97" t="n"/>
      <c r="K1077" s="98">
        <f>IF(SUM(O1077:S1077)=0, "", ROUND(((O1077*3+P1077*3+Q1077*3+R1077*3+S1077*1)/13)*5,0))</f>
        <v/>
      </c>
      <c r="L1077" s="99">
        <f>IF(OR($C1077="",K1077=""),"",COUNTIFS($C$4:$C$1500,$C1077,K$4:K$1500,"&gt;"&amp;K1077)+1)</f>
        <v/>
      </c>
      <c r="M1077" s="99">
        <f>IF(OR($C1077="",K1077=""),"",IF(AND($C1077&gt;=1001,$C1077&lt;=1005),COUNTIFS($C$4:$C$1500,"&gt;=1001",$C$4:$C$1500,"&lt;=1005",K$4:K$1500,"&gt;"&amp;K1077)+1,IF(AND($C1077&gt;=1101,$C1077&lt;=1105),COUNTIFS($C$4:$C$1500,"&gt;=1101",$C$4:$C$1500,"&lt;=1105",K$4:K$1500,"&gt;"&amp;K1077)+1,IF(AND($C1077&gt;=901,$C1077&lt;=905),COUNTIFS($C$4:$C$1500,"&gt;=901",$C$4:$C$1500,"&lt;=905",K$4:K$1500,"&gt;"&amp;K1077)+1,IF(AND($C1077&gt;=801,$C1077&lt;=805),COUNTIFS($C$4:$C$1500,"&gt;=801",$C$4:$C$1500,"&lt;=805",K$4:K$1500,"&gt;"&amp;K1077)+1,IF(AND($C1077&gt;=701,$C1077&lt;=705),COUNTIFS($C$4:$C$1500,"&gt;=701",$C$4:$C$1500,"&lt;=705",K$4:K$1500,"&gt;"&amp;K1077)+1,IF(AND($C1077&gt;=601,$C1077&lt;=606),COUNTIFS($C$4:$C$1500,"&gt;=601",$C$4:$C$1500,"&lt;=606",K$4:K$1500,"&gt;"&amp;K1077)+1,"")))))))</f>
        <v/>
      </c>
      <c r="N1077" s="99">
        <f>IF(OR($C1077="",K1077=""),"",IF(OR(AND($C1077&gt;=1001,$C1077&lt;=1005),AND($C1077&gt;=1101,$C1077&lt;=1105)),COUNTIFS($C$4:$C$1500,"&gt;=1001",$C$4:$C$1500,"&lt;=1005",K$4:K$1500,"&gt;"&amp;K1077)+COUNTIFS($C$4:$C$1500,"&gt;=1101",$C$4:$C$1500,"&lt;=1105",K$4:K$1500,"&gt;"&amp;K1077)+1,""))</f>
        <v/>
      </c>
      <c r="O1077" s="94" t="n"/>
      <c r="P1077" s="94" t="n"/>
      <c r="Q1077" s="94" t="n"/>
      <c r="R1077" s="94" t="n"/>
      <c r="S1077" s="94" t="n"/>
      <c r="T1077" s="99">
        <f>IF(AND(O1077&gt;0,O1077&lt;36),1,IF(AND(O1077&gt;=36,O1077&lt;51),2,IF(AND(O1077&gt;=51,O1077&lt;71),3,IF(AND(O1077&gt;=71,O1077&lt;=100),4,))))</f>
        <v/>
      </c>
      <c r="U1077" s="99">
        <f>IF(AND(P1077&gt;0,P1077&lt;41),1,IF(AND(P1077&gt;=41,P1077&lt;56),2,IF(AND(P1077&gt;=56,P1077&lt;71),3,IF(AND(P1077&gt;=71,P1077&lt;=100),4,))))</f>
        <v/>
      </c>
      <c r="V1077" s="99">
        <f>IF(AND(Q1077&gt;0,Q1077&lt;41),1,IF(AND(Q1077&gt;=41,Q1077&lt;56),2,IF(AND(Q1077&gt;=56,Q1077&lt;71),3,IF(AND(Q1077&gt;=71,Q1077&lt;=100),4,))))</f>
        <v/>
      </c>
      <c r="W1077" s="99">
        <f>IF(AND(R1077&gt;0,R1077&lt;36),1,IF(AND(R1077&gt;=36,R1077&lt;51),2,IF(AND(R1077&gt;=51,R1077&lt;66),3,IF(AND(R1077&gt;=66,R1077&lt;=100),4,))))</f>
        <v/>
      </c>
      <c r="X1077" s="100">
        <f>IF(AND(S1077&gt;0,S1077&lt;37),1,IF(AND(S1077&gt;=37,S1077&lt;58),2,IF(AND(S1077&gt;=58,S1077&lt;71),3,IF(AND(S1077&gt;=71,S1077&lt;=100),4,))))</f>
        <v/>
      </c>
      <c r="Y1077" s="101">
        <f>IF(SUM(AC1077:AG1077)=0, "", ROUND(((AC1077*3+AD1077*3+AE1077*3+AF1077*3+AG1077*1)/13)*5,0))</f>
        <v/>
      </c>
      <c r="Z1077" s="99">
        <f>IF(OR($C1077="",Y1077=""),"",COUNTIFS($C$4:$C$1500,$C1077,Y$4:Y$1500,"&gt;"&amp;Y1077)+1)</f>
        <v/>
      </c>
      <c r="AA1077" s="99">
        <f>IF(OR($C1077="",Y1077=""),"",IF(AND($C1077&gt;=1001,$C1077&lt;=1005),COUNTIFS($C$4:$C$1500,"&gt;=1001",$C$4:$C$1500,"&lt;=1005",Y$4:Y$1500,"&gt;"&amp;Y1077)+1,IF(AND($C1077&gt;=1101,$C1077&lt;=1105),COUNTIFS($C$4:$C$1500,"&gt;=1101",$C$4:$C$1500,"&lt;=1105",Y$4:Y$1500,"&gt;"&amp;Y1077)+1,IF(AND($C1077&gt;=901,$C1077&lt;=905),COUNTIFS($C$4:$C$1500,"&gt;=901",$C$4:$C$1500,"&lt;=905",Y$4:Y$1500,"&gt;"&amp;Y1077)+1,IF(AND($C1077&gt;=801,$C1077&lt;=805),COUNTIFS($C$4:$C$1500,"&gt;=801",$C$4:$C$1500,"&lt;=805",Y$4:Y$1500,"&gt;"&amp;Y1077)+1,IF(AND($C1077&gt;=701,$C1077&lt;=705),COUNTIFS($C$4:$C$1500,"&gt;=701",$C$4:$C$1500,"&lt;=705",Y$4:Y$1500,"&gt;"&amp;Y1077)+1,IF(AND($C1077&gt;=601,$C1077&lt;=606),COUNTIFS($C$4:$C$1500,"&gt;=601",$C$4:$C$1500,"&lt;=606",Y$4:Y$1500,"&gt;"&amp;Y1077)+1,"")))))))</f>
        <v/>
      </c>
      <c r="AB1077" s="99">
        <f>IF(OR($C1077="",Y1077=""),"",IF(OR(AND($C1077&gt;=1001,$C1077&lt;=1005),AND($C1077&gt;=1101,$C1077&lt;=1105)),COUNTIFS($C$4:$C$1500,"&gt;=1001",$C$4:$C$1500,"&lt;=1005",Y$4:Y$1500,"&gt;"&amp;Y1077)+COUNTIFS($C$4:$C$1500,"&gt;=1101",$C$4:$C$1500,"&lt;=1105",Y$4:Y$1500,"&gt;"&amp;Y1077)+1,""))</f>
        <v/>
      </c>
      <c r="AC1077" s="94" t="n">
        <v>51.5</v>
      </c>
      <c r="AD1077" s="94" t="n">
        <v>73.04000000000001</v>
      </c>
      <c r="AE1077" s="94" t="n">
        <v>72.5</v>
      </c>
      <c r="AF1077" s="94" t="n">
        <v>70</v>
      </c>
      <c r="AG1077" s="94" t="n">
        <v>56.88</v>
      </c>
      <c r="AH1077" s="99">
        <f>IF(AND(AC1077&gt;0,AC1077&lt;36),1,IF(AND(AC1077&gt;=36,AC1077&lt;51),2,IF(AND(AC1077&gt;=51,AC1077&lt;71),3,IF(AND(AC1077&gt;=71,AC1077&lt;=100),4,))))</f>
        <v/>
      </c>
      <c r="AI1077" s="99">
        <f>IF(AND(AD1077&gt;0,AD1077&lt;41),1,IF(AND(AD1077&gt;=41,AD1077&lt;56),2,IF(AND(AD1077&gt;=56,AD1077&lt;71),3,IF(AND(AD1077&gt;=71,AD1077&lt;=100),4,))))</f>
        <v/>
      </c>
      <c r="AJ1077" s="99">
        <f>IF(AND(AE1077&gt;0,AE1077&lt;41),1,IF(AND(AE1077&gt;=41,AE1077&lt;56),2,IF(AND(AE1077&gt;=56,AE1077&lt;71),3,IF(AND(AE1077&gt;=71,AE1077&lt;=100),4,))))</f>
        <v/>
      </c>
      <c r="AK1077" s="99">
        <f>IF(AND(AF1077&gt;0,AF1077&lt;36),1,IF(AND(AF1077&gt;=36,AF1077&lt;51),2,IF(AND(AF1077&gt;=51,AF1077&lt;66),3,IF(AND(AF1077&gt;=66,AF1077&lt;=100),4,))))</f>
        <v/>
      </c>
      <c r="AL1077" s="100">
        <f>IF(AND(AG1077&gt;0,AG1077&lt;37),1,IF(AND(AG1077&gt;=37,AG1077&lt;58),2,IF(AND(AG1077&gt;=58,AG1077&lt;71),3,IF(AND(AG1077&gt;=71,AG1077&lt;=100),4,))))</f>
        <v/>
      </c>
      <c r="AM1077" s="101">
        <f>IF((Y1077&lt;&gt;"")*(K1077&lt;&gt;""),Y1077-K1077,"")</f>
        <v/>
      </c>
      <c r="AN1077" s="99">
        <f>IF((Z1077&lt;&gt;"")*(L1077&lt;&gt;""),Z1077-L1077,"")</f>
        <v/>
      </c>
      <c r="AO1077" s="99">
        <f>IF((AA1077&lt;&gt;"")*(M1077&lt;&gt;""),AA1077-M1077,"")</f>
        <v/>
      </c>
      <c r="AP1077" s="99">
        <f>IF((AB1077&lt;&gt;"")*(N1077&lt;&gt;""),AB1077-N1077,"")</f>
        <v/>
      </c>
      <c r="AQ1077" s="94">
        <f>IF((AC1077&lt;&gt;"")*(O1077&lt;&gt;""),AC1077-O1077,"")</f>
        <v/>
      </c>
      <c r="AR1077" s="94">
        <f>IF((AD1077&lt;&gt;"")*(P1077&lt;&gt;""),AD1077-P1077,"")</f>
        <v/>
      </c>
      <c r="AS1077" s="94">
        <f>IF((AE1077&lt;&gt;"")*(Q1077&lt;&gt;""),AE1077-Q1077,"")</f>
        <v/>
      </c>
      <c r="AT1077" s="94">
        <f>IF((AF1077&lt;&gt;"")*(R1077&lt;&gt;""),AF1077-R1077,"")</f>
        <v/>
      </c>
      <c r="AU1077" s="94">
        <f>IF((AG1077&lt;&gt;"")*(S1077&lt;&gt;""),AG1077-S1077,"")</f>
        <v/>
      </c>
      <c r="AV1077" s="99">
        <f>IF((AH1077&lt;&gt;"")*(T1077&lt;&gt;""),AH1077-T1077,"")</f>
        <v/>
      </c>
      <c r="AW1077" s="99">
        <f>IF((AI1077&lt;&gt;"")*(U1077&lt;&gt;""),AI1077-U1077,"")</f>
        <v/>
      </c>
      <c r="AX1077" s="99">
        <f>IF((AJ1077&lt;&gt;"")*(V1077&lt;&gt;""),AJ1077-V1077,"")</f>
        <v/>
      </c>
      <c r="AY1077" s="99">
        <f>IF((AK1077&lt;&gt;"")*(W1077&lt;&gt;""),AK1077-W1077,"")</f>
        <v/>
      </c>
      <c r="AZ1077" s="102">
        <f>IF((AL1077&lt;&gt;"")*(X1077&lt;&gt;""),AL1077-X1077,"")</f>
        <v/>
      </c>
      <c r="BA1077" s="50">
        <f>IFERROR(__xludf.dummyfunction("AI(""Actúa como un tutor académico y dirígete personalmente al estudiante "" &amp; I1077 &amp; "" "" &amp; J1077 &amp; "" "" &amp; G1077 &amp; "" "" &amp; H1077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AM1077 &amp; ""'. Diferencias por área: Matemáticas ("" &amp; AQ1077 &amp; ""), Ciencias Natura"&amp;"les ("" &amp; AR1077 &amp; ""), Sociales ("" &amp; AS1077 &amp; ""), Lectura Crítica ("" &amp; AT1077 &amp; "") e Inglés ("" &amp; AU1077 &amp; ""). Variación en posición: grupo ("" &amp; AN1077 &amp; ""), grado ("" &amp; AO1077 &amp; "") y media ("" &amp; AP1077 &amp; ""). Puntajes Primer Simulacro: Global "" &amp; K1077 &amp; "", Mat "" &amp; "&amp;"O4 &amp; "", Cien "" &amp; P1077 &amp; "", Soc "" &amp; Q1077 &amp; "", Lec "" &amp; R1077 &amp; "", Ing "" &amp; S1077 &amp; "". Puntajes Segundo Simulacro: Global "" &amp; Y1077 &amp; "", Mat "" &amp; AC1077 &amp; "", Cien "" &amp; AD1077 &amp; "", Soc "" &amp; AE1077 &amp; "", Lec "" &amp; AF1077 &amp; "", Ing "" &amp; AG1077 &amp; "". Escribe un mensaje motivador"&amp;" y breve (máximo 4 líneas)."")
"),"=AI(""Actúa como un tutor académico y dirígete personalmente al estudiante "" &amp; I1077 &amp; "" "" &amp; J1077 &amp; "" "" &amp; G1077 &amp; "" "" &amp; H1077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AM1077 &amp; ""'. Diferencias por área: Matemáticas ("" &amp; AQ1077 &amp; ""), Ciencias Natur"&amp;"ales ("" &amp; AR1077 &amp; ""), Sociales ("" &amp; AS1077 &amp; ""), Lectura Crítica ("" &amp; AT1077 &amp; "") e Inglés ("" &amp; AU1077 &amp; ""). Variación en posición: grupo ("" &amp; AN1077 &amp; ""), grado ("" &amp; AO1077 &amp; "") y media ("" &amp; AP1077 &amp; ""). Puntajes Primer Simulacro: Global "" &amp; K1077 &amp; "", Mat "" &amp;"&amp;" O1077 &amp; "", Cien "" &amp; P1077 &amp; "", Soc "" &amp; Q1077 &amp; "", Lec "" &amp; R1077 &amp; "", Ing "" &amp; S1077 &amp; "". Puntajes Segundo Simulacro: Global "" &amp; Y1077 &amp; "", Mat "" &amp; AC1077 &amp; "", Cien "" &amp; AD1077 &amp; "", Soc "" &amp; AE1077 &amp; "", Lec "" &amp; AF1077 &amp; "", Ing "" &amp; AG1077 &amp; "". Escribe un mensaje motivado"&amp;"r y breve (máximo 4 líneas)."")
")</f>
        <v/>
      </c>
    </row>
    <row r="1078" ht="15.75" customHeight="1" s="42">
      <c r="A1078" s="93" t="n"/>
      <c r="B1078" s="94" t="inlineStr">
        <is>
          <t>Bachillerato</t>
        </is>
      </c>
      <c r="C1078" s="94" t="n">
        <v>903</v>
      </c>
      <c r="D1078" s="94" t="n"/>
      <c r="E1078" s="95" t="n">
        <v>1036363001</v>
      </c>
      <c r="F1078" s="96">
        <f>TRIM(G1078&amp;" "&amp;H1078&amp;" "&amp;I1078&amp;" "&amp;J1078)</f>
        <v/>
      </c>
      <c r="G1078" s="94" t="inlineStr">
        <is>
          <t>Salazar</t>
        </is>
      </c>
      <c r="H1078" s="94" t="inlineStr">
        <is>
          <t>Guzman</t>
        </is>
      </c>
      <c r="I1078" s="94" t="inlineStr">
        <is>
          <t>Andres</t>
        </is>
      </c>
      <c r="J1078" s="97" t="inlineStr">
        <is>
          <t>Julian</t>
        </is>
      </c>
      <c r="K1078" s="98">
        <f>IF(SUM(O1078:S1078)=0, "", ROUND(((O1078*3+P1078*3+Q1078*3+R1078*3+S1078*1)/13)*5,0))</f>
        <v/>
      </c>
      <c r="L1078" s="99">
        <f>IF(OR($C1078="",K1078=""),"",COUNTIFS($C$4:$C$1500,$C1078,K$4:K$1500,"&gt;"&amp;K1078)+1)</f>
        <v/>
      </c>
      <c r="M1078" s="99">
        <f>IF(OR($C1078="",K1078=""),"",IF(AND($C1078&gt;=1001,$C1078&lt;=1005),COUNTIFS($C$4:$C$1500,"&gt;=1001",$C$4:$C$1500,"&lt;=1005",K$4:K$1500,"&gt;"&amp;K1078)+1,IF(AND($C1078&gt;=1101,$C1078&lt;=1105),COUNTIFS($C$4:$C$1500,"&gt;=1101",$C$4:$C$1500,"&lt;=1105",K$4:K$1500,"&gt;"&amp;K1078)+1,IF(AND($C1078&gt;=901,$C1078&lt;=905),COUNTIFS($C$4:$C$1500,"&gt;=901",$C$4:$C$1500,"&lt;=905",K$4:K$1500,"&gt;"&amp;K1078)+1,IF(AND($C1078&gt;=801,$C1078&lt;=805),COUNTIFS($C$4:$C$1500,"&gt;=801",$C$4:$C$1500,"&lt;=805",K$4:K$1500,"&gt;"&amp;K1078)+1,IF(AND($C1078&gt;=701,$C1078&lt;=705),COUNTIFS($C$4:$C$1500,"&gt;=701",$C$4:$C$1500,"&lt;=705",K$4:K$1500,"&gt;"&amp;K1078)+1,IF(AND($C1078&gt;=601,$C1078&lt;=606),COUNTIFS($C$4:$C$1500,"&gt;=601",$C$4:$C$1500,"&lt;=606",K$4:K$1500,"&gt;"&amp;K1078)+1,"")))))))</f>
        <v/>
      </c>
      <c r="N1078" s="99">
        <f>IF(OR($C1078="",K1078=""),"",IF(OR(AND($C1078&gt;=1001,$C1078&lt;=1005),AND($C1078&gt;=1101,$C1078&lt;=1105)),COUNTIFS($C$4:$C$1500,"&gt;=1001",$C$4:$C$1500,"&lt;=1005",K$4:K$1500,"&gt;"&amp;K1078)+COUNTIFS($C$4:$C$1500,"&gt;=1101",$C$4:$C$1500,"&lt;=1105",K$4:K$1500,"&gt;"&amp;K1078)+1,""))</f>
        <v/>
      </c>
      <c r="O1078" s="94" t="n"/>
      <c r="P1078" s="94" t="n"/>
      <c r="Q1078" s="94" t="n"/>
      <c r="R1078" s="94" t="n"/>
      <c r="S1078" s="94" t="n"/>
      <c r="T1078" s="99">
        <f>IF(AND(O1078&gt;0,O1078&lt;36),1,IF(AND(O1078&gt;=36,O1078&lt;51),2,IF(AND(O1078&gt;=51,O1078&lt;71),3,IF(AND(O1078&gt;=71,O1078&lt;=100),4,))))</f>
        <v/>
      </c>
      <c r="U1078" s="99">
        <f>IF(AND(P1078&gt;0,P1078&lt;41),1,IF(AND(P1078&gt;=41,P1078&lt;56),2,IF(AND(P1078&gt;=56,P1078&lt;71),3,IF(AND(P1078&gt;=71,P1078&lt;=100),4,))))</f>
        <v/>
      </c>
      <c r="V1078" s="99">
        <f>IF(AND(Q1078&gt;0,Q1078&lt;41),1,IF(AND(Q1078&gt;=41,Q1078&lt;56),2,IF(AND(Q1078&gt;=56,Q1078&lt;71),3,IF(AND(Q1078&gt;=71,Q1078&lt;=100),4,))))</f>
        <v/>
      </c>
      <c r="W1078" s="99">
        <f>IF(AND(R1078&gt;0,R1078&lt;36),1,IF(AND(R1078&gt;=36,R1078&lt;51),2,IF(AND(R1078&gt;=51,R1078&lt;66),3,IF(AND(R1078&gt;=66,R1078&lt;=100),4,))))</f>
        <v/>
      </c>
      <c r="X1078" s="100">
        <f>IF(AND(S1078&gt;0,S1078&lt;37),1,IF(AND(S1078&gt;=37,S1078&lt;58),2,IF(AND(S1078&gt;=58,S1078&lt;71),3,IF(AND(S1078&gt;=71,S1078&lt;=100),4,))))</f>
        <v/>
      </c>
      <c r="Y1078" s="101">
        <f>IF(SUM(AC1078:AG1078)=0, "", ROUND(((AC1078*3+AD1078*3+AE1078*3+AF1078*3+AG1078*1)/13)*5,0))</f>
        <v/>
      </c>
      <c r="Z1078" s="99">
        <f>IF(OR($C1078="",Y1078=""),"",COUNTIFS($C$4:$C$1500,$C1078,Y$4:Y$1500,"&gt;"&amp;Y1078)+1)</f>
        <v/>
      </c>
      <c r="AA1078" s="99">
        <f>IF(OR($C1078="",Y1078=""),"",IF(AND($C1078&gt;=1001,$C1078&lt;=1005),COUNTIFS($C$4:$C$1500,"&gt;=1001",$C$4:$C$1500,"&lt;=1005",Y$4:Y$1500,"&gt;"&amp;Y1078)+1,IF(AND($C1078&gt;=1101,$C1078&lt;=1105),COUNTIFS($C$4:$C$1500,"&gt;=1101",$C$4:$C$1500,"&lt;=1105",Y$4:Y$1500,"&gt;"&amp;Y1078)+1,IF(AND($C1078&gt;=901,$C1078&lt;=905),COUNTIFS($C$4:$C$1500,"&gt;=901",$C$4:$C$1500,"&lt;=905",Y$4:Y$1500,"&gt;"&amp;Y1078)+1,IF(AND($C1078&gt;=801,$C1078&lt;=805),COUNTIFS($C$4:$C$1500,"&gt;=801",$C$4:$C$1500,"&lt;=805",Y$4:Y$1500,"&gt;"&amp;Y1078)+1,IF(AND($C1078&gt;=701,$C1078&lt;=705),COUNTIFS($C$4:$C$1500,"&gt;=701",$C$4:$C$1500,"&lt;=705",Y$4:Y$1500,"&gt;"&amp;Y1078)+1,IF(AND($C1078&gt;=601,$C1078&lt;=606),COUNTIFS($C$4:$C$1500,"&gt;=601",$C$4:$C$1500,"&lt;=606",Y$4:Y$1500,"&gt;"&amp;Y1078)+1,"")))))))</f>
        <v/>
      </c>
      <c r="AB1078" s="99">
        <f>IF(OR($C1078="",Y1078=""),"",IF(OR(AND($C1078&gt;=1001,$C1078&lt;=1005),AND($C1078&gt;=1101,$C1078&lt;=1105)),COUNTIFS($C$4:$C$1500,"&gt;=1001",$C$4:$C$1500,"&lt;=1005",Y$4:Y$1500,"&gt;"&amp;Y1078)+COUNTIFS($C$4:$C$1500,"&gt;=1101",$C$4:$C$1500,"&lt;=1105",Y$4:Y$1500,"&gt;"&amp;Y1078)+1,""))</f>
        <v/>
      </c>
      <c r="AC1078" s="94" t="n">
        <v>63.5</v>
      </c>
      <c r="AD1078" s="94" t="n">
        <v>83.48</v>
      </c>
      <c r="AE1078" s="94" t="n">
        <v>72.5</v>
      </c>
      <c r="AF1078" s="94" t="n">
        <v>56.88</v>
      </c>
      <c r="AG1078" s="94" t="n">
        <v>56.88</v>
      </c>
      <c r="AH1078" s="99">
        <f>IF(AND(AC1078&gt;0,AC1078&lt;36),1,IF(AND(AC1078&gt;=36,AC1078&lt;51),2,IF(AND(AC1078&gt;=51,AC1078&lt;71),3,IF(AND(AC1078&gt;=71,AC1078&lt;=100),4,))))</f>
        <v/>
      </c>
      <c r="AI1078" s="99">
        <f>IF(AND(AD1078&gt;0,AD1078&lt;41),1,IF(AND(AD1078&gt;=41,AD1078&lt;56),2,IF(AND(AD1078&gt;=56,AD1078&lt;71),3,IF(AND(AD1078&gt;=71,AD1078&lt;=100),4,))))</f>
        <v/>
      </c>
      <c r="AJ1078" s="99">
        <f>IF(AND(AE1078&gt;0,AE1078&lt;41),1,IF(AND(AE1078&gt;=41,AE1078&lt;56),2,IF(AND(AE1078&gt;=56,AE1078&lt;71),3,IF(AND(AE1078&gt;=71,AE1078&lt;=100),4,))))</f>
        <v/>
      </c>
      <c r="AK1078" s="99">
        <f>IF(AND(AF1078&gt;0,AF1078&lt;36),1,IF(AND(AF1078&gt;=36,AF1078&lt;51),2,IF(AND(AF1078&gt;=51,AF1078&lt;66),3,IF(AND(AF1078&gt;=66,AF1078&lt;=100),4,))))</f>
        <v/>
      </c>
      <c r="AL1078" s="100">
        <f>IF(AND(AG1078&gt;0,AG1078&lt;37),1,IF(AND(AG1078&gt;=37,AG1078&lt;58),2,IF(AND(AG1078&gt;=58,AG1078&lt;71),3,IF(AND(AG1078&gt;=71,AG1078&lt;=100),4,))))</f>
        <v/>
      </c>
      <c r="AM1078" s="101">
        <f>IF((Y1078&lt;&gt;"")*(K1078&lt;&gt;""),Y1078-K1078,"")</f>
        <v/>
      </c>
      <c r="AN1078" s="99">
        <f>IF((Z1078&lt;&gt;"")*(L1078&lt;&gt;""),Z1078-L1078,"")</f>
        <v/>
      </c>
      <c r="AO1078" s="99">
        <f>IF((AA1078&lt;&gt;"")*(M1078&lt;&gt;""),AA1078-M1078,"")</f>
        <v/>
      </c>
      <c r="AP1078" s="99">
        <f>IF((AB1078&lt;&gt;"")*(N1078&lt;&gt;""),AB1078-N1078,"")</f>
        <v/>
      </c>
      <c r="AQ1078" s="94">
        <f>IF((AC1078&lt;&gt;"")*(O1078&lt;&gt;""),AC1078-O1078,"")</f>
        <v/>
      </c>
      <c r="AR1078" s="94">
        <f>IF((AD1078&lt;&gt;"")*(P1078&lt;&gt;""),AD1078-P1078,"")</f>
        <v/>
      </c>
      <c r="AS1078" s="94">
        <f>IF((AE1078&lt;&gt;"")*(Q1078&lt;&gt;""),AE1078-Q1078,"")</f>
        <v/>
      </c>
      <c r="AT1078" s="94">
        <f>IF((AF1078&lt;&gt;"")*(R1078&lt;&gt;""),AF1078-R1078,"")</f>
        <v/>
      </c>
      <c r="AU1078" s="94">
        <f>IF((AG1078&lt;&gt;"")*(S1078&lt;&gt;""),AG1078-S1078,"")</f>
        <v/>
      </c>
      <c r="AV1078" s="99">
        <f>IF((AH1078&lt;&gt;"")*(T1078&lt;&gt;""),AH1078-T1078,"")</f>
        <v/>
      </c>
      <c r="AW1078" s="99">
        <f>IF((AI1078&lt;&gt;"")*(U1078&lt;&gt;""),AI1078-U1078,"")</f>
        <v/>
      </c>
      <c r="AX1078" s="99">
        <f>IF((AJ1078&lt;&gt;"")*(V1078&lt;&gt;""),AJ1078-V1078,"")</f>
        <v/>
      </c>
      <c r="AY1078" s="99">
        <f>IF((AK1078&lt;&gt;"")*(W1078&lt;&gt;""),AK1078-W1078,"")</f>
        <v/>
      </c>
      <c r="AZ1078" s="102">
        <f>IF((AL1078&lt;&gt;"")*(X1078&lt;&gt;""),AL1078-X1078,"")</f>
        <v/>
      </c>
      <c r="BA1078" s="50">
        <f>IFERROR(__xludf.dummyfunction("AI(""Actúa como un tutor académico y dirígete personalmente al estudiante "" &amp; I1078 &amp; "" "" &amp; J1078 &amp; "" "" &amp; G1078 &amp; "" "" &amp; H1078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AM1078 &amp; ""'. Diferencias por área: Matemáticas ("" &amp; AQ1078 &amp; ""), Ciencias Natura"&amp;"les ("" &amp; AR1078 &amp; ""), Sociales ("" &amp; AS1078 &amp; ""), Lectura Crítica ("" &amp; AT1078 &amp; "") e Inglés ("" &amp; AU1078 &amp; ""). Variación en posición: grupo ("" &amp; AN1078 &amp; ""), grado ("" &amp; AO1078 &amp; "") y media ("" &amp; AP1078 &amp; ""). Puntajes Primer Simulacro: Global "" &amp; K1078 &amp; "", Mat "" &amp; "&amp;"O4 &amp; "", Cien "" &amp; P1078 &amp; "", Soc "" &amp; Q1078 &amp; "", Lec "" &amp; R1078 &amp; "", Ing "" &amp; S1078 &amp; "". Puntajes Segundo Simulacro: Global "" &amp; Y1078 &amp; "", Mat "" &amp; AC1078 &amp; "", Cien "" &amp; AD1078 &amp; "", Soc "" &amp; AE1078 &amp; "", Lec "" &amp; AF1078 &amp; "", Ing "" &amp; AG1078 &amp; "". Escribe un mensaje motivador"&amp;" y breve (máximo 4 líneas)."")
"),"=AI(""Actúa como un tutor académico y dirígete personalmente al estudiante "" &amp; I1078 &amp; "" "" &amp; J1078 &amp; "" "" &amp; G1078 &amp; "" "" &amp; H1078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AM1078 &amp; ""'. Diferencias por área: Matemáticas ("" &amp; AQ1078 &amp; ""), Ciencias Natur"&amp;"ales ("" &amp; AR1078 &amp; ""), Sociales ("" &amp; AS1078 &amp; ""), Lectura Crítica ("" &amp; AT1078 &amp; "") e Inglés ("" &amp; AU1078 &amp; ""). Variación en posición: grupo ("" &amp; AN1078 &amp; ""), grado ("" &amp; AO1078 &amp; "") y media ("" &amp; AP1078 &amp; ""). Puntajes Primer Simulacro: Global "" &amp; K1078 &amp; "", Mat "" &amp;"&amp;" O1078 &amp; "", Cien "" &amp; P1078 &amp; "", Soc "" &amp; Q1078 &amp; "", Lec "" &amp; R1078 &amp; "", Ing "" &amp; S1078 &amp; "". Puntajes Segundo Simulacro: Global "" &amp; Y1078 &amp; "", Mat "" &amp; AC1078 &amp; "", Cien "" &amp; AD1078 &amp; "", Soc "" &amp; AE1078 &amp; "", Lec "" &amp; AF1078 &amp; "", Ing "" &amp; AG1078 &amp; "". Escribe un mensaje motivado"&amp;"r y breve (máximo 4 líneas)."")
")</f>
        <v/>
      </c>
    </row>
    <row r="1079" ht="15.75" customHeight="1" s="42">
      <c r="A1079" s="93" t="n"/>
      <c r="B1079" s="94" t="inlineStr">
        <is>
          <t>Bachillerato</t>
        </is>
      </c>
      <c r="C1079" s="94" t="n">
        <v>904</v>
      </c>
      <c r="D1079" s="94" t="n"/>
      <c r="E1079" s="95" t="n">
        <v>1062971695</v>
      </c>
      <c r="F1079" s="96">
        <f>TRIM(G1079&amp;" "&amp;H1079&amp;" "&amp;I1079&amp;" "&amp;J1079)</f>
        <v/>
      </c>
      <c r="G1079" s="94" t="inlineStr">
        <is>
          <t>Durango</t>
        </is>
      </c>
      <c r="H1079" s="94" t="inlineStr">
        <is>
          <t>Argumedo</t>
        </is>
      </c>
      <c r="I1079" s="94" t="inlineStr">
        <is>
          <t>Juan</t>
        </is>
      </c>
      <c r="J1079" s="97" t="inlineStr">
        <is>
          <t>Manuel</t>
        </is>
      </c>
      <c r="K1079" s="98">
        <f>IF(SUM(O1079:S1079)=0, "", ROUND(((O1079*3+P1079*3+Q1079*3+R1079*3+S1079*1)/13)*5,0))</f>
        <v/>
      </c>
      <c r="L1079" s="99">
        <f>IF(OR($C1079="",K1079=""),"",COUNTIFS($C$4:$C$1500,$C1079,K$4:K$1500,"&gt;"&amp;K1079)+1)</f>
        <v/>
      </c>
      <c r="M1079" s="99">
        <f>IF(OR($C1079="",K1079=""),"",IF(AND($C1079&gt;=1001,$C1079&lt;=1005),COUNTIFS($C$4:$C$1500,"&gt;=1001",$C$4:$C$1500,"&lt;=1005",K$4:K$1500,"&gt;"&amp;K1079)+1,IF(AND($C1079&gt;=1101,$C1079&lt;=1105),COUNTIFS($C$4:$C$1500,"&gt;=1101",$C$4:$C$1500,"&lt;=1105",K$4:K$1500,"&gt;"&amp;K1079)+1,IF(AND($C1079&gt;=901,$C1079&lt;=905),COUNTIFS($C$4:$C$1500,"&gt;=901",$C$4:$C$1500,"&lt;=905",K$4:K$1500,"&gt;"&amp;K1079)+1,IF(AND($C1079&gt;=801,$C1079&lt;=805),COUNTIFS($C$4:$C$1500,"&gt;=801",$C$4:$C$1500,"&lt;=805",K$4:K$1500,"&gt;"&amp;K1079)+1,IF(AND($C1079&gt;=701,$C1079&lt;=705),COUNTIFS($C$4:$C$1500,"&gt;=701",$C$4:$C$1500,"&lt;=705",K$4:K$1500,"&gt;"&amp;K1079)+1,IF(AND($C1079&gt;=601,$C1079&lt;=606),COUNTIFS($C$4:$C$1500,"&gt;=601",$C$4:$C$1500,"&lt;=606",K$4:K$1500,"&gt;"&amp;K1079)+1,"")))))))</f>
        <v/>
      </c>
      <c r="N1079" s="99">
        <f>IF(OR($C1079="",K1079=""),"",IF(OR(AND($C1079&gt;=1001,$C1079&lt;=1005),AND($C1079&gt;=1101,$C1079&lt;=1105)),COUNTIFS($C$4:$C$1500,"&gt;=1001",$C$4:$C$1500,"&lt;=1005",K$4:K$1500,"&gt;"&amp;K1079)+COUNTIFS($C$4:$C$1500,"&gt;=1101",$C$4:$C$1500,"&lt;=1105",K$4:K$1500,"&gt;"&amp;K1079)+1,""))</f>
        <v/>
      </c>
      <c r="O1079" s="94" t="n"/>
      <c r="P1079" s="94" t="n"/>
      <c r="Q1079" s="94" t="n"/>
      <c r="R1079" s="94" t="n"/>
      <c r="S1079" s="94" t="n"/>
      <c r="T1079" s="99">
        <f>IF(AND(O1079&gt;0,O1079&lt;36),1,IF(AND(O1079&gt;=36,O1079&lt;51),2,IF(AND(O1079&gt;=51,O1079&lt;71),3,IF(AND(O1079&gt;=71,O1079&lt;=100),4,))))</f>
        <v/>
      </c>
      <c r="U1079" s="99">
        <f>IF(AND(P1079&gt;0,P1079&lt;41),1,IF(AND(P1079&gt;=41,P1079&lt;56),2,IF(AND(P1079&gt;=56,P1079&lt;71),3,IF(AND(P1079&gt;=71,P1079&lt;=100),4,))))</f>
        <v/>
      </c>
      <c r="V1079" s="99">
        <f>IF(AND(Q1079&gt;0,Q1079&lt;41),1,IF(AND(Q1079&gt;=41,Q1079&lt;56),2,IF(AND(Q1079&gt;=56,Q1079&lt;71),3,IF(AND(Q1079&gt;=71,Q1079&lt;=100),4,))))</f>
        <v/>
      </c>
      <c r="W1079" s="99">
        <f>IF(AND(R1079&gt;0,R1079&lt;36),1,IF(AND(R1079&gt;=36,R1079&lt;51),2,IF(AND(R1079&gt;=51,R1079&lt;66),3,IF(AND(R1079&gt;=66,R1079&lt;=100),4,))))</f>
        <v/>
      </c>
      <c r="X1079" s="100">
        <f>IF(AND(S1079&gt;0,S1079&lt;37),1,IF(AND(S1079&gt;=37,S1079&lt;58),2,IF(AND(S1079&gt;=58,S1079&lt;71),3,IF(AND(S1079&gt;=71,S1079&lt;=100),4,))))</f>
        <v/>
      </c>
      <c r="Y1079" s="101">
        <f>IF(SUM(AC1079:AG1079)=0, "", ROUND(((AC1079*3+AD1079*3+AE1079*3+AF1079*3+AG1079*1)/13)*5,0))</f>
        <v/>
      </c>
      <c r="Z1079" s="99">
        <f>IF(OR($C1079="",Y1079=""),"",COUNTIFS($C$4:$C$1500,$C1079,Y$4:Y$1500,"&gt;"&amp;Y1079)+1)</f>
        <v/>
      </c>
      <c r="AA1079" s="99">
        <f>IF(OR($C1079="",Y1079=""),"",IF(AND($C1079&gt;=1001,$C1079&lt;=1005),COUNTIFS($C$4:$C$1500,"&gt;=1001",$C$4:$C$1500,"&lt;=1005",Y$4:Y$1500,"&gt;"&amp;Y1079)+1,IF(AND($C1079&gt;=1101,$C1079&lt;=1105),COUNTIFS($C$4:$C$1500,"&gt;=1101",$C$4:$C$1500,"&lt;=1105",Y$4:Y$1500,"&gt;"&amp;Y1079)+1,IF(AND($C1079&gt;=901,$C1079&lt;=905),COUNTIFS($C$4:$C$1500,"&gt;=901",$C$4:$C$1500,"&lt;=905",Y$4:Y$1500,"&gt;"&amp;Y1079)+1,IF(AND($C1079&gt;=801,$C1079&lt;=805),COUNTIFS($C$4:$C$1500,"&gt;=801",$C$4:$C$1500,"&lt;=805",Y$4:Y$1500,"&gt;"&amp;Y1079)+1,IF(AND($C1079&gt;=701,$C1079&lt;=705),COUNTIFS($C$4:$C$1500,"&gt;=701",$C$4:$C$1500,"&lt;=705",Y$4:Y$1500,"&gt;"&amp;Y1079)+1,IF(AND($C1079&gt;=601,$C1079&lt;=606),COUNTIFS($C$4:$C$1500,"&gt;=601",$C$4:$C$1500,"&lt;=606",Y$4:Y$1500,"&gt;"&amp;Y1079)+1,"")))))))</f>
        <v/>
      </c>
      <c r="AB1079" s="99">
        <f>IF(OR($C1079="",Y1079=""),"",IF(OR(AND($C1079&gt;=1001,$C1079&lt;=1005),AND($C1079&gt;=1101,$C1079&lt;=1105)),COUNTIFS($C$4:$C$1500,"&gt;=1001",$C$4:$C$1500,"&lt;=1005",Y$4:Y$1500,"&gt;"&amp;Y1079)+COUNTIFS($C$4:$C$1500,"&gt;=1101",$C$4:$C$1500,"&lt;=1105",Y$4:Y$1500,"&gt;"&amp;Y1079)+1,""))</f>
        <v/>
      </c>
      <c r="AC1079" s="94" t="n">
        <v>49.5</v>
      </c>
      <c r="AD1079" s="94" t="n">
        <v>39.42</v>
      </c>
      <c r="AE1079" s="94" t="n">
        <v>60.38</v>
      </c>
      <c r="AF1079" s="94" t="n">
        <v>43.75</v>
      </c>
      <c r="AG1079" s="94" t="n">
        <v>87.5</v>
      </c>
      <c r="AH1079" s="99">
        <f>IF(AND(AC1079&gt;0,AC1079&lt;36),1,IF(AND(AC1079&gt;=36,AC1079&lt;51),2,IF(AND(AC1079&gt;=51,AC1079&lt;71),3,IF(AND(AC1079&gt;=71,AC1079&lt;=100),4,))))</f>
        <v/>
      </c>
      <c r="AI1079" s="99">
        <f>IF(AND(AD1079&gt;0,AD1079&lt;41),1,IF(AND(AD1079&gt;=41,AD1079&lt;56),2,IF(AND(AD1079&gt;=56,AD1079&lt;71),3,IF(AND(AD1079&gt;=71,AD1079&lt;=100),4,))))</f>
        <v/>
      </c>
      <c r="AJ1079" s="99">
        <f>IF(AND(AE1079&gt;0,AE1079&lt;41),1,IF(AND(AE1079&gt;=41,AE1079&lt;56),2,IF(AND(AE1079&gt;=56,AE1079&lt;71),3,IF(AND(AE1079&gt;=71,AE1079&lt;=100),4,))))</f>
        <v/>
      </c>
      <c r="AK1079" s="99">
        <f>IF(AND(AF1079&gt;0,AF1079&lt;36),1,IF(AND(AF1079&gt;=36,AF1079&lt;51),2,IF(AND(AF1079&gt;=51,AF1079&lt;66),3,IF(AND(AF1079&gt;=66,AF1079&lt;=100),4,))))</f>
        <v/>
      </c>
      <c r="AL1079" s="100">
        <f>IF(AND(AG1079&gt;0,AG1079&lt;37),1,IF(AND(AG1079&gt;=37,AG1079&lt;58),2,IF(AND(AG1079&gt;=58,AG1079&lt;71),3,IF(AND(AG1079&gt;=71,AG1079&lt;=100),4,))))</f>
        <v/>
      </c>
      <c r="AM1079" s="101">
        <f>IF((Y1079&lt;&gt;"")*(K1079&lt;&gt;""),Y1079-K1079,"")</f>
        <v/>
      </c>
      <c r="AN1079" s="99">
        <f>IF((Z1079&lt;&gt;"")*(L1079&lt;&gt;""),Z1079-L1079,"")</f>
        <v/>
      </c>
      <c r="AO1079" s="99">
        <f>IF((AA1079&lt;&gt;"")*(M1079&lt;&gt;""),AA1079-M1079,"")</f>
        <v/>
      </c>
      <c r="AP1079" s="99">
        <f>IF((AB1079&lt;&gt;"")*(N1079&lt;&gt;""),AB1079-N1079,"")</f>
        <v/>
      </c>
      <c r="AQ1079" s="94">
        <f>IF((AC1079&lt;&gt;"")*(O1079&lt;&gt;""),AC1079-O1079,"")</f>
        <v/>
      </c>
      <c r="AR1079" s="94">
        <f>IF((AD1079&lt;&gt;"")*(P1079&lt;&gt;""),AD1079-P1079,"")</f>
        <v/>
      </c>
      <c r="AS1079" s="94">
        <f>IF((AE1079&lt;&gt;"")*(Q1079&lt;&gt;""),AE1079-Q1079,"")</f>
        <v/>
      </c>
      <c r="AT1079" s="94">
        <f>IF((AF1079&lt;&gt;"")*(R1079&lt;&gt;""),AF1079-R1079,"")</f>
        <v/>
      </c>
      <c r="AU1079" s="94">
        <f>IF((AG1079&lt;&gt;"")*(S1079&lt;&gt;""),AG1079-S1079,"")</f>
        <v/>
      </c>
      <c r="AV1079" s="99">
        <f>IF((AH1079&lt;&gt;"")*(T1079&lt;&gt;""),AH1079-T1079,"")</f>
        <v/>
      </c>
      <c r="AW1079" s="99">
        <f>IF((AI1079&lt;&gt;"")*(U1079&lt;&gt;""),AI1079-U1079,"")</f>
        <v/>
      </c>
      <c r="AX1079" s="99">
        <f>IF((AJ1079&lt;&gt;"")*(V1079&lt;&gt;""),AJ1079-V1079,"")</f>
        <v/>
      </c>
      <c r="AY1079" s="99">
        <f>IF((AK1079&lt;&gt;"")*(W1079&lt;&gt;""),AK1079-W1079,"")</f>
        <v/>
      </c>
      <c r="AZ1079" s="102">
        <f>IF((AL1079&lt;&gt;"")*(X1079&lt;&gt;""),AL1079-X1079,"")</f>
        <v/>
      </c>
      <c r="BA1079" s="50">
        <f>IFERROR(__xludf.dummyfunction("AI(""Actúa como un tutor académico y dirígete personalmente al estudiante "" &amp; I1079 &amp; "" "" &amp; J1079 &amp; "" "" &amp; G1079 &amp; "" "" &amp; H1079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AM1079 &amp; ""'. Diferencias por área: Matemáticas ("" &amp; AQ1079 &amp; ""), Ciencias Natura"&amp;"les ("" &amp; AR1079 &amp; ""), Sociales ("" &amp; AS1079 &amp; ""), Lectura Crítica ("" &amp; AT1079 &amp; "") e Inglés ("" &amp; AU1079 &amp; ""). Variación en posición: grupo ("" &amp; AN1079 &amp; ""), grado ("" &amp; AO1079 &amp; "") y media ("" &amp; AP1079 &amp; ""). Puntajes Primer Simulacro: Global "" &amp; K1079 &amp; "", Mat "" &amp; "&amp;"O4 &amp; "", Cien "" &amp; P1079 &amp; "", Soc "" &amp; Q1079 &amp; "", Lec "" &amp; R1079 &amp; "", Ing "" &amp; S1079 &amp; "". Puntajes Segundo Simulacro: Global "" &amp; Y1079 &amp; "", Mat "" &amp; AC1079 &amp; "", Cien "" &amp; AD1079 &amp; "", Soc "" &amp; AE1079 &amp; "", Lec "" &amp; AF1079 &amp; "", Ing "" &amp; AG1079 &amp; "". Escribe un mensaje motivador"&amp;" y breve (máximo 4 líneas)."")
"),"=AI(""Actúa como un tutor académico y dirígete personalmente al estudiante "" &amp; I1079 &amp; "" "" &amp; J1079 &amp; "" "" &amp; G1079 &amp; "" "" &amp; H1079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AM1079 &amp; ""'. Diferencias por área: Matemáticas ("" &amp; AQ1079 &amp; ""), Ciencias Natur"&amp;"ales ("" &amp; AR1079 &amp; ""), Sociales ("" &amp; AS1079 &amp; ""), Lectura Crítica ("" &amp; AT1079 &amp; "") e Inglés ("" &amp; AU1079 &amp; ""). Variación en posición: grupo ("" &amp; AN1079 &amp; ""), grado ("" &amp; AO1079 &amp; "") y media ("" &amp; AP1079 &amp; ""). Puntajes Primer Simulacro: Global "" &amp; K1079 &amp; "", Mat "" &amp;"&amp;" O1079 &amp; "", Cien "" &amp; P1079 &amp; "", Soc "" &amp; Q1079 &amp; "", Lec "" &amp; R1079 &amp; "", Ing "" &amp; S1079 &amp; "". Puntajes Segundo Simulacro: Global "" &amp; Y1079 &amp; "", Mat "" &amp; AC1079 &amp; "", Cien "" &amp; AD1079 &amp; "", Soc "" &amp; AE1079 &amp; "", Lec "" &amp; AF1079 &amp; "", Ing "" &amp; AG1079 &amp; "". Escribe un mensaje motivado"&amp;"r y breve (máximo 4 líneas)."")
")</f>
        <v/>
      </c>
    </row>
    <row r="1080" ht="15.75" customHeight="1" s="42">
      <c r="A1080" s="93" t="n"/>
      <c r="B1080" s="94" t="inlineStr">
        <is>
          <t>Bachillerato</t>
        </is>
      </c>
      <c r="C1080" s="94" t="n">
        <v>904</v>
      </c>
      <c r="D1080" s="94" t="n"/>
      <c r="E1080" s="95" t="n">
        <v>1032021001</v>
      </c>
      <c r="F1080" s="96">
        <f>TRIM(G1080&amp;" "&amp;H1080&amp;" "&amp;I1080&amp;" "&amp;J1080)</f>
        <v/>
      </c>
      <c r="G1080" s="94" t="inlineStr">
        <is>
          <t>Noguera</t>
        </is>
      </c>
      <c r="H1080" s="94" t="inlineStr">
        <is>
          <t>Guzman</t>
        </is>
      </c>
      <c r="I1080" s="94" t="inlineStr">
        <is>
          <t>Mariana</t>
        </is>
      </c>
      <c r="J1080" s="97" t="n"/>
      <c r="K1080" s="98">
        <f>IF(SUM(O1080:S1080)=0, "", ROUND(((O1080*3+P1080*3+Q1080*3+R1080*3+S1080*1)/13)*5,0))</f>
        <v/>
      </c>
      <c r="L1080" s="99">
        <f>IF(OR($C1080="",K1080=""),"",COUNTIFS($C$4:$C$1500,$C1080,K$4:K$1500,"&gt;"&amp;K1080)+1)</f>
        <v/>
      </c>
      <c r="M1080" s="99">
        <f>IF(OR($C1080="",K1080=""),"",IF(AND($C1080&gt;=1001,$C1080&lt;=1005),COUNTIFS($C$4:$C$1500,"&gt;=1001",$C$4:$C$1500,"&lt;=1005",K$4:K$1500,"&gt;"&amp;K1080)+1,IF(AND($C1080&gt;=1101,$C1080&lt;=1105),COUNTIFS($C$4:$C$1500,"&gt;=1101",$C$4:$C$1500,"&lt;=1105",K$4:K$1500,"&gt;"&amp;K1080)+1,IF(AND($C1080&gt;=901,$C1080&lt;=905),COUNTIFS($C$4:$C$1500,"&gt;=901",$C$4:$C$1500,"&lt;=905",K$4:K$1500,"&gt;"&amp;K1080)+1,IF(AND($C1080&gt;=801,$C1080&lt;=805),COUNTIFS($C$4:$C$1500,"&gt;=801",$C$4:$C$1500,"&lt;=805",K$4:K$1500,"&gt;"&amp;K1080)+1,IF(AND($C1080&gt;=701,$C1080&lt;=705),COUNTIFS($C$4:$C$1500,"&gt;=701",$C$4:$C$1500,"&lt;=705",K$4:K$1500,"&gt;"&amp;K1080)+1,IF(AND($C1080&gt;=601,$C1080&lt;=606),COUNTIFS($C$4:$C$1500,"&gt;=601",$C$4:$C$1500,"&lt;=606",K$4:K$1500,"&gt;"&amp;K1080)+1,"")))))))</f>
        <v/>
      </c>
      <c r="N1080" s="99">
        <f>IF(OR($C1080="",K1080=""),"",IF(OR(AND($C1080&gt;=1001,$C1080&lt;=1005),AND($C1080&gt;=1101,$C1080&lt;=1105)),COUNTIFS($C$4:$C$1500,"&gt;=1001",$C$4:$C$1500,"&lt;=1005",K$4:K$1500,"&gt;"&amp;K1080)+COUNTIFS($C$4:$C$1500,"&gt;=1101",$C$4:$C$1500,"&lt;=1105",K$4:K$1500,"&gt;"&amp;K1080)+1,""))</f>
        <v/>
      </c>
      <c r="O1080" s="94" t="n"/>
      <c r="P1080" s="94" t="n"/>
      <c r="Q1080" s="94" t="n"/>
      <c r="R1080" s="94" t="n"/>
      <c r="S1080" s="94" t="n"/>
      <c r="T1080" s="99">
        <f>IF(AND(O1080&gt;0,O1080&lt;36),1,IF(AND(O1080&gt;=36,O1080&lt;51),2,IF(AND(O1080&gt;=51,O1080&lt;71),3,IF(AND(O1080&gt;=71,O1080&lt;=100),4,))))</f>
        <v/>
      </c>
      <c r="U1080" s="99">
        <f>IF(AND(P1080&gt;0,P1080&lt;41),1,IF(AND(P1080&gt;=41,P1080&lt;56),2,IF(AND(P1080&gt;=56,P1080&lt;71),3,IF(AND(P1080&gt;=71,P1080&lt;=100),4,))))</f>
        <v/>
      </c>
      <c r="V1080" s="99">
        <f>IF(AND(Q1080&gt;0,Q1080&lt;41),1,IF(AND(Q1080&gt;=41,Q1080&lt;56),2,IF(AND(Q1080&gt;=56,Q1080&lt;71),3,IF(AND(Q1080&gt;=71,Q1080&lt;=100),4,))))</f>
        <v/>
      </c>
      <c r="W1080" s="99">
        <f>IF(AND(R1080&gt;0,R1080&lt;36),1,IF(AND(R1080&gt;=36,R1080&lt;51),2,IF(AND(R1080&gt;=51,R1080&lt;66),3,IF(AND(R1080&gt;=66,R1080&lt;=100),4,))))</f>
        <v/>
      </c>
      <c r="X1080" s="100">
        <f>IF(AND(S1080&gt;0,S1080&lt;37),1,IF(AND(S1080&gt;=37,S1080&lt;58),2,IF(AND(S1080&gt;=58,S1080&lt;71),3,IF(AND(S1080&gt;=71,S1080&lt;=100),4,))))</f>
        <v/>
      </c>
      <c r="Y1080" s="101">
        <f>IF(SUM(AC1080:AG1080)=0, "", ROUND(((AC1080*3+AD1080*3+AE1080*3+AF1080*3+AG1080*1)/13)*5,0))</f>
        <v/>
      </c>
      <c r="Z1080" s="99">
        <f>IF(OR($C1080="",Y1080=""),"",COUNTIFS($C$4:$C$1500,$C1080,Y$4:Y$1500,"&gt;"&amp;Y1080)+1)</f>
        <v/>
      </c>
      <c r="AA1080" s="99">
        <f>IF(OR($C1080="",Y1080=""),"",IF(AND($C1080&gt;=1001,$C1080&lt;=1005),COUNTIFS($C$4:$C$1500,"&gt;=1001",$C$4:$C$1500,"&lt;=1005",Y$4:Y$1500,"&gt;"&amp;Y1080)+1,IF(AND($C1080&gt;=1101,$C1080&lt;=1105),COUNTIFS($C$4:$C$1500,"&gt;=1101",$C$4:$C$1500,"&lt;=1105",Y$4:Y$1500,"&gt;"&amp;Y1080)+1,IF(AND($C1080&gt;=901,$C1080&lt;=905),COUNTIFS($C$4:$C$1500,"&gt;=901",$C$4:$C$1500,"&lt;=905",Y$4:Y$1500,"&gt;"&amp;Y1080)+1,IF(AND($C1080&gt;=801,$C1080&lt;=805),COUNTIFS($C$4:$C$1500,"&gt;=801",$C$4:$C$1500,"&lt;=805",Y$4:Y$1500,"&gt;"&amp;Y1080)+1,IF(AND($C1080&gt;=701,$C1080&lt;=705),COUNTIFS($C$4:$C$1500,"&gt;=701",$C$4:$C$1500,"&lt;=705",Y$4:Y$1500,"&gt;"&amp;Y1080)+1,IF(AND($C1080&gt;=601,$C1080&lt;=606),COUNTIFS($C$4:$C$1500,"&gt;=601",$C$4:$C$1500,"&lt;=606",Y$4:Y$1500,"&gt;"&amp;Y1080)+1,"")))))))</f>
        <v/>
      </c>
      <c r="AB1080" s="99">
        <f>IF(OR($C1080="",Y1080=""),"",IF(OR(AND($C1080&gt;=1001,$C1080&lt;=1005),AND($C1080&gt;=1101,$C1080&lt;=1105)),COUNTIFS($C$4:$C$1500,"&gt;=1001",$C$4:$C$1500,"&lt;=1005",Y$4:Y$1500,"&gt;"&amp;Y1080)+COUNTIFS($C$4:$C$1500,"&gt;=1101",$C$4:$C$1500,"&lt;=1105",Y$4:Y$1500,"&gt;"&amp;Y1080)+1,""))</f>
        <v/>
      </c>
      <c r="AC1080" s="94" t="n">
        <v>52.25</v>
      </c>
      <c r="AD1080" s="94" t="n">
        <v>54.2</v>
      </c>
      <c r="AE1080" s="94" t="n">
        <v>28.88</v>
      </c>
      <c r="AF1080" s="94" t="n">
        <v>43.75</v>
      </c>
      <c r="AG1080" s="94" t="n">
        <v>65.63</v>
      </c>
      <c r="AH1080" s="99">
        <f>IF(AND(AC1080&gt;0,AC1080&lt;36),1,IF(AND(AC1080&gt;=36,AC1080&lt;51),2,IF(AND(AC1080&gt;=51,AC1080&lt;71),3,IF(AND(AC1080&gt;=71,AC1080&lt;=100),4,))))</f>
        <v/>
      </c>
      <c r="AI1080" s="99">
        <f>IF(AND(AD1080&gt;0,AD1080&lt;41),1,IF(AND(AD1080&gt;=41,AD1080&lt;56),2,IF(AND(AD1080&gt;=56,AD1080&lt;71),3,IF(AND(AD1080&gt;=71,AD1080&lt;=100),4,))))</f>
        <v/>
      </c>
      <c r="AJ1080" s="99">
        <f>IF(AND(AE1080&gt;0,AE1080&lt;41),1,IF(AND(AE1080&gt;=41,AE1080&lt;56),2,IF(AND(AE1080&gt;=56,AE1080&lt;71),3,IF(AND(AE1080&gt;=71,AE1080&lt;=100),4,))))</f>
        <v/>
      </c>
      <c r="AK1080" s="99">
        <f>IF(AND(AF1080&gt;0,AF1080&lt;36),1,IF(AND(AF1080&gt;=36,AF1080&lt;51),2,IF(AND(AF1080&gt;=51,AF1080&lt;66),3,IF(AND(AF1080&gt;=66,AF1080&lt;=100),4,))))</f>
        <v/>
      </c>
      <c r="AL1080" s="100">
        <f>IF(AND(AG1080&gt;0,AG1080&lt;37),1,IF(AND(AG1080&gt;=37,AG1080&lt;58),2,IF(AND(AG1080&gt;=58,AG1080&lt;71),3,IF(AND(AG1080&gt;=71,AG1080&lt;=100),4,))))</f>
        <v/>
      </c>
      <c r="AM1080" s="101">
        <f>IF((Y1080&lt;&gt;"")*(K1080&lt;&gt;""),Y1080-K1080,"")</f>
        <v/>
      </c>
      <c r="AN1080" s="99">
        <f>IF((Z1080&lt;&gt;"")*(L1080&lt;&gt;""),Z1080-L1080,"")</f>
        <v/>
      </c>
      <c r="AO1080" s="99">
        <f>IF((AA1080&lt;&gt;"")*(M1080&lt;&gt;""),AA1080-M1080,"")</f>
        <v/>
      </c>
      <c r="AP1080" s="99">
        <f>IF((AB1080&lt;&gt;"")*(N1080&lt;&gt;""),AB1080-N1080,"")</f>
        <v/>
      </c>
      <c r="AQ1080" s="94">
        <f>IF((AC1080&lt;&gt;"")*(O1080&lt;&gt;""),AC1080-O1080,"")</f>
        <v/>
      </c>
      <c r="AR1080" s="94">
        <f>IF((AD1080&lt;&gt;"")*(P1080&lt;&gt;""),AD1080-P1080,"")</f>
        <v/>
      </c>
      <c r="AS1080" s="94">
        <f>IF((AE1080&lt;&gt;"")*(Q1080&lt;&gt;""),AE1080-Q1080,"")</f>
        <v/>
      </c>
      <c r="AT1080" s="94">
        <f>IF((AF1080&lt;&gt;"")*(R1080&lt;&gt;""),AF1080-R1080,"")</f>
        <v/>
      </c>
      <c r="AU1080" s="94">
        <f>IF((AG1080&lt;&gt;"")*(S1080&lt;&gt;""),AG1080-S1080,"")</f>
        <v/>
      </c>
      <c r="AV1080" s="99">
        <f>IF((AH1080&lt;&gt;"")*(T1080&lt;&gt;""),AH1080-T1080,"")</f>
        <v/>
      </c>
      <c r="AW1080" s="99">
        <f>IF((AI1080&lt;&gt;"")*(U1080&lt;&gt;""),AI1080-U1080,"")</f>
        <v/>
      </c>
      <c r="AX1080" s="99">
        <f>IF((AJ1080&lt;&gt;"")*(V1080&lt;&gt;""),AJ1080-V1080,"")</f>
        <v/>
      </c>
      <c r="AY1080" s="99">
        <f>IF((AK1080&lt;&gt;"")*(W1080&lt;&gt;""),AK1080-W1080,"")</f>
        <v/>
      </c>
      <c r="AZ1080" s="102">
        <f>IF((AL1080&lt;&gt;"")*(X1080&lt;&gt;""),AL1080-X1080,"")</f>
        <v/>
      </c>
      <c r="BA1080" s="50">
        <f>IFERROR(__xludf.dummyfunction("AI(""Actúa como un tutor académico y dirígete personalmente al estudiante "" &amp; I1080 &amp; "" "" &amp; J1080 &amp; "" "" &amp; G1080 &amp; "" "" &amp; H1080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AM1080 &amp; ""'. Diferencias por área: Matemáticas ("" &amp; AQ1080 &amp; ""), Ciencias Natura"&amp;"les ("" &amp; AR1080 &amp; ""), Sociales ("" &amp; AS1080 &amp; ""), Lectura Crítica ("" &amp; AT1080 &amp; "") e Inglés ("" &amp; AU1080 &amp; ""). Variación en posición: grupo ("" &amp; AN1080 &amp; ""), grado ("" &amp; AO1080 &amp; "") y media ("" &amp; AP1080 &amp; ""). Puntajes Primer Simulacro: Global "" &amp; K1080 &amp; "", Mat "" &amp; "&amp;"O4 &amp; "", Cien "" &amp; P1080 &amp; "", Soc "" &amp; Q1080 &amp; "", Lec "" &amp; R1080 &amp; "", Ing "" &amp; S1080 &amp; "". Puntajes Segundo Simulacro: Global "" &amp; Y1080 &amp; "", Mat "" &amp; AC1080 &amp; "", Cien "" &amp; AD1080 &amp; "", Soc "" &amp; AE1080 &amp; "", Lec "" &amp; AF1080 &amp; "", Ing "" &amp; AG1080 &amp; "". Escribe un mensaje motivador"&amp;" y breve (máximo 4 líneas)."")
"),"=AI(""Actúa como un tutor académico y dirígete personalmente al estudiante "" &amp; I1080 &amp; "" "" &amp; J1080 &amp; "" "" &amp; G1080 &amp; "" "" &amp; H1080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AM1080 &amp; ""'. Diferencias por área: Matemáticas ("" &amp; AQ1080 &amp; ""), Ciencias Natur"&amp;"ales ("" &amp; AR1080 &amp; ""), Sociales ("" &amp; AS1080 &amp; ""), Lectura Crítica ("" &amp; AT1080 &amp; "") e Inglés ("" &amp; AU1080 &amp; ""). Variación en posición: grupo ("" &amp; AN1080 &amp; ""), grado ("" &amp; AO1080 &amp; "") y media ("" &amp; AP1080 &amp; ""). Puntajes Primer Simulacro: Global "" &amp; K1080 &amp; "", Mat "" &amp;"&amp;" O1080 &amp; "", Cien "" &amp; P1080 &amp; "", Soc "" &amp; Q1080 &amp; "", Lec "" &amp; R1080 &amp; "", Ing "" &amp; S1080 &amp; "". Puntajes Segundo Simulacro: Global "" &amp; Y1080 &amp; "", Mat "" &amp; AC1080 &amp; "", Cien "" &amp; AD1080 &amp; "", Soc "" &amp; AE1080 &amp; "", Lec "" &amp; AF1080 &amp; "", Ing "" &amp; AG1080 &amp; "". Escribe un mensaje motivado"&amp;"r y breve (máximo 4 líneas)."")
")</f>
        <v/>
      </c>
    </row>
    <row r="1081" ht="15.75" customHeight="1" s="42">
      <c r="A1081" s="93" t="n"/>
      <c r="B1081" s="94" t="inlineStr">
        <is>
          <t>Bachillerato</t>
        </is>
      </c>
      <c r="C1081" s="94" t="n">
        <v>904</v>
      </c>
      <c r="D1081" s="94" t="n"/>
      <c r="E1081" s="95" t="n">
        <v>1022004580</v>
      </c>
      <c r="F1081" s="96">
        <f>TRIM(G1081&amp;" "&amp;H1081&amp;" "&amp;I1081&amp;" "&amp;J1081)</f>
        <v/>
      </c>
      <c r="G1081" s="94" t="inlineStr">
        <is>
          <t>Yanes</t>
        </is>
      </c>
      <c r="H1081" s="94" t="inlineStr">
        <is>
          <t>Arias</t>
        </is>
      </c>
      <c r="I1081" s="94" t="inlineStr">
        <is>
          <t>Naomi</t>
        </is>
      </c>
      <c r="J1081" s="97" t="inlineStr">
        <is>
          <t>Andrea</t>
        </is>
      </c>
      <c r="K1081" s="98">
        <f>IF(SUM(O1081:S1081)=0, "", ROUND(((O1081*3+P1081*3+Q1081*3+R1081*3+S1081*1)/13)*5,0))</f>
        <v/>
      </c>
      <c r="L1081" s="99">
        <f>IF(OR($C1081="",K1081=""),"",COUNTIFS($C$4:$C$1500,$C1081,K$4:K$1500,"&gt;"&amp;K1081)+1)</f>
        <v/>
      </c>
      <c r="M1081" s="99">
        <f>IF(OR($C1081="",K1081=""),"",IF(AND($C1081&gt;=1001,$C1081&lt;=1005),COUNTIFS($C$4:$C$1500,"&gt;=1001",$C$4:$C$1500,"&lt;=1005",K$4:K$1500,"&gt;"&amp;K1081)+1,IF(AND($C1081&gt;=1101,$C1081&lt;=1105),COUNTIFS($C$4:$C$1500,"&gt;=1101",$C$4:$C$1500,"&lt;=1105",K$4:K$1500,"&gt;"&amp;K1081)+1,IF(AND($C1081&gt;=901,$C1081&lt;=905),COUNTIFS($C$4:$C$1500,"&gt;=901",$C$4:$C$1500,"&lt;=905",K$4:K$1500,"&gt;"&amp;K1081)+1,IF(AND($C1081&gt;=801,$C1081&lt;=805),COUNTIFS($C$4:$C$1500,"&gt;=801",$C$4:$C$1500,"&lt;=805",K$4:K$1500,"&gt;"&amp;K1081)+1,IF(AND($C1081&gt;=701,$C1081&lt;=705),COUNTIFS($C$4:$C$1500,"&gt;=701",$C$4:$C$1500,"&lt;=705",K$4:K$1500,"&gt;"&amp;K1081)+1,IF(AND($C1081&gt;=601,$C1081&lt;=606),COUNTIFS($C$4:$C$1500,"&gt;=601",$C$4:$C$1500,"&lt;=606",K$4:K$1500,"&gt;"&amp;K1081)+1,"")))))))</f>
        <v/>
      </c>
      <c r="N1081" s="99">
        <f>IF(OR($C1081="",K1081=""),"",IF(OR(AND($C1081&gt;=1001,$C1081&lt;=1005),AND($C1081&gt;=1101,$C1081&lt;=1105)),COUNTIFS($C$4:$C$1500,"&gt;=1001",$C$4:$C$1500,"&lt;=1005",K$4:K$1500,"&gt;"&amp;K1081)+COUNTIFS($C$4:$C$1500,"&gt;=1101",$C$4:$C$1500,"&lt;=1105",K$4:K$1500,"&gt;"&amp;K1081)+1,""))</f>
        <v/>
      </c>
      <c r="O1081" s="94" t="n"/>
      <c r="P1081" s="94" t="n"/>
      <c r="Q1081" s="94" t="n"/>
      <c r="R1081" s="94" t="n"/>
      <c r="S1081" s="94" t="n"/>
      <c r="T1081" s="99">
        <f>IF(AND(O1081&gt;0,O1081&lt;36),1,IF(AND(O1081&gt;=36,O1081&lt;51),2,IF(AND(O1081&gt;=51,O1081&lt;71),3,IF(AND(O1081&gt;=71,O1081&lt;=100),4,))))</f>
        <v/>
      </c>
      <c r="U1081" s="99">
        <f>IF(AND(P1081&gt;0,P1081&lt;41),1,IF(AND(P1081&gt;=41,P1081&lt;56),2,IF(AND(P1081&gt;=56,P1081&lt;71),3,IF(AND(P1081&gt;=71,P1081&lt;=100),4,))))</f>
        <v/>
      </c>
      <c r="V1081" s="99">
        <f>IF(AND(Q1081&gt;0,Q1081&lt;41),1,IF(AND(Q1081&gt;=41,Q1081&lt;56),2,IF(AND(Q1081&gt;=56,Q1081&lt;71),3,IF(AND(Q1081&gt;=71,Q1081&lt;=100),4,))))</f>
        <v/>
      </c>
      <c r="W1081" s="99">
        <f>IF(AND(R1081&gt;0,R1081&lt;36),1,IF(AND(R1081&gt;=36,R1081&lt;51),2,IF(AND(R1081&gt;=51,R1081&lt;66),3,IF(AND(R1081&gt;=66,R1081&lt;=100),4,))))</f>
        <v/>
      </c>
      <c r="X1081" s="100">
        <f>IF(AND(S1081&gt;0,S1081&lt;37),1,IF(AND(S1081&gt;=37,S1081&lt;58),2,IF(AND(S1081&gt;=58,S1081&lt;71),3,IF(AND(S1081&gt;=71,S1081&lt;=100),4,))))</f>
        <v/>
      </c>
      <c r="Y1081" s="101">
        <f>IF(SUM(AC1081:AG1081)=0, "", ROUND(((AC1081*3+AD1081*3+AE1081*3+AF1081*3+AG1081*1)/13)*5,0))</f>
        <v/>
      </c>
      <c r="Z1081" s="99">
        <f>IF(OR($C1081="",Y1081=""),"",COUNTIFS($C$4:$C$1500,$C1081,Y$4:Y$1500,"&gt;"&amp;Y1081)+1)</f>
        <v/>
      </c>
      <c r="AA1081" s="99">
        <f>IF(OR($C1081="",Y1081=""),"",IF(AND($C1081&gt;=1001,$C1081&lt;=1005),COUNTIFS($C$4:$C$1500,"&gt;=1001",$C$4:$C$1500,"&lt;=1005",Y$4:Y$1500,"&gt;"&amp;Y1081)+1,IF(AND($C1081&gt;=1101,$C1081&lt;=1105),COUNTIFS($C$4:$C$1500,"&gt;=1101",$C$4:$C$1500,"&lt;=1105",Y$4:Y$1500,"&gt;"&amp;Y1081)+1,IF(AND($C1081&gt;=901,$C1081&lt;=905),COUNTIFS($C$4:$C$1500,"&gt;=901",$C$4:$C$1500,"&lt;=905",Y$4:Y$1500,"&gt;"&amp;Y1081)+1,IF(AND($C1081&gt;=801,$C1081&lt;=805),COUNTIFS($C$4:$C$1500,"&gt;=801",$C$4:$C$1500,"&lt;=805",Y$4:Y$1500,"&gt;"&amp;Y1081)+1,IF(AND($C1081&gt;=701,$C1081&lt;=705),COUNTIFS($C$4:$C$1500,"&gt;=701",$C$4:$C$1500,"&lt;=705",Y$4:Y$1500,"&gt;"&amp;Y1081)+1,IF(AND($C1081&gt;=601,$C1081&lt;=606),COUNTIFS($C$4:$C$1500,"&gt;=601",$C$4:$C$1500,"&lt;=606",Y$4:Y$1500,"&gt;"&amp;Y1081)+1,"")))))))</f>
        <v/>
      </c>
      <c r="AB1081" s="99">
        <f>IF(OR($C1081="",Y1081=""),"",IF(OR(AND($C1081&gt;=1001,$C1081&lt;=1005),AND($C1081&gt;=1101,$C1081&lt;=1105)),COUNTIFS($C$4:$C$1500,"&gt;=1001",$C$4:$C$1500,"&lt;=1005",Y$4:Y$1500,"&gt;"&amp;Y1081)+COUNTIFS($C$4:$C$1500,"&gt;=1101",$C$4:$C$1500,"&lt;=1105",Y$4:Y$1500,"&gt;"&amp;Y1081)+1,""))</f>
        <v/>
      </c>
      <c r="AC1081" s="94" t="n">
        <v>57.75</v>
      </c>
      <c r="AD1081" s="94" t="n">
        <v>24.2</v>
      </c>
      <c r="AE1081" s="94" t="n">
        <v>52.5</v>
      </c>
      <c r="AF1081" s="94" t="n">
        <v>65.63</v>
      </c>
      <c r="AG1081" s="94" t="n">
        <v>70</v>
      </c>
      <c r="AH1081" s="99">
        <f>IF(AND(AC1081&gt;0,AC1081&lt;36),1,IF(AND(AC1081&gt;=36,AC1081&lt;51),2,IF(AND(AC1081&gt;=51,AC1081&lt;71),3,IF(AND(AC1081&gt;=71,AC1081&lt;=100),4,))))</f>
        <v/>
      </c>
      <c r="AI1081" s="99">
        <f>IF(AND(AD1081&gt;0,AD1081&lt;41),1,IF(AND(AD1081&gt;=41,AD1081&lt;56),2,IF(AND(AD1081&gt;=56,AD1081&lt;71),3,IF(AND(AD1081&gt;=71,AD1081&lt;=100),4,))))</f>
        <v/>
      </c>
      <c r="AJ1081" s="99">
        <f>IF(AND(AE1081&gt;0,AE1081&lt;41),1,IF(AND(AE1081&gt;=41,AE1081&lt;56),2,IF(AND(AE1081&gt;=56,AE1081&lt;71),3,IF(AND(AE1081&gt;=71,AE1081&lt;=100),4,))))</f>
        <v/>
      </c>
      <c r="AK1081" s="99">
        <f>IF(AND(AF1081&gt;0,AF1081&lt;36),1,IF(AND(AF1081&gt;=36,AF1081&lt;51),2,IF(AND(AF1081&gt;=51,AF1081&lt;66),3,IF(AND(AF1081&gt;=66,AF1081&lt;=100),4,))))</f>
        <v/>
      </c>
      <c r="AL1081" s="100">
        <f>IF(AND(AG1081&gt;0,AG1081&lt;37),1,IF(AND(AG1081&gt;=37,AG1081&lt;58),2,IF(AND(AG1081&gt;=58,AG1081&lt;71),3,IF(AND(AG1081&gt;=71,AG1081&lt;=100),4,))))</f>
        <v/>
      </c>
      <c r="AM1081" s="101">
        <f>IF((Y1081&lt;&gt;"")*(K1081&lt;&gt;""),Y1081-K1081,"")</f>
        <v/>
      </c>
      <c r="AN1081" s="99">
        <f>IF((Z1081&lt;&gt;"")*(L1081&lt;&gt;""),Z1081-L1081,"")</f>
        <v/>
      </c>
      <c r="AO1081" s="99">
        <f>IF((AA1081&lt;&gt;"")*(M1081&lt;&gt;""),AA1081-M1081,"")</f>
        <v/>
      </c>
      <c r="AP1081" s="99">
        <f>IF((AB1081&lt;&gt;"")*(N1081&lt;&gt;""),AB1081-N1081,"")</f>
        <v/>
      </c>
      <c r="AQ1081" s="94">
        <f>IF((AC1081&lt;&gt;"")*(O1081&lt;&gt;""),AC1081-O1081,"")</f>
        <v/>
      </c>
      <c r="AR1081" s="94">
        <f>IF((AD1081&lt;&gt;"")*(P1081&lt;&gt;""),AD1081-P1081,"")</f>
        <v/>
      </c>
      <c r="AS1081" s="94">
        <f>IF((AE1081&lt;&gt;"")*(Q1081&lt;&gt;""),AE1081-Q1081,"")</f>
        <v/>
      </c>
      <c r="AT1081" s="94">
        <f>IF((AF1081&lt;&gt;"")*(R1081&lt;&gt;""),AF1081-R1081,"")</f>
        <v/>
      </c>
      <c r="AU1081" s="94">
        <f>IF((AG1081&lt;&gt;"")*(S1081&lt;&gt;""),AG1081-S1081,"")</f>
        <v/>
      </c>
      <c r="AV1081" s="99">
        <f>IF((AH1081&lt;&gt;"")*(T1081&lt;&gt;""),AH1081-T1081,"")</f>
        <v/>
      </c>
      <c r="AW1081" s="99">
        <f>IF((AI1081&lt;&gt;"")*(U1081&lt;&gt;""),AI1081-U1081,"")</f>
        <v/>
      </c>
      <c r="AX1081" s="99">
        <f>IF((AJ1081&lt;&gt;"")*(V1081&lt;&gt;""),AJ1081-V1081,"")</f>
        <v/>
      </c>
      <c r="AY1081" s="99">
        <f>IF((AK1081&lt;&gt;"")*(W1081&lt;&gt;""),AK1081-W1081,"")</f>
        <v/>
      </c>
      <c r="AZ1081" s="102">
        <f>IF((AL1081&lt;&gt;"")*(X1081&lt;&gt;""),AL1081-X1081,"")</f>
        <v/>
      </c>
      <c r="BA1081" s="50">
        <f>IFERROR(__xludf.dummyfunction("AI(""Actúa como un tutor académico y dirígete personalmente al estudiante "" &amp; I1081 &amp; "" "" &amp; J1081 &amp; "" "" &amp; G1081 &amp; "" "" &amp; H1081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AM1081 &amp; ""'. Diferencias por área: Matemáticas ("" &amp; AQ1081 &amp; ""), Ciencias Natura"&amp;"les ("" &amp; AR1081 &amp; ""), Sociales ("" &amp; AS1081 &amp; ""), Lectura Crítica ("" &amp; AT1081 &amp; "") e Inglés ("" &amp; AU1081 &amp; ""). Variación en posición: grupo ("" &amp; AN1081 &amp; ""), grado ("" &amp; AO1081 &amp; "") y media ("" &amp; AP1081 &amp; ""). Puntajes Primer Simulacro: Global "" &amp; K1081 &amp; "", Mat "" &amp; "&amp;"O4 &amp; "", Cien "" &amp; P1081 &amp; "", Soc "" &amp; Q1081 &amp; "", Lec "" &amp; R1081 &amp; "", Ing "" &amp; S1081 &amp; "". Puntajes Segundo Simulacro: Global "" &amp; Y1081 &amp; "", Mat "" &amp; AC1081 &amp; "", Cien "" &amp; AD1081 &amp; "", Soc "" &amp; AE1081 &amp; "", Lec "" &amp; AF1081 &amp; "", Ing "" &amp; AG1081 &amp; "". Escribe un mensaje motivador"&amp;" y breve (máximo 4 líneas)."")
"),"=AI(""Actúa como un tutor académico y dirígete personalmente al estudiante "" &amp; I1081 &amp; "" "" &amp; J1081 &amp; "" "" &amp; G1081 &amp; "" "" &amp; H1081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AM1081 &amp; ""'. Diferencias por área: Matemáticas ("" &amp; AQ1081 &amp; ""), Ciencias Natur"&amp;"ales ("" &amp; AR1081 &amp; ""), Sociales ("" &amp; AS1081 &amp; ""), Lectura Crítica ("" &amp; AT1081 &amp; "") e Inglés ("" &amp; AU1081 &amp; ""). Variación en posición: grupo ("" &amp; AN1081 &amp; ""), grado ("" &amp; AO1081 &amp; "") y media ("" &amp; AP1081 &amp; ""). Puntajes Primer Simulacro: Global "" &amp; K1081 &amp; "", Mat "" &amp;"&amp;" O1081 &amp; "", Cien "" &amp; P1081 &amp; "", Soc "" &amp; Q1081 &amp; "", Lec "" &amp; R1081 &amp; "", Ing "" &amp; S1081 &amp; "". Puntajes Segundo Simulacro: Global "" &amp; Y1081 &amp; "", Mat "" &amp; AC1081 &amp; "", Cien "" &amp; AD1081 &amp; "", Soc "" &amp; AE1081 &amp; "", Lec "" &amp; AF1081 &amp; "", Ing "" &amp; AG1081 &amp; "". Escribe un mensaje motivado"&amp;"r y breve (máximo 4 líneas)."")
")</f>
        <v/>
      </c>
      <c r="BM1081" s="41" t="inlineStr">
        <is>
          <t>Sí</t>
        </is>
      </c>
    </row>
    <row r="1082" ht="15.75" customHeight="1" s="42">
      <c r="A1082" s="93" t="n"/>
      <c r="B1082" s="94" t="inlineStr">
        <is>
          <t>Bachillerato</t>
        </is>
      </c>
      <c r="C1082" s="94" t="n">
        <v>905</v>
      </c>
      <c r="D1082" s="94" t="n"/>
      <c r="E1082" s="95" t="n">
        <v>1045108593</v>
      </c>
      <c r="F1082" s="96">
        <f>TRIM(G1082&amp;" "&amp;H1082&amp;" "&amp;I1082&amp;" "&amp;J1082)</f>
        <v/>
      </c>
      <c r="G1082" s="94" t="inlineStr">
        <is>
          <t>Sanchez</t>
        </is>
      </c>
      <c r="H1082" s="94" t="inlineStr">
        <is>
          <t>Luna</t>
        </is>
      </c>
      <c r="I1082" s="94" t="inlineStr">
        <is>
          <t>Nicolle</t>
        </is>
      </c>
      <c r="J1082" s="97" t="n"/>
      <c r="K1082" s="98">
        <f>IF(SUM(O1082:S1082)=0, "", ROUND(((O1082*3+P1082*3+Q1082*3+R1082*3+S1082*1)/13)*5,0))</f>
        <v/>
      </c>
      <c r="L1082" s="99">
        <f>IF(OR($C1082="",K1082=""),"",COUNTIFS($C$4:$C$1500,$C1082,K$4:K$1500,"&gt;"&amp;K1082)+1)</f>
        <v/>
      </c>
      <c r="M1082" s="99">
        <f>IF(OR($C1082="",K1082=""),"",IF(AND($C1082&gt;=1001,$C1082&lt;=1005),COUNTIFS($C$4:$C$1500,"&gt;=1001",$C$4:$C$1500,"&lt;=1005",K$4:K$1500,"&gt;"&amp;K1082)+1,IF(AND($C1082&gt;=1101,$C1082&lt;=1105),COUNTIFS($C$4:$C$1500,"&gt;=1101",$C$4:$C$1500,"&lt;=1105",K$4:K$1500,"&gt;"&amp;K1082)+1,IF(AND($C1082&gt;=901,$C1082&lt;=905),COUNTIFS($C$4:$C$1500,"&gt;=901",$C$4:$C$1500,"&lt;=905",K$4:K$1500,"&gt;"&amp;K1082)+1,IF(AND($C1082&gt;=801,$C1082&lt;=805),COUNTIFS($C$4:$C$1500,"&gt;=801",$C$4:$C$1500,"&lt;=805",K$4:K$1500,"&gt;"&amp;K1082)+1,IF(AND($C1082&gt;=701,$C1082&lt;=705),COUNTIFS($C$4:$C$1500,"&gt;=701",$C$4:$C$1500,"&lt;=705",K$4:K$1500,"&gt;"&amp;K1082)+1,IF(AND($C1082&gt;=601,$C1082&lt;=606),COUNTIFS($C$4:$C$1500,"&gt;=601",$C$4:$C$1500,"&lt;=606",K$4:K$1500,"&gt;"&amp;K1082)+1,"")))))))</f>
        <v/>
      </c>
      <c r="N1082" s="99">
        <f>IF(OR($C1082="",K1082=""),"",IF(OR(AND($C1082&gt;=1001,$C1082&lt;=1005),AND($C1082&gt;=1101,$C1082&lt;=1105)),COUNTIFS($C$4:$C$1500,"&gt;=1001",$C$4:$C$1500,"&lt;=1005",K$4:K$1500,"&gt;"&amp;K1082)+COUNTIFS($C$4:$C$1500,"&gt;=1101",$C$4:$C$1500,"&lt;=1105",K$4:K$1500,"&gt;"&amp;K1082)+1,""))</f>
        <v/>
      </c>
      <c r="O1082" s="94" t="n"/>
      <c r="P1082" s="94" t="n"/>
      <c r="Q1082" s="94" t="n"/>
      <c r="R1082" s="94" t="n"/>
      <c r="S1082" s="94" t="n"/>
      <c r="T1082" s="99">
        <f>IF(AND(O1082&gt;0,O1082&lt;36),1,IF(AND(O1082&gt;=36,O1082&lt;51),2,IF(AND(O1082&gt;=51,O1082&lt;71),3,IF(AND(O1082&gt;=71,O1082&lt;=100),4,))))</f>
        <v/>
      </c>
      <c r="U1082" s="99">
        <f>IF(AND(P1082&gt;0,P1082&lt;41),1,IF(AND(P1082&gt;=41,P1082&lt;56),2,IF(AND(P1082&gt;=56,P1082&lt;71),3,IF(AND(P1082&gt;=71,P1082&lt;=100),4,))))</f>
        <v/>
      </c>
      <c r="V1082" s="99">
        <f>IF(AND(Q1082&gt;0,Q1082&lt;41),1,IF(AND(Q1082&gt;=41,Q1082&lt;56),2,IF(AND(Q1082&gt;=56,Q1082&lt;71),3,IF(AND(Q1082&gt;=71,Q1082&lt;=100),4,))))</f>
        <v/>
      </c>
      <c r="W1082" s="99">
        <f>IF(AND(R1082&gt;0,R1082&lt;36),1,IF(AND(R1082&gt;=36,R1082&lt;51),2,IF(AND(R1082&gt;=51,R1082&lt;66),3,IF(AND(R1082&gt;=66,R1082&lt;=100),4,))))</f>
        <v/>
      </c>
      <c r="X1082" s="100">
        <f>IF(AND(S1082&gt;0,S1082&lt;37),1,IF(AND(S1082&gt;=37,S1082&lt;58),2,IF(AND(S1082&gt;=58,S1082&lt;71),3,IF(AND(S1082&gt;=71,S1082&lt;=100),4,))))</f>
        <v/>
      </c>
      <c r="Y1082" s="101">
        <f>IF(SUM(AC1082:AG1082)=0, "", ROUND(((AC1082*3+AD1082*3+AE1082*3+AF1082*3+AG1082*1)/13)*5,0))</f>
        <v/>
      </c>
      <c r="Z1082" s="99">
        <f>IF(OR($C1082="",Y1082=""),"",COUNTIFS($C$4:$C$1500,$C1082,Y$4:Y$1500,"&gt;"&amp;Y1082)+1)</f>
        <v/>
      </c>
      <c r="AA1082" s="99">
        <f>IF(OR($C1082="",Y1082=""),"",IF(AND($C1082&gt;=1001,$C1082&lt;=1005),COUNTIFS($C$4:$C$1500,"&gt;=1001",$C$4:$C$1500,"&lt;=1005",Y$4:Y$1500,"&gt;"&amp;Y1082)+1,IF(AND($C1082&gt;=1101,$C1082&lt;=1105),COUNTIFS($C$4:$C$1500,"&gt;=1101",$C$4:$C$1500,"&lt;=1105",Y$4:Y$1500,"&gt;"&amp;Y1082)+1,IF(AND($C1082&gt;=901,$C1082&lt;=905),COUNTIFS($C$4:$C$1500,"&gt;=901",$C$4:$C$1500,"&lt;=905",Y$4:Y$1500,"&gt;"&amp;Y1082)+1,IF(AND($C1082&gt;=801,$C1082&lt;=805),COUNTIFS($C$4:$C$1500,"&gt;=801",$C$4:$C$1500,"&lt;=805",Y$4:Y$1500,"&gt;"&amp;Y1082)+1,IF(AND($C1082&gt;=701,$C1082&lt;=705),COUNTIFS($C$4:$C$1500,"&gt;=701",$C$4:$C$1500,"&lt;=705",Y$4:Y$1500,"&gt;"&amp;Y1082)+1,IF(AND($C1082&gt;=601,$C1082&lt;=606),COUNTIFS($C$4:$C$1500,"&gt;=601",$C$4:$C$1500,"&lt;=606",Y$4:Y$1500,"&gt;"&amp;Y1082)+1,"")))))))</f>
        <v/>
      </c>
      <c r="AB1082" s="99">
        <f>IF(OR($C1082="",Y1082=""),"",IF(OR(AND($C1082&gt;=1001,$C1082&lt;=1005),AND($C1082&gt;=1101,$C1082&lt;=1105)),COUNTIFS($C$4:$C$1500,"&gt;=1001",$C$4:$C$1500,"&lt;=1005",Y$4:Y$1500,"&gt;"&amp;Y1082)+COUNTIFS($C$4:$C$1500,"&gt;=1101",$C$4:$C$1500,"&lt;=1105",Y$4:Y$1500,"&gt;"&amp;Y1082)+1,""))</f>
        <v/>
      </c>
      <c r="AC1082" s="94" t="n">
        <v>62.25</v>
      </c>
      <c r="AD1082" s="94" t="n">
        <v>57.68</v>
      </c>
      <c r="AE1082" s="94" t="n">
        <v>57.5</v>
      </c>
      <c r="AF1082" s="94" t="n">
        <v>59.58</v>
      </c>
      <c r="AG1082" s="94" t="n">
        <v>50.42</v>
      </c>
      <c r="AH1082" s="99">
        <f>IF(AND(AC1082&gt;0,AC1082&lt;36),1,IF(AND(AC1082&gt;=36,AC1082&lt;51),2,IF(AND(AC1082&gt;=51,AC1082&lt;71),3,IF(AND(AC1082&gt;=71,AC1082&lt;=100),4,))))</f>
        <v/>
      </c>
      <c r="AI1082" s="99">
        <f>IF(AND(AD1082&gt;0,AD1082&lt;41),1,IF(AND(AD1082&gt;=41,AD1082&lt;56),2,IF(AND(AD1082&gt;=56,AD1082&lt;71),3,IF(AND(AD1082&gt;=71,AD1082&lt;=100),4,))))</f>
        <v/>
      </c>
      <c r="AJ1082" s="99">
        <f>IF(AND(AE1082&gt;0,AE1082&lt;41),1,IF(AND(AE1082&gt;=41,AE1082&lt;56),2,IF(AND(AE1082&gt;=56,AE1082&lt;71),3,IF(AND(AE1082&gt;=71,AE1082&lt;=100),4,))))</f>
        <v/>
      </c>
      <c r="AK1082" s="99">
        <f>IF(AND(AF1082&gt;0,AF1082&lt;36),1,IF(AND(AF1082&gt;=36,AF1082&lt;51),2,IF(AND(AF1082&gt;=51,AF1082&lt;66),3,IF(AND(AF1082&gt;=66,AF1082&lt;=100),4,))))</f>
        <v/>
      </c>
      <c r="AL1082" s="100">
        <f>IF(AND(AG1082&gt;0,AG1082&lt;37),1,IF(AND(AG1082&gt;=37,AG1082&lt;58),2,IF(AND(AG1082&gt;=58,AG1082&lt;71),3,IF(AND(AG1082&gt;=71,AG1082&lt;=100),4,))))</f>
        <v/>
      </c>
      <c r="AM1082" s="101">
        <f>IF((Y1082&lt;&gt;"")*(K1082&lt;&gt;""),Y1082-K1082,"")</f>
        <v/>
      </c>
      <c r="AN1082" s="99">
        <f>IF((Z1082&lt;&gt;"")*(L1082&lt;&gt;""),Z1082-L1082,"")</f>
        <v/>
      </c>
      <c r="AO1082" s="99">
        <f>IF((AA1082&lt;&gt;"")*(M1082&lt;&gt;""),AA1082-M1082,"")</f>
        <v/>
      </c>
      <c r="AP1082" s="99">
        <f>IF((AB1082&lt;&gt;"")*(N1082&lt;&gt;""),AB1082-N1082,"")</f>
        <v/>
      </c>
      <c r="AQ1082" s="94">
        <f>IF((AC1082&lt;&gt;"")*(O1082&lt;&gt;""),AC1082-O1082,"")</f>
        <v/>
      </c>
      <c r="AR1082" s="94">
        <f>IF((AD1082&lt;&gt;"")*(P1082&lt;&gt;""),AD1082-P1082,"")</f>
        <v/>
      </c>
      <c r="AS1082" s="94">
        <f>IF((AE1082&lt;&gt;"")*(Q1082&lt;&gt;""),AE1082-Q1082,"")</f>
        <v/>
      </c>
      <c r="AT1082" s="94">
        <f>IF((AF1082&lt;&gt;"")*(R1082&lt;&gt;""),AF1082-R1082,"")</f>
        <v/>
      </c>
      <c r="AU1082" s="94">
        <f>IF((AG1082&lt;&gt;"")*(S1082&lt;&gt;""),AG1082-S1082,"")</f>
        <v/>
      </c>
      <c r="AV1082" s="99">
        <f>IF((AH1082&lt;&gt;"")*(T1082&lt;&gt;""),AH1082-T1082,"")</f>
        <v/>
      </c>
      <c r="AW1082" s="99">
        <f>IF((AI1082&lt;&gt;"")*(U1082&lt;&gt;""),AI1082-U1082,"")</f>
        <v/>
      </c>
      <c r="AX1082" s="99">
        <f>IF((AJ1082&lt;&gt;"")*(V1082&lt;&gt;""),AJ1082-V1082,"")</f>
        <v/>
      </c>
      <c r="AY1082" s="99">
        <f>IF((AK1082&lt;&gt;"")*(W1082&lt;&gt;""),AK1082-W1082,"")</f>
        <v/>
      </c>
      <c r="AZ1082" s="102">
        <f>IF((AL1082&lt;&gt;"")*(X1082&lt;&gt;""),AL1082-X1082,"")</f>
        <v/>
      </c>
      <c r="BA1082" s="50">
        <f>IFERROR(__xludf.dummyfunction("AI(""Actúa como un tutor académico y dirígete personalmente al estudiante "" &amp; I1082 &amp; "" "" &amp; J1082 &amp; "" "" &amp; G1082 &amp; "" "" &amp; H1082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AM1082 &amp; ""'. Diferencias por área: Matemáticas ("" &amp; AQ1082 &amp; ""), Ciencias Natura"&amp;"les ("" &amp; AR1082 &amp; ""), Sociales ("" &amp; AS1082 &amp; ""), Lectura Crítica ("" &amp; AT1082 &amp; "") e Inglés ("" &amp; AU1082 &amp; ""). Variación en posición: grupo ("" &amp; AN1082 &amp; ""), grado ("" &amp; AO1082 &amp; "") y media ("" &amp; AP1082 &amp; ""). Puntajes Primer Simulacro: Global "" &amp; K1082 &amp; "", Mat "" &amp; "&amp;"O4 &amp; "", Cien "" &amp; P1082 &amp; "", Soc "" &amp; Q1082 &amp; "", Lec "" &amp; R1082 &amp; "", Ing "" &amp; S1082 &amp; "". Puntajes Segundo Simulacro: Global "" &amp; Y1082 &amp; "", Mat "" &amp; AC1082 &amp; "", Cien "" &amp; AD1082 &amp; "", Soc "" &amp; AE1082 &amp; "", Lec "" &amp; AF1082 &amp; "", Ing "" &amp; AG1082 &amp; "". Escribe un mensaje motivador"&amp;" y breve (máximo 4 líneas)."")
"),"=AI(""Actúa como un tutor académico y dirígete personalmente al estudiante "" &amp; I1082 &amp; "" "" &amp; J1082 &amp; "" "" &amp; G1082 &amp; "" "" &amp; H1082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AM1082 &amp; ""'. Diferencias por área: Matemáticas ("" &amp; AQ1082 &amp; ""), Ciencias Natur"&amp;"ales ("" &amp; AR1082 &amp; ""), Sociales ("" &amp; AS1082 &amp; ""), Lectura Crítica ("" &amp; AT1082 &amp; "") e Inglés ("" &amp; AU1082 &amp; ""). Variación en posición: grupo ("" &amp; AN1082 &amp; ""), grado ("" &amp; AO1082 &amp; "") y media ("" &amp; AP1082 &amp; ""). Puntajes Primer Simulacro: Global "" &amp; K1082 &amp; "", Mat "" &amp;"&amp;" O1082 &amp; "", Cien "" &amp; P1082 &amp; "", Soc "" &amp; Q1082 &amp; "", Lec "" &amp; R1082 &amp; "", Ing "" &amp; S1082 &amp; "". Puntajes Segundo Simulacro: Global "" &amp; Y1082 &amp; "", Mat "" &amp; AC1082 &amp; "", Cien "" &amp; AD1082 &amp; "", Soc "" &amp; AE1082 &amp; "", Lec "" &amp; AF1082 &amp; "", Ing "" &amp; AG1082 &amp; "". Escribe un mensaje motivado"&amp;"r y breve (máximo 4 líneas)."")
")</f>
        <v/>
      </c>
    </row>
    <row r="1083" ht="15.75" customHeight="1" s="42">
      <c r="A1083" s="93" t="n"/>
      <c r="B1083" s="94" t="inlineStr">
        <is>
          <t>Bachillerato</t>
        </is>
      </c>
      <c r="C1083" s="94" t="n">
        <v>1001</v>
      </c>
      <c r="D1083" s="94" t="n"/>
      <c r="E1083" s="95" t="n">
        <v>1054873020</v>
      </c>
      <c r="F1083" s="96">
        <f>TRIM(G1083&amp;" "&amp;H1083&amp;" "&amp;I1083&amp;" "&amp;J1083)</f>
        <v/>
      </c>
      <c r="G1083" s="94" t="inlineStr">
        <is>
          <t>Angel</t>
        </is>
      </c>
      <c r="H1083" s="94" t="inlineStr">
        <is>
          <t>Grisales</t>
        </is>
      </c>
      <c r="I1083" s="94" t="inlineStr">
        <is>
          <t>Maria</t>
        </is>
      </c>
      <c r="J1083" s="97" t="inlineStr">
        <is>
          <t>Paz</t>
        </is>
      </c>
      <c r="K1083" s="98">
        <f>IF(SUM(O1083:S1083)=0, "", ROUND(((O1083*3+P1083*3+Q1083*3+R1083*3+S1083*1)/13)*5,0))</f>
        <v/>
      </c>
      <c r="L1083" s="99">
        <f>IF(OR($C1083="",K1083=""),"",COUNTIFS($C$4:$C$1500,$C1083,K$4:K$1500,"&gt;"&amp;K1083)+1)</f>
        <v/>
      </c>
      <c r="M1083" s="99">
        <f>IF(OR($C1083="",K1083=""),"",IF(AND($C1083&gt;=1001,$C1083&lt;=1005),COUNTIFS($C$4:$C$1500,"&gt;=1001",$C$4:$C$1500,"&lt;=1005",K$4:K$1500,"&gt;"&amp;K1083)+1,IF(AND($C1083&gt;=1101,$C1083&lt;=1105),COUNTIFS($C$4:$C$1500,"&gt;=1101",$C$4:$C$1500,"&lt;=1105",K$4:K$1500,"&gt;"&amp;K1083)+1,IF(AND($C1083&gt;=901,$C1083&lt;=905),COUNTIFS($C$4:$C$1500,"&gt;=901",$C$4:$C$1500,"&lt;=905",K$4:K$1500,"&gt;"&amp;K1083)+1,IF(AND($C1083&gt;=801,$C1083&lt;=805),COUNTIFS($C$4:$C$1500,"&gt;=801",$C$4:$C$1500,"&lt;=805",K$4:K$1500,"&gt;"&amp;K1083)+1,IF(AND($C1083&gt;=701,$C1083&lt;=705),COUNTIFS($C$4:$C$1500,"&gt;=701",$C$4:$C$1500,"&lt;=705",K$4:K$1500,"&gt;"&amp;K1083)+1,IF(AND($C1083&gt;=601,$C1083&lt;=606),COUNTIFS($C$4:$C$1500,"&gt;=601",$C$4:$C$1500,"&lt;=606",K$4:K$1500,"&gt;"&amp;K1083)+1,"")))))))</f>
        <v/>
      </c>
      <c r="N1083" s="99">
        <f>IF(OR($C1083="",K1083=""),"",IF(OR(AND($C1083&gt;=1001,$C1083&lt;=1005),AND($C1083&gt;=1101,$C1083&lt;=1105)),COUNTIFS($C$4:$C$1500,"&gt;=1001",$C$4:$C$1500,"&lt;=1005",K$4:K$1500,"&gt;"&amp;K1083)+COUNTIFS($C$4:$C$1500,"&gt;=1101",$C$4:$C$1500,"&lt;=1105",K$4:K$1500,"&gt;"&amp;K1083)+1,""))</f>
        <v/>
      </c>
      <c r="O1083" s="94" t="n"/>
      <c r="P1083" s="94" t="n"/>
      <c r="Q1083" s="94" t="n"/>
      <c r="R1083" s="94" t="n"/>
      <c r="S1083" s="94" t="n"/>
      <c r="T1083" s="99">
        <f>IF(AND(O1083&gt;0,O1083&lt;36),1,IF(AND(O1083&gt;=36,O1083&lt;51),2,IF(AND(O1083&gt;=51,O1083&lt;71),3,IF(AND(O1083&gt;=71,O1083&lt;=100),4,))))</f>
        <v/>
      </c>
      <c r="U1083" s="99">
        <f>IF(AND(P1083&gt;0,P1083&lt;41),1,IF(AND(P1083&gt;=41,P1083&lt;56),2,IF(AND(P1083&gt;=56,P1083&lt;71),3,IF(AND(P1083&gt;=71,P1083&lt;=100),4,))))</f>
        <v/>
      </c>
      <c r="V1083" s="99">
        <f>IF(AND(Q1083&gt;0,Q1083&lt;41),1,IF(AND(Q1083&gt;=41,Q1083&lt;56),2,IF(AND(Q1083&gt;=56,Q1083&lt;71),3,IF(AND(Q1083&gt;=71,Q1083&lt;=100),4,))))</f>
        <v/>
      </c>
      <c r="W1083" s="99">
        <f>IF(AND(R1083&gt;0,R1083&lt;36),1,IF(AND(R1083&gt;=36,R1083&lt;51),2,IF(AND(R1083&gt;=51,R1083&lt;66),3,IF(AND(R1083&gt;=66,R1083&lt;=100),4,))))</f>
        <v/>
      </c>
      <c r="X1083" s="100">
        <f>IF(AND(S1083&gt;0,S1083&lt;37),1,IF(AND(S1083&gt;=37,S1083&lt;58),2,IF(AND(S1083&gt;=58,S1083&lt;71),3,IF(AND(S1083&gt;=71,S1083&lt;=100),4,))))</f>
        <v/>
      </c>
      <c r="Y1083" s="101">
        <f>IF(SUM(AC1083:AG1083)=0, "", ROUND(((AC1083*3+AD1083*3+AE1083*3+AF1083*3+AG1083*1)/13)*5,0))</f>
        <v/>
      </c>
      <c r="Z1083" s="99">
        <f>IF(OR($C1083="",Y1083=""),"",COUNTIFS($C$4:$C$1500,$C1083,Y$4:Y$1500,"&gt;"&amp;Y1083)+1)</f>
        <v/>
      </c>
      <c r="AA1083" s="99">
        <f>IF(OR($C1083="",Y1083=""),"",IF(AND($C1083&gt;=1001,$C1083&lt;=1005),COUNTIFS($C$4:$C$1500,"&gt;=1001",$C$4:$C$1500,"&lt;=1005",Y$4:Y$1500,"&gt;"&amp;Y1083)+1,IF(AND($C1083&gt;=1101,$C1083&lt;=1105),COUNTIFS($C$4:$C$1500,"&gt;=1101",$C$4:$C$1500,"&lt;=1105",Y$4:Y$1500,"&gt;"&amp;Y1083)+1,IF(AND($C1083&gt;=901,$C1083&lt;=905),COUNTIFS($C$4:$C$1500,"&gt;=901",$C$4:$C$1500,"&lt;=905",Y$4:Y$1500,"&gt;"&amp;Y1083)+1,IF(AND($C1083&gt;=801,$C1083&lt;=805),COUNTIFS($C$4:$C$1500,"&gt;=801",$C$4:$C$1500,"&lt;=805",Y$4:Y$1500,"&gt;"&amp;Y1083)+1,IF(AND($C1083&gt;=701,$C1083&lt;=705),COUNTIFS($C$4:$C$1500,"&gt;=701",$C$4:$C$1500,"&lt;=705",Y$4:Y$1500,"&gt;"&amp;Y1083)+1,IF(AND($C1083&gt;=601,$C1083&lt;=606),COUNTIFS($C$4:$C$1500,"&gt;=601",$C$4:$C$1500,"&lt;=606",Y$4:Y$1500,"&gt;"&amp;Y1083)+1,"")))))))</f>
        <v/>
      </c>
      <c r="AB1083" s="99">
        <f>IF(OR($C1083="",Y1083=""),"",IF(OR(AND($C1083&gt;=1001,$C1083&lt;=1005),AND($C1083&gt;=1101,$C1083&lt;=1105)),COUNTIFS($C$4:$C$1500,"&gt;=1001",$C$4:$C$1500,"&lt;=1005",Y$4:Y$1500,"&gt;"&amp;Y1083)+COUNTIFS($C$4:$C$1500,"&gt;=1101",$C$4:$C$1500,"&lt;=1105",Y$4:Y$1500,"&gt;"&amp;Y1083)+1,""))</f>
        <v/>
      </c>
      <c r="AC1083" s="94" t="n">
        <v>62.25</v>
      </c>
      <c r="AD1083" s="94" t="n">
        <v>58.39</v>
      </c>
      <c r="AE1083" s="94" t="n">
        <v>48.88</v>
      </c>
      <c r="AF1083" s="94" t="n">
        <v>70</v>
      </c>
      <c r="AG1083" s="94" t="n">
        <v>35</v>
      </c>
      <c r="AH1083" s="99">
        <f>IF(AND(AC1083&gt;0,AC1083&lt;36),1,IF(AND(AC1083&gt;=36,AC1083&lt;51),2,IF(AND(AC1083&gt;=51,AC1083&lt;71),3,IF(AND(AC1083&gt;=71,AC1083&lt;=100),4,))))</f>
        <v/>
      </c>
      <c r="AI1083" s="99">
        <f>IF(AND(AD1083&gt;0,AD1083&lt;41),1,IF(AND(AD1083&gt;=41,AD1083&lt;56),2,IF(AND(AD1083&gt;=56,AD1083&lt;71),3,IF(AND(AD1083&gt;=71,AD1083&lt;=100),4,))))</f>
        <v/>
      </c>
      <c r="AJ1083" s="99">
        <f>IF(AND(AE1083&gt;0,AE1083&lt;41),1,IF(AND(AE1083&gt;=41,AE1083&lt;56),2,IF(AND(AE1083&gt;=56,AE1083&lt;71),3,IF(AND(AE1083&gt;=71,AE1083&lt;=100),4,))))</f>
        <v/>
      </c>
      <c r="AK1083" s="99">
        <f>IF(AND(AF1083&gt;0,AF1083&lt;36),1,IF(AND(AF1083&gt;=36,AF1083&lt;51),2,IF(AND(AF1083&gt;=51,AF1083&lt;66),3,IF(AND(AF1083&gt;=66,AF1083&lt;=100),4,))))</f>
        <v/>
      </c>
      <c r="AL1083" s="100">
        <f>IF(AND(AG1083&gt;0,AG1083&lt;37),1,IF(AND(AG1083&gt;=37,AG1083&lt;58),2,IF(AND(AG1083&gt;=58,AG1083&lt;71),3,IF(AND(AG1083&gt;=71,AG1083&lt;=100),4,))))</f>
        <v/>
      </c>
      <c r="AM1083" s="101">
        <f>IF((Y1083&lt;&gt;"")*(K1083&lt;&gt;""),Y1083-K1083,"")</f>
        <v/>
      </c>
      <c r="AN1083" s="99">
        <f>IF((Z1083&lt;&gt;"")*(L1083&lt;&gt;""),Z1083-L1083,"")</f>
        <v/>
      </c>
      <c r="AO1083" s="99">
        <f>IF((AA1083&lt;&gt;"")*(M1083&lt;&gt;""),AA1083-M1083,"")</f>
        <v/>
      </c>
      <c r="AP1083" s="99">
        <f>IF((AB1083&lt;&gt;"")*(N1083&lt;&gt;""),AB1083-N1083,"")</f>
        <v/>
      </c>
      <c r="AQ1083" s="94">
        <f>IF((AC1083&lt;&gt;"")*(O1083&lt;&gt;""),AC1083-O1083,"")</f>
        <v/>
      </c>
      <c r="AR1083" s="94">
        <f>IF((AD1083&lt;&gt;"")*(P1083&lt;&gt;""),AD1083-P1083,"")</f>
        <v/>
      </c>
      <c r="AS1083" s="94">
        <f>IF((AE1083&lt;&gt;"")*(Q1083&lt;&gt;""),AE1083-Q1083,"")</f>
        <v/>
      </c>
      <c r="AT1083" s="94">
        <f>IF((AF1083&lt;&gt;"")*(R1083&lt;&gt;""),AF1083-R1083,"")</f>
        <v/>
      </c>
      <c r="AU1083" s="94">
        <f>IF((AG1083&lt;&gt;"")*(S1083&lt;&gt;""),AG1083-S1083,"")</f>
        <v/>
      </c>
      <c r="AV1083" s="99">
        <f>IF((AH1083&lt;&gt;"")*(T1083&lt;&gt;""),AH1083-T1083,"")</f>
        <v/>
      </c>
      <c r="AW1083" s="99">
        <f>IF((AI1083&lt;&gt;"")*(U1083&lt;&gt;""),AI1083-U1083,"")</f>
        <v/>
      </c>
      <c r="AX1083" s="99">
        <f>IF((AJ1083&lt;&gt;"")*(V1083&lt;&gt;""),AJ1083-V1083,"")</f>
        <v/>
      </c>
      <c r="AY1083" s="99">
        <f>IF((AK1083&lt;&gt;"")*(W1083&lt;&gt;""),AK1083-W1083,"")</f>
        <v/>
      </c>
      <c r="AZ1083" s="102">
        <f>IF((AL1083&lt;&gt;"")*(X1083&lt;&gt;""),AL1083-X1083,"")</f>
        <v/>
      </c>
      <c r="BA1083" s="50">
        <f>IFERROR(__xludf.dummyfunction("AI(""Actúa como un tutor académico y dirígete personalmente al estudiante "" &amp; I1083 &amp; "" "" &amp; J1083 &amp; "" "" &amp; G1083 &amp; "" "" &amp; H1083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AM1083 &amp; ""'. Diferencias por área: Matemáticas ("" &amp; AQ1083 &amp; ""), Ciencias Natura"&amp;"les ("" &amp; AR1083 &amp; ""), Sociales ("" &amp; AS1083 &amp; ""), Lectura Crítica ("" &amp; AT1083 &amp; "") e Inglés ("" &amp; AU1083 &amp; ""). Variación en posición: grupo ("" &amp; AN1083 &amp; ""), grado ("" &amp; AO1083 &amp; "") y media ("" &amp; AP1083 &amp; ""). Puntajes Primer Simulacro: Global "" &amp; K1083 &amp; "", Mat "" &amp; "&amp;"O4 &amp; "", Cien "" &amp; P1083 &amp; "", Soc "" &amp; Q1083 &amp; "", Lec "" &amp; R1083 &amp; "", Ing "" &amp; S1083 &amp; "". Puntajes Segundo Simulacro: Global "" &amp; Y1083 &amp; "", Mat "" &amp; AC1083 &amp; "", Cien "" &amp; AD1083 &amp; "", Soc "" &amp; AE1083 &amp; "", Lec "" &amp; AF1083 &amp; "", Ing "" &amp; AG1083 &amp; "". Escribe un mensaje motivador"&amp;" y breve (máximo 4 líneas)."")
"),"=AI(""Actúa como un tutor académico y dirígete personalmente al estudiante "" &amp; I1083 &amp; "" "" &amp; J1083 &amp; "" "" &amp; G1083 &amp; "" "" &amp; H1083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AM1083 &amp; ""'. Diferencias por área: Matemáticas ("" &amp; AQ1083 &amp; ""), Ciencias Natur"&amp;"ales ("" &amp; AR1083 &amp; ""), Sociales ("" &amp; AS1083 &amp; ""), Lectura Crítica ("" &amp; AT1083 &amp; "") e Inglés ("" &amp; AU1083 &amp; ""). Variación en posición: grupo ("" &amp; AN1083 &amp; ""), grado ("" &amp; AO1083 &amp; "") y media ("" &amp; AP1083 &amp; ""). Puntajes Primer Simulacro: Global "" &amp; K1083 &amp; "", Mat "" &amp;"&amp;" O1083 &amp; "", Cien "" &amp; P1083 &amp; "", Soc "" &amp; Q1083 &amp; "", Lec "" &amp; R1083 &amp; "", Ing "" &amp; S1083 &amp; "". Puntajes Segundo Simulacro: Global "" &amp; Y1083 &amp; "", Mat "" &amp; AC1083 &amp; "", Cien "" &amp; AD1083 &amp; "", Soc "" &amp; AE1083 &amp; "", Lec "" &amp; AF1083 &amp; "", Ing "" &amp; AG1083 &amp; "". Escribe un mensaje motivado"&amp;"r y breve (máximo 4 líneas)."")
")</f>
        <v/>
      </c>
    </row>
    <row r="1084" ht="15.75" customHeight="1" s="42">
      <c r="A1084" s="93" t="n"/>
      <c r="B1084" s="94" t="inlineStr">
        <is>
          <t>Bachillerato</t>
        </is>
      </c>
      <c r="C1084" s="94" t="n">
        <v>1001</v>
      </c>
      <c r="D1084" s="94" t="n"/>
      <c r="E1084" s="95" t="n">
        <v>1032014845</v>
      </c>
      <c r="F1084" s="96">
        <f>TRIM(G1084&amp;" "&amp;H1084&amp;" "&amp;I1084&amp;" "&amp;J1084)</f>
        <v/>
      </c>
      <c r="G1084" s="94" t="inlineStr">
        <is>
          <t>Moreno</t>
        </is>
      </c>
      <c r="H1084" s="94" t="inlineStr">
        <is>
          <t>Espinal</t>
        </is>
      </c>
      <c r="I1084" s="94" t="inlineStr">
        <is>
          <t>Dylan</t>
        </is>
      </c>
      <c r="J1084" s="97" t="inlineStr">
        <is>
          <t>Andrey</t>
        </is>
      </c>
      <c r="K1084" s="98">
        <f>IF(SUM(O1084:S1084)=0, "", ROUND(((O1084*3+P1084*3+Q1084*3+R1084*3+S1084*1)/13)*5,0))</f>
        <v/>
      </c>
      <c r="L1084" s="99">
        <f>IF(OR($C1084="",K1084=""),"",COUNTIFS($C$4:$C$1500,$C1084,K$4:K$1500,"&gt;"&amp;K1084)+1)</f>
        <v/>
      </c>
      <c r="M1084" s="99">
        <f>IF(OR($C1084="",K1084=""),"",IF(AND($C1084&gt;=1001,$C1084&lt;=1005),COUNTIFS($C$4:$C$1500,"&gt;=1001",$C$4:$C$1500,"&lt;=1005",K$4:K$1500,"&gt;"&amp;K1084)+1,IF(AND($C1084&gt;=1101,$C1084&lt;=1105),COUNTIFS($C$4:$C$1500,"&gt;=1101",$C$4:$C$1500,"&lt;=1105",K$4:K$1500,"&gt;"&amp;K1084)+1,IF(AND($C1084&gt;=901,$C1084&lt;=905),COUNTIFS($C$4:$C$1500,"&gt;=901",$C$4:$C$1500,"&lt;=905",K$4:K$1500,"&gt;"&amp;K1084)+1,IF(AND($C1084&gt;=801,$C1084&lt;=805),COUNTIFS($C$4:$C$1500,"&gt;=801",$C$4:$C$1500,"&lt;=805",K$4:K$1500,"&gt;"&amp;K1084)+1,IF(AND($C1084&gt;=701,$C1084&lt;=705),COUNTIFS($C$4:$C$1500,"&gt;=701",$C$4:$C$1500,"&lt;=705",K$4:K$1500,"&gt;"&amp;K1084)+1,IF(AND($C1084&gt;=601,$C1084&lt;=606),COUNTIFS($C$4:$C$1500,"&gt;=601",$C$4:$C$1500,"&lt;=606",K$4:K$1500,"&gt;"&amp;K1084)+1,"")))))))</f>
        <v/>
      </c>
      <c r="N1084" s="99">
        <f>IF(OR($C1084="",K1084=""),"",IF(OR(AND($C1084&gt;=1001,$C1084&lt;=1005),AND($C1084&gt;=1101,$C1084&lt;=1105)),COUNTIFS($C$4:$C$1500,"&gt;=1001",$C$4:$C$1500,"&lt;=1005",K$4:K$1500,"&gt;"&amp;K1084)+COUNTIFS($C$4:$C$1500,"&gt;=1101",$C$4:$C$1500,"&lt;=1105",K$4:K$1500,"&gt;"&amp;K1084)+1,""))</f>
        <v/>
      </c>
      <c r="O1084" s="94" t="n"/>
      <c r="P1084" s="94" t="n"/>
      <c r="Q1084" s="94" t="n"/>
      <c r="R1084" s="94" t="n"/>
      <c r="S1084" s="94" t="n"/>
      <c r="T1084" s="99">
        <f>IF(AND(O1084&gt;0,O1084&lt;36),1,IF(AND(O1084&gt;=36,O1084&lt;51),2,IF(AND(O1084&gt;=51,O1084&lt;71),3,IF(AND(O1084&gt;=71,O1084&lt;=100),4,))))</f>
        <v/>
      </c>
      <c r="U1084" s="99">
        <f>IF(AND(P1084&gt;0,P1084&lt;41),1,IF(AND(P1084&gt;=41,P1084&lt;56),2,IF(AND(P1084&gt;=56,P1084&lt;71),3,IF(AND(P1084&gt;=71,P1084&lt;=100),4,))))</f>
        <v/>
      </c>
      <c r="V1084" s="99">
        <f>IF(AND(Q1084&gt;0,Q1084&lt;41),1,IF(AND(Q1084&gt;=41,Q1084&lt;56),2,IF(AND(Q1084&gt;=56,Q1084&lt;71),3,IF(AND(Q1084&gt;=71,Q1084&lt;=100),4,))))</f>
        <v/>
      </c>
      <c r="W1084" s="99">
        <f>IF(AND(R1084&gt;0,R1084&lt;36),1,IF(AND(R1084&gt;=36,R1084&lt;51),2,IF(AND(R1084&gt;=51,R1084&lt;66),3,IF(AND(R1084&gt;=66,R1084&lt;=100),4,))))</f>
        <v/>
      </c>
      <c r="X1084" s="100">
        <f>IF(AND(S1084&gt;0,S1084&lt;37),1,IF(AND(S1084&gt;=37,S1084&lt;58),2,IF(AND(S1084&gt;=58,S1084&lt;71),3,IF(AND(S1084&gt;=71,S1084&lt;=100),4,))))</f>
        <v/>
      </c>
      <c r="Y1084" s="101">
        <f>IF(SUM(AC1084:AG1084)=0, "", ROUND(((AC1084*3+AD1084*3+AE1084*3+AF1084*3+AG1084*1)/13)*5,0))</f>
        <v/>
      </c>
      <c r="Z1084" s="99">
        <f>IF(OR($C1084="",Y1084=""),"",COUNTIFS($C$4:$C$1500,$C1084,Y$4:Y$1500,"&gt;"&amp;Y1084)+1)</f>
        <v/>
      </c>
      <c r="AA1084" s="99">
        <f>IF(OR($C1084="",Y1084=""),"",IF(AND($C1084&gt;=1001,$C1084&lt;=1005),COUNTIFS($C$4:$C$1500,"&gt;=1001",$C$4:$C$1500,"&lt;=1005",Y$4:Y$1500,"&gt;"&amp;Y1084)+1,IF(AND($C1084&gt;=1101,$C1084&lt;=1105),COUNTIFS($C$4:$C$1500,"&gt;=1101",$C$4:$C$1500,"&lt;=1105",Y$4:Y$1500,"&gt;"&amp;Y1084)+1,IF(AND($C1084&gt;=901,$C1084&lt;=905),COUNTIFS($C$4:$C$1500,"&gt;=901",$C$4:$C$1500,"&lt;=905",Y$4:Y$1500,"&gt;"&amp;Y1084)+1,IF(AND($C1084&gt;=801,$C1084&lt;=805),COUNTIFS($C$4:$C$1500,"&gt;=801",$C$4:$C$1500,"&lt;=805",Y$4:Y$1500,"&gt;"&amp;Y1084)+1,IF(AND($C1084&gt;=701,$C1084&lt;=705),COUNTIFS($C$4:$C$1500,"&gt;=701",$C$4:$C$1500,"&lt;=705",Y$4:Y$1500,"&gt;"&amp;Y1084)+1,IF(AND($C1084&gt;=601,$C1084&lt;=606),COUNTIFS($C$4:$C$1500,"&gt;=601",$C$4:$C$1500,"&lt;=606",Y$4:Y$1500,"&gt;"&amp;Y1084)+1,"")))))))</f>
        <v/>
      </c>
      <c r="AB1084" s="99">
        <f>IF(OR($C1084="",Y1084=""),"",IF(OR(AND($C1084&gt;=1001,$C1084&lt;=1005),AND($C1084&gt;=1101,$C1084&lt;=1105)),COUNTIFS($C$4:$C$1500,"&gt;=1001",$C$4:$C$1500,"&lt;=1005",Y$4:Y$1500,"&gt;"&amp;Y1084)+COUNTIFS($C$4:$C$1500,"&gt;=1101",$C$4:$C$1500,"&lt;=1105",Y$4:Y$1500,"&gt;"&amp;Y1084)+1,""))</f>
        <v/>
      </c>
      <c r="AC1084" s="94" t="n">
        <v>71.25</v>
      </c>
      <c r="AD1084" s="94" t="n">
        <v>41.96</v>
      </c>
      <c r="AE1084" s="94" t="n">
        <v>81.63</v>
      </c>
      <c r="AF1084" s="94" t="n">
        <v>48.13</v>
      </c>
      <c r="AG1084" s="94" t="n">
        <v>50</v>
      </c>
      <c r="AH1084" s="99">
        <f>IF(AND(AC1084&gt;0,AC1084&lt;36),1,IF(AND(AC1084&gt;=36,AC1084&lt;51),2,IF(AND(AC1084&gt;=51,AC1084&lt;71),3,IF(AND(AC1084&gt;=71,AC1084&lt;=100),4,))))</f>
        <v/>
      </c>
      <c r="AI1084" s="99">
        <f>IF(AND(AD1084&gt;0,AD1084&lt;41),1,IF(AND(AD1084&gt;=41,AD1084&lt;56),2,IF(AND(AD1084&gt;=56,AD1084&lt;71),3,IF(AND(AD1084&gt;=71,AD1084&lt;=100),4,))))</f>
        <v/>
      </c>
      <c r="AJ1084" s="99">
        <f>IF(AND(AE1084&gt;0,AE1084&lt;41),1,IF(AND(AE1084&gt;=41,AE1084&lt;56),2,IF(AND(AE1084&gt;=56,AE1084&lt;71),3,IF(AND(AE1084&gt;=71,AE1084&lt;=100),4,))))</f>
        <v/>
      </c>
      <c r="AK1084" s="99">
        <f>IF(AND(AF1084&gt;0,AF1084&lt;36),1,IF(AND(AF1084&gt;=36,AF1084&lt;51),2,IF(AND(AF1084&gt;=51,AF1084&lt;66),3,IF(AND(AF1084&gt;=66,AF1084&lt;=100),4,))))</f>
        <v/>
      </c>
      <c r="AL1084" s="100">
        <f>IF(AND(AG1084&gt;0,AG1084&lt;37),1,IF(AND(AG1084&gt;=37,AG1084&lt;58),2,IF(AND(AG1084&gt;=58,AG1084&lt;71),3,IF(AND(AG1084&gt;=71,AG1084&lt;=100),4,))))</f>
        <v/>
      </c>
      <c r="AM1084" s="101">
        <f>IF((Y1084&lt;&gt;"")*(K1084&lt;&gt;""),Y1084-K1084,"")</f>
        <v/>
      </c>
      <c r="AN1084" s="99">
        <f>IF((Z1084&lt;&gt;"")*(L1084&lt;&gt;""),Z1084-L1084,"")</f>
        <v/>
      </c>
      <c r="AO1084" s="99">
        <f>IF((AA1084&lt;&gt;"")*(M1084&lt;&gt;""),AA1084-M1084,"")</f>
        <v/>
      </c>
      <c r="AP1084" s="99">
        <f>IF((AB1084&lt;&gt;"")*(N1084&lt;&gt;""),AB1084-N1084,"")</f>
        <v/>
      </c>
      <c r="AQ1084" s="94">
        <f>IF((AC1084&lt;&gt;"")*(O1084&lt;&gt;""),AC1084-O1084,"")</f>
        <v/>
      </c>
      <c r="AR1084" s="94">
        <f>IF((AD1084&lt;&gt;"")*(P1084&lt;&gt;""),AD1084-P1084,"")</f>
        <v/>
      </c>
      <c r="AS1084" s="94">
        <f>IF((AE1084&lt;&gt;"")*(Q1084&lt;&gt;""),AE1084-Q1084,"")</f>
        <v/>
      </c>
      <c r="AT1084" s="94">
        <f>IF((AF1084&lt;&gt;"")*(R1084&lt;&gt;""),AF1084-R1084,"")</f>
        <v/>
      </c>
      <c r="AU1084" s="94">
        <f>IF((AG1084&lt;&gt;"")*(S1084&lt;&gt;""),AG1084-S1084,"")</f>
        <v/>
      </c>
      <c r="AV1084" s="99">
        <f>IF((AH1084&lt;&gt;"")*(T1084&lt;&gt;""),AH1084-T1084,"")</f>
        <v/>
      </c>
      <c r="AW1084" s="99">
        <f>IF((AI1084&lt;&gt;"")*(U1084&lt;&gt;""),AI1084-U1084,"")</f>
        <v/>
      </c>
      <c r="AX1084" s="99">
        <f>IF((AJ1084&lt;&gt;"")*(V1084&lt;&gt;""),AJ1084-V1084,"")</f>
        <v/>
      </c>
      <c r="AY1084" s="99">
        <f>IF((AK1084&lt;&gt;"")*(W1084&lt;&gt;""),AK1084-W1084,"")</f>
        <v/>
      </c>
      <c r="AZ1084" s="102">
        <f>IF((AL1084&lt;&gt;"")*(X1084&lt;&gt;""),AL1084-X1084,"")</f>
        <v/>
      </c>
      <c r="BA1084" s="50">
        <f>IFERROR(__xludf.dummyfunction("AI(""Actúa como un tutor académico y dirígete personalmente al estudiante "" &amp; I1084 &amp; "" "" &amp; J1084 &amp; "" "" &amp; G1084 &amp; "" "" &amp; H1084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AM1084 &amp; ""'. Diferencias por área: Matemáticas ("" &amp; AQ1084 &amp; ""), Ciencias Natura"&amp;"les ("" &amp; AR1084 &amp; ""), Sociales ("" &amp; AS1084 &amp; ""), Lectura Crítica ("" &amp; AT1084 &amp; "") e Inglés ("" &amp; AU1084 &amp; ""). Variación en posición: grupo ("" &amp; AN1084 &amp; ""), grado ("" &amp; AO1084 &amp; "") y media ("" &amp; AP1084 &amp; ""). Puntajes Primer Simulacro: Global "" &amp; K1084 &amp; "", Mat "" &amp; "&amp;"O4 &amp; "", Cien "" &amp; P1084 &amp; "", Soc "" &amp; Q1084 &amp; "", Lec "" &amp; R1084 &amp; "", Ing "" &amp; S1084 &amp; "". Puntajes Segundo Simulacro: Global "" &amp; Y1084 &amp; "", Mat "" &amp; AC1084 &amp; "", Cien "" &amp; AD1084 &amp; "", Soc "" &amp; AE1084 &amp; "", Lec "" &amp; AF1084 &amp; "", Ing "" &amp; AG1084 &amp; "". Escribe un mensaje motivador"&amp;" y breve (máximo 4 líneas)."")
"),"=AI(""Actúa como un tutor académico y dirígete personalmente al estudiante "" &amp; I1084 &amp; "" "" &amp; J1084 &amp; "" "" &amp; G1084 &amp; "" "" &amp; H1084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AM1084 &amp; ""'. Diferencias por área: Matemáticas ("" &amp; AQ1084 &amp; ""), Ciencias Natur"&amp;"ales ("" &amp; AR1084 &amp; ""), Sociales ("" &amp; AS1084 &amp; ""), Lectura Crítica ("" &amp; AT1084 &amp; "") e Inglés ("" &amp; AU1084 &amp; ""). Variación en posición: grupo ("" &amp; AN1084 &amp; ""), grado ("" &amp; AO1084 &amp; "") y media ("" &amp; AP1084 &amp; ""). Puntajes Primer Simulacro: Global "" &amp; K1084 &amp; "", Mat "" &amp;"&amp;" O1084 &amp; "", Cien "" &amp; P1084 &amp; "", Soc "" &amp; Q1084 &amp; "", Lec "" &amp; R1084 &amp; "", Ing "" &amp; S1084 &amp; "". Puntajes Segundo Simulacro: Global "" &amp; Y1084 &amp; "", Mat "" &amp; AC1084 &amp; "", Cien "" &amp; AD1084 &amp; "", Soc "" &amp; AE1084 &amp; "", Lec "" &amp; AF1084 &amp; "", Ing "" &amp; AG1084 &amp; "". Escribe un mensaje motivado"&amp;"r y breve (máximo 4 líneas)."")
")</f>
        <v/>
      </c>
      <c r="BM1084" s="41" t="inlineStr">
        <is>
          <t>Sí</t>
        </is>
      </c>
    </row>
    <row r="1085" ht="15.75" customHeight="1" s="42">
      <c r="A1085" s="93" t="n"/>
      <c r="B1085" s="94" t="inlineStr">
        <is>
          <t>Bachillerato</t>
        </is>
      </c>
      <c r="C1085" s="94" t="n">
        <v>1001</v>
      </c>
      <c r="D1085" s="94" t="n"/>
      <c r="E1085" s="95" t="n">
        <v>1011592450</v>
      </c>
      <c r="F1085" s="96">
        <f>TRIM(G1085&amp;" "&amp;H1085&amp;" "&amp;I1085&amp;" "&amp;J1085)</f>
        <v/>
      </c>
      <c r="G1085" s="94" t="inlineStr">
        <is>
          <t>Usuga</t>
        </is>
      </c>
      <c r="H1085" s="94" t="inlineStr">
        <is>
          <t>Florez</t>
        </is>
      </c>
      <c r="I1085" s="94" t="inlineStr">
        <is>
          <t>Leidy</t>
        </is>
      </c>
      <c r="J1085" s="97" t="inlineStr">
        <is>
          <t>Yojhana</t>
        </is>
      </c>
      <c r="K1085" s="98">
        <f>IF(SUM(O1085:S1085)=0, "", ROUND(((O1085*3+P1085*3+Q1085*3+R1085*3+S1085*1)/13)*5,0))</f>
        <v/>
      </c>
      <c r="L1085" s="99">
        <f>IF(OR($C1085="",K1085=""),"",COUNTIFS($C$4:$C$1500,$C1085,K$4:K$1500,"&gt;"&amp;K1085)+1)</f>
        <v/>
      </c>
      <c r="M1085" s="99">
        <f>IF(OR($C1085="",K1085=""),"",IF(AND($C1085&gt;=1001,$C1085&lt;=1005),COUNTIFS($C$4:$C$1500,"&gt;=1001",$C$4:$C$1500,"&lt;=1005",K$4:K$1500,"&gt;"&amp;K1085)+1,IF(AND($C1085&gt;=1101,$C1085&lt;=1105),COUNTIFS($C$4:$C$1500,"&gt;=1101",$C$4:$C$1500,"&lt;=1105",K$4:K$1500,"&gt;"&amp;K1085)+1,IF(AND($C1085&gt;=901,$C1085&lt;=905),COUNTIFS($C$4:$C$1500,"&gt;=901",$C$4:$C$1500,"&lt;=905",K$4:K$1500,"&gt;"&amp;K1085)+1,IF(AND($C1085&gt;=801,$C1085&lt;=805),COUNTIFS($C$4:$C$1500,"&gt;=801",$C$4:$C$1500,"&lt;=805",K$4:K$1500,"&gt;"&amp;K1085)+1,IF(AND($C1085&gt;=701,$C1085&lt;=705),COUNTIFS($C$4:$C$1500,"&gt;=701",$C$4:$C$1500,"&lt;=705",K$4:K$1500,"&gt;"&amp;K1085)+1,IF(AND($C1085&gt;=601,$C1085&lt;=606),COUNTIFS($C$4:$C$1500,"&gt;=601",$C$4:$C$1500,"&lt;=606",K$4:K$1500,"&gt;"&amp;K1085)+1,"")))))))</f>
        <v/>
      </c>
      <c r="N1085" s="99">
        <f>IF(OR($C1085="",K1085=""),"",IF(OR(AND($C1085&gt;=1001,$C1085&lt;=1005),AND($C1085&gt;=1101,$C1085&lt;=1105)),COUNTIFS($C$4:$C$1500,"&gt;=1001",$C$4:$C$1500,"&lt;=1005",K$4:K$1500,"&gt;"&amp;K1085)+COUNTIFS($C$4:$C$1500,"&gt;=1101",$C$4:$C$1500,"&lt;=1105",K$4:K$1500,"&gt;"&amp;K1085)+1,""))</f>
        <v/>
      </c>
      <c r="O1085" s="94" t="n"/>
      <c r="P1085" s="94" t="n"/>
      <c r="Q1085" s="94" t="n"/>
      <c r="R1085" s="94" t="n"/>
      <c r="S1085" s="94" t="n"/>
      <c r="T1085" s="99">
        <f>IF(AND(O1085&gt;0,O1085&lt;36),1,IF(AND(O1085&gt;=36,O1085&lt;51),2,IF(AND(O1085&gt;=51,O1085&lt;71),3,IF(AND(O1085&gt;=71,O1085&lt;=100),4,))))</f>
        <v/>
      </c>
      <c r="U1085" s="99">
        <f>IF(AND(P1085&gt;0,P1085&lt;41),1,IF(AND(P1085&gt;=41,P1085&lt;56),2,IF(AND(P1085&gt;=56,P1085&lt;71),3,IF(AND(P1085&gt;=71,P1085&lt;=100),4,))))</f>
        <v/>
      </c>
      <c r="V1085" s="99">
        <f>IF(AND(Q1085&gt;0,Q1085&lt;41),1,IF(AND(Q1085&gt;=41,Q1085&lt;56),2,IF(AND(Q1085&gt;=56,Q1085&lt;71),3,IF(AND(Q1085&gt;=71,Q1085&lt;=100),4,))))</f>
        <v/>
      </c>
      <c r="W1085" s="99">
        <f>IF(AND(R1085&gt;0,R1085&lt;36),1,IF(AND(R1085&gt;=36,R1085&lt;51),2,IF(AND(R1085&gt;=51,R1085&lt;66),3,IF(AND(R1085&gt;=66,R1085&lt;=100),4,))))</f>
        <v/>
      </c>
      <c r="X1085" s="100">
        <f>IF(AND(S1085&gt;0,S1085&lt;37),1,IF(AND(S1085&gt;=37,S1085&lt;58),2,IF(AND(S1085&gt;=58,S1085&lt;71),3,IF(AND(S1085&gt;=71,S1085&lt;=100),4,))))</f>
        <v/>
      </c>
      <c r="Y1085" s="101">
        <f>IF(SUM(AC1085:AG1085)=0, "", ROUND(((AC1085*3+AD1085*3+AE1085*3+AF1085*3+AG1085*1)/13)*5,0))</f>
        <v/>
      </c>
      <c r="Z1085" s="99">
        <f>IF(OR($C1085="",Y1085=""),"",COUNTIFS($C$4:$C$1500,$C1085,Y$4:Y$1500,"&gt;"&amp;Y1085)+1)</f>
        <v/>
      </c>
      <c r="AA1085" s="99">
        <f>IF(OR($C1085="",Y1085=""),"",IF(AND($C1085&gt;=1001,$C1085&lt;=1005),COUNTIFS($C$4:$C$1500,"&gt;=1001",$C$4:$C$1500,"&lt;=1005",Y$4:Y$1500,"&gt;"&amp;Y1085)+1,IF(AND($C1085&gt;=1101,$C1085&lt;=1105),COUNTIFS($C$4:$C$1500,"&gt;=1101",$C$4:$C$1500,"&lt;=1105",Y$4:Y$1500,"&gt;"&amp;Y1085)+1,IF(AND($C1085&gt;=901,$C1085&lt;=905),COUNTIFS($C$4:$C$1500,"&gt;=901",$C$4:$C$1500,"&lt;=905",Y$4:Y$1500,"&gt;"&amp;Y1085)+1,IF(AND($C1085&gt;=801,$C1085&lt;=805),COUNTIFS($C$4:$C$1500,"&gt;=801",$C$4:$C$1500,"&lt;=805",Y$4:Y$1500,"&gt;"&amp;Y1085)+1,IF(AND($C1085&gt;=701,$C1085&lt;=705),COUNTIFS($C$4:$C$1500,"&gt;=701",$C$4:$C$1500,"&lt;=705",Y$4:Y$1500,"&gt;"&amp;Y1085)+1,IF(AND($C1085&gt;=601,$C1085&lt;=606),COUNTIFS($C$4:$C$1500,"&gt;=601",$C$4:$C$1500,"&lt;=606",Y$4:Y$1500,"&gt;"&amp;Y1085)+1,"")))))))</f>
        <v/>
      </c>
      <c r="AB1085" s="99">
        <f>IF(OR($C1085="",Y1085=""),"",IF(OR(AND($C1085&gt;=1001,$C1085&lt;=1005),AND($C1085&gt;=1101,$C1085&lt;=1105)),COUNTIFS($C$4:$C$1500,"&gt;=1001",$C$4:$C$1500,"&lt;=1005",Y$4:Y$1500,"&gt;"&amp;Y1085)+COUNTIFS($C$4:$C$1500,"&gt;=1101",$C$4:$C$1500,"&lt;=1105",Y$4:Y$1500,"&gt;"&amp;Y1085)+1,""))</f>
        <v/>
      </c>
      <c r="AC1085" s="94" t="n">
        <v>31.75</v>
      </c>
      <c r="AD1085" s="94" t="n">
        <v>49.17</v>
      </c>
      <c r="AE1085" s="94" t="n">
        <v>40.25</v>
      </c>
      <c r="AF1085" s="94" t="n">
        <v>56.88</v>
      </c>
      <c r="AG1085" s="94" t="n">
        <v>30</v>
      </c>
      <c r="AH1085" s="99">
        <f>IF(AND(AC1085&gt;0,AC1085&lt;36),1,IF(AND(AC1085&gt;=36,AC1085&lt;51),2,IF(AND(AC1085&gt;=51,AC1085&lt;71),3,IF(AND(AC1085&gt;=71,AC1085&lt;=100),4,))))</f>
        <v/>
      </c>
      <c r="AI1085" s="99">
        <f>IF(AND(AD1085&gt;0,AD1085&lt;41),1,IF(AND(AD1085&gt;=41,AD1085&lt;56),2,IF(AND(AD1085&gt;=56,AD1085&lt;71),3,IF(AND(AD1085&gt;=71,AD1085&lt;=100),4,))))</f>
        <v/>
      </c>
      <c r="AJ1085" s="99">
        <f>IF(AND(AE1085&gt;0,AE1085&lt;41),1,IF(AND(AE1085&gt;=41,AE1085&lt;56),2,IF(AND(AE1085&gt;=56,AE1085&lt;71),3,IF(AND(AE1085&gt;=71,AE1085&lt;=100),4,))))</f>
        <v/>
      </c>
      <c r="AK1085" s="99">
        <f>IF(AND(AF1085&gt;0,AF1085&lt;36),1,IF(AND(AF1085&gt;=36,AF1085&lt;51),2,IF(AND(AF1085&gt;=51,AF1085&lt;66),3,IF(AND(AF1085&gt;=66,AF1085&lt;=100),4,))))</f>
        <v/>
      </c>
      <c r="AL1085" s="100">
        <f>IF(AND(AG1085&gt;0,AG1085&lt;37),1,IF(AND(AG1085&gt;=37,AG1085&lt;58),2,IF(AND(AG1085&gt;=58,AG1085&lt;71),3,IF(AND(AG1085&gt;=71,AG1085&lt;=100),4,))))</f>
        <v/>
      </c>
      <c r="AM1085" s="101">
        <f>IF((Y1085&lt;&gt;"")*(K1085&lt;&gt;""),Y1085-K1085,"")</f>
        <v/>
      </c>
      <c r="AN1085" s="99">
        <f>IF((Z1085&lt;&gt;"")*(L1085&lt;&gt;""),Z1085-L1085,"")</f>
        <v/>
      </c>
      <c r="AO1085" s="99">
        <f>IF((AA1085&lt;&gt;"")*(M1085&lt;&gt;""),AA1085-M1085,"")</f>
        <v/>
      </c>
      <c r="AP1085" s="99">
        <f>IF((AB1085&lt;&gt;"")*(N1085&lt;&gt;""),AB1085-N1085,"")</f>
        <v/>
      </c>
      <c r="AQ1085" s="94">
        <f>IF((AC1085&lt;&gt;"")*(O1085&lt;&gt;""),AC1085-O1085,"")</f>
        <v/>
      </c>
      <c r="AR1085" s="94">
        <f>IF((AD1085&lt;&gt;"")*(P1085&lt;&gt;""),AD1085-P1085,"")</f>
        <v/>
      </c>
      <c r="AS1085" s="94">
        <f>IF((AE1085&lt;&gt;"")*(Q1085&lt;&gt;""),AE1085-Q1085,"")</f>
        <v/>
      </c>
      <c r="AT1085" s="94">
        <f>IF((AF1085&lt;&gt;"")*(R1085&lt;&gt;""),AF1085-R1085,"")</f>
        <v/>
      </c>
      <c r="AU1085" s="94">
        <f>IF((AG1085&lt;&gt;"")*(S1085&lt;&gt;""),AG1085-S1085,"")</f>
        <v/>
      </c>
      <c r="AV1085" s="99">
        <f>IF((AH1085&lt;&gt;"")*(T1085&lt;&gt;""),AH1085-T1085,"")</f>
        <v/>
      </c>
      <c r="AW1085" s="99">
        <f>IF((AI1085&lt;&gt;"")*(U1085&lt;&gt;""),AI1085-U1085,"")</f>
        <v/>
      </c>
      <c r="AX1085" s="99">
        <f>IF((AJ1085&lt;&gt;"")*(V1085&lt;&gt;""),AJ1085-V1085,"")</f>
        <v/>
      </c>
      <c r="AY1085" s="99">
        <f>IF((AK1085&lt;&gt;"")*(W1085&lt;&gt;""),AK1085-W1085,"")</f>
        <v/>
      </c>
      <c r="AZ1085" s="102">
        <f>IF((AL1085&lt;&gt;"")*(X1085&lt;&gt;""),AL1085-X1085,"")</f>
        <v/>
      </c>
      <c r="BA1085" s="50">
        <f>IFERROR(__xludf.dummyfunction("AI(""Actúa como un tutor académico y dirígete personalmente al estudiante "" &amp; I1085 &amp; "" "" &amp; J1085 &amp; "" "" &amp; G1085 &amp; "" "" &amp; H1085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AM1085 &amp; ""'. Diferencias por área: Matemáticas ("" &amp; AQ1085 &amp; ""), Ciencias Natura"&amp;"les ("" &amp; AR1085 &amp; ""), Sociales ("" &amp; AS1085 &amp; ""), Lectura Crítica ("" &amp; AT1085 &amp; "") e Inglés ("" &amp; AU1085 &amp; ""). Variación en posición: grupo ("" &amp; AN1085 &amp; ""), grado ("" &amp; AO1085 &amp; "") y media ("" &amp; AP1085 &amp; ""). Puntajes Primer Simulacro: Global "" &amp; K1085 &amp; "", Mat "" &amp; "&amp;"O4 &amp; "", Cien "" &amp; P1085 &amp; "", Soc "" &amp; Q1085 &amp; "", Lec "" &amp; R1085 &amp; "", Ing "" &amp; S1085 &amp; "". Puntajes Segundo Simulacro: Global "" &amp; Y1085 &amp; "", Mat "" &amp; AC1085 &amp; "", Cien "" &amp; AD1085 &amp; "", Soc "" &amp; AE1085 &amp; "", Lec "" &amp; AF1085 &amp; "", Ing "" &amp; AG1085 &amp; "". Escribe un mensaje motivador"&amp;" y breve (máximo 4 líneas)."")
"),"=AI(""Actúa como un tutor académico y dirígete personalmente al estudiante "" &amp; I1085 &amp; "" "" &amp; J1085 &amp; "" "" &amp; G1085 &amp; "" "" &amp; H1085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AM1085 &amp; ""'. Diferencias por área: Matemáticas ("" &amp; AQ1085 &amp; ""), Ciencias Natur"&amp;"ales ("" &amp; AR1085 &amp; ""), Sociales ("" &amp; AS1085 &amp; ""), Lectura Crítica ("" &amp; AT1085 &amp; "") e Inglés ("" &amp; AU1085 &amp; ""). Variación en posición: grupo ("" &amp; AN1085 &amp; ""), grado ("" &amp; AO1085 &amp; "") y media ("" &amp; AP1085 &amp; ""). Puntajes Primer Simulacro: Global "" &amp; K1085 &amp; "", Mat "" &amp;"&amp;" O1085 &amp; "", Cien "" &amp; P1085 &amp; "", Soc "" &amp; Q1085 &amp; "", Lec "" &amp; R1085 &amp; "", Ing "" &amp; S1085 &amp; "". Puntajes Segundo Simulacro: Global "" &amp; Y1085 &amp; "", Mat "" &amp; AC1085 &amp; "", Cien "" &amp; AD1085 &amp; "", Soc "" &amp; AE1085 &amp; "", Lec "" &amp; AF1085 &amp; "", Ing "" &amp; AG1085 &amp; "". Escribe un mensaje motivado"&amp;"r y breve (máximo 4 líneas)."")
")</f>
        <v/>
      </c>
    </row>
    <row r="1086" ht="15.75" customHeight="1" s="42">
      <c r="A1086" s="93" t="n"/>
      <c r="B1086" s="94" t="inlineStr">
        <is>
          <t>Bachillerato</t>
        </is>
      </c>
      <c r="C1086" s="94" t="n">
        <v>1002</v>
      </c>
      <c r="D1086" s="94" t="n"/>
      <c r="E1086" s="95" t="n">
        <v>1011592610</v>
      </c>
      <c r="F1086" s="96">
        <f>TRIM(G1086&amp;" "&amp;H1086&amp;" "&amp;I1086&amp;" "&amp;J1086)</f>
        <v/>
      </c>
      <c r="G1086" s="94" t="inlineStr">
        <is>
          <t>Piedrahita</t>
        </is>
      </c>
      <c r="H1086" s="94" t="inlineStr">
        <is>
          <t>Panesso</t>
        </is>
      </c>
      <c r="I1086" s="94" t="inlineStr">
        <is>
          <t>Daniel</t>
        </is>
      </c>
      <c r="J1086" s="97" t="inlineStr">
        <is>
          <t>Alexander</t>
        </is>
      </c>
      <c r="K1086" s="98">
        <f>IF(SUM(O1086:S1086)=0, "", ROUND(((O1086*3+P1086*3+Q1086*3+R1086*3+S1086*1)/13)*5,0))</f>
        <v/>
      </c>
      <c r="L1086" s="99">
        <f>IF(OR($C1086="",K1086=""),"",COUNTIFS($C$4:$C$1500,$C1086,K$4:K$1500,"&gt;"&amp;K1086)+1)</f>
        <v/>
      </c>
      <c r="M1086" s="99">
        <f>IF(OR($C1086="",K1086=""),"",IF(AND($C1086&gt;=1001,$C1086&lt;=1005),COUNTIFS($C$4:$C$1500,"&gt;=1001",$C$4:$C$1500,"&lt;=1005",K$4:K$1500,"&gt;"&amp;K1086)+1,IF(AND($C1086&gt;=1101,$C1086&lt;=1105),COUNTIFS($C$4:$C$1500,"&gt;=1101",$C$4:$C$1500,"&lt;=1105",K$4:K$1500,"&gt;"&amp;K1086)+1,IF(AND($C1086&gt;=901,$C1086&lt;=905),COUNTIFS($C$4:$C$1500,"&gt;=901",$C$4:$C$1500,"&lt;=905",K$4:K$1500,"&gt;"&amp;K1086)+1,IF(AND($C1086&gt;=801,$C1086&lt;=805),COUNTIFS($C$4:$C$1500,"&gt;=801",$C$4:$C$1500,"&lt;=805",K$4:K$1500,"&gt;"&amp;K1086)+1,IF(AND($C1086&gt;=701,$C1086&lt;=705),COUNTIFS($C$4:$C$1500,"&gt;=701",$C$4:$C$1500,"&lt;=705",K$4:K$1500,"&gt;"&amp;K1086)+1,IF(AND($C1086&gt;=601,$C1086&lt;=606),COUNTIFS($C$4:$C$1500,"&gt;=601",$C$4:$C$1500,"&lt;=606",K$4:K$1500,"&gt;"&amp;K1086)+1,"")))))))</f>
        <v/>
      </c>
      <c r="N1086" s="99">
        <f>IF(OR($C1086="",K1086=""),"",IF(OR(AND($C1086&gt;=1001,$C1086&lt;=1005),AND($C1086&gt;=1101,$C1086&lt;=1105)),COUNTIFS($C$4:$C$1500,"&gt;=1001",$C$4:$C$1500,"&lt;=1005",K$4:K$1500,"&gt;"&amp;K1086)+COUNTIFS($C$4:$C$1500,"&gt;=1101",$C$4:$C$1500,"&lt;=1105",K$4:K$1500,"&gt;"&amp;K1086)+1,""))</f>
        <v/>
      </c>
      <c r="O1086" s="94" t="n"/>
      <c r="P1086" s="94" t="n"/>
      <c r="Q1086" s="94" t="n"/>
      <c r="R1086" s="94" t="n"/>
      <c r="S1086" s="94" t="n"/>
      <c r="T1086" s="99">
        <f>IF(AND(O1086&gt;0,O1086&lt;36),1,IF(AND(O1086&gt;=36,O1086&lt;51),2,IF(AND(O1086&gt;=51,O1086&lt;71),3,IF(AND(O1086&gt;=71,O1086&lt;=100),4,))))</f>
        <v/>
      </c>
      <c r="U1086" s="99">
        <f>IF(AND(P1086&gt;0,P1086&lt;41),1,IF(AND(P1086&gt;=41,P1086&lt;56),2,IF(AND(P1086&gt;=56,P1086&lt;71),3,IF(AND(P1086&gt;=71,P1086&lt;=100),4,))))</f>
        <v/>
      </c>
      <c r="V1086" s="99">
        <f>IF(AND(Q1086&gt;0,Q1086&lt;41),1,IF(AND(Q1086&gt;=41,Q1086&lt;56),2,IF(AND(Q1086&gt;=56,Q1086&lt;71),3,IF(AND(Q1086&gt;=71,Q1086&lt;=100),4,))))</f>
        <v/>
      </c>
      <c r="W1086" s="99">
        <f>IF(AND(R1086&gt;0,R1086&lt;36),1,IF(AND(R1086&gt;=36,R1086&lt;51),2,IF(AND(R1086&gt;=51,R1086&lt;66),3,IF(AND(R1086&gt;=66,R1086&lt;=100),4,))))</f>
        <v/>
      </c>
      <c r="X1086" s="100">
        <f>IF(AND(S1086&gt;0,S1086&lt;37),1,IF(AND(S1086&gt;=37,S1086&lt;58),2,IF(AND(S1086&gt;=58,S1086&lt;71),3,IF(AND(S1086&gt;=71,S1086&lt;=100),4,))))</f>
        <v/>
      </c>
      <c r="Y1086" s="101">
        <f>IF(SUM(AC1086:AG1086)=0, "", ROUND(((AC1086*3+AD1086*3+AE1086*3+AF1086*3+AG1086*1)/13)*5,0))</f>
        <v/>
      </c>
      <c r="Z1086" s="99">
        <f>IF(OR($C1086="",Y1086=""),"",COUNTIFS($C$4:$C$1500,$C1086,Y$4:Y$1500,"&gt;"&amp;Y1086)+1)</f>
        <v/>
      </c>
      <c r="AA1086" s="99">
        <f>IF(OR($C1086="",Y1086=""),"",IF(AND($C1086&gt;=1001,$C1086&lt;=1005),COUNTIFS($C$4:$C$1500,"&gt;=1001",$C$4:$C$1500,"&lt;=1005",Y$4:Y$1500,"&gt;"&amp;Y1086)+1,IF(AND($C1086&gt;=1101,$C1086&lt;=1105),COUNTIFS($C$4:$C$1500,"&gt;=1101",$C$4:$C$1500,"&lt;=1105",Y$4:Y$1500,"&gt;"&amp;Y1086)+1,IF(AND($C1086&gt;=901,$C1086&lt;=905),COUNTIFS($C$4:$C$1500,"&gt;=901",$C$4:$C$1500,"&lt;=905",Y$4:Y$1500,"&gt;"&amp;Y1086)+1,IF(AND($C1086&gt;=801,$C1086&lt;=805),COUNTIFS($C$4:$C$1500,"&gt;=801",$C$4:$C$1500,"&lt;=805",Y$4:Y$1500,"&gt;"&amp;Y1086)+1,IF(AND($C1086&gt;=701,$C1086&lt;=705),COUNTIFS($C$4:$C$1500,"&gt;=701",$C$4:$C$1500,"&lt;=705",Y$4:Y$1500,"&gt;"&amp;Y1086)+1,IF(AND($C1086&gt;=601,$C1086&lt;=606),COUNTIFS($C$4:$C$1500,"&gt;=601",$C$4:$C$1500,"&lt;=606",Y$4:Y$1500,"&gt;"&amp;Y1086)+1,"")))))))</f>
        <v/>
      </c>
      <c r="AB1086" s="99">
        <f>IF(OR($C1086="",Y1086=""),"",IF(OR(AND($C1086&gt;=1001,$C1086&lt;=1005),AND($C1086&gt;=1101,$C1086&lt;=1105)),COUNTIFS($C$4:$C$1500,"&gt;=1001",$C$4:$C$1500,"&lt;=1005",Y$4:Y$1500,"&gt;"&amp;Y1086)+COUNTIFS($C$4:$C$1500,"&gt;=1101",$C$4:$C$1500,"&lt;=1105",Y$4:Y$1500,"&gt;"&amp;Y1086)+1,""))</f>
        <v/>
      </c>
      <c r="AC1086" s="94" t="n">
        <v>81.38</v>
      </c>
      <c r="AD1086" s="94" t="n">
        <v>54.76</v>
      </c>
      <c r="AE1086" s="94" t="n">
        <v>52.25</v>
      </c>
      <c r="AF1086" s="94" t="n">
        <v>78.75</v>
      </c>
      <c r="AG1086" s="94" t="n">
        <v>73.33</v>
      </c>
      <c r="AH1086" s="99">
        <f>IF(AND(AC1086&gt;0,AC1086&lt;36),1,IF(AND(AC1086&gt;=36,AC1086&lt;51),2,IF(AND(AC1086&gt;=51,AC1086&lt;71),3,IF(AND(AC1086&gt;=71,AC1086&lt;=100),4,))))</f>
        <v/>
      </c>
      <c r="AI1086" s="99">
        <f>IF(AND(AD1086&gt;0,AD1086&lt;41),1,IF(AND(AD1086&gt;=41,AD1086&lt;56),2,IF(AND(AD1086&gt;=56,AD1086&lt;71),3,IF(AND(AD1086&gt;=71,AD1086&lt;=100),4,))))</f>
        <v/>
      </c>
      <c r="AJ1086" s="99">
        <f>IF(AND(AE1086&gt;0,AE1086&lt;41),1,IF(AND(AE1086&gt;=41,AE1086&lt;56),2,IF(AND(AE1086&gt;=56,AE1086&lt;71),3,IF(AND(AE1086&gt;=71,AE1086&lt;=100),4,))))</f>
        <v/>
      </c>
      <c r="AK1086" s="99">
        <f>IF(AND(AF1086&gt;0,AF1086&lt;36),1,IF(AND(AF1086&gt;=36,AF1086&lt;51),2,IF(AND(AF1086&gt;=51,AF1086&lt;66),3,IF(AND(AF1086&gt;=66,AF1086&lt;=100),4,))))</f>
        <v/>
      </c>
      <c r="AL1086" s="100">
        <f>IF(AND(AG1086&gt;0,AG1086&lt;37),1,IF(AND(AG1086&gt;=37,AG1086&lt;58),2,IF(AND(AG1086&gt;=58,AG1086&lt;71),3,IF(AND(AG1086&gt;=71,AG1086&lt;=100),4,))))</f>
        <v/>
      </c>
      <c r="AM1086" s="101">
        <f>IF((Y1086&lt;&gt;"")*(K1086&lt;&gt;""),Y1086-K1086,"")</f>
        <v/>
      </c>
      <c r="AN1086" s="99">
        <f>IF((Z1086&lt;&gt;"")*(L1086&lt;&gt;""),Z1086-L1086,"")</f>
        <v/>
      </c>
      <c r="AO1086" s="99">
        <f>IF((AA1086&lt;&gt;"")*(M1086&lt;&gt;""),AA1086-M1086,"")</f>
        <v/>
      </c>
      <c r="AP1086" s="99">
        <f>IF((AB1086&lt;&gt;"")*(N1086&lt;&gt;""),AB1086-N1086,"")</f>
        <v/>
      </c>
      <c r="AQ1086" s="94">
        <f>IF((AC1086&lt;&gt;"")*(O1086&lt;&gt;""),AC1086-O1086,"")</f>
        <v/>
      </c>
      <c r="AR1086" s="94">
        <f>IF((AD1086&lt;&gt;"")*(P1086&lt;&gt;""),AD1086-P1086,"")</f>
        <v/>
      </c>
      <c r="AS1086" s="94">
        <f>IF((AE1086&lt;&gt;"")*(Q1086&lt;&gt;""),AE1086-Q1086,"")</f>
        <v/>
      </c>
      <c r="AT1086" s="94">
        <f>IF((AF1086&lt;&gt;"")*(R1086&lt;&gt;""),AF1086-R1086,"")</f>
        <v/>
      </c>
      <c r="AU1086" s="94">
        <f>IF((AG1086&lt;&gt;"")*(S1086&lt;&gt;""),AG1086-S1086,"")</f>
        <v/>
      </c>
      <c r="AV1086" s="99">
        <f>IF((AH1086&lt;&gt;"")*(T1086&lt;&gt;""),AH1086-T1086,"")</f>
        <v/>
      </c>
      <c r="AW1086" s="99">
        <f>IF((AI1086&lt;&gt;"")*(U1086&lt;&gt;""),AI1086-U1086,"")</f>
        <v/>
      </c>
      <c r="AX1086" s="99">
        <f>IF((AJ1086&lt;&gt;"")*(V1086&lt;&gt;""),AJ1086-V1086,"")</f>
        <v/>
      </c>
      <c r="AY1086" s="99">
        <f>IF((AK1086&lt;&gt;"")*(W1086&lt;&gt;""),AK1086-W1086,"")</f>
        <v/>
      </c>
      <c r="AZ1086" s="102">
        <f>IF((AL1086&lt;&gt;"")*(X1086&lt;&gt;""),AL1086-X1086,"")</f>
        <v/>
      </c>
      <c r="BA1086" s="50">
        <f>IFERROR(__xludf.dummyfunction("AI(""Actúa como un tutor académico y dirígete personalmente al estudiante "" &amp; I1086 &amp; "" "" &amp; J1086 &amp; "" "" &amp; G1086 &amp; "" "" &amp; H1086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AM1086 &amp; ""'. Diferencias por área: Matemáticas ("" &amp; AQ1086 &amp; ""), Ciencias Natura"&amp;"les ("" &amp; AR1086 &amp; ""), Sociales ("" &amp; AS1086 &amp; ""), Lectura Crítica ("" &amp; AT1086 &amp; "") e Inglés ("" &amp; AU1086 &amp; ""). Variación en posición: grupo ("" &amp; AN1086 &amp; ""), grado ("" &amp; AO1086 &amp; "") y media ("" &amp; AP1086 &amp; ""). Puntajes Primer Simulacro: Global "" &amp; K1086 &amp; "", Mat "" &amp; "&amp;"O4 &amp; "", Cien "" &amp; P1086 &amp; "", Soc "" &amp; Q1086 &amp; "", Lec "" &amp; R1086 &amp; "", Ing "" &amp; S1086 &amp; "". Puntajes Segundo Simulacro: Global "" &amp; Y1086 &amp; "", Mat "" &amp; AC1086 &amp; "", Cien "" &amp; AD1086 &amp; "", Soc "" &amp; AE1086 &amp; "", Lec "" &amp; AF1086 &amp; "", Ing "" &amp; AG1086 &amp; "". Escribe un mensaje motivador"&amp;" y breve (máximo 4 líneas)."")
"),"=AI(""Actúa como un tutor académico y dirígete personalmente al estudiante "" &amp; I1086 &amp; "" "" &amp; J1086 &amp; "" "" &amp; G1086 &amp; "" "" &amp; H1086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AM1086 &amp; ""'. Diferencias por área: Matemáticas ("" &amp; AQ1086 &amp; ""), Ciencias Natur"&amp;"ales ("" &amp; AR1086 &amp; ""), Sociales ("" &amp; AS1086 &amp; ""), Lectura Crítica ("" &amp; AT1086 &amp; "") e Inglés ("" &amp; AU1086 &amp; ""). Variación en posición: grupo ("" &amp; AN1086 &amp; ""), grado ("" &amp; AO1086 &amp; "") y media ("" &amp; AP1086 &amp; ""). Puntajes Primer Simulacro: Global "" &amp; K1086 &amp; "", Mat "" &amp;"&amp;" O1086 &amp; "", Cien "" &amp; P1086 &amp; "", Soc "" &amp; Q1086 &amp; "", Lec "" &amp; R1086 &amp; "", Ing "" &amp; S1086 &amp; "". Puntajes Segundo Simulacro: Global "" &amp; Y1086 &amp; "", Mat "" &amp; AC1086 &amp; "", Cien "" &amp; AD1086 &amp; "", Soc "" &amp; AE1086 &amp; "", Lec "" &amp; AF1086 &amp; "", Ing "" &amp; AG1086 &amp; "". Escribe un mensaje motivado"&amp;"r y breve (máximo 4 líneas)."")
")</f>
        <v/>
      </c>
      <c r="BM1086" s="41" t="inlineStr">
        <is>
          <t>Sí</t>
        </is>
      </c>
    </row>
    <row r="1087" ht="15.75" customHeight="1" s="42">
      <c r="A1087" s="93" t="n"/>
      <c r="B1087" s="94" t="inlineStr">
        <is>
          <t>Bachillerato</t>
        </is>
      </c>
      <c r="C1087" s="94" t="n">
        <v>1003</v>
      </c>
      <c r="D1087" s="94" t="n"/>
      <c r="E1087" s="95" t="n">
        <v>1011593918</v>
      </c>
      <c r="F1087" s="96">
        <f>TRIM(G1087&amp;" "&amp;H1087&amp;" "&amp;I1087&amp;" "&amp;J1087)</f>
        <v/>
      </c>
      <c r="G1087" s="94" t="inlineStr">
        <is>
          <t>Amazara</t>
        </is>
      </c>
      <c r="H1087" s="94" t="inlineStr">
        <is>
          <t>Silva</t>
        </is>
      </c>
      <c r="I1087" s="94" t="inlineStr">
        <is>
          <t>Angel</t>
        </is>
      </c>
      <c r="J1087" s="97" t="inlineStr">
        <is>
          <t>Stiven</t>
        </is>
      </c>
      <c r="K1087" s="98">
        <f>IF(SUM(O1087:S1087)=0, "", ROUND(((O1087*3+P1087*3+Q1087*3+R1087*3+S1087*1)/13)*5,0))</f>
        <v/>
      </c>
      <c r="L1087" s="99">
        <f>IF(OR($C1087="",K1087=""),"",COUNTIFS($C$4:$C$1500,$C1087,K$4:K$1500,"&gt;"&amp;K1087)+1)</f>
        <v/>
      </c>
      <c r="M1087" s="99">
        <f>IF(OR($C1087="",K1087=""),"",IF(AND($C1087&gt;=1001,$C1087&lt;=1005),COUNTIFS($C$4:$C$1500,"&gt;=1001",$C$4:$C$1500,"&lt;=1005",K$4:K$1500,"&gt;"&amp;K1087)+1,IF(AND($C1087&gt;=1101,$C1087&lt;=1105),COUNTIFS($C$4:$C$1500,"&gt;=1101",$C$4:$C$1500,"&lt;=1105",K$4:K$1500,"&gt;"&amp;K1087)+1,IF(AND($C1087&gt;=901,$C1087&lt;=905),COUNTIFS($C$4:$C$1500,"&gt;=901",$C$4:$C$1500,"&lt;=905",K$4:K$1500,"&gt;"&amp;K1087)+1,IF(AND($C1087&gt;=801,$C1087&lt;=805),COUNTIFS($C$4:$C$1500,"&gt;=801",$C$4:$C$1500,"&lt;=805",K$4:K$1500,"&gt;"&amp;K1087)+1,IF(AND($C1087&gt;=701,$C1087&lt;=705),COUNTIFS($C$4:$C$1500,"&gt;=701",$C$4:$C$1500,"&lt;=705",K$4:K$1500,"&gt;"&amp;K1087)+1,IF(AND($C1087&gt;=601,$C1087&lt;=606),COUNTIFS($C$4:$C$1500,"&gt;=601",$C$4:$C$1500,"&lt;=606",K$4:K$1500,"&gt;"&amp;K1087)+1,"")))))))</f>
        <v/>
      </c>
      <c r="N1087" s="99">
        <f>IF(OR($C1087="",K1087=""),"",IF(OR(AND($C1087&gt;=1001,$C1087&lt;=1005),AND($C1087&gt;=1101,$C1087&lt;=1105)),COUNTIFS($C$4:$C$1500,"&gt;=1001",$C$4:$C$1500,"&lt;=1005",K$4:K$1500,"&gt;"&amp;K1087)+COUNTIFS($C$4:$C$1500,"&gt;=1101",$C$4:$C$1500,"&lt;=1105",K$4:K$1500,"&gt;"&amp;K1087)+1,""))</f>
        <v/>
      </c>
      <c r="O1087" s="94" t="n"/>
      <c r="P1087" s="94" t="n"/>
      <c r="Q1087" s="94" t="n"/>
      <c r="R1087" s="94" t="n"/>
      <c r="S1087" s="94" t="n"/>
      <c r="T1087" s="99">
        <f>IF(AND(O1087&gt;0,O1087&lt;36),1,IF(AND(O1087&gt;=36,O1087&lt;51),2,IF(AND(O1087&gt;=51,O1087&lt;71),3,IF(AND(O1087&gt;=71,O1087&lt;=100),4,))))</f>
        <v/>
      </c>
      <c r="U1087" s="99">
        <f>IF(AND(P1087&gt;0,P1087&lt;41),1,IF(AND(P1087&gt;=41,P1087&lt;56),2,IF(AND(P1087&gt;=56,P1087&lt;71),3,IF(AND(P1087&gt;=71,P1087&lt;=100),4,))))</f>
        <v/>
      </c>
      <c r="V1087" s="99">
        <f>IF(AND(Q1087&gt;0,Q1087&lt;41),1,IF(AND(Q1087&gt;=41,Q1087&lt;56),2,IF(AND(Q1087&gt;=56,Q1087&lt;71),3,IF(AND(Q1087&gt;=71,Q1087&lt;=100),4,))))</f>
        <v/>
      </c>
      <c r="W1087" s="99">
        <f>IF(AND(R1087&gt;0,R1087&lt;36),1,IF(AND(R1087&gt;=36,R1087&lt;51),2,IF(AND(R1087&gt;=51,R1087&lt;66),3,IF(AND(R1087&gt;=66,R1087&lt;=100),4,))))</f>
        <v/>
      </c>
      <c r="X1087" s="100">
        <f>IF(AND(S1087&gt;0,S1087&lt;37),1,IF(AND(S1087&gt;=37,S1087&lt;58),2,IF(AND(S1087&gt;=58,S1087&lt;71),3,IF(AND(S1087&gt;=71,S1087&lt;=100),4,))))</f>
        <v/>
      </c>
      <c r="Y1087" s="101">
        <f>IF(SUM(AC1087:AG1087)=0, "", ROUND(((AC1087*3+AD1087*3+AE1087*3+AF1087*3+AG1087*1)/13)*5,0))</f>
        <v/>
      </c>
      <c r="Z1087" s="99">
        <f>IF(OR($C1087="",Y1087=""),"",COUNTIFS($C$4:$C$1500,$C1087,Y$4:Y$1500,"&gt;"&amp;Y1087)+1)</f>
        <v/>
      </c>
      <c r="AA1087" s="99">
        <f>IF(OR($C1087="",Y1087=""),"",IF(AND($C1087&gt;=1001,$C1087&lt;=1005),COUNTIFS($C$4:$C$1500,"&gt;=1001",$C$4:$C$1500,"&lt;=1005",Y$4:Y$1500,"&gt;"&amp;Y1087)+1,IF(AND($C1087&gt;=1101,$C1087&lt;=1105),COUNTIFS($C$4:$C$1500,"&gt;=1101",$C$4:$C$1500,"&lt;=1105",Y$4:Y$1500,"&gt;"&amp;Y1087)+1,IF(AND($C1087&gt;=901,$C1087&lt;=905),COUNTIFS($C$4:$C$1500,"&gt;=901",$C$4:$C$1500,"&lt;=905",Y$4:Y$1500,"&gt;"&amp;Y1087)+1,IF(AND($C1087&gt;=801,$C1087&lt;=805),COUNTIFS($C$4:$C$1500,"&gt;=801",$C$4:$C$1500,"&lt;=805",Y$4:Y$1500,"&gt;"&amp;Y1087)+1,IF(AND($C1087&gt;=701,$C1087&lt;=705),COUNTIFS($C$4:$C$1500,"&gt;=701",$C$4:$C$1500,"&lt;=705",Y$4:Y$1500,"&gt;"&amp;Y1087)+1,IF(AND($C1087&gt;=601,$C1087&lt;=606),COUNTIFS($C$4:$C$1500,"&gt;=601",$C$4:$C$1500,"&lt;=606",Y$4:Y$1500,"&gt;"&amp;Y1087)+1,"")))))))</f>
        <v/>
      </c>
      <c r="AB1087" s="99">
        <f>IF(OR($C1087="",Y1087=""),"",IF(OR(AND($C1087&gt;=1001,$C1087&lt;=1005),AND($C1087&gt;=1101,$C1087&lt;=1105)),COUNTIFS($C$4:$C$1500,"&gt;=1001",$C$4:$C$1500,"&lt;=1005",Y$4:Y$1500,"&gt;"&amp;Y1087)+COUNTIFS($C$4:$C$1500,"&gt;=1101",$C$4:$C$1500,"&lt;=1105",Y$4:Y$1500,"&gt;"&amp;Y1087)+1,""))</f>
        <v/>
      </c>
      <c r="AC1087" s="94" t="n">
        <v>78.75</v>
      </c>
      <c r="AD1087" s="94" t="n">
        <v>40.91</v>
      </c>
      <c r="AE1087" s="94" t="n">
        <v>73.88</v>
      </c>
      <c r="AF1087" s="94" t="n">
        <v>70</v>
      </c>
      <c r="AG1087" s="94" t="n">
        <v>32.08</v>
      </c>
      <c r="AH1087" s="99">
        <f>IF(AND(AC1087&gt;0,AC1087&lt;36),1,IF(AND(AC1087&gt;=36,AC1087&lt;51),2,IF(AND(AC1087&gt;=51,AC1087&lt;71),3,IF(AND(AC1087&gt;=71,AC1087&lt;=100),4,))))</f>
        <v/>
      </c>
      <c r="AI1087" s="99">
        <f>IF(AND(AD1087&gt;0,AD1087&lt;41),1,IF(AND(AD1087&gt;=41,AD1087&lt;56),2,IF(AND(AD1087&gt;=56,AD1087&lt;71),3,IF(AND(AD1087&gt;=71,AD1087&lt;=100),4,))))</f>
        <v/>
      </c>
      <c r="AJ1087" s="99">
        <f>IF(AND(AE1087&gt;0,AE1087&lt;41),1,IF(AND(AE1087&gt;=41,AE1087&lt;56),2,IF(AND(AE1087&gt;=56,AE1087&lt;71),3,IF(AND(AE1087&gt;=71,AE1087&lt;=100),4,))))</f>
        <v/>
      </c>
      <c r="AK1087" s="99">
        <f>IF(AND(AF1087&gt;0,AF1087&lt;36),1,IF(AND(AF1087&gt;=36,AF1087&lt;51),2,IF(AND(AF1087&gt;=51,AF1087&lt;66),3,IF(AND(AF1087&gt;=66,AF1087&lt;=100),4,))))</f>
        <v/>
      </c>
      <c r="AL1087" s="100">
        <f>IF(AND(AG1087&gt;0,AG1087&lt;37),1,IF(AND(AG1087&gt;=37,AG1087&lt;58),2,IF(AND(AG1087&gt;=58,AG1087&lt;71),3,IF(AND(AG1087&gt;=71,AG1087&lt;=100),4,))))</f>
        <v/>
      </c>
      <c r="AM1087" s="101">
        <f>IF((Y1087&lt;&gt;"")*(K1087&lt;&gt;""),Y1087-K1087,"")</f>
        <v/>
      </c>
      <c r="AN1087" s="99">
        <f>IF((Z1087&lt;&gt;"")*(L1087&lt;&gt;""),Z1087-L1087,"")</f>
        <v/>
      </c>
      <c r="AO1087" s="99">
        <f>IF((AA1087&lt;&gt;"")*(M1087&lt;&gt;""),AA1087-M1087,"")</f>
        <v/>
      </c>
      <c r="AP1087" s="99">
        <f>IF((AB1087&lt;&gt;"")*(N1087&lt;&gt;""),AB1087-N1087,"")</f>
        <v/>
      </c>
      <c r="AQ1087" s="94">
        <f>IF((AC1087&lt;&gt;"")*(O1087&lt;&gt;""),AC1087-O1087,"")</f>
        <v/>
      </c>
      <c r="AR1087" s="94">
        <f>IF((AD1087&lt;&gt;"")*(P1087&lt;&gt;""),AD1087-P1087,"")</f>
        <v/>
      </c>
      <c r="AS1087" s="94">
        <f>IF((AE1087&lt;&gt;"")*(Q1087&lt;&gt;""),AE1087-Q1087,"")</f>
        <v/>
      </c>
      <c r="AT1087" s="94">
        <f>IF((AF1087&lt;&gt;"")*(R1087&lt;&gt;""),AF1087-R1087,"")</f>
        <v/>
      </c>
      <c r="AU1087" s="94">
        <f>IF((AG1087&lt;&gt;"")*(S1087&lt;&gt;""),AG1087-S1087,"")</f>
        <v/>
      </c>
      <c r="AV1087" s="99">
        <f>IF((AH1087&lt;&gt;"")*(T1087&lt;&gt;""),AH1087-T1087,"")</f>
        <v/>
      </c>
      <c r="AW1087" s="99">
        <f>IF((AI1087&lt;&gt;"")*(U1087&lt;&gt;""),AI1087-U1087,"")</f>
        <v/>
      </c>
      <c r="AX1087" s="99">
        <f>IF((AJ1087&lt;&gt;"")*(V1087&lt;&gt;""),AJ1087-V1087,"")</f>
        <v/>
      </c>
      <c r="AY1087" s="99">
        <f>IF((AK1087&lt;&gt;"")*(W1087&lt;&gt;""),AK1087-W1087,"")</f>
        <v/>
      </c>
      <c r="AZ1087" s="102">
        <f>IF((AL1087&lt;&gt;"")*(X1087&lt;&gt;""),AL1087-X1087,"")</f>
        <v/>
      </c>
      <c r="BA1087" s="50">
        <f>IFERROR(__xludf.dummyfunction("AI(""Actúa como un tutor académico y dirígete personalmente al estudiante "" &amp; I1087 &amp; "" "" &amp; J1087 &amp; "" "" &amp; G1087 &amp; "" "" &amp; H1087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AM1087 &amp; ""'. Diferencias por área: Matemáticas ("" &amp; AQ1087 &amp; ""), Ciencias Natura"&amp;"les ("" &amp; AR1087 &amp; ""), Sociales ("" &amp; AS1087 &amp; ""), Lectura Crítica ("" &amp; AT1087 &amp; "") e Inglés ("" &amp; AU1087 &amp; ""). Variación en posición: grupo ("" &amp; AN1087 &amp; ""), grado ("" &amp; AO1087 &amp; "") y media ("" &amp; AP1087 &amp; ""). Puntajes Primer Simulacro: Global "" &amp; K1087 &amp; "", Mat "" &amp; "&amp;"O4 &amp; "", Cien "" &amp; P1087 &amp; "", Soc "" &amp; Q1087 &amp; "", Lec "" &amp; R1087 &amp; "", Ing "" &amp; S1087 &amp; "". Puntajes Segundo Simulacro: Global "" &amp; Y1087 &amp; "", Mat "" &amp; AC1087 &amp; "", Cien "" &amp; AD1087 &amp; "", Soc "" &amp; AE1087 &amp; "", Lec "" &amp; AF1087 &amp; "", Ing "" &amp; AG1087 &amp; "". Escribe un mensaje motivador"&amp;" y breve (máximo 4 líneas)."")
"),"=AI(""Actúa como un tutor académico y dirígete personalmente al estudiante "" &amp; I1087 &amp; "" "" &amp; J1087 &amp; "" "" &amp; G1087 &amp; "" "" &amp; H1087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AM1087 &amp; ""'. Diferencias por área: Matemáticas ("" &amp; AQ1087 &amp; ""), Ciencias Natur"&amp;"ales ("" &amp; AR1087 &amp; ""), Sociales ("" &amp; AS1087 &amp; ""), Lectura Crítica ("" &amp; AT1087 &amp; "") e Inglés ("" &amp; AU1087 &amp; ""). Variación en posición: grupo ("" &amp; AN1087 &amp; ""), grado ("" &amp; AO1087 &amp; "") y media ("" &amp; AP1087 &amp; ""). Puntajes Primer Simulacro: Global "" &amp; K1087 &amp; "", Mat "" &amp;"&amp;" O1087 &amp; "", Cien "" &amp; P1087 &amp; "", Soc "" &amp; Q1087 &amp; "", Lec "" &amp; R1087 &amp; "", Ing "" &amp; S1087 &amp; "". Puntajes Segundo Simulacro: Global "" &amp; Y1087 &amp; "", Mat "" &amp; AC1087 &amp; "", Cien "" &amp; AD1087 &amp; "", Soc "" &amp; AE1087 &amp; "", Lec "" &amp; AF1087 &amp; "", Ing "" &amp; AG1087 &amp; "". Escribe un mensaje motivado"&amp;"r y breve (máximo 4 líneas)."")
")</f>
        <v/>
      </c>
    </row>
    <row r="1088" ht="15.75" customHeight="1" s="42">
      <c r="A1088" s="93" t="n"/>
      <c r="B1088" s="94" t="inlineStr">
        <is>
          <t>Bachillerato</t>
        </is>
      </c>
      <c r="C1088" s="94" t="n">
        <v>1003</v>
      </c>
      <c r="D1088" s="94" t="n"/>
      <c r="E1088" s="95" t="n">
        <v>1018240900</v>
      </c>
      <c r="F1088" s="96">
        <f>TRIM(G1088&amp;" "&amp;H1088&amp;" "&amp;I1088&amp;" "&amp;J1088)</f>
        <v/>
      </c>
      <c r="G1088" s="94" t="inlineStr">
        <is>
          <t>Holguin</t>
        </is>
      </c>
      <c r="H1088" s="94" t="inlineStr">
        <is>
          <t>Durango</t>
        </is>
      </c>
      <c r="I1088" s="94" t="inlineStr">
        <is>
          <t>Sara</t>
        </is>
      </c>
      <c r="J1088" s="97" t="n"/>
      <c r="K1088" s="98">
        <f>IF(SUM(O1088:S1088)=0, "", ROUND(((O1088*3+P1088*3+Q1088*3+R1088*3+S1088*1)/13)*5,0))</f>
        <v/>
      </c>
      <c r="L1088" s="99">
        <f>IF(OR($C1088="",K1088=""),"",COUNTIFS($C$4:$C$1500,$C1088,K$4:K$1500,"&gt;"&amp;K1088)+1)</f>
        <v/>
      </c>
      <c r="M1088" s="99">
        <f>IF(OR($C1088="",K1088=""),"",IF(AND($C1088&gt;=1001,$C1088&lt;=1005),COUNTIFS($C$4:$C$1500,"&gt;=1001",$C$4:$C$1500,"&lt;=1005",K$4:K$1500,"&gt;"&amp;K1088)+1,IF(AND($C1088&gt;=1101,$C1088&lt;=1105),COUNTIFS($C$4:$C$1500,"&gt;=1101",$C$4:$C$1500,"&lt;=1105",K$4:K$1500,"&gt;"&amp;K1088)+1,IF(AND($C1088&gt;=901,$C1088&lt;=905),COUNTIFS($C$4:$C$1500,"&gt;=901",$C$4:$C$1500,"&lt;=905",K$4:K$1500,"&gt;"&amp;K1088)+1,IF(AND($C1088&gt;=801,$C1088&lt;=805),COUNTIFS($C$4:$C$1500,"&gt;=801",$C$4:$C$1500,"&lt;=805",K$4:K$1500,"&gt;"&amp;K1088)+1,IF(AND($C1088&gt;=701,$C1088&lt;=705),COUNTIFS($C$4:$C$1500,"&gt;=701",$C$4:$C$1500,"&lt;=705",K$4:K$1500,"&gt;"&amp;K1088)+1,IF(AND($C1088&gt;=601,$C1088&lt;=606),COUNTIFS($C$4:$C$1500,"&gt;=601",$C$4:$C$1500,"&lt;=606",K$4:K$1500,"&gt;"&amp;K1088)+1,"")))))))</f>
        <v/>
      </c>
      <c r="N1088" s="99">
        <f>IF(OR($C1088="",K1088=""),"",IF(OR(AND($C1088&gt;=1001,$C1088&lt;=1005),AND($C1088&gt;=1101,$C1088&lt;=1105)),COUNTIFS($C$4:$C$1500,"&gt;=1001",$C$4:$C$1500,"&lt;=1005",K$4:K$1500,"&gt;"&amp;K1088)+COUNTIFS($C$4:$C$1500,"&gt;=1101",$C$4:$C$1500,"&lt;=1105",K$4:K$1500,"&gt;"&amp;K1088)+1,""))</f>
        <v/>
      </c>
      <c r="O1088" s="94" t="n"/>
      <c r="P1088" s="94" t="n"/>
      <c r="Q1088" s="94" t="n"/>
      <c r="R1088" s="94" t="n"/>
      <c r="S1088" s="94" t="n"/>
      <c r="T1088" s="99">
        <f>IF(AND(O1088&gt;0,O1088&lt;36),1,IF(AND(O1088&gt;=36,O1088&lt;51),2,IF(AND(O1088&gt;=51,O1088&lt;71),3,IF(AND(O1088&gt;=71,O1088&lt;=100),4,))))</f>
        <v/>
      </c>
      <c r="U1088" s="99">
        <f>IF(AND(P1088&gt;0,P1088&lt;41),1,IF(AND(P1088&gt;=41,P1088&lt;56),2,IF(AND(P1088&gt;=56,P1088&lt;71),3,IF(AND(P1088&gt;=71,P1088&lt;=100),4,))))</f>
        <v/>
      </c>
      <c r="V1088" s="99">
        <f>IF(AND(Q1088&gt;0,Q1088&lt;41),1,IF(AND(Q1088&gt;=41,Q1088&lt;56),2,IF(AND(Q1088&gt;=56,Q1088&lt;71),3,IF(AND(Q1088&gt;=71,Q1088&lt;=100),4,))))</f>
        <v/>
      </c>
      <c r="W1088" s="99">
        <f>IF(AND(R1088&gt;0,R1088&lt;36),1,IF(AND(R1088&gt;=36,R1088&lt;51),2,IF(AND(R1088&gt;=51,R1088&lt;66),3,IF(AND(R1088&gt;=66,R1088&lt;=100),4,))))</f>
        <v/>
      </c>
      <c r="X1088" s="100">
        <f>IF(AND(S1088&gt;0,S1088&lt;37),1,IF(AND(S1088&gt;=37,S1088&lt;58),2,IF(AND(S1088&gt;=58,S1088&lt;71),3,IF(AND(S1088&gt;=71,S1088&lt;=100),4,))))</f>
        <v/>
      </c>
      <c r="Y1088" s="101">
        <f>IF(SUM(AC1088:AG1088)=0, "", ROUND(((AC1088*3+AD1088*3+AE1088*3+AF1088*3+AG1088*1)/13)*5,0))</f>
        <v/>
      </c>
      <c r="Z1088" s="99">
        <f>IF(OR($C1088="",Y1088=""),"",COUNTIFS($C$4:$C$1500,$C1088,Y$4:Y$1500,"&gt;"&amp;Y1088)+1)</f>
        <v/>
      </c>
      <c r="AA1088" s="99">
        <f>IF(OR($C1088="",Y1088=""),"",IF(AND($C1088&gt;=1001,$C1088&lt;=1005),COUNTIFS($C$4:$C$1500,"&gt;=1001",$C$4:$C$1500,"&lt;=1005",Y$4:Y$1500,"&gt;"&amp;Y1088)+1,IF(AND($C1088&gt;=1101,$C1088&lt;=1105),COUNTIFS($C$4:$C$1500,"&gt;=1101",$C$4:$C$1500,"&lt;=1105",Y$4:Y$1500,"&gt;"&amp;Y1088)+1,IF(AND($C1088&gt;=901,$C1088&lt;=905),COUNTIFS($C$4:$C$1500,"&gt;=901",$C$4:$C$1500,"&lt;=905",Y$4:Y$1500,"&gt;"&amp;Y1088)+1,IF(AND($C1088&gt;=801,$C1088&lt;=805),COUNTIFS($C$4:$C$1500,"&gt;=801",$C$4:$C$1500,"&lt;=805",Y$4:Y$1500,"&gt;"&amp;Y1088)+1,IF(AND($C1088&gt;=701,$C1088&lt;=705),COUNTIFS($C$4:$C$1500,"&gt;=701",$C$4:$C$1500,"&lt;=705",Y$4:Y$1500,"&gt;"&amp;Y1088)+1,IF(AND($C1088&gt;=601,$C1088&lt;=606),COUNTIFS($C$4:$C$1500,"&gt;=601",$C$4:$C$1500,"&lt;=606",Y$4:Y$1500,"&gt;"&amp;Y1088)+1,"")))))))</f>
        <v/>
      </c>
      <c r="AB1088" s="99">
        <f>IF(OR($C1088="",Y1088=""),"",IF(OR(AND($C1088&gt;=1001,$C1088&lt;=1005),AND($C1088&gt;=1101,$C1088&lt;=1105)),COUNTIFS($C$4:$C$1500,"&gt;=1001",$C$4:$C$1500,"&lt;=1005",Y$4:Y$1500,"&gt;"&amp;Y1088)+COUNTIFS($C$4:$C$1500,"&gt;=1101",$C$4:$C$1500,"&lt;=1105",Y$4:Y$1500,"&gt;"&amp;Y1088)+1,""))</f>
        <v/>
      </c>
      <c r="AC1088" s="94" t="n">
        <v>57.5</v>
      </c>
      <c r="AD1088" s="94" t="n">
        <v>42.56</v>
      </c>
      <c r="AE1088" s="94" t="n">
        <v>33.25</v>
      </c>
      <c r="AF1088" s="94" t="n">
        <v>65.63</v>
      </c>
      <c r="AG1088" s="94" t="n">
        <v>32.08</v>
      </c>
      <c r="AH1088" s="99">
        <f>IF(AND(AC1088&gt;0,AC1088&lt;36),1,IF(AND(AC1088&gt;=36,AC1088&lt;51),2,IF(AND(AC1088&gt;=51,AC1088&lt;71),3,IF(AND(AC1088&gt;=71,AC1088&lt;=100),4,))))</f>
        <v/>
      </c>
      <c r="AI1088" s="99">
        <f>IF(AND(AD1088&gt;0,AD1088&lt;41),1,IF(AND(AD1088&gt;=41,AD1088&lt;56),2,IF(AND(AD1088&gt;=56,AD1088&lt;71),3,IF(AND(AD1088&gt;=71,AD1088&lt;=100),4,))))</f>
        <v/>
      </c>
      <c r="AJ1088" s="99">
        <f>IF(AND(AE1088&gt;0,AE1088&lt;41),1,IF(AND(AE1088&gt;=41,AE1088&lt;56),2,IF(AND(AE1088&gt;=56,AE1088&lt;71),3,IF(AND(AE1088&gt;=71,AE1088&lt;=100),4,))))</f>
        <v/>
      </c>
      <c r="AK1088" s="99">
        <f>IF(AND(AF1088&gt;0,AF1088&lt;36),1,IF(AND(AF1088&gt;=36,AF1088&lt;51),2,IF(AND(AF1088&gt;=51,AF1088&lt;66),3,IF(AND(AF1088&gt;=66,AF1088&lt;=100),4,))))</f>
        <v/>
      </c>
      <c r="AL1088" s="100">
        <f>IF(AND(AG1088&gt;0,AG1088&lt;37),1,IF(AND(AG1088&gt;=37,AG1088&lt;58),2,IF(AND(AG1088&gt;=58,AG1088&lt;71),3,IF(AND(AG1088&gt;=71,AG1088&lt;=100),4,))))</f>
        <v/>
      </c>
      <c r="AM1088" s="101">
        <f>IF((Y1088&lt;&gt;"")*(K1088&lt;&gt;""),Y1088-K1088,"")</f>
        <v/>
      </c>
      <c r="AN1088" s="99">
        <f>IF((Z1088&lt;&gt;"")*(L1088&lt;&gt;""),Z1088-L1088,"")</f>
        <v/>
      </c>
      <c r="AO1088" s="99">
        <f>IF((AA1088&lt;&gt;"")*(M1088&lt;&gt;""),AA1088-M1088,"")</f>
        <v/>
      </c>
      <c r="AP1088" s="99">
        <f>IF((AB1088&lt;&gt;"")*(N1088&lt;&gt;""),AB1088-N1088,"")</f>
        <v/>
      </c>
      <c r="AQ1088" s="94">
        <f>IF((AC1088&lt;&gt;"")*(O1088&lt;&gt;""),AC1088-O1088,"")</f>
        <v/>
      </c>
      <c r="AR1088" s="94">
        <f>IF((AD1088&lt;&gt;"")*(P1088&lt;&gt;""),AD1088-P1088,"")</f>
        <v/>
      </c>
      <c r="AS1088" s="94">
        <f>IF((AE1088&lt;&gt;"")*(Q1088&lt;&gt;""),AE1088-Q1088,"")</f>
        <v/>
      </c>
      <c r="AT1088" s="94">
        <f>IF((AF1088&lt;&gt;"")*(R1088&lt;&gt;""),AF1088-R1088,"")</f>
        <v/>
      </c>
      <c r="AU1088" s="94">
        <f>IF((AG1088&lt;&gt;"")*(S1088&lt;&gt;""),AG1088-S1088,"")</f>
        <v/>
      </c>
      <c r="AV1088" s="99">
        <f>IF((AH1088&lt;&gt;"")*(T1088&lt;&gt;""),AH1088-T1088,"")</f>
        <v/>
      </c>
      <c r="AW1088" s="99">
        <f>IF((AI1088&lt;&gt;"")*(U1088&lt;&gt;""),AI1088-U1088,"")</f>
        <v/>
      </c>
      <c r="AX1088" s="99">
        <f>IF((AJ1088&lt;&gt;"")*(V1088&lt;&gt;""),AJ1088-V1088,"")</f>
        <v/>
      </c>
      <c r="AY1088" s="99">
        <f>IF((AK1088&lt;&gt;"")*(W1088&lt;&gt;""),AK1088-W1088,"")</f>
        <v/>
      </c>
      <c r="AZ1088" s="102">
        <f>IF((AL1088&lt;&gt;"")*(X1088&lt;&gt;""),AL1088-X1088,"")</f>
        <v/>
      </c>
      <c r="BA1088" s="50">
        <f>IFERROR(__xludf.dummyfunction("AI(""Actúa como un tutor académico y dirígete personalmente al estudiante "" &amp; I1088 &amp; "" "" &amp; J1088 &amp; "" "" &amp; G1088 &amp; "" "" &amp; H1088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AM1088 &amp; ""'. Diferencias por área: Matemáticas ("" &amp; AQ1088 &amp; ""), Ciencias Natura"&amp;"les ("" &amp; AR1088 &amp; ""), Sociales ("" &amp; AS1088 &amp; ""), Lectura Crítica ("" &amp; AT1088 &amp; "") e Inglés ("" &amp; AU1088 &amp; ""). Variación en posición: grupo ("" &amp; AN1088 &amp; ""), grado ("" &amp; AO1088 &amp; "") y media ("" &amp; AP1088 &amp; ""). Puntajes Primer Simulacro: Global "" &amp; K1088 &amp; "", Mat "" &amp; "&amp;"O4 &amp; "", Cien "" &amp; P1088 &amp; "", Soc "" &amp; Q1088 &amp; "", Lec "" &amp; R1088 &amp; "", Ing "" &amp; S1088 &amp; "". Puntajes Segundo Simulacro: Global "" &amp; Y1088 &amp; "", Mat "" &amp; AC1088 &amp; "", Cien "" &amp; AD1088 &amp; "", Soc "" &amp; AE1088 &amp; "", Lec "" &amp; AF1088 &amp; "", Ing "" &amp; AG1088 &amp; "". Escribe un mensaje motivador"&amp;" y breve (máximo 4 líneas)."")
"),"=AI(""Actúa como un tutor académico y dirígete personalmente al estudiante "" &amp; I1088 &amp; "" "" &amp; J1088 &amp; "" "" &amp; G1088 &amp; "" "" &amp; H1088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AM1088 &amp; ""'. Diferencias por área: Matemáticas ("" &amp; AQ1088 &amp; ""), Ciencias Natur"&amp;"ales ("" &amp; AR1088 &amp; ""), Sociales ("" &amp; AS1088 &amp; ""), Lectura Crítica ("" &amp; AT1088 &amp; "") e Inglés ("" &amp; AU1088 &amp; ""). Variación en posición: grupo ("" &amp; AN1088 &amp; ""), grado ("" &amp; AO1088 &amp; "") y media ("" &amp; AP1088 &amp; ""). Puntajes Primer Simulacro: Global "" &amp; K1088 &amp; "", Mat "" &amp;"&amp;" O1088 &amp; "", Cien "" &amp; P1088 &amp; "", Soc "" &amp; Q1088 &amp; "", Lec "" &amp; R1088 &amp; "", Ing "" &amp; S1088 &amp; "". Puntajes Segundo Simulacro: Global "" &amp; Y1088 &amp; "", Mat "" &amp; AC1088 &amp; "", Cien "" &amp; AD1088 &amp; "", Soc "" &amp; AE1088 &amp; "", Lec "" &amp; AF1088 &amp; "", Ing "" &amp; AG1088 &amp; "". Escribe un mensaje motivado"&amp;"r y breve (máximo 4 líneas)."")
")</f>
        <v/>
      </c>
    </row>
    <row r="1089" ht="15.75" customHeight="1" s="42">
      <c r="A1089" s="93" t="n"/>
      <c r="B1089" s="94" t="inlineStr">
        <is>
          <t>Bachillerato</t>
        </is>
      </c>
      <c r="C1089" s="94" t="n">
        <v>1003</v>
      </c>
      <c r="D1089" s="94" t="n"/>
      <c r="E1089" s="95" t="n">
        <v>1011594146</v>
      </c>
      <c r="F1089" s="96">
        <f>TRIM(G1089&amp;" "&amp;H1089&amp;" "&amp;I1089&amp;" "&amp;J1089)</f>
        <v/>
      </c>
      <c r="G1089" s="94" t="inlineStr">
        <is>
          <t>Serna</t>
        </is>
      </c>
      <c r="H1089" s="94" t="inlineStr">
        <is>
          <t>Londoño</t>
        </is>
      </c>
      <c r="I1089" s="94" t="inlineStr">
        <is>
          <t>Maria</t>
        </is>
      </c>
      <c r="J1089" s="97" t="inlineStr">
        <is>
          <t>Manuela</t>
        </is>
      </c>
      <c r="K1089" s="98">
        <f>IF(SUM(O1089:S1089)=0, "", ROUND(((O1089*3+P1089*3+Q1089*3+R1089*3+S1089*1)/13)*5,0))</f>
        <v/>
      </c>
      <c r="L1089" s="99">
        <f>IF(OR($C1089="",K1089=""),"",COUNTIFS($C$4:$C$1500,$C1089,K$4:K$1500,"&gt;"&amp;K1089)+1)</f>
        <v/>
      </c>
      <c r="M1089" s="99">
        <f>IF(OR($C1089="",K1089=""),"",IF(AND($C1089&gt;=1001,$C1089&lt;=1005),COUNTIFS($C$4:$C$1500,"&gt;=1001",$C$4:$C$1500,"&lt;=1005",K$4:K$1500,"&gt;"&amp;K1089)+1,IF(AND($C1089&gt;=1101,$C1089&lt;=1105),COUNTIFS($C$4:$C$1500,"&gt;=1101",$C$4:$C$1500,"&lt;=1105",K$4:K$1500,"&gt;"&amp;K1089)+1,IF(AND($C1089&gt;=901,$C1089&lt;=905),COUNTIFS($C$4:$C$1500,"&gt;=901",$C$4:$C$1500,"&lt;=905",K$4:K$1500,"&gt;"&amp;K1089)+1,IF(AND($C1089&gt;=801,$C1089&lt;=805),COUNTIFS($C$4:$C$1500,"&gt;=801",$C$4:$C$1500,"&lt;=805",K$4:K$1500,"&gt;"&amp;K1089)+1,IF(AND($C1089&gt;=701,$C1089&lt;=705),COUNTIFS($C$4:$C$1500,"&gt;=701",$C$4:$C$1500,"&lt;=705",K$4:K$1500,"&gt;"&amp;K1089)+1,IF(AND($C1089&gt;=601,$C1089&lt;=606),COUNTIFS($C$4:$C$1500,"&gt;=601",$C$4:$C$1500,"&lt;=606",K$4:K$1500,"&gt;"&amp;K1089)+1,"")))))))</f>
        <v/>
      </c>
      <c r="N1089" s="99">
        <f>IF(OR($C1089="",K1089=""),"",IF(OR(AND($C1089&gt;=1001,$C1089&lt;=1005),AND($C1089&gt;=1101,$C1089&lt;=1105)),COUNTIFS($C$4:$C$1500,"&gt;=1001",$C$4:$C$1500,"&lt;=1005",K$4:K$1500,"&gt;"&amp;K1089)+COUNTIFS($C$4:$C$1500,"&gt;=1101",$C$4:$C$1500,"&lt;=1105",K$4:K$1500,"&gt;"&amp;K1089)+1,""))</f>
        <v/>
      </c>
      <c r="O1089" s="94" t="n"/>
      <c r="P1089" s="94" t="n"/>
      <c r="Q1089" s="94" t="n"/>
      <c r="R1089" s="94" t="n"/>
      <c r="S1089" s="94" t="n"/>
      <c r="T1089" s="99">
        <f>IF(AND(O1089&gt;0,O1089&lt;36),1,IF(AND(O1089&gt;=36,O1089&lt;51),2,IF(AND(O1089&gt;=51,O1089&lt;71),3,IF(AND(O1089&gt;=71,O1089&lt;=100),4,))))</f>
        <v/>
      </c>
      <c r="U1089" s="99">
        <f>IF(AND(P1089&gt;0,P1089&lt;41),1,IF(AND(P1089&gt;=41,P1089&lt;56),2,IF(AND(P1089&gt;=56,P1089&lt;71),3,IF(AND(P1089&gt;=71,P1089&lt;=100),4,))))</f>
        <v/>
      </c>
      <c r="V1089" s="99">
        <f>IF(AND(Q1089&gt;0,Q1089&lt;41),1,IF(AND(Q1089&gt;=41,Q1089&lt;56),2,IF(AND(Q1089&gt;=56,Q1089&lt;71),3,IF(AND(Q1089&gt;=71,Q1089&lt;=100),4,))))</f>
        <v/>
      </c>
      <c r="W1089" s="99">
        <f>IF(AND(R1089&gt;0,R1089&lt;36),1,IF(AND(R1089&gt;=36,R1089&lt;51),2,IF(AND(R1089&gt;=51,R1089&lt;66),3,IF(AND(R1089&gt;=66,R1089&lt;=100),4,))))</f>
        <v/>
      </c>
      <c r="X1089" s="100">
        <f>IF(AND(S1089&gt;0,S1089&lt;37),1,IF(AND(S1089&gt;=37,S1089&lt;58),2,IF(AND(S1089&gt;=58,S1089&lt;71),3,IF(AND(S1089&gt;=71,S1089&lt;=100),4,))))</f>
        <v/>
      </c>
      <c r="Y1089" s="101">
        <f>IF(SUM(AC1089:AG1089)=0, "", ROUND(((AC1089*3+AD1089*3+AE1089*3+AF1089*3+AG1089*1)/13)*5,0))</f>
        <v/>
      </c>
      <c r="Z1089" s="99">
        <f>IF(OR($C1089="",Y1089=""),"",COUNTIFS($C$4:$C$1500,$C1089,Y$4:Y$1500,"&gt;"&amp;Y1089)+1)</f>
        <v/>
      </c>
      <c r="AA1089" s="99">
        <f>IF(OR($C1089="",Y1089=""),"",IF(AND($C1089&gt;=1001,$C1089&lt;=1005),COUNTIFS($C$4:$C$1500,"&gt;=1001",$C$4:$C$1500,"&lt;=1005",Y$4:Y$1500,"&gt;"&amp;Y1089)+1,IF(AND($C1089&gt;=1101,$C1089&lt;=1105),COUNTIFS($C$4:$C$1500,"&gt;=1101",$C$4:$C$1500,"&lt;=1105",Y$4:Y$1500,"&gt;"&amp;Y1089)+1,IF(AND($C1089&gt;=901,$C1089&lt;=905),COUNTIFS($C$4:$C$1500,"&gt;=901",$C$4:$C$1500,"&lt;=905",Y$4:Y$1500,"&gt;"&amp;Y1089)+1,IF(AND($C1089&gt;=801,$C1089&lt;=805),COUNTIFS($C$4:$C$1500,"&gt;=801",$C$4:$C$1500,"&lt;=805",Y$4:Y$1500,"&gt;"&amp;Y1089)+1,IF(AND($C1089&gt;=701,$C1089&lt;=705),COUNTIFS($C$4:$C$1500,"&gt;=701",$C$4:$C$1500,"&lt;=705",Y$4:Y$1500,"&gt;"&amp;Y1089)+1,IF(AND($C1089&gt;=601,$C1089&lt;=606),COUNTIFS($C$4:$C$1500,"&gt;=601",$C$4:$C$1500,"&lt;=606",Y$4:Y$1500,"&gt;"&amp;Y1089)+1,"")))))))</f>
        <v/>
      </c>
      <c r="AB1089" s="99">
        <f>IF(OR($C1089="",Y1089=""),"",IF(OR(AND($C1089&gt;=1001,$C1089&lt;=1005),AND($C1089&gt;=1101,$C1089&lt;=1105)),COUNTIFS($C$4:$C$1500,"&gt;=1001",$C$4:$C$1500,"&lt;=1005",Y$4:Y$1500,"&gt;"&amp;Y1089)+COUNTIFS($C$4:$C$1500,"&gt;=1101",$C$4:$C$1500,"&lt;=1105",Y$4:Y$1500,"&gt;"&amp;Y1089)+1,""))</f>
        <v/>
      </c>
      <c r="AC1089" s="94" t="n">
        <v>34.5</v>
      </c>
      <c r="AD1089" s="94" t="n">
        <v>43.93</v>
      </c>
      <c r="AE1089" s="94" t="n">
        <v>24.63</v>
      </c>
      <c r="AF1089" s="94" t="n">
        <v>61.25</v>
      </c>
      <c r="AG1089" s="94" t="n">
        <v>45.83</v>
      </c>
      <c r="AH1089" s="99">
        <f>IF(AND(AC1089&gt;0,AC1089&lt;36),1,IF(AND(AC1089&gt;=36,AC1089&lt;51),2,IF(AND(AC1089&gt;=51,AC1089&lt;71),3,IF(AND(AC1089&gt;=71,AC1089&lt;=100),4,))))</f>
        <v/>
      </c>
      <c r="AI1089" s="99">
        <f>IF(AND(AD1089&gt;0,AD1089&lt;41),1,IF(AND(AD1089&gt;=41,AD1089&lt;56),2,IF(AND(AD1089&gt;=56,AD1089&lt;71),3,IF(AND(AD1089&gt;=71,AD1089&lt;=100),4,))))</f>
        <v/>
      </c>
      <c r="AJ1089" s="99">
        <f>IF(AND(AE1089&gt;0,AE1089&lt;41),1,IF(AND(AE1089&gt;=41,AE1089&lt;56),2,IF(AND(AE1089&gt;=56,AE1089&lt;71),3,IF(AND(AE1089&gt;=71,AE1089&lt;=100),4,))))</f>
        <v/>
      </c>
      <c r="AK1089" s="99">
        <f>IF(AND(AF1089&gt;0,AF1089&lt;36),1,IF(AND(AF1089&gt;=36,AF1089&lt;51),2,IF(AND(AF1089&gt;=51,AF1089&lt;66),3,IF(AND(AF1089&gt;=66,AF1089&lt;=100),4,))))</f>
        <v/>
      </c>
      <c r="AL1089" s="100">
        <f>IF(AND(AG1089&gt;0,AG1089&lt;37),1,IF(AND(AG1089&gt;=37,AG1089&lt;58),2,IF(AND(AG1089&gt;=58,AG1089&lt;71),3,IF(AND(AG1089&gt;=71,AG1089&lt;=100),4,))))</f>
        <v/>
      </c>
      <c r="AM1089" s="101">
        <f>IF((Y1089&lt;&gt;"")*(K1089&lt;&gt;""),Y1089-K1089,"")</f>
        <v/>
      </c>
      <c r="AN1089" s="99">
        <f>IF((Z1089&lt;&gt;"")*(L1089&lt;&gt;""),Z1089-L1089,"")</f>
        <v/>
      </c>
      <c r="AO1089" s="99">
        <f>IF((AA1089&lt;&gt;"")*(M1089&lt;&gt;""),AA1089-M1089,"")</f>
        <v/>
      </c>
      <c r="AP1089" s="99">
        <f>IF((AB1089&lt;&gt;"")*(N1089&lt;&gt;""),AB1089-N1089,"")</f>
        <v/>
      </c>
      <c r="AQ1089" s="94">
        <f>IF((AC1089&lt;&gt;"")*(O1089&lt;&gt;""),AC1089-O1089,"")</f>
        <v/>
      </c>
      <c r="AR1089" s="94">
        <f>IF((AD1089&lt;&gt;"")*(P1089&lt;&gt;""),AD1089-P1089,"")</f>
        <v/>
      </c>
      <c r="AS1089" s="94">
        <f>IF((AE1089&lt;&gt;"")*(Q1089&lt;&gt;""),AE1089-Q1089,"")</f>
        <v/>
      </c>
      <c r="AT1089" s="94">
        <f>IF((AF1089&lt;&gt;"")*(R1089&lt;&gt;""),AF1089-R1089,"")</f>
        <v/>
      </c>
      <c r="AU1089" s="94">
        <f>IF((AG1089&lt;&gt;"")*(S1089&lt;&gt;""),AG1089-S1089,"")</f>
        <v/>
      </c>
      <c r="AV1089" s="99">
        <f>IF((AH1089&lt;&gt;"")*(T1089&lt;&gt;""),AH1089-T1089,"")</f>
        <v/>
      </c>
      <c r="AW1089" s="99">
        <f>IF((AI1089&lt;&gt;"")*(U1089&lt;&gt;""),AI1089-U1089,"")</f>
        <v/>
      </c>
      <c r="AX1089" s="99">
        <f>IF((AJ1089&lt;&gt;"")*(V1089&lt;&gt;""),AJ1089-V1089,"")</f>
        <v/>
      </c>
      <c r="AY1089" s="99">
        <f>IF((AK1089&lt;&gt;"")*(W1089&lt;&gt;""),AK1089-W1089,"")</f>
        <v/>
      </c>
      <c r="AZ1089" s="102">
        <f>IF((AL1089&lt;&gt;"")*(X1089&lt;&gt;""),AL1089-X1089,"")</f>
        <v/>
      </c>
      <c r="BA1089" s="50">
        <f>IFERROR(__xludf.dummyfunction("AI(""Actúa como un tutor académico y dirígete personalmente al estudiante "" &amp; I1089 &amp; "" "" &amp; J1089 &amp; "" "" &amp; G1089 &amp; "" "" &amp; H1089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AM1089 &amp; ""'. Diferencias por área: Matemáticas ("" &amp; AQ1089 &amp; ""), Ciencias Natura"&amp;"les ("" &amp; AR1089 &amp; ""), Sociales ("" &amp; AS1089 &amp; ""), Lectura Crítica ("" &amp; AT1089 &amp; "") e Inglés ("" &amp; AU1089 &amp; ""). Variación en posición: grupo ("" &amp; AN1089 &amp; ""), grado ("" &amp; AO1089 &amp; "") y media ("" &amp; AP1089 &amp; ""). Puntajes Primer Simulacro: Global "" &amp; K1089 &amp; "", Mat "" &amp; "&amp;"O4 &amp; "", Cien "" &amp; P1089 &amp; "", Soc "" &amp; Q1089 &amp; "", Lec "" &amp; R1089 &amp; "", Ing "" &amp; S1089 &amp; "". Puntajes Segundo Simulacro: Global "" &amp; Y1089 &amp; "", Mat "" &amp; AC1089 &amp; "", Cien "" &amp; AD1089 &amp; "", Soc "" &amp; AE1089 &amp; "", Lec "" &amp; AF1089 &amp; "", Ing "" &amp; AG1089 &amp; "". Escribe un mensaje motivador"&amp;" y breve (máximo 4 líneas)."")
"),"=AI(""Actúa como un tutor académico y dirígete personalmente al estudiante "" &amp; I1089 &amp; "" "" &amp; J1089 &amp; "" "" &amp; G1089 &amp; "" "" &amp; H1089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AM1089 &amp; ""'. Diferencias por área: Matemáticas ("" &amp; AQ1089 &amp; ""), Ciencias Natur"&amp;"ales ("" &amp; AR1089 &amp; ""), Sociales ("" &amp; AS1089 &amp; ""), Lectura Crítica ("" &amp; AT1089 &amp; "") e Inglés ("" &amp; AU1089 &amp; ""). Variación en posición: grupo ("" &amp; AN1089 &amp; ""), grado ("" &amp; AO1089 &amp; "") y media ("" &amp; AP1089 &amp; ""). Puntajes Primer Simulacro: Global "" &amp; K1089 &amp; "", Mat "" &amp;"&amp;" O1089 &amp; "", Cien "" &amp; P1089 &amp; "", Soc "" &amp; Q1089 &amp; "", Lec "" &amp; R1089 &amp; "", Ing "" &amp; S1089 &amp; "". Puntajes Segundo Simulacro: Global "" &amp; Y1089 &amp; "", Mat "" &amp; AC1089 &amp; "", Cien "" &amp; AD1089 &amp; "", Soc "" &amp; AE1089 &amp; "", Lec "" &amp; AF1089 &amp; "", Ing "" &amp; AG1089 &amp; "". Escribe un mensaje motivado"&amp;"r y breve (máximo 4 líneas)."")
")</f>
        <v/>
      </c>
    </row>
    <row r="1090" ht="15.75" customHeight="1" s="42">
      <c r="A1090" s="93" t="n"/>
      <c r="B1090" s="94" t="inlineStr">
        <is>
          <t>Bachillerato</t>
        </is>
      </c>
      <c r="C1090" s="94" t="n">
        <v>1004</v>
      </c>
      <c r="D1090" s="94" t="n"/>
      <c r="E1090" s="95" t="n">
        <v>1083894760</v>
      </c>
      <c r="F1090" s="96">
        <f>TRIM(G1090&amp;" "&amp;H1090&amp;" "&amp;I1090&amp;" "&amp;J1090)</f>
        <v/>
      </c>
      <c r="G1090" s="94" t="inlineStr">
        <is>
          <t>Montenegro</t>
        </is>
      </c>
      <c r="H1090" s="94" t="inlineStr">
        <is>
          <t>Garcia</t>
        </is>
      </c>
      <c r="I1090" s="94" t="inlineStr">
        <is>
          <t>Jhoan</t>
        </is>
      </c>
      <c r="J1090" s="97" t="inlineStr">
        <is>
          <t>Alejandro</t>
        </is>
      </c>
      <c r="K1090" s="98">
        <f>IF(SUM(O1090:S1090)=0, "", ROUND(((O1090*3+P1090*3+Q1090*3+R1090*3+S1090*1)/13)*5,0))</f>
        <v/>
      </c>
      <c r="L1090" s="99">
        <f>IF(OR($C1090="",K1090=""),"",COUNTIFS($C$4:$C$1500,$C1090,K$4:K$1500,"&gt;"&amp;K1090)+1)</f>
        <v/>
      </c>
      <c r="M1090" s="99">
        <f>IF(OR($C1090="",K1090=""),"",IF(AND($C1090&gt;=1001,$C1090&lt;=1005),COUNTIFS($C$4:$C$1500,"&gt;=1001",$C$4:$C$1500,"&lt;=1005",K$4:K$1500,"&gt;"&amp;K1090)+1,IF(AND($C1090&gt;=1101,$C1090&lt;=1105),COUNTIFS($C$4:$C$1500,"&gt;=1101",$C$4:$C$1500,"&lt;=1105",K$4:K$1500,"&gt;"&amp;K1090)+1,IF(AND($C1090&gt;=901,$C1090&lt;=905),COUNTIFS($C$4:$C$1500,"&gt;=901",$C$4:$C$1500,"&lt;=905",K$4:K$1500,"&gt;"&amp;K1090)+1,IF(AND($C1090&gt;=801,$C1090&lt;=805),COUNTIFS($C$4:$C$1500,"&gt;=801",$C$4:$C$1500,"&lt;=805",K$4:K$1500,"&gt;"&amp;K1090)+1,IF(AND($C1090&gt;=701,$C1090&lt;=705),COUNTIFS($C$4:$C$1500,"&gt;=701",$C$4:$C$1500,"&lt;=705",K$4:K$1500,"&gt;"&amp;K1090)+1,IF(AND($C1090&gt;=601,$C1090&lt;=606),COUNTIFS($C$4:$C$1500,"&gt;=601",$C$4:$C$1500,"&lt;=606",K$4:K$1500,"&gt;"&amp;K1090)+1,"")))))))</f>
        <v/>
      </c>
      <c r="N1090" s="99">
        <f>IF(OR($C1090="",K1090=""),"",IF(OR(AND($C1090&gt;=1001,$C1090&lt;=1005),AND($C1090&gt;=1101,$C1090&lt;=1105)),COUNTIFS($C$4:$C$1500,"&gt;=1001",$C$4:$C$1500,"&lt;=1005",K$4:K$1500,"&gt;"&amp;K1090)+COUNTIFS($C$4:$C$1500,"&gt;=1101",$C$4:$C$1500,"&lt;=1105",K$4:K$1500,"&gt;"&amp;K1090)+1,""))</f>
        <v/>
      </c>
      <c r="O1090" s="94" t="n"/>
      <c r="P1090" s="94" t="n"/>
      <c r="Q1090" s="94" t="n"/>
      <c r="R1090" s="94" t="n"/>
      <c r="S1090" s="94" t="n"/>
      <c r="T1090" s="99">
        <f>IF(AND(O1090&gt;0,O1090&lt;36),1,IF(AND(O1090&gt;=36,O1090&lt;51),2,IF(AND(O1090&gt;=51,O1090&lt;71),3,IF(AND(O1090&gt;=71,O1090&lt;=100),4,))))</f>
        <v/>
      </c>
      <c r="U1090" s="99">
        <f>IF(AND(P1090&gt;0,P1090&lt;41),1,IF(AND(P1090&gt;=41,P1090&lt;56),2,IF(AND(P1090&gt;=56,P1090&lt;71),3,IF(AND(P1090&gt;=71,P1090&lt;=100),4,))))</f>
        <v/>
      </c>
      <c r="V1090" s="99">
        <f>IF(AND(Q1090&gt;0,Q1090&lt;41),1,IF(AND(Q1090&gt;=41,Q1090&lt;56),2,IF(AND(Q1090&gt;=56,Q1090&lt;71),3,IF(AND(Q1090&gt;=71,Q1090&lt;=100),4,))))</f>
        <v/>
      </c>
      <c r="W1090" s="99">
        <f>IF(AND(R1090&gt;0,R1090&lt;36),1,IF(AND(R1090&gt;=36,R1090&lt;51),2,IF(AND(R1090&gt;=51,R1090&lt;66),3,IF(AND(R1090&gt;=66,R1090&lt;=100),4,))))</f>
        <v/>
      </c>
      <c r="X1090" s="100">
        <f>IF(AND(S1090&gt;0,S1090&lt;37),1,IF(AND(S1090&gt;=37,S1090&lt;58),2,IF(AND(S1090&gt;=58,S1090&lt;71),3,IF(AND(S1090&gt;=71,S1090&lt;=100),4,))))</f>
        <v/>
      </c>
      <c r="Y1090" s="101">
        <f>IF(SUM(AC1090:AG1090)=0, "", ROUND(((AC1090*3+AD1090*3+AE1090*3+AF1090*3+AG1090*1)/13)*5,0))</f>
        <v/>
      </c>
      <c r="Z1090" s="99">
        <f>IF(OR($C1090="",Y1090=""),"",COUNTIFS($C$4:$C$1500,$C1090,Y$4:Y$1500,"&gt;"&amp;Y1090)+1)</f>
        <v/>
      </c>
      <c r="AA1090" s="99">
        <f>IF(OR($C1090="",Y1090=""),"",IF(AND($C1090&gt;=1001,$C1090&lt;=1005),COUNTIFS($C$4:$C$1500,"&gt;=1001",$C$4:$C$1500,"&lt;=1005",Y$4:Y$1500,"&gt;"&amp;Y1090)+1,IF(AND($C1090&gt;=1101,$C1090&lt;=1105),COUNTIFS($C$4:$C$1500,"&gt;=1101",$C$4:$C$1500,"&lt;=1105",Y$4:Y$1500,"&gt;"&amp;Y1090)+1,IF(AND($C1090&gt;=901,$C1090&lt;=905),COUNTIFS($C$4:$C$1500,"&gt;=901",$C$4:$C$1500,"&lt;=905",Y$4:Y$1500,"&gt;"&amp;Y1090)+1,IF(AND($C1090&gt;=801,$C1090&lt;=805),COUNTIFS($C$4:$C$1500,"&gt;=801",$C$4:$C$1500,"&lt;=805",Y$4:Y$1500,"&gt;"&amp;Y1090)+1,IF(AND($C1090&gt;=701,$C1090&lt;=705),COUNTIFS($C$4:$C$1500,"&gt;=701",$C$4:$C$1500,"&lt;=705",Y$4:Y$1500,"&gt;"&amp;Y1090)+1,IF(AND($C1090&gt;=601,$C1090&lt;=606),COUNTIFS($C$4:$C$1500,"&gt;=601",$C$4:$C$1500,"&lt;=606",Y$4:Y$1500,"&gt;"&amp;Y1090)+1,"")))))))</f>
        <v/>
      </c>
      <c r="AB1090" s="99">
        <f>IF(OR($C1090="",Y1090=""),"",IF(OR(AND($C1090&gt;=1001,$C1090&lt;=1005),AND($C1090&gt;=1101,$C1090&lt;=1105)),COUNTIFS($C$4:$C$1500,"&gt;=1001",$C$4:$C$1500,"&lt;=1005",Y$4:Y$1500,"&gt;"&amp;Y1090)+COUNTIFS($C$4:$C$1500,"&gt;=1101",$C$4:$C$1500,"&lt;=1105",Y$4:Y$1500,"&gt;"&amp;Y1090)+1,""))</f>
        <v/>
      </c>
      <c r="AC1090" s="94" t="n">
        <v>90</v>
      </c>
      <c r="AD1090" s="94" t="n">
        <v>81.61</v>
      </c>
      <c r="AE1090" s="94" t="n">
        <v>86.38</v>
      </c>
      <c r="AF1090" s="94" t="n">
        <v>91.88</v>
      </c>
      <c r="AG1090" s="94" t="n">
        <v>96.25</v>
      </c>
      <c r="AH1090" s="99">
        <f>IF(AND(AC1090&gt;0,AC1090&lt;36),1,IF(AND(AC1090&gt;=36,AC1090&lt;51),2,IF(AND(AC1090&gt;=51,AC1090&lt;71),3,IF(AND(AC1090&gt;=71,AC1090&lt;=100),4,))))</f>
        <v/>
      </c>
      <c r="AI1090" s="99">
        <f>IF(AND(AD1090&gt;0,AD1090&lt;41),1,IF(AND(AD1090&gt;=41,AD1090&lt;56),2,IF(AND(AD1090&gt;=56,AD1090&lt;71),3,IF(AND(AD1090&gt;=71,AD1090&lt;=100),4,))))</f>
        <v/>
      </c>
      <c r="AJ1090" s="99">
        <f>IF(AND(AE1090&gt;0,AE1090&lt;41),1,IF(AND(AE1090&gt;=41,AE1090&lt;56),2,IF(AND(AE1090&gt;=56,AE1090&lt;71),3,IF(AND(AE1090&gt;=71,AE1090&lt;=100),4,))))</f>
        <v/>
      </c>
      <c r="AK1090" s="99">
        <f>IF(AND(AF1090&gt;0,AF1090&lt;36),1,IF(AND(AF1090&gt;=36,AF1090&lt;51),2,IF(AND(AF1090&gt;=51,AF1090&lt;66),3,IF(AND(AF1090&gt;=66,AF1090&lt;=100),4,))))</f>
        <v/>
      </c>
      <c r="AL1090" s="100">
        <f>IF(AND(AG1090&gt;0,AG1090&lt;37),1,IF(AND(AG1090&gt;=37,AG1090&lt;58),2,IF(AND(AG1090&gt;=58,AG1090&lt;71),3,IF(AND(AG1090&gt;=71,AG1090&lt;=100),4,))))</f>
        <v/>
      </c>
      <c r="AM1090" s="101">
        <f>IF((Y1090&lt;&gt;"")*(K1090&lt;&gt;""),Y1090-K1090,"")</f>
        <v/>
      </c>
      <c r="AN1090" s="99">
        <f>IF((Z1090&lt;&gt;"")*(L1090&lt;&gt;""),Z1090-L1090,"")</f>
        <v/>
      </c>
      <c r="AO1090" s="99">
        <f>IF((AA1090&lt;&gt;"")*(M1090&lt;&gt;""),AA1090-M1090,"")</f>
        <v/>
      </c>
      <c r="AP1090" s="99">
        <f>IF((AB1090&lt;&gt;"")*(N1090&lt;&gt;""),AB1090-N1090,"")</f>
        <v/>
      </c>
      <c r="AQ1090" s="94">
        <f>IF((AC1090&lt;&gt;"")*(O1090&lt;&gt;""),AC1090-O1090,"")</f>
        <v/>
      </c>
      <c r="AR1090" s="94">
        <f>IF((AD1090&lt;&gt;"")*(P1090&lt;&gt;""),AD1090-P1090,"")</f>
        <v/>
      </c>
      <c r="AS1090" s="94">
        <f>IF((AE1090&lt;&gt;"")*(Q1090&lt;&gt;""),AE1090-Q1090,"")</f>
        <v/>
      </c>
      <c r="AT1090" s="94">
        <f>IF((AF1090&lt;&gt;"")*(R1090&lt;&gt;""),AF1090-R1090,"")</f>
        <v/>
      </c>
      <c r="AU1090" s="94">
        <f>IF((AG1090&lt;&gt;"")*(S1090&lt;&gt;""),AG1090-S1090,"")</f>
        <v/>
      </c>
      <c r="AV1090" s="99">
        <f>IF((AH1090&lt;&gt;"")*(T1090&lt;&gt;""),AH1090-T1090,"")</f>
        <v/>
      </c>
      <c r="AW1090" s="99">
        <f>IF((AI1090&lt;&gt;"")*(U1090&lt;&gt;""),AI1090-U1090,"")</f>
        <v/>
      </c>
      <c r="AX1090" s="99">
        <f>IF((AJ1090&lt;&gt;"")*(V1090&lt;&gt;""),AJ1090-V1090,"")</f>
        <v/>
      </c>
      <c r="AY1090" s="99">
        <f>IF((AK1090&lt;&gt;"")*(W1090&lt;&gt;""),AK1090-W1090,"")</f>
        <v/>
      </c>
      <c r="AZ1090" s="102">
        <f>IF((AL1090&lt;&gt;"")*(X1090&lt;&gt;""),AL1090-X1090,"")</f>
        <v/>
      </c>
      <c r="BA1090" s="50">
        <f>IFERROR(__xludf.dummyfunction("AI(""Actúa como un tutor académico y dirígete personalmente al estudiante "" &amp; I1090 &amp; "" "" &amp; J1090 &amp; "" "" &amp; G1090 &amp; "" "" &amp; H1090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AM1090 &amp; ""'. Diferencias por área: Matemáticas ("" &amp; AQ1090 &amp; ""), Ciencias Natura"&amp;"les ("" &amp; AR1090 &amp; ""), Sociales ("" &amp; AS1090 &amp; ""), Lectura Crítica ("" &amp; AT1090 &amp; "") e Inglés ("" &amp; AU1090 &amp; ""). Variación en posición: grupo ("" &amp; AN1090 &amp; ""), grado ("" &amp; AO1090 &amp; "") y media ("" &amp; AP1090 &amp; ""). Puntajes Primer Simulacro: Global "" &amp; K1090 &amp; "", Mat "" &amp; "&amp;"O4 &amp; "", Cien "" &amp; P1090 &amp; "", Soc "" &amp; Q1090 &amp; "", Lec "" &amp; R1090 &amp; "", Ing "" &amp; S1090 &amp; "". Puntajes Segundo Simulacro: Global "" &amp; Y1090 &amp; "", Mat "" &amp; AC1090 &amp; "", Cien "" &amp; AD1090 &amp; "", Soc "" &amp; AE1090 &amp; "", Lec "" &amp; AF1090 &amp; "", Ing "" &amp; AG1090 &amp; "". Escribe un mensaje motivador"&amp;" y breve (máximo 4 líneas)."")
"),"=AI(""Actúa como un tutor académico y dirígete personalmente al estudiante "" &amp; I1090 &amp; "" "" &amp; J1090 &amp; "" "" &amp; G1090 &amp; "" "" &amp; H1090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AM1090 &amp; ""'. Diferencias por área: Matemáticas ("" &amp; AQ1090 &amp; ""), Ciencias Natur"&amp;"ales ("" &amp; AR1090 &amp; ""), Sociales ("" &amp; AS1090 &amp; ""), Lectura Crítica ("" &amp; AT1090 &amp; "") e Inglés ("" &amp; AU1090 &amp; ""). Variación en posición: grupo ("" &amp; AN1090 &amp; ""), grado ("" &amp; AO1090 &amp; "") y media ("" &amp; AP1090 &amp; ""). Puntajes Primer Simulacro: Global "" &amp; K1090 &amp; "", Mat "" &amp;"&amp;" O1090 &amp; "", Cien "" &amp; P1090 &amp; "", Soc "" &amp; Q1090 &amp; "", Lec "" &amp; R1090 &amp; "", Ing "" &amp; S1090 &amp; "". Puntajes Segundo Simulacro: Global "" &amp; Y1090 &amp; "", Mat "" &amp; AC1090 &amp; "", Cien "" &amp; AD1090 &amp; "", Soc "" &amp; AE1090 &amp; "", Lec "" &amp; AF1090 &amp; "", Ing "" &amp; AG1090 &amp; "". Escribe un mensaje motivado"&amp;"r y breve (máximo 4 líneas)."")
")</f>
        <v/>
      </c>
    </row>
    <row r="1091" ht="15.75" customHeight="1" s="42">
      <c r="A1091" s="93" t="n"/>
      <c r="B1091" s="94" t="inlineStr">
        <is>
          <t>Bachillerato</t>
        </is>
      </c>
      <c r="C1091" s="94" t="n">
        <v>1004</v>
      </c>
      <c r="D1091" s="94" t="n"/>
      <c r="E1091" s="95" t="n">
        <v>1063957482</v>
      </c>
      <c r="F1091" s="96">
        <f>TRIM(G1091&amp;" "&amp;H1091&amp;" "&amp;I1091&amp;" "&amp;J1091)</f>
        <v/>
      </c>
      <c r="G1091" s="94" t="inlineStr">
        <is>
          <t>Torres</t>
        </is>
      </c>
      <c r="H1091" s="94" t="inlineStr">
        <is>
          <t>Bermudez</t>
        </is>
      </c>
      <c r="I1091" s="94" t="inlineStr">
        <is>
          <t>Marianela</t>
        </is>
      </c>
      <c r="J1091" s="97" t="n"/>
      <c r="K1091" s="98">
        <f>IF(SUM(O1091:S1091)=0, "", ROUND(((O1091*3+P1091*3+Q1091*3+R1091*3+S1091*1)/13)*5,0))</f>
        <v/>
      </c>
      <c r="L1091" s="99">
        <f>IF(OR($C1091="",K1091=""),"",COUNTIFS($C$4:$C$1500,$C1091,K$4:K$1500,"&gt;"&amp;K1091)+1)</f>
        <v/>
      </c>
      <c r="M1091" s="99">
        <f>IF(OR($C1091="",K1091=""),"",IF(AND($C1091&gt;=1001,$C1091&lt;=1005),COUNTIFS($C$4:$C$1500,"&gt;=1001",$C$4:$C$1500,"&lt;=1005",K$4:K$1500,"&gt;"&amp;K1091)+1,IF(AND($C1091&gt;=1101,$C1091&lt;=1105),COUNTIFS($C$4:$C$1500,"&gt;=1101",$C$4:$C$1500,"&lt;=1105",K$4:K$1500,"&gt;"&amp;K1091)+1,IF(AND($C1091&gt;=901,$C1091&lt;=905),COUNTIFS($C$4:$C$1500,"&gt;=901",$C$4:$C$1500,"&lt;=905",K$4:K$1500,"&gt;"&amp;K1091)+1,IF(AND($C1091&gt;=801,$C1091&lt;=805),COUNTIFS($C$4:$C$1500,"&gt;=801",$C$4:$C$1500,"&lt;=805",K$4:K$1500,"&gt;"&amp;K1091)+1,IF(AND($C1091&gt;=701,$C1091&lt;=705),COUNTIFS($C$4:$C$1500,"&gt;=701",$C$4:$C$1500,"&lt;=705",K$4:K$1500,"&gt;"&amp;K1091)+1,IF(AND($C1091&gt;=601,$C1091&lt;=606),COUNTIFS($C$4:$C$1500,"&gt;=601",$C$4:$C$1500,"&lt;=606",K$4:K$1500,"&gt;"&amp;K1091)+1,"")))))))</f>
        <v/>
      </c>
      <c r="N1091" s="99">
        <f>IF(OR($C1091="",K1091=""),"",IF(OR(AND($C1091&gt;=1001,$C1091&lt;=1005),AND($C1091&gt;=1101,$C1091&lt;=1105)),COUNTIFS($C$4:$C$1500,"&gt;=1001",$C$4:$C$1500,"&lt;=1005",K$4:K$1500,"&gt;"&amp;K1091)+COUNTIFS($C$4:$C$1500,"&gt;=1101",$C$4:$C$1500,"&lt;=1105",K$4:K$1500,"&gt;"&amp;K1091)+1,""))</f>
        <v/>
      </c>
      <c r="O1091" s="94" t="n"/>
      <c r="P1091" s="94" t="n"/>
      <c r="Q1091" s="94" t="n"/>
      <c r="R1091" s="94" t="n"/>
      <c r="S1091" s="94" t="n"/>
      <c r="T1091" s="99">
        <f>IF(AND(O1091&gt;0,O1091&lt;36),1,IF(AND(O1091&gt;=36,O1091&lt;51),2,IF(AND(O1091&gt;=51,O1091&lt;71),3,IF(AND(O1091&gt;=71,O1091&lt;=100),4,))))</f>
        <v/>
      </c>
      <c r="U1091" s="99">
        <f>IF(AND(P1091&gt;0,P1091&lt;41),1,IF(AND(P1091&gt;=41,P1091&lt;56),2,IF(AND(P1091&gt;=56,P1091&lt;71),3,IF(AND(P1091&gt;=71,P1091&lt;=100),4,))))</f>
        <v/>
      </c>
      <c r="V1091" s="99">
        <f>IF(AND(Q1091&gt;0,Q1091&lt;41),1,IF(AND(Q1091&gt;=41,Q1091&lt;56),2,IF(AND(Q1091&gt;=56,Q1091&lt;71),3,IF(AND(Q1091&gt;=71,Q1091&lt;=100),4,))))</f>
        <v/>
      </c>
      <c r="W1091" s="99">
        <f>IF(AND(R1091&gt;0,R1091&lt;36),1,IF(AND(R1091&gt;=36,R1091&lt;51),2,IF(AND(R1091&gt;=51,R1091&lt;66),3,IF(AND(R1091&gt;=66,R1091&lt;=100),4,))))</f>
        <v/>
      </c>
      <c r="X1091" s="100">
        <f>IF(AND(S1091&gt;0,S1091&lt;37),1,IF(AND(S1091&gt;=37,S1091&lt;58),2,IF(AND(S1091&gt;=58,S1091&lt;71),3,IF(AND(S1091&gt;=71,S1091&lt;=100),4,))))</f>
        <v/>
      </c>
      <c r="Y1091" s="101">
        <f>IF(SUM(AC1091:AG1091)=0, "", ROUND(((AC1091*3+AD1091*3+AE1091*3+AF1091*3+AG1091*1)/13)*5,0))</f>
        <v/>
      </c>
      <c r="Z1091" s="99">
        <f>IF(OR($C1091="",Y1091=""),"",COUNTIFS($C$4:$C$1500,$C1091,Y$4:Y$1500,"&gt;"&amp;Y1091)+1)</f>
        <v/>
      </c>
      <c r="AA1091" s="99">
        <f>IF(OR($C1091="",Y1091=""),"",IF(AND($C1091&gt;=1001,$C1091&lt;=1005),COUNTIFS($C$4:$C$1500,"&gt;=1001",$C$4:$C$1500,"&lt;=1005",Y$4:Y$1500,"&gt;"&amp;Y1091)+1,IF(AND($C1091&gt;=1101,$C1091&lt;=1105),COUNTIFS($C$4:$C$1500,"&gt;=1101",$C$4:$C$1500,"&lt;=1105",Y$4:Y$1500,"&gt;"&amp;Y1091)+1,IF(AND($C1091&gt;=901,$C1091&lt;=905),COUNTIFS($C$4:$C$1500,"&gt;=901",$C$4:$C$1500,"&lt;=905",Y$4:Y$1500,"&gt;"&amp;Y1091)+1,IF(AND($C1091&gt;=801,$C1091&lt;=805),COUNTIFS($C$4:$C$1500,"&gt;=801",$C$4:$C$1500,"&lt;=805",Y$4:Y$1500,"&gt;"&amp;Y1091)+1,IF(AND($C1091&gt;=701,$C1091&lt;=705),COUNTIFS($C$4:$C$1500,"&gt;=701",$C$4:$C$1500,"&lt;=705",Y$4:Y$1500,"&gt;"&amp;Y1091)+1,IF(AND($C1091&gt;=601,$C1091&lt;=606),COUNTIFS($C$4:$C$1500,"&gt;=601",$C$4:$C$1500,"&lt;=606",Y$4:Y$1500,"&gt;"&amp;Y1091)+1,"")))))))</f>
        <v/>
      </c>
      <c r="AB1091" s="99">
        <f>IF(OR($C1091="",Y1091=""),"",IF(OR(AND($C1091&gt;=1001,$C1091&lt;=1005),AND($C1091&gt;=1101,$C1091&lt;=1105)),COUNTIFS($C$4:$C$1500,"&gt;=1001",$C$4:$C$1500,"&lt;=1005",Y$4:Y$1500,"&gt;"&amp;Y1091)+COUNTIFS($C$4:$C$1500,"&gt;=1101",$C$4:$C$1500,"&lt;=1105",Y$4:Y$1500,"&gt;"&amp;Y1091)+1,""))</f>
        <v/>
      </c>
      <c r="AC1091" s="94" t="n">
        <v>36</v>
      </c>
      <c r="AD1091" s="94" t="n">
        <v>44.64</v>
      </c>
      <c r="AE1091" s="94" t="n">
        <v>50.88</v>
      </c>
      <c r="AF1091" s="94" t="n">
        <v>61.25</v>
      </c>
      <c r="AG1091" s="94" t="n">
        <v>45.83</v>
      </c>
      <c r="AH1091" s="99">
        <f>IF(AND(AC1091&gt;0,AC1091&lt;36),1,IF(AND(AC1091&gt;=36,AC1091&lt;51),2,IF(AND(AC1091&gt;=51,AC1091&lt;71),3,IF(AND(AC1091&gt;=71,AC1091&lt;=100),4,))))</f>
        <v/>
      </c>
      <c r="AI1091" s="99">
        <f>IF(AND(AD1091&gt;0,AD1091&lt;41),1,IF(AND(AD1091&gt;=41,AD1091&lt;56),2,IF(AND(AD1091&gt;=56,AD1091&lt;71),3,IF(AND(AD1091&gt;=71,AD1091&lt;=100),4,))))</f>
        <v/>
      </c>
      <c r="AJ1091" s="99">
        <f>IF(AND(AE1091&gt;0,AE1091&lt;41),1,IF(AND(AE1091&gt;=41,AE1091&lt;56),2,IF(AND(AE1091&gt;=56,AE1091&lt;71),3,IF(AND(AE1091&gt;=71,AE1091&lt;=100),4,))))</f>
        <v/>
      </c>
      <c r="AK1091" s="99">
        <f>IF(AND(AF1091&gt;0,AF1091&lt;36),1,IF(AND(AF1091&gt;=36,AF1091&lt;51),2,IF(AND(AF1091&gt;=51,AF1091&lt;66),3,IF(AND(AF1091&gt;=66,AF1091&lt;=100),4,))))</f>
        <v/>
      </c>
      <c r="AL1091" s="100">
        <f>IF(AND(AG1091&gt;0,AG1091&lt;37),1,IF(AND(AG1091&gt;=37,AG1091&lt;58),2,IF(AND(AG1091&gt;=58,AG1091&lt;71),3,IF(AND(AG1091&gt;=71,AG1091&lt;=100),4,))))</f>
        <v/>
      </c>
      <c r="AM1091" s="101">
        <f>IF((Y1091&lt;&gt;"")*(K1091&lt;&gt;""),Y1091-K1091,"")</f>
        <v/>
      </c>
      <c r="AN1091" s="99">
        <f>IF((Z1091&lt;&gt;"")*(L1091&lt;&gt;""),Z1091-L1091,"")</f>
        <v/>
      </c>
      <c r="AO1091" s="99">
        <f>IF((AA1091&lt;&gt;"")*(M1091&lt;&gt;""),AA1091-M1091,"")</f>
        <v/>
      </c>
      <c r="AP1091" s="99">
        <f>IF((AB1091&lt;&gt;"")*(N1091&lt;&gt;""),AB1091-N1091,"")</f>
        <v/>
      </c>
      <c r="AQ1091" s="94">
        <f>IF((AC1091&lt;&gt;"")*(O1091&lt;&gt;""),AC1091-O1091,"")</f>
        <v/>
      </c>
      <c r="AR1091" s="94">
        <f>IF((AD1091&lt;&gt;"")*(P1091&lt;&gt;""),AD1091-P1091,"")</f>
        <v/>
      </c>
      <c r="AS1091" s="94">
        <f>IF((AE1091&lt;&gt;"")*(Q1091&lt;&gt;""),AE1091-Q1091,"")</f>
        <v/>
      </c>
      <c r="AT1091" s="94">
        <f>IF((AF1091&lt;&gt;"")*(R1091&lt;&gt;""),AF1091-R1091,"")</f>
        <v/>
      </c>
      <c r="AU1091" s="94">
        <f>IF((AG1091&lt;&gt;"")*(S1091&lt;&gt;""),AG1091-S1091,"")</f>
        <v/>
      </c>
      <c r="AV1091" s="99">
        <f>IF((AH1091&lt;&gt;"")*(T1091&lt;&gt;""),AH1091-T1091,"")</f>
        <v/>
      </c>
      <c r="AW1091" s="99">
        <f>IF((AI1091&lt;&gt;"")*(U1091&lt;&gt;""),AI1091-U1091,"")</f>
        <v/>
      </c>
      <c r="AX1091" s="99">
        <f>IF((AJ1091&lt;&gt;"")*(V1091&lt;&gt;""),AJ1091-V1091,"")</f>
        <v/>
      </c>
      <c r="AY1091" s="99">
        <f>IF((AK1091&lt;&gt;"")*(W1091&lt;&gt;""),AK1091-W1091,"")</f>
        <v/>
      </c>
      <c r="AZ1091" s="102">
        <f>IF((AL1091&lt;&gt;"")*(X1091&lt;&gt;""),AL1091-X1091,"")</f>
        <v/>
      </c>
      <c r="BA1091" s="50">
        <f>IFERROR(__xludf.dummyfunction("AI(""Actúa como un tutor académico y dirígete personalmente al estudiante "" &amp; I1091 &amp; "" "" &amp; J1091 &amp; "" "" &amp; G1091 &amp; "" "" &amp; H1091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AM1091 &amp; ""'. Diferencias por área: Matemáticas ("" &amp; AQ1091 &amp; ""), Ciencias Natura"&amp;"les ("" &amp; AR1091 &amp; ""), Sociales ("" &amp; AS1091 &amp; ""), Lectura Crítica ("" &amp; AT1091 &amp; "") e Inglés ("" &amp; AU1091 &amp; ""). Variación en posición: grupo ("" &amp; AN1091 &amp; ""), grado ("" &amp; AO1091 &amp; "") y media ("" &amp; AP1091 &amp; ""). Puntajes Primer Simulacro: Global "" &amp; K1091 &amp; "", Mat "" &amp; "&amp;"O4 &amp; "", Cien "" &amp; P1091 &amp; "", Soc "" &amp; Q1091 &amp; "", Lec "" &amp; R1091 &amp; "", Ing "" &amp; S1091 &amp; "". Puntajes Segundo Simulacro: Global "" &amp; Y1091 &amp; "", Mat "" &amp; AC1091 &amp; "", Cien "" &amp; AD1091 &amp; "", Soc "" &amp; AE1091 &amp; "", Lec "" &amp; AF1091 &amp; "", Ing "" &amp; AG1091 &amp; "". Escribe un mensaje motivador"&amp;" y breve (máximo 4 líneas)."")
"),"=AI(""Actúa como un tutor académico y dirígete personalmente al estudiante "" &amp; I1091 &amp; "" "" &amp; J1091 &amp; "" "" &amp; G1091 &amp; "" "" &amp; H1091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AM1091 &amp; ""'. Diferencias por área: Matemáticas ("" &amp; AQ1091 &amp; ""), Ciencias Natur"&amp;"ales ("" &amp; AR1091 &amp; ""), Sociales ("" &amp; AS1091 &amp; ""), Lectura Crítica ("" &amp; AT1091 &amp; "") e Inglés ("" &amp; AU1091 &amp; ""). Variación en posición: grupo ("" &amp; AN1091 &amp; ""), grado ("" &amp; AO1091 &amp; "") y media ("" &amp; AP1091 &amp; ""). Puntajes Primer Simulacro: Global "" &amp; K1091 &amp; "", Mat "" &amp;"&amp;" O1091 &amp; "", Cien "" &amp; P1091 &amp; "", Soc "" &amp; Q1091 &amp; "", Lec "" &amp; R1091 &amp; "", Ing "" &amp; S1091 &amp; "". Puntajes Segundo Simulacro: Global "" &amp; Y1091 &amp; "", Mat "" &amp; AC1091 &amp; "", Cien "" &amp; AD1091 &amp; "", Soc "" &amp; AE1091 &amp; "", Lec "" &amp; AF1091 &amp; "", Ing "" &amp; AG1091 &amp; "". Escribe un mensaje motivado"&amp;"r y breve (máximo 4 líneas)."")
")</f>
        <v/>
      </c>
    </row>
    <row r="1092" ht="15.75" customHeight="1" s="42">
      <c r="A1092" s="93" t="n"/>
      <c r="B1092" s="94" t="inlineStr">
        <is>
          <t>Bachillerato</t>
        </is>
      </c>
      <c r="C1092" s="94" t="n">
        <v>1005</v>
      </c>
      <c r="D1092" s="94" t="n"/>
      <c r="E1092" s="95" t="n">
        <v>2646095</v>
      </c>
      <c r="F1092" s="96">
        <f>TRIM(G1092&amp;" "&amp;H1092&amp;" "&amp;I1092&amp;" "&amp;J1092)</f>
        <v/>
      </c>
      <c r="G1092" s="94" t="inlineStr">
        <is>
          <t>Olarte</t>
        </is>
      </c>
      <c r="H1092" s="94" t="inlineStr">
        <is>
          <t>Ramirez</t>
        </is>
      </c>
      <c r="I1092" s="94" t="inlineStr">
        <is>
          <t>Yoheiker</t>
        </is>
      </c>
      <c r="J1092" s="97" t="inlineStr">
        <is>
          <t>Alejandro</t>
        </is>
      </c>
      <c r="K1092" s="98">
        <f>IF(SUM(O1092:S1092)=0, "", ROUND(((O1092*3+P1092*3+Q1092*3+R1092*3+S1092*1)/13)*5,0))</f>
        <v/>
      </c>
      <c r="L1092" s="99">
        <f>IF(OR($C1092="",K1092=""),"",COUNTIFS($C$4:$C$1500,$C1092,K$4:K$1500,"&gt;"&amp;K1092)+1)</f>
        <v/>
      </c>
      <c r="M1092" s="99">
        <f>IF(OR($C1092="",K1092=""),"",IF(AND($C1092&gt;=1001,$C1092&lt;=1005),COUNTIFS($C$4:$C$1500,"&gt;=1001",$C$4:$C$1500,"&lt;=1005",K$4:K$1500,"&gt;"&amp;K1092)+1,IF(AND($C1092&gt;=1101,$C1092&lt;=1105),COUNTIFS($C$4:$C$1500,"&gt;=1101",$C$4:$C$1500,"&lt;=1105",K$4:K$1500,"&gt;"&amp;K1092)+1,IF(AND($C1092&gt;=901,$C1092&lt;=905),COUNTIFS($C$4:$C$1500,"&gt;=901",$C$4:$C$1500,"&lt;=905",K$4:K$1500,"&gt;"&amp;K1092)+1,IF(AND($C1092&gt;=801,$C1092&lt;=805),COUNTIFS($C$4:$C$1500,"&gt;=801",$C$4:$C$1500,"&lt;=805",K$4:K$1500,"&gt;"&amp;K1092)+1,IF(AND($C1092&gt;=701,$C1092&lt;=705),COUNTIFS($C$4:$C$1500,"&gt;=701",$C$4:$C$1500,"&lt;=705",K$4:K$1500,"&gt;"&amp;K1092)+1,IF(AND($C1092&gt;=601,$C1092&lt;=606),COUNTIFS($C$4:$C$1500,"&gt;=601",$C$4:$C$1500,"&lt;=606",K$4:K$1500,"&gt;"&amp;K1092)+1,"")))))))</f>
        <v/>
      </c>
      <c r="N1092" s="99">
        <f>IF(OR($C1092="",K1092=""),"",IF(OR(AND($C1092&gt;=1001,$C1092&lt;=1005),AND($C1092&gt;=1101,$C1092&lt;=1105)),COUNTIFS($C$4:$C$1500,"&gt;=1001",$C$4:$C$1500,"&lt;=1005",K$4:K$1500,"&gt;"&amp;K1092)+COUNTIFS($C$4:$C$1500,"&gt;=1101",$C$4:$C$1500,"&lt;=1105",K$4:K$1500,"&gt;"&amp;K1092)+1,""))</f>
        <v/>
      </c>
      <c r="O1092" s="94" t="n"/>
      <c r="P1092" s="94" t="n"/>
      <c r="Q1092" s="94" t="n"/>
      <c r="R1092" s="94" t="n"/>
      <c r="S1092" s="94" t="n"/>
      <c r="T1092" s="99">
        <f>IF(AND(O1092&gt;0,O1092&lt;36),1,IF(AND(O1092&gt;=36,O1092&lt;51),2,IF(AND(O1092&gt;=51,O1092&lt;71),3,IF(AND(O1092&gt;=71,O1092&lt;=100),4,))))</f>
        <v/>
      </c>
      <c r="U1092" s="99">
        <f>IF(AND(P1092&gt;0,P1092&lt;41),1,IF(AND(P1092&gt;=41,P1092&lt;56),2,IF(AND(P1092&gt;=56,P1092&lt;71),3,IF(AND(P1092&gt;=71,P1092&lt;=100),4,))))</f>
        <v/>
      </c>
      <c r="V1092" s="99">
        <f>IF(AND(Q1092&gt;0,Q1092&lt;41),1,IF(AND(Q1092&gt;=41,Q1092&lt;56),2,IF(AND(Q1092&gt;=56,Q1092&lt;71),3,IF(AND(Q1092&gt;=71,Q1092&lt;=100),4,))))</f>
        <v/>
      </c>
      <c r="W1092" s="99">
        <f>IF(AND(R1092&gt;0,R1092&lt;36),1,IF(AND(R1092&gt;=36,R1092&lt;51),2,IF(AND(R1092&gt;=51,R1092&lt;66),3,IF(AND(R1092&gt;=66,R1092&lt;=100),4,))))</f>
        <v/>
      </c>
      <c r="X1092" s="100">
        <f>IF(AND(S1092&gt;0,S1092&lt;37),1,IF(AND(S1092&gt;=37,S1092&lt;58),2,IF(AND(S1092&gt;=58,S1092&lt;71),3,IF(AND(S1092&gt;=71,S1092&lt;=100),4,))))</f>
        <v/>
      </c>
      <c r="Y1092" s="101">
        <f>IF(SUM(AC1092:AG1092)=0, "", ROUND(((AC1092*3+AD1092*3+AE1092*3+AF1092*3+AG1092*1)/13)*5,0))</f>
        <v/>
      </c>
      <c r="Z1092" s="99">
        <f>IF(OR($C1092="",Y1092=""),"",COUNTIFS($C$4:$C$1500,$C1092,Y$4:Y$1500,"&gt;"&amp;Y1092)+1)</f>
        <v/>
      </c>
      <c r="AA1092" s="99">
        <f>IF(OR($C1092="",Y1092=""),"",IF(AND($C1092&gt;=1001,$C1092&lt;=1005),COUNTIFS($C$4:$C$1500,"&gt;=1001",$C$4:$C$1500,"&lt;=1005",Y$4:Y$1500,"&gt;"&amp;Y1092)+1,IF(AND($C1092&gt;=1101,$C1092&lt;=1105),COUNTIFS($C$4:$C$1500,"&gt;=1101",$C$4:$C$1500,"&lt;=1105",Y$4:Y$1500,"&gt;"&amp;Y1092)+1,IF(AND($C1092&gt;=901,$C1092&lt;=905),COUNTIFS($C$4:$C$1500,"&gt;=901",$C$4:$C$1500,"&lt;=905",Y$4:Y$1500,"&gt;"&amp;Y1092)+1,IF(AND($C1092&gt;=801,$C1092&lt;=805),COUNTIFS($C$4:$C$1500,"&gt;=801",$C$4:$C$1500,"&lt;=805",Y$4:Y$1500,"&gt;"&amp;Y1092)+1,IF(AND($C1092&gt;=701,$C1092&lt;=705),COUNTIFS($C$4:$C$1500,"&gt;=701",$C$4:$C$1500,"&lt;=705",Y$4:Y$1500,"&gt;"&amp;Y1092)+1,IF(AND($C1092&gt;=601,$C1092&lt;=606),COUNTIFS($C$4:$C$1500,"&gt;=601",$C$4:$C$1500,"&lt;=606",Y$4:Y$1500,"&gt;"&amp;Y1092)+1,"")))))))</f>
        <v/>
      </c>
      <c r="AB1092" s="99">
        <f>IF(OR($C1092="",Y1092=""),"",IF(OR(AND($C1092&gt;=1001,$C1092&lt;=1005),AND($C1092&gt;=1101,$C1092&lt;=1105)),COUNTIFS($C$4:$C$1500,"&gt;=1001",$C$4:$C$1500,"&lt;=1005",Y$4:Y$1500,"&gt;"&amp;Y1092)+COUNTIFS($C$4:$C$1500,"&gt;=1101",$C$4:$C$1500,"&lt;=1105",Y$4:Y$1500,"&gt;"&amp;Y1092)+1,""))</f>
        <v/>
      </c>
      <c r="AC1092" s="94" t="n">
        <v>74.25</v>
      </c>
      <c r="AD1092" s="94" t="n">
        <v>38.35</v>
      </c>
      <c r="AE1092" s="94" t="n">
        <v>73.63</v>
      </c>
      <c r="AF1092" s="94" t="n">
        <v>65.63</v>
      </c>
      <c r="AG1092" s="94" t="n">
        <v>43.75</v>
      </c>
      <c r="AH1092" s="99">
        <f>IF(AND(AC1092&gt;0,AC1092&lt;36),1,IF(AND(AC1092&gt;=36,AC1092&lt;51),2,IF(AND(AC1092&gt;=51,AC1092&lt;71),3,IF(AND(AC1092&gt;=71,AC1092&lt;=100),4,))))</f>
        <v/>
      </c>
      <c r="AI1092" s="99">
        <f>IF(AND(AD1092&gt;0,AD1092&lt;41),1,IF(AND(AD1092&gt;=41,AD1092&lt;56),2,IF(AND(AD1092&gt;=56,AD1092&lt;71),3,IF(AND(AD1092&gt;=71,AD1092&lt;=100),4,))))</f>
        <v/>
      </c>
      <c r="AJ1092" s="99">
        <f>IF(AND(AE1092&gt;0,AE1092&lt;41),1,IF(AND(AE1092&gt;=41,AE1092&lt;56),2,IF(AND(AE1092&gt;=56,AE1092&lt;71),3,IF(AND(AE1092&gt;=71,AE1092&lt;=100),4,))))</f>
        <v/>
      </c>
      <c r="AK1092" s="99">
        <f>IF(AND(AF1092&gt;0,AF1092&lt;36),1,IF(AND(AF1092&gt;=36,AF1092&lt;51),2,IF(AND(AF1092&gt;=51,AF1092&lt;66),3,IF(AND(AF1092&gt;=66,AF1092&lt;=100),4,))))</f>
        <v/>
      </c>
      <c r="AL1092" s="100">
        <f>IF(AND(AG1092&gt;0,AG1092&lt;37),1,IF(AND(AG1092&gt;=37,AG1092&lt;58),2,IF(AND(AG1092&gt;=58,AG1092&lt;71),3,IF(AND(AG1092&gt;=71,AG1092&lt;=100),4,))))</f>
        <v/>
      </c>
      <c r="AM1092" s="101">
        <f>IF((Y1092&lt;&gt;"")*(K1092&lt;&gt;""),Y1092-K1092,"")</f>
        <v/>
      </c>
      <c r="AN1092" s="99">
        <f>IF((Z1092&lt;&gt;"")*(L1092&lt;&gt;""),Z1092-L1092,"")</f>
        <v/>
      </c>
      <c r="AO1092" s="99">
        <f>IF((AA1092&lt;&gt;"")*(M1092&lt;&gt;""),AA1092-M1092,"")</f>
        <v/>
      </c>
      <c r="AP1092" s="99">
        <f>IF((AB1092&lt;&gt;"")*(N1092&lt;&gt;""),AB1092-N1092,"")</f>
        <v/>
      </c>
      <c r="AQ1092" s="94">
        <f>IF((AC1092&lt;&gt;"")*(O1092&lt;&gt;""),AC1092-O1092,"")</f>
        <v/>
      </c>
      <c r="AR1092" s="94">
        <f>IF((AD1092&lt;&gt;"")*(P1092&lt;&gt;""),AD1092-P1092,"")</f>
        <v/>
      </c>
      <c r="AS1092" s="94">
        <f>IF((AE1092&lt;&gt;"")*(Q1092&lt;&gt;""),AE1092-Q1092,"")</f>
        <v/>
      </c>
      <c r="AT1092" s="94">
        <f>IF((AF1092&lt;&gt;"")*(R1092&lt;&gt;""),AF1092-R1092,"")</f>
        <v/>
      </c>
      <c r="AU1092" s="94">
        <f>IF((AG1092&lt;&gt;"")*(S1092&lt;&gt;""),AG1092-S1092,"")</f>
        <v/>
      </c>
      <c r="AV1092" s="99">
        <f>IF((AH1092&lt;&gt;"")*(T1092&lt;&gt;""),AH1092-T1092,"")</f>
        <v/>
      </c>
      <c r="AW1092" s="99">
        <f>IF((AI1092&lt;&gt;"")*(U1092&lt;&gt;""),AI1092-U1092,"")</f>
        <v/>
      </c>
      <c r="AX1092" s="99">
        <f>IF((AJ1092&lt;&gt;"")*(V1092&lt;&gt;""),AJ1092-V1092,"")</f>
        <v/>
      </c>
      <c r="AY1092" s="99">
        <f>IF((AK1092&lt;&gt;"")*(W1092&lt;&gt;""),AK1092-W1092,"")</f>
        <v/>
      </c>
      <c r="AZ1092" s="102">
        <f>IF((AL1092&lt;&gt;"")*(X1092&lt;&gt;""),AL1092-X1092,"")</f>
        <v/>
      </c>
      <c r="BA1092" s="50">
        <f>IFERROR(__xludf.dummyfunction("AI(""Actúa como un tutor académico y dirígete personalmente al estudiante "" &amp; I1092 &amp; "" "" &amp; J1092 &amp; "" "" &amp; G1092 &amp; "" "" &amp; H1092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AM1092 &amp; ""'. Diferencias por área: Matemáticas ("" &amp; AQ1092 &amp; ""), Ciencias Natura"&amp;"les ("" &amp; AR1092 &amp; ""), Sociales ("" &amp; AS1092 &amp; ""), Lectura Crítica ("" &amp; AT1092 &amp; "") e Inglés ("" &amp; AU1092 &amp; ""). Variación en posición: grupo ("" &amp; AN1092 &amp; ""), grado ("" &amp; AO1092 &amp; "") y media ("" &amp; AP1092 &amp; ""). Puntajes Primer Simulacro: Global "" &amp; K1092 &amp; "", Mat "" &amp; "&amp;"O4 &amp; "", Cien "" &amp; P1092 &amp; "", Soc "" &amp; Q1092 &amp; "", Lec "" &amp; R1092 &amp; "", Ing "" &amp; S1092 &amp; "". Puntajes Segundo Simulacro: Global "" &amp; Y1092 &amp; "", Mat "" &amp; AC1092 &amp; "", Cien "" &amp; AD1092 &amp; "", Soc "" &amp; AE1092 &amp; "", Lec "" &amp; AF1092 &amp; "", Ing "" &amp; AG1092 &amp; "". Escribe un mensaje motivador"&amp;" y breve (máximo 4 líneas)."")
"),"=AI(""Actúa como un tutor académico y dirígete personalmente al estudiante "" &amp; I1092 &amp; "" "" &amp; J1092 &amp; "" "" &amp; G1092 &amp; "" "" &amp; H1092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AM1092 &amp; ""'. Diferencias por área: Matemáticas ("" &amp; AQ1092 &amp; ""), Ciencias Natur"&amp;"ales ("" &amp; AR1092 &amp; ""), Sociales ("" &amp; AS1092 &amp; ""), Lectura Crítica ("" &amp; AT1092 &amp; "") e Inglés ("" &amp; AU1092 &amp; ""). Variación en posición: grupo ("" &amp; AN1092 &amp; ""), grado ("" &amp; AO1092 &amp; "") y media ("" &amp; AP1092 &amp; ""). Puntajes Primer Simulacro: Global "" &amp; K1092 &amp; "", Mat "" &amp;"&amp;" O1092 &amp; "", Cien "" &amp; P1092 &amp; "", Soc "" &amp; Q1092 &amp; "", Lec "" &amp; R1092 &amp; "", Ing "" &amp; S1092 &amp; "". Puntajes Segundo Simulacro: Global "" &amp; Y1092 &amp; "", Mat "" &amp; AC1092 &amp; "", Cien "" &amp; AD1092 &amp; "", Soc "" &amp; AE1092 &amp; "", Lec "" &amp; AF1092 &amp; "", Ing "" &amp; AG1092 &amp; "". Escribe un mensaje motivado"&amp;"r y breve (máximo 4 líneas)."")
")</f>
        <v/>
      </c>
    </row>
    <row r="1093" ht="15.75" customHeight="1" s="42">
      <c r="A1093" s="93" t="n"/>
      <c r="B1093" s="94" t="inlineStr">
        <is>
          <t>Bachillerato</t>
        </is>
      </c>
      <c r="C1093" s="94" t="n">
        <v>1005</v>
      </c>
      <c r="D1093" s="94" t="n"/>
      <c r="E1093" s="95" t="n">
        <v>1046907977</v>
      </c>
      <c r="F1093" s="96">
        <f>TRIM(G1093&amp;" "&amp;H1093&amp;" "&amp;I1093&amp;" "&amp;J1093)</f>
        <v/>
      </c>
      <c r="G1093" s="94" t="inlineStr">
        <is>
          <t>Ramirez</t>
        </is>
      </c>
      <c r="H1093" s="94" t="inlineStr">
        <is>
          <t>Correa</t>
        </is>
      </c>
      <c r="I1093" s="94" t="inlineStr">
        <is>
          <t>Diego</t>
        </is>
      </c>
      <c r="J1093" s="97" t="inlineStr">
        <is>
          <t>Andres</t>
        </is>
      </c>
      <c r="K1093" s="98">
        <f>IF(SUM(O1093:S1093)=0, "", ROUND(((O1093*3+P1093*3+Q1093*3+R1093*3+S1093*1)/13)*5,0))</f>
        <v/>
      </c>
      <c r="L1093" s="99">
        <f>IF(OR($C1093="",K1093=""),"",COUNTIFS($C$4:$C$1500,$C1093,K$4:K$1500,"&gt;"&amp;K1093)+1)</f>
        <v/>
      </c>
      <c r="M1093" s="99">
        <f>IF(OR($C1093="",K1093=""),"",IF(AND($C1093&gt;=1001,$C1093&lt;=1005),COUNTIFS($C$4:$C$1500,"&gt;=1001",$C$4:$C$1500,"&lt;=1005",K$4:K$1500,"&gt;"&amp;K1093)+1,IF(AND($C1093&gt;=1101,$C1093&lt;=1105),COUNTIFS($C$4:$C$1500,"&gt;=1101",$C$4:$C$1500,"&lt;=1105",K$4:K$1500,"&gt;"&amp;K1093)+1,IF(AND($C1093&gt;=901,$C1093&lt;=905),COUNTIFS($C$4:$C$1500,"&gt;=901",$C$4:$C$1500,"&lt;=905",K$4:K$1500,"&gt;"&amp;K1093)+1,IF(AND($C1093&gt;=801,$C1093&lt;=805),COUNTIFS($C$4:$C$1500,"&gt;=801",$C$4:$C$1500,"&lt;=805",K$4:K$1500,"&gt;"&amp;K1093)+1,IF(AND($C1093&gt;=701,$C1093&lt;=705),COUNTIFS($C$4:$C$1500,"&gt;=701",$C$4:$C$1500,"&lt;=705",K$4:K$1500,"&gt;"&amp;K1093)+1,IF(AND($C1093&gt;=601,$C1093&lt;=606),COUNTIFS($C$4:$C$1500,"&gt;=601",$C$4:$C$1500,"&lt;=606",K$4:K$1500,"&gt;"&amp;K1093)+1,"")))))))</f>
        <v/>
      </c>
      <c r="N1093" s="99">
        <f>IF(OR($C1093="",K1093=""),"",IF(OR(AND($C1093&gt;=1001,$C1093&lt;=1005),AND($C1093&gt;=1101,$C1093&lt;=1105)),COUNTIFS($C$4:$C$1500,"&gt;=1001",$C$4:$C$1500,"&lt;=1005",K$4:K$1500,"&gt;"&amp;K1093)+COUNTIFS($C$4:$C$1500,"&gt;=1101",$C$4:$C$1500,"&lt;=1105",K$4:K$1500,"&gt;"&amp;K1093)+1,""))</f>
        <v/>
      </c>
      <c r="O1093" s="94" t="n"/>
      <c r="P1093" s="94" t="n"/>
      <c r="Q1093" s="94" t="n"/>
      <c r="R1093" s="94" t="n"/>
      <c r="S1093" s="94" t="n"/>
      <c r="T1093" s="99">
        <f>IF(AND(O1093&gt;0,O1093&lt;36),1,IF(AND(O1093&gt;=36,O1093&lt;51),2,IF(AND(O1093&gt;=51,O1093&lt;71),3,IF(AND(O1093&gt;=71,O1093&lt;=100),4,))))</f>
        <v/>
      </c>
      <c r="U1093" s="99">
        <f>IF(AND(P1093&gt;0,P1093&lt;41),1,IF(AND(P1093&gt;=41,P1093&lt;56),2,IF(AND(P1093&gt;=56,P1093&lt;71),3,IF(AND(P1093&gt;=71,P1093&lt;=100),4,))))</f>
        <v/>
      </c>
      <c r="V1093" s="99">
        <f>IF(AND(Q1093&gt;0,Q1093&lt;41),1,IF(AND(Q1093&gt;=41,Q1093&lt;56),2,IF(AND(Q1093&gt;=56,Q1093&lt;71),3,IF(AND(Q1093&gt;=71,Q1093&lt;=100),4,))))</f>
        <v/>
      </c>
      <c r="W1093" s="99">
        <f>IF(AND(R1093&gt;0,R1093&lt;36),1,IF(AND(R1093&gt;=36,R1093&lt;51),2,IF(AND(R1093&gt;=51,R1093&lt;66),3,IF(AND(R1093&gt;=66,R1093&lt;=100),4,))))</f>
        <v/>
      </c>
      <c r="X1093" s="100">
        <f>IF(AND(S1093&gt;0,S1093&lt;37),1,IF(AND(S1093&gt;=37,S1093&lt;58),2,IF(AND(S1093&gt;=58,S1093&lt;71),3,IF(AND(S1093&gt;=71,S1093&lt;=100),4,))))</f>
        <v/>
      </c>
      <c r="Y1093" s="101">
        <f>IF(SUM(AC1093:AG1093)=0, "", ROUND(((AC1093*3+AD1093*3+AE1093*3+AF1093*3+AG1093*1)/13)*5,0))</f>
        <v/>
      </c>
      <c r="Z1093" s="99">
        <f>IF(OR($C1093="",Y1093=""),"",COUNTIFS($C$4:$C$1500,$C1093,Y$4:Y$1500,"&gt;"&amp;Y1093)+1)</f>
        <v/>
      </c>
      <c r="AA1093" s="99">
        <f>IF(OR($C1093="",Y1093=""),"",IF(AND($C1093&gt;=1001,$C1093&lt;=1005),COUNTIFS($C$4:$C$1500,"&gt;=1001",$C$4:$C$1500,"&lt;=1005",Y$4:Y$1500,"&gt;"&amp;Y1093)+1,IF(AND($C1093&gt;=1101,$C1093&lt;=1105),COUNTIFS($C$4:$C$1500,"&gt;=1101",$C$4:$C$1500,"&lt;=1105",Y$4:Y$1500,"&gt;"&amp;Y1093)+1,IF(AND($C1093&gt;=901,$C1093&lt;=905),COUNTIFS($C$4:$C$1500,"&gt;=901",$C$4:$C$1500,"&lt;=905",Y$4:Y$1500,"&gt;"&amp;Y1093)+1,IF(AND($C1093&gt;=801,$C1093&lt;=805),COUNTIFS($C$4:$C$1500,"&gt;=801",$C$4:$C$1500,"&lt;=805",Y$4:Y$1500,"&gt;"&amp;Y1093)+1,IF(AND($C1093&gt;=701,$C1093&lt;=705),COUNTIFS($C$4:$C$1500,"&gt;=701",$C$4:$C$1500,"&lt;=705",Y$4:Y$1500,"&gt;"&amp;Y1093)+1,IF(AND($C1093&gt;=601,$C1093&lt;=606),COUNTIFS($C$4:$C$1500,"&gt;=601",$C$4:$C$1500,"&lt;=606",Y$4:Y$1500,"&gt;"&amp;Y1093)+1,"")))))))</f>
        <v/>
      </c>
      <c r="AB1093" s="99">
        <f>IF(OR($C1093="",Y1093=""),"",IF(OR(AND($C1093&gt;=1001,$C1093&lt;=1005),AND($C1093&gt;=1101,$C1093&lt;=1105)),COUNTIFS($C$4:$C$1500,"&gt;=1001",$C$4:$C$1500,"&lt;=1005",Y$4:Y$1500,"&gt;"&amp;Y1093)+COUNTIFS($C$4:$C$1500,"&gt;=1101",$C$4:$C$1500,"&lt;=1105",Y$4:Y$1500,"&gt;"&amp;Y1093)+1,""))</f>
        <v/>
      </c>
      <c r="AC1093" s="94" t="n">
        <v>57.75</v>
      </c>
      <c r="AD1093" s="94" t="n">
        <v>34.15</v>
      </c>
      <c r="AE1093" s="94" t="n">
        <v>44.63</v>
      </c>
      <c r="AF1093" s="94" t="n">
        <v>52.5</v>
      </c>
      <c r="AG1093" s="94" t="n">
        <v>26.25</v>
      </c>
      <c r="AH1093" s="99">
        <f>IF(AND(AC1093&gt;0,AC1093&lt;36),1,IF(AND(AC1093&gt;=36,AC1093&lt;51),2,IF(AND(AC1093&gt;=51,AC1093&lt;71),3,IF(AND(AC1093&gt;=71,AC1093&lt;=100),4,))))</f>
        <v/>
      </c>
      <c r="AI1093" s="99">
        <f>IF(AND(AD1093&gt;0,AD1093&lt;41),1,IF(AND(AD1093&gt;=41,AD1093&lt;56),2,IF(AND(AD1093&gt;=56,AD1093&lt;71),3,IF(AND(AD1093&gt;=71,AD1093&lt;=100),4,))))</f>
        <v/>
      </c>
      <c r="AJ1093" s="99">
        <f>IF(AND(AE1093&gt;0,AE1093&lt;41),1,IF(AND(AE1093&gt;=41,AE1093&lt;56),2,IF(AND(AE1093&gt;=56,AE1093&lt;71),3,IF(AND(AE1093&gt;=71,AE1093&lt;=100),4,))))</f>
        <v/>
      </c>
      <c r="AK1093" s="99">
        <f>IF(AND(AF1093&gt;0,AF1093&lt;36),1,IF(AND(AF1093&gt;=36,AF1093&lt;51),2,IF(AND(AF1093&gt;=51,AF1093&lt;66),3,IF(AND(AF1093&gt;=66,AF1093&lt;=100),4,))))</f>
        <v/>
      </c>
      <c r="AL1093" s="100">
        <f>IF(AND(AG1093&gt;0,AG1093&lt;37),1,IF(AND(AG1093&gt;=37,AG1093&lt;58),2,IF(AND(AG1093&gt;=58,AG1093&lt;71),3,IF(AND(AG1093&gt;=71,AG1093&lt;=100),4,))))</f>
        <v/>
      </c>
      <c r="AM1093" s="101">
        <f>IF((Y1093&lt;&gt;"")*(K1093&lt;&gt;""),Y1093-K1093,"")</f>
        <v/>
      </c>
      <c r="AN1093" s="99">
        <f>IF((Z1093&lt;&gt;"")*(L1093&lt;&gt;""),Z1093-L1093,"")</f>
        <v/>
      </c>
      <c r="AO1093" s="99">
        <f>IF((AA1093&lt;&gt;"")*(M1093&lt;&gt;""),AA1093-M1093,"")</f>
        <v/>
      </c>
      <c r="AP1093" s="99">
        <f>IF((AB1093&lt;&gt;"")*(N1093&lt;&gt;""),AB1093-N1093,"")</f>
        <v/>
      </c>
      <c r="AQ1093" s="94">
        <f>IF((AC1093&lt;&gt;"")*(O1093&lt;&gt;""),AC1093-O1093,"")</f>
        <v/>
      </c>
      <c r="AR1093" s="94">
        <f>IF((AD1093&lt;&gt;"")*(P1093&lt;&gt;""),AD1093-P1093,"")</f>
        <v/>
      </c>
      <c r="AS1093" s="94">
        <f>IF((AE1093&lt;&gt;"")*(Q1093&lt;&gt;""),AE1093-Q1093,"")</f>
        <v/>
      </c>
      <c r="AT1093" s="94">
        <f>IF((AF1093&lt;&gt;"")*(R1093&lt;&gt;""),AF1093-R1093,"")</f>
        <v/>
      </c>
      <c r="AU1093" s="94">
        <f>IF((AG1093&lt;&gt;"")*(S1093&lt;&gt;""),AG1093-S1093,"")</f>
        <v/>
      </c>
      <c r="AV1093" s="99">
        <f>IF((AH1093&lt;&gt;"")*(T1093&lt;&gt;""),AH1093-T1093,"")</f>
        <v/>
      </c>
      <c r="AW1093" s="99">
        <f>IF((AI1093&lt;&gt;"")*(U1093&lt;&gt;""),AI1093-U1093,"")</f>
        <v/>
      </c>
      <c r="AX1093" s="99">
        <f>IF((AJ1093&lt;&gt;"")*(V1093&lt;&gt;""),AJ1093-V1093,"")</f>
        <v/>
      </c>
      <c r="AY1093" s="99">
        <f>IF((AK1093&lt;&gt;"")*(W1093&lt;&gt;""),AK1093-W1093,"")</f>
        <v/>
      </c>
      <c r="AZ1093" s="102">
        <f>IF((AL1093&lt;&gt;"")*(X1093&lt;&gt;""),AL1093-X1093,"")</f>
        <v/>
      </c>
      <c r="BA1093" s="50">
        <f>IFERROR(__xludf.dummyfunction("AI(""Actúa como un tutor académico y dirígete personalmente al estudiante "" &amp; I1093 &amp; "" "" &amp; J1093 &amp; "" "" &amp; G1093 &amp; "" "" &amp; H1093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AM1093 &amp; ""'. Diferencias por área: Matemáticas ("" &amp; AQ1093 &amp; ""), Ciencias Natura"&amp;"les ("" &amp; AR1093 &amp; ""), Sociales ("" &amp; AS1093 &amp; ""), Lectura Crítica ("" &amp; AT1093 &amp; "") e Inglés ("" &amp; AU1093 &amp; ""). Variación en posición: grupo ("" &amp; AN1093 &amp; ""), grado ("" &amp; AO1093 &amp; "") y media ("" &amp; AP1093 &amp; ""). Puntajes Primer Simulacro: Global "" &amp; K1093 &amp; "", Mat "" &amp; "&amp;"O4 &amp; "", Cien "" &amp; P1093 &amp; "", Soc "" &amp; Q1093 &amp; "", Lec "" &amp; R1093 &amp; "", Ing "" &amp; S1093 &amp; "". Puntajes Segundo Simulacro: Global "" &amp; Y1093 &amp; "", Mat "" &amp; AC1093 &amp; "", Cien "" &amp; AD1093 &amp; "", Soc "" &amp; AE1093 &amp; "", Lec "" &amp; AF1093 &amp; "", Ing "" &amp; AG1093 &amp; "". Escribe un mensaje motivador"&amp;" y breve (máximo 4 líneas)."")
"),"=AI(""Actúa como un tutor académico y dirígete personalmente al estudiante "" &amp; I1093 &amp; "" "" &amp; J1093 &amp; "" "" &amp; G1093 &amp; "" "" &amp; H1093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AM1093 &amp; ""'. Diferencias por área: Matemáticas ("" &amp; AQ1093 &amp; ""), Ciencias Natur"&amp;"ales ("" &amp; AR1093 &amp; ""), Sociales ("" &amp; AS1093 &amp; ""), Lectura Crítica ("" &amp; AT1093 &amp; "") e Inglés ("" &amp; AU1093 &amp; ""). Variación en posición: grupo ("" &amp; AN1093 &amp; ""), grado ("" &amp; AO1093 &amp; "") y media ("" &amp; AP1093 &amp; ""). Puntajes Primer Simulacro: Global "" &amp; K1093 &amp; "", Mat "" &amp;"&amp;" O1093 &amp; "", Cien "" &amp; P1093 &amp; "", Soc "" &amp; Q1093 &amp; "", Lec "" &amp; R1093 &amp; "", Ing "" &amp; S1093 &amp; "". Puntajes Segundo Simulacro: Global "" &amp; Y1093 &amp; "", Mat "" &amp; AC1093 &amp; "", Cien "" &amp; AD1093 &amp; "", Soc "" &amp; AE1093 &amp; "", Lec "" &amp; AF1093 &amp; "", Ing "" &amp; AG1093 &amp; "". Escribe un mensaje motivado"&amp;"r y breve (máximo 4 líneas)."")
")</f>
        <v/>
      </c>
    </row>
    <row r="1094" ht="15.75" customHeight="1" s="42">
      <c r="A1094" s="93" t="n"/>
      <c r="B1094" s="94" t="inlineStr">
        <is>
          <t>Bachillerato</t>
        </is>
      </c>
      <c r="C1094" s="94" t="n">
        <v>1005</v>
      </c>
      <c r="D1094" s="94" t="n"/>
      <c r="E1094" s="95" t="n">
        <v>1011592953</v>
      </c>
      <c r="F1094" s="96">
        <f>TRIM(G1094&amp;" "&amp;H1094&amp;" "&amp;I1094&amp;" "&amp;J1094)</f>
        <v/>
      </c>
      <c r="G1094" s="94" t="inlineStr">
        <is>
          <t>Sepulveda</t>
        </is>
      </c>
      <c r="H1094" s="94" t="inlineStr">
        <is>
          <t>Borja</t>
        </is>
      </c>
      <c r="I1094" s="94" t="inlineStr">
        <is>
          <t>Isabela</t>
        </is>
      </c>
      <c r="J1094" s="97" t="n"/>
      <c r="K1094" s="98">
        <f>IF(SUM(O1094:S1094)=0, "", ROUND(((O1094*3+P1094*3+Q1094*3+R1094*3+S1094*1)/13)*5,0))</f>
        <v/>
      </c>
      <c r="L1094" s="99">
        <f>IF(OR($C1094="",K1094=""),"",COUNTIFS($C$4:$C$1500,$C1094,K$4:K$1500,"&gt;"&amp;K1094)+1)</f>
        <v/>
      </c>
      <c r="M1094" s="99">
        <f>IF(OR($C1094="",K1094=""),"",IF(AND($C1094&gt;=1001,$C1094&lt;=1005),COUNTIFS($C$4:$C$1500,"&gt;=1001",$C$4:$C$1500,"&lt;=1005",K$4:K$1500,"&gt;"&amp;K1094)+1,IF(AND($C1094&gt;=1101,$C1094&lt;=1105),COUNTIFS($C$4:$C$1500,"&gt;=1101",$C$4:$C$1500,"&lt;=1105",K$4:K$1500,"&gt;"&amp;K1094)+1,IF(AND($C1094&gt;=901,$C1094&lt;=905),COUNTIFS($C$4:$C$1500,"&gt;=901",$C$4:$C$1500,"&lt;=905",K$4:K$1500,"&gt;"&amp;K1094)+1,IF(AND($C1094&gt;=801,$C1094&lt;=805),COUNTIFS($C$4:$C$1500,"&gt;=801",$C$4:$C$1500,"&lt;=805",K$4:K$1500,"&gt;"&amp;K1094)+1,IF(AND($C1094&gt;=701,$C1094&lt;=705),COUNTIFS($C$4:$C$1500,"&gt;=701",$C$4:$C$1500,"&lt;=705",K$4:K$1500,"&gt;"&amp;K1094)+1,IF(AND($C1094&gt;=601,$C1094&lt;=606),COUNTIFS($C$4:$C$1500,"&gt;=601",$C$4:$C$1500,"&lt;=606",K$4:K$1500,"&gt;"&amp;K1094)+1,"")))))))</f>
        <v/>
      </c>
      <c r="N1094" s="99">
        <f>IF(OR($C1094="",K1094=""),"",IF(OR(AND($C1094&gt;=1001,$C1094&lt;=1005),AND($C1094&gt;=1101,$C1094&lt;=1105)),COUNTIFS($C$4:$C$1500,"&gt;=1001",$C$4:$C$1500,"&lt;=1005",K$4:K$1500,"&gt;"&amp;K1094)+COUNTIFS($C$4:$C$1500,"&gt;=1101",$C$4:$C$1500,"&lt;=1105",K$4:K$1500,"&gt;"&amp;K1094)+1,""))</f>
        <v/>
      </c>
      <c r="O1094" s="94" t="n"/>
      <c r="P1094" s="94" t="n"/>
      <c r="Q1094" s="94" t="n"/>
      <c r="R1094" s="94" t="n"/>
      <c r="S1094" s="94" t="n"/>
      <c r="T1094" s="99">
        <f>IF(AND(O1094&gt;0,O1094&lt;36),1,IF(AND(O1094&gt;=36,O1094&lt;51),2,IF(AND(O1094&gt;=51,O1094&lt;71),3,IF(AND(O1094&gt;=71,O1094&lt;=100),4,))))</f>
        <v/>
      </c>
      <c r="U1094" s="99">
        <f>IF(AND(P1094&gt;0,P1094&lt;41),1,IF(AND(P1094&gt;=41,P1094&lt;56),2,IF(AND(P1094&gt;=56,P1094&lt;71),3,IF(AND(P1094&gt;=71,P1094&lt;=100),4,))))</f>
        <v/>
      </c>
      <c r="V1094" s="99">
        <f>IF(AND(Q1094&gt;0,Q1094&lt;41),1,IF(AND(Q1094&gt;=41,Q1094&lt;56),2,IF(AND(Q1094&gt;=56,Q1094&lt;71),3,IF(AND(Q1094&gt;=71,Q1094&lt;=100),4,))))</f>
        <v/>
      </c>
      <c r="W1094" s="99">
        <f>IF(AND(R1094&gt;0,R1094&lt;36),1,IF(AND(R1094&gt;=36,R1094&lt;51),2,IF(AND(R1094&gt;=51,R1094&lt;66),3,IF(AND(R1094&gt;=66,R1094&lt;=100),4,))))</f>
        <v/>
      </c>
      <c r="X1094" s="100">
        <f>IF(AND(S1094&gt;0,S1094&lt;37),1,IF(AND(S1094&gt;=37,S1094&lt;58),2,IF(AND(S1094&gt;=58,S1094&lt;71),3,IF(AND(S1094&gt;=71,S1094&lt;=100),4,))))</f>
        <v/>
      </c>
      <c r="Y1094" s="101">
        <f>IF(SUM(AC1094:AG1094)=0, "", ROUND(((AC1094*3+AD1094*3+AE1094*3+AF1094*3+AG1094*1)/13)*5,0))</f>
        <v/>
      </c>
      <c r="Z1094" s="99">
        <f>IF(OR($C1094="",Y1094=""),"",COUNTIFS($C$4:$C$1500,$C1094,Y$4:Y$1500,"&gt;"&amp;Y1094)+1)</f>
        <v/>
      </c>
      <c r="AA1094" s="99">
        <f>IF(OR($C1094="",Y1094=""),"",IF(AND($C1094&gt;=1001,$C1094&lt;=1005),COUNTIFS($C$4:$C$1500,"&gt;=1001",$C$4:$C$1500,"&lt;=1005",Y$4:Y$1500,"&gt;"&amp;Y1094)+1,IF(AND($C1094&gt;=1101,$C1094&lt;=1105),COUNTIFS($C$4:$C$1500,"&gt;=1101",$C$4:$C$1500,"&lt;=1105",Y$4:Y$1500,"&gt;"&amp;Y1094)+1,IF(AND($C1094&gt;=901,$C1094&lt;=905),COUNTIFS($C$4:$C$1500,"&gt;=901",$C$4:$C$1500,"&lt;=905",Y$4:Y$1500,"&gt;"&amp;Y1094)+1,IF(AND($C1094&gt;=801,$C1094&lt;=805),COUNTIFS($C$4:$C$1500,"&gt;=801",$C$4:$C$1500,"&lt;=805",Y$4:Y$1500,"&gt;"&amp;Y1094)+1,IF(AND($C1094&gt;=701,$C1094&lt;=705),COUNTIFS($C$4:$C$1500,"&gt;=701",$C$4:$C$1500,"&lt;=705",Y$4:Y$1500,"&gt;"&amp;Y1094)+1,IF(AND($C1094&gt;=601,$C1094&lt;=606),COUNTIFS($C$4:$C$1500,"&gt;=601",$C$4:$C$1500,"&lt;=606",Y$4:Y$1500,"&gt;"&amp;Y1094)+1,"")))))))</f>
        <v/>
      </c>
      <c r="AB1094" s="99">
        <f>IF(OR($C1094="",Y1094=""),"",IF(OR(AND($C1094&gt;=1001,$C1094&lt;=1005),AND($C1094&gt;=1101,$C1094&lt;=1105)),COUNTIFS($C$4:$C$1500,"&gt;=1001",$C$4:$C$1500,"&lt;=1005",Y$4:Y$1500,"&gt;"&amp;Y1094)+COUNTIFS($C$4:$C$1500,"&gt;=1101",$C$4:$C$1500,"&lt;=1105",Y$4:Y$1500,"&gt;"&amp;Y1094)+1,""))</f>
        <v/>
      </c>
      <c r="AC1094" s="94" t="n">
        <v>49.5</v>
      </c>
      <c r="AD1094" s="94" t="n">
        <v>51.21</v>
      </c>
      <c r="AE1094" s="94" t="n">
        <v>78.88</v>
      </c>
      <c r="AF1094" s="94" t="n">
        <v>65.63</v>
      </c>
      <c r="AG1094" s="94" t="n">
        <v>87.5</v>
      </c>
      <c r="AH1094" s="99">
        <f>IF(AND(AC1094&gt;0,AC1094&lt;36),1,IF(AND(AC1094&gt;=36,AC1094&lt;51),2,IF(AND(AC1094&gt;=51,AC1094&lt;71),3,IF(AND(AC1094&gt;=71,AC1094&lt;=100),4,))))</f>
        <v/>
      </c>
      <c r="AI1094" s="99">
        <f>IF(AND(AD1094&gt;0,AD1094&lt;41),1,IF(AND(AD1094&gt;=41,AD1094&lt;56),2,IF(AND(AD1094&gt;=56,AD1094&lt;71),3,IF(AND(AD1094&gt;=71,AD1094&lt;=100),4,))))</f>
        <v/>
      </c>
      <c r="AJ1094" s="99">
        <f>IF(AND(AE1094&gt;0,AE1094&lt;41),1,IF(AND(AE1094&gt;=41,AE1094&lt;56),2,IF(AND(AE1094&gt;=56,AE1094&lt;71),3,IF(AND(AE1094&gt;=71,AE1094&lt;=100),4,))))</f>
        <v/>
      </c>
      <c r="AK1094" s="99">
        <f>IF(AND(AF1094&gt;0,AF1094&lt;36),1,IF(AND(AF1094&gt;=36,AF1094&lt;51),2,IF(AND(AF1094&gt;=51,AF1094&lt;66),3,IF(AND(AF1094&gt;=66,AF1094&lt;=100),4,))))</f>
        <v/>
      </c>
      <c r="AL1094" s="100">
        <f>IF(AND(AG1094&gt;0,AG1094&lt;37),1,IF(AND(AG1094&gt;=37,AG1094&lt;58),2,IF(AND(AG1094&gt;=58,AG1094&lt;71),3,IF(AND(AG1094&gt;=71,AG1094&lt;=100),4,))))</f>
        <v/>
      </c>
      <c r="AM1094" s="101">
        <f>IF((Y1094&lt;&gt;"")*(K1094&lt;&gt;""),Y1094-K1094,"")</f>
        <v/>
      </c>
      <c r="AN1094" s="99">
        <f>IF((Z1094&lt;&gt;"")*(L1094&lt;&gt;""),Z1094-L1094,"")</f>
        <v/>
      </c>
      <c r="AO1094" s="99">
        <f>IF((AA1094&lt;&gt;"")*(M1094&lt;&gt;""),AA1094-M1094,"")</f>
        <v/>
      </c>
      <c r="AP1094" s="99">
        <f>IF((AB1094&lt;&gt;"")*(N1094&lt;&gt;""),AB1094-N1094,"")</f>
        <v/>
      </c>
      <c r="AQ1094" s="94">
        <f>IF((AC1094&lt;&gt;"")*(O1094&lt;&gt;""),AC1094-O1094,"")</f>
        <v/>
      </c>
      <c r="AR1094" s="94">
        <f>IF((AD1094&lt;&gt;"")*(P1094&lt;&gt;""),AD1094-P1094,"")</f>
        <v/>
      </c>
      <c r="AS1094" s="94">
        <f>IF((AE1094&lt;&gt;"")*(Q1094&lt;&gt;""),AE1094-Q1094,"")</f>
        <v/>
      </c>
      <c r="AT1094" s="94">
        <f>IF((AF1094&lt;&gt;"")*(R1094&lt;&gt;""),AF1094-R1094,"")</f>
        <v/>
      </c>
      <c r="AU1094" s="94">
        <f>IF((AG1094&lt;&gt;"")*(S1094&lt;&gt;""),AG1094-S1094,"")</f>
        <v/>
      </c>
      <c r="AV1094" s="99">
        <f>IF((AH1094&lt;&gt;"")*(T1094&lt;&gt;""),AH1094-T1094,"")</f>
        <v/>
      </c>
      <c r="AW1094" s="99">
        <f>IF((AI1094&lt;&gt;"")*(U1094&lt;&gt;""),AI1094-U1094,"")</f>
        <v/>
      </c>
      <c r="AX1094" s="99">
        <f>IF((AJ1094&lt;&gt;"")*(V1094&lt;&gt;""),AJ1094-V1094,"")</f>
        <v/>
      </c>
      <c r="AY1094" s="99">
        <f>IF((AK1094&lt;&gt;"")*(W1094&lt;&gt;""),AK1094-W1094,"")</f>
        <v/>
      </c>
      <c r="AZ1094" s="102">
        <f>IF((AL1094&lt;&gt;"")*(X1094&lt;&gt;""),AL1094-X1094,"")</f>
        <v/>
      </c>
      <c r="BA1094" s="50">
        <f>IFERROR(__xludf.dummyfunction("AI(""Actúa como un tutor académico y dirígete personalmente al estudiante "" &amp; I1094 &amp; "" "" &amp; J1094 &amp; "" "" &amp; G1094 &amp; "" "" &amp; H1094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AM1094 &amp; ""'. Diferencias por área: Matemáticas ("" &amp; AQ1094 &amp; ""), Ciencias Natura"&amp;"les ("" &amp; AR1094 &amp; ""), Sociales ("" &amp; AS1094 &amp; ""), Lectura Crítica ("" &amp; AT1094 &amp; "") e Inglés ("" &amp; AU1094 &amp; ""). Variación en posición: grupo ("" &amp; AN1094 &amp; ""), grado ("" &amp; AO1094 &amp; "") y media ("" &amp; AP1094 &amp; ""). Puntajes Primer Simulacro: Global "" &amp; K1094 &amp; "", Mat "" &amp; "&amp;"O4 &amp; "", Cien "" &amp; P1094 &amp; "", Soc "" &amp; Q1094 &amp; "", Lec "" &amp; R1094 &amp; "", Ing "" &amp; S1094 &amp; "". Puntajes Segundo Simulacro: Global "" &amp; Y1094 &amp; "", Mat "" &amp; AC1094 &amp; "", Cien "" &amp; AD1094 &amp; "", Soc "" &amp; AE1094 &amp; "", Lec "" &amp; AF1094 &amp; "", Ing "" &amp; AG1094 &amp; "". Escribe un mensaje motivador"&amp;" y breve (máximo 4 líneas)."")
"),"=AI(""Actúa como un tutor académico y dirígete personalmente al estudiante "" &amp; I1094 &amp; "" "" &amp; J1094 &amp; "" "" &amp; G1094 &amp; "" "" &amp; H1094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AM1094 &amp; ""'. Diferencias por área: Matemáticas ("" &amp; AQ1094 &amp; ""), Ciencias Natur"&amp;"ales ("" &amp; AR1094 &amp; ""), Sociales ("" &amp; AS1094 &amp; ""), Lectura Crítica ("" &amp; AT1094 &amp; "") e Inglés ("" &amp; AU1094 &amp; ""). Variación en posición: grupo ("" &amp; AN1094 &amp; ""), grado ("" &amp; AO1094 &amp; "") y media ("" &amp; AP1094 &amp; ""). Puntajes Primer Simulacro: Global "" &amp; K1094 &amp; "", Mat "" &amp;"&amp;" O1094 &amp; "", Cien "" &amp; P1094 &amp; "", Soc "" &amp; Q1094 &amp; "", Lec "" &amp; R1094 &amp; "", Ing "" &amp; S1094 &amp; "". Puntajes Segundo Simulacro: Global "" &amp; Y1094 &amp; "", Mat "" &amp; AC1094 &amp; "", Cien "" &amp; AD1094 &amp; "", Soc "" &amp; AE1094 &amp; "", Lec "" &amp; AF1094 &amp; "", Ing "" &amp; AG1094 &amp; "". Escribe un mensaje motivado"&amp;"r y breve (máximo 4 líneas)."")
")</f>
        <v/>
      </c>
    </row>
    <row r="1095" ht="15.75" customHeight="1" s="42">
      <c r="A1095" s="93" t="n"/>
      <c r="B1095" s="94" t="inlineStr">
        <is>
          <t>Bachillerato</t>
        </is>
      </c>
      <c r="C1095" s="94" t="inlineStr">
        <is>
          <t>CM9</t>
        </is>
      </c>
      <c r="D1095" s="94" t="n"/>
      <c r="E1095" s="95" t="n"/>
      <c r="F1095" s="96">
        <f>TRIM(G1095&amp;" "&amp;H1095&amp;" "&amp;I1095&amp;" "&amp;J1095)</f>
        <v/>
      </c>
      <c r="G1095" s="94" t="inlineStr">
        <is>
          <t>Higuita</t>
        </is>
      </c>
      <c r="H1095" s="94" t="inlineStr">
        <is>
          <t>Tangarife</t>
        </is>
      </c>
      <c r="I1095" s="94" t="inlineStr">
        <is>
          <t>Miguel</t>
        </is>
      </c>
      <c r="J1095" s="97" t="inlineStr">
        <is>
          <t>Angel</t>
        </is>
      </c>
      <c r="K1095" s="98">
        <f>IF(SUM(O1095:S1095)=0, "", ROUND(((O1095*3+P1095*3+Q1095*3+R1095*3+S1095*1)/13)*5,0))</f>
        <v/>
      </c>
      <c r="L1095" s="99">
        <f>IF(OR($C1095="",K1095=""),"",COUNTIFS($C$4:$C$1500,$C1095,K$4:K$1500,"&gt;"&amp;K1095)+1)</f>
        <v/>
      </c>
      <c r="M1095" s="99">
        <f>IF(OR($C1095="",K1095=""),"",IF(AND($C1095&gt;=1001,$C1095&lt;=1005),COUNTIFS($C$4:$C$1500,"&gt;=1001",$C$4:$C$1500,"&lt;=1005",K$4:K$1500,"&gt;"&amp;K1095)+1,IF(AND($C1095&gt;=1101,$C1095&lt;=1105),COUNTIFS($C$4:$C$1500,"&gt;=1101",$C$4:$C$1500,"&lt;=1105",K$4:K$1500,"&gt;"&amp;K1095)+1,IF(AND($C1095&gt;=901,$C1095&lt;=905),COUNTIFS($C$4:$C$1500,"&gt;=901",$C$4:$C$1500,"&lt;=905",K$4:K$1500,"&gt;"&amp;K1095)+1,IF(AND($C1095&gt;=801,$C1095&lt;=805),COUNTIFS($C$4:$C$1500,"&gt;=801",$C$4:$C$1500,"&lt;=805",K$4:K$1500,"&gt;"&amp;K1095)+1,IF(AND($C1095&gt;=701,$C1095&lt;=705),COUNTIFS($C$4:$C$1500,"&gt;=701",$C$4:$C$1500,"&lt;=705",K$4:K$1500,"&gt;"&amp;K1095)+1,IF(AND($C1095&gt;=601,$C1095&lt;=606),COUNTIFS($C$4:$C$1500,"&gt;=601",$C$4:$C$1500,"&lt;=606",K$4:K$1500,"&gt;"&amp;K1095)+1,"")))))))</f>
        <v/>
      </c>
      <c r="N1095" s="99">
        <f>IF(OR($C1095="",K1095=""),"",IF(OR(AND($C1095&gt;=1001,$C1095&lt;=1005),AND($C1095&gt;=1101,$C1095&lt;=1105)),COUNTIFS($C$4:$C$1500,"&gt;=1001",$C$4:$C$1500,"&lt;=1005",K$4:K$1500,"&gt;"&amp;K1095)+COUNTIFS($C$4:$C$1500,"&gt;=1101",$C$4:$C$1500,"&lt;=1105",K$4:K$1500,"&gt;"&amp;K1095)+1,""))</f>
        <v/>
      </c>
      <c r="O1095" s="94" t="n"/>
      <c r="P1095" s="94" t="n"/>
      <c r="Q1095" s="94" t="n"/>
      <c r="R1095" s="94" t="n"/>
      <c r="S1095" s="94" t="n"/>
      <c r="T1095" s="99">
        <f>IF(AND(O1095&gt;0,O1095&lt;36),1,IF(AND(O1095&gt;=36,O1095&lt;51),2,IF(AND(O1095&gt;=51,O1095&lt;71),3,IF(AND(O1095&gt;=71,O1095&lt;=100),4,))))</f>
        <v/>
      </c>
      <c r="U1095" s="99">
        <f>IF(AND(P1095&gt;0,P1095&lt;41),1,IF(AND(P1095&gt;=41,P1095&lt;56),2,IF(AND(P1095&gt;=56,P1095&lt;71),3,IF(AND(P1095&gt;=71,P1095&lt;=100),4,))))</f>
        <v/>
      </c>
      <c r="V1095" s="99">
        <f>IF(AND(Q1095&gt;0,Q1095&lt;41),1,IF(AND(Q1095&gt;=41,Q1095&lt;56),2,IF(AND(Q1095&gt;=56,Q1095&lt;71),3,IF(AND(Q1095&gt;=71,Q1095&lt;=100),4,))))</f>
        <v/>
      </c>
      <c r="W1095" s="99">
        <f>IF(AND(R1095&gt;0,R1095&lt;36),1,IF(AND(R1095&gt;=36,R1095&lt;51),2,IF(AND(R1095&gt;=51,R1095&lt;66),3,IF(AND(R1095&gt;=66,R1095&lt;=100),4,))))</f>
        <v/>
      </c>
      <c r="X1095" s="100">
        <f>IF(AND(S1095&gt;0,S1095&lt;37),1,IF(AND(S1095&gt;=37,S1095&lt;58),2,IF(AND(S1095&gt;=58,S1095&lt;71),3,IF(AND(S1095&gt;=71,S1095&lt;=100),4,))))</f>
        <v/>
      </c>
      <c r="Y1095" s="101">
        <f>IF(SUM(AC1095:AG1095)=0, "", ROUND(((AC1095*3+AD1095*3+AE1095*3+AF1095*3+AG1095*1)/13)*5,0))</f>
        <v/>
      </c>
      <c r="Z1095" s="99">
        <f>IF(OR($C1095="",Y1095=""),"",COUNTIFS($C$4:$C$1500,$C1095,Y$4:Y$1500,"&gt;"&amp;Y1095)+1)</f>
        <v/>
      </c>
      <c r="AA1095" s="99">
        <f>IF(OR($C1095="",Y1095=""),"",IF(AND($C1095&gt;=1001,$C1095&lt;=1005),COUNTIFS($C$4:$C$1500,"&gt;=1001",$C$4:$C$1500,"&lt;=1005",Y$4:Y$1500,"&gt;"&amp;Y1095)+1,IF(AND($C1095&gt;=1101,$C1095&lt;=1105),COUNTIFS($C$4:$C$1500,"&gt;=1101",$C$4:$C$1500,"&lt;=1105",Y$4:Y$1500,"&gt;"&amp;Y1095)+1,IF(AND($C1095&gt;=901,$C1095&lt;=905),COUNTIFS($C$4:$C$1500,"&gt;=901",$C$4:$C$1500,"&lt;=905",Y$4:Y$1500,"&gt;"&amp;Y1095)+1,IF(AND($C1095&gt;=801,$C1095&lt;=805),COUNTIFS($C$4:$C$1500,"&gt;=801",$C$4:$C$1500,"&lt;=805",Y$4:Y$1500,"&gt;"&amp;Y1095)+1,IF(AND($C1095&gt;=701,$C1095&lt;=705),COUNTIFS($C$4:$C$1500,"&gt;=701",$C$4:$C$1500,"&lt;=705",Y$4:Y$1500,"&gt;"&amp;Y1095)+1,IF(AND($C1095&gt;=601,$C1095&lt;=606),COUNTIFS($C$4:$C$1500,"&gt;=601",$C$4:$C$1500,"&lt;=606",Y$4:Y$1500,"&gt;"&amp;Y1095)+1,"")))))))</f>
        <v/>
      </c>
      <c r="AB1095" s="99">
        <f>IF(OR($C1095="",Y1095=""),"",IF(OR(AND($C1095&gt;=1001,$C1095&lt;=1005),AND($C1095&gt;=1101,$C1095&lt;=1105)),COUNTIFS($C$4:$C$1500,"&gt;=1001",$C$4:$C$1500,"&lt;=1005",Y$4:Y$1500,"&gt;"&amp;Y1095)+COUNTIFS($C$4:$C$1500,"&gt;=1101",$C$4:$C$1500,"&lt;=1105",Y$4:Y$1500,"&gt;"&amp;Y1095)+1,""))</f>
        <v/>
      </c>
      <c r="AC1095" s="94" t="n">
        <v>66.75</v>
      </c>
      <c r="AD1095" s="94" t="n">
        <v>84.7</v>
      </c>
      <c r="AE1095" s="94" t="n">
        <v>98.88</v>
      </c>
      <c r="AF1095" s="94" t="n">
        <v>75</v>
      </c>
      <c r="AG1095" s="94" t="n">
        <v>85</v>
      </c>
      <c r="AH1095" s="99">
        <f>IF(AND(AC1095&gt;0,AC1095&lt;36),1,IF(AND(AC1095&gt;=36,AC1095&lt;51),2,IF(AND(AC1095&gt;=51,AC1095&lt;71),3,IF(AND(AC1095&gt;=71,AC1095&lt;=100),4,))))</f>
        <v/>
      </c>
      <c r="AI1095" s="99">
        <f>IF(AND(AD1095&gt;0,AD1095&lt;41),1,IF(AND(AD1095&gt;=41,AD1095&lt;56),2,IF(AND(AD1095&gt;=56,AD1095&lt;71),3,IF(AND(AD1095&gt;=71,AD1095&lt;=100),4,))))</f>
        <v/>
      </c>
      <c r="AJ1095" s="99">
        <f>IF(AND(AE1095&gt;0,AE1095&lt;41),1,IF(AND(AE1095&gt;=41,AE1095&lt;56),2,IF(AND(AE1095&gt;=56,AE1095&lt;71),3,IF(AND(AE1095&gt;=71,AE1095&lt;=100),4,))))</f>
        <v/>
      </c>
      <c r="AK1095" s="99">
        <f>IF(AND(AF1095&gt;0,AF1095&lt;36),1,IF(AND(AF1095&gt;=36,AF1095&lt;51),2,IF(AND(AF1095&gt;=51,AF1095&lt;66),3,IF(AND(AF1095&gt;=66,AF1095&lt;=100),4,))))</f>
        <v/>
      </c>
      <c r="AL1095" s="100">
        <f>IF(AND(AG1095&gt;0,AG1095&lt;37),1,IF(AND(AG1095&gt;=37,AG1095&lt;58),2,IF(AND(AG1095&gt;=58,AG1095&lt;71),3,IF(AND(AG1095&gt;=71,AG1095&lt;=100),4,))))</f>
        <v/>
      </c>
      <c r="AM1095" s="101">
        <f>IF((Y1095&lt;&gt;"")*(K1095&lt;&gt;""),Y1095-K1095,"")</f>
        <v/>
      </c>
      <c r="AN1095" s="99">
        <f>IF((Z1095&lt;&gt;"")*(L1095&lt;&gt;""),Z1095-L1095,"")</f>
        <v/>
      </c>
      <c r="AO1095" s="99">
        <f>IF((AA1095&lt;&gt;"")*(M1095&lt;&gt;""),AA1095-M1095,"")</f>
        <v/>
      </c>
      <c r="AP1095" s="99">
        <f>IF((AB1095&lt;&gt;"")*(N1095&lt;&gt;""),AB1095-N1095,"")</f>
        <v/>
      </c>
      <c r="AQ1095" s="94">
        <f>IF((AC1095&lt;&gt;"")*(O1095&lt;&gt;""),AC1095-O1095,"")</f>
        <v/>
      </c>
      <c r="AR1095" s="94">
        <f>IF((AD1095&lt;&gt;"")*(P1095&lt;&gt;""),AD1095-P1095,"")</f>
        <v/>
      </c>
      <c r="AS1095" s="94">
        <f>IF((AE1095&lt;&gt;"")*(Q1095&lt;&gt;""),AE1095-Q1095,"")</f>
        <v/>
      </c>
      <c r="AT1095" s="94">
        <f>IF((AF1095&lt;&gt;"")*(R1095&lt;&gt;""),AF1095-R1095,"")</f>
        <v/>
      </c>
      <c r="AU1095" s="94">
        <f>IF((AG1095&lt;&gt;"")*(S1095&lt;&gt;""),AG1095-S1095,"")</f>
        <v/>
      </c>
      <c r="AV1095" s="99">
        <f>IF((AH1095&lt;&gt;"")*(T1095&lt;&gt;""),AH1095-T1095,"")</f>
        <v/>
      </c>
      <c r="AW1095" s="99">
        <f>IF((AI1095&lt;&gt;"")*(U1095&lt;&gt;""),AI1095-U1095,"")</f>
        <v/>
      </c>
      <c r="AX1095" s="99">
        <f>IF((AJ1095&lt;&gt;"")*(V1095&lt;&gt;""),AJ1095-V1095,"")</f>
        <v/>
      </c>
      <c r="AY1095" s="99">
        <f>IF((AK1095&lt;&gt;"")*(W1095&lt;&gt;""),AK1095-W1095,"")</f>
        <v/>
      </c>
      <c r="AZ1095" s="102">
        <f>IF((AL1095&lt;&gt;"")*(X1095&lt;&gt;""),AL1095-X1095,"")</f>
        <v/>
      </c>
      <c r="BA1095" s="50">
        <f>IFERROR(__xludf.dummyfunction("AI(""Actúa como un tutor académico y dirígete personalmente al estudiante "" &amp; I1095 &amp; "" "" &amp; J1095 &amp; "" "" &amp; G1095 &amp; "" "" &amp; H1095 &amp; "" hablándole en segunda persona (tú). INSTRUCCIÓN VITAL: A continuación te daré un dato llamado 'Diferencia Global'. Si ese dato es"&amp;"tá vacío o no es un número, significa que el estudiante solo presentó un simulacro; en ese caso, NO hagas comparativos ni hables de evolución, solo redacta un mensaje motivador destacando sus fortalezas y áreas a mejorar basándote en los puntajes del simu"&amp;"lacro que sí presentó. Si la 'Diferencia Global' sí tiene un número, analiza su evolución y su avance o retroceso en el ranking. DATOS DEL ESTUDIANTE -&gt; Diferencia Global: '"" &amp; AM1095 &amp; ""'. Diferencias por área: Matemáticas ("" &amp; AQ1095 &amp; ""), Ciencias Natura"&amp;"les ("" &amp; AR1095 &amp; ""), Sociales ("" &amp; AS1095 &amp; ""), Lectura Crítica ("" &amp; AT1095 &amp; "") e Inglés ("" &amp; AU1095 &amp; ""). Variación en posición: grupo ("" &amp; AN1095 &amp; ""), grado ("" &amp; AO1095 &amp; "") y media ("" &amp; AP1095 &amp; ""). Puntajes Primer Simulacro: Global "" &amp; K1095 &amp; "", Mat "" &amp; "&amp;"O4 &amp; "", Cien "" &amp; P1095 &amp; "", Soc "" &amp; Q1095 &amp; "", Lec "" &amp; R1095 &amp; "", Ing "" &amp; S1095 &amp; "". Puntajes Segundo Simulacro: Global "" &amp; Y1095 &amp; "", Mat "" &amp; AC1095 &amp; "", Cien "" &amp; AD1095 &amp; "", Soc "" &amp; AE1095 &amp; "", Lec "" &amp; AF1095 &amp; "", Ing "" &amp; AG1095 &amp; "". Escribe un mensaje motivador"&amp;" y breve (máximo 4 líneas)."")
"),"=AI(""Actúa como un tutor académico y dirígete personalmente al estudiante "" &amp; I1095 &amp; "" "" &amp; J1095 &amp; "" "" &amp; G1095 &amp; "" "" &amp; H1095 &amp; "" hablándole en segunda persona (tú). INSTRUCCIÓN VITAL: A continuación te daré un dato llamado 'Diferencia Global'. Si ese dato e"&amp;"stá vacío o no es un número, significa que el estudiante solo presentó un simulacro; en ese caso, NO hagas comparativos ni hables de evolución, solo redacta un mensaje motivador destacando sus fortalezas y áreas a mejorar basándote en los puntajes del sim"&amp;"ulacro que sí presentó. Si la 'Diferencia Global' sí tiene un número, analiza su evolución y su avance o retroceso en el ranking. DATOS DEL ESTUDIANTE -&gt; Diferencia Global: '"" &amp; AM1095 &amp; ""'. Diferencias por área: Matemáticas ("" &amp; AQ1095 &amp; ""), Ciencias Natur"&amp;"ales ("" &amp; AR1095 &amp; ""), Sociales ("" &amp; AS1095 &amp; ""), Lectura Crítica ("" &amp; AT1095 &amp; "") e Inglés ("" &amp; AU1095 &amp; ""). Variación en posición: grupo ("" &amp; AN1095 &amp; ""), grado ("" &amp; AO1095 &amp; "") y media ("" &amp; AP1095 &amp; ""). Puntajes Primer Simulacro: Global "" &amp; K1095 &amp; "", Mat "" &amp;"&amp;" O1095 &amp; "", Cien "" &amp; P1095 &amp; "", Soc "" &amp; Q1095 &amp; "", Lec "" &amp; R1095 &amp; "", Ing "" &amp; S1095 &amp; "". Puntajes Segundo Simulacro: Global "" &amp; Y1095 &amp; "", Mat "" &amp; AC1095 &amp; "", Cien "" &amp; AD1095 &amp; "", Soc "" &amp; AE1095 &amp; "", Lec "" &amp; AF1095 &amp; "", Ing "" &amp; AG1095 &amp; "". Escribe un mensaje motivado"&amp;"r y breve (máximo 4 líneas)."")
")</f>
        <v/>
      </c>
    </row>
    <row r="1096" ht="15.75" customHeight="1" s="42"/>
    <row r="1097" ht="15.75" customHeight="1" s="42"/>
    <row r="1098" ht="15.75" customHeight="1" s="42"/>
    <row r="1099" ht="15.75" customHeight="1" s="42"/>
    <row r="1100" ht="15.75" customHeight="1" s="42"/>
    <row r="1101" ht="15.75" customHeight="1" s="42"/>
    <row r="1102" ht="15.75" customHeight="1" s="42"/>
    <row r="1103" ht="15.75" customHeight="1" s="42"/>
    <row r="1104" ht="15.75" customHeight="1" s="42"/>
    <row r="1105" ht="15.75" customHeight="1" s="42"/>
  </sheetData>
  <autoFilter ref="A3:BM1104">
    <sortState ref="A4:BA1105">
      <sortCondition ref="A4:A1105" customList=""/>
    </sortState>
  </autoFilter>
  <mergeCells count="13">
    <mergeCell ref="AM2:AU2"/>
    <mergeCell ref="K2:S2"/>
    <mergeCell ref="Y2:AG2"/>
    <mergeCell ref="AM1:AZ1"/>
    <mergeCell ref="AH2:AL2"/>
    <mergeCell ref="BB2:BG2"/>
    <mergeCell ref="T2:X2"/>
    <mergeCell ref="AV2:AZ2"/>
    <mergeCell ref="K1:X1"/>
    <mergeCell ref="A2:J2"/>
    <mergeCell ref="BI1:BL1"/>
    <mergeCell ref="Y1:AL1"/>
    <mergeCell ref="BB1:BH1"/>
  </mergeCells>
  <dataValidations count="5">
    <dataValidation sqref="BC881:BG1007" showDropDown="0" showInputMessage="0" showErrorMessage="1" allowBlank="1" errorTitle="Puntaje por área" error="Ingresa un puntaje entre 0 y 100." type="decimal" operator="between">
      <formula1>0</formula1>
      <formula2>100</formula2>
    </dataValidation>
    <dataValidation sqref="BI881:BK1007" showDropDown="0" showInputMessage="0" showErrorMessage="1" allowBlank="1" errorTitle="Asistencia" error="Elige Sí o No." type="list">
      <formula1>"Sí,No"</formula1>
    </dataValidation>
    <dataValidation sqref="BC1035:BG1035" showDropDown="0" showInputMessage="0" showErrorMessage="1" allowBlank="1" errorTitle="Puntaje por área" error="Ingresa un puntaje entre 0 y 100." type="decimal" operator="between">
      <formula1>0</formula1>
      <formula2>100</formula2>
    </dataValidation>
    <dataValidation sqref="BI1035:BK1035" showDropDown="0" showInputMessage="0" showErrorMessage="1" allowBlank="1" errorTitle="Asistencia" error="Elige Sí o No." type="list">
      <formula1>"Sí,No"</formula1>
    </dataValidation>
    <dataValidation sqref="BM4:BM1095" showDropDown="0" showInputMessage="0" showErrorMessage="1" allowBlank="1" errorTitle="Posible promoción" error="Elige Sí o No." type="list">
      <formula1>"Sí,No"</formula1>
    </dataValidation>
  </dataValidation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9"/>
  <sheetViews>
    <sheetView workbookViewId="0">
      <selection activeCell="A1" sqref="A1"/>
    </sheetView>
  </sheetViews>
  <sheetFormatPr baseColWidth="8" defaultRowHeight="15"/>
  <cols>
    <col width="28" customWidth="1" style="42" min="2" max="2"/>
    <col width="38" customWidth="1" style="42" min="3" max="3"/>
    <col width="110" customWidth="1" style="42" min="4" max="4"/>
  </cols>
  <sheetData>
    <row r="1">
      <c r="A1" s="41" t="inlineStr">
        <is>
          <t>Simulacro</t>
        </is>
      </c>
      <c r="B1" s="41" t="inlineStr">
        <is>
          <t>Tipo</t>
        </is>
      </c>
      <c r="C1" s="41" t="inlineStr">
        <is>
          <t>Archivo</t>
        </is>
      </c>
      <c r="D1" s="41" t="inlineStr">
        <is>
          <t>Detalle</t>
        </is>
      </c>
    </row>
    <row r="2">
      <c r="A2" s="41" t="inlineStr">
        <is>
          <t>Sim 2</t>
        </is>
      </c>
      <c r="B2" s="41" t="inlineStr">
        <is>
          <t>resumen</t>
        </is>
      </c>
      <c r="C2" s="41" t="inlineStr"/>
      <c r="D2" s="41" t="inlineStr">
        <is>
          <t>estudiantes leídos: 996</t>
        </is>
      </c>
    </row>
    <row r="3">
      <c r="A3" s="41" t="inlineStr">
        <is>
          <t>Sim 2</t>
        </is>
      </c>
      <c r="B3" s="41" t="inlineStr">
        <is>
          <t>resumen</t>
        </is>
      </c>
      <c r="C3" s="41" t="inlineStr"/>
      <c r="D3" s="41" t="inlineStr">
        <is>
          <t>filas nuevas en Comparativo: 60</t>
        </is>
      </c>
    </row>
    <row r="4">
      <c r="A4" s="41" t="inlineStr">
        <is>
          <t>Sim 2</t>
        </is>
      </c>
      <c r="B4" s="41" t="inlineStr">
        <is>
          <t>resumen</t>
        </is>
      </c>
      <c r="C4" s="41" t="inlineStr"/>
      <c r="D4" s="41" t="inlineStr">
        <is>
          <t>filas actualizadas: 936</t>
        </is>
      </c>
    </row>
    <row r="5">
      <c r="A5" s="41" t="inlineStr">
        <is>
          <t>Sim 2</t>
        </is>
      </c>
      <c r="B5" s="41" t="inlineStr">
        <is>
          <t>resumen</t>
        </is>
      </c>
      <c r="C5" s="41" t="inlineStr"/>
      <c r="D5" s="41" t="inlineStr">
        <is>
          <t>excepciones: 170</t>
        </is>
      </c>
    </row>
    <row r="6">
      <c r="A6" s="41" t="inlineStr">
        <is>
          <t>Sim 2</t>
        </is>
      </c>
      <c r="B6" s="41" t="inlineStr">
        <is>
          <t>individual_repetido</t>
        </is>
      </c>
      <c r="C6" s="41" t="inlineStr">
        <is>
          <t>10º2- Informe Individual - I.E SAN LUIS GONZAGA-PIAR 10º PRUEBA 8º.pdf</t>
        </is>
      </c>
      <c r="D6" s="41" t="inlineStr">
        <is>
          <t>VILLA SERNA VALENTINA (10°2) también en 10°2-Informe Individual - I.E SAN LUIS GONZAGA.pdf; se usa el informe grupal</t>
        </is>
      </c>
    </row>
    <row r="7">
      <c r="A7" s="41" t="inlineStr">
        <is>
          <t>Sim 2</t>
        </is>
      </c>
      <c r="B7" s="41" t="inlineStr">
        <is>
          <t>rango_ampliado</t>
        </is>
      </c>
      <c r="C7" s="41" t="inlineStr">
        <is>
          <t>9º5-Informe General Grupal - I.E SAN LUIS GONZAGA.pdf</t>
        </is>
      </c>
      <c r="D7" s="41" t="inlineStr">
        <is>
          <t>Grupo 905 fuera del rango 901-904 de grado 9; se amplió el rango en las fórmulas de posición</t>
        </is>
      </c>
    </row>
    <row r="8">
      <c r="A8" s="41" t="inlineStr">
        <is>
          <t>Sim 2</t>
        </is>
      </c>
      <c r="B8" s="41" t="inlineStr">
        <is>
          <t>coincidencia_aproximada</t>
        </is>
      </c>
      <c r="C8" s="41" t="inlineStr">
        <is>
          <t>6°1-Informe General Grupal - I.E SAN LUIS GONZAGA.pdf</t>
        </is>
      </c>
      <c r="D8" s="41" t="inlineStr">
        <is>
          <t>ALCARAZ SILVA CRISTHIAN KAMILO (6°1) ≈ fila 7 'ALCARAZ CRISTIAN KAMILO SILVA' (0.98); revise y use 'alias' o 'separar'</t>
        </is>
      </c>
    </row>
    <row r="9">
      <c r="A9" s="41" t="inlineStr">
        <is>
          <t>Sim 2</t>
        </is>
      </c>
      <c r="B9" s="41" t="inlineStr">
        <is>
          <t>cambio_de_grupo</t>
        </is>
      </c>
      <c r="C9" s="41" t="inlineStr">
        <is>
          <t>6°1-Informe General Grupal - I.E SAN LUIS GONZAGA.pdf</t>
        </is>
      </c>
      <c r="D9" s="41" t="inlineStr">
        <is>
          <t>MARIMON CALDERIN ANGEL DAVID: 605 en el Primer Simulacro → 601 en el Segundo; el Comparativo queda con 601</t>
        </is>
      </c>
    </row>
    <row r="10">
      <c r="A10" s="41" t="inlineStr">
        <is>
          <t>Sim 2</t>
        </is>
      </c>
      <c r="B10" s="41" t="inlineStr">
        <is>
          <t>cambio_de_grupo</t>
        </is>
      </c>
      <c r="C10" s="41" t="inlineStr">
        <is>
          <t>6°1-Informe General Grupal - I.E SAN LUIS GONZAGA.pdf</t>
        </is>
      </c>
      <c r="D10" s="41" t="inlineStr">
        <is>
          <t>MESA VARGAS MATHIAS: 605 en el Primer Simulacro → 601 en el Segundo; el Comparativo queda con 601</t>
        </is>
      </c>
    </row>
    <row r="11">
      <c r="A11" s="41" t="inlineStr">
        <is>
          <t>Sim 2</t>
        </is>
      </c>
      <c r="B11" s="41" t="inlineStr">
        <is>
          <t>coincidencia_aproximada</t>
        </is>
      </c>
      <c r="C11" s="41" t="inlineStr">
        <is>
          <t>6°1-Informe General Grupal - I.E SAN LUIS GONZAGA.pdf</t>
        </is>
      </c>
      <c r="D11" s="41" t="inlineStr">
        <is>
          <t>MOLINA CANO MATIAS (6°1) ≈ fila 24 'CANO MATHIAS MOLINA' (0.97); revise y use 'alias' o 'separar'</t>
        </is>
      </c>
    </row>
    <row r="12">
      <c r="A12" s="41" t="inlineStr">
        <is>
          <t>Sim 2</t>
        </is>
      </c>
      <c r="B12" s="41" t="inlineStr">
        <is>
          <t>coincidencia_aproximada</t>
        </is>
      </c>
      <c r="C12" s="41" t="inlineStr">
        <is>
          <t>6°1-Informe General Grupal - I.E SAN LUIS GONZAGA.pdf</t>
        </is>
      </c>
      <c r="D12" s="41" t="inlineStr">
        <is>
          <t>ROJAS PALACIO MARIA ISABELA (6°1) ≈ fila 31 'ISABEL MARIA PALACIOS ROJAS' (0.96); revise y use 'alias' o 'separar'</t>
        </is>
      </c>
    </row>
    <row r="13">
      <c r="A13" s="41" t="inlineStr">
        <is>
          <t>Sim 2</t>
        </is>
      </c>
      <c r="B13" s="41" t="inlineStr">
        <is>
          <t>coincidencia_aproximada</t>
        </is>
      </c>
      <c r="C13" s="41" t="inlineStr">
        <is>
          <t>6°1-Informe General Grupal - I.E SAN LUIS GONZAGA.pdf</t>
        </is>
      </c>
      <c r="D13" s="41" t="inlineStr">
        <is>
          <t>URREGO LOPERA JUAN JOSEE (6°1) ≈ fila 36 'JOSE JUAN LOPERA URREGO' (0.98); revise y use 'alias' o 'separar'</t>
        </is>
      </c>
    </row>
    <row r="14">
      <c r="A14" s="41" t="inlineStr">
        <is>
          <t>Sim 2</t>
        </is>
      </c>
      <c r="B14" s="41" t="inlineStr">
        <is>
          <t>coincidencia_aproximada</t>
        </is>
      </c>
      <c r="C14" s="41" t="inlineStr">
        <is>
          <t>6°1-Informe General Grupal - I.E SAN LUIS GONZAGA.pdf</t>
        </is>
      </c>
      <c r="D14" s="41" t="inlineStr">
        <is>
          <t>VIDALES LOPEZ BREYNER ALEXIS (6°1) ≈ fila 38 'ALEXIS BREINER LOPEZ VIDALES' (0.96); revise y use 'alias' o 'separar'</t>
        </is>
      </c>
    </row>
    <row r="15">
      <c r="A15" s="41" t="inlineStr">
        <is>
          <t>Sim 2</t>
        </is>
      </c>
      <c r="B15" s="41" t="inlineStr">
        <is>
          <t>coincidencia_aproximada</t>
        </is>
      </c>
      <c r="C15" s="41" t="inlineStr">
        <is>
          <t>6°2-Informe General Grupal - I.E SAN LUIS GONZAGA.pdf</t>
        </is>
      </c>
      <c r="D15" s="41" t="inlineStr">
        <is>
          <t>CARRASQUILLA DIAZ EMMANUEL (6°2) ≈ fila 83 'CARRASQUILLA DIAZ EMANUEL' (0.98); revise y use 'alias' o 'separar'</t>
        </is>
      </c>
    </row>
    <row r="16">
      <c r="A16" s="41" t="inlineStr">
        <is>
          <t>Sim 2</t>
        </is>
      </c>
      <c r="B16" s="41" t="inlineStr">
        <is>
          <t>cambio_de_grupo</t>
        </is>
      </c>
      <c r="C16" s="41" t="inlineStr">
        <is>
          <t>6°2-Informe General Grupal - I.E SAN LUIS GONZAGA.pdf</t>
        </is>
      </c>
      <c r="D16" s="41" t="inlineStr">
        <is>
          <t>CARRASQUILLA DIAZ EMMANUEL: 603 en el Primer Simulacro → 602 en el Segundo; el Comparativo queda con 602</t>
        </is>
      </c>
    </row>
    <row r="17">
      <c r="A17" s="41" t="inlineStr">
        <is>
          <t>Sim 2</t>
        </is>
      </c>
      <c r="B17" s="41" t="inlineStr">
        <is>
          <t>cambio_de_grupo</t>
        </is>
      </c>
      <c r="C17" s="41" t="inlineStr">
        <is>
          <t>6°2-Informe General Grupal - I.E SAN LUIS GONZAGA.pdf</t>
        </is>
      </c>
      <c r="D17" s="41" t="inlineStr">
        <is>
          <t>CARVAJAL RODRIGUEZ SARAY: 601 en el Primer Simulacro → 602 en el Segundo; el Comparativo queda con 602</t>
        </is>
      </c>
    </row>
    <row r="18">
      <c r="A18" s="41" t="inlineStr">
        <is>
          <t>Sim 2</t>
        </is>
      </c>
      <c r="B18" s="41" t="inlineStr">
        <is>
          <t>coincidencia_aproximada</t>
        </is>
      </c>
      <c r="C18" s="41" t="inlineStr">
        <is>
          <t>6º1 Informe Individual - ORTIZ MORENO JERONIMO.pdf</t>
        </is>
      </c>
      <c r="D18" s="41" t="inlineStr">
        <is>
          <t>ORTIZ MORENO JERONIMO (6°2) ≈ fila 68 'GERONIMO MORENO ORTIZ' (0.95); revise y use 'alias' o 'separar'</t>
        </is>
      </c>
    </row>
    <row r="19">
      <c r="A19" s="41" t="inlineStr">
        <is>
          <t>Sim 2</t>
        </is>
      </c>
      <c r="B19" s="41" t="inlineStr">
        <is>
          <t>coincidencia_aproximada</t>
        </is>
      </c>
      <c r="C19" s="41" t="inlineStr">
        <is>
          <t>6°2-Informe General Grupal - I.E SAN LUIS GONZAGA.pdf</t>
        </is>
      </c>
      <c r="D19" s="41" t="inlineStr">
        <is>
          <t>VILLEGAS CHAVERRA EILYN MAIRIN (6°2) ≈ fila 78 'CHAVERRA EILYN MARIN VILLEGAS' (0.98); revise y use 'alias' o 'separar'</t>
        </is>
      </c>
    </row>
    <row r="20">
      <c r="A20" s="41" t="inlineStr">
        <is>
          <t>Sim 2</t>
        </is>
      </c>
      <c r="B20" s="41" t="inlineStr">
        <is>
          <t>coincidencia_aproximada</t>
        </is>
      </c>
      <c r="C20" s="41" t="inlineStr">
        <is>
          <t>6°3-Informe General Grupal - I.E SAN LUIS GONZAGA.pdf</t>
        </is>
      </c>
      <c r="D20" s="41" t="inlineStr">
        <is>
          <t>AMAZARA RAMIREZ MATIAS (6°3) ≈ fila 80 'AMASARA MATIAS RAMIREZ' (0.95); revise y use 'alias' o 'separar'</t>
        </is>
      </c>
    </row>
    <row r="21">
      <c r="A21" s="41" t="inlineStr">
        <is>
          <t>Sim 2</t>
        </is>
      </c>
      <c r="B21" s="41" t="inlineStr">
        <is>
          <t>coincidencia_aproximada</t>
        </is>
      </c>
      <c r="C21" s="41" t="inlineStr">
        <is>
          <t>6°3-Informe General Grupal - I.E SAN LUIS GONZAGA.pdf</t>
        </is>
      </c>
      <c r="D21" s="41" t="inlineStr">
        <is>
          <t>HOLGUIN AMAZARA JOSELL ANDRES (6°3) ≈ fila 97 'AMASARA ANDRES HOLGUIN JOSELL' (0.97); revise y use 'alias' o 'separar'</t>
        </is>
      </c>
    </row>
    <row r="22">
      <c r="A22" s="41" t="inlineStr">
        <is>
          <t>Sim 2</t>
        </is>
      </c>
      <c r="B22" s="41" t="inlineStr">
        <is>
          <t>cambio_de_grupo</t>
        </is>
      </c>
      <c r="C22" s="41" t="inlineStr">
        <is>
          <t>6°3-Informe General Grupal - I.E SAN LUIS GONZAGA.pdf</t>
        </is>
      </c>
      <c r="D22" s="41" t="inlineStr">
        <is>
          <t>SILVA RAMIREZ DILAN SMICH: 604 en el Primer Simulacro → 603 en el Segundo; el Comparativo queda con 603</t>
        </is>
      </c>
    </row>
    <row r="23">
      <c r="A23" s="41" t="inlineStr">
        <is>
          <t>Sim 2</t>
        </is>
      </c>
      <c r="B23" s="41" t="inlineStr">
        <is>
          <t>cambio_de_grupo</t>
        </is>
      </c>
      <c r="C23" s="41" t="inlineStr">
        <is>
          <t>6°3-Informe General Grupal - I.E SAN LUIS GONZAGA.pdf</t>
        </is>
      </c>
      <c r="D23" s="41" t="inlineStr">
        <is>
          <t>VILLA GOEZ MARIA SALOME: 602 en el Primer Simulacro → 603 en el Segundo; el Comparativo queda con 603</t>
        </is>
      </c>
    </row>
    <row r="24">
      <c r="A24" s="41" t="inlineStr">
        <is>
          <t>Sim 2</t>
        </is>
      </c>
      <c r="B24" s="41" t="inlineStr">
        <is>
          <t>coincidencia_aproximada</t>
        </is>
      </c>
      <c r="C24" s="41" t="inlineStr">
        <is>
          <t>6°4-Informe General Grupal - I.E SAN LUIS GONZAGA.pdf</t>
        </is>
      </c>
      <c r="D24" s="41" t="inlineStr">
        <is>
          <t>PEROZA VASQUEZ DAIMARYS ALEXANDRA (6°4) ≈ fila 139 'ALEXANDRA DAIMARYS PEDROZA VASQUEZ' (0.99); revise y use 'alias' o 'separar'</t>
        </is>
      </c>
    </row>
    <row r="25">
      <c r="A25" s="41" t="inlineStr">
        <is>
          <t>Sim 2</t>
        </is>
      </c>
      <c r="B25" s="41" t="inlineStr">
        <is>
          <t>coincidencia_aproximada</t>
        </is>
      </c>
      <c r="C25" s="41" t="inlineStr">
        <is>
          <t>6°4-Informe General Grupal - I.E SAN LUIS GONZAGA.pdf</t>
        </is>
      </c>
      <c r="D25" s="41" t="inlineStr">
        <is>
          <t>RAMIREZ RESTREPO JOHN ALEX (6°4) ≈ fila 142 'ALEX JHON RAMIREZ RESTREPO' (0.96); revise y use 'alias' o 'separar'</t>
        </is>
      </c>
    </row>
    <row r="26">
      <c r="A26" s="41" t="inlineStr">
        <is>
          <t>Sim 2</t>
        </is>
      </c>
      <c r="B26" s="41" t="inlineStr">
        <is>
          <t>cambio_de_grupo</t>
        </is>
      </c>
      <c r="C26" s="41" t="inlineStr">
        <is>
          <t>6°5-Informe General Grupal - I.E SAN LUIS GONZAGA.pdf</t>
        </is>
      </c>
      <c r="D26" s="41" t="inlineStr">
        <is>
          <t>ROLDAN PUERTA ANDRES FELIPE: 603 en el Primer Simulacro → 605 en el Segundo; el Comparativo queda con 605</t>
        </is>
      </c>
    </row>
    <row r="27">
      <c r="A27" s="41" t="inlineStr">
        <is>
          <t>Sim 2</t>
        </is>
      </c>
      <c r="B27" s="41" t="inlineStr">
        <is>
          <t>celdas_alineadas_por_posicion</t>
        </is>
      </c>
      <c r="C27" s="41" t="inlineStr">
        <is>
          <t>6°5-Informe General Grupal - I.E SAN LUIS GONZAGA.pdf</t>
        </is>
      </c>
      <c r="D27" s="41" t="inlineStr">
        <is>
          <t>ROLDAN PUERTA ANDRES FELIPE (6°5): el PDF tenía huecos; ubicación inferida por columna (página(s) [1, 3, 6]): compare con el PDF</t>
        </is>
      </c>
    </row>
    <row r="28">
      <c r="A28" s="41" t="inlineStr">
        <is>
          <t>Sim 2</t>
        </is>
      </c>
      <c r="B28" s="41" t="inlineStr">
        <is>
          <t>cambio_de_grupo</t>
        </is>
      </c>
      <c r="C28" s="41" t="inlineStr">
        <is>
          <t>7ª1 Informes Individuales - Faltantes.pdf</t>
        </is>
      </c>
      <c r="D28" s="41" t="inlineStr">
        <is>
          <t>MORALES BERRIO JULIANA: 703 en el Primer Simulacro → 701 en el Segundo; el Comparativo queda con 701</t>
        </is>
      </c>
    </row>
    <row r="29">
      <c r="A29" s="41" t="inlineStr">
        <is>
          <t>Sim 2</t>
        </is>
      </c>
      <c r="B29" s="41" t="inlineStr">
        <is>
          <t>coincidencia_aproximada</t>
        </is>
      </c>
      <c r="C29" s="41" t="inlineStr">
        <is>
          <t>7º2-Informe General Grupal - I.E SAN LUIS GONZAGA.pdf</t>
        </is>
      </c>
      <c r="D29" s="41" t="inlineStr">
        <is>
          <t>MORALES FLOREZ DAMMIAN (7°2) ≈ fila 244 'DAMIAN FLOREZ MORALES' (0.98); revise y use 'alias' o 'separar'</t>
        </is>
      </c>
    </row>
    <row r="30">
      <c r="A30" s="41" t="inlineStr">
        <is>
          <t>Sim 2</t>
        </is>
      </c>
      <c r="B30" s="41" t="inlineStr">
        <is>
          <t>cambio_de_grupo</t>
        </is>
      </c>
      <c r="C30" s="41" t="inlineStr">
        <is>
          <t>7º2-Informe General Grupal - I.E SAN LUIS GONZAGA.pdf</t>
        </is>
      </c>
      <c r="D30" s="41" t="inlineStr">
        <is>
          <t>USUGA PINO JUAN ESTEBAN: 701 en el Primer Simulacro → 702 en el Segundo; el Comparativo queda con 702</t>
        </is>
      </c>
    </row>
    <row r="31">
      <c r="A31" s="41" t="inlineStr">
        <is>
          <t>Sim 2</t>
        </is>
      </c>
      <c r="B31" s="41" t="inlineStr">
        <is>
          <t>coincidencia_aproximada</t>
        </is>
      </c>
      <c r="C31" s="41" t="inlineStr">
        <is>
          <t>7º3-Informe General Grupal - I.E SAN LUIS GONZAGA.pdf</t>
        </is>
      </c>
      <c r="D31" s="41" t="inlineStr">
        <is>
          <t>CANO OCAMPO DULCEMARIA (7°3) ≈ fila 265 'CANO DULCE MARIA OCAMPO' (0.98); revise y use 'alias' o 'separar'</t>
        </is>
      </c>
    </row>
    <row r="32">
      <c r="A32" s="41" t="inlineStr">
        <is>
          <t>Sim 2</t>
        </is>
      </c>
      <c r="B32" s="41" t="inlineStr">
        <is>
          <t>coincidencia_aproximada</t>
        </is>
      </c>
      <c r="C32" s="41" t="inlineStr">
        <is>
          <t>7º3-Informe General Grupal - I.E SAN LUIS GONZAGA.pdf</t>
        </is>
      </c>
      <c r="D32" s="41" t="inlineStr">
        <is>
          <t>FERIA GARRIDO NIKOLAX (7°3) ≈ fila 270 'FERIA GARRIDO NICOLAX' (0.95); revise y use 'alias' o 'separar'</t>
        </is>
      </c>
    </row>
    <row r="33">
      <c r="A33" s="41" t="inlineStr">
        <is>
          <t>Sim 2</t>
        </is>
      </c>
      <c r="B33" s="41" t="inlineStr">
        <is>
          <t>coincidencia_aproximada</t>
        </is>
      </c>
      <c r="C33" s="41" t="inlineStr">
        <is>
          <t>7º3-Informe General Grupal - I.E SAN LUIS GONZAGA.pdf</t>
        </is>
      </c>
      <c r="D33" s="41" t="inlineStr">
        <is>
          <t>GONZALEZ PULGARIN DEIVY (7°3) ≈ fila 274 'DEIBY GONZALEZ PULGARIN' (0.96); revise y use 'alias' o 'separar'</t>
        </is>
      </c>
    </row>
    <row r="34">
      <c r="A34" s="41" t="inlineStr">
        <is>
          <t>Sim 2</t>
        </is>
      </c>
      <c r="B34" s="41" t="inlineStr">
        <is>
          <t>cambio_de_grupo</t>
        </is>
      </c>
      <c r="C34" s="41" t="inlineStr">
        <is>
          <t>7º3-Informe General Grupal - I.E SAN LUIS GONZAGA.pdf</t>
        </is>
      </c>
      <c r="D34" s="41" t="inlineStr">
        <is>
          <t>NUÑEZ HERNANDEZ MILEIDYS SOFIA: 701 en el Primer Simulacro → 703 en el Segundo; el Comparativo queda con 703</t>
        </is>
      </c>
    </row>
    <row r="35">
      <c r="A35" s="41" t="inlineStr">
        <is>
          <t>Sim 2</t>
        </is>
      </c>
      <c r="B35" s="41" t="inlineStr">
        <is>
          <t>coincidencia_aproximada</t>
        </is>
      </c>
      <c r="C35" s="41" t="inlineStr">
        <is>
          <t>7º3-Informe General Grupal - I.E SAN LUIS GONZAGA.pdf</t>
        </is>
      </c>
      <c r="D35" s="41" t="inlineStr">
        <is>
          <t>RAMIREZ AGUIRRE LUCIANA (7°3) ≈ fila 291 'AGURRE LUCIANA RAMIREZ' (0.98); revise y use 'alias' o 'separar'</t>
        </is>
      </c>
    </row>
    <row r="36">
      <c r="A36" s="41" t="inlineStr">
        <is>
          <t>Sim 2</t>
        </is>
      </c>
      <c r="B36" s="41" t="inlineStr">
        <is>
          <t>coincidencia_aproximada</t>
        </is>
      </c>
      <c r="C36" s="41" t="inlineStr">
        <is>
          <t>7º3-Informe General Grupal - I.E SAN LUIS GONZAGA.pdf</t>
        </is>
      </c>
      <c r="D36" s="41" t="inlineStr">
        <is>
          <t>TANGARIFE ACEVEDO THOMAS (7°3) ≈ fila 294 'ACEVEDO TANGARIFE TOMAS' (0.98); revise y use 'alias' o 'separar'</t>
        </is>
      </c>
    </row>
    <row r="37">
      <c r="A37" s="41" t="inlineStr">
        <is>
          <t>Sim 2</t>
        </is>
      </c>
      <c r="B37" s="41" t="inlineStr">
        <is>
          <t>cambio_de_grupo</t>
        </is>
      </c>
      <c r="C37" s="41" t="inlineStr">
        <is>
          <t>7º4-Informe General Grupal - I.E SAN LUIS GONZAGA.pdf</t>
        </is>
      </c>
      <c r="D37" s="41" t="inlineStr">
        <is>
          <t>AGUDELO LUCIANA: 701 en el Primer Simulacro → 704 en el Segundo; el Comparativo queda con 704</t>
        </is>
      </c>
    </row>
    <row r="38">
      <c r="A38" s="41" t="inlineStr">
        <is>
          <t>Sim 2</t>
        </is>
      </c>
      <c r="B38" s="41" t="inlineStr">
        <is>
          <t>coincidencia_aproximada</t>
        </is>
      </c>
      <c r="C38" s="41" t="inlineStr">
        <is>
          <t>7º4-Informe General Grupal - I.E SAN LUIS GONZAGA.pdf</t>
        </is>
      </c>
      <c r="D38" s="41" t="inlineStr">
        <is>
          <t>GUZMAN CORTES SOFIA (7°4) ≈ fila 308 'CORTEZ GUZMAN SOFIA' (0.95); revise y use 'alias' o 'separar'</t>
        </is>
      </c>
    </row>
    <row r="39">
      <c r="A39" s="41" t="inlineStr">
        <is>
          <t>Sim 2</t>
        </is>
      </c>
      <c r="B39" s="41" t="inlineStr">
        <is>
          <t>coincidencia_aproximada</t>
        </is>
      </c>
      <c r="C39" s="41" t="inlineStr">
        <is>
          <t>7º4-Informe General Grupal - I.E SAN LUIS GONZAGA.pdf</t>
        </is>
      </c>
      <c r="D39" s="41" t="inlineStr">
        <is>
          <t>HIGUITA RIVERA KESLY CATALINA (7°4) ≈ fila 311 'ATALINA HIGUITA KESLY RIVERA' (0.98); revise y use 'alias' o 'separar'</t>
        </is>
      </c>
    </row>
    <row r="40">
      <c r="A40" s="41" t="inlineStr">
        <is>
          <t>Sim 2</t>
        </is>
      </c>
      <c r="B40" s="41" t="inlineStr">
        <is>
          <t>cambio_de_grupo</t>
        </is>
      </c>
      <c r="C40" s="41" t="inlineStr">
        <is>
          <t>7º4-Informe General Grupal - I.E SAN LUIS GONZAGA.pdf</t>
        </is>
      </c>
      <c r="D40" s="41" t="inlineStr">
        <is>
          <t>JARAMILLO MARIN MATEO: 701 en el Primer Simulacro → 704 en el Segundo; el Comparativo queda con 704</t>
        </is>
      </c>
    </row>
    <row r="41">
      <c r="A41" s="41" t="inlineStr">
        <is>
          <t>Sim 2</t>
        </is>
      </c>
      <c r="B41" s="41" t="inlineStr">
        <is>
          <t>coincidencia_aproximada</t>
        </is>
      </c>
      <c r="C41" s="41" t="inlineStr">
        <is>
          <t>7º4-Informe General Grupal - I.E SAN LUIS GONZAGA.pdf</t>
        </is>
      </c>
      <c r="D41" s="41" t="inlineStr">
        <is>
          <t>LEZCANO DAVID JUAN DIEGO (7°4) ≈ fila 314 'DAVID DIEGO JUAN LEZANO' (0.98); revise y use 'alias' o 'separar'</t>
        </is>
      </c>
    </row>
    <row r="42">
      <c r="A42" s="41" t="inlineStr">
        <is>
          <t>Sim 2</t>
        </is>
      </c>
      <c r="B42" s="41" t="inlineStr">
        <is>
          <t>coincidencia_aproximada</t>
        </is>
      </c>
      <c r="C42" s="41" t="inlineStr">
        <is>
          <t>7º4-Informe General Grupal - I.E SAN LUIS GONZAGA.pdf</t>
        </is>
      </c>
      <c r="D42" s="41" t="inlineStr">
        <is>
          <t>PALACIOS TIRADO EVELIN (7°4) ≈ fila 320 'EVELIN PALACIO TIRADO' (0.98); revise y use 'alias' o 'separar'</t>
        </is>
      </c>
    </row>
    <row r="43">
      <c r="A43" s="41" t="inlineStr">
        <is>
          <t>Sim 2</t>
        </is>
      </c>
      <c r="B43" s="41" t="inlineStr">
        <is>
          <t>coincidencia_aproximada</t>
        </is>
      </c>
      <c r="C43" s="41" t="inlineStr">
        <is>
          <t>7º4-Informe General Grupal - I.E SAN LUIS GONZAGA.pdf</t>
        </is>
      </c>
      <c r="D43" s="41" t="inlineStr">
        <is>
          <t>PEREZ BENITEZ KENVERLIN MARIANA (7°4) ≈ fila 322 'BENITEZ KINVERLI MARIANA PEREZ' (0.95); revise y use 'alias' o 'separar'</t>
        </is>
      </c>
    </row>
    <row r="44">
      <c r="A44" s="41" t="inlineStr">
        <is>
          <t>Sim 2</t>
        </is>
      </c>
      <c r="B44" s="41" t="inlineStr">
        <is>
          <t>coincidencia_aproximada</t>
        </is>
      </c>
      <c r="C44" s="41" t="inlineStr">
        <is>
          <t>7º4-Informe General Grupal - I.E SAN LUIS GONZAGA.pdf</t>
        </is>
      </c>
      <c r="D44" s="41" t="inlineStr">
        <is>
          <t>USME DURANGO CAROLINA (7°4) ≈ fila 328 'AROLINA DURANGO USME' (0.98); revise y use 'alias' o 'separar'</t>
        </is>
      </c>
    </row>
    <row r="45">
      <c r="A45" s="41" t="inlineStr">
        <is>
          <t>Sim 2</t>
        </is>
      </c>
      <c r="B45" s="41" t="inlineStr">
        <is>
          <t>coincidencia_aproximada</t>
        </is>
      </c>
      <c r="C45" s="41" t="inlineStr">
        <is>
          <t>7º4-Informe General Grupal - I.E SAN LUIS GONZAGA.pdf</t>
        </is>
      </c>
      <c r="D45" s="41" t="inlineStr">
        <is>
          <t>USUGA CARTAGENA JOHN ALEXIS (7°4) ≈ fila 329 'ALEXIS ARTEGENA JOHN USUGA' (0.94); revise y use 'alias' o 'separar'</t>
        </is>
      </c>
    </row>
    <row r="46">
      <c r="A46" s="41" t="inlineStr">
        <is>
          <t>Sim 2</t>
        </is>
      </c>
      <c r="B46" s="41" t="inlineStr">
        <is>
          <t>cambio_de_grupo</t>
        </is>
      </c>
      <c r="C46" s="41" t="inlineStr">
        <is>
          <t>7º5-Informe General Grupal - I.E SAN LUIS GONZAGA.pdf</t>
        </is>
      </c>
      <c r="D46" s="41" t="inlineStr">
        <is>
          <t>CANO GRACIANO LUIS MIGUEL: 701 en el Primer Simulacro → 705 en el Segundo; el Comparativo queda con 705</t>
        </is>
      </c>
    </row>
    <row r="47">
      <c r="A47" s="41" t="inlineStr">
        <is>
          <t>Sim 2</t>
        </is>
      </c>
      <c r="B47" s="41" t="inlineStr">
        <is>
          <t>cambio_de_grupo</t>
        </is>
      </c>
      <c r="C47" s="41" t="inlineStr">
        <is>
          <t>7º5-Informe General Grupal - I.E SAN LUIS GONZAGA.pdf</t>
        </is>
      </c>
      <c r="D47" s="41" t="inlineStr">
        <is>
          <t>MARTINEZ GOMEZ ZARAY: 701 en el Primer Simulacro → 705 en el Segundo; el Comparativo queda con 705</t>
        </is>
      </c>
    </row>
    <row r="48">
      <c r="A48" s="41" t="inlineStr">
        <is>
          <t>Sim 2</t>
        </is>
      </c>
      <c r="B48" s="41" t="inlineStr">
        <is>
          <t>coincidencia_aproximada</t>
        </is>
      </c>
      <c r="C48" s="41" t="inlineStr">
        <is>
          <t>7º5-Informe General Grupal - I.E SAN LUIS GONZAGA.pdf</t>
        </is>
      </c>
      <c r="D48" s="41" t="inlineStr">
        <is>
          <t>VELASQUEZ MESA ZAHAMARA (7°5) ≈ fila 370 'MESA VELASQUEZ ZAMARA' (0.95); revise y use 'alias' o 'separar'</t>
        </is>
      </c>
    </row>
    <row r="49">
      <c r="A49" s="41" t="inlineStr">
        <is>
          <t>Sim 2</t>
        </is>
      </c>
      <c r="B49" s="41" t="inlineStr">
        <is>
          <t>nombre_dividido</t>
        </is>
      </c>
      <c r="C49" s="41" t="inlineStr"/>
      <c r="D49" s="41" t="inlineStr">
        <is>
          <t>CARTAGENA DE HOYOS JOSE FERNANDO → CARTAGENA|DE HOYOS|JOSE|FERNANDO (heurística; corrija con decisiones.csv 'partir')</t>
        </is>
      </c>
    </row>
    <row r="50">
      <c r="A50" s="41" t="inlineStr">
        <is>
          <t>Sim 2</t>
        </is>
      </c>
      <c r="B50" s="41" t="inlineStr">
        <is>
          <t>coincidencia_aproximada</t>
        </is>
      </c>
      <c r="C50" s="41" t="inlineStr">
        <is>
          <t>8º2-Informe General Grupal - I.E SAN LUIS GONZAGA.pdf</t>
        </is>
      </c>
      <c r="D50" s="41" t="inlineStr">
        <is>
          <t>JURADO HURTADO EMMANUEL (8°2) ≈ fila 418 'EMANUEL HURTADO JURADO' (0.98); revise y use 'alias' o 'separar'</t>
        </is>
      </c>
    </row>
    <row r="51">
      <c r="A51" s="41" t="inlineStr">
        <is>
          <t>Sim 2</t>
        </is>
      </c>
      <c r="B51" s="41" t="inlineStr">
        <is>
          <t>coincidencia_aproximada</t>
        </is>
      </c>
      <c r="C51" s="41" t="inlineStr">
        <is>
          <t>8º3-Informe General Grupal - I.E SAN LUIS GONZAGA.pdf</t>
        </is>
      </c>
      <c r="D51" s="41" t="inlineStr">
        <is>
          <t>CANO ALCARAZ CEYDER NICOLAS (8°3) ≈ fila 440 'ALCARAZ CANO CEYNER NICOLAS' (0.96); revise y use 'alias' o 'separar'</t>
        </is>
      </c>
    </row>
    <row r="52">
      <c r="A52" s="41" t="inlineStr">
        <is>
          <t>Sim 2</t>
        </is>
      </c>
      <c r="B52" s="41" t="inlineStr">
        <is>
          <t>cambio_de_grupo</t>
        </is>
      </c>
      <c r="C52" s="41" t="inlineStr">
        <is>
          <t>8º3-Informe General Grupal - I.E SAN LUIS GONZAGA.pdf</t>
        </is>
      </c>
      <c r="D52" s="41" t="inlineStr">
        <is>
          <t>GOMEZ URREGO EMANUEL: 804 en el Primer Simulacro → 803 en el Segundo; el Comparativo queda con 803</t>
        </is>
      </c>
    </row>
    <row r="53">
      <c r="A53" s="41" t="inlineStr">
        <is>
          <t>Sim 2</t>
        </is>
      </c>
      <c r="B53" s="41" t="inlineStr">
        <is>
          <t>coincidencia_aproximada</t>
        </is>
      </c>
      <c r="C53" s="41" t="inlineStr">
        <is>
          <t>8º3-Informe General Grupal - I.E SAN LUIS GONZAGA.pdf</t>
        </is>
      </c>
      <c r="D53" s="41" t="inlineStr">
        <is>
          <t>SOLANO BORJA YERIK SANTIAGO (8°3) ≈ fila 466 'BORJA SANTIAGO SOLANO YERIF' (0.96); revise y use 'alias' o 'separar'</t>
        </is>
      </c>
    </row>
    <row r="54">
      <c r="A54" s="41" t="inlineStr">
        <is>
          <t>Sim 2</t>
        </is>
      </c>
      <c r="B54" s="41" t="inlineStr">
        <is>
          <t>otro_grado</t>
        </is>
      </c>
      <c r="C54" s="41" t="inlineStr">
        <is>
          <t>8º4-Informe General Grupal - I.E SAN LUIS GONZAGA.pdf</t>
        </is>
      </c>
      <c r="D54" s="41" t="inlineStr">
        <is>
          <t>LOPEZ RUIZ EDUARLIZ (8°4) existe en otro grado en el libro (fila 280); se crea fila nueva (¿promoción anticipada?)</t>
        </is>
      </c>
    </row>
    <row r="55">
      <c r="A55" s="41" t="inlineStr">
        <is>
          <t>Sim 2</t>
        </is>
      </c>
      <c r="B55" s="41" t="inlineStr">
        <is>
          <t>celdas_alineadas_por_posicion</t>
        </is>
      </c>
      <c r="C55" s="41" t="inlineStr">
        <is>
          <t>8º5-Informe General Grupal - I.E SAN LUIS GONZAGA.pdf</t>
        </is>
      </c>
      <c r="D55" s="41" t="inlineStr">
        <is>
          <t>PEREZ CAMPO JACOBO ALEJANDRO (8°5): el PDF tenía huecos; ubicación inferida por columna (página(s) [1, 3, 5]): compare con el PDF</t>
        </is>
      </c>
    </row>
    <row r="56">
      <c r="A56" s="41" t="inlineStr">
        <is>
          <t>Sim 2</t>
        </is>
      </c>
      <c r="B56" s="41" t="inlineStr">
        <is>
          <t>otro_grado</t>
        </is>
      </c>
      <c r="C56" s="41" t="inlineStr">
        <is>
          <t>8º5-Informe General Grupal - I.E SAN LUIS GONZAGA.pdf</t>
        </is>
      </c>
      <c r="D56" s="41" t="inlineStr">
        <is>
          <t>SALCEDO VASQUEZ KATERIN ABRIL (8°5) existe en otro grado en el libro (fila 364); se crea fila nueva (¿promoción anticipada?)</t>
        </is>
      </c>
    </row>
    <row r="57">
      <c r="A57" s="41" t="inlineStr">
        <is>
          <t>Sim 2</t>
        </is>
      </c>
      <c r="B57" s="41" t="inlineStr">
        <is>
          <t>otro_grado</t>
        </is>
      </c>
      <c r="C57" s="41" t="inlineStr">
        <is>
          <t>9º1-Informe General Grupal - I.E SAN LUIS GONZAGA.pdf</t>
        </is>
      </c>
      <c r="D57" s="41" t="inlineStr">
        <is>
          <t>FRANCO MEJIA MATIAS (9°1) existe en otro grado en el libro (fila 444); se crea fila nueva (¿promoción anticipada?)</t>
        </is>
      </c>
    </row>
    <row r="58">
      <c r="A58" s="41" t="inlineStr">
        <is>
          <t>Sim 2</t>
        </is>
      </c>
      <c r="B58" s="41" t="inlineStr">
        <is>
          <t>coincidencia_aproximada</t>
        </is>
      </c>
      <c r="C58" s="41" t="inlineStr">
        <is>
          <t>9º1-Informe General Grupal - I.E SAN LUIS GONZAGA.pdf</t>
        </is>
      </c>
      <c r="D58" s="41" t="inlineStr">
        <is>
          <t>GUZMAN MORENO CRISTIAN ALEJANDRO (9°1) ≈ fila 539 'ALEJANDRO CRISTIAN GUZMAN MARINO' (0.94); revise y use 'alias' o 'separar'</t>
        </is>
      </c>
    </row>
    <row r="59">
      <c r="A59" s="41" t="inlineStr">
        <is>
          <t>Sim 2</t>
        </is>
      </c>
      <c r="B59" s="41" t="inlineStr">
        <is>
          <t>cambio_de_grupo</t>
        </is>
      </c>
      <c r="C59" s="41" t="inlineStr">
        <is>
          <t>9º2-Informe General Grupal - I.E SAN LUIS GONZAGA.pdf</t>
        </is>
      </c>
      <c r="D59" s="41" t="inlineStr">
        <is>
          <t>PALOMINO CARVAJAL EMMANUEL: 901 en el Primer Simulacro → 902 en el Segundo; el Comparativo queda con 902</t>
        </is>
      </c>
    </row>
    <row r="60">
      <c r="A60" s="41" t="inlineStr">
        <is>
          <t>Sim 2</t>
        </is>
      </c>
      <c r="B60" s="41" t="inlineStr">
        <is>
          <t>coincidencia_aproximada</t>
        </is>
      </c>
      <c r="C60" s="41" t="inlineStr">
        <is>
          <t>9º2-Informe General Grupal - I.E SAN LUIS GONZAGA.pdf</t>
        </is>
      </c>
      <c r="D60" s="41" t="inlineStr">
        <is>
          <t>VALDERRAMA MONTOYA MEYLIN (9°2) ≈ fila 600 'MAYLIN MONTOYA VALDERRAMA' (0.96); revise y use 'alias' o 'separar'</t>
        </is>
      </c>
    </row>
    <row r="61">
      <c r="A61" s="41" t="inlineStr">
        <is>
          <t>Sim 2</t>
        </is>
      </c>
      <c r="B61" s="41" t="inlineStr">
        <is>
          <t>coincidencia_aproximada</t>
        </is>
      </c>
      <c r="C61" s="41" t="inlineStr">
        <is>
          <t>9º3-Informe General Grupal - I.E SAN LUIS GONZAGA.pdf</t>
        </is>
      </c>
      <c r="D61" s="41" t="inlineStr">
        <is>
          <t>ZABALA USUGA ANGELI (9°3) ≈ fila 637 'ANGELIS USUGA ZABALA' (0.97); revise y use 'alias' o 'separar'</t>
        </is>
      </c>
    </row>
    <row r="62">
      <c r="A62" s="41" t="inlineStr">
        <is>
          <t>Sim 2</t>
        </is>
      </c>
      <c r="B62" s="41" t="inlineStr">
        <is>
          <t>cambio_de_grupo</t>
        </is>
      </c>
      <c r="C62" s="41" t="inlineStr">
        <is>
          <t>9º4-Informe General Grupal - I.E SAN LUIS GONZAGA.pdf</t>
        </is>
      </c>
      <c r="D62" s="41" t="inlineStr">
        <is>
          <t>ARROYAVE LOPEZ KATHERIN: 903 en el Primer Simulacro → 904 en el Segundo; el Comparativo queda con 904</t>
        </is>
      </c>
    </row>
    <row r="63">
      <c r="A63" s="41" t="inlineStr">
        <is>
          <t>Sim 2</t>
        </is>
      </c>
      <c r="B63" s="41" t="inlineStr">
        <is>
          <t>coincidencia_aproximada</t>
        </is>
      </c>
      <c r="C63" s="41" t="inlineStr">
        <is>
          <t>manual_sim2.csv</t>
        </is>
      </c>
      <c r="D63" s="41" t="inlineStr">
        <is>
          <t>HERNANDEZ PINO SEBASTIAN (9°4) ≈ fila 649 'HERNADEZ PINO SEBASTIAN' (0.98); revise y use 'alias' o 'separar'</t>
        </is>
      </c>
    </row>
    <row r="64">
      <c r="A64" s="41" t="inlineStr">
        <is>
          <t>Sim 2</t>
        </is>
      </c>
      <c r="B64" s="41" t="inlineStr">
        <is>
          <t>otro_grado</t>
        </is>
      </c>
      <c r="C64" s="41" t="inlineStr">
        <is>
          <t>9º4-Informe General Grupal - I.E SAN LUIS GONZAGA.pdf</t>
        </is>
      </c>
      <c r="D64" s="41" t="inlineStr">
        <is>
          <t>YANES ARIAS NAOMI ANDREA (9°4) existe en otro grado en el libro (fila 530); se crea fila nueva (¿promoción anticipada?)</t>
        </is>
      </c>
    </row>
    <row r="65">
      <c r="A65" s="41" t="inlineStr">
        <is>
          <t>Sim 2</t>
        </is>
      </c>
      <c r="B65" s="41" t="inlineStr">
        <is>
          <t>cambio_de_grupo</t>
        </is>
      </c>
      <c r="C65" s="41" t="inlineStr">
        <is>
          <t>9º5-Informe General Grupal - I.E SAN LUIS GONZAGA.pdf</t>
        </is>
      </c>
      <c r="D65" s="41" t="inlineStr">
        <is>
          <t>RENDON URIBE ANA SOFIA: 904 en el Primer Simulacro → 905 en el Segundo; el Comparativo queda con 905</t>
        </is>
      </c>
    </row>
    <row r="66">
      <c r="A66" s="41" t="inlineStr">
        <is>
          <t>Sim 2</t>
        </is>
      </c>
      <c r="B66" s="41" t="inlineStr">
        <is>
          <t>coincidencia_aproximada</t>
        </is>
      </c>
      <c r="C66" s="41" t="inlineStr">
        <is>
          <t>9º5-Informe General Grupal - I.E SAN LUIS GONZAGA.pdf</t>
        </is>
      </c>
      <c r="D66" s="41" t="inlineStr">
        <is>
          <t>VALENCIA CORDOBA SCHAROL MICHEL (9°5) ≈ fila 698 'CORDOBOA MICHEL SCHAROL VALENCIA' (0.98); revise y use 'alias' o 'separar'</t>
        </is>
      </c>
    </row>
    <row r="67">
      <c r="A67" s="41" t="inlineStr">
        <is>
          <t>Sim 2</t>
        </is>
      </c>
      <c r="B67" s="41" t="inlineStr">
        <is>
          <t>coincidencia_aproximada</t>
        </is>
      </c>
      <c r="C67" s="41" t="inlineStr">
        <is>
          <t>9º5-Informe General Grupal - I.E SAN LUIS GONZAGA.pdf</t>
        </is>
      </c>
      <c r="D67" s="41" t="inlineStr">
        <is>
          <t>VARGAS CANO YOJAN ESTIVEN (9°5) ≈ fila 699 'CANO ESTIVEN VARGAS YOAN' (0.98); revise y use 'alias' o 'separar'</t>
        </is>
      </c>
    </row>
    <row r="68">
      <c r="A68" s="41" t="inlineStr">
        <is>
          <t>Sim 2</t>
        </is>
      </c>
      <c r="B68" s="41" t="inlineStr">
        <is>
          <t>otro_grado</t>
        </is>
      </c>
      <c r="C68" s="41" t="inlineStr">
        <is>
          <t>10º1-Informe General Grupal - I.E SAN LUIS GONZAGA.pdf</t>
        </is>
      </c>
      <c r="D68" s="41" t="inlineStr">
        <is>
          <t>MORENO ESPINAL DYLAN ANDREY (10°1) existe en otro grado en el libro (fila 651); se crea fila nueva (¿promoción anticipada?)</t>
        </is>
      </c>
    </row>
    <row r="69">
      <c r="A69" s="41" t="inlineStr">
        <is>
          <t>Sim 2</t>
        </is>
      </c>
      <c r="B69" s="41" t="inlineStr">
        <is>
          <t>cambio_de_grupo</t>
        </is>
      </c>
      <c r="C69" s="41" t="inlineStr">
        <is>
          <t>10º2-Informe General Grupal - I.E SAN LUIS GONZAGA.pdf</t>
        </is>
      </c>
      <c r="D69" s="41" t="inlineStr">
        <is>
          <t>GALLEGO RODRIGUEZ LUISA FERNANDA: 1005 en el Primer Simulacro → 1002 en el Segundo; el Comparativo queda con 1002</t>
        </is>
      </c>
    </row>
    <row r="70">
      <c r="A70" s="41" t="inlineStr">
        <is>
          <t>Sim 2</t>
        </is>
      </c>
      <c r="B70" s="41" t="inlineStr">
        <is>
          <t>coincidencia_aproximada</t>
        </is>
      </c>
      <c r="C70" s="41" t="inlineStr">
        <is>
          <t>10º2-Informe General Grupal - I.E SAN LUIS GONZAGA.pdf</t>
        </is>
      </c>
      <c r="D70" s="41" t="inlineStr">
        <is>
          <t>HENAO ARTEAGA EMANUEL (10°2) ≈ fila 751 'ARTEAGA EMMANUEL HENAO' (0.98); revise y use 'alias' o 'separar'</t>
        </is>
      </c>
    </row>
    <row r="71">
      <c r="A71" s="41" t="inlineStr">
        <is>
          <t>Sim 2</t>
        </is>
      </c>
      <c r="B71" s="41" t="inlineStr">
        <is>
          <t>otro_grado</t>
        </is>
      </c>
      <c r="C71" s="41" t="inlineStr">
        <is>
          <t>10º2-Informe General Grupal - I.E SAN LUIS GONZAGA.pdf</t>
        </is>
      </c>
      <c r="D71" s="41" t="inlineStr">
        <is>
          <t>PIEDRAHITA PANESSO DANIEL ALEXANDER (10°2) existe en otro grado en el libro (fila 625); se crea fila nueva (¿promoción anticipada?)</t>
        </is>
      </c>
    </row>
    <row r="72">
      <c r="A72" s="41" t="inlineStr">
        <is>
          <t>Sim 2</t>
        </is>
      </c>
      <c r="B72" s="41" t="inlineStr">
        <is>
          <t>coincidencia_aproximada</t>
        </is>
      </c>
      <c r="C72" s="41" t="inlineStr">
        <is>
          <t>10º3-Informe General Grupal - I.E SAN LUIS GONZAGA.pdf</t>
        </is>
      </c>
      <c r="D72" s="41" t="inlineStr">
        <is>
          <t>SILVA PEREZ ASLI MILENA (10°3) ≈ fila 803 'ASLY MILENA PEREZ SILVA' (0.96); revise y use 'alias' o 'separar'</t>
        </is>
      </c>
    </row>
    <row r="73">
      <c r="A73" s="41" t="inlineStr">
        <is>
          <t>Sim 2</t>
        </is>
      </c>
      <c r="B73" s="41" t="inlineStr">
        <is>
          <t>coincidencia_aproximada</t>
        </is>
      </c>
      <c r="C73" s="41" t="inlineStr">
        <is>
          <t>10º5-Informe General Grupal - I.E SAN LUIS GONZAGA.pdf</t>
        </is>
      </c>
      <c r="D73" s="41" t="inlineStr">
        <is>
          <t>OSORIO AGUINAGA MARIAN CAMILA (10°5) ≈ fila 868 'AGUINAGA CAMILA MARIA OSORIO' (0.98); revise y use 'alias' o 'separar'</t>
        </is>
      </c>
    </row>
    <row r="74">
      <c r="A74" s="41" t="inlineStr">
        <is>
          <t>Sim 2</t>
        </is>
      </c>
      <c r="B74" s="41" t="inlineStr">
        <is>
          <t>coincidencia_aproximada</t>
        </is>
      </c>
      <c r="C74" s="41" t="inlineStr">
        <is>
          <t>11°1-Informe Grupal - IE. San Luis Gonzaga.pdf</t>
        </is>
      </c>
      <c r="D74" s="41" t="inlineStr">
        <is>
          <t>ALCARAZ ORREGO DANIEL (11°1) ≈ fila 883 'ALCARAZ DANIEL URREGO' (0.95); revise y use 'alias' o 'separar'</t>
        </is>
      </c>
    </row>
    <row r="75">
      <c r="A75" s="41" t="inlineStr">
        <is>
          <t>Sim 2</t>
        </is>
      </c>
      <c r="B75" s="41" t="inlineStr">
        <is>
          <t>cambio_de_grupo</t>
        </is>
      </c>
      <c r="C75" s="41" t="inlineStr">
        <is>
          <t>11°2-Informe Grupal - IE. San Luis Gonzaga.pdf</t>
        </is>
      </c>
      <c r="D75" s="41" t="inlineStr">
        <is>
          <t>TORRES DAVID EILEEN: 1103 en el Primer Simulacro → 1102 en el Segundo; el Comparativo queda con 1102</t>
        </is>
      </c>
    </row>
    <row r="76">
      <c r="A76" s="41" t="inlineStr">
        <is>
          <t>Sim 2</t>
        </is>
      </c>
      <c r="B76" s="41" t="inlineStr">
        <is>
          <t>coincidencia_aproximada</t>
        </is>
      </c>
      <c r="C76" s="41" t="inlineStr">
        <is>
          <t>11°4-Informe Grupal - IE. San Luis Gonzaga.pdf</t>
        </is>
      </c>
      <c r="D76" s="41" t="inlineStr">
        <is>
          <t>Guerra Areyan Juan Jose (11°4) ≈ fila 988 'AREYANA GUERRA JOSE JUAN' (0.98); revise y use 'alias' o 'separar'</t>
        </is>
      </c>
    </row>
    <row r="77">
      <c r="A77" s="41" t="inlineStr">
        <is>
          <t>Sim 2</t>
        </is>
      </c>
      <c r="B77" s="41" t="inlineStr">
        <is>
          <t>cambio_de_grupo</t>
        </is>
      </c>
      <c r="C77" s="41" t="inlineStr">
        <is>
          <t>11°4-Informe Grupal - IE. San Luis Gonzaga.pdf</t>
        </is>
      </c>
      <c r="D77" s="41" t="inlineStr">
        <is>
          <t>Palomino Franco Freddy Andres: 1103 en el Primer Simulacro → 1104 en el Segundo; el Comparativo queda con 1104</t>
        </is>
      </c>
    </row>
    <row r="78">
      <c r="A78" s="41" t="inlineStr">
        <is>
          <t>Sim 2</t>
        </is>
      </c>
      <c r="B78" s="41" t="inlineStr">
        <is>
          <t>coincidencia_aproximada</t>
        </is>
      </c>
      <c r="C78" s="41" t="inlineStr">
        <is>
          <t>CAM°-Informe General Grupal - I.E SAN LUIS GONZAGA.pdf</t>
        </is>
      </c>
      <c r="D78" s="41" t="inlineStr">
        <is>
          <t>MENDOZA SUAREZ KEINER FELIPE (7°6) ≈ fila 1021 'FELIPE KEYNER MENDOZA SUAREZ' (0.96); revise y use 'alias' o 'separar'</t>
        </is>
      </c>
    </row>
    <row r="79">
      <c r="A79" s="41" t="inlineStr">
        <is>
          <t>Sim 2</t>
        </is>
      </c>
      <c r="B79" s="41" t="inlineStr">
        <is>
          <t>nombres_de_3_palabras</t>
        </is>
      </c>
      <c r="C79" s="41" t="inlineStr"/>
      <c r="D79" s="41" t="inlineStr">
        <is>
          <t>16 nombres de 3 palabras se dividieron como 2 apellidos + 1 nombre. En los datos de 10° y 11° de 2026 esto fue correcto en 156 de 156 casos; revise solo los que se vean raros (nombre antes del apellido, 1 apellido + 2 nombres) con 'partir' en decisiones.csv</t>
        </is>
      </c>
    </row>
    <row r="80">
      <c r="A80" s="41" t="inlineStr">
        <is>
          <t>Sim 2</t>
        </is>
      </c>
      <c r="B80" s="41" t="inlineStr">
        <is>
          <t>ausente_en_esta_corrida</t>
        </is>
      </c>
      <c r="C80" s="41" t="inlineStr"/>
      <c r="D80" s="41" t="inlineStr">
        <is>
          <t>Mercado Ramírez Sebastián David (fila 25, grupo 601) no aparece en los PDF del Simulacro 2</t>
        </is>
      </c>
    </row>
    <row r="81">
      <c r="A81" s="41" t="inlineStr">
        <is>
          <t>Sim 2</t>
        </is>
      </c>
      <c r="B81" s="41" t="inlineStr">
        <is>
          <t>ausente_en_esta_corrida</t>
        </is>
      </c>
      <c r="C81" s="41" t="inlineStr"/>
      <c r="D81" s="41" t="inlineStr">
        <is>
          <t>Nuno Herrera María Guadalupe (fila 28, grupo 601) no aparece en los PDF del Simulacro 2</t>
        </is>
      </c>
    </row>
    <row r="82">
      <c r="A82" s="41" t="inlineStr">
        <is>
          <t>Sim 2</t>
        </is>
      </c>
      <c r="B82" s="41" t="inlineStr">
        <is>
          <t>ausente_en_esta_corrida</t>
        </is>
      </c>
      <c r="C82" s="41" t="inlineStr"/>
      <c r="D82" s="41" t="inlineStr">
        <is>
          <t>Rivas Guiran Nicolás  (fila 30, grupo 601) no aparece en los PDF del Simulacro 2</t>
        </is>
      </c>
    </row>
    <row r="83">
      <c r="A83" s="41" t="inlineStr">
        <is>
          <t>Sim 2</t>
        </is>
      </c>
      <c r="B83" s="41" t="inlineStr">
        <is>
          <t>ausente_en_esta_corrida</t>
        </is>
      </c>
      <c r="C83" s="41" t="inlineStr"/>
      <c r="D83" s="41" t="inlineStr">
        <is>
          <t>Álvarez Delgado Laiha Maite (fila 41, grupo 601) no aparece en los PDF del Simulacro 2</t>
        </is>
      </c>
    </row>
    <row r="84">
      <c r="A84" s="41" t="inlineStr">
        <is>
          <t>Sim 2</t>
        </is>
      </c>
      <c r="B84" s="41" t="inlineStr">
        <is>
          <t>ausente_en_esta_corrida</t>
        </is>
      </c>
      <c r="C84" s="41" t="inlineStr"/>
      <c r="D84" s="41" t="inlineStr">
        <is>
          <t>Coterio Zapata Jostin Andrey (fila 53, grupo 602) no aparece en los PDF del Simulacro 2</t>
        </is>
      </c>
    </row>
    <row r="85">
      <c r="A85" s="41" t="inlineStr">
        <is>
          <t>Sim 2</t>
        </is>
      </c>
      <c r="B85" s="41" t="inlineStr">
        <is>
          <t>ausente_en_esta_corrida</t>
        </is>
      </c>
      <c r="C85" s="41" t="inlineStr"/>
      <c r="D85" s="41" t="inlineStr">
        <is>
          <t>Perez Gonzalez Gabriel  (fila 70, grupo 602) no aparece en los PDF del Simulacro 2</t>
        </is>
      </c>
    </row>
    <row r="86">
      <c r="A86" s="41" t="inlineStr">
        <is>
          <t>Sim 2</t>
        </is>
      </c>
      <c r="B86" s="41" t="inlineStr">
        <is>
          <t>ausente_en_esta_corrida</t>
        </is>
      </c>
      <c r="C86" s="41" t="inlineStr"/>
      <c r="D86" s="41" t="inlineStr">
        <is>
          <t>Hoyos Urrego Emilano  (fila 98, grupo 603) no aparece en los PDF del Simulacro 2</t>
        </is>
      </c>
    </row>
    <row r="87">
      <c r="A87" s="41" t="inlineStr">
        <is>
          <t>Sim 2</t>
        </is>
      </c>
      <c r="B87" s="41" t="inlineStr">
        <is>
          <t>ausente_en_esta_corrida</t>
        </is>
      </c>
      <c r="C87" s="41" t="inlineStr"/>
      <c r="D87" s="41" t="inlineStr">
        <is>
          <t>Meneses Guerrero Matías  (fila 105, grupo 603) no aparece en los PDF del Simulacro 2</t>
        </is>
      </c>
    </row>
    <row r="88">
      <c r="A88" s="41" t="inlineStr">
        <is>
          <t>Sim 2</t>
        </is>
      </c>
      <c r="B88" s="41" t="inlineStr">
        <is>
          <t>ausente_en_esta_corrida</t>
        </is>
      </c>
      <c r="C88" s="41" t="inlineStr"/>
      <c r="D88" s="41" t="inlineStr">
        <is>
          <t>Valdez Delgado Juan Esteban (fila 113, grupo 603) no aparece en los PDF del Simulacro 2</t>
        </is>
      </c>
    </row>
    <row r="89">
      <c r="A89" s="41" t="inlineStr">
        <is>
          <t>Sim 2</t>
        </is>
      </c>
      <c r="B89" s="41" t="inlineStr">
        <is>
          <t>ausente_en_esta_corrida</t>
        </is>
      </c>
      <c r="C89" s="41" t="inlineStr"/>
      <c r="D89" s="41" t="inlineStr">
        <is>
          <t>Vega Mendez Julian Esteban (fila 115, grupo 603) no aparece en los PDF del Simulacro 2</t>
        </is>
      </c>
    </row>
    <row r="90">
      <c r="A90" s="41" t="inlineStr">
        <is>
          <t>Sim 2</t>
        </is>
      </c>
      <c r="B90" s="41" t="inlineStr">
        <is>
          <t>ausente_en_esta_corrida</t>
        </is>
      </c>
      <c r="C90" s="41" t="inlineStr"/>
      <c r="D90" s="41" t="inlineStr">
        <is>
          <t>Giraldo Hernandez Yehitmer Andredy (fila 120, grupo 604) no aparece en los PDF del Simulacro 2</t>
        </is>
      </c>
    </row>
    <row r="91">
      <c r="A91" s="41" t="inlineStr">
        <is>
          <t>Sim 2</t>
        </is>
      </c>
      <c r="B91" s="41" t="inlineStr">
        <is>
          <t>ausente_en_esta_corrida</t>
        </is>
      </c>
      <c r="C91" s="41" t="inlineStr"/>
      <c r="D91" s="41" t="inlineStr">
        <is>
          <t>León Marín Salome  (fila 125, grupo 604) no aparece en los PDF del Simulacro 2</t>
        </is>
      </c>
    </row>
    <row r="92">
      <c r="A92" s="41" t="inlineStr">
        <is>
          <t>Sim 2</t>
        </is>
      </c>
      <c r="B92" s="41" t="inlineStr">
        <is>
          <t>ausente_en_esta_corrida</t>
        </is>
      </c>
      <c r="C92" s="41" t="inlineStr"/>
      <c r="D92" s="41" t="inlineStr">
        <is>
          <t>Lopez Hoyos Luciana  (fila 127, grupo 604) no aparece en los PDF del Simulacro 2</t>
        </is>
      </c>
    </row>
    <row r="93">
      <c r="A93" s="41" t="inlineStr">
        <is>
          <t>Sim 2</t>
        </is>
      </c>
      <c r="B93" s="41" t="inlineStr">
        <is>
          <t>ausente_en_esta_corrida</t>
        </is>
      </c>
      <c r="C93" s="41" t="inlineStr"/>
      <c r="D93" s="41" t="inlineStr">
        <is>
          <t>Rivero Blanco Breinel José (fila 144, grupo 604) no aparece en los PDF del Simulacro 2</t>
        </is>
      </c>
    </row>
    <row r="94">
      <c r="A94" s="41" t="inlineStr">
        <is>
          <t>Sim 2</t>
        </is>
      </c>
      <c r="B94" s="41" t="inlineStr">
        <is>
          <t>ausente_en_esta_corrida</t>
        </is>
      </c>
      <c r="C94" s="41" t="inlineStr"/>
      <c r="D94" s="41" t="inlineStr">
        <is>
          <t>Bolivar Velasquez Juan Manuel (fila 156, grupo 605) no aparece en los PDF del Simulacro 2</t>
        </is>
      </c>
    </row>
    <row r="95">
      <c r="A95" s="41" t="inlineStr">
        <is>
          <t>Sim 2</t>
        </is>
      </c>
      <c r="B95" s="41" t="inlineStr">
        <is>
          <t>ausente_en_esta_corrida</t>
        </is>
      </c>
      <c r="C95" s="41" t="inlineStr"/>
      <c r="D95" s="41" t="inlineStr">
        <is>
          <t>Cartagena Cossio Johan Stiven (fila 159, grupo 605) no aparece en los PDF del Simulacro 2</t>
        </is>
      </c>
    </row>
    <row r="96">
      <c r="A96" s="41" t="inlineStr">
        <is>
          <t>Sim 2</t>
        </is>
      </c>
      <c r="B96" s="41" t="inlineStr">
        <is>
          <t>ausente_en_esta_corrida</t>
        </is>
      </c>
      <c r="C96" s="41" t="inlineStr"/>
      <c r="D96" s="41" t="inlineStr">
        <is>
          <t>Pineda Valencia Maria Angel (fila 176, grupo 605) no aparece en los PDF del Simulacro 2</t>
        </is>
      </c>
    </row>
    <row r="97">
      <c r="A97" s="41" t="inlineStr">
        <is>
          <t>Sim 2</t>
        </is>
      </c>
      <c r="B97" s="41" t="inlineStr">
        <is>
          <t>ausente_en_esta_corrida</t>
        </is>
      </c>
      <c r="C97" s="41" t="inlineStr"/>
      <c r="D97" s="41" t="inlineStr">
        <is>
          <t>Porras Reyes Obed José (fila 178, grupo 605) no aparece en los PDF del Simulacro 2</t>
        </is>
      </c>
    </row>
    <row r="98">
      <c r="A98" s="41" t="inlineStr">
        <is>
          <t>Sim 2</t>
        </is>
      </c>
      <c r="B98" s="41" t="inlineStr">
        <is>
          <t>ausente_en_esta_corrida</t>
        </is>
      </c>
      <c r="C98" s="41" t="inlineStr"/>
      <c r="D98" s="41" t="inlineStr">
        <is>
          <t>Sepúlveda Alcaraz Juan Pablo (fila 182, grupo 605) no aparece en los PDF del Simulacro 2</t>
        </is>
      </c>
    </row>
    <row r="99">
      <c r="A99" s="41" t="inlineStr">
        <is>
          <t>Sim 2</t>
        </is>
      </c>
      <c r="B99" s="41" t="inlineStr">
        <is>
          <t>ausente_en_esta_corrida</t>
        </is>
      </c>
      <c r="C99" s="41" t="inlineStr"/>
      <c r="D99" s="41" t="inlineStr">
        <is>
          <t>Carvajal Urrego Andrés Santiago (fila 232, grupo 702) no aparece en los PDF del Simulacro 2</t>
        </is>
      </c>
    </row>
    <row r="100">
      <c r="A100" s="41" t="inlineStr">
        <is>
          <t>Sim 2</t>
        </is>
      </c>
      <c r="B100" s="41" t="inlineStr">
        <is>
          <t>ausente_en_esta_corrida</t>
        </is>
      </c>
      <c r="C100" s="41" t="inlineStr"/>
      <c r="D100" s="41" t="inlineStr">
        <is>
          <t>Cifuentes Tangarife María Paulina (fila 234, grupo 702) no aparece en los PDF del Simulacro 2</t>
        </is>
      </c>
    </row>
    <row r="101">
      <c r="A101" s="41" t="inlineStr">
        <is>
          <t>Sim 2</t>
        </is>
      </c>
      <c r="B101" s="41" t="inlineStr">
        <is>
          <t>ausente_en_esta_corrida</t>
        </is>
      </c>
      <c r="C101" s="41" t="inlineStr"/>
      <c r="D101" s="41" t="inlineStr">
        <is>
          <t>Granda Rivera Sara  (fila 237, grupo 702) no aparece en los PDF del Simulacro 2</t>
        </is>
      </c>
    </row>
    <row r="102">
      <c r="A102" s="41" t="inlineStr">
        <is>
          <t>Sim 2</t>
        </is>
      </c>
      <c r="B102" s="41" t="inlineStr">
        <is>
          <t>ausente_en_esta_corrida</t>
        </is>
      </c>
      <c r="C102" s="41" t="inlineStr"/>
      <c r="D102" s="41" t="inlineStr">
        <is>
          <t>Jaramillo Vargas Maycol Andrey (fila 241, grupo 702) no aparece en los PDF del Simulacro 2</t>
        </is>
      </c>
    </row>
    <row r="103">
      <c r="A103" s="41" t="inlineStr">
        <is>
          <t>Sim 2</t>
        </is>
      </c>
      <c r="B103" s="41" t="inlineStr">
        <is>
          <t>ausente_en_esta_corrida</t>
        </is>
      </c>
      <c r="C103" s="41" t="inlineStr"/>
      <c r="D103" s="41" t="inlineStr">
        <is>
          <t>Roldan Goez Yerar Estiven (fila 252, grupo 702) no aparece en los PDF del Simulacro 2</t>
        </is>
      </c>
    </row>
    <row r="104">
      <c r="A104" s="41" t="inlineStr">
        <is>
          <t>Sim 2</t>
        </is>
      </c>
      <c r="B104" s="41" t="inlineStr">
        <is>
          <t>ausente_en_esta_corrida</t>
        </is>
      </c>
      <c r="C104" s="41" t="inlineStr"/>
      <c r="D104" s="41" t="inlineStr">
        <is>
          <t>López Ruiz Eduarliz  (fila 280, grupo 703) no aparece en los PDF del Simulacro 2</t>
        </is>
      </c>
    </row>
    <row r="105">
      <c r="A105" s="41" t="inlineStr">
        <is>
          <t>Sim 2</t>
        </is>
      </c>
      <c r="B105" s="41" t="inlineStr">
        <is>
          <t>ausente_en_esta_corrida</t>
        </is>
      </c>
      <c r="C105" s="41" t="inlineStr"/>
      <c r="D105" s="41" t="inlineStr">
        <is>
          <t>Mejía Grisales Gerónimo  (fila 282, grupo 703) no aparece en los PDF del Simulacro 2</t>
        </is>
      </c>
    </row>
    <row r="106">
      <c r="A106" s="41" t="inlineStr">
        <is>
          <t>Sim 2</t>
        </is>
      </c>
      <c r="B106" s="41" t="inlineStr">
        <is>
          <t>ausente_en_esta_corrida</t>
        </is>
      </c>
      <c r="C106" s="41" t="inlineStr"/>
      <c r="D106" s="41" t="inlineStr">
        <is>
          <t>Ortega Roldan Samuel  (fila 288, grupo 703) no aparece en los PDF del Simulacro 2</t>
        </is>
      </c>
    </row>
    <row r="107">
      <c r="A107" s="41" t="inlineStr">
        <is>
          <t>Sim 2</t>
        </is>
      </c>
      <c r="B107" s="41" t="inlineStr">
        <is>
          <t>ausente_en_esta_corrida</t>
        </is>
      </c>
      <c r="C107" s="41" t="inlineStr"/>
      <c r="D107" s="41" t="inlineStr">
        <is>
          <t>Carvajal Puerta Johan Alexis (fila 303, grupo 704) no aparece en los PDF del Simulacro 2</t>
        </is>
      </c>
    </row>
    <row r="108">
      <c r="A108" s="41" t="inlineStr">
        <is>
          <t>Sim 2</t>
        </is>
      </c>
      <c r="B108" s="41" t="inlineStr">
        <is>
          <t>ausente_en_esta_corrida</t>
        </is>
      </c>
      <c r="C108" s="41" t="inlineStr"/>
      <c r="D108" s="41" t="inlineStr">
        <is>
          <t>Morales Torres Karlyveth  (fila 316, grupo 704) no aparece en los PDF del Simulacro 2</t>
        </is>
      </c>
    </row>
    <row r="109">
      <c r="A109" s="41" t="inlineStr">
        <is>
          <t>Sim 2</t>
        </is>
      </c>
      <c r="B109" s="41" t="inlineStr">
        <is>
          <t>ausente_en_esta_corrida</t>
        </is>
      </c>
      <c r="C109" s="41" t="inlineStr"/>
      <c r="D109" s="41" t="inlineStr">
        <is>
          <t>Padilla Solorzano Andres Stiven (fila 319, grupo 704) no aparece en los PDF del Simulacro 2</t>
        </is>
      </c>
    </row>
    <row r="110">
      <c r="A110" s="41" t="inlineStr">
        <is>
          <t>Sim 2</t>
        </is>
      </c>
      <c r="B110" s="41" t="inlineStr">
        <is>
          <t>ausente_en_esta_corrida</t>
        </is>
      </c>
      <c r="C110" s="41" t="inlineStr"/>
      <c r="D110" s="41" t="inlineStr">
        <is>
          <t>Tamayo Gomez Emanuel  (fila 327, grupo 704) no aparece en los PDF del Simulacro 2</t>
        </is>
      </c>
    </row>
    <row r="111">
      <c r="A111" s="41" t="inlineStr">
        <is>
          <t>Sim 2</t>
        </is>
      </c>
      <c r="B111" s="41" t="inlineStr">
        <is>
          <t>ausente_en_esta_corrida</t>
        </is>
      </c>
      <c r="C111" s="41" t="inlineStr"/>
      <c r="D111" s="41" t="inlineStr">
        <is>
          <t>Echavarria Rua Matias  (fila 338, grupo 705) no aparece en los PDF del Simulacro 2</t>
        </is>
      </c>
    </row>
    <row r="112">
      <c r="A112" s="41" t="inlineStr">
        <is>
          <t>Sim 2</t>
        </is>
      </c>
      <c r="B112" s="41" t="inlineStr">
        <is>
          <t>ausente_en_esta_corrida</t>
        </is>
      </c>
      <c r="C112" s="41" t="inlineStr"/>
      <c r="D112" s="41" t="inlineStr">
        <is>
          <t>Mercado Gonzalez Valery Sofía (fila 346, grupo 705) no aparece en los PDF del Simulacro 2</t>
        </is>
      </c>
    </row>
    <row r="113">
      <c r="A113" s="41" t="inlineStr">
        <is>
          <t>Sim 2</t>
        </is>
      </c>
      <c r="B113" s="41" t="inlineStr">
        <is>
          <t>ausente_en_esta_corrida</t>
        </is>
      </c>
      <c r="C113" s="41" t="inlineStr"/>
      <c r="D113" s="41" t="inlineStr">
        <is>
          <t>Portillo Hidalgo Ericson José (fila 354, grupo 705) no aparece en los PDF del Simulacro 2</t>
        </is>
      </c>
    </row>
    <row r="114">
      <c r="A114" s="41" t="inlineStr">
        <is>
          <t>Sim 2</t>
        </is>
      </c>
      <c r="B114" s="41" t="inlineStr">
        <is>
          <t>ausente_en_esta_corrida</t>
        </is>
      </c>
      <c r="C114" s="41" t="inlineStr"/>
      <c r="D114" s="41" t="inlineStr">
        <is>
          <t>Rojas Lugo Nathasha Del Mar (fila 362, grupo 705) no aparece en los PDF del Simulacro 2</t>
        </is>
      </c>
    </row>
    <row r="115">
      <c r="A115" s="41" t="inlineStr">
        <is>
          <t>Sim 2</t>
        </is>
      </c>
      <c r="B115" s="41" t="inlineStr">
        <is>
          <t>ausente_en_esta_corrida</t>
        </is>
      </c>
      <c r="C115" s="41" t="inlineStr"/>
      <c r="D115" s="41" t="inlineStr">
        <is>
          <t>Salcedo Vásquez Katerin Abril (fila 364, grupo 705) no aparece en los PDF del Simulacro 2</t>
        </is>
      </c>
    </row>
    <row r="116">
      <c r="A116" s="41" t="inlineStr">
        <is>
          <t>Sim 2</t>
        </is>
      </c>
      <c r="B116" s="41" t="inlineStr">
        <is>
          <t>ausente_en_esta_corrida</t>
        </is>
      </c>
      <c r="C116" s="41" t="inlineStr"/>
      <c r="D116" s="41" t="inlineStr">
        <is>
          <t>Santiesteban Arenas Aslhy Alejandra (fila 365, grupo 705) no aparece en los PDF del Simulacro 2</t>
        </is>
      </c>
    </row>
    <row r="117">
      <c r="A117" s="41" t="inlineStr">
        <is>
          <t>Sim 2</t>
        </is>
      </c>
      <c r="B117" s="41" t="inlineStr">
        <is>
          <t>ausente_en_esta_corrida</t>
        </is>
      </c>
      <c r="C117" s="41" t="inlineStr"/>
      <c r="D117" s="41" t="inlineStr">
        <is>
          <t>Feria Berdel Edwar Andres (fila 391, grupo 801) no aparece en los PDF del Simulacro 2</t>
        </is>
      </c>
    </row>
    <row r="118">
      <c r="A118" s="41" t="inlineStr">
        <is>
          <t>Sim 2</t>
        </is>
      </c>
      <c r="B118" s="41" t="inlineStr">
        <is>
          <t>ausente_en_esta_corrida</t>
        </is>
      </c>
      <c r="C118" s="41" t="inlineStr"/>
      <c r="D118" s="41" t="inlineStr">
        <is>
          <t>Henao Arango Zarah Alejandra (fila 397, grupo 801) no aparece en los PDF del Simulacro 2</t>
        </is>
      </c>
    </row>
    <row r="119">
      <c r="A119" s="41" t="inlineStr">
        <is>
          <t>Sim 2</t>
        </is>
      </c>
      <c r="B119" s="41" t="inlineStr">
        <is>
          <t>ausente_en_esta_corrida</t>
        </is>
      </c>
      <c r="C119" s="41" t="inlineStr"/>
      <c r="D119" s="41" t="inlineStr">
        <is>
          <t>Romero Suarez Franyelysmar  (fila 401, grupo 801) no aparece en los PDF del Simulacro 2</t>
        </is>
      </c>
    </row>
    <row r="120">
      <c r="A120" s="41" t="inlineStr">
        <is>
          <t>Sim 2</t>
        </is>
      </c>
      <c r="B120" s="41" t="inlineStr">
        <is>
          <t>ausente_en_esta_corrida</t>
        </is>
      </c>
      <c r="C120" s="41" t="inlineStr"/>
      <c r="D120" s="41" t="inlineStr">
        <is>
          <t>Suarez Lopez Yuliany  (fila 402, grupo 801) no aparece en los PDF del Simulacro 2</t>
        </is>
      </c>
    </row>
    <row r="121">
      <c r="A121" s="41" t="inlineStr">
        <is>
          <t>Sim 2</t>
        </is>
      </c>
      <c r="B121" s="41" t="inlineStr">
        <is>
          <t>ausente_en_esta_corrida</t>
        </is>
      </c>
      <c r="C121" s="41" t="inlineStr"/>
      <c r="D121" s="41" t="inlineStr">
        <is>
          <t>Acevedo Tilano Jhonger Stiven (fila 404, grupo 802) no aparece en los PDF del Simulacro 2</t>
        </is>
      </c>
    </row>
    <row r="122">
      <c r="A122" s="41" t="inlineStr">
        <is>
          <t>Sim 2</t>
        </is>
      </c>
      <c r="B122" s="41" t="inlineStr">
        <is>
          <t>ausente_en_esta_corrida</t>
        </is>
      </c>
      <c r="C122" s="41" t="inlineStr"/>
      <c r="D122" s="41" t="inlineStr">
        <is>
          <t>Suarez Ruiz Sara  (fila 435, grupo 802) no aparece en los PDF del Simulacro 2</t>
        </is>
      </c>
    </row>
    <row r="123">
      <c r="A123" s="41" t="inlineStr">
        <is>
          <t>Sim 2</t>
        </is>
      </c>
      <c r="B123" s="41" t="inlineStr">
        <is>
          <t>ausente_en_esta_corrida</t>
        </is>
      </c>
      <c r="C123" s="41" t="inlineStr"/>
      <c r="D123" s="41" t="inlineStr">
        <is>
          <t>Borja Londoño Anyelin Salome (fila 439, grupo 803) no aparece en los PDF del Simulacro 2</t>
        </is>
      </c>
    </row>
    <row r="124">
      <c r="A124" s="41" t="inlineStr">
        <is>
          <t>Sim 2</t>
        </is>
      </c>
      <c r="B124" s="41" t="inlineStr">
        <is>
          <t>ausente_en_esta_corrida</t>
        </is>
      </c>
      <c r="C124" s="41" t="inlineStr"/>
      <c r="D124" s="41" t="inlineStr">
        <is>
          <t>Carvajal Salazar Juan José (fila 441, grupo 803) no aparece en los PDF del Simulacro 2</t>
        </is>
      </c>
    </row>
    <row r="125">
      <c r="A125" s="41" t="inlineStr">
        <is>
          <t>Sim 2</t>
        </is>
      </c>
      <c r="B125" s="41" t="inlineStr">
        <is>
          <t>ausente_en_esta_corrida</t>
        </is>
      </c>
      <c r="C125" s="41" t="inlineStr"/>
      <c r="D125" s="41" t="inlineStr">
        <is>
          <t>Castro Aguinaga Xiomara  (fila 442, grupo 803) no aparece en los PDF del Simulacro 2</t>
        </is>
      </c>
    </row>
    <row r="126">
      <c r="A126" s="41" t="inlineStr">
        <is>
          <t>Sim 2</t>
        </is>
      </c>
      <c r="B126" s="41" t="inlineStr">
        <is>
          <t>ausente_en_esta_corrida</t>
        </is>
      </c>
      <c r="C126" s="41" t="inlineStr"/>
      <c r="D126" s="41" t="inlineStr">
        <is>
          <t>Criollo Cruz Mariangel  (fila 443, grupo 803) no aparece en los PDF del Simulacro 2</t>
        </is>
      </c>
    </row>
    <row r="127">
      <c r="A127" s="41" t="inlineStr">
        <is>
          <t>Sim 2</t>
        </is>
      </c>
      <c r="B127" s="41" t="inlineStr">
        <is>
          <t>ausente_en_esta_corrida</t>
        </is>
      </c>
      <c r="C127" s="41" t="inlineStr"/>
      <c r="D127" s="41" t="inlineStr">
        <is>
          <t>Franco Mejia Matias  (fila 444, grupo 803) no aparece en los PDF del Simulacro 2</t>
        </is>
      </c>
    </row>
    <row r="128">
      <c r="A128" s="41" t="inlineStr">
        <is>
          <t>Sim 2</t>
        </is>
      </c>
      <c r="B128" s="41" t="inlineStr">
        <is>
          <t>ausente_en_esta_corrida</t>
        </is>
      </c>
      <c r="C128" s="41" t="inlineStr"/>
      <c r="D128" s="41" t="inlineStr">
        <is>
          <t>Hernandez Tamayo Cesar Alejandro (fila 446, grupo 803) no aparece en los PDF del Simulacro 2</t>
        </is>
      </c>
    </row>
    <row r="129">
      <c r="A129" s="41" t="inlineStr">
        <is>
          <t>Sim 2</t>
        </is>
      </c>
      <c r="B129" s="41" t="inlineStr">
        <is>
          <t>ausente_en_esta_corrida</t>
        </is>
      </c>
      <c r="C129" s="41" t="inlineStr"/>
      <c r="D129" s="41" t="inlineStr">
        <is>
          <t>Jaramillo Florez Maria Jose (fila 448, grupo 803) no aparece en los PDF del Simulacro 2</t>
        </is>
      </c>
    </row>
    <row r="130">
      <c r="A130" s="41" t="inlineStr">
        <is>
          <t>Sim 2</t>
        </is>
      </c>
      <c r="B130" s="41" t="inlineStr">
        <is>
          <t>ausente_en_esta_corrida</t>
        </is>
      </c>
      <c r="C130" s="41" t="inlineStr"/>
      <c r="D130" s="41" t="inlineStr">
        <is>
          <t>Perez Mendoza Kevin Ferney (fila 460, grupo 803) no aparece en los PDF del Simulacro 2</t>
        </is>
      </c>
    </row>
    <row r="131">
      <c r="A131" s="41" t="inlineStr">
        <is>
          <t>Sim 2</t>
        </is>
      </c>
      <c r="B131" s="41" t="inlineStr">
        <is>
          <t>ausente_en_esta_corrida</t>
        </is>
      </c>
      <c r="C131" s="41" t="inlineStr"/>
      <c r="D131" s="41" t="inlineStr">
        <is>
          <t>Ramirez Holguin Jhonatan Estiven (fila 462, grupo 803) no aparece en los PDF del Simulacro 2</t>
        </is>
      </c>
    </row>
    <row r="132">
      <c r="A132" s="41" t="inlineStr">
        <is>
          <t>Sim 2</t>
        </is>
      </c>
      <c r="B132" s="41" t="inlineStr">
        <is>
          <t>ausente_en_esta_corrida</t>
        </is>
      </c>
      <c r="C132" s="41" t="inlineStr"/>
      <c r="D132" s="41" t="inlineStr">
        <is>
          <t>Velasquez Diaz Jhonatan  (fila 468, grupo 803) no aparece en los PDF del Simulacro 2</t>
        </is>
      </c>
    </row>
    <row r="133">
      <c r="A133" s="41" t="inlineStr">
        <is>
          <t>Sim 2</t>
        </is>
      </c>
      <c r="B133" s="41" t="inlineStr">
        <is>
          <t>ausente_en_esta_corrida</t>
        </is>
      </c>
      <c r="C133" s="41" t="inlineStr"/>
      <c r="D133" s="41" t="inlineStr">
        <is>
          <t>Ardila Diaz Jair  (fila 503, grupo 805) no aparece en los PDF del Simulacro 2</t>
        </is>
      </c>
    </row>
    <row r="134">
      <c r="A134" s="41" t="inlineStr">
        <is>
          <t>Sim 2</t>
        </is>
      </c>
      <c r="B134" s="41" t="inlineStr">
        <is>
          <t>ausente_en_esta_corrida</t>
        </is>
      </c>
      <c r="C134" s="41" t="inlineStr"/>
      <c r="D134" s="41" t="inlineStr">
        <is>
          <t>Guevara Uran John Mario (fila 514, grupo 805) no aparece en los PDF del Simulacro 2</t>
        </is>
      </c>
    </row>
    <row r="135">
      <c r="A135" s="41" t="inlineStr">
        <is>
          <t>Sim 2</t>
        </is>
      </c>
      <c r="B135" s="41" t="inlineStr">
        <is>
          <t>ausente_en_esta_corrida</t>
        </is>
      </c>
      <c r="C135" s="41" t="inlineStr"/>
      <c r="D135" s="41" t="inlineStr">
        <is>
          <t>Yanes Arias Naomi Andrea (fila 530, grupo 805) no aparece en los PDF del Simulacro 2</t>
        </is>
      </c>
    </row>
    <row r="136">
      <c r="A136" s="41" t="inlineStr">
        <is>
          <t>Sim 2</t>
        </is>
      </c>
      <c r="B136" s="41" t="inlineStr">
        <is>
          <t>ausente_en_esta_corrida</t>
        </is>
      </c>
      <c r="C136" s="41" t="inlineStr"/>
      <c r="D136" s="41" t="inlineStr">
        <is>
          <t>González Munera Mariángel  (fila 544, grupo 901) no aparece en los PDF del Simulacro 2</t>
        </is>
      </c>
    </row>
    <row r="137">
      <c r="A137" s="41" t="inlineStr">
        <is>
          <t>Sim 2</t>
        </is>
      </c>
      <c r="B137" s="41" t="inlineStr">
        <is>
          <t>ausente_en_esta_corrida</t>
        </is>
      </c>
      <c r="C137" s="41" t="inlineStr"/>
      <c r="D137" s="41" t="inlineStr">
        <is>
          <t>Zapata Montoya Juan Felipe (fila 567, grupo 901) no aparece en los PDF del Simulacro 2</t>
        </is>
      </c>
    </row>
    <row r="138">
      <c r="A138" s="41" t="inlineStr">
        <is>
          <t>Sim 2</t>
        </is>
      </c>
      <c r="B138" s="41" t="inlineStr">
        <is>
          <t>ausente_en_esta_corrida</t>
        </is>
      </c>
      <c r="C138" s="41" t="inlineStr"/>
      <c r="D138" s="41" t="inlineStr">
        <is>
          <t>Calle Vélez Juan Camilo (fila 572, grupo 902) no aparece en los PDF del Simulacro 2</t>
        </is>
      </c>
    </row>
    <row r="139">
      <c r="A139" s="41" t="inlineStr">
        <is>
          <t>Sim 2</t>
        </is>
      </c>
      <c r="B139" s="41" t="inlineStr">
        <is>
          <t>ausente_en_esta_corrida</t>
        </is>
      </c>
      <c r="C139" s="41" t="inlineStr"/>
      <c r="D139" s="41" t="inlineStr">
        <is>
          <t>Castaño Torres Jeidy Yamile (fila 575, grupo 902) no aparece en los PDF del Simulacro 2</t>
        </is>
      </c>
    </row>
    <row r="140">
      <c r="A140" s="41" t="inlineStr">
        <is>
          <t>Sim 2</t>
        </is>
      </c>
      <c r="B140" s="41" t="inlineStr">
        <is>
          <t>ausente_en_esta_corrida</t>
        </is>
      </c>
      <c r="C140" s="41" t="inlineStr"/>
      <c r="D140" s="41" t="inlineStr">
        <is>
          <t>Présiga Ceballos Sara Yulieth (fila 589, grupo 902) no aparece en los PDF del Simulacro 2</t>
        </is>
      </c>
    </row>
    <row r="141">
      <c r="A141" s="41" t="inlineStr">
        <is>
          <t>Sim 2</t>
        </is>
      </c>
      <c r="B141" s="41" t="inlineStr">
        <is>
          <t>ausente_en_esta_corrida</t>
        </is>
      </c>
      <c r="C141" s="41" t="inlineStr"/>
      <c r="D141" s="41" t="inlineStr">
        <is>
          <t>García Jaramillo Mariana  (fila 612, grupo 903) no aparece en los PDF del Simulacro 2</t>
        </is>
      </c>
    </row>
    <row r="142">
      <c r="A142" s="41" t="inlineStr">
        <is>
          <t>Sim 2</t>
        </is>
      </c>
      <c r="B142" s="41" t="inlineStr">
        <is>
          <t>ausente_en_esta_corrida</t>
        </is>
      </c>
      <c r="C142" s="41" t="inlineStr"/>
      <c r="D142" s="41" t="inlineStr">
        <is>
          <t>Piedrahita Panesso Daniel Alexander (fila 625, grupo 903) no aparece en los PDF del Simulacro 2</t>
        </is>
      </c>
    </row>
    <row r="143">
      <c r="A143" s="41" t="inlineStr">
        <is>
          <t>Sim 2</t>
        </is>
      </c>
      <c r="B143" s="41" t="inlineStr">
        <is>
          <t>ausente_en_esta_corrida</t>
        </is>
      </c>
      <c r="C143" s="41" t="inlineStr"/>
      <c r="D143" s="41" t="inlineStr">
        <is>
          <t>Suárez Alcaraz Luciana  (fila 632, grupo 903) no aparece en los PDF del Simulacro 2</t>
        </is>
      </c>
    </row>
    <row r="144">
      <c r="A144" s="41" t="inlineStr">
        <is>
          <t>Sim 2</t>
        </is>
      </c>
      <c r="B144" s="41" t="inlineStr">
        <is>
          <t>ausente_en_esta_corrida</t>
        </is>
      </c>
      <c r="C144" s="41" t="inlineStr"/>
      <c r="D144" s="41" t="inlineStr">
        <is>
          <t>Urrego Borja Jerónimo Andrés (fila 634, grupo 903) no aparece en los PDF del Simulacro 2</t>
        </is>
      </c>
    </row>
    <row r="145">
      <c r="A145" s="41" t="inlineStr">
        <is>
          <t>Sim 2</t>
        </is>
      </c>
      <c r="B145" s="41" t="inlineStr">
        <is>
          <t>ausente_en_esta_corrida</t>
        </is>
      </c>
      <c r="C145" s="41" t="inlineStr"/>
      <c r="D145" s="41" t="inlineStr">
        <is>
          <t>Moreno Espinal Dylan Andrey (fila 651, grupo 904) no aparece en los PDF del Simulacro 2</t>
        </is>
      </c>
    </row>
    <row r="146">
      <c r="A146" s="41" t="inlineStr">
        <is>
          <t>Sim 2</t>
        </is>
      </c>
      <c r="B146" s="41" t="inlineStr">
        <is>
          <t>ausente_en_esta_corrida</t>
        </is>
      </c>
      <c r="C146" s="41" t="inlineStr"/>
      <c r="D146" s="41" t="inlineStr">
        <is>
          <t>Osorio Cifuentes Salome  (fila 653, grupo 904) no aparece en los PDF del Simulacro 2</t>
        </is>
      </c>
    </row>
    <row r="147">
      <c r="A147" s="41" t="inlineStr">
        <is>
          <t>Sim 2</t>
        </is>
      </c>
      <c r="B147" s="41" t="inlineStr">
        <is>
          <t>ausente_en_esta_corrida</t>
        </is>
      </c>
      <c r="C147" s="41" t="inlineStr"/>
      <c r="D147" s="41" t="inlineStr">
        <is>
          <t>Velasquez Pulgarín Emerson  (fila 701, grupo 905) no aparece en los PDF del Simulacro 2</t>
        </is>
      </c>
    </row>
    <row r="148">
      <c r="A148" s="41" t="inlineStr">
        <is>
          <t>Sim 2</t>
        </is>
      </c>
      <c r="B148" s="41" t="inlineStr">
        <is>
          <t>ausente_en_esta_corrida</t>
        </is>
      </c>
      <c r="C148" s="41" t="inlineStr"/>
      <c r="D148" s="41" t="inlineStr">
        <is>
          <t>Chamorro Tapias Andres Javier (fila 709, grupo 1001) no aparece en los PDF del Simulacro 2</t>
        </is>
      </c>
    </row>
    <row r="149">
      <c r="A149" s="41" t="inlineStr">
        <is>
          <t>Sim 2</t>
        </is>
      </c>
      <c r="B149" s="41" t="inlineStr">
        <is>
          <t>ausente_en_esta_corrida</t>
        </is>
      </c>
      <c r="C149" s="41" t="inlineStr"/>
      <c r="D149" s="41" t="inlineStr">
        <is>
          <t>Higuita Carvajal Heily  (fila 715, grupo 1001) no aparece en los PDF del Simulacro 2</t>
        </is>
      </c>
    </row>
    <row r="150">
      <c r="A150" s="41" t="inlineStr">
        <is>
          <t>Sim 2</t>
        </is>
      </c>
      <c r="B150" s="41" t="inlineStr">
        <is>
          <t>ausente_en_esta_corrida</t>
        </is>
      </c>
      <c r="C150" s="41" t="inlineStr"/>
      <c r="D150" s="41" t="inlineStr">
        <is>
          <t>Usuga Flórez Leidy Jojana (fila 733, grupo 1001) no aparece en los PDF del Simulacro 2</t>
        </is>
      </c>
    </row>
    <row r="151">
      <c r="A151" s="41" t="inlineStr">
        <is>
          <t>Sim 2</t>
        </is>
      </c>
      <c r="B151" s="41" t="inlineStr">
        <is>
          <t>ausente_en_esta_corrida</t>
        </is>
      </c>
      <c r="C151" s="41" t="inlineStr"/>
      <c r="D151" s="41" t="inlineStr">
        <is>
          <t>Sucerquia Julio Mariángel  (fila 767, grupo 1002) no aparece en los PDF del Simulacro 2</t>
        </is>
      </c>
    </row>
    <row r="152">
      <c r="A152" s="41" t="inlineStr">
        <is>
          <t>Sim 2</t>
        </is>
      </c>
      <c r="B152" s="41" t="inlineStr">
        <is>
          <t>ausente_en_esta_corrida</t>
        </is>
      </c>
      <c r="C152" s="41" t="inlineStr"/>
      <c r="D152" s="41" t="inlineStr">
        <is>
          <t>Alcaraz Aguiar José Manuel (fila 776, grupo 1003) no aparece en los PDF del Simulacro 2</t>
        </is>
      </c>
    </row>
    <row r="153">
      <c r="A153" s="41" t="inlineStr">
        <is>
          <t>Sim 2</t>
        </is>
      </c>
      <c r="B153" s="41" t="inlineStr">
        <is>
          <t>ausente_en_esta_corrida</t>
        </is>
      </c>
      <c r="C153" s="41" t="inlineStr"/>
      <c r="D153" s="41" t="inlineStr">
        <is>
          <t>Bedoya Torres Jhon Jamis (fila 778, grupo 1003) no aparece en los PDF del Simulacro 2</t>
        </is>
      </c>
    </row>
    <row r="154">
      <c r="A154" s="41" t="inlineStr">
        <is>
          <t>Sim 2</t>
        </is>
      </c>
      <c r="B154" s="41" t="inlineStr">
        <is>
          <t>ausente_en_esta_corrida</t>
        </is>
      </c>
      <c r="C154" s="41" t="inlineStr"/>
      <c r="D154" s="41" t="inlineStr">
        <is>
          <t>Garces Guzmán María Guadalupe (fila 785, grupo 1003) no aparece en los PDF del Simulacro 2</t>
        </is>
      </c>
    </row>
    <row r="155">
      <c r="A155" s="41" t="inlineStr">
        <is>
          <t>Sim 2</t>
        </is>
      </c>
      <c r="B155" s="41" t="inlineStr">
        <is>
          <t>ausente_en_esta_corrida</t>
        </is>
      </c>
      <c r="C155" s="41" t="inlineStr"/>
      <c r="D155" s="41" t="inlineStr">
        <is>
          <t>Yepes Urrego Ana Sofia (fila 808, grupo 1003) no aparece en los PDF del Simulacro 2</t>
        </is>
      </c>
    </row>
    <row r="156">
      <c r="A156" s="41" t="inlineStr">
        <is>
          <t>Sim 2</t>
        </is>
      </c>
      <c r="B156" s="41" t="inlineStr">
        <is>
          <t>ausente_en_esta_corrida</t>
        </is>
      </c>
      <c r="C156" s="41" t="inlineStr"/>
      <c r="D156" s="41" t="inlineStr">
        <is>
          <t>Mario Castaño Laura Sofía (fila 829, grupo 1004) no aparece en los PDF del Simulacro 2</t>
        </is>
      </c>
    </row>
    <row r="157">
      <c r="A157" s="41" t="inlineStr">
        <is>
          <t>Sim 2</t>
        </is>
      </c>
      <c r="B157" s="41" t="inlineStr">
        <is>
          <t>ausente_en_esta_corrida</t>
        </is>
      </c>
      <c r="C157" s="41" t="inlineStr"/>
      <c r="D157" s="41" t="inlineStr">
        <is>
          <t>Rivera López Joan  (fila 836, grupo 1004) no aparece en los PDF del Simulacro 2</t>
        </is>
      </c>
    </row>
    <row r="158">
      <c r="A158" s="41" t="inlineStr">
        <is>
          <t>Sim 2</t>
        </is>
      </c>
      <c r="B158" s="41" t="inlineStr">
        <is>
          <t>ausente_en_esta_corrida</t>
        </is>
      </c>
      <c r="C158" s="41" t="inlineStr"/>
      <c r="D158" s="41" t="inlineStr">
        <is>
          <t>Álvarez Palacio Darlinson Estidd (fila 843, grupo 1004) no aparece en los PDF del Simulacro 2</t>
        </is>
      </c>
    </row>
    <row r="159">
      <c r="A159" s="41" t="inlineStr">
        <is>
          <t>Sim 2</t>
        </is>
      </c>
      <c r="B159" s="41" t="inlineStr">
        <is>
          <t>ausente_en_esta_corrida</t>
        </is>
      </c>
      <c r="C159" s="41" t="inlineStr"/>
      <c r="D159" s="41" t="inlineStr">
        <is>
          <t>Bedoya Ortiz Andrés Felipe (fila 848, grupo 1005) no aparece en los PDF del Simulacro 2</t>
        </is>
      </c>
    </row>
    <row r="160">
      <c r="A160" s="41" t="inlineStr">
        <is>
          <t>Sim 2</t>
        </is>
      </c>
      <c r="B160" s="41" t="inlineStr">
        <is>
          <t>ausente_en_esta_corrida</t>
        </is>
      </c>
      <c r="C160" s="41" t="inlineStr"/>
      <c r="D160" s="41" t="inlineStr">
        <is>
          <t>Hernández Sánchez Santiago  (fila 858, grupo 1005) no aparece en los PDF del Simulacro 2</t>
        </is>
      </c>
    </row>
    <row r="161">
      <c r="A161" s="41" t="inlineStr">
        <is>
          <t>Sim 2</t>
        </is>
      </c>
      <c r="B161" s="41" t="inlineStr">
        <is>
          <t>ausente_en_esta_corrida</t>
        </is>
      </c>
      <c r="C161" s="41" t="inlineStr"/>
      <c r="D161" s="41" t="inlineStr">
        <is>
          <t>Montoya Vargas Isabela  (fila 863, grupo 1005) no aparece en los PDF del Simulacro 2</t>
        </is>
      </c>
    </row>
    <row r="162">
      <c r="A162" s="41" t="inlineStr">
        <is>
          <t>Sim 2</t>
        </is>
      </c>
      <c r="B162" s="41" t="inlineStr">
        <is>
          <t>ausente_en_esta_corrida</t>
        </is>
      </c>
      <c r="C162" s="41" t="inlineStr"/>
      <c r="D162" s="41" t="inlineStr">
        <is>
          <t>Olarte Ramírez Joeiker Alejandro (fila 866, grupo 1005) no aparece en los PDF del Simulacro 2</t>
        </is>
      </c>
    </row>
    <row r="163">
      <c r="A163" s="41" t="inlineStr">
        <is>
          <t>Sim 2</t>
        </is>
      </c>
      <c r="B163" s="41" t="inlineStr">
        <is>
          <t>ausente_en_esta_corrida</t>
        </is>
      </c>
      <c r="C163" s="41" t="inlineStr"/>
      <c r="D163" s="41" t="inlineStr">
        <is>
          <t>Serna Rueda Kevin Andres (fila 875, grupo 1005) no aparece en los PDF del Simulacro 2</t>
        </is>
      </c>
    </row>
    <row r="164">
      <c r="A164" s="41" t="inlineStr">
        <is>
          <t>Sim 2</t>
        </is>
      </c>
      <c r="B164" s="41" t="inlineStr">
        <is>
          <t>ausente_en_esta_corrida</t>
        </is>
      </c>
      <c r="C164" s="41" t="inlineStr"/>
      <c r="D164" s="41" t="inlineStr">
        <is>
          <t>Taborda Gómez Mariángel  (fila 876, grupo 1005) no aparece en los PDF del Simulacro 2</t>
        </is>
      </c>
    </row>
    <row r="165">
      <c r="A165" s="41" t="inlineStr">
        <is>
          <t>Sim 2</t>
        </is>
      </c>
      <c r="B165" s="41" t="inlineStr">
        <is>
          <t>ausente_en_esta_corrida</t>
        </is>
      </c>
      <c r="C165" s="41" t="inlineStr"/>
      <c r="D165" s="41" t="inlineStr">
        <is>
          <t>Urrego Vélez José Manuel (fila 908, grupo 1101) no aparece en los PDF del Simulacro 2</t>
        </is>
      </c>
    </row>
    <row r="166">
      <c r="A166" s="41" t="inlineStr">
        <is>
          <t>Sim 2</t>
        </is>
      </c>
      <c r="B166" s="41" t="inlineStr">
        <is>
          <t>ausente_en_esta_corrida</t>
        </is>
      </c>
      <c r="C166" s="41" t="inlineStr"/>
      <c r="D166" s="41" t="inlineStr">
        <is>
          <t>Cárdenas Acevedo Luisa Valentina (fila 917, grupo 1102) no aparece en los PDF del Simulacro 2</t>
        </is>
      </c>
    </row>
    <row r="167">
      <c r="A167" s="41" t="inlineStr">
        <is>
          <t>Sim 2</t>
        </is>
      </c>
      <c r="B167" s="41" t="inlineStr">
        <is>
          <t>ausente_en_esta_corrida</t>
        </is>
      </c>
      <c r="C167" s="41" t="inlineStr"/>
      <c r="D167" s="41" t="inlineStr">
        <is>
          <t>Morales Castro Emmanuel  (fila 963, grupo 1103) no aparece en los PDF del Simulacro 2</t>
        </is>
      </c>
    </row>
    <row r="168">
      <c r="A168" s="41" t="inlineStr">
        <is>
          <t>Sim 2</t>
        </is>
      </c>
      <c r="B168" s="41" t="inlineStr">
        <is>
          <t>ausente_en_esta_corrida</t>
        </is>
      </c>
      <c r="C168" s="41" t="inlineStr"/>
      <c r="D168" s="41" t="inlineStr">
        <is>
          <t>Castro Ortiz Breyner Yesid (fila 1010, grupo CM9) no aparece en los PDF del Simulacro 2</t>
        </is>
      </c>
    </row>
    <row r="169">
      <c r="A169" s="41" t="inlineStr">
        <is>
          <t>Sim 2</t>
        </is>
      </c>
      <c r="B169" s="41" t="inlineStr">
        <is>
          <t>ausente_en_esta_corrida</t>
        </is>
      </c>
      <c r="C169" s="41" t="inlineStr"/>
      <c r="D169" s="41" t="inlineStr">
        <is>
          <t>Hinestroza Quinto Yalmar Andres (fila 1017, grupo CM9) no aparece en los PDF del Simulacro 2</t>
        </is>
      </c>
    </row>
    <row r="170">
      <c r="A170" s="41" t="inlineStr">
        <is>
          <t>Sim 2</t>
        </is>
      </c>
      <c r="B170" s="41" t="inlineStr">
        <is>
          <t>ausente_en_esta_corrida</t>
        </is>
      </c>
      <c r="C170" s="41" t="inlineStr"/>
      <c r="D170" s="41" t="inlineStr">
        <is>
          <t>Londoño Gacría Gerónimo  (fila 1018, grupo CM9) no aparece en los PDF del Simulacro 2</t>
        </is>
      </c>
    </row>
    <row r="171">
      <c r="A171" s="41" t="inlineStr">
        <is>
          <t>Sim 2</t>
        </is>
      </c>
      <c r="B171" s="41" t="inlineStr">
        <is>
          <t>ausente_en_esta_corrida</t>
        </is>
      </c>
      <c r="C171" s="41" t="inlineStr"/>
      <c r="D171" s="41" t="inlineStr">
        <is>
          <t>Posada Ortiz Deison  (fila 1023, grupo CM9) no aparece en los PDF del Simulacro 2</t>
        </is>
      </c>
    </row>
    <row r="172">
      <c r="A172" s="41" t="inlineStr">
        <is>
          <t>Sim 2</t>
        </is>
      </c>
      <c r="B172" s="41" t="inlineStr">
        <is>
          <t>ausente_en_esta_corrida</t>
        </is>
      </c>
      <c r="C172" s="41" t="inlineStr"/>
      <c r="D172" s="41" t="inlineStr">
        <is>
          <t>Preciado Cancelado Juan Pablo (fila 1024, grupo CM9) no aparece en los PDF del Simulacro 2</t>
        </is>
      </c>
    </row>
    <row r="173">
      <c r="A173" s="41" t="inlineStr">
        <is>
          <t>Sim 2</t>
        </is>
      </c>
      <c r="B173" s="41" t="inlineStr">
        <is>
          <t>ausente_en_esta_corrida</t>
        </is>
      </c>
      <c r="C173" s="41" t="inlineStr"/>
      <c r="D173" s="41" t="inlineStr">
        <is>
          <t>Preciado Cancelado Samuel Esteban (fila 1025, grupo CM9) no aparece en los PDF del Simulacro 2</t>
        </is>
      </c>
    </row>
    <row r="174">
      <c r="A174" s="41" t="inlineStr">
        <is>
          <t>Sim 2</t>
        </is>
      </c>
      <c r="B174" s="41" t="inlineStr">
        <is>
          <t>ausente_en_esta_corrida</t>
        </is>
      </c>
      <c r="C174" s="41" t="inlineStr"/>
      <c r="D174" s="41" t="inlineStr">
        <is>
          <t>Silva Arenas Erik Andrés (fila 1028, grupo CM9) no aparece en los PDF del Simulacro 2</t>
        </is>
      </c>
    </row>
    <row r="175">
      <c r="A175" s="41" t="inlineStr">
        <is>
          <t>Sim 2</t>
        </is>
      </c>
      <c r="B175" s="41" t="inlineStr">
        <is>
          <t>ausente_en_esta_corrida</t>
        </is>
      </c>
      <c r="C175" s="41" t="inlineStr"/>
      <c r="D175" s="41" t="inlineStr">
        <is>
          <t>Álvarez Palacio Jhon Fernando (fila 1033, grupo CM9) no aparece en los PDF del Simulacro 2</t>
        </is>
      </c>
    </row>
    <row r="176">
      <c r="A176" s="41" t="inlineStr">
        <is>
          <t>Saber 11</t>
        </is>
      </c>
      <c r="B176" s="41" t="inlineStr">
        <is>
          <t>resumen</t>
        </is>
      </c>
      <c r="C176" s="41" t="inlineStr"/>
      <c r="D176" s="41" t="inlineStr">
        <is>
          <t>registros en el Excel del Saber 11: 123</t>
        </is>
      </c>
    </row>
    <row r="177">
      <c r="A177" s="41" t="inlineStr">
        <is>
          <t>Saber 11</t>
        </is>
      </c>
      <c r="B177" s="41" t="inlineStr">
        <is>
          <t>resumen</t>
        </is>
      </c>
      <c r="C177" s="41" t="inlineStr"/>
      <c r="D177" s="41" t="inlineStr">
        <is>
          <t>ubicados en el libro: 123</t>
        </is>
      </c>
    </row>
    <row r="178">
      <c r="A178" s="41" t="inlineStr">
        <is>
          <t>Saber 11</t>
        </is>
      </c>
      <c r="B178" s="41" t="inlineStr">
        <is>
          <t>resumen</t>
        </is>
      </c>
      <c r="C178" s="41" t="inlineStr"/>
      <c r="D178" s="41" t="inlineStr">
        <is>
          <t>marcados nuevos con posible promoción: 0</t>
        </is>
      </c>
    </row>
    <row r="179">
      <c r="A179" s="41" t="inlineStr">
        <is>
          <t>Saber 11</t>
        </is>
      </c>
      <c r="B179" s="41" t="inlineStr">
        <is>
          <t>resumen</t>
        </is>
      </c>
      <c r="C179" s="41" t="inlineStr"/>
      <c r="D179" s="41" t="inlineStr">
        <is>
          <t>undécimo sin resultado: 5</t>
        </is>
      </c>
    </row>
    <row r="180">
      <c r="A180" s="41" t="inlineStr">
        <is>
          <t>Saber 11</t>
        </is>
      </c>
      <c r="B180" s="41" t="inlineStr">
        <is>
          <t>resumen</t>
        </is>
      </c>
      <c r="C180" s="41" t="inlineStr"/>
      <c r="D180" s="41" t="inlineStr">
        <is>
          <t>excepciones: 9</t>
        </is>
      </c>
    </row>
    <row r="181">
      <c r="A181" s="41" t="inlineStr">
        <is>
          <t>Saber 11</t>
        </is>
      </c>
      <c r="B181" s="41" t="inlineStr">
        <is>
          <t>saber_global_distinto</t>
        </is>
      </c>
      <c r="C181" s="41" t="inlineStr">
        <is>
          <t>RESULTADOS ICFES 2025.xlsx:consolidado</t>
        </is>
      </c>
      <c r="D181" s="41" t="inlineStr">
        <is>
          <t>Correa Urrego Juan Camilo (1102): la fórmula da 276 y el archivo trae 222.0</t>
        </is>
      </c>
    </row>
    <row r="182">
      <c r="A182" s="41" t="inlineStr">
        <is>
          <t>Saber 11</t>
        </is>
      </c>
      <c r="B182" s="41" t="inlineStr">
        <is>
          <t>saber_area_vacia</t>
        </is>
      </c>
      <c r="C182" s="41" t="inlineStr">
        <is>
          <t>RESULTADOS ICFES 2025.xlsx:consolidado</t>
        </is>
      </c>
      <c r="D182" s="41" t="inlineStr">
        <is>
          <t>Vargas Cartagena Juan Pablo (1104): sin Inglés</t>
        </is>
      </c>
    </row>
    <row r="183">
      <c r="A183" s="41" t="inlineStr">
        <is>
          <t>Saber 11</t>
        </is>
      </c>
      <c r="B183" s="41" t="inlineStr">
        <is>
          <t>saber_area_vacia</t>
        </is>
      </c>
      <c r="C183" s="41" t="inlineStr">
        <is>
          <t>RESULTADOS ICFES 2025.xlsx:consolidado</t>
        </is>
      </c>
      <c r="D183" s="41" t="inlineStr">
        <is>
          <t>Carvajal Villa Juan Manuel (1101): sin Inglés</t>
        </is>
      </c>
    </row>
    <row r="184">
      <c r="A184" s="41" t="inlineStr">
        <is>
          <t>Saber 11</t>
        </is>
      </c>
      <c r="B184" s="41" t="inlineStr">
        <is>
          <t>saber_global_distinto</t>
        </is>
      </c>
      <c r="C184" s="41" t="inlineStr">
        <is>
          <t>RESULTADOS ICFES 2025.xlsx:consolidado</t>
        </is>
      </c>
      <c r="D184" s="41" t="inlineStr">
        <is>
          <t>Ossa Estrada Paulina Isabel (1101): la fórmula da 273 y el archivo trae 250.0</t>
        </is>
      </c>
    </row>
    <row r="185">
      <c r="A185" s="41" t="inlineStr">
        <is>
          <t>Saber 11</t>
        </is>
      </c>
      <c r="B185" s="41" t="inlineStr">
        <is>
          <t>undecimo_sin_saber</t>
        </is>
      </c>
      <c r="C185" s="41" t="inlineStr"/>
      <c r="D185" s="41" t="inlineStr">
        <is>
          <t>Cárdenas Acevedo Luisa Valentina (1102, fila 917) no tiene resultado en el Excel del Saber 11</t>
        </is>
      </c>
    </row>
    <row r="186">
      <c r="A186" s="41" t="inlineStr">
        <is>
          <t>Saber 11</t>
        </is>
      </c>
      <c r="B186" s="41" t="inlineStr">
        <is>
          <t>undecimo_sin_saber</t>
        </is>
      </c>
      <c r="C186" s="41" t="inlineStr"/>
      <c r="D186" s="41" t="inlineStr">
        <is>
          <t>Lopera Galeano Juliana  (1103, fila 958) no tiene resultado en el Excel del Saber 11</t>
        </is>
      </c>
    </row>
    <row r="187">
      <c r="A187" s="41" t="inlineStr">
        <is>
          <t>Saber 11</t>
        </is>
      </c>
      <c r="B187" s="41" t="inlineStr">
        <is>
          <t>undecimo_sin_saber</t>
        </is>
      </c>
      <c r="C187" s="41" t="inlineStr"/>
      <c r="D187" s="41" t="inlineStr">
        <is>
          <t>Palomino Franco Freddy Andrés (1104, fila 965) no tiene resultado en el Excel del Saber 11</t>
        </is>
      </c>
    </row>
    <row r="188">
      <c r="A188" s="41" t="inlineStr">
        <is>
          <t>Saber 11</t>
        </is>
      </c>
      <c r="B188" s="41" t="inlineStr">
        <is>
          <t>undecimo_sin_saber</t>
        </is>
      </c>
      <c r="C188" s="41" t="inlineStr"/>
      <c r="D188" s="41" t="inlineStr">
        <is>
          <t>Díaz Medina Heilyn Silvana (1104, fila 986) no tiene resultado en el Excel del Saber 11</t>
        </is>
      </c>
    </row>
    <row r="189">
      <c r="A189" s="41" t="inlineStr">
        <is>
          <t>Saber 11</t>
        </is>
      </c>
      <c r="B189" s="41" t="inlineStr">
        <is>
          <t>undecimo_sin_saber</t>
        </is>
      </c>
      <c r="C189" s="41" t="inlineStr"/>
      <c r="D189" s="41" t="inlineStr">
        <is>
          <t>León Correa Haidervit  (1104, fila 992) no tiene resultado en el Excel del Saber 11</t>
        </is>
      </c>
    </row>
    <row r="190">
      <c r="A190" s="41" t="inlineStr">
        <is>
          <t>Documentos</t>
        </is>
      </c>
      <c r="B190" s="41" t="inlineStr">
        <is>
          <t>resumen</t>
        </is>
      </c>
      <c r="C190" s="41" t="inlineStr"/>
      <c r="D190" s="41" t="inlineStr">
        <is>
          <t>registros en las listas: 481</t>
        </is>
      </c>
    </row>
    <row r="191">
      <c r="A191" s="41" t="inlineStr">
        <is>
          <t>Documentos</t>
        </is>
      </c>
      <c r="B191" s="41" t="inlineStr">
        <is>
          <t>resumen</t>
        </is>
      </c>
      <c r="C191" s="41" t="inlineStr"/>
      <c r="D191" s="41" t="inlineStr">
        <is>
          <t>documentos escritos en Comparativo: 5</t>
        </is>
      </c>
    </row>
    <row r="192">
      <c r="A192" s="41" t="inlineStr">
        <is>
          <t>Documentos</t>
        </is>
      </c>
      <c r="B192" s="41" t="inlineStr">
        <is>
          <t>resumen</t>
        </is>
      </c>
      <c r="C192" s="41" t="inlineStr"/>
      <c r="D192" s="41" t="inlineStr">
        <is>
          <t>en PrimerSimulacro: 5</t>
        </is>
      </c>
    </row>
    <row r="193">
      <c r="A193" s="41" t="inlineStr">
        <is>
          <t>Documentos</t>
        </is>
      </c>
      <c r="B193" s="41" t="inlineStr">
        <is>
          <t>resumen</t>
        </is>
      </c>
      <c r="C193" s="41" t="inlineStr"/>
      <c r="D193" s="41" t="inlineStr">
        <is>
          <t>en SegundoSimulacro: 5</t>
        </is>
      </c>
    </row>
    <row r="194">
      <c r="A194" s="41" t="inlineStr">
        <is>
          <t>Documentos</t>
        </is>
      </c>
      <c r="B194" s="41" t="inlineStr">
        <is>
          <t>resumen</t>
        </is>
      </c>
      <c r="C194" s="41" t="inlineStr"/>
      <c r="D194" s="41" t="inlineStr">
        <is>
          <t>sexo completado: 0</t>
        </is>
      </c>
    </row>
    <row r="195">
      <c r="A195" s="41" t="inlineStr">
        <is>
          <t>Documentos</t>
        </is>
      </c>
      <c r="B195" s="41" t="inlineStr">
        <is>
          <t>resumen</t>
        </is>
      </c>
      <c r="C195" s="41" t="inlineStr"/>
      <c r="D195" s="41" t="inlineStr">
        <is>
          <t>estudiantes del Comparativo sin documento: 609</t>
        </is>
      </c>
    </row>
    <row r="196">
      <c r="A196" s="41" t="inlineStr">
        <is>
          <t>Documentos</t>
        </is>
      </c>
      <c r="B196" s="41" t="inlineStr">
        <is>
          <t>resumen</t>
        </is>
      </c>
      <c r="C196" s="41" t="inlineStr"/>
      <c r="D196" s="41" t="inlineStr">
        <is>
          <t>excepciones: 637</t>
        </is>
      </c>
    </row>
    <row r="197">
      <c r="A197" s="41" t="inlineStr">
        <is>
          <t>Documentos</t>
        </is>
      </c>
      <c r="B197" s="41" t="inlineStr">
        <is>
          <t>lista_sin_encabezado</t>
        </is>
      </c>
      <c r="C197" s="41" t="inlineStr">
        <is>
          <t>GRADO DÉCIMO.docx:GRADO DÉCIMO tabla 1</t>
        </is>
      </c>
      <c r="D197" s="41" t="inlineStr">
        <is>
          <t>36 estudiantes leídos por patrón (documento + nombre) porque no hay encabezados; revise una muestra</t>
        </is>
      </c>
    </row>
    <row r="198">
      <c r="A198" s="41" t="inlineStr">
        <is>
          <t>Documentos</t>
        </is>
      </c>
      <c r="B198" s="41" t="inlineStr">
        <is>
          <t>lista_sin_encabezado</t>
        </is>
      </c>
      <c r="C198" s="41" t="inlineStr">
        <is>
          <t>GRADO DÉCIMO.docx:GRADO DÉCIMO tabla 2</t>
        </is>
      </c>
      <c r="D198" s="41" t="inlineStr">
        <is>
          <t>36 estudiantes leídos por patrón (documento + nombre) porque no hay encabezados; revise una muestra</t>
        </is>
      </c>
    </row>
    <row r="199">
      <c r="A199" s="41" t="inlineStr">
        <is>
          <t>Documentos</t>
        </is>
      </c>
      <c r="B199" s="41" t="inlineStr">
        <is>
          <t>lista_sin_encabezado</t>
        </is>
      </c>
      <c r="C199" s="41" t="inlineStr">
        <is>
          <t>GRADO DÉCIMO.docx:GRADO DÉCIMO tabla 3</t>
        </is>
      </c>
      <c r="D199" s="41" t="inlineStr">
        <is>
          <t>36 estudiantes leídos por patrón (documento + nombre) porque no hay encabezados; revise una muestra</t>
        </is>
      </c>
    </row>
    <row r="200">
      <c r="A200" s="41" t="inlineStr">
        <is>
          <t>Documentos</t>
        </is>
      </c>
      <c r="B200" s="41" t="inlineStr">
        <is>
          <t>lista_sin_encabezado</t>
        </is>
      </c>
      <c r="C200" s="41" t="inlineStr">
        <is>
          <t>GRADO DÉCIMO.docx:GRADO DÉCIMO tabla 4</t>
        </is>
      </c>
      <c r="D200" s="41" t="inlineStr">
        <is>
          <t>35 estudiantes leídos por patrón (documento + nombre) porque no hay encabezados; revise una muestra</t>
        </is>
      </c>
    </row>
    <row r="201">
      <c r="A201" s="41" t="inlineStr">
        <is>
          <t>Documentos</t>
        </is>
      </c>
      <c r="B201" s="41" t="inlineStr">
        <is>
          <t>lista_sin_encabezado</t>
        </is>
      </c>
      <c r="C201" s="41" t="inlineStr">
        <is>
          <t>GRADO DÉCIMO.docx:GRADO DÉCIMO tabla 5</t>
        </is>
      </c>
      <c r="D201" s="41" t="inlineStr">
        <is>
          <t>35 estudiantes leídos por patrón (documento + nombre) porque no hay encabezados; revise una muestra</t>
        </is>
      </c>
    </row>
    <row r="202">
      <c r="A202" s="41" t="inlineStr">
        <is>
          <t>Documentos</t>
        </is>
      </c>
      <c r="B202" s="41" t="inlineStr">
        <is>
          <t>lista_sin_encabezado</t>
        </is>
      </c>
      <c r="C202" s="41" t="inlineStr">
        <is>
          <t>GRADO NOVENO.docx:GRADO NOVENO tabla 1</t>
        </is>
      </c>
      <c r="D202" s="41" t="inlineStr">
        <is>
          <t>36 estudiantes leídos por patrón (documento + nombre) porque no hay encabezados; revise una muestra</t>
        </is>
      </c>
    </row>
    <row r="203">
      <c r="A203" s="41" t="inlineStr">
        <is>
          <t>Documentos</t>
        </is>
      </c>
      <c r="B203" s="41" t="inlineStr">
        <is>
          <t>lista_sin_encabezado</t>
        </is>
      </c>
      <c r="C203" s="41" t="inlineStr">
        <is>
          <t>GRADO NOVENO.docx:GRADO NOVENO tabla 2</t>
        </is>
      </c>
      <c r="D203" s="41" t="inlineStr">
        <is>
          <t>36 estudiantes leídos por patrón (documento + nombre) porque no hay encabezados; revise una muestra</t>
        </is>
      </c>
    </row>
    <row r="204">
      <c r="A204" s="41" t="inlineStr">
        <is>
          <t>Documentos</t>
        </is>
      </c>
      <c r="B204" s="41" t="inlineStr">
        <is>
          <t>lista_sin_encabezado</t>
        </is>
      </c>
      <c r="C204" s="41" t="inlineStr">
        <is>
          <t>GRADO NOVENO.docx:GRADO NOVENO tabla 3</t>
        </is>
      </c>
      <c r="D204" s="41" t="inlineStr">
        <is>
          <t>34 estudiantes leídos por patrón (documento + nombre) porque no hay encabezados; revise una muestra</t>
        </is>
      </c>
    </row>
    <row r="205">
      <c r="A205" s="41" t="inlineStr">
        <is>
          <t>Documentos</t>
        </is>
      </c>
      <c r="B205" s="41" t="inlineStr">
        <is>
          <t>lista_sin_encabezado</t>
        </is>
      </c>
      <c r="C205" s="41" t="inlineStr">
        <is>
          <t>GRADO NOVENO.docx:GRADO NOVENO tabla 4</t>
        </is>
      </c>
      <c r="D205" s="41" t="inlineStr">
        <is>
          <t>36 estudiantes leídos por patrón (documento + nombre) porque no hay encabezados; revise una muestra</t>
        </is>
      </c>
    </row>
    <row r="206">
      <c r="A206" s="41" t="inlineStr">
        <is>
          <t>Documentos</t>
        </is>
      </c>
      <c r="B206" s="41" t="inlineStr">
        <is>
          <t>lista_sin_encabezado</t>
        </is>
      </c>
      <c r="C206" s="41" t="inlineStr">
        <is>
          <t>GRADO NOVENO.docx:GRADO NOVENO tabla 5</t>
        </is>
      </c>
      <c r="D206" s="41" t="inlineStr">
        <is>
          <t>35 estudiantes leídos por patrón (documento + nombre) porque no hay encabezados; revise una muestra</t>
        </is>
      </c>
    </row>
    <row r="207">
      <c r="A207" s="41" t="inlineStr">
        <is>
          <t>Documentos</t>
        </is>
      </c>
      <c r="B207" s="41" t="inlineStr">
        <is>
          <t>lista_sin_encabezado</t>
        </is>
      </c>
      <c r="C207" s="41" t="inlineStr">
        <is>
          <t>GRADO undecimo.docx:GRADO undecimo tabla 1</t>
        </is>
      </c>
      <c r="D207" s="41" t="inlineStr">
        <is>
          <t>32 estudiantes leídos por patrón (documento + nombre) porque no hay encabezados; revise una muestra</t>
        </is>
      </c>
    </row>
    <row r="208">
      <c r="A208" s="41" t="inlineStr">
        <is>
          <t>Documentos</t>
        </is>
      </c>
      <c r="B208" s="41" t="inlineStr">
        <is>
          <t>lista_sin_encabezado</t>
        </is>
      </c>
      <c r="C208" s="41" t="inlineStr">
        <is>
          <t>GRADO undecimo.docx:GRADO undecimo tabla 4</t>
        </is>
      </c>
      <c r="D208" s="41" t="inlineStr">
        <is>
          <t>32 estudiantes leídos por patrón (documento + nombre) porque no hay encabezados; revise una muestra</t>
        </is>
      </c>
    </row>
    <row r="209">
      <c r="A209" s="41" t="inlineStr">
        <is>
          <t>Documentos</t>
        </is>
      </c>
      <c r="B209" s="41" t="inlineStr">
        <is>
          <t>coincidencia_aproximada</t>
        </is>
      </c>
      <c r="C209" s="41" t="inlineStr">
        <is>
          <t>GRADO NOVENO.docx:GRADO NOVENO tabla 1</t>
        </is>
      </c>
      <c r="D209" s="41" t="inlineStr">
        <is>
          <t>[Comparativosimulacros] Cristian Alejandro Guzman Marino ≈ lista 'Guzmán Moreno Cristian Alejandro' (0.94); revise y use 'alias' si no es la misma persona</t>
        </is>
      </c>
    </row>
    <row r="210">
      <c r="A210" s="41" t="inlineStr">
        <is>
          <t>Documentos</t>
        </is>
      </c>
      <c r="B210" s="41" t="inlineStr">
        <is>
          <t>coincidencia_aproximada</t>
        </is>
      </c>
      <c r="C210" s="41" t="inlineStr">
        <is>
          <t>GRADO NOVENO.docx:GRADO NOVENO tabla 2</t>
        </is>
      </c>
      <c r="D210" s="41" t="inlineStr">
        <is>
          <t>[Comparativosimulacros] Valderrama Montoya Maylin ≈ lista 'Valderrama Montoya Meylin' (0.96); revise y use 'alias' si no es la misma persona</t>
        </is>
      </c>
    </row>
    <row r="211">
      <c r="A211" s="41" t="inlineStr">
        <is>
          <t>Documentos</t>
        </is>
      </c>
      <c r="B211" s="41" t="inlineStr">
        <is>
          <t>coincidencia_aproximada</t>
        </is>
      </c>
      <c r="C211" s="41" t="inlineStr">
        <is>
          <t>GRADO NOVENO.docx:GRADO NOVENO tabla 3</t>
        </is>
      </c>
      <c r="D211" s="41" t="inlineStr">
        <is>
          <t>[Comparativosimulacros] Zabala Usuga Angelis ≈ lista 'Zabala Úsuga Angeli' (0.97); revise y use 'alias' si no es la misma persona</t>
        </is>
      </c>
    </row>
    <row r="212">
      <c r="A212" s="41" t="inlineStr">
        <is>
          <t>Documentos</t>
        </is>
      </c>
      <c r="B212" s="41" t="inlineStr">
        <is>
          <t>coincidencia_aproximada</t>
        </is>
      </c>
      <c r="C212" s="41" t="inlineStr">
        <is>
          <t>GRADO NOVENO.docx:GRADO NOVENO tabla 4</t>
        </is>
      </c>
      <c r="D212" s="41" t="inlineStr">
        <is>
          <t>[Comparativosimulacros] Hernadez Pino Sebastián ≈ lista 'Hernández Pino Sebastián' (0.98); revise y use 'alias' si no es la misma persona</t>
        </is>
      </c>
    </row>
    <row r="213">
      <c r="A213" s="41" t="inlineStr">
        <is>
          <t>Documentos</t>
        </is>
      </c>
      <c r="B213" s="41" t="inlineStr">
        <is>
          <t>coincidencia_aproximada</t>
        </is>
      </c>
      <c r="C213" s="41" t="inlineStr">
        <is>
          <t>GRADO NOVENO.docx:GRADO NOVENO tabla 5</t>
        </is>
      </c>
      <c r="D213" s="41" t="inlineStr">
        <is>
          <t>[Comparativosimulacros] Valencia Cordoboa Scharol Michel ≈ lista 'Valencia Córdoba Scharol Michel' (0.98); revise y use 'alias' si no es la misma persona</t>
        </is>
      </c>
    </row>
    <row r="214">
      <c r="A214" s="41" t="inlineStr">
        <is>
          <t>Documentos</t>
        </is>
      </c>
      <c r="B214" s="41" t="inlineStr">
        <is>
          <t>coincidencia_aproximada</t>
        </is>
      </c>
      <c r="C214" s="41" t="inlineStr">
        <is>
          <t>GRADO NOVENO.docx:GRADO NOVENO tabla 5</t>
        </is>
      </c>
      <c r="D214" s="41" t="inlineStr">
        <is>
          <t>[Comparativosimulacros] Vargas Cano Yoan Estiven ≈ lista 'Vargas Cano Yojan Estiven' (0.98); revise y use 'alias' si no es la misma persona</t>
        </is>
      </c>
    </row>
    <row r="215">
      <c r="A215" s="41" t="inlineStr">
        <is>
          <t>Documentos</t>
        </is>
      </c>
      <c r="B215" s="41" t="inlineStr">
        <is>
          <t>coincidencia_aproximada</t>
        </is>
      </c>
      <c r="C215" s="41" t="inlineStr">
        <is>
          <t>GRADO DÉCIMO.docx:GRADO DÉCIMO tabla 1</t>
        </is>
      </c>
      <c r="D215" s="41" t="inlineStr">
        <is>
          <t>[Comparativosimulacros] Chamorro Tapias Andres Javier ≈ lista 'Tapia Chamorro Javier Andrés' (0.98); revise y use 'alias' si no es la misma persona</t>
        </is>
      </c>
    </row>
    <row r="216">
      <c r="A216" s="41" t="inlineStr">
        <is>
          <t>Documentos</t>
        </is>
      </c>
      <c r="B216" s="41" t="inlineStr">
        <is>
          <t>coincidencia_aproximada</t>
        </is>
      </c>
      <c r="C216" s="41" t="inlineStr">
        <is>
          <t>GRADO DÉCIMO.docx:GRADO DÉCIMO tabla 2</t>
        </is>
      </c>
      <c r="D216" s="41" t="inlineStr">
        <is>
          <t>[Comparativosimulacros] Henao Arteaga Emmanuel ≈ lista 'Henao Arteaga Emanuel' (0.98); revise y use 'alias' si no es la misma persona</t>
        </is>
      </c>
    </row>
    <row r="217">
      <c r="A217" s="41" t="inlineStr">
        <is>
          <t>Documentos</t>
        </is>
      </c>
      <c r="B217" s="41" t="inlineStr">
        <is>
          <t>coincidencia_aproximada</t>
        </is>
      </c>
      <c r="C217" s="41" t="inlineStr">
        <is>
          <t>GRADO DÉCIMO.docx:GRADO DÉCIMO tabla 3</t>
        </is>
      </c>
      <c r="D217" s="41" t="inlineStr">
        <is>
          <t>[Comparativosimulacros] Silva Pérez Asly Milena ≈ lista 'Silva Pérez Asli Milena' (0.96); revise y use 'alias' si no es la misma persona</t>
        </is>
      </c>
    </row>
    <row r="218">
      <c r="A218" s="41" t="inlineStr">
        <is>
          <t>Documentos</t>
        </is>
      </c>
      <c r="B218" s="41" t="inlineStr">
        <is>
          <t>coincidencia_aproximada</t>
        </is>
      </c>
      <c r="C218" s="41" t="inlineStr">
        <is>
          <t>GRADO DÉCIMO.docx:GRADO DÉCIMO tabla 4</t>
        </is>
      </c>
      <c r="D218" s="41" t="inlineStr">
        <is>
          <t>[Comparativosimulacros] Rivera López Joan ≈ lista 'Rivera López Johan' (0.97); revise y use 'alias' si no es la misma persona</t>
        </is>
      </c>
    </row>
    <row r="219">
      <c r="A219" s="41" t="inlineStr">
        <is>
          <t>Documentos</t>
        </is>
      </c>
      <c r="B219" s="41" t="inlineStr">
        <is>
          <t>coincidencia_aproximada</t>
        </is>
      </c>
      <c r="C219" s="41" t="inlineStr">
        <is>
          <t>GRADO DÉCIMO.docx:GRADO DÉCIMO tabla 5</t>
        </is>
      </c>
      <c r="D219" s="41" t="inlineStr">
        <is>
          <t>[Comparativosimulacros] Osorio Aguinaga Maria Camila ≈ lista 'Osorio Aguinaga Marian Camila' (0.98); revise y use 'alias' si no es la misma persona</t>
        </is>
      </c>
    </row>
    <row r="220">
      <c r="A220" s="41" t="inlineStr">
        <is>
          <t>Documentos</t>
        </is>
      </c>
      <c r="B220" s="41" t="inlineStr">
        <is>
          <t>coincidencia_aproximada</t>
        </is>
      </c>
      <c r="C220" s="41" t="inlineStr">
        <is>
          <t>GRADO undecimo.docx:GRADO undecimo tabla 1</t>
        </is>
      </c>
      <c r="D220" s="41" t="inlineStr">
        <is>
          <t>[Comparativosimulacros] Alcaraz Urrego Daniel ≈ lista 'Alcaraz Orrego Daniel' (0.95); revise y use 'alias' si no es la misma persona</t>
        </is>
      </c>
    </row>
    <row r="221">
      <c r="A221" s="41" t="inlineStr">
        <is>
          <t>Documentos</t>
        </is>
      </c>
      <c r="B221" s="41" t="inlineStr">
        <is>
          <t>estudiante_sin_documento</t>
        </is>
      </c>
      <c r="C221" s="41" t="inlineStr"/>
      <c r="D221" s="41" t="inlineStr">
        <is>
          <t>Acevedo Castañeda Luciana (601) no aparece en ninguna lista; queda sin documento</t>
        </is>
      </c>
    </row>
    <row r="222">
      <c r="A222" s="41" t="inlineStr">
        <is>
          <t>Documentos</t>
        </is>
      </c>
      <c r="B222" s="41" t="inlineStr">
        <is>
          <t>estudiante_sin_documento</t>
        </is>
      </c>
      <c r="C222" s="41" t="inlineStr"/>
      <c r="D222" s="41" t="inlineStr">
        <is>
          <t>Aguiar García Jesús Antonio (601) no aparece en ninguna lista; queda sin documento</t>
        </is>
      </c>
    </row>
    <row r="223">
      <c r="A223" s="41" t="inlineStr">
        <is>
          <t>Documentos</t>
        </is>
      </c>
      <c r="B223" s="41" t="inlineStr">
        <is>
          <t>estudiante_sin_documento</t>
        </is>
      </c>
      <c r="C223" s="41" t="inlineStr"/>
      <c r="D223" s="41" t="inlineStr">
        <is>
          <t>Alcaraz Londoño Jean Pool (601) no aparece en ninguna lista; queda sin documento</t>
        </is>
      </c>
    </row>
    <row r="224">
      <c r="A224" s="41" t="inlineStr">
        <is>
          <t>Documentos</t>
        </is>
      </c>
      <c r="B224" s="41" t="inlineStr">
        <is>
          <t>estudiante_sin_documento</t>
        </is>
      </c>
      <c r="C224" s="41" t="inlineStr"/>
      <c r="D224" s="41" t="inlineStr">
        <is>
          <t>Alcaraz Silva Cristian Kamilo (601) no aparece en ninguna lista; queda sin documento</t>
        </is>
      </c>
    </row>
    <row r="225">
      <c r="A225" s="41" t="inlineStr">
        <is>
          <t>Documentos</t>
        </is>
      </c>
      <c r="B225" s="41" t="inlineStr">
        <is>
          <t>estudiante_sin_documento</t>
        </is>
      </c>
      <c r="C225" s="41" t="inlineStr"/>
      <c r="D225" s="41" t="inlineStr">
        <is>
          <t>Amaya Cadavid Mildrey Valentina (601) no aparece en ninguna lista; queda sin documento</t>
        </is>
      </c>
    </row>
    <row r="226">
      <c r="A226" s="41" t="inlineStr">
        <is>
          <t>Documentos</t>
        </is>
      </c>
      <c r="B226" s="41" t="inlineStr">
        <is>
          <t>estudiante_sin_documento</t>
        </is>
      </c>
      <c r="C226" s="41" t="inlineStr"/>
      <c r="D226" s="41" t="inlineStr">
        <is>
          <t>Ballesteros Gómez María José (601) no aparece en ninguna lista; queda sin documento</t>
        </is>
      </c>
    </row>
    <row r="227">
      <c r="A227" s="41" t="inlineStr">
        <is>
          <t>Documentos</t>
        </is>
      </c>
      <c r="B227" s="41" t="inlineStr">
        <is>
          <t>estudiante_sin_documento</t>
        </is>
      </c>
      <c r="C227" s="41" t="inlineStr"/>
      <c r="D227" s="41" t="inlineStr">
        <is>
          <t>Benítez Quintero Thomas (601) no aparece en ninguna lista; queda sin documento</t>
        </is>
      </c>
    </row>
    <row r="228">
      <c r="A228" s="41" t="inlineStr">
        <is>
          <t>Documentos</t>
        </is>
      </c>
      <c r="B228" s="41" t="inlineStr">
        <is>
          <t>estudiante_sin_documento</t>
        </is>
      </c>
      <c r="C228" s="41" t="inlineStr"/>
      <c r="D228" s="41" t="inlineStr">
        <is>
          <t>Bertel Barrios Deiner Javier (601) no aparece en ninguna lista; queda sin documento</t>
        </is>
      </c>
    </row>
    <row r="229">
      <c r="A229" s="41" t="inlineStr">
        <is>
          <t>Documentos</t>
        </is>
      </c>
      <c r="B229" s="41" t="inlineStr">
        <is>
          <t>estudiante_sin_documento</t>
        </is>
      </c>
      <c r="C229" s="41" t="inlineStr"/>
      <c r="D229" s="41" t="inlineStr">
        <is>
          <t>Bran David Dylan Emanuel (601) no aparece en ninguna lista; queda sin documento</t>
        </is>
      </c>
    </row>
    <row r="230">
      <c r="A230" s="41" t="inlineStr">
        <is>
          <t>Documentos</t>
        </is>
      </c>
      <c r="B230" s="41" t="inlineStr">
        <is>
          <t>estudiante_sin_documento</t>
        </is>
      </c>
      <c r="C230" s="41" t="inlineStr"/>
      <c r="D230" s="41" t="inlineStr">
        <is>
          <t>Brand Meneses Isabella (601) no aparece en ninguna lista; queda sin documento</t>
        </is>
      </c>
    </row>
    <row r="231">
      <c r="A231" s="41" t="inlineStr">
        <is>
          <t>Documentos</t>
        </is>
      </c>
      <c r="B231" s="41" t="inlineStr">
        <is>
          <t>estudiante_sin_documento</t>
        </is>
      </c>
      <c r="C231" s="41" t="inlineStr"/>
      <c r="D231" s="41" t="inlineStr">
        <is>
          <t>Carvajal Carvajal Milagros Valentina (601) no aparece en ninguna lista; queda sin documento</t>
        </is>
      </c>
    </row>
    <row r="232">
      <c r="A232" s="41" t="inlineStr">
        <is>
          <t>Documentos</t>
        </is>
      </c>
      <c r="B232" s="41" t="inlineStr">
        <is>
          <t>estudiante_sin_documento</t>
        </is>
      </c>
      <c r="C232" s="41" t="inlineStr"/>
      <c r="D232" s="41" t="inlineStr">
        <is>
          <t>Carvajal Rodríguez Saray (602) no aparece en ninguna lista; queda sin documento</t>
        </is>
      </c>
    </row>
    <row r="233">
      <c r="A233" s="41" t="inlineStr">
        <is>
          <t>Documentos</t>
        </is>
      </c>
      <c r="B233" s="41" t="inlineStr">
        <is>
          <t>estudiante_sin_documento</t>
        </is>
      </c>
      <c r="C233" s="41" t="inlineStr"/>
      <c r="D233" s="41" t="inlineStr">
        <is>
          <t>Díaz Ara Moisés (601) no aparece en ninguna lista; queda sin documento</t>
        </is>
      </c>
    </row>
    <row r="234">
      <c r="A234" s="41" t="inlineStr">
        <is>
          <t>Documentos</t>
        </is>
      </c>
      <c r="B234" s="41" t="inlineStr">
        <is>
          <t>estudiante_sin_documento</t>
        </is>
      </c>
      <c r="C234" s="41" t="inlineStr"/>
      <c r="D234" s="41" t="inlineStr">
        <is>
          <t>Gutiérrez Carvajal Sofía (601) no aparece en ninguna lista; queda sin documento</t>
        </is>
      </c>
    </row>
    <row r="235">
      <c r="A235" s="41" t="inlineStr">
        <is>
          <t>Documentos</t>
        </is>
      </c>
      <c r="B235" s="41" t="inlineStr">
        <is>
          <t>estudiante_sin_documento</t>
        </is>
      </c>
      <c r="C235" s="41" t="inlineStr"/>
      <c r="D235" s="41" t="inlineStr">
        <is>
          <t>Hernández Lora Matías (601) no aparece en ninguna lista; queda sin documento</t>
        </is>
      </c>
    </row>
    <row r="236">
      <c r="A236" s="41" t="inlineStr">
        <is>
          <t>Documentos</t>
        </is>
      </c>
      <c r="B236" s="41" t="inlineStr">
        <is>
          <t>estudiante_sin_documento</t>
        </is>
      </c>
      <c r="C236" s="41" t="inlineStr"/>
      <c r="D236" s="41" t="inlineStr">
        <is>
          <t>Hernández Quirós Sebastián Alonso (601) no aparece en ninguna lista; queda sin documento</t>
        </is>
      </c>
    </row>
    <row r="237">
      <c r="A237" s="41" t="inlineStr">
        <is>
          <t>Documentos</t>
        </is>
      </c>
      <c r="B237" s="41" t="inlineStr">
        <is>
          <t>estudiante_sin_documento</t>
        </is>
      </c>
      <c r="C237" s="41" t="inlineStr"/>
      <c r="D237" s="41" t="inlineStr">
        <is>
          <t>Jaramillo Hernández Hanna Sofía (601) no aparece en ninguna lista; queda sin documento</t>
        </is>
      </c>
    </row>
    <row r="238">
      <c r="A238" s="41" t="inlineStr">
        <is>
          <t>Documentos</t>
        </is>
      </c>
      <c r="B238" s="41" t="inlineStr">
        <is>
          <t>estudiante_sin_documento</t>
        </is>
      </c>
      <c r="C238" s="41" t="inlineStr"/>
      <c r="D238" s="41" t="inlineStr">
        <is>
          <t>Maira Alejandra Serna Baldovino (601) no aparece en ninguna lista; queda sin documento</t>
        </is>
      </c>
    </row>
    <row r="239">
      <c r="A239" s="41" t="inlineStr">
        <is>
          <t>Documentos</t>
        </is>
      </c>
      <c r="B239" s="41" t="inlineStr">
        <is>
          <t>estudiante_sin_documento</t>
        </is>
      </c>
      <c r="C239" s="41" t="inlineStr"/>
      <c r="D239" s="41" t="inlineStr">
        <is>
          <t>Martínez Pérez Salome (601) no aparece en ninguna lista; queda sin documento</t>
        </is>
      </c>
    </row>
    <row r="240">
      <c r="A240" s="41" t="inlineStr">
        <is>
          <t>Documentos</t>
        </is>
      </c>
      <c r="B240" s="41" t="inlineStr">
        <is>
          <t>estudiante_sin_documento</t>
        </is>
      </c>
      <c r="C240" s="41" t="inlineStr"/>
      <c r="D240" s="41" t="inlineStr">
        <is>
          <t>Marín Flórez Juan David (601) no aparece en ninguna lista; queda sin documento</t>
        </is>
      </c>
    </row>
    <row r="241">
      <c r="A241" s="41" t="inlineStr">
        <is>
          <t>Documentos</t>
        </is>
      </c>
      <c r="B241" s="41" t="inlineStr">
        <is>
          <t>estudiante_sin_documento</t>
        </is>
      </c>
      <c r="C241" s="41" t="inlineStr"/>
      <c r="D241" s="41" t="inlineStr">
        <is>
          <t>Mathias Molina Cano (601) no aparece en ninguna lista; queda sin documento</t>
        </is>
      </c>
    </row>
    <row r="242">
      <c r="A242" s="41" t="inlineStr">
        <is>
          <t>Documentos</t>
        </is>
      </c>
      <c r="B242" s="41" t="inlineStr">
        <is>
          <t>estudiante_sin_documento</t>
        </is>
      </c>
      <c r="C242" s="41" t="inlineStr"/>
      <c r="D242" s="41" t="inlineStr">
        <is>
          <t>Mercado Ramírez Sebastián David (601) no aparece en ninguna lista; queda sin documento</t>
        </is>
      </c>
    </row>
    <row r="243">
      <c r="A243" s="41" t="inlineStr">
        <is>
          <t>Documentos</t>
        </is>
      </c>
      <c r="B243" s="41" t="inlineStr">
        <is>
          <t>estudiante_sin_documento</t>
        </is>
      </c>
      <c r="C243" s="41" t="inlineStr"/>
      <c r="D243" s="41" t="inlineStr">
        <is>
          <t>Naranjo Hernández Juan Sebastián (601) no aparece en ninguna lista; queda sin documento</t>
        </is>
      </c>
    </row>
    <row r="244">
      <c r="A244" s="41" t="inlineStr">
        <is>
          <t>Documentos</t>
        </is>
      </c>
      <c r="B244" s="41" t="inlineStr">
        <is>
          <t>estudiante_sin_documento</t>
        </is>
      </c>
      <c r="C244" s="41" t="inlineStr"/>
      <c r="D244" s="41" t="inlineStr">
        <is>
          <t>Narváez Pérez Kevin Andrés (601) no aparece en ninguna lista; queda sin documento</t>
        </is>
      </c>
    </row>
    <row r="245">
      <c r="A245" s="41" t="inlineStr">
        <is>
          <t>Documentos</t>
        </is>
      </c>
      <c r="B245" s="41" t="inlineStr">
        <is>
          <t>estudiante_sin_documento</t>
        </is>
      </c>
      <c r="C245" s="41" t="inlineStr"/>
      <c r="D245" s="41" t="inlineStr">
        <is>
          <t>Nuno Herrera María Guadalupe (601) no aparece en ninguna lista; queda sin documento</t>
        </is>
      </c>
    </row>
    <row r="246">
      <c r="A246" s="41" t="inlineStr">
        <is>
          <t>Documentos</t>
        </is>
      </c>
      <c r="B246" s="41" t="inlineStr">
        <is>
          <t>estudiante_sin_documento</t>
        </is>
      </c>
      <c r="C246" s="41" t="inlineStr"/>
      <c r="D246" s="41" t="inlineStr">
        <is>
          <t>Palacios Tirado Ever Luis (601) no aparece en ninguna lista; queda sin documento</t>
        </is>
      </c>
    </row>
    <row r="247">
      <c r="A247" s="41" t="inlineStr">
        <is>
          <t>Documentos</t>
        </is>
      </c>
      <c r="B247" s="41" t="inlineStr">
        <is>
          <t>estudiante_sin_documento</t>
        </is>
      </c>
      <c r="C247" s="41" t="inlineStr"/>
      <c r="D247" s="41" t="inlineStr">
        <is>
          <t>Rivas Guiran Nicolás (601) no aparece en ninguna lista; queda sin documento</t>
        </is>
      </c>
    </row>
    <row r="248">
      <c r="A248" s="41" t="inlineStr">
        <is>
          <t>Documentos</t>
        </is>
      </c>
      <c r="B248" s="41" t="inlineStr">
        <is>
          <t>estudiante_sin_documento</t>
        </is>
      </c>
      <c r="C248" s="41" t="inlineStr"/>
      <c r="D248" s="41" t="inlineStr">
        <is>
          <t>Rojas Palacios María Isabel (601) no aparece en ninguna lista; queda sin documento</t>
        </is>
      </c>
    </row>
    <row r="249">
      <c r="A249" s="41" t="inlineStr">
        <is>
          <t>Documentos</t>
        </is>
      </c>
      <c r="B249" s="41" t="inlineStr">
        <is>
          <t>estudiante_sin_documento</t>
        </is>
      </c>
      <c r="C249" s="41" t="inlineStr"/>
      <c r="D249" s="41" t="inlineStr">
        <is>
          <t>Roldan Tilano Julieta (601) no aparece en ninguna lista; queda sin documento</t>
        </is>
      </c>
    </row>
    <row r="250">
      <c r="A250" s="41" t="inlineStr">
        <is>
          <t>Documentos</t>
        </is>
      </c>
      <c r="B250" s="41" t="inlineStr">
        <is>
          <t>estudiante_sin_documento</t>
        </is>
      </c>
      <c r="C250" s="41" t="inlineStr"/>
      <c r="D250" s="41" t="inlineStr">
        <is>
          <t>Ríos Moreno Derick Joel (601) no aparece en ninguna lista; queda sin documento</t>
        </is>
      </c>
    </row>
    <row r="251">
      <c r="A251" s="41" t="inlineStr">
        <is>
          <t>Documentos</t>
        </is>
      </c>
      <c r="B251" s="41" t="inlineStr">
        <is>
          <t>estudiante_sin_documento</t>
        </is>
      </c>
      <c r="C251" s="41" t="inlineStr"/>
      <c r="D251" s="41" t="inlineStr">
        <is>
          <t>Sepulveda Maria Fernanda (601) no aparece en ninguna lista; queda sin documento</t>
        </is>
      </c>
    </row>
    <row r="252">
      <c r="A252" s="41" t="inlineStr">
        <is>
          <t>Documentos</t>
        </is>
      </c>
      <c r="B252" s="41" t="inlineStr">
        <is>
          <t>estudiante_sin_documento</t>
        </is>
      </c>
      <c r="C252" s="41" t="inlineStr"/>
      <c r="D252" s="41" t="inlineStr">
        <is>
          <t>Tilano Alcaraz Esneider Alexander (601) no aparece en ninguna lista; queda sin documento</t>
        </is>
      </c>
    </row>
    <row r="253">
      <c r="A253" s="41" t="inlineStr">
        <is>
          <t>Documentos</t>
        </is>
      </c>
      <c r="B253" s="41" t="inlineStr">
        <is>
          <t>estudiante_sin_documento</t>
        </is>
      </c>
      <c r="C253" s="41" t="inlineStr"/>
      <c r="D253" s="41" t="inlineStr">
        <is>
          <t>Urrego Lopera Juan José (601) no aparece en ninguna lista; queda sin documento</t>
        </is>
      </c>
    </row>
    <row r="254">
      <c r="A254" s="41" t="inlineStr">
        <is>
          <t>Documentos</t>
        </is>
      </c>
      <c r="B254" s="41" t="inlineStr">
        <is>
          <t>estudiante_sin_documento</t>
        </is>
      </c>
      <c r="C254" s="41" t="inlineStr"/>
      <c r="D254" s="41" t="inlineStr">
        <is>
          <t>Vargas Osorno Dulce María (601) no aparece en ninguna lista; queda sin documento</t>
        </is>
      </c>
    </row>
    <row r="255">
      <c r="A255" s="41" t="inlineStr">
        <is>
          <t>Documentos</t>
        </is>
      </c>
      <c r="B255" s="41" t="inlineStr">
        <is>
          <t>estudiante_sin_documento</t>
        </is>
      </c>
      <c r="C255" s="41" t="inlineStr"/>
      <c r="D255" s="41" t="inlineStr">
        <is>
          <t>Vidales López Breiner Alexis (601) no aparece en ninguna lista; queda sin documento</t>
        </is>
      </c>
    </row>
    <row r="256">
      <c r="A256" s="41" t="inlineStr">
        <is>
          <t>Documentos</t>
        </is>
      </c>
      <c r="B256" s="41" t="inlineStr">
        <is>
          <t>estudiante_sin_documento</t>
        </is>
      </c>
      <c r="C256" s="41" t="inlineStr"/>
      <c r="D256" s="41" t="inlineStr">
        <is>
          <t>Zapata Carvajal María Salome (601) no aparece en ninguna lista; queda sin documento</t>
        </is>
      </c>
    </row>
    <row r="257">
      <c r="A257" s="41" t="inlineStr">
        <is>
          <t>Documentos</t>
        </is>
      </c>
      <c r="B257" s="41" t="inlineStr">
        <is>
          <t>estudiante_sin_documento</t>
        </is>
      </c>
      <c r="C257" s="41" t="inlineStr"/>
      <c r="D257" s="41" t="inlineStr">
        <is>
          <t>Zapata Gutiérrez Emmanuel (601) no aparece en ninguna lista; queda sin documento</t>
        </is>
      </c>
    </row>
    <row r="258">
      <c r="A258" s="41" t="inlineStr">
        <is>
          <t>Documentos</t>
        </is>
      </c>
      <c r="B258" s="41" t="inlineStr">
        <is>
          <t>estudiante_sin_documento</t>
        </is>
      </c>
      <c r="C258" s="41" t="inlineStr"/>
      <c r="D258" s="41" t="inlineStr">
        <is>
          <t>Álvarez Delgado Laiha Maite (601) no aparece en ninguna lista; queda sin documento</t>
        </is>
      </c>
    </row>
    <row r="259">
      <c r="A259" s="41" t="inlineStr">
        <is>
          <t>Documentos</t>
        </is>
      </c>
      <c r="B259" s="41" t="inlineStr">
        <is>
          <t>estudiante_sin_documento</t>
        </is>
      </c>
      <c r="C259" s="41" t="inlineStr"/>
      <c r="D259" s="41" t="inlineStr">
        <is>
          <t>Agudelo Cossio Evanyelin (602) no aparece en ninguna lista; queda sin documento</t>
        </is>
      </c>
    </row>
    <row r="260">
      <c r="A260" s="41" t="inlineStr">
        <is>
          <t>Documentos</t>
        </is>
      </c>
      <c r="B260" s="41" t="inlineStr">
        <is>
          <t>estudiante_sin_documento</t>
        </is>
      </c>
      <c r="C260" s="41" t="inlineStr"/>
      <c r="D260" s="41" t="inlineStr">
        <is>
          <t>Aguinaga Vélez Luis Miguel (602) no aparece en ninguna lista; queda sin documento</t>
        </is>
      </c>
    </row>
    <row r="261">
      <c r="A261" s="41" t="inlineStr">
        <is>
          <t>Documentos</t>
        </is>
      </c>
      <c r="B261" s="41" t="inlineStr">
        <is>
          <t>estudiante_sin_documento</t>
        </is>
      </c>
      <c r="C261" s="41" t="inlineStr"/>
      <c r="D261" s="41" t="inlineStr">
        <is>
          <t>Arango Barrera Emanuel (602) no aparece en ninguna lista; queda sin documento</t>
        </is>
      </c>
    </row>
    <row r="262">
      <c r="A262" s="41" t="inlineStr">
        <is>
          <t>Documentos</t>
        </is>
      </c>
      <c r="B262" s="41" t="inlineStr">
        <is>
          <t>estudiante_sin_documento</t>
        </is>
      </c>
      <c r="C262" s="41" t="inlineStr"/>
      <c r="D262" s="41" t="inlineStr">
        <is>
          <t>Benítez Arboleda Luciana (602) no aparece en ninguna lista; queda sin documento</t>
        </is>
      </c>
    </row>
    <row r="263">
      <c r="A263" s="41" t="inlineStr">
        <is>
          <t>Documentos</t>
        </is>
      </c>
      <c r="B263" s="41" t="inlineStr">
        <is>
          <t>estudiante_sin_documento</t>
        </is>
      </c>
      <c r="C263" s="41" t="inlineStr"/>
      <c r="D263" s="41" t="inlineStr">
        <is>
          <t>Benítez Flórez Víctor Andrés (602) no aparece en ninguna lista; queda sin documento</t>
        </is>
      </c>
    </row>
    <row r="264">
      <c r="A264" s="41" t="inlineStr">
        <is>
          <t>Documentos</t>
        </is>
      </c>
      <c r="B264" s="41" t="inlineStr">
        <is>
          <t>estudiante_sin_documento</t>
        </is>
      </c>
      <c r="C264" s="41" t="inlineStr"/>
      <c r="D264" s="41" t="inlineStr">
        <is>
          <t>Benítez Serna Santiago (602) no aparece en ninguna lista; queda sin documento</t>
        </is>
      </c>
    </row>
    <row r="265">
      <c r="A265" s="41" t="inlineStr">
        <is>
          <t>Documentos</t>
        </is>
      </c>
      <c r="B265" s="41" t="inlineStr">
        <is>
          <t>estudiante_sin_documento</t>
        </is>
      </c>
      <c r="C265" s="41" t="inlineStr"/>
      <c r="D265" s="41" t="inlineStr">
        <is>
          <t>Bustamante Mejía Kevin (602) no aparece en ninguna lista; queda sin documento</t>
        </is>
      </c>
    </row>
    <row r="266">
      <c r="A266" s="41" t="inlineStr">
        <is>
          <t>Documentos</t>
        </is>
      </c>
      <c r="B266" s="41" t="inlineStr">
        <is>
          <t>estudiante_sin_documento</t>
        </is>
      </c>
      <c r="C266" s="41" t="inlineStr"/>
      <c r="D266" s="41" t="inlineStr">
        <is>
          <t>Camacho Ospino Keilyn Nicoll (602) no aparece en ninguna lista; queda sin documento</t>
        </is>
      </c>
    </row>
    <row r="267">
      <c r="A267" s="41" t="inlineStr">
        <is>
          <t>Documentos</t>
        </is>
      </c>
      <c r="B267" s="41" t="inlineStr">
        <is>
          <t>estudiante_sin_documento</t>
        </is>
      </c>
      <c r="C267" s="41" t="inlineStr"/>
      <c r="D267" s="41" t="inlineStr">
        <is>
          <t>Carvajal Agudelo Emilia (602) no aparece en ninguna lista; queda sin documento</t>
        </is>
      </c>
    </row>
    <row r="268">
      <c r="A268" s="41" t="inlineStr">
        <is>
          <t>Documentos</t>
        </is>
      </c>
      <c r="B268" s="41" t="inlineStr">
        <is>
          <t>estudiante_sin_documento</t>
        </is>
      </c>
      <c r="C268" s="41" t="inlineStr"/>
      <c r="D268" s="41" t="inlineStr">
        <is>
          <t>Castaño Arboleda Wendy Sofia (602) no aparece en ninguna lista; queda sin documento</t>
        </is>
      </c>
    </row>
    <row r="269">
      <c r="A269" s="41" t="inlineStr">
        <is>
          <t>Documentos</t>
        </is>
      </c>
      <c r="B269" s="41" t="inlineStr">
        <is>
          <t>estudiante_sin_documento</t>
        </is>
      </c>
      <c r="C269" s="41" t="inlineStr"/>
      <c r="D269" s="41" t="inlineStr">
        <is>
          <t>Cortes Bautista Emily Daiana (602) no aparece en ninguna lista; queda sin documento</t>
        </is>
      </c>
    </row>
    <row r="270">
      <c r="A270" s="41" t="inlineStr">
        <is>
          <t>Documentos</t>
        </is>
      </c>
      <c r="B270" s="41" t="inlineStr">
        <is>
          <t>estudiante_sin_documento</t>
        </is>
      </c>
      <c r="C270" s="41" t="inlineStr"/>
      <c r="D270" s="41" t="inlineStr">
        <is>
          <t>Coterio Zapata Jostin Andrey (602) no aparece en ninguna lista; queda sin documento</t>
        </is>
      </c>
    </row>
    <row r="271">
      <c r="A271" s="41" t="inlineStr">
        <is>
          <t>Documentos</t>
        </is>
      </c>
      <c r="B271" s="41" t="inlineStr">
        <is>
          <t>estudiante_sin_documento</t>
        </is>
      </c>
      <c r="C271" s="41" t="inlineStr"/>
      <c r="D271" s="41" t="inlineStr">
        <is>
          <t>Duarte Úsuga Juanita (602) no aparece en ninguna lista; queda sin documento</t>
        </is>
      </c>
    </row>
    <row r="272">
      <c r="A272" s="41" t="inlineStr">
        <is>
          <t>Documentos</t>
        </is>
      </c>
      <c r="B272" s="41" t="inlineStr">
        <is>
          <t>estudiante_sin_documento</t>
        </is>
      </c>
      <c r="C272" s="41" t="inlineStr"/>
      <c r="D272" s="41" t="inlineStr">
        <is>
          <t>Díaz Zapata Mariana (602) no aparece en ninguna lista; queda sin documento</t>
        </is>
      </c>
    </row>
    <row r="273">
      <c r="A273" s="41" t="inlineStr">
        <is>
          <t>Documentos</t>
        </is>
      </c>
      <c r="B273" s="41" t="inlineStr">
        <is>
          <t>estudiante_sin_documento</t>
        </is>
      </c>
      <c r="C273" s="41" t="inlineStr"/>
      <c r="D273" s="41" t="inlineStr">
        <is>
          <t>Graciano Loaiza Jacobo (602) no aparece en ninguna lista; queda sin documento</t>
        </is>
      </c>
    </row>
    <row r="274">
      <c r="A274" s="41" t="inlineStr">
        <is>
          <t>Documentos</t>
        </is>
      </c>
      <c r="B274" s="41" t="inlineStr">
        <is>
          <t>estudiante_sin_documento</t>
        </is>
      </c>
      <c r="C274" s="41" t="inlineStr"/>
      <c r="D274" s="41" t="inlineStr">
        <is>
          <t>Guerra Soto Andrés Felipe (602) no aparece en ninguna lista; queda sin documento</t>
        </is>
      </c>
    </row>
    <row r="275">
      <c r="A275" s="41" t="inlineStr">
        <is>
          <t>Documentos</t>
        </is>
      </c>
      <c r="B275" s="41" t="inlineStr">
        <is>
          <t>estudiante_sin_documento</t>
        </is>
      </c>
      <c r="C275" s="41" t="inlineStr"/>
      <c r="D275" s="41" t="inlineStr">
        <is>
          <t>Guzmán Alcaraz Tatiana (602) no aparece en ninguna lista; queda sin documento</t>
        </is>
      </c>
    </row>
    <row r="276">
      <c r="A276" s="41" t="inlineStr">
        <is>
          <t>Documentos</t>
        </is>
      </c>
      <c r="B276" s="41" t="inlineStr">
        <is>
          <t>estudiante_sin_documento</t>
        </is>
      </c>
      <c r="C276" s="41" t="inlineStr"/>
      <c r="D276" s="41" t="inlineStr">
        <is>
          <t>Hernandez Gomez Jose Manuel (602) no aparece en ninguna lista; queda sin documento</t>
        </is>
      </c>
    </row>
    <row r="277">
      <c r="A277" s="41" t="inlineStr">
        <is>
          <t>Documentos</t>
        </is>
      </c>
      <c r="B277" s="41" t="inlineStr">
        <is>
          <t>estudiante_sin_documento</t>
        </is>
      </c>
      <c r="C277" s="41" t="inlineStr"/>
      <c r="D277" s="41" t="inlineStr">
        <is>
          <t>Holguin David Martina (602) no aparece en ninguna lista; queda sin documento</t>
        </is>
      </c>
    </row>
    <row r="278">
      <c r="A278" s="41" t="inlineStr">
        <is>
          <t>Documentos</t>
        </is>
      </c>
      <c r="B278" s="41" t="inlineStr">
        <is>
          <t>estudiante_sin_documento</t>
        </is>
      </c>
      <c r="C278" s="41" t="inlineStr"/>
      <c r="D278" s="41" t="inlineStr">
        <is>
          <t>Holguin Granados Matias (602) no aparece en ninguna lista; queda sin documento</t>
        </is>
      </c>
    </row>
    <row r="279">
      <c r="A279" s="41" t="inlineStr">
        <is>
          <t>Documentos</t>
        </is>
      </c>
      <c r="B279" s="41" t="inlineStr">
        <is>
          <t>estudiante_sin_documento</t>
        </is>
      </c>
      <c r="C279" s="41" t="inlineStr"/>
      <c r="D279" s="41" t="inlineStr">
        <is>
          <t>Holguín Bravo Iann Santiago (602) no aparece en ninguna lista; queda sin documento</t>
        </is>
      </c>
    </row>
    <row r="280">
      <c r="A280" s="41" t="inlineStr">
        <is>
          <t>Documentos</t>
        </is>
      </c>
      <c r="B280" s="41" t="inlineStr">
        <is>
          <t>estudiante_sin_documento</t>
        </is>
      </c>
      <c r="C280" s="41" t="inlineStr"/>
      <c r="D280" s="41" t="inlineStr">
        <is>
          <t>Jurado Hurtado Juan José (602) no aparece en ninguna lista; queda sin documento</t>
        </is>
      </c>
    </row>
    <row r="281">
      <c r="A281" s="41" t="inlineStr">
        <is>
          <t>Documentos</t>
        </is>
      </c>
      <c r="B281" s="41" t="inlineStr">
        <is>
          <t>estudiante_sin_documento</t>
        </is>
      </c>
      <c r="C281" s="41" t="inlineStr"/>
      <c r="D281" s="41" t="inlineStr">
        <is>
          <t>Lezcano Holguin Julian (602) no aparece en ninguna lista; queda sin documento</t>
        </is>
      </c>
    </row>
    <row r="282">
      <c r="A282" s="41" t="inlineStr">
        <is>
          <t>Documentos</t>
        </is>
      </c>
      <c r="B282" s="41" t="inlineStr">
        <is>
          <t>estudiante_sin_documento</t>
        </is>
      </c>
      <c r="C282" s="41" t="inlineStr"/>
      <c r="D282" s="41" t="inlineStr">
        <is>
          <t>Lozano Villota Nicolas (602) no aparece en ninguna lista; queda sin documento</t>
        </is>
      </c>
    </row>
    <row r="283">
      <c r="A283" s="41" t="inlineStr">
        <is>
          <t>Documentos</t>
        </is>
      </c>
      <c r="B283" s="41" t="inlineStr">
        <is>
          <t>estudiante_sin_documento</t>
        </is>
      </c>
      <c r="C283" s="41" t="inlineStr"/>
      <c r="D283" s="41" t="inlineStr">
        <is>
          <t>Madrid Sánchez Matías (602) no aparece en ninguna lista; queda sin documento</t>
        </is>
      </c>
    </row>
    <row r="284">
      <c r="A284" s="41" t="inlineStr">
        <is>
          <t>Documentos</t>
        </is>
      </c>
      <c r="B284" s="41" t="inlineStr">
        <is>
          <t>estudiante_sin_documento</t>
        </is>
      </c>
      <c r="C284" s="41" t="inlineStr"/>
      <c r="D284" s="41" t="inlineStr">
        <is>
          <t>Moreno García Anthony (602) no aparece en ninguna lista; queda sin documento</t>
        </is>
      </c>
    </row>
    <row r="285">
      <c r="A285" s="41" t="inlineStr">
        <is>
          <t>Documentos</t>
        </is>
      </c>
      <c r="B285" s="41" t="inlineStr">
        <is>
          <t>estudiante_sin_documento</t>
        </is>
      </c>
      <c r="C285" s="41" t="inlineStr"/>
      <c r="D285" s="41" t="inlineStr">
        <is>
          <t>Ortiz Moreno Gerónimo (602) no aparece en ninguna lista; queda sin documento</t>
        </is>
      </c>
    </row>
    <row r="286">
      <c r="A286" s="41" t="inlineStr">
        <is>
          <t>Documentos</t>
        </is>
      </c>
      <c r="B286" s="41" t="inlineStr">
        <is>
          <t>estudiante_sin_documento</t>
        </is>
      </c>
      <c r="C286" s="41" t="inlineStr"/>
      <c r="D286" s="41" t="inlineStr">
        <is>
          <t>Panesso Jimenez Andres (602) no aparece en ninguna lista; queda sin documento</t>
        </is>
      </c>
    </row>
    <row r="287">
      <c r="A287" s="41" t="inlineStr">
        <is>
          <t>Documentos</t>
        </is>
      </c>
      <c r="B287" s="41" t="inlineStr">
        <is>
          <t>estudiante_sin_documento</t>
        </is>
      </c>
      <c r="C287" s="41" t="inlineStr"/>
      <c r="D287" s="41" t="inlineStr">
        <is>
          <t>Perez Gonzalez Gabriel (602) no aparece en ninguna lista; queda sin documento</t>
        </is>
      </c>
    </row>
    <row r="288">
      <c r="A288" s="41" t="inlineStr">
        <is>
          <t>Documentos</t>
        </is>
      </c>
      <c r="B288" s="41" t="inlineStr">
        <is>
          <t>estudiante_sin_documento</t>
        </is>
      </c>
      <c r="C288" s="41" t="inlineStr"/>
      <c r="D288" s="41" t="inlineStr">
        <is>
          <t>Perez Gutierrez Cristian (602) no aparece en ninguna lista; queda sin documento</t>
        </is>
      </c>
    </row>
    <row r="289">
      <c r="A289" s="41" t="inlineStr">
        <is>
          <t>Documentos</t>
        </is>
      </c>
      <c r="B289" s="41" t="inlineStr">
        <is>
          <t>estudiante_sin_documento</t>
        </is>
      </c>
      <c r="C289" s="41" t="inlineStr"/>
      <c r="D289" s="41" t="inlineStr">
        <is>
          <t>Pérez Valencia Miguel Ángel (602) no aparece en ninguna lista; queda sin documento</t>
        </is>
      </c>
    </row>
    <row r="290">
      <c r="A290" s="41" t="inlineStr">
        <is>
          <t>Documentos</t>
        </is>
      </c>
      <c r="B290" s="41" t="inlineStr">
        <is>
          <t>estudiante_sin_documento</t>
        </is>
      </c>
      <c r="C290" s="41" t="inlineStr"/>
      <c r="D290" s="41" t="inlineStr">
        <is>
          <t>Salas Arcila Salome (602) no aparece en ninguna lista; queda sin documento</t>
        </is>
      </c>
    </row>
    <row r="291">
      <c r="A291" s="41" t="inlineStr">
        <is>
          <t>Documentos</t>
        </is>
      </c>
      <c r="B291" s="41" t="inlineStr">
        <is>
          <t>estudiante_sin_documento</t>
        </is>
      </c>
      <c r="C291" s="41" t="inlineStr"/>
      <c r="D291" s="41" t="inlineStr">
        <is>
          <t>Valencia Holguín Mariángel (602) no aparece en ninguna lista; queda sin documento</t>
        </is>
      </c>
    </row>
    <row r="292">
      <c r="A292" s="41" t="inlineStr">
        <is>
          <t>Documentos</t>
        </is>
      </c>
      <c r="B292" s="41" t="inlineStr">
        <is>
          <t>estudiante_sin_documento</t>
        </is>
      </c>
      <c r="C292" s="41" t="inlineStr"/>
      <c r="D292" s="41" t="inlineStr">
        <is>
          <t>Vidales Silva Johan Stiven (602) no aparece en ninguna lista; queda sin documento</t>
        </is>
      </c>
    </row>
    <row r="293">
      <c r="A293" s="41" t="inlineStr">
        <is>
          <t>Documentos</t>
        </is>
      </c>
      <c r="B293" s="41" t="inlineStr">
        <is>
          <t>estudiante_sin_documento</t>
        </is>
      </c>
      <c r="C293" s="41" t="inlineStr"/>
      <c r="D293" s="41" t="inlineStr">
        <is>
          <t>Villa Goez Maria Salome (603) no aparece en ninguna lista; queda sin documento</t>
        </is>
      </c>
    </row>
    <row r="294">
      <c r="A294" s="41" t="inlineStr">
        <is>
          <t>Documentos</t>
        </is>
      </c>
      <c r="B294" s="41" t="inlineStr">
        <is>
          <t>estudiante_sin_documento</t>
        </is>
      </c>
      <c r="C294" s="41" t="inlineStr"/>
      <c r="D294" s="41" t="inlineStr">
        <is>
          <t>Villa Molina José Manuel (602) no aparece en ninguna lista; queda sin documento</t>
        </is>
      </c>
    </row>
    <row r="295">
      <c r="A295" s="41" t="inlineStr">
        <is>
          <t>Documentos</t>
        </is>
      </c>
      <c r="B295" s="41" t="inlineStr">
        <is>
          <t>estudiante_sin_documento</t>
        </is>
      </c>
      <c r="C295" s="41" t="inlineStr"/>
      <c r="D295" s="41" t="inlineStr">
        <is>
          <t>Villegas Chaverra Eilyn Marín (602) no aparece en ninguna lista; queda sin documento</t>
        </is>
      </c>
    </row>
    <row r="296">
      <c r="A296" s="41" t="inlineStr">
        <is>
          <t>Documentos</t>
        </is>
      </c>
      <c r="B296" s="41" t="inlineStr">
        <is>
          <t>estudiante_sin_documento</t>
        </is>
      </c>
      <c r="C296" s="41" t="inlineStr"/>
      <c r="D296" s="41" t="inlineStr">
        <is>
          <t>Aguinaga Ruiz Valentina (603) no aparece en ninguna lista; queda sin documento</t>
        </is>
      </c>
    </row>
    <row r="297">
      <c r="A297" s="41" t="inlineStr">
        <is>
          <t>Documentos</t>
        </is>
      </c>
      <c r="B297" s="41" t="inlineStr">
        <is>
          <t>estudiante_sin_documento</t>
        </is>
      </c>
      <c r="C297" s="41" t="inlineStr"/>
      <c r="D297" s="41" t="inlineStr">
        <is>
          <t>Amasará Ramírez Matías (603) no aparece en ninguna lista; queda sin documento</t>
        </is>
      </c>
    </row>
    <row r="298">
      <c r="A298" s="41" t="inlineStr">
        <is>
          <t>Documentos</t>
        </is>
      </c>
      <c r="B298" s="41" t="inlineStr">
        <is>
          <t>estudiante_sin_documento</t>
        </is>
      </c>
      <c r="C298" s="41" t="inlineStr"/>
      <c r="D298" s="41" t="inlineStr">
        <is>
          <t>Bermudez Bran Jonas (603) no aparece en ninguna lista; queda sin documento</t>
        </is>
      </c>
    </row>
    <row r="299">
      <c r="A299" s="41" t="inlineStr">
        <is>
          <t>Documentos</t>
        </is>
      </c>
      <c r="B299" s="41" t="inlineStr">
        <is>
          <t>estudiante_sin_documento</t>
        </is>
      </c>
      <c r="C299" s="41" t="inlineStr"/>
      <c r="D299" s="41" t="inlineStr">
        <is>
          <t>Bran Quiroz Paulina (603) no aparece en ninguna lista; queda sin documento</t>
        </is>
      </c>
    </row>
    <row r="300">
      <c r="A300" s="41" t="inlineStr">
        <is>
          <t>Documentos</t>
        </is>
      </c>
      <c r="B300" s="41" t="inlineStr">
        <is>
          <t>estudiante_sin_documento</t>
        </is>
      </c>
      <c r="C300" s="41" t="inlineStr"/>
      <c r="D300" s="41" t="inlineStr">
        <is>
          <t>Carrasquilla Diaz Emanuel (602) no aparece en ninguna lista; queda sin documento</t>
        </is>
      </c>
    </row>
    <row r="301">
      <c r="A301" s="41" t="inlineStr">
        <is>
          <t>Documentos</t>
        </is>
      </c>
      <c r="B301" s="41" t="inlineStr">
        <is>
          <t>estudiante_sin_documento</t>
        </is>
      </c>
      <c r="C301" s="41" t="inlineStr"/>
      <c r="D301" s="41" t="inlineStr">
        <is>
          <t>Cañola Fernández Salomé (603) no aparece en ninguna lista; queda sin documento</t>
        </is>
      </c>
    </row>
    <row r="302">
      <c r="A302" s="41" t="inlineStr">
        <is>
          <t>Documentos</t>
        </is>
      </c>
      <c r="B302" s="41" t="inlineStr">
        <is>
          <t>estudiante_sin_documento</t>
        </is>
      </c>
      <c r="C302" s="41" t="inlineStr"/>
      <c r="D302" s="41" t="inlineStr">
        <is>
          <t>Correa Quiroz Anaisabel (603) no aparece en ninguna lista; queda sin documento</t>
        </is>
      </c>
    </row>
    <row r="303">
      <c r="A303" s="41" t="inlineStr">
        <is>
          <t>Documentos</t>
        </is>
      </c>
      <c r="B303" s="41" t="inlineStr">
        <is>
          <t>estudiante_sin_documento</t>
        </is>
      </c>
      <c r="C303" s="41" t="inlineStr"/>
      <c r="D303" s="41" t="inlineStr">
        <is>
          <t>De Vrijer Escudero Manolo (603) no aparece en ninguna lista; queda sin documento</t>
        </is>
      </c>
    </row>
    <row r="304">
      <c r="A304" s="41" t="inlineStr">
        <is>
          <t>Documentos</t>
        </is>
      </c>
      <c r="B304" s="41" t="inlineStr">
        <is>
          <t>estudiante_sin_documento</t>
        </is>
      </c>
      <c r="C304" s="41" t="inlineStr"/>
      <c r="D304" s="41" t="inlineStr">
        <is>
          <t>Escobar Berrio Susana (603) no aparece en ninguna lista; queda sin documento</t>
        </is>
      </c>
    </row>
    <row r="305">
      <c r="A305" s="41" t="inlineStr">
        <is>
          <t>Documentos</t>
        </is>
      </c>
      <c r="B305" s="41" t="inlineStr">
        <is>
          <t>estudiante_sin_documento</t>
        </is>
      </c>
      <c r="C305" s="41" t="inlineStr"/>
      <c r="D305" s="41" t="inlineStr">
        <is>
          <t>Febres Chaparro Santiago David (603) no aparece en ninguna lista; queda sin documento</t>
        </is>
      </c>
    </row>
    <row r="306">
      <c r="A306" s="41" t="inlineStr">
        <is>
          <t>Documentos</t>
        </is>
      </c>
      <c r="B306" s="41" t="inlineStr">
        <is>
          <t>estudiante_sin_documento</t>
        </is>
      </c>
      <c r="C306" s="41" t="inlineStr"/>
      <c r="D306" s="41" t="inlineStr">
        <is>
          <t>Gonzalez Bedoya Juan Sebastián (603) no aparece en ninguna lista; queda sin documento</t>
        </is>
      </c>
    </row>
    <row r="307">
      <c r="A307" s="41" t="inlineStr">
        <is>
          <t>Documentos</t>
        </is>
      </c>
      <c r="B307" s="41" t="inlineStr">
        <is>
          <t>estudiante_sin_documento</t>
        </is>
      </c>
      <c r="C307" s="41" t="inlineStr"/>
      <c r="D307" s="41" t="inlineStr">
        <is>
          <t>González Cartagena Mateo (603) no aparece en ninguna lista; queda sin documento</t>
        </is>
      </c>
    </row>
    <row r="308">
      <c r="A308" s="41" t="inlineStr">
        <is>
          <t>Documentos</t>
        </is>
      </c>
      <c r="B308" s="41" t="inlineStr">
        <is>
          <t>estudiante_sin_documento</t>
        </is>
      </c>
      <c r="C308" s="41" t="inlineStr"/>
      <c r="D308" s="41" t="inlineStr">
        <is>
          <t>González Zapata Jonathan Alejandro (603) no aparece en ninguna lista; queda sin documento</t>
        </is>
      </c>
    </row>
    <row r="309">
      <c r="A309" s="41" t="inlineStr">
        <is>
          <t>Documentos</t>
        </is>
      </c>
      <c r="B309" s="41" t="inlineStr">
        <is>
          <t>estudiante_sin_documento</t>
        </is>
      </c>
      <c r="C309" s="41" t="inlineStr"/>
      <c r="D309" s="41" t="inlineStr">
        <is>
          <t>Guevara Montes Bhianka Juliethe (603) no aparece en ninguna lista; queda sin documento</t>
        </is>
      </c>
    </row>
    <row r="310">
      <c r="A310" s="41" t="inlineStr">
        <is>
          <t>Documentos</t>
        </is>
      </c>
      <c r="B310" s="41" t="inlineStr">
        <is>
          <t>estudiante_sin_documento</t>
        </is>
      </c>
      <c r="C310" s="41" t="inlineStr"/>
      <c r="D310" s="41" t="inlineStr">
        <is>
          <t>Guisao Higuita Guadalupe (603) no aparece en ninguna lista; queda sin documento</t>
        </is>
      </c>
    </row>
    <row r="311">
      <c r="A311" s="41" t="inlineStr">
        <is>
          <t>Documentos</t>
        </is>
      </c>
      <c r="B311" s="41" t="inlineStr">
        <is>
          <t>estudiante_sin_documento</t>
        </is>
      </c>
      <c r="C311" s="41" t="inlineStr"/>
      <c r="D311" s="41" t="inlineStr">
        <is>
          <t>Henao Arteaga Emiliano (603) no aparece en ninguna lista; queda sin documento</t>
        </is>
      </c>
    </row>
    <row r="312">
      <c r="A312" s="41" t="inlineStr">
        <is>
          <t>Documentos</t>
        </is>
      </c>
      <c r="B312" s="41" t="inlineStr">
        <is>
          <t>estudiante_sin_documento</t>
        </is>
      </c>
      <c r="C312" s="41" t="inlineStr"/>
      <c r="D312" s="41" t="inlineStr">
        <is>
          <t>Hernández Castrillón Estefanía (603) no aparece en ninguna lista; queda sin documento</t>
        </is>
      </c>
    </row>
    <row r="313">
      <c r="A313" s="41" t="inlineStr">
        <is>
          <t>Documentos</t>
        </is>
      </c>
      <c r="B313" s="41" t="inlineStr">
        <is>
          <t>estudiante_sin_documento</t>
        </is>
      </c>
      <c r="C313" s="41" t="inlineStr"/>
      <c r="D313" s="41" t="inlineStr">
        <is>
          <t>Hernández Urrego Sofia (603) no aparece en ninguna lista; queda sin documento</t>
        </is>
      </c>
    </row>
    <row r="314">
      <c r="A314" s="41" t="inlineStr">
        <is>
          <t>Documentos</t>
        </is>
      </c>
      <c r="B314" s="41" t="inlineStr">
        <is>
          <t>estudiante_sin_documento</t>
        </is>
      </c>
      <c r="C314" s="41" t="inlineStr"/>
      <c r="D314" s="41" t="inlineStr">
        <is>
          <t>Holguín Amasará Josell Andrés (603) no aparece en ninguna lista; queda sin documento</t>
        </is>
      </c>
    </row>
    <row r="315">
      <c r="A315" s="41" t="inlineStr">
        <is>
          <t>Documentos</t>
        </is>
      </c>
      <c r="B315" s="41" t="inlineStr">
        <is>
          <t>estudiante_sin_documento</t>
        </is>
      </c>
      <c r="C315" s="41" t="inlineStr"/>
      <c r="D315" s="41" t="inlineStr">
        <is>
          <t>Hoyos Urrego Emilano (603) no aparece en ninguna lista; queda sin documento</t>
        </is>
      </c>
    </row>
    <row r="316">
      <c r="A316" s="41" t="inlineStr">
        <is>
          <t>Documentos</t>
        </is>
      </c>
      <c r="B316" s="41" t="inlineStr">
        <is>
          <t>estudiante_sin_documento</t>
        </is>
      </c>
      <c r="C316" s="41" t="inlineStr"/>
      <c r="D316" s="41" t="inlineStr">
        <is>
          <t>Jaramillo Medina Abiatar (603) no aparece en ninguna lista; queda sin documento</t>
        </is>
      </c>
    </row>
    <row r="317">
      <c r="A317" s="41" t="inlineStr">
        <is>
          <t>Documentos</t>
        </is>
      </c>
      <c r="B317" s="41" t="inlineStr">
        <is>
          <t>estudiante_sin_documento</t>
        </is>
      </c>
      <c r="C317" s="41" t="inlineStr"/>
      <c r="D317" s="41" t="inlineStr">
        <is>
          <t>Londoño García Luciana (603) no aparece en ninguna lista; queda sin documento</t>
        </is>
      </c>
    </row>
    <row r="318">
      <c r="A318" s="41" t="inlineStr">
        <is>
          <t>Documentos</t>
        </is>
      </c>
      <c r="B318" s="41" t="inlineStr">
        <is>
          <t>estudiante_sin_documento</t>
        </is>
      </c>
      <c r="C318" s="41" t="inlineStr"/>
      <c r="D318" s="41" t="inlineStr">
        <is>
          <t>Lopez Amazara Salome (603) no aparece en ninguna lista; queda sin documento</t>
        </is>
      </c>
    </row>
    <row r="319">
      <c r="A319" s="41" t="inlineStr">
        <is>
          <t>Documentos</t>
        </is>
      </c>
      <c r="B319" s="41" t="inlineStr">
        <is>
          <t>estudiante_sin_documento</t>
        </is>
      </c>
      <c r="C319" s="41" t="inlineStr"/>
      <c r="D319" s="41" t="inlineStr">
        <is>
          <t>López Peralta Santiago (603) no aparece en ninguna lista; queda sin documento</t>
        </is>
      </c>
    </row>
    <row r="320">
      <c r="A320" s="41" t="inlineStr">
        <is>
          <t>Documentos</t>
        </is>
      </c>
      <c r="B320" s="41" t="inlineStr">
        <is>
          <t>estudiante_sin_documento</t>
        </is>
      </c>
      <c r="C320" s="41" t="inlineStr"/>
      <c r="D320" s="41" t="inlineStr">
        <is>
          <t>Martínez Durango Juan José (603) no aparece en ninguna lista; queda sin documento</t>
        </is>
      </c>
    </row>
    <row r="321">
      <c r="A321" s="41" t="inlineStr">
        <is>
          <t>Documentos</t>
        </is>
      </c>
      <c r="B321" s="41" t="inlineStr">
        <is>
          <t>estudiante_sin_documento</t>
        </is>
      </c>
      <c r="C321" s="41" t="inlineStr"/>
      <c r="D321" s="41" t="inlineStr">
        <is>
          <t>Martínez Tarazona Camila Valentina (603) no aparece en ninguna lista; queda sin documento</t>
        </is>
      </c>
    </row>
    <row r="322">
      <c r="A322" s="41" t="inlineStr">
        <is>
          <t>Documentos</t>
        </is>
      </c>
      <c r="B322" s="41" t="inlineStr">
        <is>
          <t>estudiante_sin_documento</t>
        </is>
      </c>
      <c r="C322" s="41" t="inlineStr"/>
      <c r="D322" s="41" t="inlineStr">
        <is>
          <t>Meneses Guerrero Matías (603) no aparece en ninguna lista; queda sin documento</t>
        </is>
      </c>
    </row>
    <row r="323">
      <c r="A323" s="41" t="inlineStr">
        <is>
          <t>Documentos</t>
        </is>
      </c>
      <c r="B323" s="41" t="inlineStr">
        <is>
          <t>estudiante_sin_documento</t>
        </is>
      </c>
      <c r="C323" s="41" t="inlineStr"/>
      <c r="D323" s="41" t="inlineStr">
        <is>
          <t>Nuno Pineda Gustavo (603) no aparece en ninguna lista; queda sin documento</t>
        </is>
      </c>
    </row>
    <row r="324">
      <c r="A324" s="41" t="inlineStr">
        <is>
          <t>Documentos</t>
        </is>
      </c>
      <c r="B324" s="41" t="inlineStr">
        <is>
          <t>estudiante_sin_documento</t>
        </is>
      </c>
      <c r="C324" s="41" t="inlineStr"/>
      <c r="D324" s="41" t="inlineStr">
        <is>
          <t>Oviedo Ruiz Salome (603) no aparece en ninguna lista; queda sin documento</t>
        </is>
      </c>
    </row>
    <row r="325">
      <c r="A325" s="41" t="inlineStr">
        <is>
          <t>Documentos</t>
        </is>
      </c>
      <c r="B325" s="41" t="inlineStr">
        <is>
          <t>estudiante_sin_documento</t>
        </is>
      </c>
      <c r="C325" s="41" t="inlineStr"/>
      <c r="D325" s="41" t="inlineStr">
        <is>
          <t>Quintero Vélez Gerónimo (603) no aparece en ninguna lista; queda sin documento</t>
        </is>
      </c>
    </row>
    <row r="326">
      <c r="A326" s="41" t="inlineStr">
        <is>
          <t>Documentos</t>
        </is>
      </c>
      <c r="B326" s="41" t="inlineStr">
        <is>
          <t>estudiante_sin_documento</t>
        </is>
      </c>
      <c r="C326" s="41" t="inlineStr"/>
      <c r="D326" s="41" t="inlineStr">
        <is>
          <t>Quiroz Garces Michell Dahiana (603) no aparece en ninguna lista; queda sin documento</t>
        </is>
      </c>
    </row>
    <row r="327">
      <c r="A327" s="41" t="inlineStr">
        <is>
          <t>Documentos</t>
        </is>
      </c>
      <c r="B327" s="41" t="inlineStr">
        <is>
          <t>estudiante_sin_documento</t>
        </is>
      </c>
      <c r="C327" s="41" t="inlineStr"/>
      <c r="D327" s="41" t="inlineStr">
        <is>
          <t>Rodríguez Campo Mariángel (603) no aparece en ninguna lista; queda sin documento</t>
        </is>
      </c>
    </row>
    <row r="328">
      <c r="A328" s="41" t="inlineStr">
        <is>
          <t>Documentos</t>
        </is>
      </c>
      <c r="B328" s="41" t="inlineStr">
        <is>
          <t>estudiante_sin_documento</t>
        </is>
      </c>
      <c r="C328" s="41" t="inlineStr"/>
      <c r="D328" s="41" t="inlineStr">
        <is>
          <t>Roldan Puerta Andrés Felipe (605) no aparece en ninguna lista; queda sin documento</t>
        </is>
      </c>
    </row>
    <row r="329">
      <c r="A329" s="41" t="inlineStr">
        <is>
          <t>Documentos</t>
        </is>
      </c>
      <c r="B329" s="41" t="inlineStr">
        <is>
          <t>estudiante_sin_documento</t>
        </is>
      </c>
      <c r="C329" s="41" t="inlineStr"/>
      <c r="D329" s="41" t="inlineStr">
        <is>
          <t>Sarrazola García Juan Andrés (603) no aparece en ninguna lista; queda sin documento</t>
        </is>
      </c>
    </row>
    <row r="330">
      <c r="A330" s="41" t="inlineStr">
        <is>
          <t>Documentos</t>
        </is>
      </c>
      <c r="B330" s="41" t="inlineStr">
        <is>
          <t>estudiante_sin_documento</t>
        </is>
      </c>
      <c r="C330" s="41" t="inlineStr"/>
      <c r="D330" s="41" t="inlineStr">
        <is>
          <t>Valdez Delgado Juan Esteban (603) no aparece en ninguna lista; queda sin documento</t>
        </is>
      </c>
    </row>
    <row r="331">
      <c r="A331" s="41" t="inlineStr">
        <is>
          <t>Documentos</t>
        </is>
      </c>
      <c r="B331" s="41" t="inlineStr">
        <is>
          <t>estudiante_sin_documento</t>
        </is>
      </c>
      <c r="C331" s="41" t="inlineStr"/>
      <c r="D331" s="41" t="inlineStr">
        <is>
          <t>Varela Benítez Valeria (603) no aparece en ninguna lista; queda sin documento</t>
        </is>
      </c>
    </row>
    <row r="332">
      <c r="A332" s="41" t="inlineStr">
        <is>
          <t>Documentos</t>
        </is>
      </c>
      <c r="B332" s="41" t="inlineStr">
        <is>
          <t>estudiante_sin_documento</t>
        </is>
      </c>
      <c r="C332" s="41" t="inlineStr"/>
      <c r="D332" s="41" t="inlineStr">
        <is>
          <t>Vega Mendez Julian Esteban (603) no aparece en ninguna lista; queda sin documento</t>
        </is>
      </c>
    </row>
    <row r="333">
      <c r="A333" s="41" t="inlineStr">
        <is>
          <t>Documentos</t>
        </is>
      </c>
      <c r="B333" s="41" t="inlineStr">
        <is>
          <t>estudiante_sin_documento</t>
        </is>
      </c>
      <c r="C333" s="41" t="inlineStr"/>
      <c r="D333" s="41" t="inlineStr">
        <is>
          <t>Villa Quiroz Ana Sofía (603) no aparece en ninguna lista; queda sin documento</t>
        </is>
      </c>
    </row>
    <row r="334">
      <c r="A334" s="41" t="inlineStr">
        <is>
          <t>Documentos</t>
        </is>
      </c>
      <c r="B334" s="41" t="inlineStr">
        <is>
          <t>estudiante_sin_documento</t>
        </is>
      </c>
      <c r="C334" s="41" t="inlineStr"/>
      <c r="D334" s="41" t="inlineStr">
        <is>
          <t>Arias Murillo Sandra Leonora (604) no aparece en ninguna lista; queda sin documento</t>
        </is>
      </c>
    </row>
    <row r="335">
      <c r="A335" s="41" t="inlineStr">
        <is>
          <t>Documentos</t>
        </is>
      </c>
      <c r="B335" s="41" t="inlineStr">
        <is>
          <t>estudiante_sin_documento</t>
        </is>
      </c>
      <c r="C335" s="41" t="inlineStr"/>
      <c r="D335" s="41" t="inlineStr">
        <is>
          <t>Betancur Castrillon Mateo (604) no aparece en ninguna lista; queda sin documento</t>
        </is>
      </c>
    </row>
    <row r="336">
      <c r="A336" s="41" t="inlineStr">
        <is>
          <t>Documentos</t>
        </is>
      </c>
      <c r="B336" s="41" t="inlineStr">
        <is>
          <t>estudiante_sin_documento</t>
        </is>
      </c>
      <c r="C336" s="41" t="inlineStr"/>
      <c r="D336" s="41" t="inlineStr">
        <is>
          <t>Chanci Tilano Anny Carolina (604) no aparece en ninguna lista; queda sin documento</t>
        </is>
      </c>
    </row>
    <row r="337">
      <c r="A337" s="41" t="inlineStr">
        <is>
          <t>Documentos</t>
        </is>
      </c>
      <c r="B337" s="41" t="inlineStr">
        <is>
          <t>estudiante_sin_documento</t>
        </is>
      </c>
      <c r="C337" s="41" t="inlineStr"/>
      <c r="D337" s="41" t="inlineStr">
        <is>
          <t>Giraldo Hernandez Yehitmer Andredy (604) no aparece en ninguna lista; queda sin documento</t>
        </is>
      </c>
    </row>
    <row r="338">
      <c r="A338" s="41" t="inlineStr">
        <is>
          <t>Documentos</t>
        </is>
      </c>
      <c r="B338" s="41" t="inlineStr">
        <is>
          <t>estudiante_sin_documento</t>
        </is>
      </c>
      <c r="C338" s="41" t="inlineStr"/>
      <c r="D338" s="41" t="inlineStr">
        <is>
          <t>Guerra Morales Leidy Johana (604) no aparece en ninguna lista; queda sin documento</t>
        </is>
      </c>
    </row>
    <row r="339">
      <c r="A339" s="41" t="inlineStr">
        <is>
          <t>Documentos</t>
        </is>
      </c>
      <c r="B339" s="41" t="inlineStr">
        <is>
          <t>estudiante_sin_documento</t>
        </is>
      </c>
      <c r="C339" s="41" t="inlineStr"/>
      <c r="D339" s="41" t="inlineStr">
        <is>
          <t>Gutiérrez Cardona Linda Michel (604) no aparece en ninguna lista; queda sin documento</t>
        </is>
      </c>
    </row>
    <row r="340">
      <c r="A340" s="41" t="inlineStr">
        <is>
          <t>Documentos</t>
        </is>
      </c>
      <c r="B340" s="41" t="inlineStr">
        <is>
          <t>estudiante_sin_documento</t>
        </is>
      </c>
      <c r="C340" s="41" t="inlineStr"/>
      <c r="D340" s="41" t="inlineStr">
        <is>
          <t>Higuita Urrego Dulce María (604) no aparece en ninguna lista; queda sin documento</t>
        </is>
      </c>
    </row>
    <row r="341">
      <c r="A341" s="41" t="inlineStr">
        <is>
          <t>Documentos</t>
        </is>
      </c>
      <c r="B341" s="41" t="inlineStr">
        <is>
          <t>estudiante_sin_documento</t>
        </is>
      </c>
      <c r="C341" s="41" t="inlineStr"/>
      <c r="D341" s="41" t="inlineStr">
        <is>
          <t>Isaza Madrigal Miguel Ángel (604) no aparece en ninguna lista; queda sin documento</t>
        </is>
      </c>
    </row>
    <row r="342">
      <c r="A342" s="41" t="inlineStr">
        <is>
          <t>Documentos</t>
        </is>
      </c>
      <c r="B342" s="41" t="inlineStr">
        <is>
          <t>estudiante_sin_documento</t>
        </is>
      </c>
      <c r="C342" s="41" t="inlineStr"/>
      <c r="D342" s="41" t="inlineStr">
        <is>
          <t>León Marín Salome (604) no aparece en ninguna lista; queda sin documento</t>
        </is>
      </c>
    </row>
    <row r="343">
      <c r="A343" s="41" t="inlineStr">
        <is>
          <t>Documentos</t>
        </is>
      </c>
      <c r="B343" s="41" t="inlineStr">
        <is>
          <t>estudiante_sin_documento</t>
        </is>
      </c>
      <c r="C343" s="41" t="inlineStr"/>
      <c r="D343" s="41" t="inlineStr">
        <is>
          <t>Londoño Cano Jhoalys Valeria (604) no aparece en ninguna lista; queda sin documento</t>
        </is>
      </c>
    </row>
    <row r="344">
      <c r="A344" s="41" t="inlineStr">
        <is>
          <t>Documentos</t>
        </is>
      </c>
      <c r="B344" s="41" t="inlineStr">
        <is>
          <t>estudiante_sin_documento</t>
        </is>
      </c>
      <c r="C344" s="41" t="inlineStr"/>
      <c r="D344" s="41" t="inlineStr">
        <is>
          <t>Lopez Hoyos Luciana (604) no aparece en ninguna lista; queda sin documento</t>
        </is>
      </c>
    </row>
    <row r="345">
      <c r="A345" s="41" t="inlineStr">
        <is>
          <t>Documentos</t>
        </is>
      </c>
      <c r="B345" s="41" t="inlineStr">
        <is>
          <t>estudiante_sin_documento</t>
        </is>
      </c>
      <c r="C345" s="41" t="inlineStr"/>
      <c r="D345" s="41" t="inlineStr">
        <is>
          <t>Lugo Chourio Mariángel Sofia (604) no aparece en ninguna lista; queda sin documento</t>
        </is>
      </c>
    </row>
    <row r="346">
      <c r="A346" s="41" t="inlineStr">
        <is>
          <t>Documentos</t>
        </is>
      </c>
      <c r="B346" s="41" t="inlineStr">
        <is>
          <t>estudiante_sin_documento</t>
        </is>
      </c>
      <c r="C346" s="41" t="inlineStr"/>
      <c r="D346" s="41" t="inlineStr">
        <is>
          <t>López Valencia María José (604) no aparece en ninguna lista; queda sin documento</t>
        </is>
      </c>
    </row>
    <row r="347">
      <c r="A347" s="41" t="inlineStr">
        <is>
          <t>Documentos</t>
        </is>
      </c>
      <c r="B347" s="41" t="inlineStr">
        <is>
          <t>estudiante_sin_documento</t>
        </is>
      </c>
      <c r="C347" s="41" t="inlineStr"/>
      <c r="D347" s="41" t="inlineStr">
        <is>
          <t>Manco Henao Iker Alejandro (604) no aparece en ninguna lista; queda sin documento</t>
        </is>
      </c>
    </row>
    <row r="348">
      <c r="A348" s="41" t="inlineStr">
        <is>
          <t>Documentos</t>
        </is>
      </c>
      <c r="B348" s="41" t="inlineStr">
        <is>
          <t>estudiante_sin_documento</t>
        </is>
      </c>
      <c r="C348" s="41" t="inlineStr"/>
      <c r="D348" s="41" t="inlineStr">
        <is>
          <t>Mejía Rabelo Dairo Antonio (604) no aparece en ninguna lista; queda sin documento</t>
        </is>
      </c>
    </row>
    <row r="349">
      <c r="A349" s="41" t="inlineStr">
        <is>
          <t>Documentos</t>
        </is>
      </c>
      <c r="B349" s="41" t="inlineStr">
        <is>
          <t>estudiante_sin_documento</t>
        </is>
      </c>
      <c r="C349" s="41" t="inlineStr"/>
      <c r="D349" s="41" t="inlineStr">
        <is>
          <t>Mena Carvajal Wanyer Samuel (604) no aparece en ninguna lista; queda sin documento</t>
        </is>
      </c>
    </row>
    <row r="350">
      <c r="A350" s="41" t="inlineStr">
        <is>
          <t>Documentos</t>
        </is>
      </c>
      <c r="B350" s="41" t="inlineStr">
        <is>
          <t>estudiante_sin_documento</t>
        </is>
      </c>
      <c r="C350" s="41" t="inlineStr"/>
      <c r="D350" s="41" t="inlineStr">
        <is>
          <t>Montoya Salazar Matias (604) no aparece en ninguna lista; queda sin documento</t>
        </is>
      </c>
    </row>
    <row r="351">
      <c r="A351" s="41" t="inlineStr">
        <is>
          <t>Documentos</t>
        </is>
      </c>
      <c r="B351" s="41" t="inlineStr">
        <is>
          <t>estudiante_sin_documento</t>
        </is>
      </c>
      <c r="C351" s="41" t="inlineStr"/>
      <c r="D351" s="41" t="inlineStr">
        <is>
          <t>Moreno Cárdenas Emanuel (604) no aparece en ninguna lista; queda sin documento</t>
        </is>
      </c>
    </row>
    <row r="352">
      <c r="A352" s="41" t="inlineStr">
        <is>
          <t>Documentos</t>
        </is>
      </c>
      <c r="B352" s="41" t="inlineStr">
        <is>
          <t>estudiante_sin_documento</t>
        </is>
      </c>
      <c r="C352" s="41" t="inlineStr"/>
      <c r="D352" s="41" t="inlineStr">
        <is>
          <t>Moreno Garcia Angelo (604) no aparece en ninguna lista; queda sin documento</t>
        </is>
      </c>
    </row>
    <row r="353">
      <c r="A353" s="41" t="inlineStr">
        <is>
          <t>Documentos</t>
        </is>
      </c>
      <c r="B353" s="41" t="inlineStr">
        <is>
          <t>estudiante_sin_documento</t>
        </is>
      </c>
      <c r="C353" s="41" t="inlineStr"/>
      <c r="D353" s="41" t="inlineStr">
        <is>
          <t>Oquendo Figueroa Mariángel (604) no aparece en ninguna lista; queda sin documento</t>
        </is>
      </c>
    </row>
    <row r="354">
      <c r="A354" s="41" t="inlineStr">
        <is>
          <t>Documentos</t>
        </is>
      </c>
      <c r="B354" s="41" t="inlineStr">
        <is>
          <t>estudiante_sin_documento</t>
        </is>
      </c>
      <c r="C354" s="41" t="inlineStr"/>
      <c r="D354" s="41" t="inlineStr">
        <is>
          <t>Panesso Rivera Federico (604) no aparece en ninguna lista; queda sin documento</t>
        </is>
      </c>
    </row>
    <row r="355">
      <c r="A355" s="41" t="inlineStr">
        <is>
          <t>Documentos</t>
        </is>
      </c>
      <c r="B355" s="41" t="inlineStr">
        <is>
          <t>estudiante_sin_documento</t>
        </is>
      </c>
      <c r="C355" s="41" t="inlineStr"/>
      <c r="D355" s="41" t="inlineStr">
        <is>
          <t>Paniagua Cartagena Laura Sofia (604) no aparece en ninguna lista; queda sin documento</t>
        </is>
      </c>
    </row>
    <row r="356">
      <c r="A356" s="41" t="inlineStr">
        <is>
          <t>Documentos</t>
        </is>
      </c>
      <c r="B356" s="41" t="inlineStr">
        <is>
          <t>estudiante_sin_documento</t>
        </is>
      </c>
      <c r="C356" s="41" t="inlineStr"/>
      <c r="D356" s="41" t="inlineStr">
        <is>
          <t>Pedroza Vásquez Daimarys Alexandra (604) no aparece en ninguna lista; queda sin documento</t>
        </is>
      </c>
    </row>
    <row r="357">
      <c r="A357" s="41" t="inlineStr">
        <is>
          <t>Documentos</t>
        </is>
      </c>
      <c r="B357" s="41" t="inlineStr">
        <is>
          <t>estudiante_sin_documento</t>
        </is>
      </c>
      <c r="C357" s="41" t="inlineStr"/>
      <c r="D357" s="41" t="inlineStr">
        <is>
          <t>Piedrahita Vasquez Luciana (604) no aparece en ninguna lista; queda sin documento</t>
        </is>
      </c>
    </row>
    <row r="358">
      <c r="A358" s="41" t="inlineStr">
        <is>
          <t>Documentos</t>
        </is>
      </c>
      <c r="B358" s="41" t="inlineStr">
        <is>
          <t>estudiante_sin_documento</t>
        </is>
      </c>
      <c r="C358" s="41" t="inlineStr"/>
      <c r="D358" s="41" t="inlineStr">
        <is>
          <t>Quiroz Gonzalez Mariángel (604) no aparece en ninguna lista; queda sin documento</t>
        </is>
      </c>
    </row>
    <row r="359">
      <c r="A359" s="41" t="inlineStr">
        <is>
          <t>Documentos</t>
        </is>
      </c>
      <c r="B359" s="41" t="inlineStr">
        <is>
          <t>estudiante_sin_documento</t>
        </is>
      </c>
      <c r="C359" s="41" t="inlineStr"/>
      <c r="D359" s="41" t="inlineStr">
        <is>
          <t>Ramírez Restrepo Jhon Alex (604) no aparece en ninguna lista; queda sin documento</t>
        </is>
      </c>
    </row>
    <row r="360">
      <c r="A360" s="41" t="inlineStr">
        <is>
          <t>Documentos</t>
        </is>
      </c>
      <c r="B360" s="41" t="inlineStr">
        <is>
          <t>estudiante_sin_documento</t>
        </is>
      </c>
      <c r="C360" s="41" t="inlineStr"/>
      <c r="D360" s="41" t="inlineStr">
        <is>
          <t>Restrepo Santana Jerson Esteban (604) no aparece en ninguna lista; queda sin documento</t>
        </is>
      </c>
    </row>
    <row r="361">
      <c r="A361" s="41" t="inlineStr">
        <is>
          <t>Documentos</t>
        </is>
      </c>
      <c r="B361" s="41" t="inlineStr">
        <is>
          <t>estudiante_sin_documento</t>
        </is>
      </c>
      <c r="C361" s="41" t="inlineStr"/>
      <c r="D361" s="41" t="inlineStr">
        <is>
          <t>Rivero Blanco Breinel José (604) no aparece en ninguna lista; queda sin documento</t>
        </is>
      </c>
    </row>
    <row r="362">
      <c r="A362" s="41" t="inlineStr">
        <is>
          <t>Documentos</t>
        </is>
      </c>
      <c r="B362" s="41" t="inlineStr">
        <is>
          <t>estudiante_sin_documento</t>
        </is>
      </c>
      <c r="C362" s="41" t="inlineStr"/>
      <c r="D362" s="41" t="inlineStr">
        <is>
          <t>Rodríguez Passos Wendy Gimena (604) no aparece en ninguna lista; queda sin documento</t>
        </is>
      </c>
    </row>
    <row r="363">
      <c r="A363" s="41" t="inlineStr">
        <is>
          <t>Documentos</t>
        </is>
      </c>
      <c r="B363" s="41" t="inlineStr">
        <is>
          <t>estudiante_sin_documento</t>
        </is>
      </c>
      <c r="C363" s="41" t="inlineStr"/>
      <c r="D363" s="41" t="inlineStr">
        <is>
          <t>Sanchez Padilla Jean Paul (604) no aparece en ninguna lista; queda sin documento</t>
        </is>
      </c>
    </row>
    <row r="364">
      <c r="A364" s="41" t="inlineStr">
        <is>
          <t>Documentos</t>
        </is>
      </c>
      <c r="B364" s="41" t="inlineStr">
        <is>
          <t>estudiante_sin_documento</t>
        </is>
      </c>
      <c r="C364" s="41" t="inlineStr"/>
      <c r="D364" s="41" t="inlineStr">
        <is>
          <t>Silva Arenas Samuel Antony (604) no aparece en ninguna lista; queda sin documento</t>
        </is>
      </c>
    </row>
    <row r="365">
      <c r="A365" s="41" t="inlineStr">
        <is>
          <t>Documentos</t>
        </is>
      </c>
      <c r="B365" s="41" t="inlineStr">
        <is>
          <t>estudiante_sin_documento</t>
        </is>
      </c>
      <c r="C365" s="41" t="inlineStr"/>
      <c r="D365" s="41" t="inlineStr">
        <is>
          <t>Silva Ramírez Dilan Smich (603) no aparece en ninguna lista; queda sin documento</t>
        </is>
      </c>
    </row>
    <row r="366">
      <c r="A366" s="41" t="inlineStr">
        <is>
          <t>Documentos</t>
        </is>
      </c>
      <c r="B366" s="41" t="inlineStr">
        <is>
          <t>estudiante_sin_documento</t>
        </is>
      </c>
      <c r="C366" s="41" t="inlineStr"/>
      <c r="D366" s="41" t="inlineStr">
        <is>
          <t>Uribe Quintero Sofia (604) no aparece en ninguna lista; queda sin documento</t>
        </is>
      </c>
    </row>
    <row r="367">
      <c r="A367" s="41" t="inlineStr">
        <is>
          <t>Documentos</t>
        </is>
      </c>
      <c r="B367" s="41" t="inlineStr">
        <is>
          <t>estudiante_sin_documento</t>
        </is>
      </c>
      <c r="C367" s="41" t="inlineStr"/>
      <c r="D367" s="41" t="inlineStr">
        <is>
          <t>Urrego Martinez Dayra Xiomara (604) no aparece en ninguna lista; queda sin documento</t>
        </is>
      </c>
    </row>
    <row r="368">
      <c r="A368" s="41" t="inlineStr">
        <is>
          <t>Documentos</t>
        </is>
      </c>
      <c r="B368" s="41" t="inlineStr">
        <is>
          <t>estudiante_sin_documento</t>
        </is>
      </c>
      <c r="C368" s="41" t="inlineStr"/>
      <c r="D368" s="41" t="inlineStr">
        <is>
          <t>Vallejo Zapata Jerónimo (604) no aparece en ninguna lista; queda sin documento</t>
        </is>
      </c>
    </row>
    <row r="369">
      <c r="A369" s="41" t="inlineStr">
        <is>
          <t>Documentos</t>
        </is>
      </c>
      <c r="B369" s="41" t="inlineStr">
        <is>
          <t>estudiante_sin_documento</t>
        </is>
      </c>
      <c r="C369" s="41" t="inlineStr"/>
      <c r="D369" s="41" t="inlineStr">
        <is>
          <t>Zapata Graciano Kevin Stiven (604) no aparece en ninguna lista; queda sin documento</t>
        </is>
      </c>
    </row>
    <row r="370">
      <c r="A370" s="41" t="inlineStr">
        <is>
          <t>Documentos</t>
        </is>
      </c>
      <c r="B370" s="41" t="inlineStr">
        <is>
          <t>estudiante_sin_documento</t>
        </is>
      </c>
      <c r="C370" s="41" t="inlineStr"/>
      <c r="D370" s="41" t="inlineStr">
        <is>
          <t>Zapata Parra Mateo (604) no aparece en ninguna lista; queda sin documento</t>
        </is>
      </c>
    </row>
    <row r="371">
      <c r="A371" s="41" t="inlineStr">
        <is>
          <t>Documentos</t>
        </is>
      </c>
      <c r="B371" s="41" t="inlineStr">
        <is>
          <t>estudiante_sin_documento</t>
        </is>
      </c>
      <c r="C371" s="41" t="inlineStr"/>
      <c r="D371" s="41" t="inlineStr">
        <is>
          <t>Baron Hernandez Sebastian (605) no aparece en ninguna lista; queda sin documento</t>
        </is>
      </c>
    </row>
    <row r="372">
      <c r="A372" s="41" t="inlineStr">
        <is>
          <t>Documentos</t>
        </is>
      </c>
      <c r="B372" s="41" t="inlineStr">
        <is>
          <t>estudiante_sin_documento</t>
        </is>
      </c>
      <c r="C372" s="41" t="inlineStr"/>
      <c r="D372" s="41" t="inlineStr">
        <is>
          <t>Benítez  Luciana (605) no aparece en ninguna lista; queda sin documento</t>
        </is>
      </c>
    </row>
    <row r="373">
      <c r="A373" s="41" t="inlineStr">
        <is>
          <t>Documentos</t>
        </is>
      </c>
      <c r="B373" s="41" t="inlineStr">
        <is>
          <t>estudiante_sin_documento</t>
        </is>
      </c>
      <c r="C373" s="41" t="inlineStr"/>
      <c r="D373" s="41" t="inlineStr">
        <is>
          <t>Bolivar Velasquez Juan Manuel (605) no aparece en ninguna lista; queda sin documento</t>
        </is>
      </c>
    </row>
    <row r="374">
      <c r="A374" s="41" t="inlineStr">
        <is>
          <t>Documentos</t>
        </is>
      </c>
      <c r="B374" s="41" t="inlineStr">
        <is>
          <t>estudiante_sin_documento</t>
        </is>
      </c>
      <c r="C374" s="41" t="inlineStr"/>
      <c r="D374" s="41" t="inlineStr">
        <is>
          <t>Caldas Arbeláez Kevin Alexander (605) no aparece en ninguna lista; queda sin documento</t>
        </is>
      </c>
    </row>
    <row r="375">
      <c r="A375" s="41" t="inlineStr">
        <is>
          <t>Documentos</t>
        </is>
      </c>
      <c r="B375" s="41" t="inlineStr">
        <is>
          <t>estudiante_sin_documento</t>
        </is>
      </c>
      <c r="C375" s="41" t="inlineStr"/>
      <c r="D375" s="41" t="inlineStr">
        <is>
          <t>Campo Romero Dilan (605) no aparece en ninguna lista; queda sin documento</t>
        </is>
      </c>
    </row>
    <row r="376">
      <c r="A376" s="41" t="inlineStr">
        <is>
          <t>Documentos</t>
        </is>
      </c>
      <c r="B376" s="41" t="inlineStr">
        <is>
          <t>estudiante_sin_documento</t>
        </is>
      </c>
      <c r="C376" s="41" t="inlineStr"/>
      <c r="D376" s="41" t="inlineStr">
        <is>
          <t>Cartagena Cossio Johan Stiven (605) no aparece en ninguna lista; queda sin documento</t>
        </is>
      </c>
    </row>
    <row r="377">
      <c r="A377" s="41" t="inlineStr">
        <is>
          <t>Documentos</t>
        </is>
      </c>
      <c r="B377" s="41" t="inlineStr">
        <is>
          <t>estudiante_sin_documento</t>
        </is>
      </c>
      <c r="C377" s="41" t="inlineStr"/>
      <c r="D377" s="41" t="inlineStr">
        <is>
          <t>Espinosa Carvajal Guadalupe (605) no aparece en ninguna lista; queda sin documento</t>
        </is>
      </c>
    </row>
    <row r="378">
      <c r="A378" s="41" t="inlineStr">
        <is>
          <t>Documentos</t>
        </is>
      </c>
      <c r="B378" s="41" t="inlineStr">
        <is>
          <t>estudiante_sin_documento</t>
        </is>
      </c>
      <c r="C378" s="41" t="inlineStr"/>
      <c r="D378" s="41" t="inlineStr">
        <is>
          <t>Galindo Cano Luis Fernando (605) no aparece en ninguna lista; queda sin documento</t>
        </is>
      </c>
    </row>
    <row r="379">
      <c r="A379" s="41" t="inlineStr">
        <is>
          <t>Documentos</t>
        </is>
      </c>
      <c r="B379" s="41" t="inlineStr">
        <is>
          <t>estudiante_sin_documento</t>
        </is>
      </c>
      <c r="C379" s="41" t="inlineStr"/>
      <c r="D379" s="41" t="inlineStr">
        <is>
          <t>Guisao Suarez Luis Stiven (605) no aparece en ninguna lista; queda sin documento</t>
        </is>
      </c>
    </row>
    <row r="380">
      <c r="A380" s="41" t="inlineStr">
        <is>
          <t>Documentos</t>
        </is>
      </c>
      <c r="B380" s="41" t="inlineStr">
        <is>
          <t>estudiante_sin_documento</t>
        </is>
      </c>
      <c r="C380" s="41" t="inlineStr"/>
      <c r="D380" s="41" t="inlineStr">
        <is>
          <t>Gutierrez Cruz Emiliano (605) no aparece en ninguna lista; queda sin documento</t>
        </is>
      </c>
    </row>
    <row r="381">
      <c r="A381" s="41" t="inlineStr">
        <is>
          <t>Documentos</t>
        </is>
      </c>
      <c r="B381" s="41" t="inlineStr">
        <is>
          <t>estudiante_sin_documento</t>
        </is>
      </c>
      <c r="C381" s="41" t="inlineStr"/>
      <c r="D381" s="41" t="inlineStr">
        <is>
          <t>Hidalgo Martínez María Guadalupe (605) no aparece en ninguna lista; queda sin documento</t>
        </is>
      </c>
    </row>
    <row r="382">
      <c r="A382" s="41" t="inlineStr">
        <is>
          <t>Documentos</t>
        </is>
      </c>
      <c r="B382" s="41" t="inlineStr">
        <is>
          <t>estudiante_sin_documento</t>
        </is>
      </c>
      <c r="C382" s="41" t="inlineStr"/>
      <c r="D382" s="41" t="inlineStr">
        <is>
          <t>Jaramillo Ramírez Mariángel (605) no aparece en ninguna lista; queda sin documento</t>
        </is>
      </c>
    </row>
    <row r="383">
      <c r="A383" s="41" t="inlineStr">
        <is>
          <t>Documentos</t>
        </is>
      </c>
      <c r="B383" s="41" t="inlineStr">
        <is>
          <t>estudiante_sin_documento</t>
        </is>
      </c>
      <c r="C383" s="41" t="inlineStr"/>
      <c r="D383" s="41" t="inlineStr">
        <is>
          <t>Loaiza Diez Maylin (605) no aparece en ninguna lista; queda sin documento</t>
        </is>
      </c>
    </row>
    <row r="384">
      <c r="A384" s="41" t="inlineStr">
        <is>
          <t>Documentos</t>
        </is>
      </c>
      <c r="B384" s="41" t="inlineStr">
        <is>
          <t>estudiante_sin_documento</t>
        </is>
      </c>
      <c r="C384" s="41" t="inlineStr"/>
      <c r="D384" s="41" t="inlineStr">
        <is>
          <t>Lopera Galeano Miguel Angel (605) no aparece en ninguna lista; queda sin documento</t>
        </is>
      </c>
    </row>
    <row r="385">
      <c r="A385" s="41" t="inlineStr">
        <is>
          <t>Documentos</t>
        </is>
      </c>
      <c r="B385" s="41" t="inlineStr">
        <is>
          <t>estudiante_sin_documento</t>
        </is>
      </c>
      <c r="C385" s="41" t="inlineStr"/>
      <c r="D385" s="41" t="inlineStr">
        <is>
          <t>López Rodríguez Matías (605) no aparece en ninguna lista; queda sin documento</t>
        </is>
      </c>
    </row>
    <row r="386">
      <c r="A386" s="41" t="inlineStr">
        <is>
          <t>Documentos</t>
        </is>
      </c>
      <c r="B386" s="41" t="inlineStr">
        <is>
          <t>estudiante_sin_documento</t>
        </is>
      </c>
      <c r="C386" s="41" t="inlineStr"/>
      <c r="D386" s="41" t="inlineStr">
        <is>
          <t>López Zapata Emmily Jinet (605) no aparece en ninguna lista; queda sin documento</t>
        </is>
      </c>
    </row>
    <row r="387">
      <c r="A387" s="41" t="inlineStr">
        <is>
          <t>Documentos</t>
        </is>
      </c>
      <c r="B387" s="41" t="inlineStr">
        <is>
          <t>estudiante_sin_documento</t>
        </is>
      </c>
      <c r="C387" s="41" t="inlineStr"/>
      <c r="D387" s="41" t="inlineStr">
        <is>
          <t>Marimon Calderín Ángel David (601) no aparece en ninguna lista; queda sin documento</t>
        </is>
      </c>
    </row>
    <row r="388">
      <c r="A388" s="41" t="inlineStr">
        <is>
          <t>Documentos</t>
        </is>
      </c>
      <c r="B388" s="41" t="inlineStr">
        <is>
          <t>estudiante_sin_documento</t>
        </is>
      </c>
      <c r="C388" s="41" t="inlineStr"/>
      <c r="D388" s="41" t="inlineStr">
        <is>
          <t>Mena Vargas Jeremy (605) no aparece en ninguna lista; queda sin documento</t>
        </is>
      </c>
    </row>
    <row r="389">
      <c r="A389" s="41" t="inlineStr">
        <is>
          <t>Documentos</t>
        </is>
      </c>
      <c r="B389" s="41" t="inlineStr">
        <is>
          <t>estudiante_sin_documento</t>
        </is>
      </c>
      <c r="C389" s="41" t="inlineStr"/>
      <c r="D389" s="41" t="inlineStr">
        <is>
          <t>Mesa Vargas Mathias (601) no aparece en ninguna lista; queda sin documento</t>
        </is>
      </c>
    </row>
    <row r="390">
      <c r="A390" s="41" t="inlineStr">
        <is>
          <t>Documentos</t>
        </is>
      </c>
      <c r="B390" s="41" t="inlineStr">
        <is>
          <t>estudiante_sin_documento</t>
        </is>
      </c>
      <c r="C390" s="41" t="inlineStr"/>
      <c r="D390" s="41" t="inlineStr">
        <is>
          <t>Munera Torres José David (605) no aparece en ninguna lista; queda sin documento</t>
        </is>
      </c>
    </row>
    <row r="391">
      <c r="A391" s="41" t="inlineStr">
        <is>
          <t>Documentos</t>
        </is>
      </c>
      <c r="B391" s="41" t="inlineStr">
        <is>
          <t>estudiante_sin_documento</t>
        </is>
      </c>
      <c r="C391" s="41" t="inlineStr"/>
      <c r="D391" s="41" t="inlineStr">
        <is>
          <t>Muñoz Carvajal Laura Valentina (605) no aparece en ninguna lista; queda sin documento</t>
        </is>
      </c>
    </row>
    <row r="392">
      <c r="A392" s="41" t="inlineStr">
        <is>
          <t>Documentos</t>
        </is>
      </c>
      <c r="B392" s="41" t="inlineStr">
        <is>
          <t>estudiante_sin_documento</t>
        </is>
      </c>
      <c r="C392" s="41" t="inlineStr"/>
      <c r="D392" s="41" t="inlineStr">
        <is>
          <t>Orrego Urrego María Antonia (605) no aparece en ninguna lista; queda sin documento</t>
        </is>
      </c>
    </row>
    <row r="393">
      <c r="A393" s="41" t="inlineStr">
        <is>
          <t>Documentos</t>
        </is>
      </c>
      <c r="B393" s="41" t="inlineStr">
        <is>
          <t>estudiante_sin_documento</t>
        </is>
      </c>
      <c r="C393" s="41" t="inlineStr"/>
      <c r="D393" s="41" t="inlineStr">
        <is>
          <t>Pineda Valencia Maria Angel (605) no aparece en ninguna lista; queda sin documento</t>
        </is>
      </c>
    </row>
    <row r="394">
      <c r="A394" s="41" t="inlineStr">
        <is>
          <t>Documentos</t>
        </is>
      </c>
      <c r="B394" s="41" t="inlineStr">
        <is>
          <t>estudiante_sin_documento</t>
        </is>
      </c>
      <c r="C394" s="41" t="inlineStr"/>
      <c r="D394" s="41" t="inlineStr">
        <is>
          <t>Pinto Urbina Merluis Javier (605) no aparece en ninguna lista; queda sin documento</t>
        </is>
      </c>
    </row>
    <row r="395">
      <c r="A395" s="41" t="inlineStr">
        <is>
          <t>Documentos</t>
        </is>
      </c>
      <c r="B395" s="41" t="inlineStr">
        <is>
          <t>estudiante_sin_documento</t>
        </is>
      </c>
      <c r="C395" s="41" t="inlineStr"/>
      <c r="D395" s="41" t="inlineStr">
        <is>
          <t>Porras Reyes Obed José (605) no aparece en ninguna lista; queda sin documento</t>
        </is>
      </c>
    </row>
    <row r="396">
      <c r="A396" s="41" t="inlineStr">
        <is>
          <t>Documentos</t>
        </is>
      </c>
      <c r="B396" s="41" t="inlineStr">
        <is>
          <t>estudiante_sin_documento</t>
        </is>
      </c>
      <c r="C396" s="41" t="inlineStr"/>
      <c r="D396" s="41" t="inlineStr">
        <is>
          <t>Pulgarín David Romario (605) no aparece en ninguna lista; queda sin documento</t>
        </is>
      </c>
    </row>
    <row r="397">
      <c r="A397" s="41" t="inlineStr">
        <is>
          <t>Documentos</t>
        </is>
      </c>
      <c r="B397" s="41" t="inlineStr">
        <is>
          <t>estudiante_sin_documento</t>
        </is>
      </c>
      <c r="C397" s="41" t="inlineStr"/>
      <c r="D397" s="41" t="inlineStr">
        <is>
          <t>Rios Méndez Juan Daniel (605) no aparece en ninguna lista; queda sin documento</t>
        </is>
      </c>
    </row>
    <row r="398">
      <c r="A398" s="41" t="inlineStr">
        <is>
          <t>Documentos</t>
        </is>
      </c>
      <c r="B398" s="41" t="inlineStr">
        <is>
          <t>estudiante_sin_documento</t>
        </is>
      </c>
      <c r="C398" s="41" t="inlineStr"/>
      <c r="D398" s="41" t="inlineStr">
        <is>
          <t>Sarmiento Cuestas Nicolas Santiago (605) no aparece en ninguna lista; queda sin documento</t>
        </is>
      </c>
    </row>
    <row r="399">
      <c r="A399" s="41" t="inlineStr">
        <is>
          <t>Documentos</t>
        </is>
      </c>
      <c r="B399" s="41" t="inlineStr">
        <is>
          <t>estudiante_sin_documento</t>
        </is>
      </c>
      <c r="C399" s="41" t="inlineStr"/>
      <c r="D399" s="41" t="inlineStr">
        <is>
          <t>Sepúlveda Alcaraz Juan Pablo (605) no aparece en ninguna lista; queda sin documento</t>
        </is>
      </c>
    </row>
    <row r="400">
      <c r="A400" s="41" t="inlineStr">
        <is>
          <t>Documentos</t>
        </is>
      </c>
      <c r="B400" s="41" t="inlineStr">
        <is>
          <t>estudiante_sin_documento</t>
        </is>
      </c>
      <c r="C400" s="41" t="inlineStr"/>
      <c r="D400" s="41" t="inlineStr">
        <is>
          <t>Serna Orrego Carlos Alberto (605) no aparece en ninguna lista; queda sin documento</t>
        </is>
      </c>
    </row>
    <row r="401">
      <c r="A401" s="41" t="inlineStr">
        <is>
          <t>Documentos</t>
        </is>
      </c>
      <c r="B401" s="41" t="inlineStr">
        <is>
          <t>estudiante_sin_documento</t>
        </is>
      </c>
      <c r="C401" s="41" t="inlineStr"/>
      <c r="D401" s="41" t="inlineStr">
        <is>
          <t>Suárez Suárez Mariangel (605) no aparece en ninguna lista; queda sin documento</t>
        </is>
      </c>
    </row>
    <row r="402">
      <c r="A402" s="41" t="inlineStr">
        <is>
          <t>Documentos</t>
        </is>
      </c>
      <c r="B402" s="41" t="inlineStr">
        <is>
          <t>estudiante_sin_documento</t>
        </is>
      </c>
      <c r="C402" s="41" t="inlineStr"/>
      <c r="D402" s="41" t="inlineStr">
        <is>
          <t>Tamayo Lopera Melany (605) no aparece en ninguna lista; queda sin documento</t>
        </is>
      </c>
    </row>
    <row r="403">
      <c r="A403" s="41" t="inlineStr">
        <is>
          <t>Documentos</t>
        </is>
      </c>
      <c r="B403" s="41" t="inlineStr">
        <is>
          <t>estudiante_sin_documento</t>
        </is>
      </c>
      <c r="C403" s="41" t="inlineStr"/>
      <c r="D403" s="41" t="inlineStr">
        <is>
          <t>Tobar Lezcano Alicia (605) no aparece en ninguna lista; queda sin documento</t>
        </is>
      </c>
    </row>
    <row r="404">
      <c r="A404" s="41" t="inlineStr">
        <is>
          <t>Documentos</t>
        </is>
      </c>
      <c r="B404" s="41" t="inlineStr">
        <is>
          <t>estudiante_sin_documento</t>
        </is>
      </c>
      <c r="C404" s="41" t="inlineStr"/>
      <c r="D404" s="41" t="inlineStr">
        <is>
          <t>Torres Giraldo Yerson (605) no aparece en ninguna lista; queda sin documento</t>
        </is>
      </c>
    </row>
    <row r="405">
      <c r="A405" s="41" t="inlineStr">
        <is>
          <t>Documentos</t>
        </is>
      </c>
      <c r="B405" s="41" t="inlineStr">
        <is>
          <t>estudiante_sin_documento</t>
        </is>
      </c>
      <c r="C405" s="41" t="inlineStr"/>
      <c r="D405" s="41" t="inlineStr">
        <is>
          <t>Zapata Guisao María José (605) no aparece en ninguna lista; queda sin documento</t>
        </is>
      </c>
    </row>
    <row r="406">
      <c r="A406" s="41" t="inlineStr">
        <is>
          <t>Documentos</t>
        </is>
      </c>
      <c r="B406" s="41" t="inlineStr">
        <is>
          <t>estudiante_sin_documento</t>
        </is>
      </c>
      <c r="C406" s="41" t="inlineStr"/>
      <c r="D406" s="41" t="inlineStr">
        <is>
          <t>Zapata Quintero Samantha (605) no aparece en ninguna lista; queda sin documento</t>
        </is>
      </c>
    </row>
    <row r="407">
      <c r="A407" s="41" t="inlineStr">
        <is>
          <t>Documentos</t>
        </is>
      </c>
      <c r="B407" s="41" t="inlineStr">
        <is>
          <t>estudiante_sin_documento</t>
        </is>
      </c>
      <c r="C407" s="41" t="inlineStr"/>
      <c r="D407" s="41" t="inlineStr">
        <is>
          <t>Acevedo Hincapié Daniel David (701) no aparece en ninguna lista; queda sin documento</t>
        </is>
      </c>
    </row>
    <row r="408">
      <c r="A408" s="41" t="inlineStr">
        <is>
          <t>Documentos</t>
        </is>
      </c>
      <c r="B408" s="41" t="inlineStr">
        <is>
          <t>estudiante_sin_documento</t>
        </is>
      </c>
      <c r="C408" s="41" t="inlineStr"/>
      <c r="D408" s="41" t="inlineStr">
        <is>
          <t>Agudelo  Luciana (704) no aparece en ninguna lista; queda sin documento</t>
        </is>
      </c>
    </row>
    <row r="409">
      <c r="A409" s="41" t="inlineStr">
        <is>
          <t>Documentos</t>
        </is>
      </c>
      <c r="B409" s="41" t="inlineStr">
        <is>
          <t>estudiante_sin_documento</t>
        </is>
      </c>
      <c r="C409" s="41" t="inlineStr"/>
      <c r="D409" s="41" t="inlineStr">
        <is>
          <t>Aguinaga Valderrama Melany Sofia (701) no aparece en ninguna lista; queda sin documento</t>
        </is>
      </c>
    </row>
    <row r="410">
      <c r="A410" s="41" t="inlineStr">
        <is>
          <t>Documentos</t>
        </is>
      </c>
      <c r="B410" s="41" t="inlineStr">
        <is>
          <t>estudiante_sin_documento</t>
        </is>
      </c>
      <c r="C410" s="41" t="inlineStr"/>
      <c r="D410" s="41" t="inlineStr">
        <is>
          <t>Argumedo Lopez Katty Yulieth (701) no aparece en ninguna lista; queda sin documento</t>
        </is>
      </c>
    </row>
    <row r="411">
      <c r="A411" s="41" t="inlineStr">
        <is>
          <t>Documentos</t>
        </is>
      </c>
      <c r="B411" s="41" t="inlineStr">
        <is>
          <t>estudiante_sin_documento</t>
        </is>
      </c>
      <c r="C411" s="41" t="inlineStr"/>
      <c r="D411" s="41" t="inlineStr">
        <is>
          <t>Arteaga Machado Matías (701) no aparece en ninguna lista; queda sin documento</t>
        </is>
      </c>
    </row>
    <row r="412">
      <c r="A412" s="41" t="inlineStr">
        <is>
          <t>Documentos</t>
        </is>
      </c>
      <c r="B412" s="41" t="inlineStr">
        <is>
          <t>estudiante_sin_documento</t>
        </is>
      </c>
      <c r="C412" s="41" t="inlineStr"/>
      <c r="D412" s="41" t="inlineStr">
        <is>
          <t>Ballesteros Polanco Esteban (701) no aparece en ninguna lista; queda sin documento</t>
        </is>
      </c>
    </row>
    <row r="413">
      <c r="A413" s="41" t="inlineStr">
        <is>
          <t>Documentos</t>
        </is>
      </c>
      <c r="B413" s="41" t="inlineStr">
        <is>
          <t>estudiante_sin_documento</t>
        </is>
      </c>
      <c r="C413" s="41" t="inlineStr"/>
      <c r="D413" s="41" t="inlineStr">
        <is>
          <t>Becerra Sepúlveda Mariángel (701) no aparece en ninguna lista; queda sin documento</t>
        </is>
      </c>
    </row>
    <row r="414">
      <c r="A414" s="41" t="inlineStr">
        <is>
          <t>Documentos</t>
        </is>
      </c>
      <c r="B414" s="41" t="inlineStr">
        <is>
          <t>estudiante_sin_documento</t>
        </is>
      </c>
      <c r="C414" s="41" t="inlineStr"/>
      <c r="D414" s="41" t="inlineStr">
        <is>
          <t>Bran González Ximena (701) no aparece en ninguna lista; queda sin documento</t>
        </is>
      </c>
    </row>
    <row r="415">
      <c r="A415" s="41" t="inlineStr">
        <is>
          <t>Documentos</t>
        </is>
      </c>
      <c r="B415" s="41" t="inlineStr">
        <is>
          <t>estudiante_sin_documento</t>
        </is>
      </c>
      <c r="C415" s="41" t="inlineStr"/>
      <c r="D415" s="41" t="inlineStr">
        <is>
          <t>Bran Rivera Mathias (701) no aparece en ninguna lista; queda sin documento</t>
        </is>
      </c>
    </row>
    <row r="416">
      <c r="A416" s="41" t="inlineStr">
        <is>
          <t>Documentos</t>
        </is>
      </c>
      <c r="B416" s="41" t="inlineStr">
        <is>
          <t>estudiante_sin_documento</t>
        </is>
      </c>
      <c r="C416" s="41" t="inlineStr"/>
      <c r="D416" s="41" t="inlineStr">
        <is>
          <t>Bravo Galeano Dulce Maria (701) no aparece en ninguna lista; queda sin documento</t>
        </is>
      </c>
    </row>
    <row r="417">
      <c r="A417" s="41" t="inlineStr">
        <is>
          <t>Documentos</t>
        </is>
      </c>
      <c r="B417" s="41" t="inlineStr">
        <is>
          <t>estudiante_sin_documento</t>
        </is>
      </c>
      <c r="C417" s="41" t="inlineStr"/>
      <c r="D417" s="41" t="inlineStr">
        <is>
          <t>Bustamante Valderrama Maria Alejandra (701) no aparece en ninguna lista; queda sin documento</t>
        </is>
      </c>
    </row>
    <row r="418">
      <c r="A418" s="41" t="inlineStr">
        <is>
          <t>Documentos</t>
        </is>
      </c>
      <c r="B418" s="41" t="inlineStr">
        <is>
          <t>estudiante_sin_documento</t>
        </is>
      </c>
      <c r="C418" s="41" t="inlineStr"/>
      <c r="D418" s="41" t="inlineStr">
        <is>
          <t>Cano Cardona José Fernando (701) no aparece en ninguna lista; queda sin documento</t>
        </is>
      </c>
    </row>
    <row r="419">
      <c r="A419" s="41" t="inlineStr">
        <is>
          <t>Documentos</t>
        </is>
      </c>
      <c r="B419" s="41" t="inlineStr">
        <is>
          <t>estudiante_sin_documento</t>
        </is>
      </c>
      <c r="C419" s="41" t="inlineStr"/>
      <c r="D419" s="41" t="inlineStr">
        <is>
          <t>Cano Graciano Luis Miguel (705) no aparece en ninguna lista; queda sin documento</t>
        </is>
      </c>
    </row>
    <row r="420">
      <c r="A420" s="41" t="inlineStr">
        <is>
          <t>Documentos</t>
        </is>
      </c>
      <c r="B420" s="41" t="inlineStr">
        <is>
          <t>estudiante_sin_documento</t>
        </is>
      </c>
      <c r="C420" s="41" t="inlineStr"/>
      <c r="D420" s="41" t="inlineStr">
        <is>
          <t>Correa Caro Angely Paola (701) no aparece en ninguna lista; queda sin documento</t>
        </is>
      </c>
    </row>
    <row r="421">
      <c r="A421" s="41" t="inlineStr">
        <is>
          <t>Documentos</t>
        </is>
      </c>
      <c r="B421" s="41" t="inlineStr">
        <is>
          <t>estudiante_sin_documento</t>
        </is>
      </c>
      <c r="C421" s="41" t="inlineStr"/>
      <c r="D421" s="41" t="inlineStr">
        <is>
          <t>Cárdenas Niño Ángela Sofía (701) no aparece en ninguna lista; queda sin documento</t>
        </is>
      </c>
    </row>
    <row r="422">
      <c r="A422" s="41" t="inlineStr">
        <is>
          <t>Documentos</t>
        </is>
      </c>
      <c r="B422" s="41" t="inlineStr">
        <is>
          <t>estudiante_sin_documento</t>
        </is>
      </c>
      <c r="C422" s="41" t="inlineStr"/>
      <c r="D422" s="41" t="inlineStr">
        <is>
          <t>Durango Usuga María Alejandra (701) no aparece en ninguna lista; queda sin documento</t>
        </is>
      </c>
    </row>
    <row r="423">
      <c r="A423" s="41" t="inlineStr">
        <is>
          <t>Documentos</t>
        </is>
      </c>
      <c r="B423" s="41" t="inlineStr">
        <is>
          <t>estudiante_sin_documento</t>
        </is>
      </c>
      <c r="C423" s="41" t="inlineStr"/>
      <c r="D423" s="41" t="inlineStr">
        <is>
          <t>García Guzmán Juan Andrés (701) no aparece en ninguna lista; queda sin documento</t>
        </is>
      </c>
    </row>
    <row r="424">
      <c r="A424" s="41" t="inlineStr">
        <is>
          <t>Documentos</t>
        </is>
      </c>
      <c r="B424" s="41" t="inlineStr">
        <is>
          <t>estudiante_sin_documento</t>
        </is>
      </c>
      <c r="C424" s="41" t="inlineStr"/>
      <c r="D424" s="41" t="inlineStr">
        <is>
          <t>González Yépez Jeankeiber Eduardo (701) no aparece en ninguna lista; queda sin documento</t>
        </is>
      </c>
    </row>
    <row r="425">
      <c r="A425" s="41" t="inlineStr">
        <is>
          <t>Documentos</t>
        </is>
      </c>
      <c r="B425" s="41" t="inlineStr">
        <is>
          <t>estudiante_sin_documento</t>
        </is>
      </c>
      <c r="C425" s="41" t="inlineStr"/>
      <c r="D425" s="41" t="inlineStr">
        <is>
          <t>Hernández Cartagena Matias (701) no aparece en ninguna lista; queda sin documento</t>
        </is>
      </c>
    </row>
    <row r="426">
      <c r="A426" s="41" t="inlineStr">
        <is>
          <t>Documentos</t>
        </is>
      </c>
      <c r="B426" s="41" t="inlineStr">
        <is>
          <t>estudiante_sin_documento</t>
        </is>
      </c>
      <c r="C426" s="41" t="inlineStr"/>
      <c r="D426" s="41" t="inlineStr">
        <is>
          <t>Hernández García Mariana (701) no aparece en ninguna lista; queda sin documento</t>
        </is>
      </c>
    </row>
    <row r="427">
      <c r="A427" s="41" t="inlineStr">
        <is>
          <t>Documentos</t>
        </is>
      </c>
      <c r="B427" s="41" t="inlineStr">
        <is>
          <t>estudiante_sin_documento</t>
        </is>
      </c>
      <c r="C427" s="41" t="inlineStr"/>
      <c r="D427" s="41" t="inlineStr">
        <is>
          <t>Hidalgo Garcés Yariani (701) no aparece en ninguna lista; queda sin documento</t>
        </is>
      </c>
    </row>
    <row r="428">
      <c r="A428" s="41" t="inlineStr">
        <is>
          <t>Documentos</t>
        </is>
      </c>
      <c r="B428" s="41" t="inlineStr">
        <is>
          <t>estudiante_sin_documento</t>
        </is>
      </c>
      <c r="C428" s="41" t="inlineStr"/>
      <c r="D428" s="41" t="inlineStr">
        <is>
          <t>Idarraga Monsalve Santiago (701) no aparece en ninguna lista; queda sin documento</t>
        </is>
      </c>
    </row>
    <row r="429">
      <c r="A429" s="41" t="inlineStr">
        <is>
          <t>Documentos</t>
        </is>
      </c>
      <c r="B429" s="41" t="inlineStr">
        <is>
          <t>estudiante_sin_documento</t>
        </is>
      </c>
      <c r="C429" s="41" t="inlineStr"/>
      <c r="D429" s="41" t="inlineStr">
        <is>
          <t>Jaramillo Marín Mateo (704) no aparece en ninguna lista; queda sin documento</t>
        </is>
      </c>
    </row>
    <row r="430">
      <c r="A430" s="41" t="inlineStr">
        <is>
          <t>Documentos</t>
        </is>
      </c>
      <c r="B430" s="41" t="inlineStr">
        <is>
          <t>estudiante_sin_documento</t>
        </is>
      </c>
      <c r="C430" s="41" t="inlineStr"/>
      <c r="D430" s="41" t="inlineStr">
        <is>
          <t>Loaiza Alcaraz Tomas (701) no aparece en ninguna lista; queda sin documento</t>
        </is>
      </c>
    </row>
    <row r="431">
      <c r="A431" s="41" t="inlineStr">
        <is>
          <t>Documentos</t>
        </is>
      </c>
      <c r="B431" s="41" t="inlineStr">
        <is>
          <t>estudiante_sin_documento</t>
        </is>
      </c>
      <c r="C431" s="41" t="inlineStr"/>
      <c r="D431" s="41" t="inlineStr">
        <is>
          <t>Martinez Ramos Amaury Santiago (701) no aparece en ninguna lista; queda sin documento</t>
        </is>
      </c>
    </row>
    <row r="432">
      <c r="A432" s="41" t="inlineStr">
        <is>
          <t>Documentos</t>
        </is>
      </c>
      <c r="B432" s="41" t="inlineStr">
        <is>
          <t>estudiante_sin_documento</t>
        </is>
      </c>
      <c r="C432" s="41" t="inlineStr"/>
      <c r="D432" s="41" t="inlineStr">
        <is>
          <t>Martínez Betin Adrian David (701) no aparece en ninguna lista; queda sin documento</t>
        </is>
      </c>
    </row>
    <row r="433">
      <c r="A433" s="41" t="inlineStr">
        <is>
          <t>Documentos</t>
        </is>
      </c>
      <c r="B433" s="41" t="inlineStr">
        <is>
          <t>estudiante_sin_documento</t>
        </is>
      </c>
      <c r="C433" s="41" t="inlineStr"/>
      <c r="D433" s="41" t="inlineStr">
        <is>
          <t>Martínez Gómez Zaray (705) no aparece en ninguna lista; queda sin documento</t>
        </is>
      </c>
    </row>
    <row r="434">
      <c r="A434" s="41" t="inlineStr">
        <is>
          <t>Documentos</t>
        </is>
      </c>
      <c r="B434" s="41" t="inlineStr">
        <is>
          <t>estudiante_sin_documento</t>
        </is>
      </c>
      <c r="C434" s="41" t="inlineStr"/>
      <c r="D434" s="41" t="inlineStr">
        <is>
          <t>Martínez Hernández Luciana (701) no aparece en ninguna lista; queda sin documento</t>
        </is>
      </c>
    </row>
    <row r="435">
      <c r="A435" s="41" t="inlineStr">
        <is>
          <t>Documentos</t>
        </is>
      </c>
      <c r="B435" s="41" t="inlineStr">
        <is>
          <t>estudiante_sin_documento</t>
        </is>
      </c>
      <c r="C435" s="41" t="inlineStr"/>
      <c r="D435" s="41" t="inlineStr">
        <is>
          <t>Mejía Holguin Maximiliano (701) no aparece en ninguna lista; queda sin documento</t>
        </is>
      </c>
    </row>
    <row r="436">
      <c r="A436" s="41" t="inlineStr">
        <is>
          <t>Documentos</t>
        </is>
      </c>
      <c r="B436" s="41" t="inlineStr">
        <is>
          <t>estudiante_sin_documento</t>
        </is>
      </c>
      <c r="C436" s="41" t="inlineStr"/>
      <c r="D436" s="41" t="inlineStr">
        <is>
          <t>Núñez Hernández Mileidys Sofía (703) no aparece en ninguna lista; queda sin documento</t>
        </is>
      </c>
    </row>
    <row r="437">
      <c r="A437" s="41" t="inlineStr">
        <is>
          <t>Documentos</t>
        </is>
      </c>
      <c r="B437" s="41" t="inlineStr">
        <is>
          <t>estudiante_sin_documento</t>
        </is>
      </c>
      <c r="C437" s="41" t="inlineStr"/>
      <c r="D437" s="41" t="inlineStr">
        <is>
          <t>Posada Sanmartín Manuel David (701) no aparece en ninguna lista; queda sin documento</t>
        </is>
      </c>
    </row>
    <row r="438">
      <c r="A438" s="41" t="inlineStr">
        <is>
          <t>Documentos</t>
        </is>
      </c>
      <c r="B438" s="41" t="inlineStr">
        <is>
          <t>estudiante_sin_documento</t>
        </is>
      </c>
      <c r="C438" s="41" t="inlineStr"/>
      <c r="D438" s="41" t="inlineStr">
        <is>
          <t>Sierra Polo Andrés Felipe (701) no aparece en ninguna lista; queda sin documento</t>
        </is>
      </c>
    </row>
    <row r="439">
      <c r="A439" s="41" t="inlineStr">
        <is>
          <t>Documentos</t>
        </is>
      </c>
      <c r="B439" s="41" t="inlineStr">
        <is>
          <t>estudiante_sin_documento</t>
        </is>
      </c>
      <c r="C439" s="41" t="inlineStr"/>
      <c r="D439" s="41" t="inlineStr">
        <is>
          <t>Usuga Garcés Miguel Ángel (701) no aparece en ninguna lista; queda sin documento</t>
        </is>
      </c>
    </row>
    <row r="440">
      <c r="A440" s="41" t="inlineStr">
        <is>
          <t>Documentos</t>
        </is>
      </c>
      <c r="B440" s="41" t="inlineStr">
        <is>
          <t>estudiante_sin_documento</t>
        </is>
      </c>
      <c r="C440" s="41" t="inlineStr"/>
      <c r="D440" s="41" t="inlineStr">
        <is>
          <t>Velásquez Holguín Zharick Manuela (701) no aparece en ninguna lista; queda sin documento</t>
        </is>
      </c>
    </row>
    <row r="441">
      <c r="A441" s="41" t="inlineStr">
        <is>
          <t>Documentos</t>
        </is>
      </c>
      <c r="B441" s="41" t="inlineStr">
        <is>
          <t>estudiante_sin_documento</t>
        </is>
      </c>
      <c r="C441" s="41" t="inlineStr"/>
      <c r="D441" s="41" t="inlineStr">
        <is>
          <t>Álvarez Álvarez Mateo (701) no aparece en ninguna lista; queda sin documento</t>
        </is>
      </c>
    </row>
    <row r="442">
      <c r="A442" s="41" t="inlineStr">
        <is>
          <t>Documentos</t>
        </is>
      </c>
      <c r="B442" s="41" t="inlineStr">
        <is>
          <t>estudiante_sin_documento</t>
        </is>
      </c>
      <c r="C442" s="41" t="inlineStr"/>
      <c r="D442" s="41" t="inlineStr">
        <is>
          <t>Úsuga Beltrán María Guadalupe (701) no aparece en ninguna lista; queda sin documento</t>
        </is>
      </c>
    </row>
    <row r="443">
      <c r="A443" s="41" t="inlineStr">
        <is>
          <t>Documentos</t>
        </is>
      </c>
      <c r="B443" s="41" t="inlineStr">
        <is>
          <t>estudiante_sin_documento</t>
        </is>
      </c>
      <c r="C443" s="41" t="inlineStr"/>
      <c r="D443" s="41" t="inlineStr">
        <is>
          <t>Úsuga Pino Juan Esteban (702) no aparece en ninguna lista; queda sin documento</t>
        </is>
      </c>
    </row>
    <row r="444">
      <c r="A444" s="41" t="inlineStr">
        <is>
          <t>Documentos</t>
        </is>
      </c>
      <c r="B444" s="41" t="inlineStr">
        <is>
          <t>estudiante_sin_documento</t>
        </is>
      </c>
      <c r="C444" s="41" t="inlineStr"/>
      <c r="D444" s="41" t="inlineStr">
        <is>
          <t>Alvarez Murillo Guadalupe (702) no aparece en ninguna lista; queda sin documento</t>
        </is>
      </c>
    </row>
    <row r="445">
      <c r="A445" s="41" t="inlineStr">
        <is>
          <t>Documentos</t>
        </is>
      </c>
      <c r="B445" s="41" t="inlineStr">
        <is>
          <t>estudiante_sin_documento</t>
        </is>
      </c>
      <c r="C445" s="41" t="inlineStr"/>
      <c r="D445" s="41" t="inlineStr">
        <is>
          <t>Arango Martínez Samuel (702) no aparece en ninguna lista; queda sin documento</t>
        </is>
      </c>
    </row>
    <row r="446">
      <c r="A446" s="41" t="inlineStr">
        <is>
          <t>Documentos</t>
        </is>
      </c>
      <c r="B446" s="41" t="inlineStr">
        <is>
          <t>estudiante_sin_documento</t>
        </is>
      </c>
      <c r="C446" s="41" t="inlineStr"/>
      <c r="D446" s="41" t="inlineStr">
        <is>
          <t>Arias Patiño Dana Isabel (702) no aparece en ninguna lista; queda sin documento</t>
        </is>
      </c>
    </row>
    <row r="447">
      <c r="A447" s="41" t="inlineStr">
        <is>
          <t>Documentos</t>
        </is>
      </c>
      <c r="B447" s="41" t="inlineStr">
        <is>
          <t>estudiante_sin_documento</t>
        </is>
      </c>
      <c r="C447" s="41" t="inlineStr"/>
      <c r="D447" s="41" t="inlineStr">
        <is>
          <t>Cartagena Urrego Dulce Maria (702) no aparece en ninguna lista; queda sin documento</t>
        </is>
      </c>
    </row>
    <row r="448">
      <c r="A448" s="41" t="inlineStr">
        <is>
          <t>Documentos</t>
        </is>
      </c>
      <c r="B448" s="41" t="inlineStr">
        <is>
          <t>estudiante_sin_documento</t>
        </is>
      </c>
      <c r="C448" s="41" t="inlineStr"/>
      <c r="D448" s="41" t="inlineStr">
        <is>
          <t>Carvajal Hernández Edier Alonso (702) no aparece en ninguna lista; queda sin documento</t>
        </is>
      </c>
    </row>
    <row r="449">
      <c r="A449" s="41" t="inlineStr">
        <is>
          <t>Documentos</t>
        </is>
      </c>
      <c r="B449" s="41" t="inlineStr">
        <is>
          <t>estudiante_sin_documento</t>
        </is>
      </c>
      <c r="C449" s="41" t="inlineStr"/>
      <c r="D449" s="41" t="inlineStr">
        <is>
          <t>Carvajal Urrego Andrés Santiago (702) no aparece en ninguna lista; queda sin documento</t>
        </is>
      </c>
    </row>
    <row r="450">
      <c r="A450" s="41" t="inlineStr">
        <is>
          <t>Documentos</t>
        </is>
      </c>
      <c r="B450" s="41" t="inlineStr">
        <is>
          <t>estudiante_sin_documento</t>
        </is>
      </c>
      <c r="C450" s="41" t="inlineStr"/>
      <c r="D450" s="41" t="inlineStr">
        <is>
          <t>Castillo Cartagena Gabriel Jaime (702) no aparece en ninguna lista; queda sin documento</t>
        </is>
      </c>
    </row>
    <row r="451">
      <c r="A451" s="41" t="inlineStr">
        <is>
          <t>Documentos</t>
        </is>
      </c>
      <c r="B451" s="41" t="inlineStr">
        <is>
          <t>estudiante_sin_documento</t>
        </is>
      </c>
      <c r="C451" s="41" t="inlineStr"/>
      <c r="D451" s="41" t="inlineStr">
        <is>
          <t>Cifuentes Tangarife María Paulina (702) no aparece en ninguna lista; queda sin documento</t>
        </is>
      </c>
    </row>
    <row r="452">
      <c r="A452" s="41" t="inlineStr">
        <is>
          <t>Documentos</t>
        </is>
      </c>
      <c r="B452" s="41" t="inlineStr">
        <is>
          <t>estudiante_sin_documento</t>
        </is>
      </c>
      <c r="C452" s="41" t="inlineStr"/>
      <c r="D452" s="41" t="inlineStr">
        <is>
          <t>Delgado Pérez Guadalupe (702) no aparece en ninguna lista; queda sin documento</t>
        </is>
      </c>
    </row>
    <row r="453">
      <c r="A453" s="41" t="inlineStr">
        <is>
          <t>Documentos</t>
        </is>
      </c>
      <c r="B453" s="41" t="inlineStr">
        <is>
          <t>estudiante_sin_documento</t>
        </is>
      </c>
      <c r="C453" s="41" t="inlineStr"/>
      <c r="D453" s="41" t="inlineStr">
        <is>
          <t>Grajales Arenas Nicolas (702) no aparece en ninguna lista; queda sin documento</t>
        </is>
      </c>
    </row>
    <row r="454">
      <c r="A454" s="41" t="inlineStr">
        <is>
          <t>Documentos</t>
        </is>
      </c>
      <c r="B454" s="41" t="inlineStr">
        <is>
          <t>estudiante_sin_documento</t>
        </is>
      </c>
      <c r="C454" s="41" t="inlineStr"/>
      <c r="D454" s="41" t="inlineStr">
        <is>
          <t>Granda Rivera Sara (702) no aparece en ninguna lista; queda sin documento</t>
        </is>
      </c>
    </row>
    <row r="455">
      <c r="A455" s="41" t="inlineStr">
        <is>
          <t>Documentos</t>
        </is>
      </c>
      <c r="B455" s="41" t="inlineStr">
        <is>
          <t>estudiante_sin_documento</t>
        </is>
      </c>
      <c r="C455" s="41" t="inlineStr"/>
      <c r="D455" s="41" t="inlineStr">
        <is>
          <t>Hernández Padierna Juan David (702) no aparece en ninguna lista; queda sin documento</t>
        </is>
      </c>
    </row>
    <row r="456">
      <c r="A456" s="41" t="inlineStr">
        <is>
          <t>Documentos</t>
        </is>
      </c>
      <c r="B456" s="41" t="inlineStr">
        <is>
          <t>estudiante_sin_documento</t>
        </is>
      </c>
      <c r="C456" s="41" t="inlineStr"/>
      <c r="D456" s="41" t="inlineStr">
        <is>
          <t>Hernández Padierna Maria Camila (702) no aparece en ninguna lista; queda sin documento</t>
        </is>
      </c>
    </row>
    <row r="457">
      <c r="A457" s="41" t="inlineStr">
        <is>
          <t>Documentos</t>
        </is>
      </c>
      <c r="B457" s="41" t="inlineStr">
        <is>
          <t>estudiante_sin_documento</t>
        </is>
      </c>
      <c r="C457" s="41" t="inlineStr"/>
      <c r="D457" s="41" t="inlineStr">
        <is>
          <t>Hernández Payares María Ángel (702) no aparece en ninguna lista; queda sin documento</t>
        </is>
      </c>
    </row>
    <row r="458">
      <c r="A458" s="41" t="inlineStr">
        <is>
          <t>Documentos</t>
        </is>
      </c>
      <c r="B458" s="41" t="inlineStr">
        <is>
          <t>estudiante_sin_documento</t>
        </is>
      </c>
      <c r="C458" s="41" t="inlineStr"/>
      <c r="D458" s="41" t="inlineStr">
        <is>
          <t>Jaramillo Vargas Maycol Andrey (702) no aparece en ninguna lista; queda sin documento</t>
        </is>
      </c>
    </row>
    <row r="459">
      <c r="A459" s="41" t="inlineStr">
        <is>
          <t>Documentos</t>
        </is>
      </c>
      <c r="B459" s="41" t="inlineStr">
        <is>
          <t>estudiante_sin_documento</t>
        </is>
      </c>
      <c r="C459" s="41" t="inlineStr"/>
      <c r="D459" s="41" t="inlineStr">
        <is>
          <t>Macias Benitez Nahila Anelim Sophia (702) no aparece en ninguna lista; queda sin documento</t>
        </is>
      </c>
    </row>
    <row r="460">
      <c r="A460" s="41" t="inlineStr">
        <is>
          <t>Documentos</t>
        </is>
      </c>
      <c r="B460" s="41" t="inlineStr">
        <is>
          <t>estudiante_sin_documento</t>
        </is>
      </c>
      <c r="C460" s="41" t="inlineStr"/>
      <c r="D460" s="41" t="inlineStr">
        <is>
          <t>Mejía Agudelo Mariángel (702) no aparece en ninguna lista; queda sin documento</t>
        </is>
      </c>
    </row>
    <row r="461">
      <c r="A461" s="41" t="inlineStr">
        <is>
          <t>Documentos</t>
        </is>
      </c>
      <c r="B461" s="41" t="inlineStr">
        <is>
          <t>estudiante_sin_documento</t>
        </is>
      </c>
      <c r="C461" s="41" t="inlineStr"/>
      <c r="D461" s="41" t="inlineStr">
        <is>
          <t>Morales Flórez Damian (702) no aparece en ninguna lista; queda sin documento</t>
        </is>
      </c>
    </row>
    <row r="462">
      <c r="A462" s="41" t="inlineStr">
        <is>
          <t>Documentos</t>
        </is>
      </c>
      <c r="B462" s="41" t="inlineStr">
        <is>
          <t>estudiante_sin_documento</t>
        </is>
      </c>
      <c r="C462" s="41" t="inlineStr"/>
      <c r="D462" s="41" t="inlineStr">
        <is>
          <t>Mosquera Flórez Yuri Tatiana (702) no aparece en ninguna lista; queda sin documento</t>
        </is>
      </c>
    </row>
    <row r="463">
      <c r="A463" s="41" t="inlineStr">
        <is>
          <t>Documentos</t>
        </is>
      </c>
      <c r="B463" s="41" t="inlineStr">
        <is>
          <t>estudiante_sin_documento</t>
        </is>
      </c>
      <c r="C463" s="41" t="inlineStr"/>
      <c r="D463" s="41" t="inlineStr">
        <is>
          <t>Muñetón Guevara Matías (702) no aparece en ninguna lista; queda sin documento</t>
        </is>
      </c>
    </row>
    <row r="464">
      <c r="A464" s="41" t="inlineStr">
        <is>
          <t>Documentos</t>
        </is>
      </c>
      <c r="B464" s="41" t="inlineStr">
        <is>
          <t>estudiante_sin_documento</t>
        </is>
      </c>
      <c r="C464" s="41" t="inlineStr"/>
      <c r="D464" s="41" t="inlineStr">
        <is>
          <t>Oquendo Palacio Víctor Samuel (702) no aparece en ninguna lista; queda sin documento</t>
        </is>
      </c>
    </row>
    <row r="465">
      <c r="A465" s="41" t="inlineStr">
        <is>
          <t>Documentos</t>
        </is>
      </c>
      <c r="B465" s="41" t="inlineStr">
        <is>
          <t>estudiante_sin_documento</t>
        </is>
      </c>
      <c r="C465" s="41" t="inlineStr"/>
      <c r="D465" s="41" t="inlineStr">
        <is>
          <t>Portillo Barrios Shayra Salome (702) no aparece en ninguna lista; queda sin documento</t>
        </is>
      </c>
    </row>
    <row r="466">
      <c r="A466" s="41" t="inlineStr">
        <is>
          <t>Documentos</t>
        </is>
      </c>
      <c r="B466" s="41" t="inlineStr">
        <is>
          <t>estudiante_sin_documento</t>
        </is>
      </c>
      <c r="C466" s="41" t="inlineStr"/>
      <c r="D466" s="41" t="inlineStr">
        <is>
          <t>Pérez Rivera Luciana Andrea (702) no aparece en ninguna lista; queda sin documento</t>
        </is>
      </c>
    </row>
    <row r="467">
      <c r="A467" s="41" t="inlineStr">
        <is>
          <t>Documentos</t>
        </is>
      </c>
      <c r="B467" s="41" t="inlineStr">
        <is>
          <t>estudiante_sin_documento</t>
        </is>
      </c>
      <c r="C467" s="41" t="inlineStr"/>
      <c r="D467" s="41" t="inlineStr">
        <is>
          <t>Quiroz Présiga Maria Valeria (702) no aparece en ninguna lista; queda sin documento</t>
        </is>
      </c>
    </row>
    <row r="468">
      <c r="A468" s="41" t="inlineStr">
        <is>
          <t>Documentos</t>
        </is>
      </c>
      <c r="B468" s="41" t="inlineStr">
        <is>
          <t>estudiante_sin_documento</t>
        </is>
      </c>
      <c r="C468" s="41" t="inlineStr"/>
      <c r="D468" s="41" t="inlineStr">
        <is>
          <t>Ramírez Higuita Thiago Benjamín (702) no aparece en ninguna lista; queda sin documento</t>
        </is>
      </c>
    </row>
    <row r="469">
      <c r="A469" s="41" t="inlineStr">
        <is>
          <t>Documentos</t>
        </is>
      </c>
      <c r="B469" s="41" t="inlineStr">
        <is>
          <t>estudiante_sin_documento</t>
        </is>
      </c>
      <c r="C469" s="41" t="inlineStr"/>
      <c r="D469" s="41" t="inlineStr">
        <is>
          <t>Roldan Goez Yerar Estiven (702) no aparece en ninguna lista; queda sin documento</t>
        </is>
      </c>
    </row>
    <row r="470">
      <c r="A470" s="41" t="inlineStr">
        <is>
          <t>Documentos</t>
        </is>
      </c>
      <c r="B470" s="41" t="inlineStr">
        <is>
          <t>estudiante_sin_documento</t>
        </is>
      </c>
      <c r="C470" s="41" t="inlineStr"/>
      <c r="D470" s="41" t="inlineStr">
        <is>
          <t>Rosas Beltrán Danna Sofía (702) no aparece en ninguna lista; queda sin documento</t>
        </is>
      </c>
    </row>
    <row r="471">
      <c r="A471" s="41" t="inlineStr">
        <is>
          <t>Documentos</t>
        </is>
      </c>
      <c r="B471" s="41" t="inlineStr">
        <is>
          <t>estudiante_sin_documento</t>
        </is>
      </c>
      <c r="C471" s="41" t="inlineStr"/>
      <c r="D471" s="41" t="inlineStr">
        <is>
          <t>Solorzano Cartagena Matias (702) no aparece en ninguna lista; queda sin documento</t>
        </is>
      </c>
    </row>
    <row r="472">
      <c r="A472" s="41" t="inlineStr">
        <is>
          <t>Documentos</t>
        </is>
      </c>
      <c r="B472" s="41" t="inlineStr">
        <is>
          <t>estudiante_sin_documento</t>
        </is>
      </c>
      <c r="C472" s="41" t="inlineStr"/>
      <c r="D472" s="41" t="inlineStr">
        <is>
          <t>Sosa Vásquez Jose Ángel (702) no aparece en ninguna lista; queda sin documento</t>
        </is>
      </c>
    </row>
    <row r="473">
      <c r="A473" s="41" t="inlineStr">
        <is>
          <t>Documentos</t>
        </is>
      </c>
      <c r="B473" s="41" t="inlineStr">
        <is>
          <t>estudiante_sin_documento</t>
        </is>
      </c>
      <c r="C473" s="41" t="inlineStr"/>
      <c r="D473" s="41" t="inlineStr">
        <is>
          <t>Sánchez Silva Cristian Santiago (702) no aparece en ninguna lista; queda sin documento</t>
        </is>
      </c>
    </row>
    <row r="474">
      <c r="A474" s="41" t="inlineStr">
        <is>
          <t>Documentos</t>
        </is>
      </c>
      <c r="B474" s="41" t="inlineStr">
        <is>
          <t>estudiante_sin_documento</t>
        </is>
      </c>
      <c r="C474" s="41" t="inlineStr"/>
      <c r="D474" s="41" t="inlineStr">
        <is>
          <t>Vargas Cartagena Nicol Alejandra (702) no aparece en ninguna lista; queda sin documento</t>
        </is>
      </c>
    </row>
    <row r="475">
      <c r="A475" s="41" t="inlineStr">
        <is>
          <t>Documentos</t>
        </is>
      </c>
      <c r="B475" s="41" t="inlineStr">
        <is>
          <t>estudiante_sin_documento</t>
        </is>
      </c>
      <c r="C475" s="41" t="inlineStr"/>
      <c r="D475" s="41" t="inlineStr">
        <is>
          <t>Vasco Calle Yulibeth (702) no aparece en ninguna lista; queda sin documento</t>
        </is>
      </c>
    </row>
    <row r="476">
      <c r="A476" s="41" t="inlineStr">
        <is>
          <t>Documentos</t>
        </is>
      </c>
      <c r="B476" s="41" t="inlineStr">
        <is>
          <t>estudiante_sin_documento</t>
        </is>
      </c>
      <c r="C476" s="41" t="inlineStr"/>
      <c r="D476" s="41" t="inlineStr">
        <is>
          <t>Vasco Meneses Samantha (702) no aparece en ninguna lista; queda sin documento</t>
        </is>
      </c>
    </row>
    <row r="477">
      <c r="A477" s="41" t="inlineStr">
        <is>
          <t>Documentos</t>
        </is>
      </c>
      <c r="B477" s="41" t="inlineStr">
        <is>
          <t>estudiante_sin_documento</t>
        </is>
      </c>
      <c r="C477" s="41" t="inlineStr"/>
      <c r="D477" s="41" t="inlineStr">
        <is>
          <t>Yaneth Carvajal Mariana (702) no aparece en ninguna lista; queda sin documento</t>
        </is>
      </c>
    </row>
    <row r="478">
      <c r="A478" s="41" t="inlineStr">
        <is>
          <t>Documentos</t>
        </is>
      </c>
      <c r="B478" s="41" t="inlineStr">
        <is>
          <t>estudiante_sin_documento</t>
        </is>
      </c>
      <c r="C478" s="41" t="inlineStr"/>
      <c r="D478" s="41" t="inlineStr">
        <is>
          <t>Ángel Ortiz Salome (702) no aparece en ninguna lista; queda sin documento</t>
        </is>
      </c>
    </row>
    <row r="479">
      <c r="A479" s="41" t="inlineStr">
        <is>
          <t>Documentos</t>
        </is>
      </c>
      <c r="B479" s="41" t="inlineStr">
        <is>
          <t>estudiante_sin_documento</t>
        </is>
      </c>
      <c r="C479" s="41" t="inlineStr"/>
      <c r="D479" s="41" t="inlineStr">
        <is>
          <t>Úsuga Pérez Juan David (702) no aparece en ninguna lista; queda sin documento</t>
        </is>
      </c>
    </row>
    <row r="480">
      <c r="A480" s="41" t="inlineStr">
        <is>
          <t>Documentos</t>
        </is>
      </c>
      <c r="B480" s="41" t="inlineStr">
        <is>
          <t>estudiante_sin_documento</t>
        </is>
      </c>
      <c r="C480" s="41" t="inlineStr"/>
      <c r="D480" s="41" t="inlineStr">
        <is>
          <t>Arango Giraldo Samuel Alejandro (703) no aparece en ninguna lista; queda sin documento</t>
        </is>
      </c>
    </row>
    <row r="481">
      <c r="A481" s="41" t="inlineStr">
        <is>
          <t>Documentos</t>
        </is>
      </c>
      <c r="B481" s="41" t="inlineStr">
        <is>
          <t>estudiante_sin_documento</t>
        </is>
      </c>
      <c r="C481" s="41" t="inlineStr"/>
      <c r="D481" s="41" t="inlineStr">
        <is>
          <t>Barboza Graciano Eyleen Sofia (703) no aparece en ninguna lista; queda sin documento</t>
        </is>
      </c>
    </row>
    <row r="482">
      <c r="A482" s="41" t="inlineStr">
        <is>
          <t>Documentos</t>
        </is>
      </c>
      <c r="B482" s="41" t="inlineStr">
        <is>
          <t>estudiante_sin_documento</t>
        </is>
      </c>
      <c r="C482" s="41" t="inlineStr"/>
      <c r="D482" s="41" t="inlineStr">
        <is>
          <t>Cano Ocampo Dulce Maria (703) no aparece en ninguna lista; queda sin documento</t>
        </is>
      </c>
    </row>
    <row r="483">
      <c r="A483" s="41" t="inlineStr">
        <is>
          <t>Documentos</t>
        </is>
      </c>
      <c r="B483" s="41" t="inlineStr">
        <is>
          <t>estudiante_sin_documento</t>
        </is>
      </c>
      <c r="C483" s="41" t="inlineStr"/>
      <c r="D483" s="41" t="inlineStr">
        <is>
          <t>Caro Ayala Marisol (703) no aparece en ninguna lista; queda sin documento</t>
        </is>
      </c>
    </row>
    <row r="484">
      <c r="A484" s="41" t="inlineStr">
        <is>
          <t>Documentos</t>
        </is>
      </c>
      <c r="B484" s="41" t="inlineStr">
        <is>
          <t>estudiante_sin_documento</t>
        </is>
      </c>
      <c r="C484" s="41" t="inlineStr"/>
      <c r="D484" s="41" t="inlineStr">
        <is>
          <t>Cartagena González Yesenia (703) no aparece en ninguna lista; queda sin documento</t>
        </is>
      </c>
    </row>
    <row r="485">
      <c r="A485" s="41" t="inlineStr">
        <is>
          <t>Documentos</t>
        </is>
      </c>
      <c r="B485" s="41" t="inlineStr">
        <is>
          <t>estudiante_sin_documento</t>
        </is>
      </c>
      <c r="C485" s="41" t="inlineStr"/>
      <c r="D485" s="41" t="inlineStr">
        <is>
          <t>Castro Ortiz Shaira Jasmín (703) no aparece en ninguna lista; queda sin documento</t>
        </is>
      </c>
    </row>
    <row r="486">
      <c r="A486" s="41" t="inlineStr">
        <is>
          <t>Documentos</t>
        </is>
      </c>
      <c r="B486" s="41" t="inlineStr">
        <is>
          <t>estudiante_sin_documento</t>
        </is>
      </c>
      <c r="C486" s="41" t="inlineStr"/>
      <c r="D486" s="41" t="inlineStr">
        <is>
          <t>Duque Urrego Miguel Ángel (703) no aparece en ninguna lista; queda sin documento</t>
        </is>
      </c>
    </row>
    <row r="487">
      <c r="A487" s="41" t="inlineStr">
        <is>
          <t>Documentos</t>
        </is>
      </c>
      <c r="B487" s="41" t="inlineStr">
        <is>
          <t>estudiante_sin_documento</t>
        </is>
      </c>
      <c r="C487" s="41" t="inlineStr"/>
      <c r="D487" s="41" t="inlineStr">
        <is>
          <t>Feria Garrido Nicolax (703) no aparece en ninguna lista; queda sin documento</t>
        </is>
      </c>
    </row>
    <row r="488">
      <c r="A488" s="41" t="inlineStr">
        <is>
          <t>Documentos</t>
        </is>
      </c>
      <c r="B488" s="41" t="inlineStr">
        <is>
          <t>estudiante_sin_documento</t>
        </is>
      </c>
      <c r="C488" s="41" t="inlineStr"/>
      <c r="D488" s="41" t="inlineStr">
        <is>
          <t>Florez Cano Miguel Angel (703) no aparece en ninguna lista; queda sin documento</t>
        </is>
      </c>
    </row>
    <row r="489">
      <c r="A489" s="41" t="inlineStr">
        <is>
          <t>Documentos</t>
        </is>
      </c>
      <c r="B489" s="41" t="inlineStr">
        <is>
          <t>estudiante_sin_documento</t>
        </is>
      </c>
      <c r="C489" s="41" t="inlineStr"/>
      <c r="D489" s="41" t="inlineStr">
        <is>
          <t>Gallo Tuberquía Luciana (703) no aparece en ninguna lista; queda sin documento</t>
        </is>
      </c>
    </row>
    <row r="490">
      <c r="A490" s="41" t="inlineStr">
        <is>
          <t>Documentos</t>
        </is>
      </c>
      <c r="B490" s="41" t="inlineStr">
        <is>
          <t>estudiante_sin_documento</t>
        </is>
      </c>
      <c r="C490" s="41" t="inlineStr"/>
      <c r="D490" s="41" t="inlineStr">
        <is>
          <t>García Holguín Dylan (703) no aparece en ninguna lista; queda sin documento</t>
        </is>
      </c>
    </row>
    <row r="491">
      <c r="A491" s="41" t="inlineStr">
        <is>
          <t>Documentos</t>
        </is>
      </c>
      <c r="B491" s="41" t="inlineStr">
        <is>
          <t>estudiante_sin_documento</t>
        </is>
      </c>
      <c r="C491" s="41" t="inlineStr"/>
      <c r="D491" s="41" t="inlineStr">
        <is>
          <t>Gonzalez Pulgarin Deiby (703) no aparece en ninguna lista; queda sin documento</t>
        </is>
      </c>
    </row>
    <row r="492">
      <c r="A492" s="41" t="inlineStr">
        <is>
          <t>Documentos</t>
        </is>
      </c>
      <c r="B492" s="41" t="inlineStr">
        <is>
          <t>estudiante_sin_documento</t>
        </is>
      </c>
      <c r="C492" s="41" t="inlineStr"/>
      <c r="D492" s="41" t="inlineStr">
        <is>
          <t>González Benítez Juan José (703) no aparece en ninguna lista; queda sin documento</t>
        </is>
      </c>
    </row>
    <row r="493">
      <c r="A493" s="41" t="inlineStr">
        <is>
          <t>Documentos</t>
        </is>
      </c>
      <c r="B493" s="41" t="inlineStr">
        <is>
          <t>estudiante_sin_documento</t>
        </is>
      </c>
      <c r="C493" s="41" t="inlineStr"/>
      <c r="D493" s="41" t="inlineStr">
        <is>
          <t>González Zapata Carlos Andrés (703) no aparece en ninguna lista; queda sin documento</t>
        </is>
      </c>
    </row>
    <row r="494">
      <c r="A494" s="41" t="inlineStr">
        <is>
          <t>Documentos</t>
        </is>
      </c>
      <c r="B494" s="41" t="inlineStr">
        <is>
          <t>estudiante_sin_documento</t>
        </is>
      </c>
      <c r="C494" s="41" t="inlineStr"/>
      <c r="D494" s="41" t="inlineStr">
        <is>
          <t>Gómez Higuita Jerónimo (703) no aparece en ninguna lista; queda sin documento</t>
        </is>
      </c>
    </row>
    <row r="495">
      <c r="A495" s="41" t="inlineStr">
        <is>
          <t>Documentos</t>
        </is>
      </c>
      <c r="B495" s="41" t="inlineStr">
        <is>
          <t>estudiante_sin_documento</t>
        </is>
      </c>
      <c r="C495" s="41" t="inlineStr"/>
      <c r="D495" s="41" t="inlineStr">
        <is>
          <t>Hernández Roman Miguel Angel (703) no aparece en ninguna lista; queda sin documento</t>
        </is>
      </c>
    </row>
    <row r="496">
      <c r="A496" s="41" t="inlineStr">
        <is>
          <t>Documentos</t>
        </is>
      </c>
      <c r="B496" s="41" t="inlineStr">
        <is>
          <t>estudiante_sin_documento</t>
        </is>
      </c>
      <c r="C496" s="41" t="inlineStr"/>
      <c r="D496" s="41" t="inlineStr">
        <is>
          <t>Lastra Villa Juan José (703) no aparece en ninguna lista; queda sin documento</t>
        </is>
      </c>
    </row>
    <row r="497">
      <c r="A497" s="41" t="inlineStr">
        <is>
          <t>Documentos</t>
        </is>
      </c>
      <c r="B497" s="41" t="inlineStr">
        <is>
          <t>estudiante_sin_documento</t>
        </is>
      </c>
      <c r="C497" s="41" t="inlineStr"/>
      <c r="D497" s="41" t="inlineStr">
        <is>
          <t>López Ruiz Eduarliz (703) no aparece en ninguna lista; queda sin documento</t>
        </is>
      </c>
    </row>
    <row r="498">
      <c r="A498" s="41" t="inlineStr">
        <is>
          <t>Documentos</t>
        </is>
      </c>
      <c r="B498" s="41" t="inlineStr">
        <is>
          <t>estudiante_sin_documento</t>
        </is>
      </c>
      <c r="C498" s="41" t="inlineStr"/>
      <c r="D498" s="41" t="inlineStr">
        <is>
          <t>Manco Rodríguez Evelyn (703) no aparece en ninguna lista; queda sin documento</t>
        </is>
      </c>
    </row>
    <row r="499">
      <c r="A499" s="41" t="inlineStr">
        <is>
          <t>Documentos</t>
        </is>
      </c>
      <c r="B499" s="41" t="inlineStr">
        <is>
          <t>estudiante_sin_documento</t>
        </is>
      </c>
      <c r="C499" s="41" t="inlineStr"/>
      <c r="D499" s="41" t="inlineStr">
        <is>
          <t>Mejía Grisales Gerónimo (703) no aparece en ninguna lista; queda sin documento</t>
        </is>
      </c>
    </row>
    <row r="500">
      <c r="A500" s="41" t="inlineStr">
        <is>
          <t>Documentos</t>
        </is>
      </c>
      <c r="B500" s="41" t="inlineStr">
        <is>
          <t>estudiante_sin_documento</t>
        </is>
      </c>
      <c r="C500" s="41" t="inlineStr"/>
      <c r="D500" s="41" t="inlineStr">
        <is>
          <t>Mena Rivas Jeiser Andres (703) no aparece en ninguna lista; queda sin documento</t>
        </is>
      </c>
    </row>
    <row r="501">
      <c r="A501" s="41" t="inlineStr">
        <is>
          <t>Documentos</t>
        </is>
      </c>
      <c r="B501" s="41" t="inlineStr">
        <is>
          <t>estudiante_sin_documento</t>
        </is>
      </c>
      <c r="C501" s="41" t="inlineStr"/>
      <c r="D501" s="41" t="inlineStr">
        <is>
          <t>Mesa Martinez Neitan Guiseppe (703) no aparece en ninguna lista; queda sin documento</t>
        </is>
      </c>
    </row>
    <row r="502">
      <c r="A502" s="41" t="inlineStr">
        <is>
          <t>Documentos</t>
        </is>
      </c>
      <c r="B502" s="41" t="inlineStr">
        <is>
          <t>estudiante_sin_documento</t>
        </is>
      </c>
      <c r="C502" s="41" t="inlineStr"/>
      <c r="D502" s="41" t="inlineStr">
        <is>
          <t>Morales Berrio Juliana (701) no aparece en ninguna lista; queda sin documento</t>
        </is>
      </c>
    </row>
    <row r="503">
      <c r="A503" s="41" t="inlineStr">
        <is>
          <t>Documentos</t>
        </is>
      </c>
      <c r="B503" s="41" t="inlineStr">
        <is>
          <t>estudiante_sin_documento</t>
        </is>
      </c>
      <c r="C503" s="41" t="inlineStr"/>
      <c r="D503" s="41" t="inlineStr">
        <is>
          <t>Novoa Moreno Mariana Isabel (703) no aparece en ninguna lista; queda sin documento</t>
        </is>
      </c>
    </row>
    <row r="504">
      <c r="A504" s="41" t="inlineStr">
        <is>
          <t>Documentos</t>
        </is>
      </c>
      <c r="B504" s="41" t="inlineStr">
        <is>
          <t>estudiante_sin_documento</t>
        </is>
      </c>
      <c r="C504" s="41" t="inlineStr"/>
      <c r="D504" s="41" t="inlineStr">
        <is>
          <t>Ocampo Flórez Andrea (703) no aparece en ninguna lista; queda sin documento</t>
        </is>
      </c>
    </row>
    <row r="505">
      <c r="A505" s="41" t="inlineStr">
        <is>
          <t>Documentos</t>
        </is>
      </c>
      <c r="B505" s="41" t="inlineStr">
        <is>
          <t>estudiante_sin_documento</t>
        </is>
      </c>
      <c r="C505" s="41" t="inlineStr"/>
      <c r="D505" s="41" t="inlineStr">
        <is>
          <t>Ortega Roldan Samuel (703) no aparece en ninguna lista; queda sin documento</t>
        </is>
      </c>
    </row>
    <row r="506">
      <c r="A506" s="41" t="inlineStr">
        <is>
          <t>Documentos</t>
        </is>
      </c>
      <c r="B506" s="41" t="inlineStr">
        <is>
          <t>estudiante_sin_documento</t>
        </is>
      </c>
      <c r="C506" s="41" t="inlineStr"/>
      <c r="D506" s="41" t="inlineStr">
        <is>
          <t>Perez Gutierrez Jeronimo (703) no aparece en ninguna lista; queda sin documento</t>
        </is>
      </c>
    </row>
    <row r="507">
      <c r="A507" s="41" t="inlineStr">
        <is>
          <t>Documentos</t>
        </is>
      </c>
      <c r="B507" s="41" t="inlineStr">
        <is>
          <t>estudiante_sin_documento</t>
        </is>
      </c>
      <c r="C507" s="41" t="inlineStr"/>
      <c r="D507" s="41" t="inlineStr">
        <is>
          <t>Pineda Ortiz Edwin Andreys (703) no aparece en ninguna lista; queda sin documento</t>
        </is>
      </c>
    </row>
    <row r="508">
      <c r="A508" s="41" t="inlineStr">
        <is>
          <t>Documentos</t>
        </is>
      </c>
      <c r="B508" s="41" t="inlineStr">
        <is>
          <t>estudiante_sin_documento</t>
        </is>
      </c>
      <c r="C508" s="41" t="inlineStr"/>
      <c r="D508" s="41" t="inlineStr">
        <is>
          <t>Ramirez Agurre Luciana (703) no aparece en ninguna lista; queda sin documento</t>
        </is>
      </c>
    </row>
    <row r="509">
      <c r="A509" s="41" t="inlineStr">
        <is>
          <t>Documentos</t>
        </is>
      </c>
      <c r="B509" s="41" t="inlineStr">
        <is>
          <t>estudiante_sin_documento</t>
        </is>
      </c>
      <c r="C509" s="41" t="inlineStr"/>
      <c r="D509" s="41" t="inlineStr">
        <is>
          <t>Sepúlveda Lezcano Dulce María (703) no aparece en ninguna lista; queda sin documento</t>
        </is>
      </c>
    </row>
    <row r="510">
      <c r="A510" s="41" t="inlineStr">
        <is>
          <t>Documentos</t>
        </is>
      </c>
      <c r="B510" s="41" t="inlineStr">
        <is>
          <t>estudiante_sin_documento</t>
        </is>
      </c>
      <c r="C510" s="41" t="inlineStr"/>
      <c r="D510" s="41" t="inlineStr">
        <is>
          <t>Silva Úsuga Diego Alejandro (703) no aparece en ninguna lista; queda sin documento</t>
        </is>
      </c>
    </row>
    <row r="511">
      <c r="A511" s="41" t="inlineStr">
        <is>
          <t>Documentos</t>
        </is>
      </c>
      <c r="B511" s="41" t="inlineStr">
        <is>
          <t>estudiante_sin_documento</t>
        </is>
      </c>
      <c r="C511" s="41" t="inlineStr"/>
      <c r="D511" s="41" t="inlineStr">
        <is>
          <t>Tangarife Acevedo Tomas (703) no aparece en ninguna lista; queda sin documento</t>
        </is>
      </c>
    </row>
    <row r="512">
      <c r="A512" s="41" t="inlineStr">
        <is>
          <t>Documentos</t>
        </is>
      </c>
      <c r="B512" s="41" t="inlineStr">
        <is>
          <t>estudiante_sin_documento</t>
        </is>
      </c>
      <c r="C512" s="41" t="inlineStr"/>
      <c r="D512" s="41" t="inlineStr">
        <is>
          <t>Tilano Gutiérrez Salome (703) no aparece en ninguna lista; queda sin documento</t>
        </is>
      </c>
    </row>
    <row r="513">
      <c r="A513" s="41" t="inlineStr">
        <is>
          <t>Documentos</t>
        </is>
      </c>
      <c r="B513" s="41" t="inlineStr">
        <is>
          <t>estudiante_sin_documento</t>
        </is>
      </c>
      <c r="C513" s="41" t="inlineStr"/>
      <c r="D513" s="41" t="inlineStr">
        <is>
          <t>Valencia Vásquez Ángelo Stiven (703) no aparece en ninguna lista; queda sin documento</t>
        </is>
      </c>
    </row>
    <row r="514">
      <c r="A514" s="41" t="inlineStr">
        <is>
          <t>Documentos</t>
        </is>
      </c>
      <c r="B514" s="41" t="inlineStr">
        <is>
          <t>estudiante_sin_documento</t>
        </is>
      </c>
      <c r="C514" s="41" t="inlineStr"/>
      <c r="D514" s="41" t="inlineStr">
        <is>
          <t>Zapata Zapata Maria Angelica (703) no aparece en ninguna lista; queda sin documento</t>
        </is>
      </c>
    </row>
    <row r="515">
      <c r="A515" s="41" t="inlineStr">
        <is>
          <t>Documentos</t>
        </is>
      </c>
      <c r="B515" s="41" t="inlineStr">
        <is>
          <t>estudiante_sin_documento</t>
        </is>
      </c>
      <c r="C515" s="41" t="inlineStr"/>
      <c r="D515" s="41" t="inlineStr">
        <is>
          <t>Agudelo Ortega Samanta (704) no aparece en ninguna lista; queda sin documento</t>
        </is>
      </c>
    </row>
    <row r="516">
      <c r="A516" s="41" t="inlineStr">
        <is>
          <t>Documentos</t>
        </is>
      </c>
      <c r="B516" s="41" t="inlineStr">
        <is>
          <t>estudiante_sin_documento</t>
        </is>
      </c>
      <c r="C516" s="41" t="inlineStr"/>
      <c r="D516" s="41" t="inlineStr">
        <is>
          <t>Aguinaga Aristizábal Jerónimo (704) no aparece en ninguna lista; queda sin documento</t>
        </is>
      </c>
    </row>
    <row r="517">
      <c r="A517" s="41" t="inlineStr">
        <is>
          <t>Documentos</t>
        </is>
      </c>
      <c r="B517" s="41" t="inlineStr">
        <is>
          <t>estudiante_sin_documento</t>
        </is>
      </c>
      <c r="C517" s="41" t="inlineStr"/>
      <c r="D517" s="41" t="inlineStr">
        <is>
          <t>Arroyave Úsuga Mariantonia (704) no aparece en ninguna lista; queda sin documento</t>
        </is>
      </c>
    </row>
    <row r="518">
      <c r="A518" s="41" t="inlineStr">
        <is>
          <t>Documentos</t>
        </is>
      </c>
      <c r="B518" s="41" t="inlineStr">
        <is>
          <t>estudiante_sin_documento</t>
        </is>
      </c>
      <c r="C518" s="41" t="inlineStr"/>
      <c r="D518" s="41" t="inlineStr">
        <is>
          <t>Cano Vélez Mariángel (704) no aparece en ninguna lista; queda sin documento</t>
        </is>
      </c>
    </row>
    <row r="519">
      <c r="A519" s="41" t="inlineStr">
        <is>
          <t>Documentos</t>
        </is>
      </c>
      <c r="B519" s="41" t="inlineStr">
        <is>
          <t>estudiante_sin_documento</t>
        </is>
      </c>
      <c r="C519" s="41" t="inlineStr"/>
      <c r="D519" s="41" t="inlineStr">
        <is>
          <t>Cardenas Acevedo Jhon Mario (704) no aparece en ninguna lista; queda sin documento</t>
        </is>
      </c>
    </row>
    <row r="520">
      <c r="A520" s="41" t="inlineStr">
        <is>
          <t>Documentos</t>
        </is>
      </c>
      <c r="B520" s="41" t="inlineStr">
        <is>
          <t>estudiante_sin_documento</t>
        </is>
      </c>
      <c r="C520" s="41" t="inlineStr"/>
      <c r="D520" s="41" t="inlineStr">
        <is>
          <t>Carvajal Puerta Johan Alexis (704) no aparece en ninguna lista; queda sin documento</t>
        </is>
      </c>
    </row>
    <row r="521">
      <c r="A521" s="41" t="inlineStr">
        <is>
          <t>Documentos</t>
        </is>
      </c>
      <c r="B521" s="41" t="inlineStr">
        <is>
          <t>estudiante_sin_documento</t>
        </is>
      </c>
      <c r="C521" s="41" t="inlineStr"/>
      <c r="D521" s="41" t="inlineStr">
        <is>
          <t>Carvajal Puerta Nataly Juliana (704) no aparece en ninguna lista; queda sin documento</t>
        </is>
      </c>
    </row>
    <row r="522">
      <c r="A522" s="41" t="inlineStr">
        <is>
          <t>Documentos</t>
        </is>
      </c>
      <c r="B522" s="41" t="inlineStr">
        <is>
          <t>estudiante_sin_documento</t>
        </is>
      </c>
      <c r="C522" s="41" t="inlineStr"/>
      <c r="D522" s="41" t="inlineStr">
        <is>
          <t>Chica Zea Ana Sofía (704) no aparece en ninguna lista; queda sin documento</t>
        </is>
      </c>
    </row>
    <row r="523">
      <c r="A523" s="41" t="inlineStr">
        <is>
          <t>Documentos</t>
        </is>
      </c>
      <c r="B523" s="41" t="inlineStr">
        <is>
          <t>estudiante_sin_documento</t>
        </is>
      </c>
      <c r="C523" s="41" t="inlineStr"/>
      <c r="D523" s="41" t="inlineStr">
        <is>
          <t>Florez Borja Matias (704) no aparece en ninguna lista; queda sin documento</t>
        </is>
      </c>
    </row>
    <row r="524">
      <c r="A524" s="41" t="inlineStr">
        <is>
          <t>Documentos</t>
        </is>
      </c>
      <c r="B524" s="41" t="inlineStr">
        <is>
          <t>estudiante_sin_documento</t>
        </is>
      </c>
      <c r="C524" s="41" t="inlineStr"/>
      <c r="D524" s="41" t="inlineStr">
        <is>
          <t>Franco Mejia Violeta (704) no aparece en ninguna lista; queda sin documento</t>
        </is>
      </c>
    </row>
    <row r="525">
      <c r="A525" s="41" t="inlineStr">
        <is>
          <t>Documentos</t>
        </is>
      </c>
      <c r="B525" s="41" t="inlineStr">
        <is>
          <t>estudiante_sin_documento</t>
        </is>
      </c>
      <c r="C525" s="41" t="inlineStr"/>
      <c r="D525" s="41" t="inlineStr">
        <is>
          <t>Guzman Cortez Sofia (704) no aparece en ninguna lista; queda sin documento</t>
        </is>
      </c>
    </row>
    <row r="526">
      <c r="A526" s="41" t="inlineStr">
        <is>
          <t>Documentos</t>
        </is>
      </c>
      <c r="B526" s="41" t="inlineStr">
        <is>
          <t>estudiante_sin_documento</t>
        </is>
      </c>
      <c r="C526" s="41" t="inlineStr"/>
      <c r="D526" s="41" t="inlineStr">
        <is>
          <t>Hernandez Tilano Miguel Angel (704) no aparece en ninguna lista; queda sin documento</t>
        </is>
      </c>
    </row>
    <row r="527">
      <c r="A527" s="41" t="inlineStr">
        <is>
          <t>Documentos</t>
        </is>
      </c>
      <c r="B527" s="41" t="inlineStr">
        <is>
          <t>estudiante_sin_documento</t>
        </is>
      </c>
      <c r="C527" s="41" t="inlineStr"/>
      <c r="D527" s="41" t="inlineStr">
        <is>
          <t>Hernández Rodríguez Mayrobis (704) no aparece en ninguna lista; queda sin documento</t>
        </is>
      </c>
    </row>
    <row r="528">
      <c r="A528" s="41" t="inlineStr">
        <is>
          <t>Documentos</t>
        </is>
      </c>
      <c r="B528" s="41" t="inlineStr">
        <is>
          <t>estudiante_sin_documento</t>
        </is>
      </c>
      <c r="C528" s="41" t="inlineStr"/>
      <c r="D528" s="41" t="inlineStr">
        <is>
          <t>Higuita Rivera Kesly Atalina (704) no aparece en ninguna lista; queda sin documento</t>
        </is>
      </c>
    </row>
    <row r="529">
      <c r="A529" s="41" t="inlineStr">
        <is>
          <t>Documentos</t>
        </is>
      </c>
      <c r="B529" s="41" t="inlineStr">
        <is>
          <t>estudiante_sin_documento</t>
        </is>
      </c>
      <c r="C529" s="41" t="inlineStr"/>
      <c r="D529" s="41" t="inlineStr">
        <is>
          <t>Lopez Montoya Salome (704) no aparece en ninguna lista; queda sin documento</t>
        </is>
      </c>
    </row>
    <row r="530">
      <c r="A530" s="41" t="inlineStr">
        <is>
          <t>Documentos</t>
        </is>
      </c>
      <c r="B530" s="41" t="inlineStr">
        <is>
          <t>estudiante_sin_documento</t>
        </is>
      </c>
      <c r="C530" s="41" t="inlineStr"/>
      <c r="D530" s="41" t="inlineStr">
        <is>
          <t>Leon Silva Miguel Angel (704) no aparece en ninguna lista; queda sin documento</t>
        </is>
      </c>
    </row>
    <row r="531">
      <c r="A531" s="41" t="inlineStr">
        <is>
          <t>Documentos</t>
        </is>
      </c>
      <c r="B531" s="41" t="inlineStr">
        <is>
          <t>estudiante_sin_documento</t>
        </is>
      </c>
      <c r="C531" s="41" t="inlineStr"/>
      <c r="D531" s="41" t="inlineStr">
        <is>
          <t>Lezano David Juan Diego (704) no aparece en ninguna lista; queda sin documento</t>
        </is>
      </c>
    </row>
    <row r="532">
      <c r="A532" s="41" t="inlineStr">
        <is>
          <t>Documentos</t>
        </is>
      </c>
      <c r="B532" s="41" t="inlineStr">
        <is>
          <t>estudiante_sin_documento</t>
        </is>
      </c>
      <c r="C532" s="41" t="inlineStr"/>
      <c r="D532" s="41" t="inlineStr">
        <is>
          <t>Maya Vargas Juan Andres (704) no aparece en ninguna lista; queda sin documento</t>
        </is>
      </c>
    </row>
    <row r="533">
      <c r="A533" s="41" t="inlineStr">
        <is>
          <t>Documentos</t>
        </is>
      </c>
      <c r="B533" s="41" t="inlineStr">
        <is>
          <t>estudiante_sin_documento</t>
        </is>
      </c>
      <c r="C533" s="41" t="inlineStr"/>
      <c r="D533" s="41" t="inlineStr">
        <is>
          <t>Morales Torres Karlyveth (704) no aparece en ninguna lista; queda sin documento</t>
        </is>
      </c>
    </row>
    <row r="534">
      <c r="A534" s="41" t="inlineStr">
        <is>
          <t>Documentos</t>
        </is>
      </c>
      <c r="B534" s="41" t="inlineStr">
        <is>
          <t>estudiante_sin_documento</t>
        </is>
      </c>
      <c r="C534" s="41" t="inlineStr"/>
      <c r="D534" s="41" t="inlineStr">
        <is>
          <t>Moreno Guzmán Kevin (704) no aparece en ninguna lista; queda sin documento</t>
        </is>
      </c>
    </row>
    <row r="535">
      <c r="A535" s="41" t="inlineStr">
        <is>
          <t>Documentos</t>
        </is>
      </c>
      <c r="B535" s="41" t="inlineStr">
        <is>
          <t>estudiante_sin_documento</t>
        </is>
      </c>
      <c r="C535" s="41" t="inlineStr"/>
      <c r="D535" s="41" t="inlineStr">
        <is>
          <t>Ospina Garces Simon (704) no aparece en ninguna lista; queda sin documento</t>
        </is>
      </c>
    </row>
    <row r="536">
      <c r="A536" s="41" t="inlineStr">
        <is>
          <t>Documentos</t>
        </is>
      </c>
      <c r="B536" s="41" t="inlineStr">
        <is>
          <t>estudiante_sin_documento</t>
        </is>
      </c>
      <c r="C536" s="41" t="inlineStr"/>
      <c r="D536" s="41" t="inlineStr">
        <is>
          <t>Padilla Solorzano Andres Stiven (704) no aparece en ninguna lista; queda sin documento</t>
        </is>
      </c>
    </row>
    <row r="537">
      <c r="A537" s="41" t="inlineStr">
        <is>
          <t>Documentos</t>
        </is>
      </c>
      <c r="B537" s="41" t="inlineStr">
        <is>
          <t>estudiante_sin_documento</t>
        </is>
      </c>
      <c r="C537" s="41" t="inlineStr"/>
      <c r="D537" s="41" t="inlineStr">
        <is>
          <t>Palacio Tirado Evelin (704) no aparece en ninguna lista; queda sin documento</t>
        </is>
      </c>
    </row>
    <row r="538">
      <c r="A538" s="41" t="inlineStr">
        <is>
          <t>Documentos</t>
        </is>
      </c>
      <c r="B538" s="41" t="inlineStr">
        <is>
          <t>estudiante_sin_documento</t>
        </is>
      </c>
      <c r="C538" s="41" t="inlineStr"/>
      <c r="D538" s="41" t="inlineStr">
        <is>
          <t>Paternina Ruiz Manuel Alejandro (704) no aparece en ninguna lista; queda sin documento</t>
        </is>
      </c>
    </row>
    <row r="539">
      <c r="A539" s="41" t="inlineStr">
        <is>
          <t>Documentos</t>
        </is>
      </c>
      <c r="B539" s="41" t="inlineStr">
        <is>
          <t>estudiante_sin_documento</t>
        </is>
      </c>
      <c r="C539" s="41" t="inlineStr"/>
      <c r="D539" s="41" t="inlineStr">
        <is>
          <t>Perez Benitez Kinverli Mariana (704) no aparece en ninguna lista; queda sin documento</t>
        </is>
      </c>
    </row>
    <row r="540">
      <c r="A540" s="41" t="inlineStr">
        <is>
          <t>Documentos</t>
        </is>
      </c>
      <c r="B540" s="41" t="inlineStr">
        <is>
          <t>estudiante_sin_documento</t>
        </is>
      </c>
      <c r="C540" s="41" t="inlineStr"/>
      <c r="D540" s="41" t="inlineStr">
        <is>
          <t>Pino Tilano Maicol Estiven (704) no aparece en ninguna lista; queda sin documento</t>
        </is>
      </c>
    </row>
    <row r="541">
      <c r="A541" s="41" t="inlineStr">
        <is>
          <t>Documentos</t>
        </is>
      </c>
      <c r="B541" s="41" t="inlineStr">
        <is>
          <t>estudiante_sin_documento</t>
        </is>
      </c>
      <c r="C541" s="41" t="inlineStr"/>
      <c r="D541" s="41" t="inlineStr">
        <is>
          <t>Quiroz Valderrama Maria Jose (704) no aparece en ninguna lista; queda sin documento</t>
        </is>
      </c>
    </row>
    <row r="542">
      <c r="A542" s="41" t="inlineStr">
        <is>
          <t>Documentos</t>
        </is>
      </c>
      <c r="B542" s="41" t="inlineStr">
        <is>
          <t>estudiante_sin_documento</t>
        </is>
      </c>
      <c r="C542" s="41" t="inlineStr"/>
      <c r="D542" s="41" t="inlineStr">
        <is>
          <t>Samantha Garcia Gutierrez (704) no aparece en ninguna lista; queda sin documento</t>
        </is>
      </c>
    </row>
    <row r="543">
      <c r="A543" s="41" t="inlineStr">
        <is>
          <t>Documentos</t>
        </is>
      </c>
      <c r="B543" s="41" t="inlineStr">
        <is>
          <t>estudiante_sin_documento</t>
        </is>
      </c>
      <c r="C543" s="41" t="inlineStr"/>
      <c r="D543" s="41" t="inlineStr">
        <is>
          <t>Suarez Rivera Salome (704) no aparece en ninguna lista; queda sin documento</t>
        </is>
      </c>
    </row>
    <row r="544">
      <c r="A544" s="41" t="inlineStr">
        <is>
          <t>Documentos</t>
        </is>
      </c>
      <c r="B544" s="41" t="inlineStr">
        <is>
          <t>estudiante_sin_documento</t>
        </is>
      </c>
      <c r="C544" s="41" t="inlineStr"/>
      <c r="D544" s="41" t="inlineStr">
        <is>
          <t>Tamayo Gomez Emanuel (704) no aparece en ninguna lista; queda sin documento</t>
        </is>
      </c>
    </row>
    <row r="545">
      <c r="A545" s="41" t="inlineStr">
        <is>
          <t>Documentos</t>
        </is>
      </c>
      <c r="B545" s="41" t="inlineStr">
        <is>
          <t>estudiante_sin_documento</t>
        </is>
      </c>
      <c r="C545" s="41" t="inlineStr"/>
      <c r="D545" s="41" t="inlineStr">
        <is>
          <t>Usme Durango Arolina (704) no aparece en ninguna lista; queda sin documento</t>
        </is>
      </c>
    </row>
    <row r="546">
      <c r="A546" s="41" t="inlineStr">
        <is>
          <t>Documentos</t>
        </is>
      </c>
      <c r="B546" s="41" t="inlineStr">
        <is>
          <t>estudiante_sin_documento</t>
        </is>
      </c>
      <c r="C546" s="41" t="inlineStr"/>
      <c r="D546" s="41" t="inlineStr">
        <is>
          <t>Usuga Artegena John Alexis (704) no aparece en ninguna lista; queda sin documento</t>
        </is>
      </c>
    </row>
    <row r="547">
      <c r="A547" s="41" t="inlineStr">
        <is>
          <t>Documentos</t>
        </is>
      </c>
      <c r="B547" s="41" t="inlineStr">
        <is>
          <t>estudiante_sin_documento</t>
        </is>
      </c>
      <c r="C547" s="41" t="inlineStr"/>
      <c r="D547" s="41" t="inlineStr">
        <is>
          <t>Vargas Garcia Nicolas (704) no aparece en ninguna lista; queda sin documento</t>
        </is>
      </c>
    </row>
    <row r="548">
      <c r="A548" s="41" t="inlineStr">
        <is>
          <t>Documentos</t>
        </is>
      </c>
      <c r="B548" s="41" t="inlineStr">
        <is>
          <t>estudiante_sin_documento</t>
        </is>
      </c>
      <c r="C548" s="41" t="inlineStr"/>
      <c r="D548" s="41" t="inlineStr">
        <is>
          <t>Velez Tamayo Anthony (704) no aparece en ninguna lista; queda sin documento</t>
        </is>
      </c>
    </row>
    <row r="549">
      <c r="A549" s="41" t="inlineStr">
        <is>
          <t>Documentos</t>
        </is>
      </c>
      <c r="B549" s="41" t="inlineStr">
        <is>
          <t>estudiante_sin_documento</t>
        </is>
      </c>
      <c r="C549" s="41" t="inlineStr"/>
      <c r="D549" s="41" t="inlineStr">
        <is>
          <t>Villa Agudelo Jose Matias (704) no aparece en ninguna lista; queda sin documento</t>
        </is>
      </c>
    </row>
    <row r="550">
      <c r="A550" s="41" t="inlineStr">
        <is>
          <t>Documentos</t>
        </is>
      </c>
      <c r="B550" s="41" t="inlineStr">
        <is>
          <t>estudiante_sin_documento</t>
        </is>
      </c>
      <c r="C550" s="41" t="inlineStr"/>
      <c r="D550" s="41" t="inlineStr">
        <is>
          <t>Villa Benitez Andres (704) no aparece en ninguna lista; queda sin documento</t>
        </is>
      </c>
    </row>
    <row r="551">
      <c r="A551" s="41" t="inlineStr">
        <is>
          <t>Documentos</t>
        </is>
      </c>
      <c r="B551" s="41" t="inlineStr">
        <is>
          <t>estudiante_sin_documento</t>
        </is>
      </c>
      <c r="C551" s="41" t="inlineStr"/>
      <c r="D551" s="41" t="inlineStr">
        <is>
          <t>Álvarez Durango Luciana (704) no aparece en ninguna lista; queda sin documento</t>
        </is>
      </c>
    </row>
    <row r="552">
      <c r="A552" s="41" t="inlineStr">
        <is>
          <t>Documentos</t>
        </is>
      </c>
      <c r="B552" s="41" t="inlineStr">
        <is>
          <t>estudiante_sin_documento</t>
        </is>
      </c>
      <c r="C552" s="41" t="inlineStr"/>
      <c r="D552" s="41" t="inlineStr">
        <is>
          <t>Acevedo Tilano Mateo (705) no aparece en ninguna lista; queda sin documento</t>
        </is>
      </c>
    </row>
    <row r="553">
      <c r="A553" s="41" t="inlineStr">
        <is>
          <t>Documentos</t>
        </is>
      </c>
      <c r="B553" s="41" t="inlineStr">
        <is>
          <t>estudiante_sin_documento</t>
        </is>
      </c>
      <c r="C553" s="41" t="inlineStr"/>
      <c r="D553" s="41" t="inlineStr">
        <is>
          <t>Correa Garcés Mariapaz (705) no aparece en ninguna lista; queda sin documento</t>
        </is>
      </c>
    </row>
    <row r="554">
      <c r="A554" s="41" t="inlineStr">
        <is>
          <t>Documentos</t>
        </is>
      </c>
      <c r="B554" s="41" t="inlineStr">
        <is>
          <t>estudiante_sin_documento</t>
        </is>
      </c>
      <c r="C554" s="41" t="inlineStr"/>
      <c r="D554" s="41" t="inlineStr">
        <is>
          <t>Durango Ríos Angie Sofía (705) no aparece en ninguna lista; queda sin documento</t>
        </is>
      </c>
    </row>
    <row r="555">
      <c r="A555" s="41" t="inlineStr">
        <is>
          <t>Documentos</t>
        </is>
      </c>
      <c r="B555" s="41" t="inlineStr">
        <is>
          <t>estudiante_sin_documento</t>
        </is>
      </c>
      <c r="C555" s="41" t="inlineStr"/>
      <c r="D555" s="41" t="inlineStr">
        <is>
          <t>Echavarria Rua Matias (705) no aparece en ninguna lista; queda sin documento</t>
        </is>
      </c>
    </row>
    <row r="556">
      <c r="A556" s="41" t="inlineStr">
        <is>
          <t>Documentos</t>
        </is>
      </c>
      <c r="B556" s="41" t="inlineStr">
        <is>
          <t>estudiante_sin_documento</t>
        </is>
      </c>
      <c r="C556" s="41" t="inlineStr"/>
      <c r="D556" s="41" t="inlineStr">
        <is>
          <t>Gallo Santana María Valentina (705) no aparece en ninguna lista; queda sin documento</t>
        </is>
      </c>
    </row>
    <row r="557">
      <c r="A557" s="41" t="inlineStr">
        <is>
          <t>Documentos</t>
        </is>
      </c>
      <c r="B557" s="41" t="inlineStr">
        <is>
          <t>estudiante_sin_documento</t>
        </is>
      </c>
      <c r="C557" s="41" t="inlineStr"/>
      <c r="D557" s="41" t="inlineStr">
        <is>
          <t>Gil Bedoya Salome (705) no aparece en ninguna lista; queda sin documento</t>
        </is>
      </c>
    </row>
    <row r="558">
      <c r="A558" s="41" t="inlineStr">
        <is>
          <t>Documentos</t>
        </is>
      </c>
      <c r="B558" s="41" t="inlineStr">
        <is>
          <t>estudiante_sin_documento</t>
        </is>
      </c>
      <c r="C558" s="41" t="inlineStr"/>
      <c r="D558" s="41" t="inlineStr">
        <is>
          <t>Guzman Banquet Isabella (705) no aparece en ninguna lista; queda sin documento</t>
        </is>
      </c>
    </row>
    <row r="559">
      <c r="A559" s="41" t="inlineStr">
        <is>
          <t>Documentos</t>
        </is>
      </c>
      <c r="B559" s="41" t="inlineStr">
        <is>
          <t>estudiante_sin_documento</t>
        </is>
      </c>
      <c r="C559" s="41" t="inlineStr"/>
      <c r="D559" s="41" t="inlineStr">
        <is>
          <t>Herrera Carvajal Miguel Ángel (705) no aparece en ninguna lista; queda sin documento</t>
        </is>
      </c>
    </row>
    <row r="560">
      <c r="A560" s="41" t="inlineStr">
        <is>
          <t>Documentos</t>
        </is>
      </c>
      <c r="B560" s="41" t="inlineStr">
        <is>
          <t>estudiante_sin_documento</t>
        </is>
      </c>
      <c r="C560" s="41" t="inlineStr"/>
      <c r="D560" s="41" t="inlineStr">
        <is>
          <t>Holguín Ortiz Mathias (705) no aparece en ninguna lista; queda sin documento</t>
        </is>
      </c>
    </row>
    <row r="561">
      <c r="A561" s="41" t="inlineStr">
        <is>
          <t>Documentos</t>
        </is>
      </c>
      <c r="B561" s="41" t="inlineStr">
        <is>
          <t>estudiante_sin_documento</t>
        </is>
      </c>
      <c r="C561" s="41" t="inlineStr"/>
      <c r="D561" s="41" t="inlineStr">
        <is>
          <t>Londoño Holguín Samuel (705) no aparece en ninguna lista; queda sin documento</t>
        </is>
      </c>
    </row>
    <row r="562">
      <c r="A562" s="41" t="inlineStr">
        <is>
          <t>Documentos</t>
        </is>
      </c>
      <c r="B562" s="41" t="inlineStr">
        <is>
          <t>estudiante_sin_documento</t>
        </is>
      </c>
      <c r="C562" s="41" t="inlineStr"/>
      <c r="D562" s="41" t="inlineStr">
        <is>
          <t>Marcano Carvajal Gabriel Santiago (705) no aparece en ninguna lista; queda sin documento</t>
        </is>
      </c>
    </row>
    <row r="563">
      <c r="A563" s="41" t="inlineStr">
        <is>
          <t>Documentos</t>
        </is>
      </c>
      <c r="B563" s="41" t="inlineStr">
        <is>
          <t>estudiante_sin_documento</t>
        </is>
      </c>
      <c r="C563" s="41" t="inlineStr"/>
      <c r="D563" s="41" t="inlineStr">
        <is>
          <t>Mercado Gonzalez Valery Sofía (705) no aparece en ninguna lista; queda sin documento</t>
        </is>
      </c>
    </row>
    <row r="564">
      <c r="A564" s="41" t="inlineStr">
        <is>
          <t>Documentos</t>
        </is>
      </c>
      <c r="B564" s="41" t="inlineStr">
        <is>
          <t>estudiante_sin_documento</t>
        </is>
      </c>
      <c r="C564" s="41" t="inlineStr"/>
      <c r="D564" s="41" t="inlineStr">
        <is>
          <t>Montoya Castañeda Isabella (705) no aparece en ninguna lista; queda sin documento</t>
        </is>
      </c>
    </row>
    <row r="565">
      <c r="A565" s="41" t="inlineStr">
        <is>
          <t>Documentos</t>
        </is>
      </c>
      <c r="B565" s="41" t="inlineStr">
        <is>
          <t>estudiante_sin_documento</t>
        </is>
      </c>
      <c r="C565" s="41" t="inlineStr"/>
      <c r="D565" s="41" t="inlineStr">
        <is>
          <t>Moreno León Juan David (705) no aparece en ninguna lista; queda sin documento</t>
        </is>
      </c>
    </row>
    <row r="566">
      <c r="A566" s="41" t="inlineStr">
        <is>
          <t>Documentos</t>
        </is>
      </c>
      <c r="B566" s="41" t="inlineStr">
        <is>
          <t>estudiante_sin_documento</t>
        </is>
      </c>
      <c r="C566" s="41" t="inlineStr"/>
      <c r="D566" s="41" t="inlineStr">
        <is>
          <t>Ortiz Piedrahita Emanuel (705) no aparece en ninguna lista; queda sin documento</t>
        </is>
      </c>
    </row>
    <row r="567">
      <c r="A567" s="41" t="inlineStr">
        <is>
          <t>Documentos</t>
        </is>
      </c>
      <c r="B567" s="41" t="inlineStr">
        <is>
          <t>estudiante_sin_documento</t>
        </is>
      </c>
      <c r="C567" s="41" t="inlineStr"/>
      <c r="D567" s="41" t="inlineStr">
        <is>
          <t>Ospino Ospino Sheyla Carolina (705) no aparece en ninguna lista; queda sin documento</t>
        </is>
      </c>
    </row>
    <row r="568">
      <c r="A568" s="41" t="inlineStr">
        <is>
          <t>Documentos</t>
        </is>
      </c>
      <c r="B568" s="41" t="inlineStr">
        <is>
          <t>estudiante_sin_documento</t>
        </is>
      </c>
      <c r="C568" s="41" t="inlineStr"/>
      <c r="D568" s="41" t="inlineStr">
        <is>
          <t>Patiño Martínez Jhon Alexander (705) no aparece en ninguna lista; queda sin documento</t>
        </is>
      </c>
    </row>
    <row r="569">
      <c r="A569" s="41" t="inlineStr">
        <is>
          <t>Documentos</t>
        </is>
      </c>
      <c r="B569" s="41" t="inlineStr">
        <is>
          <t>estudiante_sin_documento</t>
        </is>
      </c>
      <c r="C569" s="41" t="inlineStr"/>
      <c r="D569" s="41" t="inlineStr">
        <is>
          <t>Piedrahita Vásquez María Salome (705) no aparece en ninguna lista; queda sin documento</t>
        </is>
      </c>
    </row>
    <row r="570">
      <c r="A570" s="41" t="inlineStr">
        <is>
          <t>Documentos</t>
        </is>
      </c>
      <c r="B570" s="41" t="inlineStr">
        <is>
          <t>estudiante_sin_documento</t>
        </is>
      </c>
      <c r="C570" s="41" t="inlineStr"/>
      <c r="D570" s="41" t="inlineStr">
        <is>
          <t>Pineda Hernández German (705) no aparece en ninguna lista; queda sin documento</t>
        </is>
      </c>
    </row>
    <row r="571">
      <c r="A571" s="41" t="inlineStr">
        <is>
          <t>Documentos</t>
        </is>
      </c>
      <c r="B571" s="41" t="inlineStr">
        <is>
          <t>estudiante_sin_documento</t>
        </is>
      </c>
      <c r="C571" s="41" t="inlineStr"/>
      <c r="D571" s="41" t="inlineStr">
        <is>
          <t>Portillo Hidalgo Ericson José (705) no aparece en ninguna lista; queda sin documento</t>
        </is>
      </c>
    </row>
    <row r="572">
      <c r="A572" s="41" t="inlineStr">
        <is>
          <t>Documentos</t>
        </is>
      </c>
      <c r="B572" s="41" t="inlineStr">
        <is>
          <t>estudiante_sin_documento</t>
        </is>
      </c>
      <c r="C572" s="41" t="inlineStr"/>
      <c r="D572" s="41" t="inlineStr">
        <is>
          <t>Pulgarin García Johan Stiven (705) no aparece en ninguna lista; queda sin documento</t>
        </is>
      </c>
    </row>
    <row r="573">
      <c r="A573" s="41" t="inlineStr">
        <is>
          <t>Documentos</t>
        </is>
      </c>
      <c r="B573" s="41" t="inlineStr">
        <is>
          <t>estudiante_sin_documento</t>
        </is>
      </c>
      <c r="C573" s="41" t="inlineStr"/>
      <c r="D573" s="41" t="inlineStr">
        <is>
          <t>Pérez Gaspar Yulieth Valentina (705) no aparece en ninguna lista; queda sin documento</t>
        </is>
      </c>
    </row>
    <row r="574">
      <c r="A574" s="41" t="inlineStr">
        <is>
          <t>Documentos</t>
        </is>
      </c>
      <c r="B574" s="41" t="inlineStr">
        <is>
          <t>estudiante_sin_documento</t>
        </is>
      </c>
      <c r="C574" s="41" t="inlineStr"/>
      <c r="D574" s="41" t="inlineStr">
        <is>
          <t>Pérez Zapata Matías (705) no aparece en ninguna lista; queda sin documento</t>
        </is>
      </c>
    </row>
    <row r="575">
      <c r="A575" s="41" t="inlineStr">
        <is>
          <t>Documentos</t>
        </is>
      </c>
      <c r="B575" s="41" t="inlineStr">
        <is>
          <t>estudiante_sin_documento</t>
        </is>
      </c>
      <c r="C575" s="41" t="inlineStr"/>
      <c r="D575" s="41" t="inlineStr">
        <is>
          <t>Quiroz Quiroz Ana Karina (705) no aparece en ninguna lista; queda sin documento</t>
        </is>
      </c>
    </row>
    <row r="576">
      <c r="A576" s="41" t="inlineStr">
        <is>
          <t>Documentos</t>
        </is>
      </c>
      <c r="B576" s="41" t="inlineStr">
        <is>
          <t>estudiante_sin_documento</t>
        </is>
      </c>
      <c r="C576" s="41" t="inlineStr"/>
      <c r="D576" s="41" t="inlineStr">
        <is>
          <t>Ramirez Lezcano Evelyn (705) no aparece en ninguna lista; queda sin documento</t>
        </is>
      </c>
    </row>
    <row r="577">
      <c r="A577" s="41" t="inlineStr">
        <is>
          <t>Documentos</t>
        </is>
      </c>
      <c r="B577" s="41" t="inlineStr">
        <is>
          <t>estudiante_sin_documento</t>
        </is>
      </c>
      <c r="C577" s="41" t="inlineStr"/>
      <c r="D577" s="41" t="inlineStr">
        <is>
          <t>Ramírez Morales Sharis Sofía (705) no aparece en ninguna lista; queda sin documento</t>
        </is>
      </c>
    </row>
    <row r="578">
      <c r="A578" s="41" t="inlineStr">
        <is>
          <t>Documentos</t>
        </is>
      </c>
      <c r="B578" s="41" t="inlineStr">
        <is>
          <t>estudiante_sin_documento</t>
        </is>
      </c>
      <c r="C578" s="41" t="inlineStr"/>
      <c r="D578" s="41" t="inlineStr">
        <is>
          <t>Rojas Jiménez Susana (705) no aparece en ninguna lista; queda sin documento</t>
        </is>
      </c>
    </row>
    <row r="579">
      <c r="A579" s="41" t="inlineStr">
        <is>
          <t>Documentos</t>
        </is>
      </c>
      <c r="B579" s="41" t="inlineStr">
        <is>
          <t>estudiante_sin_documento</t>
        </is>
      </c>
      <c r="C579" s="41" t="inlineStr"/>
      <c r="D579" s="41" t="inlineStr">
        <is>
          <t>Rojas Lugo Nathasha Del Mar (705) no aparece en ninguna lista; queda sin documento</t>
        </is>
      </c>
    </row>
    <row r="580">
      <c r="A580" s="41" t="inlineStr">
        <is>
          <t>Documentos</t>
        </is>
      </c>
      <c r="B580" s="41" t="inlineStr">
        <is>
          <t>estudiante_sin_documento</t>
        </is>
      </c>
      <c r="C580" s="41" t="inlineStr"/>
      <c r="D580" s="41" t="inlineStr">
        <is>
          <t>Roldan Rivera Brahian Esteban (705) no aparece en ninguna lista; queda sin documento</t>
        </is>
      </c>
    </row>
    <row r="581">
      <c r="A581" s="41" t="inlineStr">
        <is>
          <t>Documentos</t>
        </is>
      </c>
      <c r="B581" s="41" t="inlineStr">
        <is>
          <t>estudiante_sin_documento</t>
        </is>
      </c>
      <c r="C581" s="41" t="inlineStr"/>
      <c r="D581" s="41" t="inlineStr">
        <is>
          <t>Salcedo Vásquez Katerin Abril (705) no aparece en ninguna lista; queda sin documento</t>
        </is>
      </c>
    </row>
    <row r="582">
      <c r="A582" s="41" t="inlineStr">
        <is>
          <t>Documentos</t>
        </is>
      </c>
      <c r="B582" s="41" t="inlineStr">
        <is>
          <t>estudiante_sin_documento</t>
        </is>
      </c>
      <c r="C582" s="41" t="inlineStr"/>
      <c r="D582" s="41" t="inlineStr">
        <is>
          <t>Santiesteban Arenas Aslhy Alejandra (705) no aparece en ninguna lista; queda sin documento</t>
        </is>
      </c>
    </row>
    <row r="583">
      <c r="A583" s="41" t="inlineStr">
        <is>
          <t>Documentos</t>
        </is>
      </c>
      <c r="B583" s="41" t="inlineStr">
        <is>
          <t>estudiante_sin_documento</t>
        </is>
      </c>
      <c r="C583" s="41" t="inlineStr"/>
      <c r="D583" s="41" t="inlineStr">
        <is>
          <t>Silva Gallo Maicon Aron (705) no aparece en ninguna lista; queda sin documento</t>
        </is>
      </c>
    </row>
    <row r="584">
      <c r="A584" s="41" t="inlineStr">
        <is>
          <t>Documentos</t>
        </is>
      </c>
      <c r="B584" s="41" t="inlineStr">
        <is>
          <t>estudiante_sin_documento</t>
        </is>
      </c>
      <c r="C584" s="41" t="inlineStr"/>
      <c r="D584" s="41" t="inlineStr">
        <is>
          <t>Taborda Piedrahita Jerónimo (705) no aparece en ninguna lista; queda sin documento</t>
        </is>
      </c>
    </row>
    <row r="585">
      <c r="A585" s="41" t="inlineStr">
        <is>
          <t>Documentos</t>
        </is>
      </c>
      <c r="B585" s="41" t="inlineStr">
        <is>
          <t>estudiante_sin_documento</t>
        </is>
      </c>
      <c r="C585" s="41" t="inlineStr"/>
      <c r="D585" s="41" t="inlineStr">
        <is>
          <t>Toro Ochoa Abigail (705) no aparece en ninguna lista; queda sin documento</t>
        </is>
      </c>
    </row>
    <row r="586">
      <c r="A586" s="41" t="inlineStr">
        <is>
          <t>Documentos</t>
        </is>
      </c>
      <c r="B586" s="41" t="inlineStr">
        <is>
          <t>estudiante_sin_documento</t>
        </is>
      </c>
      <c r="C586" s="41" t="inlineStr"/>
      <c r="D586" s="41" t="inlineStr">
        <is>
          <t>Vargas Gómez Maria Paula (705) no aparece en ninguna lista; queda sin documento</t>
        </is>
      </c>
    </row>
    <row r="587">
      <c r="A587" s="41" t="inlineStr">
        <is>
          <t>Documentos</t>
        </is>
      </c>
      <c r="B587" s="41" t="inlineStr">
        <is>
          <t>estudiante_sin_documento</t>
        </is>
      </c>
      <c r="C587" s="41" t="inlineStr"/>
      <c r="D587" s="41" t="inlineStr">
        <is>
          <t>Velasquez Mesa Zamara (705) no aparece en ninguna lista; queda sin documento</t>
        </is>
      </c>
    </row>
    <row r="588">
      <c r="A588" s="41" t="inlineStr">
        <is>
          <t>Documentos</t>
        </is>
      </c>
      <c r="B588" s="41" t="inlineStr">
        <is>
          <t>estudiante_sin_documento</t>
        </is>
      </c>
      <c r="C588" s="41" t="inlineStr"/>
      <c r="D588" s="41" t="inlineStr">
        <is>
          <t>Villa López Monzerrat (705) no aparece en ninguna lista; queda sin documento</t>
        </is>
      </c>
    </row>
    <row r="589">
      <c r="A589" s="41" t="inlineStr">
        <is>
          <t>Documentos</t>
        </is>
      </c>
      <c r="B589" s="41" t="inlineStr">
        <is>
          <t>estudiante_sin_documento</t>
        </is>
      </c>
      <c r="C589" s="41" t="inlineStr"/>
      <c r="D589" s="41" t="inlineStr">
        <is>
          <t>Agudelo Castillo Ciara Jayden (801) no aparece en ninguna lista; queda sin documento</t>
        </is>
      </c>
    </row>
    <row r="590">
      <c r="A590" s="41" t="inlineStr">
        <is>
          <t>Documentos</t>
        </is>
      </c>
      <c r="B590" s="41" t="inlineStr">
        <is>
          <t>estudiante_sin_documento</t>
        </is>
      </c>
      <c r="C590" s="41" t="inlineStr"/>
      <c r="D590" s="41" t="inlineStr">
        <is>
          <t>Aguirre Moncada Keiry (801) no aparece en ninguna lista; queda sin documento</t>
        </is>
      </c>
    </row>
    <row r="591">
      <c r="A591" s="41" t="inlineStr">
        <is>
          <t>Documentos</t>
        </is>
      </c>
      <c r="B591" s="41" t="inlineStr">
        <is>
          <t>estudiante_sin_documento</t>
        </is>
      </c>
      <c r="C591" s="41" t="inlineStr"/>
      <c r="D591" s="41" t="inlineStr">
        <is>
          <t>Aguirres Urrego Darlinson Estiven (801) no aparece en ninguna lista; queda sin documento</t>
        </is>
      </c>
    </row>
    <row r="592">
      <c r="A592" s="41" t="inlineStr">
        <is>
          <t>Documentos</t>
        </is>
      </c>
      <c r="B592" s="41" t="inlineStr">
        <is>
          <t>estudiante_sin_documento</t>
        </is>
      </c>
      <c r="C592" s="41" t="inlineStr"/>
      <c r="D592" s="41" t="inlineStr">
        <is>
          <t>Alcaraz Cano Yeikob David (801) no aparece en ninguna lista; queda sin documento</t>
        </is>
      </c>
    </row>
    <row r="593">
      <c r="A593" s="41" t="inlineStr">
        <is>
          <t>Documentos</t>
        </is>
      </c>
      <c r="B593" s="41" t="inlineStr">
        <is>
          <t>estudiante_sin_documento</t>
        </is>
      </c>
      <c r="C593" s="41" t="inlineStr"/>
      <c r="D593" s="41" t="inlineStr">
        <is>
          <t>Alcaraz Urrego Alejandro (801) no aparece en ninguna lista; queda sin documento</t>
        </is>
      </c>
    </row>
    <row r="594">
      <c r="A594" s="41" t="inlineStr">
        <is>
          <t>Documentos</t>
        </is>
      </c>
      <c r="B594" s="41" t="inlineStr">
        <is>
          <t>estudiante_sin_documento</t>
        </is>
      </c>
      <c r="C594" s="41" t="inlineStr"/>
      <c r="D594" s="41" t="inlineStr">
        <is>
          <t>Almanzar Lares Brenda Carolina (801) no aparece en ninguna lista; queda sin documento</t>
        </is>
      </c>
    </row>
    <row r="595">
      <c r="A595" s="41" t="inlineStr">
        <is>
          <t>Documentos</t>
        </is>
      </c>
      <c r="B595" s="41" t="inlineStr">
        <is>
          <t>estudiante_sin_documento</t>
        </is>
      </c>
      <c r="C595" s="41" t="inlineStr"/>
      <c r="D595" s="41" t="inlineStr">
        <is>
          <t>Argumedo López Oscar Yesit (801) no aparece en ninguna lista; queda sin documento</t>
        </is>
      </c>
    </row>
    <row r="596">
      <c r="A596" s="41" t="inlineStr">
        <is>
          <t>Documentos</t>
        </is>
      </c>
      <c r="B596" s="41" t="inlineStr">
        <is>
          <t>estudiante_sin_documento</t>
        </is>
      </c>
      <c r="C596" s="41" t="inlineStr"/>
      <c r="D596" s="41" t="inlineStr">
        <is>
          <t>Arteaga Franco Nicolas (801) no aparece en ninguna lista; queda sin documento</t>
        </is>
      </c>
    </row>
    <row r="597">
      <c r="A597" s="41" t="inlineStr">
        <is>
          <t>Documentos</t>
        </is>
      </c>
      <c r="B597" s="41" t="inlineStr">
        <is>
          <t>estudiante_sin_documento</t>
        </is>
      </c>
      <c r="C597" s="41" t="inlineStr"/>
      <c r="D597" s="41" t="inlineStr">
        <is>
          <t>Arteaga Grajales Yorman (801) no aparece en ninguna lista; queda sin documento</t>
        </is>
      </c>
    </row>
    <row r="598">
      <c r="A598" s="41" t="inlineStr">
        <is>
          <t>Documentos</t>
        </is>
      </c>
      <c r="B598" s="41" t="inlineStr">
        <is>
          <t>estudiante_sin_documento</t>
        </is>
      </c>
      <c r="C598" s="41" t="inlineStr"/>
      <c r="D598" s="41" t="inlineStr">
        <is>
          <t>Bedoya Acevedo Juan Pablo (801) no aparece en ninguna lista; queda sin documento</t>
        </is>
      </c>
    </row>
    <row r="599">
      <c r="A599" s="41" t="inlineStr">
        <is>
          <t>Documentos</t>
        </is>
      </c>
      <c r="B599" s="41" t="inlineStr">
        <is>
          <t>estudiante_sin_documento</t>
        </is>
      </c>
      <c r="C599" s="41" t="inlineStr"/>
      <c r="D599" s="41" t="inlineStr">
        <is>
          <t>Bolivar Bedoya Karen Dayana (801) no aparece en ninguna lista; queda sin documento</t>
        </is>
      </c>
    </row>
    <row r="600">
      <c r="A600" s="41" t="inlineStr">
        <is>
          <t>Documentos</t>
        </is>
      </c>
      <c r="B600" s="41" t="inlineStr">
        <is>
          <t>estudiante_sin_documento</t>
        </is>
      </c>
      <c r="C600" s="41" t="inlineStr"/>
      <c r="D600" s="41" t="inlineStr">
        <is>
          <t>Brand Arroyave María Ufay (801) no aparece en ninguna lista; queda sin documento</t>
        </is>
      </c>
    </row>
    <row r="601">
      <c r="A601" s="41" t="inlineStr">
        <is>
          <t>Documentos</t>
        </is>
      </c>
      <c r="B601" s="41" t="inlineStr">
        <is>
          <t>estudiante_sin_documento</t>
        </is>
      </c>
      <c r="C601" s="41" t="inlineStr"/>
      <c r="D601" s="41" t="inlineStr">
        <is>
          <t>Cano Salazar Sara Sofia (801) no aparece en ninguna lista; queda sin documento</t>
        </is>
      </c>
    </row>
    <row r="602">
      <c r="A602" s="41" t="inlineStr">
        <is>
          <t>Documentos</t>
        </is>
      </c>
      <c r="B602" s="41" t="inlineStr">
        <is>
          <t>estudiante_sin_documento</t>
        </is>
      </c>
      <c r="C602" s="41" t="inlineStr"/>
      <c r="D602" s="41" t="inlineStr">
        <is>
          <t>Cardenas Aguinaga Javes Estiven (801) no aparece en ninguna lista; queda sin documento</t>
        </is>
      </c>
    </row>
    <row r="603">
      <c r="A603" s="41" t="inlineStr">
        <is>
          <t>Documentos</t>
        </is>
      </c>
      <c r="B603" s="41" t="inlineStr">
        <is>
          <t>estudiante_sin_documento</t>
        </is>
      </c>
      <c r="C603" s="41" t="inlineStr"/>
      <c r="D603" s="41" t="inlineStr">
        <is>
          <t>Cardona Thomas Victor Ismael (801) no aparece en ninguna lista; queda sin documento</t>
        </is>
      </c>
    </row>
    <row r="604">
      <c r="A604" s="41" t="inlineStr">
        <is>
          <t>Documentos</t>
        </is>
      </c>
      <c r="B604" s="41" t="inlineStr">
        <is>
          <t>estudiante_sin_documento</t>
        </is>
      </c>
      <c r="C604" s="41" t="inlineStr"/>
      <c r="D604" s="41" t="inlineStr">
        <is>
          <t>Carvajal Pava Any Carolina (801) no aparece en ninguna lista; queda sin documento</t>
        </is>
      </c>
    </row>
    <row r="605">
      <c r="A605" s="41" t="inlineStr">
        <is>
          <t>Documentos</t>
        </is>
      </c>
      <c r="B605" s="41" t="inlineStr">
        <is>
          <t>estudiante_sin_documento</t>
        </is>
      </c>
      <c r="C605" s="41" t="inlineStr"/>
      <c r="D605" s="41" t="inlineStr">
        <is>
          <t>Celis Velez Ana Sofia (801) no aparece en ninguna lista; queda sin documento</t>
        </is>
      </c>
    </row>
    <row r="606">
      <c r="A606" s="41" t="inlineStr">
        <is>
          <t>Documentos</t>
        </is>
      </c>
      <c r="B606" s="41" t="inlineStr">
        <is>
          <t>estudiante_sin_documento</t>
        </is>
      </c>
      <c r="C606" s="41" t="inlineStr"/>
      <c r="D606" s="41" t="inlineStr">
        <is>
          <t>Diaz Zapata Juan David (801) no aparece en ninguna lista; queda sin documento</t>
        </is>
      </c>
    </row>
    <row r="607">
      <c r="A607" s="41" t="inlineStr">
        <is>
          <t>Documentos</t>
        </is>
      </c>
      <c r="B607" s="41" t="inlineStr">
        <is>
          <t>estudiante_sin_documento</t>
        </is>
      </c>
      <c r="C607" s="41" t="inlineStr"/>
      <c r="D607" s="41" t="inlineStr">
        <is>
          <t>Echeverri Sanchez Luciana (801) no aparece en ninguna lista; queda sin documento</t>
        </is>
      </c>
    </row>
    <row r="608">
      <c r="A608" s="41" t="inlineStr">
        <is>
          <t>Documentos</t>
        </is>
      </c>
      <c r="B608" s="41" t="inlineStr">
        <is>
          <t>estudiante_sin_documento</t>
        </is>
      </c>
      <c r="C608" s="41" t="inlineStr"/>
      <c r="D608" s="41" t="inlineStr">
        <is>
          <t>Feria Berdel Edwar Andres (801) no aparece en ninguna lista; queda sin documento</t>
        </is>
      </c>
    </row>
    <row r="609">
      <c r="A609" s="41" t="inlineStr">
        <is>
          <t>Documentos</t>
        </is>
      </c>
      <c r="B609" s="41" t="inlineStr">
        <is>
          <t>estudiante_sin_documento</t>
        </is>
      </c>
      <c r="C609" s="41" t="inlineStr"/>
      <c r="D609" s="41" t="inlineStr">
        <is>
          <t>Fernández Garay Juan Sebastián (801) no aparece en ninguna lista; queda sin documento</t>
        </is>
      </c>
    </row>
    <row r="610">
      <c r="A610" s="41" t="inlineStr">
        <is>
          <t>Documentos</t>
        </is>
      </c>
      <c r="B610" s="41" t="inlineStr">
        <is>
          <t>estudiante_sin_documento</t>
        </is>
      </c>
      <c r="C610" s="41" t="inlineStr"/>
      <c r="D610" s="41" t="inlineStr">
        <is>
          <t>Gallego Calle Maria Isabel (801) no aparece en ninguna lista; queda sin documento</t>
        </is>
      </c>
    </row>
    <row r="611">
      <c r="A611" s="41" t="inlineStr">
        <is>
          <t>Documentos</t>
        </is>
      </c>
      <c r="B611" s="41" t="inlineStr">
        <is>
          <t>estudiante_sin_documento</t>
        </is>
      </c>
      <c r="C611" s="41" t="inlineStr"/>
      <c r="D611" s="41" t="inlineStr">
        <is>
          <t>Gallego Usma Juan Sebastian (801) no aparece en ninguna lista; queda sin documento</t>
        </is>
      </c>
    </row>
    <row r="612">
      <c r="A612" s="41" t="inlineStr">
        <is>
          <t>Documentos</t>
        </is>
      </c>
      <c r="B612" s="41" t="inlineStr">
        <is>
          <t>estudiante_sin_documento</t>
        </is>
      </c>
      <c r="C612" s="41" t="inlineStr"/>
      <c r="D612" s="41" t="inlineStr">
        <is>
          <t>Gomez Lezcano Guadalupe (801) no aparece en ninguna lista; queda sin documento</t>
        </is>
      </c>
    </row>
    <row r="613">
      <c r="A613" s="41" t="inlineStr">
        <is>
          <t>Documentos</t>
        </is>
      </c>
      <c r="B613" s="41" t="inlineStr">
        <is>
          <t>estudiante_sin_documento</t>
        </is>
      </c>
      <c r="C613" s="41" t="inlineStr"/>
      <c r="D613" s="41" t="inlineStr">
        <is>
          <t>Gonzalez Echavarria Allison Stefania (801) no aparece en ninguna lista; queda sin documento</t>
        </is>
      </c>
    </row>
    <row r="614">
      <c r="A614" s="41" t="inlineStr">
        <is>
          <t>Documentos</t>
        </is>
      </c>
      <c r="B614" s="41" t="inlineStr">
        <is>
          <t>estudiante_sin_documento</t>
        </is>
      </c>
      <c r="C614" s="41" t="inlineStr"/>
      <c r="D614" s="41" t="inlineStr">
        <is>
          <t>Henao Arango Zarah Alejandra (801) no aparece en ninguna lista; queda sin documento</t>
        </is>
      </c>
    </row>
    <row r="615">
      <c r="A615" s="41" t="inlineStr">
        <is>
          <t>Documentos</t>
        </is>
      </c>
      <c r="B615" s="41" t="inlineStr">
        <is>
          <t>estudiante_sin_documento</t>
        </is>
      </c>
      <c r="C615" s="41" t="inlineStr"/>
      <c r="D615" s="41" t="inlineStr">
        <is>
          <t>Lezcano Vargas Alejandro (801) no aparece en ninguna lista; queda sin documento</t>
        </is>
      </c>
    </row>
    <row r="616">
      <c r="A616" s="41" t="inlineStr">
        <is>
          <t>Documentos</t>
        </is>
      </c>
      <c r="B616" s="41" t="inlineStr">
        <is>
          <t>estudiante_sin_documento</t>
        </is>
      </c>
      <c r="C616" s="41" t="inlineStr"/>
      <c r="D616" s="41" t="inlineStr">
        <is>
          <t>Quintero Perez Nicolas (801) no aparece en ninguna lista; queda sin documento</t>
        </is>
      </c>
    </row>
    <row r="617">
      <c r="A617" s="41" t="inlineStr">
        <is>
          <t>Documentos</t>
        </is>
      </c>
      <c r="B617" s="41" t="inlineStr">
        <is>
          <t>estudiante_sin_documento</t>
        </is>
      </c>
      <c r="C617" s="41" t="inlineStr"/>
      <c r="D617" s="41" t="inlineStr">
        <is>
          <t>Ramirez Figueredo Yeuferson Eliecer (801) no aparece en ninguna lista; queda sin documento</t>
        </is>
      </c>
    </row>
    <row r="618">
      <c r="A618" s="41" t="inlineStr">
        <is>
          <t>Documentos</t>
        </is>
      </c>
      <c r="B618" s="41" t="inlineStr">
        <is>
          <t>estudiante_sin_documento</t>
        </is>
      </c>
      <c r="C618" s="41" t="inlineStr"/>
      <c r="D618" s="41" t="inlineStr">
        <is>
          <t>Romero Suarez Franyelysmar (801) no aparece en ninguna lista; queda sin documento</t>
        </is>
      </c>
    </row>
    <row r="619">
      <c r="A619" s="41" t="inlineStr">
        <is>
          <t>Documentos</t>
        </is>
      </c>
      <c r="B619" s="41" t="inlineStr">
        <is>
          <t>estudiante_sin_documento</t>
        </is>
      </c>
      <c r="C619" s="41" t="inlineStr"/>
      <c r="D619" s="41" t="inlineStr">
        <is>
          <t>Suarez Lopez Yuliany (801) no aparece en ninguna lista; queda sin documento</t>
        </is>
      </c>
    </row>
    <row r="620">
      <c r="A620" s="41" t="inlineStr">
        <is>
          <t>Documentos</t>
        </is>
      </c>
      <c r="B620" s="41" t="inlineStr">
        <is>
          <t>estudiante_sin_documento</t>
        </is>
      </c>
      <c r="C620" s="41" t="inlineStr"/>
      <c r="D620" s="41" t="inlineStr">
        <is>
          <t>Toro Rivera Sulay Yosledy (801) no aparece en ninguna lista; queda sin documento</t>
        </is>
      </c>
    </row>
    <row r="621">
      <c r="A621" s="41" t="inlineStr">
        <is>
          <t>Documentos</t>
        </is>
      </c>
      <c r="B621" s="41" t="inlineStr">
        <is>
          <t>estudiante_sin_documento</t>
        </is>
      </c>
      <c r="C621" s="41" t="inlineStr"/>
      <c r="D621" s="41" t="inlineStr">
        <is>
          <t>Acevedo Tilano Jhonger Stiven (802) no aparece en ninguna lista; queda sin documento</t>
        </is>
      </c>
    </row>
    <row r="622">
      <c r="A622" s="41" t="inlineStr">
        <is>
          <t>Documentos</t>
        </is>
      </c>
      <c r="B622" s="41" t="inlineStr">
        <is>
          <t>estudiante_sin_documento</t>
        </is>
      </c>
      <c r="C622" s="41" t="inlineStr"/>
      <c r="D622" s="41" t="inlineStr">
        <is>
          <t>Aguinaga Hernandez Sophia (802) no aparece en ninguna lista; queda sin documento</t>
        </is>
      </c>
    </row>
    <row r="623">
      <c r="A623" s="41" t="inlineStr">
        <is>
          <t>Documentos</t>
        </is>
      </c>
      <c r="B623" s="41" t="inlineStr">
        <is>
          <t>estudiante_sin_documento</t>
        </is>
      </c>
      <c r="C623" s="41" t="inlineStr"/>
      <c r="D623" s="41" t="inlineStr">
        <is>
          <t>Benitez Cartagena Valeryn Dahiana (802) no aparece en ninguna lista; queda sin documento</t>
        </is>
      </c>
    </row>
    <row r="624">
      <c r="A624" s="41" t="inlineStr">
        <is>
          <t>Documentos</t>
        </is>
      </c>
      <c r="B624" s="41" t="inlineStr">
        <is>
          <t>estudiante_sin_documento</t>
        </is>
      </c>
      <c r="C624" s="41" t="inlineStr"/>
      <c r="D624" s="41" t="inlineStr">
        <is>
          <t>Benitez Lopez Miguel Angel (802) no aparece en ninguna lista; queda sin documento</t>
        </is>
      </c>
    </row>
    <row r="625">
      <c r="A625" s="41" t="inlineStr">
        <is>
          <t>Documentos</t>
        </is>
      </c>
      <c r="B625" s="41" t="inlineStr">
        <is>
          <t>estudiante_sin_documento</t>
        </is>
      </c>
      <c r="C625" s="41" t="inlineStr"/>
      <c r="D625" s="41" t="inlineStr">
        <is>
          <t>Cano Vidales Maria Fernanda (802) no aparece en ninguna lista; queda sin documento</t>
        </is>
      </c>
    </row>
    <row r="626">
      <c r="A626" s="41" t="inlineStr">
        <is>
          <t>Documentos</t>
        </is>
      </c>
      <c r="B626" s="41" t="inlineStr">
        <is>
          <t>estudiante_sin_documento</t>
        </is>
      </c>
      <c r="C626" s="41" t="inlineStr"/>
      <c r="D626" s="41" t="inlineStr">
        <is>
          <t>Cartagena Tilano Salome (802) no aparece en ninguna lista; queda sin documento</t>
        </is>
      </c>
    </row>
    <row r="627">
      <c r="A627" s="41" t="inlineStr">
        <is>
          <t>Documentos</t>
        </is>
      </c>
      <c r="B627" s="41" t="inlineStr">
        <is>
          <t>estudiante_sin_documento</t>
        </is>
      </c>
      <c r="C627" s="41" t="inlineStr"/>
      <c r="D627" s="41" t="inlineStr">
        <is>
          <t>Castrillón Ramirez Emanuel (802) no aparece en ninguna lista; queda sin documento</t>
        </is>
      </c>
    </row>
    <row r="628">
      <c r="A628" s="41" t="inlineStr">
        <is>
          <t>Documentos</t>
        </is>
      </c>
      <c r="B628" s="41" t="inlineStr">
        <is>
          <t>estudiante_sin_documento</t>
        </is>
      </c>
      <c r="C628" s="41" t="inlineStr"/>
      <c r="D628" s="41" t="inlineStr">
        <is>
          <t>Florez Guzman Mariana (802) no aparece en ninguna lista; queda sin documento</t>
        </is>
      </c>
    </row>
    <row r="629">
      <c r="A629" s="41" t="inlineStr">
        <is>
          <t>Documentos</t>
        </is>
      </c>
      <c r="B629" s="41" t="inlineStr">
        <is>
          <t>estudiante_sin_documento</t>
        </is>
      </c>
      <c r="C629" s="41" t="inlineStr"/>
      <c r="D629" s="41" t="inlineStr">
        <is>
          <t>Gaviria Rojas Ana Sofía (802) no aparece en ninguna lista; queda sin documento</t>
        </is>
      </c>
    </row>
    <row r="630">
      <c r="A630" s="41" t="inlineStr">
        <is>
          <t>Documentos</t>
        </is>
      </c>
      <c r="B630" s="41" t="inlineStr">
        <is>
          <t>estudiante_sin_documento</t>
        </is>
      </c>
      <c r="C630" s="41" t="inlineStr"/>
      <c r="D630" s="41" t="inlineStr">
        <is>
          <t>Gomez Quintero Samuel (802) no aparece en ninguna lista; queda sin documento</t>
        </is>
      </c>
    </row>
    <row r="631">
      <c r="A631" s="41" t="inlineStr">
        <is>
          <t>Documentos</t>
        </is>
      </c>
      <c r="B631" s="41" t="inlineStr">
        <is>
          <t>estudiante_sin_documento</t>
        </is>
      </c>
      <c r="C631" s="41" t="inlineStr"/>
      <c r="D631" s="41" t="inlineStr">
        <is>
          <t>Gonzalez Bastidas Juan Jose (802) no aparece en ninguna lista; queda sin documento</t>
        </is>
      </c>
    </row>
    <row r="632">
      <c r="A632" s="41" t="inlineStr">
        <is>
          <t>Documentos</t>
        </is>
      </c>
      <c r="B632" s="41" t="inlineStr">
        <is>
          <t>estudiante_sin_documento</t>
        </is>
      </c>
      <c r="C632" s="41" t="inlineStr"/>
      <c r="D632" s="41" t="inlineStr">
        <is>
          <t>Gonzalez Hoyos Mariana (802) no aparece en ninguna lista; queda sin documento</t>
        </is>
      </c>
    </row>
    <row r="633">
      <c r="A633" s="41" t="inlineStr">
        <is>
          <t>Documentos</t>
        </is>
      </c>
      <c r="B633" s="41" t="inlineStr">
        <is>
          <t>estudiante_sin_documento</t>
        </is>
      </c>
      <c r="C633" s="41" t="inlineStr"/>
      <c r="D633" s="41" t="inlineStr">
        <is>
          <t>Guzman Moreno Valentina (802) no aparece en ninguna lista; queda sin documento</t>
        </is>
      </c>
    </row>
    <row r="634">
      <c r="A634" s="41" t="inlineStr">
        <is>
          <t>Documentos</t>
        </is>
      </c>
      <c r="B634" s="41" t="inlineStr">
        <is>
          <t>estudiante_sin_documento</t>
        </is>
      </c>
      <c r="C634" s="41" t="inlineStr"/>
      <c r="D634" s="41" t="inlineStr">
        <is>
          <t>Hernandez Lora Samuel (802) no aparece en ninguna lista; queda sin documento</t>
        </is>
      </c>
    </row>
    <row r="635">
      <c r="A635" s="41" t="inlineStr">
        <is>
          <t>Documentos</t>
        </is>
      </c>
      <c r="B635" s="41" t="inlineStr">
        <is>
          <t>estudiante_sin_documento</t>
        </is>
      </c>
      <c r="C635" s="41" t="inlineStr"/>
      <c r="D635" s="41" t="inlineStr">
        <is>
          <t>Jurado Hurtado Emanuel (802) no aparece en ninguna lista; queda sin documento</t>
        </is>
      </c>
    </row>
    <row r="636">
      <c r="A636" s="41" t="inlineStr">
        <is>
          <t>Documentos</t>
        </is>
      </c>
      <c r="B636" s="41" t="inlineStr">
        <is>
          <t>estudiante_sin_documento</t>
        </is>
      </c>
      <c r="C636" s="41" t="inlineStr"/>
      <c r="D636" s="41" t="inlineStr">
        <is>
          <t>Londoño Becerra Nicolas (802) no aparece en ninguna lista; queda sin documento</t>
        </is>
      </c>
    </row>
    <row r="637">
      <c r="A637" s="41" t="inlineStr">
        <is>
          <t>Documentos</t>
        </is>
      </c>
      <c r="B637" s="41" t="inlineStr">
        <is>
          <t>estudiante_sin_documento</t>
        </is>
      </c>
      <c r="C637" s="41" t="inlineStr"/>
      <c r="D637" s="41" t="inlineStr">
        <is>
          <t>Lopez Alcaraz Maria Salome (802) no aparece en ninguna lista; queda sin documento</t>
        </is>
      </c>
    </row>
    <row r="638">
      <c r="A638" s="41" t="inlineStr">
        <is>
          <t>Documentos</t>
        </is>
      </c>
      <c r="B638" s="41" t="inlineStr">
        <is>
          <t>estudiante_sin_documento</t>
        </is>
      </c>
      <c r="C638" s="41" t="inlineStr"/>
      <c r="D638" s="41" t="inlineStr">
        <is>
          <t>Lopez Varela Emiliana (802) no aparece en ninguna lista; queda sin documento</t>
        </is>
      </c>
    </row>
    <row r="639">
      <c r="A639" s="41" t="inlineStr">
        <is>
          <t>Documentos</t>
        </is>
      </c>
      <c r="B639" s="41" t="inlineStr">
        <is>
          <t>estudiante_sin_documento</t>
        </is>
      </c>
      <c r="C639" s="41" t="inlineStr"/>
      <c r="D639" s="41" t="inlineStr">
        <is>
          <t>Marin Buitrago Thiago (802) no aparece en ninguna lista; queda sin documento</t>
        </is>
      </c>
    </row>
    <row r="640">
      <c r="A640" s="41" t="inlineStr">
        <is>
          <t>Documentos</t>
        </is>
      </c>
      <c r="B640" s="41" t="inlineStr">
        <is>
          <t>estudiante_sin_documento</t>
        </is>
      </c>
      <c r="C640" s="41" t="inlineStr"/>
      <c r="D640" s="41" t="inlineStr">
        <is>
          <t>Mejia Hoyos Tiffany Sofia (802) no aparece en ninguna lista; queda sin documento</t>
        </is>
      </c>
    </row>
    <row r="641">
      <c r="A641" s="41" t="inlineStr">
        <is>
          <t>Documentos</t>
        </is>
      </c>
      <c r="B641" s="41" t="inlineStr">
        <is>
          <t>estudiante_sin_documento</t>
        </is>
      </c>
      <c r="C641" s="41" t="inlineStr"/>
      <c r="D641" s="41" t="inlineStr">
        <is>
          <t>Moreno Jimenez Mariajose (802) no aparece en ninguna lista; queda sin documento</t>
        </is>
      </c>
    </row>
    <row r="642">
      <c r="A642" s="41" t="inlineStr">
        <is>
          <t>Documentos</t>
        </is>
      </c>
      <c r="B642" s="41" t="inlineStr">
        <is>
          <t>estudiante_sin_documento</t>
        </is>
      </c>
      <c r="C642" s="41" t="inlineStr"/>
      <c r="D642" s="41" t="inlineStr">
        <is>
          <t>Mosquera Argaez Helen Mariana (802) no aparece en ninguna lista; queda sin documento</t>
        </is>
      </c>
    </row>
    <row r="643">
      <c r="A643" s="41" t="inlineStr">
        <is>
          <t>Documentos</t>
        </is>
      </c>
      <c r="B643" s="41" t="inlineStr">
        <is>
          <t>estudiante_sin_documento</t>
        </is>
      </c>
      <c r="C643" s="41" t="inlineStr"/>
      <c r="D643" s="41" t="inlineStr">
        <is>
          <t>Orjuela Trujillo Gabriela Alejandra (802) no aparece en ninguna lista; queda sin documento</t>
        </is>
      </c>
    </row>
    <row r="644">
      <c r="A644" s="41" t="inlineStr">
        <is>
          <t>Documentos</t>
        </is>
      </c>
      <c r="B644" s="41" t="inlineStr">
        <is>
          <t>estudiante_sin_documento</t>
        </is>
      </c>
      <c r="C644" s="41" t="inlineStr"/>
      <c r="D644" s="41" t="inlineStr">
        <is>
          <t>Ospina Aguinaga Melanny (802) no aparece en ninguna lista; queda sin documento</t>
        </is>
      </c>
    </row>
    <row r="645">
      <c r="A645" s="41" t="inlineStr">
        <is>
          <t>Documentos</t>
        </is>
      </c>
      <c r="B645" s="41" t="inlineStr">
        <is>
          <t>estudiante_sin_documento</t>
        </is>
      </c>
      <c r="C645" s="41" t="inlineStr"/>
      <c r="D645" s="41" t="inlineStr">
        <is>
          <t>Palacio Roldan Erika Tatiana (802) no aparece en ninguna lista; queda sin documento</t>
        </is>
      </c>
    </row>
    <row r="646">
      <c r="A646" s="41" t="inlineStr">
        <is>
          <t>Documentos</t>
        </is>
      </c>
      <c r="B646" s="41" t="inlineStr">
        <is>
          <t>estudiante_sin_documento</t>
        </is>
      </c>
      <c r="C646" s="41" t="inlineStr"/>
      <c r="D646" s="41" t="inlineStr">
        <is>
          <t>Parra Quirama Cristian Felipe (802) no aparece en ninguna lista; queda sin documento</t>
        </is>
      </c>
    </row>
    <row r="647">
      <c r="A647" s="41" t="inlineStr">
        <is>
          <t>Documentos</t>
        </is>
      </c>
      <c r="B647" s="41" t="inlineStr">
        <is>
          <t>estudiante_sin_documento</t>
        </is>
      </c>
      <c r="C647" s="41" t="inlineStr"/>
      <c r="D647" s="41" t="inlineStr">
        <is>
          <t>Perez Jimenez Juan Jose (802) no aparece en ninguna lista; queda sin documento</t>
        </is>
      </c>
    </row>
    <row r="648">
      <c r="A648" s="41" t="inlineStr">
        <is>
          <t>Documentos</t>
        </is>
      </c>
      <c r="B648" s="41" t="inlineStr">
        <is>
          <t>estudiante_sin_documento</t>
        </is>
      </c>
      <c r="C648" s="41" t="inlineStr"/>
      <c r="D648" s="41" t="inlineStr">
        <is>
          <t>Quintero Escudero Mariana (802) no aparece en ninguna lista; queda sin documento</t>
        </is>
      </c>
    </row>
    <row r="649">
      <c r="A649" s="41" t="inlineStr">
        <is>
          <t>Documentos</t>
        </is>
      </c>
      <c r="B649" s="41" t="inlineStr">
        <is>
          <t>estudiante_sin_documento</t>
        </is>
      </c>
      <c r="C649" s="41" t="inlineStr"/>
      <c r="D649" s="41" t="inlineStr">
        <is>
          <t>Restrepo Roman Maria Del Mar (802) no aparece en ninguna lista; queda sin documento</t>
        </is>
      </c>
    </row>
    <row r="650">
      <c r="A650" s="41" t="inlineStr">
        <is>
          <t>Documentos</t>
        </is>
      </c>
      <c r="B650" s="41" t="inlineStr">
        <is>
          <t>estudiante_sin_documento</t>
        </is>
      </c>
      <c r="C650" s="41" t="inlineStr"/>
      <c r="D650" s="41" t="inlineStr">
        <is>
          <t>Silva Carvajal Daniela (802) no aparece en ninguna lista; queda sin documento</t>
        </is>
      </c>
    </row>
    <row r="651">
      <c r="A651" s="41" t="inlineStr">
        <is>
          <t>Documentos</t>
        </is>
      </c>
      <c r="B651" s="41" t="inlineStr">
        <is>
          <t>estudiante_sin_documento</t>
        </is>
      </c>
      <c r="C651" s="41" t="inlineStr"/>
      <c r="D651" s="41" t="inlineStr">
        <is>
          <t>Silva Vasquez Mariangel (802) no aparece en ninguna lista; queda sin documento</t>
        </is>
      </c>
    </row>
    <row r="652">
      <c r="A652" s="41" t="inlineStr">
        <is>
          <t>Documentos</t>
        </is>
      </c>
      <c r="B652" s="41" t="inlineStr">
        <is>
          <t>estudiante_sin_documento</t>
        </is>
      </c>
      <c r="C652" s="41" t="inlineStr"/>
      <c r="D652" s="41" t="inlineStr">
        <is>
          <t>Suarez Ruiz Sara (802) no aparece en ninguna lista; queda sin documento</t>
        </is>
      </c>
    </row>
    <row r="653">
      <c r="A653" s="41" t="inlineStr">
        <is>
          <t>Documentos</t>
        </is>
      </c>
      <c r="B653" s="41" t="inlineStr">
        <is>
          <t>estudiante_sin_documento</t>
        </is>
      </c>
      <c r="C653" s="41" t="inlineStr"/>
      <c r="D653" s="41" t="inlineStr">
        <is>
          <t>Vargas Rodriguez Yenifer Dahiana (802) no aparece en ninguna lista; queda sin documento</t>
        </is>
      </c>
    </row>
    <row r="654">
      <c r="A654" s="41" t="inlineStr">
        <is>
          <t>Documentos</t>
        </is>
      </c>
      <c r="B654" s="41" t="inlineStr">
        <is>
          <t>estudiante_sin_documento</t>
        </is>
      </c>
      <c r="C654" s="41" t="inlineStr"/>
      <c r="D654" s="41" t="inlineStr">
        <is>
          <t>Zapata Lezcano Karol Michel (802) no aparece en ninguna lista; queda sin documento</t>
        </is>
      </c>
    </row>
    <row r="655">
      <c r="A655" s="41" t="inlineStr">
        <is>
          <t>Documentos</t>
        </is>
      </c>
      <c r="B655" s="41" t="inlineStr">
        <is>
          <t>estudiante_sin_documento</t>
        </is>
      </c>
      <c r="C655" s="41" t="inlineStr"/>
      <c r="D655" s="41" t="inlineStr">
        <is>
          <t>Acevedo Restrepo Luciana (803) no aparece en ninguna lista; queda sin documento</t>
        </is>
      </c>
    </row>
    <row r="656">
      <c r="A656" s="41" t="inlineStr">
        <is>
          <t>Documentos</t>
        </is>
      </c>
      <c r="B656" s="41" t="inlineStr">
        <is>
          <t>estudiante_sin_documento</t>
        </is>
      </c>
      <c r="C656" s="41" t="inlineStr"/>
      <c r="D656" s="41" t="inlineStr">
        <is>
          <t>Borja Londoño Anyelin Salome (803) no aparece en ninguna lista; queda sin documento</t>
        </is>
      </c>
    </row>
    <row r="657">
      <c r="A657" s="41" t="inlineStr">
        <is>
          <t>Documentos</t>
        </is>
      </c>
      <c r="B657" s="41" t="inlineStr">
        <is>
          <t>estudiante_sin_documento</t>
        </is>
      </c>
      <c r="C657" s="41" t="inlineStr"/>
      <c r="D657" s="41" t="inlineStr">
        <is>
          <t>Cano Alcaraz Ceyner Nicolas (803) no aparece en ninguna lista; queda sin documento</t>
        </is>
      </c>
    </row>
    <row r="658">
      <c r="A658" s="41" t="inlineStr">
        <is>
          <t>Documentos</t>
        </is>
      </c>
      <c r="B658" s="41" t="inlineStr">
        <is>
          <t>estudiante_sin_documento</t>
        </is>
      </c>
      <c r="C658" s="41" t="inlineStr"/>
      <c r="D658" s="41" t="inlineStr">
        <is>
          <t>Carvajal Salazar Juan José (803) no aparece en ninguna lista; queda sin documento</t>
        </is>
      </c>
    </row>
    <row r="659">
      <c r="A659" s="41" t="inlineStr">
        <is>
          <t>Documentos</t>
        </is>
      </c>
      <c r="B659" s="41" t="inlineStr">
        <is>
          <t>estudiante_sin_documento</t>
        </is>
      </c>
      <c r="C659" s="41" t="inlineStr"/>
      <c r="D659" s="41" t="inlineStr">
        <is>
          <t>Castro Aguinaga Xiomara (803) no aparece en ninguna lista; queda sin documento</t>
        </is>
      </c>
    </row>
    <row r="660">
      <c r="A660" s="41" t="inlineStr">
        <is>
          <t>Documentos</t>
        </is>
      </c>
      <c r="B660" s="41" t="inlineStr">
        <is>
          <t>estudiante_sin_documento</t>
        </is>
      </c>
      <c r="C660" s="41" t="inlineStr"/>
      <c r="D660" s="41" t="inlineStr">
        <is>
          <t>Criollo Cruz Mariangel (803) no aparece en ninguna lista; queda sin documento</t>
        </is>
      </c>
    </row>
    <row r="661">
      <c r="A661" s="41" t="inlineStr">
        <is>
          <t>Documentos</t>
        </is>
      </c>
      <c r="B661" s="41" t="inlineStr">
        <is>
          <t>estudiante_sin_documento</t>
        </is>
      </c>
      <c r="C661" s="41" t="inlineStr"/>
      <c r="D661" s="41" t="inlineStr">
        <is>
          <t>Hernandez Silva Juliana Andrea (803) no aparece en ninguna lista; queda sin documento</t>
        </is>
      </c>
    </row>
    <row r="662">
      <c r="A662" s="41" t="inlineStr">
        <is>
          <t>Documentos</t>
        </is>
      </c>
      <c r="B662" s="41" t="inlineStr">
        <is>
          <t>estudiante_sin_documento</t>
        </is>
      </c>
      <c r="C662" s="41" t="inlineStr"/>
      <c r="D662" s="41" t="inlineStr">
        <is>
          <t>Hernandez Tamayo Cesar Alejandro (803) no aparece en ninguna lista; queda sin documento</t>
        </is>
      </c>
    </row>
    <row r="663">
      <c r="A663" s="41" t="inlineStr">
        <is>
          <t>Documentos</t>
        </is>
      </c>
      <c r="B663" s="41" t="inlineStr">
        <is>
          <t>estudiante_sin_documento</t>
        </is>
      </c>
      <c r="C663" s="41" t="inlineStr"/>
      <c r="D663" s="41" t="inlineStr">
        <is>
          <t>Holguin Higuita Samuel (803) no aparece en ninguna lista; queda sin documento</t>
        </is>
      </c>
    </row>
    <row r="664">
      <c r="A664" s="41" t="inlineStr">
        <is>
          <t>Documentos</t>
        </is>
      </c>
      <c r="B664" s="41" t="inlineStr">
        <is>
          <t>estudiante_sin_documento</t>
        </is>
      </c>
      <c r="C664" s="41" t="inlineStr"/>
      <c r="D664" s="41" t="inlineStr">
        <is>
          <t>Jaramillo Florez Maria Jose (803) no aparece en ninguna lista; queda sin documento</t>
        </is>
      </c>
    </row>
    <row r="665">
      <c r="A665" s="41" t="inlineStr">
        <is>
          <t>Documentos</t>
        </is>
      </c>
      <c r="B665" s="41" t="inlineStr">
        <is>
          <t>estudiante_sin_documento</t>
        </is>
      </c>
      <c r="C665" s="41" t="inlineStr"/>
      <c r="D665" s="41" t="inlineStr">
        <is>
          <t>Jaramillo Vargas Santiago (803) no aparece en ninguna lista; queda sin documento</t>
        </is>
      </c>
    </row>
    <row r="666">
      <c r="A666" s="41" t="inlineStr">
        <is>
          <t>Documentos</t>
        </is>
      </c>
      <c r="B666" s="41" t="inlineStr">
        <is>
          <t>estudiante_sin_documento</t>
        </is>
      </c>
      <c r="C666" s="41" t="inlineStr"/>
      <c r="D666" s="41" t="inlineStr">
        <is>
          <t>Jimenez Higuita Mariangel (803) no aparece en ninguna lista; queda sin documento</t>
        </is>
      </c>
    </row>
    <row r="667">
      <c r="A667" s="41" t="inlineStr">
        <is>
          <t>Documentos</t>
        </is>
      </c>
      <c r="B667" s="41" t="inlineStr">
        <is>
          <t>estudiante_sin_documento</t>
        </is>
      </c>
      <c r="C667" s="41" t="inlineStr"/>
      <c r="D667" s="41" t="inlineStr">
        <is>
          <t>Jurado Arredondo Cristhian Andrey (803) no aparece en ninguna lista; queda sin documento</t>
        </is>
      </c>
    </row>
    <row r="668">
      <c r="A668" s="41" t="inlineStr">
        <is>
          <t>Documentos</t>
        </is>
      </c>
      <c r="B668" s="41" t="inlineStr">
        <is>
          <t>estudiante_sin_documento</t>
        </is>
      </c>
      <c r="C668" s="41" t="inlineStr"/>
      <c r="D668" s="41" t="inlineStr">
        <is>
          <t>Leon Chanci Juan Sebastian (803) no aparece en ninguna lista; queda sin documento</t>
        </is>
      </c>
    </row>
    <row r="669">
      <c r="A669" s="41" t="inlineStr">
        <is>
          <t>Documentos</t>
        </is>
      </c>
      <c r="B669" s="41" t="inlineStr">
        <is>
          <t>estudiante_sin_documento</t>
        </is>
      </c>
      <c r="C669" s="41" t="inlineStr"/>
      <c r="D669" s="41" t="inlineStr">
        <is>
          <t>Londoño Sanmartin Allison Dahiana (803) no aparece en ninguna lista; queda sin documento</t>
        </is>
      </c>
    </row>
    <row r="670">
      <c r="A670" s="41" t="inlineStr">
        <is>
          <t>Documentos</t>
        </is>
      </c>
      <c r="B670" s="41" t="inlineStr">
        <is>
          <t>estudiante_sin_documento</t>
        </is>
      </c>
      <c r="C670" s="41" t="inlineStr"/>
      <c r="D670" s="41" t="inlineStr">
        <is>
          <t>Lopez Rodriguez Salome (803) no aparece en ninguna lista; queda sin documento</t>
        </is>
      </c>
    </row>
    <row r="671">
      <c r="A671" s="41" t="inlineStr">
        <is>
          <t>Documentos</t>
        </is>
      </c>
      <c r="B671" s="41" t="inlineStr">
        <is>
          <t>estudiante_sin_documento</t>
        </is>
      </c>
      <c r="C671" s="41" t="inlineStr"/>
      <c r="D671" s="41" t="inlineStr">
        <is>
          <t>Macias Osorno Moises (803) no aparece en ninguna lista; queda sin documento</t>
        </is>
      </c>
    </row>
    <row r="672">
      <c r="A672" s="41" t="inlineStr">
        <is>
          <t>Documentos</t>
        </is>
      </c>
      <c r="B672" s="41" t="inlineStr">
        <is>
          <t>estudiante_sin_documento</t>
        </is>
      </c>
      <c r="C672" s="41" t="inlineStr"/>
      <c r="D672" s="41" t="inlineStr">
        <is>
          <t>Monsalve Jimenez Maria Jose (803) no aparece en ninguna lista; queda sin documento</t>
        </is>
      </c>
    </row>
    <row r="673">
      <c r="A673" s="41" t="inlineStr">
        <is>
          <t>Documentos</t>
        </is>
      </c>
      <c r="B673" s="41" t="inlineStr">
        <is>
          <t>estudiante_sin_documento</t>
        </is>
      </c>
      <c r="C673" s="41" t="inlineStr"/>
      <c r="D673" s="41" t="inlineStr">
        <is>
          <t>Montoya Bravo Hanny Maria (803) no aparece en ninguna lista; queda sin documento</t>
        </is>
      </c>
    </row>
    <row r="674">
      <c r="A674" s="41" t="inlineStr">
        <is>
          <t>Documentos</t>
        </is>
      </c>
      <c r="B674" s="41" t="inlineStr">
        <is>
          <t>estudiante_sin_documento</t>
        </is>
      </c>
      <c r="C674" s="41" t="inlineStr"/>
      <c r="D674" s="41" t="inlineStr">
        <is>
          <t>Ospina Cano Emmanuel (803) no aparece en ninguna lista; queda sin documento</t>
        </is>
      </c>
    </row>
    <row r="675">
      <c r="A675" s="41" t="inlineStr">
        <is>
          <t>Documentos</t>
        </is>
      </c>
      <c r="B675" s="41" t="inlineStr">
        <is>
          <t>estudiante_sin_documento</t>
        </is>
      </c>
      <c r="C675" s="41" t="inlineStr"/>
      <c r="D675" s="41" t="inlineStr">
        <is>
          <t>Paniagua Rodelo Jhon Alex (803) no aparece en ninguna lista; queda sin documento</t>
        </is>
      </c>
    </row>
    <row r="676">
      <c r="A676" s="41" t="inlineStr">
        <is>
          <t>Documentos</t>
        </is>
      </c>
      <c r="B676" s="41" t="inlineStr">
        <is>
          <t>estudiante_sin_documento</t>
        </is>
      </c>
      <c r="C676" s="41" t="inlineStr"/>
      <c r="D676" s="41" t="inlineStr">
        <is>
          <t>Perez Mendoza Kevin Ferney (803) no aparece en ninguna lista; queda sin documento</t>
        </is>
      </c>
    </row>
    <row r="677">
      <c r="A677" s="41" t="inlineStr">
        <is>
          <t>Documentos</t>
        </is>
      </c>
      <c r="B677" s="41" t="inlineStr">
        <is>
          <t>estudiante_sin_documento</t>
        </is>
      </c>
      <c r="C677" s="41" t="inlineStr"/>
      <c r="D677" s="41" t="inlineStr">
        <is>
          <t>Perez Urrego Dulce Maria (803) no aparece en ninguna lista; queda sin documento</t>
        </is>
      </c>
    </row>
    <row r="678">
      <c r="A678" s="41" t="inlineStr">
        <is>
          <t>Documentos</t>
        </is>
      </c>
      <c r="B678" s="41" t="inlineStr">
        <is>
          <t>estudiante_sin_documento</t>
        </is>
      </c>
      <c r="C678" s="41" t="inlineStr"/>
      <c r="D678" s="41" t="inlineStr">
        <is>
          <t>Ramirez Holguin Jhonatan Estiven (803) no aparece en ninguna lista; queda sin documento</t>
        </is>
      </c>
    </row>
    <row r="679">
      <c r="A679" s="41" t="inlineStr">
        <is>
          <t>Documentos</t>
        </is>
      </c>
      <c r="B679" s="41" t="inlineStr">
        <is>
          <t>estudiante_sin_documento</t>
        </is>
      </c>
      <c r="C679" s="41" t="inlineStr"/>
      <c r="D679" s="41" t="inlineStr">
        <is>
          <t>Salcedo Panesso Manuela (803) no aparece en ninguna lista; queda sin documento</t>
        </is>
      </c>
    </row>
    <row r="680">
      <c r="A680" s="41" t="inlineStr">
        <is>
          <t>Documentos</t>
        </is>
      </c>
      <c r="B680" s="41" t="inlineStr">
        <is>
          <t>estudiante_sin_documento</t>
        </is>
      </c>
      <c r="C680" s="41" t="inlineStr"/>
      <c r="D680" s="41" t="inlineStr">
        <is>
          <t>Sanchez Garces Dana Salome (803) no aparece en ninguna lista; queda sin documento</t>
        </is>
      </c>
    </row>
    <row r="681">
      <c r="A681" s="41" t="inlineStr">
        <is>
          <t>Documentos</t>
        </is>
      </c>
      <c r="B681" s="41" t="inlineStr">
        <is>
          <t>estudiante_sin_documento</t>
        </is>
      </c>
      <c r="C681" s="41" t="inlineStr"/>
      <c r="D681" s="41" t="inlineStr">
        <is>
          <t>Sanchez Macias Maximiliano (803) no aparece en ninguna lista; queda sin documento</t>
        </is>
      </c>
    </row>
    <row r="682">
      <c r="A682" s="41" t="inlineStr">
        <is>
          <t>Documentos</t>
        </is>
      </c>
      <c r="B682" s="41" t="inlineStr">
        <is>
          <t>estudiante_sin_documento</t>
        </is>
      </c>
      <c r="C682" s="41" t="inlineStr"/>
      <c r="D682" s="41" t="inlineStr">
        <is>
          <t>Solano Borja Yerif Santiago (803) no aparece en ninguna lista; queda sin documento</t>
        </is>
      </c>
    </row>
    <row r="683">
      <c r="A683" s="41" t="inlineStr">
        <is>
          <t>Documentos</t>
        </is>
      </c>
      <c r="B683" s="41" t="inlineStr">
        <is>
          <t>estudiante_sin_documento</t>
        </is>
      </c>
      <c r="C683" s="41" t="inlineStr"/>
      <c r="D683" s="41" t="inlineStr">
        <is>
          <t>Urrego Lopera Geronimo (803) no aparece en ninguna lista; queda sin documento</t>
        </is>
      </c>
    </row>
    <row r="684">
      <c r="A684" s="41" t="inlineStr">
        <is>
          <t>Documentos</t>
        </is>
      </c>
      <c r="B684" s="41" t="inlineStr">
        <is>
          <t>estudiante_sin_documento</t>
        </is>
      </c>
      <c r="C684" s="41" t="inlineStr"/>
      <c r="D684" s="41" t="inlineStr">
        <is>
          <t>Velasquez Diaz Jhonatan (803) no aparece en ninguna lista; queda sin documento</t>
        </is>
      </c>
    </row>
    <row r="685">
      <c r="A685" s="41" t="inlineStr">
        <is>
          <t>Documentos</t>
        </is>
      </c>
      <c r="B685" s="41" t="inlineStr">
        <is>
          <t>estudiante_sin_documento</t>
        </is>
      </c>
      <c r="C685" s="41" t="inlineStr"/>
      <c r="D685" s="41" t="inlineStr">
        <is>
          <t>Velez Jimenez Salome (803) no aparece en ninguna lista; queda sin documento</t>
        </is>
      </c>
    </row>
    <row r="686">
      <c r="A686" s="41" t="inlineStr">
        <is>
          <t>Documentos</t>
        </is>
      </c>
      <c r="B686" s="41" t="inlineStr">
        <is>
          <t>estudiante_sin_documento</t>
        </is>
      </c>
      <c r="C686" s="41" t="inlineStr"/>
      <c r="D686" s="41" t="inlineStr">
        <is>
          <t>Arredondo Hernandez Victor Hugo (804) no aparece en ninguna lista; queda sin documento</t>
        </is>
      </c>
    </row>
    <row r="687">
      <c r="A687" s="41" t="inlineStr">
        <is>
          <t>Documentos</t>
        </is>
      </c>
      <c r="B687" s="41" t="inlineStr">
        <is>
          <t>estudiante_sin_documento</t>
        </is>
      </c>
      <c r="C687" s="41" t="inlineStr"/>
      <c r="D687" s="41" t="inlineStr">
        <is>
          <t>Barrera Gomez Ana Sol (804) no aparece en ninguna lista; queda sin documento</t>
        </is>
      </c>
    </row>
    <row r="688">
      <c r="A688" s="41" t="inlineStr">
        <is>
          <t>Documentos</t>
        </is>
      </c>
      <c r="B688" s="41" t="inlineStr">
        <is>
          <t>estudiante_sin_documento</t>
        </is>
      </c>
      <c r="C688" s="41" t="inlineStr"/>
      <c r="D688" s="41" t="inlineStr">
        <is>
          <t>Campo Espinosa Nicolas (804) no aparece en ninguna lista; queda sin documento</t>
        </is>
      </c>
    </row>
    <row r="689">
      <c r="A689" s="41" t="inlineStr">
        <is>
          <t>Documentos</t>
        </is>
      </c>
      <c r="B689" s="41" t="inlineStr">
        <is>
          <t>estudiante_sin_documento</t>
        </is>
      </c>
      <c r="C689" s="41" t="inlineStr"/>
      <c r="D689" s="41" t="inlineStr">
        <is>
          <t>Carvajal Alcaraz Susana (804) no aparece en ninguna lista; queda sin documento</t>
        </is>
      </c>
    </row>
    <row r="690">
      <c r="A690" s="41" t="inlineStr">
        <is>
          <t>Documentos</t>
        </is>
      </c>
      <c r="B690" s="41" t="inlineStr">
        <is>
          <t>estudiante_sin_documento</t>
        </is>
      </c>
      <c r="C690" s="41" t="inlineStr"/>
      <c r="D690" s="41" t="inlineStr">
        <is>
          <t>Cortinez Londoño Silvana (804) no aparece en ninguna lista; queda sin documento</t>
        </is>
      </c>
    </row>
    <row r="691">
      <c r="A691" s="41" t="inlineStr">
        <is>
          <t>Documentos</t>
        </is>
      </c>
      <c r="B691" s="41" t="inlineStr">
        <is>
          <t>estudiante_sin_documento</t>
        </is>
      </c>
      <c r="C691" s="41" t="inlineStr"/>
      <c r="D691" s="41" t="inlineStr">
        <is>
          <t>Florez Hernandez Jorge Ivan (804) no aparece en ninguna lista; queda sin documento</t>
        </is>
      </c>
    </row>
    <row r="692">
      <c r="A692" s="41" t="inlineStr">
        <is>
          <t>Documentos</t>
        </is>
      </c>
      <c r="B692" s="41" t="inlineStr">
        <is>
          <t>estudiante_sin_documento</t>
        </is>
      </c>
      <c r="C692" s="41" t="inlineStr"/>
      <c r="D692" s="41" t="inlineStr">
        <is>
          <t>Garcia Ospina Juan Sebastian (804) no aparece en ninguna lista; queda sin documento</t>
        </is>
      </c>
    </row>
    <row r="693">
      <c r="A693" s="41" t="inlineStr">
        <is>
          <t>Documentos</t>
        </is>
      </c>
      <c r="B693" s="41" t="inlineStr">
        <is>
          <t>estudiante_sin_documento</t>
        </is>
      </c>
      <c r="C693" s="41" t="inlineStr"/>
      <c r="D693" s="41" t="inlineStr">
        <is>
          <t>Giron Gonzalez Jacobo (804) no aparece en ninguna lista; queda sin documento</t>
        </is>
      </c>
    </row>
    <row r="694">
      <c r="A694" s="41" t="inlineStr">
        <is>
          <t>Documentos</t>
        </is>
      </c>
      <c r="B694" s="41" t="inlineStr">
        <is>
          <t>estudiante_sin_documento</t>
        </is>
      </c>
      <c r="C694" s="41" t="inlineStr"/>
      <c r="D694" s="41" t="inlineStr">
        <is>
          <t>Gomez Urrego Emanuel (803) no aparece en ninguna lista; queda sin documento</t>
        </is>
      </c>
    </row>
    <row r="695">
      <c r="A695" s="41" t="inlineStr">
        <is>
          <t>Documentos</t>
        </is>
      </c>
      <c r="B695" s="41" t="inlineStr">
        <is>
          <t>estudiante_sin_documento</t>
        </is>
      </c>
      <c r="C695" s="41" t="inlineStr"/>
      <c r="D695" s="41" t="inlineStr">
        <is>
          <t>Gonzalez Lopez Juan Camilo (804) no aparece en ninguna lista; queda sin documento</t>
        </is>
      </c>
    </row>
    <row r="696">
      <c r="A696" s="41" t="inlineStr">
        <is>
          <t>Documentos</t>
        </is>
      </c>
      <c r="B696" s="41" t="inlineStr">
        <is>
          <t>estudiante_sin_documento</t>
        </is>
      </c>
      <c r="C696" s="41" t="inlineStr"/>
      <c r="D696" s="41" t="inlineStr">
        <is>
          <t>Gutierrez Vélez Salome (804) no aparece en ninguna lista; queda sin documento</t>
        </is>
      </c>
    </row>
    <row r="697">
      <c r="A697" s="41" t="inlineStr">
        <is>
          <t>Documentos</t>
        </is>
      </c>
      <c r="B697" s="41" t="inlineStr">
        <is>
          <t>estudiante_sin_documento</t>
        </is>
      </c>
      <c r="C697" s="41" t="inlineStr"/>
      <c r="D697" s="41" t="inlineStr">
        <is>
          <t>Mendez Hernández Luciana (804) no aparece en ninguna lista; queda sin documento</t>
        </is>
      </c>
    </row>
    <row r="698">
      <c r="A698" s="41" t="inlineStr">
        <is>
          <t>Documentos</t>
        </is>
      </c>
      <c r="B698" s="41" t="inlineStr">
        <is>
          <t>estudiante_sin_documento</t>
        </is>
      </c>
      <c r="C698" s="41" t="inlineStr"/>
      <c r="D698" s="41" t="inlineStr">
        <is>
          <t>Montoya Oyola Ioseh Yoan (804) no aparece en ninguna lista; queda sin documento</t>
        </is>
      </c>
    </row>
    <row r="699">
      <c r="A699" s="41" t="inlineStr">
        <is>
          <t>Documentos</t>
        </is>
      </c>
      <c r="B699" s="41" t="inlineStr">
        <is>
          <t>estudiante_sin_documento</t>
        </is>
      </c>
      <c r="C699" s="41" t="inlineStr"/>
      <c r="D699" s="41" t="inlineStr">
        <is>
          <t>Morales Garcia Maria Camila (804) no aparece en ninguna lista; queda sin documento</t>
        </is>
      </c>
    </row>
    <row r="700">
      <c r="A700" s="41" t="inlineStr">
        <is>
          <t>Documentos</t>
        </is>
      </c>
      <c r="B700" s="41" t="inlineStr">
        <is>
          <t>estudiante_sin_documento</t>
        </is>
      </c>
      <c r="C700" s="41" t="inlineStr"/>
      <c r="D700" s="41" t="inlineStr">
        <is>
          <t>Moreno Cardona Juan Manuel (804) no aparece en ninguna lista; queda sin documento</t>
        </is>
      </c>
    </row>
    <row r="701">
      <c r="A701" s="41" t="inlineStr">
        <is>
          <t>Documentos</t>
        </is>
      </c>
      <c r="B701" s="41" t="inlineStr">
        <is>
          <t>estudiante_sin_documento</t>
        </is>
      </c>
      <c r="C701" s="41" t="inlineStr"/>
      <c r="D701" s="41" t="inlineStr">
        <is>
          <t>Muñoz Giraldo Jimmy (804) no aparece en ninguna lista; queda sin documento</t>
        </is>
      </c>
    </row>
    <row r="702">
      <c r="A702" s="41" t="inlineStr">
        <is>
          <t>Documentos</t>
        </is>
      </c>
      <c r="B702" s="41" t="inlineStr">
        <is>
          <t>estudiante_sin_documento</t>
        </is>
      </c>
      <c r="C702" s="41" t="inlineStr"/>
      <c r="D702" s="41" t="inlineStr">
        <is>
          <t>Palacios Zapata Valeri (804) no aparece en ninguna lista; queda sin documento</t>
        </is>
      </c>
    </row>
    <row r="703">
      <c r="A703" s="41" t="inlineStr">
        <is>
          <t>Documentos</t>
        </is>
      </c>
      <c r="B703" s="41" t="inlineStr">
        <is>
          <t>estudiante_sin_documento</t>
        </is>
      </c>
      <c r="C703" s="41" t="inlineStr"/>
      <c r="D703" s="41" t="inlineStr">
        <is>
          <t>Perez Piedrahita Salome (804) no aparece en ninguna lista; queda sin documento</t>
        </is>
      </c>
    </row>
    <row r="704">
      <c r="A704" s="41" t="inlineStr">
        <is>
          <t>Documentos</t>
        </is>
      </c>
      <c r="B704" s="41" t="inlineStr">
        <is>
          <t>estudiante_sin_documento</t>
        </is>
      </c>
      <c r="C704" s="41" t="inlineStr"/>
      <c r="D704" s="41" t="inlineStr">
        <is>
          <t>Peña Gomez Jhor Alejandro (804) no aparece en ninguna lista; queda sin documento</t>
        </is>
      </c>
    </row>
    <row r="705">
      <c r="A705" s="41" t="inlineStr">
        <is>
          <t>Documentos</t>
        </is>
      </c>
      <c r="B705" s="41" t="inlineStr">
        <is>
          <t>estudiante_sin_documento</t>
        </is>
      </c>
      <c r="C705" s="41" t="inlineStr"/>
      <c r="D705" s="41" t="inlineStr">
        <is>
          <t>Quiros Machado Laura Cristina (804) no aparece en ninguna lista; queda sin documento</t>
        </is>
      </c>
    </row>
    <row r="706">
      <c r="A706" s="41" t="inlineStr">
        <is>
          <t>Documentos</t>
        </is>
      </c>
      <c r="B706" s="41" t="inlineStr">
        <is>
          <t>estudiante_sin_documento</t>
        </is>
      </c>
      <c r="C706" s="41" t="inlineStr"/>
      <c r="D706" s="41" t="inlineStr">
        <is>
          <t>Rincon Montoya Maria Antonia (804) no aparece en ninguna lista; queda sin documento</t>
        </is>
      </c>
    </row>
    <row r="707">
      <c r="A707" s="41" t="inlineStr">
        <is>
          <t>Documentos</t>
        </is>
      </c>
      <c r="B707" s="41" t="inlineStr">
        <is>
          <t>estudiante_sin_documento</t>
        </is>
      </c>
      <c r="C707" s="41" t="inlineStr"/>
      <c r="D707" s="41" t="inlineStr">
        <is>
          <t>Rivera Sepulveda David (804) no aparece en ninguna lista; queda sin documento</t>
        </is>
      </c>
    </row>
    <row r="708">
      <c r="A708" s="41" t="inlineStr">
        <is>
          <t>Documentos</t>
        </is>
      </c>
      <c r="B708" s="41" t="inlineStr">
        <is>
          <t>estudiante_sin_documento</t>
        </is>
      </c>
      <c r="C708" s="41" t="inlineStr"/>
      <c r="D708" s="41" t="inlineStr">
        <is>
          <t>Roldan Goez Nicol Estefani (804) no aparece en ninguna lista; queda sin documento</t>
        </is>
      </c>
    </row>
    <row r="709">
      <c r="A709" s="41" t="inlineStr">
        <is>
          <t>Documentos</t>
        </is>
      </c>
      <c r="B709" s="41" t="inlineStr">
        <is>
          <t>estudiante_sin_documento</t>
        </is>
      </c>
      <c r="C709" s="41" t="inlineStr"/>
      <c r="D709" s="41" t="inlineStr">
        <is>
          <t>Salcedo Perez Lennysmar Del Valle (804) no aparece en ninguna lista; queda sin documento</t>
        </is>
      </c>
    </row>
    <row r="710">
      <c r="A710" s="41" t="inlineStr">
        <is>
          <t>Documentos</t>
        </is>
      </c>
      <c r="B710" s="41" t="inlineStr">
        <is>
          <t>estudiante_sin_documento</t>
        </is>
      </c>
      <c r="C710" s="41" t="inlineStr"/>
      <c r="D710" s="41" t="inlineStr">
        <is>
          <t>Sepulveda Rodriguez Santiago (804) no aparece en ninguna lista; queda sin documento</t>
        </is>
      </c>
    </row>
    <row r="711">
      <c r="A711" s="41" t="inlineStr">
        <is>
          <t>Documentos</t>
        </is>
      </c>
      <c r="B711" s="41" t="inlineStr">
        <is>
          <t>estudiante_sin_documento</t>
        </is>
      </c>
      <c r="C711" s="41" t="inlineStr"/>
      <c r="D711" s="41" t="inlineStr">
        <is>
          <t>Tilano Alcaraz Kleyder Ignacio (804) no aparece en ninguna lista; queda sin documento</t>
        </is>
      </c>
    </row>
    <row r="712">
      <c r="A712" s="41" t="inlineStr">
        <is>
          <t>Documentos</t>
        </is>
      </c>
      <c r="B712" s="41" t="inlineStr">
        <is>
          <t>estudiante_sin_documento</t>
        </is>
      </c>
      <c r="C712" s="41" t="inlineStr"/>
      <c r="D712" s="41" t="inlineStr">
        <is>
          <t>Urrutia Sucerquia Dylan Stik (804) no aparece en ninguna lista; queda sin documento</t>
        </is>
      </c>
    </row>
    <row r="713">
      <c r="A713" s="41" t="inlineStr">
        <is>
          <t>Documentos</t>
        </is>
      </c>
      <c r="B713" s="41" t="inlineStr">
        <is>
          <t>estudiante_sin_documento</t>
        </is>
      </c>
      <c r="C713" s="41" t="inlineStr"/>
      <c r="D713" s="41" t="inlineStr">
        <is>
          <t>Zambrano Cabello Jefferson Ruben (804) no aparece en ninguna lista; queda sin documento</t>
        </is>
      </c>
    </row>
    <row r="714">
      <c r="A714" s="41" t="inlineStr">
        <is>
          <t>Documentos</t>
        </is>
      </c>
      <c r="B714" s="41" t="inlineStr">
        <is>
          <t>estudiante_sin_documento</t>
        </is>
      </c>
      <c r="C714" s="41" t="inlineStr"/>
      <c r="D714" s="41" t="inlineStr">
        <is>
          <t>Zambrano Garcia Isaac David (804) no aparece en ninguna lista; queda sin documento</t>
        </is>
      </c>
    </row>
    <row r="715">
      <c r="A715" s="41" t="inlineStr">
        <is>
          <t>Documentos</t>
        </is>
      </c>
      <c r="B715" s="41" t="inlineStr">
        <is>
          <t>estudiante_sin_documento</t>
        </is>
      </c>
      <c r="C715" s="41" t="inlineStr"/>
      <c r="D715" s="41" t="inlineStr">
        <is>
          <t>Zapata Hernandez Laura Sofia (804) no aparece en ninguna lista; queda sin documento</t>
        </is>
      </c>
    </row>
    <row r="716">
      <c r="A716" s="41" t="inlineStr">
        <is>
          <t>Documentos</t>
        </is>
      </c>
      <c r="B716" s="41" t="inlineStr">
        <is>
          <t>estudiante_sin_documento</t>
        </is>
      </c>
      <c r="C716" s="41" t="inlineStr"/>
      <c r="D716" s="41" t="inlineStr">
        <is>
          <t>Zapata Ospina Juan Sebástian (804) no aparece en ninguna lista; queda sin documento</t>
        </is>
      </c>
    </row>
    <row r="717">
      <c r="A717" s="41" t="inlineStr">
        <is>
          <t>Documentos</t>
        </is>
      </c>
      <c r="B717" s="41" t="inlineStr">
        <is>
          <t>estudiante_sin_documento</t>
        </is>
      </c>
      <c r="C717" s="41" t="inlineStr"/>
      <c r="D717" s="41" t="inlineStr">
        <is>
          <t>Aguirre Lezcano Melany (805) no aparece en ninguna lista; queda sin documento</t>
        </is>
      </c>
    </row>
    <row r="718">
      <c r="A718" s="41" t="inlineStr">
        <is>
          <t>Documentos</t>
        </is>
      </c>
      <c r="B718" s="41" t="inlineStr">
        <is>
          <t>estudiante_sin_documento</t>
        </is>
      </c>
      <c r="C718" s="41" t="inlineStr"/>
      <c r="D718" s="41" t="inlineStr">
        <is>
          <t>Alcaraz Urrego Miguel (805) no aparece en ninguna lista; queda sin documento</t>
        </is>
      </c>
    </row>
    <row r="719">
      <c r="A719" s="41" t="inlineStr">
        <is>
          <t>Documentos</t>
        </is>
      </c>
      <c r="B719" s="41" t="inlineStr">
        <is>
          <t>estudiante_sin_documento</t>
        </is>
      </c>
      <c r="C719" s="41" t="inlineStr"/>
      <c r="D719" s="41" t="inlineStr">
        <is>
          <t>Ardila Diaz Jair (805) no aparece en ninguna lista; queda sin documento</t>
        </is>
      </c>
    </row>
    <row r="720">
      <c r="A720" s="41" t="inlineStr">
        <is>
          <t>Documentos</t>
        </is>
      </c>
      <c r="B720" s="41" t="inlineStr">
        <is>
          <t>estudiante_sin_documento</t>
        </is>
      </c>
      <c r="C720" s="41" t="inlineStr"/>
      <c r="D720" s="41" t="inlineStr">
        <is>
          <t>Areiza Ramirez Cristian Alonso (805) no aparece en ninguna lista; queda sin documento</t>
        </is>
      </c>
    </row>
    <row r="721">
      <c r="A721" s="41" t="inlineStr">
        <is>
          <t>Documentos</t>
        </is>
      </c>
      <c r="B721" s="41" t="inlineStr">
        <is>
          <t>estudiante_sin_documento</t>
        </is>
      </c>
      <c r="C721" s="41" t="inlineStr"/>
      <c r="D721" s="41" t="inlineStr">
        <is>
          <t>Bolivar Bedoya Daniel (805) no aparece en ninguna lista; queda sin documento</t>
        </is>
      </c>
    </row>
    <row r="722">
      <c r="A722" s="41" t="inlineStr">
        <is>
          <t>Documentos</t>
        </is>
      </c>
      <c r="B722" s="41" t="inlineStr">
        <is>
          <t>estudiante_sin_documento</t>
        </is>
      </c>
      <c r="C722" s="41" t="inlineStr"/>
      <c r="D722" s="41" t="inlineStr">
        <is>
          <t>Brand Silva Andrey Sebastian (805) no aparece en ninguna lista; queda sin documento</t>
        </is>
      </c>
    </row>
    <row r="723">
      <c r="A723" s="41" t="inlineStr">
        <is>
          <t>Documentos</t>
        </is>
      </c>
      <c r="B723" s="41" t="inlineStr">
        <is>
          <t>estudiante_sin_documento</t>
        </is>
      </c>
      <c r="C723" s="41" t="inlineStr"/>
      <c r="D723" s="41" t="inlineStr">
        <is>
          <t>Cantillo Trujillo Adismar Veronica (805) no aparece en ninguna lista; queda sin documento</t>
        </is>
      </c>
    </row>
    <row r="724">
      <c r="A724" s="41" t="inlineStr">
        <is>
          <t>Documentos</t>
        </is>
      </c>
      <c r="B724" s="41" t="inlineStr">
        <is>
          <t>estudiante_sin_documento</t>
        </is>
      </c>
      <c r="C724" s="41" t="inlineStr"/>
      <c r="D724" s="41" t="inlineStr">
        <is>
          <t>Cartagena Rivera Leidy (805) no aparece en ninguna lista; queda sin documento</t>
        </is>
      </c>
    </row>
    <row r="725">
      <c r="A725" s="41" t="inlineStr">
        <is>
          <t>Documentos</t>
        </is>
      </c>
      <c r="B725" s="41" t="inlineStr">
        <is>
          <t>estudiante_sin_documento</t>
        </is>
      </c>
      <c r="C725" s="41" t="inlineStr"/>
      <c r="D725" s="41" t="inlineStr">
        <is>
          <t>Carvajal Hernandez Sara Vanesa (805) no aparece en ninguna lista; queda sin documento</t>
        </is>
      </c>
    </row>
    <row r="726">
      <c r="A726" s="41" t="inlineStr">
        <is>
          <t>Documentos</t>
        </is>
      </c>
      <c r="B726" s="41" t="inlineStr">
        <is>
          <t>estudiante_sin_documento</t>
        </is>
      </c>
      <c r="C726" s="41" t="inlineStr"/>
      <c r="D726" s="41" t="inlineStr">
        <is>
          <t>Chaparro Martinez Wiliannys Sofia (805) no aparece en ninguna lista; queda sin documento</t>
        </is>
      </c>
    </row>
    <row r="727">
      <c r="A727" s="41" t="inlineStr">
        <is>
          <t>Documentos</t>
        </is>
      </c>
      <c r="B727" s="41" t="inlineStr">
        <is>
          <t>estudiante_sin_documento</t>
        </is>
      </c>
      <c r="C727" s="41" t="inlineStr"/>
      <c r="D727" s="41" t="inlineStr">
        <is>
          <t>Diaz Montes Mariana (805) no aparece en ninguna lista; queda sin documento</t>
        </is>
      </c>
    </row>
    <row r="728">
      <c r="A728" s="41" t="inlineStr">
        <is>
          <t>Documentos</t>
        </is>
      </c>
      <c r="B728" s="41" t="inlineStr">
        <is>
          <t>estudiante_sin_documento</t>
        </is>
      </c>
      <c r="C728" s="41" t="inlineStr"/>
      <c r="D728" s="41" t="inlineStr">
        <is>
          <t>Garcia Alvarez Juan Jose (805) no aparece en ninguna lista; queda sin documento</t>
        </is>
      </c>
    </row>
    <row r="729">
      <c r="A729" s="41" t="inlineStr">
        <is>
          <t>Documentos</t>
        </is>
      </c>
      <c r="B729" s="41" t="inlineStr">
        <is>
          <t>estudiante_sin_documento</t>
        </is>
      </c>
      <c r="C729" s="41" t="inlineStr"/>
      <c r="D729" s="41" t="inlineStr">
        <is>
          <t>Garcés Hernandez Juan Jose (805) no aparece en ninguna lista; queda sin documento</t>
        </is>
      </c>
    </row>
    <row r="730">
      <c r="A730" s="41" t="inlineStr">
        <is>
          <t>Documentos</t>
        </is>
      </c>
      <c r="B730" s="41" t="inlineStr">
        <is>
          <t>estudiante_sin_documento</t>
        </is>
      </c>
      <c r="C730" s="41" t="inlineStr"/>
      <c r="D730" s="41" t="inlineStr">
        <is>
          <t>Guevara Uran John Mario (805) no aparece en ninguna lista; queda sin documento</t>
        </is>
      </c>
    </row>
    <row r="731">
      <c r="A731" s="41" t="inlineStr">
        <is>
          <t>Documentos</t>
        </is>
      </c>
      <c r="B731" s="41" t="inlineStr">
        <is>
          <t>estudiante_sin_documento</t>
        </is>
      </c>
      <c r="C731" s="41" t="inlineStr"/>
      <c r="D731" s="41" t="inlineStr">
        <is>
          <t>Herron Loaiza Santiago (805) no aparece en ninguna lista; queda sin documento</t>
        </is>
      </c>
    </row>
    <row r="732">
      <c r="A732" s="41" t="inlineStr">
        <is>
          <t>Documentos</t>
        </is>
      </c>
      <c r="B732" s="41" t="inlineStr">
        <is>
          <t>estudiante_sin_documento</t>
        </is>
      </c>
      <c r="C732" s="41" t="inlineStr"/>
      <c r="D732" s="41" t="inlineStr">
        <is>
          <t>Jaraba Silva Jeronimo (805) no aparece en ninguna lista; queda sin documento</t>
        </is>
      </c>
    </row>
    <row r="733">
      <c r="A733" s="41" t="inlineStr">
        <is>
          <t>Documentos</t>
        </is>
      </c>
      <c r="B733" s="41" t="inlineStr">
        <is>
          <t>estudiante_sin_documento</t>
        </is>
      </c>
      <c r="C733" s="41" t="inlineStr"/>
      <c r="D733" s="41" t="inlineStr">
        <is>
          <t>Loaiza Diez Sebastian (805) no aparece en ninguna lista; queda sin documento</t>
        </is>
      </c>
    </row>
    <row r="734">
      <c r="A734" s="41" t="inlineStr">
        <is>
          <t>Documentos</t>
        </is>
      </c>
      <c r="B734" s="41" t="inlineStr">
        <is>
          <t>estudiante_sin_documento</t>
        </is>
      </c>
      <c r="C734" s="41" t="inlineStr"/>
      <c r="D734" s="41" t="inlineStr">
        <is>
          <t>Lopez Cossio Alejandro (805) no aparece en ninguna lista; queda sin documento</t>
        </is>
      </c>
    </row>
    <row r="735">
      <c r="A735" s="41" t="inlineStr">
        <is>
          <t>Documentos</t>
        </is>
      </c>
      <c r="B735" s="41" t="inlineStr">
        <is>
          <t>estudiante_sin_documento</t>
        </is>
      </c>
      <c r="C735" s="41" t="inlineStr"/>
      <c r="D735" s="41" t="inlineStr">
        <is>
          <t>Moncada Martinez Camila Andrea (805) no aparece en ninguna lista; queda sin documento</t>
        </is>
      </c>
    </row>
    <row r="736">
      <c r="A736" s="41" t="inlineStr">
        <is>
          <t>Documentos</t>
        </is>
      </c>
      <c r="B736" s="41" t="inlineStr">
        <is>
          <t>estudiante_sin_documento</t>
        </is>
      </c>
      <c r="C736" s="41" t="inlineStr"/>
      <c r="D736" s="41" t="inlineStr">
        <is>
          <t>Mora Sierra Breyner Yesid (805) no aparece en ninguna lista; queda sin documento</t>
        </is>
      </c>
    </row>
    <row r="737">
      <c r="A737" s="41" t="inlineStr">
        <is>
          <t>Documentos</t>
        </is>
      </c>
      <c r="B737" s="41" t="inlineStr">
        <is>
          <t>estudiante_sin_documento</t>
        </is>
      </c>
      <c r="C737" s="41" t="inlineStr"/>
      <c r="D737" s="41" t="inlineStr">
        <is>
          <t>Perez Campo Jacobo Alejandro (805) no aparece en ninguna lista; queda sin documento</t>
        </is>
      </c>
    </row>
    <row r="738">
      <c r="A738" s="41" t="inlineStr">
        <is>
          <t>Documentos</t>
        </is>
      </c>
      <c r="B738" s="41" t="inlineStr">
        <is>
          <t>estudiante_sin_documento</t>
        </is>
      </c>
      <c r="C738" s="41" t="inlineStr"/>
      <c r="D738" s="41" t="inlineStr">
        <is>
          <t>Piedrahita Rivera Maria Manuela (805) no aparece en ninguna lista; queda sin documento</t>
        </is>
      </c>
    </row>
    <row r="739">
      <c r="A739" s="41" t="inlineStr">
        <is>
          <t>Documentos</t>
        </is>
      </c>
      <c r="B739" s="41" t="inlineStr">
        <is>
          <t>estudiante_sin_documento</t>
        </is>
      </c>
      <c r="C739" s="41" t="inlineStr"/>
      <c r="D739" s="41" t="inlineStr">
        <is>
          <t>Quiroz Oquendo Ana Sofia (805) no aparece en ninguna lista; queda sin documento</t>
        </is>
      </c>
    </row>
    <row r="740">
      <c r="A740" s="41" t="inlineStr">
        <is>
          <t>Documentos</t>
        </is>
      </c>
      <c r="B740" s="41" t="inlineStr">
        <is>
          <t>estudiante_sin_documento</t>
        </is>
      </c>
      <c r="C740" s="41" t="inlineStr"/>
      <c r="D740" s="41" t="inlineStr">
        <is>
          <t>Riveros Aguirre Stiven (805) no aparece en ninguna lista; queda sin documento</t>
        </is>
      </c>
    </row>
    <row r="741">
      <c r="A741" s="41" t="inlineStr">
        <is>
          <t>Documentos</t>
        </is>
      </c>
      <c r="B741" s="41" t="inlineStr">
        <is>
          <t>estudiante_sin_documento</t>
        </is>
      </c>
      <c r="C741" s="41" t="inlineStr"/>
      <c r="D741" s="41" t="inlineStr">
        <is>
          <t>Robledo Marin Ana María (805) no aparece en ninguna lista; queda sin documento</t>
        </is>
      </c>
    </row>
    <row r="742">
      <c r="A742" s="41" t="inlineStr">
        <is>
          <t>Documentos</t>
        </is>
      </c>
      <c r="B742" s="41" t="inlineStr">
        <is>
          <t>estudiante_sin_documento</t>
        </is>
      </c>
      <c r="C742" s="41" t="inlineStr"/>
      <c r="D742" s="41" t="inlineStr">
        <is>
          <t>Rodriguez Uribe Salome (805) no aparece en ninguna lista; queda sin documento</t>
        </is>
      </c>
    </row>
    <row r="743">
      <c r="A743" s="41" t="inlineStr">
        <is>
          <t>Documentos</t>
        </is>
      </c>
      <c r="B743" s="41" t="inlineStr">
        <is>
          <t>estudiante_sin_documento</t>
        </is>
      </c>
      <c r="C743" s="41" t="inlineStr"/>
      <c r="D743" s="41" t="inlineStr">
        <is>
          <t>Taborda Macias Estefania (805) no aparece en ninguna lista; queda sin documento</t>
        </is>
      </c>
    </row>
    <row r="744">
      <c r="A744" s="41" t="inlineStr">
        <is>
          <t>Documentos</t>
        </is>
      </c>
      <c r="B744" s="41" t="inlineStr">
        <is>
          <t>estudiante_sin_documento</t>
        </is>
      </c>
      <c r="C744" s="41" t="inlineStr"/>
      <c r="D744" s="41" t="inlineStr">
        <is>
          <t>Tobón Pérez Yasmin Camila (805) no aparece en ninguna lista; queda sin documento</t>
        </is>
      </c>
    </row>
    <row r="745">
      <c r="A745" s="41" t="inlineStr">
        <is>
          <t>Documentos</t>
        </is>
      </c>
      <c r="B745" s="41" t="inlineStr">
        <is>
          <t>estudiante_sin_documento</t>
        </is>
      </c>
      <c r="C745" s="41" t="inlineStr"/>
      <c r="D745" s="41" t="inlineStr">
        <is>
          <t>Varela Arredondo Allison (805) no aparece en ninguna lista; queda sin documento</t>
        </is>
      </c>
    </row>
    <row r="746">
      <c r="A746" s="41" t="inlineStr">
        <is>
          <t>Documentos</t>
        </is>
      </c>
      <c r="B746" s="41" t="inlineStr">
        <is>
          <t>estudiante_sin_documento</t>
        </is>
      </c>
      <c r="C746" s="41" t="inlineStr"/>
      <c r="D746" s="41" t="inlineStr">
        <is>
          <t>Yepes Hernández Angelismar Gabriela (805) no aparece en ninguna lista; queda sin documento</t>
        </is>
      </c>
    </row>
    <row r="747">
      <c r="A747" s="41" t="inlineStr">
        <is>
          <t>Documentos</t>
        </is>
      </c>
      <c r="B747" s="41" t="inlineStr">
        <is>
          <t>estudiante_sin_documento</t>
        </is>
      </c>
      <c r="C747" s="41" t="inlineStr"/>
      <c r="D747" s="41" t="inlineStr">
        <is>
          <t>Zapata Montoya Juan Felipe (901) no aparece en ninguna lista; queda sin documento</t>
        </is>
      </c>
    </row>
    <row r="748">
      <c r="A748" s="41" t="inlineStr">
        <is>
          <t>Documentos</t>
        </is>
      </c>
      <c r="B748" s="41" t="inlineStr">
        <is>
          <t>estudiante_sin_documento</t>
        </is>
      </c>
      <c r="C748" s="41" t="inlineStr"/>
      <c r="D748" s="41" t="inlineStr">
        <is>
          <t>Suárez Alcaraz Luciana (903) no aparece en ninguna lista; queda sin documento</t>
        </is>
      </c>
    </row>
    <row r="749">
      <c r="A749" s="41" t="inlineStr">
        <is>
          <t>Documentos</t>
        </is>
      </c>
      <c r="B749" s="41" t="inlineStr">
        <is>
          <t>estudiante_sin_documento</t>
        </is>
      </c>
      <c r="C749" s="41" t="inlineStr"/>
      <c r="D749" s="41" t="inlineStr">
        <is>
          <t>Velasquez Pulgarín Emerson (905) no aparece en ninguna lista; queda sin documento</t>
        </is>
      </c>
    </row>
    <row r="750">
      <c r="A750" s="41" t="inlineStr">
        <is>
          <t>Documentos</t>
        </is>
      </c>
      <c r="B750" s="41" t="inlineStr">
        <is>
          <t>estudiante_sin_documento</t>
        </is>
      </c>
      <c r="C750" s="41" t="inlineStr"/>
      <c r="D750" s="41" t="inlineStr">
        <is>
          <t>Higuita Carvajal Heily (1001) no aparece en ninguna lista; queda sin documento</t>
        </is>
      </c>
    </row>
    <row r="751">
      <c r="A751" s="41" t="inlineStr">
        <is>
          <t>Documentos</t>
        </is>
      </c>
      <c r="B751" s="41" t="inlineStr">
        <is>
          <t>estudiante_sin_documento</t>
        </is>
      </c>
      <c r="C751" s="41" t="inlineStr"/>
      <c r="D751" s="41" t="inlineStr">
        <is>
          <t>Oropeza García Dillinger José (1001) no aparece en ninguna lista; queda sin documento</t>
        </is>
      </c>
    </row>
    <row r="752">
      <c r="A752" s="41" t="inlineStr">
        <is>
          <t>Documentos</t>
        </is>
      </c>
      <c r="B752" s="41" t="inlineStr">
        <is>
          <t>estudiante_sin_documento</t>
        </is>
      </c>
      <c r="C752" s="41" t="inlineStr"/>
      <c r="D752" s="41" t="inlineStr">
        <is>
          <t>Usuga Flórez Leidy Jojana (1001) no aparece en ninguna lista; queda sin documento</t>
        </is>
      </c>
    </row>
    <row r="753">
      <c r="A753" s="41" t="inlineStr">
        <is>
          <t>Documentos</t>
        </is>
      </c>
      <c r="B753" s="41" t="inlineStr">
        <is>
          <t>estudiante_sin_documento</t>
        </is>
      </c>
      <c r="C753" s="41" t="inlineStr"/>
      <c r="D753" s="41" t="inlineStr">
        <is>
          <t>Sucerquia Julio Mariángel (1002) no aparece en ninguna lista; queda sin documento</t>
        </is>
      </c>
    </row>
    <row r="754">
      <c r="A754" s="41" t="inlineStr">
        <is>
          <t>Documentos</t>
        </is>
      </c>
      <c r="B754" s="41" t="inlineStr">
        <is>
          <t>estudiante_sin_documento</t>
        </is>
      </c>
      <c r="C754" s="41" t="inlineStr"/>
      <c r="D754" s="41" t="inlineStr">
        <is>
          <t>Bedoya Torres Jhon Jamis (1003) no aparece en ninguna lista; queda sin documento</t>
        </is>
      </c>
    </row>
    <row r="755">
      <c r="A755" s="41" t="inlineStr">
        <is>
          <t>Documentos</t>
        </is>
      </c>
      <c r="B755" s="41" t="inlineStr">
        <is>
          <t>estudiante_sin_documento</t>
        </is>
      </c>
      <c r="C755" s="41" t="inlineStr"/>
      <c r="D755" s="41" t="inlineStr">
        <is>
          <t>Yepes Urrego Ana Sofia (1003) no aparece en ninguna lista; queda sin documento</t>
        </is>
      </c>
    </row>
    <row r="756">
      <c r="A756" s="41" t="inlineStr">
        <is>
          <t>Documentos</t>
        </is>
      </c>
      <c r="B756" s="41" t="inlineStr">
        <is>
          <t>estudiante_sin_documento</t>
        </is>
      </c>
      <c r="C756" s="41" t="inlineStr"/>
      <c r="D756" s="41" t="inlineStr">
        <is>
          <t>Mario Castaño Laura Sofía (1004) no aparece en ninguna lista; queda sin documento</t>
        </is>
      </c>
    </row>
    <row r="757">
      <c r="A757" s="41" t="inlineStr">
        <is>
          <t>Documentos</t>
        </is>
      </c>
      <c r="B757" s="41" t="inlineStr">
        <is>
          <t>estudiante_sin_documento</t>
        </is>
      </c>
      <c r="C757" s="41" t="inlineStr"/>
      <c r="D757" s="41" t="inlineStr">
        <is>
          <t>Álvarez Palacio Darlinson Estidd (1004) no aparece en ninguna lista; queda sin documento</t>
        </is>
      </c>
    </row>
    <row r="758">
      <c r="A758" s="41" t="inlineStr">
        <is>
          <t>Documentos</t>
        </is>
      </c>
      <c r="B758" s="41" t="inlineStr">
        <is>
          <t>estudiante_sin_documento</t>
        </is>
      </c>
      <c r="C758" s="41" t="inlineStr"/>
      <c r="D758" s="41" t="inlineStr">
        <is>
          <t>Bedoya Ortiz Andrés Felipe (1005) no aparece en ninguna lista; queda sin documento</t>
        </is>
      </c>
    </row>
    <row r="759">
      <c r="A759" s="41" t="inlineStr">
        <is>
          <t>Documentos</t>
        </is>
      </c>
      <c r="B759" s="41" t="inlineStr">
        <is>
          <t>estudiante_sin_documento</t>
        </is>
      </c>
      <c r="C759" s="41" t="inlineStr"/>
      <c r="D759" s="41" t="inlineStr">
        <is>
          <t>Montoya Vargas Isabela (1005) no aparece en ninguna lista; queda sin documento</t>
        </is>
      </c>
    </row>
    <row r="760">
      <c r="A760" s="41" t="inlineStr">
        <is>
          <t>Documentos</t>
        </is>
      </c>
      <c r="B760" s="41" t="inlineStr">
        <is>
          <t>estudiante_sin_documento</t>
        </is>
      </c>
      <c r="C760" s="41" t="inlineStr"/>
      <c r="D760" s="41" t="inlineStr">
        <is>
          <t>Olarte Ramírez Joeiker Alejandro (1005) no aparece en ninguna lista; queda sin documento</t>
        </is>
      </c>
    </row>
    <row r="761">
      <c r="A761" s="41" t="inlineStr">
        <is>
          <t>Documentos</t>
        </is>
      </c>
      <c r="B761" s="41" t="inlineStr">
        <is>
          <t>estudiante_sin_documento</t>
        </is>
      </c>
      <c r="C761" s="41" t="inlineStr"/>
      <c r="D761" s="41" t="inlineStr">
        <is>
          <t>Serna Rueda Kevin Andres (1005) no aparece en ninguna lista; queda sin documento</t>
        </is>
      </c>
    </row>
    <row r="762">
      <c r="A762" s="41" t="inlineStr">
        <is>
          <t>Documentos</t>
        </is>
      </c>
      <c r="B762" s="41" t="inlineStr">
        <is>
          <t>estudiante_sin_documento</t>
        </is>
      </c>
      <c r="C762" s="41" t="inlineStr"/>
      <c r="D762" s="41" t="inlineStr">
        <is>
          <t>Cárdenas Acevedo Luisa Valentina (1102) no aparece en ninguna lista; queda sin documento</t>
        </is>
      </c>
    </row>
    <row r="763">
      <c r="A763" s="41" t="inlineStr">
        <is>
          <t>Documentos</t>
        </is>
      </c>
      <c r="B763" s="41" t="inlineStr">
        <is>
          <t>estudiante_sin_documento</t>
        </is>
      </c>
      <c r="C763" s="41" t="inlineStr"/>
      <c r="D763" s="41" t="inlineStr">
        <is>
          <t>Carvajal Aguinaga Nellyla (CM9) no aparece en ninguna lista; queda sin documento</t>
        </is>
      </c>
    </row>
    <row r="764">
      <c r="A764" s="41" t="inlineStr">
        <is>
          <t>Documentos</t>
        </is>
      </c>
      <c r="B764" s="41" t="inlineStr">
        <is>
          <t>estudiante_sin_documento</t>
        </is>
      </c>
      <c r="C764" s="41" t="inlineStr"/>
      <c r="D764" s="41" t="inlineStr">
        <is>
          <t>Carvajal Quiros Juan Sebastián (CM9) no aparece en ninguna lista; queda sin documento</t>
        </is>
      </c>
    </row>
    <row r="765">
      <c r="A765" s="41" t="inlineStr">
        <is>
          <t>Documentos</t>
        </is>
      </c>
      <c r="B765" s="41" t="inlineStr">
        <is>
          <t>estudiante_sin_documento</t>
        </is>
      </c>
      <c r="C765" s="41" t="inlineStr"/>
      <c r="D765" s="41" t="inlineStr">
        <is>
          <t>Castro Ortiz Breyner Yesid (CM9) no aparece en ninguna lista; queda sin documento</t>
        </is>
      </c>
    </row>
    <row r="766">
      <c r="A766" s="41" t="inlineStr">
        <is>
          <t>Documentos</t>
        </is>
      </c>
      <c r="B766" s="41" t="inlineStr">
        <is>
          <t>estudiante_sin_documento</t>
        </is>
      </c>
      <c r="C766" s="41" t="inlineStr"/>
      <c r="D766" s="41" t="inlineStr">
        <is>
          <t>Chica Baena Breiner (CM9) no aparece en ninguna lista; queda sin documento</t>
        </is>
      </c>
    </row>
    <row r="767">
      <c r="A767" s="41" t="inlineStr">
        <is>
          <t>Documentos</t>
        </is>
      </c>
      <c r="B767" s="41" t="inlineStr">
        <is>
          <t>estudiante_sin_documento</t>
        </is>
      </c>
      <c r="C767" s="41" t="inlineStr"/>
      <c r="D767" s="41" t="inlineStr">
        <is>
          <t>Cifuentes Villa Miguel Ángel (CM9) no aparece en ninguna lista; queda sin documento</t>
        </is>
      </c>
    </row>
    <row r="768">
      <c r="A768" s="41" t="inlineStr">
        <is>
          <t>Documentos</t>
        </is>
      </c>
      <c r="B768" s="41" t="inlineStr">
        <is>
          <t>estudiante_sin_documento</t>
        </is>
      </c>
      <c r="C768" s="41" t="inlineStr"/>
      <c r="D768" s="41" t="inlineStr">
        <is>
          <t>Córdoba Jaramillo Alejandro (CM9) no aparece en ninguna lista; queda sin documento</t>
        </is>
      </c>
    </row>
    <row r="769">
      <c r="A769" s="41" t="inlineStr">
        <is>
          <t>Documentos</t>
        </is>
      </c>
      <c r="B769" s="41" t="inlineStr">
        <is>
          <t>estudiante_sin_documento</t>
        </is>
      </c>
      <c r="C769" s="41" t="inlineStr"/>
      <c r="D769" s="41" t="inlineStr">
        <is>
          <t>David Cely Mailyn Sofía (CM9) no aparece en ninguna lista; queda sin documento</t>
        </is>
      </c>
    </row>
    <row r="770">
      <c r="A770" s="41" t="inlineStr">
        <is>
          <t>Documentos</t>
        </is>
      </c>
      <c r="B770" s="41" t="inlineStr">
        <is>
          <t>estudiante_sin_documento</t>
        </is>
      </c>
      <c r="C770" s="41" t="inlineStr"/>
      <c r="D770" s="41" t="inlineStr">
        <is>
          <t>David Quiceno Isabel Cristina (CM9) no aparece en ninguna lista; queda sin documento</t>
        </is>
      </c>
    </row>
    <row r="771">
      <c r="A771" s="41" t="inlineStr">
        <is>
          <t>Documentos</t>
        </is>
      </c>
      <c r="B771" s="41" t="inlineStr">
        <is>
          <t>estudiante_sin_documento</t>
        </is>
      </c>
      <c r="C771" s="41" t="inlineStr"/>
      <c r="D771" s="41" t="inlineStr">
        <is>
          <t>Gutiérrez Giraldo Jhon Arley (CM9) no aparece en ninguna lista; queda sin documento</t>
        </is>
      </c>
    </row>
    <row r="772">
      <c r="A772" s="41" t="inlineStr">
        <is>
          <t>Documentos</t>
        </is>
      </c>
      <c r="B772" s="41" t="inlineStr">
        <is>
          <t>estudiante_sin_documento</t>
        </is>
      </c>
      <c r="C772" s="41" t="inlineStr"/>
      <c r="D772" s="41" t="inlineStr">
        <is>
          <t>Hinestroza Quinto Yalmar Andres (CM9) no aparece en ninguna lista; queda sin documento</t>
        </is>
      </c>
    </row>
    <row r="773">
      <c r="A773" s="41" t="inlineStr">
        <is>
          <t>Documentos</t>
        </is>
      </c>
      <c r="B773" s="41" t="inlineStr">
        <is>
          <t>estudiante_sin_documento</t>
        </is>
      </c>
      <c r="C773" s="41" t="inlineStr"/>
      <c r="D773" s="41" t="inlineStr">
        <is>
          <t>Londoño Gacría Gerónimo (CM9) no aparece en ninguna lista; queda sin documento</t>
        </is>
      </c>
    </row>
    <row r="774">
      <c r="A774" s="41" t="inlineStr">
        <is>
          <t>Documentos</t>
        </is>
      </c>
      <c r="B774" s="41" t="inlineStr">
        <is>
          <t>estudiante_sin_documento</t>
        </is>
      </c>
      <c r="C774" s="41" t="inlineStr"/>
      <c r="D774" s="41" t="inlineStr">
        <is>
          <t>Londoño Sanmartín Jaider Adrián (CM9) no aparece en ninguna lista; queda sin documento</t>
        </is>
      </c>
    </row>
    <row r="775">
      <c r="A775" s="41" t="inlineStr">
        <is>
          <t>Documentos</t>
        </is>
      </c>
      <c r="B775" s="41" t="inlineStr">
        <is>
          <t>estudiante_sin_documento</t>
        </is>
      </c>
      <c r="C775" s="41" t="inlineStr"/>
      <c r="D775" s="41" t="inlineStr">
        <is>
          <t>Martínez Pacheco Michel (CM9) no aparece en ninguna lista; queda sin documento</t>
        </is>
      </c>
    </row>
    <row r="776">
      <c r="A776" s="41" t="inlineStr">
        <is>
          <t>Documentos</t>
        </is>
      </c>
      <c r="B776" s="41" t="inlineStr">
        <is>
          <t>estudiante_sin_documento</t>
        </is>
      </c>
      <c r="C776" s="41" t="inlineStr"/>
      <c r="D776" s="41" t="inlineStr">
        <is>
          <t>Mendoza Suárez Keyner Felipe (CM9) no aparece en ninguna lista; queda sin documento</t>
        </is>
      </c>
    </row>
    <row r="777">
      <c r="A777" s="41" t="inlineStr">
        <is>
          <t>Documentos</t>
        </is>
      </c>
      <c r="B777" s="41" t="inlineStr">
        <is>
          <t>estudiante_sin_documento</t>
        </is>
      </c>
      <c r="C777" s="41" t="inlineStr"/>
      <c r="D777" s="41" t="inlineStr">
        <is>
          <t>Moreno David Camilo Andrés (CM9) no aparece en ninguna lista; queda sin documento</t>
        </is>
      </c>
    </row>
    <row r="778">
      <c r="A778" s="41" t="inlineStr">
        <is>
          <t>Documentos</t>
        </is>
      </c>
      <c r="B778" s="41" t="inlineStr">
        <is>
          <t>estudiante_sin_documento</t>
        </is>
      </c>
      <c r="C778" s="41" t="inlineStr"/>
      <c r="D778" s="41" t="inlineStr">
        <is>
          <t>Posada Ortiz Deison (CM9) no aparece en ninguna lista; queda sin documento</t>
        </is>
      </c>
    </row>
    <row r="779">
      <c r="A779" s="41" t="inlineStr">
        <is>
          <t>Documentos</t>
        </is>
      </c>
      <c r="B779" s="41" t="inlineStr">
        <is>
          <t>estudiante_sin_documento</t>
        </is>
      </c>
      <c r="C779" s="41" t="inlineStr"/>
      <c r="D779" s="41" t="inlineStr">
        <is>
          <t>Preciado Cancelado Juan Pablo (CM9) no aparece en ninguna lista; queda sin documento</t>
        </is>
      </c>
    </row>
    <row r="780">
      <c r="A780" s="41" t="inlineStr">
        <is>
          <t>Documentos</t>
        </is>
      </c>
      <c r="B780" s="41" t="inlineStr">
        <is>
          <t>estudiante_sin_documento</t>
        </is>
      </c>
      <c r="C780" s="41" t="inlineStr"/>
      <c r="D780" s="41" t="inlineStr">
        <is>
          <t>Preciado Cancelado Samuel Esteban (CM9) no aparece en ninguna lista; queda sin documento</t>
        </is>
      </c>
    </row>
    <row r="781">
      <c r="A781" s="41" t="inlineStr">
        <is>
          <t>Documentos</t>
        </is>
      </c>
      <c r="B781" s="41" t="inlineStr">
        <is>
          <t>estudiante_sin_documento</t>
        </is>
      </c>
      <c r="C781" s="41" t="inlineStr"/>
      <c r="D781" s="41" t="inlineStr">
        <is>
          <t>Puerta Gallo Nicol Alejandra (CM9) no aparece en ninguna lista; queda sin documento</t>
        </is>
      </c>
    </row>
    <row r="782">
      <c r="A782" s="41" t="inlineStr">
        <is>
          <t>Documentos</t>
        </is>
      </c>
      <c r="B782" s="41" t="inlineStr">
        <is>
          <t>estudiante_sin_documento</t>
        </is>
      </c>
      <c r="C782" s="41" t="inlineStr"/>
      <c r="D782" s="41" t="inlineStr">
        <is>
          <t>Restrepo María José (CM9) no aparece en ninguna lista; queda sin documento</t>
        </is>
      </c>
    </row>
    <row r="783">
      <c r="A783" s="41" t="inlineStr">
        <is>
          <t>Documentos</t>
        </is>
      </c>
      <c r="B783" s="41" t="inlineStr">
        <is>
          <t>estudiante_sin_documento</t>
        </is>
      </c>
      <c r="C783" s="41" t="inlineStr"/>
      <c r="D783" s="41" t="inlineStr">
        <is>
          <t>Silva Arenas Erik Andrés (CM9) no aparece en ninguna lista; queda sin documento</t>
        </is>
      </c>
    </row>
    <row r="784">
      <c r="A784" s="41" t="inlineStr">
        <is>
          <t>Documentos</t>
        </is>
      </c>
      <c r="B784" s="41" t="inlineStr">
        <is>
          <t>estudiante_sin_documento</t>
        </is>
      </c>
      <c r="C784" s="41" t="inlineStr"/>
      <c r="D784" s="41" t="inlineStr">
        <is>
          <t>Uribe Barón Cristian (CM9) no aparece en ninguna lista; queda sin documento</t>
        </is>
      </c>
    </row>
    <row r="785">
      <c r="A785" s="41" t="inlineStr">
        <is>
          <t>Documentos</t>
        </is>
      </c>
      <c r="B785" s="41" t="inlineStr">
        <is>
          <t>estudiante_sin_documento</t>
        </is>
      </c>
      <c r="C785" s="41" t="inlineStr"/>
      <c r="D785" s="41" t="inlineStr">
        <is>
          <t>Urrego Villalobos Alicia Isabel (CM9) no aparece en ninguna lista; queda sin documento</t>
        </is>
      </c>
    </row>
    <row r="786">
      <c r="A786" s="41" t="inlineStr">
        <is>
          <t>Documentos</t>
        </is>
      </c>
      <c r="B786" s="41" t="inlineStr">
        <is>
          <t>estudiante_sin_documento</t>
        </is>
      </c>
      <c r="C786" s="41" t="inlineStr"/>
      <c r="D786" s="41" t="inlineStr">
        <is>
          <t>Vasquez Echavarria Juan Pablo (CM9) no aparece en ninguna lista; queda sin documento</t>
        </is>
      </c>
    </row>
    <row r="787">
      <c r="A787" s="41" t="inlineStr">
        <is>
          <t>Documentos</t>
        </is>
      </c>
      <c r="B787" s="41" t="inlineStr">
        <is>
          <t>estudiante_sin_documento</t>
        </is>
      </c>
      <c r="C787" s="41" t="inlineStr"/>
      <c r="D787" s="41" t="inlineStr">
        <is>
          <t>Villa Cano Miguel Ángel (CM9) no aparece en ninguna lista; queda sin documento</t>
        </is>
      </c>
    </row>
    <row r="788">
      <c r="A788" s="41" t="inlineStr">
        <is>
          <t>Documentos</t>
        </is>
      </c>
      <c r="B788" s="41" t="inlineStr">
        <is>
          <t>estudiante_sin_documento</t>
        </is>
      </c>
      <c r="C788" s="41" t="inlineStr"/>
      <c r="D788" s="41" t="inlineStr">
        <is>
          <t>Álvarez Palacio Jhon Fernando (CM9) no aparece en ninguna lista; queda sin documento</t>
        </is>
      </c>
    </row>
    <row r="789">
      <c r="A789" s="41" t="inlineStr">
        <is>
          <t>Documentos</t>
        </is>
      </c>
      <c r="B789" s="41" t="inlineStr">
        <is>
          <t>estudiante_sin_documento</t>
        </is>
      </c>
      <c r="C789" s="41" t="inlineStr"/>
      <c r="D789" s="41" t="inlineStr">
        <is>
          <t>Cicero  Miguel Angel (701) no aparece en ninguna lista; queda sin documento</t>
        </is>
      </c>
    </row>
    <row r="790">
      <c r="A790" s="41" t="inlineStr">
        <is>
          <t>Documentos</t>
        </is>
      </c>
      <c r="B790" s="41" t="inlineStr">
        <is>
          <t>estudiante_sin_documento</t>
        </is>
      </c>
      <c r="C790" s="41" t="inlineStr"/>
      <c r="D790" s="41" t="inlineStr">
        <is>
          <t>Obregon Guevara Valery Fernanda (601) no aparece en ninguna lista; queda sin documento</t>
        </is>
      </c>
    </row>
    <row r="791">
      <c r="A791" s="41" t="inlineStr">
        <is>
          <t>Documentos</t>
        </is>
      </c>
      <c r="B791" s="41" t="inlineStr">
        <is>
          <t>estudiante_sin_documento</t>
        </is>
      </c>
      <c r="C791" s="41" t="inlineStr"/>
      <c r="D791" s="41" t="inlineStr">
        <is>
          <t>Rivas Tuiran Nicolas (601) no aparece en ninguna lista; queda sin documento</t>
        </is>
      </c>
    </row>
    <row r="792">
      <c r="A792" s="41" t="inlineStr">
        <is>
          <t>Documentos</t>
        </is>
      </c>
      <c r="B792" s="41" t="inlineStr">
        <is>
          <t>estudiante_sin_documento</t>
        </is>
      </c>
      <c r="C792" s="41" t="inlineStr"/>
      <c r="D792" s="41" t="inlineStr">
        <is>
          <t>Rivera Aguinaga John Alexander (601) no aparece en ninguna lista; queda sin documento</t>
        </is>
      </c>
    </row>
    <row r="793">
      <c r="A793" s="41" t="inlineStr">
        <is>
          <t>Documentos</t>
        </is>
      </c>
      <c r="B793" s="41" t="inlineStr">
        <is>
          <t>estudiante_sin_documento</t>
        </is>
      </c>
      <c r="C793" s="41" t="inlineStr"/>
      <c r="D793" s="41" t="inlineStr">
        <is>
          <t>Estrada Castro Elieth Camila (603) no aparece en ninguna lista; queda sin documento</t>
        </is>
      </c>
    </row>
    <row r="794">
      <c r="A794" s="41" t="inlineStr">
        <is>
          <t>Documentos</t>
        </is>
      </c>
      <c r="B794" s="41" t="inlineStr">
        <is>
          <t>estudiante_sin_documento</t>
        </is>
      </c>
      <c r="C794" s="41" t="inlineStr"/>
      <c r="D794" s="41" t="inlineStr">
        <is>
          <t>Ramirez Correa Johan Andrey (603) no aparece en ninguna lista; queda sin documento</t>
        </is>
      </c>
    </row>
    <row r="795">
      <c r="A795" s="41" t="inlineStr">
        <is>
          <t>Documentos</t>
        </is>
      </c>
      <c r="B795" s="41" t="inlineStr">
        <is>
          <t>estudiante_sin_documento</t>
        </is>
      </c>
      <c r="C795" s="41" t="inlineStr"/>
      <c r="D795" s="41" t="inlineStr">
        <is>
          <t>Urrego Calle Paul Andres (603) no aparece en ninguna lista; queda sin documento</t>
        </is>
      </c>
    </row>
    <row r="796">
      <c r="A796" s="41" t="inlineStr">
        <is>
          <t>Documentos</t>
        </is>
      </c>
      <c r="B796" s="41" t="inlineStr">
        <is>
          <t>estudiante_sin_documento</t>
        </is>
      </c>
      <c r="C796" s="41" t="inlineStr"/>
      <c r="D796" s="41" t="inlineStr">
        <is>
          <t>Moreno Corcho Johan Mauricio (604) no aparece en ninguna lista; queda sin documento</t>
        </is>
      </c>
    </row>
    <row r="797">
      <c r="A797" s="41" t="inlineStr">
        <is>
          <t>Documentos</t>
        </is>
      </c>
      <c r="B797" s="41" t="inlineStr">
        <is>
          <t>estudiante_sin_documento</t>
        </is>
      </c>
      <c r="C797" s="41" t="inlineStr"/>
      <c r="D797" s="41" t="inlineStr">
        <is>
          <t>Osorio David Evelyn Marian (604) no aparece en ninguna lista; queda sin documento</t>
        </is>
      </c>
    </row>
    <row r="798">
      <c r="A798" s="41" t="inlineStr">
        <is>
          <t>Documentos</t>
        </is>
      </c>
      <c r="B798" s="41" t="inlineStr">
        <is>
          <t>estudiante_sin_documento</t>
        </is>
      </c>
      <c r="C798" s="41" t="inlineStr"/>
      <c r="D798" s="41" t="inlineStr">
        <is>
          <t>Vasquez Lopez Dilan Andres (604) no aparece en ninguna lista; queda sin documento</t>
        </is>
      </c>
    </row>
    <row r="799">
      <c r="A799" s="41" t="inlineStr">
        <is>
          <t>Documentos</t>
        </is>
      </c>
      <c r="B799" s="41" t="inlineStr">
        <is>
          <t>estudiante_sin_documento</t>
        </is>
      </c>
      <c r="C799" s="41" t="inlineStr"/>
      <c r="D799" s="41" t="inlineStr">
        <is>
          <t>Guzman Morales Luci Andreina (605) no aparece en ninguna lista; queda sin documento</t>
        </is>
      </c>
    </row>
    <row r="800">
      <c r="A800" s="41" t="inlineStr">
        <is>
          <t>Documentos</t>
        </is>
      </c>
      <c r="B800" s="41" t="inlineStr">
        <is>
          <t>estudiante_sin_documento</t>
        </is>
      </c>
      <c r="C800" s="41" t="inlineStr"/>
      <c r="D800" s="41" t="inlineStr">
        <is>
          <t>Lezcano Vargas Maria Antonia (605) no aparece en ninguna lista; queda sin documento</t>
        </is>
      </c>
    </row>
    <row r="801">
      <c r="A801" s="41" t="inlineStr">
        <is>
          <t>Documentos</t>
        </is>
      </c>
      <c r="B801" s="41" t="inlineStr">
        <is>
          <t>estudiante_sin_documento</t>
        </is>
      </c>
      <c r="C801" s="41" t="inlineStr"/>
      <c r="D801" s="41" t="inlineStr">
        <is>
          <t>Meza Borja Marcelo Antonio (605) no aparece en ninguna lista; queda sin documento</t>
        </is>
      </c>
    </row>
    <row r="802">
      <c r="A802" s="41" t="inlineStr">
        <is>
          <t>Documentos</t>
        </is>
      </c>
      <c r="B802" s="41" t="inlineStr">
        <is>
          <t>estudiante_sin_documento</t>
        </is>
      </c>
      <c r="C802" s="41" t="inlineStr"/>
      <c r="D802" s="41" t="inlineStr">
        <is>
          <t>Romero Martinez Sofia Valentina (605) no aparece en ninguna lista; queda sin documento</t>
        </is>
      </c>
    </row>
    <row r="803">
      <c r="A803" s="41" t="inlineStr">
        <is>
          <t>Documentos</t>
        </is>
      </c>
      <c r="B803" s="41" t="inlineStr">
        <is>
          <t>estudiante_sin_documento</t>
        </is>
      </c>
      <c r="C803" s="41" t="inlineStr"/>
      <c r="D803" s="41" t="inlineStr">
        <is>
          <t>Torres Bermudez Dariana Carolina (605) no aparece en ninguna lista; queda sin documento</t>
        </is>
      </c>
    </row>
    <row r="804">
      <c r="A804" s="41" t="inlineStr">
        <is>
          <t>Documentos</t>
        </is>
      </c>
      <c r="B804" s="41" t="inlineStr">
        <is>
          <t>estudiante_sin_documento</t>
        </is>
      </c>
      <c r="C804" s="41" t="inlineStr"/>
      <c r="D804" s="41" t="inlineStr">
        <is>
          <t>Guerra Restrepo Juan Manuel (701) no aparece en ninguna lista; queda sin documento</t>
        </is>
      </c>
    </row>
    <row r="805">
      <c r="A805" s="41" t="inlineStr">
        <is>
          <t>Documentos</t>
        </is>
      </c>
      <c r="B805" s="41" t="inlineStr">
        <is>
          <t>estudiante_sin_documento</t>
        </is>
      </c>
      <c r="C805" s="41" t="inlineStr"/>
      <c r="D805" s="41" t="inlineStr">
        <is>
          <t>Molina Giraldo Maxiemiliano (701) no aparece en ninguna lista; queda sin documento</t>
        </is>
      </c>
    </row>
    <row r="806">
      <c r="A806" s="41" t="inlineStr">
        <is>
          <t>Documentos</t>
        </is>
      </c>
      <c r="B806" s="41" t="inlineStr">
        <is>
          <t>estudiante_sin_documento</t>
        </is>
      </c>
      <c r="C806" s="41" t="inlineStr"/>
      <c r="D806" s="41" t="inlineStr">
        <is>
          <t>Ortiz Garcia Maritza (701) no aparece en ninguna lista; queda sin documento</t>
        </is>
      </c>
    </row>
    <row r="807">
      <c r="A807" s="41" t="inlineStr">
        <is>
          <t>Documentos</t>
        </is>
      </c>
      <c r="B807" s="41" t="inlineStr">
        <is>
          <t>estudiante_sin_documento</t>
        </is>
      </c>
      <c r="C807" s="41" t="inlineStr"/>
      <c r="D807" s="41" t="inlineStr">
        <is>
          <t>Gutierrez Bustamante Holman Andres (702) no aparece en ninguna lista; queda sin documento</t>
        </is>
      </c>
    </row>
    <row r="808">
      <c r="A808" s="41" t="inlineStr">
        <is>
          <t>Documentos</t>
        </is>
      </c>
      <c r="B808" s="41" t="inlineStr">
        <is>
          <t>estudiante_sin_documento</t>
        </is>
      </c>
      <c r="C808" s="41" t="inlineStr"/>
      <c r="D808" s="41" t="inlineStr">
        <is>
          <t>Loaiza Ahumada Nikol Saray (702) no aparece en ninguna lista; queda sin documento</t>
        </is>
      </c>
    </row>
    <row r="809">
      <c r="A809" s="41" t="inlineStr">
        <is>
          <t>Documentos</t>
        </is>
      </c>
      <c r="B809" s="41" t="inlineStr">
        <is>
          <t>estudiante_sin_documento</t>
        </is>
      </c>
      <c r="C809" s="41" t="inlineStr"/>
      <c r="D809" s="41" t="inlineStr">
        <is>
          <t>Mira Orozco Danilo (702) no aparece en ninguna lista; queda sin documento</t>
        </is>
      </c>
    </row>
    <row r="810">
      <c r="A810" s="41" t="inlineStr">
        <is>
          <t>Documentos</t>
        </is>
      </c>
      <c r="B810" s="41" t="inlineStr">
        <is>
          <t>estudiante_sin_documento</t>
        </is>
      </c>
      <c r="C810" s="41" t="inlineStr"/>
      <c r="D810" s="41" t="inlineStr">
        <is>
          <t>Vargas Perez Pedro Pablo (702) no aparece en ninguna lista; queda sin documento</t>
        </is>
      </c>
    </row>
    <row r="811">
      <c r="A811" s="41" t="inlineStr">
        <is>
          <t>Documentos</t>
        </is>
      </c>
      <c r="B811" s="41" t="inlineStr">
        <is>
          <t>estudiante_sin_documento</t>
        </is>
      </c>
      <c r="C811" s="41" t="inlineStr"/>
      <c r="D811" s="41" t="inlineStr">
        <is>
          <t>Noguera Guzman Jose Luis (703) no aparece en ninguna lista; queda sin documento</t>
        </is>
      </c>
    </row>
    <row r="812">
      <c r="A812" s="41" t="inlineStr">
        <is>
          <t>Documentos</t>
        </is>
      </c>
      <c r="B812" s="41" t="inlineStr">
        <is>
          <t>estudiante_sin_documento</t>
        </is>
      </c>
      <c r="C812" s="41" t="inlineStr"/>
      <c r="D812" s="41" t="inlineStr">
        <is>
          <t>Orozco Brochero Emmanuel Stiguar (703) no aparece en ninguna lista; queda sin documento</t>
        </is>
      </c>
    </row>
    <row r="813">
      <c r="A813" s="41" t="inlineStr">
        <is>
          <t>Documentos</t>
        </is>
      </c>
      <c r="B813" s="41" t="inlineStr">
        <is>
          <t>estudiante_sin_documento</t>
        </is>
      </c>
      <c r="C813" s="41" t="inlineStr"/>
      <c r="D813" s="41" t="inlineStr">
        <is>
          <t>Salas Arias Maria Jose (703) no aparece en ninguna lista; queda sin documento</t>
        </is>
      </c>
    </row>
    <row r="814">
      <c r="A814" s="41" t="inlineStr">
        <is>
          <t>Documentos</t>
        </is>
      </c>
      <c r="B814" s="41" t="inlineStr">
        <is>
          <t>estudiante_sin_documento</t>
        </is>
      </c>
      <c r="C814" s="41" t="inlineStr"/>
      <c r="D814" s="41" t="inlineStr">
        <is>
          <t>Vargas Usuga Jose Manuel (703) no aparece en ninguna lista; queda sin documento</t>
        </is>
      </c>
    </row>
    <row r="815">
      <c r="A815" s="41" t="inlineStr">
        <is>
          <t>Documentos</t>
        </is>
      </c>
      <c r="B815" s="41" t="inlineStr">
        <is>
          <t>estudiante_sin_documento</t>
        </is>
      </c>
      <c r="C815" s="41" t="inlineStr"/>
      <c r="D815" s="41" t="inlineStr">
        <is>
          <t>Herrera Valencia Enith Valeria (705) no aparece en ninguna lista; queda sin documento</t>
        </is>
      </c>
    </row>
    <row r="816">
      <c r="A816" s="41" t="inlineStr">
        <is>
          <t>Documentos</t>
        </is>
      </c>
      <c r="B816" s="41" t="inlineStr">
        <is>
          <t>estudiante_sin_documento</t>
        </is>
      </c>
      <c r="C816" s="41" t="inlineStr"/>
      <c r="D816" s="41" t="inlineStr">
        <is>
          <t>Roldan Rueda Yerar Stiven (705) no aparece en ninguna lista; queda sin documento</t>
        </is>
      </c>
    </row>
    <row r="817">
      <c r="A817" s="41" t="inlineStr">
        <is>
          <t>Documentos</t>
        </is>
      </c>
      <c r="B817" s="41" t="inlineStr">
        <is>
          <t>estudiante_sin_documento</t>
        </is>
      </c>
      <c r="C817" s="41" t="inlineStr"/>
      <c r="D817" s="41" t="inlineStr">
        <is>
          <t>Zapata Luis Santiago (705) no aparece en ninguna lista; queda sin documento</t>
        </is>
      </c>
    </row>
    <row r="818">
      <c r="A818" s="41" t="inlineStr">
        <is>
          <t>Documentos</t>
        </is>
      </c>
      <c r="B818" s="41" t="inlineStr">
        <is>
          <t>estudiante_sin_documento</t>
        </is>
      </c>
      <c r="C818" s="41" t="inlineStr"/>
      <c r="D818" s="41" t="inlineStr">
        <is>
          <t>Ariza Arenas Nikoll (801) no aparece en ninguna lista; queda sin documento</t>
        </is>
      </c>
    </row>
    <row r="819">
      <c r="A819" s="41" t="inlineStr">
        <is>
          <t>Documentos</t>
        </is>
      </c>
      <c r="B819" s="41" t="inlineStr">
        <is>
          <t>estudiante_sin_documento</t>
        </is>
      </c>
      <c r="C819" s="41" t="inlineStr"/>
      <c r="D819" s="41" t="inlineStr">
        <is>
          <t>Cartagena De Hoyos Jose Fernando (801) no aparece en ninguna lista; queda sin documento</t>
        </is>
      </c>
    </row>
    <row r="820">
      <c r="A820" s="41" t="inlineStr">
        <is>
          <t>Documentos</t>
        </is>
      </c>
      <c r="B820" s="41" t="inlineStr">
        <is>
          <t>estudiante_sin_documento</t>
        </is>
      </c>
      <c r="C820" s="41" t="inlineStr"/>
      <c r="D820" s="41" t="inlineStr">
        <is>
          <t>Cadavid Gomez Yuliana (803) no aparece en ninguna lista; queda sin documento</t>
        </is>
      </c>
    </row>
    <row r="821">
      <c r="A821" s="41" t="inlineStr">
        <is>
          <t>Documentos</t>
        </is>
      </c>
      <c r="B821" s="41" t="inlineStr">
        <is>
          <t>estudiante_sin_documento</t>
        </is>
      </c>
      <c r="C821" s="41" t="inlineStr"/>
      <c r="D821" s="41" t="inlineStr">
        <is>
          <t>Estrada Castro Elier Camilo (803) no aparece en ninguna lista; queda sin documento</t>
        </is>
      </c>
    </row>
    <row r="822">
      <c r="A822" s="41" t="inlineStr">
        <is>
          <t>Documentos</t>
        </is>
      </c>
      <c r="B822" s="41" t="inlineStr">
        <is>
          <t>estudiante_sin_documento</t>
        </is>
      </c>
      <c r="C822" s="41" t="inlineStr"/>
      <c r="D822" s="41" t="inlineStr">
        <is>
          <t>Pastrana Benitez Lluvia Sofia (803) no aparece en ninguna lista; queda sin documento</t>
        </is>
      </c>
    </row>
    <row r="823">
      <c r="A823" s="41" t="inlineStr">
        <is>
          <t>Documentos</t>
        </is>
      </c>
      <c r="B823" s="41" t="inlineStr">
        <is>
          <t>estudiante_sin_documento</t>
        </is>
      </c>
      <c r="C823" s="41" t="inlineStr"/>
      <c r="D823" s="41" t="inlineStr">
        <is>
          <t>Uran Torres Ana Sofia (803) no aparece en ninguna lista; queda sin documento</t>
        </is>
      </c>
    </row>
    <row r="824">
      <c r="A824" s="41" t="inlineStr">
        <is>
          <t>Documentos</t>
        </is>
      </c>
      <c r="B824" s="41" t="inlineStr">
        <is>
          <t>estudiante_sin_documento</t>
        </is>
      </c>
      <c r="C824" s="41" t="inlineStr"/>
      <c r="D824" s="41" t="inlineStr">
        <is>
          <t>Lopez Ruiz Eduarliz (804) no aparece en ninguna lista; queda sin documento</t>
        </is>
      </c>
    </row>
    <row r="825">
      <c r="A825" s="41" t="inlineStr">
        <is>
          <t>Documentos</t>
        </is>
      </c>
      <c r="B825" s="41" t="inlineStr">
        <is>
          <t>estudiante_sin_documento</t>
        </is>
      </c>
      <c r="C825" s="41" t="inlineStr"/>
      <c r="D825" s="41" t="inlineStr">
        <is>
          <t>Salcedo Vasquez Katerin Abril (805) no aparece en ninguna lista; queda sin documento</t>
        </is>
      </c>
    </row>
    <row r="826">
      <c r="A826" s="41" t="inlineStr">
        <is>
          <t>Documentos</t>
        </is>
      </c>
      <c r="B826" s="41" t="inlineStr">
        <is>
          <t>estudiante_sin_documento</t>
        </is>
      </c>
      <c r="C826" s="41" t="inlineStr"/>
      <c r="D826" s="41" t="inlineStr">
        <is>
          <t>Torres Restrepo Maria Jose (805) no aparece en ninguna lista; queda sin documento</t>
        </is>
      </c>
    </row>
    <row r="827">
      <c r="A827" s="41" t="inlineStr">
        <is>
          <t>Documentos</t>
        </is>
      </c>
      <c r="B827" s="41" t="inlineStr">
        <is>
          <t>estudiante_sin_documento</t>
        </is>
      </c>
      <c r="C827" s="41" t="inlineStr"/>
      <c r="D827" s="41" t="inlineStr">
        <is>
          <t>Valencia Manco Juan Pablo (805) no aparece en ninguna lista; queda sin documento</t>
        </is>
      </c>
    </row>
    <row r="828">
      <c r="A828" s="41" t="inlineStr">
        <is>
          <t>Documentos</t>
        </is>
      </c>
      <c r="B828" s="41" t="inlineStr">
        <is>
          <t>estudiante_sin_documento</t>
        </is>
      </c>
      <c r="C828" s="41" t="inlineStr"/>
      <c r="D828" s="41" t="inlineStr">
        <is>
          <t>Villada Valencia Juan Esteban (805) no aparece en ninguna lista; queda sin documento</t>
        </is>
      </c>
    </row>
    <row r="829">
      <c r="A829" s="41" t="inlineStr">
        <is>
          <t>Documentos</t>
        </is>
      </c>
      <c r="B829" s="41" t="inlineStr">
        <is>
          <t>estudiante_sin_documento</t>
        </is>
      </c>
      <c r="C829" s="41" t="inlineStr"/>
      <c r="D829" s="41" t="inlineStr">
        <is>
          <t>Higuita Tangarife Miguel Angel (CM9) no aparece en ninguna lista; queda sin documento</t>
        </is>
      </c>
    </row>
    <row r="830">
      <c r="A830" s="41" t="inlineStr">
        <is>
          <t>Documentos</t>
        </is>
      </c>
      <c r="B830" s="41" t="inlineStr">
        <is>
          <t>documento_repetido</t>
        </is>
      </c>
      <c r="C830" s="41" t="inlineStr"/>
      <c r="D830" s="41" t="inlineStr">
        <is>
          <t>El documento 1038543508 está en 2 filas del Comparativo (444, 1075); la búsqueda por documento tomará la primera</t>
        </is>
      </c>
    </row>
    <row r="831">
      <c r="A831" s="41" t="inlineStr">
        <is>
          <t>Documentos</t>
        </is>
      </c>
      <c r="B831" s="41" t="inlineStr">
        <is>
          <t>documento_repetido</t>
        </is>
      </c>
      <c r="C831" s="41" t="inlineStr"/>
      <c r="D831" s="41" t="inlineStr">
        <is>
          <t>El documento 1022004580 está en 2 filas del Comparativo (530, 1081); la búsqueda por documento tomará la primera</t>
        </is>
      </c>
    </row>
    <row r="832">
      <c r="A832" s="41" t="inlineStr">
        <is>
          <t>Documentos</t>
        </is>
      </c>
      <c r="B832" s="41" t="inlineStr">
        <is>
          <t>documento_repetido</t>
        </is>
      </c>
      <c r="C832" s="41" t="inlineStr"/>
      <c r="D832" s="41" t="inlineStr">
        <is>
          <t>El documento 1011592610 está en 2 filas del Comparativo (625, 1086); la búsqueda por documento tomará la primera</t>
        </is>
      </c>
    </row>
    <row r="833">
      <c r="A833" s="41" t="inlineStr">
        <is>
          <t>Documentos</t>
        </is>
      </c>
      <c r="B833" s="41" t="inlineStr">
        <is>
          <t>documento_repetido</t>
        </is>
      </c>
      <c r="C833" s="41" t="inlineStr"/>
      <c r="D833" s="41" t="inlineStr">
        <is>
          <t>El documento 1032014845 está en 2 filas del Comparativo (651, 1084); la búsqueda por documento tomará la primera</t>
        </is>
      </c>
    </row>
    <row r="834">
      <c r="A834" t="inlineStr">
        <is>
          <t>Sim 1</t>
        </is>
      </c>
      <c r="B834" t="inlineStr">
        <is>
          <t>resumen</t>
        </is>
      </c>
      <c r="C834" t="inlineStr"/>
      <c r="D834" t="inlineStr">
        <is>
          <t>estudiantes leídos: 1049</t>
        </is>
      </c>
    </row>
    <row r="835">
      <c r="A835" t="inlineStr">
        <is>
          <t>Sim 1</t>
        </is>
      </c>
      <c r="B835" t="inlineStr">
        <is>
          <t>resumen</t>
        </is>
      </c>
      <c r="C835" t="inlineStr"/>
      <c r="D835" t="inlineStr">
        <is>
          <t>filas nuevas en Comparativo: 0</t>
        </is>
      </c>
    </row>
    <row r="836">
      <c r="A836" t="inlineStr">
        <is>
          <t>Sim 1</t>
        </is>
      </c>
      <c r="B836" t="inlineStr">
        <is>
          <t>resumen</t>
        </is>
      </c>
      <c r="C836" t="inlineStr"/>
      <c r="D836" t="inlineStr">
        <is>
          <t>filas actualizadas: 1032</t>
        </is>
      </c>
    </row>
    <row r="837">
      <c r="A837" t="inlineStr">
        <is>
          <t>Sim 1</t>
        </is>
      </c>
      <c r="B837" t="inlineStr">
        <is>
          <t>resumen</t>
        </is>
      </c>
      <c r="C837" t="inlineStr"/>
      <c r="D837" t="inlineStr">
        <is>
          <t>excepciones: 92</t>
        </is>
      </c>
    </row>
    <row r="838">
      <c r="A838" t="inlineStr">
        <is>
          <t>Sim 1</t>
        </is>
      </c>
      <c r="B838" t="inlineStr">
        <is>
          <t>mismo_nombre_varios_grupos</t>
        </is>
      </c>
      <c r="C838" t="inlineStr">
        <is>
          <t>10°4-Informe Individual - IE. San Luis Gonzaga.pdf,9°1-Informe Grupal - IE. San Luis Gonzaga.pdf</t>
        </is>
      </c>
      <c r="D838" t="inlineStr">
        <is>
          <t>Álzate Martínez Paulette Sofia en grupos ['10°4', '9°1']: revisar si es el mismo estudiante</t>
        </is>
      </c>
    </row>
    <row r="839">
      <c r="A839" t="inlineStr">
        <is>
          <t>Sim 1</t>
        </is>
      </c>
      <c r="B839" t="inlineStr">
        <is>
          <t>mismo_nombre_varios_grupos</t>
        </is>
      </c>
      <c r="C839" t="inlineStr">
        <is>
          <t>10°4-Informe Individual - IE. San Luis Gonzaga.pdf,9°1-Informe Grupal - IE. San Luis Gonzaga.pdf</t>
        </is>
      </c>
      <c r="D839" t="inlineStr">
        <is>
          <t>Betancur Varela María Antonia en grupos ['10°4', '9°1']: revisar si es el mismo estudiante</t>
        </is>
      </c>
    </row>
    <row r="840">
      <c r="A840" t="inlineStr">
        <is>
          <t>Sim 1</t>
        </is>
      </c>
      <c r="B840" t="inlineStr">
        <is>
          <t>mismo_nombre_varios_grupos</t>
        </is>
      </c>
      <c r="C840" t="inlineStr">
        <is>
          <t>10°4-Informe Individual - IE. San Luis Gonzaga.pdf,9°1-Informe Grupal - IE. San Luis Gonzaga.pdf</t>
        </is>
      </c>
      <c r="D840" t="inlineStr">
        <is>
          <t>Cano Cano Leidy Tatiana en grupos ['10°4', '9°1']: revisar si es el mismo estudiante</t>
        </is>
      </c>
    </row>
    <row r="841">
      <c r="A841" t="inlineStr">
        <is>
          <t>Sim 1</t>
        </is>
      </c>
      <c r="B841" t="inlineStr">
        <is>
          <t>mismo_nombre_varios_grupos</t>
        </is>
      </c>
      <c r="C841" t="inlineStr">
        <is>
          <t>10°4-Informe Individual - IE. San Luis Gonzaga.pdf,9°1-Informe Grupal - IE. San Luis Gonzaga.pdf</t>
        </is>
      </c>
      <c r="D841" t="inlineStr">
        <is>
          <t>Cartagena Perea Karen Soriany en grupos ['10°4', '9°1']: revisar si es el mismo estudiante</t>
        </is>
      </c>
    </row>
    <row r="842">
      <c r="A842" t="inlineStr">
        <is>
          <t>Sim 1</t>
        </is>
      </c>
      <c r="B842" t="inlineStr">
        <is>
          <t>mismo_nombre_varios_grupos</t>
        </is>
      </c>
      <c r="C842" t="inlineStr">
        <is>
          <t>10°4-Informe Individual - IE. San Luis Gonzaga.pdf,9°1-Informe Grupal - IE. San Luis Gonzaga.pdf</t>
        </is>
      </c>
      <c r="D842" t="inlineStr">
        <is>
          <t>Cartagena Ramírez Juan Andrés en grupos ['10°4', '9°1']: revisar si es el mismo estudiante</t>
        </is>
      </c>
    </row>
    <row r="843">
      <c r="A843" t="inlineStr">
        <is>
          <t>Sim 1</t>
        </is>
      </c>
      <c r="B843" t="inlineStr">
        <is>
          <t>mismo_nombre_varios_grupos</t>
        </is>
      </c>
      <c r="C843" t="inlineStr">
        <is>
          <t>10°4-Informe Individual - IE. San Luis Gonzaga.pdf,9°1-Informe Grupal - IE. San Luis Gonzaga.pdf</t>
        </is>
      </c>
      <c r="D843" t="inlineStr">
        <is>
          <t>Carvajal Carvajal Julián David en grupos ['10°4', '9°1']: revisar si es el mismo estudiante</t>
        </is>
      </c>
    </row>
    <row r="844">
      <c r="A844" t="inlineStr">
        <is>
          <t>Sim 1</t>
        </is>
      </c>
      <c r="B844" t="inlineStr">
        <is>
          <t>mismo_nombre_varios_grupos</t>
        </is>
      </c>
      <c r="C844" t="inlineStr">
        <is>
          <t>10°4-Informe Individual - IE. San Luis Gonzaga.pdf,9°1-Informe Grupal - IE. San Luis Gonzaga.pdf</t>
        </is>
      </c>
      <c r="D844" t="inlineStr">
        <is>
          <t>Carvajal Higuita Emanuel en grupos ['10°4', '9°1']: revisar si es el mismo estudiante</t>
        </is>
      </c>
    </row>
    <row r="845">
      <c r="A845" t="inlineStr">
        <is>
          <t>Sim 1</t>
        </is>
      </c>
      <c r="B845" t="inlineStr">
        <is>
          <t>mismo_nombre_varios_grupos</t>
        </is>
      </c>
      <c r="C845" t="inlineStr">
        <is>
          <t>10°4-Informe Individual - IE. San Luis Gonzaga.pdf,9°1-Informe Grupal - IE. San Luis Gonzaga.pdf</t>
        </is>
      </c>
      <c r="D845" t="inlineStr">
        <is>
          <t>Carvajal Ortega Julián en grupos ['10°4', '9°1']: revisar si es el mismo estudiante</t>
        </is>
      </c>
    </row>
    <row r="846">
      <c r="A846" t="inlineStr">
        <is>
          <t>Sim 1</t>
        </is>
      </c>
      <c r="B846" t="inlineStr">
        <is>
          <t>mismo_nombre_varios_grupos</t>
        </is>
      </c>
      <c r="C846" t="inlineStr">
        <is>
          <t>10°4-Informe Individual - IE. San Luis Gonzaga.pdf,9°1-Informe Grupal - IE. San Luis Gonzaga.pdf</t>
        </is>
      </c>
      <c r="D846" t="inlineStr">
        <is>
          <t>Cuadros Moreno Michelle en grupos ['10°4', '9°1']: revisar si es el mismo estudiante</t>
        </is>
      </c>
    </row>
    <row r="847">
      <c r="A847" t="inlineStr">
        <is>
          <t>Sim 1</t>
        </is>
      </c>
      <c r="B847" t="inlineStr">
        <is>
          <t>mismo_nombre_varios_grupos</t>
        </is>
      </c>
      <c r="C847" t="inlineStr">
        <is>
          <t>10°A-Informe Grupal - IE. San Luis Gonzaga.pdf,10°B-Informe Grupal - IE. San Luis Gonzaga.pdf</t>
        </is>
      </c>
      <c r="D847" t="inlineStr">
        <is>
          <t>ACEVEDO GALLO MARIA XIMENA en grupos ['10°A', '10°B']: revisar si es el mismo estudiante</t>
        </is>
      </c>
    </row>
    <row r="848">
      <c r="A848" t="inlineStr">
        <is>
          <t>Sim 1</t>
        </is>
      </c>
      <c r="B848" t="inlineStr">
        <is>
          <t>mismo_nombre_varios_grupos</t>
        </is>
      </c>
      <c r="C848" t="inlineStr">
        <is>
          <t>10°A-Informe Grupal - IE. San Luis Gonzaga.pdf,10°B-Informe Grupal - IE. San Luis Gonzaga.pdf</t>
        </is>
      </c>
      <c r="D848" t="inlineStr">
        <is>
          <t>AGUIRRE RAMIREZ SEBASTIAN en grupos ['10°A', '10°B']: revisar si es el mismo estudiante</t>
        </is>
      </c>
    </row>
    <row r="849">
      <c r="A849" t="inlineStr">
        <is>
          <t>Sim 1</t>
        </is>
      </c>
      <c r="B849" t="inlineStr">
        <is>
          <t>mismo_nombre_varios_grupos</t>
        </is>
      </c>
      <c r="C849" t="inlineStr">
        <is>
          <t>10°A-Informe Grupal - IE. San Luis Gonzaga.pdf,10°B-Informe Grupal - IE. San Luis Gonzaga.pdf</t>
        </is>
      </c>
      <c r="D849" t="inlineStr">
        <is>
          <t>ARANGO PEREZ JUAN SEBASTIAN en grupos ['10°A', '10°B']: revisar si es el mismo estudiante</t>
        </is>
      </c>
    </row>
    <row r="850">
      <c r="A850" t="inlineStr">
        <is>
          <t>Sim 1</t>
        </is>
      </c>
      <c r="B850" t="inlineStr">
        <is>
          <t>mismo_nombre_varios_grupos</t>
        </is>
      </c>
      <c r="C850" t="inlineStr">
        <is>
          <t>10°A-Informe Grupal - IE. San Luis Gonzaga.pdf,10°B-Informe Grupal - IE. San Luis Gonzaga.pdf</t>
        </is>
      </c>
      <c r="D850" t="inlineStr">
        <is>
          <t>ARCILA CASTRO SALOME en grupos ['10°A', '10°B']: revisar si es el mismo estudiante</t>
        </is>
      </c>
    </row>
    <row r="851">
      <c r="A851" t="inlineStr">
        <is>
          <t>Sim 1</t>
        </is>
      </c>
      <c r="B851" t="inlineStr">
        <is>
          <t>grupos_con_letra</t>
        </is>
      </c>
      <c r="C851" t="inlineStr"/>
      <c r="D851" t="inlineStr">
        <is>
          <t>Grupos con letra ['10°A', '10°B', '10°C', '10°D', '10°E']: se numeraron A=1, B=2... (config 'letras_grupo'). Confirme que coincide con los grupos de los otros simulacros.</t>
        </is>
      </c>
    </row>
    <row r="852">
      <c r="A852" t="inlineStr">
        <is>
          <t>Sim 1</t>
        </is>
      </c>
      <c r="B852" t="inlineStr">
        <is>
          <t>rango_ampliado</t>
        </is>
      </c>
      <c r="C852" t="inlineStr">
        <is>
          <t>9°5-Informe Grupal - IE. San Luis Gonzaga.pdf</t>
        </is>
      </c>
      <c r="D852" t="inlineStr">
        <is>
          <t>Grupo 905 fuera del rango 901-904 de grado 9; se amplió el rango en las fórmulas de posición</t>
        </is>
      </c>
    </row>
    <row r="853">
      <c r="A853" t="inlineStr">
        <is>
          <t>Sim 1</t>
        </is>
      </c>
      <c r="B853" t="inlineStr">
        <is>
          <t>celdas_alineadas_por_posicion</t>
        </is>
      </c>
      <c r="C853" t="inlineStr">
        <is>
          <t>6°1-Informe Grupal - IE. San Luis Gonzaga.pdf</t>
        </is>
      </c>
      <c r="D853" t="inlineStr">
        <is>
          <t>Sepulveda Maria Fernanda (6°1): el PDF tenía huecos; ubicación inferida por columna (página(s) [1, 3, 6]): compare con el PDF</t>
        </is>
      </c>
    </row>
    <row r="854">
      <c r="A854" t="inlineStr">
        <is>
          <t>Sim 1</t>
        </is>
      </c>
      <c r="B854" t="inlineStr">
        <is>
          <t>celdas_alineadas_por_posicion</t>
        </is>
      </c>
      <c r="C854" t="inlineStr">
        <is>
          <t>6°3-Informe Grupal - IE. San Luis Gonzaga.pdf</t>
        </is>
      </c>
      <c r="D854" t="inlineStr">
        <is>
          <t>Holguín Amasará Josell Andrés (6°3): el PDF tenía huecos; ubicación inferida por columna (página(s) [1, 3, 5]): compare con el PDF</t>
        </is>
      </c>
    </row>
    <row r="855">
      <c r="A855" t="inlineStr">
        <is>
          <t>Sim 1</t>
        </is>
      </c>
      <c r="B855" t="inlineStr">
        <is>
          <t>celdas_alineadas_por_posicion</t>
        </is>
      </c>
      <c r="C855" t="inlineStr">
        <is>
          <t>6°5-Informe Grupal - IE. San Luis Gonzaga.pdf</t>
        </is>
      </c>
      <c r="D855" t="inlineStr">
        <is>
          <t>Campo Romero Dilan (6°5): el PDF tenía huecos; ubicación inferida por columna (página(s) [1, 3, 5]): compare con el PDF</t>
        </is>
      </c>
    </row>
    <row r="856">
      <c r="A856" t="inlineStr">
        <is>
          <t>Sim 1</t>
        </is>
      </c>
      <c r="B856" t="inlineStr">
        <is>
          <t>celdas_alineadas_por_posicion</t>
        </is>
      </c>
      <c r="C856" t="inlineStr">
        <is>
          <t>7°1-Informe Grupal - IE. San Luis Gonzaga.pdf</t>
        </is>
      </c>
      <c r="D856" t="inlineStr">
        <is>
          <t>Argumedo Lopez Katty Yulieth (7°1): el PDF tenía huecos; ubicación inferida por columna (página(s) [1, 3, 5]): compare con el PDF</t>
        </is>
      </c>
    </row>
    <row r="857">
      <c r="A857" t="inlineStr">
        <is>
          <t>Sim 1</t>
        </is>
      </c>
      <c r="B857" t="inlineStr">
        <is>
          <t>celdas_alineadas_por_posicion</t>
        </is>
      </c>
      <c r="C857" t="inlineStr">
        <is>
          <t>7°1-Informe Grupal - IE. San Luis Gonzaga.pdf</t>
        </is>
      </c>
      <c r="D857" t="inlineStr">
        <is>
          <t>Ballesteros Polanco Esteban (7°1): el PDF tenía huecos; ubicación inferida por columna (página(s) [1, 3, 5]): compare con el PDF</t>
        </is>
      </c>
    </row>
    <row r="858">
      <c r="A858" t="inlineStr">
        <is>
          <t>Sim 1</t>
        </is>
      </c>
      <c r="B858" t="inlineStr">
        <is>
          <t>celdas_alineadas_por_posicion</t>
        </is>
      </c>
      <c r="C858" t="inlineStr">
        <is>
          <t>7°1-Informe Grupal - IE. San Luis Gonzaga.pdf</t>
        </is>
      </c>
      <c r="D858" t="inlineStr">
        <is>
          <t>Bran Rivera Mathias (7°1): el PDF tenía huecos; ubicación inferida por columna (página(s) [1, 3, 5]): compare con el PDF</t>
        </is>
      </c>
    </row>
    <row r="859">
      <c r="A859" t="inlineStr">
        <is>
          <t>Sim 1</t>
        </is>
      </c>
      <c r="B859" t="inlineStr">
        <is>
          <t>celdas_alineadas_por_posicion</t>
        </is>
      </c>
      <c r="C859" t="inlineStr">
        <is>
          <t>7°1-Informe Grupal - IE. San Luis Gonzaga.pdf</t>
        </is>
      </c>
      <c r="D859" t="inlineStr">
        <is>
          <t>Cano Cardona José Fernando (7°1): el PDF tenía huecos; ubicación inferida por columna (página(s) [1, 3, 5]): compare con el PDF</t>
        </is>
      </c>
    </row>
    <row r="860">
      <c r="A860" t="inlineStr">
        <is>
          <t>Sim 1</t>
        </is>
      </c>
      <c r="B860" t="inlineStr">
        <is>
          <t>celdas_alineadas_por_posicion</t>
        </is>
      </c>
      <c r="C860" t="inlineStr">
        <is>
          <t>7°1-Informe Grupal - IE. San Luis Gonzaga.pdf</t>
        </is>
      </c>
      <c r="D860" t="inlineStr">
        <is>
          <t>Cano Graciano Luis Miguel (7°1): el PDF tenía huecos; ubicación inferida por columna (página(s) [1, 3, 5]): compare con el PDF</t>
        </is>
      </c>
    </row>
    <row r="861">
      <c r="A861" t="inlineStr">
        <is>
          <t>Sim 1</t>
        </is>
      </c>
      <c r="B861" t="inlineStr">
        <is>
          <t>celdas_alineadas_por_posicion</t>
        </is>
      </c>
      <c r="C861" t="inlineStr">
        <is>
          <t>7°1-Informe Grupal - IE. San Luis Gonzaga.pdf</t>
        </is>
      </c>
      <c r="D861" t="inlineStr">
        <is>
          <t>González Yépez Jeankeiber Eduardo (7°1): el PDF tenía huecos; ubicación inferida por columna (página(s) [1, 3, 5]): compare con el PDF</t>
        </is>
      </c>
    </row>
    <row r="862">
      <c r="A862" t="inlineStr">
        <is>
          <t>Sim 1</t>
        </is>
      </c>
      <c r="B862" t="inlineStr">
        <is>
          <t>celdas_alineadas_por_posicion</t>
        </is>
      </c>
      <c r="C862" t="inlineStr">
        <is>
          <t>7°1-Informe Grupal - IE. San Luis Gonzaga.pdf</t>
        </is>
      </c>
      <c r="D862" t="inlineStr">
        <is>
          <t>Hidalgo Garcés Yariani (7°1): el PDF tenía huecos; ubicación inferida por columna (página(s) [1, 3, 5]): compare con el PDF</t>
        </is>
      </c>
    </row>
    <row r="863">
      <c r="A863" t="inlineStr">
        <is>
          <t>Sim 1</t>
        </is>
      </c>
      <c r="B863" t="inlineStr">
        <is>
          <t>celdas_alineadas_por_posicion</t>
        </is>
      </c>
      <c r="C863" t="inlineStr">
        <is>
          <t>7°1-Informe Grupal - IE. San Luis Gonzaga.pdf</t>
        </is>
      </c>
      <c r="D863" t="inlineStr">
        <is>
          <t>Núñez Hernández Mileidys Sofía (7°1): el PDF tenía huecos; ubicación inferida por columna (página(s) [1, 3, 6]): compare con el PDF</t>
        </is>
      </c>
    </row>
    <row r="864">
      <c r="A864" t="inlineStr">
        <is>
          <t>Sim 1</t>
        </is>
      </c>
      <c r="B864" t="inlineStr">
        <is>
          <t>celdas_alineadas_por_posicion</t>
        </is>
      </c>
      <c r="C864" t="inlineStr">
        <is>
          <t>7°1-Informe Grupal - IE. San Luis Gonzaga.pdf</t>
        </is>
      </c>
      <c r="D864" t="inlineStr">
        <is>
          <t>Sierra Polo Andrés Felipe (7°1): el PDF tenía huecos; ubicación inferida por columna (página(s) [2, 4, 6]): compare con el PDF</t>
        </is>
      </c>
    </row>
    <row r="865">
      <c r="A865" t="inlineStr">
        <is>
          <t>Sim 1</t>
        </is>
      </c>
      <c r="B865" t="inlineStr">
        <is>
          <t>celdas_alineadas_por_posicion</t>
        </is>
      </c>
      <c r="C865" t="inlineStr">
        <is>
          <t>7°5-Informe Grupal - IE. San Luis Gonzaga.pdf</t>
        </is>
      </c>
      <c r="D865" t="inlineStr">
        <is>
          <t>Rojas Lugo Nathasha del mar (7°5): el PDF tenía huecos; ubicación inferida por columna (página(s) [1, 3, 6]): compare con el PDF</t>
        </is>
      </c>
    </row>
    <row r="866">
      <c r="A866" t="inlineStr">
        <is>
          <t>Sim 1</t>
        </is>
      </c>
      <c r="B866" t="inlineStr">
        <is>
          <t>celdas_alineadas_por_posicion</t>
        </is>
      </c>
      <c r="C866" t="inlineStr">
        <is>
          <t>9°1-Informe Grupal - IE. San Luis Gonzaga.pdf</t>
        </is>
      </c>
      <c r="D866" t="inlineStr">
        <is>
          <t>Cartagena Perea Karen Soriany (9°1): el PDF tenía huecos; ubicación inferida por columna (página(s) [1, 3, 5]): compare con el PDF</t>
        </is>
      </c>
    </row>
    <row r="867">
      <c r="A867" t="inlineStr">
        <is>
          <t>Sim 1</t>
        </is>
      </c>
      <c r="B867" t="inlineStr">
        <is>
          <t>celdas_alineadas_por_posicion</t>
        </is>
      </c>
      <c r="C867" t="inlineStr">
        <is>
          <t>9°1-Informe Grupal - IE. San Luis Gonzaga.pdf</t>
        </is>
      </c>
      <c r="D867" t="inlineStr">
        <is>
          <t>Carvajal Carvajal Julián David (9°1): el PDF tenía huecos; ubicación inferida por columna (página(s) [1, 3, 5]): compare con el PDF</t>
        </is>
      </c>
    </row>
    <row r="868">
      <c r="A868" t="inlineStr">
        <is>
          <t>Sim 1</t>
        </is>
      </c>
      <c r="B868" t="inlineStr">
        <is>
          <t>celdas_alineadas_por_posicion</t>
        </is>
      </c>
      <c r="C868" t="inlineStr">
        <is>
          <t>9°1-Informe Grupal - IE. San Luis Gonzaga.pdf</t>
        </is>
      </c>
      <c r="D868" t="inlineStr">
        <is>
          <t>Álzate Martínez Paulette Sofia (9°1): el PDF tenía huecos; ubicación inferida por columna (página(s) [1, 3, 5]): compare con el PDF</t>
        </is>
      </c>
    </row>
    <row r="869">
      <c r="A869" t="inlineStr">
        <is>
          <t>Sim 1</t>
        </is>
      </c>
      <c r="B869" t="inlineStr">
        <is>
          <t>celdas_alineadas_por_posicion</t>
        </is>
      </c>
      <c r="C869" t="inlineStr">
        <is>
          <t>CAM°-Informe Grupal - IE. San Luis Gonzaga.pdf</t>
        </is>
      </c>
      <c r="D869" t="inlineStr">
        <is>
          <t>Chica Baena Breiner (CAM°): el PDF tenía huecos; ubicación inferida por columna (página(s) [1, 2, 3]): compare con el PDF</t>
        </is>
      </c>
    </row>
    <row r="870">
      <c r="A870" t="inlineStr">
        <is>
          <t>Sim 1</t>
        </is>
      </c>
      <c r="B870" t="inlineStr">
        <is>
          <t>ausente_en_esta_corrida</t>
        </is>
      </c>
      <c r="C870" t="inlineStr"/>
      <c r="D870" t="inlineStr">
        <is>
          <t>Lopez Ruiz Eduarliz  (fila 1070, grupo 804) no aparece en los PDF del Simulacro 1</t>
        </is>
      </c>
    </row>
    <row r="871">
      <c r="A871" t="inlineStr">
        <is>
          <t>Sim 1</t>
        </is>
      </c>
      <c r="B871" t="inlineStr">
        <is>
          <t>ausente_en_esta_corrida</t>
        </is>
      </c>
      <c r="C871" t="inlineStr"/>
      <c r="D871" t="inlineStr">
        <is>
          <t>Salcedo Vasquez Katerin Abril (fila 1071, grupo 805) no aparece en los PDF del Simulacro 1</t>
        </is>
      </c>
    </row>
    <row r="872">
      <c r="A872" t="inlineStr">
        <is>
          <t>Sim 1</t>
        </is>
      </c>
      <c r="B872" t="inlineStr">
        <is>
          <t>ausente_en_esta_corrida</t>
        </is>
      </c>
      <c r="C872" t="inlineStr"/>
      <c r="D872" t="inlineStr">
        <is>
          <t>Franco Mejia Matias  (fila 1075, grupo 901) no aparece en los PDF del Simulacro 1</t>
        </is>
      </c>
    </row>
    <row r="873">
      <c r="A873" t="inlineStr">
        <is>
          <t>Sim 1</t>
        </is>
      </c>
      <c r="B873" t="inlineStr">
        <is>
          <t>ausente_en_esta_corrida</t>
        </is>
      </c>
      <c r="C873" t="inlineStr"/>
      <c r="D873" t="inlineStr">
        <is>
          <t>Yanes Arias Naomi Andrea (fila 1081, grupo 904) no aparece en los PDF del Simulacro 1</t>
        </is>
      </c>
    </row>
    <row r="874">
      <c r="A874" t="inlineStr">
        <is>
          <t>Sim 1</t>
        </is>
      </c>
      <c r="B874" t="inlineStr">
        <is>
          <t>ausente_en_esta_corrida</t>
        </is>
      </c>
      <c r="C874" t="inlineStr"/>
      <c r="D874" t="inlineStr">
        <is>
          <t>Piedrahita Panesso Daniel Alexander (fila 1086, grupo 1002) no aparece en los PDF del Simulacro 1</t>
        </is>
      </c>
    </row>
    <row r="875">
      <c r="A875" t="inlineStr">
        <is>
          <t>Sim 1</t>
        </is>
      </c>
      <c r="B875" t="inlineStr">
        <is>
          <t>ausente_en_esta_corrida</t>
        </is>
      </c>
      <c r="C875" t="inlineStr"/>
      <c r="D875" t="inlineStr">
        <is>
          <t>Moreno Espinal Dylan Andrey (fila 1084, grupo 1001) no aparece en los PDF del Simulacro 1</t>
        </is>
      </c>
    </row>
    <row r="876">
      <c r="A876" t="inlineStr">
        <is>
          <t>Sim 1</t>
        </is>
      </c>
      <c r="B876" t="inlineStr">
        <is>
          <t>ausente_en_esta_corrida</t>
        </is>
      </c>
      <c r="C876" t="inlineStr"/>
      <c r="D876" t="inlineStr">
        <is>
          <t>Obregon Guevara Valery Fernanda (fila 1036, grupo 601) no aparece en los PDF del Simulacro 1</t>
        </is>
      </c>
    </row>
    <row r="877">
      <c r="A877" t="inlineStr">
        <is>
          <t>Sim 1</t>
        </is>
      </c>
      <c r="B877" t="inlineStr">
        <is>
          <t>ausente_en_esta_corrida</t>
        </is>
      </c>
      <c r="C877" t="inlineStr"/>
      <c r="D877" t="inlineStr">
        <is>
          <t>Rivas Tuiran Nicolas  (fila 1037, grupo 601) no aparece en los PDF del Simulacro 1</t>
        </is>
      </c>
    </row>
    <row r="878">
      <c r="A878" t="inlineStr">
        <is>
          <t>Sim 1</t>
        </is>
      </c>
      <c r="B878" t="inlineStr">
        <is>
          <t>ausente_en_esta_corrida</t>
        </is>
      </c>
      <c r="C878" t="inlineStr"/>
      <c r="D878" t="inlineStr">
        <is>
          <t>Rivera Aguinaga John Alexander (fila 1038, grupo 601) no aparece en los PDF del Simulacro 1</t>
        </is>
      </c>
    </row>
    <row r="879">
      <c r="A879" t="inlineStr">
        <is>
          <t>Sim 1</t>
        </is>
      </c>
      <c r="B879" t="inlineStr">
        <is>
          <t>ausente_en_esta_corrida</t>
        </is>
      </c>
      <c r="C879" t="inlineStr"/>
      <c r="D879" t="inlineStr">
        <is>
          <t>Estrada Castro Elieth Camila (fila 1039, grupo 603) no aparece en los PDF del Simulacro 1</t>
        </is>
      </c>
    </row>
    <row r="880">
      <c r="A880" t="inlineStr">
        <is>
          <t>Sim 1</t>
        </is>
      </c>
      <c r="B880" t="inlineStr">
        <is>
          <t>ausente_en_esta_corrida</t>
        </is>
      </c>
      <c r="C880" t="inlineStr"/>
      <c r="D880" t="inlineStr">
        <is>
          <t>Ramirez Correa Johan Andrey (fila 1040, grupo 603) no aparece en los PDF del Simulacro 1</t>
        </is>
      </c>
    </row>
    <row r="881">
      <c r="A881" t="inlineStr">
        <is>
          <t>Sim 1</t>
        </is>
      </c>
      <c r="B881" t="inlineStr">
        <is>
          <t>ausente_en_esta_corrida</t>
        </is>
      </c>
      <c r="C881" t="inlineStr"/>
      <c r="D881" t="inlineStr">
        <is>
          <t>Urrego Calle Paul Andres (fila 1041, grupo 603) no aparece en los PDF del Simulacro 1</t>
        </is>
      </c>
    </row>
    <row r="882">
      <c r="A882" t="inlineStr">
        <is>
          <t>Sim 1</t>
        </is>
      </c>
      <c r="B882" t="inlineStr">
        <is>
          <t>ausente_en_esta_corrida</t>
        </is>
      </c>
      <c r="C882" t="inlineStr"/>
      <c r="D882" t="inlineStr">
        <is>
          <t>Moreno Corcho Johan Mauricio (fila 1042, grupo 604) no aparece en los PDF del Simulacro 1</t>
        </is>
      </c>
    </row>
    <row r="883">
      <c r="A883" t="inlineStr">
        <is>
          <t>Sim 1</t>
        </is>
      </c>
      <c r="B883" t="inlineStr">
        <is>
          <t>ausente_en_esta_corrida</t>
        </is>
      </c>
      <c r="C883" t="inlineStr"/>
      <c r="D883" t="inlineStr">
        <is>
          <t>Osorio David Evelyn Marian (fila 1043, grupo 604) no aparece en los PDF del Simulacro 1</t>
        </is>
      </c>
    </row>
    <row r="884">
      <c r="A884" t="inlineStr">
        <is>
          <t>Sim 1</t>
        </is>
      </c>
      <c r="B884" t="inlineStr">
        <is>
          <t>ausente_en_esta_corrida</t>
        </is>
      </c>
      <c r="C884" t="inlineStr"/>
      <c r="D884" t="inlineStr">
        <is>
          <t>Vasquez Lopez Dilan Andres (fila 1044, grupo 604) no aparece en los PDF del Simulacro 1</t>
        </is>
      </c>
    </row>
    <row r="885">
      <c r="A885" t="inlineStr">
        <is>
          <t>Sim 1</t>
        </is>
      </c>
      <c r="B885" t="inlineStr">
        <is>
          <t>ausente_en_esta_corrida</t>
        </is>
      </c>
      <c r="C885" t="inlineStr"/>
      <c r="D885" t="inlineStr">
        <is>
          <t>Guzman Morales Luci Andreina (fila 1045, grupo 605) no aparece en los PDF del Simulacro 1</t>
        </is>
      </c>
    </row>
    <row r="886">
      <c r="A886" t="inlineStr">
        <is>
          <t>Sim 1</t>
        </is>
      </c>
      <c r="B886" t="inlineStr">
        <is>
          <t>ausente_en_esta_corrida</t>
        </is>
      </c>
      <c r="C886" t="inlineStr"/>
      <c r="D886" t="inlineStr">
        <is>
          <t>Lezcano Vargas Maria Antonia (fila 1046, grupo 605) no aparece en los PDF del Simulacro 1</t>
        </is>
      </c>
    </row>
    <row r="887">
      <c r="A887" t="inlineStr">
        <is>
          <t>Sim 1</t>
        </is>
      </c>
      <c r="B887" t="inlineStr">
        <is>
          <t>ausente_en_esta_corrida</t>
        </is>
      </c>
      <c r="C887" t="inlineStr"/>
      <c r="D887" t="inlineStr">
        <is>
          <t>Meza Borja Marcelo Antonio (fila 1047, grupo 605) no aparece en los PDF del Simulacro 1</t>
        </is>
      </c>
    </row>
    <row r="888">
      <c r="A888" t="inlineStr">
        <is>
          <t>Sim 1</t>
        </is>
      </c>
      <c r="B888" t="inlineStr">
        <is>
          <t>ausente_en_esta_corrida</t>
        </is>
      </c>
      <c r="C888" t="inlineStr"/>
      <c r="D888" t="inlineStr">
        <is>
          <t>Romero Martinez Sofia Valentina (fila 1048, grupo 605) no aparece en los PDF del Simulacro 1</t>
        </is>
      </c>
    </row>
    <row r="889">
      <c r="A889" t="inlineStr">
        <is>
          <t>Sim 1</t>
        </is>
      </c>
      <c r="B889" t="inlineStr">
        <is>
          <t>ausente_en_esta_corrida</t>
        </is>
      </c>
      <c r="C889" t="inlineStr"/>
      <c r="D889" t="inlineStr">
        <is>
          <t>Torres Bermudez Dariana Carolina (fila 1049, grupo 605) no aparece en los PDF del Simulacro 1</t>
        </is>
      </c>
    </row>
    <row r="890">
      <c r="A890" t="inlineStr">
        <is>
          <t>Sim 1</t>
        </is>
      </c>
      <c r="B890" t="inlineStr">
        <is>
          <t>ausente_en_esta_corrida</t>
        </is>
      </c>
      <c r="C890" t="inlineStr"/>
      <c r="D890" t="inlineStr">
        <is>
          <t>Guerra Restrepo Juan Manuel (fila 1050, grupo 701) no aparece en los PDF del Simulacro 1</t>
        </is>
      </c>
    </row>
    <row r="891">
      <c r="A891" t="inlineStr">
        <is>
          <t>Sim 1</t>
        </is>
      </c>
      <c r="B891" t="inlineStr">
        <is>
          <t>ausente_en_esta_corrida</t>
        </is>
      </c>
      <c r="C891" t="inlineStr"/>
      <c r="D891" t="inlineStr">
        <is>
          <t>Molina Giraldo Maxiemiliano  (fila 1051, grupo 701) no aparece en los PDF del Simulacro 1</t>
        </is>
      </c>
    </row>
    <row r="892">
      <c r="A892" t="inlineStr">
        <is>
          <t>Sim 1</t>
        </is>
      </c>
      <c r="B892" t="inlineStr">
        <is>
          <t>ausente_en_esta_corrida</t>
        </is>
      </c>
      <c r="C892" t="inlineStr"/>
      <c r="D892" t="inlineStr">
        <is>
          <t>Ortiz Garcia Maritza  (fila 1052, grupo 701) no aparece en los PDF del Simulacro 1</t>
        </is>
      </c>
    </row>
    <row r="893">
      <c r="A893" t="inlineStr">
        <is>
          <t>Sim 1</t>
        </is>
      </c>
      <c r="B893" t="inlineStr">
        <is>
          <t>ausente_en_esta_corrida</t>
        </is>
      </c>
      <c r="C893" t="inlineStr"/>
      <c r="D893" t="inlineStr">
        <is>
          <t>Gutierrez Bustamante Holman Andres (fila 1053, grupo 702) no aparece en los PDF del Simulacro 1</t>
        </is>
      </c>
    </row>
    <row r="894">
      <c r="A894" t="inlineStr">
        <is>
          <t>Sim 1</t>
        </is>
      </c>
      <c r="B894" t="inlineStr">
        <is>
          <t>ausente_en_esta_corrida</t>
        </is>
      </c>
      <c r="C894" t="inlineStr"/>
      <c r="D894" t="inlineStr">
        <is>
          <t>Loaiza Ahumada Nikol Saray (fila 1054, grupo 702) no aparece en los PDF del Simulacro 1</t>
        </is>
      </c>
    </row>
    <row r="895">
      <c r="A895" t="inlineStr">
        <is>
          <t>Sim 1</t>
        </is>
      </c>
      <c r="B895" t="inlineStr">
        <is>
          <t>ausente_en_esta_corrida</t>
        </is>
      </c>
      <c r="C895" t="inlineStr"/>
      <c r="D895" t="inlineStr">
        <is>
          <t>Mira Orozco Danilo  (fila 1055, grupo 702) no aparece en los PDF del Simulacro 1</t>
        </is>
      </c>
    </row>
    <row r="896">
      <c r="A896" t="inlineStr">
        <is>
          <t>Sim 1</t>
        </is>
      </c>
      <c r="B896" t="inlineStr">
        <is>
          <t>ausente_en_esta_corrida</t>
        </is>
      </c>
      <c r="C896" t="inlineStr"/>
      <c r="D896" t="inlineStr">
        <is>
          <t>Vargas Perez Pedro Pablo (fila 1056, grupo 702) no aparece en los PDF del Simulacro 1</t>
        </is>
      </c>
    </row>
    <row r="897">
      <c r="A897" t="inlineStr">
        <is>
          <t>Sim 1</t>
        </is>
      </c>
      <c r="B897" t="inlineStr">
        <is>
          <t>ausente_en_esta_corrida</t>
        </is>
      </c>
      <c r="C897" t="inlineStr"/>
      <c r="D897" t="inlineStr">
        <is>
          <t>Noguera Guzman Jose Luis (fila 1057, grupo 703) no aparece en los PDF del Simulacro 1</t>
        </is>
      </c>
    </row>
    <row r="898">
      <c r="A898" t="inlineStr">
        <is>
          <t>Sim 1</t>
        </is>
      </c>
      <c r="B898" t="inlineStr">
        <is>
          <t>ausente_en_esta_corrida</t>
        </is>
      </c>
      <c r="C898" t="inlineStr"/>
      <c r="D898" t="inlineStr">
        <is>
          <t>Orozco Brochero Emmanuel Stiguar (fila 1058, grupo 703) no aparece en los PDF del Simulacro 1</t>
        </is>
      </c>
    </row>
    <row r="899">
      <c r="A899" t="inlineStr">
        <is>
          <t>Sim 1</t>
        </is>
      </c>
      <c r="B899" t="inlineStr">
        <is>
          <t>ausente_en_esta_corrida</t>
        </is>
      </c>
      <c r="C899" t="inlineStr"/>
      <c r="D899" t="inlineStr">
        <is>
          <t>Salas Arias Maria Jose (fila 1059, grupo 703) no aparece en los PDF del Simulacro 1</t>
        </is>
      </c>
    </row>
    <row r="900">
      <c r="A900" t="inlineStr">
        <is>
          <t>Sim 1</t>
        </is>
      </c>
      <c r="B900" t="inlineStr">
        <is>
          <t>ausente_en_esta_corrida</t>
        </is>
      </c>
      <c r="C900" t="inlineStr"/>
      <c r="D900" t="inlineStr">
        <is>
          <t>Vargas Usuga Jose Manuel (fila 1060, grupo 703) no aparece en los PDF del Simulacro 1</t>
        </is>
      </c>
    </row>
    <row r="901">
      <c r="A901" t="inlineStr">
        <is>
          <t>Sim 1</t>
        </is>
      </c>
      <c r="B901" t="inlineStr">
        <is>
          <t>ausente_en_esta_corrida</t>
        </is>
      </c>
      <c r="C901" t="inlineStr"/>
      <c r="D901" t="inlineStr">
        <is>
          <t>Herrera Valencia Enith Valeria (fila 1061, grupo 705) no aparece en los PDF del Simulacro 1</t>
        </is>
      </c>
    </row>
    <row r="902">
      <c r="A902" t="inlineStr">
        <is>
          <t>Sim 1</t>
        </is>
      </c>
      <c r="B902" t="inlineStr">
        <is>
          <t>ausente_en_esta_corrida</t>
        </is>
      </c>
      <c r="C902" t="inlineStr"/>
      <c r="D902" t="inlineStr">
        <is>
          <t>Roldan Rueda Yerar Stiven (fila 1062, grupo 705) no aparece en los PDF del Simulacro 1</t>
        </is>
      </c>
    </row>
    <row r="903">
      <c r="A903" t="inlineStr">
        <is>
          <t>Sim 1</t>
        </is>
      </c>
      <c r="B903" t="inlineStr">
        <is>
          <t>ausente_en_esta_corrida</t>
        </is>
      </c>
      <c r="C903" t="inlineStr"/>
      <c r="D903" t="inlineStr">
        <is>
          <t>Zapata Luis Santiago  (fila 1063, grupo 705) no aparece en los PDF del Simulacro 1</t>
        </is>
      </c>
    </row>
    <row r="904">
      <c r="A904" t="inlineStr">
        <is>
          <t>Sim 1</t>
        </is>
      </c>
      <c r="B904" t="inlineStr">
        <is>
          <t>ausente_en_esta_corrida</t>
        </is>
      </c>
      <c r="C904" t="inlineStr"/>
      <c r="D904" t="inlineStr">
        <is>
          <t>Ariza Arenas Nikoll  (fila 1064, grupo 801) no aparece en los PDF del Simulacro 1</t>
        </is>
      </c>
    </row>
    <row r="905">
      <c r="A905" t="inlineStr">
        <is>
          <t>Sim 1</t>
        </is>
      </c>
      <c r="B905" t="inlineStr">
        <is>
          <t>ausente_en_esta_corrida</t>
        </is>
      </c>
      <c r="C905" t="inlineStr"/>
      <c r="D905" t="inlineStr">
        <is>
          <t>Cartagena De Hoyos Jose Fernando (fila 1065, grupo 801) no aparece en los PDF del Simulacro 1</t>
        </is>
      </c>
    </row>
    <row r="906">
      <c r="A906" t="inlineStr">
        <is>
          <t>Sim 1</t>
        </is>
      </c>
      <c r="B906" t="inlineStr">
        <is>
          <t>ausente_en_esta_corrida</t>
        </is>
      </c>
      <c r="C906" t="inlineStr"/>
      <c r="D906" t="inlineStr">
        <is>
          <t>Cadavid Gomez Yuliana  (fila 1066, grupo 803) no aparece en los PDF del Simulacro 1</t>
        </is>
      </c>
    </row>
    <row r="907">
      <c r="A907" t="inlineStr">
        <is>
          <t>Sim 1</t>
        </is>
      </c>
      <c r="B907" t="inlineStr">
        <is>
          <t>ausente_en_esta_corrida</t>
        </is>
      </c>
      <c r="C907" t="inlineStr"/>
      <c r="D907" t="inlineStr">
        <is>
          <t>Estrada Castro Elier Camilo (fila 1067, grupo 803) no aparece en los PDF del Simulacro 1</t>
        </is>
      </c>
    </row>
    <row r="908">
      <c r="A908" t="inlineStr">
        <is>
          <t>Sim 1</t>
        </is>
      </c>
      <c r="B908" t="inlineStr">
        <is>
          <t>ausente_en_esta_corrida</t>
        </is>
      </c>
      <c r="C908" t="inlineStr"/>
      <c r="D908" t="inlineStr">
        <is>
          <t>Pastrana Benitez Lluvia Sofia (fila 1068, grupo 803) no aparece en los PDF del Simulacro 1</t>
        </is>
      </c>
    </row>
    <row r="909">
      <c r="A909" t="inlineStr">
        <is>
          <t>Sim 1</t>
        </is>
      </c>
      <c r="B909" t="inlineStr">
        <is>
          <t>ausente_en_esta_corrida</t>
        </is>
      </c>
      <c r="C909" t="inlineStr"/>
      <c r="D909" t="inlineStr">
        <is>
          <t>Uran Torres Ana Sofia (fila 1069, grupo 803) no aparece en los PDF del Simulacro 1</t>
        </is>
      </c>
    </row>
    <row r="910">
      <c r="A910" t="inlineStr">
        <is>
          <t>Sim 1</t>
        </is>
      </c>
      <c r="B910" t="inlineStr">
        <is>
          <t>ausente_en_esta_corrida</t>
        </is>
      </c>
      <c r="C910" t="inlineStr"/>
      <c r="D910" t="inlineStr">
        <is>
          <t>Torres Restrepo Maria Jose (fila 1072, grupo 805) no aparece en los PDF del Simulacro 1</t>
        </is>
      </c>
    </row>
    <row r="911">
      <c r="A911" t="inlineStr">
        <is>
          <t>Sim 1</t>
        </is>
      </c>
      <c r="B911" t="inlineStr">
        <is>
          <t>ausente_en_esta_corrida</t>
        </is>
      </c>
      <c r="C911" t="inlineStr"/>
      <c r="D911" t="inlineStr">
        <is>
          <t>Valencia Manco Juan Pablo (fila 1073, grupo 805) no aparece en los PDF del Simulacro 1</t>
        </is>
      </c>
    </row>
    <row r="912">
      <c r="A912" t="inlineStr">
        <is>
          <t>Sim 1</t>
        </is>
      </c>
      <c r="B912" t="inlineStr">
        <is>
          <t>ausente_en_esta_corrida</t>
        </is>
      </c>
      <c r="C912" t="inlineStr"/>
      <c r="D912" t="inlineStr">
        <is>
          <t>Villada Valencia Juan Esteban (fila 1074, grupo 805) no aparece en los PDF del Simulacro 1</t>
        </is>
      </c>
    </row>
    <row r="913">
      <c r="A913" t="inlineStr">
        <is>
          <t>Sim 1</t>
        </is>
      </c>
      <c r="B913" t="inlineStr">
        <is>
          <t>ausente_en_esta_corrida</t>
        </is>
      </c>
      <c r="C913" t="inlineStr"/>
      <c r="D913" t="inlineStr">
        <is>
          <t>Cartagena Quiroz Lizeth  (fila 1076, grupo 903) no aparece en los PDF del Simulacro 1</t>
        </is>
      </c>
    </row>
    <row r="914">
      <c r="A914" t="inlineStr">
        <is>
          <t>Sim 1</t>
        </is>
      </c>
      <c r="B914" t="inlineStr">
        <is>
          <t>ausente_en_esta_corrida</t>
        </is>
      </c>
      <c r="C914" t="inlineStr"/>
      <c r="D914" t="inlineStr">
        <is>
          <t>Celis Lizcano Isabella  (fila 1077, grupo 903) no aparece en los PDF del Simulacro 1</t>
        </is>
      </c>
    </row>
    <row r="915">
      <c r="A915" t="inlineStr">
        <is>
          <t>Sim 1</t>
        </is>
      </c>
      <c r="B915" t="inlineStr">
        <is>
          <t>ausente_en_esta_corrida</t>
        </is>
      </c>
      <c r="C915" t="inlineStr"/>
      <c r="D915" t="inlineStr">
        <is>
          <t>Salazar Guzman Andres Julian (fila 1078, grupo 903) no aparece en los PDF del Simulacro 1</t>
        </is>
      </c>
    </row>
    <row r="916">
      <c r="A916" t="inlineStr">
        <is>
          <t>Sim 1</t>
        </is>
      </c>
      <c r="B916" t="inlineStr">
        <is>
          <t>ausente_en_esta_corrida</t>
        </is>
      </c>
      <c r="C916" t="inlineStr"/>
      <c r="D916" t="inlineStr">
        <is>
          <t>Durango Argumedo Juan Manuel (fila 1079, grupo 904) no aparece en los PDF del Simulacro 1</t>
        </is>
      </c>
    </row>
    <row r="917">
      <c r="A917" t="inlineStr">
        <is>
          <t>Sim 1</t>
        </is>
      </c>
      <c r="B917" t="inlineStr">
        <is>
          <t>ausente_en_esta_corrida</t>
        </is>
      </c>
      <c r="C917" t="inlineStr"/>
      <c r="D917" t="inlineStr">
        <is>
          <t>Noguera Guzman Mariana  (fila 1080, grupo 904) no aparece en los PDF del Simulacro 1</t>
        </is>
      </c>
    </row>
    <row r="918">
      <c r="A918" t="inlineStr">
        <is>
          <t>Sim 1</t>
        </is>
      </c>
      <c r="B918" t="inlineStr">
        <is>
          <t>ausente_en_esta_corrida</t>
        </is>
      </c>
      <c r="C918" t="inlineStr"/>
      <c r="D918" t="inlineStr">
        <is>
          <t>Sanchez Luna Nicolle  (fila 1082, grupo 905) no aparece en los PDF del Simulacro 1</t>
        </is>
      </c>
    </row>
    <row r="919">
      <c r="A919" t="inlineStr">
        <is>
          <t>Sim 1</t>
        </is>
      </c>
      <c r="B919" t="inlineStr">
        <is>
          <t>ausente_en_esta_corrida</t>
        </is>
      </c>
      <c r="C919" t="inlineStr"/>
      <c r="D919" t="inlineStr">
        <is>
          <t>Angel Grisales Maria Paz (fila 1083, grupo 1001) no aparece en los PDF del Simulacro 1</t>
        </is>
      </c>
    </row>
    <row r="920">
      <c r="A920" t="inlineStr">
        <is>
          <t>Sim 1</t>
        </is>
      </c>
      <c r="B920" t="inlineStr">
        <is>
          <t>ausente_en_esta_corrida</t>
        </is>
      </c>
      <c r="C920" t="inlineStr"/>
      <c r="D920" t="inlineStr">
        <is>
          <t>Usuga Florez Leidy Yojhana (fila 1085, grupo 1001) no aparece en los PDF del Simulacro 1</t>
        </is>
      </c>
    </row>
    <row r="921">
      <c r="A921" t="inlineStr">
        <is>
          <t>Sim 1</t>
        </is>
      </c>
      <c r="B921" t="inlineStr">
        <is>
          <t>ausente_en_esta_corrida</t>
        </is>
      </c>
      <c r="C921" t="inlineStr"/>
      <c r="D921" t="inlineStr">
        <is>
          <t>Amazara Silva Angel Stiven (fila 1087, grupo 1003) no aparece en los PDF del Simulacro 1</t>
        </is>
      </c>
    </row>
    <row r="922">
      <c r="A922" t="inlineStr">
        <is>
          <t>Sim 1</t>
        </is>
      </c>
      <c r="B922" t="inlineStr">
        <is>
          <t>ausente_en_esta_corrida</t>
        </is>
      </c>
      <c r="C922" t="inlineStr"/>
      <c r="D922" t="inlineStr">
        <is>
          <t>Holguin Durango Sara  (fila 1088, grupo 1003) no aparece en los PDF del Simulacro 1</t>
        </is>
      </c>
    </row>
    <row r="923">
      <c r="A923" t="inlineStr">
        <is>
          <t>Sim 1</t>
        </is>
      </c>
      <c r="B923" t="inlineStr">
        <is>
          <t>ausente_en_esta_corrida</t>
        </is>
      </c>
      <c r="C923" t="inlineStr"/>
      <c r="D923" t="inlineStr">
        <is>
          <t>Serna Londoño Maria Manuela (fila 1089, grupo 1003) no aparece en los PDF del Simulacro 1</t>
        </is>
      </c>
    </row>
    <row r="924">
      <c r="A924" t="inlineStr">
        <is>
          <t>Sim 1</t>
        </is>
      </c>
      <c r="B924" t="inlineStr">
        <is>
          <t>ausente_en_esta_corrida</t>
        </is>
      </c>
      <c r="C924" t="inlineStr"/>
      <c r="D924" t="inlineStr">
        <is>
          <t>Montenegro Garcia Jhoan Alejandro (fila 1090, grupo 1004) no aparece en los PDF del Simulacro 1</t>
        </is>
      </c>
    </row>
    <row r="925">
      <c r="A925" t="inlineStr">
        <is>
          <t>Sim 1</t>
        </is>
      </c>
      <c r="B925" t="inlineStr">
        <is>
          <t>ausente_en_esta_corrida</t>
        </is>
      </c>
      <c r="C925" t="inlineStr"/>
      <c r="D925" t="inlineStr">
        <is>
          <t>Torres Bermudez Marianela  (fila 1091, grupo 1004) no aparece en los PDF del Simulacro 1</t>
        </is>
      </c>
    </row>
    <row r="926">
      <c r="A926" t="inlineStr">
        <is>
          <t>Sim 1</t>
        </is>
      </c>
      <c r="B926" t="inlineStr">
        <is>
          <t>ausente_en_esta_corrida</t>
        </is>
      </c>
      <c r="C926" t="inlineStr"/>
      <c r="D926" t="inlineStr">
        <is>
          <t>Olarte Ramirez Yoheiker Alejandro (fila 1092, grupo 1005) no aparece en los PDF del Simulacro 1</t>
        </is>
      </c>
    </row>
    <row r="927">
      <c r="A927" t="inlineStr">
        <is>
          <t>Sim 1</t>
        </is>
      </c>
      <c r="B927" t="inlineStr">
        <is>
          <t>ausente_en_esta_corrida</t>
        </is>
      </c>
      <c r="C927" t="inlineStr"/>
      <c r="D927" t="inlineStr">
        <is>
          <t>Ramirez Correa Diego Andres (fila 1093, grupo 1005) no aparece en los PDF del Simulacro 1</t>
        </is>
      </c>
    </row>
    <row r="928">
      <c r="A928" t="inlineStr">
        <is>
          <t>Sim 1</t>
        </is>
      </c>
      <c r="B928" t="inlineStr">
        <is>
          <t>ausente_en_esta_corrida</t>
        </is>
      </c>
      <c r="C928" t="inlineStr"/>
      <c r="D928" t="inlineStr">
        <is>
          <t>Sepulveda Borja Isabela  (fila 1094, grupo 1005) no aparece en los PDF del Simulacro 1</t>
        </is>
      </c>
    </row>
    <row r="929">
      <c r="A929" t="inlineStr">
        <is>
          <t>Sim 1</t>
        </is>
      </c>
      <c r="B929" t="inlineStr">
        <is>
          <t>ausente_en_esta_corrida</t>
        </is>
      </c>
      <c r="C929" t="inlineStr"/>
      <c r="D929" t="inlineStr">
        <is>
          <t>Higuita Tangarife Miguel Angel (fila 1095, grupo CM9) no aparece en los PDF del Simulacro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2026-10-17T02:15:26Z</dcterms:created>
  <dcterms:modified xmlns:dcterms="http://purl.org/dc/terms/" xmlns:xsi="http://www.w3.org/2001/XMLSchema-instance" xsi:type="dcterms:W3CDTF">2026-10-18T01:58:23Z</dcterms:modified>
  <cp:revision>1</cp:revision>
</cp:coreProperties>
</file>